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66925"/>
  <mc:AlternateContent xmlns:mc="http://schemas.openxmlformats.org/markup-compatibility/2006">
    <mc:Choice Requires="x15">
      <x15ac:absPath xmlns:x15ac="http://schemas.microsoft.com/office/spreadsheetml/2010/11/ac" url="N:\Communications\2025 pay 2026\"/>
    </mc:Choice>
  </mc:AlternateContent>
  <xr:revisionPtr revIDLastSave="0" documentId="8_{8898CA54-B8CD-489D-A4D0-5DAAB3846587}" xr6:coauthVersionLast="47" xr6:coauthVersionMax="47" xr10:uidLastSave="{00000000-0000-0000-0000-000000000000}"/>
  <bookViews>
    <workbookView xWindow="-110" yWindow="-110" windowWidth="19420" windowHeight="10300" tabRatio="868" firstSheet="4" activeTab="4" xr2:uid="{DBA2EDE6-BA9B-4799-B746-69FE73B8D947}"/>
  </bookViews>
  <sheets>
    <sheet name="Support - Unit List" sheetId="1" state="hidden" r:id="rId1"/>
    <sheet name="Support - Selection Page" sheetId="2" state="hidden" r:id="rId2"/>
    <sheet name="Support - County Adjustments" sheetId="5" state="hidden" r:id="rId3"/>
    <sheet name="Support - Calculation Detail" sheetId="3" state="hidden" r:id="rId4"/>
    <sheet name="Main - Maximum Levy Calculation" sheetId="4" r:id="rId5"/>
    <sheet name="Support - HEA1065 Adjustments" sheetId="14" state="hidden" r:id="rId6"/>
    <sheet name="Misc Rev Output" sheetId="13" state="hidden" r:id="rId7"/>
  </sheets>
  <definedNames>
    <definedName name="_xlnm._FilterDatabase" localSheetId="6" hidden="1">'Misc Rev Output'!$A$1:$V$1</definedName>
    <definedName name="_xlnm._FilterDatabase" localSheetId="3" hidden="1">'Support - Calculation Detail'!$A$1:$P$3197</definedName>
    <definedName name="_xlnm._FilterDatabase" localSheetId="2" hidden="1">'Support - County Adjustments'!$A$2:$D$94</definedName>
    <definedName name="_xlnm._FilterDatabase" localSheetId="0" hidden="1">'Support - Unit List'!$A$1:$F$2472</definedName>
    <definedName name="Year">'Support - Selection Page'!$B$2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 i="3" l="1"/>
  <c r="J4" i="3"/>
  <c r="J5" i="3"/>
  <c r="J6" i="3"/>
  <c r="J7" i="3"/>
  <c r="J8" i="3"/>
  <c r="J9" i="3"/>
  <c r="J10" i="3"/>
  <c r="J11" i="3"/>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45" i="3"/>
  <c r="J46" i="3"/>
  <c r="J47" i="3"/>
  <c r="J48" i="3"/>
  <c r="J49" i="3"/>
  <c r="J50" i="3"/>
  <c r="J51" i="3"/>
  <c r="J52" i="3"/>
  <c r="J53" i="3"/>
  <c r="J54" i="3"/>
  <c r="J55" i="3"/>
  <c r="J56" i="3"/>
  <c r="J57" i="3"/>
  <c r="J58" i="3"/>
  <c r="J59" i="3"/>
  <c r="J60" i="3"/>
  <c r="J61" i="3"/>
  <c r="J62" i="3"/>
  <c r="J63" i="3"/>
  <c r="J64" i="3"/>
  <c r="J65" i="3"/>
  <c r="J66" i="3"/>
  <c r="J67" i="3"/>
  <c r="J68" i="3"/>
  <c r="J69" i="3"/>
  <c r="J70" i="3"/>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J101" i="3"/>
  <c r="J102" i="3"/>
  <c r="J103" i="3"/>
  <c r="J104" i="3"/>
  <c r="J105" i="3"/>
  <c r="J106" i="3"/>
  <c r="J107" i="3"/>
  <c r="J108" i="3"/>
  <c r="J109" i="3"/>
  <c r="J110" i="3"/>
  <c r="J111" i="3"/>
  <c r="J112" i="3"/>
  <c r="J113" i="3"/>
  <c r="J114" i="3"/>
  <c r="J115" i="3"/>
  <c r="J116" i="3"/>
  <c r="J117" i="3"/>
  <c r="J118" i="3"/>
  <c r="J119" i="3"/>
  <c r="J120" i="3"/>
  <c r="J121" i="3"/>
  <c r="J122" i="3"/>
  <c r="J123" i="3"/>
  <c r="J124" i="3"/>
  <c r="J125" i="3"/>
  <c r="J126" i="3"/>
  <c r="J127" i="3"/>
  <c r="J128" i="3"/>
  <c r="J129" i="3"/>
  <c r="J130" i="3"/>
  <c r="J131" i="3"/>
  <c r="J132" i="3"/>
  <c r="J133" i="3"/>
  <c r="J134" i="3"/>
  <c r="J135" i="3"/>
  <c r="J136" i="3"/>
  <c r="J137" i="3"/>
  <c r="J138" i="3"/>
  <c r="J139" i="3"/>
  <c r="J140" i="3"/>
  <c r="J141" i="3"/>
  <c r="J142" i="3"/>
  <c r="J143" i="3"/>
  <c r="J144" i="3"/>
  <c r="J145" i="3"/>
  <c r="J146" i="3"/>
  <c r="J147" i="3"/>
  <c r="J148" i="3"/>
  <c r="J149" i="3"/>
  <c r="J150" i="3"/>
  <c r="J151" i="3"/>
  <c r="J152" i="3"/>
  <c r="J153" i="3"/>
  <c r="J154" i="3"/>
  <c r="J155" i="3"/>
  <c r="J156" i="3"/>
  <c r="J157" i="3"/>
  <c r="J158" i="3"/>
  <c r="J159" i="3"/>
  <c r="J160" i="3"/>
  <c r="J161" i="3"/>
  <c r="J162" i="3"/>
  <c r="J163" i="3"/>
  <c r="J164" i="3"/>
  <c r="J165" i="3"/>
  <c r="J166" i="3"/>
  <c r="J167" i="3"/>
  <c r="J168" i="3"/>
  <c r="J169" i="3"/>
  <c r="J170" i="3"/>
  <c r="J171" i="3"/>
  <c r="J172" i="3"/>
  <c r="J173" i="3"/>
  <c r="J174" i="3"/>
  <c r="J175" i="3"/>
  <c r="J176" i="3"/>
  <c r="J177" i="3"/>
  <c r="J178" i="3"/>
  <c r="J179" i="3"/>
  <c r="J180" i="3"/>
  <c r="J181" i="3"/>
  <c r="J182" i="3"/>
  <c r="J183" i="3"/>
  <c r="J184" i="3"/>
  <c r="J185" i="3"/>
  <c r="J186" i="3"/>
  <c r="J187" i="3"/>
  <c r="J188" i="3"/>
  <c r="J189" i="3"/>
  <c r="J190" i="3"/>
  <c r="J191" i="3"/>
  <c r="J192" i="3"/>
  <c r="J193" i="3"/>
  <c r="J194" i="3"/>
  <c r="J195" i="3"/>
  <c r="J196" i="3"/>
  <c r="J197" i="3"/>
  <c r="J198" i="3"/>
  <c r="J199" i="3"/>
  <c r="J200" i="3"/>
  <c r="J201" i="3"/>
  <c r="J202" i="3"/>
  <c r="J203" i="3"/>
  <c r="J204" i="3"/>
  <c r="J205" i="3"/>
  <c r="J206" i="3"/>
  <c r="J207" i="3"/>
  <c r="J208" i="3"/>
  <c r="J209" i="3"/>
  <c r="J210" i="3"/>
  <c r="J211" i="3"/>
  <c r="J212" i="3"/>
  <c r="J213" i="3"/>
  <c r="J214" i="3"/>
  <c r="J215" i="3"/>
  <c r="J216" i="3"/>
  <c r="J217" i="3"/>
  <c r="J218" i="3"/>
  <c r="J219" i="3"/>
  <c r="J220" i="3"/>
  <c r="J221" i="3"/>
  <c r="J222" i="3"/>
  <c r="J223" i="3"/>
  <c r="J224" i="3"/>
  <c r="J225" i="3"/>
  <c r="J226" i="3"/>
  <c r="J227" i="3"/>
  <c r="J228" i="3"/>
  <c r="J229" i="3"/>
  <c r="J230" i="3"/>
  <c r="J231" i="3"/>
  <c r="J232" i="3"/>
  <c r="J233" i="3"/>
  <c r="J234" i="3"/>
  <c r="J235" i="3"/>
  <c r="J236" i="3"/>
  <c r="J237" i="3"/>
  <c r="J238" i="3"/>
  <c r="J239" i="3"/>
  <c r="J240" i="3"/>
  <c r="J241" i="3"/>
  <c r="J242" i="3"/>
  <c r="J243" i="3"/>
  <c r="J244" i="3"/>
  <c r="J245" i="3"/>
  <c r="J246" i="3"/>
  <c r="J247" i="3"/>
  <c r="J248" i="3"/>
  <c r="J249" i="3"/>
  <c r="J250" i="3"/>
  <c r="J251" i="3"/>
  <c r="J252" i="3"/>
  <c r="J253" i="3"/>
  <c r="J254" i="3"/>
  <c r="J255" i="3"/>
  <c r="J256" i="3"/>
  <c r="J257" i="3"/>
  <c r="J258" i="3"/>
  <c r="J259" i="3"/>
  <c r="J260" i="3"/>
  <c r="J261" i="3"/>
  <c r="J262" i="3"/>
  <c r="J263" i="3"/>
  <c r="J264" i="3"/>
  <c r="J265" i="3"/>
  <c r="J266" i="3"/>
  <c r="J267" i="3"/>
  <c r="J268" i="3"/>
  <c r="J269" i="3"/>
  <c r="J270" i="3"/>
  <c r="J271" i="3"/>
  <c r="J272" i="3"/>
  <c r="J273" i="3"/>
  <c r="J274" i="3"/>
  <c r="J275" i="3"/>
  <c r="J276" i="3"/>
  <c r="J277" i="3"/>
  <c r="J278" i="3"/>
  <c r="J279" i="3"/>
  <c r="J280" i="3"/>
  <c r="J281" i="3"/>
  <c r="J282" i="3"/>
  <c r="J283" i="3"/>
  <c r="J284" i="3"/>
  <c r="J285" i="3"/>
  <c r="J286" i="3"/>
  <c r="J287" i="3"/>
  <c r="J288" i="3"/>
  <c r="J289" i="3"/>
  <c r="J290" i="3"/>
  <c r="J291" i="3"/>
  <c r="J292" i="3"/>
  <c r="J293" i="3"/>
  <c r="J294" i="3"/>
  <c r="J295" i="3"/>
  <c r="J296" i="3"/>
  <c r="J297" i="3"/>
  <c r="J298" i="3"/>
  <c r="J299" i="3"/>
  <c r="J300" i="3"/>
  <c r="J301" i="3"/>
  <c r="J302" i="3"/>
  <c r="J303" i="3"/>
  <c r="J304" i="3"/>
  <c r="J305" i="3"/>
  <c r="J306" i="3"/>
  <c r="J307" i="3"/>
  <c r="J308" i="3"/>
  <c r="J309" i="3"/>
  <c r="J310" i="3"/>
  <c r="J311" i="3"/>
  <c r="J312" i="3"/>
  <c r="J313" i="3"/>
  <c r="J314" i="3"/>
  <c r="J315" i="3"/>
  <c r="J316" i="3"/>
  <c r="J317" i="3"/>
  <c r="J318" i="3"/>
  <c r="J319" i="3"/>
  <c r="J320" i="3"/>
  <c r="J321" i="3"/>
  <c r="J322" i="3"/>
  <c r="J323" i="3"/>
  <c r="J324" i="3"/>
  <c r="J325" i="3"/>
  <c r="J326" i="3"/>
  <c r="J327" i="3"/>
  <c r="J328" i="3"/>
  <c r="J329" i="3"/>
  <c r="J330" i="3"/>
  <c r="J331" i="3"/>
  <c r="J332" i="3"/>
  <c r="J333" i="3"/>
  <c r="J334" i="3"/>
  <c r="J335" i="3"/>
  <c r="J336" i="3"/>
  <c r="J337" i="3"/>
  <c r="J338" i="3"/>
  <c r="J339" i="3"/>
  <c r="J340" i="3"/>
  <c r="J341" i="3"/>
  <c r="J342" i="3"/>
  <c r="J343" i="3"/>
  <c r="J344" i="3"/>
  <c r="J345" i="3"/>
  <c r="J346" i="3"/>
  <c r="J347" i="3"/>
  <c r="J348" i="3"/>
  <c r="J349" i="3"/>
  <c r="J350" i="3"/>
  <c r="J351" i="3"/>
  <c r="J352" i="3"/>
  <c r="J353" i="3"/>
  <c r="J354" i="3"/>
  <c r="J355" i="3"/>
  <c r="J356" i="3"/>
  <c r="J357" i="3"/>
  <c r="J358" i="3"/>
  <c r="J359" i="3"/>
  <c r="J360" i="3"/>
  <c r="J361" i="3"/>
  <c r="J362" i="3"/>
  <c r="J363" i="3"/>
  <c r="J364" i="3"/>
  <c r="J365" i="3"/>
  <c r="J366" i="3"/>
  <c r="J367" i="3"/>
  <c r="J368" i="3"/>
  <c r="J369" i="3"/>
  <c r="J370" i="3"/>
  <c r="J371" i="3"/>
  <c r="J372" i="3"/>
  <c r="J373" i="3"/>
  <c r="J374" i="3"/>
  <c r="J375" i="3"/>
  <c r="J376" i="3"/>
  <c r="J377" i="3"/>
  <c r="J378" i="3"/>
  <c r="J379" i="3"/>
  <c r="J380" i="3"/>
  <c r="J381" i="3"/>
  <c r="J382" i="3"/>
  <c r="J383" i="3"/>
  <c r="J384" i="3"/>
  <c r="J385" i="3"/>
  <c r="J386" i="3"/>
  <c r="J387" i="3"/>
  <c r="J388" i="3"/>
  <c r="J389" i="3"/>
  <c r="J390" i="3"/>
  <c r="J391" i="3"/>
  <c r="J392" i="3"/>
  <c r="J393" i="3"/>
  <c r="J394" i="3"/>
  <c r="J395" i="3"/>
  <c r="J396" i="3"/>
  <c r="J397" i="3"/>
  <c r="J398" i="3"/>
  <c r="J399" i="3"/>
  <c r="J400" i="3"/>
  <c r="J401" i="3"/>
  <c r="J402" i="3"/>
  <c r="J403" i="3"/>
  <c r="J404" i="3"/>
  <c r="J405" i="3"/>
  <c r="J406" i="3"/>
  <c r="J407" i="3"/>
  <c r="J408" i="3"/>
  <c r="J409" i="3"/>
  <c r="J410" i="3"/>
  <c r="J411" i="3"/>
  <c r="J412" i="3"/>
  <c r="J413" i="3"/>
  <c r="J414" i="3"/>
  <c r="J415" i="3"/>
  <c r="J416" i="3"/>
  <c r="J417" i="3"/>
  <c r="J418" i="3"/>
  <c r="J419" i="3"/>
  <c r="J420" i="3"/>
  <c r="J421" i="3"/>
  <c r="J422" i="3"/>
  <c r="J423" i="3"/>
  <c r="J424" i="3"/>
  <c r="J425" i="3"/>
  <c r="J426" i="3"/>
  <c r="J427" i="3"/>
  <c r="J428" i="3"/>
  <c r="J429" i="3"/>
  <c r="J430" i="3"/>
  <c r="J431" i="3"/>
  <c r="J432" i="3"/>
  <c r="J433" i="3"/>
  <c r="J434" i="3"/>
  <c r="J435" i="3"/>
  <c r="J436" i="3"/>
  <c r="J437" i="3"/>
  <c r="J438" i="3"/>
  <c r="J439" i="3"/>
  <c r="J440" i="3"/>
  <c r="J441" i="3"/>
  <c r="J442" i="3"/>
  <c r="J443" i="3"/>
  <c r="J444" i="3"/>
  <c r="J445" i="3"/>
  <c r="J446" i="3"/>
  <c r="J447" i="3"/>
  <c r="J448" i="3"/>
  <c r="J449" i="3"/>
  <c r="J450" i="3"/>
  <c r="J451" i="3"/>
  <c r="J452" i="3"/>
  <c r="J453" i="3"/>
  <c r="J454" i="3"/>
  <c r="J455" i="3"/>
  <c r="J456" i="3"/>
  <c r="J457" i="3"/>
  <c r="J458" i="3"/>
  <c r="J459" i="3"/>
  <c r="J460" i="3"/>
  <c r="J461" i="3"/>
  <c r="J462" i="3"/>
  <c r="J463" i="3"/>
  <c r="J464" i="3"/>
  <c r="J465" i="3"/>
  <c r="J466" i="3"/>
  <c r="J467" i="3"/>
  <c r="J468" i="3"/>
  <c r="J469" i="3"/>
  <c r="J470" i="3"/>
  <c r="J471" i="3"/>
  <c r="J472" i="3"/>
  <c r="J473" i="3"/>
  <c r="J474" i="3"/>
  <c r="J475" i="3"/>
  <c r="J476" i="3"/>
  <c r="J477" i="3"/>
  <c r="J478" i="3"/>
  <c r="J479" i="3"/>
  <c r="J480" i="3"/>
  <c r="J481" i="3"/>
  <c r="J482" i="3"/>
  <c r="J483" i="3"/>
  <c r="J484" i="3"/>
  <c r="J485" i="3"/>
  <c r="J486" i="3"/>
  <c r="J487" i="3"/>
  <c r="J488" i="3"/>
  <c r="J489" i="3"/>
  <c r="J490" i="3"/>
  <c r="J491" i="3"/>
  <c r="J492" i="3"/>
  <c r="J493" i="3"/>
  <c r="J494" i="3"/>
  <c r="J495" i="3"/>
  <c r="J496" i="3"/>
  <c r="J497" i="3"/>
  <c r="J498" i="3"/>
  <c r="J499" i="3"/>
  <c r="J500" i="3"/>
  <c r="J501" i="3"/>
  <c r="J502" i="3"/>
  <c r="J503" i="3"/>
  <c r="J504" i="3"/>
  <c r="J505" i="3"/>
  <c r="J506" i="3"/>
  <c r="J507" i="3"/>
  <c r="J508" i="3"/>
  <c r="J509" i="3"/>
  <c r="J510" i="3"/>
  <c r="J511" i="3"/>
  <c r="J512" i="3"/>
  <c r="J513" i="3"/>
  <c r="J514" i="3"/>
  <c r="J515" i="3"/>
  <c r="J516" i="3"/>
  <c r="J517" i="3"/>
  <c r="J518" i="3"/>
  <c r="J519" i="3"/>
  <c r="J520" i="3"/>
  <c r="J521" i="3"/>
  <c r="J522" i="3"/>
  <c r="J523" i="3"/>
  <c r="J524" i="3"/>
  <c r="J525" i="3"/>
  <c r="J526" i="3"/>
  <c r="J527" i="3"/>
  <c r="J528" i="3"/>
  <c r="J529" i="3"/>
  <c r="J530" i="3"/>
  <c r="J531" i="3"/>
  <c r="J532" i="3"/>
  <c r="J533" i="3"/>
  <c r="J534" i="3"/>
  <c r="J535" i="3"/>
  <c r="J536" i="3"/>
  <c r="J537" i="3"/>
  <c r="J538" i="3"/>
  <c r="J539" i="3"/>
  <c r="J540" i="3"/>
  <c r="J541" i="3"/>
  <c r="J542" i="3"/>
  <c r="J543" i="3"/>
  <c r="J544" i="3"/>
  <c r="J545" i="3"/>
  <c r="J546" i="3"/>
  <c r="J547" i="3"/>
  <c r="J548" i="3"/>
  <c r="J549" i="3"/>
  <c r="J550" i="3"/>
  <c r="J551" i="3"/>
  <c r="J552" i="3"/>
  <c r="J553" i="3"/>
  <c r="J554" i="3"/>
  <c r="J555" i="3"/>
  <c r="J556" i="3"/>
  <c r="J557" i="3"/>
  <c r="J558" i="3"/>
  <c r="J559" i="3"/>
  <c r="J560" i="3"/>
  <c r="J561" i="3"/>
  <c r="J562" i="3"/>
  <c r="J563" i="3"/>
  <c r="J564" i="3"/>
  <c r="J565" i="3"/>
  <c r="J566" i="3"/>
  <c r="J567" i="3"/>
  <c r="J568" i="3"/>
  <c r="J569" i="3"/>
  <c r="J570" i="3"/>
  <c r="J571" i="3"/>
  <c r="J572" i="3"/>
  <c r="J573" i="3"/>
  <c r="J574" i="3"/>
  <c r="J575" i="3"/>
  <c r="J576" i="3"/>
  <c r="J577" i="3"/>
  <c r="J578" i="3"/>
  <c r="J579" i="3"/>
  <c r="J580" i="3"/>
  <c r="J581" i="3"/>
  <c r="J582" i="3"/>
  <c r="J583" i="3"/>
  <c r="J584" i="3"/>
  <c r="J585" i="3"/>
  <c r="J586" i="3"/>
  <c r="J587" i="3"/>
  <c r="J588" i="3"/>
  <c r="J589" i="3"/>
  <c r="J590" i="3"/>
  <c r="J591" i="3"/>
  <c r="J592" i="3"/>
  <c r="J593" i="3"/>
  <c r="J594" i="3"/>
  <c r="J595" i="3"/>
  <c r="J596" i="3"/>
  <c r="J597" i="3"/>
  <c r="J598" i="3"/>
  <c r="J599" i="3"/>
  <c r="J600" i="3"/>
  <c r="J601" i="3"/>
  <c r="J602" i="3"/>
  <c r="J603" i="3"/>
  <c r="J604" i="3"/>
  <c r="J605" i="3"/>
  <c r="J606" i="3"/>
  <c r="J607" i="3"/>
  <c r="J608" i="3"/>
  <c r="J609" i="3"/>
  <c r="J610" i="3"/>
  <c r="J611" i="3"/>
  <c r="J612" i="3"/>
  <c r="J613" i="3"/>
  <c r="J614" i="3"/>
  <c r="J615" i="3"/>
  <c r="J616" i="3"/>
  <c r="J617" i="3"/>
  <c r="J618" i="3"/>
  <c r="J619" i="3"/>
  <c r="J620" i="3"/>
  <c r="J621" i="3"/>
  <c r="J622" i="3"/>
  <c r="J623" i="3"/>
  <c r="J624" i="3"/>
  <c r="J625" i="3"/>
  <c r="J626" i="3"/>
  <c r="J627" i="3"/>
  <c r="J628" i="3"/>
  <c r="J629" i="3"/>
  <c r="J630" i="3"/>
  <c r="J631" i="3"/>
  <c r="J632" i="3"/>
  <c r="J633" i="3"/>
  <c r="J634" i="3"/>
  <c r="J635" i="3"/>
  <c r="J636" i="3"/>
  <c r="J637" i="3"/>
  <c r="J638" i="3"/>
  <c r="J639" i="3"/>
  <c r="J640" i="3"/>
  <c r="J641" i="3"/>
  <c r="J642" i="3"/>
  <c r="J643" i="3"/>
  <c r="J644" i="3"/>
  <c r="J645" i="3"/>
  <c r="J646" i="3"/>
  <c r="J647" i="3"/>
  <c r="J648" i="3"/>
  <c r="J649" i="3"/>
  <c r="J650" i="3"/>
  <c r="J651" i="3"/>
  <c r="J652" i="3"/>
  <c r="J653" i="3"/>
  <c r="J654" i="3"/>
  <c r="J655" i="3"/>
  <c r="J656" i="3"/>
  <c r="J657" i="3"/>
  <c r="J658" i="3"/>
  <c r="J659" i="3"/>
  <c r="J660" i="3"/>
  <c r="J661" i="3"/>
  <c r="J662" i="3"/>
  <c r="J663" i="3"/>
  <c r="J664" i="3"/>
  <c r="J665" i="3"/>
  <c r="J666" i="3"/>
  <c r="J667" i="3"/>
  <c r="J668" i="3"/>
  <c r="J669" i="3"/>
  <c r="J670" i="3"/>
  <c r="J671" i="3"/>
  <c r="J672" i="3"/>
  <c r="J673" i="3"/>
  <c r="J674" i="3"/>
  <c r="J675" i="3"/>
  <c r="J676" i="3"/>
  <c r="J677" i="3"/>
  <c r="J678" i="3"/>
  <c r="J679" i="3"/>
  <c r="J680" i="3"/>
  <c r="J681" i="3"/>
  <c r="J682" i="3"/>
  <c r="J683" i="3"/>
  <c r="J684" i="3"/>
  <c r="J685" i="3"/>
  <c r="J686" i="3"/>
  <c r="J687" i="3"/>
  <c r="J688" i="3"/>
  <c r="J689" i="3"/>
  <c r="J690" i="3"/>
  <c r="J691" i="3"/>
  <c r="J692" i="3"/>
  <c r="J693" i="3"/>
  <c r="J694" i="3"/>
  <c r="J695" i="3"/>
  <c r="J696" i="3"/>
  <c r="J697" i="3"/>
  <c r="J698" i="3"/>
  <c r="J699" i="3"/>
  <c r="J700" i="3"/>
  <c r="J701" i="3"/>
  <c r="J702" i="3"/>
  <c r="J703" i="3"/>
  <c r="J704" i="3"/>
  <c r="J705" i="3"/>
  <c r="J706" i="3"/>
  <c r="J707" i="3"/>
  <c r="J708" i="3"/>
  <c r="J709" i="3"/>
  <c r="J710" i="3"/>
  <c r="J711" i="3"/>
  <c r="J712" i="3"/>
  <c r="J713" i="3"/>
  <c r="J714" i="3"/>
  <c r="J715" i="3"/>
  <c r="J716" i="3"/>
  <c r="J717" i="3"/>
  <c r="J718" i="3"/>
  <c r="J719" i="3"/>
  <c r="J720" i="3"/>
  <c r="J721" i="3"/>
  <c r="J722" i="3"/>
  <c r="J723" i="3"/>
  <c r="J724" i="3"/>
  <c r="J725" i="3"/>
  <c r="J726" i="3"/>
  <c r="J727" i="3"/>
  <c r="J728" i="3"/>
  <c r="J729" i="3"/>
  <c r="J730" i="3"/>
  <c r="J731" i="3"/>
  <c r="J732" i="3"/>
  <c r="J733" i="3"/>
  <c r="J734" i="3"/>
  <c r="J735" i="3"/>
  <c r="J736" i="3"/>
  <c r="J737" i="3"/>
  <c r="J738" i="3"/>
  <c r="J739" i="3"/>
  <c r="J740" i="3"/>
  <c r="J741" i="3"/>
  <c r="J742" i="3"/>
  <c r="J743" i="3"/>
  <c r="J744" i="3"/>
  <c r="J745" i="3"/>
  <c r="J746" i="3"/>
  <c r="J747" i="3"/>
  <c r="J748" i="3"/>
  <c r="J749" i="3"/>
  <c r="J750" i="3"/>
  <c r="J751" i="3"/>
  <c r="J752" i="3"/>
  <c r="J753" i="3"/>
  <c r="J754" i="3"/>
  <c r="J755" i="3"/>
  <c r="J756" i="3"/>
  <c r="J757" i="3"/>
  <c r="J758" i="3"/>
  <c r="J759" i="3"/>
  <c r="J760" i="3"/>
  <c r="J761" i="3"/>
  <c r="J762" i="3"/>
  <c r="J763" i="3"/>
  <c r="J764" i="3"/>
  <c r="J765" i="3"/>
  <c r="J766" i="3"/>
  <c r="J767" i="3"/>
  <c r="J768" i="3"/>
  <c r="J769" i="3"/>
  <c r="J770" i="3"/>
  <c r="J771" i="3"/>
  <c r="J772" i="3"/>
  <c r="J773" i="3"/>
  <c r="J774" i="3"/>
  <c r="J775" i="3"/>
  <c r="J776" i="3"/>
  <c r="J777" i="3"/>
  <c r="J778" i="3"/>
  <c r="J779" i="3"/>
  <c r="J780" i="3"/>
  <c r="J781" i="3"/>
  <c r="J782" i="3"/>
  <c r="J783" i="3"/>
  <c r="J784" i="3"/>
  <c r="J785" i="3"/>
  <c r="J786" i="3"/>
  <c r="J787" i="3"/>
  <c r="J788" i="3"/>
  <c r="J789" i="3"/>
  <c r="J790" i="3"/>
  <c r="J791" i="3"/>
  <c r="J792" i="3"/>
  <c r="J793" i="3"/>
  <c r="J794" i="3"/>
  <c r="J795" i="3"/>
  <c r="J796" i="3"/>
  <c r="J797" i="3"/>
  <c r="J798" i="3"/>
  <c r="J799" i="3"/>
  <c r="J800" i="3"/>
  <c r="J801" i="3"/>
  <c r="J802" i="3"/>
  <c r="J803" i="3"/>
  <c r="J804" i="3"/>
  <c r="J805" i="3"/>
  <c r="J806" i="3"/>
  <c r="J807" i="3"/>
  <c r="J808" i="3"/>
  <c r="J809" i="3"/>
  <c r="J810" i="3"/>
  <c r="J811" i="3"/>
  <c r="J812" i="3"/>
  <c r="J813" i="3"/>
  <c r="J814" i="3"/>
  <c r="J815" i="3"/>
  <c r="J816" i="3"/>
  <c r="J817" i="3"/>
  <c r="J818" i="3"/>
  <c r="J819" i="3"/>
  <c r="J820" i="3"/>
  <c r="J821" i="3"/>
  <c r="J822" i="3"/>
  <c r="J823" i="3"/>
  <c r="J824" i="3"/>
  <c r="J825" i="3"/>
  <c r="J826" i="3"/>
  <c r="J827" i="3"/>
  <c r="J828" i="3"/>
  <c r="J829" i="3"/>
  <c r="J830" i="3"/>
  <c r="J831" i="3"/>
  <c r="J832" i="3"/>
  <c r="J833" i="3"/>
  <c r="J834" i="3"/>
  <c r="J835" i="3"/>
  <c r="J836" i="3"/>
  <c r="J837" i="3"/>
  <c r="J838" i="3"/>
  <c r="J839" i="3"/>
  <c r="J840" i="3"/>
  <c r="J841" i="3"/>
  <c r="J842" i="3"/>
  <c r="J843" i="3"/>
  <c r="J844" i="3"/>
  <c r="J845" i="3"/>
  <c r="J846" i="3"/>
  <c r="J847" i="3"/>
  <c r="J848" i="3"/>
  <c r="J849" i="3"/>
  <c r="J850" i="3"/>
  <c r="J851" i="3"/>
  <c r="J852" i="3"/>
  <c r="J853" i="3"/>
  <c r="J854" i="3"/>
  <c r="J855" i="3"/>
  <c r="J856" i="3"/>
  <c r="J857" i="3"/>
  <c r="J858" i="3"/>
  <c r="J859" i="3"/>
  <c r="J860" i="3"/>
  <c r="J861" i="3"/>
  <c r="J862" i="3"/>
  <c r="J863" i="3"/>
  <c r="J864" i="3"/>
  <c r="J865" i="3"/>
  <c r="J866" i="3"/>
  <c r="J867" i="3"/>
  <c r="J868" i="3"/>
  <c r="J869" i="3"/>
  <c r="J870" i="3"/>
  <c r="J871" i="3"/>
  <c r="J872" i="3"/>
  <c r="J873" i="3"/>
  <c r="J874" i="3"/>
  <c r="J875" i="3"/>
  <c r="J876" i="3"/>
  <c r="J877" i="3"/>
  <c r="J878" i="3"/>
  <c r="J879" i="3"/>
  <c r="J880" i="3"/>
  <c r="J881" i="3"/>
  <c r="J882" i="3"/>
  <c r="J883" i="3"/>
  <c r="J884" i="3"/>
  <c r="J885" i="3"/>
  <c r="J886" i="3"/>
  <c r="J887" i="3"/>
  <c r="J888" i="3"/>
  <c r="J889" i="3"/>
  <c r="J890" i="3"/>
  <c r="J891" i="3"/>
  <c r="J892" i="3"/>
  <c r="J893" i="3"/>
  <c r="J894" i="3"/>
  <c r="J895" i="3"/>
  <c r="J896" i="3"/>
  <c r="J897" i="3"/>
  <c r="J898" i="3"/>
  <c r="J899" i="3"/>
  <c r="J900" i="3"/>
  <c r="J901" i="3"/>
  <c r="J902" i="3"/>
  <c r="J903" i="3"/>
  <c r="J904" i="3"/>
  <c r="J905" i="3"/>
  <c r="J906" i="3"/>
  <c r="J907" i="3"/>
  <c r="J908" i="3"/>
  <c r="J909" i="3"/>
  <c r="J910" i="3"/>
  <c r="J911" i="3"/>
  <c r="J912" i="3"/>
  <c r="J913" i="3"/>
  <c r="J914" i="3"/>
  <c r="J915" i="3"/>
  <c r="J916" i="3"/>
  <c r="J917" i="3"/>
  <c r="J918" i="3"/>
  <c r="J919" i="3"/>
  <c r="J920" i="3"/>
  <c r="J921" i="3"/>
  <c r="J922" i="3"/>
  <c r="J923" i="3"/>
  <c r="J924" i="3"/>
  <c r="J925" i="3"/>
  <c r="J926" i="3"/>
  <c r="J927" i="3"/>
  <c r="J928" i="3"/>
  <c r="J929" i="3"/>
  <c r="J930" i="3"/>
  <c r="J931" i="3"/>
  <c r="J932" i="3"/>
  <c r="J933" i="3"/>
  <c r="J934" i="3"/>
  <c r="J935" i="3"/>
  <c r="J936" i="3"/>
  <c r="J937" i="3"/>
  <c r="J938" i="3"/>
  <c r="J939" i="3"/>
  <c r="J940" i="3"/>
  <c r="J941" i="3"/>
  <c r="J942" i="3"/>
  <c r="J943" i="3"/>
  <c r="J944" i="3"/>
  <c r="J945" i="3"/>
  <c r="J946" i="3"/>
  <c r="J947" i="3"/>
  <c r="J948" i="3"/>
  <c r="J949" i="3"/>
  <c r="J950" i="3"/>
  <c r="J951" i="3"/>
  <c r="J952" i="3"/>
  <c r="J953" i="3"/>
  <c r="J954" i="3"/>
  <c r="J955" i="3"/>
  <c r="J956" i="3"/>
  <c r="J957" i="3"/>
  <c r="J958" i="3"/>
  <c r="J959" i="3"/>
  <c r="J960" i="3"/>
  <c r="J961" i="3"/>
  <c r="J962" i="3"/>
  <c r="J963" i="3"/>
  <c r="J964" i="3"/>
  <c r="J965" i="3"/>
  <c r="J966" i="3"/>
  <c r="J967" i="3"/>
  <c r="J968" i="3"/>
  <c r="J969" i="3"/>
  <c r="J970" i="3"/>
  <c r="J971" i="3"/>
  <c r="J972" i="3"/>
  <c r="J973" i="3"/>
  <c r="J974" i="3"/>
  <c r="J975" i="3"/>
  <c r="J976" i="3"/>
  <c r="J977" i="3"/>
  <c r="J978" i="3"/>
  <c r="J979" i="3"/>
  <c r="J980" i="3"/>
  <c r="J981" i="3"/>
  <c r="J982" i="3"/>
  <c r="J983" i="3"/>
  <c r="J984" i="3"/>
  <c r="J985" i="3"/>
  <c r="J986" i="3"/>
  <c r="J987" i="3"/>
  <c r="J988" i="3"/>
  <c r="J989" i="3"/>
  <c r="J990" i="3"/>
  <c r="J991" i="3"/>
  <c r="J992" i="3"/>
  <c r="J993" i="3"/>
  <c r="J994" i="3"/>
  <c r="J995" i="3"/>
  <c r="J996" i="3"/>
  <c r="J997" i="3"/>
  <c r="J998" i="3"/>
  <c r="J999" i="3"/>
  <c r="J1000" i="3"/>
  <c r="J1001" i="3"/>
  <c r="J1002" i="3"/>
  <c r="J1003" i="3"/>
  <c r="J1004" i="3"/>
  <c r="J1005" i="3"/>
  <c r="J1006" i="3"/>
  <c r="J1007" i="3"/>
  <c r="J1008" i="3"/>
  <c r="J1009" i="3"/>
  <c r="J1010" i="3"/>
  <c r="J1011" i="3"/>
  <c r="J1012" i="3"/>
  <c r="J1013" i="3"/>
  <c r="J1014" i="3"/>
  <c r="J1015" i="3"/>
  <c r="J1016" i="3"/>
  <c r="J1017" i="3"/>
  <c r="J1018" i="3"/>
  <c r="J1019" i="3"/>
  <c r="J1020" i="3"/>
  <c r="J1021" i="3"/>
  <c r="J1022" i="3"/>
  <c r="J1023" i="3"/>
  <c r="J1024" i="3"/>
  <c r="J1025" i="3"/>
  <c r="J1026" i="3"/>
  <c r="J1027" i="3"/>
  <c r="J1028" i="3"/>
  <c r="J1029" i="3"/>
  <c r="J1030" i="3"/>
  <c r="J1031" i="3"/>
  <c r="J1032" i="3"/>
  <c r="J1033" i="3"/>
  <c r="J1034" i="3"/>
  <c r="J1035" i="3"/>
  <c r="J1036" i="3"/>
  <c r="J1037" i="3"/>
  <c r="J1038" i="3"/>
  <c r="J1039" i="3"/>
  <c r="J1040" i="3"/>
  <c r="J1041" i="3"/>
  <c r="J1042" i="3"/>
  <c r="J1043" i="3"/>
  <c r="J1044" i="3"/>
  <c r="J1045" i="3"/>
  <c r="J1046" i="3"/>
  <c r="J1047" i="3"/>
  <c r="J1048" i="3"/>
  <c r="J1049" i="3"/>
  <c r="J1050" i="3"/>
  <c r="J1051" i="3"/>
  <c r="J1052" i="3"/>
  <c r="J1053" i="3"/>
  <c r="J1054" i="3"/>
  <c r="J1055" i="3"/>
  <c r="J1056" i="3"/>
  <c r="J1057" i="3"/>
  <c r="J1058" i="3"/>
  <c r="J1059" i="3"/>
  <c r="J1060" i="3"/>
  <c r="J1061" i="3"/>
  <c r="J1062" i="3"/>
  <c r="J1063" i="3"/>
  <c r="J1064" i="3"/>
  <c r="J1065" i="3"/>
  <c r="J1066" i="3"/>
  <c r="J1067" i="3"/>
  <c r="J1068" i="3"/>
  <c r="J1069" i="3"/>
  <c r="J1070" i="3"/>
  <c r="J1071" i="3"/>
  <c r="J1072" i="3"/>
  <c r="J1073" i="3"/>
  <c r="J1074" i="3"/>
  <c r="J1075" i="3"/>
  <c r="J1076" i="3"/>
  <c r="J1077" i="3"/>
  <c r="J1078" i="3"/>
  <c r="J1079" i="3"/>
  <c r="J1080" i="3"/>
  <c r="J1081" i="3"/>
  <c r="J1082" i="3"/>
  <c r="J1083" i="3"/>
  <c r="J1084" i="3"/>
  <c r="J1085" i="3"/>
  <c r="J1086" i="3"/>
  <c r="J1087" i="3"/>
  <c r="J1088" i="3"/>
  <c r="J1089" i="3"/>
  <c r="J1090" i="3"/>
  <c r="J1091" i="3"/>
  <c r="J1092" i="3"/>
  <c r="J1093" i="3"/>
  <c r="J1094" i="3"/>
  <c r="J1095" i="3"/>
  <c r="J1096" i="3"/>
  <c r="J1097" i="3"/>
  <c r="J1098" i="3"/>
  <c r="J1099" i="3"/>
  <c r="J1100" i="3"/>
  <c r="J1101" i="3"/>
  <c r="J1102" i="3"/>
  <c r="J1103" i="3"/>
  <c r="J1104" i="3"/>
  <c r="J1105" i="3"/>
  <c r="J1106" i="3"/>
  <c r="J1107" i="3"/>
  <c r="J1108" i="3"/>
  <c r="J1109" i="3"/>
  <c r="J1110" i="3"/>
  <c r="J1111" i="3"/>
  <c r="J1112" i="3"/>
  <c r="J1113" i="3"/>
  <c r="J1114" i="3"/>
  <c r="J1115" i="3"/>
  <c r="J1116" i="3"/>
  <c r="J1117" i="3"/>
  <c r="J1118" i="3"/>
  <c r="J1119" i="3"/>
  <c r="J1120" i="3"/>
  <c r="J1121" i="3"/>
  <c r="J1122" i="3"/>
  <c r="J1123" i="3"/>
  <c r="J1124" i="3"/>
  <c r="J1125" i="3"/>
  <c r="J1126" i="3"/>
  <c r="J1127" i="3"/>
  <c r="J1128" i="3"/>
  <c r="J1129" i="3"/>
  <c r="J1130" i="3"/>
  <c r="J1131" i="3"/>
  <c r="J1132" i="3"/>
  <c r="J1133" i="3"/>
  <c r="J1134" i="3"/>
  <c r="J1135" i="3"/>
  <c r="J1136" i="3"/>
  <c r="J1137" i="3"/>
  <c r="J1138" i="3"/>
  <c r="J1139" i="3"/>
  <c r="J1140" i="3"/>
  <c r="J1141" i="3"/>
  <c r="J1142" i="3"/>
  <c r="J1143" i="3"/>
  <c r="J1144" i="3"/>
  <c r="J1145" i="3"/>
  <c r="J1146" i="3"/>
  <c r="J1147" i="3"/>
  <c r="J1148" i="3"/>
  <c r="J1149" i="3"/>
  <c r="J1150" i="3"/>
  <c r="J1151" i="3"/>
  <c r="J1152" i="3"/>
  <c r="J1153" i="3"/>
  <c r="J1154" i="3"/>
  <c r="J1155" i="3"/>
  <c r="J1156" i="3"/>
  <c r="J1157" i="3"/>
  <c r="J1158" i="3"/>
  <c r="J1159" i="3"/>
  <c r="J1160" i="3"/>
  <c r="J1161" i="3"/>
  <c r="J1162" i="3"/>
  <c r="J1163" i="3"/>
  <c r="J1164" i="3"/>
  <c r="J1165" i="3"/>
  <c r="J1166" i="3"/>
  <c r="J1167" i="3"/>
  <c r="J1168" i="3"/>
  <c r="J1169" i="3"/>
  <c r="J1170" i="3"/>
  <c r="J1171" i="3"/>
  <c r="J1172" i="3"/>
  <c r="J1173" i="3"/>
  <c r="J1174" i="3"/>
  <c r="J1175" i="3"/>
  <c r="J1176" i="3"/>
  <c r="J1177" i="3"/>
  <c r="J1178" i="3"/>
  <c r="J1179" i="3"/>
  <c r="J1180" i="3"/>
  <c r="J1181" i="3"/>
  <c r="J1182" i="3"/>
  <c r="J1183" i="3"/>
  <c r="J1184" i="3"/>
  <c r="J1185" i="3"/>
  <c r="J1186" i="3"/>
  <c r="J1187" i="3"/>
  <c r="J1188" i="3"/>
  <c r="J1189" i="3"/>
  <c r="J1190" i="3"/>
  <c r="J1191" i="3"/>
  <c r="J1192" i="3"/>
  <c r="J1193" i="3"/>
  <c r="J1194" i="3"/>
  <c r="J1195" i="3"/>
  <c r="J1196" i="3"/>
  <c r="J1197" i="3"/>
  <c r="J1198" i="3"/>
  <c r="J1199" i="3"/>
  <c r="J1200" i="3"/>
  <c r="J1201" i="3"/>
  <c r="J1202" i="3"/>
  <c r="J1203" i="3"/>
  <c r="J1204" i="3"/>
  <c r="J1205" i="3"/>
  <c r="J1206" i="3"/>
  <c r="J1207" i="3"/>
  <c r="J1208" i="3"/>
  <c r="J1209" i="3"/>
  <c r="J1210" i="3"/>
  <c r="J1211" i="3"/>
  <c r="J1212" i="3"/>
  <c r="J1213" i="3"/>
  <c r="J1214" i="3"/>
  <c r="J1215" i="3"/>
  <c r="J1216" i="3"/>
  <c r="J1217" i="3"/>
  <c r="J1218" i="3"/>
  <c r="J1219" i="3"/>
  <c r="J1220" i="3"/>
  <c r="J1221" i="3"/>
  <c r="J1222" i="3"/>
  <c r="J1223" i="3"/>
  <c r="J1224" i="3"/>
  <c r="J1225" i="3"/>
  <c r="J1226" i="3"/>
  <c r="J1227" i="3"/>
  <c r="J1228" i="3"/>
  <c r="J1229" i="3"/>
  <c r="J1230" i="3"/>
  <c r="J1231" i="3"/>
  <c r="J1232" i="3"/>
  <c r="J1233" i="3"/>
  <c r="J1234" i="3"/>
  <c r="J1235" i="3"/>
  <c r="J1236" i="3"/>
  <c r="J1237" i="3"/>
  <c r="J1238" i="3"/>
  <c r="J1239" i="3"/>
  <c r="J1240" i="3"/>
  <c r="J1241" i="3"/>
  <c r="J1242" i="3"/>
  <c r="J1243" i="3"/>
  <c r="J1244" i="3"/>
  <c r="J1245" i="3"/>
  <c r="J1246" i="3"/>
  <c r="J1247" i="3"/>
  <c r="J1248" i="3"/>
  <c r="J1249" i="3"/>
  <c r="J1250" i="3"/>
  <c r="J1251" i="3"/>
  <c r="J1252" i="3"/>
  <c r="J1253" i="3"/>
  <c r="J1254" i="3"/>
  <c r="J1255" i="3"/>
  <c r="J1256" i="3"/>
  <c r="J1257" i="3"/>
  <c r="J1258" i="3"/>
  <c r="J1259" i="3"/>
  <c r="J1260" i="3"/>
  <c r="J1261" i="3"/>
  <c r="J1262" i="3"/>
  <c r="J1263" i="3"/>
  <c r="J1264" i="3"/>
  <c r="J1265" i="3"/>
  <c r="J1266" i="3"/>
  <c r="J1267" i="3"/>
  <c r="J1268" i="3"/>
  <c r="J1269" i="3"/>
  <c r="J1270" i="3"/>
  <c r="J1271" i="3"/>
  <c r="J1272" i="3"/>
  <c r="J1273" i="3"/>
  <c r="J1274" i="3"/>
  <c r="J1275" i="3"/>
  <c r="J1276" i="3"/>
  <c r="J1277" i="3"/>
  <c r="J1278" i="3"/>
  <c r="J1279" i="3"/>
  <c r="J1280" i="3"/>
  <c r="J1281" i="3"/>
  <c r="J1282" i="3"/>
  <c r="J1283" i="3"/>
  <c r="J1284" i="3"/>
  <c r="J1285" i="3"/>
  <c r="J1286" i="3"/>
  <c r="J1287" i="3"/>
  <c r="J1288" i="3"/>
  <c r="J1289" i="3"/>
  <c r="J1290" i="3"/>
  <c r="J1291" i="3"/>
  <c r="J1292" i="3"/>
  <c r="J1293" i="3"/>
  <c r="J1294" i="3"/>
  <c r="J1295" i="3"/>
  <c r="J1296" i="3"/>
  <c r="J1297" i="3"/>
  <c r="J1298" i="3"/>
  <c r="J1299" i="3"/>
  <c r="J1300" i="3"/>
  <c r="J1301" i="3"/>
  <c r="J1302" i="3"/>
  <c r="J1303" i="3"/>
  <c r="J1304" i="3"/>
  <c r="J1305" i="3"/>
  <c r="J1306" i="3"/>
  <c r="J1307" i="3"/>
  <c r="J1308" i="3"/>
  <c r="J1309" i="3"/>
  <c r="J1310" i="3"/>
  <c r="J1311" i="3"/>
  <c r="J1312" i="3"/>
  <c r="J1313" i="3"/>
  <c r="J1314" i="3"/>
  <c r="J1315" i="3"/>
  <c r="J1316" i="3"/>
  <c r="J1317" i="3"/>
  <c r="J1318" i="3"/>
  <c r="J1319" i="3"/>
  <c r="J1320" i="3"/>
  <c r="J1321" i="3"/>
  <c r="J1322" i="3"/>
  <c r="J1323" i="3"/>
  <c r="J1324" i="3"/>
  <c r="J1325" i="3"/>
  <c r="J1326" i="3"/>
  <c r="J1327" i="3"/>
  <c r="J1328" i="3"/>
  <c r="J1329" i="3"/>
  <c r="J1330" i="3"/>
  <c r="J1331" i="3"/>
  <c r="J1332" i="3"/>
  <c r="J1333" i="3"/>
  <c r="J1334" i="3"/>
  <c r="J1335" i="3"/>
  <c r="J1336" i="3"/>
  <c r="J1337" i="3"/>
  <c r="J1338" i="3"/>
  <c r="J1339" i="3"/>
  <c r="J1340" i="3"/>
  <c r="J1341" i="3"/>
  <c r="J1342" i="3"/>
  <c r="J1343" i="3"/>
  <c r="J1344" i="3"/>
  <c r="J1345" i="3"/>
  <c r="J1346" i="3"/>
  <c r="J1347" i="3"/>
  <c r="J1348" i="3"/>
  <c r="J1349" i="3"/>
  <c r="J1350" i="3"/>
  <c r="J1351" i="3"/>
  <c r="J1352" i="3"/>
  <c r="J1353" i="3"/>
  <c r="J1354" i="3"/>
  <c r="J1355" i="3"/>
  <c r="J1356" i="3"/>
  <c r="J1357" i="3"/>
  <c r="J1358" i="3"/>
  <c r="J1359" i="3"/>
  <c r="J1360" i="3"/>
  <c r="J1361" i="3"/>
  <c r="J1362" i="3"/>
  <c r="J1363" i="3"/>
  <c r="J1364" i="3"/>
  <c r="J1365" i="3"/>
  <c r="J1366" i="3"/>
  <c r="J1367" i="3"/>
  <c r="J1368" i="3"/>
  <c r="J1369" i="3"/>
  <c r="J1370" i="3"/>
  <c r="J1371" i="3"/>
  <c r="J1372" i="3"/>
  <c r="J1373" i="3"/>
  <c r="J1374" i="3"/>
  <c r="J1375" i="3"/>
  <c r="J1376" i="3"/>
  <c r="J1377" i="3"/>
  <c r="J1378" i="3"/>
  <c r="J1379" i="3"/>
  <c r="J1380" i="3"/>
  <c r="J1381" i="3"/>
  <c r="J1382" i="3"/>
  <c r="J1383" i="3"/>
  <c r="J1384" i="3"/>
  <c r="J1385" i="3"/>
  <c r="J1386" i="3"/>
  <c r="J1387" i="3"/>
  <c r="J1388" i="3"/>
  <c r="J1389" i="3"/>
  <c r="J1390" i="3"/>
  <c r="J1391" i="3"/>
  <c r="J1392" i="3"/>
  <c r="J1393" i="3"/>
  <c r="J1394" i="3"/>
  <c r="J1395" i="3"/>
  <c r="J1396" i="3"/>
  <c r="J1397" i="3"/>
  <c r="J1398" i="3"/>
  <c r="J1399" i="3"/>
  <c r="J1400" i="3"/>
  <c r="J1401" i="3"/>
  <c r="J1402" i="3"/>
  <c r="J1403" i="3"/>
  <c r="J1404" i="3"/>
  <c r="J1405" i="3"/>
  <c r="J1406" i="3"/>
  <c r="J1407" i="3"/>
  <c r="J1408" i="3"/>
  <c r="J1409" i="3"/>
  <c r="J1410" i="3"/>
  <c r="J1411" i="3"/>
  <c r="J1412" i="3"/>
  <c r="J1413" i="3"/>
  <c r="J1414" i="3"/>
  <c r="J1415" i="3"/>
  <c r="J1416" i="3"/>
  <c r="J1417" i="3"/>
  <c r="J1418" i="3"/>
  <c r="J1419" i="3"/>
  <c r="J1420" i="3"/>
  <c r="J1421" i="3"/>
  <c r="J1422" i="3"/>
  <c r="J1423" i="3"/>
  <c r="J1424" i="3"/>
  <c r="J1425" i="3"/>
  <c r="J1426" i="3"/>
  <c r="J1427" i="3"/>
  <c r="J1428" i="3"/>
  <c r="J1429" i="3"/>
  <c r="J1430" i="3"/>
  <c r="J1431" i="3"/>
  <c r="J1432" i="3"/>
  <c r="J1433" i="3"/>
  <c r="J1434" i="3"/>
  <c r="J1435" i="3"/>
  <c r="J1436" i="3"/>
  <c r="J1437" i="3"/>
  <c r="J1438" i="3"/>
  <c r="J1439" i="3"/>
  <c r="J1440" i="3"/>
  <c r="J1441" i="3"/>
  <c r="J1442" i="3"/>
  <c r="J1443" i="3"/>
  <c r="J1444" i="3"/>
  <c r="J1445" i="3"/>
  <c r="J1446" i="3"/>
  <c r="J1447" i="3"/>
  <c r="J1448" i="3"/>
  <c r="J1449" i="3"/>
  <c r="J1450" i="3"/>
  <c r="J1451" i="3"/>
  <c r="J1452" i="3"/>
  <c r="J1453" i="3"/>
  <c r="J1454" i="3"/>
  <c r="J1455" i="3"/>
  <c r="J1456" i="3"/>
  <c r="J1457" i="3"/>
  <c r="J1458" i="3"/>
  <c r="J1459" i="3"/>
  <c r="J1460" i="3"/>
  <c r="J1461" i="3"/>
  <c r="J1462" i="3"/>
  <c r="J1463" i="3"/>
  <c r="J1464" i="3"/>
  <c r="J1465" i="3"/>
  <c r="J1466" i="3"/>
  <c r="J1467" i="3"/>
  <c r="J1468" i="3"/>
  <c r="J1469" i="3"/>
  <c r="J1470" i="3"/>
  <c r="J1471" i="3"/>
  <c r="J1472" i="3"/>
  <c r="J1473" i="3"/>
  <c r="J1474" i="3"/>
  <c r="J1475" i="3"/>
  <c r="J1476" i="3"/>
  <c r="J1477" i="3"/>
  <c r="J1478" i="3"/>
  <c r="J1479" i="3"/>
  <c r="J1480" i="3"/>
  <c r="J1481" i="3"/>
  <c r="J1482" i="3"/>
  <c r="J1483" i="3"/>
  <c r="J1484" i="3"/>
  <c r="J1485" i="3"/>
  <c r="J1486" i="3"/>
  <c r="J1487" i="3"/>
  <c r="J1488" i="3"/>
  <c r="J1489" i="3"/>
  <c r="J1490" i="3"/>
  <c r="J1491" i="3"/>
  <c r="J1492" i="3"/>
  <c r="J1493" i="3"/>
  <c r="J1494" i="3"/>
  <c r="J1495" i="3"/>
  <c r="J1496" i="3"/>
  <c r="J1497" i="3"/>
  <c r="J1498" i="3"/>
  <c r="J1499" i="3"/>
  <c r="J1500" i="3"/>
  <c r="J1501" i="3"/>
  <c r="J1502" i="3"/>
  <c r="J1503" i="3"/>
  <c r="J1504" i="3"/>
  <c r="J1505" i="3"/>
  <c r="J1506" i="3"/>
  <c r="J1507" i="3"/>
  <c r="J1508" i="3"/>
  <c r="J1509" i="3"/>
  <c r="J1510" i="3"/>
  <c r="J1511" i="3"/>
  <c r="J1512" i="3"/>
  <c r="J1513" i="3"/>
  <c r="J1514" i="3"/>
  <c r="J1515" i="3"/>
  <c r="J1516" i="3"/>
  <c r="J1517" i="3"/>
  <c r="J1518" i="3"/>
  <c r="J1519" i="3"/>
  <c r="J1520" i="3"/>
  <c r="J1521" i="3"/>
  <c r="J1522" i="3"/>
  <c r="J1523" i="3"/>
  <c r="J1524" i="3"/>
  <c r="J1525" i="3"/>
  <c r="J1526" i="3"/>
  <c r="J1527" i="3"/>
  <c r="J1528" i="3"/>
  <c r="J1529" i="3"/>
  <c r="J1530" i="3"/>
  <c r="J1531" i="3"/>
  <c r="J1532" i="3"/>
  <c r="J1533" i="3"/>
  <c r="J1534" i="3"/>
  <c r="J1535" i="3"/>
  <c r="J1536" i="3"/>
  <c r="J1537" i="3"/>
  <c r="J1538" i="3"/>
  <c r="J1539" i="3"/>
  <c r="J1540" i="3"/>
  <c r="J1541" i="3"/>
  <c r="J1542" i="3"/>
  <c r="J1543" i="3"/>
  <c r="J1544" i="3"/>
  <c r="J1545" i="3"/>
  <c r="J1546" i="3"/>
  <c r="J1547" i="3"/>
  <c r="J1548" i="3"/>
  <c r="J1549" i="3"/>
  <c r="J1550" i="3"/>
  <c r="J1551" i="3"/>
  <c r="J1552" i="3"/>
  <c r="J1553" i="3"/>
  <c r="J1554" i="3"/>
  <c r="J1555" i="3"/>
  <c r="J1556" i="3"/>
  <c r="J1557" i="3"/>
  <c r="J1558" i="3"/>
  <c r="J1559" i="3"/>
  <c r="J1560" i="3"/>
  <c r="J1561" i="3"/>
  <c r="J1562" i="3"/>
  <c r="J1563" i="3"/>
  <c r="J1564" i="3"/>
  <c r="J1565" i="3"/>
  <c r="J1566" i="3"/>
  <c r="J1567" i="3"/>
  <c r="J1568" i="3"/>
  <c r="J1569" i="3"/>
  <c r="J1570" i="3"/>
  <c r="J1571" i="3"/>
  <c r="J1572" i="3"/>
  <c r="J1573" i="3"/>
  <c r="J1574" i="3"/>
  <c r="J1575" i="3"/>
  <c r="J1576" i="3"/>
  <c r="J1577" i="3"/>
  <c r="J1578" i="3"/>
  <c r="J1579" i="3"/>
  <c r="J1580" i="3"/>
  <c r="J1581" i="3"/>
  <c r="J1582" i="3"/>
  <c r="J1583" i="3"/>
  <c r="J1584" i="3"/>
  <c r="J1585" i="3"/>
  <c r="J1586" i="3"/>
  <c r="J1587" i="3"/>
  <c r="J1588" i="3"/>
  <c r="J1589" i="3"/>
  <c r="J1590" i="3"/>
  <c r="J1591" i="3"/>
  <c r="J1592" i="3"/>
  <c r="J1593" i="3"/>
  <c r="J1594" i="3"/>
  <c r="J1595" i="3"/>
  <c r="J1596" i="3"/>
  <c r="J1597" i="3"/>
  <c r="J1598" i="3"/>
  <c r="J1599" i="3"/>
  <c r="J1600" i="3"/>
  <c r="J1601" i="3"/>
  <c r="J1602" i="3"/>
  <c r="J1603" i="3"/>
  <c r="J1604" i="3"/>
  <c r="J1605" i="3"/>
  <c r="J1606" i="3"/>
  <c r="J1607" i="3"/>
  <c r="J1608" i="3"/>
  <c r="J1609" i="3"/>
  <c r="J1610" i="3"/>
  <c r="J1611" i="3"/>
  <c r="J1612" i="3"/>
  <c r="J1613" i="3"/>
  <c r="J1614" i="3"/>
  <c r="J1615" i="3"/>
  <c r="J1616" i="3"/>
  <c r="J1617" i="3"/>
  <c r="J1618" i="3"/>
  <c r="J1619" i="3"/>
  <c r="J1620" i="3"/>
  <c r="J1621" i="3"/>
  <c r="J1622" i="3"/>
  <c r="J1623" i="3"/>
  <c r="J1624" i="3"/>
  <c r="J1625" i="3"/>
  <c r="J1626" i="3"/>
  <c r="J1627" i="3"/>
  <c r="J1628" i="3"/>
  <c r="J1629" i="3"/>
  <c r="J1630" i="3"/>
  <c r="J1631" i="3"/>
  <c r="J1632" i="3"/>
  <c r="J1633" i="3"/>
  <c r="J1634" i="3"/>
  <c r="J1635" i="3"/>
  <c r="J1636" i="3"/>
  <c r="J1637" i="3"/>
  <c r="J1638" i="3"/>
  <c r="J1639" i="3"/>
  <c r="J1640" i="3"/>
  <c r="J1641" i="3"/>
  <c r="J1642" i="3"/>
  <c r="J1643" i="3"/>
  <c r="J1644" i="3"/>
  <c r="J1645" i="3"/>
  <c r="J1646" i="3"/>
  <c r="J1647" i="3"/>
  <c r="J1648" i="3"/>
  <c r="J1649" i="3"/>
  <c r="J1650" i="3"/>
  <c r="J1651" i="3"/>
  <c r="J1652" i="3"/>
  <c r="J1653" i="3"/>
  <c r="J1654" i="3"/>
  <c r="J1655" i="3"/>
  <c r="J1656" i="3"/>
  <c r="J1657" i="3"/>
  <c r="J1658" i="3"/>
  <c r="J1659" i="3"/>
  <c r="J1660" i="3"/>
  <c r="J1661" i="3"/>
  <c r="J1662" i="3"/>
  <c r="J1663" i="3"/>
  <c r="J1664" i="3"/>
  <c r="J1665" i="3"/>
  <c r="J1666" i="3"/>
  <c r="J1667" i="3"/>
  <c r="J1668" i="3"/>
  <c r="J1669" i="3"/>
  <c r="J1670" i="3"/>
  <c r="J1671" i="3"/>
  <c r="J1672" i="3"/>
  <c r="J1673" i="3"/>
  <c r="J1674" i="3"/>
  <c r="J1675" i="3"/>
  <c r="J1676" i="3"/>
  <c r="J1677" i="3"/>
  <c r="J1678" i="3"/>
  <c r="J1679" i="3"/>
  <c r="J1680" i="3"/>
  <c r="J1681" i="3"/>
  <c r="J1682" i="3"/>
  <c r="J1683" i="3"/>
  <c r="J1684" i="3"/>
  <c r="J1685" i="3"/>
  <c r="J1686" i="3"/>
  <c r="J1687" i="3"/>
  <c r="J1688" i="3"/>
  <c r="J1689" i="3"/>
  <c r="J1690" i="3"/>
  <c r="J1691" i="3"/>
  <c r="J1692" i="3"/>
  <c r="J1693" i="3"/>
  <c r="J1694" i="3"/>
  <c r="J1695" i="3"/>
  <c r="J1696" i="3"/>
  <c r="J1697" i="3"/>
  <c r="J1698" i="3"/>
  <c r="J1699" i="3"/>
  <c r="J1700" i="3"/>
  <c r="J1701" i="3"/>
  <c r="J1702" i="3"/>
  <c r="J1703" i="3"/>
  <c r="J1704" i="3"/>
  <c r="J1705" i="3"/>
  <c r="J1706" i="3"/>
  <c r="J1707" i="3"/>
  <c r="J1708" i="3"/>
  <c r="J1709" i="3"/>
  <c r="J1710" i="3"/>
  <c r="J1711" i="3"/>
  <c r="J1712" i="3"/>
  <c r="J1713" i="3"/>
  <c r="J1714" i="3"/>
  <c r="J1715" i="3"/>
  <c r="J1716" i="3"/>
  <c r="J1717" i="3"/>
  <c r="J1718" i="3"/>
  <c r="J1719" i="3"/>
  <c r="J1720" i="3"/>
  <c r="J1721" i="3"/>
  <c r="J1722" i="3"/>
  <c r="J1723" i="3"/>
  <c r="J1724" i="3"/>
  <c r="J1725" i="3"/>
  <c r="J1726" i="3"/>
  <c r="J1727" i="3"/>
  <c r="J1728" i="3"/>
  <c r="J1729" i="3"/>
  <c r="J1730" i="3"/>
  <c r="J1731" i="3"/>
  <c r="J1732" i="3"/>
  <c r="J1733" i="3"/>
  <c r="J1734" i="3"/>
  <c r="J1735" i="3"/>
  <c r="J1736" i="3"/>
  <c r="J1737" i="3"/>
  <c r="J1738" i="3"/>
  <c r="J1739" i="3"/>
  <c r="J1740" i="3"/>
  <c r="J1741" i="3"/>
  <c r="J1742" i="3"/>
  <c r="J1743" i="3"/>
  <c r="J1744" i="3"/>
  <c r="J1745" i="3"/>
  <c r="J1746" i="3"/>
  <c r="J1747" i="3"/>
  <c r="J1748" i="3"/>
  <c r="J1749" i="3"/>
  <c r="J1750" i="3"/>
  <c r="J1751" i="3"/>
  <c r="J1752" i="3"/>
  <c r="J1753" i="3"/>
  <c r="J1754" i="3"/>
  <c r="J1755" i="3"/>
  <c r="J1756" i="3"/>
  <c r="J1757" i="3"/>
  <c r="J1758" i="3"/>
  <c r="J1759" i="3"/>
  <c r="J1760" i="3"/>
  <c r="J1761" i="3"/>
  <c r="J1762" i="3"/>
  <c r="J1763" i="3"/>
  <c r="J1764" i="3"/>
  <c r="J1765" i="3"/>
  <c r="J1766" i="3"/>
  <c r="J1767" i="3"/>
  <c r="J1768" i="3"/>
  <c r="J1769" i="3"/>
  <c r="J1770" i="3"/>
  <c r="J1771" i="3"/>
  <c r="J1772" i="3"/>
  <c r="J1773" i="3"/>
  <c r="J1774" i="3"/>
  <c r="J1775" i="3"/>
  <c r="J1776" i="3"/>
  <c r="J1777" i="3"/>
  <c r="J1778" i="3"/>
  <c r="J1779" i="3"/>
  <c r="J1780" i="3"/>
  <c r="J1781" i="3"/>
  <c r="J1782" i="3"/>
  <c r="J1783" i="3"/>
  <c r="J1784" i="3"/>
  <c r="J1785" i="3"/>
  <c r="J1786" i="3"/>
  <c r="J1787" i="3"/>
  <c r="J1788" i="3"/>
  <c r="J1789" i="3"/>
  <c r="J1790" i="3"/>
  <c r="J1791" i="3"/>
  <c r="J1792" i="3"/>
  <c r="J1793" i="3"/>
  <c r="J1794" i="3"/>
  <c r="J1795" i="3"/>
  <c r="J1796" i="3"/>
  <c r="J1797" i="3"/>
  <c r="J1798" i="3"/>
  <c r="J1799" i="3"/>
  <c r="J1800" i="3"/>
  <c r="J1801" i="3"/>
  <c r="J1802" i="3"/>
  <c r="J1803" i="3"/>
  <c r="J1804" i="3"/>
  <c r="J1805" i="3"/>
  <c r="J1806" i="3"/>
  <c r="J1807" i="3"/>
  <c r="J1808" i="3"/>
  <c r="J1809" i="3"/>
  <c r="J1810" i="3"/>
  <c r="J1811" i="3"/>
  <c r="J1812" i="3"/>
  <c r="J1813" i="3"/>
  <c r="J1814" i="3"/>
  <c r="J1815" i="3"/>
  <c r="J1816" i="3"/>
  <c r="J1817" i="3"/>
  <c r="J1818" i="3"/>
  <c r="J1819" i="3"/>
  <c r="J1820" i="3"/>
  <c r="J1821" i="3"/>
  <c r="J1822" i="3"/>
  <c r="J1823" i="3"/>
  <c r="J1824" i="3"/>
  <c r="J1825" i="3"/>
  <c r="J1826" i="3"/>
  <c r="J1827" i="3"/>
  <c r="J1828" i="3"/>
  <c r="J1829" i="3"/>
  <c r="J1830" i="3"/>
  <c r="J1831" i="3"/>
  <c r="J1832" i="3"/>
  <c r="J1833" i="3"/>
  <c r="J1834" i="3"/>
  <c r="J1835" i="3"/>
  <c r="J1836" i="3"/>
  <c r="J1837" i="3"/>
  <c r="J1838" i="3"/>
  <c r="J1839" i="3"/>
  <c r="J1840" i="3"/>
  <c r="J1841" i="3"/>
  <c r="J1842" i="3"/>
  <c r="J1843" i="3"/>
  <c r="J1844" i="3"/>
  <c r="J1845" i="3"/>
  <c r="J1846" i="3"/>
  <c r="J1847" i="3"/>
  <c r="J1848" i="3"/>
  <c r="J1849" i="3"/>
  <c r="J1850" i="3"/>
  <c r="J1851" i="3"/>
  <c r="J1852" i="3"/>
  <c r="J1853" i="3"/>
  <c r="J1854" i="3"/>
  <c r="J1855" i="3"/>
  <c r="J1856" i="3"/>
  <c r="J1857" i="3"/>
  <c r="J1858" i="3"/>
  <c r="J1859" i="3"/>
  <c r="J1860" i="3"/>
  <c r="J1861" i="3"/>
  <c r="J1862" i="3"/>
  <c r="J1863" i="3"/>
  <c r="J1864" i="3"/>
  <c r="J1865" i="3"/>
  <c r="J1866" i="3"/>
  <c r="J1867" i="3"/>
  <c r="J1868" i="3"/>
  <c r="J1869" i="3"/>
  <c r="J1870" i="3"/>
  <c r="J1871" i="3"/>
  <c r="J1872" i="3"/>
  <c r="J1873" i="3"/>
  <c r="J1874" i="3"/>
  <c r="J1875" i="3"/>
  <c r="J1876" i="3"/>
  <c r="J1877" i="3"/>
  <c r="J1878" i="3"/>
  <c r="J1879" i="3"/>
  <c r="J1880" i="3"/>
  <c r="J1881" i="3"/>
  <c r="J1882" i="3"/>
  <c r="J1883" i="3"/>
  <c r="J1884" i="3"/>
  <c r="J1885" i="3"/>
  <c r="J1886" i="3"/>
  <c r="J1887" i="3"/>
  <c r="J1888" i="3"/>
  <c r="J1889" i="3"/>
  <c r="J1890" i="3"/>
  <c r="J1891" i="3"/>
  <c r="J1892" i="3"/>
  <c r="J1893" i="3"/>
  <c r="J1894" i="3"/>
  <c r="J1895" i="3"/>
  <c r="J1896" i="3"/>
  <c r="J1897" i="3"/>
  <c r="J1898" i="3"/>
  <c r="J1899" i="3"/>
  <c r="J1900" i="3"/>
  <c r="J1901" i="3"/>
  <c r="J1902" i="3"/>
  <c r="J1903" i="3"/>
  <c r="J1904" i="3"/>
  <c r="J1905" i="3"/>
  <c r="J1906" i="3"/>
  <c r="J1907" i="3"/>
  <c r="J1908" i="3"/>
  <c r="J1909" i="3"/>
  <c r="J1910" i="3"/>
  <c r="J1911" i="3"/>
  <c r="J1912" i="3"/>
  <c r="J1913" i="3"/>
  <c r="J1914" i="3"/>
  <c r="J1915" i="3"/>
  <c r="J1916" i="3"/>
  <c r="J1917" i="3"/>
  <c r="J1918" i="3"/>
  <c r="J1919" i="3"/>
  <c r="J1920" i="3"/>
  <c r="J1921" i="3"/>
  <c r="J1922" i="3"/>
  <c r="J1923" i="3"/>
  <c r="J1924" i="3"/>
  <c r="J1925" i="3"/>
  <c r="J1926" i="3"/>
  <c r="J1927" i="3"/>
  <c r="J1928" i="3"/>
  <c r="J1929" i="3"/>
  <c r="J1930" i="3"/>
  <c r="J1931" i="3"/>
  <c r="J1932" i="3"/>
  <c r="J1933" i="3"/>
  <c r="J1934" i="3"/>
  <c r="J1935" i="3"/>
  <c r="J1936" i="3"/>
  <c r="J1937" i="3"/>
  <c r="J1938" i="3"/>
  <c r="J1939" i="3"/>
  <c r="J1940" i="3"/>
  <c r="J1941" i="3"/>
  <c r="J1942" i="3"/>
  <c r="J1943" i="3"/>
  <c r="J1944" i="3"/>
  <c r="J1945" i="3"/>
  <c r="J1946" i="3"/>
  <c r="J1947" i="3"/>
  <c r="J1948" i="3"/>
  <c r="J1949" i="3"/>
  <c r="J1950" i="3"/>
  <c r="J1951" i="3"/>
  <c r="J1952" i="3"/>
  <c r="J1953" i="3"/>
  <c r="J1954" i="3"/>
  <c r="J1955" i="3"/>
  <c r="J1956" i="3"/>
  <c r="J1957" i="3"/>
  <c r="J1958" i="3"/>
  <c r="J1959" i="3"/>
  <c r="J1960" i="3"/>
  <c r="J1961" i="3"/>
  <c r="J1962" i="3"/>
  <c r="J1963" i="3"/>
  <c r="J1964" i="3"/>
  <c r="J1965" i="3"/>
  <c r="J1966" i="3"/>
  <c r="J1967" i="3"/>
  <c r="J1968" i="3"/>
  <c r="J1969" i="3"/>
  <c r="J1970" i="3"/>
  <c r="J1971" i="3"/>
  <c r="J1972" i="3"/>
  <c r="J1973" i="3"/>
  <c r="J1974" i="3"/>
  <c r="J1975" i="3"/>
  <c r="J1976" i="3"/>
  <c r="J1977" i="3"/>
  <c r="J1978" i="3"/>
  <c r="J1979" i="3"/>
  <c r="J1980" i="3"/>
  <c r="J1981" i="3"/>
  <c r="J1982" i="3"/>
  <c r="J1983" i="3"/>
  <c r="J1984" i="3"/>
  <c r="J1985" i="3"/>
  <c r="J1986" i="3"/>
  <c r="J1987" i="3"/>
  <c r="J1988" i="3"/>
  <c r="J1989" i="3"/>
  <c r="J1990" i="3"/>
  <c r="J1991" i="3"/>
  <c r="J1992" i="3"/>
  <c r="J1993" i="3"/>
  <c r="J1994" i="3"/>
  <c r="J1995" i="3"/>
  <c r="J1996" i="3"/>
  <c r="J1997" i="3"/>
  <c r="J1998" i="3"/>
  <c r="J1999" i="3"/>
  <c r="J2000" i="3"/>
  <c r="J2001" i="3"/>
  <c r="J2002" i="3"/>
  <c r="J2003" i="3"/>
  <c r="J2004" i="3"/>
  <c r="J2005" i="3"/>
  <c r="J2006" i="3"/>
  <c r="J2007" i="3"/>
  <c r="J2008" i="3"/>
  <c r="J2009" i="3"/>
  <c r="J2010" i="3"/>
  <c r="J2011" i="3"/>
  <c r="J2012" i="3"/>
  <c r="J2013" i="3"/>
  <c r="J2014" i="3"/>
  <c r="J2015" i="3"/>
  <c r="J2016" i="3"/>
  <c r="J2017" i="3"/>
  <c r="J2018" i="3"/>
  <c r="J2019" i="3"/>
  <c r="J2020" i="3"/>
  <c r="J2021" i="3"/>
  <c r="J2022" i="3"/>
  <c r="J2023" i="3"/>
  <c r="J2024" i="3"/>
  <c r="J2025" i="3"/>
  <c r="J2026" i="3"/>
  <c r="J2027" i="3"/>
  <c r="J2028" i="3"/>
  <c r="J2029" i="3"/>
  <c r="J2030" i="3"/>
  <c r="J2031" i="3"/>
  <c r="J2032" i="3"/>
  <c r="J2033" i="3"/>
  <c r="J2034" i="3"/>
  <c r="J2035" i="3"/>
  <c r="J2036" i="3"/>
  <c r="J2037" i="3"/>
  <c r="J2038" i="3"/>
  <c r="J2039" i="3"/>
  <c r="J2040" i="3"/>
  <c r="J2041" i="3"/>
  <c r="J2042" i="3"/>
  <c r="J2043" i="3"/>
  <c r="J2044" i="3"/>
  <c r="J2045" i="3"/>
  <c r="J2046" i="3"/>
  <c r="J2047" i="3"/>
  <c r="J2048" i="3"/>
  <c r="J2049" i="3"/>
  <c r="J2050" i="3"/>
  <c r="J2051" i="3"/>
  <c r="J2052" i="3"/>
  <c r="J2053" i="3"/>
  <c r="J2054" i="3"/>
  <c r="J2055" i="3"/>
  <c r="J2056" i="3"/>
  <c r="J2057" i="3"/>
  <c r="J2058" i="3"/>
  <c r="J2059" i="3"/>
  <c r="J2060" i="3"/>
  <c r="J2061" i="3"/>
  <c r="J2062" i="3"/>
  <c r="J2063" i="3"/>
  <c r="J2064" i="3"/>
  <c r="J2065" i="3"/>
  <c r="J2066" i="3"/>
  <c r="J2067" i="3"/>
  <c r="J2068" i="3"/>
  <c r="J2069" i="3"/>
  <c r="J2070" i="3"/>
  <c r="J2071" i="3"/>
  <c r="J2072" i="3"/>
  <c r="J2073" i="3"/>
  <c r="J2074" i="3"/>
  <c r="J2075" i="3"/>
  <c r="J2076" i="3"/>
  <c r="J2077" i="3"/>
  <c r="J2078" i="3"/>
  <c r="J2079" i="3"/>
  <c r="J2080" i="3"/>
  <c r="J2081" i="3"/>
  <c r="J2082" i="3"/>
  <c r="J2083" i="3"/>
  <c r="J2084" i="3"/>
  <c r="J2085" i="3"/>
  <c r="J2086" i="3"/>
  <c r="J2087" i="3"/>
  <c r="J2088" i="3"/>
  <c r="J2089" i="3"/>
  <c r="J2090" i="3"/>
  <c r="J2091" i="3"/>
  <c r="J2092" i="3"/>
  <c r="J2093" i="3"/>
  <c r="J2094" i="3"/>
  <c r="J2095" i="3"/>
  <c r="J2096" i="3"/>
  <c r="J2097" i="3"/>
  <c r="J2098" i="3"/>
  <c r="J2099" i="3"/>
  <c r="J2100" i="3"/>
  <c r="J2101" i="3"/>
  <c r="J2102" i="3"/>
  <c r="J2103" i="3"/>
  <c r="J2104" i="3"/>
  <c r="J2105" i="3"/>
  <c r="J2106" i="3"/>
  <c r="J2107" i="3"/>
  <c r="J2108" i="3"/>
  <c r="J2109" i="3"/>
  <c r="J2110" i="3"/>
  <c r="J2111" i="3"/>
  <c r="J2112" i="3"/>
  <c r="J2113" i="3"/>
  <c r="J2114" i="3"/>
  <c r="J2115" i="3"/>
  <c r="J2116" i="3"/>
  <c r="J2117" i="3"/>
  <c r="J2118" i="3"/>
  <c r="J2119" i="3"/>
  <c r="J2120" i="3"/>
  <c r="J2121" i="3"/>
  <c r="J2122" i="3"/>
  <c r="J2123" i="3"/>
  <c r="J2124" i="3"/>
  <c r="J2125" i="3"/>
  <c r="J2126" i="3"/>
  <c r="J2127" i="3"/>
  <c r="J2128" i="3"/>
  <c r="J2129" i="3"/>
  <c r="J2130" i="3"/>
  <c r="J2131" i="3"/>
  <c r="J2132" i="3"/>
  <c r="J2133" i="3"/>
  <c r="J2134" i="3"/>
  <c r="J2135" i="3"/>
  <c r="J2136" i="3"/>
  <c r="J2137" i="3"/>
  <c r="J2138" i="3"/>
  <c r="J2139" i="3"/>
  <c r="J2140" i="3"/>
  <c r="J2141" i="3"/>
  <c r="J2142" i="3"/>
  <c r="J2143" i="3"/>
  <c r="J2144" i="3"/>
  <c r="J2145" i="3"/>
  <c r="J2146" i="3"/>
  <c r="J2147" i="3"/>
  <c r="J2148" i="3"/>
  <c r="J2149" i="3"/>
  <c r="J2150" i="3"/>
  <c r="J2151" i="3"/>
  <c r="J2152" i="3"/>
  <c r="J2153" i="3"/>
  <c r="J2154" i="3"/>
  <c r="J2155" i="3"/>
  <c r="J2156" i="3"/>
  <c r="J2157" i="3"/>
  <c r="J2158" i="3"/>
  <c r="J2159" i="3"/>
  <c r="J2160" i="3"/>
  <c r="J2161" i="3"/>
  <c r="J2162" i="3"/>
  <c r="J2163" i="3"/>
  <c r="J2164" i="3"/>
  <c r="J2165" i="3"/>
  <c r="J2166" i="3"/>
  <c r="J2167" i="3"/>
  <c r="J2168" i="3"/>
  <c r="J2169" i="3"/>
  <c r="J2170" i="3"/>
  <c r="J2171" i="3"/>
  <c r="J2172" i="3"/>
  <c r="J2173" i="3"/>
  <c r="J2174" i="3"/>
  <c r="J2175" i="3"/>
  <c r="J2176" i="3"/>
  <c r="J2177" i="3"/>
  <c r="J2178" i="3"/>
  <c r="J2179" i="3"/>
  <c r="J2180" i="3"/>
  <c r="J2181" i="3"/>
  <c r="J2182" i="3"/>
  <c r="J2183" i="3"/>
  <c r="J2184" i="3"/>
  <c r="J2185" i="3"/>
  <c r="J2186" i="3"/>
  <c r="J2187" i="3"/>
  <c r="J2188" i="3"/>
  <c r="J2189" i="3"/>
  <c r="J2190" i="3"/>
  <c r="J2191" i="3"/>
  <c r="J2192" i="3"/>
  <c r="J2193" i="3"/>
  <c r="J2194" i="3"/>
  <c r="J2195" i="3"/>
  <c r="J2196" i="3"/>
  <c r="J2197" i="3"/>
  <c r="J2198" i="3"/>
  <c r="J2199" i="3"/>
  <c r="J2200" i="3"/>
  <c r="J2201" i="3"/>
  <c r="J2202" i="3"/>
  <c r="J2203" i="3"/>
  <c r="J2204" i="3"/>
  <c r="J2205" i="3"/>
  <c r="J2206" i="3"/>
  <c r="J2207" i="3"/>
  <c r="J2208" i="3"/>
  <c r="J2209" i="3"/>
  <c r="J2210" i="3"/>
  <c r="J2211" i="3"/>
  <c r="J2212" i="3"/>
  <c r="J2213" i="3"/>
  <c r="J2214" i="3"/>
  <c r="J2215" i="3"/>
  <c r="J2216" i="3"/>
  <c r="J2217" i="3"/>
  <c r="J2218" i="3"/>
  <c r="J2219" i="3"/>
  <c r="J2220" i="3"/>
  <c r="J2221" i="3"/>
  <c r="J2222" i="3"/>
  <c r="J2223" i="3"/>
  <c r="J2224" i="3"/>
  <c r="J2225" i="3"/>
  <c r="J2226" i="3"/>
  <c r="J2227" i="3"/>
  <c r="J2228" i="3"/>
  <c r="J2229" i="3"/>
  <c r="J2230" i="3"/>
  <c r="J2231" i="3"/>
  <c r="J2232" i="3"/>
  <c r="J2233" i="3"/>
  <c r="J2234" i="3"/>
  <c r="J2235" i="3"/>
  <c r="J2236" i="3"/>
  <c r="J2237" i="3"/>
  <c r="J2238" i="3"/>
  <c r="J2239" i="3"/>
  <c r="J2240" i="3"/>
  <c r="J2241" i="3"/>
  <c r="J2242" i="3"/>
  <c r="J2243" i="3"/>
  <c r="J2244" i="3"/>
  <c r="J2245" i="3"/>
  <c r="J2246" i="3"/>
  <c r="J2247" i="3"/>
  <c r="J2248" i="3"/>
  <c r="J2249" i="3"/>
  <c r="J2250" i="3"/>
  <c r="J2251" i="3"/>
  <c r="J2252" i="3"/>
  <c r="J2253" i="3"/>
  <c r="J2254" i="3"/>
  <c r="J2255" i="3"/>
  <c r="J2256" i="3"/>
  <c r="J2257" i="3"/>
  <c r="J2258" i="3"/>
  <c r="J2259" i="3"/>
  <c r="J2260" i="3"/>
  <c r="J2261" i="3"/>
  <c r="J2262" i="3"/>
  <c r="J2263" i="3"/>
  <c r="J2264" i="3"/>
  <c r="J2265" i="3"/>
  <c r="J2266" i="3"/>
  <c r="J2267" i="3"/>
  <c r="J2268" i="3"/>
  <c r="J2269" i="3"/>
  <c r="J2270" i="3"/>
  <c r="J2271" i="3"/>
  <c r="J2272" i="3"/>
  <c r="J2273" i="3"/>
  <c r="J2274" i="3"/>
  <c r="J2275" i="3"/>
  <c r="J2276" i="3"/>
  <c r="J2277" i="3"/>
  <c r="J2278" i="3"/>
  <c r="J2279" i="3"/>
  <c r="J2280" i="3"/>
  <c r="J2281" i="3"/>
  <c r="J2282" i="3"/>
  <c r="J2283" i="3"/>
  <c r="J2284" i="3"/>
  <c r="J2285" i="3"/>
  <c r="J2286" i="3"/>
  <c r="J2287" i="3"/>
  <c r="J2288" i="3"/>
  <c r="J2289" i="3"/>
  <c r="J2290" i="3"/>
  <c r="J2291" i="3"/>
  <c r="J2292" i="3"/>
  <c r="J2293" i="3"/>
  <c r="J2294" i="3"/>
  <c r="J2295" i="3"/>
  <c r="J2296" i="3"/>
  <c r="J2297" i="3"/>
  <c r="J2298" i="3"/>
  <c r="J2299" i="3"/>
  <c r="J2300" i="3"/>
  <c r="J2301" i="3"/>
  <c r="J2302" i="3"/>
  <c r="J2303" i="3"/>
  <c r="J2304" i="3"/>
  <c r="J2305" i="3"/>
  <c r="J2306" i="3"/>
  <c r="J2307" i="3"/>
  <c r="J2308" i="3"/>
  <c r="J2309" i="3"/>
  <c r="J2310" i="3"/>
  <c r="J2311" i="3"/>
  <c r="J2312" i="3"/>
  <c r="J2313" i="3"/>
  <c r="J2314" i="3"/>
  <c r="J2315" i="3"/>
  <c r="J2316" i="3"/>
  <c r="J2317" i="3"/>
  <c r="J2318" i="3"/>
  <c r="J2319" i="3"/>
  <c r="J2320" i="3"/>
  <c r="J2321" i="3"/>
  <c r="J2322" i="3"/>
  <c r="J2323" i="3"/>
  <c r="J2324" i="3"/>
  <c r="J2325" i="3"/>
  <c r="J2326" i="3"/>
  <c r="J2327" i="3"/>
  <c r="J2328" i="3"/>
  <c r="J2329" i="3"/>
  <c r="J2330" i="3"/>
  <c r="J2331" i="3"/>
  <c r="J2332" i="3"/>
  <c r="J2333" i="3"/>
  <c r="J2334" i="3"/>
  <c r="J2335" i="3"/>
  <c r="J2336" i="3"/>
  <c r="J2337" i="3"/>
  <c r="J2338" i="3"/>
  <c r="J2339" i="3"/>
  <c r="J2340" i="3"/>
  <c r="J2341" i="3"/>
  <c r="J2342" i="3"/>
  <c r="J2343" i="3"/>
  <c r="J2344" i="3"/>
  <c r="J2345" i="3"/>
  <c r="J2346" i="3"/>
  <c r="J2347" i="3"/>
  <c r="J2348" i="3"/>
  <c r="J2349" i="3"/>
  <c r="J2350" i="3"/>
  <c r="J2351" i="3"/>
  <c r="J2352" i="3"/>
  <c r="J2353" i="3"/>
  <c r="J2354" i="3"/>
  <c r="J2355" i="3"/>
  <c r="J2356" i="3"/>
  <c r="J2357" i="3"/>
  <c r="J2358" i="3"/>
  <c r="J2359" i="3"/>
  <c r="J2360" i="3"/>
  <c r="J2361" i="3"/>
  <c r="J2362" i="3"/>
  <c r="J2363" i="3"/>
  <c r="J2364" i="3"/>
  <c r="J2365" i="3"/>
  <c r="J2366" i="3"/>
  <c r="J2367" i="3"/>
  <c r="J2368" i="3"/>
  <c r="J2369" i="3"/>
  <c r="J2370" i="3"/>
  <c r="J2371" i="3"/>
  <c r="J2372" i="3"/>
  <c r="J2373" i="3"/>
  <c r="J2374" i="3"/>
  <c r="J2375" i="3"/>
  <c r="J2376" i="3"/>
  <c r="J2377" i="3"/>
  <c r="J2378" i="3"/>
  <c r="J2379" i="3"/>
  <c r="J2380" i="3"/>
  <c r="J2381" i="3"/>
  <c r="J2382" i="3"/>
  <c r="J2383" i="3"/>
  <c r="J2384" i="3"/>
  <c r="J2385" i="3"/>
  <c r="J2386" i="3"/>
  <c r="J2387" i="3"/>
  <c r="J2388" i="3"/>
  <c r="J2389" i="3"/>
  <c r="J2390" i="3"/>
  <c r="J2391" i="3"/>
  <c r="J2392" i="3"/>
  <c r="J2393" i="3"/>
  <c r="J2394" i="3"/>
  <c r="J2395" i="3"/>
  <c r="J2396" i="3"/>
  <c r="J2397" i="3"/>
  <c r="J2398" i="3"/>
  <c r="J2399" i="3"/>
  <c r="J2400" i="3"/>
  <c r="J2401" i="3"/>
  <c r="J2402" i="3"/>
  <c r="J2403" i="3"/>
  <c r="J2404" i="3"/>
  <c r="J2405" i="3"/>
  <c r="J2406" i="3"/>
  <c r="J2407" i="3"/>
  <c r="J2408" i="3"/>
  <c r="J2409" i="3"/>
  <c r="J2410" i="3"/>
  <c r="J2411" i="3"/>
  <c r="J2412" i="3"/>
  <c r="J2413" i="3"/>
  <c r="J2414" i="3"/>
  <c r="J2415" i="3"/>
  <c r="J2416" i="3"/>
  <c r="J2417" i="3"/>
  <c r="J2418" i="3"/>
  <c r="J2419" i="3"/>
  <c r="J2420" i="3"/>
  <c r="J2421" i="3"/>
  <c r="J2422" i="3"/>
  <c r="J2423" i="3"/>
  <c r="J2424" i="3"/>
  <c r="J2425" i="3"/>
  <c r="J2426" i="3"/>
  <c r="J2427" i="3"/>
  <c r="J2428" i="3"/>
  <c r="J2429" i="3"/>
  <c r="J2430" i="3"/>
  <c r="J2431" i="3"/>
  <c r="J2432" i="3"/>
  <c r="J2433" i="3"/>
  <c r="J2434" i="3"/>
  <c r="J2435" i="3"/>
  <c r="J2436" i="3"/>
  <c r="J2437" i="3"/>
  <c r="J2438" i="3"/>
  <c r="J2439" i="3"/>
  <c r="J2440" i="3"/>
  <c r="J2441" i="3"/>
  <c r="J2442" i="3"/>
  <c r="J2443" i="3"/>
  <c r="J2444" i="3"/>
  <c r="J2445" i="3"/>
  <c r="J2446" i="3"/>
  <c r="J2447" i="3"/>
  <c r="J2448" i="3"/>
  <c r="J2449" i="3"/>
  <c r="J2450" i="3"/>
  <c r="J2451" i="3"/>
  <c r="J2452" i="3"/>
  <c r="J2453" i="3"/>
  <c r="J2454" i="3"/>
  <c r="J2455" i="3"/>
  <c r="J2456" i="3"/>
  <c r="J2457" i="3"/>
  <c r="J2458" i="3"/>
  <c r="J2459" i="3"/>
  <c r="J2460" i="3"/>
  <c r="J2461" i="3"/>
  <c r="J2462" i="3"/>
  <c r="J2463" i="3"/>
  <c r="J2464" i="3"/>
  <c r="J2465" i="3"/>
  <c r="J2466" i="3"/>
  <c r="J2467" i="3"/>
  <c r="J2468" i="3"/>
  <c r="J2469" i="3"/>
  <c r="J2470" i="3"/>
  <c r="J2471" i="3"/>
  <c r="J2472" i="3"/>
  <c r="J2473" i="3"/>
  <c r="J2474" i="3"/>
  <c r="J2475" i="3"/>
  <c r="J2476" i="3"/>
  <c r="J2477" i="3"/>
  <c r="J2478" i="3"/>
  <c r="J2479" i="3"/>
  <c r="J2480" i="3"/>
  <c r="J2481" i="3"/>
  <c r="J2482" i="3"/>
  <c r="J2483" i="3"/>
  <c r="J2484" i="3"/>
  <c r="J2485" i="3"/>
  <c r="J2486" i="3"/>
  <c r="J2487" i="3"/>
  <c r="J2488" i="3"/>
  <c r="J2489" i="3"/>
  <c r="J2490" i="3"/>
  <c r="J2491" i="3"/>
  <c r="J2492" i="3"/>
  <c r="J2493" i="3"/>
  <c r="J2494" i="3"/>
  <c r="J2495" i="3"/>
  <c r="J2496" i="3"/>
  <c r="J2497" i="3"/>
  <c r="J2498" i="3"/>
  <c r="J2499" i="3"/>
  <c r="J2500" i="3"/>
  <c r="J2501" i="3"/>
  <c r="J2502" i="3"/>
  <c r="J2503" i="3"/>
  <c r="J2504" i="3"/>
  <c r="J2505" i="3"/>
  <c r="J2506" i="3"/>
  <c r="J2507" i="3"/>
  <c r="J2508" i="3"/>
  <c r="J2509" i="3"/>
  <c r="J2510" i="3"/>
  <c r="J2511" i="3"/>
  <c r="J2512" i="3"/>
  <c r="J2513" i="3"/>
  <c r="J2514" i="3"/>
  <c r="J2515" i="3"/>
  <c r="J2516" i="3"/>
  <c r="J2517" i="3"/>
  <c r="J2518" i="3"/>
  <c r="J2519" i="3"/>
  <c r="J2520" i="3"/>
  <c r="J2521" i="3"/>
  <c r="J2522" i="3"/>
  <c r="J2523" i="3"/>
  <c r="J2524" i="3"/>
  <c r="J2525" i="3"/>
  <c r="J2526" i="3"/>
  <c r="J2527" i="3"/>
  <c r="J2528" i="3"/>
  <c r="J2529" i="3"/>
  <c r="J2530" i="3"/>
  <c r="J2531" i="3"/>
  <c r="J2532" i="3"/>
  <c r="J2533" i="3"/>
  <c r="J2534" i="3"/>
  <c r="J2535" i="3"/>
  <c r="J2536" i="3"/>
  <c r="J2537" i="3"/>
  <c r="J2538" i="3"/>
  <c r="J2539" i="3"/>
  <c r="J2540" i="3"/>
  <c r="J2541" i="3"/>
  <c r="J2542" i="3"/>
  <c r="J2543" i="3"/>
  <c r="J2544" i="3"/>
  <c r="J2545" i="3"/>
  <c r="J2546" i="3"/>
  <c r="J2547" i="3"/>
  <c r="J2548" i="3"/>
  <c r="J2549" i="3"/>
  <c r="J2550" i="3"/>
  <c r="J2551" i="3"/>
  <c r="J2552" i="3"/>
  <c r="J2553" i="3"/>
  <c r="J2554" i="3"/>
  <c r="J2555" i="3"/>
  <c r="J2556" i="3"/>
  <c r="J2557" i="3"/>
  <c r="J2558" i="3"/>
  <c r="J2559" i="3"/>
  <c r="J2560" i="3"/>
  <c r="J2561" i="3"/>
  <c r="J2562" i="3"/>
  <c r="J2563" i="3"/>
  <c r="J2564" i="3"/>
  <c r="J2565" i="3"/>
  <c r="J2566" i="3"/>
  <c r="J2567" i="3"/>
  <c r="J2568" i="3"/>
  <c r="J2569" i="3"/>
  <c r="J2570" i="3"/>
  <c r="J2571" i="3"/>
  <c r="J2572" i="3"/>
  <c r="J2573" i="3"/>
  <c r="J2574" i="3"/>
  <c r="J2575" i="3"/>
  <c r="J2576" i="3"/>
  <c r="J2577" i="3"/>
  <c r="J2578" i="3"/>
  <c r="J2579" i="3"/>
  <c r="J2580" i="3"/>
  <c r="J2581" i="3"/>
  <c r="J2582" i="3"/>
  <c r="J2583" i="3"/>
  <c r="J2584" i="3"/>
  <c r="J2585" i="3"/>
  <c r="J2586" i="3"/>
  <c r="J2587" i="3"/>
  <c r="J2588" i="3"/>
  <c r="J2589" i="3"/>
  <c r="J2590" i="3"/>
  <c r="J2591" i="3"/>
  <c r="J2592" i="3"/>
  <c r="J2593" i="3"/>
  <c r="J2594" i="3"/>
  <c r="J2595" i="3"/>
  <c r="J2596" i="3"/>
  <c r="J2597" i="3"/>
  <c r="J2598" i="3"/>
  <c r="J2599" i="3"/>
  <c r="J2600" i="3"/>
  <c r="J2601" i="3"/>
  <c r="J2602" i="3"/>
  <c r="J2603" i="3"/>
  <c r="J2604" i="3"/>
  <c r="J2605" i="3"/>
  <c r="J2606" i="3"/>
  <c r="J2607" i="3"/>
  <c r="J2608" i="3"/>
  <c r="J2609" i="3"/>
  <c r="J2610" i="3"/>
  <c r="J2611" i="3"/>
  <c r="J2612" i="3"/>
  <c r="J2613" i="3"/>
  <c r="J2614" i="3"/>
  <c r="J2615" i="3"/>
  <c r="J2616" i="3"/>
  <c r="J2617" i="3"/>
  <c r="J2618" i="3"/>
  <c r="J2619" i="3"/>
  <c r="J2620" i="3"/>
  <c r="J2621" i="3"/>
  <c r="J2622" i="3"/>
  <c r="J2623" i="3"/>
  <c r="J2624" i="3"/>
  <c r="J2625" i="3"/>
  <c r="J2626" i="3"/>
  <c r="J2627" i="3"/>
  <c r="J2628" i="3"/>
  <c r="J2629" i="3"/>
  <c r="J2630" i="3"/>
  <c r="J2631" i="3"/>
  <c r="J2632" i="3"/>
  <c r="J2633" i="3"/>
  <c r="J2634" i="3"/>
  <c r="J2635" i="3"/>
  <c r="J2636" i="3"/>
  <c r="J2637" i="3"/>
  <c r="J2638" i="3"/>
  <c r="J2639" i="3"/>
  <c r="J2640" i="3"/>
  <c r="J2641" i="3"/>
  <c r="J2642" i="3"/>
  <c r="J2643" i="3"/>
  <c r="J2644" i="3"/>
  <c r="J2645" i="3"/>
  <c r="J2646" i="3"/>
  <c r="J2647" i="3"/>
  <c r="J2648" i="3"/>
  <c r="J2649" i="3"/>
  <c r="J2650" i="3"/>
  <c r="J2651" i="3"/>
  <c r="J2652" i="3"/>
  <c r="J2653" i="3"/>
  <c r="J2654" i="3"/>
  <c r="J2655" i="3"/>
  <c r="J2656" i="3"/>
  <c r="J2657" i="3"/>
  <c r="J2658" i="3"/>
  <c r="J2659" i="3"/>
  <c r="J2660" i="3"/>
  <c r="J2661" i="3"/>
  <c r="J2662" i="3"/>
  <c r="J2663" i="3"/>
  <c r="J2664" i="3"/>
  <c r="J2665" i="3"/>
  <c r="J2666" i="3"/>
  <c r="J2667" i="3"/>
  <c r="J2668" i="3"/>
  <c r="J2669" i="3"/>
  <c r="J2670" i="3"/>
  <c r="J2671" i="3"/>
  <c r="J2672" i="3"/>
  <c r="J2673" i="3"/>
  <c r="J2674" i="3"/>
  <c r="J2675" i="3"/>
  <c r="J2676" i="3"/>
  <c r="J2677" i="3"/>
  <c r="J2678" i="3"/>
  <c r="J2679" i="3"/>
  <c r="J2680" i="3"/>
  <c r="J2681" i="3"/>
  <c r="J2682" i="3"/>
  <c r="J2683" i="3"/>
  <c r="J2684" i="3"/>
  <c r="J2685" i="3"/>
  <c r="J2686" i="3"/>
  <c r="J2687" i="3"/>
  <c r="J2688" i="3"/>
  <c r="J2689" i="3"/>
  <c r="J2690" i="3"/>
  <c r="J2691" i="3"/>
  <c r="J2692" i="3"/>
  <c r="J2693" i="3"/>
  <c r="J2694" i="3"/>
  <c r="J2695" i="3"/>
  <c r="J2696" i="3"/>
  <c r="J2697" i="3"/>
  <c r="J2698" i="3"/>
  <c r="J2699" i="3"/>
  <c r="J2700" i="3"/>
  <c r="J2701" i="3"/>
  <c r="J2702" i="3"/>
  <c r="J2703" i="3"/>
  <c r="J2704" i="3"/>
  <c r="J2705" i="3"/>
  <c r="J2706" i="3"/>
  <c r="J2707" i="3"/>
  <c r="J2708" i="3"/>
  <c r="J2709" i="3"/>
  <c r="J2710" i="3"/>
  <c r="J2711" i="3"/>
  <c r="J2712" i="3"/>
  <c r="J2713" i="3"/>
  <c r="J2714" i="3"/>
  <c r="J2715" i="3"/>
  <c r="J2716" i="3"/>
  <c r="J2717" i="3"/>
  <c r="J2718" i="3"/>
  <c r="J2719" i="3"/>
  <c r="J2720" i="3"/>
  <c r="J2721" i="3"/>
  <c r="J2722" i="3"/>
  <c r="J2723" i="3"/>
  <c r="J2724" i="3"/>
  <c r="J2725" i="3"/>
  <c r="J2726" i="3"/>
  <c r="J2727" i="3"/>
  <c r="J2728" i="3"/>
  <c r="J2729" i="3"/>
  <c r="J2730" i="3"/>
  <c r="J2731" i="3"/>
  <c r="J2732" i="3"/>
  <c r="J2733" i="3"/>
  <c r="J2734" i="3"/>
  <c r="J2735" i="3"/>
  <c r="J2736" i="3"/>
  <c r="J2737" i="3"/>
  <c r="J2738" i="3"/>
  <c r="J2739" i="3"/>
  <c r="J2740" i="3"/>
  <c r="J2741" i="3"/>
  <c r="J2742" i="3"/>
  <c r="J2743" i="3"/>
  <c r="J2744" i="3"/>
  <c r="J2745" i="3"/>
  <c r="J2746" i="3"/>
  <c r="J2747" i="3"/>
  <c r="J2748" i="3"/>
  <c r="J2749" i="3"/>
  <c r="J2750" i="3"/>
  <c r="J2751" i="3"/>
  <c r="J2752" i="3"/>
  <c r="J2753" i="3"/>
  <c r="J2754" i="3"/>
  <c r="J2755" i="3"/>
  <c r="J2756" i="3"/>
  <c r="J2757" i="3"/>
  <c r="J2758" i="3"/>
  <c r="J2759" i="3"/>
  <c r="J2760" i="3"/>
  <c r="J2761" i="3"/>
  <c r="J2762" i="3"/>
  <c r="J2763" i="3"/>
  <c r="J2764" i="3"/>
  <c r="J2765" i="3"/>
  <c r="J2766" i="3"/>
  <c r="J2767" i="3"/>
  <c r="J2768" i="3"/>
  <c r="J2769" i="3"/>
  <c r="J2770" i="3"/>
  <c r="J2771" i="3"/>
  <c r="J2772" i="3"/>
  <c r="J2773" i="3"/>
  <c r="J2774" i="3"/>
  <c r="J2775" i="3"/>
  <c r="J2776" i="3"/>
  <c r="J2777" i="3"/>
  <c r="J2778" i="3"/>
  <c r="J2779" i="3"/>
  <c r="J2780" i="3"/>
  <c r="J2781" i="3"/>
  <c r="J2782" i="3"/>
  <c r="J2783" i="3"/>
  <c r="J2784" i="3"/>
  <c r="J2785" i="3"/>
  <c r="J2786" i="3"/>
  <c r="J2787" i="3"/>
  <c r="J2788" i="3"/>
  <c r="J2789" i="3"/>
  <c r="J2790" i="3"/>
  <c r="J2791" i="3"/>
  <c r="J2792" i="3"/>
  <c r="J2793" i="3"/>
  <c r="J2794" i="3"/>
  <c r="J2795" i="3"/>
  <c r="J2796" i="3"/>
  <c r="J2797" i="3"/>
  <c r="J2798" i="3"/>
  <c r="J2799" i="3"/>
  <c r="J2800" i="3"/>
  <c r="J2801" i="3"/>
  <c r="J2802" i="3"/>
  <c r="J2803" i="3"/>
  <c r="J2804" i="3"/>
  <c r="J2805" i="3"/>
  <c r="J2806" i="3"/>
  <c r="J2807" i="3"/>
  <c r="J2808" i="3"/>
  <c r="J2809" i="3"/>
  <c r="J2810" i="3"/>
  <c r="J2811" i="3"/>
  <c r="J2812" i="3"/>
  <c r="J2813" i="3"/>
  <c r="J2814" i="3"/>
  <c r="J2815" i="3"/>
  <c r="J2816" i="3"/>
  <c r="J2817" i="3"/>
  <c r="J2818" i="3"/>
  <c r="J2819" i="3"/>
  <c r="J2820" i="3"/>
  <c r="J2821" i="3"/>
  <c r="J2822" i="3"/>
  <c r="J2823" i="3"/>
  <c r="J2824" i="3"/>
  <c r="J2825" i="3"/>
  <c r="J2826" i="3"/>
  <c r="J2827" i="3"/>
  <c r="J2828" i="3"/>
  <c r="J2829" i="3"/>
  <c r="J2830" i="3"/>
  <c r="J2831" i="3"/>
  <c r="J2832" i="3"/>
  <c r="J2833" i="3"/>
  <c r="J2834" i="3"/>
  <c r="J2835" i="3"/>
  <c r="J2836" i="3"/>
  <c r="J2837" i="3"/>
  <c r="J2838" i="3"/>
  <c r="J2839" i="3"/>
  <c r="J2840" i="3"/>
  <c r="J2841" i="3"/>
  <c r="J2842" i="3"/>
  <c r="J2843" i="3"/>
  <c r="J2844" i="3"/>
  <c r="J2845" i="3"/>
  <c r="J2846" i="3"/>
  <c r="J2847" i="3"/>
  <c r="J2848" i="3"/>
  <c r="J2849" i="3"/>
  <c r="J2850" i="3"/>
  <c r="J2851" i="3"/>
  <c r="J2852" i="3"/>
  <c r="J2853" i="3"/>
  <c r="J2854" i="3"/>
  <c r="J2855" i="3"/>
  <c r="J2856" i="3"/>
  <c r="J2857" i="3"/>
  <c r="J2858" i="3"/>
  <c r="J2859" i="3"/>
  <c r="J2860" i="3"/>
  <c r="J2861" i="3"/>
  <c r="J2862" i="3"/>
  <c r="J2863" i="3"/>
  <c r="J2864" i="3"/>
  <c r="J2865" i="3"/>
  <c r="J2866" i="3"/>
  <c r="J2867" i="3"/>
  <c r="J2868" i="3"/>
  <c r="J2869" i="3"/>
  <c r="J2870" i="3"/>
  <c r="J2871" i="3"/>
  <c r="J2872" i="3"/>
  <c r="J2873" i="3"/>
  <c r="J2874" i="3"/>
  <c r="J2875" i="3"/>
  <c r="J2876" i="3"/>
  <c r="J2877" i="3"/>
  <c r="J2878" i="3"/>
  <c r="J2879" i="3"/>
  <c r="J2880" i="3"/>
  <c r="J2881" i="3"/>
  <c r="J2882" i="3"/>
  <c r="J2883" i="3"/>
  <c r="J2884" i="3"/>
  <c r="J2885" i="3"/>
  <c r="J2886" i="3"/>
  <c r="J2887" i="3"/>
  <c r="J2888" i="3"/>
  <c r="J2889" i="3"/>
  <c r="J2890" i="3"/>
  <c r="J2891" i="3"/>
  <c r="J2892" i="3"/>
  <c r="J2893" i="3"/>
  <c r="J2894" i="3"/>
  <c r="J2895" i="3"/>
  <c r="J2896" i="3"/>
  <c r="J2897" i="3"/>
  <c r="J2898" i="3"/>
  <c r="J2899" i="3"/>
  <c r="J2900" i="3"/>
  <c r="J2901" i="3"/>
  <c r="J2902" i="3"/>
  <c r="J2903" i="3"/>
  <c r="J2904" i="3"/>
  <c r="J2905" i="3"/>
  <c r="J2906" i="3"/>
  <c r="J2907" i="3"/>
  <c r="J2908" i="3"/>
  <c r="J2909" i="3"/>
  <c r="J2910" i="3"/>
  <c r="J2911" i="3"/>
  <c r="J2912" i="3"/>
  <c r="J2913" i="3"/>
  <c r="J2914" i="3"/>
  <c r="J2915" i="3"/>
  <c r="J2916" i="3"/>
  <c r="J2917" i="3"/>
  <c r="J2918" i="3"/>
  <c r="J2919" i="3"/>
  <c r="J2920" i="3"/>
  <c r="J2921" i="3"/>
  <c r="J2922" i="3"/>
  <c r="J2923" i="3"/>
  <c r="J2924" i="3"/>
  <c r="J2925" i="3"/>
  <c r="J2926" i="3"/>
  <c r="J2927" i="3"/>
  <c r="J2928" i="3"/>
  <c r="J2929" i="3"/>
  <c r="J2930" i="3"/>
  <c r="J2931" i="3"/>
  <c r="J2932" i="3"/>
  <c r="J2933" i="3"/>
  <c r="J2934" i="3"/>
  <c r="J2935" i="3"/>
  <c r="J2936" i="3"/>
  <c r="J2937" i="3"/>
  <c r="J2938" i="3"/>
  <c r="J2939" i="3"/>
  <c r="J2940" i="3"/>
  <c r="J2941" i="3"/>
  <c r="J2942" i="3"/>
  <c r="J2943" i="3"/>
  <c r="J2944" i="3"/>
  <c r="J2945" i="3"/>
  <c r="J2946" i="3"/>
  <c r="J2947" i="3"/>
  <c r="J2948" i="3"/>
  <c r="J2949" i="3"/>
  <c r="J2950" i="3"/>
  <c r="J2951" i="3"/>
  <c r="J2952" i="3"/>
  <c r="J2953" i="3"/>
  <c r="J2954" i="3"/>
  <c r="J2955" i="3"/>
  <c r="J2956" i="3"/>
  <c r="J2957" i="3"/>
  <c r="J2958" i="3"/>
  <c r="J2959" i="3"/>
  <c r="J2960" i="3"/>
  <c r="J2961" i="3"/>
  <c r="J2962" i="3"/>
  <c r="J2963" i="3"/>
  <c r="J2964" i="3"/>
  <c r="J2965" i="3"/>
  <c r="J2966" i="3"/>
  <c r="J2967" i="3"/>
  <c r="J2968" i="3"/>
  <c r="J2969" i="3"/>
  <c r="J2970" i="3"/>
  <c r="J2971" i="3"/>
  <c r="J2972" i="3"/>
  <c r="J2973" i="3"/>
  <c r="J2974" i="3"/>
  <c r="J2975" i="3"/>
  <c r="J2976" i="3"/>
  <c r="J2977" i="3"/>
  <c r="J2978" i="3"/>
  <c r="J2979" i="3"/>
  <c r="J2980" i="3"/>
  <c r="J2981" i="3"/>
  <c r="J2982" i="3"/>
  <c r="J2983" i="3"/>
  <c r="J2984" i="3"/>
  <c r="J2985" i="3"/>
  <c r="J2986" i="3"/>
  <c r="J2987" i="3"/>
  <c r="J2988" i="3"/>
  <c r="J2989" i="3"/>
  <c r="J2990" i="3"/>
  <c r="J2991" i="3"/>
  <c r="J2992" i="3"/>
  <c r="J2993" i="3"/>
  <c r="J2994" i="3"/>
  <c r="J2995" i="3"/>
  <c r="J2996" i="3"/>
  <c r="J2997" i="3"/>
  <c r="J2998" i="3"/>
  <c r="J2999" i="3"/>
  <c r="J3000" i="3"/>
  <c r="J3001" i="3"/>
  <c r="J3002" i="3"/>
  <c r="J3003" i="3"/>
  <c r="J3004" i="3"/>
  <c r="J3005" i="3"/>
  <c r="J3006" i="3"/>
  <c r="J3007" i="3"/>
  <c r="J3008" i="3"/>
  <c r="J3009" i="3"/>
  <c r="J3010" i="3"/>
  <c r="J3011" i="3"/>
  <c r="J3012" i="3"/>
  <c r="J3013" i="3"/>
  <c r="J3014" i="3"/>
  <c r="J3015" i="3"/>
  <c r="J3016" i="3"/>
  <c r="J3017" i="3"/>
  <c r="J3018" i="3"/>
  <c r="J3019" i="3"/>
  <c r="J3020" i="3"/>
  <c r="J3021" i="3"/>
  <c r="J3022" i="3"/>
  <c r="J3023" i="3"/>
  <c r="J3024" i="3"/>
  <c r="J3025" i="3"/>
  <c r="J3026" i="3"/>
  <c r="J3027" i="3"/>
  <c r="J3028" i="3"/>
  <c r="J3029" i="3"/>
  <c r="J3030" i="3"/>
  <c r="J3031" i="3"/>
  <c r="J3032" i="3"/>
  <c r="J3033" i="3"/>
  <c r="J3034" i="3"/>
  <c r="J3035" i="3"/>
  <c r="J3036" i="3"/>
  <c r="J3037" i="3"/>
  <c r="J3038" i="3"/>
  <c r="J3039" i="3"/>
  <c r="J3040" i="3"/>
  <c r="J3041" i="3"/>
  <c r="J3042" i="3"/>
  <c r="J3043" i="3"/>
  <c r="J3044" i="3"/>
  <c r="J3045" i="3"/>
  <c r="J3046" i="3"/>
  <c r="J3047" i="3"/>
  <c r="J3048" i="3"/>
  <c r="J3049" i="3"/>
  <c r="J3050" i="3"/>
  <c r="J3051" i="3"/>
  <c r="J3052" i="3"/>
  <c r="J3053" i="3"/>
  <c r="J3054" i="3"/>
  <c r="J3055" i="3"/>
  <c r="J3056" i="3"/>
  <c r="J3057" i="3"/>
  <c r="J3058" i="3"/>
  <c r="J3059" i="3"/>
  <c r="J3060" i="3"/>
  <c r="J3061" i="3"/>
  <c r="J3062" i="3"/>
  <c r="J3063" i="3"/>
  <c r="J3064" i="3"/>
  <c r="J3065" i="3"/>
  <c r="J3066" i="3"/>
  <c r="J3067" i="3"/>
  <c r="J3068" i="3"/>
  <c r="J3069" i="3"/>
  <c r="J3070" i="3"/>
  <c r="J3071" i="3"/>
  <c r="J3072" i="3"/>
  <c r="J3073" i="3"/>
  <c r="J3074" i="3"/>
  <c r="J3075" i="3"/>
  <c r="J3076" i="3"/>
  <c r="J3077" i="3"/>
  <c r="J3078" i="3"/>
  <c r="J3079" i="3"/>
  <c r="J3080" i="3"/>
  <c r="J3081" i="3"/>
  <c r="J3082" i="3"/>
  <c r="J3083" i="3"/>
  <c r="J3084" i="3"/>
  <c r="J3085" i="3"/>
  <c r="J3086" i="3"/>
  <c r="J3087" i="3"/>
  <c r="J3088" i="3"/>
  <c r="J3089" i="3"/>
  <c r="J3090" i="3"/>
  <c r="J3091" i="3"/>
  <c r="J3092" i="3"/>
  <c r="J3093" i="3"/>
  <c r="J3094" i="3"/>
  <c r="J3095" i="3"/>
  <c r="J3096" i="3"/>
  <c r="J3097" i="3"/>
  <c r="J3098" i="3"/>
  <c r="J3099" i="3"/>
  <c r="J3100" i="3"/>
  <c r="J3101" i="3"/>
  <c r="J3102" i="3"/>
  <c r="J3103" i="3"/>
  <c r="J3104" i="3"/>
  <c r="J3105" i="3"/>
  <c r="J3106" i="3"/>
  <c r="J3107" i="3"/>
  <c r="J3108" i="3"/>
  <c r="J3109" i="3"/>
  <c r="J3110" i="3"/>
  <c r="J3111" i="3"/>
  <c r="J3112" i="3"/>
  <c r="J3113" i="3"/>
  <c r="J3114" i="3"/>
  <c r="J3115" i="3"/>
  <c r="J3116" i="3"/>
  <c r="J3117" i="3"/>
  <c r="J3118" i="3"/>
  <c r="J3119" i="3"/>
  <c r="J3120" i="3"/>
  <c r="J3121" i="3"/>
  <c r="J3122" i="3"/>
  <c r="J3123" i="3"/>
  <c r="J3124" i="3"/>
  <c r="J3125" i="3"/>
  <c r="J3126" i="3"/>
  <c r="J3127" i="3"/>
  <c r="J3128" i="3"/>
  <c r="J3129" i="3"/>
  <c r="J3130" i="3"/>
  <c r="J3131" i="3"/>
  <c r="J3132" i="3"/>
  <c r="J3133" i="3"/>
  <c r="J3134" i="3"/>
  <c r="J3135" i="3"/>
  <c r="J3136" i="3"/>
  <c r="J3137" i="3"/>
  <c r="J3138" i="3"/>
  <c r="J3139" i="3"/>
  <c r="J3140" i="3"/>
  <c r="J3141" i="3"/>
  <c r="J3142" i="3"/>
  <c r="J3143" i="3"/>
  <c r="J3144" i="3"/>
  <c r="J3145" i="3"/>
  <c r="J3146" i="3"/>
  <c r="J3147" i="3"/>
  <c r="J3148" i="3"/>
  <c r="J3149" i="3"/>
  <c r="J3150" i="3"/>
  <c r="J3151" i="3"/>
  <c r="J3152" i="3"/>
  <c r="J3153" i="3"/>
  <c r="J3154" i="3"/>
  <c r="J3155" i="3"/>
  <c r="J3156" i="3"/>
  <c r="J3157" i="3"/>
  <c r="J3158" i="3"/>
  <c r="J3159" i="3"/>
  <c r="J3160" i="3"/>
  <c r="J3161" i="3"/>
  <c r="J3162" i="3"/>
  <c r="J3163" i="3"/>
  <c r="J3164" i="3"/>
  <c r="J3165" i="3"/>
  <c r="J3166" i="3"/>
  <c r="J3167" i="3"/>
  <c r="J3168" i="3"/>
  <c r="J3169" i="3"/>
  <c r="J3170" i="3"/>
  <c r="J3171" i="3"/>
  <c r="J3172" i="3"/>
  <c r="J3173" i="3"/>
  <c r="J3174" i="3"/>
  <c r="J3175" i="3"/>
  <c r="J3176" i="3"/>
  <c r="J3177" i="3"/>
  <c r="J3178" i="3"/>
  <c r="J3179" i="3"/>
  <c r="J3180" i="3"/>
  <c r="J3181" i="3"/>
  <c r="J3182" i="3"/>
  <c r="J3183" i="3"/>
  <c r="J3184" i="3"/>
  <c r="J3185" i="3"/>
  <c r="J3186" i="3"/>
  <c r="J3187" i="3"/>
  <c r="J3188" i="3"/>
  <c r="J3189" i="3"/>
  <c r="J3190" i="3"/>
  <c r="J3191" i="3"/>
  <c r="J3192" i="3"/>
  <c r="J3193" i="3"/>
  <c r="J3194" i="3"/>
  <c r="J3195" i="3"/>
  <c r="J3196" i="3"/>
  <c r="J3197" i="3"/>
  <c r="J2" i="3"/>
  <c r="E45" i="4" l="1" a="1"/>
  <c r="E45" i="4" s="1"/>
  <c r="D45" i="4" a="1"/>
  <c r="D45" i="4" s="1"/>
  <c r="C45" i="4" a="1"/>
  <c r="C45" i="4" s="1"/>
  <c r="H3" i="14"/>
  <c r="H4" i="14"/>
  <c r="H5" i="14"/>
  <c r="H6" i="14"/>
  <c r="H7" i="14"/>
  <c r="H8" i="14"/>
  <c r="H9" i="14"/>
  <c r="H10" i="14"/>
  <c r="H2" i="14"/>
  <c r="B25" i="4" l="1"/>
  <c r="H3133" i="13"/>
  <c r="B3129" i="13"/>
  <c r="H3125" i="13"/>
  <c r="C3118" i="13"/>
  <c r="H3117" i="13"/>
  <c r="B3113" i="13"/>
  <c r="H3109" i="13"/>
  <c r="B3105" i="13"/>
  <c r="C3102" i="13"/>
  <c r="H3101" i="13"/>
  <c r="B3097" i="13"/>
  <c r="C3094" i="13"/>
  <c r="H3093" i="13"/>
  <c r="B3089" i="13"/>
  <c r="H3085" i="13"/>
  <c r="B3081" i="13"/>
  <c r="H3077" i="13"/>
  <c r="B3073" i="13"/>
  <c r="C3070" i="13"/>
  <c r="B3065" i="13"/>
  <c r="C3062" i="13"/>
  <c r="H3061" i="13"/>
  <c r="B3057" i="13"/>
  <c r="C3054" i="13"/>
  <c r="H3053" i="13"/>
  <c r="B3049" i="13"/>
  <c r="C3046" i="13"/>
  <c r="H3045" i="13"/>
  <c r="H3037" i="13"/>
  <c r="B3033" i="13"/>
  <c r="C3030" i="13"/>
  <c r="H3029" i="13"/>
  <c r="B3025" i="13"/>
  <c r="C3022" i="13"/>
  <c r="H3021" i="13"/>
  <c r="B3017" i="13"/>
  <c r="C3014" i="13"/>
  <c r="H3013" i="13"/>
  <c r="B3009" i="13"/>
  <c r="C3006" i="13"/>
  <c r="H3005" i="13"/>
  <c r="B3001" i="13"/>
  <c r="C2998" i="13"/>
  <c r="B2993" i="13"/>
  <c r="C2990" i="13"/>
  <c r="H2989" i="13"/>
  <c r="B2985" i="13"/>
  <c r="C2982" i="13"/>
  <c r="H2981" i="13"/>
  <c r="B2977" i="13"/>
  <c r="C2974" i="13"/>
  <c r="H2973" i="13"/>
  <c r="B2969" i="13"/>
  <c r="C2966" i="13"/>
  <c r="B2961" i="13"/>
  <c r="C2958" i="13"/>
  <c r="H2957" i="13"/>
  <c r="B2953" i="13"/>
  <c r="C2950" i="13"/>
  <c r="H2949" i="13"/>
  <c r="B2945" i="13"/>
  <c r="C2942" i="13"/>
  <c r="H2941" i="13"/>
  <c r="B2937" i="13"/>
  <c r="C2934" i="13"/>
  <c r="H2933" i="13"/>
  <c r="B2929" i="13"/>
  <c r="C2926" i="13"/>
  <c r="H2925" i="13"/>
  <c r="B2921" i="13"/>
  <c r="C2918" i="13"/>
  <c r="H2917" i="13"/>
  <c r="B2913" i="13"/>
  <c r="C2910" i="13"/>
  <c r="H2909" i="13"/>
  <c r="B2905" i="13"/>
  <c r="C2902" i="13"/>
  <c r="H2901" i="13"/>
  <c r="B2897" i="13"/>
  <c r="C2894" i="13"/>
  <c r="H2893" i="13"/>
  <c r="H2885" i="13"/>
  <c r="B2881" i="13"/>
  <c r="C2878" i="13"/>
  <c r="H2877" i="13"/>
  <c r="B2873" i="13"/>
  <c r="C2870" i="13"/>
  <c r="H2869" i="13"/>
  <c r="B2865" i="13"/>
  <c r="C2862" i="13"/>
  <c r="H2861" i="13"/>
  <c r="B2857" i="13"/>
  <c r="C2854" i="13"/>
  <c r="H2853" i="13"/>
  <c r="B2849" i="13"/>
  <c r="C2846" i="13"/>
  <c r="H2845" i="13"/>
  <c r="B2841" i="13"/>
  <c r="C2838" i="13"/>
  <c r="H2837" i="13"/>
  <c r="B2833" i="13"/>
  <c r="C2830" i="13"/>
  <c r="H2829" i="13"/>
  <c r="B2825" i="13"/>
  <c r="C2822" i="13"/>
  <c r="H2821" i="13"/>
  <c r="B2817" i="13"/>
  <c r="C2814" i="13"/>
  <c r="H2813" i="13"/>
  <c r="B2809" i="13"/>
  <c r="C2806" i="13"/>
  <c r="H2805" i="13"/>
  <c r="B2801" i="13"/>
  <c r="C2798" i="13"/>
  <c r="B2793" i="13"/>
  <c r="C2790" i="13"/>
  <c r="H2789" i="13"/>
  <c r="B2785" i="13"/>
  <c r="C2782" i="13"/>
  <c r="H2781" i="13"/>
  <c r="B2777" i="13"/>
  <c r="C2774" i="13"/>
  <c r="B2769" i="13"/>
  <c r="C2766" i="13"/>
  <c r="H2765" i="13"/>
  <c r="B2761" i="13"/>
  <c r="C2758" i="13"/>
  <c r="H2757" i="13"/>
  <c r="B2753" i="13"/>
  <c r="C2750" i="13"/>
  <c r="H2749" i="13"/>
  <c r="B2745" i="13"/>
  <c r="C2742" i="13"/>
  <c r="H2741" i="13"/>
  <c r="B2737" i="13"/>
  <c r="C2734" i="13"/>
  <c r="H2733" i="13"/>
  <c r="B2729" i="13"/>
  <c r="C2726" i="13"/>
  <c r="H2725" i="13"/>
  <c r="B2721" i="13"/>
  <c r="C2718" i="13"/>
  <c r="H2717" i="13"/>
  <c r="B2713" i="13"/>
  <c r="C2710" i="13"/>
  <c r="H2709" i="13"/>
  <c r="B2705" i="13"/>
  <c r="C2702" i="13"/>
  <c r="H2701" i="13"/>
  <c r="B2697" i="13"/>
  <c r="C2694" i="13"/>
  <c r="H2693" i="13"/>
  <c r="B2689" i="13"/>
  <c r="C2686" i="13"/>
  <c r="H2685" i="13"/>
  <c r="B2681" i="13"/>
  <c r="C2678" i="13"/>
  <c r="H2677" i="13"/>
  <c r="B2673" i="13"/>
  <c r="C2670" i="13"/>
  <c r="H2669" i="13"/>
  <c r="B2665" i="13"/>
  <c r="C2662" i="13"/>
  <c r="H2661" i="13"/>
  <c r="B2657" i="13"/>
  <c r="C2654" i="13"/>
  <c r="H2653" i="13"/>
  <c r="B2649" i="13"/>
  <c r="C2646" i="13"/>
  <c r="H2645" i="13"/>
  <c r="B2641" i="13"/>
  <c r="C2638" i="13"/>
  <c r="H2637" i="13"/>
  <c r="B2633" i="13"/>
  <c r="C2630" i="13"/>
  <c r="H2629" i="13"/>
  <c r="B2625" i="13"/>
  <c r="C2622" i="13"/>
  <c r="H2621" i="13"/>
  <c r="B2617" i="13"/>
  <c r="C2614" i="13"/>
  <c r="H2613" i="13"/>
  <c r="H2605" i="13"/>
  <c r="B2601" i="13"/>
  <c r="C2598" i="13"/>
  <c r="H2597" i="13"/>
  <c r="B2593" i="13"/>
  <c r="C2590" i="13"/>
  <c r="H2589" i="13"/>
  <c r="B2585" i="13"/>
  <c r="C2582" i="13"/>
  <c r="H2581" i="13"/>
  <c r="B2577" i="13"/>
  <c r="C2574" i="13"/>
  <c r="H2573" i="13"/>
  <c r="B2569" i="13"/>
  <c r="C2566" i="13"/>
  <c r="H2565" i="13"/>
  <c r="C2558" i="13"/>
  <c r="H2557" i="13"/>
  <c r="B2553" i="13"/>
  <c r="C2550" i="13"/>
  <c r="H2549" i="13"/>
  <c r="B2545" i="13"/>
  <c r="C2542" i="13"/>
  <c r="H2541" i="13"/>
  <c r="B2537" i="13"/>
  <c r="C2534" i="13"/>
  <c r="H2533" i="13"/>
  <c r="B2529" i="13"/>
  <c r="C2526" i="13"/>
  <c r="H2525" i="13"/>
  <c r="B2521" i="13"/>
  <c r="C2518" i="13"/>
  <c r="H2517" i="13"/>
  <c r="B2513" i="13"/>
  <c r="C2510" i="13"/>
  <c r="H2509" i="13"/>
  <c r="B2505" i="13"/>
  <c r="C2502" i="13"/>
  <c r="B2497" i="13"/>
  <c r="C2494" i="13"/>
  <c r="H2493" i="13"/>
  <c r="B2489" i="13"/>
  <c r="C2486" i="13"/>
  <c r="H2485" i="13"/>
  <c r="B2481" i="13"/>
  <c r="C2478" i="13"/>
  <c r="H2477" i="13"/>
  <c r="B2473" i="13"/>
  <c r="C2470" i="13"/>
  <c r="H2469" i="13"/>
  <c r="B2465" i="13"/>
  <c r="C2462" i="13"/>
  <c r="B2457" i="13"/>
  <c r="C2454" i="13"/>
  <c r="H2453" i="13"/>
  <c r="B2449" i="13"/>
  <c r="C2446" i="13"/>
  <c r="H2445" i="13"/>
  <c r="B2441" i="13"/>
  <c r="C2438" i="13"/>
  <c r="H2437" i="13"/>
  <c r="B2433" i="13"/>
  <c r="C2430" i="13"/>
  <c r="H2429" i="13"/>
  <c r="C2422" i="13"/>
  <c r="H2421" i="13"/>
  <c r="B2417" i="13"/>
  <c r="C2414" i="13"/>
  <c r="H2413" i="13"/>
  <c r="B2409" i="13"/>
  <c r="C2406" i="13"/>
  <c r="H2405" i="13"/>
  <c r="B2401" i="13"/>
  <c r="C2398" i="13"/>
  <c r="H2397" i="13"/>
  <c r="H2389" i="13"/>
  <c r="B2385" i="13"/>
  <c r="C2382" i="13"/>
  <c r="H2381" i="13"/>
  <c r="B2377" i="13"/>
  <c r="C2374" i="13"/>
  <c r="H2373" i="13"/>
  <c r="B2369" i="13"/>
  <c r="C2366" i="13"/>
  <c r="H2365" i="13"/>
  <c r="B2361" i="13"/>
  <c r="C2358" i="13"/>
  <c r="H2357" i="13"/>
  <c r="B2353" i="13"/>
  <c r="C2350" i="13"/>
  <c r="H2349" i="13"/>
  <c r="B2345" i="13"/>
  <c r="C2342" i="13"/>
  <c r="H2341" i="13"/>
  <c r="B2337" i="13"/>
  <c r="C2334" i="13"/>
  <c r="H2333" i="13"/>
  <c r="B2329" i="13"/>
  <c r="C2326" i="13"/>
  <c r="H2325" i="13"/>
  <c r="B2321" i="13"/>
  <c r="C2318" i="13"/>
  <c r="H2317" i="13"/>
  <c r="B2313" i="13"/>
  <c r="C2310" i="13"/>
  <c r="H2309" i="13"/>
  <c r="B2305" i="13"/>
  <c r="C2302" i="13"/>
  <c r="H2301" i="13"/>
  <c r="B2297" i="13"/>
  <c r="C2294" i="13"/>
  <c r="H2293" i="13"/>
  <c r="B2289" i="13"/>
  <c r="C2286" i="13"/>
  <c r="H2285" i="13"/>
  <c r="B2281" i="13"/>
  <c r="H2277" i="13"/>
  <c r="B2273" i="13"/>
  <c r="C2270" i="13"/>
  <c r="H2269" i="13"/>
  <c r="B2265" i="13"/>
  <c r="C2262" i="13"/>
  <c r="H2261" i="13"/>
  <c r="B2257" i="13"/>
  <c r="C2254" i="13"/>
  <c r="H2253" i="13"/>
  <c r="B2249" i="13"/>
  <c r="C2246" i="13"/>
  <c r="H2245" i="13"/>
  <c r="B2241" i="13"/>
  <c r="C2238" i="13"/>
  <c r="H2237" i="13"/>
  <c r="B2233" i="13"/>
  <c r="C2230" i="13"/>
  <c r="H2229" i="13"/>
  <c r="B2225" i="13"/>
  <c r="C2222" i="13"/>
  <c r="H2221" i="13"/>
  <c r="B2217" i="13"/>
  <c r="C2214" i="13"/>
  <c r="H2213" i="13"/>
  <c r="B2209" i="13"/>
  <c r="C2206" i="13"/>
  <c r="H2205" i="13"/>
  <c r="C2198" i="13"/>
  <c r="H2197" i="13"/>
  <c r="B2193" i="13"/>
  <c r="C2190" i="13"/>
  <c r="H2189" i="13"/>
  <c r="C2182" i="13"/>
  <c r="H2181" i="13"/>
  <c r="B2177" i="13"/>
  <c r="C2174" i="13"/>
  <c r="H2173" i="13"/>
  <c r="B2169" i="13"/>
  <c r="C2166" i="13"/>
  <c r="H2165" i="13"/>
  <c r="H2164" i="13"/>
  <c r="B2161" i="13"/>
  <c r="C2158" i="13"/>
  <c r="H2157" i="13"/>
  <c r="B2153" i="13"/>
  <c r="C2150" i="13"/>
  <c r="H2149" i="13"/>
  <c r="C2149" i="13"/>
  <c r="H2148" i="13"/>
  <c r="B2145" i="13"/>
  <c r="C2142" i="13"/>
  <c r="H2141" i="13"/>
  <c r="B2137" i="13"/>
  <c r="C2134" i="13"/>
  <c r="H2133" i="13"/>
  <c r="B2129" i="13"/>
  <c r="C2126" i="13"/>
  <c r="H2125" i="13"/>
  <c r="B2121" i="13"/>
  <c r="C2118" i="13"/>
  <c r="H2117" i="13"/>
  <c r="B2113" i="13"/>
  <c r="B2112" i="13"/>
  <c r="C2110" i="13"/>
  <c r="H2109" i="13"/>
  <c r="H2108" i="13"/>
  <c r="B2105" i="13"/>
  <c r="C2102" i="13"/>
  <c r="H2101" i="13"/>
  <c r="B2097" i="13"/>
  <c r="B2096" i="13"/>
  <c r="C2094" i="13"/>
  <c r="H2093" i="13"/>
  <c r="B2089" i="13"/>
  <c r="C2086" i="13"/>
  <c r="H2085" i="13"/>
  <c r="B2081" i="13"/>
  <c r="B2080" i="13"/>
  <c r="C2078" i="13"/>
  <c r="H2077" i="13"/>
  <c r="C2077" i="13"/>
  <c r="B2073" i="13"/>
  <c r="C2070" i="13"/>
  <c r="H2069" i="13"/>
  <c r="B2065" i="13"/>
  <c r="B2064" i="13"/>
  <c r="C2062" i="13"/>
  <c r="H2061" i="13"/>
  <c r="C2061" i="13"/>
  <c r="H2060" i="13"/>
  <c r="B2057" i="13"/>
  <c r="C2054" i="13"/>
  <c r="H2053" i="13"/>
  <c r="B2049" i="13"/>
  <c r="C2046" i="13"/>
  <c r="H2045" i="13"/>
  <c r="B2041" i="13"/>
  <c r="C2038" i="13"/>
  <c r="H2037" i="13"/>
  <c r="B2033" i="13"/>
  <c r="C2030" i="13"/>
  <c r="H2029" i="13"/>
  <c r="B2025" i="13"/>
  <c r="B2024" i="13"/>
  <c r="C2022" i="13"/>
  <c r="H2021" i="13"/>
  <c r="C2021" i="13"/>
  <c r="H2020" i="13"/>
  <c r="B2017" i="13"/>
  <c r="C2014" i="13"/>
  <c r="H2013" i="13"/>
  <c r="B2009" i="13"/>
  <c r="C2006" i="13"/>
  <c r="H2005" i="13"/>
  <c r="B2001" i="13"/>
  <c r="B2000" i="13"/>
  <c r="C1998" i="13"/>
  <c r="H1997" i="13"/>
  <c r="C1997" i="13"/>
  <c r="H1996" i="13"/>
  <c r="B1993" i="13"/>
  <c r="C1990" i="13"/>
  <c r="H1989" i="13"/>
  <c r="B1985" i="13"/>
  <c r="B1984" i="13"/>
  <c r="C1982" i="13"/>
  <c r="H1981" i="13"/>
  <c r="C1981" i="13"/>
  <c r="H1980" i="13"/>
  <c r="B1977" i="13"/>
  <c r="C1974" i="13"/>
  <c r="H1973" i="13"/>
  <c r="B1969" i="13"/>
  <c r="C1966" i="13"/>
  <c r="H1965" i="13"/>
  <c r="B1961" i="13"/>
  <c r="C1958" i="13"/>
  <c r="H1957" i="13"/>
  <c r="B1953" i="13"/>
  <c r="B1952" i="13"/>
  <c r="C1950" i="13"/>
  <c r="H1949" i="13"/>
  <c r="C1949" i="13"/>
  <c r="H1948" i="13"/>
  <c r="B1945" i="13"/>
  <c r="C1942" i="13"/>
  <c r="H1941" i="13"/>
  <c r="B1937" i="13"/>
  <c r="B1936" i="13"/>
  <c r="C1934" i="13"/>
  <c r="H1933" i="13"/>
  <c r="C1933" i="13"/>
  <c r="H1932" i="13"/>
  <c r="B1929" i="13"/>
  <c r="C1926" i="13"/>
  <c r="H1925" i="13"/>
  <c r="C1925" i="13"/>
  <c r="H1924" i="13"/>
  <c r="B1921" i="13"/>
  <c r="B1920" i="13"/>
  <c r="C1918" i="13"/>
  <c r="H1917" i="13"/>
  <c r="C1917" i="13"/>
  <c r="H1916" i="13"/>
  <c r="B1913" i="13"/>
  <c r="C1910" i="13"/>
  <c r="H1909" i="13"/>
  <c r="B1905" i="13"/>
  <c r="B1904" i="13"/>
  <c r="C1902" i="13"/>
  <c r="H1901" i="13"/>
  <c r="C1901" i="13"/>
  <c r="H1900" i="13"/>
  <c r="B1897" i="13"/>
  <c r="B1896" i="13"/>
  <c r="C1894" i="13"/>
  <c r="H1893" i="13"/>
  <c r="C1893" i="13"/>
  <c r="H1892" i="13"/>
  <c r="B1889" i="13"/>
  <c r="C1886" i="13"/>
  <c r="H1885" i="13"/>
  <c r="H1884" i="13"/>
  <c r="B1881" i="13"/>
  <c r="C1878" i="13"/>
  <c r="H1877" i="13"/>
  <c r="B1873" i="13"/>
  <c r="B1872" i="13"/>
  <c r="C1870" i="13"/>
  <c r="H1869" i="13"/>
  <c r="C1869" i="13"/>
  <c r="H1868" i="13"/>
  <c r="B1865" i="13"/>
  <c r="C1862" i="13"/>
  <c r="H1861" i="13"/>
  <c r="B1857" i="13"/>
  <c r="C1854" i="13"/>
  <c r="H1853" i="13"/>
  <c r="C1853" i="13"/>
  <c r="H1852" i="13"/>
  <c r="B1849" i="13"/>
  <c r="B1848" i="13"/>
  <c r="C1846" i="13"/>
  <c r="H1845" i="13"/>
  <c r="C1845" i="13"/>
  <c r="H1844" i="13"/>
  <c r="B1841" i="13"/>
  <c r="C1838" i="13"/>
  <c r="H1837" i="13"/>
  <c r="C1837" i="13"/>
  <c r="H1836" i="13"/>
  <c r="B1833" i="13"/>
  <c r="C1830" i="13"/>
  <c r="H1829" i="13"/>
  <c r="B1825" i="13"/>
  <c r="C1822" i="13"/>
  <c r="H1821" i="13"/>
  <c r="B1817" i="13"/>
  <c r="C1814" i="13"/>
  <c r="H1813" i="13"/>
  <c r="B1809" i="13"/>
  <c r="C1806" i="13"/>
  <c r="H1805" i="13"/>
  <c r="C1805" i="13"/>
  <c r="H1804" i="13"/>
  <c r="B1801" i="13"/>
  <c r="C1798" i="13"/>
  <c r="H1797" i="13"/>
  <c r="B1793" i="13"/>
  <c r="C1790" i="13"/>
  <c r="H1789" i="13"/>
  <c r="B1785" i="13"/>
  <c r="B1784" i="13"/>
  <c r="C1782" i="13"/>
  <c r="H1781" i="13"/>
  <c r="C1781" i="13"/>
  <c r="H1780" i="13"/>
  <c r="B1777" i="13"/>
  <c r="C1774" i="13"/>
  <c r="H1773" i="13"/>
  <c r="C1773" i="13"/>
  <c r="H1772" i="13"/>
  <c r="B1769" i="13"/>
  <c r="B1768" i="13"/>
  <c r="C1766" i="13"/>
  <c r="H1765" i="13"/>
  <c r="C1765" i="13"/>
  <c r="H1764" i="13"/>
  <c r="B1761" i="13"/>
  <c r="B1760" i="13"/>
  <c r="C1758" i="13"/>
  <c r="H1757" i="13"/>
  <c r="C1757" i="13"/>
  <c r="H1756" i="13"/>
  <c r="B1753" i="13"/>
  <c r="C1750" i="13"/>
  <c r="H1749" i="13"/>
  <c r="B1745" i="13"/>
  <c r="B1744" i="13"/>
  <c r="C1742" i="13"/>
  <c r="H1741" i="13"/>
  <c r="C1741" i="13"/>
  <c r="H1740" i="13"/>
  <c r="B1737" i="13"/>
  <c r="C1734" i="13"/>
  <c r="H1733" i="13"/>
  <c r="B1729" i="13"/>
  <c r="B1728" i="13"/>
  <c r="C1726" i="13"/>
  <c r="H1725" i="13"/>
  <c r="C1725" i="13"/>
  <c r="H1724" i="13"/>
  <c r="B1721" i="13"/>
  <c r="C1718" i="13"/>
  <c r="H1717" i="13"/>
  <c r="C1717" i="13"/>
  <c r="B1713" i="13"/>
  <c r="C1710" i="13"/>
  <c r="H1709" i="13"/>
  <c r="C1709" i="13"/>
  <c r="H1708" i="13"/>
  <c r="B1705" i="13"/>
  <c r="B1704" i="13"/>
  <c r="C1702" i="13"/>
  <c r="H1701" i="13"/>
  <c r="C1701" i="13"/>
  <c r="H1700" i="13"/>
  <c r="B1697" i="13"/>
  <c r="C1694" i="13"/>
  <c r="H1693" i="13"/>
  <c r="B1689" i="13"/>
  <c r="B1688" i="13"/>
  <c r="C1686" i="13"/>
  <c r="H1685" i="13"/>
  <c r="C1685" i="13"/>
  <c r="H1684" i="13"/>
  <c r="B1681" i="13"/>
  <c r="C1678" i="13"/>
  <c r="H1677" i="13"/>
  <c r="C1677" i="13"/>
  <c r="H1676" i="13"/>
  <c r="B1673" i="13"/>
  <c r="B1672" i="13"/>
  <c r="C1670" i="13"/>
  <c r="H1669" i="13"/>
  <c r="C1669" i="13"/>
  <c r="H1668" i="13"/>
  <c r="B1665" i="13"/>
  <c r="B1664" i="13"/>
  <c r="C1662" i="13"/>
  <c r="H1661" i="13"/>
  <c r="C1661" i="13"/>
  <c r="H1660" i="13"/>
  <c r="B1657" i="13"/>
  <c r="B1656" i="13"/>
  <c r="C1654" i="13"/>
  <c r="H1653" i="13"/>
  <c r="B1649" i="13"/>
  <c r="C1646" i="13"/>
  <c r="H1645" i="13"/>
  <c r="B1641" i="13"/>
  <c r="B1640" i="13"/>
  <c r="C1638" i="13"/>
  <c r="H1637" i="13"/>
  <c r="C1637" i="13"/>
  <c r="H1636" i="13"/>
  <c r="B1633" i="13"/>
  <c r="B1632" i="13"/>
  <c r="C1630" i="13"/>
  <c r="H1629" i="13"/>
  <c r="B1626" i="13"/>
  <c r="B1625" i="13"/>
  <c r="B1624" i="13"/>
  <c r="C1623" i="13"/>
  <c r="H1622" i="13"/>
  <c r="C1622" i="13"/>
  <c r="H1621" i="13"/>
  <c r="C1621" i="13"/>
  <c r="H1620" i="13"/>
  <c r="B1618" i="13"/>
  <c r="B1617" i="13"/>
  <c r="B1616" i="13"/>
  <c r="H1614" i="13"/>
  <c r="C1614" i="13"/>
  <c r="H1613" i="13"/>
  <c r="C1613" i="13"/>
  <c r="H1612" i="13"/>
  <c r="B1609" i="13"/>
  <c r="B1608" i="13"/>
  <c r="C1606" i="13"/>
  <c r="H1605" i="13"/>
  <c r="C1605" i="13"/>
  <c r="H1604" i="13"/>
  <c r="B1602" i="13"/>
  <c r="B1601" i="13"/>
  <c r="B1600" i="13"/>
  <c r="C1599" i="13"/>
  <c r="H1598" i="13"/>
  <c r="C1598" i="13"/>
  <c r="H1597" i="13"/>
  <c r="C1597" i="13"/>
  <c r="H1596" i="13"/>
  <c r="B1594" i="13"/>
  <c r="B1593" i="13"/>
  <c r="B1592" i="13"/>
  <c r="C1590" i="13"/>
  <c r="H1589" i="13"/>
  <c r="C1589" i="13"/>
  <c r="H1588" i="13"/>
  <c r="B1586" i="13"/>
  <c r="B1585" i="13"/>
  <c r="B1584" i="13"/>
  <c r="C1583" i="13"/>
  <c r="H1582" i="13"/>
  <c r="C1582" i="13"/>
  <c r="H1581" i="13"/>
  <c r="C1581" i="13"/>
  <c r="H1580" i="13"/>
  <c r="B1578" i="13"/>
  <c r="B1577" i="13"/>
  <c r="C1575" i="13"/>
  <c r="H1574" i="13"/>
  <c r="C1574" i="13"/>
  <c r="H1573" i="13"/>
  <c r="C1573" i="13"/>
  <c r="H1572" i="13"/>
  <c r="B1570" i="13"/>
  <c r="B1569" i="13"/>
  <c r="B1568" i="13"/>
  <c r="C1567" i="13"/>
  <c r="H1566" i="13"/>
  <c r="C1566" i="13"/>
  <c r="H1565" i="13"/>
  <c r="C1565" i="13"/>
  <c r="H1564" i="13"/>
  <c r="B1561" i="13"/>
  <c r="B1560" i="13"/>
  <c r="C1559" i="13"/>
  <c r="H1558" i="13"/>
  <c r="C1558" i="13"/>
  <c r="H1557" i="13"/>
  <c r="C1557" i="13"/>
  <c r="H1556" i="13"/>
  <c r="B1554" i="13"/>
  <c r="B1553" i="13"/>
  <c r="B1552" i="13"/>
  <c r="C1551" i="13"/>
  <c r="C1550" i="13"/>
  <c r="H1549" i="13"/>
  <c r="C1549" i="13"/>
  <c r="H1548" i="13"/>
  <c r="B1545" i="13"/>
  <c r="B1544" i="13"/>
  <c r="C1543" i="13"/>
  <c r="H1542" i="13"/>
  <c r="C1542" i="13"/>
  <c r="H1541" i="13"/>
  <c r="C1541" i="13"/>
  <c r="H1540" i="13"/>
  <c r="B1538" i="13"/>
  <c r="B1537" i="13"/>
  <c r="B1536" i="13"/>
  <c r="C1535" i="13"/>
  <c r="H1534" i="13"/>
  <c r="C1534" i="13"/>
  <c r="H1533" i="13"/>
  <c r="C1533" i="13"/>
  <c r="H1532" i="13"/>
  <c r="B1530" i="13"/>
  <c r="B1529" i="13"/>
  <c r="B1528" i="13"/>
  <c r="C1526" i="13"/>
  <c r="H1525" i="13"/>
  <c r="C1525" i="13"/>
  <c r="H1524" i="13"/>
  <c r="B1522" i="13"/>
  <c r="B1521" i="13"/>
  <c r="B1520" i="13"/>
  <c r="C1519" i="13"/>
  <c r="H1518" i="13"/>
  <c r="C1518" i="13"/>
  <c r="H1517" i="13"/>
  <c r="C1517" i="13"/>
  <c r="H1516" i="13"/>
  <c r="B1514" i="13"/>
  <c r="B1513" i="13"/>
  <c r="B1512" i="13"/>
  <c r="C1511" i="13"/>
  <c r="H1510" i="13"/>
  <c r="C1510" i="13"/>
  <c r="H1509" i="13"/>
  <c r="C1509" i="13"/>
  <c r="H1508" i="13"/>
  <c r="B1506" i="13"/>
  <c r="B1505" i="13"/>
  <c r="B1504" i="13"/>
  <c r="C1503" i="13"/>
  <c r="H1502" i="13"/>
  <c r="C1502" i="13"/>
  <c r="H1501" i="13"/>
  <c r="B1498" i="13"/>
  <c r="B1497" i="13"/>
  <c r="B1496" i="13"/>
  <c r="C1495" i="13"/>
  <c r="H1494" i="13"/>
  <c r="C1494" i="13"/>
  <c r="H1493" i="13"/>
  <c r="C1493" i="13"/>
  <c r="H1492" i="13"/>
  <c r="B1490" i="13"/>
  <c r="B1489" i="13"/>
  <c r="B1488" i="13"/>
  <c r="C1486" i="13"/>
  <c r="H1485" i="13"/>
  <c r="C1485" i="13"/>
  <c r="H1484" i="13"/>
  <c r="B1482" i="13"/>
  <c r="B1481" i="13"/>
  <c r="B1480" i="13"/>
  <c r="C1479" i="13"/>
  <c r="H1478" i="13"/>
  <c r="C1478" i="13"/>
  <c r="H1477" i="13"/>
  <c r="C1477" i="13"/>
  <c r="H1476" i="13"/>
  <c r="B1474" i="13"/>
  <c r="B1473" i="13"/>
  <c r="B1472" i="13"/>
  <c r="C1470" i="13"/>
  <c r="H1469" i="13"/>
  <c r="C1469" i="13"/>
  <c r="H1468" i="13"/>
  <c r="B1465" i="13"/>
  <c r="C1463" i="13"/>
  <c r="H1462" i="13"/>
  <c r="C1462" i="13"/>
  <c r="H1461" i="13"/>
  <c r="B1458" i="13"/>
  <c r="B1457" i="13"/>
  <c r="B1456" i="13"/>
  <c r="C1455" i="13"/>
  <c r="H1454" i="13"/>
  <c r="C1454" i="13"/>
  <c r="H1453" i="13"/>
  <c r="C1453" i="13"/>
  <c r="H1452" i="13"/>
  <c r="B1450" i="13"/>
  <c r="B1449" i="13"/>
  <c r="B1448" i="13"/>
  <c r="C1447" i="13"/>
  <c r="H1446" i="13"/>
  <c r="C1446" i="13"/>
  <c r="H1445" i="13"/>
  <c r="C1445" i="13"/>
  <c r="H1444" i="13"/>
  <c r="B1442" i="13"/>
  <c r="B1441" i="13"/>
  <c r="B1440" i="13"/>
  <c r="C1439" i="13"/>
  <c r="H1438" i="13"/>
  <c r="C1438" i="13"/>
  <c r="H1437" i="13"/>
  <c r="C1437" i="13"/>
  <c r="H1436" i="13"/>
  <c r="B1434" i="13"/>
  <c r="B1433" i="13"/>
  <c r="B1432" i="13"/>
  <c r="C1431" i="13"/>
  <c r="H1430" i="13"/>
  <c r="C1430" i="13"/>
  <c r="H1429" i="13"/>
  <c r="C1429" i="13"/>
  <c r="H1428" i="13"/>
  <c r="B1426" i="13"/>
  <c r="B1425" i="13"/>
  <c r="B1424" i="13"/>
  <c r="C1423" i="13"/>
  <c r="H1422" i="13"/>
  <c r="C1422" i="13"/>
  <c r="H1421" i="13"/>
  <c r="C1421" i="13"/>
  <c r="H1420" i="13"/>
  <c r="B1418" i="13"/>
  <c r="B1417" i="13"/>
  <c r="B1416" i="13"/>
  <c r="C1415" i="13"/>
  <c r="H1414" i="13"/>
  <c r="C1414" i="13"/>
  <c r="H1413" i="13"/>
  <c r="C1413" i="13"/>
  <c r="H1412" i="13"/>
  <c r="B1410" i="13"/>
  <c r="B1409" i="13"/>
  <c r="B1408" i="13"/>
  <c r="C1407" i="13"/>
  <c r="H1406" i="13"/>
  <c r="C1406" i="13"/>
  <c r="H1405" i="13"/>
  <c r="C1405" i="13"/>
  <c r="H1404" i="13"/>
  <c r="B1402" i="13"/>
  <c r="B1401" i="13"/>
  <c r="B1400" i="13"/>
  <c r="C1398" i="13"/>
  <c r="H1397" i="13"/>
  <c r="C1397" i="13"/>
  <c r="H1396" i="13"/>
  <c r="B1394" i="13"/>
  <c r="B1393" i="13"/>
  <c r="B1392" i="13"/>
  <c r="C1391" i="13"/>
  <c r="H1390" i="13"/>
  <c r="C1390" i="13"/>
  <c r="H1389" i="13"/>
  <c r="C1389" i="13"/>
  <c r="H1388" i="13"/>
  <c r="B1386" i="13"/>
  <c r="B1385" i="13"/>
  <c r="B1384" i="13"/>
  <c r="C1383" i="13"/>
  <c r="H1382" i="13"/>
  <c r="C1382" i="13"/>
  <c r="H1381" i="13"/>
  <c r="C1381" i="13"/>
  <c r="H1380" i="13"/>
  <c r="B1377" i="13"/>
  <c r="B1376" i="13"/>
  <c r="C1375" i="13"/>
  <c r="H1374" i="13"/>
  <c r="C1374" i="13"/>
  <c r="H1373" i="13"/>
  <c r="C1373" i="13"/>
  <c r="H1372" i="13"/>
  <c r="B1370" i="13"/>
  <c r="B1369" i="13"/>
  <c r="B1368" i="13"/>
  <c r="C1367" i="13"/>
  <c r="H1366" i="13"/>
  <c r="C1366" i="13"/>
  <c r="H1365" i="13"/>
  <c r="C1365" i="13"/>
  <c r="H1364" i="13"/>
  <c r="B1362" i="13"/>
  <c r="B1361" i="13"/>
  <c r="B1360" i="13"/>
  <c r="C1359" i="13"/>
  <c r="H1358" i="13"/>
  <c r="C1358" i="13"/>
  <c r="H1357" i="13"/>
  <c r="C1357" i="13"/>
  <c r="H1356" i="13"/>
  <c r="B1353" i="13"/>
  <c r="B1352" i="13"/>
  <c r="C1351" i="13"/>
  <c r="H1350" i="13"/>
  <c r="C1350" i="13"/>
  <c r="H1349" i="13"/>
  <c r="C1349" i="13"/>
  <c r="H1348" i="13"/>
  <c r="B1346" i="13"/>
  <c r="B1345" i="13"/>
  <c r="B1344" i="13"/>
  <c r="C1343" i="13"/>
  <c r="H1342" i="13"/>
  <c r="C1342" i="13"/>
  <c r="H1341" i="13"/>
  <c r="C1341" i="13"/>
  <c r="H1340" i="13"/>
  <c r="B1338" i="13"/>
  <c r="B1337" i="13"/>
  <c r="B1336" i="13"/>
  <c r="C1335" i="13"/>
  <c r="H1334" i="13"/>
  <c r="C1334" i="13"/>
  <c r="H1333" i="13"/>
  <c r="C1333" i="13"/>
  <c r="H1332" i="13"/>
  <c r="B1330" i="13"/>
  <c r="B1329" i="13"/>
  <c r="B1328" i="13"/>
  <c r="C1327" i="13"/>
  <c r="H1326" i="13"/>
  <c r="C1326" i="13"/>
  <c r="H1325" i="13"/>
  <c r="C1325" i="13"/>
  <c r="H1324" i="13"/>
  <c r="B1322" i="13"/>
  <c r="B1321" i="13"/>
  <c r="C1319" i="13"/>
  <c r="H1318" i="13"/>
  <c r="C1318" i="13"/>
  <c r="H1317" i="13"/>
  <c r="C1317" i="13"/>
  <c r="H1316" i="13"/>
  <c r="B1314" i="13"/>
  <c r="B1313" i="13"/>
  <c r="B1312" i="13"/>
  <c r="C1311" i="13"/>
  <c r="H1310" i="13"/>
  <c r="C1310" i="13"/>
  <c r="H1309" i="13"/>
  <c r="C1309" i="13"/>
  <c r="H1308" i="13"/>
  <c r="B1306" i="13"/>
  <c r="B1305" i="13"/>
  <c r="B1304" i="13"/>
  <c r="C1303" i="13"/>
  <c r="H1302" i="13"/>
  <c r="C1302" i="13"/>
  <c r="H1301" i="13"/>
  <c r="C1301" i="13"/>
  <c r="H1300" i="13"/>
  <c r="B1298" i="13"/>
  <c r="B1297" i="13"/>
  <c r="B1296" i="13"/>
  <c r="C1295" i="13"/>
  <c r="H1294" i="13"/>
  <c r="C1294" i="13"/>
  <c r="H1293" i="13"/>
  <c r="C1293" i="13"/>
  <c r="H1292" i="13"/>
  <c r="B1290" i="13"/>
  <c r="B1289" i="13"/>
  <c r="B1288" i="13"/>
  <c r="C1287" i="13"/>
  <c r="H1286" i="13"/>
  <c r="C1286" i="13"/>
  <c r="H1285" i="13"/>
  <c r="C1285" i="13"/>
  <c r="H1284" i="13"/>
  <c r="B1281" i="13"/>
  <c r="B1280" i="13"/>
  <c r="C1279" i="13"/>
  <c r="H1278" i="13"/>
  <c r="C1278" i="13"/>
  <c r="H1277" i="13"/>
  <c r="C1277" i="13"/>
  <c r="H1276" i="13"/>
  <c r="B1274" i="13"/>
  <c r="B1273" i="13"/>
  <c r="B1272" i="13"/>
  <c r="C1271" i="13"/>
  <c r="H1270" i="13"/>
  <c r="C1270" i="13"/>
  <c r="H1269" i="13"/>
  <c r="H1268" i="13"/>
  <c r="B1265" i="13"/>
  <c r="B1264" i="13"/>
  <c r="C1263" i="13"/>
  <c r="H1262" i="13"/>
  <c r="C1262" i="13"/>
  <c r="H1261" i="13"/>
  <c r="C1261" i="13"/>
  <c r="H1260" i="13"/>
  <c r="B1258" i="13"/>
  <c r="B1257" i="13"/>
  <c r="B1256" i="13"/>
  <c r="C1255" i="13"/>
  <c r="H1254" i="13"/>
  <c r="C1254" i="13"/>
  <c r="H1253" i="13"/>
  <c r="C1253" i="13"/>
  <c r="H1252" i="13"/>
  <c r="B1250" i="13"/>
  <c r="B1249" i="13"/>
  <c r="B1248" i="13"/>
  <c r="C1247" i="13"/>
  <c r="H1246" i="13"/>
  <c r="C1246" i="13"/>
  <c r="H1245" i="13"/>
  <c r="C1245" i="13"/>
  <c r="H1244" i="13"/>
  <c r="B1242" i="13"/>
  <c r="B1241" i="13"/>
  <c r="B1240" i="13"/>
  <c r="C1239" i="13"/>
  <c r="H1238" i="13"/>
  <c r="C1238" i="13"/>
  <c r="H1237" i="13"/>
  <c r="C1237" i="13"/>
  <c r="H1236" i="13"/>
  <c r="B1234" i="13"/>
  <c r="B1233" i="13"/>
  <c r="B1232" i="13"/>
  <c r="C1231" i="13"/>
  <c r="H1230" i="13"/>
  <c r="C1230" i="13"/>
  <c r="H1229" i="13"/>
  <c r="H1228" i="13"/>
  <c r="B1226" i="13"/>
  <c r="B1225" i="13"/>
  <c r="B1224" i="13"/>
  <c r="C1223" i="13"/>
  <c r="H1222" i="13"/>
  <c r="C1222" i="13"/>
  <c r="H1221" i="13"/>
  <c r="C1221" i="13"/>
  <c r="H1220" i="13"/>
  <c r="B1218" i="13"/>
  <c r="B1217" i="13"/>
  <c r="B1216" i="13"/>
  <c r="C1215" i="13"/>
  <c r="H1214" i="13"/>
  <c r="C1214" i="13"/>
  <c r="H1213" i="13"/>
  <c r="C1213" i="13"/>
  <c r="H1212" i="13"/>
  <c r="B1210" i="13"/>
  <c r="B1209" i="13"/>
  <c r="C1209" i="13"/>
  <c r="H1208" i="13"/>
  <c r="B1208" i="13"/>
  <c r="C1207" i="13"/>
  <c r="H1206" i="13"/>
  <c r="C1206" i="13"/>
  <c r="H1205" i="13"/>
  <c r="C1205" i="13"/>
  <c r="H1204" i="13"/>
  <c r="B1202" i="13"/>
  <c r="B1201" i="13"/>
  <c r="B1200" i="13"/>
  <c r="C1199" i="13"/>
  <c r="H1198" i="13"/>
  <c r="C1198" i="13"/>
  <c r="H1197" i="13"/>
  <c r="C1197" i="13"/>
  <c r="H1196" i="13"/>
  <c r="B1194" i="13"/>
  <c r="B1193" i="13"/>
  <c r="B1192" i="13"/>
  <c r="C1191" i="13"/>
  <c r="H1190" i="13"/>
  <c r="C1190" i="13"/>
  <c r="H1189" i="13"/>
  <c r="C1189" i="13"/>
  <c r="H1188" i="13"/>
  <c r="B1186" i="13"/>
  <c r="B1185" i="13"/>
  <c r="B1184" i="13"/>
  <c r="C1183" i="13"/>
  <c r="H1182" i="13"/>
  <c r="C1182" i="13"/>
  <c r="H1181" i="13"/>
  <c r="C1181" i="13"/>
  <c r="H1180" i="13"/>
  <c r="B1178" i="13"/>
  <c r="B1177" i="13"/>
  <c r="B1176" i="13"/>
  <c r="C1175" i="13"/>
  <c r="H1174" i="13"/>
  <c r="C1174" i="13"/>
  <c r="H1173" i="13"/>
  <c r="C1173" i="13"/>
  <c r="B1169" i="13"/>
  <c r="C1169" i="13"/>
  <c r="H1168" i="13"/>
  <c r="B1168" i="13"/>
  <c r="C1166" i="13"/>
  <c r="H1165" i="13"/>
  <c r="C1165" i="13"/>
  <c r="H1164" i="13"/>
  <c r="B1164" i="13"/>
  <c r="B1161" i="13"/>
  <c r="B1160" i="13"/>
  <c r="C1158" i="13"/>
  <c r="H1157" i="13"/>
  <c r="C1157" i="13"/>
  <c r="H1156" i="13"/>
  <c r="B1154" i="13"/>
  <c r="B1153" i="13"/>
  <c r="C1153" i="13"/>
  <c r="B1152" i="13"/>
  <c r="C1151" i="13"/>
  <c r="H1150" i="13"/>
  <c r="C1150" i="13"/>
  <c r="H1149" i="13"/>
  <c r="C1149" i="13"/>
  <c r="H1148" i="13"/>
  <c r="B1148" i="13"/>
  <c r="B1146" i="13"/>
  <c r="B1145" i="13"/>
  <c r="H1144" i="13"/>
  <c r="B1144" i="13"/>
  <c r="C1143" i="13"/>
  <c r="H1142" i="13"/>
  <c r="C1142" i="13"/>
  <c r="H1141" i="13"/>
  <c r="C1141" i="13"/>
  <c r="H1140" i="13"/>
  <c r="B1138" i="13"/>
  <c r="B1137" i="13"/>
  <c r="B1136" i="13"/>
  <c r="C1135" i="13"/>
  <c r="H1134" i="13"/>
  <c r="C1134" i="13"/>
  <c r="H1133" i="13"/>
  <c r="C1133" i="13"/>
  <c r="H1132" i="13"/>
  <c r="B1130" i="13"/>
  <c r="B1129" i="13"/>
  <c r="B1128" i="13"/>
  <c r="C1127" i="13"/>
  <c r="H1126" i="13"/>
  <c r="C1126" i="13"/>
  <c r="H1125" i="13"/>
  <c r="C1125" i="13"/>
  <c r="H1124" i="13"/>
  <c r="B1122" i="13"/>
  <c r="B1121" i="13"/>
  <c r="B1120" i="13"/>
  <c r="C1119" i="13"/>
  <c r="H1118" i="13"/>
  <c r="C1118" i="13"/>
  <c r="H1117" i="13"/>
  <c r="C1117" i="13"/>
  <c r="H1116" i="13"/>
  <c r="B1114" i="13"/>
  <c r="B1113" i="13"/>
  <c r="C1113" i="13"/>
  <c r="B1112" i="13"/>
  <c r="C1110" i="13"/>
  <c r="H1109" i="13"/>
  <c r="C1109" i="13"/>
  <c r="H1108" i="13"/>
  <c r="B1108" i="13"/>
  <c r="B1105" i="13"/>
  <c r="C1105" i="13"/>
  <c r="B1104" i="13"/>
  <c r="C1103" i="13"/>
  <c r="H1102" i="13"/>
  <c r="C1102" i="13"/>
  <c r="H1101" i="13"/>
  <c r="C1101" i="13"/>
  <c r="H1100" i="13"/>
  <c r="B1100" i="13"/>
  <c r="B1098" i="13"/>
  <c r="B1097" i="13"/>
  <c r="C1097" i="13"/>
  <c r="B1096" i="13"/>
  <c r="C1094" i="13"/>
  <c r="H1093" i="13"/>
  <c r="C1093" i="13"/>
  <c r="H1092" i="13"/>
  <c r="B1092" i="13"/>
  <c r="B1090" i="13"/>
  <c r="B1089" i="13"/>
  <c r="B1088" i="13"/>
  <c r="C1087" i="13"/>
  <c r="H1086" i="13"/>
  <c r="C1086" i="13"/>
  <c r="H1085" i="13"/>
  <c r="C1085" i="13"/>
  <c r="H1084" i="13"/>
  <c r="B1082" i="13"/>
  <c r="H1081" i="13"/>
  <c r="B1081" i="13"/>
  <c r="B1080" i="13"/>
  <c r="C1079" i="13"/>
  <c r="H1078" i="13"/>
  <c r="C1078" i="13"/>
  <c r="H1077" i="13"/>
  <c r="C1077" i="13"/>
  <c r="H1076" i="13"/>
  <c r="B1074" i="13"/>
  <c r="B1073" i="13"/>
  <c r="C1073" i="13"/>
  <c r="B1072" i="13"/>
  <c r="C1071" i="13"/>
  <c r="H1070" i="13"/>
  <c r="C1070" i="13"/>
  <c r="H1069" i="13"/>
  <c r="C1069" i="13"/>
  <c r="H1068" i="13"/>
  <c r="B1068" i="13"/>
  <c r="B1066" i="13"/>
  <c r="B1065" i="13"/>
  <c r="H1064" i="13"/>
  <c r="C1062" i="13"/>
  <c r="H1061" i="13"/>
  <c r="C1061" i="13"/>
  <c r="H1060" i="13"/>
  <c r="B1060" i="13"/>
  <c r="B1058" i="13"/>
  <c r="B1057" i="13"/>
  <c r="C1057" i="13"/>
  <c r="H1056" i="13"/>
  <c r="B1056" i="13"/>
  <c r="C1055" i="13"/>
  <c r="H1054" i="13"/>
  <c r="C1054" i="13"/>
  <c r="H1053" i="13"/>
  <c r="C1053" i="13"/>
  <c r="H1052" i="13"/>
  <c r="B1052" i="13"/>
  <c r="B1050" i="13"/>
  <c r="B1049" i="13"/>
  <c r="B1048" i="13"/>
  <c r="C1047" i="13"/>
  <c r="H1046" i="13"/>
  <c r="C1046" i="13"/>
  <c r="H1045" i="13"/>
  <c r="C1045" i="13"/>
  <c r="H1044" i="13"/>
  <c r="B1042" i="13"/>
  <c r="B1041" i="13"/>
  <c r="B1040" i="13"/>
  <c r="C1039" i="13"/>
  <c r="H1038" i="13"/>
  <c r="C1038" i="13"/>
  <c r="H1037" i="13"/>
  <c r="C1037" i="13"/>
  <c r="H1036" i="13"/>
  <c r="B1034" i="13"/>
  <c r="B1033" i="13"/>
  <c r="B1032" i="13"/>
  <c r="C1030" i="13"/>
  <c r="H1029" i="13"/>
  <c r="C1029" i="13"/>
  <c r="H1028" i="13"/>
  <c r="B1026" i="13"/>
  <c r="B1025" i="13"/>
  <c r="C1025" i="13"/>
  <c r="B1024" i="13"/>
  <c r="C1023" i="13"/>
  <c r="H1022" i="13"/>
  <c r="C1022" i="13"/>
  <c r="H1021" i="13"/>
  <c r="C1021" i="13"/>
  <c r="H1020" i="13"/>
  <c r="B1018" i="13"/>
  <c r="B1017" i="13"/>
  <c r="B1016" i="13"/>
  <c r="C1015" i="13"/>
  <c r="H1014" i="13"/>
  <c r="C1014" i="13"/>
  <c r="H1013" i="13"/>
  <c r="C1013" i="13"/>
  <c r="H1012" i="13"/>
  <c r="B1010" i="13"/>
  <c r="B1009" i="13"/>
  <c r="B1008" i="13"/>
  <c r="C1007" i="13"/>
  <c r="H1006" i="13"/>
  <c r="C1006" i="13"/>
  <c r="H1005" i="13"/>
  <c r="H1004" i="13"/>
  <c r="B1002" i="13"/>
  <c r="B1001" i="13"/>
  <c r="B1000" i="13"/>
  <c r="C999" i="13"/>
  <c r="H998" i="13"/>
  <c r="C998" i="13"/>
  <c r="H997" i="13"/>
  <c r="C997" i="13"/>
  <c r="H996" i="13"/>
  <c r="B994" i="13"/>
  <c r="B993" i="13"/>
  <c r="B992" i="13"/>
  <c r="C991" i="13"/>
  <c r="H990" i="13"/>
  <c r="C990" i="13"/>
  <c r="H989" i="13"/>
  <c r="C989" i="13"/>
  <c r="H988" i="13"/>
  <c r="B986" i="13"/>
  <c r="B985" i="13"/>
  <c r="B984" i="13"/>
  <c r="C983" i="13"/>
  <c r="H982" i="13"/>
  <c r="C982" i="13"/>
  <c r="H981" i="13"/>
  <c r="C981" i="13"/>
  <c r="H980" i="13"/>
  <c r="B977" i="13"/>
  <c r="B976" i="13"/>
  <c r="C975" i="13"/>
  <c r="H974" i="13"/>
  <c r="C974" i="13"/>
  <c r="H973" i="13"/>
  <c r="C973" i="13"/>
  <c r="H972" i="13"/>
  <c r="B970" i="13"/>
  <c r="B969" i="13"/>
  <c r="H968" i="13"/>
  <c r="B968" i="13"/>
  <c r="C967" i="13"/>
  <c r="H966" i="13"/>
  <c r="C966" i="13"/>
  <c r="H965" i="13"/>
  <c r="C965" i="13"/>
  <c r="H964" i="13"/>
  <c r="B964" i="13"/>
  <c r="B962" i="13"/>
  <c r="H961" i="13"/>
  <c r="B961" i="13"/>
  <c r="B960" i="13"/>
  <c r="C958" i="13"/>
  <c r="H957" i="13"/>
  <c r="C957" i="13"/>
  <c r="H956" i="13"/>
  <c r="B954" i="13"/>
  <c r="B953" i="13"/>
  <c r="B952" i="13"/>
  <c r="C951" i="13"/>
  <c r="H950" i="13"/>
  <c r="C950" i="13"/>
  <c r="H949" i="13"/>
  <c r="C949" i="13"/>
  <c r="H948" i="13"/>
  <c r="B948" i="13"/>
  <c r="B946" i="13"/>
  <c r="B945" i="13"/>
  <c r="C945" i="13"/>
  <c r="B944" i="13"/>
  <c r="C943" i="13"/>
  <c r="H942" i="13"/>
  <c r="C942" i="13"/>
  <c r="H941" i="13"/>
  <c r="C941" i="13"/>
  <c r="H940" i="13"/>
  <c r="B940" i="13"/>
  <c r="B938" i="13"/>
  <c r="B937" i="13"/>
  <c r="B936" i="13"/>
  <c r="C935" i="13"/>
  <c r="H934" i="13"/>
  <c r="C934" i="13"/>
  <c r="H933" i="13"/>
  <c r="H932" i="13"/>
  <c r="B930" i="13"/>
  <c r="B929" i="13"/>
  <c r="B928" i="13"/>
  <c r="C927" i="13"/>
  <c r="H926" i="13"/>
  <c r="C926" i="13"/>
  <c r="H925" i="13"/>
  <c r="C925" i="13"/>
  <c r="H924" i="13"/>
  <c r="B922" i="13"/>
  <c r="B921" i="13"/>
  <c r="B920" i="13"/>
  <c r="C919" i="13"/>
  <c r="H918" i="13"/>
  <c r="C918" i="13"/>
  <c r="H917" i="13"/>
  <c r="C917" i="13"/>
  <c r="H916" i="13"/>
  <c r="B914" i="13"/>
  <c r="B913" i="13"/>
  <c r="B912" i="13"/>
  <c r="C910" i="13"/>
  <c r="H909" i="13"/>
  <c r="C909" i="13"/>
  <c r="H908" i="13"/>
  <c r="B906" i="13"/>
  <c r="B905" i="13"/>
  <c r="B904" i="13"/>
  <c r="C903" i="13"/>
  <c r="H902" i="13"/>
  <c r="C902" i="13"/>
  <c r="H901" i="13"/>
  <c r="C901" i="13"/>
  <c r="H900" i="13"/>
  <c r="B898" i="13"/>
  <c r="B897" i="13"/>
  <c r="B896" i="13"/>
  <c r="C895" i="13"/>
  <c r="H894" i="13"/>
  <c r="C894" i="13"/>
  <c r="H893" i="13"/>
  <c r="C893" i="13"/>
  <c r="H892" i="13"/>
  <c r="B890" i="13"/>
  <c r="B889" i="13"/>
  <c r="B888" i="13"/>
  <c r="C887" i="13"/>
  <c r="H886" i="13"/>
  <c r="C886" i="13"/>
  <c r="H885" i="13"/>
  <c r="C885" i="13"/>
  <c r="H884" i="13"/>
  <c r="B882" i="13"/>
  <c r="B881" i="13"/>
  <c r="B880" i="13"/>
  <c r="C878" i="13"/>
  <c r="H877" i="13"/>
  <c r="C877" i="13"/>
  <c r="H876" i="13"/>
  <c r="B874" i="13"/>
  <c r="B873" i="13"/>
  <c r="B872" i="13"/>
  <c r="C871" i="13"/>
  <c r="H870" i="13"/>
  <c r="C870" i="13"/>
  <c r="H869" i="13"/>
  <c r="C869" i="13"/>
  <c r="H868" i="13"/>
  <c r="B866" i="13"/>
  <c r="B865" i="13"/>
  <c r="H864" i="13"/>
  <c r="B864" i="13"/>
  <c r="C863" i="13"/>
  <c r="H862" i="13"/>
  <c r="C862" i="13"/>
  <c r="H861" i="13"/>
  <c r="C861" i="13"/>
  <c r="H860" i="13"/>
  <c r="B860" i="13"/>
  <c r="B858" i="13"/>
  <c r="B857" i="13"/>
  <c r="H856" i="13"/>
  <c r="B856" i="13"/>
  <c r="C855" i="13"/>
  <c r="H854" i="13"/>
  <c r="C854" i="13"/>
  <c r="H853" i="13"/>
  <c r="C853" i="13"/>
  <c r="H852" i="13"/>
  <c r="B850" i="13"/>
  <c r="B849" i="13"/>
  <c r="B848" i="13"/>
  <c r="C847" i="13"/>
  <c r="H846" i="13"/>
  <c r="C846" i="13"/>
  <c r="H845" i="13"/>
  <c r="C845" i="13"/>
  <c r="H844" i="13"/>
  <c r="B842" i="13"/>
  <c r="B841" i="13"/>
  <c r="B840" i="13"/>
  <c r="C839" i="13"/>
  <c r="H838" i="13"/>
  <c r="C838" i="13"/>
  <c r="H837" i="13"/>
  <c r="C837" i="13"/>
  <c r="H836" i="13"/>
  <c r="B834" i="13"/>
  <c r="B833" i="13"/>
  <c r="C833" i="13"/>
  <c r="B832" i="13"/>
  <c r="C831" i="13"/>
  <c r="H830" i="13"/>
  <c r="C830" i="13"/>
  <c r="H829" i="13"/>
  <c r="C829" i="13"/>
  <c r="H828" i="13"/>
  <c r="B826" i="13"/>
  <c r="B825" i="13"/>
  <c r="B824" i="13"/>
  <c r="C823" i="13"/>
  <c r="H822" i="13"/>
  <c r="C822" i="13"/>
  <c r="H821" i="13"/>
  <c r="C821" i="13"/>
  <c r="H820" i="13"/>
  <c r="B820" i="13"/>
  <c r="B818" i="13"/>
  <c r="B817" i="13"/>
  <c r="B816" i="13"/>
  <c r="C814" i="13"/>
  <c r="H813" i="13"/>
  <c r="B813" i="13"/>
  <c r="C813" i="13"/>
  <c r="H812" i="13"/>
  <c r="B809" i="13"/>
  <c r="H808" i="13"/>
  <c r="B808" i="13"/>
  <c r="C807" i="13"/>
  <c r="H806" i="13"/>
  <c r="C806" i="13"/>
  <c r="H805" i="13"/>
  <c r="C805" i="13"/>
  <c r="H804" i="13"/>
  <c r="B802" i="13"/>
  <c r="B801" i="13"/>
  <c r="C801" i="13"/>
  <c r="B800" i="13"/>
  <c r="C799" i="13"/>
  <c r="H798" i="13"/>
  <c r="C798" i="13"/>
  <c r="H797" i="13"/>
  <c r="C797" i="13"/>
  <c r="H796" i="13"/>
  <c r="B796" i="13"/>
  <c r="B794" i="13"/>
  <c r="B793" i="13"/>
  <c r="C793" i="13"/>
  <c r="B792" i="13"/>
  <c r="C791" i="13"/>
  <c r="H790" i="13"/>
  <c r="C790" i="13"/>
  <c r="H789" i="13"/>
  <c r="B789" i="13"/>
  <c r="C789" i="13"/>
  <c r="H788" i="13"/>
  <c r="B788" i="13"/>
  <c r="B786" i="13"/>
  <c r="H785" i="13"/>
  <c r="B785" i="13"/>
  <c r="B784" i="13"/>
  <c r="C783" i="13"/>
  <c r="H782" i="13"/>
  <c r="C782" i="13"/>
  <c r="H781" i="13"/>
  <c r="C781" i="13"/>
  <c r="H780" i="13"/>
  <c r="B778" i="13"/>
  <c r="B777" i="13"/>
  <c r="B776" i="13"/>
  <c r="C775" i="13"/>
  <c r="H774" i="13"/>
  <c r="C774" i="13"/>
  <c r="H773" i="13"/>
  <c r="C773" i="13"/>
  <c r="H772" i="13"/>
  <c r="B770" i="13"/>
  <c r="B769" i="13"/>
  <c r="B768" i="13"/>
  <c r="C767" i="13"/>
  <c r="H766" i="13"/>
  <c r="C766" i="13"/>
  <c r="H765" i="13"/>
  <c r="C765" i="13"/>
  <c r="H764" i="13"/>
  <c r="B762" i="13"/>
  <c r="B761" i="13"/>
  <c r="B760" i="13"/>
  <c r="C759" i="13"/>
  <c r="H758" i="13"/>
  <c r="C758" i="13"/>
  <c r="H757" i="13"/>
  <c r="C757" i="13"/>
  <c r="H756" i="13"/>
  <c r="B754" i="13"/>
  <c r="B753" i="13"/>
  <c r="B752" i="13"/>
  <c r="H750" i="13"/>
  <c r="C750" i="13"/>
  <c r="H749" i="13"/>
  <c r="C749" i="13"/>
  <c r="H748" i="13"/>
  <c r="B746" i="13"/>
  <c r="B745" i="13"/>
  <c r="H744" i="13"/>
  <c r="B744" i="13"/>
  <c r="C743" i="13"/>
  <c r="H742" i="13"/>
  <c r="C742" i="13"/>
  <c r="H741" i="13"/>
  <c r="C741" i="13"/>
  <c r="B737" i="13"/>
  <c r="B736" i="13"/>
  <c r="C735" i="13"/>
  <c r="H734" i="13"/>
  <c r="C734" i="13"/>
  <c r="H733" i="13"/>
  <c r="H732" i="13"/>
  <c r="B730" i="13"/>
  <c r="C730" i="13"/>
  <c r="B729" i="13"/>
  <c r="B728" i="13"/>
  <c r="C727" i="13"/>
  <c r="H726" i="13"/>
  <c r="C726" i="13"/>
  <c r="H725" i="13"/>
  <c r="C725" i="13"/>
  <c r="H724" i="13"/>
  <c r="B724" i="13"/>
  <c r="B722" i="13"/>
  <c r="B721" i="13"/>
  <c r="B720" i="13"/>
  <c r="C719" i="13"/>
  <c r="H718" i="13"/>
  <c r="C718" i="13"/>
  <c r="H717" i="13"/>
  <c r="C717" i="13"/>
  <c r="H716" i="13"/>
  <c r="B716" i="13"/>
  <c r="B714" i="13"/>
  <c r="B713" i="13"/>
  <c r="B712" i="13"/>
  <c r="C711" i="13"/>
  <c r="H710" i="13"/>
  <c r="C710" i="13"/>
  <c r="H709" i="13"/>
  <c r="C709" i="13"/>
  <c r="H708" i="13"/>
  <c r="B706" i="13"/>
  <c r="B705" i="13"/>
  <c r="C705" i="13"/>
  <c r="B704" i="13"/>
  <c r="C703" i="13"/>
  <c r="H702" i="13"/>
  <c r="C702" i="13"/>
  <c r="H701" i="13"/>
  <c r="C701" i="13"/>
  <c r="H700" i="13"/>
  <c r="B698" i="13"/>
  <c r="B697" i="13"/>
  <c r="B696" i="13"/>
  <c r="C695" i="13"/>
  <c r="H694" i="13"/>
  <c r="C694" i="13"/>
  <c r="H693" i="13"/>
  <c r="C693" i="13"/>
  <c r="H692" i="13"/>
  <c r="B692" i="13"/>
  <c r="B690" i="13"/>
  <c r="B689" i="13"/>
  <c r="C689" i="13"/>
  <c r="C687" i="13"/>
  <c r="H686" i="13"/>
  <c r="C686" i="13"/>
  <c r="H685" i="13"/>
  <c r="H684" i="13"/>
  <c r="B684" i="13"/>
  <c r="B682" i="13"/>
  <c r="B681" i="13"/>
  <c r="H680" i="13"/>
  <c r="B680" i="13"/>
  <c r="C679" i="13"/>
  <c r="H678" i="13"/>
  <c r="B678" i="13"/>
  <c r="C678" i="13"/>
  <c r="H677" i="13"/>
  <c r="H676" i="13"/>
  <c r="H674" i="13"/>
  <c r="B674" i="13"/>
  <c r="B673" i="13"/>
  <c r="H672" i="13"/>
  <c r="B672" i="13"/>
  <c r="C671" i="13"/>
  <c r="H670" i="13"/>
  <c r="C670" i="13"/>
  <c r="H669" i="13"/>
  <c r="C669" i="13"/>
  <c r="H668" i="13"/>
  <c r="B666" i="13"/>
  <c r="B665" i="13"/>
  <c r="C665" i="13"/>
  <c r="B664" i="13"/>
  <c r="C663" i="13"/>
  <c r="H662" i="13"/>
  <c r="C662" i="13"/>
  <c r="H661" i="13"/>
  <c r="C661" i="13"/>
  <c r="H660" i="13"/>
  <c r="B657" i="13"/>
  <c r="B656" i="13"/>
  <c r="C655" i="13"/>
  <c r="H654" i="13"/>
  <c r="C654" i="13"/>
  <c r="H653" i="13"/>
  <c r="C653" i="13"/>
  <c r="H652" i="13"/>
  <c r="B652" i="13"/>
  <c r="B650" i="13"/>
  <c r="B649" i="13"/>
  <c r="B648" i="13"/>
  <c r="C647" i="13"/>
  <c r="H646" i="13"/>
  <c r="C646" i="13"/>
  <c r="H645" i="13"/>
  <c r="C645" i="13"/>
  <c r="H644" i="13"/>
  <c r="B642" i="13"/>
  <c r="C642" i="13"/>
  <c r="B641" i="13"/>
  <c r="B640" i="13"/>
  <c r="H638" i="13"/>
  <c r="C638" i="13"/>
  <c r="H637" i="13"/>
  <c r="C637" i="13"/>
  <c r="H636" i="13"/>
  <c r="B634" i="13"/>
  <c r="B633" i="13"/>
  <c r="H632" i="13"/>
  <c r="B632" i="13"/>
  <c r="C631" i="13"/>
  <c r="H630" i="13"/>
  <c r="C630" i="13"/>
  <c r="H629" i="13"/>
  <c r="C629" i="13"/>
  <c r="H628" i="13"/>
  <c r="B626" i="13"/>
  <c r="B625" i="13"/>
  <c r="H624" i="13"/>
  <c r="B624" i="13"/>
  <c r="C623" i="13"/>
  <c r="H622" i="13"/>
  <c r="C622" i="13"/>
  <c r="H621" i="13"/>
  <c r="C621" i="13"/>
  <c r="H620" i="13"/>
  <c r="B617" i="13"/>
  <c r="B616" i="13"/>
  <c r="C615" i="13"/>
  <c r="H614" i="13"/>
  <c r="C614" i="13"/>
  <c r="H613" i="13"/>
  <c r="B613" i="13"/>
  <c r="C613" i="13"/>
  <c r="H612" i="13"/>
  <c r="B612" i="13"/>
  <c r="B610" i="13"/>
  <c r="B609" i="13"/>
  <c r="B608" i="13"/>
  <c r="C607" i="13"/>
  <c r="H606" i="13"/>
  <c r="C606" i="13"/>
  <c r="H605" i="13"/>
  <c r="C605" i="13"/>
  <c r="H604" i="13"/>
  <c r="B602" i="13"/>
  <c r="B601" i="13"/>
  <c r="B600" i="13"/>
  <c r="C599" i="13"/>
  <c r="H598" i="13"/>
  <c r="C598" i="13"/>
  <c r="H597" i="13"/>
  <c r="C597" i="13"/>
  <c r="H596" i="13"/>
  <c r="B596" i="13"/>
  <c r="H594" i="13"/>
  <c r="B594" i="13"/>
  <c r="B593" i="13"/>
  <c r="H592" i="13"/>
  <c r="B592" i="13"/>
  <c r="H590" i="13"/>
  <c r="B590" i="13"/>
  <c r="C590" i="13"/>
  <c r="H589" i="13"/>
  <c r="C589" i="13"/>
  <c r="H588" i="13"/>
  <c r="C588" i="13"/>
  <c r="B586" i="13"/>
  <c r="C586" i="13"/>
  <c r="B585" i="13"/>
  <c r="H584" i="13"/>
  <c r="B584" i="13"/>
  <c r="C583" i="13"/>
  <c r="H582" i="13"/>
  <c r="C582" i="13"/>
  <c r="H581" i="13"/>
  <c r="B581" i="13"/>
  <c r="C581" i="13"/>
  <c r="H580" i="13"/>
  <c r="B578" i="13"/>
  <c r="B577" i="13"/>
  <c r="H576" i="13"/>
  <c r="B576" i="13"/>
  <c r="C575" i="13"/>
  <c r="H574" i="13"/>
  <c r="C574" i="13"/>
  <c r="H573" i="13"/>
  <c r="C573" i="13"/>
  <c r="H572" i="13"/>
  <c r="B572" i="13"/>
  <c r="B570" i="13"/>
  <c r="B569" i="13"/>
  <c r="C569" i="13"/>
  <c r="B568" i="13"/>
  <c r="C567" i="13"/>
  <c r="H566" i="13"/>
  <c r="C566" i="13"/>
  <c r="H565" i="13"/>
  <c r="C565" i="13"/>
  <c r="H564" i="13"/>
  <c r="B562" i="13"/>
  <c r="B561" i="13"/>
  <c r="B560" i="13"/>
  <c r="H558" i="13"/>
  <c r="C558" i="13"/>
  <c r="H557" i="13"/>
  <c r="C557" i="13"/>
  <c r="H556" i="13"/>
  <c r="B554" i="13"/>
  <c r="B553" i="13"/>
  <c r="H552" i="13"/>
  <c r="B552" i="13"/>
  <c r="H551" i="13"/>
  <c r="C551" i="13"/>
  <c r="H550" i="13"/>
  <c r="C550" i="13"/>
  <c r="H549" i="13"/>
  <c r="C549" i="13"/>
  <c r="H548" i="13"/>
  <c r="B545" i="13"/>
  <c r="B544" i="13"/>
  <c r="H542" i="13"/>
  <c r="B542" i="13"/>
  <c r="C542" i="13"/>
  <c r="H541" i="13"/>
  <c r="C541" i="13"/>
  <c r="B538" i="13"/>
  <c r="B537" i="13"/>
  <c r="C537" i="13"/>
  <c r="B536" i="13"/>
  <c r="C535" i="13"/>
  <c r="H534" i="13"/>
  <c r="C534" i="13"/>
  <c r="H533" i="13"/>
  <c r="C533" i="13"/>
  <c r="H532" i="13"/>
  <c r="B530" i="13"/>
  <c r="B529" i="13"/>
  <c r="C529" i="13"/>
  <c r="B528" i="13"/>
  <c r="C527" i="13"/>
  <c r="H526" i="13"/>
  <c r="C526" i="13"/>
  <c r="H525" i="13"/>
  <c r="C525" i="13"/>
  <c r="H524" i="13"/>
  <c r="B524" i="13"/>
  <c r="B523" i="13"/>
  <c r="B522" i="13"/>
  <c r="B521" i="13"/>
  <c r="B520" i="13"/>
  <c r="C519" i="13"/>
  <c r="H518" i="13"/>
  <c r="C518" i="13"/>
  <c r="H517" i="13"/>
  <c r="C517" i="13"/>
  <c r="H516" i="13"/>
  <c r="B514" i="13"/>
  <c r="B513" i="13"/>
  <c r="B512" i="13"/>
  <c r="C511" i="13"/>
  <c r="C510" i="13"/>
  <c r="H509" i="13"/>
  <c r="C509" i="13"/>
  <c r="H508" i="13"/>
  <c r="B506" i="13"/>
  <c r="B505" i="13"/>
  <c r="B504" i="13"/>
  <c r="P503" i="13"/>
  <c r="H503" i="13"/>
  <c r="C503" i="13"/>
  <c r="H502" i="13"/>
  <c r="C502" i="13"/>
  <c r="H501" i="13"/>
  <c r="C501" i="13"/>
  <c r="H500" i="13"/>
  <c r="B500" i="13"/>
  <c r="B497" i="13"/>
  <c r="B496" i="13"/>
  <c r="C495" i="13"/>
  <c r="C494" i="13"/>
  <c r="H493" i="13"/>
  <c r="C493" i="13"/>
  <c r="H492" i="13"/>
  <c r="C491" i="13"/>
  <c r="B490" i="13"/>
  <c r="B489" i="13"/>
  <c r="C489" i="13"/>
  <c r="B488" i="13"/>
  <c r="H486" i="13"/>
  <c r="C486" i="13"/>
  <c r="H485" i="13"/>
  <c r="B485" i="13"/>
  <c r="C485" i="13"/>
  <c r="H484" i="13"/>
  <c r="B484" i="13"/>
  <c r="B482" i="13"/>
  <c r="B481" i="13"/>
  <c r="C481" i="13"/>
  <c r="B480" i="13"/>
  <c r="P479" i="13"/>
  <c r="C479" i="13"/>
  <c r="H478" i="13"/>
  <c r="C478" i="13"/>
  <c r="H477" i="13"/>
  <c r="C477" i="13"/>
  <c r="H476" i="13"/>
  <c r="B475" i="13"/>
  <c r="B474" i="13"/>
  <c r="B473" i="13"/>
  <c r="B472" i="13"/>
  <c r="C471" i="13"/>
  <c r="H470" i="13"/>
  <c r="C470" i="13"/>
  <c r="H469" i="13"/>
  <c r="C469" i="13"/>
  <c r="H468" i="13"/>
  <c r="B468" i="13"/>
  <c r="B466" i="13"/>
  <c r="B465" i="13"/>
  <c r="B464" i="13"/>
  <c r="B463" i="13"/>
  <c r="C463" i="13"/>
  <c r="H462" i="13"/>
  <c r="C462" i="13"/>
  <c r="H461" i="13"/>
  <c r="C461" i="13"/>
  <c r="H460" i="13"/>
  <c r="C459" i="13"/>
  <c r="H458" i="13"/>
  <c r="B458" i="13"/>
  <c r="B457" i="13"/>
  <c r="H456" i="13"/>
  <c r="B456" i="13"/>
  <c r="P455" i="13"/>
  <c r="C455" i="13"/>
  <c r="H454" i="13"/>
  <c r="C454" i="13"/>
  <c r="H453" i="13"/>
  <c r="C453" i="13"/>
  <c r="H452" i="13"/>
  <c r="B452" i="13"/>
  <c r="C452" i="13"/>
  <c r="B451" i="13"/>
  <c r="B450" i="13"/>
  <c r="M449" i="13"/>
  <c r="D449" i="13"/>
  <c r="B449" i="13"/>
  <c r="J448" i="13"/>
  <c r="B448" i="13"/>
  <c r="H447" i="13"/>
  <c r="C447" i="13"/>
  <c r="H446" i="13"/>
  <c r="C446" i="13"/>
  <c r="H445" i="13"/>
  <c r="C445" i="13"/>
  <c r="H444" i="13"/>
  <c r="E444" i="13"/>
  <c r="B442" i="13"/>
  <c r="B441" i="13"/>
  <c r="C441" i="13"/>
  <c r="B440" i="13"/>
  <c r="P439" i="13"/>
  <c r="L438" i="13"/>
  <c r="B438" i="13"/>
  <c r="C438" i="13"/>
  <c r="H437" i="13"/>
  <c r="C437" i="13"/>
  <c r="H436" i="13"/>
  <c r="B434" i="13"/>
  <c r="C434" i="13"/>
  <c r="M433" i="13"/>
  <c r="B433" i="13"/>
  <c r="H432" i="13"/>
  <c r="B432" i="13"/>
  <c r="G431" i="13"/>
  <c r="C431" i="13"/>
  <c r="H430" i="13"/>
  <c r="B430" i="13"/>
  <c r="C430" i="13"/>
  <c r="H429" i="13"/>
  <c r="C429" i="13"/>
  <c r="H428" i="13"/>
  <c r="C428" i="13"/>
  <c r="C427" i="13"/>
  <c r="H426" i="13"/>
  <c r="B426" i="13"/>
  <c r="D425" i="13"/>
  <c r="B425" i="13"/>
  <c r="H424" i="13"/>
  <c r="B424" i="13"/>
  <c r="C424" i="13"/>
  <c r="G423" i="13"/>
  <c r="B423" i="13"/>
  <c r="C423" i="13"/>
  <c r="H422" i="13"/>
  <c r="B422" i="13"/>
  <c r="C422" i="13"/>
  <c r="H421" i="13"/>
  <c r="C421" i="13"/>
  <c r="H420" i="13"/>
  <c r="E420" i="13"/>
  <c r="H418" i="13"/>
  <c r="B418" i="13"/>
  <c r="B417" i="13"/>
  <c r="B416" i="13"/>
  <c r="G415" i="13"/>
  <c r="C415" i="13"/>
  <c r="H414" i="13"/>
  <c r="C414" i="13"/>
  <c r="I413" i="13"/>
  <c r="H413" i="13"/>
  <c r="C413" i="13"/>
  <c r="H412" i="13"/>
  <c r="B412" i="13"/>
  <c r="K411" i="13"/>
  <c r="B410" i="13"/>
  <c r="M409" i="13"/>
  <c r="B409" i="13"/>
  <c r="B408" i="13"/>
  <c r="L406" i="13"/>
  <c r="H406" i="13"/>
  <c r="B406" i="13"/>
  <c r="C406" i="13"/>
  <c r="H405" i="13"/>
  <c r="C405" i="13"/>
  <c r="H404" i="13"/>
  <c r="E404" i="13"/>
  <c r="K403" i="13"/>
  <c r="H402" i="13"/>
  <c r="B402" i="13"/>
  <c r="M401" i="13"/>
  <c r="D401" i="13"/>
  <c r="B401" i="13"/>
  <c r="J400" i="13"/>
  <c r="B400" i="13"/>
  <c r="G399" i="13"/>
  <c r="C399" i="13"/>
  <c r="H398" i="13"/>
  <c r="C398" i="13"/>
  <c r="I397" i="13"/>
  <c r="H397" i="13"/>
  <c r="B397" i="13"/>
  <c r="C397" i="13"/>
  <c r="N396" i="13"/>
  <c r="H396" i="13"/>
  <c r="E396" i="13"/>
  <c r="B396" i="13"/>
  <c r="K395" i="13"/>
  <c r="M393" i="13"/>
  <c r="B393" i="13"/>
  <c r="J392" i="13"/>
  <c r="B392" i="13"/>
  <c r="P391" i="13"/>
  <c r="G391" i="13"/>
  <c r="L390" i="13"/>
  <c r="H390" i="13"/>
  <c r="B390" i="13"/>
  <c r="C390" i="13"/>
  <c r="I389" i="13"/>
  <c r="H389" i="13"/>
  <c r="B389" i="13"/>
  <c r="C389" i="13"/>
  <c r="H388" i="13"/>
  <c r="E388" i="13"/>
  <c r="K387" i="13"/>
  <c r="C387" i="13"/>
  <c r="B386" i="13"/>
  <c r="B385" i="13"/>
  <c r="J384" i="13"/>
  <c r="H384" i="13"/>
  <c r="B384" i="13"/>
  <c r="P383" i="13"/>
  <c r="G383" i="13"/>
  <c r="C383" i="13"/>
  <c r="L382" i="13"/>
  <c r="H382" i="13"/>
  <c r="B382" i="13"/>
  <c r="C382" i="13"/>
  <c r="I381" i="13"/>
  <c r="H381" i="13"/>
  <c r="C381" i="13"/>
  <c r="N380" i="13"/>
  <c r="H380" i="13"/>
  <c r="E380" i="13"/>
  <c r="K379" i="13"/>
  <c r="C379" i="13"/>
  <c r="H378" i="13"/>
  <c r="B378" i="13"/>
  <c r="M377" i="13"/>
  <c r="D377" i="13"/>
  <c r="B377" i="13"/>
  <c r="J376" i="13"/>
  <c r="B376" i="13"/>
  <c r="P375" i="13"/>
  <c r="H375" i="13"/>
  <c r="L374" i="13"/>
  <c r="B374" i="13"/>
  <c r="C374" i="13"/>
  <c r="I373" i="13"/>
  <c r="H373" i="13"/>
  <c r="C373" i="13"/>
  <c r="N372" i="13"/>
  <c r="H372" i="13"/>
  <c r="E372" i="13"/>
  <c r="K371" i="13"/>
  <c r="C371" i="13"/>
  <c r="H370" i="13"/>
  <c r="B370" i="13"/>
  <c r="M369" i="13"/>
  <c r="D369" i="13"/>
  <c r="B369" i="13"/>
  <c r="J368" i="13"/>
  <c r="B368" i="13"/>
  <c r="C368" i="13"/>
  <c r="L366" i="13"/>
  <c r="H366" i="13"/>
  <c r="B366" i="13"/>
  <c r="C366" i="13"/>
  <c r="I365" i="13"/>
  <c r="H365" i="13"/>
  <c r="C365" i="13"/>
  <c r="H364" i="13"/>
  <c r="E364" i="13"/>
  <c r="K363" i="13"/>
  <c r="C363" i="13"/>
  <c r="H362" i="13"/>
  <c r="B362" i="13"/>
  <c r="M361" i="13"/>
  <c r="D361" i="13"/>
  <c r="B361" i="13"/>
  <c r="B360" i="13"/>
  <c r="P359" i="13"/>
  <c r="G359" i="13"/>
  <c r="C359" i="13"/>
  <c r="L358" i="13"/>
  <c r="H358" i="13"/>
  <c r="B358" i="13"/>
  <c r="C358" i="13"/>
  <c r="H357" i="13"/>
  <c r="C357" i="13"/>
  <c r="N356" i="13"/>
  <c r="H356" i="13"/>
  <c r="E356" i="13"/>
  <c r="B355" i="13"/>
  <c r="C355" i="13"/>
  <c r="H354" i="13"/>
  <c r="B354" i="13"/>
  <c r="D353" i="13"/>
  <c r="B353" i="13"/>
  <c r="J352" i="13"/>
  <c r="B352" i="13"/>
  <c r="P351" i="13"/>
  <c r="G351" i="13"/>
  <c r="C351" i="13"/>
  <c r="L350" i="13"/>
  <c r="H350" i="13"/>
  <c r="C350" i="13"/>
  <c r="I349" i="13"/>
  <c r="H349" i="13"/>
  <c r="C349" i="13"/>
  <c r="H348" i="13"/>
  <c r="E348" i="13"/>
  <c r="C348" i="13"/>
  <c r="K347" i="13"/>
  <c r="H346" i="13"/>
  <c r="B346" i="13"/>
  <c r="M345" i="13"/>
  <c r="B345" i="13"/>
  <c r="C345" i="13"/>
  <c r="J344" i="13"/>
  <c r="H344" i="13"/>
  <c r="B344" i="13"/>
  <c r="P343" i="13"/>
  <c r="G343" i="13"/>
  <c r="C343" i="13"/>
  <c r="L342" i="13"/>
  <c r="H342" i="13"/>
  <c r="B342" i="13"/>
  <c r="C342" i="13"/>
  <c r="I341" i="13"/>
  <c r="H341" i="13"/>
  <c r="C341" i="13"/>
  <c r="N340" i="13"/>
  <c r="H340" i="13"/>
  <c r="E340" i="13"/>
  <c r="K339" i="13"/>
  <c r="C339" i="13"/>
  <c r="H338" i="13"/>
  <c r="B338" i="13"/>
  <c r="M337" i="13"/>
  <c r="B337" i="13"/>
  <c r="C337" i="13"/>
  <c r="J336" i="13"/>
  <c r="B336" i="13"/>
  <c r="P335" i="13"/>
  <c r="G335" i="13"/>
  <c r="C335" i="13"/>
  <c r="H334" i="13"/>
  <c r="B334" i="13"/>
  <c r="C334" i="13"/>
  <c r="I333" i="13"/>
  <c r="H333" i="13"/>
  <c r="C333" i="13"/>
  <c r="N332" i="13"/>
  <c r="H332" i="13"/>
  <c r="E332" i="13"/>
  <c r="K331" i="13"/>
  <c r="C331" i="13"/>
  <c r="H330" i="13"/>
  <c r="B330" i="13"/>
  <c r="D329" i="13"/>
  <c r="B329" i="13"/>
  <c r="J328" i="13"/>
  <c r="B328" i="13"/>
  <c r="P327" i="13"/>
  <c r="G327" i="13"/>
  <c r="C327" i="13"/>
  <c r="H326" i="13"/>
  <c r="B326" i="13"/>
  <c r="C326" i="13"/>
  <c r="I325" i="13"/>
  <c r="H325" i="13"/>
  <c r="C325" i="13"/>
  <c r="N324" i="13"/>
  <c r="E324" i="13"/>
  <c r="K323" i="13"/>
  <c r="C323" i="13"/>
  <c r="B322" i="13"/>
  <c r="M321" i="13"/>
  <c r="D321" i="13"/>
  <c r="B321" i="13"/>
  <c r="H320" i="13"/>
  <c r="B320" i="13"/>
  <c r="C320" i="13"/>
  <c r="P319" i="13"/>
  <c r="G319" i="13"/>
  <c r="C319" i="13"/>
  <c r="L318" i="13"/>
  <c r="H318" i="13"/>
  <c r="B318" i="13"/>
  <c r="C318" i="13"/>
  <c r="I317" i="13"/>
  <c r="H317" i="13"/>
  <c r="B317" i="13"/>
  <c r="C317" i="13"/>
  <c r="N316" i="13"/>
  <c r="H316" i="13"/>
  <c r="E316" i="13"/>
  <c r="K315" i="13"/>
  <c r="C315" i="13"/>
  <c r="H314" i="13"/>
  <c r="B314" i="13"/>
  <c r="M313" i="13"/>
  <c r="D313" i="13"/>
  <c r="B313" i="13"/>
  <c r="J312" i="13"/>
  <c r="B312" i="13"/>
  <c r="C312" i="13"/>
  <c r="P311" i="13"/>
  <c r="G311" i="13"/>
  <c r="C311" i="13"/>
  <c r="L310" i="13"/>
  <c r="H310" i="13"/>
  <c r="B310" i="13"/>
  <c r="C310" i="13"/>
  <c r="I309" i="13"/>
  <c r="H309" i="13"/>
  <c r="C309" i="13"/>
  <c r="H308" i="13"/>
  <c r="E308" i="13"/>
  <c r="K307" i="13"/>
  <c r="H306" i="13"/>
  <c r="B306" i="13"/>
  <c r="M305" i="13"/>
  <c r="D305" i="13"/>
  <c r="B305" i="13"/>
  <c r="J304" i="13"/>
  <c r="B304" i="13"/>
  <c r="P303" i="13"/>
  <c r="G303" i="13"/>
  <c r="C303" i="13"/>
  <c r="L302" i="13"/>
  <c r="H302" i="13"/>
  <c r="B302" i="13"/>
  <c r="C302" i="13"/>
  <c r="I301" i="13"/>
  <c r="H301" i="13"/>
  <c r="C301" i="13"/>
  <c r="N300" i="13"/>
  <c r="H300" i="13"/>
  <c r="E300" i="13"/>
  <c r="K299" i="13"/>
  <c r="C299" i="13"/>
  <c r="H298" i="13"/>
  <c r="B298" i="13"/>
  <c r="M297" i="13"/>
  <c r="D297" i="13"/>
  <c r="B297" i="13"/>
  <c r="J296" i="13"/>
  <c r="H296" i="13"/>
  <c r="B296" i="13"/>
  <c r="P295" i="13"/>
  <c r="C295" i="13"/>
  <c r="L294" i="13"/>
  <c r="H294" i="13"/>
  <c r="B294" i="13"/>
  <c r="C294" i="13"/>
  <c r="H293" i="13"/>
  <c r="C293" i="13"/>
  <c r="N292" i="13"/>
  <c r="H292" i="13"/>
  <c r="E292" i="13"/>
  <c r="K291" i="13"/>
  <c r="C291" i="13"/>
  <c r="H290" i="13"/>
  <c r="B290" i="13"/>
  <c r="M289" i="13"/>
  <c r="H289" i="13"/>
  <c r="D289" i="13"/>
  <c r="B289" i="13"/>
  <c r="J288" i="13"/>
  <c r="B288" i="13"/>
  <c r="P287" i="13"/>
  <c r="G287" i="13"/>
  <c r="C287" i="13"/>
  <c r="L286" i="13"/>
  <c r="H286" i="13"/>
  <c r="B286" i="13"/>
  <c r="C286" i="13"/>
  <c r="I285" i="13"/>
  <c r="H285" i="13"/>
  <c r="C285" i="13"/>
  <c r="N284" i="13"/>
  <c r="H284" i="13"/>
  <c r="E284" i="13"/>
  <c r="B284" i="13"/>
  <c r="K283" i="13"/>
  <c r="C283" i="13"/>
  <c r="H282" i="13"/>
  <c r="B282" i="13"/>
  <c r="C282" i="13"/>
  <c r="M281" i="13"/>
  <c r="D281" i="13"/>
  <c r="B281" i="13"/>
  <c r="J280" i="13"/>
  <c r="B280" i="13"/>
  <c r="C280" i="13"/>
  <c r="P279" i="13"/>
  <c r="G279" i="13"/>
  <c r="C279" i="13"/>
  <c r="L278" i="13"/>
  <c r="H278" i="13"/>
  <c r="B278" i="13"/>
  <c r="C278" i="13"/>
  <c r="I277" i="13"/>
  <c r="H277" i="13"/>
  <c r="C277" i="13"/>
  <c r="N276" i="13"/>
  <c r="H276" i="13"/>
  <c r="E276" i="13"/>
  <c r="B276" i="13"/>
  <c r="K275" i="13"/>
  <c r="C275" i="13"/>
  <c r="H274" i="13"/>
  <c r="M273" i="13"/>
  <c r="B273" i="13"/>
  <c r="J272" i="13"/>
  <c r="H272" i="13"/>
  <c r="B272" i="13"/>
  <c r="P271" i="13"/>
  <c r="G271" i="13"/>
  <c r="L270" i="13"/>
  <c r="H270" i="13"/>
  <c r="B270" i="13"/>
  <c r="C270" i="13"/>
  <c r="H269" i="13"/>
  <c r="C269" i="13"/>
  <c r="N268" i="13"/>
  <c r="H268" i="13"/>
  <c r="E268" i="13"/>
  <c r="B268" i="13"/>
  <c r="C267" i="13"/>
  <c r="H266" i="13"/>
  <c r="B266" i="13"/>
  <c r="M265" i="13"/>
  <c r="D265" i="13"/>
  <c r="B265" i="13"/>
  <c r="C265" i="13"/>
  <c r="B264" i="13"/>
  <c r="P263" i="13"/>
  <c r="G263" i="13"/>
  <c r="C263" i="13"/>
  <c r="L262" i="13"/>
  <c r="H262" i="13"/>
  <c r="B262" i="13"/>
  <c r="C262" i="13"/>
  <c r="I261" i="13"/>
  <c r="H261" i="13"/>
  <c r="C261" i="13"/>
  <c r="N260" i="13"/>
  <c r="H260" i="13"/>
  <c r="E260" i="13"/>
  <c r="B260" i="13"/>
  <c r="K259" i="13"/>
  <c r="C259" i="13"/>
  <c r="H258" i="13"/>
  <c r="B258" i="13"/>
  <c r="M257" i="13"/>
  <c r="D257" i="13"/>
  <c r="B257" i="13"/>
  <c r="J256" i="13"/>
  <c r="B256" i="13"/>
  <c r="C256" i="13"/>
  <c r="P255" i="13"/>
  <c r="G255" i="13"/>
  <c r="C255" i="13"/>
  <c r="L254" i="13"/>
  <c r="H254" i="13"/>
  <c r="B254" i="13"/>
  <c r="C254" i="13"/>
  <c r="I253" i="13"/>
  <c r="H253" i="13"/>
  <c r="C253" i="13"/>
  <c r="N252" i="13"/>
  <c r="H252" i="13"/>
  <c r="E252" i="13"/>
  <c r="K251" i="13"/>
  <c r="C251" i="13"/>
  <c r="H250" i="13"/>
  <c r="B250" i="13"/>
  <c r="M249" i="13"/>
  <c r="D249" i="13"/>
  <c r="B249" i="13"/>
  <c r="J248" i="13"/>
  <c r="B248" i="13"/>
  <c r="P247" i="13"/>
  <c r="G247" i="13"/>
  <c r="C247" i="13"/>
  <c r="H246" i="13"/>
  <c r="B246" i="13"/>
  <c r="C246" i="13"/>
  <c r="I245" i="13"/>
  <c r="H245" i="13"/>
  <c r="C245" i="13"/>
  <c r="N244" i="13"/>
  <c r="H244" i="13"/>
  <c r="E244" i="13"/>
  <c r="B243" i="13"/>
  <c r="C243" i="13"/>
  <c r="H242" i="13"/>
  <c r="B242" i="13"/>
  <c r="M241" i="13"/>
  <c r="D241" i="13"/>
  <c r="B241" i="13"/>
  <c r="J240" i="13"/>
  <c r="H240" i="13"/>
  <c r="B240" i="13"/>
  <c r="C240" i="13"/>
  <c r="P239" i="13"/>
  <c r="G239" i="13"/>
  <c r="C239" i="13"/>
  <c r="L238" i="13"/>
  <c r="H238" i="13"/>
  <c r="B238" i="13"/>
  <c r="C238" i="13"/>
  <c r="I237" i="13"/>
  <c r="H237" i="13"/>
  <c r="C237" i="13"/>
  <c r="H236" i="13"/>
  <c r="E236" i="13"/>
  <c r="K235" i="13"/>
  <c r="B235" i="13"/>
  <c r="C235" i="13"/>
  <c r="H234" i="13"/>
  <c r="B234" i="13"/>
  <c r="M233" i="13"/>
  <c r="D233" i="13"/>
  <c r="B233" i="13"/>
  <c r="J232" i="13"/>
  <c r="B232" i="13"/>
  <c r="P231" i="13"/>
  <c r="G231" i="13"/>
  <c r="C231" i="13"/>
  <c r="L230" i="13"/>
  <c r="H230" i="13"/>
  <c r="B230" i="13"/>
  <c r="C230" i="13"/>
  <c r="I229" i="13"/>
  <c r="H229" i="13"/>
  <c r="C229" i="13"/>
  <c r="N228" i="13"/>
  <c r="H228" i="13"/>
  <c r="B228" i="13"/>
  <c r="K227" i="13"/>
  <c r="C227" i="13"/>
  <c r="H226" i="13"/>
  <c r="B226" i="13"/>
  <c r="M225" i="13"/>
  <c r="D225" i="13"/>
  <c r="B225" i="13"/>
  <c r="H224" i="13"/>
  <c r="B224" i="13"/>
  <c r="P223" i="13"/>
  <c r="G223" i="13"/>
  <c r="C223" i="13"/>
  <c r="L222" i="13"/>
  <c r="H222" i="13"/>
  <c r="B222" i="13"/>
  <c r="C222" i="13"/>
  <c r="H221" i="13"/>
  <c r="C221" i="13"/>
  <c r="N220" i="13"/>
  <c r="H220" i="13"/>
  <c r="K219" i="13"/>
  <c r="C219" i="13"/>
  <c r="H218" i="13"/>
  <c r="B218" i="13"/>
  <c r="M217" i="13"/>
  <c r="D217" i="13"/>
  <c r="B217" i="13"/>
  <c r="C217" i="13"/>
  <c r="J216" i="13"/>
  <c r="H216" i="13"/>
  <c r="B216" i="13"/>
  <c r="P215" i="13"/>
  <c r="H215" i="13"/>
  <c r="G215" i="13"/>
  <c r="C215" i="13"/>
  <c r="L214" i="13"/>
  <c r="H214" i="13"/>
  <c r="B214" i="13"/>
  <c r="C214" i="13"/>
  <c r="I213" i="13"/>
  <c r="H213" i="13"/>
  <c r="B213" i="13"/>
  <c r="C213" i="13"/>
  <c r="N212" i="13"/>
  <c r="H212" i="13"/>
  <c r="E212" i="13"/>
  <c r="K211" i="13"/>
  <c r="C211" i="13"/>
  <c r="H210" i="13"/>
  <c r="B210" i="13"/>
  <c r="C210" i="13"/>
  <c r="D209" i="13"/>
  <c r="B209" i="13"/>
  <c r="J208" i="13"/>
  <c r="B208" i="13"/>
  <c r="P207" i="13"/>
  <c r="C207" i="13"/>
  <c r="L206" i="13"/>
  <c r="H206" i="13"/>
  <c r="B206" i="13"/>
  <c r="C206" i="13"/>
  <c r="I205" i="13"/>
  <c r="H205" i="13"/>
  <c r="C205" i="13"/>
  <c r="N204" i="13"/>
  <c r="H204" i="13"/>
  <c r="E204" i="13"/>
  <c r="B204" i="13"/>
  <c r="K203" i="13"/>
  <c r="C203" i="13"/>
  <c r="H202" i="13"/>
  <c r="B202" i="13"/>
  <c r="M201" i="13"/>
  <c r="D201" i="13"/>
  <c r="B201" i="13"/>
  <c r="J200" i="13"/>
  <c r="B200" i="13"/>
  <c r="P199" i="13"/>
  <c r="G199" i="13"/>
  <c r="C199" i="13"/>
  <c r="L198" i="13"/>
  <c r="H198" i="13"/>
  <c r="B198" i="13"/>
  <c r="C198" i="13"/>
  <c r="I197" i="13"/>
  <c r="H197" i="13"/>
  <c r="C197" i="13"/>
  <c r="N196" i="13"/>
  <c r="H196" i="13"/>
  <c r="E196" i="13"/>
  <c r="B196" i="13"/>
  <c r="K195" i="13"/>
  <c r="C195" i="13"/>
  <c r="H194" i="13"/>
  <c r="B194" i="13"/>
  <c r="M193" i="13"/>
  <c r="D193" i="13"/>
  <c r="B193" i="13"/>
  <c r="C193" i="13"/>
  <c r="J192" i="13"/>
  <c r="B192" i="13"/>
  <c r="P191" i="13"/>
  <c r="H191" i="13"/>
  <c r="G191" i="13"/>
  <c r="C191" i="13"/>
  <c r="L190" i="13"/>
  <c r="B190" i="13"/>
  <c r="C190" i="13"/>
  <c r="I189" i="13"/>
  <c r="H189" i="13"/>
  <c r="C189" i="13"/>
  <c r="N188" i="13"/>
  <c r="H188" i="13"/>
  <c r="E188" i="13"/>
  <c r="K187" i="13"/>
  <c r="B187" i="13"/>
  <c r="C187" i="13"/>
  <c r="H186" i="13"/>
  <c r="B186" i="13"/>
  <c r="M185" i="13"/>
  <c r="H185" i="13"/>
  <c r="D185" i="13"/>
  <c r="B185" i="13"/>
  <c r="C185" i="13"/>
  <c r="J184" i="13"/>
  <c r="H184" i="13"/>
  <c r="B184" i="13"/>
  <c r="P183" i="13"/>
  <c r="G183" i="13"/>
  <c r="C183" i="13"/>
  <c r="L182" i="13"/>
  <c r="H182" i="13"/>
  <c r="E182" i="13"/>
  <c r="B182" i="13"/>
  <c r="C182" i="13"/>
  <c r="I181" i="13"/>
  <c r="H181" i="13"/>
  <c r="C181" i="13"/>
  <c r="N180" i="13"/>
  <c r="E180" i="13"/>
  <c r="K179" i="13"/>
  <c r="C179" i="13"/>
  <c r="H178" i="13"/>
  <c r="B178" i="13"/>
  <c r="C178" i="13"/>
  <c r="M177" i="13"/>
  <c r="D177" i="13"/>
  <c r="B177" i="13"/>
  <c r="J176" i="13"/>
  <c r="H176" i="13"/>
  <c r="B176" i="13"/>
  <c r="P175" i="13"/>
  <c r="G175" i="13"/>
  <c r="C175" i="13"/>
  <c r="L174" i="13"/>
  <c r="H174" i="13"/>
  <c r="E174" i="13"/>
  <c r="B174" i="13"/>
  <c r="C174" i="13"/>
  <c r="I173" i="13"/>
  <c r="H173" i="13"/>
  <c r="C173" i="13"/>
  <c r="N172" i="13"/>
  <c r="H172" i="13"/>
  <c r="M171" i="13"/>
  <c r="K171" i="13"/>
  <c r="H170" i="13"/>
  <c r="B170" i="13"/>
  <c r="M169" i="13"/>
  <c r="D169" i="13"/>
  <c r="B169" i="13"/>
  <c r="C169" i="13"/>
  <c r="L168" i="13"/>
  <c r="J168" i="13"/>
  <c r="B168" i="13"/>
  <c r="P167" i="13"/>
  <c r="I167" i="13"/>
  <c r="G167" i="13"/>
  <c r="C167" i="13"/>
  <c r="L166" i="13"/>
  <c r="H166" i="13"/>
  <c r="B166" i="13"/>
  <c r="C166" i="13"/>
  <c r="I165" i="13"/>
  <c r="H165" i="13"/>
  <c r="C165" i="13"/>
  <c r="N164" i="13"/>
  <c r="H164" i="13"/>
  <c r="E164" i="13"/>
  <c r="B164" i="13"/>
  <c r="K163" i="13"/>
  <c r="C163" i="13"/>
  <c r="H162" i="13"/>
  <c r="B162" i="13"/>
  <c r="M161" i="13"/>
  <c r="D161" i="13"/>
  <c r="B161" i="13"/>
  <c r="J160" i="13"/>
  <c r="B160" i="13"/>
  <c r="P159" i="13"/>
  <c r="G159" i="13"/>
  <c r="C159" i="13"/>
  <c r="L158" i="13"/>
  <c r="H158" i="13"/>
  <c r="B158" i="13"/>
  <c r="C158" i="13"/>
  <c r="I157" i="13"/>
  <c r="H157" i="13"/>
  <c r="C157" i="13"/>
  <c r="N156" i="13"/>
  <c r="H156" i="13"/>
  <c r="E156" i="13"/>
  <c r="K155" i="13"/>
  <c r="D155" i="13"/>
  <c r="C155" i="13"/>
  <c r="H154" i="13"/>
  <c r="P153" i="13"/>
  <c r="M153" i="13"/>
  <c r="D153" i="13"/>
  <c r="B153" i="13"/>
  <c r="J152" i="13"/>
  <c r="H152" i="13"/>
  <c r="B152" i="13"/>
  <c r="C152" i="13"/>
  <c r="P151" i="13"/>
  <c r="I151" i="13"/>
  <c r="G151" i="13"/>
  <c r="C151" i="13"/>
  <c r="L150" i="13"/>
  <c r="H150" i="13"/>
  <c r="B150" i="13"/>
  <c r="C150" i="13"/>
  <c r="I149" i="13"/>
  <c r="H149" i="13"/>
  <c r="C149" i="13"/>
  <c r="H148" i="13"/>
  <c r="E148" i="13"/>
  <c r="M147" i="13"/>
  <c r="K147" i="13"/>
  <c r="B147" i="13"/>
  <c r="C147" i="13"/>
  <c r="H146" i="13"/>
  <c r="M145" i="13"/>
  <c r="D145" i="13"/>
  <c r="B145" i="13"/>
  <c r="L144" i="13"/>
  <c r="J144" i="13"/>
  <c r="H144" i="13"/>
  <c r="B144" i="13"/>
  <c r="C144" i="13"/>
  <c r="P143" i="13"/>
  <c r="I143" i="13"/>
  <c r="G143" i="13"/>
  <c r="C143" i="13"/>
  <c r="L142" i="13"/>
  <c r="H142" i="13"/>
  <c r="B142" i="13"/>
  <c r="C142" i="13"/>
  <c r="I141" i="13"/>
  <c r="H141" i="13"/>
  <c r="B141" i="13"/>
  <c r="C141" i="13"/>
  <c r="N140" i="13"/>
  <c r="H140" i="13"/>
  <c r="E140" i="13"/>
  <c r="K139" i="13"/>
  <c r="D139" i="13"/>
  <c r="B139" i="13"/>
  <c r="C139" i="13"/>
  <c r="B138" i="13"/>
  <c r="P137" i="13"/>
  <c r="M137" i="13"/>
  <c r="D137" i="13"/>
  <c r="B137" i="13"/>
  <c r="J136" i="13"/>
  <c r="B136" i="13"/>
  <c r="P135" i="13"/>
  <c r="H135" i="13"/>
  <c r="G135" i="13"/>
  <c r="C135" i="13"/>
  <c r="N134" i="13"/>
  <c r="L134" i="13"/>
  <c r="H134" i="13"/>
  <c r="B134" i="13"/>
  <c r="C134" i="13"/>
  <c r="K133" i="13"/>
  <c r="I133" i="13"/>
  <c r="H133" i="13"/>
  <c r="C133" i="13"/>
  <c r="N132" i="13"/>
  <c r="H132" i="13"/>
  <c r="E132" i="13"/>
  <c r="B132" i="13"/>
  <c r="K131" i="13"/>
  <c r="D131" i="13"/>
  <c r="C131" i="13"/>
  <c r="J130" i="13"/>
  <c r="H130" i="13"/>
  <c r="B130" i="13"/>
  <c r="M129" i="13"/>
  <c r="H129" i="13"/>
  <c r="D129" i="13"/>
  <c r="B129" i="13"/>
  <c r="J128" i="13"/>
  <c r="P127" i="13"/>
  <c r="I127" i="13"/>
  <c r="G127" i="13"/>
  <c r="C127" i="13"/>
  <c r="L126" i="13"/>
  <c r="H126" i="13"/>
  <c r="B126" i="13"/>
  <c r="C126" i="13"/>
  <c r="K125" i="13"/>
  <c r="I125" i="13"/>
  <c r="H125" i="13"/>
  <c r="C125" i="13"/>
  <c r="N124" i="13"/>
  <c r="H124" i="13"/>
  <c r="E124" i="13"/>
  <c r="B124" i="13"/>
  <c r="K123" i="13"/>
  <c r="C123" i="13"/>
  <c r="H122" i="13"/>
  <c r="B122" i="13"/>
  <c r="C122" i="13"/>
  <c r="M121" i="13"/>
  <c r="D121" i="13"/>
  <c r="B121" i="13"/>
  <c r="C121" i="13"/>
  <c r="J120" i="13"/>
  <c r="B120" i="13"/>
  <c r="P119" i="13"/>
  <c r="G119" i="13"/>
  <c r="C119" i="13"/>
  <c r="L118" i="13"/>
  <c r="H118" i="13"/>
  <c r="E118" i="13"/>
  <c r="B118" i="13"/>
  <c r="C118" i="13"/>
  <c r="I117" i="13"/>
  <c r="H117" i="13"/>
  <c r="C117" i="13"/>
  <c r="N116" i="13"/>
  <c r="H116" i="13"/>
  <c r="E116" i="13"/>
  <c r="K115" i="13"/>
  <c r="C115" i="13"/>
  <c r="J114" i="13"/>
  <c r="I114" i="13"/>
  <c r="H114" i="13"/>
  <c r="M113" i="13"/>
  <c r="G113" i="13"/>
  <c r="D113" i="13"/>
  <c r="B113" i="13"/>
  <c r="J112" i="13"/>
  <c r="B112" i="13"/>
  <c r="P111" i="13"/>
  <c r="G111" i="13"/>
  <c r="C111" i="13"/>
  <c r="N110" i="13"/>
  <c r="M110" i="13"/>
  <c r="L110" i="13"/>
  <c r="H110" i="13"/>
  <c r="B110" i="13"/>
  <c r="C110" i="13"/>
  <c r="K109" i="13"/>
  <c r="J109" i="13"/>
  <c r="I109" i="13"/>
  <c r="H109" i="13"/>
  <c r="C109" i="13"/>
  <c r="N108" i="13"/>
  <c r="H108" i="13"/>
  <c r="E108" i="13"/>
  <c r="M107" i="13"/>
  <c r="K107" i="13"/>
  <c r="C107" i="13"/>
  <c r="J106" i="13"/>
  <c r="H106" i="13"/>
  <c r="B106" i="13"/>
  <c r="C106" i="13"/>
  <c r="M105" i="13"/>
  <c r="D105" i="13"/>
  <c r="B105" i="13"/>
  <c r="J104" i="13"/>
  <c r="B104" i="13"/>
  <c r="P103" i="13"/>
  <c r="H103" i="13"/>
  <c r="G103" i="13"/>
  <c r="C103" i="13"/>
  <c r="L102" i="13"/>
  <c r="H102" i="13"/>
  <c r="D102" i="13"/>
  <c r="C102" i="13"/>
  <c r="I101" i="13"/>
  <c r="H101" i="13"/>
  <c r="C101" i="13"/>
  <c r="N100" i="13"/>
  <c r="H100" i="13"/>
  <c r="E100" i="13"/>
  <c r="B100" i="13"/>
  <c r="M99" i="13"/>
  <c r="K99" i="13"/>
  <c r="D99" i="13"/>
  <c r="C99" i="13"/>
  <c r="J98" i="13"/>
  <c r="H98" i="13"/>
  <c r="P97" i="13"/>
  <c r="M97" i="13"/>
  <c r="G97" i="13"/>
  <c r="D97" i="13"/>
  <c r="B97" i="13"/>
  <c r="L96" i="13"/>
  <c r="J96" i="13"/>
  <c r="B96" i="13"/>
  <c r="P95" i="13"/>
  <c r="K95" i="13"/>
  <c r="I95" i="13"/>
  <c r="G95" i="13"/>
  <c r="C95" i="13"/>
  <c r="L94" i="13"/>
  <c r="H94" i="13"/>
  <c r="E94" i="13"/>
  <c r="B94" i="13"/>
  <c r="C94" i="13"/>
  <c r="J93" i="13"/>
  <c r="I93" i="13"/>
  <c r="H93" i="13"/>
  <c r="C93" i="13"/>
  <c r="N92" i="13"/>
  <c r="H92" i="13"/>
  <c r="E92" i="13"/>
  <c r="P91" i="13"/>
  <c r="M91" i="13"/>
  <c r="K91" i="13"/>
  <c r="D91" i="13"/>
  <c r="C91" i="13"/>
  <c r="J90" i="13"/>
  <c r="H90" i="13"/>
  <c r="B90" i="13"/>
  <c r="P89" i="13"/>
  <c r="M89" i="13"/>
  <c r="G89" i="13"/>
  <c r="D89" i="13"/>
  <c r="B89" i="13"/>
  <c r="L88" i="13"/>
  <c r="K88" i="13"/>
  <c r="J88" i="13"/>
  <c r="B88" i="13"/>
  <c r="P87" i="13"/>
  <c r="K87" i="13"/>
  <c r="I87" i="13"/>
  <c r="G87" i="13"/>
  <c r="C87" i="13"/>
  <c r="N86" i="13"/>
  <c r="L86" i="13"/>
  <c r="H86" i="13"/>
  <c r="E86" i="13"/>
  <c r="B86" i="13"/>
  <c r="C86" i="13"/>
  <c r="K85" i="13"/>
  <c r="I85" i="13"/>
  <c r="H85" i="13"/>
  <c r="D85" i="13"/>
  <c r="C85" i="13"/>
  <c r="N84" i="13"/>
  <c r="H84" i="13"/>
  <c r="E84" i="13"/>
  <c r="B84" i="13"/>
  <c r="M83" i="13"/>
  <c r="L83" i="13"/>
  <c r="K83" i="13"/>
  <c r="G83" i="13"/>
  <c r="D83" i="13"/>
  <c r="C83" i="13"/>
  <c r="J82" i="13"/>
  <c r="H82" i="13"/>
  <c r="B82" i="13"/>
  <c r="P81" i="13"/>
  <c r="M81" i="13"/>
  <c r="G81" i="13"/>
  <c r="D81" i="13"/>
  <c r="B81" i="13"/>
  <c r="C81" i="13"/>
  <c r="J80" i="13"/>
  <c r="B80" i="13"/>
  <c r="P79" i="13"/>
  <c r="I79" i="13"/>
  <c r="G79" i="13"/>
  <c r="C79" i="13"/>
  <c r="N78" i="13"/>
  <c r="L78" i="13"/>
  <c r="H78" i="13"/>
  <c r="E78" i="13"/>
  <c r="B78" i="13"/>
  <c r="C78" i="13"/>
  <c r="K77" i="13"/>
  <c r="I77" i="13"/>
  <c r="H77" i="13"/>
  <c r="C77" i="13"/>
  <c r="P76" i="13"/>
  <c r="N76" i="13"/>
  <c r="H76" i="13"/>
  <c r="E76" i="13"/>
  <c r="K75" i="13"/>
  <c r="B75" i="13"/>
  <c r="C75" i="13"/>
  <c r="L74" i="13"/>
  <c r="J74" i="13"/>
  <c r="H74" i="13"/>
  <c r="B74" i="13"/>
  <c r="P73" i="13"/>
  <c r="M73" i="13"/>
  <c r="G73" i="13"/>
  <c r="D73" i="13"/>
  <c r="B73" i="13"/>
  <c r="L72" i="13"/>
  <c r="K72" i="13"/>
  <c r="J72" i="13"/>
  <c r="E72" i="13"/>
  <c r="B72" i="13"/>
  <c r="C72" i="13"/>
  <c r="P71" i="13"/>
  <c r="G71" i="13"/>
  <c r="N70" i="13"/>
  <c r="M70" i="13"/>
  <c r="L70" i="13"/>
  <c r="H70" i="13"/>
  <c r="B70" i="13"/>
  <c r="C70" i="13"/>
  <c r="K69" i="13"/>
  <c r="I69" i="13"/>
  <c r="H69" i="13"/>
  <c r="C69" i="13"/>
  <c r="N68" i="13"/>
  <c r="H68" i="13"/>
  <c r="E68" i="13"/>
  <c r="B68" i="13"/>
  <c r="M67" i="13"/>
  <c r="K67" i="13"/>
  <c r="D67" i="13"/>
  <c r="B67" i="13"/>
  <c r="C67" i="13"/>
  <c r="L66" i="13"/>
  <c r="J66" i="13"/>
  <c r="I66" i="13"/>
  <c r="H66" i="13"/>
  <c r="B66" i="13"/>
  <c r="P65" i="13"/>
  <c r="N65" i="13"/>
  <c r="M65" i="13"/>
  <c r="G65" i="13"/>
  <c r="E65" i="13"/>
  <c r="D65" i="13"/>
  <c r="B65" i="13"/>
  <c r="L64" i="13"/>
  <c r="J64" i="13"/>
  <c r="E64" i="13"/>
  <c r="B64" i="13"/>
  <c r="P63" i="13"/>
  <c r="I63" i="13"/>
  <c r="G63" i="13"/>
  <c r="C63" i="13"/>
  <c r="N62" i="13"/>
  <c r="L62" i="13"/>
  <c r="H62" i="13"/>
  <c r="D62" i="13"/>
  <c r="B62" i="13"/>
  <c r="C62" i="13"/>
  <c r="K61" i="13"/>
  <c r="I61" i="13"/>
  <c r="H61" i="13"/>
  <c r="C61" i="13"/>
  <c r="N60" i="13"/>
  <c r="J60" i="13"/>
  <c r="H60" i="13"/>
  <c r="E60" i="13"/>
  <c r="K59" i="13"/>
  <c r="D59" i="13"/>
  <c r="C59" i="13"/>
  <c r="J58" i="13"/>
  <c r="I58" i="13"/>
  <c r="H58" i="13"/>
  <c r="B58" i="13"/>
  <c r="P57" i="13"/>
  <c r="M57" i="13"/>
  <c r="G57" i="13"/>
  <c r="E57" i="13"/>
  <c r="D57" i="13"/>
  <c r="B57" i="13"/>
  <c r="L56" i="13"/>
  <c r="J56" i="13"/>
  <c r="E56" i="13"/>
  <c r="B56" i="13"/>
  <c r="C56" i="13"/>
  <c r="P55" i="13"/>
  <c r="K55" i="13"/>
  <c r="I55" i="13"/>
  <c r="H55" i="13"/>
  <c r="G55" i="13"/>
  <c r="C55" i="13"/>
  <c r="N54" i="13"/>
  <c r="M54" i="13"/>
  <c r="L54" i="13"/>
  <c r="H54" i="13"/>
  <c r="E54" i="13"/>
  <c r="B54" i="13"/>
  <c r="C54" i="13"/>
  <c r="M53" i="13"/>
  <c r="K53" i="13"/>
  <c r="I53" i="13"/>
  <c r="H53" i="13"/>
  <c r="C53" i="13"/>
  <c r="N52" i="13"/>
  <c r="H52" i="13"/>
  <c r="E52" i="13"/>
  <c r="P51" i="13"/>
  <c r="M51" i="13"/>
  <c r="K51" i="13"/>
  <c r="G51" i="13"/>
  <c r="D51" i="13"/>
  <c r="B51" i="13"/>
  <c r="C51" i="13"/>
  <c r="L50" i="13"/>
  <c r="J50" i="13"/>
  <c r="H50" i="13"/>
  <c r="B50" i="13"/>
  <c r="C50" i="13"/>
  <c r="P49" i="13"/>
  <c r="M49" i="13"/>
  <c r="I49" i="13"/>
  <c r="G49" i="13"/>
  <c r="D49" i="13"/>
  <c r="B49" i="13"/>
  <c r="L48" i="13"/>
  <c r="K48" i="13"/>
  <c r="J48" i="13"/>
  <c r="H48" i="13"/>
  <c r="B48" i="13"/>
  <c r="C48" i="13"/>
  <c r="P47" i="13"/>
  <c r="K47" i="13"/>
  <c r="I47" i="13"/>
  <c r="G47" i="13"/>
  <c r="C47" i="13"/>
  <c r="M46" i="13"/>
  <c r="L46" i="13"/>
  <c r="H46" i="13"/>
  <c r="E46" i="13"/>
  <c r="B46" i="13"/>
  <c r="C46" i="13"/>
  <c r="M45" i="13"/>
  <c r="K45" i="13"/>
  <c r="J45" i="13"/>
  <c r="I45" i="13"/>
  <c r="H45" i="13"/>
  <c r="D45" i="13"/>
  <c r="C45" i="13"/>
  <c r="N44" i="13"/>
  <c r="H44" i="13"/>
  <c r="E44" i="13"/>
  <c r="P43" i="13"/>
  <c r="M43" i="13"/>
  <c r="L43" i="13"/>
  <c r="K43" i="13"/>
  <c r="B43" i="13"/>
  <c r="C43" i="13"/>
  <c r="L42" i="13"/>
  <c r="J42" i="13"/>
  <c r="H42" i="13"/>
  <c r="B42" i="13"/>
  <c r="P41" i="13"/>
  <c r="M41" i="13"/>
  <c r="I41" i="13"/>
  <c r="H41" i="13"/>
  <c r="G41" i="13"/>
  <c r="E41" i="13"/>
  <c r="D41" i="13"/>
  <c r="B41" i="13"/>
  <c r="N40" i="13"/>
  <c r="L40" i="13"/>
  <c r="J40" i="13"/>
  <c r="B40" i="13"/>
  <c r="C40" i="13"/>
  <c r="P39" i="13"/>
  <c r="I39" i="13"/>
  <c r="H39" i="13"/>
  <c r="G39" i="13"/>
  <c r="C39" i="13"/>
  <c r="N38" i="13"/>
  <c r="L38" i="13"/>
  <c r="H38" i="13"/>
  <c r="E38" i="13"/>
  <c r="D38" i="13"/>
  <c r="B38" i="13"/>
  <c r="C38" i="13"/>
  <c r="K37" i="13"/>
  <c r="I37" i="13"/>
  <c r="H37" i="13"/>
  <c r="B37" i="13"/>
  <c r="C37" i="13"/>
  <c r="P36" i="13"/>
  <c r="N36" i="13"/>
  <c r="J36" i="13"/>
  <c r="H36" i="13"/>
  <c r="G36" i="13"/>
  <c r="E36" i="13"/>
  <c r="P35" i="13"/>
  <c r="M35" i="13"/>
  <c r="L35" i="13"/>
  <c r="K35" i="13"/>
  <c r="D35" i="13"/>
  <c r="B35" i="13"/>
  <c r="C35" i="13"/>
  <c r="L34" i="13"/>
  <c r="J34" i="13"/>
  <c r="I34" i="13"/>
  <c r="H34" i="13"/>
  <c r="B34" i="13"/>
  <c r="P33" i="13"/>
  <c r="N33" i="13"/>
  <c r="M33" i="13"/>
  <c r="E33" i="13"/>
  <c r="D33" i="13"/>
  <c r="B33" i="13"/>
  <c r="L32" i="13"/>
  <c r="J32" i="13"/>
  <c r="B32" i="13"/>
  <c r="P31" i="13"/>
  <c r="K31" i="13"/>
  <c r="I31" i="13"/>
  <c r="H31" i="13"/>
  <c r="G31" i="13"/>
  <c r="C31" i="13"/>
  <c r="N30" i="13"/>
  <c r="L30" i="13"/>
  <c r="H30" i="13"/>
  <c r="E30" i="13"/>
  <c r="D30" i="13"/>
  <c r="B30" i="13"/>
  <c r="C30" i="13"/>
  <c r="M29" i="13"/>
  <c r="K29" i="13"/>
  <c r="I29" i="13"/>
  <c r="H29" i="13"/>
  <c r="D29" i="13"/>
  <c r="C29" i="13"/>
  <c r="P28" i="13"/>
  <c r="N28" i="13"/>
  <c r="J28" i="13"/>
  <c r="H28" i="13"/>
  <c r="E28" i="13"/>
  <c r="B28" i="13"/>
  <c r="P27" i="13"/>
  <c r="M27" i="13"/>
  <c r="K27" i="13"/>
  <c r="H27" i="13"/>
  <c r="G27" i="13"/>
  <c r="D27" i="13"/>
  <c r="B27" i="13"/>
  <c r="C27" i="13"/>
  <c r="L26" i="13"/>
  <c r="J26" i="13"/>
  <c r="I26" i="13"/>
  <c r="H26" i="13"/>
  <c r="E26" i="13"/>
  <c r="B26" i="13"/>
  <c r="C26" i="13"/>
  <c r="P25" i="13"/>
  <c r="M25" i="13"/>
  <c r="I25" i="13"/>
  <c r="H25" i="13"/>
  <c r="G25" i="13"/>
  <c r="E25" i="13"/>
  <c r="D25" i="13"/>
  <c r="B25" i="13"/>
  <c r="L24" i="13"/>
  <c r="J24" i="13"/>
  <c r="E24" i="13"/>
  <c r="B24" i="13"/>
  <c r="P23" i="13"/>
  <c r="I23" i="13"/>
  <c r="H23" i="13"/>
  <c r="G23" i="13"/>
  <c r="C23" i="13"/>
  <c r="N22" i="13"/>
  <c r="M22" i="13"/>
  <c r="L22" i="13"/>
  <c r="H22" i="13"/>
  <c r="E22" i="13"/>
  <c r="B22" i="13"/>
  <c r="C22" i="13"/>
  <c r="P21" i="13"/>
  <c r="M21" i="13"/>
  <c r="K21" i="13"/>
  <c r="I21" i="13"/>
  <c r="H21" i="13"/>
  <c r="D21" i="13"/>
  <c r="B21" i="13"/>
  <c r="C21" i="13"/>
  <c r="N20" i="13"/>
  <c r="H20" i="13"/>
  <c r="G20" i="13"/>
  <c r="E20" i="13"/>
  <c r="P19" i="13"/>
  <c r="M19" i="13"/>
  <c r="K19" i="13"/>
  <c r="G19" i="13"/>
  <c r="D19" i="13"/>
  <c r="B19" i="13"/>
  <c r="C19" i="13"/>
  <c r="L18" i="13"/>
  <c r="J18" i="13"/>
  <c r="I18" i="13"/>
  <c r="H18" i="13"/>
  <c r="E18" i="13"/>
  <c r="B18" i="13"/>
  <c r="N17" i="13"/>
  <c r="M17" i="13"/>
  <c r="K17" i="13"/>
  <c r="I17" i="13"/>
  <c r="G17" i="13"/>
  <c r="D17" i="13"/>
  <c r="B17" i="13"/>
  <c r="N16" i="13"/>
  <c r="L16" i="13"/>
  <c r="K16" i="13"/>
  <c r="J16" i="13"/>
  <c r="H16" i="13"/>
  <c r="E16" i="13"/>
  <c r="B16" i="13"/>
  <c r="C16" i="13"/>
  <c r="P15" i="13"/>
  <c r="K15" i="13"/>
  <c r="I15" i="13"/>
  <c r="H15" i="13"/>
  <c r="G15" i="13"/>
  <c r="C15" i="13"/>
  <c r="L14" i="13"/>
  <c r="H14" i="13"/>
  <c r="E14" i="13"/>
  <c r="D14" i="13"/>
  <c r="B14" i="13"/>
  <c r="C14" i="13"/>
  <c r="M13" i="13"/>
  <c r="K13" i="13"/>
  <c r="J13" i="13"/>
  <c r="I13" i="13"/>
  <c r="H13" i="13"/>
  <c r="D13" i="13"/>
  <c r="C13" i="13"/>
  <c r="P12" i="13"/>
  <c r="N12" i="13"/>
  <c r="L12" i="13"/>
  <c r="J12" i="13"/>
  <c r="H12" i="13"/>
  <c r="E12" i="13"/>
  <c r="M11" i="13"/>
  <c r="L11" i="13"/>
  <c r="K11" i="13"/>
  <c r="G11" i="13"/>
  <c r="D11" i="13"/>
  <c r="B11" i="13"/>
  <c r="C11" i="13"/>
  <c r="L10" i="13"/>
  <c r="J10" i="13"/>
  <c r="I10" i="13"/>
  <c r="H10" i="13"/>
  <c r="B10" i="13"/>
  <c r="P9" i="13"/>
  <c r="N9" i="13"/>
  <c r="M9" i="13"/>
  <c r="I9" i="13"/>
  <c r="H9" i="13"/>
  <c r="G9" i="13"/>
  <c r="E9" i="13"/>
  <c r="D9" i="13"/>
  <c r="B9" i="13"/>
  <c r="N8" i="13"/>
  <c r="L8" i="13"/>
  <c r="K8" i="13"/>
  <c r="J8" i="13"/>
  <c r="E8" i="13"/>
  <c r="B8" i="13"/>
  <c r="C8" i="13"/>
  <c r="I7" i="13"/>
  <c r="H7" i="13"/>
  <c r="G7" i="13"/>
  <c r="C7" i="13"/>
  <c r="M6" i="13"/>
  <c r="L6" i="13"/>
  <c r="H6" i="13"/>
  <c r="E6" i="13"/>
  <c r="D6" i="13"/>
  <c r="B6" i="13"/>
  <c r="C6" i="13"/>
  <c r="K5" i="13"/>
  <c r="J5" i="13"/>
  <c r="I5" i="13"/>
  <c r="H5" i="13"/>
  <c r="D5" i="13"/>
  <c r="C5" i="13"/>
  <c r="P4" i="13"/>
  <c r="N4" i="13"/>
  <c r="J4" i="13"/>
  <c r="H4" i="13"/>
  <c r="G4" i="13"/>
  <c r="E4" i="13"/>
  <c r="P3" i="13"/>
  <c r="M3" i="13"/>
  <c r="L3" i="13"/>
  <c r="K3" i="13"/>
  <c r="I3" i="13"/>
  <c r="G3" i="13"/>
  <c r="B3" i="13"/>
  <c r="C3" i="13"/>
  <c r="J2" i="13"/>
  <c r="I2" i="13"/>
  <c r="H2" i="13"/>
  <c r="G2" i="13"/>
  <c r="B2" i="13"/>
  <c r="M3079" i="13"/>
  <c r="D3079" i="13"/>
  <c r="N3074" i="13"/>
  <c r="E3074" i="13"/>
  <c r="K3073" i="13"/>
  <c r="L3068" i="13"/>
  <c r="L3052" i="13"/>
  <c r="J3030" i="13"/>
  <c r="B3020" i="13"/>
  <c r="N3018" i="13"/>
  <c r="E3018" i="13"/>
  <c r="K3017" i="13"/>
  <c r="L3012" i="13"/>
  <c r="I3011" i="13"/>
  <c r="N3010" i="13"/>
  <c r="E3010" i="13"/>
  <c r="K3009" i="13"/>
  <c r="C3001" i="13"/>
  <c r="H2984" i="13"/>
  <c r="M2983" i="13"/>
  <c r="D2983" i="13"/>
  <c r="L2980" i="13"/>
  <c r="I2979" i="13"/>
  <c r="K2969" i="13"/>
  <c r="P2965" i="13"/>
  <c r="G2965" i="13"/>
  <c r="L2948" i="13"/>
  <c r="I2947" i="13"/>
  <c r="N2946" i="13"/>
  <c r="E2946" i="13"/>
  <c r="K2945" i="13"/>
  <c r="P2941" i="13"/>
  <c r="G2941" i="13"/>
  <c r="H2920" i="13"/>
  <c r="M2919" i="13"/>
  <c r="D2919" i="13"/>
  <c r="C2913" i="13"/>
  <c r="P2909" i="13"/>
  <c r="G2909" i="13"/>
  <c r="L2892" i="13"/>
  <c r="I2891" i="13"/>
  <c r="N2890" i="13"/>
  <c r="E2890" i="13"/>
  <c r="K2889" i="13"/>
  <c r="H2872" i="13"/>
  <c r="M2871" i="13"/>
  <c r="D2871" i="13"/>
  <c r="L2868" i="13"/>
  <c r="I2867" i="13"/>
  <c r="N2866" i="13"/>
  <c r="E2866" i="13"/>
  <c r="K2865" i="13"/>
  <c r="P2861" i="13"/>
  <c r="G2861" i="13"/>
  <c r="L2844" i="13"/>
  <c r="I2843" i="13"/>
  <c r="N2842" i="13"/>
  <c r="E2842" i="13"/>
  <c r="K2841" i="13"/>
  <c r="C2833" i="13"/>
  <c r="J2822" i="13"/>
  <c r="B2812" i="13"/>
  <c r="L2804" i="13"/>
  <c r="I2803" i="13"/>
  <c r="N2802" i="13"/>
  <c r="E2802" i="13"/>
  <c r="K2801" i="13"/>
  <c r="C2793" i="13"/>
  <c r="P2789" i="13"/>
  <c r="G2789" i="13"/>
  <c r="L2772" i="13"/>
  <c r="I2771" i="13"/>
  <c r="N2770" i="13"/>
  <c r="E2770" i="13"/>
  <c r="K2769" i="13"/>
  <c r="P2765" i="13"/>
  <c r="G2765" i="13"/>
  <c r="H2752" i="13"/>
  <c r="M2751" i="13"/>
  <c r="D2751" i="13"/>
  <c r="C2745" i="13"/>
  <c r="J2734" i="13"/>
  <c r="B2732" i="13"/>
  <c r="L2708" i="13"/>
  <c r="I2707" i="13"/>
  <c r="N2706" i="13"/>
  <c r="E2706" i="13"/>
  <c r="K2705" i="13"/>
  <c r="P2701" i="13"/>
  <c r="G2701" i="13"/>
  <c r="H2688" i="13"/>
  <c r="M2687" i="13"/>
  <c r="D2687" i="13"/>
  <c r="C2681" i="13"/>
  <c r="J2670" i="13"/>
  <c r="B2668" i="13"/>
  <c r="L2644" i="13"/>
  <c r="I2643" i="13"/>
  <c r="N2642" i="13"/>
  <c r="E2642" i="13"/>
  <c r="K2641" i="13"/>
  <c r="H2624" i="13"/>
  <c r="M2623" i="13"/>
  <c r="D2623" i="13"/>
  <c r="B2620" i="13"/>
  <c r="C2609" i="13"/>
  <c r="L2596" i="13"/>
  <c r="I2595" i="13"/>
  <c r="N2594" i="13"/>
  <c r="E2594" i="13"/>
  <c r="K2593" i="13"/>
  <c r="H2584" i="13"/>
  <c r="M2583" i="13"/>
  <c r="D2583" i="13"/>
  <c r="C2577" i="13"/>
  <c r="L2564" i="13"/>
  <c r="I2563" i="13"/>
  <c r="N2562" i="13"/>
  <c r="E2562" i="13"/>
  <c r="K2561" i="13"/>
  <c r="C2553" i="13"/>
  <c r="P2549" i="13"/>
  <c r="G2549" i="13"/>
  <c r="L2548" i="13"/>
  <c r="I2547" i="13"/>
  <c r="N2546" i="13"/>
  <c r="E2546" i="13"/>
  <c r="K2545" i="13"/>
  <c r="H2544" i="13"/>
  <c r="B2540" i="13"/>
  <c r="N2538" i="13"/>
  <c r="E2538" i="13"/>
  <c r="K2537" i="13"/>
  <c r="H2536" i="13"/>
  <c r="N2530" i="13"/>
  <c r="E2530" i="13"/>
  <c r="K2529" i="13"/>
  <c r="H2528" i="13"/>
  <c r="P2525" i="13"/>
  <c r="G2525" i="13"/>
  <c r="L2524" i="13"/>
  <c r="C2521" i="13"/>
  <c r="P2517" i="13"/>
  <c r="G2517" i="13"/>
  <c r="L2516" i="13"/>
  <c r="C2513" i="13"/>
  <c r="J2502" i="13"/>
  <c r="J2494" i="13"/>
  <c r="B2460" i="13"/>
  <c r="I2459" i="13"/>
  <c r="N2458" i="13"/>
  <c r="E2458" i="13"/>
  <c r="K2457" i="13"/>
  <c r="H2456" i="13"/>
  <c r="B2452" i="13"/>
  <c r="I2451" i="13"/>
  <c r="N2450" i="13"/>
  <c r="E2450" i="13"/>
  <c r="K2449" i="13"/>
  <c r="H2448" i="13"/>
  <c r="M2439" i="13"/>
  <c r="D2439" i="13"/>
  <c r="M2431" i="13"/>
  <c r="D2431" i="13"/>
  <c r="J2406" i="13"/>
  <c r="J2398" i="13"/>
  <c r="P2365" i="13"/>
  <c r="G2365" i="13"/>
  <c r="M2343" i="13"/>
  <c r="D2343" i="13"/>
  <c r="L2340" i="13"/>
  <c r="B2340" i="13"/>
  <c r="I2339" i="13"/>
  <c r="N2338" i="13"/>
  <c r="E2338" i="13"/>
  <c r="K2337" i="13"/>
  <c r="C2337" i="13"/>
  <c r="M2335" i="13"/>
  <c r="D2335" i="13"/>
  <c r="P2333" i="13"/>
  <c r="G2333" i="13"/>
  <c r="L2332" i="13"/>
  <c r="C2329" i="13"/>
  <c r="M2327" i="13"/>
  <c r="D2327" i="13"/>
  <c r="J2326" i="13"/>
  <c r="L2324" i="13"/>
  <c r="B2324" i="13"/>
  <c r="I2323" i="13"/>
  <c r="N2322" i="13"/>
  <c r="E2322" i="13"/>
  <c r="K2321" i="13"/>
  <c r="C2321" i="13"/>
  <c r="H2320" i="13"/>
  <c r="M2319" i="13"/>
  <c r="D2319" i="13"/>
  <c r="J2318" i="13"/>
  <c r="L2316" i="13"/>
  <c r="B2316" i="13"/>
  <c r="I2315" i="13"/>
  <c r="N2314" i="13"/>
  <c r="E2314" i="13"/>
  <c r="K2313" i="13"/>
  <c r="H2312" i="13"/>
  <c r="M2311" i="13"/>
  <c r="D2311" i="13"/>
  <c r="J2310" i="13"/>
  <c r="L2308" i="13"/>
  <c r="C2305" i="13"/>
  <c r="J2302" i="13"/>
  <c r="L2300" i="13"/>
  <c r="B2300" i="13"/>
  <c r="I2299" i="13"/>
  <c r="N2298" i="13"/>
  <c r="E2298" i="13"/>
  <c r="K2297" i="13"/>
  <c r="C2297" i="13"/>
  <c r="H2296" i="13"/>
  <c r="J2294" i="13"/>
  <c r="L2292" i="13"/>
  <c r="B2292" i="13"/>
  <c r="I2291" i="13"/>
  <c r="N2290" i="13"/>
  <c r="E2290" i="13"/>
  <c r="K2289" i="13"/>
  <c r="C2289" i="13"/>
  <c r="H2288" i="13"/>
  <c r="M2287" i="13"/>
  <c r="D2287" i="13"/>
  <c r="J2286" i="13"/>
  <c r="L2284" i="13"/>
  <c r="B2284" i="13"/>
  <c r="I2283" i="13"/>
  <c r="N2282" i="13"/>
  <c r="E2282" i="13"/>
  <c r="K2281" i="13"/>
  <c r="H2280" i="13"/>
  <c r="M2279" i="13"/>
  <c r="D2279" i="13"/>
  <c r="J2278" i="13"/>
  <c r="P2277" i="13"/>
  <c r="G2277" i="13"/>
  <c r="L2276" i="13"/>
  <c r="B2276" i="13"/>
  <c r="I2275" i="13"/>
  <c r="N2274" i="13"/>
  <c r="E2274" i="13"/>
  <c r="K2273" i="13"/>
  <c r="C2273" i="13"/>
  <c r="H2272" i="13"/>
  <c r="M2271" i="13"/>
  <c r="D2271" i="13"/>
  <c r="J2270" i="13"/>
  <c r="P2269" i="13"/>
  <c r="G2269" i="13"/>
  <c r="L2268" i="13"/>
  <c r="B2268" i="13"/>
  <c r="I2267" i="13"/>
  <c r="N2266" i="13"/>
  <c r="E2266" i="13"/>
  <c r="K2265" i="13"/>
  <c r="C2265" i="13"/>
  <c r="H2264" i="13"/>
  <c r="M2263" i="13"/>
  <c r="D2263" i="13"/>
  <c r="J2262" i="13"/>
  <c r="P2261" i="13"/>
  <c r="G2261" i="13"/>
  <c r="L2260" i="13"/>
  <c r="B2260" i="13"/>
  <c r="I2259" i="13"/>
  <c r="N2258" i="13"/>
  <c r="E2258" i="13"/>
  <c r="K2257" i="13"/>
  <c r="C2257" i="13"/>
  <c r="H2256" i="13"/>
  <c r="M2255" i="13"/>
  <c r="D2255" i="13"/>
  <c r="J2254" i="13"/>
  <c r="P2253" i="13"/>
  <c r="G2253" i="13"/>
  <c r="L2252" i="13"/>
  <c r="B2252" i="13"/>
  <c r="I2251" i="13"/>
  <c r="N2250" i="13"/>
  <c r="E2250" i="13"/>
  <c r="K2249" i="13"/>
  <c r="C2249" i="13"/>
  <c r="H2248" i="13"/>
  <c r="M2247" i="13"/>
  <c r="D2247" i="13"/>
  <c r="P2245" i="13"/>
  <c r="G2245" i="13"/>
  <c r="L2244" i="13"/>
  <c r="B2244" i="13"/>
  <c r="I2243" i="13"/>
  <c r="N2242" i="13"/>
  <c r="E2242" i="13"/>
  <c r="K2241" i="13"/>
  <c r="C2241" i="13"/>
  <c r="H2240" i="13"/>
  <c r="M2239" i="13"/>
  <c r="D2239" i="13"/>
  <c r="J2238" i="13"/>
  <c r="P2237" i="13"/>
  <c r="G2237" i="13"/>
  <c r="L2236" i="13"/>
  <c r="B2236" i="13"/>
  <c r="I2235" i="13"/>
  <c r="N2234" i="13"/>
  <c r="E2234" i="13"/>
  <c r="K2233" i="13"/>
  <c r="C2233" i="13"/>
  <c r="H2232" i="13"/>
  <c r="M2231" i="13"/>
  <c r="D2231" i="13"/>
  <c r="J2230" i="13"/>
  <c r="P2229" i="13"/>
  <c r="G2229" i="13"/>
  <c r="L2228" i="13"/>
  <c r="B2228" i="13"/>
  <c r="I2227" i="13"/>
  <c r="N2226" i="13"/>
  <c r="E2226" i="13"/>
  <c r="K2225" i="13"/>
  <c r="C2225" i="13"/>
  <c r="H2224" i="13"/>
  <c r="M2223" i="13"/>
  <c r="D2223" i="13"/>
  <c r="J2222" i="13"/>
  <c r="P2221" i="13"/>
  <c r="G2221" i="13"/>
  <c r="B2220" i="13"/>
  <c r="N2218" i="13"/>
  <c r="E2218" i="13"/>
  <c r="K2217" i="13"/>
  <c r="C2217" i="13"/>
  <c r="H2216" i="13"/>
  <c r="M2215" i="13"/>
  <c r="D2215" i="13"/>
  <c r="J2214" i="13"/>
  <c r="P2213" i="13"/>
  <c r="G2213" i="13"/>
  <c r="L2212" i="13"/>
  <c r="B2212" i="13"/>
  <c r="I2211" i="13"/>
  <c r="N2210" i="13"/>
  <c r="E2210" i="13"/>
  <c r="K2209" i="13"/>
  <c r="C2209" i="13"/>
  <c r="H2208" i="13"/>
  <c r="M2207" i="13"/>
  <c r="D2207" i="13"/>
  <c r="J2206" i="13"/>
  <c r="P2205" i="13"/>
  <c r="G2205" i="13"/>
  <c r="L2204" i="13"/>
  <c r="B2204" i="13"/>
  <c r="I2203" i="13"/>
  <c r="N2202" i="13"/>
  <c r="E2202" i="13"/>
  <c r="K2201" i="13"/>
  <c r="C2201" i="13"/>
  <c r="H2200" i="13"/>
  <c r="M2199" i="13"/>
  <c r="D2199" i="13"/>
  <c r="J2198" i="13"/>
  <c r="P2197" i="13"/>
  <c r="G2197" i="13"/>
  <c r="L2196" i="13"/>
  <c r="B2196" i="13"/>
  <c r="I2195" i="13"/>
  <c r="N2194" i="13"/>
  <c r="E2194" i="13"/>
  <c r="K2193" i="13"/>
  <c r="C2193" i="13"/>
  <c r="H2192" i="13"/>
  <c r="M2191" i="13"/>
  <c r="D2191" i="13"/>
  <c r="J2190" i="13"/>
  <c r="P2189" i="13"/>
  <c r="G2189" i="13"/>
  <c r="L2188" i="13"/>
  <c r="B2188" i="13"/>
  <c r="I2187" i="13"/>
  <c r="N2186" i="13"/>
  <c r="E2186" i="13"/>
  <c r="K2185" i="13"/>
  <c r="C2185" i="13"/>
  <c r="H2184" i="13"/>
  <c r="M2183" i="13"/>
  <c r="D2183" i="13"/>
  <c r="J2182" i="13"/>
  <c r="P2181" i="13"/>
  <c r="G2181" i="13"/>
  <c r="L2180" i="13"/>
  <c r="B2180" i="13"/>
  <c r="I2179" i="13"/>
  <c r="N2178" i="13"/>
  <c r="E2178" i="13"/>
  <c r="K2177" i="13"/>
  <c r="C2177" i="13"/>
  <c r="H2176" i="13"/>
  <c r="M2175" i="13"/>
  <c r="D2175" i="13"/>
  <c r="J2174" i="13"/>
  <c r="P2173" i="13"/>
  <c r="G2173" i="13"/>
  <c r="L2172" i="13"/>
  <c r="B2172" i="13"/>
  <c r="I2171" i="13"/>
  <c r="N2170" i="13"/>
  <c r="E2170" i="13"/>
  <c r="K2169" i="13"/>
  <c r="C2169" i="13"/>
  <c r="H2168" i="13"/>
  <c r="M2167" i="13"/>
  <c r="D2167" i="13"/>
  <c r="J2166" i="13"/>
  <c r="P2165" i="13"/>
  <c r="G2165" i="13"/>
  <c r="L2164" i="13"/>
  <c r="B2164" i="13"/>
  <c r="I2163" i="13"/>
  <c r="N2162" i="13"/>
  <c r="E2162" i="13"/>
  <c r="K2161" i="13"/>
  <c r="C2161" i="13"/>
  <c r="H2160" i="13"/>
  <c r="M2159" i="13"/>
  <c r="D2159" i="13"/>
  <c r="J2158" i="13"/>
  <c r="P2157" i="13"/>
  <c r="G2157" i="13"/>
  <c r="L2156" i="13"/>
  <c r="B2156" i="13"/>
  <c r="I2155" i="13"/>
  <c r="N2154" i="13"/>
  <c r="E2154" i="13"/>
  <c r="K2153" i="13"/>
  <c r="C2153" i="13"/>
  <c r="H2152" i="13"/>
  <c r="M2151" i="13"/>
  <c r="D2151" i="13"/>
  <c r="J2150" i="13"/>
  <c r="P2149" i="13"/>
  <c r="G2149" i="13"/>
  <c r="L2148" i="13"/>
  <c r="I2147" i="13"/>
  <c r="N2146" i="13"/>
  <c r="E2146" i="13"/>
  <c r="K2145" i="13"/>
  <c r="C2145" i="13"/>
  <c r="H2144" i="13"/>
  <c r="M2143" i="13"/>
  <c r="D2143" i="13"/>
  <c r="J2142" i="13"/>
  <c r="P2141" i="13"/>
  <c r="G2141" i="13"/>
  <c r="L2140" i="13"/>
  <c r="B2140" i="13"/>
  <c r="I2139" i="13"/>
  <c r="N2138" i="13"/>
  <c r="E2138" i="13"/>
  <c r="K2137" i="13"/>
  <c r="C2137" i="13"/>
  <c r="H2136" i="13"/>
  <c r="M2135" i="13"/>
  <c r="D2135" i="13"/>
  <c r="J2134" i="13"/>
  <c r="P2133" i="13"/>
  <c r="G2133" i="13"/>
  <c r="L2132" i="13"/>
  <c r="B2132" i="13"/>
  <c r="I2131" i="13"/>
  <c r="N2130" i="13"/>
  <c r="E2130" i="13"/>
  <c r="K2129" i="13"/>
  <c r="C2129" i="13"/>
  <c r="H2128" i="13"/>
  <c r="M2127" i="13"/>
  <c r="D2127" i="13"/>
  <c r="J2126" i="13"/>
  <c r="P2125" i="13"/>
  <c r="G2125" i="13"/>
  <c r="L2124" i="13"/>
  <c r="B2124" i="13"/>
  <c r="I2123" i="13"/>
  <c r="N2122" i="13"/>
  <c r="E2122" i="13"/>
  <c r="K2121" i="13"/>
  <c r="C2121" i="13"/>
  <c r="H2120" i="13"/>
  <c r="M2119" i="13"/>
  <c r="D2119" i="13"/>
  <c r="J2118" i="13"/>
  <c r="P2117" i="13"/>
  <c r="G2117" i="13"/>
  <c r="L2116" i="13"/>
  <c r="B2116" i="13"/>
  <c r="I2115" i="13"/>
  <c r="N2114" i="13"/>
  <c r="E2114" i="13"/>
  <c r="K2113" i="13"/>
  <c r="C2113" i="13"/>
  <c r="H2112" i="13"/>
  <c r="M2111" i="13"/>
  <c r="D2111" i="13"/>
  <c r="J2110" i="13"/>
  <c r="P2109" i="13"/>
  <c r="G2109" i="13"/>
  <c r="L2108" i="13"/>
  <c r="B2108" i="13"/>
  <c r="I2107" i="13"/>
  <c r="N2106" i="13"/>
  <c r="E2106" i="13"/>
  <c r="K2105" i="13"/>
  <c r="C2105" i="13"/>
  <c r="H2104" i="13"/>
  <c r="M2103" i="13"/>
  <c r="D2103" i="13"/>
  <c r="J2102" i="13"/>
  <c r="P2101" i="13"/>
  <c r="G2101" i="13"/>
  <c r="L2100" i="13"/>
  <c r="B2100" i="13"/>
  <c r="I2099" i="13"/>
  <c r="N2098" i="13"/>
  <c r="E2098" i="13"/>
  <c r="K2097" i="13"/>
  <c r="C2097" i="13"/>
  <c r="H2096" i="13"/>
  <c r="M2095" i="13"/>
  <c r="D2095" i="13"/>
  <c r="J2094" i="13"/>
  <c r="P2093" i="13"/>
  <c r="G2093" i="13"/>
  <c r="L2092" i="13"/>
  <c r="B2092" i="13"/>
  <c r="I2091" i="13"/>
  <c r="N2090" i="13"/>
  <c r="E2090" i="13"/>
  <c r="K2089" i="13"/>
  <c r="C2089" i="13"/>
  <c r="H2088" i="13"/>
  <c r="M2087" i="13"/>
  <c r="D2087" i="13"/>
  <c r="J2086" i="13"/>
  <c r="P2085" i="13"/>
  <c r="G2085" i="13"/>
  <c r="B2084" i="13"/>
  <c r="I2083" i="13"/>
  <c r="N2082" i="13"/>
  <c r="E2082" i="13"/>
  <c r="K2081" i="13"/>
  <c r="C2081" i="13"/>
  <c r="H2080" i="13"/>
  <c r="M2079" i="13"/>
  <c r="D2079" i="13"/>
  <c r="J2078" i="13"/>
  <c r="P2077" i="13"/>
  <c r="G2077" i="13"/>
  <c r="L2076" i="13"/>
  <c r="B2076" i="13"/>
  <c r="I2075" i="13"/>
  <c r="N2074" i="13"/>
  <c r="E2074" i="13"/>
  <c r="K2073" i="13"/>
  <c r="C2073" i="13"/>
  <c r="H2072" i="13"/>
  <c r="M2071" i="13"/>
  <c r="D2071" i="13"/>
  <c r="J2070" i="13"/>
  <c r="P2069" i="13"/>
  <c r="G2069" i="13"/>
  <c r="L2068" i="13"/>
  <c r="B2068" i="13"/>
  <c r="I2067" i="13"/>
  <c r="N2066" i="13"/>
  <c r="E2066" i="13"/>
  <c r="K2065" i="13"/>
  <c r="C2065" i="13"/>
  <c r="H2064" i="13"/>
  <c r="M2063" i="13"/>
  <c r="D2063" i="13"/>
  <c r="J2062" i="13"/>
  <c r="P2061" i="13"/>
  <c r="G2061" i="13"/>
  <c r="L2060" i="13"/>
  <c r="B2060" i="13"/>
  <c r="I2059" i="13"/>
  <c r="N2058" i="13"/>
  <c r="E2058" i="13"/>
  <c r="K2057" i="13"/>
  <c r="C2057" i="13"/>
  <c r="H2056" i="13"/>
  <c r="M2055" i="13"/>
  <c r="D2055" i="13"/>
  <c r="J2054" i="13"/>
  <c r="P2053" i="13"/>
  <c r="G2053" i="13"/>
  <c r="L2052" i="13"/>
  <c r="B2052" i="13"/>
  <c r="I2051" i="13"/>
  <c r="N2050" i="13"/>
  <c r="E2050" i="13"/>
  <c r="K2049" i="13"/>
  <c r="C2049" i="13"/>
  <c r="H2048" i="13"/>
  <c r="M2047" i="13"/>
  <c r="D2047" i="13"/>
  <c r="J2046" i="13"/>
  <c r="P2045" i="13"/>
  <c r="G2045" i="13"/>
  <c r="L2044" i="13"/>
  <c r="B2044" i="13"/>
  <c r="I2043" i="13"/>
  <c r="N2042" i="13"/>
  <c r="E2042" i="13"/>
  <c r="K2041" i="13"/>
  <c r="C2041" i="13"/>
  <c r="H2040" i="13"/>
  <c r="M2039" i="13"/>
  <c r="D2039" i="13"/>
  <c r="J2038" i="13"/>
  <c r="P2037" i="13"/>
  <c r="G2037" i="13"/>
  <c r="L2036" i="13"/>
  <c r="B2036" i="13"/>
  <c r="I2035" i="13"/>
  <c r="N2034" i="13"/>
  <c r="E2034" i="13"/>
  <c r="K2033" i="13"/>
  <c r="C2033" i="13"/>
  <c r="H2032" i="13"/>
  <c r="M2031" i="13"/>
  <c r="D2031" i="13"/>
  <c r="J2030" i="13"/>
  <c r="P2029" i="13"/>
  <c r="G2029" i="13"/>
  <c r="L2028" i="13"/>
  <c r="B2028" i="13"/>
  <c r="I2027" i="13"/>
  <c r="N2026" i="13"/>
  <c r="E2026" i="13"/>
  <c r="K2025" i="13"/>
  <c r="C2025" i="13"/>
  <c r="H2024" i="13"/>
  <c r="M2023" i="13"/>
  <c r="D2023" i="13"/>
  <c r="J2022" i="13"/>
  <c r="P2021" i="13"/>
  <c r="G2021" i="13"/>
  <c r="L2020" i="13"/>
  <c r="B2020" i="13"/>
  <c r="I2019" i="13"/>
  <c r="N2018" i="13"/>
  <c r="E2018" i="13"/>
  <c r="K2017" i="13"/>
  <c r="C2017" i="13"/>
  <c r="H2016" i="13"/>
  <c r="M2015" i="13"/>
  <c r="D2015" i="13"/>
  <c r="J2014" i="13"/>
  <c r="P2013" i="13"/>
  <c r="G2013" i="13"/>
  <c r="L2012" i="13"/>
  <c r="B2012" i="13"/>
  <c r="I2011" i="13"/>
  <c r="N2010" i="13"/>
  <c r="E2010" i="13"/>
  <c r="K2009" i="13"/>
  <c r="C2009" i="13"/>
  <c r="H2008" i="13"/>
  <c r="M2007" i="13"/>
  <c r="D2007" i="13"/>
  <c r="J2006" i="13"/>
  <c r="P2005" i="13"/>
  <c r="G2005" i="13"/>
  <c r="L2004" i="13"/>
  <c r="B2004" i="13"/>
  <c r="I2003" i="13"/>
  <c r="N2002" i="13"/>
  <c r="E2002" i="13"/>
  <c r="K2001" i="13"/>
  <c r="C2001" i="13"/>
  <c r="H2000" i="13"/>
  <c r="M1999" i="13"/>
  <c r="D1999" i="13"/>
  <c r="J1998" i="13"/>
  <c r="P1997" i="13"/>
  <c r="G1997" i="13"/>
  <c r="L1996" i="13"/>
  <c r="B1996" i="13"/>
  <c r="I1995" i="13"/>
  <c r="N1994" i="13"/>
  <c r="E1994" i="13"/>
  <c r="K1993" i="13"/>
  <c r="C1993" i="13"/>
  <c r="H1992" i="13"/>
  <c r="M1991" i="13"/>
  <c r="D1991" i="13"/>
  <c r="J1990" i="13"/>
  <c r="P1989" i="13"/>
  <c r="G1989" i="13"/>
  <c r="L1988" i="13"/>
  <c r="B1988" i="13"/>
  <c r="I1987" i="13"/>
  <c r="N1986" i="13"/>
  <c r="E1986" i="13"/>
  <c r="K1985" i="13"/>
  <c r="C1985" i="13"/>
  <c r="H1984" i="13"/>
  <c r="M1983" i="13"/>
  <c r="D1983" i="13"/>
  <c r="J1982" i="13"/>
  <c r="P1981" i="13"/>
  <c r="G1981" i="13"/>
  <c r="L1980" i="13"/>
  <c r="B1980" i="13"/>
  <c r="I1979" i="13"/>
  <c r="N1978" i="13"/>
  <c r="E1978" i="13"/>
  <c r="K1977" i="13"/>
  <c r="C1977" i="13"/>
  <c r="H1976" i="13"/>
  <c r="M1975" i="13"/>
  <c r="D1975" i="13"/>
  <c r="J1974" i="13"/>
  <c r="P1973" i="13"/>
  <c r="G1973" i="13"/>
  <c r="L1972" i="13"/>
  <c r="B1972" i="13"/>
  <c r="I1971" i="13"/>
  <c r="N1970" i="13"/>
  <c r="E1970" i="13"/>
  <c r="K1969" i="13"/>
  <c r="C1969" i="13"/>
  <c r="H1968" i="13"/>
  <c r="M1967" i="13"/>
  <c r="D1967" i="13"/>
  <c r="J1966" i="13"/>
  <c r="P1965" i="13"/>
  <c r="G1965" i="13"/>
  <c r="L1964" i="13"/>
  <c r="B1964" i="13"/>
  <c r="I1963" i="13"/>
  <c r="N1962" i="13"/>
  <c r="E1962" i="13"/>
  <c r="K1961" i="13"/>
  <c r="C1961" i="13"/>
  <c r="H1960" i="13"/>
  <c r="M1959" i="13"/>
  <c r="D1959" i="13"/>
  <c r="J1958" i="13"/>
  <c r="P1957" i="13"/>
  <c r="G1957" i="13"/>
  <c r="L1956" i="13"/>
  <c r="B1956" i="13"/>
  <c r="I1955" i="13"/>
  <c r="N1954" i="13"/>
  <c r="E1954" i="13"/>
  <c r="K1953" i="13"/>
  <c r="C1953" i="13"/>
  <c r="H1952" i="13"/>
  <c r="M1951" i="13"/>
  <c r="D1951" i="13"/>
  <c r="J1950" i="13"/>
  <c r="P1949" i="13"/>
  <c r="G1949" i="13"/>
  <c r="L1948" i="13"/>
  <c r="B1948" i="13"/>
  <c r="I1947" i="13"/>
  <c r="N1946" i="13"/>
  <c r="E1946" i="13"/>
  <c r="K1945" i="13"/>
  <c r="C1945" i="13"/>
  <c r="H1944" i="13"/>
  <c r="M1943" i="13"/>
  <c r="D1943" i="13"/>
  <c r="J1942" i="13"/>
  <c r="P1941" i="13"/>
  <c r="G1941" i="13"/>
  <c r="L1940" i="13"/>
  <c r="B1940" i="13"/>
  <c r="I1939" i="13"/>
  <c r="N1938" i="13"/>
  <c r="E1938" i="13"/>
  <c r="K1937" i="13"/>
  <c r="C1937" i="13"/>
  <c r="H1936" i="13"/>
  <c r="M1935" i="13"/>
  <c r="D1935" i="13"/>
  <c r="J1934" i="13"/>
  <c r="P1933" i="13"/>
  <c r="G1933" i="13"/>
  <c r="L1932" i="13"/>
  <c r="B1932" i="13"/>
  <c r="I1931" i="13"/>
  <c r="N1930" i="13"/>
  <c r="E1930" i="13"/>
  <c r="K1929" i="13"/>
  <c r="C1929" i="13"/>
  <c r="H1928" i="13"/>
  <c r="M1927" i="13"/>
  <c r="D1927" i="13"/>
  <c r="J1926" i="13"/>
  <c r="P1925" i="13"/>
  <c r="G1925" i="13"/>
  <c r="L1924" i="13"/>
  <c r="B1924" i="13"/>
  <c r="I1923" i="13"/>
  <c r="N1922" i="13"/>
  <c r="E1922" i="13"/>
  <c r="K1921" i="13"/>
  <c r="C1921" i="13"/>
  <c r="H1920" i="13"/>
  <c r="M1919" i="13"/>
  <c r="D1919" i="13"/>
  <c r="J1918" i="13"/>
  <c r="P1917" i="13"/>
  <c r="G1917" i="13"/>
  <c r="L1916" i="13"/>
  <c r="B1916" i="13"/>
  <c r="I1915" i="13"/>
  <c r="N1914" i="13"/>
  <c r="E1914" i="13"/>
  <c r="K1913" i="13"/>
  <c r="C1913" i="13"/>
  <c r="H1912" i="13"/>
  <c r="M1911" i="13"/>
  <c r="D1911" i="13"/>
  <c r="J1910" i="13"/>
  <c r="P1909" i="13"/>
  <c r="G1909" i="13"/>
  <c r="L1908" i="13"/>
  <c r="B1908" i="13"/>
  <c r="I1907" i="13"/>
  <c r="N1906" i="13"/>
  <c r="E1906" i="13"/>
  <c r="K1905" i="13"/>
  <c r="C1905" i="13"/>
  <c r="H1904" i="13"/>
  <c r="M1903" i="13"/>
  <c r="D1903" i="13"/>
  <c r="J1902" i="13"/>
  <c r="P1901" i="13"/>
  <c r="G1901" i="13"/>
  <c r="L1900" i="13"/>
  <c r="B1900" i="13"/>
  <c r="I1899" i="13"/>
  <c r="N1898" i="13"/>
  <c r="E1898" i="13"/>
  <c r="K1897" i="13"/>
  <c r="C1897" i="13"/>
  <c r="H1896" i="13"/>
  <c r="M1895" i="13"/>
  <c r="D1895" i="13"/>
  <c r="J1894" i="13"/>
  <c r="P1893" i="13"/>
  <c r="G1893" i="13"/>
  <c r="L1892" i="13"/>
  <c r="B1892" i="13"/>
  <c r="I1891" i="13"/>
  <c r="N1890" i="13"/>
  <c r="E1890" i="13"/>
  <c r="K1889" i="13"/>
  <c r="C1889" i="13"/>
  <c r="H1888" i="13"/>
  <c r="M1887" i="13"/>
  <c r="D1887" i="13"/>
  <c r="J1886" i="13"/>
  <c r="B1884" i="13"/>
  <c r="I1883" i="13"/>
  <c r="N1882" i="13"/>
  <c r="E1882" i="13"/>
  <c r="K1881" i="13"/>
  <c r="C1881" i="13"/>
  <c r="H1880" i="13"/>
  <c r="M1879" i="13"/>
  <c r="D1879" i="13"/>
  <c r="J1878" i="13"/>
  <c r="P1877" i="13"/>
  <c r="G1877" i="13"/>
  <c r="L1876" i="13"/>
  <c r="I1875" i="13"/>
  <c r="N1874" i="13"/>
  <c r="E1874" i="13"/>
  <c r="K1873" i="13"/>
  <c r="C1873" i="13"/>
  <c r="H1872" i="13"/>
  <c r="M1871" i="13"/>
  <c r="D1871" i="13"/>
  <c r="J1870" i="13"/>
  <c r="P1869" i="13"/>
  <c r="G1869" i="13"/>
  <c r="L1868" i="13"/>
  <c r="B1868" i="13"/>
  <c r="I1867" i="13"/>
  <c r="N1866" i="13"/>
  <c r="E1866" i="13"/>
  <c r="K1865" i="13"/>
  <c r="C1865" i="13"/>
  <c r="H1864" i="13"/>
  <c r="M1863" i="13"/>
  <c r="D1863" i="13"/>
  <c r="J1862" i="13"/>
  <c r="P1861" i="13"/>
  <c r="G1861" i="13"/>
  <c r="L1860" i="13"/>
  <c r="B1860" i="13"/>
  <c r="I1859" i="13"/>
  <c r="N1858" i="13"/>
  <c r="E1858" i="13"/>
  <c r="K1857" i="13"/>
  <c r="C1857" i="13"/>
  <c r="H1856" i="13"/>
  <c r="M1855" i="13"/>
  <c r="D1855" i="13"/>
  <c r="J1854" i="13"/>
  <c r="P1853" i="13"/>
  <c r="G1853" i="13"/>
  <c r="L1852" i="13"/>
  <c r="B1852" i="13"/>
  <c r="I1851" i="13"/>
  <c r="N1850" i="13"/>
  <c r="E1850" i="13"/>
  <c r="K1849" i="13"/>
  <c r="C1849" i="13"/>
  <c r="H1848" i="13"/>
  <c r="M1847" i="13"/>
  <c r="D1847" i="13"/>
  <c r="J1846" i="13"/>
  <c r="P1845" i="13"/>
  <c r="G1845" i="13"/>
  <c r="L1844" i="13"/>
  <c r="B1844" i="13"/>
  <c r="I1843" i="13"/>
  <c r="N1842" i="13"/>
  <c r="E1842" i="13"/>
  <c r="K1841" i="13"/>
  <c r="C1841" i="13"/>
  <c r="H1840" i="13"/>
  <c r="M1839" i="13"/>
  <c r="D1839" i="13"/>
  <c r="J1838" i="13"/>
  <c r="B1836" i="13"/>
  <c r="I1835" i="13"/>
  <c r="N1834" i="13"/>
  <c r="E1834" i="13"/>
  <c r="K1833" i="13"/>
  <c r="C1833" i="13"/>
  <c r="H1832" i="13"/>
  <c r="M1831" i="13"/>
  <c r="D1831" i="13"/>
  <c r="J1830" i="13"/>
  <c r="P1829" i="13"/>
  <c r="G1829" i="13"/>
  <c r="L1828" i="13"/>
  <c r="B1828" i="13"/>
  <c r="I1827" i="13"/>
  <c r="N1826" i="13"/>
  <c r="E1826" i="13"/>
  <c r="K1825" i="13"/>
  <c r="C1825" i="13"/>
  <c r="H1824" i="13"/>
  <c r="M1823" i="13"/>
  <c r="D1823" i="13"/>
  <c r="J1822" i="13"/>
  <c r="P1821" i="13"/>
  <c r="G1821" i="13"/>
  <c r="L1820" i="13"/>
  <c r="B1820" i="13"/>
  <c r="I1819" i="13"/>
  <c r="N1818" i="13"/>
  <c r="E1818" i="13"/>
  <c r="K1817" i="13"/>
  <c r="C1817" i="13"/>
  <c r="H1816" i="13"/>
  <c r="M1815" i="13"/>
  <c r="D1815" i="13"/>
  <c r="J1814" i="13"/>
  <c r="P1813" i="13"/>
  <c r="G1813" i="13"/>
  <c r="L1812" i="13"/>
  <c r="B1812" i="13"/>
  <c r="I1811" i="13"/>
  <c r="N1810" i="13"/>
  <c r="E1810" i="13"/>
  <c r="K1809" i="13"/>
  <c r="C1809" i="13"/>
  <c r="H1808" i="13"/>
  <c r="M1807" i="13"/>
  <c r="D1807" i="13"/>
  <c r="J1806" i="13"/>
  <c r="P1805" i="13"/>
  <c r="G1805" i="13"/>
  <c r="L1804" i="13"/>
  <c r="B1804" i="13"/>
  <c r="I1803" i="13"/>
  <c r="N1802" i="13"/>
  <c r="E1802" i="13"/>
  <c r="K1801" i="13"/>
  <c r="C1801" i="13"/>
  <c r="H1800" i="13"/>
  <c r="M1799" i="13"/>
  <c r="D1799" i="13"/>
  <c r="J1798" i="13"/>
  <c r="P1797" i="13"/>
  <c r="G1797" i="13"/>
  <c r="L1796" i="13"/>
  <c r="B1796" i="13"/>
  <c r="I1795" i="13"/>
  <c r="N1794" i="13"/>
  <c r="E1794" i="13"/>
  <c r="K1793" i="13"/>
  <c r="C1793" i="13"/>
  <c r="H1792" i="13"/>
  <c r="M1791" i="13"/>
  <c r="D1791" i="13"/>
  <c r="J1790" i="13"/>
  <c r="P1789" i="13"/>
  <c r="G1789" i="13"/>
  <c r="L1788" i="13"/>
  <c r="B1788" i="13"/>
  <c r="I1787" i="13"/>
  <c r="N1786" i="13"/>
  <c r="E1786" i="13"/>
  <c r="K1785" i="13"/>
  <c r="C1785" i="13"/>
  <c r="H1784" i="13"/>
  <c r="M1783" i="13"/>
  <c r="D1783" i="13"/>
  <c r="J1782" i="13"/>
  <c r="P1781" i="13"/>
  <c r="G1781" i="13"/>
  <c r="L1780" i="13"/>
  <c r="B1780" i="13"/>
  <c r="I1779" i="13"/>
  <c r="N1778" i="13"/>
  <c r="E1778" i="13"/>
  <c r="K1777" i="13"/>
  <c r="C1777" i="13"/>
  <c r="H1776" i="13"/>
  <c r="M1775" i="13"/>
  <c r="D1775" i="13"/>
  <c r="J1774" i="13"/>
  <c r="P1773" i="13"/>
  <c r="G1773" i="13"/>
  <c r="L1772" i="13"/>
  <c r="B1772" i="13"/>
  <c r="I1771" i="13"/>
  <c r="N1770" i="13"/>
  <c r="E1770" i="13"/>
  <c r="K1769" i="13"/>
  <c r="C1769" i="13"/>
  <c r="H1768" i="13"/>
  <c r="M1767" i="13"/>
  <c r="D1767" i="13"/>
  <c r="J1766" i="13"/>
  <c r="P1765" i="13"/>
  <c r="G1765" i="13"/>
  <c r="L1764" i="13"/>
  <c r="B1764" i="13"/>
  <c r="I1763" i="13"/>
  <c r="N1762" i="13"/>
  <c r="E1762" i="13"/>
  <c r="K1761" i="13"/>
  <c r="C1761" i="13"/>
  <c r="H1760" i="13"/>
  <c r="M1759" i="13"/>
  <c r="D1759" i="13"/>
  <c r="J1758" i="13"/>
  <c r="P1757" i="13"/>
  <c r="G1757" i="13"/>
  <c r="L1756" i="13"/>
  <c r="B1756" i="13"/>
  <c r="I1755" i="13"/>
  <c r="N1754" i="13"/>
  <c r="E1754" i="13"/>
  <c r="K1753" i="13"/>
  <c r="C1753" i="13"/>
  <c r="H1752" i="13"/>
  <c r="M1751" i="13"/>
  <c r="D1751" i="13"/>
  <c r="J1750" i="13"/>
  <c r="P1749" i="13"/>
  <c r="G1749" i="13"/>
  <c r="L1748" i="13"/>
  <c r="B1748" i="13"/>
  <c r="I1747" i="13"/>
  <c r="N1746" i="13"/>
  <c r="E1746" i="13"/>
  <c r="K1745" i="13"/>
  <c r="C1745" i="13"/>
  <c r="H1744" i="13"/>
  <c r="M1743" i="13"/>
  <c r="D1743" i="13"/>
  <c r="J1742" i="13"/>
  <c r="P1741" i="13"/>
  <c r="G1741" i="13"/>
  <c r="L1740" i="13"/>
  <c r="B1740" i="13"/>
  <c r="I1739" i="13"/>
  <c r="N1738" i="13"/>
  <c r="E1738" i="13"/>
  <c r="K1737" i="13"/>
  <c r="C1737" i="13"/>
  <c r="H1736" i="13"/>
  <c r="M1735" i="13"/>
  <c r="D1735" i="13"/>
  <c r="J1734" i="13"/>
  <c r="P1733" i="13"/>
  <c r="G1733" i="13"/>
  <c r="L1732" i="13"/>
  <c r="B1732" i="13"/>
  <c r="I1731" i="13"/>
  <c r="N1730" i="13"/>
  <c r="E1730" i="13"/>
  <c r="K1729" i="13"/>
  <c r="C1729" i="13"/>
  <c r="H1728" i="13"/>
  <c r="M1727" i="13"/>
  <c r="D1727" i="13"/>
  <c r="J1726" i="13"/>
  <c r="P1725" i="13"/>
  <c r="G1725" i="13"/>
  <c r="L1724" i="13"/>
  <c r="B1724" i="13"/>
  <c r="I1723" i="13"/>
  <c r="N1722" i="13"/>
  <c r="E1722" i="13"/>
  <c r="K1721" i="13"/>
  <c r="C1721" i="13"/>
  <c r="H1720" i="13"/>
  <c r="M1719" i="13"/>
  <c r="D1719" i="13"/>
  <c r="J1718" i="13"/>
  <c r="P1717" i="13"/>
  <c r="G1717" i="13"/>
  <c r="L1716" i="13"/>
  <c r="B1716" i="13"/>
  <c r="I1715" i="13"/>
  <c r="N1714" i="13"/>
  <c r="E1714" i="13"/>
  <c r="K1713" i="13"/>
  <c r="C1713" i="13"/>
  <c r="H1712" i="13"/>
  <c r="M1711" i="13"/>
  <c r="D1711" i="13"/>
  <c r="J1710" i="13"/>
  <c r="P1709" i="13"/>
  <c r="G1709" i="13"/>
  <c r="L1708" i="13"/>
  <c r="B1708" i="13"/>
  <c r="I1707" i="13"/>
  <c r="N1706" i="13"/>
  <c r="E1706" i="13"/>
  <c r="K1705" i="13"/>
  <c r="C1705" i="13"/>
  <c r="H1704" i="13"/>
  <c r="M1703" i="13"/>
  <c r="D1703" i="13"/>
  <c r="J1702" i="13"/>
  <c r="P1701" i="13"/>
  <c r="G1701" i="13"/>
  <c r="L1700" i="13"/>
  <c r="B1700" i="13"/>
  <c r="I1699" i="13"/>
  <c r="N1698" i="13"/>
  <c r="E1698" i="13"/>
  <c r="K1697" i="13"/>
  <c r="C1697" i="13"/>
  <c r="H1696" i="13"/>
  <c r="M1695" i="13"/>
  <c r="D1695" i="13"/>
  <c r="J1694" i="13"/>
  <c r="P1693" i="13"/>
  <c r="G1693" i="13"/>
  <c r="L1692" i="13"/>
  <c r="B1692" i="13"/>
  <c r="I1691" i="13"/>
  <c r="N1690" i="13"/>
  <c r="E1690" i="13"/>
  <c r="K1689" i="13"/>
  <c r="C1689" i="13"/>
  <c r="H1688" i="13"/>
  <c r="M1687" i="13"/>
  <c r="D1687" i="13"/>
  <c r="J1686" i="13"/>
  <c r="P1685" i="13"/>
  <c r="G1685" i="13"/>
  <c r="L1684" i="13"/>
  <c r="B1684" i="13"/>
  <c r="I1683" i="13"/>
  <c r="N1682" i="13"/>
  <c r="E1682" i="13"/>
  <c r="K1681" i="13"/>
  <c r="C1681" i="13"/>
  <c r="H1680" i="13"/>
  <c r="M1679" i="13"/>
  <c r="D1679" i="13"/>
  <c r="J1678" i="13"/>
  <c r="P1677" i="13"/>
  <c r="G1677" i="13"/>
  <c r="L1676" i="13"/>
  <c r="B1676" i="13"/>
  <c r="I1675" i="13"/>
  <c r="N1674" i="13"/>
  <c r="E1674" i="13"/>
  <c r="K1673" i="13"/>
  <c r="C1673" i="13"/>
  <c r="H1672" i="13"/>
  <c r="M1671" i="13"/>
  <c r="D1671" i="13"/>
  <c r="J1670" i="13"/>
  <c r="P1669" i="13"/>
  <c r="G1669" i="13"/>
  <c r="L1668" i="13"/>
  <c r="B1668" i="13"/>
  <c r="I1667" i="13"/>
  <c r="N1666" i="13"/>
  <c r="E1666" i="13"/>
  <c r="K1665" i="13"/>
  <c r="C1665" i="13"/>
  <c r="H1664" i="13"/>
  <c r="M1663" i="13"/>
  <c r="D1663" i="13"/>
  <c r="J1662" i="13"/>
  <c r="P1661" i="13"/>
  <c r="G1661" i="13"/>
  <c r="L1660" i="13"/>
  <c r="B1660" i="13"/>
  <c r="I1659" i="13"/>
  <c r="N1658" i="13"/>
  <c r="E1658" i="13"/>
  <c r="K1657" i="13"/>
  <c r="C1657" i="13"/>
  <c r="H1656" i="13"/>
  <c r="M1655" i="13"/>
  <c r="D1655" i="13"/>
  <c r="J1654" i="13"/>
  <c r="P1653" i="13"/>
  <c r="G1653" i="13"/>
  <c r="L1652" i="13"/>
  <c r="B1652" i="13"/>
  <c r="I1651" i="13"/>
  <c r="N1650" i="13"/>
  <c r="E1650" i="13"/>
  <c r="K1649" i="13"/>
  <c r="C1649" i="13"/>
  <c r="H1648" i="13"/>
  <c r="M1647" i="13"/>
  <c r="D1647" i="13"/>
  <c r="J1646" i="13"/>
  <c r="P1645" i="13"/>
  <c r="G1645" i="13"/>
  <c r="L1644" i="13"/>
  <c r="B1644" i="13"/>
  <c r="I1643" i="13"/>
  <c r="N1642" i="13"/>
  <c r="E1642" i="13"/>
  <c r="K1641" i="13"/>
  <c r="C1641" i="13"/>
  <c r="H1640" i="13"/>
  <c r="M1639" i="13"/>
  <c r="D1639" i="13"/>
  <c r="J1638" i="13"/>
  <c r="P1637" i="13"/>
  <c r="G1637" i="13"/>
  <c r="L1636" i="13"/>
  <c r="B1636" i="13"/>
  <c r="I1635" i="13"/>
  <c r="N1634" i="13"/>
  <c r="E1634" i="13"/>
  <c r="K1633" i="13"/>
  <c r="C1633" i="13"/>
  <c r="H1632" i="13"/>
  <c r="M1631" i="13"/>
  <c r="D1631" i="13"/>
  <c r="J1630" i="13"/>
  <c r="P1629" i="13"/>
  <c r="G1629" i="13"/>
  <c r="L1628" i="13"/>
  <c r="B1628" i="13"/>
  <c r="I1627" i="13"/>
  <c r="N1626" i="13"/>
  <c r="E1626" i="13"/>
  <c r="K1625" i="13"/>
  <c r="C1625" i="13"/>
  <c r="H1624" i="13"/>
  <c r="M1623" i="13"/>
  <c r="D1623" i="13"/>
  <c r="J1622" i="13"/>
  <c r="P1621" i="13"/>
  <c r="G1621" i="13"/>
  <c r="L1620" i="13"/>
  <c r="B1620" i="13"/>
  <c r="I1619" i="13"/>
  <c r="N1618" i="13"/>
  <c r="E1618" i="13"/>
  <c r="K1617" i="13"/>
  <c r="C1617" i="13"/>
  <c r="H1616" i="13"/>
  <c r="M1615" i="13"/>
  <c r="D1615" i="13"/>
  <c r="J1614" i="13"/>
  <c r="P1613" i="13"/>
  <c r="G1613" i="13"/>
  <c r="L1612" i="13"/>
  <c r="B1612" i="13"/>
  <c r="I1611" i="13"/>
  <c r="N1610" i="13"/>
  <c r="E1610" i="13"/>
  <c r="K1609" i="13"/>
  <c r="C1609" i="13"/>
  <c r="H1608" i="13"/>
  <c r="M1607" i="13"/>
  <c r="D1607" i="13"/>
  <c r="J1606" i="13"/>
  <c r="P1605" i="13"/>
  <c r="G1605" i="13"/>
  <c r="L1604" i="13"/>
  <c r="B1604" i="13"/>
  <c r="I1603" i="13"/>
  <c r="N1602" i="13"/>
  <c r="E1602" i="13"/>
  <c r="K1601" i="13"/>
  <c r="C1601" i="13"/>
  <c r="H1600" i="13"/>
  <c r="M1599" i="13"/>
  <c r="D1599" i="13"/>
  <c r="J1598" i="13"/>
  <c r="P1597" i="13"/>
  <c r="G1597" i="13"/>
  <c r="L1596" i="13"/>
  <c r="B1596" i="13"/>
  <c r="I1595" i="13"/>
  <c r="N1594" i="13"/>
  <c r="E1594" i="13"/>
  <c r="K1593" i="13"/>
  <c r="C1593" i="13"/>
  <c r="H1592" i="13"/>
  <c r="M1591" i="13"/>
  <c r="D1591" i="13"/>
  <c r="J1590" i="13"/>
  <c r="P1589" i="13"/>
  <c r="G1589" i="13"/>
  <c r="L1588" i="13"/>
  <c r="B1588" i="13"/>
  <c r="I1587" i="13"/>
  <c r="N1586" i="13"/>
  <c r="E1586" i="13"/>
  <c r="K1585" i="13"/>
  <c r="C1585" i="13"/>
  <c r="H1584" i="13"/>
  <c r="M1583" i="13"/>
  <c r="D1583" i="13"/>
  <c r="J1582" i="13"/>
  <c r="P1581" i="13"/>
  <c r="G1581" i="13"/>
  <c r="L1580" i="13"/>
  <c r="B1580" i="13"/>
  <c r="I1579" i="13"/>
  <c r="N1578" i="13"/>
  <c r="E1578" i="13"/>
  <c r="K1577" i="13"/>
  <c r="C1577" i="13"/>
  <c r="H1576" i="13"/>
  <c r="M1575" i="13"/>
  <c r="D1575" i="13"/>
  <c r="J1574" i="13"/>
  <c r="P1573" i="13"/>
  <c r="G1573" i="13"/>
  <c r="L1572" i="13"/>
  <c r="B1572" i="13"/>
  <c r="I1571" i="13"/>
  <c r="N1570" i="13"/>
  <c r="E1570" i="13"/>
  <c r="K1569" i="13"/>
  <c r="C1569" i="13"/>
  <c r="H1568" i="13"/>
  <c r="M1567" i="13"/>
  <c r="D1567" i="13"/>
  <c r="J1566" i="13"/>
  <c r="P1565" i="13"/>
  <c r="G1565" i="13"/>
  <c r="L1564" i="13"/>
  <c r="B1564" i="13"/>
  <c r="I1563" i="13"/>
  <c r="N1562" i="13"/>
  <c r="E1562" i="13"/>
  <c r="K1561" i="13"/>
  <c r="C1561" i="13"/>
  <c r="H1560" i="13"/>
  <c r="M1559" i="13"/>
  <c r="D1559" i="13"/>
  <c r="J1558" i="13"/>
  <c r="P1557" i="13"/>
  <c r="G1557" i="13"/>
  <c r="L1556" i="13"/>
  <c r="B1556" i="13"/>
  <c r="I1555" i="13"/>
  <c r="N1554" i="13"/>
  <c r="E1554" i="13"/>
  <c r="K1553" i="13"/>
  <c r="C1553" i="13"/>
  <c r="H1552" i="13"/>
  <c r="M1551" i="13"/>
  <c r="D1551" i="13"/>
  <c r="J1550" i="13"/>
  <c r="P1549" i="13"/>
  <c r="G1549" i="13"/>
  <c r="L1548" i="13"/>
  <c r="B1548" i="13"/>
  <c r="I1547" i="13"/>
  <c r="N1546" i="13"/>
  <c r="E1546" i="13"/>
  <c r="K1545" i="13"/>
  <c r="C1545" i="13"/>
  <c r="H1544" i="13"/>
  <c r="M1543" i="13"/>
  <c r="D1543" i="13"/>
  <c r="J1542" i="13"/>
  <c r="P1541" i="13"/>
  <c r="G1541" i="13"/>
  <c r="L1540" i="13"/>
  <c r="B1540" i="13"/>
  <c r="I1539" i="13"/>
  <c r="N1538" i="13"/>
  <c r="E1538" i="13"/>
  <c r="K1537" i="13"/>
  <c r="C1537" i="13"/>
  <c r="H1536" i="13"/>
  <c r="M1535" i="13"/>
  <c r="D1535" i="13"/>
  <c r="J1534" i="13"/>
  <c r="P1533" i="13"/>
  <c r="G1533" i="13"/>
  <c r="L1532" i="13"/>
  <c r="B1532" i="13"/>
  <c r="I1531" i="13"/>
  <c r="N1530" i="13"/>
  <c r="E1530" i="13"/>
  <c r="K1529" i="13"/>
  <c r="C1529" i="13"/>
  <c r="H1528" i="13"/>
  <c r="M1527" i="13"/>
  <c r="D1527" i="13"/>
  <c r="J1526" i="13"/>
  <c r="P1525" i="13"/>
  <c r="G1525" i="13"/>
  <c r="L1524" i="13"/>
  <c r="B1524" i="13"/>
  <c r="I1523" i="13"/>
  <c r="N1522" i="13"/>
  <c r="E1522" i="13"/>
  <c r="K1521" i="13"/>
  <c r="C1521" i="13"/>
  <c r="H1520" i="13"/>
  <c r="M1519" i="13"/>
  <c r="D1519" i="13"/>
  <c r="J1518" i="13"/>
  <c r="P1517" i="13"/>
  <c r="G1517" i="13"/>
  <c r="L1516" i="13"/>
  <c r="B1516" i="13"/>
  <c r="I1515" i="13"/>
  <c r="N1514" i="13"/>
  <c r="E1514" i="13"/>
  <c r="K1513" i="13"/>
  <c r="C1513" i="13"/>
  <c r="H1512" i="13"/>
  <c r="M1511" i="13"/>
  <c r="D1511" i="13"/>
  <c r="J1510" i="13"/>
  <c r="P1509" i="13"/>
  <c r="G1509" i="13"/>
  <c r="L1508" i="13"/>
  <c r="B1508" i="13"/>
  <c r="I1507" i="13"/>
  <c r="N1506" i="13"/>
  <c r="E1506" i="13"/>
  <c r="K1505" i="13"/>
  <c r="C1505" i="13"/>
  <c r="H1504" i="13"/>
  <c r="M1503" i="13"/>
  <c r="D1503" i="13"/>
  <c r="J1502" i="13"/>
  <c r="P1501" i="13"/>
  <c r="G1501" i="13"/>
  <c r="L1500" i="13"/>
  <c r="B1500" i="13"/>
  <c r="I1499" i="13"/>
  <c r="N1498" i="13"/>
  <c r="E1498" i="13"/>
  <c r="K1497" i="13"/>
  <c r="C1497" i="13"/>
  <c r="H1496" i="13"/>
  <c r="M1495" i="13"/>
  <c r="D1495" i="13"/>
  <c r="J1494" i="13"/>
  <c r="P1493" i="13"/>
  <c r="G1493" i="13"/>
  <c r="L1492" i="13"/>
  <c r="B1492" i="13"/>
  <c r="I1491" i="13"/>
  <c r="N1490" i="13"/>
  <c r="E1490" i="13"/>
  <c r="K1489" i="13"/>
  <c r="C1489" i="13"/>
  <c r="H1488" i="13"/>
  <c r="M1487" i="13"/>
  <c r="D1487" i="13"/>
  <c r="J1486" i="13"/>
  <c r="P1485" i="13"/>
  <c r="G1485" i="13"/>
  <c r="L1484" i="13"/>
  <c r="B1484" i="13"/>
  <c r="I1483" i="13"/>
  <c r="N1482" i="13"/>
  <c r="E1482" i="13"/>
  <c r="K1481" i="13"/>
  <c r="C1481" i="13"/>
  <c r="H1480" i="13"/>
  <c r="M1479" i="13"/>
  <c r="D1479" i="13"/>
  <c r="J1478" i="13"/>
  <c r="P1477" i="13"/>
  <c r="G1477" i="13"/>
  <c r="L1476" i="13"/>
  <c r="B1476" i="13"/>
  <c r="I1475" i="13"/>
  <c r="N1474" i="13"/>
  <c r="E1474" i="13"/>
  <c r="K1473" i="13"/>
  <c r="C1473" i="13"/>
  <c r="H1472" i="13"/>
  <c r="M1471" i="13"/>
  <c r="D1471" i="13"/>
  <c r="J1470" i="13"/>
  <c r="P1469" i="13"/>
  <c r="G1469" i="13"/>
  <c r="L1468" i="13"/>
  <c r="B1468" i="13"/>
  <c r="I1467" i="13"/>
  <c r="N1466" i="13"/>
  <c r="E1466" i="13"/>
  <c r="K1465" i="13"/>
  <c r="C1465" i="13"/>
  <c r="H1464" i="13"/>
  <c r="M1463" i="13"/>
  <c r="D1463" i="13"/>
  <c r="J1462" i="13"/>
  <c r="P1461" i="13"/>
  <c r="G1461" i="13"/>
  <c r="L1460" i="13"/>
  <c r="B1460" i="13"/>
  <c r="I1459" i="13"/>
  <c r="N1458" i="13"/>
  <c r="E1458" i="13"/>
  <c r="K1457" i="13"/>
  <c r="C1457" i="13"/>
  <c r="H1456" i="13"/>
  <c r="M1455" i="13"/>
  <c r="D1455" i="13"/>
  <c r="J1454" i="13"/>
  <c r="P1453" i="13"/>
  <c r="G1453" i="13"/>
  <c r="L1452" i="13"/>
  <c r="B1452" i="13"/>
  <c r="I1451" i="13"/>
  <c r="N1450" i="13"/>
  <c r="E1450" i="13"/>
  <c r="K1449" i="13"/>
  <c r="C1449" i="13"/>
  <c r="H1448" i="13"/>
  <c r="M1447" i="13"/>
  <c r="D1447" i="13"/>
  <c r="J1446" i="13"/>
  <c r="P1445" i="13"/>
  <c r="G1445" i="13"/>
  <c r="L1444" i="13"/>
  <c r="B1444" i="13"/>
  <c r="I1443" i="13"/>
  <c r="N1442" i="13"/>
  <c r="E1442" i="13"/>
  <c r="K1441" i="13"/>
  <c r="C1441" i="13"/>
  <c r="H1440" i="13"/>
  <c r="M1439" i="13"/>
  <c r="D1439" i="13"/>
  <c r="J1438" i="13"/>
  <c r="P1437" i="13"/>
  <c r="G1437" i="13"/>
  <c r="L1436" i="13"/>
  <c r="B1436" i="13"/>
  <c r="I1435" i="13"/>
  <c r="N1434" i="13"/>
  <c r="E1434" i="13"/>
  <c r="K1433" i="13"/>
  <c r="C1433" i="13"/>
  <c r="H1432" i="13"/>
  <c r="M1431" i="13"/>
  <c r="D1431" i="13"/>
  <c r="J1430" i="13"/>
  <c r="P1429" i="13"/>
  <c r="G1429" i="13"/>
  <c r="L1428" i="13"/>
  <c r="B1428" i="13"/>
  <c r="I1427" i="13"/>
  <c r="N1426" i="13"/>
  <c r="E1426" i="13"/>
  <c r="K1425" i="13"/>
  <c r="C1425" i="13"/>
  <c r="H1424" i="13"/>
  <c r="M1423" i="13"/>
  <c r="D1423" i="13"/>
  <c r="J1422" i="13"/>
  <c r="P1421" i="13"/>
  <c r="G1421" i="13"/>
  <c r="L1420" i="13"/>
  <c r="B1420" i="13"/>
  <c r="I1419" i="13"/>
  <c r="N1418" i="13"/>
  <c r="E1418" i="13"/>
  <c r="K1417" i="13"/>
  <c r="C1417" i="13"/>
  <c r="H1416" i="13"/>
  <c r="M1415" i="13"/>
  <c r="D1415" i="13"/>
  <c r="J1414" i="13"/>
  <c r="P1413" i="13"/>
  <c r="G1413" i="13"/>
  <c r="L1412" i="13"/>
  <c r="B1412" i="13"/>
  <c r="I1411" i="13"/>
  <c r="N1410" i="13"/>
  <c r="E1410" i="13"/>
  <c r="K1409" i="13"/>
  <c r="C1409" i="13"/>
  <c r="H1408" i="13"/>
  <c r="M1407" i="13"/>
  <c r="D1407" i="13"/>
  <c r="J1406" i="13"/>
  <c r="P1405" i="13"/>
  <c r="G1405" i="13"/>
  <c r="L1404" i="13"/>
  <c r="B1404" i="13"/>
  <c r="I1403" i="13"/>
  <c r="N1402" i="13"/>
  <c r="E1402" i="13"/>
  <c r="K1401" i="13"/>
  <c r="C1401" i="13"/>
  <c r="H1400" i="13"/>
  <c r="M1399" i="13"/>
  <c r="D1399" i="13"/>
  <c r="J1398" i="13"/>
  <c r="P1397" i="13"/>
  <c r="G1397" i="13"/>
  <c r="L1396" i="13"/>
  <c r="B1396" i="13"/>
  <c r="I1395" i="13"/>
  <c r="N1394" i="13"/>
  <c r="E1394" i="13"/>
  <c r="K1393" i="13"/>
  <c r="C1393" i="13"/>
  <c r="H1392" i="13"/>
  <c r="M1391" i="13"/>
  <c r="D1391" i="13"/>
  <c r="J1390" i="13"/>
  <c r="P1389" i="13"/>
  <c r="G1389" i="13"/>
  <c r="L1388" i="13"/>
  <c r="B1388" i="13"/>
  <c r="I1387" i="13"/>
  <c r="N1386" i="13"/>
  <c r="E1386" i="13"/>
  <c r="K1385" i="13"/>
  <c r="C1385" i="13"/>
  <c r="H1384" i="13"/>
  <c r="M1383" i="13"/>
  <c r="D1383" i="13"/>
  <c r="J1382" i="13"/>
  <c r="P1381" i="13"/>
  <c r="G1381" i="13"/>
  <c r="L1380" i="13"/>
  <c r="B1380" i="13"/>
  <c r="I1379" i="13"/>
  <c r="N1378" i="13"/>
  <c r="E1378" i="13"/>
  <c r="K1377" i="13"/>
  <c r="C1377" i="13"/>
  <c r="H1376" i="13"/>
  <c r="M1375" i="13"/>
  <c r="D1375" i="13"/>
  <c r="J1374" i="13"/>
  <c r="P1373" i="13"/>
  <c r="G1373" i="13"/>
  <c r="L1372" i="13"/>
  <c r="B1372" i="13"/>
  <c r="I1371" i="13"/>
  <c r="N1370" i="13"/>
  <c r="E1370" i="13"/>
  <c r="K1369" i="13"/>
  <c r="C1369" i="13"/>
  <c r="H1368" i="13"/>
  <c r="M1367" i="13"/>
  <c r="D1367" i="13"/>
  <c r="J1366" i="13"/>
  <c r="P1365" i="13"/>
  <c r="G1365" i="13"/>
  <c r="L1364" i="13"/>
  <c r="B1364" i="13"/>
  <c r="I1363" i="13"/>
  <c r="N1362" i="13"/>
  <c r="E1362" i="13"/>
  <c r="K1361" i="13"/>
  <c r="C1361" i="13"/>
  <c r="H1360" i="13"/>
  <c r="M1359" i="13"/>
  <c r="D1359" i="13"/>
  <c r="J1358" i="13"/>
  <c r="P1357" i="13"/>
  <c r="G1357" i="13"/>
  <c r="L1356" i="13"/>
  <c r="B1356" i="13"/>
  <c r="I1355" i="13"/>
  <c r="N1354" i="13"/>
  <c r="E1354" i="13"/>
  <c r="K1353" i="13"/>
  <c r="C1353" i="13"/>
  <c r="H1352" i="13"/>
  <c r="M1351" i="13"/>
  <c r="D1351" i="13"/>
  <c r="J1350" i="13"/>
  <c r="P1349" i="13"/>
  <c r="G1349" i="13"/>
  <c r="L1348" i="13"/>
  <c r="B1348" i="13"/>
  <c r="I1347" i="13"/>
  <c r="N1346" i="13"/>
  <c r="E1346" i="13"/>
  <c r="K1345" i="13"/>
  <c r="C1345" i="13"/>
  <c r="H1344" i="13"/>
  <c r="M1343" i="13"/>
  <c r="D1343" i="13"/>
  <c r="J1342" i="13"/>
  <c r="P1341" i="13"/>
  <c r="G1341" i="13"/>
  <c r="L1340" i="13"/>
  <c r="B1340" i="13"/>
  <c r="I1339" i="13"/>
  <c r="N1338" i="13"/>
  <c r="E1338" i="13"/>
  <c r="K1337" i="13"/>
  <c r="C1337" i="13"/>
  <c r="H1336" i="13"/>
  <c r="M1335" i="13"/>
  <c r="D1335" i="13"/>
  <c r="J1334" i="13"/>
  <c r="P1333" i="13"/>
  <c r="G1333" i="13"/>
  <c r="L1332" i="13"/>
  <c r="B1332" i="13"/>
  <c r="I1331" i="13"/>
  <c r="N1330" i="13"/>
  <c r="E1330" i="13"/>
  <c r="K1329" i="13"/>
  <c r="C1329" i="13"/>
  <c r="H1328" i="13"/>
  <c r="M1327" i="13"/>
  <c r="D1327" i="13"/>
  <c r="J1326" i="13"/>
  <c r="P1325" i="13"/>
  <c r="G1325" i="13"/>
  <c r="L1324" i="13"/>
  <c r="B1324" i="13"/>
  <c r="I1323" i="13"/>
  <c r="N1322" i="13"/>
  <c r="E1322" i="13"/>
  <c r="K1321" i="13"/>
  <c r="C1321" i="13"/>
  <c r="H1320" i="13"/>
  <c r="M1319" i="13"/>
  <c r="D1319" i="13"/>
  <c r="J1318" i="13"/>
  <c r="P1317" i="13"/>
  <c r="G1317" i="13"/>
  <c r="L1316" i="13"/>
  <c r="B1316" i="13"/>
  <c r="I1315" i="13"/>
  <c r="N1314" i="13"/>
  <c r="E1314" i="13"/>
  <c r="K1313" i="13"/>
  <c r="C1313" i="13"/>
  <c r="H1312" i="13"/>
  <c r="M1311" i="13"/>
  <c r="D1311" i="13"/>
  <c r="J1310" i="13"/>
  <c r="P1309" i="13"/>
  <c r="G1309" i="13"/>
  <c r="L1308" i="13"/>
  <c r="B1308" i="13"/>
  <c r="I1307" i="13"/>
  <c r="N1306" i="13"/>
  <c r="E1306" i="13"/>
  <c r="K1305" i="13"/>
  <c r="C1305" i="13"/>
  <c r="H1304" i="13"/>
  <c r="M1303" i="13"/>
  <c r="D1303" i="13"/>
  <c r="J1302" i="13"/>
  <c r="P1301" i="13"/>
  <c r="G1301" i="13"/>
  <c r="L1300" i="13"/>
  <c r="B1300" i="13"/>
  <c r="I1299" i="13"/>
  <c r="N1298" i="13"/>
  <c r="E1298" i="13"/>
  <c r="K1297" i="13"/>
  <c r="C1297" i="13"/>
  <c r="H1296" i="13"/>
  <c r="M1295" i="13"/>
  <c r="D1295" i="13"/>
  <c r="J1294" i="13"/>
  <c r="P1293" i="13"/>
  <c r="G1293" i="13"/>
  <c r="L1292" i="13"/>
  <c r="B1292" i="13"/>
  <c r="I1291" i="13"/>
  <c r="N1290" i="13"/>
  <c r="E1290" i="13"/>
  <c r="K1289" i="13"/>
  <c r="C1289" i="13"/>
  <c r="H1288" i="13"/>
  <c r="M1287" i="13"/>
  <c r="D1287" i="13"/>
  <c r="J1286" i="13"/>
  <c r="P1285" i="13"/>
  <c r="G1285" i="13"/>
  <c r="L1284" i="13"/>
  <c r="B1284" i="13"/>
  <c r="I1283" i="13"/>
  <c r="N1282" i="13"/>
  <c r="E1282" i="13"/>
  <c r="K1281" i="13"/>
  <c r="C1281" i="13"/>
  <c r="H1280" i="13"/>
  <c r="M1279" i="13"/>
  <c r="D1279" i="13"/>
  <c r="J1278" i="13"/>
  <c r="P1277" i="13"/>
  <c r="G1277" i="13"/>
  <c r="L1276" i="13"/>
  <c r="B1276" i="13"/>
  <c r="I1275" i="13"/>
  <c r="N1274" i="13"/>
  <c r="E1274" i="13"/>
  <c r="K1273" i="13"/>
  <c r="C1273" i="13"/>
  <c r="H1272" i="13"/>
  <c r="M1271" i="13"/>
  <c r="D1271" i="13"/>
  <c r="J1270" i="13"/>
  <c r="P1269" i="13"/>
  <c r="G1269" i="13"/>
  <c r="L1268" i="13"/>
  <c r="B1268" i="13"/>
  <c r="I1267" i="13"/>
  <c r="N1266" i="13"/>
  <c r="E1266" i="13"/>
  <c r="K1265" i="13"/>
  <c r="C1265" i="13"/>
  <c r="H1264" i="13"/>
  <c r="M1263" i="13"/>
  <c r="D1263" i="13"/>
  <c r="J1262" i="13"/>
  <c r="P1261" i="13"/>
  <c r="G1261" i="13"/>
  <c r="L1260" i="13"/>
  <c r="B1260" i="13"/>
  <c r="I1259" i="13"/>
  <c r="N1258" i="13"/>
  <c r="E1258" i="13"/>
  <c r="K1257" i="13"/>
  <c r="C1257" i="13"/>
  <c r="H1256" i="13"/>
  <c r="M1255" i="13"/>
  <c r="D1255" i="13"/>
  <c r="J1254" i="13"/>
  <c r="P1253" i="13"/>
  <c r="G1253" i="13"/>
  <c r="L1252" i="13"/>
  <c r="B1252" i="13"/>
  <c r="I1251" i="13"/>
  <c r="N1250" i="13"/>
  <c r="E1250" i="13"/>
  <c r="K1249" i="13"/>
  <c r="C1249" i="13"/>
  <c r="H1248" i="13"/>
  <c r="M1247" i="13"/>
  <c r="D1247" i="13"/>
  <c r="J1246" i="13"/>
  <c r="P1245" i="13"/>
  <c r="G1245" i="13"/>
  <c r="L1244" i="13"/>
  <c r="B1244" i="13"/>
  <c r="I1243" i="13"/>
  <c r="N1242" i="13"/>
  <c r="E1242" i="13"/>
  <c r="K1241" i="13"/>
  <c r="C1241" i="13"/>
  <c r="H1240" i="13"/>
  <c r="M1239" i="13"/>
  <c r="D1239" i="13"/>
  <c r="J1238" i="13"/>
  <c r="P1237" i="13"/>
  <c r="G1237" i="13"/>
  <c r="L1236" i="13"/>
  <c r="B1236" i="13"/>
  <c r="I1235" i="13"/>
  <c r="N1234" i="13"/>
  <c r="E1234" i="13"/>
  <c r="K1233" i="13"/>
  <c r="C1233" i="13"/>
  <c r="H1232" i="13"/>
  <c r="M1231" i="13"/>
  <c r="D1231" i="13"/>
  <c r="J1230" i="13"/>
  <c r="P1229" i="13"/>
  <c r="G1229" i="13"/>
  <c r="L1228" i="13"/>
  <c r="B1228" i="13"/>
  <c r="I1227" i="13"/>
  <c r="N1226" i="13"/>
  <c r="E1226" i="13"/>
  <c r="K1225" i="13"/>
  <c r="C1225" i="13"/>
  <c r="H1224" i="13"/>
  <c r="M1223" i="13"/>
  <c r="D1223" i="13"/>
  <c r="J1222" i="13"/>
  <c r="P1221" i="13"/>
  <c r="G1221" i="13"/>
  <c r="L1220" i="13"/>
  <c r="B1220" i="13"/>
  <c r="I1219" i="13"/>
  <c r="N1218" i="13"/>
  <c r="E1218" i="13"/>
  <c r="K1217" i="13"/>
  <c r="C1217" i="13"/>
  <c r="H1216" i="13"/>
  <c r="M1215" i="13"/>
  <c r="D1215" i="13"/>
  <c r="J1214" i="13"/>
  <c r="P1213" i="13"/>
  <c r="G1213" i="13"/>
  <c r="L1212" i="13"/>
  <c r="B1212" i="13"/>
  <c r="I1211" i="13"/>
  <c r="N1210" i="13"/>
  <c r="E1210" i="13"/>
  <c r="K1209" i="13"/>
  <c r="M1207" i="13"/>
  <c r="D1207" i="13"/>
  <c r="J1206" i="13"/>
  <c r="P1205" i="13"/>
  <c r="G1205" i="13"/>
  <c r="L1204" i="13"/>
  <c r="B1204" i="13"/>
  <c r="I1203" i="13"/>
  <c r="N1202" i="13"/>
  <c r="E1202" i="13"/>
  <c r="K1201" i="13"/>
  <c r="C1201" i="13"/>
  <c r="H1200" i="13"/>
  <c r="M1199" i="13"/>
  <c r="D1199" i="13"/>
  <c r="J1198" i="13"/>
  <c r="P1197" i="13"/>
  <c r="G1197" i="13"/>
  <c r="L1196" i="13"/>
  <c r="B1196" i="13"/>
  <c r="I1195" i="13"/>
  <c r="N1194" i="13"/>
  <c r="E1194" i="13"/>
  <c r="K1193" i="13"/>
  <c r="C1193" i="13"/>
  <c r="H1192" i="13"/>
  <c r="M1191" i="13"/>
  <c r="D1191" i="13"/>
  <c r="J1190" i="13"/>
  <c r="P1189" i="13"/>
  <c r="G1189" i="13"/>
  <c r="L1188" i="13"/>
  <c r="B1188" i="13"/>
  <c r="I1187" i="13"/>
  <c r="N1186" i="13"/>
  <c r="E1186" i="13"/>
  <c r="K1185" i="13"/>
  <c r="C1185" i="13"/>
  <c r="H1184" i="13"/>
  <c r="M1183" i="13"/>
  <c r="D1183" i="13"/>
  <c r="J1182" i="13"/>
  <c r="P1181" i="13"/>
  <c r="G1181" i="13"/>
  <c r="L1180" i="13"/>
  <c r="B1180" i="13"/>
  <c r="I1179" i="13"/>
  <c r="N1178" i="13"/>
  <c r="E1178" i="13"/>
  <c r="K1177" i="13"/>
  <c r="C1177" i="13"/>
  <c r="H1176" i="13"/>
  <c r="M1175" i="13"/>
  <c r="D1175" i="13"/>
  <c r="J1174" i="13"/>
  <c r="P1173" i="13"/>
  <c r="G1173" i="13"/>
  <c r="L1172" i="13"/>
  <c r="B1172" i="13"/>
  <c r="I1171" i="13"/>
  <c r="N1170" i="13"/>
  <c r="E1170" i="13"/>
  <c r="K1169" i="13"/>
  <c r="M1167" i="13"/>
  <c r="D1167" i="13"/>
  <c r="J1166" i="13"/>
  <c r="P1165" i="13"/>
  <c r="G1165" i="13"/>
  <c r="L1164" i="13"/>
  <c r="I1163" i="13"/>
  <c r="N1162" i="13"/>
  <c r="E1162" i="13"/>
  <c r="K1161" i="13"/>
  <c r="C1161" i="13"/>
  <c r="H1160" i="13"/>
  <c r="M1159" i="13"/>
  <c r="D1159" i="13"/>
  <c r="J1158" i="13"/>
  <c r="P1157" i="13"/>
  <c r="G1157" i="13"/>
  <c r="L1156" i="13"/>
  <c r="B1156" i="13"/>
  <c r="I1155" i="13"/>
  <c r="N1154" i="13"/>
  <c r="E1154" i="13"/>
  <c r="K1153" i="13"/>
  <c r="H1152" i="13"/>
  <c r="M1151" i="13"/>
  <c r="D1151" i="13"/>
  <c r="J1150" i="13"/>
  <c r="P1149" i="13"/>
  <c r="G1149" i="13"/>
  <c r="L1148" i="13"/>
  <c r="I1147" i="13"/>
  <c r="N1146" i="13"/>
  <c r="E1146" i="13"/>
  <c r="K1145" i="13"/>
  <c r="C1145" i="13"/>
  <c r="M1143" i="13"/>
  <c r="D1143" i="13"/>
  <c r="J1142" i="13"/>
  <c r="P1141" i="13"/>
  <c r="G1141" i="13"/>
  <c r="L1140" i="13"/>
  <c r="B1140" i="13"/>
  <c r="I1139" i="13"/>
  <c r="N1138" i="13"/>
  <c r="E1138" i="13"/>
  <c r="K1137" i="13"/>
  <c r="C1137" i="13"/>
  <c r="H1136" i="13"/>
  <c r="M1135" i="13"/>
  <c r="D1135" i="13"/>
  <c r="J1134" i="13"/>
  <c r="P1133" i="13"/>
  <c r="G1133" i="13"/>
  <c r="L1132" i="13"/>
  <c r="B1132" i="13"/>
  <c r="I1131" i="13"/>
  <c r="N1130" i="13"/>
  <c r="E1130" i="13"/>
  <c r="K1129" i="13"/>
  <c r="C1129" i="13"/>
  <c r="H1128" i="13"/>
  <c r="M1127" i="13"/>
  <c r="D1127" i="13"/>
  <c r="J1126" i="13"/>
  <c r="P1125" i="13"/>
  <c r="G1125" i="13"/>
  <c r="L1124" i="13"/>
  <c r="B1124" i="13"/>
  <c r="I1123" i="13"/>
  <c r="N1122" i="13"/>
  <c r="E1122" i="13"/>
  <c r="K1121" i="13"/>
  <c r="C1121" i="13"/>
  <c r="H1120" i="13"/>
  <c r="M1119" i="13"/>
  <c r="D1119" i="13"/>
  <c r="J1118" i="13"/>
  <c r="P1117" i="13"/>
  <c r="G1117" i="13"/>
  <c r="L1116" i="13"/>
  <c r="B1116" i="13"/>
  <c r="I1115" i="13"/>
  <c r="N1114" i="13"/>
  <c r="E1114" i="13"/>
  <c r="K1113" i="13"/>
  <c r="H1112" i="13"/>
  <c r="M1111" i="13"/>
  <c r="D1111" i="13"/>
  <c r="J1110" i="13"/>
  <c r="P1109" i="13"/>
  <c r="G1109" i="13"/>
  <c r="L1108" i="13"/>
  <c r="I1107" i="13"/>
  <c r="N1106" i="13"/>
  <c r="E1106" i="13"/>
  <c r="K1105" i="13"/>
  <c r="H1104" i="13"/>
  <c r="M1103" i="13"/>
  <c r="D1103" i="13"/>
  <c r="J1102" i="13"/>
  <c r="P1101" i="13"/>
  <c r="G1101" i="13"/>
  <c r="L1100" i="13"/>
  <c r="I1099" i="13"/>
  <c r="N1098" i="13"/>
  <c r="E1098" i="13"/>
  <c r="K1097" i="13"/>
  <c r="H1096" i="13"/>
  <c r="M1095" i="13"/>
  <c r="D1095" i="13"/>
  <c r="J1094" i="13"/>
  <c r="P1093" i="13"/>
  <c r="G1093" i="13"/>
  <c r="L1092" i="13"/>
  <c r="I1091" i="13"/>
  <c r="N1090" i="13"/>
  <c r="E1090" i="13"/>
  <c r="K1089" i="13"/>
  <c r="C1089" i="13"/>
  <c r="H1088" i="13"/>
  <c r="M1087" i="13"/>
  <c r="D1087" i="13"/>
  <c r="J1086" i="13"/>
  <c r="P1085" i="13"/>
  <c r="G1085" i="13"/>
  <c r="L1084" i="13"/>
  <c r="B1084" i="13"/>
  <c r="I1083" i="13"/>
  <c r="N1082" i="13"/>
  <c r="K1082" i="13"/>
  <c r="E1082" i="13"/>
  <c r="K1081" i="13"/>
  <c r="C1081" i="13"/>
  <c r="H1080" i="13"/>
  <c r="M1079" i="13"/>
  <c r="D1079" i="13"/>
  <c r="J1078" i="13"/>
  <c r="P1077" i="13"/>
  <c r="G1077" i="13"/>
  <c r="L1076" i="13"/>
  <c r="B1076" i="13"/>
  <c r="I1075" i="13"/>
  <c r="N1074" i="13"/>
  <c r="E1074" i="13"/>
  <c r="K1073" i="13"/>
  <c r="H1072" i="13"/>
  <c r="M1071" i="13"/>
  <c r="D1071" i="13"/>
  <c r="P1070" i="13"/>
  <c r="J1070" i="13"/>
  <c r="G1070" i="13"/>
  <c r="P1069" i="13"/>
  <c r="G1069" i="13"/>
  <c r="L1068" i="13"/>
  <c r="I1067" i="13"/>
  <c r="N1066" i="13"/>
  <c r="E1066" i="13"/>
  <c r="K1065" i="13"/>
  <c r="C1065" i="13"/>
  <c r="M1064" i="13"/>
  <c r="D1064" i="13"/>
  <c r="M1063" i="13"/>
  <c r="D1063" i="13"/>
  <c r="J1062" i="13"/>
  <c r="P1061" i="13"/>
  <c r="G1061" i="13"/>
  <c r="L1060" i="13"/>
  <c r="N1059" i="13"/>
  <c r="I1059" i="13"/>
  <c r="E1059" i="13"/>
  <c r="N1058" i="13"/>
  <c r="E1058" i="13"/>
  <c r="C1058" i="13"/>
  <c r="K1057" i="13"/>
  <c r="M1055" i="13"/>
  <c r="D1055" i="13"/>
  <c r="J1054" i="13"/>
  <c r="P1053" i="13"/>
  <c r="L1053" i="13"/>
  <c r="G1053" i="13"/>
  <c r="L1052" i="13"/>
  <c r="I1051" i="13"/>
  <c r="N1050" i="13"/>
  <c r="E1050" i="13"/>
  <c r="K1049" i="13"/>
  <c r="C1049" i="13"/>
  <c r="H1048" i="13"/>
  <c r="M1047" i="13"/>
  <c r="J1047" i="13"/>
  <c r="D1047" i="13"/>
  <c r="J1046" i="13"/>
  <c r="P1045" i="13"/>
  <c r="G1045" i="13"/>
  <c r="L1044" i="13"/>
  <c r="B1044" i="13"/>
  <c r="I1043" i="13"/>
  <c r="N1042" i="13"/>
  <c r="E1042" i="13"/>
  <c r="K1041" i="13"/>
  <c r="C1041" i="13"/>
  <c r="H1040" i="13"/>
  <c r="M1039" i="13"/>
  <c r="D1039" i="13"/>
  <c r="P1038" i="13"/>
  <c r="J1038" i="13"/>
  <c r="G1038" i="13"/>
  <c r="P1037" i="13"/>
  <c r="L1037" i="13"/>
  <c r="G1037" i="13"/>
  <c r="L1036" i="13"/>
  <c r="I1036" i="13"/>
  <c r="B1036" i="13"/>
  <c r="I1035" i="13"/>
  <c r="N1034" i="13"/>
  <c r="E1034" i="13"/>
  <c r="K1033" i="13"/>
  <c r="C1033" i="13"/>
  <c r="H1032" i="13"/>
  <c r="M1031" i="13"/>
  <c r="D1031" i="13"/>
  <c r="J1030" i="13"/>
  <c r="P1029" i="13"/>
  <c r="G1029" i="13"/>
  <c r="L1028" i="13"/>
  <c r="B1028" i="13"/>
  <c r="I1027" i="13"/>
  <c r="N1026" i="13"/>
  <c r="E1026" i="13"/>
  <c r="K1025" i="13"/>
  <c r="M1024" i="13"/>
  <c r="H1024" i="13"/>
  <c r="D1024" i="13"/>
  <c r="M1023" i="13"/>
  <c r="D1023" i="13"/>
  <c r="J1022" i="13"/>
  <c r="P1021" i="13"/>
  <c r="G1021" i="13"/>
  <c r="B1021" i="13"/>
  <c r="L1020" i="13"/>
  <c r="B1020" i="13"/>
  <c r="N1019" i="13"/>
  <c r="I1019" i="13"/>
  <c r="E1019" i="13"/>
  <c r="N1018" i="13"/>
  <c r="E1018" i="13"/>
  <c r="C1018" i="13"/>
  <c r="K1017" i="13"/>
  <c r="C1017" i="13"/>
  <c r="H1016" i="13"/>
  <c r="M1015" i="13"/>
  <c r="D1015" i="13"/>
  <c r="P1014" i="13"/>
  <c r="J1014" i="13"/>
  <c r="G1014" i="13"/>
  <c r="P1013" i="13"/>
  <c r="L1013" i="13"/>
  <c r="G1013" i="13"/>
  <c r="L1012" i="13"/>
  <c r="B1012" i="13"/>
  <c r="I1011" i="13"/>
  <c r="N1010" i="13"/>
  <c r="E1010" i="13"/>
  <c r="K1009" i="13"/>
  <c r="C1009" i="13"/>
  <c r="H1008" i="13"/>
  <c r="M1007" i="13"/>
  <c r="J1007" i="13"/>
  <c r="D1007" i="13"/>
  <c r="J1006" i="13"/>
  <c r="P1005" i="13"/>
  <c r="G1005" i="13"/>
  <c r="B1005" i="13"/>
  <c r="L1004" i="13"/>
  <c r="I1004" i="13"/>
  <c r="B1004" i="13"/>
  <c r="I1003" i="13"/>
  <c r="N1002" i="13"/>
  <c r="E1002" i="13"/>
  <c r="K1001" i="13"/>
  <c r="C1001" i="13"/>
  <c r="M1000" i="13"/>
  <c r="H1000" i="13"/>
  <c r="D1000" i="13"/>
  <c r="M999" i="13"/>
  <c r="D999" i="13"/>
  <c r="J998" i="13"/>
  <c r="P997" i="13"/>
  <c r="G997" i="13"/>
  <c r="L996" i="13"/>
  <c r="B996" i="13"/>
  <c r="I995" i="13"/>
  <c r="N994" i="13"/>
  <c r="K994" i="13"/>
  <c r="E994" i="13"/>
  <c r="K993" i="13"/>
  <c r="H993" i="13"/>
  <c r="C993" i="13"/>
  <c r="H992" i="13"/>
  <c r="M991" i="13"/>
  <c r="D991" i="13"/>
  <c r="J990" i="13"/>
  <c r="P989" i="13"/>
  <c r="G989" i="13"/>
  <c r="L988" i="13"/>
  <c r="B988" i="13"/>
  <c r="N987" i="13"/>
  <c r="I987" i="13"/>
  <c r="E987" i="13"/>
  <c r="N986" i="13"/>
  <c r="E986" i="13"/>
  <c r="C986" i="13"/>
  <c r="K985" i="13"/>
  <c r="C985" i="13"/>
  <c r="H984" i="13"/>
  <c r="M983" i="13"/>
  <c r="D983" i="13"/>
  <c r="J982" i="13"/>
  <c r="P981" i="13"/>
  <c r="G981" i="13"/>
  <c r="L980" i="13"/>
  <c r="B980" i="13"/>
  <c r="I979" i="13"/>
  <c r="N978" i="13"/>
  <c r="E978" i="13"/>
  <c r="K977" i="13"/>
  <c r="C977" i="13"/>
  <c r="H976" i="13"/>
  <c r="M975" i="13"/>
  <c r="D975" i="13"/>
  <c r="J974" i="13"/>
  <c r="P973" i="13"/>
  <c r="G973" i="13"/>
  <c r="L972" i="13"/>
  <c r="B972" i="13"/>
  <c r="I971" i="13"/>
  <c r="N970" i="13"/>
  <c r="E970" i="13"/>
  <c r="K969" i="13"/>
  <c r="C969" i="13"/>
  <c r="M968" i="13"/>
  <c r="D968" i="13"/>
  <c r="M967" i="13"/>
  <c r="D967" i="13"/>
  <c r="J966" i="13"/>
  <c r="P965" i="13"/>
  <c r="G965" i="13"/>
  <c r="L964" i="13"/>
  <c r="N963" i="13"/>
  <c r="I963" i="13"/>
  <c r="E963" i="13"/>
  <c r="N962" i="13"/>
  <c r="K962" i="13"/>
  <c r="E962" i="13"/>
  <c r="K961" i="13"/>
  <c r="C961" i="13"/>
  <c r="M960" i="13"/>
  <c r="H960" i="13"/>
  <c r="D960" i="13"/>
  <c r="M959" i="13"/>
  <c r="D959" i="13"/>
  <c r="J958" i="13"/>
  <c r="P957" i="13"/>
  <c r="G957" i="13"/>
  <c r="B957" i="13"/>
  <c r="L956" i="13"/>
  <c r="I956" i="13"/>
  <c r="B956" i="13"/>
  <c r="I955" i="13"/>
  <c r="N954" i="13"/>
  <c r="E954" i="13"/>
  <c r="K953" i="13"/>
  <c r="C953" i="13"/>
  <c r="H952" i="13"/>
  <c r="M951" i="13"/>
  <c r="J951" i="13"/>
  <c r="D951" i="13"/>
  <c r="P950" i="13"/>
  <c r="J950" i="13"/>
  <c r="G950" i="13"/>
  <c r="P949" i="13"/>
  <c r="L949" i="13"/>
  <c r="G949" i="13"/>
  <c r="B949" i="13"/>
  <c r="L948" i="13"/>
  <c r="I948" i="13"/>
  <c r="N947" i="13"/>
  <c r="I947" i="13"/>
  <c r="E947" i="13"/>
  <c r="N946" i="13"/>
  <c r="K946" i="13"/>
  <c r="E946" i="13"/>
  <c r="K945" i="13"/>
  <c r="H944" i="13"/>
  <c r="M943" i="13"/>
  <c r="D943" i="13"/>
  <c r="J942" i="13"/>
  <c r="P941" i="13"/>
  <c r="G941" i="13"/>
  <c r="L940" i="13"/>
  <c r="I939" i="13"/>
  <c r="N938" i="13"/>
  <c r="E938" i="13"/>
  <c r="K937" i="13"/>
  <c r="C937" i="13"/>
  <c r="H936" i="13"/>
  <c r="M935" i="13"/>
  <c r="J935" i="13"/>
  <c r="D935" i="13"/>
  <c r="J934" i="13"/>
  <c r="P933" i="13"/>
  <c r="G933" i="13"/>
  <c r="L932" i="13"/>
  <c r="B932" i="13"/>
  <c r="I931" i="13"/>
  <c r="N930" i="13"/>
  <c r="E930" i="13"/>
  <c r="K929" i="13"/>
  <c r="C929" i="13"/>
  <c r="H928" i="13"/>
  <c r="M927" i="13"/>
  <c r="D927" i="13"/>
  <c r="J926" i="13"/>
  <c r="P925" i="13"/>
  <c r="G925" i="13"/>
  <c r="L924" i="13"/>
  <c r="B924" i="13"/>
  <c r="I923" i="13"/>
  <c r="N922" i="13"/>
  <c r="K922" i="13"/>
  <c r="E922" i="13"/>
  <c r="K921" i="13"/>
  <c r="H921" i="13"/>
  <c r="C921" i="13"/>
  <c r="M920" i="13"/>
  <c r="H920" i="13"/>
  <c r="D920" i="13"/>
  <c r="M919" i="13"/>
  <c r="D919" i="13"/>
  <c r="J918" i="13"/>
  <c r="P917" i="13"/>
  <c r="G917" i="13"/>
  <c r="L916" i="13"/>
  <c r="B916" i="13"/>
  <c r="I915" i="13"/>
  <c r="N914" i="13"/>
  <c r="K914" i="13"/>
  <c r="E914" i="13"/>
  <c r="K913" i="13"/>
  <c r="H913" i="13"/>
  <c r="C913" i="13"/>
  <c r="H912" i="13"/>
  <c r="M911" i="13"/>
  <c r="D911" i="13"/>
  <c r="J910" i="13"/>
  <c r="P909" i="13"/>
  <c r="G909" i="13"/>
  <c r="B909" i="13"/>
  <c r="L908" i="13"/>
  <c r="I908" i="13"/>
  <c r="B908" i="13"/>
  <c r="I907" i="13"/>
  <c r="N906" i="13"/>
  <c r="E906" i="13"/>
  <c r="K905" i="13"/>
  <c r="C905" i="13"/>
  <c r="H904" i="13"/>
  <c r="M903" i="13"/>
  <c r="D903" i="13"/>
  <c r="P902" i="13"/>
  <c r="J902" i="13"/>
  <c r="G902" i="13"/>
  <c r="P901" i="13"/>
  <c r="L901" i="13"/>
  <c r="G901" i="13"/>
  <c r="L900" i="13"/>
  <c r="B900" i="13"/>
  <c r="I899" i="13"/>
  <c r="N898" i="13"/>
  <c r="E898" i="13"/>
  <c r="K897" i="13"/>
  <c r="C897" i="13"/>
  <c r="H896" i="13"/>
  <c r="M895" i="13"/>
  <c r="D895" i="13"/>
  <c r="P894" i="13"/>
  <c r="J894" i="13"/>
  <c r="G894" i="13"/>
  <c r="P893" i="13"/>
  <c r="G893" i="13"/>
  <c r="B893" i="13"/>
  <c r="L892" i="13"/>
  <c r="I892" i="13"/>
  <c r="B892" i="13"/>
  <c r="I891" i="13"/>
  <c r="N890" i="13"/>
  <c r="K890" i="13"/>
  <c r="E890" i="13"/>
  <c r="K889" i="13"/>
  <c r="H889" i="13"/>
  <c r="C889" i="13"/>
  <c r="H888" i="13"/>
  <c r="M887" i="13"/>
  <c r="D887" i="13"/>
  <c r="J886" i="13"/>
  <c r="P885" i="13"/>
  <c r="G885" i="13"/>
  <c r="L884" i="13"/>
  <c r="I884" i="13"/>
  <c r="B884" i="13"/>
  <c r="I883" i="13"/>
  <c r="N882" i="13"/>
  <c r="E882" i="13"/>
  <c r="C882" i="13"/>
  <c r="K881" i="13"/>
  <c r="C881" i="13"/>
  <c r="H880" i="13"/>
  <c r="M879" i="13"/>
  <c r="J879" i="13"/>
  <c r="D879" i="13"/>
  <c r="J878" i="13"/>
  <c r="P877" i="13"/>
  <c r="G877" i="13"/>
  <c r="L876" i="13"/>
  <c r="B876" i="13"/>
  <c r="I875" i="13"/>
  <c r="N874" i="13"/>
  <c r="K874" i="13"/>
  <c r="E874" i="13"/>
  <c r="K873" i="13"/>
  <c r="H873" i="13"/>
  <c r="C873" i="13"/>
  <c r="H872" i="13"/>
  <c r="M871" i="13"/>
  <c r="D871" i="13"/>
  <c r="J870" i="13"/>
  <c r="P869" i="13"/>
  <c r="G869" i="13"/>
  <c r="B869" i="13"/>
  <c r="L868" i="13"/>
  <c r="B868" i="13"/>
  <c r="N867" i="13"/>
  <c r="I867" i="13"/>
  <c r="N866" i="13"/>
  <c r="K866" i="13"/>
  <c r="E866" i="13"/>
  <c r="K865" i="13"/>
  <c r="H865" i="13"/>
  <c r="C865" i="13"/>
  <c r="M864" i="13"/>
  <c r="D864" i="13"/>
  <c r="M863" i="13"/>
  <c r="D863" i="13"/>
  <c r="J862" i="13"/>
  <c r="P861" i="13"/>
  <c r="G861" i="13"/>
  <c r="L860" i="13"/>
  <c r="I859" i="13"/>
  <c r="N858" i="13"/>
  <c r="E858" i="13"/>
  <c r="K857" i="13"/>
  <c r="H857" i="13"/>
  <c r="C857" i="13"/>
  <c r="M856" i="13"/>
  <c r="D856" i="13"/>
  <c r="M855" i="13"/>
  <c r="D855" i="13"/>
  <c r="J854" i="13"/>
  <c r="P853" i="13"/>
  <c r="L853" i="13"/>
  <c r="G853" i="13"/>
  <c r="L852" i="13"/>
  <c r="I852" i="13"/>
  <c r="B852" i="13"/>
  <c r="I851" i="13"/>
  <c r="E851" i="13"/>
  <c r="N850" i="13"/>
  <c r="E850" i="13"/>
  <c r="C850" i="13"/>
  <c r="K849" i="13"/>
  <c r="C849" i="13"/>
  <c r="H848" i="13"/>
  <c r="M847" i="13"/>
  <c r="J847" i="13"/>
  <c r="D847" i="13"/>
  <c r="J846" i="13"/>
  <c r="P845" i="13"/>
  <c r="G845" i="13"/>
  <c r="L844" i="13"/>
  <c r="B844" i="13"/>
  <c r="N843" i="13"/>
  <c r="I843" i="13"/>
  <c r="E843" i="13"/>
  <c r="N842" i="13"/>
  <c r="K842" i="13"/>
  <c r="E842" i="13"/>
  <c r="K841" i="13"/>
  <c r="C841" i="13"/>
  <c r="H840" i="13"/>
  <c r="M839" i="13"/>
  <c r="D839" i="13"/>
  <c r="P838" i="13"/>
  <c r="J838" i="13"/>
  <c r="G838" i="13"/>
  <c r="P837" i="13"/>
  <c r="L837" i="13"/>
  <c r="G837" i="13"/>
  <c r="L836" i="13"/>
  <c r="I836" i="13"/>
  <c r="B836" i="13"/>
  <c r="I835" i="13"/>
  <c r="N834" i="13"/>
  <c r="E834" i="13"/>
  <c r="C834" i="13"/>
  <c r="K833" i="13"/>
  <c r="H832" i="13"/>
  <c r="M831" i="13"/>
  <c r="D831" i="13"/>
  <c r="J830" i="13"/>
  <c r="P829" i="13"/>
  <c r="G829" i="13"/>
  <c r="B829" i="13"/>
  <c r="L828" i="13"/>
  <c r="B828" i="13"/>
  <c r="I827" i="13"/>
  <c r="N826" i="13"/>
  <c r="E826" i="13"/>
  <c r="K825" i="13"/>
  <c r="C825" i="13"/>
  <c r="H824" i="13"/>
  <c r="M823" i="13"/>
  <c r="D823" i="13"/>
  <c r="P822" i="13"/>
  <c r="J822" i="13"/>
  <c r="G822" i="13"/>
  <c r="P821" i="13"/>
  <c r="G821" i="13"/>
  <c r="L820" i="13"/>
  <c r="I819" i="13"/>
  <c r="N818" i="13"/>
  <c r="E818" i="13"/>
  <c r="K817" i="13"/>
  <c r="C817" i="13"/>
  <c r="H816" i="13"/>
  <c r="M815" i="13"/>
  <c r="D815" i="13"/>
  <c r="J814" i="13"/>
  <c r="P813" i="13"/>
  <c r="G813" i="13"/>
  <c r="L812" i="13"/>
  <c r="B812" i="13"/>
  <c r="I811" i="13"/>
  <c r="N810" i="13"/>
  <c r="E810" i="13"/>
  <c r="K809" i="13"/>
  <c r="C809" i="13"/>
  <c r="M807" i="13"/>
  <c r="D807" i="13"/>
  <c r="P806" i="13"/>
  <c r="J806" i="13"/>
  <c r="G806" i="13"/>
  <c r="P805" i="13"/>
  <c r="G805" i="13"/>
  <c r="L804" i="13"/>
  <c r="B804" i="13"/>
  <c r="I803" i="13"/>
  <c r="N802" i="13"/>
  <c r="E802" i="13"/>
  <c r="K801" i="13"/>
  <c r="H800" i="13"/>
  <c r="M799" i="13"/>
  <c r="D799" i="13"/>
  <c r="J798" i="13"/>
  <c r="P797" i="13"/>
  <c r="G797" i="13"/>
  <c r="L796" i="13"/>
  <c r="N795" i="13"/>
  <c r="I795" i="13"/>
  <c r="E795" i="13"/>
  <c r="N794" i="13"/>
  <c r="E794" i="13"/>
  <c r="C794" i="13"/>
  <c r="K793" i="13"/>
  <c r="H792" i="13"/>
  <c r="M791" i="13"/>
  <c r="D791" i="13"/>
  <c r="J790" i="13"/>
  <c r="P789" i="13"/>
  <c r="L789" i="13"/>
  <c r="G789" i="13"/>
  <c r="L788" i="13"/>
  <c r="N787" i="13"/>
  <c r="I787" i="13"/>
  <c r="E787" i="13"/>
  <c r="N786" i="13"/>
  <c r="E786" i="13"/>
  <c r="C786" i="13"/>
  <c r="K785" i="13"/>
  <c r="C785" i="13"/>
  <c r="H784" i="13"/>
  <c r="M783" i="13"/>
  <c r="D783" i="13"/>
  <c r="J782" i="13"/>
  <c r="P781" i="13"/>
  <c r="L781" i="13"/>
  <c r="G781" i="13"/>
  <c r="B781" i="13"/>
  <c r="L780" i="13"/>
  <c r="I780" i="13"/>
  <c r="B780" i="13"/>
  <c r="I779" i="13"/>
  <c r="N778" i="13"/>
  <c r="E778" i="13"/>
  <c r="K777" i="13"/>
  <c r="C777" i="13"/>
  <c r="H776" i="13"/>
  <c r="M775" i="13"/>
  <c r="J775" i="13"/>
  <c r="D775" i="13"/>
  <c r="J774" i="13"/>
  <c r="P773" i="13"/>
  <c r="G773" i="13"/>
  <c r="L772" i="13"/>
  <c r="B772" i="13"/>
  <c r="I771" i="13"/>
  <c r="N770" i="13"/>
  <c r="E770" i="13"/>
  <c r="K769" i="13"/>
  <c r="C769" i="13"/>
  <c r="M768" i="13"/>
  <c r="H768" i="13"/>
  <c r="D768" i="13"/>
  <c r="M767" i="13"/>
  <c r="D767" i="13"/>
  <c r="P766" i="13"/>
  <c r="J766" i="13"/>
  <c r="G766" i="13"/>
  <c r="P765" i="13"/>
  <c r="L765" i="13"/>
  <c r="G765" i="13"/>
  <c r="L764" i="13"/>
  <c r="I764" i="13"/>
  <c r="B764" i="13"/>
  <c r="I763" i="13"/>
  <c r="N762" i="13"/>
  <c r="E762" i="13"/>
  <c r="C762" i="13"/>
  <c r="K761" i="13"/>
  <c r="H761" i="13"/>
  <c r="C761" i="13"/>
  <c r="H760" i="13"/>
  <c r="M759" i="13"/>
  <c r="D759" i="13"/>
  <c r="J758" i="13"/>
  <c r="P757" i="13"/>
  <c r="G757" i="13"/>
  <c r="M756" i="13"/>
  <c r="L756" i="13"/>
  <c r="D756" i="13"/>
  <c r="B756" i="13"/>
  <c r="I755" i="13"/>
  <c r="N754" i="13"/>
  <c r="E754" i="13"/>
  <c r="K753" i="13"/>
  <c r="C753" i="13"/>
  <c r="M752" i="13"/>
  <c r="H752" i="13"/>
  <c r="D752" i="13"/>
  <c r="M751" i="13"/>
  <c r="D751" i="13"/>
  <c r="P750" i="13"/>
  <c r="J750" i="13"/>
  <c r="G750" i="13"/>
  <c r="P749" i="13"/>
  <c r="L749" i="13"/>
  <c r="G749" i="13"/>
  <c r="L748" i="13"/>
  <c r="I748" i="13"/>
  <c r="B748" i="13"/>
  <c r="I747" i="13"/>
  <c r="N746" i="13"/>
  <c r="E746" i="13"/>
  <c r="K745" i="13"/>
  <c r="C745" i="13"/>
  <c r="I744" i="13"/>
  <c r="M743" i="13"/>
  <c r="J743" i="13"/>
  <c r="D743" i="13"/>
  <c r="J742" i="13"/>
  <c r="P741" i="13"/>
  <c r="G741" i="13"/>
  <c r="M740" i="13"/>
  <c r="L740" i="13"/>
  <c r="D740" i="13"/>
  <c r="B740" i="13"/>
  <c r="I739" i="13"/>
  <c r="N738" i="13"/>
  <c r="E738" i="13"/>
  <c r="K737" i="13"/>
  <c r="C737" i="13"/>
  <c r="M736" i="13"/>
  <c r="H736" i="13"/>
  <c r="D736" i="13"/>
  <c r="N735" i="13"/>
  <c r="M735" i="13"/>
  <c r="E735" i="13"/>
  <c r="D735" i="13"/>
  <c r="K734" i="13"/>
  <c r="J734" i="13"/>
  <c r="P733" i="13"/>
  <c r="L733" i="13"/>
  <c r="G733" i="13"/>
  <c r="B733" i="13"/>
  <c r="L732" i="13"/>
  <c r="B732" i="13"/>
  <c r="I731" i="13"/>
  <c r="N730" i="13"/>
  <c r="E730" i="13"/>
  <c r="K729" i="13"/>
  <c r="C729" i="13"/>
  <c r="I728" i="13"/>
  <c r="H728" i="13"/>
  <c r="D728" i="13"/>
  <c r="M727" i="13"/>
  <c r="D727" i="13"/>
  <c r="J726" i="13"/>
  <c r="P725" i="13"/>
  <c r="G725" i="13"/>
  <c r="M724" i="13"/>
  <c r="L724" i="13"/>
  <c r="D724" i="13"/>
  <c r="I723" i="13"/>
  <c r="N722" i="13"/>
  <c r="E722" i="13"/>
  <c r="K721" i="13"/>
  <c r="H721" i="13"/>
  <c r="C721" i="13"/>
  <c r="H720" i="13"/>
  <c r="M719" i="13"/>
  <c r="D719" i="13"/>
  <c r="P718" i="13"/>
  <c r="L718" i="13"/>
  <c r="J718" i="13"/>
  <c r="P717" i="13"/>
  <c r="L717" i="13"/>
  <c r="G717" i="13"/>
  <c r="L716" i="13"/>
  <c r="I716" i="13"/>
  <c r="I715" i="13"/>
  <c r="E715" i="13"/>
  <c r="N714" i="13"/>
  <c r="E714" i="13"/>
  <c r="K713" i="13"/>
  <c r="C713" i="13"/>
  <c r="I712" i="13"/>
  <c r="H712" i="13"/>
  <c r="M711" i="13"/>
  <c r="D711" i="13"/>
  <c r="J710" i="13"/>
  <c r="P709" i="13"/>
  <c r="G709" i="13"/>
  <c r="L708" i="13"/>
  <c r="B708" i="13"/>
  <c r="J707" i="13"/>
  <c r="I707" i="13"/>
  <c r="H707" i="13"/>
  <c r="N706" i="13"/>
  <c r="M706" i="13"/>
  <c r="E706" i="13"/>
  <c r="D706" i="13"/>
  <c r="C706" i="13"/>
  <c r="K705" i="13"/>
  <c r="J705" i="13"/>
  <c r="H705" i="13"/>
  <c r="J704" i="13"/>
  <c r="H704" i="13"/>
  <c r="M703" i="13"/>
  <c r="D703" i="13"/>
  <c r="J702" i="13"/>
  <c r="P701" i="13"/>
  <c r="G701" i="13"/>
  <c r="L700" i="13"/>
  <c r="K700" i="13"/>
  <c r="B700" i="13"/>
  <c r="K699" i="13"/>
  <c r="I699" i="13"/>
  <c r="N698" i="13"/>
  <c r="H698" i="13"/>
  <c r="E698" i="13"/>
  <c r="K697" i="13"/>
  <c r="C697" i="13"/>
  <c r="M696" i="13"/>
  <c r="H696" i="13"/>
  <c r="D696" i="13"/>
  <c r="M695" i="13"/>
  <c r="L695" i="13"/>
  <c r="D695" i="13"/>
  <c r="J694" i="13"/>
  <c r="I694" i="13"/>
  <c r="P693" i="13"/>
  <c r="G693" i="13"/>
  <c r="N692" i="13"/>
  <c r="L692" i="13"/>
  <c r="E692" i="13"/>
  <c r="N691" i="13"/>
  <c r="I691" i="13"/>
  <c r="E691" i="13"/>
  <c r="N690" i="13"/>
  <c r="K690" i="13"/>
  <c r="E690" i="13"/>
  <c r="K689" i="13"/>
  <c r="M688" i="13"/>
  <c r="I688" i="13"/>
  <c r="H688" i="13"/>
  <c r="M687" i="13"/>
  <c r="J687" i="13"/>
  <c r="D687" i="13"/>
  <c r="P686" i="13"/>
  <c r="J686" i="13"/>
  <c r="G686" i="13"/>
  <c r="P685" i="13"/>
  <c r="L685" i="13"/>
  <c r="G685" i="13"/>
  <c r="C685" i="13"/>
  <c r="L684" i="13"/>
  <c r="I683" i="13"/>
  <c r="N682" i="13"/>
  <c r="K682" i="13"/>
  <c r="E682" i="13"/>
  <c r="K681" i="13"/>
  <c r="C681" i="13"/>
  <c r="J680" i="13"/>
  <c r="M679" i="13"/>
  <c r="I679" i="13"/>
  <c r="D679" i="13"/>
  <c r="N678" i="13"/>
  <c r="L678" i="13"/>
  <c r="J678" i="13"/>
  <c r="E678" i="13"/>
  <c r="P677" i="13"/>
  <c r="G677" i="13"/>
  <c r="L676" i="13"/>
  <c r="K676" i="13"/>
  <c r="B676" i="13"/>
  <c r="N675" i="13"/>
  <c r="K675" i="13"/>
  <c r="I675" i="13"/>
  <c r="N674" i="13"/>
  <c r="E674" i="13"/>
  <c r="M673" i="13"/>
  <c r="K673" i="13"/>
  <c r="D673" i="13"/>
  <c r="C673" i="13"/>
  <c r="L672" i="13"/>
  <c r="J672" i="13"/>
  <c r="M671" i="13"/>
  <c r="D671" i="13"/>
  <c r="B671" i="13"/>
  <c r="J670" i="13"/>
  <c r="P669" i="13"/>
  <c r="G669" i="13"/>
  <c r="M668" i="13"/>
  <c r="L668" i="13"/>
  <c r="D668" i="13"/>
  <c r="B668" i="13"/>
  <c r="I667" i="13"/>
  <c r="C667" i="13"/>
  <c r="N666" i="13"/>
  <c r="E666" i="13"/>
  <c r="K665" i="13"/>
  <c r="M664" i="13"/>
  <c r="H664" i="13"/>
  <c r="D664" i="13"/>
  <c r="M663" i="13"/>
  <c r="L663" i="13"/>
  <c r="D663" i="13"/>
  <c r="J662" i="13"/>
  <c r="I662" i="13"/>
  <c r="P661" i="13"/>
  <c r="G661" i="13"/>
  <c r="N660" i="13"/>
  <c r="L660" i="13"/>
  <c r="E660" i="13"/>
  <c r="B660" i="13"/>
  <c r="M659" i="13"/>
  <c r="I659" i="13"/>
  <c r="D659" i="13"/>
  <c r="N658" i="13"/>
  <c r="J658" i="13"/>
  <c r="G658" i="13"/>
  <c r="E658" i="13"/>
  <c r="P657" i="13"/>
  <c r="K657" i="13"/>
  <c r="G657" i="13"/>
  <c r="C657" i="13"/>
  <c r="M656" i="13"/>
  <c r="H656" i="13"/>
  <c r="G656" i="13"/>
  <c r="D656" i="13"/>
  <c r="N655" i="13"/>
  <c r="M655" i="13"/>
  <c r="D655" i="13"/>
  <c r="J654" i="13"/>
  <c r="P653" i="13"/>
  <c r="N653" i="13"/>
  <c r="I653" i="13"/>
  <c r="G653" i="13"/>
  <c r="L652" i="13"/>
  <c r="K652" i="13"/>
  <c r="K651" i="13"/>
  <c r="I651" i="13"/>
  <c r="N650" i="13"/>
  <c r="H650" i="13"/>
  <c r="E650" i="13"/>
  <c r="C650" i="13"/>
  <c r="L649" i="13"/>
  <c r="K649" i="13"/>
  <c r="C649" i="13"/>
  <c r="P648" i="13"/>
  <c r="I648" i="13"/>
  <c r="H648" i="13"/>
  <c r="G648" i="13"/>
  <c r="P647" i="13"/>
  <c r="M647" i="13"/>
  <c r="G647" i="13"/>
  <c r="E647" i="13"/>
  <c r="D647" i="13"/>
  <c r="L646" i="13"/>
  <c r="J646" i="13"/>
  <c r="P645" i="13"/>
  <c r="G645" i="13"/>
  <c r="L644" i="13"/>
  <c r="B644" i="13"/>
  <c r="J643" i="13"/>
  <c r="I643" i="13"/>
  <c r="P642" i="13"/>
  <c r="N642" i="13"/>
  <c r="G642" i="13"/>
  <c r="E642" i="13"/>
  <c r="L641" i="13"/>
  <c r="K641" i="13"/>
  <c r="J641" i="13"/>
  <c r="C641" i="13"/>
  <c r="I640" i="13"/>
  <c r="H640" i="13"/>
  <c r="P639" i="13"/>
  <c r="M639" i="13"/>
  <c r="G639" i="13"/>
  <c r="D639" i="13"/>
  <c r="N638" i="13"/>
  <c r="L638" i="13"/>
  <c r="J638" i="13"/>
  <c r="E638" i="13"/>
  <c r="B638" i="13"/>
  <c r="P637" i="13"/>
  <c r="L637" i="13"/>
  <c r="G637" i="13"/>
  <c r="M636" i="13"/>
  <c r="L636" i="13"/>
  <c r="D636" i="13"/>
  <c r="B636" i="13"/>
  <c r="K635" i="13"/>
  <c r="I635" i="13"/>
  <c r="P634" i="13"/>
  <c r="N634" i="13"/>
  <c r="E634" i="13"/>
  <c r="D634" i="13"/>
  <c r="K633" i="13"/>
  <c r="C633" i="13"/>
  <c r="M632" i="13"/>
  <c r="M631" i="13"/>
  <c r="D631" i="13"/>
  <c r="B631" i="13"/>
  <c r="N630" i="13"/>
  <c r="J630" i="13"/>
  <c r="E630" i="13"/>
  <c r="P629" i="13"/>
  <c r="L629" i="13"/>
  <c r="G629" i="13"/>
  <c r="B629" i="13"/>
  <c r="L628" i="13"/>
  <c r="I628" i="13"/>
  <c r="B628" i="13"/>
  <c r="I627" i="13"/>
  <c r="E627" i="13"/>
  <c r="N626" i="13"/>
  <c r="J626" i="13"/>
  <c r="E626" i="13"/>
  <c r="K625" i="13"/>
  <c r="D625" i="13"/>
  <c r="C625" i="13"/>
  <c r="I624" i="13"/>
  <c r="P623" i="13"/>
  <c r="M623" i="13"/>
  <c r="G623" i="13"/>
  <c r="D623" i="13"/>
  <c r="N622" i="13"/>
  <c r="L622" i="13"/>
  <c r="J622" i="13"/>
  <c r="E622" i="13"/>
  <c r="B622" i="13"/>
  <c r="P621" i="13"/>
  <c r="L621" i="13"/>
  <c r="G621" i="13"/>
  <c r="M620" i="13"/>
  <c r="L620" i="13"/>
  <c r="D620" i="13"/>
  <c r="B620" i="13"/>
  <c r="K619" i="13"/>
  <c r="I619" i="13"/>
  <c r="P618" i="13"/>
  <c r="N618" i="13"/>
  <c r="E618" i="13"/>
  <c r="D618" i="13"/>
  <c r="K617" i="13"/>
  <c r="C617" i="13"/>
  <c r="M616" i="13"/>
  <c r="H616" i="13"/>
  <c r="M615" i="13"/>
  <c r="D615" i="13"/>
  <c r="B615" i="13"/>
  <c r="N614" i="13"/>
  <c r="J614" i="13"/>
  <c r="E614" i="13"/>
  <c r="P613" i="13"/>
  <c r="L613" i="13"/>
  <c r="G613" i="13"/>
  <c r="L612" i="13"/>
  <c r="I612" i="13"/>
  <c r="I611" i="13"/>
  <c r="E611" i="13"/>
  <c r="N610" i="13"/>
  <c r="J610" i="13"/>
  <c r="E610" i="13"/>
  <c r="P609" i="13"/>
  <c r="L609" i="13"/>
  <c r="K609" i="13"/>
  <c r="C609" i="13"/>
  <c r="J608" i="13"/>
  <c r="H608" i="13"/>
  <c r="M607" i="13"/>
  <c r="J607" i="13"/>
  <c r="D607" i="13"/>
  <c r="J606" i="13"/>
  <c r="P605" i="13"/>
  <c r="N605" i="13"/>
  <c r="G605" i="13"/>
  <c r="E605" i="13"/>
  <c r="L604" i="13"/>
  <c r="E604" i="13"/>
  <c r="B604" i="13"/>
  <c r="C604" i="13"/>
  <c r="K603" i="13"/>
  <c r="I603" i="13"/>
  <c r="B603" i="13"/>
  <c r="P602" i="13"/>
  <c r="N602" i="13"/>
  <c r="H602" i="13"/>
  <c r="E602" i="13"/>
  <c r="M601" i="13"/>
  <c r="K601" i="13"/>
  <c r="J601" i="13"/>
  <c r="D601" i="13"/>
  <c r="C601" i="13"/>
  <c r="J600" i="13"/>
  <c r="H600" i="13"/>
  <c r="D600" i="13"/>
  <c r="M599" i="13"/>
  <c r="L599" i="13"/>
  <c r="J599" i="13"/>
  <c r="D599" i="13"/>
  <c r="B599" i="13"/>
  <c r="J598" i="13"/>
  <c r="P597" i="13"/>
  <c r="N597" i="13"/>
  <c r="G597" i="13"/>
  <c r="E597" i="13"/>
  <c r="L596" i="13"/>
  <c r="I596" i="13"/>
  <c r="C596" i="13"/>
  <c r="K595" i="13"/>
  <c r="I595" i="13"/>
  <c r="E595" i="13"/>
  <c r="B595" i="13"/>
  <c r="N594" i="13"/>
  <c r="J594" i="13"/>
  <c r="E594" i="13"/>
  <c r="M593" i="13"/>
  <c r="K593" i="13"/>
  <c r="D593" i="13"/>
  <c r="C593" i="13"/>
  <c r="J592" i="13"/>
  <c r="P591" i="13"/>
  <c r="M591" i="13"/>
  <c r="J591" i="13"/>
  <c r="E591" i="13"/>
  <c r="D591" i="13"/>
  <c r="K590" i="13"/>
  <c r="J590" i="13"/>
  <c r="P589" i="13"/>
  <c r="N589" i="13"/>
  <c r="G589" i="13"/>
  <c r="E589" i="13"/>
  <c r="M588" i="13"/>
  <c r="L588" i="13"/>
  <c r="B588" i="13"/>
  <c r="K587" i="13"/>
  <c r="I587" i="13"/>
  <c r="B587" i="13"/>
  <c r="N586" i="13"/>
  <c r="M586" i="13"/>
  <c r="H586" i="13"/>
  <c r="E586" i="13"/>
  <c r="M585" i="13"/>
  <c r="K585" i="13"/>
  <c r="H585" i="13"/>
  <c r="D585" i="13"/>
  <c r="C585" i="13"/>
  <c r="M584" i="13"/>
  <c r="K584" i="13"/>
  <c r="M583" i="13"/>
  <c r="D583" i="13"/>
  <c r="B583" i="13"/>
  <c r="J582" i="13"/>
  <c r="I582" i="13"/>
  <c r="G582" i="13"/>
  <c r="P581" i="13"/>
  <c r="L581" i="13"/>
  <c r="G581" i="13"/>
  <c r="L580" i="13"/>
  <c r="K580" i="13"/>
  <c r="B580" i="13"/>
  <c r="I579" i="13"/>
  <c r="H579" i="13"/>
  <c r="N578" i="13"/>
  <c r="M578" i="13"/>
  <c r="E578" i="13"/>
  <c r="D578" i="13"/>
  <c r="K577" i="13"/>
  <c r="J577" i="13"/>
  <c r="G577" i="13"/>
  <c r="C577" i="13"/>
  <c r="L576" i="13"/>
  <c r="P575" i="13"/>
  <c r="M575" i="13"/>
  <c r="I575" i="13"/>
  <c r="G575" i="13"/>
  <c r="D575" i="13"/>
  <c r="P574" i="13"/>
  <c r="J574" i="13"/>
  <c r="G574" i="13"/>
  <c r="E574" i="13"/>
  <c r="P573" i="13"/>
  <c r="L573" i="13"/>
  <c r="G573" i="13"/>
  <c r="L572" i="13"/>
  <c r="K571" i="13"/>
  <c r="I571" i="13"/>
  <c r="E571" i="13"/>
  <c r="B571" i="13"/>
  <c r="N570" i="13"/>
  <c r="J570" i="13"/>
  <c r="H570" i="13"/>
  <c r="E570" i="13"/>
  <c r="N569" i="13"/>
  <c r="M569" i="13"/>
  <c r="K569" i="13"/>
  <c r="D569" i="13"/>
  <c r="K568" i="13"/>
  <c r="I568" i="13"/>
  <c r="H568" i="13"/>
  <c r="P567" i="13"/>
  <c r="M567" i="13"/>
  <c r="J567" i="13"/>
  <c r="E567" i="13"/>
  <c r="D567" i="13"/>
  <c r="M566" i="13"/>
  <c r="J566" i="13"/>
  <c r="P565" i="13"/>
  <c r="G565" i="13"/>
  <c r="M564" i="13"/>
  <c r="L564" i="13"/>
  <c r="D564" i="13"/>
  <c r="B564" i="13"/>
  <c r="M563" i="13"/>
  <c r="J563" i="13"/>
  <c r="I563" i="13"/>
  <c r="D563" i="13"/>
  <c r="N562" i="13"/>
  <c r="J562" i="13"/>
  <c r="E562" i="13"/>
  <c r="D562" i="13"/>
  <c r="P561" i="13"/>
  <c r="K561" i="13"/>
  <c r="G561" i="13"/>
  <c r="C561" i="13"/>
  <c r="M560" i="13"/>
  <c r="H560" i="13"/>
  <c r="D560" i="13"/>
  <c r="C560" i="13"/>
  <c r="M559" i="13"/>
  <c r="L559" i="13"/>
  <c r="J559" i="13"/>
  <c r="D559" i="13"/>
  <c r="M558" i="13"/>
  <c r="J558" i="13"/>
  <c r="D558" i="13"/>
  <c r="P557" i="13"/>
  <c r="N557" i="13"/>
  <c r="J557" i="13"/>
  <c r="G557" i="13"/>
  <c r="L556" i="13"/>
  <c r="B556" i="13"/>
  <c r="I555" i="13"/>
  <c r="H555" i="13"/>
  <c r="N554" i="13"/>
  <c r="M554" i="13"/>
  <c r="K554" i="13"/>
  <c r="E554" i="13"/>
  <c r="D554" i="13"/>
  <c r="P553" i="13"/>
  <c r="K553" i="13"/>
  <c r="J553" i="13"/>
  <c r="E553" i="13"/>
  <c r="C553" i="13"/>
  <c r="K552" i="13"/>
  <c r="M551" i="13"/>
  <c r="I551" i="13"/>
  <c r="D551" i="13"/>
  <c r="P550" i="13"/>
  <c r="J550" i="13"/>
  <c r="G550" i="13"/>
  <c r="P549" i="13"/>
  <c r="L549" i="13"/>
  <c r="G549" i="13"/>
  <c r="L548" i="13"/>
  <c r="K548" i="13"/>
  <c r="I548" i="13"/>
  <c r="B548" i="13"/>
  <c r="K547" i="13"/>
  <c r="I547" i="13"/>
  <c r="B547" i="13"/>
  <c r="N546" i="13"/>
  <c r="K546" i="13"/>
  <c r="H546" i="13"/>
  <c r="E546" i="13"/>
  <c r="P545" i="13"/>
  <c r="M545" i="13"/>
  <c r="K545" i="13"/>
  <c r="E545" i="13"/>
  <c r="D545" i="13"/>
  <c r="C545" i="13"/>
  <c r="K544" i="13"/>
  <c r="J544" i="13"/>
  <c r="H544" i="13"/>
  <c r="M543" i="13"/>
  <c r="J543" i="13"/>
  <c r="G543" i="13"/>
  <c r="D543" i="13"/>
  <c r="P542" i="13"/>
  <c r="K542" i="13"/>
  <c r="J542" i="13"/>
  <c r="E542" i="13"/>
  <c r="P541" i="13"/>
  <c r="J541" i="13"/>
  <c r="G541" i="13"/>
  <c r="P540" i="13"/>
  <c r="N540" i="13"/>
  <c r="L540" i="13"/>
  <c r="E540" i="13"/>
  <c r="D540" i="13"/>
  <c r="B540" i="13"/>
  <c r="N539" i="13"/>
  <c r="L539" i="13"/>
  <c r="I539" i="13"/>
  <c r="E539" i="13"/>
  <c r="B539" i="13"/>
  <c r="N538" i="13"/>
  <c r="K538" i="13"/>
  <c r="G538" i="13"/>
  <c r="E538" i="13"/>
  <c r="L537" i="13"/>
  <c r="K537" i="13"/>
  <c r="H537" i="13"/>
  <c r="I536" i="13"/>
  <c r="H536" i="13"/>
  <c r="N535" i="13"/>
  <c r="M535" i="13"/>
  <c r="H535" i="13"/>
  <c r="E535" i="13"/>
  <c r="D535" i="13"/>
  <c r="P534" i="13"/>
  <c r="N534" i="13"/>
  <c r="J534" i="13"/>
  <c r="E534" i="13"/>
  <c r="D534" i="13"/>
  <c r="P533" i="13"/>
  <c r="K533" i="13"/>
  <c r="I533" i="13"/>
  <c r="G533" i="13"/>
  <c r="B533" i="13"/>
  <c r="N532" i="13"/>
  <c r="L532" i="13"/>
  <c r="I532" i="13"/>
  <c r="D532" i="13"/>
  <c r="B532" i="13"/>
  <c r="L531" i="13"/>
  <c r="I531" i="13"/>
  <c r="B531" i="13"/>
  <c r="N530" i="13"/>
  <c r="G530" i="13"/>
  <c r="E530" i="13"/>
  <c r="K529" i="13"/>
  <c r="J529" i="13"/>
  <c r="P528" i="13"/>
  <c r="I528" i="13"/>
  <c r="H528" i="13"/>
  <c r="M527" i="13"/>
  <c r="I527" i="13"/>
  <c r="D527" i="13"/>
  <c r="J526" i="13"/>
  <c r="P525" i="13"/>
  <c r="G525" i="13"/>
  <c r="M524" i="13"/>
  <c r="L524" i="13"/>
  <c r="K524" i="13"/>
  <c r="C524" i="13"/>
  <c r="K523" i="13"/>
  <c r="J523" i="13"/>
  <c r="I523" i="13"/>
  <c r="N522" i="13"/>
  <c r="H522" i="13"/>
  <c r="E522" i="13"/>
  <c r="D522" i="13"/>
  <c r="M521" i="13"/>
  <c r="K521" i="13"/>
  <c r="D521" i="13"/>
  <c r="C521" i="13"/>
  <c r="K520" i="13"/>
  <c r="H520" i="13"/>
  <c r="D520" i="13"/>
  <c r="M519" i="13"/>
  <c r="L519" i="13"/>
  <c r="D519" i="13"/>
  <c r="B519" i="13"/>
  <c r="J518" i="13"/>
  <c r="I518" i="13"/>
  <c r="P517" i="13"/>
  <c r="G517" i="13"/>
  <c r="M516" i="13"/>
  <c r="L516" i="13"/>
  <c r="I516" i="13"/>
  <c r="D516" i="13"/>
  <c r="B516" i="13"/>
  <c r="M515" i="13"/>
  <c r="I515" i="13"/>
  <c r="D515" i="13"/>
  <c r="N514" i="13"/>
  <c r="K514" i="13"/>
  <c r="J514" i="13"/>
  <c r="E514" i="13"/>
  <c r="P513" i="13"/>
  <c r="N513" i="13"/>
  <c r="K513" i="13"/>
  <c r="G513" i="13"/>
  <c r="D513" i="13"/>
  <c r="C513" i="13"/>
  <c r="M512" i="13"/>
  <c r="J512" i="13"/>
  <c r="H512" i="13"/>
  <c r="D512" i="13"/>
  <c r="M511" i="13"/>
  <c r="H511" i="13"/>
  <c r="D511" i="13"/>
  <c r="N510" i="13"/>
  <c r="L510" i="13"/>
  <c r="J510" i="13"/>
  <c r="D510" i="13"/>
  <c r="P509" i="13"/>
  <c r="I509" i="13"/>
  <c r="G509" i="13"/>
  <c r="P508" i="13"/>
  <c r="M508" i="13"/>
  <c r="L508" i="13"/>
  <c r="G508" i="13"/>
  <c r="B508" i="13"/>
  <c r="C508" i="13"/>
  <c r="L507" i="13"/>
  <c r="I507" i="13"/>
  <c r="C507" i="13"/>
  <c r="N506" i="13"/>
  <c r="I506" i="13"/>
  <c r="E506" i="13"/>
  <c r="C506" i="13"/>
  <c r="M505" i="13"/>
  <c r="K505" i="13"/>
  <c r="D505" i="13"/>
  <c r="C505" i="13"/>
  <c r="P504" i="13"/>
  <c r="J504" i="13"/>
  <c r="H504" i="13"/>
  <c r="G504" i="13"/>
  <c r="M503" i="13"/>
  <c r="G503" i="13"/>
  <c r="D503" i="13"/>
  <c r="P502" i="13"/>
  <c r="N502" i="13"/>
  <c r="J502" i="13"/>
  <c r="G502" i="13"/>
  <c r="D502" i="13"/>
  <c r="P501" i="13"/>
  <c r="L501" i="13"/>
  <c r="I501" i="13"/>
  <c r="G501" i="13"/>
  <c r="N500" i="13"/>
  <c r="L500" i="13"/>
  <c r="E500" i="13"/>
  <c r="M499" i="13"/>
  <c r="J499" i="13"/>
  <c r="I499" i="13"/>
  <c r="C499" i="13"/>
  <c r="P498" i="13"/>
  <c r="N498" i="13"/>
  <c r="H498" i="13"/>
  <c r="G498" i="13"/>
  <c r="E498" i="13"/>
  <c r="L497" i="13"/>
  <c r="K497" i="13"/>
  <c r="C497" i="13"/>
  <c r="J496" i="13"/>
  <c r="H496" i="13"/>
  <c r="G496" i="13"/>
  <c r="N495" i="13"/>
  <c r="M495" i="13"/>
  <c r="J495" i="13"/>
  <c r="D495" i="13"/>
  <c r="K494" i="13"/>
  <c r="J494" i="13"/>
  <c r="I494" i="13"/>
  <c r="P493" i="13"/>
  <c r="N493" i="13"/>
  <c r="G493" i="13"/>
  <c r="E493" i="13"/>
  <c r="M492" i="13"/>
  <c r="L492" i="13"/>
  <c r="K492" i="13"/>
  <c r="D492" i="13"/>
  <c r="B492" i="13"/>
  <c r="L491" i="13"/>
  <c r="I491" i="13"/>
  <c r="H491" i="13"/>
  <c r="N490" i="13"/>
  <c r="I490" i="13"/>
  <c r="E490" i="13"/>
  <c r="N489" i="13"/>
  <c r="K489" i="13"/>
  <c r="G489" i="13"/>
  <c r="E489" i="13"/>
  <c r="M488" i="13"/>
  <c r="L488" i="13"/>
  <c r="H488" i="13"/>
  <c r="D488" i="13"/>
  <c r="N487" i="13"/>
  <c r="M487" i="13"/>
  <c r="E487" i="13"/>
  <c r="D487" i="13"/>
  <c r="M486" i="13"/>
  <c r="J486" i="13"/>
  <c r="D486" i="13"/>
  <c r="P485" i="13"/>
  <c r="L485" i="13"/>
  <c r="J485" i="13"/>
  <c r="G485" i="13"/>
  <c r="L484" i="13"/>
  <c r="I484" i="13"/>
  <c r="N483" i="13"/>
  <c r="I483" i="13"/>
  <c r="E483" i="13"/>
  <c r="N482" i="13"/>
  <c r="M482" i="13"/>
  <c r="K482" i="13"/>
  <c r="E482" i="13"/>
  <c r="D482" i="13"/>
  <c r="P481" i="13"/>
  <c r="K481" i="13"/>
  <c r="J481" i="13"/>
  <c r="E481" i="13"/>
  <c r="K480" i="13"/>
  <c r="H480" i="13"/>
  <c r="M479" i="13"/>
  <c r="H479" i="13"/>
  <c r="G479" i="13"/>
  <c r="D479" i="13"/>
  <c r="N478" i="13"/>
  <c r="M478" i="13"/>
  <c r="L478" i="13"/>
  <c r="J478" i="13"/>
  <c r="D478" i="13"/>
  <c r="P477" i="13"/>
  <c r="J477" i="13"/>
  <c r="G477" i="13"/>
  <c r="N476" i="13"/>
  <c r="L476" i="13"/>
  <c r="I476" i="13"/>
  <c r="D476" i="13"/>
  <c r="B476" i="13"/>
  <c r="N475" i="13"/>
  <c r="K475" i="13"/>
  <c r="I475" i="13"/>
  <c r="D475" i="13"/>
  <c r="N474" i="13"/>
  <c r="M474" i="13"/>
  <c r="I474" i="13"/>
  <c r="H474" i="13"/>
  <c r="E474" i="13"/>
  <c r="D474" i="13"/>
  <c r="L473" i="13"/>
  <c r="K473" i="13"/>
  <c r="J473" i="13"/>
  <c r="C473" i="13"/>
  <c r="H472" i="13"/>
  <c r="G472" i="13"/>
  <c r="C472" i="13"/>
  <c r="N471" i="13"/>
  <c r="M471" i="13"/>
  <c r="J471" i="13"/>
  <c r="H471" i="13"/>
  <c r="D471" i="13"/>
  <c r="P470" i="13"/>
  <c r="N470" i="13"/>
  <c r="K470" i="13"/>
  <c r="J470" i="13"/>
  <c r="G470" i="13"/>
  <c r="P469" i="13"/>
  <c r="L469" i="13"/>
  <c r="G469" i="13"/>
  <c r="E469" i="13"/>
  <c r="L468" i="13"/>
  <c r="K468" i="13"/>
  <c r="N467" i="13"/>
  <c r="I467" i="13"/>
  <c r="D467" i="13"/>
  <c r="P466" i="13"/>
  <c r="N466" i="13"/>
  <c r="J466" i="13"/>
  <c r="G466" i="13"/>
  <c r="E466" i="13"/>
  <c r="N465" i="13"/>
  <c r="L465" i="13"/>
  <c r="K465" i="13"/>
  <c r="G465" i="13"/>
  <c r="C465" i="13"/>
  <c r="M464" i="13"/>
  <c r="K464" i="13"/>
  <c r="H464" i="13"/>
  <c r="C464" i="13"/>
  <c r="M463" i="13"/>
  <c r="J463" i="13"/>
  <c r="I463" i="13"/>
  <c r="D463" i="13"/>
  <c r="J462" i="13"/>
  <c r="G462" i="13"/>
  <c r="P461" i="13"/>
  <c r="K461" i="13"/>
  <c r="J461" i="13"/>
  <c r="G461" i="13"/>
  <c r="L460" i="13"/>
  <c r="G460" i="13"/>
  <c r="B460" i="13"/>
  <c r="M459" i="13"/>
  <c r="I459" i="13"/>
  <c r="H459" i="13"/>
  <c r="N458" i="13"/>
  <c r="M458" i="13"/>
  <c r="E458" i="13"/>
  <c r="D458" i="13"/>
  <c r="C458" i="13"/>
  <c r="K457" i="13"/>
  <c r="C457" i="13"/>
  <c r="M455" i="13"/>
  <c r="L455" i="13"/>
  <c r="D455" i="13"/>
  <c r="B455" i="13"/>
  <c r="M454" i="13"/>
  <c r="J454" i="13"/>
  <c r="I454" i="13"/>
  <c r="D454" i="13"/>
  <c r="P453" i="13"/>
  <c r="I453" i="13"/>
  <c r="G453" i="13"/>
  <c r="E453" i="13"/>
  <c r="L452" i="13"/>
  <c r="K452" i="13"/>
  <c r="G452" i="13"/>
  <c r="M451" i="13"/>
  <c r="K451" i="13"/>
  <c r="I451" i="13"/>
  <c r="E451" i="13"/>
  <c r="C451" i="13"/>
  <c r="N450" i="13"/>
  <c r="I450" i="13"/>
  <c r="H450" i="13"/>
  <c r="G450" i="13"/>
  <c r="E450" i="13"/>
  <c r="K449" i="13"/>
  <c r="J449" i="13"/>
  <c r="C449" i="13"/>
  <c r="P448" i="13"/>
  <c r="M448" i="13"/>
  <c r="H448" i="13"/>
  <c r="C448" i="13"/>
  <c r="M447" i="13"/>
  <c r="I447" i="13"/>
  <c r="D447" i="13"/>
  <c r="P446" i="13"/>
  <c r="M446" i="13"/>
  <c r="J446" i="13"/>
  <c r="G446" i="13"/>
  <c r="P445" i="13"/>
  <c r="N445" i="13"/>
  <c r="J445" i="13"/>
  <c r="G445" i="13"/>
  <c r="P444" i="13"/>
  <c r="L444" i="13"/>
  <c r="G444" i="13"/>
  <c r="B444" i="13"/>
  <c r="N443" i="13"/>
  <c r="K443" i="13"/>
  <c r="I443" i="13"/>
  <c r="E443" i="13"/>
  <c r="N442" i="13"/>
  <c r="M442" i="13"/>
  <c r="K442" i="13"/>
  <c r="E442" i="13"/>
  <c r="C442" i="13"/>
  <c r="K441" i="13"/>
  <c r="H441" i="13"/>
  <c r="G441" i="13"/>
  <c r="M440" i="13"/>
  <c r="L440" i="13"/>
  <c r="J440" i="13"/>
  <c r="H440" i="13"/>
  <c r="D440" i="13"/>
  <c r="N439" i="13"/>
  <c r="M439" i="13"/>
  <c r="I439" i="13"/>
  <c r="D439" i="13"/>
  <c r="B439" i="13"/>
  <c r="K438" i="13"/>
  <c r="J438" i="13"/>
  <c r="P437" i="13"/>
  <c r="L437" i="13"/>
  <c r="G437" i="13"/>
  <c r="E437" i="13"/>
  <c r="L436" i="13"/>
  <c r="K436" i="13"/>
  <c r="B436" i="13"/>
  <c r="J435" i="13"/>
  <c r="I435" i="13"/>
  <c r="P434" i="13"/>
  <c r="N434" i="13"/>
  <c r="M434" i="13"/>
  <c r="J434" i="13"/>
  <c r="G434" i="13"/>
  <c r="E434" i="13"/>
  <c r="L433" i="13"/>
  <c r="K433" i="13"/>
  <c r="H433" i="13"/>
  <c r="C433" i="13"/>
  <c r="P432" i="13"/>
  <c r="L432" i="13"/>
  <c r="I432" i="13"/>
  <c r="D432" i="13"/>
  <c r="P431" i="13"/>
  <c r="M431" i="13"/>
  <c r="I431" i="13"/>
  <c r="H431" i="13"/>
  <c r="D431" i="13"/>
  <c r="P430" i="13"/>
  <c r="N430" i="13"/>
  <c r="M430" i="13"/>
  <c r="J430" i="13"/>
  <c r="G430" i="13"/>
  <c r="D430" i="13"/>
  <c r="P429" i="13"/>
  <c r="N429" i="13"/>
  <c r="K429" i="13"/>
  <c r="G429" i="13"/>
  <c r="E429" i="13"/>
  <c r="L428" i="13"/>
  <c r="K428" i="13"/>
  <c r="G428" i="13"/>
  <c r="B428" i="13"/>
  <c r="N427" i="13"/>
  <c r="L427" i="13"/>
  <c r="I427" i="13"/>
  <c r="D427" i="13"/>
  <c r="N426" i="13"/>
  <c r="J426" i="13"/>
  <c r="I426" i="13"/>
  <c r="E426" i="13"/>
  <c r="N425" i="13"/>
  <c r="L425" i="13"/>
  <c r="K425" i="13"/>
  <c r="E425" i="13"/>
  <c r="C425" i="13"/>
  <c r="K424" i="13"/>
  <c r="G424" i="13"/>
  <c r="M423" i="13"/>
  <c r="L423" i="13"/>
  <c r="I423" i="13"/>
  <c r="D423" i="13"/>
  <c r="M422" i="13"/>
  <c r="J422" i="13"/>
  <c r="I422" i="13"/>
  <c r="P421" i="13"/>
  <c r="G421" i="13"/>
  <c r="E421" i="13"/>
  <c r="N420" i="13"/>
  <c r="L420" i="13"/>
  <c r="K420" i="13"/>
  <c r="B420" i="13"/>
  <c r="N419" i="13"/>
  <c r="I419" i="13"/>
  <c r="E419" i="13"/>
  <c r="D419" i="13"/>
  <c r="N418" i="13"/>
  <c r="M418" i="13"/>
  <c r="K418" i="13"/>
  <c r="E418" i="13"/>
  <c r="C418" i="13"/>
  <c r="L417" i="13"/>
  <c r="K417" i="13"/>
  <c r="H417" i="13"/>
  <c r="C417" i="13"/>
  <c r="M416" i="13"/>
  <c r="L416" i="13"/>
  <c r="H416" i="13"/>
  <c r="D416" i="13"/>
  <c r="M415" i="13"/>
  <c r="J415" i="13"/>
  <c r="I415" i="13"/>
  <c r="D415" i="13"/>
  <c r="B415" i="13"/>
  <c r="P414" i="13"/>
  <c r="N414" i="13"/>
  <c r="J414" i="13"/>
  <c r="E414" i="13"/>
  <c r="P413" i="13"/>
  <c r="L413" i="13"/>
  <c r="G413" i="13"/>
  <c r="B413" i="13"/>
  <c r="P412" i="13"/>
  <c r="L412" i="13"/>
  <c r="G412" i="13"/>
  <c r="J411" i="13"/>
  <c r="I411" i="13"/>
  <c r="P410" i="13"/>
  <c r="N410" i="13"/>
  <c r="G410" i="13"/>
  <c r="E410" i="13"/>
  <c r="C410" i="13"/>
  <c r="K409" i="13"/>
  <c r="H409" i="13"/>
  <c r="C409" i="13"/>
  <c r="P408" i="13"/>
  <c r="M408" i="13"/>
  <c r="H408" i="13"/>
  <c r="D408" i="13"/>
  <c r="M407" i="13"/>
  <c r="L407" i="13"/>
  <c r="J407" i="13"/>
  <c r="I407" i="13"/>
  <c r="D407" i="13"/>
  <c r="J406" i="13"/>
  <c r="I406" i="13"/>
  <c r="E406" i="13"/>
  <c r="P405" i="13"/>
  <c r="L405" i="13"/>
  <c r="K405" i="13"/>
  <c r="G405" i="13"/>
  <c r="M404" i="13"/>
  <c r="L404" i="13"/>
  <c r="K404" i="13"/>
  <c r="B404" i="13"/>
  <c r="C404" i="13"/>
  <c r="L403" i="13"/>
  <c r="J403" i="13"/>
  <c r="I403" i="13"/>
  <c r="B403" i="13"/>
  <c r="N402" i="13"/>
  <c r="M402" i="13"/>
  <c r="E402" i="13"/>
  <c r="D402" i="13"/>
  <c r="K401" i="13"/>
  <c r="G401" i="13"/>
  <c r="C401" i="13"/>
  <c r="M400" i="13"/>
  <c r="I400" i="13"/>
  <c r="H400" i="13"/>
  <c r="C400" i="13"/>
  <c r="M399" i="13"/>
  <c r="I399" i="13"/>
  <c r="H399" i="13"/>
  <c r="D399" i="13"/>
  <c r="B399" i="13"/>
  <c r="P398" i="13"/>
  <c r="N398" i="13"/>
  <c r="J398" i="13"/>
  <c r="G398" i="13"/>
  <c r="D398" i="13"/>
  <c r="P397" i="13"/>
  <c r="L397" i="13"/>
  <c r="G397" i="13"/>
  <c r="L396" i="13"/>
  <c r="I396" i="13"/>
  <c r="G396" i="13"/>
  <c r="N395" i="13"/>
  <c r="L395" i="13"/>
  <c r="I395" i="13"/>
  <c r="E395" i="13"/>
  <c r="B395" i="13"/>
  <c r="N394" i="13"/>
  <c r="K394" i="13"/>
  <c r="J394" i="13"/>
  <c r="E394" i="13"/>
  <c r="P393" i="13"/>
  <c r="K393" i="13"/>
  <c r="J393" i="13"/>
  <c r="H393" i="13"/>
  <c r="E393" i="13"/>
  <c r="C393" i="13"/>
  <c r="M392" i="13"/>
  <c r="L392" i="13"/>
  <c r="H392" i="13"/>
  <c r="D392" i="13"/>
  <c r="M391" i="13"/>
  <c r="E391" i="13"/>
  <c r="D391" i="13"/>
  <c r="B391" i="13"/>
  <c r="N390" i="13"/>
  <c r="K390" i="13"/>
  <c r="J390" i="13"/>
  <c r="D390" i="13"/>
  <c r="P389" i="13"/>
  <c r="L389" i="13"/>
  <c r="K389" i="13"/>
  <c r="G389" i="13"/>
  <c r="L388" i="13"/>
  <c r="I388" i="13"/>
  <c r="B388" i="13"/>
  <c r="J387" i="13"/>
  <c r="I387" i="13"/>
  <c r="H387" i="13"/>
  <c r="P386" i="13"/>
  <c r="N386" i="13"/>
  <c r="K386" i="13"/>
  <c r="G386" i="13"/>
  <c r="E386" i="13"/>
  <c r="P385" i="13"/>
  <c r="N385" i="13"/>
  <c r="L385" i="13"/>
  <c r="K385" i="13"/>
  <c r="E385" i="13"/>
  <c r="C385" i="13"/>
  <c r="I384" i="13"/>
  <c r="N383" i="13"/>
  <c r="M383" i="13"/>
  <c r="J383" i="13"/>
  <c r="D383" i="13"/>
  <c r="P382" i="13"/>
  <c r="N382" i="13"/>
  <c r="K382" i="13"/>
  <c r="J382" i="13"/>
  <c r="E382" i="13"/>
  <c r="P381" i="13"/>
  <c r="J381" i="13"/>
  <c r="G381" i="13"/>
  <c r="P380" i="13"/>
  <c r="L380" i="13"/>
  <c r="K380" i="13"/>
  <c r="B380" i="13"/>
  <c r="C380" i="13"/>
  <c r="M379" i="13"/>
  <c r="I379" i="13"/>
  <c r="B379" i="13"/>
  <c r="N378" i="13"/>
  <c r="G378" i="13"/>
  <c r="E378" i="13"/>
  <c r="P377" i="13"/>
  <c r="K377" i="13"/>
  <c r="C377" i="13"/>
  <c r="P376" i="13"/>
  <c r="H376" i="13"/>
  <c r="G376" i="13"/>
  <c r="M375" i="13"/>
  <c r="L375" i="13"/>
  <c r="D375" i="13"/>
  <c r="B375" i="13"/>
  <c r="P374" i="13"/>
  <c r="J374" i="13"/>
  <c r="G374" i="13"/>
  <c r="P373" i="13"/>
  <c r="G373" i="13"/>
  <c r="M372" i="13"/>
  <c r="L372" i="13"/>
  <c r="K372" i="13"/>
  <c r="D372" i="13"/>
  <c r="B372" i="13"/>
  <c r="M371" i="13"/>
  <c r="J371" i="13"/>
  <c r="I371" i="13"/>
  <c r="D371" i="13"/>
  <c r="N370" i="13"/>
  <c r="J370" i="13"/>
  <c r="I370" i="13"/>
  <c r="E370" i="13"/>
  <c r="D370" i="13"/>
  <c r="P369" i="13"/>
  <c r="L369" i="13"/>
  <c r="K369" i="13"/>
  <c r="G369" i="13"/>
  <c r="C369" i="13"/>
  <c r="M368" i="13"/>
  <c r="L368" i="13"/>
  <c r="H368" i="13"/>
  <c r="M367" i="13"/>
  <c r="J367" i="13"/>
  <c r="I367" i="13"/>
  <c r="H367" i="13"/>
  <c r="D367" i="13"/>
  <c r="N366" i="13"/>
  <c r="M366" i="13"/>
  <c r="J366" i="13"/>
  <c r="I366" i="13"/>
  <c r="D366" i="13"/>
  <c r="P365" i="13"/>
  <c r="K365" i="13"/>
  <c r="J365" i="13"/>
  <c r="G365" i="13"/>
  <c r="P364" i="13"/>
  <c r="L364" i="13"/>
  <c r="I364" i="13"/>
  <c r="B364" i="13"/>
  <c r="L363" i="13"/>
  <c r="I363" i="13"/>
  <c r="B363" i="13"/>
  <c r="N362" i="13"/>
  <c r="K362" i="13"/>
  <c r="E362" i="13"/>
  <c r="D362" i="13"/>
  <c r="P361" i="13"/>
  <c r="K361" i="13"/>
  <c r="H361" i="13"/>
  <c r="E361" i="13"/>
  <c r="C361" i="13"/>
  <c r="L360" i="13"/>
  <c r="K360" i="13"/>
  <c r="I360" i="13"/>
  <c r="H360" i="13"/>
  <c r="N359" i="13"/>
  <c r="M359" i="13"/>
  <c r="E359" i="13"/>
  <c r="D359" i="13"/>
  <c r="N358" i="13"/>
  <c r="J358" i="13"/>
  <c r="I358" i="13"/>
  <c r="E358" i="13"/>
  <c r="P357" i="13"/>
  <c r="N357" i="13"/>
  <c r="J357" i="13"/>
  <c r="G357" i="13"/>
  <c r="L356" i="13"/>
  <c r="K356" i="13"/>
  <c r="I356" i="13"/>
  <c r="G356" i="13"/>
  <c r="B356" i="13"/>
  <c r="N355" i="13"/>
  <c r="K355" i="13"/>
  <c r="I355" i="13"/>
  <c r="D355" i="13"/>
  <c r="N354" i="13"/>
  <c r="I354" i="13"/>
  <c r="E354" i="13"/>
  <c r="M353" i="13"/>
  <c r="L353" i="13"/>
  <c r="K353" i="13"/>
  <c r="C353" i="13"/>
  <c r="L352" i="13"/>
  <c r="H352" i="13"/>
  <c r="G352" i="13"/>
  <c r="M351" i="13"/>
  <c r="L351" i="13"/>
  <c r="H351" i="13"/>
  <c r="D351" i="13"/>
  <c r="B351" i="13"/>
  <c r="P350" i="13"/>
  <c r="J350" i="13"/>
  <c r="I350" i="13"/>
  <c r="G350" i="13"/>
  <c r="P349" i="13"/>
  <c r="N349" i="13"/>
  <c r="G349" i="13"/>
  <c r="E349" i="13"/>
  <c r="L348" i="13"/>
  <c r="I348" i="13"/>
  <c r="B348" i="13"/>
  <c r="N347" i="13"/>
  <c r="I347" i="13"/>
  <c r="D347" i="13"/>
  <c r="B347" i="13"/>
  <c r="N346" i="13"/>
  <c r="J346" i="13"/>
  <c r="I346" i="13"/>
  <c r="E346" i="13"/>
  <c r="N345" i="13"/>
  <c r="K345" i="13"/>
  <c r="G345" i="13"/>
  <c r="E345" i="13"/>
  <c r="K344" i="13"/>
  <c r="M343" i="13"/>
  <c r="J343" i="13"/>
  <c r="I343" i="13"/>
  <c r="E343" i="13"/>
  <c r="D343" i="13"/>
  <c r="N342" i="13"/>
  <c r="J342" i="13"/>
  <c r="D342" i="13"/>
  <c r="P341" i="13"/>
  <c r="K341" i="13"/>
  <c r="J341" i="13"/>
  <c r="G341" i="13"/>
  <c r="P340" i="13"/>
  <c r="L340" i="13"/>
  <c r="G340" i="13"/>
  <c r="B340" i="13"/>
  <c r="C340" i="13"/>
  <c r="N339" i="13"/>
  <c r="M339" i="13"/>
  <c r="I339" i="13"/>
  <c r="E339" i="13"/>
  <c r="N338" i="13"/>
  <c r="M338" i="13"/>
  <c r="J338" i="13"/>
  <c r="E338" i="13"/>
  <c r="C338" i="13"/>
  <c r="N337" i="13"/>
  <c r="K337" i="13"/>
  <c r="G337" i="13"/>
  <c r="E337" i="13"/>
  <c r="L336" i="13"/>
  <c r="K336" i="13"/>
  <c r="H336" i="13"/>
  <c r="M335" i="13"/>
  <c r="I335" i="13"/>
  <c r="D335" i="13"/>
  <c r="M334" i="13"/>
  <c r="L334" i="13"/>
  <c r="J334" i="13"/>
  <c r="P333" i="13"/>
  <c r="N333" i="13"/>
  <c r="L333" i="13"/>
  <c r="J333" i="13"/>
  <c r="G333" i="13"/>
  <c r="B333" i="13"/>
  <c r="L332" i="13"/>
  <c r="I332" i="13"/>
  <c r="D332" i="13"/>
  <c r="B332" i="13"/>
  <c r="M331" i="13"/>
  <c r="L331" i="13"/>
  <c r="J331" i="13"/>
  <c r="I331" i="13"/>
  <c r="P330" i="13"/>
  <c r="N330" i="13"/>
  <c r="G330" i="13"/>
  <c r="E330" i="13"/>
  <c r="C330" i="13"/>
  <c r="L329" i="13"/>
  <c r="K329" i="13"/>
  <c r="G329" i="13"/>
  <c r="C329" i="13"/>
  <c r="L328" i="13"/>
  <c r="K328" i="13"/>
  <c r="H328" i="13"/>
  <c r="N327" i="13"/>
  <c r="M327" i="13"/>
  <c r="J327" i="13"/>
  <c r="E327" i="13"/>
  <c r="D327" i="13"/>
  <c r="P326" i="13"/>
  <c r="J326" i="13"/>
  <c r="I326" i="13"/>
  <c r="G326" i="13"/>
  <c r="P325" i="13"/>
  <c r="G325" i="13"/>
  <c r="E325" i="13"/>
  <c r="B325" i="13"/>
  <c r="M324" i="13"/>
  <c r="L324" i="13"/>
  <c r="K324" i="13"/>
  <c r="G324" i="13"/>
  <c r="D324" i="13"/>
  <c r="B324" i="13"/>
  <c r="N323" i="13"/>
  <c r="M323" i="13"/>
  <c r="J323" i="13"/>
  <c r="I323" i="13"/>
  <c r="E323" i="13"/>
  <c r="B323" i="13"/>
  <c r="N322" i="13"/>
  <c r="K322" i="13"/>
  <c r="E322" i="13"/>
  <c r="D322" i="13"/>
  <c r="K321" i="13"/>
  <c r="J321" i="13"/>
  <c r="H321" i="13"/>
  <c r="C321" i="13"/>
  <c r="P320" i="13"/>
  <c r="M320" i="13"/>
  <c r="G320" i="13"/>
  <c r="N319" i="13"/>
  <c r="M319" i="13"/>
  <c r="L319" i="13"/>
  <c r="I319" i="13"/>
  <c r="E319" i="13"/>
  <c r="D319" i="13"/>
  <c r="B319" i="13"/>
  <c r="K318" i="13"/>
  <c r="J318" i="13"/>
  <c r="G318" i="13"/>
  <c r="P317" i="13"/>
  <c r="N317" i="13"/>
  <c r="K317" i="13"/>
  <c r="G317" i="13"/>
  <c r="L316" i="13"/>
  <c r="K316" i="13"/>
  <c r="I316" i="13"/>
  <c r="B316" i="13"/>
  <c r="I315" i="13"/>
  <c r="H315" i="13"/>
  <c r="N314" i="13"/>
  <c r="M314" i="13"/>
  <c r="E314" i="13"/>
  <c r="D314" i="13"/>
  <c r="C314" i="13"/>
  <c r="K313" i="13"/>
  <c r="H313" i="13"/>
  <c r="C313" i="13"/>
  <c r="H312" i="13"/>
  <c r="D312" i="13"/>
  <c r="M311" i="13"/>
  <c r="J311" i="13"/>
  <c r="D311" i="13"/>
  <c r="P310" i="13"/>
  <c r="M310" i="13"/>
  <c r="J310" i="13"/>
  <c r="E310" i="13"/>
  <c r="P309" i="13"/>
  <c r="L309" i="13"/>
  <c r="G309" i="13"/>
  <c r="B309" i="13"/>
  <c r="L308" i="13"/>
  <c r="I308" i="13"/>
  <c r="G308" i="13"/>
  <c r="B308" i="13"/>
  <c r="N307" i="13"/>
  <c r="I307" i="13"/>
  <c r="D307" i="13"/>
  <c r="N306" i="13"/>
  <c r="J306" i="13"/>
  <c r="I306" i="13"/>
  <c r="E306" i="13"/>
  <c r="L305" i="13"/>
  <c r="K305" i="13"/>
  <c r="C305" i="13"/>
  <c r="I304" i="13"/>
  <c r="H304" i="13"/>
  <c r="M303" i="13"/>
  <c r="I303" i="13"/>
  <c r="E303" i="13"/>
  <c r="D303" i="13"/>
  <c r="N302" i="13"/>
  <c r="M302" i="13"/>
  <c r="J302" i="13"/>
  <c r="E302" i="13"/>
  <c r="P301" i="13"/>
  <c r="N301" i="13"/>
  <c r="G301" i="13"/>
  <c r="E301" i="13"/>
  <c r="L300" i="13"/>
  <c r="K300" i="13"/>
  <c r="B300" i="13"/>
  <c r="M299" i="13"/>
  <c r="I299" i="13"/>
  <c r="H299" i="13"/>
  <c r="D299" i="13"/>
  <c r="P298" i="13"/>
  <c r="N298" i="13"/>
  <c r="K298" i="13"/>
  <c r="J298" i="13"/>
  <c r="E298" i="13"/>
  <c r="P297" i="13"/>
  <c r="K297" i="13"/>
  <c r="J297" i="13"/>
  <c r="G297" i="13"/>
  <c r="C297" i="13"/>
  <c r="I296" i="13"/>
  <c r="N295" i="13"/>
  <c r="M295" i="13"/>
  <c r="E295" i="13"/>
  <c r="D295" i="13"/>
  <c r="B295" i="13"/>
  <c r="J294" i="13"/>
  <c r="I294" i="13"/>
  <c r="E294" i="13"/>
  <c r="P293" i="13"/>
  <c r="L293" i="13"/>
  <c r="J293" i="13"/>
  <c r="G293" i="13"/>
  <c r="P292" i="13"/>
  <c r="L292" i="13"/>
  <c r="D292" i="13"/>
  <c r="B292" i="13"/>
  <c r="J291" i="13"/>
  <c r="I291" i="13"/>
  <c r="H291" i="13"/>
  <c r="N290" i="13"/>
  <c r="M290" i="13"/>
  <c r="E290" i="13"/>
  <c r="D290" i="13"/>
  <c r="C290" i="13"/>
  <c r="P289" i="13"/>
  <c r="K289" i="13"/>
  <c r="J289" i="13"/>
  <c r="C289" i="13"/>
  <c r="K288" i="13"/>
  <c r="I288" i="13"/>
  <c r="H288" i="13"/>
  <c r="D288" i="13"/>
  <c r="M287" i="13"/>
  <c r="H287" i="13"/>
  <c r="E287" i="13"/>
  <c r="D287" i="13"/>
  <c r="P286" i="13"/>
  <c r="M286" i="13"/>
  <c r="J286" i="13"/>
  <c r="I286" i="13"/>
  <c r="E286" i="13"/>
  <c r="D286" i="13"/>
  <c r="P285" i="13"/>
  <c r="G285" i="13"/>
  <c r="L284" i="13"/>
  <c r="C284" i="13"/>
  <c r="J283" i="13"/>
  <c r="I283" i="13"/>
  <c r="B283" i="13"/>
  <c r="N282" i="13"/>
  <c r="M282" i="13"/>
  <c r="E282" i="13"/>
  <c r="P281" i="13"/>
  <c r="K281" i="13"/>
  <c r="H281" i="13"/>
  <c r="C281" i="13"/>
  <c r="L280" i="13"/>
  <c r="H280" i="13"/>
  <c r="D280" i="13"/>
  <c r="M279" i="13"/>
  <c r="D279" i="13"/>
  <c r="B279" i="13"/>
  <c r="P278" i="13"/>
  <c r="J278" i="13"/>
  <c r="G278" i="13"/>
  <c r="P277" i="13"/>
  <c r="N277" i="13"/>
  <c r="G277" i="13"/>
  <c r="E277" i="13"/>
  <c r="M276" i="13"/>
  <c r="L276" i="13"/>
  <c r="I276" i="13"/>
  <c r="D276" i="13"/>
  <c r="N275" i="13"/>
  <c r="I275" i="13"/>
  <c r="H275" i="13"/>
  <c r="E275" i="13"/>
  <c r="D275" i="13"/>
  <c r="N274" i="13"/>
  <c r="K274" i="13"/>
  <c r="I274" i="13"/>
  <c r="E274" i="13"/>
  <c r="N273" i="13"/>
  <c r="K273" i="13"/>
  <c r="H273" i="13"/>
  <c r="G273" i="13"/>
  <c r="C273" i="13"/>
  <c r="P272" i="13"/>
  <c r="M272" i="13"/>
  <c r="I272" i="13"/>
  <c r="G272" i="13"/>
  <c r="C272" i="13"/>
  <c r="N271" i="13"/>
  <c r="M271" i="13"/>
  <c r="J271" i="13"/>
  <c r="E271" i="13"/>
  <c r="D271" i="13"/>
  <c r="B271" i="13"/>
  <c r="N270" i="13"/>
  <c r="K270" i="13"/>
  <c r="J270" i="13"/>
  <c r="E270" i="13"/>
  <c r="D270" i="13"/>
  <c r="P269" i="13"/>
  <c r="L269" i="13"/>
  <c r="K269" i="13"/>
  <c r="J269" i="13"/>
  <c r="G269" i="13"/>
  <c r="B269" i="13"/>
  <c r="P268" i="13"/>
  <c r="M268" i="13"/>
  <c r="L268" i="13"/>
  <c r="M267" i="13"/>
  <c r="I267" i="13"/>
  <c r="H267" i="13"/>
  <c r="N266" i="13"/>
  <c r="M266" i="13"/>
  <c r="K266" i="13"/>
  <c r="E266" i="13"/>
  <c r="D266" i="13"/>
  <c r="N265" i="13"/>
  <c r="L265" i="13"/>
  <c r="K265" i="13"/>
  <c r="J265" i="13"/>
  <c r="I264" i="13"/>
  <c r="H264" i="13"/>
  <c r="G264" i="13"/>
  <c r="N263" i="13"/>
  <c r="M263" i="13"/>
  <c r="L263" i="13"/>
  <c r="H263" i="13"/>
  <c r="D263" i="13"/>
  <c r="P262" i="13"/>
  <c r="M262" i="13"/>
  <c r="J262" i="13"/>
  <c r="I262" i="13"/>
  <c r="D262" i="13"/>
  <c r="P261" i="13"/>
  <c r="K261" i="13"/>
  <c r="G261" i="13"/>
  <c r="L260" i="13"/>
  <c r="K260" i="13"/>
  <c r="D260" i="13"/>
  <c r="L259" i="13"/>
  <c r="J259" i="13"/>
  <c r="I259" i="13"/>
  <c r="B259" i="13"/>
  <c r="P258" i="13"/>
  <c r="N258" i="13"/>
  <c r="M258" i="13"/>
  <c r="E258" i="13"/>
  <c r="K257" i="13"/>
  <c r="J257" i="13"/>
  <c r="E257" i="13"/>
  <c r="C257" i="13"/>
  <c r="L256" i="13"/>
  <c r="H256" i="13"/>
  <c r="G256" i="13"/>
  <c r="M255" i="13"/>
  <c r="E255" i="13"/>
  <c r="D255" i="13"/>
  <c r="B255" i="13"/>
  <c r="J254" i="13"/>
  <c r="I254" i="13"/>
  <c r="P253" i="13"/>
  <c r="N253" i="13"/>
  <c r="G253" i="13"/>
  <c r="M252" i="13"/>
  <c r="L252" i="13"/>
  <c r="K252" i="13"/>
  <c r="G252" i="13"/>
  <c r="D252" i="13"/>
  <c r="B252" i="13"/>
  <c r="L251" i="13"/>
  <c r="I251" i="13"/>
  <c r="H251" i="13"/>
  <c r="N250" i="13"/>
  <c r="I250" i="13"/>
  <c r="E250" i="13"/>
  <c r="D250" i="13"/>
  <c r="N249" i="13"/>
  <c r="K249" i="13"/>
  <c r="G249" i="13"/>
  <c r="E249" i="13"/>
  <c r="C249" i="13"/>
  <c r="M248" i="13"/>
  <c r="L248" i="13"/>
  <c r="H248" i="13"/>
  <c r="D248" i="13"/>
  <c r="M247" i="13"/>
  <c r="L247" i="13"/>
  <c r="I247" i="13"/>
  <c r="D247" i="13"/>
  <c r="N246" i="13"/>
  <c r="K246" i="13"/>
  <c r="J246" i="13"/>
  <c r="I246" i="13"/>
  <c r="D246" i="13"/>
  <c r="P245" i="13"/>
  <c r="L245" i="13"/>
  <c r="G245" i="13"/>
  <c r="E245" i="13"/>
  <c r="B245" i="13"/>
  <c r="L244" i="13"/>
  <c r="I244" i="13"/>
  <c r="G244" i="13"/>
  <c r="B244" i="13"/>
  <c r="N243" i="13"/>
  <c r="M243" i="13"/>
  <c r="I243" i="13"/>
  <c r="E243" i="13"/>
  <c r="N242" i="13"/>
  <c r="K242" i="13"/>
  <c r="E242" i="13"/>
  <c r="K241" i="13"/>
  <c r="J241" i="13"/>
  <c r="H241" i="13"/>
  <c r="C241" i="13"/>
  <c r="P240" i="13"/>
  <c r="G240" i="13"/>
  <c r="N239" i="13"/>
  <c r="M239" i="13"/>
  <c r="I239" i="13"/>
  <c r="E239" i="13"/>
  <c r="D239" i="13"/>
  <c r="K238" i="13"/>
  <c r="J238" i="13"/>
  <c r="E238" i="13"/>
  <c r="P237" i="13"/>
  <c r="N237" i="13"/>
  <c r="G237" i="13"/>
  <c r="E237" i="13"/>
  <c r="M236" i="13"/>
  <c r="L236" i="13"/>
  <c r="K236" i="13"/>
  <c r="B236" i="13"/>
  <c r="C236" i="13"/>
  <c r="M235" i="13"/>
  <c r="L235" i="13"/>
  <c r="I235" i="13"/>
  <c r="E235" i="13"/>
  <c r="D235" i="13"/>
  <c r="N234" i="13"/>
  <c r="M234" i="13"/>
  <c r="J234" i="13"/>
  <c r="G234" i="13"/>
  <c r="E234" i="13"/>
  <c r="P233" i="13"/>
  <c r="N233" i="13"/>
  <c r="K233" i="13"/>
  <c r="J233" i="13"/>
  <c r="G233" i="13"/>
  <c r="C233" i="13"/>
  <c r="P232" i="13"/>
  <c r="I232" i="13"/>
  <c r="H232" i="13"/>
  <c r="G232" i="13"/>
  <c r="M231" i="13"/>
  <c r="L231" i="13"/>
  <c r="D231" i="13"/>
  <c r="P230" i="13"/>
  <c r="N230" i="13"/>
  <c r="K230" i="13"/>
  <c r="J230" i="13"/>
  <c r="P229" i="13"/>
  <c r="J229" i="13"/>
  <c r="G229" i="13"/>
  <c r="E229" i="13"/>
  <c r="P228" i="13"/>
  <c r="L228" i="13"/>
  <c r="K228" i="13"/>
  <c r="G228" i="13"/>
  <c r="M227" i="13"/>
  <c r="I227" i="13"/>
  <c r="H227" i="13"/>
  <c r="D227" i="13"/>
  <c r="N226" i="13"/>
  <c r="M226" i="13"/>
  <c r="K226" i="13"/>
  <c r="E226" i="13"/>
  <c r="C226" i="13"/>
  <c r="P225" i="13"/>
  <c r="L225" i="13"/>
  <c r="K225" i="13"/>
  <c r="H225" i="13"/>
  <c r="C225" i="13"/>
  <c r="P224" i="13"/>
  <c r="J224" i="13"/>
  <c r="I224" i="13"/>
  <c r="N223" i="13"/>
  <c r="M223" i="13"/>
  <c r="L223" i="13"/>
  <c r="D223" i="13"/>
  <c r="B223" i="13"/>
  <c r="P222" i="13"/>
  <c r="J222" i="13"/>
  <c r="G222" i="13"/>
  <c r="E222" i="13"/>
  <c r="P221" i="13"/>
  <c r="N221" i="13"/>
  <c r="L221" i="13"/>
  <c r="K221" i="13"/>
  <c r="G221" i="13"/>
  <c r="P220" i="13"/>
  <c r="L220" i="13"/>
  <c r="K220" i="13"/>
  <c r="I220" i="13"/>
  <c r="D220" i="13"/>
  <c r="B220" i="13"/>
  <c r="N219" i="13"/>
  <c r="M219" i="13"/>
  <c r="J219" i="13"/>
  <c r="I219" i="13"/>
  <c r="E219" i="13"/>
  <c r="B219" i="13"/>
  <c r="P218" i="13"/>
  <c r="N218" i="13"/>
  <c r="M218" i="13"/>
  <c r="K218" i="13"/>
  <c r="E218" i="13"/>
  <c r="D218" i="13"/>
  <c r="C218" i="13"/>
  <c r="P217" i="13"/>
  <c r="K217" i="13"/>
  <c r="J217" i="13"/>
  <c r="G217" i="13"/>
  <c r="E217" i="13"/>
  <c r="L216" i="13"/>
  <c r="K216" i="13"/>
  <c r="I216" i="13"/>
  <c r="M215" i="13"/>
  <c r="L215" i="13"/>
  <c r="I215" i="13"/>
  <c r="D215" i="13"/>
  <c r="N214" i="13"/>
  <c r="M214" i="13"/>
  <c r="J214" i="13"/>
  <c r="D214" i="13"/>
  <c r="P213" i="13"/>
  <c r="N213" i="13"/>
  <c r="K213" i="13"/>
  <c r="G213" i="13"/>
  <c r="L212" i="13"/>
  <c r="I212" i="13"/>
  <c r="B212" i="13"/>
  <c r="C212" i="13"/>
  <c r="M211" i="13"/>
  <c r="L211" i="13"/>
  <c r="I211" i="13"/>
  <c r="D211" i="13"/>
  <c r="P210" i="13"/>
  <c r="N210" i="13"/>
  <c r="E210" i="13"/>
  <c r="D210" i="13"/>
  <c r="L209" i="13"/>
  <c r="K209" i="13"/>
  <c r="G209" i="13"/>
  <c r="E209" i="13"/>
  <c r="C209" i="13"/>
  <c r="M208" i="13"/>
  <c r="K208" i="13"/>
  <c r="I208" i="13"/>
  <c r="H208" i="13"/>
  <c r="N207" i="13"/>
  <c r="M207" i="13"/>
  <c r="L207" i="13"/>
  <c r="I207" i="13"/>
  <c r="E207" i="13"/>
  <c r="D207" i="13"/>
  <c r="P206" i="13"/>
  <c r="N206" i="13"/>
  <c r="J206" i="13"/>
  <c r="I206" i="13"/>
  <c r="G206" i="13"/>
  <c r="P205" i="13"/>
  <c r="G205" i="13"/>
  <c r="P204" i="13"/>
  <c r="L204" i="13"/>
  <c r="G204" i="13"/>
  <c r="D204" i="13"/>
  <c r="M203" i="13"/>
  <c r="L203" i="13"/>
  <c r="I203" i="13"/>
  <c r="B203" i="13"/>
  <c r="P202" i="13"/>
  <c r="N202" i="13"/>
  <c r="M202" i="13"/>
  <c r="I202" i="13"/>
  <c r="E202" i="13"/>
  <c r="D202" i="13"/>
  <c r="C202" i="13"/>
  <c r="N201" i="13"/>
  <c r="K201" i="13"/>
  <c r="H201" i="13"/>
  <c r="G201" i="13"/>
  <c r="E201" i="13"/>
  <c r="C201" i="13"/>
  <c r="P200" i="13"/>
  <c r="M200" i="13"/>
  <c r="H200" i="13"/>
  <c r="G200" i="13"/>
  <c r="C200" i="13"/>
  <c r="N199" i="13"/>
  <c r="M199" i="13"/>
  <c r="I199" i="13"/>
  <c r="D199" i="13"/>
  <c r="B199" i="13"/>
  <c r="M198" i="13"/>
  <c r="K198" i="13"/>
  <c r="J198" i="13"/>
  <c r="G198" i="13"/>
  <c r="D198" i="13"/>
  <c r="P197" i="13"/>
  <c r="J197" i="13"/>
  <c r="G197" i="13"/>
  <c r="M196" i="13"/>
  <c r="L196" i="13"/>
  <c r="K196" i="13"/>
  <c r="D196" i="13"/>
  <c r="I195" i="13"/>
  <c r="H195" i="13"/>
  <c r="D195" i="13"/>
  <c r="N194" i="13"/>
  <c r="M194" i="13"/>
  <c r="I194" i="13"/>
  <c r="E194" i="13"/>
  <c r="D194" i="13"/>
  <c r="C194" i="13"/>
  <c r="P193" i="13"/>
  <c r="K193" i="13"/>
  <c r="G193" i="13"/>
  <c r="P192" i="13"/>
  <c r="L192" i="13"/>
  <c r="H192" i="13"/>
  <c r="D192" i="13"/>
  <c r="M191" i="13"/>
  <c r="L191" i="13"/>
  <c r="I191" i="13"/>
  <c r="D191" i="13"/>
  <c r="B191" i="13"/>
  <c r="J190" i="13"/>
  <c r="I190" i="13"/>
  <c r="G190" i="13"/>
  <c r="P189" i="13"/>
  <c r="L189" i="13"/>
  <c r="K189" i="13"/>
  <c r="G189" i="13"/>
  <c r="B189" i="13"/>
  <c r="P188" i="13"/>
  <c r="L188" i="13"/>
  <c r="I188" i="13"/>
  <c r="G188" i="13"/>
  <c r="B188" i="13"/>
  <c r="C188" i="13"/>
  <c r="N187" i="13"/>
  <c r="L187" i="13"/>
  <c r="J187" i="13"/>
  <c r="I187" i="13"/>
  <c r="E187" i="13"/>
  <c r="D187" i="13"/>
  <c r="N186" i="13"/>
  <c r="M186" i="13"/>
  <c r="K186" i="13"/>
  <c r="G186" i="13"/>
  <c r="E186" i="13"/>
  <c r="L185" i="13"/>
  <c r="K185" i="13"/>
  <c r="J185" i="13"/>
  <c r="E185" i="13"/>
  <c r="P184" i="13"/>
  <c r="M184" i="13"/>
  <c r="K184" i="13"/>
  <c r="I184" i="13"/>
  <c r="G184" i="13"/>
  <c r="N183" i="13"/>
  <c r="M183" i="13"/>
  <c r="E183" i="13"/>
  <c r="D183" i="13"/>
  <c r="K182" i="13"/>
  <c r="J182" i="13"/>
  <c r="I182" i="13"/>
  <c r="G182" i="13"/>
  <c r="P181" i="13"/>
  <c r="N181" i="13"/>
  <c r="K181" i="13"/>
  <c r="G181" i="13"/>
  <c r="L180" i="13"/>
  <c r="I180" i="13"/>
  <c r="G180" i="13"/>
  <c r="B180" i="13"/>
  <c r="N179" i="13"/>
  <c r="J179" i="13"/>
  <c r="I179" i="13"/>
  <c r="E179" i="13"/>
  <c r="N178" i="13"/>
  <c r="K178" i="13"/>
  <c r="J178" i="13"/>
  <c r="E178" i="13"/>
  <c r="K177" i="13"/>
  <c r="J177" i="13"/>
  <c r="H177" i="13"/>
  <c r="C177" i="13"/>
  <c r="P176" i="13"/>
  <c r="I176" i="13"/>
  <c r="D176" i="13"/>
  <c r="M175" i="13"/>
  <c r="J175" i="13"/>
  <c r="D175" i="13"/>
  <c r="N174" i="13"/>
  <c r="M174" i="13"/>
  <c r="J174" i="13"/>
  <c r="G174" i="13"/>
  <c r="P173" i="13"/>
  <c r="L173" i="13"/>
  <c r="K173" i="13"/>
  <c r="G173" i="13"/>
  <c r="B173" i="13"/>
  <c r="L172" i="13"/>
  <c r="K172" i="13"/>
  <c r="B172" i="13"/>
  <c r="C172" i="13"/>
  <c r="N171" i="13"/>
  <c r="I171" i="13"/>
  <c r="D171" i="13"/>
  <c r="P170" i="13"/>
  <c r="N170" i="13"/>
  <c r="M170" i="13"/>
  <c r="I170" i="13"/>
  <c r="E170" i="13"/>
  <c r="N169" i="13"/>
  <c r="L169" i="13"/>
  <c r="K169" i="13"/>
  <c r="G169" i="13"/>
  <c r="E169" i="13"/>
  <c r="K168" i="13"/>
  <c r="H168" i="13"/>
  <c r="N167" i="13"/>
  <c r="M167" i="13"/>
  <c r="E167" i="13"/>
  <c r="D167" i="13"/>
  <c r="P166" i="13"/>
  <c r="J166" i="13"/>
  <c r="I166" i="13"/>
  <c r="D166" i="13"/>
  <c r="P165" i="13"/>
  <c r="N165" i="13"/>
  <c r="G165" i="13"/>
  <c r="E165" i="13"/>
  <c r="B165" i="13"/>
  <c r="L164" i="13"/>
  <c r="I164" i="13"/>
  <c r="G164" i="13"/>
  <c r="N163" i="13"/>
  <c r="L163" i="13"/>
  <c r="J163" i="13"/>
  <c r="I163" i="13"/>
  <c r="B163" i="13"/>
  <c r="P162" i="13"/>
  <c r="N162" i="13"/>
  <c r="M162" i="13"/>
  <c r="E162" i="13"/>
  <c r="D162" i="13"/>
  <c r="K161" i="13"/>
  <c r="G161" i="13"/>
  <c r="E161" i="13"/>
  <c r="C161" i="13"/>
  <c r="M160" i="13"/>
  <c r="L160" i="13"/>
  <c r="H160" i="13"/>
  <c r="G160" i="13"/>
  <c r="D160" i="13"/>
  <c r="M159" i="13"/>
  <c r="L159" i="13"/>
  <c r="J159" i="13"/>
  <c r="E159" i="13"/>
  <c r="D159" i="13"/>
  <c r="P158" i="13"/>
  <c r="N158" i="13"/>
  <c r="J158" i="13"/>
  <c r="G158" i="13"/>
  <c r="P157" i="13"/>
  <c r="N157" i="13"/>
  <c r="L157" i="13"/>
  <c r="G157" i="13"/>
  <c r="M156" i="13"/>
  <c r="L156" i="13"/>
  <c r="K156" i="13"/>
  <c r="D156" i="13"/>
  <c r="B156" i="13"/>
  <c r="N155" i="13"/>
  <c r="J155" i="13"/>
  <c r="I155" i="13"/>
  <c r="E155" i="13"/>
  <c r="P154" i="13"/>
  <c r="N154" i="13"/>
  <c r="J154" i="13"/>
  <c r="G154" i="13"/>
  <c r="E154" i="13"/>
  <c r="D154" i="13"/>
  <c r="K153" i="13"/>
  <c r="J153" i="13"/>
  <c r="H153" i="13"/>
  <c r="E153" i="13"/>
  <c r="C153" i="13"/>
  <c r="P152" i="13"/>
  <c r="L152" i="13"/>
  <c r="K152" i="13"/>
  <c r="D152" i="13"/>
  <c r="M151" i="13"/>
  <c r="L151" i="13"/>
  <c r="E151" i="13"/>
  <c r="D151" i="13"/>
  <c r="P150" i="13"/>
  <c r="K150" i="13"/>
  <c r="J150" i="13"/>
  <c r="D150" i="13"/>
  <c r="P149" i="13"/>
  <c r="N149" i="13"/>
  <c r="G149" i="13"/>
  <c r="E149" i="13"/>
  <c r="N148" i="13"/>
  <c r="L148" i="13"/>
  <c r="K148" i="13"/>
  <c r="G148" i="13"/>
  <c r="B148" i="13"/>
  <c r="N147" i="13"/>
  <c r="J147" i="13"/>
  <c r="I147" i="13"/>
  <c r="N146" i="13"/>
  <c r="M146" i="13"/>
  <c r="E146" i="13"/>
  <c r="D146" i="13"/>
  <c r="P145" i="13"/>
  <c r="K145" i="13"/>
  <c r="E145" i="13"/>
  <c r="C145" i="13"/>
  <c r="P144" i="13"/>
  <c r="D144" i="13"/>
  <c r="M143" i="13"/>
  <c r="J143" i="13"/>
  <c r="D143" i="13"/>
  <c r="P142" i="13"/>
  <c r="N142" i="13"/>
  <c r="K142" i="13"/>
  <c r="J142" i="13"/>
  <c r="G142" i="13"/>
  <c r="D142" i="13"/>
  <c r="P141" i="13"/>
  <c r="K141" i="13"/>
  <c r="G141" i="13"/>
  <c r="E141" i="13"/>
  <c r="M140" i="13"/>
  <c r="L140" i="13"/>
  <c r="K140" i="13"/>
  <c r="B140" i="13"/>
  <c r="N139" i="13"/>
  <c r="I139" i="13"/>
  <c r="E139" i="13"/>
  <c r="N138" i="13"/>
  <c r="K138" i="13"/>
  <c r="J138" i="13"/>
  <c r="I138" i="13"/>
  <c r="E138" i="13"/>
  <c r="N137" i="13"/>
  <c r="L137" i="13"/>
  <c r="K137" i="13"/>
  <c r="H137" i="13"/>
  <c r="E137" i="13"/>
  <c r="C137" i="13"/>
  <c r="P136" i="13"/>
  <c r="K136" i="13"/>
  <c r="I136" i="13"/>
  <c r="H136" i="13"/>
  <c r="D136" i="13"/>
  <c r="M135" i="13"/>
  <c r="D135" i="13"/>
  <c r="B135" i="13"/>
  <c r="J134" i="13"/>
  <c r="I134" i="13"/>
  <c r="G134" i="13"/>
  <c r="P133" i="13"/>
  <c r="L133" i="13"/>
  <c r="J133" i="13"/>
  <c r="G133" i="13"/>
  <c r="P132" i="13"/>
  <c r="L132" i="13"/>
  <c r="K132" i="13"/>
  <c r="D132" i="13"/>
  <c r="M131" i="13"/>
  <c r="I131" i="13"/>
  <c r="P130" i="13"/>
  <c r="N130" i="13"/>
  <c r="I130" i="13"/>
  <c r="E130" i="13"/>
  <c r="D130" i="13"/>
  <c r="N129" i="13"/>
  <c r="L129" i="13"/>
  <c r="K129" i="13"/>
  <c r="C129" i="13"/>
  <c r="M128" i="13"/>
  <c r="I128" i="13"/>
  <c r="H128" i="13"/>
  <c r="N127" i="13"/>
  <c r="M127" i="13"/>
  <c r="L127" i="13"/>
  <c r="E127" i="13"/>
  <c r="D127" i="13"/>
  <c r="B127" i="13"/>
  <c r="N126" i="13"/>
  <c r="J126" i="13"/>
  <c r="E126" i="13"/>
  <c r="P125" i="13"/>
  <c r="J125" i="13"/>
  <c r="G125" i="13"/>
  <c r="B125" i="13"/>
  <c r="M124" i="13"/>
  <c r="L124" i="13"/>
  <c r="K124" i="13"/>
  <c r="N123" i="13"/>
  <c r="I123" i="13"/>
  <c r="H123" i="13"/>
  <c r="E123" i="13"/>
  <c r="N122" i="13"/>
  <c r="K122" i="13"/>
  <c r="E122" i="13"/>
  <c r="P121" i="13"/>
  <c r="K121" i="13"/>
  <c r="J121" i="13"/>
  <c r="E121" i="13"/>
  <c r="M120" i="13"/>
  <c r="K120" i="13"/>
  <c r="H120" i="13"/>
  <c r="G120" i="13"/>
  <c r="D120" i="13"/>
  <c r="N119" i="13"/>
  <c r="M119" i="13"/>
  <c r="L119" i="13"/>
  <c r="E119" i="13"/>
  <c r="D119" i="13"/>
  <c r="B119" i="13"/>
  <c r="P118" i="13"/>
  <c r="N118" i="13"/>
  <c r="J118" i="13"/>
  <c r="I118" i="13"/>
  <c r="G118" i="13"/>
  <c r="P117" i="13"/>
  <c r="L117" i="13"/>
  <c r="K117" i="13"/>
  <c r="G117" i="13"/>
  <c r="E117" i="13"/>
  <c r="B117" i="13"/>
  <c r="L116" i="13"/>
  <c r="K116" i="13"/>
  <c r="I116" i="13"/>
  <c r="G116" i="13"/>
  <c r="B116" i="13"/>
  <c r="C116" i="13"/>
  <c r="N115" i="13"/>
  <c r="L115" i="13"/>
  <c r="I115" i="13"/>
  <c r="H115" i="13"/>
  <c r="E115" i="13"/>
  <c r="P114" i="13"/>
  <c r="N114" i="13"/>
  <c r="K114" i="13"/>
  <c r="E114" i="13"/>
  <c r="D114" i="13"/>
  <c r="C114" i="13"/>
  <c r="L113" i="13"/>
  <c r="K113" i="13"/>
  <c r="J113" i="13"/>
  <c r="H113" i="13"/>
  <c r="C113" i="13"/>
  <c r="P112" i="13"/>
  <c r="K112" i="13"/>
  <c r="H112" i="13"/>
  <c r="D112" i="13"/>
  <c r="C112" i="13"/>
  <c r="M111" i="13"/>
  <c r="J111" i="13"/>
  <c r="H111" i="13"/>
  <c r="E111" i="13"/>
  <c r="D111" i="13"/>
  <c r="P110" i="13"/>
  <c r="J110" i="13"/>
  <c r="G110" i="13"/>
  <c r="D110" i="13"/>
  <c r="P109" i="13"/>
  <c r="G109" i="13"/>
  <c r="B109" i="13"/>
  <c r="M108" i="13"/>
  <c r="L108" i="13"/>
  <c r="K108" i="13"/>
  <c r="I108" i="13"/>
  <c r="G108" i="13"/>
  <c r="D108" i="13"/>
  <c r="B108" i="13"/>
  <c r="N107" i="13"/>
  <c r="J107" i="13"/>
  <c r="I107" i="13"/>
  <c r="H107" i="13"/>
  <c r="E107" i="13"/>
  <c r="P106" i="13"/>
  <c r="N106" i="13"/>
  <c r="M106" i="13"/>
  <c r="I106" i="13"/>
  <c r="G106" i="13"/>
  <c r="E106" i="13"/>
  <c r="N105" i="13"/>
  <c r="L105" i="13"/>
  <c r="K105" i="13"/>
  <c r="J105" i="13"/>
  <c r="H105" i="13"/>
  <c r="C105" i="13"/>
  <c r="P104" i="13"/>
  <c r="M104" i="13"/>
  <c r="K104" i="13"/>
  <c r="H104" i="13"/>
  <c r="D104" i="13"/>
  <c r="M103" i="13"/>
  <c r="J103" i="13"/>
  <c r="I103" i="13"/>
  <c r="D103" i="13"/>
  <c r="P102" i="13"/>
  <c r="K102" i="13"/>
  <c r="J102" i="13"/>
  <c r="I102" i="13"/>
  <c r="P101" i="13"/>
  <c r="K101" i="13"/>
  <c r="J101" i="13"/>
  <c r="G101" i="13"/>
  <c r="E101" i="13"/>
  <c r="B101" i="13"/>
  <c r="M100" i="13"/>
  <c r="L100" i="13"/>
  <c r="K100" i="13"/>
  <c r="I100" i="13"/>
  <c r="D100" i="13"/>
  <c r="N99" i="13"/>
  <c r="L99" i="13"/>
  <c r="I99" i="13"/>
  <c r="H99" i="13"/>
  <c r="E99" i="13"/>
  <c r="B99" i="13"/>
  <c r="N98" i="13"/>
  <c r="M98" i="13"/>
  <c r="K98" i="13"/>
  <c r="I98" i="13"/>
  <c r="E98" i="13"/>
  <c r="C98" i="13"/>
  <c r="N97" i="13"/>
  <c r="K97" i="13"/>
  <c r="H97" i="13"/>
  <c r="E97" i="13"/>
  <c r="C97" i="13"/>
  <c r="M96" i="13"/>
  <c r="K96" i="13"/>
  <c r="H96" i="13"/>
  <c r="D96" i="13"/>
  <c r="C96" i="13"/>
  <c r="N95" i="13"/>
  <c r="M95" i="13"/>
  <c r="L95" i="13"/>
  <c r="J95" i="13"/>
  <c r="E95" i="13"/>
  <c r="D95" i="13"/>
  <c r="B95" i="13"/>
  <c r="P94" i="13"/>
  <c r="J94" i="13"/>
  <c r="I94" i="13"/>
  <c r="G94" i="13"/>
  <c r="D94" i="13"/>
  <c r="P93" i="13"/>
  <c r="L93" i="13"/>
  <c r="G93" i="13"/>
  <c r="B93" i="13"/>
  <c r="P92" i="13"/>
  <c r="M92" i="13"/>
  <c r="L92" i="13"/>
  <c r="I92" i="13"/>
  <c r="G92" i="13"/>
  <c r="D92" i="13"/>
  <c r="B92" i="13"/>
  <c r="N91" i="13"/>
  <c r="J91" i="13"/>
  <c r="I91" i="13"/>
  <c r="E91" i="13"/>
  <c r="N90" i="13"/>
  <c r="M90" i="13"/>
  <c r="K90" i="13"/>
  <c r="E90" i="13"/>
  <c r="C90" i="13"/>
  <c r="K89" i="13"/>
  <c r="J89" i="13"/>
  <c r="H89" i="13"/>
  <c r="E89" i="13"/>
  <c r="C89" i="13"/>
  <c r="P88" i="13"/>
  <c r="M88" i="13"/>
  <c r="H88" i="13"/>
  <c r="G88" i="13"/>
  <c r="D88" i="13"/>
  <c r="C88" i="13"/>
  <c r="N87" i="13"/>
  <c r="M87" i="13"/>
  <c r="L87" i="13"/>
  <c r="J87" i="13"/>
  <c r="D87" i="13"/>
  <c r="B87" i="13"/>
  <c r="P86" i="13"/>
  <c r="M86" i="13"/>
  <c r="J86" i="13"/>
  <c r="G86" i="13"/>
  <c r="D86" i="13"/>
  <c r="P85" i="13"/>
  <c r="L85" i="13"/>
  <c r="J85" i="13"/>
  <c r="G85" i="13"/>
  <c r="B85" i="13"/>
  <c r="M84" i="13"/>
  <c r="L84" i="13"/>
  <c r="K84" i="13"/>
  <c r="I84" i="13"/>
  <c r="G84" i="13"/>
  <c r="D84" i="13"/>
  <c r="N83" i="13"/>
  <c r="I83" i="13"/>
  <c r="H83" i="13"/>
  <c r="E83" i="13"/>
  <c r="P82" i="13"/>
  <c r="N82" i="13"/>
  <c r="M82" i="13"/>
  <c r="K82" i="13"/>
  <c r="G82" i="13"/>
  <c r="E82" i="13"/>
  <c r="D82" i="13"/>
  <c r="C82" i="13"/>
  <c r="K81" i="13"/>
  <c r="J81" i="13"/>
  <c r="H81" i="13"/>
  <c r="P80" i="13"/>
  <c r="M80" i="13"/>
  <c r="L80" i="13"/>
  <c r="I80" i="13"/>
  <c r="H80" i="13"/>
  <c r="D80" i="13"/>
  <c r="N79" i="13"/>
  <c r="M79" i="13"/>
  <c r="J79" i="13"/>
  <c r="E79" i="13"/>
  <c r="D79" i="13"/>
  <c r="B79" i="13"/>
  <c r="K78" i="13"/>
  <c r="J78" i="13"/>
  <c r="G78" i="13"/>
  <c r="P77" i="13"/>
  <c r="N77" i="13"/>
  <c r="L77" i="13"/>
  <c r="G77" i="13"/>
  <c r="E77" i="13"/>
  <c r="B77" i="13"/>
  <c r="M76" i="13"/>
  <c r="L76" i="13"/>
  <c r="K76" i="13"/>
  <c r="I76" i="13"/>
  <c r="D76" i="13"/>
  <c r="B76" i="13"/>
  <c r="N75" i="13"/>
  <c r="I75" i="13"/>
  <c r="H75" i="13"/>
  <c r="E75" i="13"/>
  <c r="N74" i="13"/>
  <c r="K74" i="13"/>
  <c r="I74" i="13"/>
  <c r="E74" i="13"/>
  <c r="C74" i="13"/>
  <c r="K73" i="13"/>
  <c r="H73" i="13"/>
  <c r="C73" i="13"/>
  <c r="P72" i="13"/>
  <c r="M72" i="13"/>
  <c r="H72" i="13"/>
  <c r="D72" i="13"/>
  <c r="M71" i="13"/>
  <c r="L71" i="13"/>
  <c r="J71" i="13"/>
  <c r="E71" i="13"/>
  <c r="D71" i="13"/>
  <c r="P70" i="13"/>
  <c r="J70" i="13"/>
  <c r="G70" i="13"/>
  <c r="E70" i="13"/>
  <c r="P69" i="13"/>
  <c r="N69" i="13"/>
  <c r="L69" i="13"/>
  <c r="J69" i="13"/>
  <c r="G69" i="13"/>
  <c r="B69" i="13"/>
  <c r="M68" i="13"/>
  <c r="L68" i="13"/>
  <c r="K68" i="13"/>
  <c r="I68" i="13"/>
  <c r="D68" i="13"/>
  <c r="N67" i="13"/>
  <c r="J67" i="13"/>
  <c r="I67" i="13"/>
  <c r="H67" i="13"/>
  <c r="E67" i="13"/>
  <c r="P66" i="13"/>
  <c r="N66" i="13"/>
  <c r="K66" i="13"/>
  <c r="E66" i="13"/>
  <c r="D66" i="13"/>
  <c r="C66" i="13"/>
  <c r="K65" i="13"/>
  <c r="H65" i="13"/>
  <c r="C65" i="13"/>
  <c r="P64" i="13"/>
  <c r="M64" i="13"/>
  <c r="H64" i="13"/>
  <c r="D64" i="13"/>
  <c r="C64" i="13"/>
  <c r="N63" i="13"/>
  <c r="M63" i="13"/>
  <c r="J63" i="13"/>
  <c r="E63" i="13"/>
  <c r="D63" i="13"/>
  <c r="B63" i="13"/>
  <c r="P62" i="13"/>
  <c r="K62" i="13"/>
  <c r="J62" i="13"/>
  <c r="I62" i="13"/>
  <c r="G62" i="13"/>
  <c r="E62" i="13"/>
  <c r="P61" i="13"/>
  <c r="L61" i="13"/>
  <c r="G61" i="13"/>
  <c r="E61" i="13"/>
  <c r="B61" i="13"/>
  <c r="P60" i="13"/>
  <c r="M60" i="13"/>
  <c r="L60" i="13"/>
  <c r="I60" i="13"/>
  <c r="G60" i="13"/>
  <c r="B60" i="13"/>
  <c r="N59" i="13"/>
  <c r="I59" i="13"/>
  <c r="H59" i="13"/>
  <c r="E59" i="13"/>
  <c r="P58" i="13"/>
  <c r="N58" i="13"/>
  <c r="M58" i="13"/>
  <c r="K58" i="13"/>
  <c r="G58" i="13"/>
  <c r="E58" i="13"/>
  <c r="D58" i="13"/>
  <c r="C58" i="13"/>
  <c r="K57" i="13"/>
  <c r="J57" i="13"/>
  <c r="H57" i="13"/>
  <c r="C57" i="13"/>
  <c r="M56" i="13"/>
  <c r="K56" i="13"/>
  <c r="H56" i="13"/>
  <c r="D56" i="13"/>
  <c r="N55" i="13"/>
  <c r="M55" i="13"/>
  <c r="J55" i="13"/>
  <c r="E55" i="13"/>
  <c r="D55" i="13"/>
  <c r="B55" i="13"/>
  <c r="P54" i="13"/>
  <c r="K54" i="13"/>
  <c r="J54" i="13"/>
  <c r="I54" i="13"/>
  <c r="G54" i="13"/>
  <c r="P53" i="13"/>
  <c r="L53" i="13"/>
  <c r="G53" i="13"/>
  <c r="B53" i="13"/>
  <c r="M52" i="13"/>
  <c r="L52" i="13"/>
  <c r="I52" i="13"/>
  <c r="G52" i="13"/>
  <c r="D52" i="13"/>
  <c r="B52" i="13"/>
  <c r="N51" i="13"/>
  <c r="J51" i="13"/>
  <c r="I51" i="13"/>
  <c r="H51" i="13"/>
  <c r="E51" i="13"/>
  <c r="P50" i="13"/>
  <c r="N50" i="13"/>
  <c r="M50" i="13"/>
  <c r="K50" i="13"/>
  <c r="G50" i="13"/>
  <c r="E50" i="13"/>
  <c r="D50" i="13"/>
  <c r="L49" i="13"/>
  <c r="K49" i="13"/>
  <c r="J49" i="13"/>
  <c r="H49" i="13"/>
  <c r="C49" i="13"/>
  <c r="M48" i="13"/>
  <c r="I48" i="13"/>
  <c r="D48" i="13"/>
  <c r="N47" i="13"/>
  <c r="M47" i="13"/>
  <c r="L47" i="13"/>
  <c r="J47" i="13"/>
  <c r="E47" i="13"/>
  <c r="D47" i="13"/>
  <c r="P46" i="13"/>
  <c r="N46" i="13"/>
  <c r="K46" i="13"/>
  <c r="J46" i="13"/>
  <c r="G46" i="13"/>
  <c r="P45" i="13"/>
  <c r="L45" i="13"/>
  <c r="G45" i="13"/>
  <c r="E45" i="13"/>
  <c r="B45" i="13"/>
  <c r="M44" i="13"/>
  <c r="L44" i="13"/>
  <c r="K44" i="13"/>
  <c r="I44" i="13"/>
  <c r="D44" i="13"/>
  <c r="B44" i="13"/>
  <c r="N43" i="13"/>
  <c r="J43" i="13"/>
  <c r="I43" i="13"/>
  <c r="H43" i="13"/>
  <c r="E43" i="13"/>
  <c r="P42" i="13"/>
  <c r="N42" i="13"/>
  <c r="M42" i="13"/>
  <c r="K42" i="13"/>
  <c r="G42" i="13"/>
  <c r="E42" i="13"/>
  <c r="D42" i="13"/>
  <c r="C42" i="13"/>
  <c r="L41" i="13"/>
  <c r="K41" i="13"/>
  <c r="J41" i="13"/>
  <c r="C41" i="13"/>
  <c r="P40" i="13"/>
  <c r="M40" i="13"/>
  <c r="K40" i="13"/>
  <c r="I40" i="13"/>
  <c r="H40" i="13"/>
  <c r="G40" i="13"/>
  <c r="D40" i="13"/>
  <c r="N39" i="13"/>
  <c r="M39" i="13"/>
  <c r="J39" i="13"/>
  <c r="E39" i="13"/>
  <c r="D39" i="13"/>
  <c r="P38" i="13"/>
  <c r="K38" i="13"/>
  <c r="J38" i="13"/>
  <c r="I38" i="13"/>
  <c r="G38" i="13"/>
  <c r="P37" i="13"/>
  <c r="L37" i="13"/>
  <c r="J37" i="13"/>
  <c r="G37" i="13"/>
  <c r="E37" i="13"/>
  <c r="M36" i="13"/>
  <c r="L36" i="13"/>
  <c r="K36" i="13"/>
  <c r="I36" i="13"/>
  <c r="D36" i="13"/>
  <c r="B36" i="13"/>
  <c r="N35" i="13"/>
  <c r="J35" i="13"/>
  <c r="I35" i="13"/>
  <c r="E35" i="13"/>
  <c r="P34" i="13"/>
  <c r="N34" i="13"/>
  <c r="M34" i="13"/>
  <c r="K34" i="13"/>
  <c r="G34" i="13"/>
  <c r="E34" i="13"/>
  <c r="C34" i="13"/>
  <c r="L33" i="13"/>
  <c r="K33" i="13"/>
  <c r="J33" i="13"/>
  <c r="H33" i="13"/>
  <c r="C33" i="13"/>
  <c r="P32" i="13"/>
  <c r="M32" i="13"/>
  <c r="I32" i="13"/>
  <c r="H32" i="13"/>
  <c r="G32" i="13"/>
  <c r="D32" i="13"/>
  <c r="N31" i="13"/>
  <c r="M31" i="13"/>
  <c r="L31" i="13"/>
  <c r="J31" i="13"/>
  <c r="E31" i="13"/>
  <c r="D31" i="13"/>
  <c r="B31" i="13"/>
  <c r="P30" i="13"/>
  <c r="K30" i="13"/>
  <c r="J30" i="13"/>
  <c r="I30" i="13"/>
  <c r="G30" i="13"/>
  <c r="P29" i="13"/>
  <c r="L29" i="13"/>
  <c r="G29" i="13"/>
  <c r="E29" i="13"/>
  <c r="B29" i="13"/>
  <c r="M28" i="13"/>
  <c r="L28" i="13"/>
  <c r="I28" i="13"/>
  <c r="D28" i="13"/>
  <c r="C28" i="13"/>
  <c r="N27" i="13"/>
  <c r="J27" i="13"/>
  <c r="I27" i="13"/>
  <c r="E27" i="13"/>
  <c r="P26" i="13"/>
  <c r="N26" i="13"/>
  <c r="M26" i="13"/>
  <c r="K26" i="13"/>
  <c r="G26" i="13"/>
  <c r="D26" i="13"/>
  <c r="L25" i="13"/>
  <c r="K25" i="13"/>
  <c r="J25" i="13"/>
  <c r="C25" i="13"/>
  <c r="P24" i="13"/>
  <c r="M24" i="13"/>
  <c r="K24" i="13"/>
  <c r="I24" i="13"/>
  <c r="H24" i="13"/>
  <c r="G24" i="13"/>
  <c r="D24" i="13"/>
  <c r="N23" i="13"/>
  <c r="M23" i="13"/>
  <c r="L23" i="13"/>
  <c r="J23" i="13"/>
  <c r="E23" i="13"/>
  <c r="D23" i="13"/>
  <c r="B23" i="13"/>
  <c r="P22" i="13"/>
  <c r="K22" i="13"/>
  <c r="J22" i="13"/>
  <c r="G22" i="13"/>
  <c r="D22" i="13"/>
  <c r="L21" i="13"/>
  <c r="J21" i="13"/>
  <c r="G21" i="13"/>
  <c r="E21" i="13"/>
  <c r="M20" i="13"/>
  <c r="L20" i="13"/>
  <c r="K20" i="13"/>
  <c r="I20" i="13"/>
  <c r="D20" i="13"/>
  <c r="B20" i="13"/>
  <c r="N19" i="13"/>
  <c r="J19" i="13"/>
  <c r="I19" i="13"/>
  <c r="H19" i="13"/>
  <c r="E19" i="13"/>
  <c r="P18" i="13"/>
  <c r="N18" i="13"/>
  <c r="K18" i="13"/>
  <c r="G18" i="13"/>
  <c r="D18" i="13"/>
  <c r="C18" i="13"/>
  <c r="L17" i="13"/>
  <c r="H17" i="13"/>
  <c r="E17" i="13"/>
  <c r="C17" i="13"/>
  <c r="M16" i="13"/>
  <c r="I16" i="13"/>
  <c r="G16" i="13"/>
  <c r="D16" i="13"/>
  <c r="N15" i="13"/>
  <c r="M15" i="13"/>
  <c r="L15" i="13"/>
  <c r="J15" i="13"/>
  <c r="E15" i="13"/>
  <c r="D15" i="13"/>
  <c r="P14" i="13"/>
  <c r="M14" i="13"/>
  <c r="K14" i="13"/>
  <c r="J14" i="13"/>
  <c r="G14" i="13"/>
  <c r="P13" i="13"/>
  <c r="N13" i="13"/>
  <c r="L13" i="13"/>
  <c r="G13" i="13"/>
  <c r="B13" i="13"/>
  <c r="M12" i="13"/>
  <c r="K12" i="13"/>
  <c r="I12" i="13"/>
  <c r="D12" i="13"/>
  <c r="B12" i="13"/>
  <c r="C12" i="13"/>
  <c r="N11" i="13"/>
  <c r="J11" i="13"/>
  <c r="I11" i="13"/>
  <c r="H11" i="13"/>
  <c r="E11" i="13"/>
  <c r="P10" i="13"/>
  <c r="N10" i="13"/>
  <c r="M10" i="13"/>
  <c r="K10" i="13"/>
  <c r="G10" i="13"/>
  <c r="E10" i="13"/>
  <c r="C10" i="13"/>
  <c r="L9" i="13"/>
  <c r="K9" i="13"/>
  <c r="J9" i="13"/>
  <c r="C9" i="13"/>
  <c r="P8" i="13"/>
  <c r="M8" i="13"/>
  <c r="I8" i="13"/>
  <c r="H8" i="13"/>
  <c r="G8" i="13"/>
  <c r="D8" i="13"/>
  <c r="N7" i="13"/>
  <c r="M7" i="13"/>
  <c r="L7" i="13"/>
  <c r="J7" i="13"/>
  <c r="E7" i="13"/>
  <c r="D7" i="13"/>
  <c r="B7" i="13"/>
  <c r="P6" i="13"/>
  <c r="K6" i="13"/>
  <c r="J6" i="13"/>
  <c r="I6" i="13"/>
  <c r="G6" i="13"/>
  <c r="P5" i="13"/>
  <c r="N5" i="13"/>
  <c r="L5" i="13"/>
  <c r="G5" i="13"/>
  <c r="E5" i="13"/>
  <c r="B5" i="13"/>
  <c r="M4" i="13"/>
  <c r="L4" i="13"/>
  <c r="K4" i="13"/>
  <c r="I4" i="13"/>
  <c r="D4" i="13"/>
  <c r="B4" i="13"/>
  <c r="C4" i="13"/>
  <c r="N3" i="13"/>
  <c r="H3" i="13"/>
  <c r="E3" i="13"/>
  <c r="P2" i="13"/>
  <c r="N2" i="13"/>
  <c r="M2" i="13"/>
  <c r="K2" i="13"/>
  <c r="E2" i="13"/>
  <c r="D2" i="13"/>
  <c r="C2" i="13"/>
  <c r="A3" i="13"/>
  <c r="R3" i="13" s="1"/>
  <c r="A4" i="13"/>
  <c r="A5" i="13"/>
  <c r="R5" i="13" s="1"/>
  <c r="A6" i="13"/>
  <c r="A7" i="13"/>
  <c r="R7" i="13" s="1"/>
  <c r="A8" i="13"/>
  <c r="R8" i="13" s="1"/>
  <c r="A9" i="13"/>
  <c r="S9" i="13" s="1"/>
  <c r="A10" i="13"/>
  <c r="A11" i="13"/>
  <c r="R11" i="13" s="1"/>
  <c r="A12" i="13"/>
  <c r="A13" i="13"/>
  <c r="A14" i="13"/>
  <c r="A15" i="13"/>
  <c r="R15" i="13" s="1"/>
  <c r="A16" i="13"/>
  <c r="A17" i="13"/>
  <c r="A18" i="13"/>
  <c r="A19" i="13"/>
  <c r="A20" i="13"/>
  <c r="A21" i="13"/>
  <c r="R21" i="13" s="1"/>
  <c r="A22" i="13"/>
  <c r="A23" i="13"/>
  <c r="R23" i="13" s="1"/>
  <c r="A24" i="13"/>
  <c r="R24" i="13" s="1"/>
  <c r="A25" i="13"/>
  <c r="A26" i="13"/>
  <c r="A27" i="13"/>
  <c r="A28" i="13"/>
  <c r="A29" i="13"/>
  <c r="R29" i="13" s="1"/>
  <c r="A30" i="13"/>
  <c r="A31" i="13"/>
  <c r="A32" i="13"/>
  <c r="S32" i="13" s="1"/>
  <c r="A33" i="13"/>
  <c r="A34" i="13"/>
  <c r="A35" i="13"/>
  <c r="A36" i="13"/>
  <c r="A37" i="13"/>
  <c r="A38" i="13"/>
  <c r="A39" i="13"/>
  <c r="A40" i="13"/>
  <c r="A41" i="13"/>
  <c r="A42" i="13"/>
  <c r="R42" i="13" s="1"/>
  <c r="A43" i="13"/>
  <c r="R43" i="13" s="1"/>
  <c r="A44" i="13"/>
  <c r="A45" i="13"/>
  <c r="A46" i="13"/>
  <c r="A47" i="13"/>
  <c r="A48" i="13"/>
  <c r="A49" i="13"/>
  <c r="A50" i="13"/>
  <c r="R50" i="13" s="1"/>
  <c r="A51" i="13"/>
  <c r="A52" i="13"/>
  <c r="A53" i="13"/>
  <c r="A54" i="13"/>
  <c r="A55" i="13"/>
  <c r="A56" i="13"/>
  <c r="A57" i="13"/>
  <c r="A58" i="13"/>
  <c r="R58" i="13" s="1"/>
  <c r="A59" i="13"/>
  <c r="A60" i="13"/>
  <c r="A61" i="13"/>
  <c r="A62" i="13"/>
  <c r="A63" i="13"/>
  <c r="A64" i="13"/>
  <c r="A65" i="13"/>
  <c r="A66" i="13"/>
  <c r="A67" i="13"/>
  <c r="S67" i="13" s="1"/>
  <c r="T67" i="13" s="1"/>
  <c r="V67" i="13" s="1"/>
  <c r="A68" i="13"/>
  <c r="A69" i="13"/>
  <c r="A70" i="13"/>
  <c r="A71" i="13"/>
  <c r="A72" i="13"/>
  <c r="A73" i="13"/>
  <c r="A74" i="13"/>
  <c r="A75" i="13"/>
  <c r="A76" i="13"/>
  <c r="A77" i="13"/>
  <c r="A78" i="13"/>
  <c r="A79" i="13"/>
  <c r="R79" i="13" s="1"/>
  <c r="A80" i="13"/>
  <c r="A81" i="13"/>
  <c r="A82" i="13"/>
  <c r="A83" i="13"/>
  <c r="A84" i="13"/>
  <c r="A85" i="13"/>
  <c r="A86" i="13"/>
  <c r="A87" i="13"/>
  <c r="R87" i="13" s="1"/>
  <c r="A88" i="13"/>
  <c r="S88" i="13" s="1"/>
  <c r="A89" i="13"/>
  <c r="R89" i="13" s="1"/>
  <c r="A90" i="13"/>
  <c r="A91" i="13"/>
  <c r="S91" i="13" s="1"/>
  <c r="T91" i="13" s="1"/>
  <c r="V91" i="13" s="1"/>
  <c r="A92" i="13"/>
  <c r="A93" i="13"/>
  <c r="A94" i="13"/>
  <c r="A95" i="13"/>
  <c r="A96" i="13"/>
  <c r="A97" i="13"/>
  <c r="R97" i="13" s="1"/>
  <c r="A98" i="13"/>
  <c r="R98" i="13" s="1"/>
  <c r="A99" i="13"/>
  <c r="A100" i="13"/>
  <c r="A101" i="13"/>
  <c r="S101" i="13" s="1"/>
  <c r="A102" i="13"/>
  <c r="A103" i="13"/>
  <c r="A104" i="13"/>
  <c r="A105" i="13"/>
  <c r="A106" i="13"/>
  <c r="R106" i="13" s="1"/>
  <c r="A107" i="13"/>
  <c r="R107" i="13" s="1"/>
  <c r="A108" i="13"/>
  <c r="A109" i="13"/>
  <c r="R109" i="13" s="1"/>
  <c r="A110" i="13"/>
  <c r="A111" i="13"/>
  <c r="A112" i="13"/>
  <c r="S112" i="13" s="1"/>
  <c r="A113" i="13"/>
  <c r="A114" i="13"/>
  <c r="R114" i="13" s="1"/>
  <c r="A115" i="13"/>
  <c r="A116" i="13"/>
  <c r="A117" i="13"/>
  <c r="A118" i="13"/>
  <c r="A119" i="13"/>
  <c r="A120" i="13"/>
  <c r="A121" i="13"/>
  <c r="R121" i="13" s="1"/>
  <c r="A122" i="13"/>
  <c r="R122" i="13" s="1"/>
  <c r="A123" i="13"/>
  <c r="S123" i="13" s="1"/>
  <c r="T123" i="13" s="1"/>
  <c r="V123" i="13" s="1"/>
  <c r="A124" i="13"/>
  <c r="A125" i="13"/>
  <c r="A126" i="13"/>
  <c r="A127" i="13"/>
  <c r="A128" i="13"/>
  <c r="A129" i="13"/>
  <c r="A130" i="13"/>
  <c r="R130" i="13" s="1"/>
  <c r="A131" i="13"/>
  <c r="S131" i="13" s="1"/>
  <c r="T131" i="13" s="1"/>
  <c r="V131" i="13" s="1"/>
  <c r="A132" i="13"/>
  <c r="A133" i="13"/>
  <c r="A134" i="13"/>
  <c r="A135" i="13"/>
  <c r="A136" i="13"/>
  <c r="R136" i="13" s="1"/>
  <c r="A137" i="13"/>
  <c r="R137" i="13" s="1"/>
  <c r="A138" i="13"/>
  <c r="R138" i="13" s="1"/>
  <c r="A139" i="13"/>
  <c r="R139" i="13" s="1"/>
  <c r="A140" i="13"/>
  <c r="A141" i="13"/>
  <c r="R141" i="13" s="1"/>
  <c r="A142" i="13"/>
  <c r="R142" i="13" s="1"/>
  <c r="A143" i="13"/>
  <c r="R143" i="13" s="1"/>
  <c r="A144" i="13"/>
  <c r="A145" i="13"/>
  <c r="S145" i="13" s="1"/>
  <c r="A146" i="13"/>
  <c r="R146" i="13" s="1"/>
  <c r="A147" i="13"/>
  <c r="A148" i="13"/>
  <c r="A149" i="13"/>
  <c r="R149" i="13" s="1"/>
  <c r="A150" i="13"/>
  <c r="A151" i="13"/>
  <c r="R151" i="13" s="1"/>
  <c r="A152" i="13"/>
  <c r="A153" i="13"/>
  <c r="A154" i="13"/>
  <c r="R154" i="13" s="1"/>
  <c r="A155" i="13"/>
  <c r="A156" i="13"/>
  <c r="A157" i="13"/>
  <c r="R157" i="13" s="1"/>
  <c r="A158" i="13"/>
  <c r="A159" i="13"/>
  <c r="R159" i="13" s="1"/>
  <c r="A160" i="13"/>
  <c r="A161" i="13"/>
  <c r="A162" i="13"/>
  <c r="R162" i="13" s="1"/>
  <c r="A163" i="13"/>
  <c r="A164" i="13"/>
  <c r="A165" i="13"/>
  <c r="R165" i="13" s="1"/>
  <c r="A166" i="13"/>
  <c r="A167" i="13"/>
  <c r="A168" i="13"/>
  <c r="A169" i="13"/>
  <c r="A170" i="13"/>
  <c r="R170" i="13" s="1"/>
  <c r="A171" i="13"/>
  <c r="A172" i="13"/>
  <c r="A173" i="13"/>
  <c r="R173" i="13" s="1"/>
  <c r="A174" i="13"/>
  <c r="A175" i="13"/>
  <c r="A176" i="13"/>
  <c r="A177" i="13"/>
  <c r="A178" i="13"/>
  <c r="R178" i="13" s="1"/>
  <c r="A179" i="13"/>
  <c r="A180" i="13"/>
  <c r="A181" i="13"/>
  <c r="R181" i="13" s="1"/>
  <c r="A182" i="13"/>
  <c r="R182" i="13" s="1"/>
  <c r="A183" i="13"/>
  <c r="A184" i="13"/>
  <c r="A185" i="13"/>
  <c r="S185" i="13" s="1"/>
  <c r="A186" i="13"/>
  <c r="R186" i="13" s="1"/>
  <c r="A187" i="13"/>
  <c r="A188" i="13"/>
  <c r="A189" i="13"/>
  <c r="R189" i="13" s="1"/>
  <c r="A190" i="13"/>
  <c r="A191" i="13"/>
  <c r="A192" i="13"/>
  <c r="A193" i="13"/>
  <c r="R193" i="13" s="1"/>
  <c r="A194" i="13"/>
  <c r="R194" i="13" s="1"/>
  <c r="A195" i="13"/>
  <c r="A196" i="13"/>
  <c r="S196" i="13" s="1"/>
  <c r="T196" i="13" s="1"/>
  <c r="V196" i="13" s="1"/>
  <c r="A197" i="13"/>
  <c r="A198" i="13"/>
  <c r="R198" i="13" s="1"/>
  <c r="A199" i="13"/>
  <c r="A200" i="13"/>
  <c r="A201" i="13"/>
  <c r="A202" i="13"/>
  <c r="R202" i="13" s="1"/>
  <c r="A203" i="13"/>
  <c r="A204" i="13"/>
  <c r="A205" i="13"/>
  <c r="R205" i="13" s="1"/>
  <c r="A206" i="13"/>
  <c r="R206" i="13" s="1"/>
  <c r="A207" i="13"/>
  <c r="A208" i="13"/>
  <c r="A209" i="13"/>
  <c r="A210" i="13"/>
  <c r="R210" i="13" s="1"/>
  <c r="A211" i="13"/>
  <c r="A212" i="13"/>
  <c r="A213" i="13"/>
  <c r="A214" i="13"/>
  <c r="R214" i="13" s="1"/>
  <c r="A215" i="13"/>
  <c r="A216" i="13"/>
  <c r="A217" i="13"/>
  <c r="A218" i="13"/>
  <c r="A219" i="13"/>
  <c r="R219" i="13" s="1"/>
  <c r="A220" i="13"/>
  <c r="R220" i="13" s="1"/>
  <c r="A221" i="13"/>
  <c r="R221" i="13" s="1"/>
  <c r="A222" i="13"/>
  <c r="R222" i="13" s="1"/>
  <c r="A223" i="13"/>
  <c r="A224" i="13"/>
  <c r="A225" i="13"/>
  <c r="A226" i="13"/>
  <c r="A227" i="13"/>
  <c r="R227" i="13" s="1"/>
  <c r="A228" i="13"/>
  <c r="R228" i="13" s="1"/>
  <c r="A229" i="13"/>
  <c r="A230" i="13"/>
  <c r="R230" i="13" s="1"/>
  <c r="A231" i="13"/>
  <c r="A232" i="13"/>
  <c r="A233" i="13"/>
  <c r="A234" i="13"/>
  <c r="A235" i="13"/>
  <c r="R235" i="13" s="1"/>
  <c r="A236" i="13"/>
  <c r="R236" i="13" s="1"/>
  <c r="A237" i="13"/>
  <c r="R237" i="13" s="1"/>
  <c r="A238" i="13"/>
  <c r="R238" i="13" s="1"/>
  <c r="A239" i="13"/>
  <c r="A240" i="13"/>
  <c r="S240" i="13" s="1"/>
  <c r="T240" i="13" s="1"/>
  <c r="V240" i="13" s="1"/>
  <c r="A241" i="13"/>
  <c r="A242" i="13"/>
  <c r="A243" i="13"/>
  <c r="S243" i="13" s="1"/>
  <c r="T243" i="13" s="1"/>
  <c r="V243" i="13" s="1"/>
  <c r="A244" i="13"/>
  <c r="R244" i="13" s="1"/>
  <c r="A245" i="13"/>
  <c r="S245" i="13" s="1"/>
  <c r="T245" i="13" s="1"/>
  <c r="V245" i="13" s="1"/>
  <c r="A246" i="13"/>
  <c r="R246" i="13" s="1"/>
  <c r="A247" i="13"/>
  <c r="A248" i="13"/>
  <c r="S248" i="13" s="1"/>
  <c r="T248" i="13" s="1"/>
  <c r="V248" i="13" s="1"/>
  <c r="A249" i="13"/>
  <c r="A250" i="13"/>
  <c r="A251" i="13"/>
  <c r="A252" i="13"/>
  <c r="A253" i="13"/>
  <c r="A254" i="13"/>
  <c r="R254" i="13" s="1"/>
  <c r="A255" i="13"/>
  <c r="A256" i="13"/>
  <c r="A257" i="13"/>
  <c r="A258" i="13"/>
  <c r="A259" i="13"/>
  <c r="R259" i="13" s="1"/>
  <c r="A260" i="13"/>
  <c r="A261" i="13"/>
  <c r="A262" i="13"/>
  <c r="R262" i="13" s="1"/>
  <c r="A263" i="13"/>
  <c r="A264" i="13"/>
  <c r="A265" i="13"/>
  <c r="A266" i="13"/>
  <c r="A267" i="13"/>
  <c r="R267" i="13" s="1"/>
  <c r="A268" i="13"/>
  <c r="R268" i="13" s="1"/>
  <c r="A269" i="13"/>
  <c r="A270" i="13"/>
  <c r="R270" i="13" s="1"/>
  <c r="A271" i="13"/>
  <c r="A272" i="13"/>
  <c r="A273" i="13"/>
  <c r="A274" i="13"/>
  <c r="A275" i="13"/>
  <c r="S275" i="13" s="1"/>
  <c r="T275" i="13" s="1"/>
  <c r="V275" i="13" s="1"/>
  <c r="A276" i="13"/>
  <c r="R276" i="13" s="1"/>
  <c r="A277" i="13"/>
  <c r="R277" i="13" s="1"/>
  <c r="A278" i="13"/>
  <c r="R278" i="13" s="1"/>
  <c r="A279" i="13"/>
  <c r="A280" i="13"/>
  <c r="A281" i="13"/>
  <c r="A282" i="13"/>
  <c r="A283" i="13"/>
  <c r="A284" i="13"/>
  <c r="A285" i="13"/>
  <c r="A286" i="13"/>
  <c r="R286" i="13" s="1"/>
  <c r="A287" i="13"/>
  <c r="A288" i="13"/>
  <c r="A289" i="13"/>
  <c r="A290" i="13"/>
  <c r="A291" i="13"/>
  <c r="R291" i="13" s="1"/>
  <c r="A292" i="13"/>
  <c r="A293" i="13"/>
  <c r="R293" i="13" s="1"/>
  <c r="A294" i="13"/>
  <c r="R294" i="13" s="1"/>
  <c r="A295" i="13"/>
  <c r="A296" i="13"/>
  <c r="A297" i="13"/>
  <c r="A298" i="13"/>
  <c r="A299" i="13"/>
  <c r="R299" i="13" s="1"/>
  <c r="A300" i="13"/>
  <c r="R300" i="13" s="1"/>
  <c r="A301" i="13"/>
  <c r="S301" i="13" s="1"/>
  <c r="T301" i="13" s="1"/>
  <c r="V301" i="13" s="1"/>
  <c r="A302" i="13"/>
  <c r="R302" i="13" s="1"/>
  <c r="A303" i="13"/>
  <c r="A304" i="13"/>
  <c r="A305" i="13"/>
  <c r="A306" i="13"/>
  <c r="A307" i="13"/>
  <c r="S307" i="13" s="1"/>
  <c r="A308" i="13"/>
  <c r="R308" i="13" s="1"/>
  <c r="A309" i="13"/>
  <c r="S309" i="13" s="1"/>
  <c r="T309" i="13" s="1"/>
  <c r="V309" i="13" s="1"/>
  <c r="A310" i="13"/>
  <c r="R310" i="13" s="1"/>
  <c r="A311" i="13"/>
  <c r="A312" i="13"/>
  <c r="A313" i="13"/>
  <c r="A314" i="13"/>
  <c r="A315" i="13"/>
  <c r="A316" i="13"/>
  <c r="A317" i="13"/>
  <c r="A318" i="13"/>
  <c r="R318" i="13" s="1"/>
  <c r="A319" i="13"/>
  <c r="A320" i="13"/>
  <c r="A321" i="13"/>
  <c r="A322" i="13"/>
  <c r="A323" i="13"/>
  <c r="S323" i="13" s="1"/>
  <c r="T323" i="13" s="1"/>
  <c r="V323" i="13" s="1"/>
  <c r="A324" i="13"/>
  <c r="A325" i="13"/>
  <c r="A326" i="13"/>
  <c r="R326" i="13" s="1"/>
  <c r="A327" i="13"/>
  <c r="A328" i="13"/>
  <c r="A329" i="13"/>
  <c r="A330" i="13"/>
  <c r="A331" i="13"/>
  <c r="S331" i="13" s="1"/>
  <c r="A332" i="13"/>
  <c r="R332" i="13" s="1"/>
  <c r="A333" i="13"/>
  <c r="A334" i="13"/>
  <c r="R334" i="13" s="1"/>
  <c r="A335" i="13"/>
  <c r="A336" i="13"/>
  <c r="A337" i="13"/>
  <c r="R337" i="13" s="1"/>
  <c r="A338" i="13"/>
  <c r="A339" i="13"/>
  <c r="A340" i="13"/>
  <c r="A341" i="13"/>
  <c r="A342" i="13"/>
  <c r="A343" i="13"/>
  <c r="A344" i="13"/>
  <c r="R344" i="13" s="1"/>
  <c r="A345" i="13"/>
  <c r="R345" i="13" s="1"/>
  <c r="A346" i="13"/>
  <c r="A347" i="13"/>
  <c r="S347" i="13" s="1"/>
  <c r="T347" i="13" s="1"/>
  <c r="V347" i="13" s="1"/>
  <c r="A348" i="13"/>
  <c r="S348" i="13" s="1"/>
  <c r="T348" i="13" s="1"/>
  <c r="V348" i="13" s="1"/>
  <c r="A349" i="13"/>
  <c r="A350" i="13"/>
  <c r="A351" i="13"/>
  <c r="A352" i="13"/>
  <c r="R352" i="13" s="1"/>
  <c r="A353" i="13"/>
  <c r="R353" i="13" s="1"/>
  <c r="A354" i="13"/>
  <c r="A355" i="13"/>
  <c r="S355" i="13" s="1"/>
  <c r="T355" i="13" s="1"/>
  <c r="V355" i="13" s="1"/>
  <c r="A356" i="13"/>
  <c r="A357" i="13"/>
  <c r="S357" i="13" s="1"/>
  <c r="A358" i="13"/>
  <c r="A359" i="13"/>
  <c r="A360" i="13"/>
  <c r="R360" i="13" s="1"/>
  <c r="A361" i="13"/>
  <c r="R361" i="13" s="1"/>
  <c r="A362" i="13"/>
  <c r="A363" i="13"/>
  <c r="A364" i="13"/>
  <c r="A365" i="13"/>
  <c r="R365" i="13" s="1"/>
  <c r="A366" i="13"/>
  <c r="A367" i="13"/>
  <c r="A368" i="13"/>
  <c r="R368" i="13" s="1"/>
  <c r="A369" i="13"/>
  <c r="R369" i="13" s="1"/>
  <c r="A370" i="13"/>
  <c r="A371" i="13"/>
  <c r="A372" i="13"/>
  <c r="A373" i="13"/>
  <c r="S373" i="13" s="1"/>
  <c r="A374" i="13"/>
  <c r="A375" i="13"/>
  <c r="A376" i="13"/>
  <c r="R376" i="13" s="1"/>
  <c r="A377" i="13"/>
  <c r="R377" i="13" s="1"/>
  <c r="A378" i="13"/>
  <c r="A379" i="13"/>
  <c r="S379" i="13" s="1"/>
  <c r="T379" i="13" s="1"/>
  <c r="V379" i="13" s="1"/>
  <c r="A380" i="13"/>
  <c r="S380" i="13" s="1"/>
  <c r="A381" i="13"/>
  <c r="S381" i="13" s="1"/>
  <c r="A382" i="13"/>
  <c r="A383" i="13"/>
  <c r="A384" i="13"/>
  <c r="R384" i="13" s="1"/>
  <c r="A385" i="13"/>
  <c r="R385" i="13" s="1"/>
  <c r="A386" i="13"/>
  <c r="A387" i="13"/>
  <c r="R387" i="13" s="1"/>
  <c r="A388" i="13"/>
  <c r="A389" i="13"/>
  <c r="A390" i="13"/>
  <c r="A391" i="13"/>
  <c r="A392" i="13"/>
  <c r="R392" i="13" s="1"/>
  <c r="A393" i="13"/>
  <c r="R393" i="13" s="1"/>
  <c r="A394" i="13"/>
  <c r="A395" i="13"/>
  <c r="R395" i="13" s="1"/>
  <c r="A396" i="13"/>
  <c r="R396" i="13" s="1"/>
  <c r="A397" i="13"/>
  <c r="A398" i="13"/>
  <c r="A399" i="13"/>
  <c r="A400" i="13"/>
  <c r="R400" i="13" s="1"/>
  <c r="A401" i="13"/>
  <c r="R401" i="13" s="1"/>
  <c r="A402" i="13"/>
  <c r="A403" i="13"/>
  <c r="R403" i="13" s="1"/>
  <c r="A404" i="13"/>
  <c r="A405" i="13"/>
  <c r="R405" i="13" s="1"/>
  <c r="A406" i="13"/>
  <c r="A407" i="13"/>
  <c r="A408" i="13"/>
  <c r="R408" i="13" s="1"/>
  <c r="A409" i="13"/>
  <c r="R409" i="13" s="1"/>
  <c r="A410" i="13"/>
  <c r="A411" i="13"/>
  <c r="S411" i="13" s="1"/>
  <c r="T411" i="13" s="1"/>
  <c r="V411" i="13" s="1"/>
  <c r="A412" i="13"/>
  <c r="A413" i="13"/>
  <c r="A414" i="13"/>
  <c r="A415" i="13"/>
  <c r="A416" i="13"/>
  <c r="R416" i="13" s="1"/>
  <c r="A417" i="13"/>
  <c r="R417" i="13" s="1"/>
  <c r="A418" i="13"/>
  <c r="A419" i="13"/>
  <c r="R419" i="13" s="1"/>
  <c r="A420" i="13"/>
  <c r="A421" i="13"/>
  <c r="A422" i="13"/>
  <c r="A423" i="13"/>
  <c r="S423" i="13" s="1"/>
  <c r="U423" i="13" s="1"/>
  <c r="A424" i="13"/>
  <c r="R424" i="13" s="1"/>
  <c r="A425" i="13"/>
  <c r="A426" i="13"/>
  <c r="A427" i="13"/>
  <c r="S427" i="13" s="1"/>
  <c r="T427" i="13" s="1"/>
  <c r="V427" i="13" s="1"/>
  <c r="A428" i="13"/>
  <c r="A429" i="13"/>
  <c r="R429" i="13" s="1"/>
  <c r="A430" i="13"/>
  <c r="A431" i="13"/>
  <c r="S431" i="13" s="1"/>
  <c r="U431" i="13" s="1"/>
  <c r="A432" i="13"/>
  <c r="R432" i="13" s="1"/>
  <c r="A433" i="13"/>
  <c r="A434" i="13"/>
  <c r="A435" i="13"/>
  <c r="A436" i="13"/>
  <c r="A437" i="13"/>
  <c r="A438" i="13"/>
  <c r="A439" i="13"/>
  <c r="S439" i="13" s="1"/>
  <c r="U439" i="13" s="1"/>
  <c r="A440" i="13"/>
  <c r="R440" i="13" s="1"/>
  <c r="A441" i="13"/>
  <c r="A442" i="13"/>
  <c r="A443" i="13"/>
  <c r="S443" i="13" s="1"/>
  <c r="T443" i="13" s="1"/>
  <c r="V443" i="13" s="1"/>
  <c r="A444" i="13"/>
  <c r="A445" i="13"/>
  <c r="A446" i="13"/>
  <c r="A447" i="13"/>
  <c r="S447" i="13" s="1"/>
  <c r="U447" i="13" s="1"/>
  <c r="A448" i="13"/>
  <c r="R448" i="13" s="1"/>
  <c r="A449" i="13"/>
  <c r="A450" i="13"/>
  <c r="A451" i="13"/>
  <c r="R451" i="13" s="1"/>
  <c r="A452" i="13"/>
  <c r="A453" i="13"/>
  <c r="S453" i="13" s="1"/>
  <c r="A454" i="13"/>
  <c r="A455" i="13"/>
  <c r="A456" i="13"/>
  <c r="A457" i="13"/>
  <c r="A458" i="13"/>
  <c r="R458" i="13" s="1"/>
  <c r="A459" i="13"/>
  <c r="A460" i="13"/>
  <c r="R460" i="13" s="1"/>
  <c r="A461" i="13"/>
  <c r="A462" i="13"/>
  <c r="A463" i="13"/>
  <c r="A464" i="13"/>
  <c r="A465" i="13"/>
  <c r="R465" i="13" s="1"/>
  <c r="A466" i="13"/>
  <c r="R466" i="13" s="1"/>
  <c r="A467" i="13"/>
  <c r="R467" i="13" s="1"/>
  <c r="A468" i="13"/>
  <c r="A469" i="13"/>
  <c r="A470" i="13"/>
  <c r="S470" i="13" s="1"/>
  <c r="T470" i="13" s="1"/>
  <c r="V470" i="13" s="1"/>
  <c r="A471" i="13"/>
  <c r="A472" i="13"/>
  <c r="A473" i="13"/>
  <c r="R473" i="13" s="1"/>
  <c r="A474" i="13"/>
  <c r="A475" i="13"/>
  <c r="R475" i="13" s="1"/>
  <c r="A476" i="13"/>
  <c r="A477" i="13"/>
  <c r="A478" i="13"/>
  <c r="A479" i="13"/>
  <c r="A480" i="13"/>
  <c r="A481" i="13"/>
  <c r="R481" i="13" s="1"/>
  <c r="A482" i="13"/>
  <c r="A483" i="13"/>
  <c r="A484" i="13"/>
  <c r="A485" i="13"/>
  <c r="A486" i="13"/>
  <c r="A487" i="13"/>
  <c r="A488" i="13"/>
  <c r="A489" i="13"/>
  <c r="R489" i="13" s="1"/>
  <c r="A490" i="13"/>
  <c r="A491" i="13"/>
  <c r="A492" i="13"/>
  <c r="A493" i="13"/>
  <c r="A494" i="13"/>
  <c r="A495" i="13"/>
  <c r="A496" i="13"/>
  <c r="A497" i="13"/>
  <c r="R497" i="13" s="1"/>
  <c r="A498" i="13"/>
  <c r="A499" i="13"/>
  <c r="R499" i="13" s="1"/>
  <c r="A500" i="13"/>
  <c r="A501" i="13"/>
  <c r="A502" i="13"/>
  <c r="A503" i="13"/>
  <c r="A504" i="13"/>
  <c r="A505" i="13"/>
  <c r="R505" i="13" s="1"/>
  <c r="A506" i="13"/>
  <c r="A507" i="13"/>
  <c r="R507" i="13" s="1"/>
  <c r="A508" i="13"/>
  <c r="A509" i="13"/>
  <c r="A510" i="13"/>
  <c r="A511" i="13"/>
  <c r="A512" i="13"/>
  <c r="A513" i="13"/>
  <c r="R513" i="13" s="1"/>
  <c r="A514" i="13"/>
  <c r="A515" i="13"/>
  <c r="R515" i="13" s="1"/>
  <c r="A516" i="13"/>
  <c r="A517" i="13"/>
  <c r="A518" i="13"/>
  <c r="A519" i="13"/>
  <c r="A520" i="13"/>
  <c r="A521" i="13"/>
  <c r="R521" i="13" s="1"/>
  <c r="A522" i="13"/>
  <c r="A523" i="13"/>
  <c r="R523" i="13" s="1"/>
  <c r="A524" i="13"/>
  <c r="A525" i="13"/>
  <c r="A526" i="13"/>
  <c r="R526" i="13" s="1"/>
  <c r="A527" i="13"/>
  <c r="A528" i="13"/>
  <c r="A529" i="13"/>
  <c r="R529" i="13" s="1"/>
  <c r="A530" i="13"/>
  <c r="R530" i="13" s="1"/>
  <c r="A531" i="13"/>
  <c r="S531" i="13" s="1"/>
  <c r="T531" i="13" s="1"/>
  <c r="V531" i="13" s="1"/>
  <c r="A532" i="13"/>
  <c r="A533" i="13"/>
  <c r="A534" i="13"/>
  <c r="A535" i="13"/>
  <c r="A536" i="13"/>
  <c r="A537" i="13"/>
  <c r="R537" i="13" s="1"/>
  <c r="A538" i="13"/>
  <c r="A539" i="13"/>
  <c r="A540" i="13"/>
  <c r="A541" i="13"/>
  <c r="A542" i="13"/>
  <c r="A543" i="13"/>
  <c r="A544" i="13"/>
  <c r="S544" i="13" s="1"/>
  <c r="A545" i="13"/>
  <c r="R545" i="13" s="1"/>
  <c r="A546" i="13"/>
  <c r="A547" i="13"/>
  <c r="R547" i="13" s="1"/>
  <c r="A548" i="13"/>
  <c r="A549" i="13"/>
  <c r="A550" i="13"/>
  <c r="A551" i="13"/>
  <c r="A552" i="13"/>
  <c r="A553" i="13"/>
  <c r="R553" i="13" s="1"/>
  <c r="A554" i="13"/>
  <c r="A555" i="13"/>
  <c r="R555" i="13" s="1"/>
  <c r="A556" i="13"/>
  <c r="A557" i="13"/>
  <c r="A558" i="13"/>
  <c r="A559" i="13"/>
  <c r="A560" i="13"/>
  <c r="S560" i="13" s="1"/>
  <c r="A561" i="13"/>
  <c r="R561" i="13" s="1"/>
  <c r="A562" i="13"/>
  <c r="A563" i="13"/>
  <c r="R563" i="13" s="1"/>
  <c r="A564" i="13"/>
  <c r="A565" i="13"/>
  <c r="A566" i="13"/>
  <c r="A567" i="13"/>
  <c r="A568" i="13"/>
  <c r="A569" i="13"/>
  <c r="A570" i="13"/>
  <c r="A571" i="13"/>
  <c r="S571" i="13" s="1"/>
  <c r="T571" i="13" s="1"/>
  <c r="V571" i="13" s="1"/>
  <c r="A572" i="13"/>
  <c r="A573" i="13"/>
  <c r="A574" i="13"/>
  <c r="A575" i="13"/>
  <c r="A576" i="13"/>
  <c r="A577" i="13"/>
  <c r="A578" i="13"/>
  <c r="A579" i="13"/>
  <c r="R579" i="13" s="1"/>
  <c r="A580" i="13"/>
  <c r="A581" i="13"/>
  <c r="R581" i="13" s="1"/>
  <c r="A582" i="13"/>
  <c r="A583" i="13"/>
  <c r="A584" i="13"/>
  <c r="R584" i="13" s="1"/>
  <c r="A585" i="13"/>
  <c r="A586" i="13"/>
  <c r="A587" i="13"/>
  <c r="R587" i="13" s="1"/>
  <c r="A588" i="13"/>
  <c r="A589" i="13"/>
  <c r="R589" i="13" s="1"/>
  <c r="A590" i="13"/>
  <c r="A591" i="13"/>
  <c r="A592" i="13"/>
  <c r="R592" i="13" s="1"/>
  <c r="A593" i="13"/>
  <c r="S593" i="13" s="1"/>
  <c r="A594" i="13"/>
  <c r="A595" i="13"/>
  <c r="R595" i="13" s="1"/>
  <c r="A596" i="13"/>
  <c r="A597" i="13"/>
  <c r="R597" i="13" s="1"/>
  <c r="A598" i="13"/>
  <c r="A599" i="13"/>
  <c r="A600" i="13"/>
  <c r="R600" i="13" s="1"/>
  <c r="A601" i="13"/>
  <c r="A602" i="13"/>
  <c r="A603" i="13"/>
  <c r="S603" i="13" s="1"/>
  <c r="T603" i="13" s="1"/>
  <c r="V603" i="13" s="1"/>
  <c r="A604" i="13"/>
  <c r="A605" i="13"/>
  <c r="R605" i="13" s="1"/>
  <c r="A606" i="13"/>
  <c r="A607" i="13"/>
  <c r="A608" i="13"/>
  <c r="R608" i="13" s="1"/>
  <c r="A609" i="13"/>
  <c r="A610" i="13"/>
  <c r="A611" i="13"/>
  <c r="A612" i="13"/>
  <c r="A613" i="13"/>
  <c r="R613" i="13" s="1"/>
  <c r="A614" i="13"/>
  <c r="A615" i="13"/>
  <c r="A616" i="13"/>
  <c r="R616" i="13" s="1"/>
  <c r="A617" i="13"/>
  <c r="S617" i="13" s="1"/>
  <c r="A618" i="13"/>
  <c r="A619" i="13"/>
  <c r="S619" i="13" s="1"/>
  <c r="T619" i="13" s="1"/>
  <c r="V619" i="13" s="1"/>
  <c r="A620" i="13"/>
  <c r="A621" i="13"/>
  <c r="R621" i="13" s="1"/>
  <c r="A622" i="13"/>
  <c r="A623" i="13"/>
  <c r="A624" i="13"/>
  <c r="R624" i="13" s="1"/>
  <c r="A625" i="13"/>
  <c r="S625" i="13" s="1"/>
  <c r="A626" i="13"/>
  <c r="A627" i="13"/>
  <c r="S627" i="13" s="1"/>
  <c r="T627" i="13" s="1"/>
  <c r="V627" i="13" s="1"/>
  <c r="A628" i="13"/>
  <c r="A629" i="13"/>
  <c r="R629" i="13" s="1"/>
  <c r="A630" i="13"/>
  <c r="A631" i="13"/>
  <c r="A632" i="13"/>
  <c r="R632" i="13" s="1"/>
  <c r="A633" i="13"/>
  <c r="A634" i="13"/>
  <c r="A635" i="13"/>
  <c r="A636" i="13"/>
  <c r="A637" i="13"/>
  <c r="R637" i="13" s="1"/>
  <c r="A638" i="13"/>
  <c r="A639" i="13"/>
  <c r="A640" i="13"/>
  <c r="R640" i="13" s="1"/>
  <c r="A641" i="13"/>
  <c r="A642" i="13"/>
  <c r="A643" i="13"/>
  <c r="S643" i="13" s="1"/>
  <c r="T643" i="13" s="1"/>
  <c r="V643" i="13" s="1"/>
  <c r="A644" i="13"/>
  <c r="A645" i="13"/>
  <c r="R645" i="13" s="1"/>
  <c r="A646" i="13"/>
  <c r="R646" i="13" s="1"/>
  <c r="A647" i="13"/>
  <c r="A648" i="13"/>
  <c r="A649" i="13"/>
  <c r="S649" i="13" s="1"/>
  <c r="A650" i="13"/>
  <c r="A651" i="13"/>
  <c r="A652" i="13"/>
  <c r="A653" i="13"/>
  <c r="A654" i="13"/>
  <c r="R654" i="13" s="1"/>
  <c r="A655" i="13"/>
  <c r="A656" i="13"/>
  <c r="A657" i="13"/>
  <c r="A658" i="13"/>
  <c r="A659" i="13"/>
  <c r="R659" i="13" s="1"/>
  <c r="A660" i="13"/>
  <c r="A661" i="13"/>
  <c r="S661" i="13" s="1"/>
  <c r="T661" i="13" s="1"/>
  <c r="V661" i="13" s="1"/>
  <c r="A662" i="13"/>
  <c r="R662" i="13" s="1"/>
  <c r="A663" i="13"/>
  <c r="A664" i="13"/>
  <c r="A665" i="13"/>
  <c r="A666" i="13"/>
  <c r="A667" i="13"/>
  <c r="A668" i="13"/>
  <c r="A669" i="13"/>
  <c r="R669" i="13" s="1"/>
  <c r="A670" i="13"/>
  <c r="R670" i="13" s="1"/>
  <c r="A671" i="13"/>
  <c r="A672" i="13"/>
  <c r="S672" i="13" s="1"/>
  <c r="T672" i="13" s="1"/>
  <c r="V672" i="13" s="1"/>
  <c r="A673" i="13"/>
  <c r="R673" i="13" s="1"/>
  <c r="A674" i="13"/>
  <c r="A675" i="13"/>
  <c r="S675" i="13" s="1"/>
  <c r="T675" i="13" s="1"/>
  <c r="V675" i="13" s="1"/>
  <c r="A676" i="13"/>
  <c r="A677" i="13"/>
  <c r="A678" i="13"/>
  <c r="R678" i="13" s="1"/>
  <c r="A679" i="13"/>
  <c r="A680" i="13"/>
  <c r="A681" i="13"/>
  <c r="A682" i="13"/>
  <c r="A683" i="13"/>
  <c r="S683" i="13" s="1"/>
  <c r="A684" i="13"/>
  <c r="A685" i="13"/>
  <c r="A686" i="13"/>
  <c r="R686" i="13" s="1"/>
  <c r="A687" i="13"/>
  <c r="A688" i="13"/>
  <c r="A689" i="13"/>
  <c r="R689" i="13" s="1"/>
  <c r="A690" i="13"/>
  <c r="A691" i="13"/>
  <c r="R691" i="13" s="1"/>
  <c r="A692" i="13"/>
  <c r="A693" i="13"/>
  <c r="S693" i="13" s="1"/>
  <c r="T693" i="13" s="1"/>
  <c r="V693" i="13" s="1"/>
  <c r="A694" i="13"/>
  <c r="R694" i="13" s="1"/>
  <c r="A695" i="13"/>
  <c r="A696" i="13"/>
  <c r="R696" i="13" s="1"/>
  <c r="A697" i="13"/>
  <c r="A698" i="13"/>
  <c r="A699" i="13"/>
  <c r="A700" i="13"/>
  <c r="A701" i="13"/>
  <c r="S701" i="13" s="1"/>
  <c r="T701" i="13" s="1"/>
  <c r="V701" i="13" s="1"/>
  <c r="A702" i="13"/>
  <c r="R702" i="13" s="1"/>
  <c r="A703" i="13"/>
  <c r="A704" i="13"/>
  <c r="A705" i="13"/>
  <c r="A706" i="13"/>
  <c r="A707" i="13"/>
  <c r="R707" i="13" s="1"/>
  <c r="A708" i="13"/>
  <c r="A709" i="13"/>
  <c r="A710" i="13"/>
  <c r="A711" i="13"/>
  <c r="A712" i="13"/>
  <c r="S712" i="13" s="1"/>
  <c r="A713" i="13"/>
  <c r="R713" i="13" s="1"/>
  <c r="A714" i="13"/>
  <c r="A715" i="13"/>
  <c r="A716" i="13"/>
  <c r="R716" i="13" s="1"/>
  <c r="A717" i="13"/>
  <c r="S717" i="13" s="1"/>
  <c r="A718" i="13"/>
  <c r="A719" i="13"/>
  <c r="A720" i="13"/>
  <c r="A721" i="13"/>
  <c r="A722" i="13"/>
  <c r="A723" i="13"/>
  <c r="S723" i="13" s="1"/>
  <c r="T723" i="13" s="1"/>
  <c r="V723" i="13" s="1"/>
  <c r="A724" i="13"/>
  <c r="R724" i="13" s="1"/>
  <c r="A725" i="13"/>
  <c r="A726" i="13"/>
  <c r="A727" i="13"/>
  <c r="A728" i="13"/>
  <c r="A729" i="13"/>
  <c r="A730" i="13"/>
  <c r="A731" i="13"/>
  <c r="A732" i="13"/>
  <c r="R732" i="13" s="1"/>
  <c r="A733" i="13"/>
  <c r="R733" i="13" s="1"/>
  <c r="A734" i="13"/>
  <c r="A735" i="13"/>
  <c r="A736" i="13"/>
  <c r="A737" i="13"/>
  <c r="R737" i="13" s="1"/>
  <c r="A738" i="13"/>
  <c r="A739" i="13"/>
  <c r="S739" i="13" s="1"/>
  <c r="T739" i="13" s="1"/>
  <c r="V739" i="13" s="1"/>
  <c r="A740" i="13"/>
  <c r="R740" i="13" s="1"/>
  <c r="A741" i="13"/>
  <c r="A742" i="13"/>
  <c r="A743" i="13"/>
  <c r="A744" i="13"/>
  <c r="A745" i="13"/>
  <c r="A746" i="13"/>
  <c r="A747" i="13"/>
  <c r="S747" i="13" s="1"/>
  <c r="T747" i="13" s="1"/>
  <c r="V747" i="13" s="1"/>
  <c r="A748" i="13"/>
  <c r="R748" i="13" s="1"/>
  <c r="A749" i="13"/>
  <c r="S749" i="13" s="1"/>
  <c r="A750" i="13"/>
  <c r="A751" i="13"/>
  <c r="A752" i="13"/>
  <c r="S752" i="13" s="1"/>
  <c r="A753" i="13"/>
  <c r="A754" i="13"/>
  <c r="A755" i="13"/>
  <c r="R755" i="13" s="1"/>
  <c r="A756" i="13"/>
  <c r="R756" i="13" s="1"/>
  <c r="A757" i="13"/>
  <c r="A758" i="13"/>
  <c r="R758" i="13" s="1"/>
  <c r="A759" i="13"/>
  <c r="A760" i="13"/>
  <c r="A761" i="13"/>
  <c r="A762" i="13"/>
  <c r="A763" i="13"/>
  <c r="S763" i="13" s="1"/>
  <c r="T763" i="13" s="1"/>
  <c r="V763" i="13" s="1"/>
  <c r="A764" i="13"/>
  <c r="R764" i="13" s="1"/>
  <c r="A765" i="13"/>
  <c r="A766" i="13"/>
  <c r="A767" i="13"/>
  <c r="A768" i="13"/>
  <c r="A769" i="13"/>
  <c r="S769" i="13" s="1"/>
  <c r="A770" i="13"/>
  <c r="A771" i="13"/>
  <c r="R771" i="13" s="1"/>
  <c r="A772" i="13"/>
  <c r="R772" i="13" s="1"/>
  <c r="A773" i="13"/>
  <c r="A774" i="13"/>
  <c r="A775" i="13"/>
  <c r="A776" i="13"/>
  <c r="A777" i="13"/>
  <c r="R777" i="13" s="1"/>
  <c r="A778" i="13"/>
  <c r="A779" i="13"/>
  <c r="A780" i="13"/>
  <c r="R780" i="13" s="1"/>
  <c r="A781" i="13"/>
  <c r="A782" i="13"/>
  <c r="A783" i="13"/>
  <c r="A784" i="13"/>
  <c r="R784" i="13" s="1"/>
  <c r="A785" i="13"/>
  <c r="A786" i="13"/>
  <c r="A787" i="13"/>
  <c r="R787" i="13" s="1"/>
  <c r="A788" i="13"/>
  <c r="R788" i="13" s="1"/>
  <c r="A789" i="13"/>
  <c r="A790" i="13"/>
  <c r="A791" i="13"/>
  <c r="A792" i="13"/>
  <c r="A793" i="13"/>
  <c r="A794" i="13"/>
  <c r="A795" i="13"/>
  <c r="A796" i="13"/>
  <c r="R796" i="13" s="1"/>
  <c r="A797" i="13"/>
  <c r="A798" i="13"/>
  <c r="A799" i="13"/>
  <c r="A800" i="13"/>
  <c r="A801" i="13"/>
  <c r="A802" i="13"/>
  <c r="A803" i="13"/>
  <c r="R803" i="13" s="1"/>
  <c r="A804" i="13"/>
  <c r="R804" i="13" s="1"/>
  <c r="A805" i="13"/>
  <c r="A806" i="13"/>
  <c r="A807" i="13"/>
  <c r="A808" i="13"/>
  <c r="A809" i="13"/>
  <c r="A810" i="13"/>
  <c r="A811" i="13"/>
  <c r="A812" i="13"/>
  <c r="R812" i="13" s="1"/>
  <c r="A813" i="13"/>
  <c r="R813" i="13" s="1"/>
  <c r="A814" i="13"/>
  <c r="A815" i="13"/>
  <c r="A816" i="13"/>
  <c r="A817" i="13"/>
  <c r="A818" i="13"/>
  <c r="A819" i="13"/>
  <c r="R819" i="13" s="1"/>
  <c r="A820" i="13"/>
  <c r="R820" i="13" s="1"/>
  <c r="A821" i="13"/>
  <c r="S821" i="13" s="1"/>
  <c r="A822" i="13"/>
  <c r="A823" i="13"/>
  <c r="A824" i="13"/>
  <c r="A825" i="13"/>
  <c r="A826" i="13"/>
  <c r="A827" i="13"/>
  <c r="R827" i="13" s="1"/>
  <c r="A828" i="13"/>
  <c r="R828" i="13" s="1"/>
  <c r="A829" i="13"/>
  <c r="A830" i="13"/>
  <c r="A831" i="13"/>
  <c r="A832" i="13"/>
  <c r="A833" i="13"/>
  <c r="A834" i="13"/>
  <c r="A835" i="13"/>
  <c r="R835" i="13" s="1"/>
  <c r="A836" i="13"/>
  <c r="R836" i="13" s="1"/>
  <c r="A837" i="13"/>
  <c r="A838" i="13"/>
  <c r="A839" i="13"/>
  <c r="A840" i="13"/>
  <c r="A841" i="13"/>
  <c r="A842" i="13"/>
  <c r="A843" i="13"/>
  <c r="S843" i="13" s="1"/>
  <c r="T843" i="13" s="1"/>
  <c r="V843" i="13" s="1"/>
  <c r="A844" i="13"/>
  <c r="R844" i="13" s="1"/>
  <c r="A845" i="13"/>
  <c r="A846" i="13"/>
  <c r="A847" i="13"/>
  <c r="A848" i="13"/>
  <c r="A849" i="13"/>
  <c r="S849" i="13" s="1"/>
  <c r="A850" i="13"/>
  <c r="A851" i="13"/>
  <c r="S851" i="13" s="1"/>
  <c r="T851" i="13" s="1"/>
  <c r="V851" i="13" s="1"/>
  <c r="A852" i="13"/>
  <c r="R852" i="13" s="1"/>
  <c r="A853" i="13"/>
  <c r="A854" i="13"/>
  <c r="A855" i="13"/>
  <c r="A856" i="13"/>
  <c r="A857" i="13"/>
  <c r="A858" i="13"/>
  <c r="A859" i="13"/>
  <c r="A860" i="13"/>
  <c r="R860" i="13" s="1"/>
  <c r="A861" i="13"/>
  <c r="R861" i="13" s="1"/>
  <c r="A862" i="13"/>
  <c r="A863" i="13"/>
  <c r="A864" i="13"/>
  <c r="S864" i="13" s="1"/>
  <c r="A865" i="13"/>
  <c r="R865" i="13" s="1"/>
  <c r="A866" i="13"/>
  <c r="A867" i="13"/>
  <c r="R867" i="13" s="1"/>
  <c r="A868" i="13"/>
  <c r="R868" i="13" s="1"/>
  <c r="A869" i="13"/>
  <c r="A870" i="13"/>
  <c r="A871" i="13"/>
  <c r="A872" i="13"/>
  <c r="S872" i="13" s="1"/>
  <c r="A873" i="13"/>
  <c r="A874" i="13"/>
  <c r="A875" i="13"/>
  <c r="R875" i="13" s="1"/>
  <c r="A876" i="13"/>
  <c r="R876" i="13" s="1"/>
  <c r="A877" i="13"/>
  <c r="A878" i="13"/>
  <c r="A879" i="13"/>
  <c r="A880" i="13"/>
  <c r="A881" i="13"/>
  <c r="A882" i="13"/>
  <c r="A883" i="13"/>
  <c r="R883" i="13" s="1"/>
  <c r="A884" i="13"/>
  <c r="A885" i="13"/>
  <c r="S885" i="13" s="1"/>
  <c r="T885" i="13" s="1"/>
  <c r="V885" i="13" s="1"/>
  <c r="A886" i="13"/>
  <c r="A887" i="13"/>
  <c r="A888" i="13"/>
  <c r="A889" i="13"/>
  <c r="A890" i="13"/>
  <c r="A891" i="13"/>
  <c r="A892" i="13"/>
  <c r="S892" i="13" s="1"/>
  <c r="A893" i="13"/>
  <c r="A894" i="13"/>
  <c r="A895" i="13"/>
  <c r="A896" i="13"/>
  <c r="S896" i="13" s="1"/>
  <c r="T896" i="13" s="1"/>
  <c r="V896" i="13" s="1"/>
  <c r="A897" i="13"/>
  <c r="R897" i="13" s="1"/>
  <c r="A898" i="13"/>
  <c r="A899" i="13"/>
  <c r="R899" i="13" s="1"/>
  <c r="A900" i="13"/>
  <c r="A901" i="13"/>
  <c r="S901" i="13" s="1"/>
  <c r="A902" i="13"/>
  <c r="A903" i="13"/>
  <c r="A904" i="13"/>
  <c r="A905" i="13"/>
  <c r="A906" i="13"/>
  <c r="A907" i="13"/>
  <c r="R907" i="13" s="1"/>
  <c r="A908" i="13"/>
  <c r="A909" i="13"/>
  <c r="S909" i="13" s="1"/>
  <c r="A910" i="13"/>
  <c r="A911" i="13"/>
  <c r="A912" i="13"/>
  <c r="A913" i="13"/>
  <c r="A914" i="13"/>
  <c r="A915" i="13"/>
  <c r="S915" i="13" s="1"/>
  <c r="A916" i="13"/>
  <c r="A917" i="13"/>
  <c r="S917" i="13" s="1"/>
  <c r="A918" i="13"/>
  <c r="A919" i="13"/>
  <c r="A920" i="13"/>
  <c r="A921" i="13"/>
  <c r="S921" i="13" s="1"/>
  <c r="A922" i="13"/>
  <c r="A923" i="13"/>
  <c r="S923" i="13" s="1"/>
  <c r="A924" i="13"/>
  <c r="A925" i="13"/>
  <c r="A926" i="13"/>
  <c r="A927" i="13"/>
  <c r="A928" i="13"/>
  <c r="R928" i="13" s="1"/>
  <c r="A929" i="13"/>
  <c r="R929" i="13" s="1"/>
  <c r="A930" i="13"/>
  <c r="A931" i="13"/>
  <c r="A932" i="13"/>
  <c r="A933" i="13"/>
  <c r="A934" i="13"/>
  <c r="A935" i="13"/>
  <c r="A936" i="13"/>
  <c r="A937" i="13"/>
  <c r="R937" i="13" s="1"/>
  <c r="A938" i="13"/>
  <c r="A939" i="13"/>
  <c r="R939" i="13" s="1"/>
  <c r="A940" i="13"/>
  <c r="A941" i="13"/>
  <c r="S941" i="13" s="1"/>
  <c r="A942" i="13"/>
  <c r="A943" i="13"/>
  <c r="A944" i="13"/>
  <c r="A945" i="13"/>
  <c r="R945" i="13" s="1"/>
  <c r="A946" i="13"/>
  <c r="A947" i="13"/>
  <c r="R947" i="13" s="1"/>
  <c r="A948" i="13"/>
  <c r="A949" i="13"/>
  <c r="A950" i="13"/>
  <c r="A951" i="13"/>
  <c r="A952" i="13"/>
  <c r="S952" i="13" s="1"/>
  <c r="T952" i="13" s="1"/>
  <c r="V952" i="13" s="1"/>
  <c r="A953" i="13"/>
  <c r="A954" i="13"/>
  <c r="A955" i="13"/>
  <c r="R955" i="13" s="1"/>
  <c r="A956" i="13"/>
  <c r="A957" i="13"/>
  <c r="S957" i="13" s="1"/>
  <c r="A958" i="13"/>
  <c r="A959" i="13"/>
  <c r="A960" i="13"/>
  <c r="A961" i="13"/>
  <c r="A962" i="13"/>
  <c r="A963" i="13"/>
  <c r="R963" i="13" s="1"/>
  <c r="A964" i="13"/>
  <c r="A965" i="13"/>
  <c r="S965" i="13" s="1"/>
  <c r="A966" i="13"/>
  <c r="R966" i="13" s="1"/>
  <c r="A967" i="13"/>
  <c r="A968" i="13"/>
  <c r="A969" i="13"/>
  <c r="S969" i="13" s="1"/>
  <c r="A970" i="13"/>
  <c r="A971" i="13"/>
  <c r="R971" i="13" s="1"/>
  <c r="A972" i="13"/>
  <c r="A973" i="13"/>
  <c r="A974" i="13"/>
  <c r="A975" i="13"/>
  <c r="A976" i="13"/>
  <c r="A977" i="13"/>
  <c r="R977" i="13" s="1"/>
  <c r="A978" i="13"/>
  <c r="A979" i="13"/>
  <c r="R979" i="13" s="1"/>
  <c r="A980" i="13"/>
  <c r="A981" i="13"/>
  <c r="S981" i="13" s="1"/>
  <c r="A982" i="13"/>
  <c r="A983" i="13"/>
  <c r="A984" i="13"/>
  <c r="A985" i="13"/>
  <c r="R985" i="13" s="1"/>
  <c r="A986" i="13"/>
  <c r="A987" i="13"/>
  <c r="R987" i="13" s="1"/>
  <c r="A988" i="13"/>
  <c r="A989" i="13"/>
  <c r="S989" i="13" s="1"/>
  <c r="A990" i="13"/>
  <c r="A991" i="13"/>
  <c r="A992" i="13"/>
  <c r="A993" i="13"/>
  <c r="R993" i="13" s="1"/>
  <c r="A994" i="13"/>
  <c r="A995" i="13"/>
  <c r="R995" i="13" s="1"/>
  <c r="A996" i="13"/>
  <c r="A997" i="13"/>
  <c r="S997" i="13" s="1"/>
  <c r="A998" i="13"/>
  <c r="A999" i="13"/>
  <c r="A1000" i="13"/>
  <c r="A1001" i="13"/>
  <c r="R1001" i="13" s="1"/>
  <c r="A1002" i="13"/>
  <c r="A1003" i="13"/>
  <c r="S1003" i="13" s="1"/>
  <c r="A1004" i="13"/>
  <c r="A1005" i="13"/>
  <c r="S1005" i="13" s="1"/>
  <c r="A1006" i="13"/>
  <c r="A1007" i="13"/>
  <c r="A1008" i="13"/>
  <c r="A1009" i="13"/>
  <c r="R1009" i="13" s="1"/>
  <c r="A1010" i="13"/>
  <c r="A1011" i="13"/>
  <c r="R1011" i="13" s="1"/>
  <c r="A1012" i="13"/>
  <c r="A1013" i="13"/>
  <c r="S1013" i="13" s="1"/>
  <c r="A1014" i="13"/>
  <c r="A1015" i="13"/>
  <c r="A1016" i="13"/>
  <c r="A1017" i="13"/>
  <c r="R1017" i="13" s="1"/>
  <c r="A1018" i="13"/>
  <c r="A1019" i="13"/>
  <c r="S1019" i="13" s="1"/>
  <c r="A1020" i="13"/>
  <c r="A1021" i="13"/>
  <c r="S1021" i="13" s="1"/>
  <c r="A1022" i="13"/>
  <c r="A1023" i="13"/>
  <c r="A1024" i="13"/>
  <c r="S1024" i="13" s="1"/>
  <c r="A1025" i="13"/>
  <c r="R1025" i="13" s="1"/>
  <c r="A1026" i="13"/>
  <c r="A1027" i="13"/>
  <c r="S1027" i="13" s="1"/>
  <c r="A1028" i="13"/>
  <c r="R1028" i="13" s="1"/>
  <c r="A1029" i="13"/>
  <c r="A1030" i="13"/>
  <c r="A1031" i="13"/>
  <c r="A1032" i="13"/>
  <c r="A1033" i="13"/>
  <c r="A1034" i="13"/>
  <c r="A1035" i="13"/>
  <c r="R1035" i="13" s="1"/>
  <c r="A1036" i="13"/>
  <c r="A1037" i="13"/>
  <c r="A1038" i="13"/>
  <c r="A1039" i="13"/>
  <c r="A1040" i="13"/>
  <c r="S1040" i="13" s="1"/>
  <c r="T1040" i="13" s="1"/>
  <c r="V1040" i="13" s="1"/>
  <c r="A1041" i="13"/>
  <c r="A1042" i="13"/>
  <c r="A1043" i="13"/>
  <c r="R1043" i="13" s="1"/>
  <c r="A1044" i="13"/>
  <c r="A1045" i="13"/>
  <c r="A1046" i="13"/>
  <c r="A1047" i="13"/>
  <c r="A1048" i="13"/>
  <c r="S1048" i="13" s="1"/>
  <c r="T1048" i="13" s="1"/>
  <c r="V1048" i="13" s="1"/>
  <c r="A1049" i="13"/>
  <c r="A1050" i="13"/>
  <c r="R1050" i="13" s="1"/>
  <c r="A1051" i="13"/>
  <c r="A1052" i="13"/>
  <c r="R1052" i="13" s="1"/>
  <c r="A1053" i="13"/>
  <c r="A1054" i="13"/>
  <c r="A1055" i="13"/>
  <c r="A1056" i="13"/>
  <c r="R1056" i="13" s="1"/>
  <c r="A1057" i="13"/>
  <c r="A1058" i="13"/>
  <c r="R1058" i="13" s="1"/>
  <c r="A1059" i="13"/>
  <c r="S1059" i="13" s="1"/>
  <c r="A1060" i="13"/>
  <c r="A1061" i="13"/>
  <c r="R1061" i="13" s="1"/>
  <c r="A1062" i="13"/>
  <c r="A1063" i="13"/>
  <c r="A1064" i="13"/>
  <c r="S1064" i="13" s="1"/>
  <c r="T1064" i="13" s="1"/>
  <c r="V1064" i="13" s="1"/>
  <c r="A1065" i="13"/>
  <c r="A1066" i="13"/>
  <c r="R1066" i="13" s="1"/>
  <c r="A1067" i="13"/>
  <c r="S1067" i="13" s="1"/>
  <c r="A1068" i="13"/>
  <c r="A1069" i="13"/>
  <c r="R1069" i="13" s="1"/>
  <c r="A1070" i="13"/>
  <c r="A1071" i="13"/>
  <c r="A1072" i="13"/>
  <c r="S1072" i="13" s="1"/>
  <c r="T1072" i="13" s="1"/>
  <c r="V1072" i="13" s="1"/>
  <c r="A1073" i="13"/>
  <c r="A1074" i="13"/>
  <c r="R1074" i="13" s="1"/>
  <c r="A1075" i="13"/>
  <c r="R1075" i="13" s="1"/>
  <c r="A1076" i="13"/>
  <c r="A1077" i="13"/>
  <c r="R1077" i="13" s="1"/>
  <c r="A1078" i="13"/>
  <c r="A1079" i="13"/>
  <c r="A1080" i="13"/>
  <c r="A1081" i="13"/>
  <c r="A1082" i="13"/>
  <c r="A1083" i="13"/>
  <c r="R1083" i="13" s="1"/>
  <c r="A1084" i="13"/>
  <c r="A1085" i="13"/>
  <c r="R1085" i="13" s="1"/>
  <c r="A1086" i="13"/>
  <c r="S1086" i="13" s="1"/>
  <c r="A1087" i="13"/>
  <c r="A1088" i="13"/>
  <c r="R1088" i="13" s="1"/>
  <c r="A1089" i="13"/>
  <c r="A1090" i="13"/>
  <c r="R1090" i="13" s="1"/>
  <c r="A1091" i="13"/>
  <c r="S1091" i="13" s="1"/>
  <c r="A1092" i="13"/>
  <c r="A1093" i="13"/>
  <c r="R1093" i="13" s="1"/>
  <c r="A1094" i="13"/>
  <c r="R1094" i="13" s="1"/>
  <c r="A1095" i="13"/>
  <c r="A1096" i="13"/>
  <c r="A1097" i="13"/>
  <c r="A1098" i="13"/>
  <c r="R1098" i="13" s="1"/>
  <c r="A1099" i="13"/>
  <c r="R1099" i="13" s="1"/>
  <c r="A1100" i="13"/>
  <c r="A1101" i="13"/>
  <c r="R1101" i="13" s="1"/>
  <c r="A1102" i="13"/>
  <c r="R1102" i="13" s="1"/>
  <c r="A1103" i="13"/>
  <c r="S1103" i="13" s="1"/>
  <c r="A1104" i="13"/>
  <c r="A1105" i="13"/>
  <c r="A1106" i="13"/>
  <c r="R1106" i="13" s="1"/>
  <c r="A1107" i="13"/>
  <c r="S1107" i="13" s="1"/>
  <c r="A1108" i="13"/>
  <c r="A1109" i="13"/>
  <c r="R1109" i="13" s="1"/>
  <c r="A1110" i="13"/>
  <c r="A1111" i="13"/>
  <c r="A1112" i="13"/>
  <c r="A1113" i="13"/>
  <c r="A1114" i="13"/>
  <c r="R1114" i="13" s="1"/>
  <c r="A1115" i="13"/>
  <c r="R1115" i="13" s="1"/>
  <c r="A1116" i="13"/>
  <c r="A1117" i="13"/>
  <c r="R1117" i="13" s="1"/>
  <c r="A1118" i="13"/>
  <c r="A1119" i="13"/>
  <c r="A1120" i="13"/>
  <c r="S1120" i="13" s="1"/>
  <c r="T1120" i="13" s="1"/>
  <c r="V1120" i="13" s="1"/>
  <c r="A1121" i="13"/>
  <c r="A1122" i="13"/>
  <c r="R1122" i="13" s="1"/>
  <c r="A1123" i="13"/>
  <c r="R1123" i="13" s="1"/>
  <c r="A1124" i="13"/>
  <c r="A1125" i="13"/>
  <c r="A1126" i="13"/>
  <c r="A1127" i="13"/>
  <c r="A1128" i="13"/>
  <c r="S1128" i="13" s="1"/>
  <c r="T1128" i="13" s="1"/>
  <c r="V1128" i="13" s="1"/>
  <c r="A1129" i="13"/>
  <c r="A1130" i="13"/>
  <c r="R1130" i="13" s="1"/>
  <c r="A1131" i="13"/>
  <c r="S1131" i="13" s="1"/>
  <c r="A1132" i="13"/>
  <c r="R1132" i="13" s="1"/>
  <c r="A1133" i="13"/>
  <c r="R1133" i="13" s="1"/>
  <c r="A1134" i="13"/>
  <c r="A1135" i="13"/>
  <c r="A1136" i="13"/>
  <c r="R1136" i="13" s="1"/>
  <c r="A1137" i="13"/>
  <c r="A1138" i="13"/>
  <c r="R1138" i="13" s="1"/>
  <c r="A1139" i="13"/>
  <c r="R1139" i="13" s="1"/>
  <c r="A1140" i="13"/>
  <c r="A1141" i="13"/>
  <c r="R1141" i="13" s="1"/>
  <c r="A1142" i="13"/>
  <c r="S1142" i="13" s="1"/>
  <c r="A1143" i="13"/>
  <c r="A1144" i="13"/>
  <c r="S1144" i="13" s="1"/>
  <c r="T1144" i="13" s="1"/>
  <c r="V1144" i="13" s="1"/>
  <c r="A1145" i="13"/>
  <c r="A1146" i="13"/>
  <c r="R1146" i="13" s="1"/>
  <c r="A1147" i="13"/>
  <c r="R1147" i="13" s="1"/>
  <c r="A1148" i="13"/>
  <c r="A1149" i="13"/>
  <c r="R1149" i="13" s="1"/>
  <c r="A1150" i="13"/>
  <c r="A1151" i="13"/>
  <c r="A1152" i="13"/>
  <c r="R1152" i="13" s="1"/>
  <c r="A1153" i="13"/>
  <c r="A1154" i="13"/>
  <c r="R1154" i="13" s="1"/>
  <c r="A1155" i="13"/>
  <c r="S1155" i="13" s="1"/>
  <c r="A1156" i="13"/>
  <c r="A1157" i="13"/>
  <c r="A1158" i="13"/>
  <c r="A1159" i="13"/>
  <c r="A1160" i="13"/>
  <c r="R1160" i="13" s="1"/>
  <c r="A1161" i="13"/>
  <c r="A1162" i="13"/>
  <c r="A1163" i="13"/>
  <c r="S1163" i="13" s="1"/>
  <c r="A1164" i="13"/>
  <c r="A1165" i="13"/>
  <c r="R1165" i="13" s="1"/>
  <c r="A1166" i="13"/>
  <c r="A1167" i="13"/>
  <c r="A1168" i="13"/>
  <c r="R1168" i="13" s="1"/>
  <c r="A1169" i="13"/>
  <c r="A1170" i="13"/>
  <c r="A1171" i="13"/>
  <c r="S1171" i="13" s="1"/>
  <c r="A1172" i="13"/>
  <c r="R1172" i="13" s="1"/>
  <c r="A1173" i="13"/>
  <c r="A1174" i="13"/>
  <c r="A1175" i="13"/>
  <c r="A1176" i="13"/>
  <c r="R1176" i="13" s="1"/>
  <c r="A1177" i="13"/>
  <c r="A1178" i="13"/>
  <c r="A1179" i="13"/>
  <c r="S1179" i="13" s="1"/>
  <c r="A1180" i="13"/>
  <c r="A1181" i="13"/>
  <c r="R1181" i="13" s="1"/>
  <c r="A1182" i="13"/>
  <c r="A1183" i="13"/>
  <c r="A1184" i="13"/>
  <c r="A1185" i="13"/>
  <c r="A1186" i="13"/>
  <c r="R1186" i="13" s="1"/>
  <c r="A1187" i="13"/>
  <c r="S1187" i="13" s="1"/>
  <c r="A1188" i="13"/>
  <c r="R1188" i="13" s="1"/>
  <c r="A1189" i="13"/>
  <c r="A1190" i="13"/>
  <c r="A1191" i="13"/>
  <c r="A1192" i="13"/>
  <c r="A1193" i="13"/>
  <c r="A1194" i="13"/>
  <c r="R1194" i="13" s="1"/>
  <c r="A1195" i="13"/>
  <c r="S1195" i="13" s="1"/>
  <c r="A1196" i="13"/>
  <c r="S1196" i="13" s="1"/>
  <c r="A1197" i="13"/>
  <c r="R1197" i="13" s="1"/>
  <c r="A1198" i="13"/>
  <c r="S1198" i="13" s="1"/>
  <c r="A1199" i="13"/>
  <c r="A1200" i="13"/>
  <c r="A1201" i="13"/>
  <c r="A1202" i="13"/>
  <c r="R1202" i="13" s="1"/>
  <c r="A1203" i="13"/>
  <c r="S1203" i="13" s="1"/>
  <c r="A1204" i="13"/>
  <c r="R1204" i="13" s="1"/>
  <c r="A1205" i="13"/>
  <c r="A1206" i="13"/>
  <c r="A1207" i="13"/>
  <c r="A1208" i="13"/>
  <c r="S1208" i="13" s="1"/>
  <c r="T1208" i="13" s="1"/>
  <c r="V1208" i="13" s="1"/>
  <c r="A1209" i="13"/>
  <c r="A1210" i="13"/>
  <c r="R1210" i="13" s="1"/>
  <c r="A1211" i="13"/>
  <c r="S1211" i="13" s="1"/>
  <c r="A1212" i="13"/>
  <c r="R1212" i="13" s="1"/>
  <c r="A1213" i="13"/>
  <c r="R1213" i="13" s="1"/>
  <c r="A1214" i="13"/>
  <c r="A1215" i="13"/>
  <c r="A1216" i="13"/>
  <c r="R1216" i="13" s="1"/>
  <c r="A1217" i="13"/>
  <c r="A1218" i="13"/>
  <c r="R1218" i="13" s="1"/>
  <c r="A1219" i="13"/>
  <c r="S1219" i="13" s="1"/>
  <c r="A1220" i="13"/>
  <c r="R1220" i="13" s="1"/>
  <c r="A1221" i="13"/>
  <c r="A1222" i="13"/>
  <c r="A1223" i="13"/>
  <c r="A1224" i="13"/>
  <c r="A1225" i="13"/>
  <c r="A1226" i="13"/>
  <c r="R1226" i="13" s="1"/>
  <c r="A1227" i="13"/>
  <c r="S1227" i="13" s="1"/>
  <c r="A1228" i="13"/>
  <c r="R1228" i="13" s="1"/>
  <c r="A1229" i="13"/>
  <c r="R1229" i="13" s="1"/>
  <c r="A1230" i="13"/>
  <c r="S1230" i="13" s="1"/>
  <c r="A1231" i="13"/>
  <c r="A1232" i="13"/>
  <c r="S1232" i="13" s="1"/>
  <c r="T1232" i="13" s="1"/>
  <c r="V1232" i="13" s="1"/>
  <c r="A1233" i="13"/>
  <c r="A1234" i="13"/>
  <c r="R1234" i="13" s="1"/>
  <c r="A1235" i="13"/>
  <c r="S1235" i="13" s="1"/>
  <c r="A1236" i="13"/>
  <c r="A1237" i="13"/>
  <c r="A1238" i="13"/>
  <c r="A1239" i="13"/>
  <c r="A1240" i="13"/>
  <c r="A1241" i="13"/>
  <c r="A1242" i="13"/>
  <c r="R1242" i="13" s="1"/>
  <c r="A1243" i="13"/>
  <c r="R1243" i="13" s="1"/>
  <c r="A1244" i="13"/>
  <c r="S1244" i="13" s="1"/>
  <c r="A1245" i="13"/>
  <c r="R1245" i="13" s="1"/>
  <c r="A1246" i="13"/>
  <c r="A1247" i="13"/>
  <c r="A1248" i="13"/>
  <c r="R1248" i="13" s="1"/>
  <c r="A1249" i="13"/>
  <c r="A1250" i="13"/>
  <c r="R1250" i="13" s="1"/>
  <c r="A1251" i="13"/>
  <c r="R1251" i="13" s="1"/>
  <c r="A1252" i="13"/>
  <c r="R1252" i="13" s="1"/>
  <c r="A1253" i="13"/>
  <c r="A1254" i="13"/>
  <c r="A1255" i="13"/>
  <c r="A1256" i="13"/>
  <c r="R1256" i="13" s="1"/>
  <c r="A1257" i="13"/>
  <c r="A1258" i="13"/>
  <c r="R1258" i="13" s="1"/>
  <c r="A1259" i="13"/>
  <c r="R1259" i="13" s="1"/>
  <c r="A1260" i="13"/>
  <c r="A1261" i="13"/>
  <c r="A1262" i="13"/>
  <c r="R1262" i="13" s="1"/>
  <c r="A1263" i="13"/>
  <c r="A1264" i="13"/>
  <c r="A1265" i="13"/>
  <c r="A1266" i="13"/>
  <c r="R1266" i="13" s="1"/>
  <c r="A1267" i="13"/>
  <c r="R1267" i="13" s="1"/>
  <c r="A1268" i="13"/>
  <c r="S1268" i="13" s="1"/>
  <c r="A1269" i="13"/>
  <c r="R1269" i="13" s="1"/>
  <c r="A1270" i="13"/>
  <c r="R1270" i="13" s="1"/>
  <c r="A1271" i="13"/>
  <c r="A1272" i="13"/>
  <c r="A1273" i="13"/>
  <c r="A1274" i="13"/>
  <c r="R1274" i="13" s="1"/>
  <c r="A1275" i="13"/>
  <c r="S1275" i="13" s="1"/>
  <c r="A1276" i="13"/>
  <c r="S1276" i="13" s="1"/>
  <c r="A1277" i="13"/>
  <c r="R1277" i="13" s="1"/>
  <c r="A1278" i="13"/>
  <c r="R1278" i="13" s="1"/>
  <c r="A1279" i="13"/>
  <c r="A1280" i="13"/>
  <c r="A1281" i="13"/>
  <c r="A1282" i="13"/>
  <c r="S1282" i="13" s="1"/>
  <c r="A1283" i="13"/>
  <c r="R1283" i="13" s="1"/>
  <c r="A1284" i="13"/>
  <c r="A1285" i="13"/>
  <c r="R1285" i="13" s="1"/>
  <c r="A1286" i="13"/>
  <c r="R1286" i="13" s="1"/>
  <c r="A1287" i="13"/>
  <c r="A1288" i="13"/>
  <c r="A1289" i="13"/>
  <c r="A1290" i="13"/>
  <c r="R1290" i="13" s="1"/>
  <c r="A1291" i="13"/>
  <c r="R1291" i="13" s="1"/>
  <c r="A1292" i="13"/>
  <c r="R1292" i="13" s="1"/>
  <c r="A1293" i="13"/>
  <c r="A1294" i="13"/>
  <c r="A1295" i="13"/>
  <c r="A1296" i="13"/>
  <c r="R1296" i="13" s="1"/>
  <c r="A1297" i="13"/>
  <c r="R1297" i="13" s="1"/>
  <c r="A1298" i="13"/>
  <c r="R1298" i="13" s="1"/>
  <c r="A1299" i="13"/>
  <c r="R1299" i="13" s="1"/>
  <c r="A1300" i="13"/>
  <c r="A1301" i="13"/>
  <c r="A1302" i="13"/>
  <c r="A1303" i="13"/>
  <c r="A1304" i="13"/>
  <c r="S1304" i="13" s="1"/>
  <c r="T1304" i="13" s="1"/>
  <c r="V1304" i="13" s="1"/>
  <c r="A1305" i="13"/>
  <c r="S1305" i="13" s="1"/>
  <c r="A1306" i="13"/>
  <c r="R1306" i="13" s="1"/>
  <c r="A1307" i="13"/>
  <c r="R1307" i="13" s="1"/>
  <c r="A1308" i="13"/>
  <c r="A1309" i="13"/>
  <c r="A1310" i="13"/>
  <c r="A1311" i="13"/>
  <c r="A1312" i="13"/>
  <c r="R1312" i="13" s="1"/>
  <c r="A1313" i="13"/>
  <c r="A1314" i="13"/>
  <c r="R1314" i="13" s="1"/>
  <c r="A1315" i="13"/>
  <c r="S1315" i="13" s="1"/>
  <c r="A1316" i="13"/>
  <c r="A1317" i="13"/>
  <c r="R1317" i="13" s="1"/>
  <c r="A1318" i="13"/>
  <c r="A1319" i="13"/>
  <c r="A1320" i="13"/>
  <c r="A1321" i="13"/>
  <c r="R1321" i="13" s="1"/>
  <c r="A1322" i="13"/>
  <c r="R1322" i="13" s="1"/>
  <c r="A1323" i="13"/>
  <c r="R1323" i="13" s="1"/>
  <c r="A1324" i="13"/>
  <c r="A1325" i="13"/>
  <c r="R1325" i="13" s="1"/>
  <c r="A1326" i="13"/>
  <c r="A1327" i="13"/>
  <c r="A1328" i="13"/>
  <c r="A1329" i="13"/>
  <c r="A1330" i="13"/>
  <c r="R1330" i="13" s="1"/>
  <c r="A1331" i="13"/>
  <c r="R1331" i="13" s="1"/>
  <c r="A1332" i="13"/>
  <c r="A1333" i="13"/>
  <c r="R1333" i="13" s="1"/>
  <c r="A1334" i="13"/>
  <c r="A1335" i="13"/>
  <c r="A1336" i="13"/>
  <c r="A1337" i="13"/>
  <c r="A1338" i="13"/>
  <c r="R1338" i="13" s="1"/>
  <c r="A1339" i="13"/>
  <c r="A1340" i="13"/>
  <c r="A1341" i="13"/>
  <c r="R1341" i="13" s="1"/>
  <c r="A1342" i="13"/>
  <c r="A1343" i="13"/>
  <c r="A1344" i="13"/>
  <c r="R1344" i="13" s="1"/>
  <c r="A1345" i="13"/>
  <c r="A1346" i="13"/>
  <c r="A1347" i="13"/>
  <c r="R1347" i="13" s="1"/>
  <c r="A1348" i="13"/>
  <c r="A1349" i="13"/>
  <c r="R1349" i="13" s="1"/>
  <c r="A1350" i="13"/>
  <c r="A1351" i="13"/>
  <c r="A1352" i="13"/>
  <c r="A1353" i="13"/>
  <c r="A1354" i="13"/>
  <c r="A1355" i="13"/>
  <c r="S1355" i="13" s="1"/>
  <c r="A1356" i="13"/>
  <c r="A1357" i="13"/>
  <c r="R1357" i="13" s="1"/>
  <c r="A1358" i="13"/>
  <c r="A1359" i="13"/>
  <c r="A1360" i="13"/>
  <c r="S1360" i="13" s="1"/>
  <c r="T1360" i="13" s="1"/>
  <c r="V1360" i="13" s="1"/>
  <c r="A1361" i="13"/>
  <c r="A1362" i="13"/>
  <c r="A1363" i="13"/>
  <c r="S1363" i="13" s="1"/>
  <c r="T1363" i="13" s="1"/>
  <c r="V1363" i="13" s="1"/>
  <c r="A1364" i="13"/>
  <c r="A1365" i="13"/>
  <c r="A1366" i="13"/>
  <c r="A1367" i="13"/>
  <c r="A1368" i="13"/>
  <c r="R1368" i="13" s="1"/>
  <c r="A1369" i="13"/>
  <c r="A1370" i="13"/>
  <c r="A1371" i="13"/>
  <c r="R1371" i="13" s="1"/>
  <c r="A1372" i="13"/>
  <c r="A1373" i="13"/>
  <c r="R1373" i="13" s="1"/>
  <c r="A1374" i="13"/>
  <c r="A1375" i="13"/>
  <c r="A1376" i="13"/>
  <c r="A1377" i="13"/>
  <c r="A1378" i="13"/>
  <c r="A1379" i="13"/>
  <c r="R1379" i="13" s="1"/>
  <c r="A1380" i="13"/>
  <c r="R1380" i="13" s="1"/>
  <c r="A1381" i="13"/>
  <c r="R1381" i="13" s="1"/>
  <c r="A1382" i="13"/>
  <c r="A1383" i="13"/>
  <c r="A1384" i="13"/>
  <c r="A1385" i="13"/>
  <c r="S1385" i="13" s="1"/>
  <c r="A1386" i="13"/>
  <c r="A1387" i="13"/>
  <c r="R1387" i="13" s="1"/>
  <c r="A1388" i="13"/>
  <c r="S1388" i="13" s="1"/>
  <c r="A1389" i="13"/>
  <c r="A1390" i="13"/>
  <c r="A1391" i="13"/>
  <c r="A1392" i="13"/>
  <c r="A1393" i="13"/>
  <c r="R1393" i="13" s="1"/>
  <c r="A1394" i="13"/>
  <c r="A1395" i="13"/>
  <c r="S1395" i="13" s="1"/>
  <c r="A1396" i="13"/>
  <c r="A1397" i="13"/>
  <c r="R1397" i="13" s="1"/>
  <c r="A1398" i="13"/>
  <c r="A1399" i="13"/>
  <c r="A1400" i="13"/>
  <c r="A1401" i="13"/>
  <c r="S1401" i="13" s="1"/>
  <c r="A1402" i="13"/>
  <c r="A1403" i="13"/>
  <c r="S1403" i="13" s="1"/>
  <c r="T1403" i="13" s="1"/>
  <c r="V1403" i="13" s="1"/>
  <c r="A1404" i="13"/>
  <c r="R1404" i="13" s="1"/>
  <c r="A1405" i="13"/>
  <c r="R1405" i="13" s="1"/>
  <c r="A1406" i="13"/>
  <c r="A1407" i="13"/>
  <c r="A1408" i="13"/>
  <c r="A1409" i="13"/>
  <c r="A1410" i="13"/>
  <c r="A1411" i="13"/>
  <c r="R1411" i="13" s="1"/>
  <c r="A1412" i="13"/>
  <c r="A1413" i="13"/>
  <c r="A1414" i="13"/>
  <c r="A1415" i="13"/>
  <c r="A1416" i="13"/>
  <c r="S1416" i="13" s="1"/>
  <c r="T1416" i="13" s="1"/>
  <c r="V1416" i="13" s="1"/>
  <c r="A1417" i="13"/>
  <c r="A1418" i="13"/>
  <c r="A1419" i="13"/>
  <c r="S1419" i="13" s="1"/>
  <c r="A1420" i="13"/>
  <c r="S1420" i="13" s="1"/>
  <c r="A1421" i="13"/>
  <c r="R1421" i="13" s="1"/>
  <c r="A1422" i="13"/>
  <c r="A1423" i="13"/>
  <c r="A1424" i="13"/>
  <c r="S1424" i="13" s="1"/>
  <c r="T1424" i="13" s="1"/>
  <c r="V1424" i="13" s="1"/>
  <c r="A1425" i="13"/>
  <c r="A1426" i="13"/>
  <c r="A1427" i="13"/>
  <c r="R1427" i="13" s="1"/>
  <c r="A1428" i="13"/>
  <c r="A1429" i="13"/>
  <c r="R1429" i="13" s="1"/>
  <c r="A1430" i="13"/>
  <c r="A1431" i="13"/>
  <c r="A1432" i="13"/>
  <c r="S1432" i="13" s="1"/>
  <c r="T1432" i="13" s="1"/>
  <c r="V1432" i="13" s="1"/>
  <c r="A1433" i="13"/>
  <c r="A1434" i="13"/>
  <c r="A1435" i="13"/>
  <c r="R1435" i="13" s="1"/>
  <c r="A1436" i="13"/>
  <c r="A1437" i="13"/>
  <c r="R1437" i="13" s="1"/>
  <c r="A1438" i="13"/>
  <c r="A1439" i="13"/>
  <c r="A1440" i="13"/>
  <c r="R1440" i="13" s="1"/>
  <c r="A1441" i="13"/>
  <c r="S1441" i="13" s="1"/>
  <c r="A1442" i="13"/>
  <c r="A1443" i="13"/>
  <c r="S1443" i="13" s="1"/>
  <c r="A1444" i="13"/>
  <c r="A1445" i="13"/>
  <c r="R1445" i="13" s="1"/>
  <c r="A1446" i="13"/>
  <c r="A1447" i="13"/>
  <c r="A1448" i="13"/>
  <c r="S1448" i="13" s="1"/>
  <c r="T1448" i="13" s="1"/>
  <c r="V1448" i="13" s="1"/>
  <c r="A1449" i="13"/>
  <c r="A1450" i="13"/>
  <c r="A1451" i="13"/>
  <c r="R1451" i="13" s="1"/>
  <c r="A1452" i="13"/>
  <c r="A1453" i="13"/>
  <c r="A1454" i="13"/>
  <c r="A1455" i="13"/>
  <c r="A1456" i="13"/>
  <c r="A1457" i="13"/>
  <c r="A1458" i="13"/>
  <c r="A1459" i="13"/>
  <c r="S1459" i="13" s="1"/>
  <c r="T1459" i="13" s="1"/>
  <c r="V1459" i="13" s="1"/>
  <c r="A1460" i="13"/>
  <c r="A1461" i="13"/>
  <c r="R1461" i="13" s="1"/>
  <c r="A1462" i="13"/>
  <c r="A1463" i="13"/>
  <c r="A1464" i="13"/>
  <c r="A1465" i="13"/>
  <c r="A1466" i="13"/>
  <c r="A1467" i="13"/>
  <c r="R1467" i="13" s="1"/>
  <c r="A1468" i="13"/>
  <c r="A1469" i="13"/>
  <c r="R1469" i="13" s="1"/>
  <c r="A1470" i="13"/>
  <c r="A1471" i="13"/>
  <c r="A1472" i="13"/>
  <c r="A1473" i="13"/>
  <c r="S1473" i="13" s="1"/>
  <c r="A1474" i="13"/>
  <c r="A1475" i="13"/>
  <c r="R1475" i="13" s="1"/>
  <c r="A1476" i="13"/>
  <c r="S1476" i="13" s="1"/>
  <c r="A1477" i="13"/>
  <c r="A1478" i="13"/>
  <c r="A1479" i="13"/>
  <c r="A1480" i="13"/>
  <c r="A1481" i="13"/>
  <c r="A1482" i="13"/>
  <c r="A1483" i="13"/>
  <c r="A1484" i="13"/>
  <c r="R1484" i="13" s="1"/>
  <c r="A1485" i="13"/>
  <c r="R1485" i="13" s="1"/>
  <c r="A1486" i="13"/>
  <c r="A1487" i="13"/>
  <c r="A1488" i="13"/>
  <c r="A1489" i="13"/>
  <c r="S1489" i="13" s="1"/>
  <c r="A1490" i="13"/>
  <c r="A1491" i="13"/>
  <c r="R1491" i="13" s="1"/>
  <c r="A1492" i="13"/>
  <c r="R1492" i="13" s="1"/>
  <c r="A1493" i="13"/>
  <c r="R1493" i="13" s="1"/>
  <c r="A1494" i="13"/>
  <c r="A1495" i="13"/>
  <c r="A1496" i="13"/>
  <c r="A1497" i="13"/>
  <c r="A1498" i="13"/>
  <c r="A1499" i="13"/>
  <c r="R1499" i="13" s="1"/>
  <c r="A1500" i="13"/>
  <c r="S1500" i="13" s="1"/>
  <c r="U1500" i="13" s="1"/>
  <c r="A1501" i="13"/>
  <c r="R1501" i="13" s="1"/>
  <c r="A1502" i="13"/>
  <c r="A1503" i="13"/>
  <c r="A1504" i="13"/>
  <c r="R1504" i="13" s="1"/>
  <c r="A1505" i="13"/>
  <c r="A1506" i="13"/>
  <c r="A1507" i="13"/>
  <c r="R1507" i="13" s="1"/>
  <c r="A1508" i="13"/>
  <c r="S1508" i="13" s="1"/>
  <c r="U1508" i="13" s="1"/>
  <c r="A1509" i="13"/>
  <c r="A1510" i="13"/>
  <c r="A1511" i="13"/>
  <c r="A1512" i="13"/>
  <c r="S1512" i="13" s="1"/>
  <c r="T1512" i="13" s="1"/>
  <c r="V1512" i="13" s="1"/>
  <c r="A1513" i="13"/>
  <c r="S1513" i="13" s="1"/>
  <c r="T1513" i="13" s="1"/>
  <c r="V1513" i="13" s="1"/>
  <c r="A1514" i="13"/>
  <c r="A1515" i="13"/>
  <c r="S1515" i="13" s="1"/>
  <c r="T1515" i="13" s="1"/>
  <c r="V1515" i="13" s="1"/>
  <c r="A1516" i="13"/>
  <c r="A1517" i="13"/>
  <c r="A1518" i="13"/>
  <c r="A1519" i="13"/>
  <c r="A1520" i="13"/>
  <c r="A1521" i="13"/>
  <c r="R1521" i="13" s="1"/>
  <c r="A1522" i="13"/>
  <c r="A1523" i="13"/>
  <c r="A1524" i="13"/>
  <c r="S1524" i="13" s="1"/>
  <c r="U1524" i="13" s="1"/>
  <c r="A1525" i="13"/>
  <c r="A1526" i="13"/>
  <c r="A1527" i="13"/>
  <c r="A1528" i="13"/>
  <c r="A1529" i="13"/>
  <c r="R1529" i="13" s="1"/>
  <c r="A1530" i="13"/>
  <c r="A1531" i="13"/>
  <c r="R1531" i="13" s="1"/>
  <c r="A1532" i="13"/>
  <c r="A1533" i="13"/>
  <c r="A1534" i="13"/>
  <c r="S1534" i="13" s="1"/>
  <c r="A1535" i="13"/>
  <c r="A1536" i="13"/>
  <c r="A1537" i="13"/>
  <c r="A1538" i="13"/>
  <c r="A1539" i="13"/>
  <c r="R1539" i="13" s="1"/>
  <c r="A1540" i="13"/>
  <c r="A1541" i="13"/>
  <c r="A1542" i="13"/>
  <c r="A1543" i="13"/>
  <c r="A1544" i="13"/>
  <c r="A1545" i="13"/>
  <c r="A1546" i="13"/>
  <c r="A1547" i="13"/>
  <c r="S1547" i="13" s="1"/>
  <c r="A1548" i="13"/>
  <c r="A1549" i="13"/>
  <c r="A1550" i="13"/>
  <c r="R1550" i="13" s="1"/>
  <c r="A1551" i="13"/>
  <c r="R1551" i="13" s="1"/>
  <c r="A1552" i="13"/>
  <c r="A1553" i="13"/>
  <c r="R1553" i="13" s="1"/>
  <c r="A1554" i="13"/>
  <c r="A1555" i="13"/>
  <c r="S1555" i="13" s="1"/>
  <c r="A1556" i="13"/>
  <c r="A1557" i="13"/>
  <c r="R1557" i="13" s="1"/>
  <c r="A1558" i="13"/>
  <c r="A1559" i="13"/>
  <c r="A1560" i="13"/>
  <c r="A1561" i="13"/>
  <c r="R1561" i="13" s="1"/>
  <c r="A1562" i="13"/>
  <c r="A1563" i="13"/>
  <c r="R1563" i="13" s="1"/>
  <c r="A1564" i="13"/>
  <c r="S1564" i="13" s="1"/>
  <c r="T1564" i="13" s="1"/>
  <c r="V1564" i="13" s="1"/>
  <c r="A1565" i="13"/>
  <c r="A1566" i="13"/>
  <c r="A1567" i="13"/>
  <c r="A1568" i="13"/>
  <c r="A1569" i="13"/>
  <c r="A1570" i="13"/>
  <c r="A1571" i="13"/>
  <c r="S1571" i="13" s="1"/>
  <c r="A1572" i="13"/>
  <c r="A1573" i="13"/>
  <c r="A1574" i="13"/>
  <c r="A1575" i="13"/>
  <c r="S1575" i="13" s="1"/>
  <c r="A1576" i="13"/>
  <c r="A1577" i="13"/>
  <c r="A1578" i="13"/>
  <c r="A1579" i="13"/>
  <c r="R1579" i="13" s="1"/>
  <c r="A1580" i="13"/>
  <c r="A1581" i="13"/>
  <c r="A1582" i="13"/>
  <c r="A1583" i="13"/>
  <c r="R1583" i="13" s="1"/>
  <c r="A1584" i="13"/>
  <c r="A1585" i="13"/>
  <c r="R1585" i="13" s="1"/>
  <c r="A1586" i="13"/>
  <c r="A1587" i="13"/>
  <c r="S1587" i="13" s="1"/>
  <c r="A1588" i="13"/>
  <c r="A1589" i="13"/>
  <c r="S1589" i="13" s="1"/>
  <c r="A1590" i="13"/>
  <c r="A1591" i="13"/>
  <c r="A1592" i="13"/>
  <c r="A1593" i="13"/>
  <c r="A1594" i="13"/>
  <c r="A1595" i="13"/>
  <c r="R1595" i="13" s="1"/>
  <c r="A1596" i="13"/>
  <c r="A1597" i="13"/>
  <c r="R1597" i="13" s="1"/>
  <c r="A1598" i="13"/>
  <c r="A1599" i="13"/>
  <c r="R1599" i="13" s="1"/>
  <c r="A1600" i="13"/>
  <c r="A1601" i="13"/>
  <c r="A1602" i="13"/>
  <c r="A1603" i="13"/>
  <c r="R1603" i="13" s="1"/>
  <c r="A1604" i="13"/>
  <c r="A1605" i="13"/>
  <c r="R1605" i="13" s="1"/>
  <c r="A1606" i="13"/>
  <c r="A1607" i="13"/>
  <c r="A1608" i="13"/>
  <c r="A1609" i="13"/>
  <c r="S1609" i="13" s="1"/>
  <c r="A1610" i="13"/>
  <c r="A1611" i="13"/>
  <c r="R1611" i="13" s="1"/>
  <c r="A1612" i="13"/>
  <c r="R1612" i="13" s="1"/>
  <c r="A1613" i="13"/>
  <c r="A1614" i="13"/>
  <c r="R1614" i="13" s="1"/>
  <c r="A1615" i="13"/>
  <c r="A1616" i="13"/>
  <c r="A1617" i="13"/>
  <c r="A1618" i="13"/>
  <c r="A1619" i="13"/>
  <c r="R1619" i="13" s="1"/>
  <c r="A1620" i="13"/>
  <c r="A1621" i="13"/>
  <c r="R1621" i="13" s="1"/>
  <c r="A1622" i="13"/>
  <c r="A1623" i="13"/>
  <c r="R1623" i="13" s="1"/>
  <c r="A1624" i="13"/>
  <c r="A1625" i="13"/>
  <c r="S1625" i="13" s="1"/>
  <c r="A1626" i="13"/>
  <c r="A1627" i="13"/>
  <c r="R1627" i="13" s="1"/>
  <c r="A1628" i="13"/>
  <c r="S1628" i="13" s="1"/>
  <c r="A1629" i="13"/>
  <c r="R1629" i="13" s="1"/>
  <c r="A1630" i="13"/>
  <c r="R1630" i="13" s="1"/>
  <c r="A1631" i="13"/>
  <c r="R1631" i="13" s="1"/>
  <c r="A1632" i="13"/>
  <c r="A1633" i="13"/>
  <c r="A1634" i="13"/>
  <c r="A1635" i="13"/>
  <c r="S1635" i="13" s="1"/>
  <c r="A1636" i="13"/>
  <c r="R1636" i="13" s="1"/>
  <c r="A1637" i="13"/>
  <c r="R1637" i="13" s="1"/>
  <c r="A1638" i="13"/>
  <c r="A1639" i="13"/>
  <c r="A1640" i="13"/>
  <c r="A1641" i="13"/>
  <c r="R1641" i="13" s="1"/>
  <c r="A1642" i="13"/>
  <c r="A1643" i="13"/>
  <c r="S1643" i="13" s="1"/>
  <c r="A1644" i="13"/>
  <c r="R1644" i="13" s="1"/>
  <c r="A1645" i="13"/>
  <c r="R1645" i="13" s="1"/>
  <c r="A1646" i="13"/>
  <c r="S1646" i="13" s="1"/>
  <c r="T1646" i="13" s="1"/>
  <c r="V1646" i="13" s="1"/>
  <c r="A1647" i="13"/>
  <c r="A1648" i="13"/>
  <c r="A1649" i="13"/>
  <c r="S1649" i="13" s="1"/>
  <c r="A1650" i="13"/>
  <c r="S1650" i="13" s="1"/>
  <c r="A1651" i="13"/>
  <c r="R1651" i="13" s="1"/>
  <c r="A1652" i="13"/>
  <c r="R1652" i="13" s="1"/>
  <c r="A1653" i="13"/>
  <c r="R1653" i="13" s="1"/>
  <c r="A1654" i="13"/>
  <c r="A1655" i="13"/>
  <c r="A1656" i="13"/>
  <c r="A1657" i="13"/>
  <c r="R1657" i="13" s="1"/>
  <c r="A1658" i="13"/>
  <c r="A1659" i="13"/>
  <c r="R1659" i="13" s="1"/>
  <c r="A1660" i="13"/>
  <c r="R1660" i="13" s="1"/>
  <c r="A1661" i="13"/>
  <c r="R1661" i="13" s="1"/>
  <c r="A1662" i="13"/>
  <c r="A1663" i="13"/>
  <c r="A1664" i="13"/>
  <c r="A1665" i="13"/>
  <c r="A1666" i="13"/>
  <c r="A1667" i="13"/>
  <c r="R1667" i="13" s="1"/>
  <c r="A1668" i="13"/>
  <c r="R1668" i="13" s="1"/>
  <c r="A1669" i="13"/>
  <c r="R1669" i="13" s="1"/>
  <c r="A1670" i="13"/>
  <c r="A1671" i="13"/>
  <c r="A1672" i="13"/>
  <c r="A1673" i="13"/>
  <c r="R1673" i="13" s="1"/>
  <c r="A1674" i="13"/>
  <c r="A1675" i="13"/>
  <c r="R1675" i="13" s="1"/>
  <c r="A1676" i="13"/>
  <c r="R1676" i="13" s="1"/>
  <c r="A1677" i="13"/>
  <c r="R1677" i="13" s="1"/>
  <c r="A1678" i="13"/>
  <c r="A1679" i="13"/>
  <c r="A1680" i="13"/>
  <c r="A1681" i="13"/>
  <c r="S1681" i="13" s="1"/>
  <c r="A1682" i="13"/>
  <c r="A1683" i="13"/>
  <c r="R1683" i="13" s="1"/>
  <c r="A1684" i="13"/>
  <c r="R1684" i="13" s="1"/>
  <c r="A1685" i="13"/>
  <c r="R1685" i="13" s="1"/>
  <c r="A1686" i="13"/>
  <c r="A1687" i="13"/>
  <c r="A1688" i="13"/>
  <c r="A1689" i="13"/>
  <c r="R1689" i="13" s="1"/>
  <c r="A1690" i="13"/>
  <c r="A1691" i="13"/>
  <c r="R1691" i="13" s="1"/>
  <c r="A1692" i="13"/>
  <c r="R1692" i="13" s="1"/>
  <c r="A1693" i="13"/>
  <c r="R1693" i="13" s="1"/>
  <c r="A1694" i="13"/>
  <c r="A1695" i="13"/>
  <c r="A1696" i="13"/>
  <c r="A1697" i="13"/>
  <c r="R1697" i="13" s="1"/>
  <c r="A1698" i="13"/>
  <c r="A1699" i="13"/>
  <c r="S1699" i="13" s="1"/>
  <c r="A1700" i="13"/>
  <c r="R1700" i="13" s="1"/>
  <c r="A1701" i="13"/>
  <c r="A1702" i="13"/>
  <c r="A1703" i="13"/>
  <c r="A1704" i="13"/>
  <c r="A1705" i="13"/>
  <c r="R1705" i="13" s="1"/>
  <c r="A1706" i="13"/>
  <c r="A1707" i="13"/>
  <c r="S1707" i="13" s="1"/>
  <c r="A1708" i="13"/>
  <c r="R1708" i="13" s="1"/>
  <c r="A1709" i="13"/>
  <c r="R1709" i="13" s="1"/>
  <c r="A1710" i="13"/>
  <c r="S1710" i="13" s="1"/>
  <c r="T1710" i="13" s="1"/>
  <c r="V1710" i="13" s="1"/>
  <c r="A1711" i="13"/>
  <c r="A1712" i="13"/>
  <c r="A1713" i="13"/>
  <c r="R1713" i="13" s="1"/>
  <c r="A1714" i="13"/>
  <c r="A1715" i="13"/>
  <c r="R1715" i="13" s="1"/>
  <c r="A1716" i="13"/>
  <c r="R1716" i="13" s="1"/>
  <c r="A1717" i="13"/>
  <c r="A1718" i="13"/>
  <c r="A1719" i="13"/>
  <c r="A1720" i="13"/>
  <c r="A1721" i="13"/>
  <c r="S1721" i="13" s="1"/>
  <c r="A1722" i="13"/>
  <c r="A1723" i="13"/>
  <c r="R1723" i="13" s="1"/>
  <c r="A1724" i="13"/>
  <c r="R1724" i="13" s="1"/>
  <c r="A1725" i="13"/>
  <c r="A1726" i="13"/>
  <c r="A1727" i="13"/>
  <c r="A1728" i="13"/>
  <c r="A1729" i="13"/>
  <c r="A1730" i="13"/>
  <c r="A1731" i="13"/>
  <c r="R1731" i="13" s="1"/>
  <c r="A1732" i="13"/>
  <c r="R1732" i="13" s="1"/>
  <c r="A1733" i="13"/>
  <c r="A1734" i="13"/>
  <c r="A1735" i="13"/>
  <c r="A1736" i="13"/>
  <c r="A1737" i="13"/>
  <c r="R1737" i="13" s="1"/>
  <c r="A1738" i="13"/>
  <c r="A1739" i="13"/>
  <c r="R1739" i="13" s="1"/>
  <c r="A1740" i="13"/>
  <c r="R1740" i="13" s="1"/>
  <c r="A1741" i="13"/>
  <c r="A1742" i="13"/>
  <c r="S1742" i="13" s="1"/>
  <c r="T1742" i="13" s="1"/>
  <c r="V1742" i="13" s="1"/>
  <c r="A1743" i="13"/>
  <c r="A1744" i="13"/>
  <c r="A1745" i="13"/>
  <c r="S1745" i="13" s="1"/>
  <c r="T1745" i="13" s="1"/>
  <c r="V1745" i="13" s="1"/>
  <c r="A1746" i="13"/>
  <c r="A1747" i="13"/>
  <c r="R1747" i="13" s="1"/>
  <c r="A1748" i="13"/>
  <c r="A1749" i="13"/>
  <c r="A1750" i="13"/>
  <c r="A1751" i="13"/>
  <c r="A1752" i="13"/>
  <c r="A1753" i="13"/>
  <c r="S1753" i="13" s="1"/>
  <c r="T1753" i="13" s="1"/>
  <c r="V1753" i="13" s="1"/>
  <c r="A1754" i="13"/>
  <c r="A1755" i="13"/>
  <c r="R1755" i="13" s="1"/>
  <c r="A1756" i="13"/>
  <c r="A1757" i="13"/>
  <c r="A1758" i="13"/>
  <c r="R1758" i="13" s="1"/>
  <c r="A1759" i="13"/>
  <c r="A1760" i="13"/>
  <c r="A1761" i="13"/>
  <c r="R1761" i="13" s="1"/>
  <c r="A1762" i="13"/>
  <c r="A1763" i="13"/>
  <c r="S1763" i="13" s="1"/>
  <c r="A1764" i="13"/>
  <c r="A1765" i="13"/>
  <c r="A1766" i="13"/>
  <c r="S1766" i="13" s="1"/>
  <c r="A1767" i="13"/>
  <c r="A1768" i="13"/>
  <c r="R1768" i="13" s="1"/>
  <c r="A1769" i="13"/>
  <c r="S1769" i="13" s="1"/>
  <c r="T1769" i="13" s="1"/>
  <c r="V1769" i="13" s="1"/>
  <c r="A1770" i="13"/>
  <c r="A1771" i="13"/>
  <c r="R1771" i="13" s="1"/>
  <c r="A1772" i="13"/>
  <c r="A1773" i="13"/>
  <c r="S1773" i="13" s="1"/>
  <c r="A1774" i="13"/>
  <c r="R1774" i="13" s="1"/>
  <c r="A1775" i="13"/>
  <c r="A1776" i="13"/>
  <c r="A1777" i="13"/>
  <c r="R1777" i="13" s="1"/>
  <c r="A1778" i="13"/>
  <c r="A1779" i="13"/>
  <c r="R1779" i="13" s="1"/>
  <c r="A1780" i="13"/>
  <c r="A1781" i="13"/>
  <c r="A1782" i="13"/>
  <c r="S1782" i="13" s="1"/>
  <c r="A1783" i="13"/>
  <c r="A1784" i="13"/>
  <c r="A1785" i="13"/>
  <c r="R1785" i="13" s="1"/>
  <c r="A1786" i="13"/>
  <c r="A1787" i="13"/>
  <c r="R1787" i="13" s="1"/>
  <c r="A1788" i="13"/>
  <c r="A1789" i="13"/>
  <c r="A1790" i="13"/>
  <c r="A1791" i="13"/>
  <c r="S1791" i="13" s="1"/>
  <c r="A1792" i="13"/>
  <c r="A1793" i="13"/>
  <c r="R1793" i="13" s="1"/>
  <c r="A1794" i="13"/>
  <c r="A1795" i="13"/>
  <c r="R1795" i="13" s="1"/>
  <c r="A1796" i="13"/>
  <c r="A1797" i="13"/>
  <c r="A1798" i="13"/>
  <c r="S1798" i="13" s="1"/>
  <c r="A1799" i="13"/>
  <c r="A1800" i="13"/>
  <c r="A1801" i="13"/>
  <c r="R1801" i="13" s="1"/>
  <c r="A1802" i="13"/>
  <c r="A1803" i="13"/>
  <c r="R1803" i="13" s="1"/>
  <c r="A1804" i="13"/>
  <c r="A1805" i="13"/>
  <c r="A1806" i="13"/>
  <c r="A1807" i="13"/>
  <c r="A1808" i="13"/>
  <c r="R1808" i="13" s="1"/>
  <c r="A1809" i="13"/>
  <c r="R1809" i="13" s="1"/>
  <c r="A1810" i="13"/>
  <c r="A1811" i="13"/>
  <c r="S1811" i="13" s="1"/>
  <c r="T1811" i="13" s="1"/>
  <c r="V1811" i="13" s="1"/>
  <c r="A1812" i="13"/>
  <c r="A1813" i="13"/>
  <c r="A1814" i="13"/>
  <c r="A1815" i="13"/>
  <c r="A1816" i="13"/>
  <c r="A1817" i="13"/>
  <c r="R1817" i="13" s="1"/>
  <c r="A1818" i="13"/>
  <c r="A1819" i="13"/>
  <c r="R1819" i="13" s="1"/>
  <c r="A1820" i="13"/>
  <c r="A1821" i="13"/>
  <c r="A1822" i="13"/>
  <c r="S1822" i="13" s="1"/>
  <c r="A1823" i="13"/>
  <c r="A1824" i="13"/>
  <c r="S1824" i="13" s="1"/>
  <c r="A1825" i="13"/>
  <c r="R1825" i="13" s="1"/>
  <c r="A1826" i="13"/>
  <c r="A1827" i="13"/>
  <c r="R1827" i="13" s="1"/>
  <c r="A1828" i="13"/>
  <c r="A1829" i="13"/>
  <c r="A1830" i="13"/>
  <c r="R1830" i="13" s="1"/>
  <c r="A1831" i="13"/>
  <c r="R1831" i="13" s="1"/>
  <c r="A1832" i="13"/>
  <c r="A1833" i="13"/>
  <c r="R1833" i="13" s="1"/>
  <c r="A1834" i="13"/>
  <c r="A1835" i="13"/>
  <c r="R1835" i="13" s="1"/>
  <c r="A1836" i="13"/>
  <c r="A1837" i="13"/>
  <c r="A1838" i="13"/>
  <c r="A1839" i="13"/>
  <c r="S1839" i="13" s="1"/>
  <c r="A1840" i="13"/>
  <c r="A1841" i="13"/>
  <c r="R1841" i="13" s="1"/>
  <c r="A1842" i="13"/>
  <c r="A1843" i="13"/>
  <c r="R1843" i="13" s="1"/>
  <c r="A1844" i="13"/>
  <c r="A1845" i="13"/>
  <c r="A1846" i="13"/>
  <c r="S1846" i="13" s="1"/>
  <c r="A1847" i="13"/>
  <c r="A1848" i="13"/>
  <c r="A1849" i="13"/>
  <c r="R1849" i="13" s="1"/>
  <c r="A1850" i="13"/>
  <c r="A1851" i="13"/>
  <c r="R1851" i="13" s="1"/>
  <c r="A1852" i="13"/>
  <c r="A1853" i="13"/>
  <c r="A1854" i="13"/>
  <c r="S1854" i="13" s="1"/>
  <c r="A1855" i="13"/>
  <c r="A1856" i="13"/>
  <c r="A1857" i="13"/>
  <c r="R1857" i="13" s="1"/>
  <c r="A1858" i="13"/>
  <c r="A1859" i="13"/>
  <c r="R1859" i="13" s="1"/>
  <c r="A1860" i="13"/>
  <c r="A1861" i="13"/>
  <c r="A1862" i="13"/>
  <c r="R1862" i="13" s="1"/>
  <c r="A1863" i="13"/>
  <c r="A1864" i="13"/>
  <c r="A1865" i="13"/>
  <c r="R1865" i="13" s="1"/>
  <c r="A1866" i="13"/>
  <c r="A1867" i="13"/>
  <c r="R1867" i="13" s="1"/>
  <c r="A1868" i="13"/>
  <c r="A1869" i="13"/>
  <c r="A1870" i="13"/>
  <c r="R1870" i="13" s="1"/>
  <c r="A1871" i="13"/>
  <c r="A1872" i="13"/>
  <c r="R1872" i="13" s="1"/>
  <c r="A1873" i="13"/>
  <c r="R1873" i="13" s="1"/>
  <c r="A1874" i="13"/>
  <c r="A1875" i="13"/>
  <c r="S1875" i="13" s="1"/>
  <c r="T1875" i="13" s="1"/>
  <c r="V1875" i="13" s="1"/>
  <c r="A1876" i="13"/>
  <c r="A1877" i="13"/>
  <c r="A1878" i="13"/>
  <c r="S1878" i="13" s="1"/>
  <c r="A1879" i="13"/>
  <c r="A1880" i="13"/>
  <c r="A1881" i="13"/>
  <c r="R1881" i="13" s="1"/>
  <c r="A1882" i="13"/>
  <c r="A1883" i="13"/>
  <c r="R1883" i="13" s="1"/>
  <c r="A1884" i="13"/>
  <c r="A1885" i="13"/>
  <c r="A1886" i="13"/>
  <c r="R1886" i="13" s="1"/>
  <c r="A1887" i="13"/>
  <c r="A1888" i="13"/>
  <c r="S1888" i="13" s="1"/>
  <c r="A1889" i="13"/>
  <c r="R1889" i="13" s="1"/>
  <c r="A1890" i="13"/>
  <c r="A1891" i="13"/>
  <c r="R1891" i="13" s="1"/>
  <c r="A1892" i="13"/>
  <c r="A1893" i="13"/>
  <c r="A1894" i="13"/>
  <c r="A1895" i="13"/>
  <c r="R1895" i="13" s="1"/>
  <c r="A1896" i="13"/>
  <c r="A1897" i="13"/>
  <c r="R1897" i="13" s="1"/>
  <c r="A1898" i="13"/>
  <c r="A1899" i="13"/>
  <c r="R1899" i="13" s="1"/>
  <c r="A1900" i="13"/>
  <c r="A1901" i="13"/>
  <c r="A1902" i="13"/>
  <c r="R1902" i="13" s="1"/>
  <c r="A1903" i="13"/>
  <c r="A1904" i="13"/>
  <c r="A1905" i="13"/>
  <c r="R1905" i="13" s="1"/>
  <c r="A1906" i="13"/>
  <c r="S1906" i="13" s="1"/>
  <c r="T1906" i="13" s="1"/>
  <c r="V1906" i="13" s="1"/>
  <c r="A1907" i="13"/>
  <c r="R1907" i="13" s="1"/>
  <c r="A1908" i="13"/>
  <c r="A1909" i="13"/>
  <c r="A1910" i="13"/>
  <c r="A1911" i="13"/>
  <c r="A1912" i="13"/>
  <c r="A1913" i="13"/>
  <c r="R1913" i="13" s="1"/>
  <c r="A1914" i="13"/>
  <c r="A1915" i="13"/>
  <c r="R1915" i="13" s="1"/>
  <c r="A1916" i="13"/>
  <c r="A1917" i="13"/>
  <c r="A1918" i="13"/>
  <c r="S1918" i="13" s="1"/>
  <c r="A1919" i="13"/>
  <c r="A1920" i="13"/>
  <c r="A1921" i="13"/>
  <c r="R1921" i="13" s="1"/>
  <c r="A1922" i="13"/>
  <c r="A1923" i="13"/>
  <c r="R1923" i="13" s="1"/>
  <c r="A1924" i="13"/>
  <c r="A1925" i="13"/>
  <c r="A1926" i="13"/>
  <c r="A1927" i="13"/>
  <c r="S1927" i="13" s="1"/>
  <c r="A1928" i="13"/>
  <c r="R1928" i="13" s="1"/>
  <c r="A1929" i="13"/>
  <c r="R1929" i="13" s="1"/>
  <c r="A1930" i="13"/>
  <c r="A1931" i="13"/>
  <c r="S1931" i="13" s="1"/>
  <c r="T1931" i="13" s="1"/>
  <c r="V1931" i="13" s="1"/>
  <c r="A1932" i="13"/>
  <c r="A1933" i="13"/>
  <c r="A1934" i="13"/>
  <c r="A1935" i="13"/>
  <c r="A1936" i="13"/>
  <c r="A1937" i="13"/>
  <c r="R1937" i="13" s="1"/>
  <c r="A1938" i="13"/>
  <c r="A1939" i="13"/>
  <c r="R1939" i="13" s="1"/>
  <c r="A1940" i="13"/>
  <c r="A1941" i="13"/>
  <c r="A1942" i="13"/>
  <c r="S1942" i="13" s="1"/>
  <c r="A1943" i="13"/>
  <c r="A1944" i="13"/>
  <c r="S1944" i="13" s="1"/>
  <c r="A1945" i="13"/>
  <c r="R1945" i="13" s="1"/>
  <c r="A1946" i="13"/>
  <c r="A1947" i="13"/>
  <c r="R1947" i="13" s="1"/>
  <c r="A1948" i="13"/>
  <c r="A1949" i="13"/>
  <c r="A1950" i="13"/>
  <c r="A1951" i="13"/>
  <c r="S1951" i="13" s="1"/>
  <c r="A1952" i="13"/>
  <c r="A1953" i="13"/>
  <c r="R1953" i="13" s="1"/>
  <c r="A1954" i="13"/>
  <c r="A1955" i="13"/>
  <c r="R1955" i="13" s="1"/>
  <c r="A1956" i="13"/>
  <c r="A1957" i="13"/>
  <c r="A1958" i="13"/>
  <c r="S1958" i="13" s="1"/>
  <c r="A1959" i="13"/>
  <c r="A1960" i="13"/>
  <c r="A1961" i="13"/>
  <c r="R1961" i="13" s="1"/>
  <c r="A1962" i="13"/>
  <c r="A1963" i="13"/>
  <c r="S1963" i="13" s="1"/>
  <c r="T1963" i="13" s="1"/>
  <c r="V1963" i="13" s="1"/>
  <c r="A1964" i="13"/>
  <c r="A1965" i="13"/>
  <c r="A1966" i="13"/>
  <c r="S1966" i="13" s="1"/>
  <c r="A1967" i="13"/>
  <c r="A1968" i="13"/>
  <c r="A1969" i="13"/>
  <c r="R1969" i="13" s="1"/>
  <c r="A1970" i="13"/>
  <c r="A1971" i="13"/>
  <c r="R1971" i="13" s="1"/>
  <c r="A1972" i="13"/>
  <c r="A1973" i="13"/>
  <c r="A1974" i="13"/>
  <c r="A1975" i="13"/>
  <c r="A1976" i="13"/>
  <c r="A1977" i="13"/>
  <c r="R1977" i="13" s="1"/>
  <c r="A1978" i="13"/>
  <c r="A1979" i="13"/>
  <c r="S1979" i="13" s="1"/>
  <c r="A1980" i="13"/>
  <c r="A1981" i="13"/>
  <c r="A1982" i="13"/>
  <c r="A1983" i="13"/>
  <c r="R1983" i="13" s="1"/>
  <c r="A1984" i="13"/>
  <c r="A1985" i="13"/>
  <c r="R1985" i="13" s="1"/>
  <c r="A1986" i="13"/>
  <c r="A1987" i="13"/>
  <c r="R1987" i="13" s="1"/>
  <c r="A1988" i="13"/>
  <c r="A1989" i="13"/>
  <c r="A1990" i="13"/>
  <c r="A1991" i="13"/>
  <c r="A1992" i="13"/>
  <c r="R1992" i="13" s="1"/>
  <c r="A1993" i="13"/>
  <c r="R1993" i="13" s="1"/>
  <c r="A1994" i="13"/>
  <c r="A1995" i="13"/>
  <c r="S1995" i="13" s="1"/>
  <c r="A1996" i="13"/>
  <c r="A1997" i="13"/>
  <c r="A1998" i="13"/>
  <c r="R1998" i="13" s="1"/>
  <c r="A1999" i="13"/>
  <c r="S1999" i="13" s="1"/>
  <c r="A2000" i="13"/>
  <c r="A2001" i="13"/>
  <c r="R2001" i="13" s="1"/>
  <c r="A2002" i="13"/>
  <c r="A2003" i="13"/>
  <c r="R2003" i="13" s="1"/>
  <c r="A2004" i="13"/>
  <c r="A2005" i="13"/>
  <c r="A2006" i="13"/>
  <c r="R2006" i="13" s="1"/>
  <c r="A2007" i="13"/>
  <c r="A2008" i="13"/>
  <c r="A2009" i="13"/>
  <c r="R2009" i="13" s="1"/>
  <c r="A2010" i="13"/>
  <c r="A2011" i="13"/>
  <c r="S2011" i="13" s="1"/>
  <c r="A2012" i="13"/>
  <c r="R2012" i="13" s="1"/>
  <c r="A2013" i="13"/>
  <c r="S2013" i="13" s="1"/>
  <c r="U2013" i="13" s="1"/>
  <c r="A2014" i="13"/>
  <c r="A2015" i="13"/>
  <c r="A2016" i="13"/>
  <c r="A2017" i="13"/>
  <c r="A2018" i="13"/>
  <c r="A2019" i="13"/>
  <c r="R2019" i="13" s="1"/>
  <c r="A2020" i="13"/>
  <c r="S2020" i="13" s="1"/>
  <c r="T2020" i="13" s="1"/>
  <c r="V2020" i="13" s="1"/>
  <c r="A2021" i="13"/>
  <c r="A2022" i="13"/>
  <c r="R2022" i="13" s="1"/>
  <c r="A2023" i="13"/>
  <c r="A2024" i="13"/>
  <c r="A2025" i="13"/>
  <c r="A2026" i="13"/>
  <c r="A2027" i="13"/>
  <c r="R2027" i="13" s="1"/>
  <c r="A2028" i="13"/>
  <c r="S2028" i="13" s="1"/>
  <c r="T2028" i="13" s="1"/>
  <c r="V2028" i="13" s="1"/>
  <c r="A2029" i="13"/>
  <c r="A2030" i="13"/>
  <c r="A2031" i="13"/>
  <c r="A2032" i="13"/>
  <c r="R2032" i="13" s="1"/>
  <c r="A2033" i="13"/>
  <c r="A2034" i="13"/>
  <c r="A2035" i="13"/>
  <c r="R2035" i="13" s="1"/>
  <c r="A2036" i="13"/>
  <c r="A2037" i="13"/>
  <c r="A2038" i="13"/>
  <c r="S2038" i="13" s="1"/>
  <c r="T2038" i="13" s="1"/>
  <c r="V2038" i="13" s="1"/>
  <c r="A2039" i="13"/>
  <c r="A2040" i="13"/>
  <c r="A2041" i="13"/>
  <c r="A2042" i="13"/>
  <c r="A2043" i="13"/>
  <c r="R2043" i="13" s="1"/>
  <c r="A2044" i="13"/>
  <c r="A2045" i="13"/>
  <c r="A2046" i="13"/>
  <c r="A2047" i="13"/>
  <c r="S2047" i="13" s="1"/>
  <c r="A2048" i="13"/>
  <c r="R2048" i="13" s="1"/>
  <c r="A2049" i="13"/>
  <c r="A2050" i="13"/>
  <c r="A2051" i="13"/>
  <c r="R2051" i="13" s="1"/>
  <c r="A2052" i="13"/>
  <c r="A2053" i="13"/>
  <c r="A2054" i="13"/>
  <c r="A2055" i="13"/>
  <c r="A2056" i="13"/>
  <c r="A2057" i="13"/>
  <c r="A2058" i="13"/>
  <c r="A2059" i="13"/>
  <c r="R2059" i="13" s="1"/>
  <c r="A2060" i="13"/>
  <c r="A2061" i="13"/>
  <c r="S2061" i="13" s="1"/>
  <c r="A2062" i="13"/>
  <c r="R2062" i="13" s="1"/>
  <c r="A2063" i="13"/>
  <c r="A2064" i="13"/>
  <c r="R2064" i="13" s="1"/>
  <c r="A2065" i="13"/>
  <c r="A2066" i="13"/>
  <c r="A2067" i="13"/>
  <c r="R2067" i="13" s="1"/>
  <c r="A2068" i="13"/>
  <c r="R2068" i="13" s="1"/>
  <c r="A2069" i="13"/>
  <c r="A2070" i="13"/>
  <c r="R2070" i="13" s="1"/>
  <c r="A2071" i="13"/>
  <c r="A2072" i="13"/>
  <c r="A2073" i="13"/>
  <c r="A2074" i="13"/>
  <c r="A2075" i="13"/>
  <c r="R2075" i="13" s="1"/>
  <c r="A2076" i="13"/>
  <c r="S2076" i="13" s="1"/>
  <c r="T2076" i="13" s="1"/>
  <c r="V2076" i="13" s="1"/>
  <c r="A2077" i="13"/>
  <c r="A2078" i="13"/>
  <c r="A2079" i="13"/>
  <c r="A2080" i="13"/>
  <c r="A2081" i="13"/>
  <c r="A2082" i="13"/>
  <c r="A2083" i="13"/>
  <c r="R2083" i="13" s="1"/>
  <c r="A2084" i="13"/>
  <c r="A2085" i="13"/>
  <c r="A2086" i="13"/>
  <c r="A2087" i="13"/>
  <c r="A2088" i="13"/>
  <c r="A2089" i="13"/>
  <c r="A2090" i="13"/>
  <c r="A2091" i="13"/>
  <c r="R2091" i="13" s="1"/>
  <c r="A2092" i="13"/>
  <c r="A2093" i="13"/>
  <c r="A2094" i="13"/>
  <c r="A2095" i="13"/>
  <c r="A2096" i="13"/>
  <c r="S2096" i="13" s="1"/>
  <c r="A2097" i="13"/>
  <c r="A2098" i="13"/>
  <c r="A2099" i="13"/>
  <c r="R2099" i="13" s="1"/>
  <c r="A2100" i="13"/>
  <c r="A2101" i="13"/>
  <c r="A2102" i="13"/>
  <c r="S2102" i="13" s="1"/>
  <c r="T2102" i="13" s="1"/>
  <c r="V2102" i="13" s="1"/>
  <c r="A2103" i="13"/>
  <c r="A2104" i="13"/>
  <c r="A2105" i="13"/>
  <c r="A2106" i="13"/>
  <c r="A2107" i="13"/>
  <c r="R2107" i="13" s="1"/>
  <c r="A2108" i="13"/>
  <c r="R2108" i="13" s="1"/>
  <c r="A2109" i="13"/>
  <c r="A2110" i="13"/>
  <c r="S2110" i="13" s="1"/>
  <c r="T2110" i="13" s="1"/>
  <c r="V2110" i="13" s="1"/>
  <c r="A2111" i="13"/>
  <c r="A2112" i="13"/>
  <c r="S2112" i="13" s="1"/>
  <c r="A2113" i="13"/>
  <c r="A2114" i="13"/>
  <c r="A2115" i="13"/>
  <c r="R2115" i="13" s="1"/>
  <c r="A2116" i="13"/>
  <c r="R2116" i="13" s="1"/>
  <c r="A2117" i="13"/>
  <c r="A2118" i="13"/>
  <c r="R2118" i="13" s="1"/>
  <c r="A2119" i="13"/>
  <c r="S2119" i="13" s="1"/>
  <c r="A2120" i="13"/>
  <c r="A2121" i="13"/>
  <c r="A2122" i="13"/>
  <c r="A2123" i="13"/>
  <c r="R2123" i="13" s="1"/>
  <c r="A2124" i="13"/>
  <c r="A2125" i="13"/>
  <c r="S2125" i="13" s="1"/>
  <c r="A2126" i="13"/>
  <c r="R2126" i="13" s="1"/>
  <c r="A2127" i="13"/>
  <c r="A2128" i="13"/>
  <c r="A2129" i="13"/>
  <c r="A2130" i="13"/>
  <c r="A2131" i="13"/>
  <c r="R2131" i="13" s="1"/>
  <c r="A2132" i="13"/>
  <c r="A2133" i="13"/>
  <c r="A2134" i="13"/>
  <c r="A2135" i="13"/>
  <c r="A2136" i="13"/>
  <c r="A2137" i="13"/>
  <c r="A2138" i="13"/>
  <c r="A2139" i="13"/>
  <c r="R2139" i="13" s="1"/>
  <c r="A2140" i="13"/>
  <c r="R2140" i="13" s="1"/>
  <c r="A2141" i="13"/>
  <c r="A2142" i="13"/>
  <c r="R2142" i="13" s="1"/>
  <c r="A2143" i="13"/>
  <c r="A2144" i="13"/>
  <c r="R2144" i="13" s="1"/>
  <c r="A2145" i="13"/>
  <c r="A2146" i="13"/>
  <c r="A2147" i="13"/>
  <c r="R2147" i="13" s="1"/>
  <c r="A2148" i="13"/>
  <c r="A2149" i="13"/>
  <c r="A2150" i="13"/>
  <c r="S2150" i="13" s="1"/>
  <c r="T2150" i="13" s="1"/>
  <c r="V2150" i="13" s="1"/>
  <c r="A2151" i="13"/>
  <c r="A2152" i="13"/>
  <c r="A2153" i="13"/>
  <c r="A2154" i="13"/>
  <c r="A2155" i="13"/>
  <c r="R2155" i="13" s="1"/>
  <c r="A2156" i="13"/>
  <c r="A2157" i="13"/>
  <c r="A2158" i="13"/>
  <c r="A2159" i="13"/>
  <c r="A2160" i="13"/>
  <c r="R2160" i="13" s="1"/>
  <c r="A2161" i="13"/>
  <c r="A2162" i="13"/>
  <c r="A2163" i="13"/>
  <c r="R2163" i="13" s="1"/>
  <c r="A2164" i="13"/>
  <c r="A2165" i="13"/>
  <c r="A2166" i="13"/>
  <c r="A2167" i="13"/>
  <c r="A2168" i="13"/>
  <c r="A2169" i="13"/>
  <c r="A2170" i="13"/>
  <c r="A2171" i="13"/>
  <c r="R2171" i="13" s="1"/>
  <c r="A2172" i="13"/>
  <c r="S2172" i="13" s="1"/>
  <c r="T2172" i="13" s="1"/>
  <c r="V2172" i="13" s="1"/>
  <c r="A2173" i="13"/>
  <c r="A2174" i="13"/>
  <c r="R2174" i="13" s="1"/>
  <c r="A2175" i="13"/>
  <c r="A2176" i="13"/>
  <c r="R2176" i="13" s="1"/>
  <c r="A2177" i="13"/>
  <c r="A2178" i="13"/>
  <c r="A2179" i="13"/>
  <c r="R2179" i="13" s="1"/>
  <c r="A2180" i="13"/>
  <c r="S2180" i="13" s="1"/>
  <c r="T2180" i="13" s="1"/>
  <c r="V2180" i="13" s="1"/>
  <c r="A2181" i="13"/>
  <c r="S2181" i="13" s="1"/>
  <c r="A2182" i="13"/>
  <c r="S2182" i="13" s="1"/>
  <c r="T2182" i="13" s="1"/>
  <c r="V2182" i="13" s="1"/>
  <c r="A2183" i="13"/>
  <c r="S2183" i="13" s="1"/>
  <c r="T2183" i="13" s="1"/>
  <c r="V2183" i="13" s="1"/>
  <c r="A2184" i="13"/>
  <c r="A2185" i="13"/>
  <c r="A2186" i="13"/>
  <c r="A2187" i="13"/>
  <c r="R2187" i="13" s="1"/>
  <c r="A2188" i="13"/>
  <c r="A2189" i="13"/>
  <c r="A2190" i="13"/>
  <c r="A2191" i="13"/>
  <c r="A2192" i="13"/>
  <c r="A2193" i="13"/>
  <c r="A2194" i="13"/>
  <c r="A2195" i="13"/>
  <c r="R2195" i="13" s="1"/>
  <c r="A2196" i="13"/>
  <c r="R2196" i="13" s="1"/>
  <c r="A2197" i="13"/>
  <c r="R2197" i="13" s="1"/>
  <c r="A2198" i="13"/>
  <c r="R2198" i="13" s="1"/>
  <c r="A2199" i="13"/>
  <c r="S2199" i="13" s="1"/>
  <c r="A2200" i="13"/>
  <c r="A2201" i="13"/>
  <c r="A2202" i="13"/>
  <c r="A2203" i="13"/>
  <c r="R2203" i="13" s="1"/>
  <c r="A2204" i="13"/>
  <c r="A2205" i="13"/>
  <c r="R2205" i="13" s="1"/>
  <c r="A2206" i="13"/>
  <c r="A2207" i="13"/>
  <c r="A2208" i="13"/>
  <c r="A2209" i="13"/>
  <c r="R2209" i="13" s="1"/>
  <c r="A2210" i="13"/>
  <c r="A2211" i="13"/>
  <c r="R2211" i="13" s="1"/>
  <c r="A2212" i="13"/>
  <c r="A2213" i="13"/>
  <c r="S2213" i="13" s="1"/>
  <c r="A2214" i="13"/>
  <c r="R2214" i="13" s="1"/>
  <c r="A2215" i="13"/>
  <c r="S2215" i="13" s="1"/>
  <c r="A2216" i="13"/>
  <c r="A2217" i="13"/>
  <c r="R2217" i="13" s="1"/>
  <c r="A2218" i="13"/>
  <c r="A2219" i="13"/>
  <c r="R2219" i="13" s="1"/>
  <c r="A2220" i="13"/>
  <c r="S2220" i="13" s="1"/>
  <c r="T2220" i="13" s="1"/>
  <c r="V2220" i="13" s="1"/>
  <c r="A2221" i="13"/>
  <c r="S2221" i="13" s="1"/>
  <c r="A2222" i="13"/>
  <c r="S2222" i="13" s="1"/>
  <c r="A2223" i="13"/>
  <c r="S2223" i="13" s="1"/>
  <c r="A2224" i="13"/>
  <c r="A2225" i="13"/>
  <c r="R2225" i="13" s="1"/>
  <c r="A2226" i="13"/>
  <c r="A2227" i="13"/>
  <c r="R2227" i="13" s="1"/>
  <c r="A2228" i="13"/>
  <c r="S2228" i="13" s="1"/>
  <c r="A2229" i="13"/>
  <c r="A2230" i="13"/>
  <c r="R2230" i="13" s="1"/>
  <c r="A2231" i="13"/>
  <c r="S2231" i="13" s="1"/>
  <c r="T2231" i="13" s="1"/>
  <c r="V2231" i="13" s="1"/>
  <c r="A2232" i="13"/>
  <c r="A2233" i="13"/>
  <c r="A2234" i="13"/>
  <c r="A2235" i="13"/>
  <c r="A2236" i="13"/>
  <c r="A2237" i="13"/>
  <c r="A2238" i="13"/>
  <c r="S2238" i="13" s="1"/>
  <c r="A2239" i="13"/>
  <c r="S2239" i="13" s="1"/>
  <c r="A2240" i="13"/>
  <c r="R2240" i="13" s="1"/>
  <c r="A2241" i="13"/>
  <c r="A2242" i="13"/>
  <c r="A2243" i="13"/>
  <c r="A2244" i="13"/>
  <c r="S2244" i="13" s="1"/>
  <c r="T2244" i="13" s="1"/>
  <c r="V2244" i="13" s="1"/>
  <c r="A2245" i="13"/>
  <c r="A2246" i="13"/>
  <c r="R2246" i="13" s="1"/>
  <c r="A2247" i="13"/>
  <c r="R2247" i="13" s="1"/>
  <c r="A2248" i="13"/>
  <c r="A2249" i="13"/>
  <c r="A2250" i="13"/>
  <c r="R2250" i="13" s="1"/>
  <c r="A2251" i="13"/>
  <c r="A2252" i="13"/>
  <c r="A2253" i="13"/>
  <c r="S2253" i="13" s="1"/>
  <c r="T2253" i="13" s="1"/>
  <c r="V2253" i="13" s="1"/>
  <c r="A2254" i="13"/>
  <c r="R2254" i="13" s="1"/>
  <c r="A2255" i="13"/>
  <c r="A2256" i="13"/>
  <c r="A2257" i="13"/>
  <c r="A2258" i="13"/>
  <c r="A2259" i="13"/>
  <c r="A2260" i="13"/>
  <c r="S2260" i="13" s="1"/>
  <c r="T2260" i="13" s="1"/>
  <c r="V2260" i="13" s="1"/>
  <c r="A2261" i="13"/>
  <c r="A2262" i="13"/>
  <c r="S2262" i="13" s="1"/>
  <c r="A2263" i="13"/>
  <c r="A2264" i="13"/>
  <c r="A2265" i="13"/>
  <c r="A2266" i="13"/>
  <c r="A2267" i="13"/>
  <c r="A2268" i="13"/>
  <c r="S2268" i="13" s="1"/>
  <c r="T2268" i="13" s="1"/>
  <c r="V2268" i="13" s="1"/>
  <c r="A2269" i="13"/>
  <c r="R2269" i="13" s="1"/>
  <c r="A2270" i="13"/>
  <c r="S2270" i="13" s="1"/>
  <c r="A2271" i="13"/>
  <c r="R2271" i="13" s="1"/>
  <c r="A2272" i="13"/>
  <c r="R2272" i="13" s="1"/>
  <c r="A2273" i="13"/>
  <c r="A2274" i="13"/>
  <c r="A2275" i="13"/>
  <c r="A2276" i="13"/>
  <c r="S2276" i="13" s="1"/>
  <c r="T2276" i="13" s="1"/>
  <c r="V2276" i="13" s="1"/>
  <c r="A2277" i="13"/>
  <c r="A2278" i="13"/>
  <c r="S2278" i="13" s="1"/>
  <c r="A2279" i="13"/>
  <c r="S2279" i="13" s="1"/>
  <c r="A2280" i="13"/>
  <c r="A2281" i="13"/>
  <c r="A2282" i="13"/>
  <c r="A2283" i="13"/>
  <c r="A2284" i="13"/>
  <c r="R2284" i="13" s="1"/>
  <c r="A2285" i="13"/>
  <c r="S2285" i="13" s="1"/>
  <c r="T2285" i="13" s="1"/>
  <c r="V2285" i="13" s="1"/>
  <c r="A2286" i="13"/>
  <c r="R2286" i="13" s="1"/>
  <c r="A2287" i="13"/>
  <c r="A2288" i="13"/>
  <c r="A2289" i="13"/>
  <c r="A2290" i="13"/>
  <c r="A2291" i="13"/>
  <c r="A2292" i="13"/>
  <c r="R2292" i="13" s="1"/>
  <c r="A2293" i="13"/>
  <c r="A2294" i="13"/>
  <c r="S2294" i="13" s="1"/>
  <c r="A2295" i="13"/>
  <c r="A2296" i="13"/>
  <c r="A2297" i="13"/>
  <c r="A2298" i="13"/>
  <c r="A2299" i="13"/>
  <c r="A2300" i="13"/>
  <c r="R2300" i="13" s="1"/>
  <c r="A2301" i="13"/>
  <c r="A2302" i="13"/>
  <c r="R2302" i="13" s="1"/>
  <c r="A2303" i="13"/>
  <c r="A2304" i="13"/>
  <c r="A2305" i="13"/>
  <c r="A2306" i="13"/>
  <c r="A2307" i="13"/>
  <c r="A2308" i="13"/>
  <c r="A2309" i="13"/>
  <c r="A2310" i="13"/>
  <c r="S2310" i="13" s="1"/>
  <c r="A2311" i="13"/>
  <c r="S2311" i="13" s="1"/>
  <c r="A2312" i="13"/>
  <c r="A2313" i="13"/>
  <c r="A2314" i="13"/>
  <c r="A2315" i="13"/>
  <c r="A2316" i="13"/>
  <c r="R2316" i="13" s="1"/>
  <c r="A2317" i="13"/>
  <c r="S2317" i="13" s="1"/>
  <c r="T2317" i="13" s="1"/>
  <c r="V2317" i="13" s="1"/>
  <c r="A2318" i="13"/>
  <c r="R2318" i="13" s="1"/>
  <c r="A2319" i="13"/>
  <c r="A2320" i="13"/>
  <c r="A2321" i="13"/>
  <c r="A2322" i="13"/>
  <c r="A2323" i="13"/>
  <c r="A2324" i="13"/>
  <c r="R2324" i="13" s="1"/>
  <c r="A2325" i="13"/>
  <c r="A2326" i="13"/>
  <c r="R2326" i="13" s="1"/>
  <c r="A2327" i="13"/>
  <c r="A2328" i="13"/>
  <c r="A2329" i="13"/>
  <c r="S2329" i="13" s="1"/>
  <c r="A2330" i="13"/>
  <c r="A2331" i="13"/>
  <c r="A2332" i="13"/>
  <c r="A2333" i="13"/>
  <c r="S2333" i="13" s="1"/>
  <c r="T2333" i="13" s="1"/>
  <c r="A2334" i="13"/>
  <c r="R2334" i="13" s="1"/>
  <c r="A2335" i="13"/>
  <c r="R2335" i="13" s="1"/>
  <c r="A2336" i="13"/>
  <c r="A2337" i="13"/>
  <c r="A2338" i="13"/>
  <c r="A2339" i="13"/>
  <c r="A2340" i="13"/>
  <c r="R2340" i="13" s="1"/>
  <c r="A2341" i="13"/>
  <c r="S2341" i="13" s="1"/>
  <c r="T2341" i="13" s="1"/>
  <c r="A2342" i="13"/>
  <c r="R2342" i="13" s="1"/>
  <c r="A2343" i="13"/>
  <c r="R2343" i="13" s="1"/>
  <c r="A2344" i="13"/>
  <c r="A2345" i="13"/>
  <c r="A2346" i="13"/>
  <c r="A2347" i="13"/>
  <c r="A2348" i="13"/>
  <c r="A2349" i="13"/>
  <c r="S2349" i="13" s="1"/>
  <c r="A2350" i="13"/>
  <c r="R2350" i="13" s="1"/>
  <c r="A2351" i="13"/>
  <c r="A2352" i="13"/>
  <c r="A2353" i="13"/>
  <c r="A2354" i="13"/>
  <c r="A2355" i="13"/>
  <c r="A2356" i="13"/>
  <c r="S2356" i="13" s="1"/>
  <c r="T2356" i="13" s="1"/>
  <c r="V2356" i="13" s="1"/>
  <c r="A2357" i="13"/>
  <c r="A2358" i="13"/>
  <c r="S2358" i="13" s="1"/>
  <c r="A2359" i="13"/>
  <c r="A2360" i="13"/>
  <c r="R2360" i="13" s="1"/>
  <c r="A2361" i="13"/>
  <c r="A2362" i="13"/>
  <c r="A2363" i="13"/>
  <c r="A2364" i="13"/>
  <c r="S2364" i="13" s="1"/>
  <c r="T2364" i="13" s="1"/>
  <c r="V2364" i="13" s="1"/>
  <c r="A2365" i="13"/>
  <c r="A2366" i="13"/>
  <c r="R2366" i="13" s="1"/>
  <c r="A2367" i="13"/>
  <c r="A2368" i="13"/>
  <c r="A2369" i="13"/>
  <c r="A2370" i="13"/>
  <c r="A2371" i="13"/>
  <c r="A2372" i="13"/>
  <c r="R2372" i="13" s="1"/>
  <c r="A2373" i="13"/>
  <c r="A2374" i="13"/>
  <c r="R2374" i="13" s="1"/>
  <c r="A2375" i="13"/>
  <c r="R2375" i="13" s="1"/>
  <c r="A2376" i="13"/>
  <c r="A2377" i="13"/>
  <c r="A2378" i="13"/>
  <c r="R2378" i="13" s="1"/>
  <c r="A2379" i="13"/>
  <c r="A2380" i="13"/>
  <c r="R2380" i="13" s="1"/>
  <c r="A2381" i="13"/>
  <c r="A2382" i="13"/>
  <c r="R2382" i="13" s="1"/>
  <c r="A2383" i="13"/>
  <c r="R2383" i="13" s="1"/>
  <c r="A2384" i="13"/>
  <c r="A2385" i="13"/>
  <c r="A2386" i="13"/>
  <c r="A2387" i="13"/>
  <c r="A2388" i="13"/>
  <c r="S2388" i="13" s="1"/>
  <c r="U2388" i="13" s="1"/>
  <c r="A2389" i="13"/>
  <c r="R2389" i="13" s="1"/>
  <c r="A2390" i="13"/>
  <c r="S2390" i="13" s="1"/>
  <c r="A2391" i="13"/>
  <c r="A2392" i="13"/>
  <c r="A2393" i="13"/>
  <c r="A2394" i="13"/>
  <c r="A2395" i="13"/>
  <c r="A2396" i="13"/>
  <c r="R2396" i="13" s="1"/>
  <c r="A2397" i="13"/>
  <c r="S2397" i="13" s="1"/>
  <c r="A2398" i="13"/>
  <c r="R2398" i="13" s="1"/>
  <c r="A2399" i="13"/>
  <c r="R2399" i="13" s="1"/>
  <c r="A2400" i="13"/>
  <c r="A2401" i="13"/>
  <c r="A2402" i="13"/>
  <c r="A2403" i="13"/>
  <c r="A2404" i="13"/>
  <c r="R2404" i="13" s="1"/>
  <c r="A2405" i="13"/>
  <c r="A2406" i="13"/>
  <c r="R2406" i="13" s="1"/>
  <c r="A2407" i="13"/>
  <c r="R2407" i="13" s="1"/>
  <c r="A2408" i="13"/>
  <c r="A2409" i="13"/>
  <c r="A2410" i="13"/>
  <c r="A2411" i="13"/>
  <c r="A2412" i="13"/>
  <c r="R2412" i="13" s="1"/>
  <c r="A2413" i="13"/>
  <c r="A2414" i="13"/>
  <c r="R2414" i="13" s="1"/>
  <c r="A2415" i="13"/>
  <c r="R2415" i="13" s="1"/>
  <c r="A2416" i="13"/>
  <c r="A2417" i="13"/>
  <c r="A2418" i="13"/>
  <c r="A2419" i="13"/>
  <c r="A2420" i="13"/>
  <c r="R2420" i="13" s="1"/>
  <c r="A2421" i="13"/>
  <c r="A2422" i="13"/>
  <c r="R2422" i="13" s="1"/>
  <c r="A2423" i="13"/>
  <c r="R2423" i="13" s="1"/>
  <c r="A2424" i="13"/>
  <c r="A2425" i="13"/>
  <c r="S2425" i="13" s="1"/>
  <c r="A2426" i="13"/>
  <c r="A2427" i="13"/>
  <c r="A2428" i="13"/>
  <c r="R2428" i="13" s="1"/>
  <c r="A2429" i="13"/>
  <c r="A2430" i="13"/>
  <c r="S2430" i="13" s="1"/>
  <c r="A2431" i="13"/>
  <c r="R2431" i="13" s="1"/>
  <c r="A2432" i="13"/>
  <c r="A2433" i="13"/>
  <c r="A2434" i="13"/>
  <c r="A2435" i="13"/>
  <c r="A2436" i="13"/>
  <c r="R2436" i="13" s="1"/>
  <c r="A2437" i="13"/>
  <c r="A2438" i="13"/>
  <c r="S2438" i="13" s="1"/>
  <c r="A2439" i="13"/>
  <c r="R2439" i="13" s="1"/>
  <c r="A2440" i="13"/>
  <c r="A2441" i="13"/>
  <c r="A2442" i="13"/>
  <c r="A2443" i="13"/>
  <c r="A2444" i="13"/>
  <c r="R2444" i="13" s="1"/>
  <c r="A2445" i="13"/>
  <c r="A2446" i="13"/>
  <c r="R2446" i="13" s="1"/>
  <c r="A2447" i="13"/>
  <c r="R2447" i="13" s="1"/>
  <c r="A2448" i="13"/>
  <c r="A2449" i="13"/>
  <c r="A2450" i="13"/>
  <c r="A2451" i="13"/>
  <c r="A2452" i="13"/>
  <c r="R2452" i="13" s="1"/>
  <c r="A2453" i="13"/>
  <c r="A2454" i="13"/>
  <c r="R2454" i="13" s="1"/>
  <c r="A2455" i="13"/>
  <c r="R2455" i="13" s="1"/>
  <c r="A2456" i="13"/>
  <c r="A2457" i="13"/>
  <c r="A2458" i="13"/>
  <c r="R2458" i="13" s="1"/>
  <c r="A2459" i="13"/>
  <c r="A2460" i="13"/>
  <c r="R2460" i="13" s="1"/>
  <c r="A2461" i="13"/>
  <c r="A2462" i="13"/>
  <c r="S2462" i="13" s="1"/>
  <c r="A2463" i="13"/>
  <c r="R2463" i="13" s="1"/>
  <c r="A2464" i="13"/>
  <c r="A2465" i="13"/>
  <c r="A2466" i="13"/>
  <c r="A2467" i="13"/>
  <c r="A2468" i="13"/>
  <c r="R2468" i="13" s="1"/>
  <c r="A2469" i="13"/>
  <c r="A2470" i="13"/>
  <c r="R2470" i="13" s="1"/>
  <c r="A2471" i="13"/>
  <c r="R2471" i="13" s="1"/>
  <c r="A2472" i="13"/>
  <c r="A2473" i="13"/>
  <c r="A2474" i="13"/>
  <c r="A2475" i="13"/>
  <c r="A2476" i="13"/>
  <c r="R2476" i="13" s="1"/>
  <c r="A2477" i="13"/>
  <c r="A2478" i="13"/>
  <c r="S2478" i="13" s="1"/>
  <c r="A2479" i="13"/>
  <c r="R2479" i="13" s="1"/>
  <c r="A2480" i="13"/>
  <c r="A2481" i="13"/>
  <c r="A2482" i="13"/>
  <c r="A2483" i="13"/>
  <c r="A2484" i="13"/>
  <c r="R2484" i="13" s="1"/>
  <c r="A2485" i="13"/>
  <c r="A2486" i="13"/>
  <c r="S2486" i="13" s="1"/>
  <c r="A2487" i="13"/>
  <c r="R2487" i="13" s="1"/>
  <c r="A2488" i="13"/>
  <c r="A2489" i="13"/>
  <c r="A2490" i="13"/>
  <c r="A2491" i="13"/>
  <c r="A2492" i="13"/>
  <c r="R2492" i="13" s="1"/>
  <c r="A2493" i="13"/>
  <c r="A2494" i="13"/>
  <c r="S2494" i="13" s="1"/>
  <c r="A2495" i="13"/>
  <c r="R2495" i="13" s="1"/>
  <c r="A2496" i="13"/>
  <c r="A2497" i="13"/>
  <c r="A2498" i="13"/>
  <c r="A2499" i="13"/>
  <c r="A2500" i="13"/>
  <c r="R2500" i="13" s="1"/>
  <c r="A2501" i="13"/>
  <c r="S2501" i="13" s="1"/>
  <c r="A2502" i="13"/>
  <c r="R2502" i="13" s="1"/>
  <c r="A2503" i="13"/>
  <c r="A2504" i="13"/>
  <c r="A2505" i="13"/>
  <c r="A2506" i="13"/>
  <c r="S2506" i="13" s="1"/>
  <c r="T2506" i="13" s="1"/>
  <c r="V2506" i="13" s="1"/>
  <c r="A2507" i="13"/>
  <c r="A2508" i="13"/>
  <c r="R2508" i="13" s="1"/>
  <c r="A2509" i="13"/>
  <c r="S2509" i="13" s="1"/>
  <c r="T2509" i="13" s="1"/>
  <c r="A2510" i="13"/>
  <c r="R2510" i="13" s="1"/>
  <c r="A2511" i="13"/>
  <c r="A2512" i="13"/>
  <c r="A2513" i="13"/>
  <c r="A2514" i="13"/>
  <c r="A2515" i="13"/>
  <c r="A2516" i="13"/>
  <c r="R2516" i="13" s="1"/>
  <c r="A2517" i="13"/>
  <c r="A2518" i="13"/>
  <c r="R2518" i="13" s="1"/>
  <c r="A2519" i="13"/>
  <c r="S2519" i="13" s="1"/>
  <c r="T2519" i="13" s="1"/>
  <c r="V2519" i="13" s="1"/>
  <c r="A2520" i="13"/>
  <c r="A2521" i="13"/>
  <c r="A2522" i="13"/>
  <c r="A2523" i="13"/>
  <c r="A2524" i="13"/>
  <c r="R2524" i="13" s="1"/>
  <c r="A2525" i="13"/>
  <c r="A2526" i="13"/>
  <c r="S2526" i="13" s="1"/>
  <c r="A2527" i="13"/>
  <c r="R2527" i="13" s="1"/>
  <c r="A2528" i="13"/>
  <c r="A2529" i="13"/>
  <c r="A2530" i="13"/>
  <c r="A2531" i="13"/>
  <c r="R2531" i="13" s="1"/>
  <c r="A2532" i="13"/>
  <c r="R2532" i="13" s="1"/>
  <c r="A2533" i="13"/>
  <c r="A2534" i="13"/>
  <c r="R2534" i="13" s="1"/>
  <c r="A2535" i="13"/>
  <c r="S2535" i="13" s="1"/>
  <c r="T2535" i="13" s="1"/>
  <c r="V2535" i="13" s="1"/>
  <c r="A2536" i="13"/>
  <c r="A2537" i="13"/>
  <c r="A2538" i="13"/>
  <c r="A2539" i="13"/>
  <c r="R2539" i="13" s="1"/>
  <c r="A2540" i="13"/>
  <c r="A2541" i="13"/>
  <c r="A2542" i="13"/>
  <c r="R2542" i="13" s="1"/>
  <c r="A2543" i="13"/>
  <c r="S2543" i="13" s="1"/>
  <c r="U2543" i="13" s="1"/>
  <c r="A2544" i="13"/>
  <c r="A2545" i="13"/>
  <c r="A2546" i="13"/>
  <c r="A2547" i="13"/>
  <c r="A2548" i="13"/>
  <c r="A2549" i="13"/>
  <c r="A2550" i="13"/>
  <c r="R2550" i="13" s="1"/>
  <c r="A2551" i="13"/>
  <c r="R2551" i="13" s="1"/>
  <c r="A2552" i="13"/>
  <c r="A2553" i="13"/>
  <c r="A2554" i="13"/>
  <c r="R2554" i="13" s="1"/>
  <c r="A2555" i="13"/>
  <c r="A2556" i="13"/>
  <c r="R2556" i="13" s="1"/>
  <c r="A2557" i="13"/>
  <c r="A2558" i="13"/>
  <c r="R2558" i="13" s="1"/>
  <c r="A2559" i="13"/>
  <c r="R2559" i="13" s="1"/>
  <c r="A2560" i="13"/>
  <c r="A2561" i="13"/>
  <c r="A2562" i="13"/>
  <c r="R2562" i="13" s="1"/>
  <c r="A2563" i="13"/>
  <c r="A2564" i="13"/>
  <c r="R2564" i="13" s="1"/>
  <c r="A2565" i="13"/>
  <c r="A2566" i="13"/>
  <c r="S2566" i="13" s="1"/>
  <c r="A2567" i="13"/>
  <c r="R2567" i="13" s="1"/>
  <c r="A2568" i="13"/>
  <c r="A2569" i="13"/>
  <c r="A2570" i="13"/>
  <c r="A2571" i="13"/>
  <c r="A2572" i="13"/>
  <c r="R2572" i="13" s="1"/>
  <c r="A2573" i="13"/>
  <c r="R2573" i="13" s="1"/>
  <c r="A2574" i="13"/>
  <c r="S2574" i="13" s="1"/>
  <c r="A2575" i="13"/>
  <c r="R2575" i="13" s="1"/>
  <c r="A2576" i="13"/>
  <c r="A2577" i="13"/>
  <c r="A2578" i="13"/>
  <c r="A2579" i="13"/>
  <c r="A2580" i="13"/>
  <c r="R2580" i="13" s="1"/>
  <c r="A2581" i="13"/>
  <c r="A2582" i="13"/>
  <c r="R2582" i="13" s="1"/>
  <c r="A2583" i="13"/>
  <c r="R2583" i="13" s="1"/>
  <c r="A2584" i="13"/>
  <c r="R2584" i="13" s="1"/>
  <c r="A2585" i="13"/>
  <c r="A2586" i="13"/>
  <c r="A2587" i="13"/>
  <c r="A2588" i="13"/>
  <c r="R2588" i="13" s="1"/>
  <c r="A2589" i="13"/>
  <c r="R2589" i="13" s="1"/>
  <c r="A2590" i="13"/>
  <c r="S2590" i="13" s="1"/>
  <c r="A2591" i="13"/>
  <c r="R2591" i="13" s="1"/>
  <c r="A2592" i="13"/>
  <c r="A2593" i="13"/>
  <c r="A2594" i="13"/>
  <c r="A2595" i="13"/>
  <c r="A2596" i="13"/>
  <c r="R2596" i="13" s="1"/>
  <c r="A2597" i="13"/>
  <c r="A2598" i="13"/>
  <c r="S2598" i="13" s="1"/>
  <c r="A2599" i="13"/>
  <c r="R2599" i="13" s="1"/>
  <c r="A2600" i="13"/>
  <c r="A2601" i="13"/>
  <c r="A2602" i="13"/>
  <c r="A2603" i="13"/>
  <c r="A2604" i="13"/>
  <c r="R2604" i="13" s="1"/>
  <c r="A2605" i="13"/>
  <c r="R2605" i="13" s="1"/>
  <c r="A2606" i="13"/>
  <c r="S2606" i="13" s="1"/>
  <c r="A2607" i="13"/>
  <c r="R2607" i="13" s="1"/>
  <c r="A2608" i="13"/>
  <c r="A2609" i="13"/>
  <c r="A2610" i="13"/>
  <c r="A2611" i="13"/>
  <c r="A2612" i="13"/>
  <c r="S2612" i="13" s="1"/>
  <c r="T2612" i="13" s="1"/>
  <c r="V2612" i="13" s="1"/>
  <c r="A2613" i="13"/>
  <c r="A2614" i="13"/>
  <c r="S2614" i="13" s="1"/>
  <c r="A2615" i="13"/>
  <c r="R2615" i="13" s="1"/>
  <c r="A2616" i="13"/>
  <c r="A2617" i="13"/>
  <c r="A2618" i="13"/>
  <c r="A2619" i="13"/>
  <c r="A2620" i="13"/>
  <c r="R2620" i="13" s="1"/>
  <c r="A2621" i="13"/>
  <c r="A2622" i="13"/>
  <c r="S2622" i="13" s="1"/>
  <c r="A2623" i="13"/>
  <c r="R2623" i="13" s="1"/>
  <c r="A2624" i="13"/>
  <c r="R2624" i="13" s="1"/>
  <c r="A2625" i="13"/>
  <c r="A2626" i="13"/>
  <c r="A2627" i="13"/>
  <c r="A2628" i="13"/>
  <c r="S2628" i="13" s="1"/>
  <c r="T2628" i="13" s="1"/>
  <c r="V2628" i="13" s="1"/>
  <c r="A2629" i="13"/>
  <c r="S2629" i="13" s="1"/>
  <c r="T2629" i="13" s="1"/>
  <c r="A2630" i="13"/>
  <c r="S2630" i="13" s="1"/>
  <c r="A2631" i="13"/>
  <c r="R2631" i="13" s="1"/>
  <c r="A2632" i="13"/>
  <c r="A2633" i="13"/>
  <c r="A2634" i="13"/>
  <c r="S2634" i="13" s="1"/>
  <c r="T2634" i="13" s="1"/>
  <c r="V2634" i="13" s="1"/>
  <c r="A2635" i="13"/>
  <c r="A2636" i="13"/>
  <c r="R2636" i="13" s="1"/>
  <c r="A2637" i="13"/>
  <c r="A2638" i="13"/>
  <c r="S2638" i="13" s="1"/>
  <c r="A2639" i="13"/>
  <c r="R2639" i="13" s="1"/>
  <c r="A2640" i="13"/>
  <c r="A2641" i="13"/>
  <c r="A2642" i="13"/>
  <c r="A2643" i="13"/>
  <c r="A2644" i="13"/>
  <c r="R2644" i="13" s="1"/>
  <c r="A2645" i="13"/>
  <c r="A2646" i="13"/>
  <c r="S2646" i="13" s="1"/>
  <c r="A2647" i="13"/>
  <c r="R2647" i="13" s="1"/>
  <c r="A2648" i="13"/>
  <c r="A2649" i="13"/>
  <c r="A2650" i="13"/>
  <c r="A2651" i="13"/>
  <c r="A2652" i="13"/>
  <c r="S2652" i="13" s="1"/>
  <c r="T2652" i="13" s="1"/>
  <c r="V2652" i="13" s="1"/>
  <c r="A2653" i="13"/>
  <c r="S2653" i="13" s="1"/>
  <c r="T2653" i="13" s="1"/>
  <c r="A2654" i="13"/>
  <c r="S2654" i="13" s="1"/>
  <c r="A2655" i="13"/>
  <c r="R2655" i="13" s="1"/>
  <c r="A2656" i="13"/>
  <c r="A2657" i="13"/>
  <c r="A2658" i="13"/>
  <c r="A2659" i="13"/>
  <c r="A2660" i="13"/>
  <c r="S2660" i="13" s="1"/>
  <c r="T2660" i="13" s="1"/>
  <c r="V2660" i="13" s="1"/>
  <c r="A2661" i="13"/>
  <c r="A2662" i="13"/>
  <c r="S2662" i="13" s="1"/>
  <c r="A2663" i="13"/>
  <c r="R2663" i="13" s="1"/>
  <c r="A2664" i="13"/>
  <c r="S2664" i="13" s="1"/>
  <c r="T2664" i="13" s="1"/>
  <c r="V2664" i="13" s="1"/>
  <c r="A2665" i="13"/>
  <c r="A2666" i="13"/>
  <c r="A2667" i="13"/>
  <c r="A2668" i="13"/>
  <c r="R2668" i="13" s="1"/>
  <c r="A2669" i="13"/>
  <c r="A2670" i="13"/>
  <c r="R2670" i="13" s="1"/>
  <c r="A2671" i="13"/>
  <c r="R2671" i="13" s="1"/>
  <c r="A2672" i="13"/>
  <c r="A2673" i="13"/>
  <c r="A2674" i="13"/>
  <c r="A2675" i="13"/>
  <c r="A2676" i="13"/>
  <c r="R2676" i="13" s="1"/>
  <c r="A2677" i="13"/>
  <c r="R2677" i="13" s="1"/>
  <c r="A2678" i="13"/>
  <c r="S2678" i="13" s="1"/>
  <c r="A2679" i="13"/>
  <c r="R2679" i="13" s="1"/>
  <c r="A2680" i="13"/>
  <c r="A2681" i="13"/>
  <c r="A2682" i="13"/>
  <c r="A2683" i="13"/>
  <c r="A2684" i="13"/>
  <c r="R2684" i="13" s="1"/>
  <c r="A2685" i="13"/>
  <c r="A2686" i="13"/>
  <c r="R2686" i="13" s="1"/>
  <c r="A2687" i="13"/>
  <c r="R2687" i="13" s="1"/>
  <c r="A2688" i="13"/>
  <c r="R2688" i="13" s="1"/>
  <c r="A2689" i="13"/>
  <c r="A2690" i="13"/>
  <c r="A2691" i="13"/>
  <c r="A2692" i="13"/>
  <c r="R2692" i="13" s="1"/>
  <c r="A2693" i="13"/>
  <c r="A2694" i="13"/>
  <c r="S2694" i="13" s="1"/>
  <c r="A2695" i="13"/>
  <c r="R2695" i="13" s="1"/>
  <c r="A2696" i="13"/>
  <c r="A2697" i="13"/>
  <c r="A2698" i="13"/>
  <c r="A2699" i="13"/>
  <c r="A2700" i="13"/>
  <c r="S2700" i="13" s="1"/>
  <c r="T2700" i="13" s="1"/>
  <c r="V2700" i="13" s="1"/>
  <c r="A2701" i="13"/>
  <c r="A2702" i="13"/>
  <c r="S2702" i="13" s="1"/>
  <c r="A2703" i="13"/>
  <c r="R2703" i="13" s="1"/>
  <c r="A2704" i="13"/>
  <c r="A2705" i="13"/>
  <c r="A2706" i="13"/>
  <c r="A2707" i="13"/>
  <c r="A2708" i="13"/>
  <c r="R2708" i="13" s="1"/>
  <c r="A2709" i="13"/>
  <c r="A2710" i="13"/>
  <c r="S2710" i="13" s="1"/>
  <c r="A2711" i="13"/>
  <c r="R2711" i="13" s="1"/>
  <c r="A2712" i="13"/>
  <c r="A2713" i="13"/>
  <c r="A2714" i="13"/>
  <c r="A2715" i="13"/>
  <c r="A2716" i="13"/>
  <c r="S2716" i="13" s="1"/>
  <c r="T2716" i="13" s="1"/>
  <c r="V2716" i="13" s="1"/>
  <c r="A2717" i="13"/>
  <c r="S2717" i="13" s="1"/>
  <c r="T2717" i="13" s="1"/>
  <c r="A2718" i="13"/>
  <c r="S2718" i="13" s="1"/>
  <c r="A2719" i="13"/>
  <c r="R2719" i="13" s="1"/>
  <c r="A2720" i="13"/>
  <c r="A2721" i="13"/>
  <c r="A2722" i="13"/>
  <c r="A2723" i="13"/>
  <c r="A2724" i="13"/>
  <c r="R2724" i="13" s="1"/>
  <c r="A2725" i="13"/>
  <c r="A2726" i="13"/>
  <c r="S2726" i="13" s="1"/>
  <c r="A2727" i="13"/>
  <c r="R2727" i="13" s="1"/>
  <c r="A2728" i="13"/>
  <c r="S2728" i="13" s="1"/>
  <c r="T2728" i="13" s="1"/>
  <c r="V2728" i="13" s="1"/>
  <c r="A2729" i="13"/>
  <c r="A2730" i="13"/>
  <c r="A2731" i="13"/>
  <c r="A2732" i="13"/>
  <c r="R2732" i="13" s="1"/>
  <c r="A2733" i="13"/>
  <c r="A2734" i="13"/>
  <c r="R2734" i="13" s="1"/>
  <c r="A2735" i="13"/>
  <c r="R2735" i="13" s="1"/>
  <c r="A2736" i="13"/>
  <c r="A2737" i="13"/>
  <c r="A2738" i="13"/>
  <c r="A2739" i="13"/>
  <c r="A2740" i="13"/>
  <c r="R2740" i="13" s="1"/>
  <c r="A2741" i="13"/>
  <c r="R2741" i="13" s="1"/>
  <c r="A2742" i="13"/>
  <c r="S2742" i="13" s="1"/>
  <c r="A2743" i="13"/>
  <c r="R2743" i="13" s="1"/>
  <c r="A2744" i="13"/>
  <c r="A2745" i="13"/>
  <c r="A2746" i="13"/>
  <c r="A2747" i="13"/>
  <c r="A2748" i="13"/>
  <c r="S2748" i="13" s="1"/>
  <c r="T2748" i="13" s="1"/>
  <c r="V2748" i="13" s="1"/>
  <c r="A2749" i="13"/>
  <c r="A2750" i="13"/>
  <c r="R2750" i="13" s="1"/>
  <c r="A2751" i="13"/>
  <c r="R2751" i="13" s="1"/>
  <c r="A2752" i="13"/>
  <c r="R2752" i="13" s="1"/>
  <c r="A2753" i="13"/>
  <c r="A2754" i="13"/>
  <c r="A2755" i="13"/>
  <c r="A2756" i="13"/>
  <c r="S2756" i="13" s="1"/>
  <c r="A2757" i="13"/>
  <c r="A2758" i="13"/>
  <c r="S2758" i="13" s="1"/>
  <c r="A2759" i="13"/>
  <c r="R2759" i="13" s="1"/>
  <c r="A2760" i="13"/>
  <c r="A2761" i="13"/>
  <c r="A2762" i="13"/>
  <c r="A2763" i="13"/>
  <c r="A2764" i="13"/>
  <c r="R2764" i="13" s="1"/>
  <c r="A2765" i="13"/>
  <c r="A2766" i="13"/>
  <c r="S2766" i="13" s="1"/>
  <c r="A2767" i="13"/>
  <c r="R2767" i="13" s="1"/>
  <c r="A2768" i="13"/>
  <c r="A2769" i="13"/>
  <c r="A2770" i="13"/>
  <c r="A2771" i="13"/>
  <c r="A2772" i="13"/>
  <c r="R2772" i="13" s="1"/>
  <c r="A2773" i="13"/>
  <c r="A2774" i="13"/>
  <c r="S2774" i="13" s="1"/>
  <c r="A2775" i="13"/>
  <c r="R2775" i="13" s="1"/>
  <c r="A2776" i="13"/>
  <c r="A2777" i="13"/>
  <c r="A2778" i="13"/>
  <c r="A2779" i="13"/>
  <c r="A2780" i="13"/>
  <c r="S2780" i="13" s="1"/>
  <c r="T2780" i="13" s="1"/>
  <c r="V2780" i="13" s="1"/>
  <c r="A2781" i="13"/>
  <c r="S2781" i="13" s="1"/>
  <c r="T2781" i="13" s="1"/>
  <c r="A2782" i="13"/>
  <c r="S2782" i="13" s="1"/>
  <c r="A2783" i="13"/>
  <c r="R2783" i="13" s="1"/>
  <c r="A2784" i="13"/>
  <c r="A2785" i="13"/>
  <c r="A2786" i="13"/>
  <c r="A2787" i="13"/>
  <c r="A2788" i="13"/>
  <c r="S2788" i="13" s="1"/>
  <c r="T2788" i="13" s="1"/>
  <c r="V2788" i="13" s="1"/>
  <c r="A2789" i="13"/>
  <c r="A2790" i="13"/>
  <c r="S2790" i="13" s="1"/>
  <c r="A2791" i="13"/>
  <c r="R2791" i="13" s="1"/>
  <c r="A2792" i="13"/>
  <c r="A2793" i="13"/>
  <c r="A2794" i="13"/>
  <c r="A2795" i="13"/>
  <c r="A2796" i="13"/>
  <c r="R2796" i="13" s="1"/>
  <c r="A2797" i="13"/>
  <c r="A2798" i="13"/>
  <c r="S2798" i="13" s="1"/>
  <c r="A2799" i="13"/>
  <c r="R2799" i="13" s="1"/>
  <c r="A2800" i="13"/>
  <c r="A2801" i="13"/>
  <c r="A2802" i="13"/>
  <c r="A2803" i="13"/>
  <c r="A2804" i="13"/>
  <c r="R2804" i="13" s="1"/>
  <c r="A2805" i="13"/>
  <c r="A2806" i="13"/>
  <c r="S2806" i="13" s="1"/>
  <c r="A2807" i="13"/>
  <c r="R2807" i="13" s="1"/>
  <c r="A2808" i="13"/>
  <c r="S2808" i="13" s="1"/>
  <c r="T2808" i="13" s="1"/>
  <c r="V2808" i="13" s="1"/>
  <c r="A2809" i="13"/>
  <c r="A2810" i="13"/>
  <c r="A2811" i="13"/>
  <c r="A2812" i="13"/>
  <c r="R2812" i="13" s="1"/>
  <c r="A2813" i="13"/>
  <c r="A2814" i="13"/>
  <c r="S2814" i="13" s="1"/>
  <c r="A2815" i="13"/>
  <c r="R2815" i="13" s="1"/>
  <c r="A2816" i="13"/>
  <c r="A2817" i="13"/>
  <c r="A2818" i="13"/>
  <c r="A2819" i="13"/>
  <c r="A2820" i="13"/>
  <c r="S2820" i="13" s="1"/>
  <c r="T2820" i="13" s="1"/>
  <c r="V2820" i="13" s="1"/>
  <c r="A2821" i="13"/>
  <c r="A2822" i="13"/>
  <c r="R2822" i="13" s="1"/>
  <c r="A2823" i="13"/>
  <c r="R2823" i="13" s="1"/>
  <c r="A2824" i="13"/>
  <c r="A2825" i="13"/>
  <c r="A2826" i="13"/>
  <c r="A2827" i="13"/>
  <c r="A2828" i="13"/>
  <c r="R2828" i="13" s="1"/>
  <c r="A2829" i="13"/>
  <c r="R2829" i="13" s="1"/>
  <c r="A2830" i="13"/>
  <c r="S2830" i="13" s="1"/>
  <c r="A2831" i="13"/>
  <c r="R2831" i="13" s="1"/>
  <c r="A2832" i="13"/>
  <c r="A2833" i="13"/>
  <c r="A2834" i="13"/>
  <c r="A2835" i="13"/>
  <c r="A2836" i="13"/>
  <c r="R2836" i="13" s="1"/>
  <c r="A2837" i="13"/>
  <c r="A2838" i="13"/>
  <c r="S2838" i="13" s="1"/>
  <c r="A2839" i="13"/>
  <c r="R2839" i="13" s="1"/>
  <c r="A2840" i="13"/>
  <c r="A2841" i="13"/>
  <c r="A2842" i="13"/>
  <c r="A2843" i="13"/>
  <c r="A2844" i="13"/>
  <c r="S2844" i="13" s="1"/>
  <c r="T2844" i="13" s="1"/>
  <c r="V2844" i="13" s="1"/>
  <c r="A2845" i="13"/>
  <c r="A2846" i="13"/>
  <c r="S2846" i="13" s="1"/>
  <c r="A2847" i="13"/>
  <c r="R2847" i="13" s="1"/>
  <c r="A2848" i="13"/>
  <c r="A2849" i="13"/>
  <c r="R2849" i="13" s="1"/>
  <c r="A2850" i="13"/>
  <c r="A2851" i="13"/>
  <c r="A2852" i="13"/>
  <c r="S2852" i="13" s="1"/>
  <c r="T2852" i="13" s="1"/>
  <c r="V2852" i="13" s="1"/>
  <c r="A2853" i="13"/>
  <c r="S2853" i="13" s="1"/>
  <c r="T2853" i="13" s="1"/>
  <c r="V2853" i="13" s="1"/>
  <c r="A2854" i="13"/>
  <c r="S2854" i="13" s="1"/>
  <c r="A2855" i="13"/>
  <c r="R2855" i="13" s="1"/>
  <c r="A2856" i="13"/>
  <c r="A2857" i="13"/>
  <c r="A2858" i="13"/>
  <c r="A2859" i="13"/>
  <c r="A2860" i="13"/>
  <c r="R2860" i="13" s="1"/>
  <c r="A2861" i="13"/>
  <c r="A2862" i="13"/>
  <c r="S2862" i="13" s="1"/>
  <c r="A2863" i="13"/>
  <c r="R2863" i="13" s="1"/>
  <c r="A2864" i="13"/>
  <c r="A2865" i="13"/>
  <c r="R2865" i="13" s="1"/>
  <c r="A2866" i="13"/>
  <c r="A2867" i="13"/>
  <c r="A2868" i="13"/>
  <c r="R2868" i="13" s="1"/>
  <c r="A2869" i="13"/>
  <c r="A2870" i="13"/>
  <c r="R2870" i="13" s="1"/>
  <c r="A2871" i="13"/>
  <c r="R2871" i="13" s="1"/>
  <c r="A2872" i="13"/>
  <c r="R2872" i="13" s="1"/>
  <c r="A2873" i="13"/>
  <c r="A2874" i="13"/>
  <c r="A2875" i="13"/>
  <c r="A2876" i="13"/>
  <c r="R2876" i="13" s="1"/>
  <c r="A2877" i="13"/>
  <c r="A2878" i="13"/>
  <c r="S2878" i="13" s="1"/>
  <c r="A2879" i="13"/>
  <c r="R2879" i="13" s="1"/>
  <c r="A2880" i="13"/>
  <c r="A2881" i="13"/>
  <c r="R2881" i="13" s="1"/>
  <c r="A2882" i="13"/>
  <c r="A2883" i="13"/>
  <c r="A2884" i="13"/>
  <c r="R2884" i="13" s="1"/>
  <c r="A2885" i="13"/>
  <c r="A2886" i="13"/>
  <c r="S2886" i="13" s="1"/>
  <c r="A2887" i="13"/>
  <c r="R2887" i="13" s="1"/>
  <c r="A2888" i="13"/>
  <c r="A2889" i="13"/>
  <c r="A2890" i="13"/>
  <c r="A2891" i="13"/>
  <c r="A2892" i="13"/>
  <c r="R2892" i="13" s="1"/>
  <c r="A2893" i="13"/>
  <c r="A2894" i="13"/>
  <c r="S2894" i="13" s="1"/>
  <c r="A2895" i="13"/>
  <c r="R2895" i="13" s="1"/>
  <c r="A2896" i="13"/>
  <c r="A2897" i="13"/>
  <c r="R2897" i="13" s="1"/>
  <c r="A2898" i="13"/>
  <c r="R2898" i="13" s="1"/>
  <c r="A2899" i="13"/>
  <c r="A2900" i="13"/>
  <c r="R2900" i="13" s="1"/>
  <c r="A2901" i="13"/>
  <c r="R2901" i="13" s="1"/>
  <c r="A2902" i="13"/>
  <c r="S2902" i="13" s="1"/>
  <c r="A2903" i="13"/>
  <c r="R2903" i="13" s="1"/>
  <c r="A2904" i="13"/>
  <c r="A2905" i="13"/>
  <c r="A2906" i="13"/>
  <c r="R2906" i="13" s="1"/>
  <c r="A2907" i="13"/>
  <c r="A2908" i="13"/>
  <c r="R2908" i="13" s="1"/>
  <c r="A2909" i="13"/>
  <c r="A2910" i="13"/>
  <c r="R2910" i="13" s="1"/>
  <c r="A2911" i="13"/>
  <c r="R2911" i="13" s="1"/>
  <c r="A2912" i="13"/>
  <c r="A2913" i="13"/>
  <c r="A2914" i="13"/>
  <c r="S2914" i="13" s="1"/>
  <c r="T2914" i="13" s="1"/>
  <c r="V2914" i="13" s="1"/>
  <c r="A2915" i="13"/>
  <c r="A2916" i="13"/>
  <c r="R2916" i="13" s="1"/>
  <c r="A2917" i="13"/>
  <c r="A2918" i="13"/>
  <c r="S2918" i="13" s="1"/>
  <c r="A2919" i="13"/>
  <c r="R2919" i="13" s="1"/>
  <c r="A2920" i="13"/>
  <c r="R2920" i="13" s="1"/>
  <c r="A2921" i="13"/>
  <c r="A2922" i="13"/>
  <c r="S2922" i="13" s="1"/>
  <c r="T2922" i="13" s="1"/>
  <c r="V2922" i="13" s="1"/>
  <c r="A2923" i="13"/>
  <c r="A2924" i="13"/>
  <c r="R2924" i="13" s="1"/>
  <c r="A2925" i="13"/>
  <c r="A2926" i="13"/>
  <c r="S2926" i="13" s="1"/>
  <c r="A2927" i="13"/>
  <c r="R2927" i="13" s="1"/>
  <c r="A2928" i="13"/>
  <c r="A2929" i="13"/>
  <c r="A2930" i="13"/>
  <c r="S2930" i="13" s="1"/>
  <c r="T2930" i="13" s="1"/>
  <c r="V2930" i="13" s="1"/>
  <c r="A2931" i="13"/>
  <c r="A2932" i="13"/>
  <c r="S2932" i="13" s="1"/>
  <c r="T2932" i="13" s="1"/>
  <c r="V2932" i="13" s="1"/>
  <c r="A2933" i="13"/>
  <c r="S2933" i="13" s="1"/>
  <c r="T2933" i="13" s="1"/>
  <c r="V2933" i="13" s="1"/>
  <c r="A2934" i="13"/>
  <c r="S2934" i="13" s="1"/>
  <c r="A2935" i="13"/>
  <c r="R2935" i="13" s="1"/>
  <c r="A2936" i="13"/>
  <c r="A2937" i="13"/>
  <c r="A2938" i="13"/>
  <c r="S2938" i="13" s="1"/>
  <c r="T2938" i="13" s="1"/>
  <c r="V2938" i="13" s="1"/>
  <c r="A2939" i="13"/>
  <c r="A2940" i="13"/>
  <c r="S2940" i="13" s="1"/>
  <c r="T2940" i="13" s="1"/>
  <c r="V2940" i="13" s="1"/>
  <c r="A2941" i="13"/>
  <c r="A2942" i="13"/>
  <c r="S2942" i="13" s="1"/>
  <c r="A2943" i="13"/>
  <c r="R2943" i="13" s="1"/>
  <c r="A2944" i="13"/>
  <c r="A2945" i="13"/>
  <c r="R2945" i="13" s="1"/>
  <c r="A2946" i="13"/>
  <c r="S2946" i="13" s="1"/>
  <c r="T2946" i="13" s="1"/>
  <c r="V2946" i="13" s="1"/>
  <c r="A2947" i="13"/>
  <c r="A2948" i="13"/>
  <c r="R2948" i="13" s="1"/>
  <c r="A2949" i="13"/>
  <c r="A2950" i="13"/>
  <c r="S2950" i="13" s="1"/>
  <c r="A2951" i="13"/>
  <c r="R2951" i="13" s="1"/>
  <c r="A2952" i="13"/>
  <c r="S2952" i="13" s="1"/>
  <c r="T2952" i="13" s="1"/>
  <c r="V2952" i="13" s="1"/>
  <c r="A2953" i="13"/>
  <c r="A2954" i="13"/>
  <c r="S2954" i="13" s="1"/>
  <c r="T2954" i="13" s="1"/>
  <c r="V2954" i="13" s="1"/>
  <c r="A2955" i="13"/>
  <c r="A2956" i="13"/>
  <c r="R2956" i="13" s="1"/>
  <c r="A2957" i="13"/>
  <c r="A2958" i="13"/>
  <c r="R2958" i="13" s="1"/>
  <c r="A2959" i="13"/>
  <c r="R2959" i="13" s="1"/>
  <c r="A2960" i="13"/>
  <c r="A2961" i="13"/>
  <c r="A2962" i="13"/>
  <c r="S2962" i="13" s="1"/>
  <c r="T2962" i="13" s="1"/>
  <c r="V2962" i="13" s="1"/>
  <c r="A2963" i="13"/>
  <c r="A2964" i="13"/>
  <c r="R2964" i="13" s="1"/>
  <c r="A2965" i="13"/>
  <c r="A2966" i="13"/>
  <c r="S2966" i="13" s="1"/>
  <c r="A2967" i="13"/>
  <c r="R2967" i="13" s="1"/>
  <c r="A2968" i="13"/>
  <c r="A2969" i="13"/>
  <c r="A2970" i="13"/>
  <c r="R2970" i="13" s="1"/>
  <c r="A2971" i="13"/>
  <c r="A2972" i="13"/>
  <c r="R2972" i="13" s="1"/>
  <c r="A2973" i="13"/>
  <c r="A2974" i="13"/>
  <c r="S2974" i="13" s="1"/>
  <c r="A2975" i="13"/>
  <c r="R2975" i="13" s="1"/>
  <c r="A2976" i="13"/>
  <c r="A2977" i="13"/>
  <c r="S2977" i="13" s="1"/>
  <c r="A2978" i="13"/>
  <c r="S2978" i="13" s="1"/>
  <c r="T2978" i="13" s="1"/>
  <c r="V2978" i="13" s="1"/>
  <c r="A2979" i="13"/>
  <c r="A2980" i="13"/>
  <c r="R2980" i="13" s="1"/>
  <c r="A2981" i="13"/>
  <c r="A2982" i="13"/>
  <c r="R2982" i="13" s="1"/>
  <c r="A2983" i="13"/>
  <c r="R2983" i="13" s="1"/>
  <c r="A2984" i="13"/>
  <c r="R2984" i="13" s="1"/>
  <c r="A2985" i="13"/>
  <c r="S2985" i="13" s="1"/>
  <c r="A2986" i="13"/>
  <c r="S2986" i="13" s="1"/>
  <c r="T2986" i="13" s="1"/>
  <c r="V2986" i="13" s="1"/>
  <c r="A2987" i="13"/>
  <c r="A2988" i="13"/>
  <c r="S2988" i="13" s="1"/>
  <c r="T2988" i="13" s="1"/>
  <c r="V2988" i="13" s="1"/>
  <c r="A2989" i="13"/>
  <c r="S2989" i="13" s="1"/>
  <c r="T2989" i="13" s="1"/>
  <c r="V2989" i="13" s="1"/>
  <c r="A2990" i="13"/>
  <c r="R2990" i="13" s="1"/>
  <c r="A2991" i="13"/>
  <c r="R2991" i="13" s="1"/>
  <c r="A2992" i="13"/>
  <c r="A2993" i="13"/>
  <c r="R2993" i="13" s="1"/>
  <c r="A2994" i="13"/>
  <c r="S2994" i="13" s="1"/>
  <c r="T2994" i="13" s="1"/>
  <c r="V2994" i="13" s="1"/>
  <c r="A2995" i="13"/>
  <c r="A2996" i="13"/>
  <c r="R2996" i="13" s="1"/>
  <c r="A2997" i="13"/>
  <c r="A2998" i="13"/>
  <c r="S2998" i="13" s="1"/>
  <c r="A2999" i="13"/>
  <c r="A3000" i="13"/>
  <c r="A3001" i="13"/>
  <c r="R3001" i="13" s="1"/>
  <c r="A3002" i="13"/>
  <c r="S3002" i="13" s="1"/>
  <c r="A3003" i="13"/>
  <c r="A3004" i="13"/>
  <c r="R3004" i="13" s="1"/>
  <c r="A3005" i="13"/>
  <c r="A3006" i="13"/>
  <c r="S3006" i="13" s="1"/>
  <c r="A3007" i="13"/>
  <c r="A3008" i="13"/>
  <c r="A3009" i="13"/>
  <c r="A3010" i="13"/>
  <c r="S3010" i="13" s="1"/>
  <c r="A3011" i="13"/>
  <c r="A3012" i="13"/>
  <c r="S3012" i="13" s="1"/>
  <c r="T3012" i="13" s="1"/>
  <c r="V3012" i="13" s="1"/>
  <c r="A3013" i="13"/>
  <c r="A3014" i="13"/>
  <c r="S3014" i="13" s="1"/>
  <c r="A3015" i="13"/>
  <c r="A3016" i="13"/>
  <c r="A3017" i="13"/>
  <c r="A3018" i="13"/>
  <c r="R3018" i="13" s="1"/>
  <c r="A3019" i="13"/>
  <c r="A3020" i="13"/>
  <c r="R3020" i="13" s="1"/>
  <c r="A3021" i="13"/>
  <c r="A3022" i="13"/>
  <c r="S3022" i="13" s="1"/>
  <c r="A3023" i="13"/>
  <c r="A3024" i="13"/>
  <c r="S3024" i="13" s="1"/>
  <c r="A3025" i="13"/>
  <c r="S3025" i="13" s="1"/>
  <c r="A3026" i="13"/>
  <c r="R3026" i="13" s="1"/>
  <c r="A3027" i="13"/>
  <c r="A3028" i="13"/>
  <c r="R3028" i="13" s="1"/>
  <c r="A3029" i="13"/>
  <c r="A3030" i="13"/>
  <c r="R3030" i="13" s="1"/>
  <c r="A3031" i="13"/>
  <c r="A3032" i="13"/>
  <c r="A3033" i="13"/>
  <c r="R3033" i="13" s="1"/>
  <c r="A3034" i="13"/>
  <c r="R3034" i="13" s="1"/>
  <c r="A3035" i="13"/>
  <c r="A3036" i="13"/>
  <c r="S3036" i="13" s="1"/>
  <c r="A3037" i="13"/>
  <c r="R3037" i="13" s="1"/>
  <c r="A3038" i="13"/>
  <c r="A3039" i="13"/>
  <c r="S3039" i="13" s="1"/>
  <c r="T3039" i="13" s="1"/>
  <c r="V3039" i="13" s="1"/>
  <c r="A3040" i="13"/>
  <c r="A3041" i="13"/>
  <c r="A3042" i="13"/>
  <c r="S3042" i="13" s="1"/>
  <c r="A3043" i="13"/>
  <c r="A3044" i="13"/>
  <c r="S3044" i="13" s="1"/>
  <c r="T3044" i="13" s="1"/>
  <c r="V3044" i="13" s="1"/>
  <c r="A3045" i="13"/>
  <c r="A3046" i="13"/>
  <c r="S3046" i="13" s="1"/>
  <c r="T3046" i="13" s="1"/>
  <c r="V3046" i="13" s="1"/>
  <c r="A3047" i="13"/>
  <c r="S3047" i="13" s="1"/>
  <c r="T3047" i="13" s="1"/>
  <c r="V3047" i="13" s="1"/>
  <c r="A3048" i="13"/>
  <c r="S3048" i="13" s="1"/>
  <c r="A3049" i="13"/>
  <c r="R3049" i="13" s="1"/>
  <c r="A3050" i="13"/>
  <c r="S3050" i="13" s="1"/>
  <c r="U3050" i="13" s="1"/>
  <c r="A3051" i="13"/>
  <c r="R3051" i="13" s="1"/>
  <c r="A3052" i="13"/>
  <c r="R3052" i="13" s="1"/>
  <c r="A3053" i="13"/>
  <c r="A3054" i="13"/>
  <c r="R3054" i="13" s="1"/>
  <c r="A3055" i="13"/>
  <c r="S3055" i="13" s="1"/>
  <c r="T3055" i="13" s="1"/>
  <c r="V3055" i="13" s="1"/>
  <c r="A3056" i="13"/>
  <c r="S3056" i="13" s="1"/>
  <c r="T3056" i="13" s="1"/>
  <c r="A3057" i="13"/>
  <c r="S3057" i="13" s="1"/>
  <c r="A3058" i="13"/>
  <c r="S3058" i="13" s="1"/>
  <c r="A3059" i="13"/>
  <c r="S3059" i="13" s="1"/>
  <c r="A3060" i="13"/>
  <c r="R3060" i="13" s="1"/>
  <c r="A3061" i="13"/>
  <c r="A3062" i="13"/>
  <c r="S3062" i="13" s="1"/>
  <c r="A3063" i="13"/>
  <c r="S3063" i="13" s="1"/>
  <c r="A3064" i="13"/>
  <c r="A3065" i="13"/>
  <c r="R3065" i="13" s="1"/>
  <c r="A3066" i="13"/>
  <c r="R3066" i="13" s="1"/>
  <c r="A3067" i="13"/>
  <c r="S3067" i="13" s="1"/>
  <c r="A3068" i="13"/>
  <c r="S3068" i="13" s="1"/>
  <c r="T3068" i="13" s="1"/>
  <c r="V3068" i="13" s="1"/>
  <c r="A3069" i="13"/>
  <c r="A3070" i="13"/>
  <c r="S3070" i="13" s="1"/>
  <c r="T3070" i="13" s="1"/>
  <c r="V3070" i="13" s="1"/>
  <c r="A3071" i="13"/>
  <c r="R3071" i="13" s="1"/>
  <c r="A3072" i="13"/>
  <c r="A3073" i="13"/>
  <c r="R3073" i="13" s="1"/>
  <c r="A3074" i="13"/>
  <c r="R3074" i="13" s="1"/>
  <c r="A3075" i="13"/>
  <c r="R3075" i="13" s="1"/>
  <c r="A3076" i="13"/>
  <c r="S3076" i="13" s="1"/>
  <c r="T3076" i="13" s="1"/>
  <c r="V3076" i="13" s="1"/>
  <c r="A3077" i="13"/>
  <c r="A3078" i="13"/>
  <c r="R3078" i="13" s="1"/>
  <c r="A3079" i="13"/>
  <c r="A3080" i="13"/>
  <c r="A3081" i="13"/>
  <c r="R3081" i="13" s="1"/>
  <c r="A3082" i="13"/>
  <c r="R3082" i="13" s="1"/>
  <c r="A3083" i="13"/>
  <c r="S3083" i="13" s="1"/>
  <c r="A3084" i="13"/>
  <c r="R3084" i="13" s="1"/>
  <c r="A3085" i="13"/>
  <c r="A3086" i="13"/>
  <c r="R3086" i="13" s="1"/>
  <c r="A3087" i="13"/>
  <c r="S3087" i="13" s="1"/>
  <c r="A3088" i="13"/>
  <c r="A3089" i="13"/>
  <c r="R3089" i="13" s="1"/>
  <c r="A3090" i="13"/>
  <c r="A3091" i="13"/>
  <c r="R3091" i="13" s="1"/>
  <c r="A3092" i="13"/>
  <c r="R3092" i="13" s="1"/>
  <c r="A3093" i="13"/>
  <c r="A3094" i="13"/>
  <c r="S3094" i="13" s="1"/>
  <c r="T3094" i="13" s="1"/>
  <c r="V3094" i="13" s="1"/>
  <c r="A3095" i="13"/>
  <c r="S3095" i="13" s="1"/>
  <c r="A3096" i="13"/>
  <c r="S3096" i="13" s="1"/>
  <c r="A3097" i="13"/>
  <c r="R3097" i="13" s="1"/>
  <c r="A3098" i="13"/>
  <c r="R3098" i="13" s="1"/>
  <c r="A3099" i="13"/>
  <c r="R3099" i="13" s="1"/>
  <c r="A3100" i="13"/>
  <c r="R3100" i="13" s="1"/>
  <c r="A3101" i="13"/>
  <c r="A3102" i="13"/>
  <c r="S3102" i="13" s="1"/>
  <c r="A3103" i="13"/>
  <c r="S3103" i="13" s="1"/>
  <c r="A3104" i="13"/>
  <c r="A3105" i="13"/>
  <c r="R3105" i="13" s="1"/>
  <c r="A3106" i="13"/>
  <c r="R3106" i="13" s="1"/>
  <c r="A3107" i="13"/>
  <c r="S3107" i="13" s="1"/>
  <c r="A3108" i="13"/>
  <c r="S3108" i="13" s="1"/>
  <c r="T3108" i="13" s="1"/>
  <c r="V3108" i="13" s="1"/>
  <c r="A3109" i="13"/>
  <c r="A3110" i="13"/>
  <c r="R3110" i="13" s="1"/>
  <c r="A3111" i="13"/>
  <c r="S3111" i="13" s="1"/>
  <c r="A3112" i="13"/>
  <c r="A3113" i="13"/>
  <c r="R3113" i="13" s="1"/>
  <c r="A3114" i="13"/>
  <c r="R3114" i="13" s="1"/>
  <c r="A3115" i="13"/>
  <c r="R3115" i="13" s="1"/>
  <c r="A3116" i="13"/>
  <c r="R3116" i="13" s="1"/>
  <c r="A3117" i="13"/>
  <c r="A3118" i="13"/>
  <c r="S3118" i="13" s="1"/>
  <c r="T3118" i="13" s="1"/>
  <c r="V3118" i="13" s="1"/>
  <c r="A3119" i="13"/>
  <c r="A3120" i="13"/>
  <c r="A3121" i="13"/>
  <c r="R3121" i="13" s="1"/>
  <c r="A3122" i="13"/>
  <c r="R3122" i="13" s="1"/>
  <c r="A3123" i="13"/>
  <c r="R3123" i="13" s="1"/>
  <c r="A3124" i="13"/>
  <c r="S3124" i="13" s="1"/>
  <c r="T3124" i="13" s="1"/>
  <c r="V3124" i="13" s="1"/>
  <c r="A3125" i="13"/>
  <c r="A3126" i="13"/>
  <c r="R3126" i="13" s="1"/>
  <c r="A3127" i="13"/>
  <c r="A3128" i="13"/>
  <c r="A3129" i="13"/>
  <c r="R3129" i="13" s="1"/>
  <c r="A3130" i="13"/>
  <c r="R3130" i="13" s="1"/>
  <c r="A3131" i="13"/>
  <c r="R3131" i="13" s="1"/>
  <c r="A3132" i="13"/>
  <c r="S3132" i="13" s="1"/>
  <c r="T3132" i="13" s="1"/>
  <c r="V3132" i="13" s="1"/>
  <c r="A3133" i="13"/>
  <c r="A3134" i="13"/>
  <c r="R3134" i="13" s="1"/>
  <c r="A3135" i="13"/>
  <c r="R3135" i="13" s="1"/>
  <c r="A3136" i="13"/>
  <c r="A3137" i="13"/>
  <c r="R3137" i="13" s="1"/>
  <c r="A3138" i="13"/>
  <c r="R3138" i="13" s="1"/>
  <c r="A3139" i="13"/>
  <c r="R3139" i="13" s="1"/>
  <c r="A3140" i="13"/>
  <c r="S3140" i="13" s="1"/>
  <c r="T3140" i="13" s="1"/>
  <c r="V3140" i="13" s="1"/>
  <c r="A3141" i="13"/>
  <c r="A3142" i="13"/>
  <c r="S3142" i="13" s="1"/>
  <c r="T3142" i="13" s="1"/>
  <c r="V3142" i="13" s="1"/>
  <c r="A3143" i="13"/>
  <c r="R3143" i="13" s="1"/>
  <c r="A3144" i="13"/>
  <c r="R3144" i="13" s="1"/>
  <c r="A3145" i="13"/>
  <c r="R3145" i="13" s="1"/>
  <c r="A3146" i="13"/>
  <c r="R3146" i="13" s="1"/>
  <c r="A3147" i="13"/>
  <c r="R3147" i="13" s="1"/>
  <c r="A3148" i="13"/>
  <c r="S3148" i="13" s="1"/>
  <c r="T3148" i="13" s="1"/>
  <c r="V3148" i="13" s="1"/>
  <c r="A3149" i="13"/>
  <c r="A3150" i="13"/>
  <c r="R3150" i="13" s="1"/>
  <c r="A3151" i="13"/>
  <c r="S3151" i="13" s="1"/>
  <c r="A3152" i="13"/>
  <c r="A3153" i="13"/>
  <c r="R3153" i="13" s="1"/>
  <c r="A3154" i="13"/>
  <c r="S3154" i="13" s="1"/>
  <c r="A3155" i="13"/>
  <c r="S3155" i="13" s="1"/>
  <c r="A3156" i="13"/>
  <c r="S3156" i="13" s="1"/>
  <c r="T3156" i="13" s="1"/>
  <c r="V3156" i="13" s="1"/>
  <c r="A3157" i="13"/>
  <c r="A3158" i="13"/>
  <c r="S3158" i="13" s="1"/>
  <c r="A3159" i="13"/>
  <c r="S3159" i="13" s="1"/>
  <c r="A3160" i="13"/>
  <c r="R3160" i="13" s="1"/>
  <c r="A3161" i="13"/>
  <c r="R3161" i="13" s="1"/>
  <c r="A3162" i="13"/>
  <c r="R3162" i="13" s="1"/>
  <c r="A3163" i="13"/>
  <c r="R3163" i="13" s="1"/>
  <c r="A3164" i="13"/>
  <c r="S3164" i="13" s="1"/>
  <c r="T3164" i="13" s="1"/>
  <c r="V3164" i="13" s="1"/>
  <c r="A3165" i="13"/>
  <c r="A3166" i="13"/>
  <c r="R3166" i="13" s="1"/>
  <c r="A3167" i="13"/>
  <c r="R3167" i="13" s="1"/>
  <c r="A3168" i="13"/>
  <c r="A3169" i="13"/>
  <c r="R3169" i="13" s="1"/>
  <c r="A3170" i="13"/>
  <c r="S3170" i="13" s="1"/>
  <c r="T3170" i="13" s="1"/>
  <c r="V3170" i="13" s="1"/>
  <c r="A3171" i="13"/>
  <c r="S3171" i="13" s="1"/>
  <c r="A3172" i="13"/>
  <c r="S3172" i="13" s="1"/>
  <c r="T3172" i="13" s="1"/>
  <c r="V3172" i="13" s="1"/>
  <c r="A3173" i="13"/>
  <c r="A3174" i="13"/>
  <c r="R3174" i="13" s="1"/>
  <c r="A3175" i="13"/>
  <c r="R3175" i="13" s="1"/>
  <c r="A3176" i="13"/>
  <c r="S3176" i="13" s="1"/>
  <c r="A3177" i="13"/>
  <c r="R3177" i="13" s="1"/>
  <c r="A3178" i="13"/>
  <c r="R3178" i="13" s="1"/>
  <c r="A3179" i="13"/>
  <c r="R3179" i="13" s="1"/>
  <c r="A3180" i="13"/>
  <c r="R3180" i="13" s="1"/>
  <c r="A3181" i="13"/>
  <c r="A3182" i="13"/>
  <c r="S3182" i="13" s="1"/>
  <c r="A3183" i="13"/>
  <c r="A3184" i="13"/>
  <c r="A3185" i="13"/>
  <c r="R3185" i="13" s="1"/>
  <c r="A3186" i="13"/>
  <c r="R3186" i="13" s="1"/>
  <c r="A3187" i="13"/>
  <c r="S3187" i="13" s="1"/>
  <c r="A3188" i="13"/>
  <c r="S3188" i="13" s="1"/>
  <c r="T3188" i="13" s="1"/>
  <c r="V3188" i="13" s="1"/>
  <c r="A3189" i="13"/>
  <c r="A3190" i="13"/>
  <c r="S3190" i="13" s="1"/>
  <c r="A3191" i="13"/>
  <c r="R3191" i="13" s="1"/>
  <c r="A3192" i="13"/>
  <c r="R3192" i="13" s="1"/>
  <c r="A3193" i="13"/>
  <c r="R3193" i="13" s="1"/>
  <c r="A3194" i="13"/>
  <c r="R3194" i="13" s="1"/>
  <c r="A3195" i="13"/>
  <c r="R3195" i="13" s="1"/>
  <c r="A3196" i="13"/>
  <c r="R3196" i="13" s="1"/>
  <c r="A3197" i="13"/>
  <c r="A3198" i="13"/>
  <c r="R3198" i="13" s="1"/>
  <c r="A3199" i="13"/>
  <c r="R3199" i="13" s="1"/>
  <c r="A3200" i="13"/>
  <c r="A3201" i="13"/>
  <c r="R3201" i="13" s="1"/>
  <c r="A3202" i="13"/>
  <c r="R3202" i="13" s="1"/>
  <c r="A3203" i="13"/>
  <c r="S3203" i="13" s="1"/>
  <c r="A3204" i="13"/>
  <c r="S3204" i="13" s="1"/>
  <c r="T3204" i="13" s="1"/>
  <c r="V3204" i="13" s="1"/>
  <c r="A3205" i="13"/>
  <c r="A3206" i="13"/>
  <c r="S3206" i="13" s="1"/>
  <c r="T3206" i="13" s="1"/>
  <c r="V3206" i="13" s="1"/>
  <c r="A3207" i="13"/>
  <c r="A3208" i="13"/>
  <c r="A3209" i="13"/>
  <c r="R3209" i="13" s="1"/>
  <c r="A3210" i="13"/>
  <c r="R3210" i="13" s="1"/>
  <c r="A3211" i="13"/>
  <c r="S3211" i="13" s="1"/>
  <c r="A3212" i="13"/>
  <c r="A3213" i="13"/>
  <c r="A3214" i="13"/>
  <c r="S3214" i="13" s="1"/>
  <c r="T3214" i="13" s="1"/>
  <c r="V3214" i="13" s="1"/>
  <c r="A3215" i="13"/>
  <c r="A3216" i="13"/>
  <c r="A3217" i="13"/>
  <c r="R3217" i="13" s="1"/>
  <c r="A3218" i="13"/>
  <c r="S3218" i="13" s="1"/>
  <c r="A3219" i="13"/>
  <c r="R3219" i="13" s="1"/>
  <c r="A3220" i="13"/>
  <c r="A3221" i="13"/>
  <c r="A3222" i="13"/>
  <c r="R3222" i="13" s="1"/>
  <c r="A3223" i="13"/>
  <c r="A3224" i="13"/>
  <c r="A3225" i="13"/>
  <c r="R3225" i="13" s="1"/>
  <c r="A3226" i="13"/>
  <c r="A3227" i="13"/>
  <c r="S3227" i="13" s="1"/>
  <c r="A3228" i="13"/>
  <c r="A3229" i="13"/>
  <c r="A3230" i="13"/>
  <c r="R3230" i="13" s="1"/>
  <c r="A3231" i="13"/>
  <c r="A3232" i="13"/>
  <c r="A3233" i="13"/>
  <c r="R3233" i="13" s="1"/>
  <c r="A3234" i="13"/>
  <c r="A3235" i="13"/>
  <c r="R3235" i="13" s="1"/>
  <c r="A3236" i="13"/>
  <c r="A3237" i="13"/>
  <c r="A3238" i="13"/>
  <c r="R3238" i="13" s="1"/>
  <c r="A3239" i="13"/>
  <c r="A3240" i="13"/>
  <c r="A3241" i="13"/>
  <c r="R3241" i="13" s="1"/>
  <c r="A3242" i="13"/>
  <c r="R3242" i="13" s="1"/>
  <c r="A3243" i="13"/>
  <c r="R3243" i="13" s="1"/>
  <c r="A3244" i="13"/>
  <c r="A3245" i="13"/>
  <c r="A3246" i="13"/>
  <c r="S3246" i="13" s="1"/>
  <c r="T3246" i="13" s="1"/>
  <c r="V3246" i="13" s="1"/>
  <c r="A3247" i="13"/>
  <c r="A3248" i="13"/>
  <c r="A3249" i="13"/>
  <c r="R3249" i="13" s="1"/>
  <c r="A3250" i="13"/>
  <c r="R3250" i="13" s="1"/>
  <c r="A3251" i="13"/>
  <c r="R3251" i="13" s="1"/>
  <c r="A3252" i="13"/>
  <c r="A3253" i="13"/>
  <c r="A3254" i="13"/>
  <c r="R3254" i="13" s="1"/>
  <c r="A3255" i="13"/>
  <c r="A3256" i="13"/>
  <c r="A3257" i="13"/>
  <c r="R3257" i="13" s="1"/>
  <c r="A3258" i="13"/>
  <c r="R3258" i="13" s="1"/>
  <c r="A3259" i="13"/>
  <c r="S3259" i="13" s="1"/>
  <c r="A3260" i="13"/>
  <c r="A3261" i="13"/>
  <c r="A3262" i="13"/>
  <c r="R3262" i="13" s="1"/>
  <c r="A3263" i="13"/>
  <c r="A3264" i="13"/>
  <c r="A3265" i="13"/>
  <c r="R3265" i="13" s="1"/>
  <c r="A3266" i="13"/>
  <c r="R3266" i="13" s="1"/>
  <c r="A3267" i="13"/>
  <c r="R3267" i="13" s="1"/>
  <c r="A3268" i="13"/>
  <c r="A3269" i="13"/>
  <c r="A3270" i="13"/>
  <c r="R3270" i="13" s="1"/>
  <c r="A3271" i="13"/>
  <c r="A3272" i="13"/>
  <c r="A3273" i="13"/>
  <c r="R3273" i="13" s="1"/>
  <c r="A3274" i="13"/>
  <c r="R3274" i="13" s="1"/>
  <c r="A3275" i="13"/>
  <c r="R3275" i="13" s="1"/>
  <c r="A3276" i="13"/>
  <c r="A3277" i="13"/>
  <c r="A3278" i="13"/>
  <c r="R3278" i="13" s="1"/>
  <c r="A3279" i="13"/>
  <c r="A3280" i="13"/>
  <c r="A3281" i="13"/>
  <c r="R3281" i="13" s="1"/>
  <c r="A3282" i="13"/>
  <c r="R3282" i="13" s="1"/>
  <c r="A3283" i="13"/>
  <c r="R3283" i="13" s="1"/>
  <c r="A3284" i="13"/>
  <c r="A3285" i="13"/>
  <c r="A3286" i="13"/>
  <c r="R3286" i="13" s="1"/>
  <c r="A3287" i="13"/>
  <c r="A3288" i="13"/>
  <c r="A3289" i="13"/>
  <c r="R3289" i="13" s="1"/>
  <c r="A3290" i="13"/>
  <c r="R3290" i="13" s="1"/>
  <c r="A3291" i="13"/>
  <c r="S3291" i="13" s="1"/>
  <c r="A3292" i="13"/>
  <c r="A3293" i="13"/>
  <c r="A3294" i="13"/>
  <c r="R3294" i="13" s="1"/>
  <c r="A3295" i="13"/>
  <c r="A3296" i="13"/>
  <c r="A3297" i="13"/>
  <c r="R3297" i="13" s="1"/>
  <c r="A3298" i="13"/>
  <c r="R3298" i="13" s="1"/>
  <c r="A3299" i="13"/>
  <c r="R3299" i="13" s="1"/>
  <c r="A3300" i="13"/>
  <c r="A3301" i="13"/>
  <c r="A3302" i="13"/>
  <c r="R3302" i="13" s="1"/>
  <c r="A3303" i="13"/>
  <c r="A3304" i="13"/>
  <c r="A3305" i="13"/>
  <c r="R3305" i="13" s="1"/>
  <c r="A3306" i="13"/>
  <c r="R3306" i="13" s="1"/>
  <c r="A3307" i="13"/>
  <c r="R3307" i="13" s="1"/>
  <c r="A3308" i="13"/>
  <c r="A3309" i="13"/>
  <c r="A3310" i="13"/>
  <c r="R3310" i="13" s="1"/>
  <c r="A3311" i="13"/>
  <c r="A3312" i="13"/>
  <c r="A3313" i="13"/>
  <c r="R3313" i="13" s="1"/>
  <c r="A3314" i="13"/>
  <c r="R3314" i="13" s="1"/>
  <c r="A3315" i="13"/>
  <c r="S3315" i="13" s="1"/>
  <c r="A3316" i="13"/>
  <c r="A3317" i="13"/>
  <c r="A3318" i="13"/>
  <c r="R3318" i="13" s="1"/>
  <c r="A3319" i="13"/>
  <c r="A3320" i="13"/>
  <c r="A3321" i="13"/>
  <c r="R3321" i="13" s="1"/>
  <c r="A3322" i="13"/>
  <c r="S3322" i="13" s="1"/>
  <c r="A3323" i="13"/>
  <c r="R3323" i="13" s="1"/>
  <c r="A3324" i="13"/>
  <c r="A3325" i="13"/>
  <c r="A3326" i="13"/>
  <c r="S3326" i="13" s="1"/>
  <c r="T3326" i="13" s="1"/>
  <c r="V3326" i="13" s="1"/>
  <c r="A3327" i="13"/>
  <c r="A3328" i="13"/>
  <c r="A3329" i="13"/>
  <c r="R3329" i="13" s="1"/>
  <c r="A3330" i="13"/>
  <c r="S3330" i="13" s="1"/>
  <c r="A3331" i="13"/>
  <c r="R3331" i="13" s="1"/>
  <c r="A3332" i="13"/>
  <c r="A3333" i="13"/>
  <c r="A3334" i="13"/>
  <c r="R3334" i="13" s="1"/>
  <c r="A3335" i="13"/>
  <c r="A3336" i="13"/>
  <c r="A3337" i="13"/>
  <c r="R3337" i="13" s="1"/>
  <c r="A3338" i="13"/>
  <c r="A3339" i="13"/>
  <c r="R3339" i="13" s="1"/>
  <c r="A3340" i="13"/>
  <c r="A3341" i="13"/>
  <c r="A3342" i="13"/>
  <c r="R3342" i="13" s="1"/>
  <c r="A3343" i="13"/>
  <c r="A3344" i="13"/>
  <c r="A3345" i="13"/>
  <c r="R3345" i="13" s="1"/>
  <c r="A3346" i="13"/>
  <c r="A3347" i="13"/>
  <c r="S3347" i="13" s="1"/>
  <c r="A3348" i="13"/>
  <c r="A3349" i="13"/>
  <c r="A3350" i="13"/>
  <c r="R3350" i="13" s="1"/>
  <c r="A3351" i="13"/>
  <c r="A3352" i="13"/>
  <c r="A3353" i="13"/>
  <c r="R3353" i="13" s="1"/>
  <c r="A3354" i="13"/>
  <c r="A3355" i="13"/>
  <c r="R3355" i="13" s="1"/>
  <c r="A3356" i="13"/>
  <c r="A3357" i="13"/>
  <c r="A3358" i="13"/>
  <c r="S3358" i="13" s="1"/>
  <c r="T3358" i="13" s="1"/>
  <c r="V3358" i="13" s="1"/>
  <c r="A3359" i="13"/>
  <c r="A3360" i="13"/>
  <c r="A3361" i="13"/>
  <c r="R3361" i="13" s="1"/>
  <c r="A3362" i="13"/>
  <c r="A3363" i="13"/>
  <c r="R3363" i="13" s="1"/>
  <c r="A3364" i="13"/>
  <c r="A3365" i="13"/>
  <c r="A3366" i="13"/>
  <c r="R3366" i="13" s="1"/>
  <c r="A3367" i="13"/>
  <c r="A3368" i="13"/>
  <c r="A3369" i="13"/>
  <c r="R3369" i="13" s="1"/>
  <c r="A3370" i="13"/>
  <c r="R3370" i="13" s="1"/>
  <c r="A3371" i="13"/>
  <c r="R3371" i="13" s="1"/>
  <c r="A3372" i="13"/>
  <c r="A3373" i="13"/>
  <c r="A3374" i="13"/>
  <c r="R3374" i="13" s="1"/>
  <c r="A3375" i="13"/>
  <c r="A3376" i="13"/>
  <c r="A3377" i="13"/>
  <c r="R3377" i="13" s="1"/>
  <c r="A3378" i="13"/>
  <c r="R3378" i="13" s="1"/>
  <c r="A3379" i="13"/>
  <c r="R3379" i="13" s="1"/>
  <c r="A3380" i="13"/>
  <c r="A3381" i="13"/>
  <c r="A3382" i="13"/>
  <c r="R3382" i="13" s="1"/>
  <c r="A3383" i="13"/>
  <c r="A3384" i="13"/>
  <c r="A3385" i="13"/>
  <c r="R3385" i="13" s="1"/>
  <c r="A3386" i="13"/>
  <c r="R3386" i="13" s="1"/>
  <c r="A3387" i="13"/>
  <c r="R3387" i="13" s="1"/>
  <c r="A3388" i="13"/>
  <c r="A3389" i="13"/>
  <c r="A3390" i="13"/>
  <c r="R3390" i="13" s="1"/>
  <c r="A3391" i="13"/>
  <c r="A3392" i="13"/>
  <c r="A3393" i="13"/>
  <c r="R3393" i="13" s="1"/>
  <c r="A3394" i="13"/>
  <c r="R3394" i="13" s="1"/>
  <c r="A3395" i="13"/>
  <c r="R3395" i="13" s="1"/>
  <c r="A3396" i="13"/>
  <c r="A3397" i="13"/>
  <c r="A3398" i="13"/>
  <c r="S3398" i="13" s="1"/>
  <c r="A3399" i="13"/>
  <c r="A3400" i="13"/>
  <c r="A3401" i="13"/>
  <c r="R3401" i="13" s="1"/>
  <c r="A3402" i="13"/>
  <c r="R3402" i="13" s="1"/>
  <c r="A3403" i="13"/>
  <c r="S3403" i="13" s="1"/>
  <c r="A3404" i="13"/>
  <c r="A3405" i="13"/>
  <c r="A3406" i="13"/>
  <c r="R3406" i="13" s="1"/>
  <c r="A3407" i="13"/>
  <c r="A3408" i="13"/>
  <c r="A3409" i="13"/>
  <c r="R3409" i="13" s="1"/>
  <c r="A3410" i="13"/>
  <c r="R3410" i="13" s="1"/>
  <c r="A3411" i="13"/>
  <c r="R3411" i="13" s="1"/>
  <c r="A3412" i="13"/>
  <c r="A3413" i="13"/>
  <c r="A3414" i="13"/>
  <c r="R3414" i="13" s="1"/>
  <c r="A3415" i="13"/>
  <c r="A3416" i="13"/>
  <c r="A3417" i="13"/>
  <c r="A3418" i="13"/>
  <c r="R3418" i="13" s="1"/>
  <c r="A3419" i="13"/>
  <c r="R3419" i="13" s="1"/>
  <c r="A3420" i="13"/>
  <c r="A3421" i="13"/>
  <c r="A3422" i="13"/>
  <c r="R3422" i="13" s="1"/>
  <c r="A3423" i="13"/>
  <c r="A3424" i="13"/>
  <c r="A3425" i="13"/>
  <c r="R3425" i="13" s="1"/>
  <c r="A3426" i="13"/>
  <c r="R3426" i="13" s="1"/>
  <c r="A3427" i="13"/>
  <c r="S3427" i="13" s="1"/>
  <c r="A3428" i="13"/>
  <c r="A3429" i="13"/>
  <c r="A3430" i="13"/>
  <c r="R3430" i="13" s="1"/>
  <c r="A3431" i="13"/>
  <c r="A3432" i="13"/>
  <c r="A3433" i="13"/>
  <c r="R3433" i="13" s="1"/>
  <c r="A3434" i="13"/>
  <c r="R3434" i="13" s="1"/>
  <c r="A3435" i="13"/>
  <c r="R3435" i="13" s="1"/>
  <c r="A3436" i="13"/>
  <c r="A3437" i="13"/>
  <c r="A3438" i="13"/>
  <c r="R3438" i="13" s="1"/>
  <c r="A3439" i="13"/>
  <c r="A3440" i="13"/>
  <c r="A3441" i="13"/>
  <c r="R3441" i="13" s="1"/>
  <c r="A3442" i="13"/>
  <c r="R3442" i="13" s="1"/>
  <c r="A3443" i="13"/>
  <c r="R3443" i="13" s="1"/>
  <c r="A3444" i="13"/>
  <c r="A3445" i="13"/>
  <c r="A3446" i="13"/>
  <c r="R3446" i="13" s="1"/>
  <c r="A3447" i="13"/>
  <c r="A3448" i="13"/>
  <c r="A3449" i="13"/>
  <c r="R3449" i="13" s="1"/>
  <c r="A3450" i="13"/>
  <c r="S3450" i="13" s="1"/>
  <c r="A3451" i="13"/>
  <c r="R3451" i="13" s="1"/>
  <c r="A3452" i="13"/>
  <c r="A3453" i="13"/>
  <c r="A3454" i="13"/>
  <c r="R3454" i="13" s="1"/>
  <c r="A3455" i="13"/>
  <c r="A3456" i="13"/>
  <c r="A3457" i="13"/>
  <c r="R3457" i="13" s="1"/>
  <c r="A3458" i="13"/>
  <c r="S3458" i="13" s="1"/>
  <c r="A3459" i="13"/>
  <c r="R3459" i="13" s="1"/>
  <c r="A3460" i="13"/>
  <c r="A3461" i="13"/>
  <c r="A3462" i="13"/>
  <c r="R3462" i="13" s="1"/>
  <c r="A3463" i="13"/>
  <c r="A3464" i="13"/>
  <c r="A3465" i="13"/>
  <c r="R3465" i="13" s="1"/>
  <c r="A3466" i="13"/>
  <c r="A3467" i="13"/>
  <c r="R3467" i="13" s="1"/>
  <c r="A3468" i="13"/>
  <c r="A3469" i="13"/>
  <c r="A3470" i="13"/>
  <c r="R3470" i="13" s="1"/>
  <c r="A3471" i="13"/>
  <c r="A3472" i="13"/>
  <c r="A3473" i="13"/>
  <c r="R3473" i="13" s="1"/>
  <c r="A3474" i="13"/>
  <c r="A3475" i="13"/>
  <c r="R3475" i="13" s="1"/>
  <c r="A3476" i="13"/>
  <c r="A3477" i="13"/>
  <c r="A3478" i="13"/>
  <c r="S3478" i="13" s="1"/>
  <c r="T3478" i="13" s="1"/>
  <c r="V3478" i="13" s="1"/>
  <c r="A3479" i="13"/>
  <c r="A3480" i="13"/>
  <c r="A3481" i="13"/>
  <c r="R3481" i="13" s="1"/>
  <c r="A3482" i="13"/>
  <c r="A3483" i="13"/>
  <c r="R3483" i="13" s="1"/>
  <c r="A3484" i="13"/>
  <c r="A3485" i="13"/>
  <c r="A3486" i="13"/>
  <c r="R3486" i="13" s="1"/>
  <c r="A3487" i="13"/>
  <c r="A3488" i="13"/>
  <c r="A3489" i="13"/>
  <c r="R3489" i="13" s="1"/>
  <c r="A3490" i="13"/>
  <c r="A3491" i="13"/>
  <c r="R3491" i="13" s="1"/>
  <c r="A3492" i="13"/>
  <c r="A3493" i="13"/>
  <c r="A3494" i="13"/>
  <c r="S3494" i="13" s="1"/>
  <c r="T3494" i="13" s="1"/>
  <c r="V3494" i="13" s="1"/>
  <c r="A3495" i="13"/>
  <c r="A3496" i="13"/>
  <c r="A3497" i="13"/>
  <c r="R3497" i="13" s="1"/>
  <c r="A3498" i="13"/>
  <c r="R3498" i="13" s="1"/>
  <c r="A3499" i="13"/>
  <c r="S3499" i="13" s="1"/>
  <c r="A3500" i="13"/>
  <c r="A3501" i="13"/>
  <c r="A3502" i="13"/>
  <c r="R3502" i="13" s="1"/>
  <c r="A3503" i="13"/>
  <c r="A3504" i="13"/>
  <c r="A3505" i="13"/>
  <c r="R3505" i="13" s="1"/>
  <c r="A3506" i="13"/>
  <c r="R3506" i="13" s="1"/>
  <c r="A3507" i="13"/>
  <c r="R3507" i="13" s="1"/>
  <c r="A3508" i="13"/>
  <c r="A3509" i="13"/>
  <c r="A3510" i="13"/>
  <c r="R3510" i="13" s="1"/>
  <c r="A3511" i="13"/>
  <c r="A3512" i="13"/>
  <c r="A3513" i="13"/>
  <c r="R3513" i="13" s="1"/>
  <c r="A3514" i="13"/>
  <c r="R3514" i="13" s="1"/>
  <c r="A3515" i="13"/>
  <c r="R3515" i="13" s="1"/>
  <c r="A3516" i="13"/>
  <c r="A3517" i="13"/>
  <c r="A3518" i="13"/>
  <c r="R3518" i="13" s="1"/>
  <c r="A3519" i="13"/>
  <c r="A3520" i="13"/>
  <c r="A3521" i="13"/>
  <c r="R3521" i="13" s="1"/>
  <c r="A3522" i="13"/>
  <c r="R3522" i="13" s="1"/>
  <c r="A3523" i="13"/>
  <c r="R3523" i="13" s="1"/>
  <c r="A3524" i="13"/>
  <c r="A3525" i="13"/>
  <c r="A3526" i="13"/>
  <c r="S3526" i="13" s="1"/>
  <c r="A3527" i="13"/>
  <c r="A3528" i="13"/>
  <c r="A3529" i="13"/>
  <c r="R3529" i="13" s="1"/>
  <c r="A3530" i="13"/>
  <c r="R3530" i="13" s="1"/>
  <c r="A3531" i="13"/>
  <c r="R3531" i="13" s="1"/>
  <c r="A3532" i="13"/>
  <c r="A3533" i="13"/>
  <c r="A3534" i="13"/>
  <c r="R3534" i="13" s="1"/>
  <c r="A3535" i="13"/>
  <c r="A3536" i="13"/>
  <c r="A3537" i="13"/>
  <c r="A3538" i="13"/>
  <c r="R3538" i="13" s="1"/>
  <c r="A3539" i="13"/>
  <c r="R3539" i="13" s="1"/>
  <c r="A3540" i="13"/>
  <c r="A3541" i="13"/>
  <c r="A3542" i="13"/>
  <c r="S3542" i="13" s="1"/>
  <c r="A3543" i="13"/>
  <c r="A3544" i="13"/>
  <c r="A3545" i="13"/>
  <c r="A3546" i="13"/>
  <c r="A3547" i="13"/>
  <c r="R3547" i="13" s="1"/>
  <c r="A3548" i="13"/>
  <c r="A3549" i="13"/>
  <c r="A3550" i="13"/>
  <c r="S3550" i="13" s="1"/>
  <c r="T3550" i="13" s="1"/>
  <c r="V3550" i="13" s="1"/>
  <c r="A3551" i="13"/>
  <c r="A3552" i="13"/>
  <c r="A3553" i="13"/>
  <c r="A3554" i="13"/>
  <c r="A3555" i="13"/>
  <c r="R3555" i="13" s="1"/>
  <c r="A3556" i="13"/>
  <c r="A3557" i="13"/>
  <c r="A3558" i="13"/>
  <c r="R3558" i="13" s="1"/>
  <c r="A3559" i="13"/>
  <c r="A3560" i="13"/>
  <c r="A3561" i="13"/>
  <c r="S3561" i="13" s="1"/>
  <c r="T3561" i="13" s="1"/>
  <c r="V3561" i="13" s="1"/>
  <c r="A3562" i="13"/>
  <c r="A3563" i="13"/>
  <c r="R3563" i="13" s="1"/>
  <c r="A3564" i="13"/>
  <c r="A3565" i="13"/>
  <c r="A3566" i="13"/>
  <c r="R3566" i="13" s="1"/>
  <c r="A3567" i="13"/>
  <c r="A3568" i="13"/>
  <c r="A3569" i="13"/>
  <c r="A3570" i="13"/>
  <c r="A3571" i="13"/>
  <c r="R3571" i="13" s="1"/>
  <c r="A3572" i="13"/>
  <c r="A3573" i="13"/>
  <c r="A3574" i="13"/>
  <c r="R3574" i="13" s="1"/>
  <c r="A3575" i="13"/>
  <c r="A3576" i="13"/>
  <c r="A3577" i="13"/>
  <c r="R3577" i="13" s="1"/>
  <c r="A3578" i="13"/>
  <c r="A3579" i="13"/>
  <c r="R3579" i="13" s="1"/>
  <c r="A3580" i="13"/>
  <c r="A3581" i="13"/>
  <c r="A3582" i="13"/>
  <c r="S3582" i="13" s="1"/>
  <c r="A3583" i="13"/>
  <c r="A3584" i="13"/>
  <c r="A3585" i="13"/>
  <c r="R3585" i="13" s="1"/>
  <c r="A3586" i="13"/>
  <c r="A3587" i="13"/>
  <c r="R3587" i="13" s="1"/>
  <c r="A3588" i="13"/>
  <c r="A3589" i="13"/>
  <c r="A3590" i="13"/>
  <c r="S3590" i="13" s="1"/>
  <c r="T3590" i="13" s="1"/>
  <c r="V3590" i="13" s="1"/>
  <c r="A3591" i="13"/>
  <c r="A3592" i="13"/>
  <c r="A3593" i="13"/>
  <c r="A3594" i="13"/>
  <c r="A3595" i="13"/>
  <c r="S3595" i="13" s="1"/>
  <c r="T3595" i="13" s="1"/>
  <c r="V3595" i="13" s="1"/>
  <c r="A3596" i="13"/>
  <c r="A3597" i="13"/>
  <c r="A3598" i="13"/>
  <c r="R3598" i="13" s="1"/>
  <c r="A3599" i="13"/>
  <c r="A3600" i="13"/>
  <c r="A3601" i="13"/>
  <c r="A3602" i="13"/>
  <c r="A3603" i="13"/>
  <c r="R3603" i="13" s="1"/>
  <c r="A3604" i="13"/>
  <c r="A3605" i="13"/>
  <c r="A3606" i="13"/>
  <c r="S3606" i="13" s="1"/>
  <c r="A3607" i="13"/>
  <c r="A3608" i="13"/>
  <c r="A3609" i="13"/>
  <c r="A3610" i="13"/>
  <c r="A3611" i="13"/>
  <c r="R3611" i="13" s="1"/>
  <c r="A3612" i="13"/>
  <c r="A3613" i="13"/>
  <c r="A3614" i="13"/>
  <c r="S3614" i="13" s="1"/>
  <c r="A3615" i="13"/>
  <c r="A3616" i="13"/>
  <c r="A3617" i="13"/>
  <c r="S3617" i="13" s="1"/>
  <c r="A3618" i="13"/>
  <c r="A3619" i="13"/>
  <c r="S3619" i="13" s="1"/>
  <c r="T3619" i="13" s="1"/>
  <c r="V3619" i="13" s="1"/>
  <c r="A3620" i="13"/>
  <c r="A3621" i="13"/>
  <c r="A3622" i="13"/>
  <c r="S3622" i="13" s="1"/>
  <c r="A3623" i="13"/>
  <c r="A3624" i="13"/>
  <c r="A3625" i="13"/>
  <c r="A3626" i="13"/>
  <c r="A3627" i="13"/>
  <c r="R3627" i="13" s="1"/>
  <c r="A3628" i="13"/>
  <c r="A3629" i="13"/>
  <c r="A3630" i="13"/>
  <c r="R3630" i="13" s="1"/>
  <c r="A3631" i="13"/>
  <c r="A3632" i="13"/>
  <c r="A3633" i="13"/>
  <c r="A3634" i="13"/>
  <c r="A3635" i="13"/>
  <c r="S3635" i="13" s="1"/>
  <c r="T3635" i="13" s="1"/>
  <c r="V3635" i="13" s="1"/>
  <c r="A3636" i="13"/>
  <c r="A3637" i="13"/>
  <c r="A3638" i="13"/>
  <c r="R3638" i="13" s="1"/>
  <c r="A3639" i="13"/>
  <c r="A3640" i="13"/>
  <c r="A3641" i="13"/>
  <c r="S3641" i="13" s="1"/>
  <c r="A3642" i="13"/>
  <c r="A3643" i="13"/>
  <c r="R3643" i="13" s="1"/>
  <c r="A3644" i="13"/>
  <c r="A3645" i="13"/>
  <c r="A3646" i="13"/>
  <c r="R3646" i="13" s="1"/>
  <c r="A3647" i="13"/>
  <c r="A3648" i="13"/>
  <c r="A3649" i="13"/>
  <c r="S3649" i="13" s="1"/>
  <c r="A3650" i="13"/>
  <c r="A3651" i="13"/>
  <c r="S3651" i="13" s="1"/>
  <c r="T3651" i="13" s="1"/>
  <c r="V3651" i="13" s="1"/>
  <c r="A3652" i="13"/>
  <c r="A3653" i="13"/>
  <c r="A3654" i="13"/>
  <c r="S3654" i="13" s="1"/>
  <c r="T3654" i="13" s="1"/>
  <c r="V3654" i="13" s="1"/>
  <c r="A3655" i="13"/>
  <c r="A3656" i="13"/>
  <c r="A3657" i="13"/>
  <c r="A3658" i="13"/>
  <c r="A3659" i="13"/>
  <c r="S3659" i="13" s="1"/>
  <c r="T3659" i="13" s="1"/>
  <c r="V3659" i="13" s="1"/>
  <c r="A3660" i="13"/>
  <c r="A3661" i="13"/>
  <c r="A3662" i="13"/>
  <c r="S3662" i="13" s="1"/>
  <c r="T3662" i="13" s="1"/>
  <c r="V3662" i="13" s="1"/>
  <c r="A3663" i="13"/>
  <c r="A3664" i="13"/>
  <c r="A3665" i="13"/>
  <c r="A3666" i="13"/>
  <c r="A3667" i="13"/>
  <c r="S3667" i="13" s="1"/>
  <c r="T3667" i="13" s="1"/>
  <c r="V3667" i="13" s="1"/>
  <c r="A3668" i="13"/>
  <c r="A3669" i="13"/>
  <c r="A3670" i="13"/>
  <c r="R3670" i="13" s="1"/>
  <c r="A3671" i="13"/>
  <c r="A3672" i="13"/>
  <c r="A3673" i="13"/>
  <c r="R3673" i="13" s="1"/>
  <c r="A3674" i="13"/>
  <c r="A3675" i="13"/>
  <c r="R3675" i="13" s="1"/>
  <c r="A3676" i="13"/>
  <c r="A3677" i="13"/>
  <c r="A3678" i="13"/>
  <c r="R3678" i="13" s="1"/>
  <c r="A3679" i="13"/>
  <c r="A3680" i="13"/>
  <c r="A3681" i="13"/>
  <c r="R3681" i="13" s="1"/>
  <c r="A3682" i="13"/>
  <c r="A3683" i="13"/>
  <c r="S3683" i="13" s="1"/>
  <c r="T3683" i="13" s="1"/>
  <c r="V3683" i="13" s="1"/>
  <c r="A3684" i="13"/>
  <c r="A3685" i="13"/>
  <c r="A3686" i="13"/>
  <c r="S3686" i="13" s="1"/>
  <c r="A3687" i="13"/>
  <c r="A3688" i="13"/>
  <c r="A3689" i="13"/>
  <c r="A3690" i="13"/>
  <c r="A3691" i="13"/>
  <c r="S3691" i="13" s="1"/>
  <c r="T3691" i="13" s="1"/>
  <c r="V3691" i="13" s="1"/>
  <c r="A3692" i="13"/>
  <c r="A3693" i="13"/>
  <c r="A3694" i="13"/>
  <c r="R3694" i="13" s="1"/>
  <c r="A3695" i="13"/>
  <c r="A3696" i="13"/>
  <c r="A3697" i="13"/>
  <c r="R3697" i="13" s="1"/>
  <c r="A3698" i="13"/>
  <c r="A3699" i="13"/>
  <c r="S3699" i="13" s="1"/>
  <c r="T3699" i="13" s="1"/>
  <c r="V3699" i="13" s="1"/>
  <c r="A3700" i="13"/>
  <c r="A3701" i="13"/>
  <c r="A3702" i="13"/>
  <c r="R3702" i="13" s="1"/>
  <c r="A3703" i="13"/>
  <c r="A3704" i="13"/>
  <c r="A3705" i="13"/>
  <c r="A3706" i="13"/>
  <c r="A3707" i="13"/>
  <c r="S3707" i="13" s="1"/>
  <c r="A3708" i="13"/>
  <c r="A3709" i="13"/>
  <c r="A3710" i="13"/>
  <c r="R3710" i="13" s="1"/>
  <c r="A3711" i="13"/>
  <c r="A3712" i="13"/>
  <c r="A3713" i="13"/>
  <c r="A3714" i="13"/>
  <c r="A3715" i="13"/>
  <c r="R3715" i="13" s="1"/>
  <c r="A3716" i="13"/>
  <c r="A3717" i="13"/>
  <c r="A3718" i="13"/>
  <c r="R3718" i="13" s="1"/>
  <c r="A3719" i="13"/>
  <c r="A3720" i="13"/>
  <c r="A3721" i="13"/>
  <c r="R3721" i="13" s="1"/>
  <c r="A3722" i="13"/>
  <c r="A3723" i="13"/>
  <c r="S3723" i="13" s="1"/>
  <c r="T3723" i="13" s="1"/>
  <c r="V3723" i="13" s="1"/>
  <c r="A3724" i="13"/>
  <c r="A3725" i="13"/>
  <c r="A3726" i="13"/>
  <c r="A3727" i="13"/>
  <c r="A3728" i="13"/>
  <c r="A3729" i="13"/>
  <c r="S3729" i="13" s="1"/>
  <c r="A3730" i="13"/>
  <c r="A3731" i="13"/>
  <c r="S3731" i="13" s="1"/>
  <c r="T3731" i="13" s="1"/>
  <c r="V3731" i="13" s="1"/>
  <c r="A3732" i="13"/>
  <c r="A3733" i="13"/>
  <c r="A3734" i="13"/>
  <c r="R3734" i="13" s="1"/>
  <c r="A3735" i="13"/>
  <c r="A3736" i="13"/>
  <c r="A3737" i="13"/>
  <c r="A3738" i="13"/>
  <c r="A3739" i="13"/>
  <c r="S3739" i="13" s="1"/>
  <c r="A3740" i="13"/>
  <c r="A3741" i="13"/>
  <c r="A3742" i="13"/>
  <c r="R3742" i="13" s="1"/>
  <c r="A3743" i="13"/>
  <c r="A3744" i="13"/>
  <c r="A3745" i="13"/>
  <c r="S3745" i="13" s="1"/>
  <c r="A3746" i="13"/>
  <c r="A3747" i="13"/>
  <c r="S3747" i="13" s="1"/>
  <c r="A3748" i="13"/>
  <c r="A3749" i="13"/>
  <c r="A3750" i="13"/>
  <c r="R3750" i="13" s="1"/>
  <c r="A3751" i="13"/>
  <c r="A3752" i="13"/>
  <c r="A3753" i="13"/>
  <c r="A3754" i="13"/>
  <c r="A3755" i="13"/>
  <c r="R3755" i="13" s="1"/>
  <c r="A3756" i="13"/>
  <c r="A3757" i="13"/>
  <c r="A3758" i="13"/>
  <c r="R3758" i="13" s="1"/>
  <c r="A3759" i="13"/>
  <c r="A3760" i="13"/>
  <c r="A3761" i="13"/>
  <c r="R3761" i="13" s="1"/>
  <c r="A3762" i="13"/>
  <c r="A3763" i="13"/>
  <c r="S3763" i="13" s="1"/>
  <c r="T3763" i="13" s="1"/>
  <c r="V3763" i="13" s="1"/>
  <c r="A3764" i="13"/>
  <c r="A3765" i="13"/>
  <c r="A3766" i="13"/>
  <c r="R3766" i="13" s="1"/>
  <c r="A3767" i="13"/>
  <c r="A3768" i="13"/>
  <c r="A3769" i="13"/>
  <c r="S3769" i="13" s="1"/>
  <c r="T3769" i="13" s="1"/>
  <c r="V3769" i="13" s="1"/>
  <c r="A3770" i="13"/>
  <c r="A3771" i="13"/>
  <c r="S3771" i="13" s="1"/>
  <c r="A3772" i="13"/>
  <c r="A3773" i="13"/>
  <c r="A3774" i="13"/>
  <c r="R3774" i="13" s="1"/>
  <c r="A3775" i="13"/>
  <c r="A3776" i="13"/>
  <c r="A3777" i="13"/>
  <c r="A3778" i="13"/>
  <c r="A3779" i="13"/>
  <c r="R3779" i="13" s="1"/>
  <c r="A3780" i="13"/>
  <c r="A3781" i="13"/>
  <c r="A3782" i="13"/>
  <c r="R3782" i="13" s="1"/>
  <c r="A3783" i="13"/>
  <c r="A3784" i="13"/>
  <c r="A3785" i="13"/>
  <c r="S3785" i="13" s="1"/>
  <c r="T3785" i="13" s="1"/>
  <c r="V3785" i="13" s="1"/>
  <c r="A3786" i="13"/>
  <c r="A3787" i="13"/>
  <c r="R3787" i="13" s="1"/>
  <c r="A3788" i="13"/>
  <c r="A3789" i="13"/>
  <c r="A3790" i="13"/>
  <c r="R3790" i="13" s="1"/>
  <c r="A3791" i="13"/>
  <c r="A3792" i="13"/>
  <c r="A3793" i="13"/>
  <c r="R3793" i="13" s="1"/>
  <c r="A3794" i="13"/>
  <c r="A3795" i="13"/>
  <c r="R3795" i="13" s="1"/>
  <c r="A3796" i="13"/>
  <c r="A3797" i="13"/>
  <c r="A3798" i="13"/>
  <c r="R3798" i="13" s="1"/>
  <c r="A3799" i="13"/>
  <c r="A3800" i="13"/>
  <c r="A3801" i="13"/>
  <c r="A3802" i="13"/>
  <c r="A3803" i="13"/>
  <c r="R3803" i="13" s="1"/>
  <c r="A3804" i="13"/>
  <c r="A3805" i="13"/>
  <c r="A3806" i="13"/>
  <c r="A3807" i="13"/>
  <c r="A3808" i="13"/>
  <c r="A3809" i="13"/>
  <c r="S3809" i="13" s="1"/>
  <c r="A3810" i="13"/>
  <c r="A3811" i="13"/>
  <c r="R3811" i="13" s="1"/>
  <c r="A3812" i="13"/>
  <c r="A3813" i="13"/>
  <c r="A3814" i="13"/>
  <c r="R3814" i="13" s="1"/>
  <c r="A3815" i="13"/>
  <c r="A3816" i="13"/>
  <c r="A3817" i="13"/>
  <c r="A3818" i="13"/>
  <c r="A3819" i="13"/>
  <c r="R3819" i="13" s="1"/>
  <c r="A3820" i="13"/>
  <c r="A3821" i="13"/>
  <c r="A3822" i="13"/>
  <c r="R3822" i="13" s="1"/>
  <c r="A3823" i="13"/>
  <c r="A3824" i="13"/>
  <c r="A3825" i="13"/>
  <c r="S3825" i="13" s="1"/>
  <c r="A3826" i="13"/>
  <c r="A3827" i="13"/>
  <c r="R3827" i="13" s="1"/>
  <c r="A3828" i="13"/>
  <c r="A3829" i="13"/>
  <c r="A3830" i="13"/>
  <c r="R3830" i="13" s="1"/>
  <c r="A3831" i="13"/>
  <c r="A3832" i="13"/>
  <c r="A3833" i="13"/>
  <c r="R3833" i="13" s="1"/>
  <c r="A3834" i="13"/>
  <c r="A3835" i="13"/>
  <c r="R3835" i="13" s="1"/>
  <c r="A3836" i="13"/>
  <c r="A3837" i="13"/>
  <c r="A3838" i="13"/>
  <c r="R3838" i="13" s="1"/>
  <c r="A3839" i="13"/>
  <c r="A3840" i="13"/>
  <c r="A3841" i="13"/>
  <c r="A3842" i="13"/>
  <c r="A3843" i="13"/>
  <c r="R3843" i="13" s="1"/>
  <c r="A3844" i="13"/>
  <c r="A3845" i="13"/>
  <c r="A3846" i="13"/>
  <c r="R3846" i="13" s="1"/>
  <c r="A3847" i="13"/>
  <c r="A3848" i="13"/>
  <c r="A3849" i="13"/>
  <c r="S3849" i="13" s="1"/>
  <c r="A3850" i="13"/>
  <c r="A3851" i="13"/>
  <c r="R3851" i="13" s="1"/>
  <c r="A3852" i="13"/>
  <c r="A3853" i="13"/>
  <c r="A3854" i="13"/>
  <c r="R3854" i="13" s="1"/>
  <c r="A3855" i="13"/>
  <c r="A3856" i="13"/>
  <c r="A3857" i="13"/>
  <c r="A3858" i="13"/>
  <c r="A3859" i="13"/>
  <c r="R3859" i="13" s="1"/>
  <c r="A3860" i="13"/>
  <c r="A3861" i="13"/>
  <c r="A3862" i="13"/>
  <c r="R3862" i="13" s="1"/>
  <c r="A3863" i="13"/>
  <c r="A3864" i="13"/>
  <c r="A3865" i="13"/>
  <c r="R3865" i="13" s="1"/>
  <c r="A3866" i="13"/>
  <c r="A3867" i="13"/>
  <c r="R3867" i="13" s="1"/>
  <c r="A3868" i="13"/>
  <c r="A3869" i="13"/>
  <c r="A3870" i="13"/>
  <c r="A3871" i="13"/>
  <c r="A3872" i="13"/>
  <c r="A3873" i="13"/>
  <c r="R3873" i="13" s="1"/>
  <c r="A3874" i="13"/>
  <c r="A3875" i="13"/>
  <c r="A3876" i="13"/>
  <c r="A3877" i="13"/>
  <c r="A3878" i="13"/>
  <c r="R3878" i="13" s="1"/>
  <c r="A3879" i="13"/>
  <c r="A3880" i="13"/>
  <c r="A3881" i="13"/>
  <c r="R3881" i="13" s="1"/>
  <c r="A3882" i="13"/>
  <c r="A3883" i="13"/>
  <c r="S3883" i="13" s="1"/>
  <c r="T3883" i="13" s="1"/>
  <c r="V3883" i="13" s="1"/>
  <c r="A3884" i="13"/>
  <c r="A3885" i="13"/>
  <c r="A3886" i="13"/>
  <c r="R3886" i="13" s="1"/>
  <c r="A3887" i="13"/>
  <c r="A3888" i="13"/>
  <c r="A3889" i="13"/>
  <c r="A3890" i="13"/>
  <c r="A3891" i="13"/>
  <c r="S3891" i="13" s="1"/>
  <c r="T3891" i="13" s="1"/>
  <c r="V3891" i="13" s="1"/>
  <c r="A3892" i="13"/>
  <c r="A3893" i="13"/>
  <c r="A3894" i="13"/>
  <c r="S3894" i="13" s="1"/>
  <c r="T3894" i="13" s="1"/>
  <c r="V3894" i="13" s="1"/>
  <c r="A3895" i="13"/>
  <c r="A3896" i="13"/>
  <c r="A3897" i="13"/>
  <c r="A3898" i="13"/>
  <c r="A3899" i="13"/>
  <c r="R3899" i="13" s="1"/>
  <c r="A3900" i="13"/>
  <c r="A3901" i="13"/>
  <c r="A3902" i="13"/>
  <c r="R3902" i="13" s="1"/>
  <c r="A3903" i="13"/>
  <c r="A3904" i="13"/>
  <c r="A3905" i="13"/>
  <c r="A3906" i="13"/>
  <c r="A3907" i="13"/>
  <c r="S3907" i="13" s="1"/>
  <c r="T3907" i="13" s="1"/>
  <c r="V3907" i="13" s="1"/>
  <c r="A3908" i="13"/>
  <c r="A3909" i="13"/>
  <c r="A3910" i="13"/>
  <c r="R3910" i="13" s="1"/>
  <c r="A3911" i="13"/>
  <c r="A3912" i="13"/>
  <c r="A3913" i="13"/>
  <c r="A3914" i="13"/>
  <c r="A3915" i="13"/>
  <c r="R3915" i="13" s="1"/>
  <c r="A3916" i="13"/>
  <c r="A3917" i="13"/>
  <c r="A3918" i="13"/>
  <c r="R3918" i="13" s="1"/>
  <c r="A3919" i="13"/>
  <c r="A3920" i="13"/>
  <c r="A3921" i="13"/>
  <c r="A3922" i="13"/>
  <c r="A3923" i="13"/>
  <c r="S3923" i="13" s="1"/>
  <c r="T3923" i="13" s="1"/>
  <c r="V3923" i="13" s="1"/>
  <c r="A3924" i="13"/>
  <c r="A3925" i="13"/>
  <c r="A3926" i="13"/>
  <c r="S3926" i="13" s="1"/>
  <c r="A3927" i="13"/>
  <c r="A3928" i="13"/>
  <c r="A3929" i="13"/>
  <c r="A3930" i="13"/>
  <c r="A3931" i="13"/>
  <c r="S3931" i="13" s="1"/>
  <c r="T3931" i="13" s="1"/>
  <c r="V3931" i="13" s="1"/>
  <c r="A3932" i="13"/>
  <c r="A3933" i="13"/>
  <c r="A3934" i="13"/>
  <c r="R3934" i="13" s="1"/>
  <c r="A3935" i="13"/>
  <c r="A3936" i="13"/>
  <c r="A3937" i="13"/>
  <c r="A3938" i="13"/>
  <c r="A3939" i="13"/>
  <c r="R3939" i="13" s="1"/>
  <c r="A3940" i="13"/>
  <c r="A3941" i="13"/>
  <c r="A3942" i="13"/>
  <c r="R3942" i="13" s="1"/>
  <c r="A3943" i="13"/>
  <c r="A3944" i="13"/>
  <c r="A3945" i="13"/>
  <c r="A3946" i="13"/>
  <c r="A3947" i="13"/>
  <c r="S3947" i="13" s="1"/>
  <c r="T3947" i="13" s="1"/>
  <c r="V3947" i="13" s="1"/>
  <c r="A3948" i="13"/>
  <c r="A3949" i="13"/>
  <c r="A3950" i="13"/>
  <c r="S3950" i="13" s="1"/>
  <c r="A3951" i="13"/>
  <c r="A3952" i="13"/>
  <c r="A3953" i="13"/>
  <c r="A3954" i="13"/>
  <c r="A3955" i="13"/>
  <c r="S3955" i="13" s="1"/>
  <c r="T3955" i="13" s="1"/>
  <c r="V3955" i="13" s="1"/>
  <c r="A3956" i="13"/>
  <c r="A3957" i="13"/>
  <c r="A3958" i="13"/>
  <c r="S3958" i="13" s="1"/>
  <c r="A3959" i="13"/>
  <c r="A3960" i="13"/>
  <c r="A3961" i="13"/>
  <c r="A3962" i="13"/>
  <c r="A3963" i="13"/>
  <c r="R3963" i="13" s="1"/>
  <c r="A3964" i="13"/>
  <c r="A3965" i="13"/>
  <c r="A3966" i="13"/>
  <c r="R3966" i="13" s="1"/>
  <c r="A3967" i="13"/>
  <c r="A3968" i="13"/>
  <c r="A3969" i="13"/>
  <c r="S3969" i="13" s="1"/>
  <c r="T3969" i="13" s="1"/>
  <c r="V3969" i="13" s="1"/>
  <c r="A3970" i="13"/>
  <c r="A3971" i="13"/>
  <c r="S3971" i="13" s="1"/>
  <c r="T3971" i="13" s="1"/>
  <c r="V3971" i="13" s="1"/>
  <c r="A3972" i="13"/>
  <c r="A3973" i="13"/>
  <c r="A3974" i="13"/>
  <c r="S3974" i="13" s="1"/>
  <c r="A3975" i="13"/>
  <c r="A3976" i="13"/>
  <c r="A3977" i="13"/>
  <c r="S3977" i="13" s="1"/>
  <c r="T3977" i="13" s="1"/>
  <c r="V3977" i="13" s="1"/>
  <c r="A3978" i="13"/>
  <c r="A3979" i="13"/>
  <c r="S3979" i="13" s="1"/>
  <c r="T3979" i="13" s="1"/>
  <c r="V3979" i="13" s="1"/>
  <c r="A3980" i="13"/>
  <c r="A3981" i="13"/>
  <c r="A3982" i="13"/>
  <c r="R3982" i="13" s="1"/>
  <c r="A3983" i="13"/>
  <c r="A3984" i="13"/>
  <c r="A3985" i="13"/>
  <c r="S3985" i="13" s="1"/>
  <c r="T3985" i="13" s="1"/>
  <c r="V3985" i="13" s="1"/>
  <c r="A3986" i="13"/>
  <c r="A3987" i="13"/>
  <c r="S3987" i="13" s="1"/>
  <c r="T3987" i="13" s="1"/>
  <c r="V3987" i="13" s="1"/>
  <c r="A3988" i="13"/>
  <c r="A3989" i="13"/>
  <c r="A3990" i="13"/>
  <c r="R3990" i="13" s="1"/>
  <c r="A3991" i="13"/>
  <c r="A3992" i="13"/>
  <c r="A3993" i="13"/>
  <c r="R3993" i="13" s="1"/>
  <c r="A3994" i="13"/>
  <c r="A3995" i="13"/>
  <c r="S3995" i="13" s="1"/>
  <c r="T3995" i="13" s="1"/>
  <c r="V3995" i="13" s="1"/>
  <c r="A3996" i="13"/>
  <c r="A3997" i="13"/>
  <c r="A3998" i="13"/>
  <c r="S3998" i="13" s="1"/>
  <c r="A3999" i="13"/>
  <c r="A4000" i="13"/>
  <c r="A2" i="13"/>
  <c r="A1" i="13"/>
  <c r="B1" i="13"/>
  <c r="C1" i="13"/>
  <c r="D1" i="13"/>
  <c r="E1" i="13"/>
  <c r="G1" i="13"/>
  <c r="H1" i="13"/>
  <c r="I1" i="13"/>
  <c r="J1" i="13"/>
  <c r="K1" i="13"/>
  <c r="L1" i="13"/>
  <c r="M1" i="13"/>
  <c r="N1" i="13"/>
  <c r="P1" i="13"/>
  <c r="L2" i="13"/>
  <c r="D3" i="13"/>
  <c r="J3" i="13"/>
  <c r="S3" i="13"/>
  <c r="T3" i="13" s="1"/>
  <c r="V3" i="13" s="1"/>
  <c r="M5" i="13"/>
  <c r="S5" i="13"/>
  <c r="U5" i="13" s="1"/>
  <c r="N6" i="13"/>
  <c r="K7" i="13"/>
  <c r="P7" i="13"/>
  <c r="R9" i="13"/>
  <c r="D10" i="13"/>
  <c r="P11" i="13"/>
  <c r="G12" i="13"/>
  <c r="E13" i="13"/>
  <c r="I14" i="13"/>
  <c r="N14" i="13"/>
  <c r="B15" i="13"/>
  <c r="P16" i="13"/>
  <c r="J17" i="13"/>
  <c r="P17" i="13"/>
  <c r="M18" i="13"/>
  <c r="L19" i="13"/>
  <c r="C20" i="13"/>
  <c r="J20" i="13"/>
  <c r="P20" i="13"/>
  <c r="N21" i="13"/>
  <c r="I22" i="13"/>
  <c r="K23" i="13"/>
  <c r="C24" i="13"/>
  <c r="N24" i="13"/>
  <c r="N25" i="13"/>
  <c r="L27" i="13"/>
  <c r="G28" i="13"/>
  <c r="K28" i="13"/>
  <c r="J29" i="13"/>
  <c r="N29" i="13"/>
  <c r="M30" i="13"/>
  <c r="C32" i="13"/>
  <c r="E32" i="13"/>
  <c r="K32" i="13"/>
  <c r="N32" i="13"/>
  <c r="G33" i="13"/>
  <c r="I33" i="13"/>
  <c r="D34" i="13"/>
  <c r="G35" i="13"/>
  <c r="H35" i="13"/>
  <c r="C36" i="13"/>
  <c r="D37" i="13"/>
  <c r="M37" i="13"/>
  <c r="N37" i="13"/>
  <c r="M38" i="13"/>
  <c r="B39" i="13"/>
  <c r="K39" i="13"/>
  <c r="L39" i="13"/>
  <c r="E40" i="13"/>
  <c r="N41" i="13"/>
  <c r="I42" i="13"/>
  <c r="D43" i="13"/>
  <c r="G43" i="13"/>
  <c r="C44" i="13"/>
  <c r="G44" i="13"/>
  <c r="J44" i="13"/>
  <c r="P44" i="13"/>
  <c r="N45" i="13"/>
  <c r="D46" i="13"/>
  <c r="I46" i="13"/>
  <c r="B47" i="13"/>
  <c r="H47" i="13"/>
  <c r="E48" i="13"/>
  <c r="G48" i="13"/>
  <c r="N48" i="13"/>
  <c r="P48" i="13"/>
  <c r="E49" i="13"/>
  <c r="N49" i="13"/>
  <c r="I50" i="13"/>
  <c r="L51" i="13"/>
  <c r="C52" i="13"/>
  <c r="J52" i="13"/>
  <c r="K52" i="13"/>
  <c r="P52" i="13"/>
  <c r="D53" i="13"/>
  <c r="E53" i="13"/>
  <c r="J53" i="13"/>
  <c r="N53" i="13"/>
  <c r="D54" i="13"/>
  <c r="L55" i="13"/>
  <c r="G56" i="13"/>
  <c r="I56" i="13"/>
  <c r="N56" i="13"/>
  <c r="P56" i="13"/>
  <c r="I57" i="13"/>
  <c r="L57" i="13"/>
  <c r="N57" i="13"/>
  <c r="L58" i="13"/>
  <c r="B59" i="13"/>
  <c r="G59" i="13"/>
  <c r="J59" i="13"/>
  <c r="L59" i="13"/>
  <c r="M59" i="13"/>
  <c r="P59" i="13"/>
  <c r="C60" i="13"/>
  <c r="D60" i="13"/>
  <c r="K60" i="13"/>
  <c r="D61" i="13"/>
  <c r="J61" i="13"/>
  <c r="M61" i="13"/>
  <c r="N61" i="13"/>
  <c r="M62" i="13"/>
  <c r="H63" i="13"/>
  <c r="K63" i="13"/>
  <c r="L63" i="13"/>
  <c r="G64" i="13"/>
  <c r="I64" i="13"/>
  <c r="K64" i="13"/>
  <c r="N64" i="13"/>
  <c r="I65" i="13"/>
  <c r="J65" i="13"/>
  <c r="L65" i="13"/>
  <c r="G66" i="13"/>
  <c r="M66" i="13"/>
  <c r="G67" i="13"/>
  <c r="L67" i="13"/>
  <c r="P67" i="13"/>
  <c r="C68" i="13"/>
  <c r="G68" i="13"/>
  <c r="J68" i="13"/>
  <c r="P68" i="13"/>
  <c r="D69" i="13"/>
  <c r="E69" i="13"/>
  <c r="M69" i="13"/>
  <c r="D70" i="13"/>
  <c r="I70" i="13"/>
  <c r="K70" i="13"/>
  <c r="B71" i="13"/>
  <c r="C71" i="13"/>
  <c r="H71" i="13"/>
  <c r="I71" i="13"/>
  <c r="K71" i="13"/>
  <c r="N71" i="13"/>
  <c r="G72" i="13"/>
  <c r="I72" i="13"/>
  <c r="N72" i="13"/>
  <c r="E73" i="13"/>
  <c r="I73" i="13"/>
  <c r="J73" i="13"/>
  <c r="L73" i="13"/>
  <c r="N73" i="13"/>
  <c r="D74" i="13"/>
  <c r="G74" i="13"/>
  <c r="M74" i="13"/>
  <c r="P74" i="13"/>
  <c r="D75" i="13"/>
  <c r="G75" i="13"/>
  <c r="J75" i="13"/>
  <c r="L75" i="13"/>
  <c r="M75" i="13"/>
  <c r="P75" i="13"/>
  <c r="C76" i="13"/>
  <c r="G76" i="13"/>
  <c r="J76" i="13"/>
  <c r="D77" i="13"/>
  <c r="J77" i="13"/>
  <c r="M77" i="13"/>
  <c r="D78" i="13"/>
  <c r="I78" i="13"/>
  <c r="M78" i="13"/>
  <c r="P78" i="13"/>
  <c r="H79" i="13"/>
  <c r="K79" i="13"/>
  <c r="L79" i="13"/>
  <c r="C80" i="13"/>
  <c r="E80" i="13"/>
  <c r="G80" i="13"/>
  <c r="K80" i="13"/>
  <c r="N80" i="13"/>
  <c r="E81" i="13"/>
  <c r="I81" i="13"/>
  <c r="L81" i="13"/>
  <c r="N81" i="13"/>
  <c r="I82" i="13"/>
  <c r="L82" i="13"/>
  <c r="B83" i="13"/>
  <c r="J83" i="13"/>
  <c r="P83" i="13"/>
  <c r="C84" i="13"/>
  <c r="J84" i="13"/>
  <c r="P84" i="13"/>
  <c r="E85" i="13"/>
  <c r="M85" i="13"/>
  <c r="N85" i="13"/>
  <c r="I86" i="13"/>
  <c r="K86" i="13"/>
  <c r="E87" i="13"/>
  <c r="H87" i="13"/>
  <c r="E88" i="13"/>
  <c r="I88" i="13"/>
  <c r="N88" i="13"/>
  <c r="I89" i="13"/>
  <c r="L89" i="13"/>
  <c r="N89" i="13"/>
  <c r="D90" i="13"/>
  <c r="G90" i="13"/>
  <c r="I90" i="13"/>
  <c r="L90" i="13"/>
  <c r="P90" i="13"/>
  <c r="B91" i="13"/>
  <c r="G91" i="13"/>
  <c r="H91" i="13"/>
  <c r="L91" i="13"/>
  <c r="C92" i="13"/>
  <c r="J92" i="13"/>
  <c r="K92" i="13"/>
  <c r="D93" i="13"/>
  <c r="E93" i="13"/>
  <c r="K93" i="13"/>
  <c r="M93" i="13"/>
  <c r="N93" i="13"/>
  <c r="K94" i="13"/>
  <c r="M94" i="13"/>
  <c r="N94" i="13"/>
  <c r="H95" i="13"/>
  <c r="E96" i="13"/>
  <c r="G96" i="13"/>
  <c r="I96" i="13"/>
  <c r="N96" i="13"/>
  <c r="P96" i="13"/>
  <c r="I97" i="13"/>
  <c r="J97" i="13"/>
  <c r="L97" i="13"/>
  <c r="B98" i="13"/>
  <c r="D98" i="13"/>
  <c r="G98" i="13"/>
  <c r="L98" i="13"/>
  <c r="P98" i="13"/>
  <c r="G99" i="13"/>
  <c r="J99" i="13"/>
  <c r="P99" i="13"/>
  <c r="C100" i="13"/>
  <c r="G100" i="13"/>
  <c r="J100" i="13"/>
  <c r="P100" i="13"/>
  <c r="D101" i="13"/>
  <c r="L101" i="13"/>
  <c r="M101" i="13"/>
  <c r="N101" i="13"/>
  <c r="B102" i="13"/>
  <c r="E102" i="13"/>
  <c r="G102" i="13"/>
  <c r="M102" i="13"/>
  <c r="N102" i="13"/>
  <c r="B103" i="13"/>
  <c r="E103" i="13"/>
  <c r="K103" i="13"/>
  <c r="L103" i="13"/>
  <c r="N103" i="13"/>
  <c r="C104" i="13"/>
  <c r="E104" i="13"/>
  <c r="G104" i="13"/>
  <c r="I104" i="13"/>
  <c r="L104" i="13"/>
  <c r="N104" i="13"/>
  <c r="E105" i="13"/>
  <c r="G105" i="13"/>
  <c r="I105" i="13"/>
  <c r="P105" i="13"/>
  <c r="D106" i="13"/>
  <c r="K106" i="13"/>
  <c r="L106" i="13"/>
  <c r="B107" i="13"/>
  <c r="D107" i="13"/>
  <c r="G107" i="13"/>
  <c r="L107" i="13"/>
  <c r="P107" i="13"/>
  <c r="C108" i="13"/>
  <c r="J108" i="13"/>
  <c r="P108" i="13"/>
  <c r="D109" i="13"/>
  <c r="E109" i="13"/>
  <c r="L109" i="13"/>
  <c r="M109" i="13"/>
  <c r="N109" i="13"/>
  <c r="E110" i="13"/>
  <c r="I110" i="13"/>
  <c r="K110" i="13"/>
  <c r="B111" i="13"/>
  <c r="I111" i="13"/>
  <c r="K111" i="13"/>
  <c r="L111" i="13"/>
  <c r="N111" i="13"/>
  <c r="E112" i="13"/>
  <c r="G112" i="13"/>
  <c r="I112" i="13"/>
  <c r="L112" i="13"/>
  <c r="M112" i="13"/>
  <c r="N112" i="13"/>
  <c r="E113" i="13"/>
  <c r="I113" i="13"/>
  <c r="N113" i="13"/>
  <c r="P113" i="13"/>
  <c r="B114" i="13"/>
  <c r="G114" i="13"/>
  <c r="L114" i="13"/>
  <c r="M114" i="13"/>
  <c r="B115" i="13"/>
  <c r="D115" i="13"/>
  <c r="G115" i="13"/>
  <c r="J115" i="13"/>
  <c r="M115" i="13"/>
  <c r="P115" i="13"/>
  <c r="D116" i="13"/>
  <c r="J116" i="13"/>
  <c r="M116" i="13"/>
  <c r="P116" i="13"/>
  <c r="D117" i="13"/>
  <c r="J117" i="13"/>
  <c r="M117" i="13"/>
  <c r="N117" i="13"/>
  <c r="D118" i="13"/>
  <c r="K118" i="13"/>
  <c r="M118" i="13"/>
  <c r="H119" i="13"/>
  <c r="I119" i="13"/>
  <c r="J119" i="13"/>
  <c r="K119" i="13"/>
  <c r="C120" i="13"/>
  <c r="E120" i="13"/>
  <c r="I120" i="13"/>
  <c r="L120" i="13"/>
  <c r="N120" i="13"/>
  <c r="P120" i="13"/>
  <c r="G121" i="13"/>
  <c r="H121" i="13"/>
  <c r="I121" i="13"/>
  <c r="L121" i="13"/>
  <c r="N121" i="13"/>
  <c r="D122" i="13"/>
  <c r="G122" i="13"/>
  <c r="I122" i="13"/>
  <c r="J122" i="13"/>
  <c r="L122" i="13"/>
  <c r="M122" i="13"/>
  <c r="P122" i="13"/>
  <c r="B123" i="13"/>
  <c r="D123" i="13"/>
  <c r="G123" i="13"/>
  <c r="J123" i="13"/>
  <c r="L123" i="13"/>
  <c r="M123" i="13"/>
  <c r="P123" i="13"/>
  <c r="C124" i="13"/>
  <c r="D124" i="13"/>
  <c r="G124" i="13"/>
  <c r="I124" i="13"/>
  <c r="J124" i="13"/>
  <c r="P124" i="13"/>
  <c r="D125" i="13"/>
  <c r="E125" i="13"/>
  <c r="L125" i="13"/>
  <c r="M125" i="13"/>
  <c r="N125" i="13"/>
  <c r="D126" i="13"/>
  <c r="G126" i="13"/>
  <c r="I126" i="13"/>
  <c r="K126" i="13"/>
  <c r="M126" i="13"/>
  <c r="P126" i="13"/>
  <c r="H127" i="13"/>
  <c r="J127" i="13"/>
  <c r="K127" i="13"/>
  <c r="B128" i="13"/>
  <c r="C128" i="13"/>
  <c r="D128" i="13"/>
  <c r="E128" i="13"/>
  <c r="G128" i="13"/>
  <c r="K128" i="13"/>
  <c r="L128" i="13"/>
  <c r="N128" i="13"/>
  <c r="P128" i="13"/>
  <c r="E129" i="13"/>
  <c r="G129" i="13"/>
  <c r="I129" i="13"/>
  <c r="J129" i="13"/>
  <c r="P129" i="13"/>
  <c r="C130" i="13"/>
  <c r="G130" i="13"/>
  <c r="K130" i="13"/>
  <c r="L130" i="13"/>
  <c r="M130" i="13"/>
  <c r="B131" i="13"/>
  <c r="E131" i="13"/>
  <c r="G131" i="13"/>
  <c r="H131" i="13"/>
  <c r="J131" i="13"/>
  <c r="L131" i="13"/>
  <c r="N131" i="13"/>
  <c r="P131" i="13"/>
  <c r="C132" i="13"/>
  <c r="G132" i="13"/>
  <c r="I132" i="13"/>
  <c r="J132" i="13"/>
  <c r="M132" i="13"/>
  <c r="B133" i="13"/>
  <c r="D133" i="13"/>
  <c r="E133" i="13"/>
  <c r="M133" i="13"/>
  <c r="N133" i="13"/>
  <c r="D134" i="13"/>
  <c r="E134" i="13"/>
  <c r="K134" i="13"/>
  <c r="M134" i="13"/>
  <c r="P134" i="13"/>
  <c r="E135" i="13"/>
  <c r="I135" i="13"/>
  <c r="J135" i="13"/>
  <c r="K135" i="13"/>
  <c r="L135" i="13"/>
  <c r="N135" i="13"/>
  <c r="C136" i="13"/>
  <c r="E136" i="13"/>
  <c r="G136" i="13"/>
  <c r="L136" i="13"/>
  <c r="M136" i="13"/>
  <c r="N136" i="13"/>
  <c r="G137" i="13"/>
  <c r="I137" i="13"/>
  <c r="J137" i="13"/>
  <c r="C138" i="13"/>
  <c r="D138" i="13"/>
  <c r="G138" i="13"/>
  <c r="H138" i="13"/>
  <c r="L138" i="13"/>
  <c r="M138" i="13"/>
  <c r="P138" i="13"/>
  <c r="G139" i="13"/>
  <c r="H139" i="13"/>
  <c r="J139" i="13"/>
  <c r="L139" i="13"/>
  <c r="M139" i="13"/>
  <c r="P139" i="13"/>
  <c r="C140" i="13"/>
  <c r="D140" i="13"/>
  <c r="G140" i="13"/>
  <c r="I140" i="13"/>
  <c r="J140" i="13"/>
  <c r="P140" i="13"/>
  <c r="D141" i="13"/>
  <c r="J141" i="13"/>
  <c r="L141" i="13"/>
  <c r="M141" i="13"/>
  <c r="N141" i="13"/>
  <c r="E142" i="13"/>
  <c r="I142" i="13"/>
  <c r="M142" i="13"/>
  <c r="B143" i="13"/>
  <c r="E143" i="13"/>
  <c r="H143" i="13"/>
  <c r="K143" i="13"/>
  <c r="L143" i="13"/>
  <c r="N143" i="13"/>
  <c r="E144" i="13"/>
  <c r="G144" i="13"/>
  <c r="I144" i="13"/>
  <c r="K144" i="13"/>
  <c r="M144" i="13"/>
  <c r="N144" i="13"/>
  <c r="G145" i="13"/>
  <c r="H145" i="13"/>
  <c r="I145" i="13"/>
  <c r="J145" i="13"/>
  <c r="L145" i="13"/>
  <c r="N145" i="13"/>
  <c r="B146" i="13"/>
  <c r="C146" i="13"/>
  <c r="G146" i="13"/>
  <c r="I146" i="13"/>
  <c r="J146" i="13"/>
  <c r="K146" i="13"/>
  <c r="L146" i="13"/>
  <c r="P146" i="13"/>
  <c r="D147" i="13"/>
  <c r="E147" i="13"/>
  <c r="G147" i="13"/>
  <c r="H147" i="13"/>
  <c r="L147" i="13"/>
  <c r="P147" i="13"/>
  <c r="C148" i="13"/>
  <c r="D148" i="13"/>
  <c r="I148" i="13"/>
  <c r="J148" i="13"/>
  <c r="M148" i="13"/>
  <c r="P148" i="13"/>
  <c r="B149" i="13"/>
  <c r="D149" i="13"/>
  <c r="J149" i="13"/>
  <c r="K149" i="13"/>
  <c r="L149" i="13"/>
  <c r="M149" i="13"/>
  <c r="E150" i="13"/>
  <c r="G150" i="13"/>
  <c r="I150" i="13"/>
  <c r="M150" i="13"/>
  <c r="N150" i="13"/>
  <c r="B151" i="13"/>
  <c r="H151" i="13"/>
  <c r="J151" i="13"/>
  <c r="K151" i="13"/>
  <c r="N151" i="13"/>
  <c r="E152" i="13"/>
  <c r="G152" i="13"/>
  <c r="I152" i="13"/>
  <c r="M152" i="13"/>
  <c r="N152" i="13"/>
  <c r="G153" i="13"/>
  <c r="I153" i="13"/>
  <c r="L153" i="13"/>
  <c r="N153" i="13"/>
  <c r="B154" i="13"/>
  <c r="C154" i="13"/>
  <c r="I154" i="13"/>
  <c r="K154" i="13"/>
  <c r="L154" i="13"/>
  <c r="M154" i="13"/>
  <c r="B155" i="13"/>
  <c r="G155" i="13"/>
  <c r="H155" i="13"/>
  <c r="L155" i="13"/>
  <c r="M155" i="13"/>
  <c r="P155" i="13"/>
  <c r="C156" i="13"/>
  <c r="G156" i="13"/>
  <c r="I156" i="13"/>
  <c r="J156" i="13"/>
  <c r="P156" i="13"/>
  <c r="B157" i="13"/>
  <c r="D157" i="13"/>
  <c r="E157" i="13"/>
  <c r="J157" i="13"/>
  <c r="K157" i="13"/>
  <c r="M157" i="13"/>
  <c r="D158" i="13"/>
  <c r="E158" i="13"/>
  <c r="I158" i="13"/>
  <c r="K158" i="13"/>
  <c r="M158" i="13"/>
  <c r="B159" i="13"/>
  <c r="H159" i="13"/>
  <c r="I159" i="13"/>
  <c r="K159" i="13"/>
  <c r="N159" i="13"/>
  <c r="C160" i="13"/>
  <c r="E160" i="13"/>
  <c r="I160" i="13"/>
  <c r="K160" i="13"/>
  <c r="N160" i="13"/>
  <c r="P160" i="13"/>
  <c r="H161" i="13"/>
  <c r="I161" i="13"/>
  <c r="J161" i="13"/>
  <c r="L161" i="13"/>
  <c r="N161" i="13"/>
  <c r="P161" i="13"/>
  <c r="C162" i="13"/>
  <c r="G162" i="13"/>
  <c r="I162" i="13"/>
  <c r="J162" i="13"/>
  <c r="K162" i="13"/>
  <c r="L162" i="13"/>
  <c r="D163" i="13"/>
  <c r="E163" i="13"/>
  <c r="G163" i="13"/>
  <c r="H163" i="13"/>
  <c r="M163" i="13"/>
  <c r="P163" i="13"/>
  <c r="C164" i="13"/>
  <c r="D164" i="13"/>
  <c r="J164" i="13"/>
  <c r="K164" i="13"/>
  <c r="M164" i="13"/>
  <c r="P164" i="13"/>
  <c r="D165" i="13"/>
  <c r="J165" i="13"/>
  <c r="K165" i="13"/>
  <c r="L165" i="13"/>
  <c r="M165" i="13"/>
  <c r="E166" i="13"/>
  <c r="G166" i="13"/>
  <c r="K166" i="13"/>
  <c r="M166" i="13"/>
  <c r="N166" i="13"/>
  <c r="B167" i="13"/>
  <c r="H167" i="13"/>
  <c r="J167" i="13"/>
  <c r="K167" i="13"/>
  <c r="L167" i="13"/>
  <c r="C168" i="13"/>
  <c r="D168" i="13"/>
  <c r="E168" i="13"/>
  <c r="G168" i="13"/>
  <c r="I168" i="13"/>
  <c r="M168" i="13"/>
  <c r="N168" i="13"/>
  <c r="P168" i="13"/>
  <c r="H169" i="13"/>
  <c r="I169" i="13"/>
  <c r="J169" i="13"/>
  <c r="P169" i="13"/>
  <c r="C170" i="13"/>
  <c r="D170" i="13"/>
  <c r="G170" i="13"/>
  <c r="J170" i="13"/>
  <c r="K170" i="13"/>
  <c r="L170" i="13"/>
  <c r="B171" i="13"/>
  <c r="C171" i="13"/>
  <c r="E171" i="13"/>
  <c r="G171" i="13"/>
  <c r="H171" i="13"/>
  <c r="J171" i="13"/>
  <c r="L171" i="13"/>
  <c r="P171" i="13"/>
  <c r="D172" i="13"/>
  <c r="E172" i="13"/>
  <c r="G172" i="13"/>
  <c r="I172" i="13"/>
  <c r="J172" i="13"/>
  <c r="M172" i="13"/>
  <c r="P172" i="13"/>
  <c r="D173" i="13"/>
  <c r="E173" i="13"/>
  <c r="J173" i="13"/>
  <c r="M173" i="13"/>
  <c r="N173" i="13"/>
  <c r="D174" i="13"/>
  <c r="I174" i="13"/>
  <c r="K174" i="13"/>
  <c r="P174" i="13"/>
  <c r="B175" i="13"/>
  <c r="E175" i="13"/>
  <c r="H175" i="13"/>
  <c r="I175" i="13"/>
  <c r="K175" i="13"/>
  <c r="L175" i="13"/>
  <c r="N175" i="13"/>
  <c r="C176" i="13"/>
  <c r="E176" i="13"/>
  <c r="G176" i="13"/>
  <c r="K176" i="13"/>
  <c r="L176" i="13"/>
  <c r="M176" i="13"/>
  <c r="N176" i="13"/>
  <c r="E177" i="13"/>
  <c r="G177" i="13"/>
  <c r="I177" i="13"/>
  <c r="L177" i="13"/>
  <c r="N177" i="13"/>
  <c r="P177" i="13"/>
  <c r="D178" i="13"/>
  <c r="G178" i="13"/>
  <c r="I178" i="13"/>
  <c r="L178" i="13"/>
  <c r="M178" i="13"/>
  <c r="P178" i="13"/>
  <c r="B179" i="13"/>
  <c r="D179" i="13"/>
  <c r="G179" i="13"/>
  <c r="H179" i="13"/>
  <c r="L179" i="13"/>
  <c r="M179" i="13"/>
  <c r="P179" i="13"/>
  <c r="C180" i="13"/>
  <c r="D180" i="13"/>
  <c r="H180" i="13"/>
  <c r="J180" i="13"/>
  <c r="K180" i="13"/>
  <c r="M180" i="13"/>
  <c r="P180" i="13"/>
  <c r="B181" i="13"/>
  <c r="D181" i="13"/>
  <c r="E181" i="13"/>
  <c r="J181" i="13"/>
  <c r="L181" i="13"/>
  <c r="M181" i="13"/>
  <c r="D182" i="13"/>
  <c r="M182" i="13"/>
  <c r="N182" i="13"/>
  <c r="P182" i="13"/>
  <c r="B183" i="13"/>
  <c r="H183" i="13"/>
  <c r="I183" i="13"/>
  <c r="J183" i="13"/>
  <c r="K183" i="13"/>
  <c r="L183" i="13"/>
  <c r="C184" i="13"/>
  <c r="D184" i="13"/>
  <c r="E184" i="13"/>
  <c r="L184" i="13"/>
  <c r="N184" i="13"/>
  <c r="G185" i="13"/>
  <c r="I185" i="13"/>
  <c r="N185" i="13"/>
  <c r="P185" i="13"/>
  <c r="C186" i="13"/>
  <c r="D186" i="13"/>
  <c r="I186" i="13"/>
  <c r="J186" i="13"/>
  <c r="L186" i="13"/>
  <c r="P186" i="13"/>
  <c r="G187" i="13"/>
  <c r="H187" i="13"/>
  <c r="M187" i="13"/>
  <c r="P187" i="13"/>
  <c r="D188" i="13"/>
  <c r="J188" i="13"/>
  <c r="K188" i="13"/>
  <c r="M188" i="13"/>
  <c r="D189" i="13"/>
  <c r="E189" i="13"/>
  <c r="J189" i="13"/>
  <c r="M189" i="13"/>
  <c r="N189" i="13"/>
  <c r="D190" i="13"/>
  <c r="E190" i="13"/>
  <c r="H190" i="13"/>
  <c r="K190" i="13"/>
  <c r="M190" i="13"/>
  <c r="N190" i="13"/>
  <c r="P190" i="13"/>
  <c r="E191" i="13"/>
  <c r="J191" i="13"/>
  <c r="K191" i="13"/>
  <c r="N191" i="13"/>
  <c r="C192" i="13"/>
  <c r="E192" i="13"/>
  <c r="G192" i="13"/>
  <c r="I192" i="13"/>
  <c r="K192" i="13"/>
  <c r="M192" i="13"/>
  <c r="N192" i="13"/>
  <c r="E193" i="13"/>
  <c r="H193" i="13"/>
  <c r="I193" i="13"/>
  <c r="J193" i="13"/>
  <c r="L193" i="13"/>
  <c r="N193" i="13"/>
  <c r="G194" i="13"/>
  <c r="J194" i="13"/>
  <c r="K194" i="13"/>
  <c r="L194" i="13"/>
  <c r="P194" i="13"/>
  <c r="B195" i="13"/>
  <c r="E195" i="13"/>
  <c r="G195" i="13"/>
  <c r="J195" i="13"/>
  <c r="L195" i="13"/>
  <c r="M195" i="13"/>
  <c r="N195" i="13"/>
  <c r="P195" i="13"/>
  <c r="C196" i="13"/>
  <c r="G196" i="13"/>
  <c r="I196" i="13"/>
  <c r="J196" i="13"/>
  <c r="P196" i="13"/>
  <c r="B197" i="13"/>
  <c r="D197" i="13"/>
  <c r="E197" i="13"/>
  <c r="K197" i="13"/>
  <c r="L197" i="13"/>
  <c r="M197" i="13"/>
  <c r="N197" i="13"/>
  <c r="E198" i="13"/>
  <c r="I198" i="13"/>
  <c r="N198" i="13"/>
  <c r="P198" i="13"/>
  <c r="E199" i="13"/>
  <c r="H199" i="13"/>
  <c r="J199" i="13"/>
  <c r="K199" i="13"/>
  <c r="L199" i="13"/>
  <c r="D200" i="13"/>
  <c r="E200" i="13"/>
  <c r="I200" i="13"/>
  <c r="K200" i="13"/>
  <c r="L200" i="13"/>
  <c r="N200" i="13"/>
  <c r="I201" i="13"/>
  <c r="J201" i="13"/>
  <c r="L201" i="13"/>
  <c r="P201" i="13"/>
  <c r="G202" i="13"/>
  <c r="J202" i="13"/>
  <c r="K202" i="13"/>
  <c r="L202" i="13"/>
  <c r="D203" i="13"/>
  <c r="E203" i="13"/>
  <c r="G203" i="13"/>
  <c r="H203" i="13"/>
  <c r="J203" i="13"/>
  <c r="N203" i="13"/>
  <c r="P203" i="13"/>
  <c r="C204" i="13"/>
  <c r="I204" i="13"/>
  <c r="J204" i="13"/>
  <c r="K204" i="13"/>
  <c r="M204" i="13"/>
  <c r="B205" i="13"/>
  <c r="D205" i="13"/>
  <c r="E205" i="13"/>
  <c r="J205" i="13"/>
  <c r="K205" i="13"/>
  <c r="L205" i="13"/>
  <c r="M205" i="13"/>
  <c r="N205" i="13"/>
  <c r="D206" i="13"/>
  <c r="E206" i="13"/>
  <c r="K206" i="13"/>
  <c r="M206" i="13"/>
  <c r="B207" i="13"/>
  <c r="G207" i="13"/>
  <c r="H207" i="13"/>
  <c r="J207" i="13"/>
  <c r="K207" i="13"/>
  <c r="C208" i="13"/>
  <c r="D208" i="13"/>
  <c r="E208" i="13"/>
  <c r="G208" i="13"/>
  <c r="L208" i="13"/>
  <c r="N208" i="13"/>
  <c r="P208" i="13"/>
  <c r="H209" i="13"/>
  <c r="I209" i="13"/>
  <c r="J209" i="13"/>
  <c r="M209" i="13"/>
  <c r="N209" i="13"/>
  <c r="P209" i="13"/>
  <c r="G210" i="13"/>
  <c r="I210" i="13"/>
  <c r="J210" i="13"/>
  <c r="K210" i="13"/>
  <c r="L210" i="13"/>
  <c r="M210" i="13"/>
  <c r="B211" i="13"/>
  <c r="E211" i="13"/>
  <c r="G211" i="13"/>
  <c r="H211" i="13"/>
  <c r="J211" i="13"/>
  <c r="N211" i="13"/>
  <c r="P211" i="13"/>
  <c r="D212" i="13"/>
  <c r="G212" i="13"/>
  <c r="J212" i="13"/>
  <c r="K212" i="13"/>
  <c r="M212" i="13"/>
  <c r="P212" i="13"/>
  <c r="D213" i="13"/>
  <c r="E213" i="13"/>
  <c r="J213" i="13"/>
  <c r="L213" i="13"/>
  <c r="M213" i="13"/>
  <c r="E214" i="13"/>
  <c r="G214" i="13"/>
  <c r="I214" i="13"/>
  <c r="K214" i="13"/>
  <c r="P214" i="13"/>
  <c r="B215" i="13"/>
  <c r="E215" i="13"/>
  <c r="J215" i="13"/>
  <c r="K215" i="13"/>
  <c r="N215" i="13"/>
  <c r="C216" i="13"/>
  <c r="D216" i="13"/>
  <c r="E216" i="13"/>
  <c r="G216" i="13"/>
  <c r="M216" i="13"/>
  <c r="N216" i="13"/>
  <c r="P216" i="13"/>
  <c r="H217" i="13"/>
  <c r="I217" i="13"/>
  <c r="L217" i="13"/>
  <c r="N217" i="13"/>
  <c r="G218" i="13"/>
  <c r="I218" i="13"/>
  <c r="J218" i="13"/>
  <c r="L218" i="13"/>
  <c r="D219" i="13"/>
  <c r="G219" i="13"/>
  <c r="H219" i="13"/>
  <c r="L219" i="13"/>
  <c r="P219" i="13"/>
  <c r="C220" i="13"/>
  <c r="E220" i="13"/>
  <c r="G220" i="13"/>
  <c r="J220" i="13"/>
  <c r="M220" i="13"/>
  <c r="B221" i="13"/>
  <c r="D221" i="13"/>
  <c r="E221" i="13"/>
  <c r="I221" i="13"/>
  <c r="J221" i="13"/>
  <c r="M221" i="13"/>
  <c r="D222" i="13"/>
  <c r="I222" i="13"/>
  <c r="K222" i="13"/>
  <c r="M222" i="13"/>
  <c r="N222" i="13"/>
  <c r="E223" i="13"/>
  <c r="H223" i="13"/>
  <c r="I223" i="13"/>
  <c r="J223" i="13"/>
  <c r="K223" i="13"/>
  <c r="C224" i="13"/>
  <c r="D224" i="13"/>
  <c r="E224" i="13"/>
  <c r="G224" i="13"/>
  <c r="K224" i="13"/>
  <c r="L224" i="13"/>
  <c r="M224" i="13"/>
  <c r="N224" i="13"/>
  <c r="E225" i="13"/>
  <c r="G225" i="13"/>
  <c r="I225" i="13"/>
  <c r="J225" i="13"/>
  <c r="N225" i="13"/>
  <c r="D226" i="13"/>
  <c r="G226" i="13"/>
  <c r="I226" i="13"/>
  <c r="J226" i="13"/>
  <c r="L226" i="13"/>
  <c r="P226" i="13"/>
  <c r="B227" i="13"/>
  <c r="E227" i="13"/>
  <c r="G227" i="13"/>
  <c r="J227" i="13"/>
  <c r="L227" i="13"/>
  <c r="N227" i="13"/>
  <c r="P227" i="13"/>
  <c r="C228" i="13"/>
  <c r="D228" i="13"/>
  <c r="E228" i="13"/>
  <c r="I228" i="13"/>
  <c r="J228" i="13"/>
  <c r="M228" i="13"/>
  <c r="B229" i="13"/>
  <c r="D229" i="13"/>
  <c r="K229" i="13"/>
  <c r="L229" i="13"/>
  <c r="M229" i="13"/>
  <c r="N229" i="13"/>
  <c r="D230" i="13"/>
  <c r="E230" i="13"/>
  <c r="G230" i="13"/>
  <c r="I230" i="13"/>
  <c r="M230" i="13"/>
  <c r="B231" i="13"/>
  <c r="E231" i="13"/>
  <c r="H231" i="13"/>
  <c r="I231" i="13"/>
  <c r="J231" i="13"/>
  <c r="K231" i="13"/>
  <c r="N231" i="13"/>
  <c r="C232" i="13"/>
  <c r="D232" i="13"/>
  <c r="E232" i="13"/>
  <c r="K232" i="13"/>
  <c r="L232" i="13"/>
  <c r="M232" i="13"/>
  <c r="N232" i="13"/>
  <c r="E233" i="13"/>
  <c r="H233" i="13"/>
  <c r="I233" i="13"/>
  <c r="L233" i="13"/>
  <c r="C234" i="13"/>
  <c r="D234" i="13"/>
  <c r="I234" i="13"/>
  <c r="K234" i="13"/>
  <c r="L234" i="13"/>
  <c r="P234" i="13"/>
  <c r="G235" i="13"/>
  <c r="H235" i="13"/>
  <c r="J235" i="13"/>
  <c r="N235" i="13"/>
  <c r="P235" i="13"/>
  <c r="D236" i="13"/>
  <c r="G236" i="13"/>
  <c r="I236" i="13"/>
  <c r="J236" i="13"/>
  <c r="N236" i="13"/>
  <c r="P236" i="13"/>
  <c r="B237" i="13"/>
  <c r="D237" i="13"/>
  <c r="J237" i="13"/>
  <c r="K237" i="13"/>
  <c r="L237" i="13"/>
  <c r="M237" i="13"/>
  <c r="D238" i="13"/>
  <c r="G238" i="13"/>
  <c r="I238" i="13"/>
  <c r="M238" i="13"/>
  <c r="N238" i="13"/>
  <c r="P238" i="13"/>
  <c r="B239" i="13"/>
  <c r="H239" i="13"/>
  <c r="J239" i="13"/>
  <c r="K239" i="13"/>
  <c r="L239" i="13"/>
  <c r="D240" i="13"/>
  <c r="E240" i="13"/>
  <c r="I240" i="13"/>
  <c r="K240" i="13"/>
  <c r="L240" i="13"/>
  <c r="M240" i="13"/>
  <c r="N240" i="13"/>
  <c r="R240" i="13"/>
  <c r="E241" i="13"/>
  <c r="G241" i="13"/>
  <c r="I241" i="13"/>
  <c r="L241" i="13"/>
  <c r="N241" i="13"/>
  <c r="P241" i="13"/>
  <c r="C242" i="13"/>
  <c r="D242" i="13"/>
  <c r="G242" i="13"/>
  <c r="I242" i="13"/>
  <c r="J242" i="13"/>
  <c r="L242" i="13"/>
  <c r="M242" i="13"/>
  <c r="P242" i="13"/>
  <c r="D243" i="13"/>
  <c r="G243" i="13"/>
  <c r="H243" i="13"/>
  <c r="J243" i="13"/>
  <c r="K243" i="13"/>
  <c r="L243" i="13"/>
  <c r="P243" i="13"/>
  <c r="C244" i="13"/>
  <c r="D244" i="13"/>
  <c r="J244" i="13"/>
  <c r="K244" i="13"/>
  <c r="M244" i="13"/>
  <c r="P244" i="13"/>
  <c r="D245" i="13"/>
  <c r="J245" i="13"/>
  <c r="K245" i="13"/>
  <c r="M245" i="13"/>
  <c r="N245" i="13"/>
  <c r="E246" i="13"/>
  <c r="G246" i="13"/>
  <c r="L246" i="13"/>
  <c r="M246" i="13"/>
  <c r="P246" i="13"/>
  <c r="B247" i="13"/>
  <c r="E247" i="13"/>
  <c r="H247" i="13"/>
  <c r="J247" i="13"/>
  <c r="K247" i="13"/>
  <c r="N247" i="13"/>
  <c r="C248" i="13"/>
  <c r="E248" i="13"/>
  <c r="G248" i="13"/>
  <c r="I248" i="13"/>
  <c r="K248" i="13"/>
  <c r="N248" i="13"/>
  <c r="P248" i="13"/>
  <c r="R248" i="13"/>
  <c r="H249" i="13"/>
  <c r="I249" i="13"/>
  <c r="J249" i="13"/>
  <c r="L249" i="13"/>
  <c r="P249" i="13"/>
  <c r="C250" i="13"/>
  <c r="G250" i="13"/>
  <c r="J250" i="13"/>
  <c r="K250" i="13"/>
  <c r="L250" i="13"/>
  <c r="M250" i="13"/>
  <c r="P250" i="13"/>
  <c r="B251" i="13"/>
  <c r="D251" i="13"/>
  <c r="E251" i="13"/>
  <c r="G251" i="13"/>
  <c r="J251" i="13"/>
  <c r="M251" i="13"/>
  <c r="N251" i="13"/>
  <c r="P251" i="13"/>
  <c r="C252" i="13"/>
  <c r="I252" i="13"/>
  <c r="J252" i="13"/>
  <c r="P252" i="13"/>
  <c r="B253" i="13"/>
  <c r="D253" i="13"/>
  <c r="E253" i="13"/>
  <c r="J253" i="13"/>
  <c r="K253" i="13"/>
  <c r="L253" i="13"/>
  <c r="M253" i="13"/>
  <c r="D254" i="13"/>
  <c r="E254" i="13"/>
  <c r="G254" i="13"/>
  <c r="K254" i="13"/>
  <c r="M254" i="13"/>
  <c r="N254" i="13"/>
  <c r="P254" i="13"/>
  <c r="H255" i="13"/>
  <c r="I255" i="13"/>
  <c r="J255" i="13"/>
  <c r="K255" i="13"/>
  <c r="L255" i="13"/>
  <c r="N255" i="13"/>
  <c r="D256" i="13"/>
  <c r="E256" i="13"/>
  <c r="I256" i="13"/>
  <c r="K256" i="13"/>
  <c r="M256" i="13"/>
  <c r="N256" i="13"/>
  <c r="P256" i="13"/>
  <c r="G257" i="13"/>
  <c r="H257" i="13"/>
  <c r="I257" i="13"/>
  <c r="L257" i="13"/>
  <c r="N257" i="13"/>
  <c r="P257" i="13"/>
  <c r="C258" i="13"/>
  <c r="D258" i="13"/>
  <c r="G258" i="13"/>
  <c r="I258" i="13"/>
  <c r="J258" i="13"/>
  <c r="K258" i="13"/>
  <c r="L258" i="13"/>
  <c r="D259" i="13"/>
  <c r="E259" i="13"/>
  <c r="G259" i="13"/>
  <c r="H259" i="13"/>
  <c r="M259" i="13"/>
  <c r="N259" i="13"/>
  <c r="P259" i="13"/>
  <c r="C260" i="13"/>
  <c r="G260" i="13"/>
  <c r="I260" i="13"/>
  <c r="J260" i="13"/>
  <c r="M260" i="13"/>
  <c r="P260" i="13"/>
  <c r="B261" i="13"/>
  <c r="D261" i="13"/>
  <c r="E261" i="13"/>
  <c r="J261" i="13"/>
  <c r="L261" i="13"/>
  <c r="M261" i="13"/>
  <c r="N261" i="13"/>
  <c r="E262" i="13"/>
  <c r="G262" i="13"/>
  <c r="K262" i="13"/>
  <c r="N262" i="13"/>
  <c r="B263" i="13"/>
  <c r="E263" i="13"/>
  <c r="I263" i="13"/>
  <c r="J263" i="13"/>
  <c r="K263" i="13"/>
  <c r="C264" i="13"/>
  <c r="D264" i="13"/>
  <c r="E264" i="13"/>
  <c r="J264" i="13"/>
  <c r="K264" i="13"/>
  <c r="L264" i="13"/>
  <c r="M264" i="13"/>
  <c r="N264" i="13"/>
  <c r="P264" i="13"/>
  <c r="E265" i="13"/>
  <c r="G265" i="13"/>
  <c r="H265" i="13"/>
  <c r="I265" i="13"/>
  <c r="P265" i="13"/>
  <c r="C266" i="13"/>
  <c r="G266" i="13"/>
  <c r="I266" i="13"/>
  <c r="J266" i="13"/>
  <c r="L266" i="13"/>
  <c r="P266" i="13"/>
  <c r="B267" i="13"/>
  <c r="D267" i="13"/>
  <c r="E267" i="13"/>
  <c r="G267" i="13"/>
  <c r="J267" i="13"/>
  <c r="K267" i="13"/>
  <c r="L267" i="13"/>
  <c r="N267" i="13"/>
  <c r="P267" i="13"/>
  <c r="C268" i="13"/>
  <c r="D268" i="13"/>
  <c r="G268" i="13"/>
  <c r="I268" i="13"/>
  <c r="J268" i="13"/>
  <c r="K268" i="13"/>
  <c r="D269" i="13"/>
  <c r="E269" i="13"/>
  <c r="I269" i="13"/>
  <c r="M269" i="13"/>
  <c r="N269" i="13"/>
  <c r="G270" i="13"/>
  <c r="I270" i="13"/>
  <c r="M270" i="13"/>
  <c r="P270" i="13"/>
  <c r="C271" i="13"/>
  <c r="H271" i="13"/>
  <c r="I271" i="13"/>
  <c r="K271" i="13"/>
  <c r="L271" i="13"/>
  <c r="D272" i="13"/>
  <c r="E272" i="13"/>
  <c r="K272" i="13"/>
  <c r="L272" i="13"/>
  <c r="N272" i="13"/>
  <c r="D273" i="13"/>
  <c r="E273" i="13"/>
  <c r="I273" i="13"/>
  <c r="J273" i="13"/>
  <c r="L273" i="13"/>
  <c r="P273" i="13"/>
  <c r="B274" i="13"/>
  <c r="C274" i="13"/>
  <c r="D274" i="13"/>
  <c r="G274" i="13"/>
  <c r="J274" i="13"/>
  <c r="L274" i="13"/>
  <c r="M274" i="13"/>
  <c r="P274" i="13"/>
  <c r="B275" i="13"/>
  <c r="G275" i="13"/>
  <c r="J275" i="13"/>
  <c r="L275" i="13"/>
  <c r="M275" i="13"/>
  <c r="P275" i="13"/>
  <c r="C276" i="13"/>
  <c r="G276" i="13"/>
  <c r="J276" i="13"/>
  <c r="K276" i="13"/>
  <c r="P276" i="13"/>
  <c r="B277" i="13"/>
  <c r="D277" i="13"/>
  <c r="J277" i="13"/>
  <c r="K277" i="13"/>
  <c r="L277" i="13"/>
  <c r="M277" i="13"/>
  <c r="D278" i="13"/>
  <c r="E278" i="13"/>
  <c r="I278" i="13"/>
  <c r="K278" i="13"/>
  <c r="M278" i="13"/>
  <c r="N278" i="13"/>
  <c r="E279" i="13"/>
  <c r="H279" i="13"/>
  <c r="I279" i="13"/>
  <c r="J279" i="13"/>
  <c r="K279" i="13"/>
  <c r="L279" i="13"/>
  <c r="N279" i="13"/>
  <c r="E280" i="13"/>
  <c r="G280" i="13"/>
  <c r="I280" i="13"/>
  <c r="K280" i="13"/>
  <c r="M280" i="13"/>
  <c r="N280" i="13"/>
  <c r="P280" i="13"/>
  <c r="E281" i="13"/>
  <c r="G281" i="13"/>
  <c r="I281" i="13"/>
  <c r="J281" i="13"/>
  <c r="L281" i="13"/>
  <c r="N281" i="13"/>
  <c r="D282" i="13"/>
  <c r="G282" i="13"/>
  <c r="I282" i="13"/>
  <c r="J282" i="13"/>
  <c r="K282" i="13"/>
  <c r="L282" i="13"/>
  <c r="P282" i="13"/>
  <c r="D283" i="13"/>
  <c r="E283" i="13"/>
  <c r="G283" i="13"/>
  <c r="H283" i="13"/>
  <c r="L283" i="13"/>
  <c r="M283" i="13"/>
  <c r="N283" i="13"/>
  <c r="P283" i="13"/>
  <c r="D284" i="13"/>
  <c r="G284" i="13"/>
  <c r="I284" i="13"/>
  <c r="J284" i="13"/>
  <c r="K284" i="13"/>
  <c r="M284" i="13"/>
  <c r="P284" i="13"/>
  <c r="B285" i="13"/>
  <c r="D285" i="13"/>
  <c r="E285" i="13"/>
  <c r="J285" i="13"/>
  <c r="K285" i="13"/>
  <c r="L285" i="13"/>
  <c r="M285" i="13"/>
  <c r="N285" i="13"/>
  <c r="G286" i="13"/>
  <c r="K286" i="13"/>
  <c r="N286" i="13"/>
  <c r="B287" i="13"/>
  <c r="I287" i="13"/>
  <c r="J287" i="13"/>
  <c r="K287" i="13"/>
  <c r="L287" i="13"/>
  <c r="N287" i="13"/>
  <c r="C288" i="13"/>
  <c r="E288" i="13"/>
  <c r="G288" i="13"/>
  <c r="L288" i="13"/>
  <c r="M288" i="13"/>
  <c r="N288" i="13"/>
  <c r="P288" i="13"/>
  <c r="E289" i="13"/>
  <c r="G289" i="13"/>
  <c r="I289" i="13"/>
  <c r="L289" i="13"/>
  <c r="N289" i="13"/>
  <c r="G290" i="13"/>
  <c r="I290" i="13"/>
  <c r="J290" i="13"/>
  <c r="K290" i="13"/>
  <c r="L290" i="13"/>
  <c r="P290" i="13"/>
  <c r="B291" i="13"/>
  <c r="D291" i="13"/>
  <c r="E291" i="13"/>
  <c r="G291" i="13"/>
  <c r="L291" i="13"/>
  <c r="M291" i="13"/>
  <c r="N291" i="13"/>
  <c r="P291" i="13"/>
  <c r="C292" i="13"/>
  <c r="G292" i="13"/>
  <c r="I292" i="13"/>
  <c r="J292" i="13"/>
  <c r="K292" i="13"/>
  <c r="M292" i="13"/>
  <c r="B293" i="13"/>
  <c r="D293" i="13"/>
  <c r="E293" i="13"/>
  <c r="I293" i="13"/>
  <c r="K293" i="13"/>
  <c r="M293" i="13"/>
  <c r="N293" i="13"/>
  <c r="D294" i="13"/>
  <c r="G294" i="13"/>
  <c r="K294" i="13"/>
  <c r="M294" i="13"/>
  <c r="N294" i="13"/>
  <c r="P294" i="13"/>
  <c r="G295" i="13"/>
  <c r="H295" i="13"/>
  <c r="I295" i="13"/>
  <c r="J295" i="13"/>
  <c r="K295" i="13"/>
  <c r="L295" i="13"/>
  <c r="C296" i="13"/>
  <c r="D296" i="13"/>
  <c r="E296" i="13"/>
  <c r="G296" i="13"/>
  <c r="K296" i="13"/>
  <c r="L296" i="13"/>
  <c r="M296" i="13"/>
  <c r="N296" i="13"/>
  <c r="P296" i="13"/>
  <c r="E297" i="13"/>
  <c r="H297" i="13"/>
  <c r="I297" i="13"/>
  <c r="L297" i="13"/>
  <c r="N297" i="13"/>
  <c r="C298" i="13"/>
  <c r="D298" i="13"/>
  <c r="G298" i="13"/>
  <c r="I298" i="13"/>
  <c r="L298" i="13"/>
  <c r="M298" i="13"/>
  <c r="B299" i="13"/>
  <c r="E299" i="13"/>
  <c r="G299" i="13"/>
  <c r="J299" i="13"/>
  <c r="L299" i="13"/>
  <c r="N299" i="13"/>
  <c r="P299" i="13"/>
  <c r="C300" i="13"/>
  <c r="D300" i="13"/>
  <c r="G300" i="13"/>
  <c r="I300" i="13"/>
  <c r="J300" i="13"/>
  <c r="M300" i="13"/>
  <c r="P300" i="13"/>
  <c r="B301" i="13"/>
  <c r="D301" i="13"/>
  <c r="J301" i="13"/>
  <c r="K301" i="13"/>
  <c r="L301" i="13"/>
  <c r="M301" i="13"/>
  <c r="D302" i="13"/>
  <c r="G302" i="13"/>
  <c r="I302" i="13"/>
  <c r="K302" i="13"/>
  <c r="P302" i="13"/>
  <c r="B303" i="13"/>
  <c r="H303" i="13"/>
  <c r="J303" i="13"/>
  <c r="K303" i="13"/>
  <c r="L303" i="13"/>
  <c r="N303" i="13"/>
  <c r="C304" i="13"/>
  <c r="D304" i="13"/>
  <c r="E304" i="13"/>
  <c r="G304" i="13"/>
  <c r="K304" i="13"/>
  <c r="L304" i="13"/>
  <c r="M304" i="13"/>
  <c r="N304" i="13"/>
  <c r="P304" i="13"/>
  <c r="E305" i="13"/>
  <c r="G305" i="13"/>
  <c r="H305" i="13"/>
  <c r="I305" i="13"/>
  <c r="J305" i="13"/>
  <c r="N305" i="13"/>
  <c r="P305" i="13"/>
  <c r="C306" i="13"/>
  <c r="D306" i="13"/>
  <c r="G306" i="13"/>
  <c r="K306" i="13"/>
  <c r="L306" i="13"/>
  <c r="M306" i="13"/>
  <c r="P306" i="13"/>
  <c r="B307" i="13"/>
  <c r="C307" i="13"/>
  <c r="E307" i="13"/>
  <c r="G307" i="13"/>
  <c r="H307" i="13"/>
  <c r="J307" i="13"/>
  <c r="L307" i="13"/>
  <c r="M307" i="13"/>
  <c r="P307" i="13"/>
  <c r="C308" i="13"/>
  <c r="D308" i="13"/>
  <c r="J308" i="13"/>
  <c r="K308" i="13"/>
  <c r="M308" i="13"/>
  <c r="N308" i="13"/>
  <c r="P308" i="13"/>
  <c r="D309" i="13"/>
  <c r="E309" i="13"/>
  <c r="J309" i="13"/>
  <c r="K309" i="13"/>
  <c r="M309" i="13"/>
  <c r="N309" i="13"/>
  <c r="R309" i="13"/>
  <c r="D310" i="13"/>
  <c r="G310" i="13"/>
  <c r="I310" i="13"/>
  <c r="K310" i="13"/>
  <c r="N310" i="13"/>
  <c r="B311" i="13"/>
  <c r="E311" i="13"/>
  <c r="H311" i="13"/>
  <c r="I311" i="13"/>
  <c r="K311" i="13"/>
  <c r="L311" i="13"/>
  <c r="N311" i="13"/>
  <c r="E312" i="13"/>
  <c r="G312" i="13"/>
  <c r="I312" i="13"/>
  <c r="K312" i="13"/>
  <c r="L312" i="13"/>
  <c r="M312" i="13"/>
  <c r="N312" i="13"/>
  <c r="P312" i="13"/>
  <c r="E313" i="13"/>
  <c r="G313" i="13"/>
  <c r="I313" i="13"/>
  <c r="J313" i="13"/>
  <c r="L313" i="13"/>
  <c r="N313" i="13"/>
  <c r="P313" i="13"/>
  <c r="G314" i="13"/>
  <c r="I314" i="13"/>
  <c r="J314" i="13"/>
  <c r="K314" i="13"/>
  <c r="L314" i="13"/>
  <c r="P314" i="13"/>
  <c r="B315" i="13"/>
  <c r="D315" i="13"/>
  <c r="E315" i="13"/>
  <c r="G315" i="13"/>
  <c r="J315" i="13"/>
  <c r="L315" i="13"/>
  <c r="M315" i="13"/>
  <c r="N315" i="13"/>
  <c r="P315" i="13"/>
  <c r="C316" i="13"/>
  <c r="D316" i="13"/>
  <c r="G316" i="13"/>
  <c r="J316" i="13"/>
  <c r="M316" i="13"/>
  <c r="P316" i="13"/>
  <c r="D317" i="13"/>
  <c r="E317" i="13"/>
  <c r="J317" i="13"/>
  <c r="L317" i="13"/>
  <c r="M317" i="13"/>
  <c r="D318" i="13"/>
  <c r="E318" i="13"/>
  <c r="I318" i="13"/>
  <c r="M318" i="13"/>
  <c r="N318" i="13"/>
  <c r="P318" i="13"/>
  <c r="H319" i="13"/>
  <c r="J319" i="13"/>
  <c r="K319" i="13"/>
  <c r="D320" i="13"/>
  <c r="E320" i="13"/>
  <c r="I320" i="13"/>
  <c r="J320" i="13"/>
  <c r="K320" i="13"/>
  <c r="L320" i="13"/>
  <c r="N320" i="13"/>
  <c r="E321" i="13"/>
  <c r="G321" i="13"/>
  <c r="I321" i="13"/>
  <c r="L321" i="13"/>
  <c r="N321" i="13"/>
  <c r="P321" i="13"/>
  <c r="C322" i="13"/>
  <c r="G322" i="13"/>
  <c r="H322" i="13"/>
  <c r="I322" i="13"/>
  <c r="J322" i="13"/>
  <c r="L322" i="13"/>
  <c r="M322" i="13"/>
  <c r="P322" i="13"/>
  <c r="D323" i="13"/>
  <c r="G323" i="13"/>
  <c r="H323" i="13"/>
  <c r="L323" i="13"/>
  <c r="P323" i="13"/>
  <c r="C324" i="13"/>
  <c r="H324" i="13"/>
  <c r="I324" i="13"/>
  <c r="J324" i="13"/>
  <c r="P324" i="13"/>
  <c r="D325" i="13"/>
  <c r="J325" i="13"/>
  <c r="K325" i="13"/>
  <c r="L325" i="13"/>
  <c r="M325" i="13"/>
  <c r="N325" i="13"/>
  <c r="D326" i="13"/>
  <c r="E326" i="13"/>
  <c r="K326" i="13"/>
  <c r="L326" i="13"/>
  <c r="M326" i="13"/>
  <c r="N326" i="13"/>
  <c r="B327" i="13"/>
  <c r="H327" i="13"/>
  <c r="I327" i="13"/>
  <c r="K327" i="13"/>
  <c r="L327" i="13"/>
  <c r="C328" i="13"/>
  <c r="D328" i="13"/>
  <c r="E328" i="13"/>
  <c r="G328" i="13"/>
  <c r="I328" i="13"/>
  <c r="M328" i="13"/>
  <c r="N328" i="13"/>
  <c r="P328" i="13"/>
  <c r="E329" i="13"/>
  <c r="H329" i="13"/>
  <c r="I329" i="13"/>
  <c r="J329" i="13"/>
  <c r="M329" i="13"/>
  <c r="N329" i="13"/>
  <c r="P329" i="13"/>
  <c r="D330" i="13"/>
  <c r="I330" i="13"/>
  <c r="J330" i="13"/>
  <c r="K330" i="13"/>
  <c r="L330" i="13"/>
  <c r="M330" i="13"/>
  <c r="B331" i="13"/>
  <c r="D331" i="13"/>
  <c r="E331" i="13"/>
  <c r="G331" i="13"/>
  <c r="H331" i="13"/>
  <c r="N331" i="13"/>
  <c r="P331" i="13"/>
  <c r="C332" i="13"/>
  <c r="G332" i="13"/>
  <c r="J332" i="13"/>
  <c r="K332" i="13"/>
  <c r="M332" i="13"/>
  <c r="P332" i="13"/>
  <c r="D333" i="13"/>
  <c r="E333" i="13"/>
  <c r="K333" i="13"/>
  <c r="M333" i="13"/>
  <c r="D334" i="13"/>
  <c r="E334" i="13"/>
  <c r="G334" i="13"/>
  <c r="I334" i="13"/>
  <c r="K334" i="13"/>
  <c r="N334" i="13"/>
  <c r="P334" i="13"/>
  <c r="B335" i="13"/>
  <c r="E335" i="13"/>
  <c r="H335" i="13"/>
  <c r="J335" i="13"/>
  <c r="K335" i="13"/>
  <c r="L335" i="13"/>
  <c r="N335" i="13"/>
  <c r="C336" i="13"/>
  <c r="D336" i="13"/>
  <c r="E336" i="13"/>
  <c r="G336" i="13"/>
  <c r="I336" i="13"/>
  <c r="M336" i="13"/>
  <c r="N336" i="13"/>
  <c r="P336" i="13"/>
  <c r="D337" i="13"/>
  <c r="H337" i="13"/>
  <c r="I337" i="13"/>
  <c r="J337" i="13"/>
  <c r="L337" i="13"/>
  <c r="P337" i="13"/>
  <c r="D338" i="13"/>
  <c r="G338" i="13"/>
  <c r="I338" i="13"/>
  <c r="K338" i="13"/>
  <c r="L338" i="13"/>
  <c r="P338" i="13"/>
  <c r="B339" i="13"/>
  <c r="D339" i="13"/>
  <c r="G339" i="13"/>
  <c r="H339" i="13"/>
  <c r="J339" i="13"/>
  <c r="L339" i="13"/>
  <c r="P339" i="13"/>
  <c r="D340" i="13"/>
  <c r="I340" i="13"/>
  <c r="J340" i="13"/>
  <c r="K340" i="13"/>
  <c r="M340" i="13"/>
  <c r="B341" i="13"/>
  <c r="D341" i="13"/>
  <c r="E341" i="13"/>
  <c r="L341" i="13"/>
  <c r="M341" i="13"/>
  <c r="N341" i="13"/>
  <c r="E342" i="13"/>
  <c r="G342" i="13"/>
  <c r="I342" i="13"/>
  <c r="K342" i="13"/>
  <c r="M342" i="13"/>
  <c r="P342" i="13"/>
  <c r="B343" i="13"/>
  <c r="H343" i="13"/>
  <c r="K343" i="13"/>
  <c r="L343" i="13"/>
  <c r="N343" i="13"/>
  <c r="C344" i="13"/>
  <c r="D344" i="13"/>
  <c r="E344" i="13"/>
  <c r="G344" i="13"/>
  <c r="I344" i="13"/>
  <c r="L344" i="13"/>
  <c r="M344" i="13"/>
  <c r="N344" i="13"/>
  <c r="P344" i="13"/>
  <c r="D345" i="13"/>
  <c r="H345" i="13"/>
  <c r="I345" i="13"/>
  <c r="J345" i="13"/>
  <c r="L345" i="13"/>
  <c r="P345" i="13"/>
  <c r="C346" i="13"/>
  <c r="D346" i="13"/>
  <c r="G346" i="13"/>
  <c r="K346" i="13"/>
  <c r="L346" i="13"/>
  <c r="M346" i="13"/>
  <c r="P346" i="13"/>
  <c r="C347" i="13"/>
  <c r="E347" i="13"/>
  <c r="G347" i="13"/>
  <c r="H347" i="13"/>
  <c r="J347" i="13"/>
  <c r="L347" i="13"/>
  <c r="M347" i="13"/>
  <c r="P347" i="13"/>
  <c r="D348" i="13"/>
  <c r="G348" i="13"/>
  <c r="J348" i="13"/>
  <c r="K348" i="13"/>
  <c r="M348" i="13"/>
  <c r="N348" i="13"/>
  <c r="P348" i="13"/>
  <c r="B349" i="13"/>
  <c r="D349" i="13"/>
  <c r="J349" i="13"/>
  <c r="K349" i="13"/>
  <c r="L349" i="13"/>
  <c r="M349" i="13"/>
  <c r="B350" i="13"/>
  <c r="D350" i="13"/>
  <c r="E350" i="13"/>
  <c r="K350" i="13"/>
  <c r="M350" i="13"/>
  <c r="N350" i="13"/>
  <c r="E351" i="13"/>
  <c r="I351" i="13"/>
  <c r="J351" i="13"/>
  <c r="K351" i="13"/>
  <c r="N351" i="13"/>
  <c r="C352" i="13"/>
  <c r="D352" i="13"/>
  <c r="E352" i="13"/>
  <c r="I352" i="13"/>
  <c r="K352" i="13"/>
  <c r="M352" i="13"/>
  <c r="N352" i="13"/>
  <c r="P352" i="13"/>
  <c r="E353" i="13"/>
  <c r="G353" i="13"/>
  <c r="H353" i="13"/>
  <c r="I353" i="13"/>
  <c r="J353" i="13"/>
  <c r="N353" i="13"/>
  <c r="P353" i="13"/>
  <c r="C354" i="13"/>
  <c r="D354" i="13"/>
  <c r="G354" i="13"/>
  <c r="J354" i="13"/>
  <c r="K354" i="13"/>
  <c r="L354" i="13"/>
  <c r="M354" i="13"/>
  <c r="P354" i="13"/>
  <c r="E355" i="13"/>
  <c r="G355" i="13"/>
  <c r="H355" i="13"/>
  <c r="J355" i="13"/>
  <c r="L355" i="13"/>
  <c r="M355" i="13"/>
  <c r="P355" i="13"/>
  <c r="C356" i="13"/>
  <c r="D356" i="13"/>
  <c r="J356" i="13"/>
  <c r="M356" i="13"/>
  <c r="P356" i="13"/>
  <c r="B357" i="13"/>
  <c r="D357" i="13"/>
  <c r="E357" i="13"/>
  <c r="I357" i="13"/>
  <c r="K357" i="13"/>
  <c r="L357" i="13"/>
  <c r="M357" i="13"/>
  <c r="D358" i="13"/>
  <c r="G358" i="13"/>
  <c r="K358" i="13"/>
  <c r="M358" i="13"/>
  <c r="P358" i="13"/>
  <c r="B359" i="13"/>
  <c r="H359" i="13"/>
  <c r="I359" i="13"/>
  <c r="J359" i="13"/>
  <c r="K359" i="13"/>
  <c r="L359" i="13"/>
  <c r="C360" i="13"/>
  <c r="D360" i="13"/>
  <c r="E360" i="13"/>
  <c r="G360" i="13"/>
  <c r="J360" i="13"/>
  <c r="M360" i="13"/>
  <c r="N360" i="13"/>
  <c r="P360" i="13"/>
  <c r="G361" i="13"/>
  <c r="I361" i="13"/>
  <c r="J361" i="13"/>
  <c r="L361" i="13"/>
  <c r="N361" i="13"/>
  <c r="C362" i="13"/>
  <c r="G362" i="13"/>
  <c r="I362" i="13"/>
  <c r="J362" i="13"/>
  <c r="L362" i="13"/>
  <c r="M362" i="13"/>
  <c r="P362" i="13"/>
  <c r="D363" i="13"/>
  <c r="E363" i="13"/>
  <c r="G363" i="13"/>
  <c r="H363" i="13"/>
  <c r="J363" i="13"/>
  <c r="M363" i="13"/>
  <c r="N363" i="13"/>
  <c r="P363" i="13"/>
  <c r="C364" i="13"/>
  <c r="D364" i="13"/>
  <c r="G364" i="13"/>
  <c r="J364" i="13"/>
  <c r="K364" i="13"/>
  <c r="M364" i="13"/>
  <c r="N364" i="13"/>
  <c r="B365" i="13"/>
  <c r="D365" i="13"/>
  <c r="E365" i="13"/>
  <c r="L365" i="13"/>
  <c r="M365" i="13"/>
  <c r="N365" i="13"/>
  <c r="E366" i="13"/>
  <c r="G366" i="13"/>
  <c r="K366" i="13"/>
  <c r="P366" i="13"/>
  <c r="B367" i="13"/>
  <c r="C367" i="13"/>
  <c r="E367" i="13"/>
  <c r="G367" i="13"/>
  <c r="K367" i="13"/>
  <c r="L367" i="13"/>
  <c r="N367" i="13"/>
  <c r="P367" i="13"/>
  <c r="D368" i="13"/>
  <c r="E368" i="13"/>
  <c r="G368" i="13"/>
  <c r="I368" i="13"/>
  <c r="K368" i="13"/>
  <c r="N368" i="13"/>
  <c r="P368" i="13"/>
  <c r="E369" i="13"/>
  <c r="H369" i="13"/>
  <c r="I369" i="13"/>
  <c r="J369" i="13"/>
  <c r="N369" i="13"/>
  <c r="C370" i="13"/>
  <c r="G370" i="13"/>
  <c r="K370" i="13"/>
  <c r="L370" i="13"/>
  <c r="M370" i="13"/>
  <c r="P370" i="13"/>
  <c r="B371" i="13"/>
  <c r="E371" i="13"/>
  <c r="G371" i="13"/>
  <c r="H371" i="13"/>
  <c r="L371" i="13"/>
  <c r="N371" i="13"/>
  <c r="P371" i="13"/>
  <c r="C372" i="13"/>
  <c r="G372" i="13"/>
  <c r="I372" i="13"/>
  <c r="J372" i="13"/>
  <c r="P372" i="13"/>
  <c r="B373" i="13"/>
  <c r="D373" i="13"/>
  <c r="E373" i="13"/>
  <c r="J373" i="13"/>
  <c r="K373" i="13"/>
  <c r="L373" i="13"/>
  <c r="M373" i="13"/>
  <c r="N373" i="13"/>
  <c r="D374" i="13"/>
  <c r="E374" i="13"/>
  <c r="H374" i="13"/>
  <c r="I374" i="13"/>
  <c r="K374" i="13"/>
  <c r="M374" i="13"/>
  <c r="N374" i="13"/>
  <c r="C375" i="13"/>
  <c r="E375" i="13"/>
  <c r="G375" i="13"/>
  <c r="I375" i="13"/>
  <c r="J375" i="13"/>
  <c r="K375" i="13"/>
  <c r="N375" i="13"/>
  <c r="C376" i="13"/>
  <c r="D376" i="13"/>
  <c r="E376" i="13"/>
  <c r="I376" i="13"/>
  <c r="K376" i="13"/>
  <c r="L376" i="13"/>
  <c r="M376" i="13"/>
  <c r="N376" i="13"/>
  <c r="E377" i="13"/>
  <c r="G377" i="13"/>
  <c r="H377" i="13"/>
  <c r="I377" i="13"/>
  <c r="J377" i="13"/>
  <c r="L377" i="13"/>
  <c r="N377" i="13"/>
  <c r="C378" i="13"/>
  <c r="D378" i="13"/>
  <c r="I378" i="13"/>
  <c r="J378" i="13"/>
  <c r="K378" i="13"/>
  <c r="L378" i="13"/>
  <c r="M378" i="13"/>
  <c r="P378" i="13"/>
  <c r="D379" i="13"/>
  <c r="E379" i="13"/>
  <c r="G379" i="13"/>
  <c r="H379" i="13"/>
  <c r="J379" i="13"/>
  <c r="L379" i="13"/>
  <c r="N379" i="13"/>
  <c r="P379" i="13"/>
  <c r="D380" i="13"/>
  <c r="G380" i="13"/>
  <c r="I380" i="13"/>
  <c r="J380" i="13"/>
  <c r="M380" i="13"/>
  <c r="B381" i="13"/>
  <c r="D381" i="13"/>
  <c r="E381" i="13"/>
  <c r="K381" i="13"/>
  <c r="L381" i="13"/>
  <c r="M381" i="13"/>
  <c r="N381" i="13"/>
  <c r="D382" i="13"/>
  <c r="G382" i="13"/>
  <c r="I382" i="13"/>
  <c r="M382" i="13"/>
  <c r="B383" i="13"/>
  <c r="E383" i="13"/>
  <c r="H383" i="13"/>
  <c r="I383" i="13"/>
  <c r="K383" i="13"/>
  <c r="L383" i="13"/>
  <c r="C384" i="13"/>
  <c r="D384" i="13"/>
  <c r="E384" i="13"/>
  <c r="G384" i="13"/>
  <c r="K384" i="13"/>
  <c r="L384" i="13"/>
  <c r="M384" i="13"/>
  <c r="N384" i="13"/>
  <c r="P384" i="13"/>
  <c r="D385" i="13"/>
  <c r="G385" i="13"/>
  <c r="H385" i="13"/>
  <c r="I385" i="13"/>
  <c r="J385" i="13"/>
  <c r="M385" i="13"/>
  <c r="C386" i="13"/>
  <c r="D386" i="13"/>
  <c r="H386" i="13"/>
  <c r="I386" i="13"/>
  <c r="J386" i="13"/>
  <c r="L386" i="13"/>
  <c r="M386" i="13"/>
  <c r="B387" i="13"/>
  <c r="D387" i="13"/>
  <c r="E387" i="13"/>
  <c r="G387" i="13"/>
  <c r="L387" i="13"/>
  <c r="M387" i="13"/>
  <c r="N387" i="13"/>
  <c r="P387" i="13"/>
  <c r="C388" i="13"/>
  <c r="D388" i="13"/>
  <c r="G388" i="13"/>
  <c r="J388" i="13"/>
  <c r="K388" i="13"/>
  <c r="M388" i="13"/>
  <c r="N388" i="13"/>
  <c r="P388" i="13"/>
  <c r="D389" i="13"/>
  <c r="E389" i="13"/>
  <c r="J389" i="13"/>
  <c r="M389" i="13"/>
  <c r="N389" i="13"/>
  <c r="E390" i="13"/>
  <c r="G390" i="13"/>
  <c r="I390" i="13"/>
  <c r="M390" i="13"/>
  <c r="P390" i="13"/>
  <c r="C391" i="13"/>
  <c r="H391" i="13"/>
  <c r="I391" i="13"/>
  <c r="J391" i="13"/>
  <c r="K391" i="13"/>
  <c r="L391" i="13"/>
  <c r="N391" i="13"/>
  <c r="C392" i="13"/>
  <c r="E392" i="13"/>
  <c r="G392" i="13"/>
  <c r="I392" i="13"/>
  <c r="K392" i="13"/>
  <c r="N392" i="13"/>
  <c r="P392" i="13"/>
  <c r="D393" i="13"/>
  <c r="G393" i="13"/>
  <c r="I393" i="13"/>
  <c r="L393" i="13"/>
  <c r="N393" i="13"/>
  <c r="B394" i="13"/>
  <c r="C394" i="13"/>
  <c r="D394" i="13"/>
  <c r="G394" i="13"/>
  <c r="H394" i="13"/>
  <c r="I394" i="13"/>
  <c r="L394" i="13"/>
  <c r="M394" i="13"/>
  <c r="P394" i="13"/>
  <c r="C395" i="13"/>
  <c r="D395" i="13"/>
  <c r="G395" i="13"/>
  <c r="H395" i="13"/>
  <c r="J395" i="13"/>
  <c r="M395" i="13"/>
  <c r="P395" i="13"/>
  <c r="C396" i="13"/>
  <c r="D396" i="13"/>
  <c r="J396" i="13"/>
  <c r="K396" i="13"/>
  <c r="M396" i="13"/>
  <c r="P396" i="13"/>
  <c r="D397" i="13"/>
  <c r="E397" i="13"/>
  <c r="J397" i="13"/>
  <c r="K397" i="13"/>
  <c r="M397" i="13"/>
  <c r="N397" i="13"/>
  <c r="B398" i="13"/>
  <c r="E398" i="13"/>
  <c r="I398" i="13"/>
  <c r="K398" i="13"/>
  <c r="L398" i="13"/>
  <c r="M398" i="13"/>
  <c r="E399" i="13"/>
  <c r="J399" i="13"/>
  <c r="K399" i="13"/>
  <c r="L399" i="13"/>
  <c r="N399" i="13"/>
  <c r="P399" i="13"/>
  <c r="D400" i="13"/>
  <c r="E400" i="13"/>
  <c r="G400" i="13"/>
  <c r="K400" i="13"/>
  <c r="L400" i="13"/>
  <c r="N400" i="13"/>
  <c r="P400" i="13"/>
  <c r="E401" i="13"/>
  <c r="H401" i="13"/>
  <c r="I401" i="13"/>
  <c r="J401" i="13"/>
  <c r="L401" i="13"/>
  <c r="N401" i="13"/>
  <c r="P401" i="13"/>
  <c r="C402" i="13"/>
  <c r="G402" i="13"/>
  <c r="I402" i="13"/>
  <c r="J402" i="13"/>
  <c r="K402" i="13"/>
  <c r="L402" i="13"/>
  <c r="P402" i="13"/>
  <c r="C403" i="13"/>
  <c r="D403" i="13"/>
  <c r="E403" i="13"/>
  <c r="G403" i="13"/>
  <c r="H403" i="13"/>
  <c r="M403" i="13"/>
  <c r="N403" i="13"/>
  <c r="P403" i="13"/>
  <c r="D404" i="13"/>
  <c r="G404" i="13"/>
  <c r="I404" i="13"/>
  <c r="J404" i="13"/>
  <c r="N404" i="13"/>
  <c r="P404" i="13"/>
  <c r="B405" i="13"/>
  <c r="D405" i="13"/>
  <c r="E405" i="13"/>
  <c r="I405" i="13"/>
  <c r="J405" i="13"/>
  <c r="M405" i="13"/>
  <c r="N405" i="13"/>
  <c r="S405" i="13"/>
  <c r="T405" i="13" s="1"/>
  <c r="V405" i="13" s="1"/>
  <c r="D406" i="13"/>
  <c r="G406" i="13"/>
  <c r="K406" i="13"/>
  <c r="M406" i="13"/>
  <c r="N406" i="13"/>
  <c r="P406" i="13"/>
  <c r="B407" i="13"/>
  <c r="C407" i="13"/>
  <c r="E407" i="13"/>
  <c r="G407" i="13"/>
  <c r="H407" i="13"/>
  <c r="K407" i="13"/>
  <c r="N407" i="13"/>
  <c r="P407" i="13"/>
  <c r="C408" i="13"/>
  <c r="E408" i="13"/>
  <c r="G408" i="13"/>
  <c r="I408" i="13"/>
  <c r="J408" i="13"/>
  <c r="K408" i="13"/>
  <c r="L408" i="13"/>
  <c r="N408" i="13"/>
  <c r="D409" i="13"/>
  <c r="E409" i="13"/>
  <c r="G409" i="13"/>
  <c r="I409" i="13"/>
  <c r="J409" i="13"/>
  <c r="L409" i="13"/>
  <c r="N409" i="13"/>
  <c r="P409" i="13"/>
  <c r="D410" i="13"/>
  <c r="H410" i="13"/>
  <c r="I410" i="13"/>
  <c r="J410" i="13"/>
  <c r="K410" i="13"/>
  <c r="L410" i="13"/>
  <c r="M410" i="13"/>
  <c r="B411" i="13"/>
  <c r="C411" i="13"/>
  <c r="D411" i="13"/>
  <c r="E411" i="13"/>
  <c r="G411" i="13"/>
  <c r="H411" i="13"/>
  <c r="L411" i="13"/>
  <c r="M411" i="13"/>
  <c r="N411" i="13"/>
  <c r="P411" i="13"/>
  <c r="C412" i="13"/>
  <c r="D412" i="13"/>
  <c r="E412" i="13"/>
  <c r="I412" i="13"/>
  <c r="J412" i="13"/>
  <c r="K412" i="13"/>
  <c r="M412" i="13"/>
  <c r="N412" i="13"/>
  <c r="D413" i="13"/>
  <c r="E413" i="13"/>
  <c r="J413" i="13"/>
  <c r="K413" i="13"/>
  <c r="M413" i="13"/>
  <c r="N413" i="13"/>
  <c r="B414" i="13"/>
  <c r="D414" i="13"/>
  <c r="G414" i="13"/>
  <c r="I414" i="13"/>
  <c r="K414" i="13"/>
  <c r="L414" i="13"/>
  <c r="M414" i="13"/>
  <c r="E415" i="13"/>
  <c r="H415" i="13"/>
  <c r="K415" i="13"/>
  <c r="L415" i="13"/>
  <c r="N415" i="13"/>
  <c r="P415" i="13"/>
  <c r="C416" i="13"/>
  <c r="E416" i="13"/>
  <c r="G416" i="13"/>
  <c r="I416" i="13"/>
  <c r="J416" i="13"/>
  <c r="K416" i="13"/>
  <c r="N416" i="13"/>
  <c r="P416" i="13"/>
  <c r="D417" i="13"/>
  <c r="E417" i="13"/>
  <c r="G417" i="13"/>
  <c r="I417" i="13"/>
  <c r="J417" i="13"/>
  <c r="M417" i="13"/>
  <c r="N417" i="13"/>
  <c r="P417" i="13"/>
  <c r="D418" i="13"/>
  <c r="G418" i="13"/>
  <c r="I418" i="13"/>
  <c r="J418" i="13"/>
  <c r="L418" i="13"/>
  <c r="P418" i="13"/>
  <c r="B419" i="13"/>
  <c r="C419" i="13"/>
  <c r="G419" i="13"/>
  <c r="H419" i="13"/>
  <c r="J419" i="13"/>
  <c r="K419" i="13"/>
  <c r="L419" i="13"/>
  <c r="M419" i="13"/>
  <c r="P419" i="13"/>
  <c r="C420" i="13"/>
  <c r="D420" i="13"/>
  <c r="G420" i="13"/>
  <c r="I420" i="13"/>
  <c r="J420" i="13"/>
  <c r="M420" i="13"/>
  <c r="P420" i="13"/>
  <c r="B421" i="13"/>
  <c r="D421" i="13"/>
  <c r="I421" i="13"/>
  <c r="J421" i="13"/>
  <c r="K421" i="13"/>
  <c r="L421" i="13"/>
  <c r="M421" i="13"/>
  <c r="N421" i="13"/>
  <c r="D422" i="13"/>
  <c r="E422" i="13"/>
  <c r="G422" i="13"/>
  <c r="K422" i="13"/>
  <c r="L422" i="13"/>
  <c r="N422" i="13"/>
  <c r="P422" i="13"/>
  <c r="E423" i="13"/>
  <c r="H423" i="13"/>
  <c r="J423" i="13"/>
  <c r="K423" i="13"/>
  <c r="N423" i="13"/>
  <c r="P423" i="13"/>
  <c r="D424" i="13"/>
  <c r="E424" i="13"/>
  <c r="I424" i="13"/>
  <c r="J424" i="13"/>
  <c r="L424" i="13"/>
  <c r="M424" i="13"/>
  <c r="N424" i="13"/>
  <c r="P424" i="13"/>
  <c r="G425" i="13"/>
  <c r="H425" i="13"/>
  <c r="I425" i="13"/>
  <c r="J425" i="13"/>
  <c r="M425" i="13"/>
  <c r="P425" i="13"/>
  <c r="C426" i="13"/>
  <c r="D426" i="13"/>
  <c r="G426" i="13"/>
  <c r="K426" i="13"/>
  <c r="L426" i="13"/>
  <c r="M426" i="13"/>
  <c r="P426" i="13"/>
  <c r="B427" i="13"/>
  <c r="E427" i="13"/>
  <c r="G427" i="13"/>
  <c r="H427" i="13"/>
  <c r="J427" i="13"/>
  <c r="K427" i="13"/>
  <c r="M427" i="13"/>
  <c r="P427" i="13"/>
  <c r="D428" i="13"/>
  <c r="E428" i="13"/>
  <c r="I428" i="13"/>
  <c r="J428" i="13"/>
  <c r="M428" i="13"/>
  <c r="N428" i="13"/>
  <c r="P428" i="13"/>
  <c r="B429" i="13"/>
  <c r="D429" i="13"/>
  <c r="I429" i="13"/>
  <c r="J429" i="13"/>
  <c r="L429" i="13"/>
  <c r="M429" i="13"/>
  <c r="E430" i="13"/>
  <c r="I430" i="13"/>
  <c r="K430" i="13"/>
  <c r="L430" i="13"/>
  <c r="B431" i="13"/>
  <c r="E431" i="13"/>
  <c r="J431" i="13"/>
  <c r="K431" i="13"/>
  <c r="L431" i="13"/>
  <c r="N431" i="13"/>
  <c r="C432" i="13"/>
  <c r="E432" i="13"/>
  <c r="G432" i="13"/>
  <c r="J432" i="13"/>
  <c r="K432" i="13"/>
  <c r="M432" i="13"/>
  <c r="N432" i="13"/>
  <c r="D433" i="13"/>
  <c r="E433" i="13"/>
  <c r="G433" i="13"/>
  <c r="I433" i="13"/>
  <c r="J433" i="13"/>
  <c r="N433" i="13"/>
  <c r="P433" i="13"/>
  <c r="D434" i="13"/>
  <c r="H434" i="13"/>
  <c r="I434" i="13"/>
  <c r="K434" i="13"/>
  <c r="L434" i="13"/>
  <c r="B435" i="13"/>
  <c r="C435" i="13"/>
  <c r="D435" i="13"/>
  <c r="E435" i="13"/>
  <c r="G435" i="13"/>
  <c r="H435" i="13"/>
  <c r="K435" i="13"/>
  <c r="L435" i="13"/>
  <c r="M435" i="13"/>
  <c r="N435" i="13"/>
  <c r="P435" i="13"/>
  <c r="C436" i="13"/>
  <c r="D436" i="13"/>
  <c r="E436" i="13"/>
  <c r="G436" i="13"/>
  <c r="I436" i="13"/>
  <c r="J436" i="13"/>
  <c r="M436" i="13"/>
  <c r="N436" i="13"/>
  <c r="P436" i="13"/>
  <c r="B437" i="13"/>
  <c r="D437" i="13"/>
  <c r="I437" i="13"/>
  <c r="J437" i="13"/>
  <c r="K437" i="13"/>
  <c r="M437" i="13"/>
  <c r="N437" i="13"/>
  <c r="D438" i="13"/>
  <c r="E438" i="13"/>
  <c r="G438" i="13"/>
  <c r="H438" i="13"/>
  <c r="I438" i="13"/>
  <c r="M438" i="13"/>
  <c r="N438" i="13"/>
  <c r="P438" i="13"/>
  <c r="C439" i="13"/>
  <c r="E439" i="13"/>
  <c r="G439" i="13"/>
  <c r="H439" i="13"/>
  <c r="J439" i="13"/>
  <c r="K439" i="13"/>
  <c r="L439" i="13"/>
  <c r="C440" i="13"/>
  <c r="E440" i="13"/>
  <c r="G440" i="13"/>
  <c r="I440" i="13"/>
  <c r="K440" i="13"/>
  <c r="N440" i="13"/>
  <c r="P440" i="13"/>
  <c r="D441" i="13"/>
  <c r="E441" i="13"/>
  <c r="I441" i="13"/>
  <c r="J441" i="13"/>
  <c r="L441" i="13"/>
  <c r="M441" i="13"/>
  <c r="N441" i="13"/>
  <c r="P441" i="13"/>
  <c r="D442" i="13"/>
  <c r="G442" i="13"/>
  <c r="H442" i="13"/>
  <c r="I442" i="13"/>
  <c r="J442" i="13"/>
  <c r="L442" i="13"/>
  <c r="P442" i="13"/>
  <c r="B443" i="13"/>
  <c r="C443" i="13"/>
  <c r="D443" i="13"/>
  <c r="G443" i="13"/>
  <c r="H443" i="13"/>
  <c r="J443" i="13"/>
  <c r="L443" i="13"/>
  <c r="M443" i="13"/>
  <c r="P443" i="13"/>
  <c r="C444" i="13"/>
  <c r="D444" i="13"/>
  <c r="I444" i="13"/>
  <c r="J444" i="13"/>
  <c r="K444" i="13"/>
  <c r="M444" i="13"/>
  <c r="N444" i="13"/>
  <c r="B445" i="13"/>
  <c r="D445" i="13"/>
  <c r="E445" i="13"/>
  <c r="I445" i="13"/>
  <c r="K445" i="13"/>
  <c r="L445" i="13"/>
  <c r="M445" i="13"/>
  <c r="B446" i="13"/>
  <c r="D446" i="13"/>
  <c r="E446" i="13"/>
  <c r="I446" i="13"/>
  <c r="K446" i="13"/>
  <c r="L446" i="13"/>
  <c r="N446" i="13"/>
  <c r="B447" i="13"/>
  <c r="E447" i="13"/>
  <c r="G447" i="13"/>
  <c r="J447" i="13"/>
  <c r="K447" i="13"/>
  <c r="L447" i="13"/>
  <c r="N447" i="13"/>
  <c r="P447" i="13"/>
  <c r="D448" i="13"/>
  <c r="E448" i="13"/>
  <c r="G448" i="13"/>
  <c r="I448" i="13"/>
  <c r="K448" i="13"/>
  <c r="L448" i="13"/>
  <c r="N448" i="13"/>
  <c r="E449" i="13"/>
  <c r="G449" i="13"/>
  <c r="H449" i="13"/>
  <c r="I449" i="13"/>
  <c r="L449" i="13"/>
  <c r="N449" i="13"/>
  <c r="P449" i="13"/>
  <c r="C450" i="13"/>
  <c r="D450" i="13"/>
  <c r="J450" i="13"/>
  <c r="K450" i="13"/>
  <c r="L450" i="13"/>
  <c r="M450" i="13"/>
  <c r="P450" i="13"/>
  <c r="D451" i="13"/>
  <c r="G451" i="13"/>
  <c r="H451" i="13"/>
  <c r="J451" i="13"/>
  <c r="L451" i="13"/>
  <c r="N451" i="13"/>
  <c r="P451" i="13"/>
  <c r="D452" i="13"/>
  <c r="E452" i="13"/>
  <c r="I452" i="13"/>
  <c r="J452" i="13"/>
  <c r="M452" i="13"/>
  <c r="N452" i="13"/>
  <c r="P452" i="13"/>
  <c r="B453" i="13"/>
  <c r="D453" i="13"/>
  <c r="J453" i="13"/>
  <c r="K453" i="13"/>
  <c r="L453" i="13"/>
  <c r="M453" i="13"/>
  <c r="N453" i="13"/>
  <c r="B454" i="13"/>
  <c r="E454" i="13"/>
  <c r="G454" i="13"/>
  <c r="K454" i="13"/>
  <c r="L454" i="13"/>
  <c r="N454" i="13"/>
  <c r="P454" i="13"/>
  <c r="E455" i="13"/>
  <c r="G455" i="13"/>
  <c r="H455" i="13"/>
  <c r="I455" i="13"/>
  <c r="J455" i="13"/>
  <c r="K455" i="13"/>
  <c r="N455" i="13"/>
  <c r="C456" i="13"/>
  <c r="D456" i="13"/>
  <c r="E456" i="13"/>
  <c r="G456" i="13"/>
  <c r="I456" i="13"/>
  <c r="J456" i="13"/>
  <c r="K456" i="13"/>
  <c r="L456" i="13"/>
  <c r="M456" i="13"/>
  <c r="N456" i="13"/>
  <c r="P456" i="13"/>
  <c r="D457" i="13"/>
  <c r="E457" i="13"/>
  <c r="G457" i="13"/>
  <c r="H457" i="13"/>
  <c r="I457" i="13"/>
  <c r="J457" i="13"/>
  <c r="L457" i="13"/>
  <c r="M457" i="13"/>
  <c r="N457" i="13"/>
  <c r="P457" i="13"/>
  <c r="G458" i="13"/>
  <c r="I458" i="13"/>
  <c r="J458" i="13"/>
  <c r="K458" i="13"/>
  <c r="L458" i="13"/>
  <c r="P458" i="13"/>
  <c r="B459" i="13"/>
  <c r="D459" i="13"/>
  <c r="E459" i="13"/>
  <c r="G459" i="13"/>
  <c r="J459" i="13"/>
  <c r="K459" i="13"/>
  <c r="L459" i="13"/>
  <c r="N459" i="13"/>
  <c r="P459" i="13"/>
  <c r="C460" i="13"/>
  <c r="D460" i="13"/>
  <c r="E460" i="13"/>
  <c r="I460" i="13"/>
  <c r="J460" i="13"/>
  <c r="K460" i="13"/>
  <c r="M460" i="13"/>
  <c r="N460" i="13"/>
  <c r="P460" i="13"/>
  <c r="B461" i="13"/>
  <c r="D461" i="13"/>
  <c r="E461" i="13"/>
  <c r="I461" i="13"/>
  <c r="L461" i="13"/>
  <c r="M461" i="13"/>
  <c r="N461" i="13"/>
  <c r="B462" i="13"/>
  <c r="D462" i="13"/>
  <c r="E462" i="13"/>
  <c r="I462" i="13"/>
  <c r="K462" i="13"/>
  <c r="L462" i="13"/>
  <c r="M462" i="13"/>
  <c r="N462" i="13"/>
  <c r="P462" i="13"/>
  <c r="E463" i="13"/>
  <c r="G463" i="13"/>
  <c r="H463" i="13"/>
  <c r="K463" i="13"/>
  <c r="L463" i="13"/>
  <c r="N463" i="13"/>
  <c r="P463" i="13"/>
  <c r="D464" i="13"/>
  <c r="E464" i="13"/>
  <c r="G464" i="13"/>
  <c r="I464" i="13"/>
  <c r="J464" i="13"/>
  <c r="L464" i="13"/>
  <c r="N464" i="13"/>
  <c r="P464" i="13"/>
  <c r="D465" i="13"/>
  <c r="E465" i="13"/>
  <c r="H465" i="13"/>
  <c r="I465" i="13"/>
  <c r="J465" i="13"/>
  <c r="M465" i="13"/>
  <c r="P465" i="13"/>
  <c r="C466" i="13"/>
  <c r="D466" i="13"/>
  <c r="H466" i="13"/>
  <c r="I466" i="13"/>
  <c r="K466" i="13"/>
  <c r="L466" i="13"/>
  <c r="M466" i="13"/>
  <c r="B467" i="13"/>
  <c r="C467" i="13"/>
  <c r="E467" i="13"/>
  <c r="G467" i="13"/>
  <c r="H467" i="13"/>
  <c r="J467" i="13"/>
  <c r="K467" i="13"/>
  <c r="L467" i="13"/>
  <c r="M467" i="13"/>
  <c r="P467" i="13"/>
  <c r="C468" i="13"/>
  <c r="D468" i="13"/>
  <c r="E468" i="13"/>
  <c r="G468" i="13"/>
  <c r="I468" i="13"/>
  <c r="J468" i="13"/>
  <c r="M468" i="13"/>
  <c r="N468" i="13"/>
  <c r="P468" i="13"/>
  <c r="B469" i="13"/>
  <c r="D469" i="13"/>
  <c r="I469" i="13"/>
  <c r="J469" i="13"/>
  <c r="K469" i="13"/>
  <c r="M469" i="13"/>
  <c r="N469" i="13"/>
  <c r="B470" i="13"/>
  <c r="D470" i="13"/>
  <c r="E470" i="13"/>
  <c r="I470" i="13"/>
  <c r="L470" i="13"/>
  <c r="M470" i="13"/>
  <c r="B471" i="13"/>
  <c r="E471" i="13"/>
  <c r="G471" i="13"/>
  <c r="I471" i="13"/>
  <c r="K471" i="13"/>
  <c r="L471" i="13"/>
  <c r="P471" i="13"/>
  <c r="D472" i="13"/>
  <c r="E472" i="13"/>
  <c r="I472" i="13"/>
  <c r="J472" i="13"/>
  <c r="K472" i="13"/>
  <c r="L472" i="13"/>
  <c r="M472" i="13"/>
  <c r="N472" i="13"/>
  <c r="P472" i="13"/>
  <c r="D473" i="13"/>
  <c r="E473" i="13"/>
  <c r="G473" i="13"/>
  <c r="H473" i="13"/>
  <c r="I473" i="13"/>
  <c r="M473" i="13"/>
  <c r="N473" i="13"/>
  <c r="P473" i="13"/>
  <c r="C474" i="13"/>
  <c r="G474" i="13"/>
  <c r="J474" i="13"/>
  <c r="K474" i="13"/>
  <c r="L474" i="13"/>
  <c r="P474" i="13"/>
  <c r="C475" i="13"/>
  <c r="E475" i="13"/>
  <c r="G475" i="13"/>
  <c r="H475" i="13"/>
  <c r="J475" i="13"/>
  <c r="L475" i="13"/>
  <c r="M475" i="13"/>
  <c r="P475" i="13"/>
  <c r="C476" i="13"/>
  <c r="E476" i="13"/>
  <c r="G476" i="13"/>
  <c r="J476" i="13"/>
  <c r="K476" i="13"/>
  <c r="M476" i="13"/>
  <c r="P476" i="13"/>
  <c r="B477" i="13"/>
  <c r="D477" i="13"/>
  <c r="E477" i="13"/>
  <c r="I477" i="13"/>
  <c r="K477" i="13"/>
  <c r="L477" i="13"/>
  <c r="M477" i="13"/>
  <c r="N477" i="13"/>
  <c r="B478" i="13"/>
  <c r="E478" i="13"/>
  <c r="G478" i="13"/>
  <c r="I478" i="13"/>
  <c r="K478" i="13"/>
  <c r="P478" i="13"/>
  <c r="B479" i="13"/>
  <c r="E479" i="13"/>
  <c r="I479" i="13"/>
  <c r="J479" i="13"/>
  <c r="K479" i="13"/>
  <c r="L479" i="13"/>
  <c r="N479" i="13"/>
  <c r="C480" i="13"/>
  <c r="D480" i="13"/>
  <c r="E480" i="13"/>
  <c r="G480" i="13"/>
  <c r="I480" i="13"/>
  <c r="J480" i="13"/>
  <c r="L480" i="13"/>
  <c r="M480" i="13"/>
  <c r="N480" i="13"/>
  <c r="P480" i="13"/>
  <c r="D481" i="13"/>
  <c r="G481" i="13"/>
  <c r="H481" i="13"/>
  <c r="I481" i="13"/>
  <c r="L481" i="13"/>
  <c r="M481" i="13"/>
  <c r="N481" i="13"/>
  <c r="C482" i="13"/>
  <c r="G482" i="13"/>
  <c r="H482" i="13"/>
  <c r="I482" i="13"/>
  <c r="J482" i="13"/>
  <c r="L482" i="13"/>
  <c r="P482" i="13"/>
  <c r="B483" i="13"/>
  <c r="C483" i="13"/>
  <c r="D483" i="13"/>
  <c r="G483" i="13"/>
  <c r="H483" i="13"/>
  <c r="J483" i="13"/>
  <c r="K483" i="13"/>
  <c r="L483" i="13"/>
  <c r="M483" i="13"/>
  <c r="P483" i="13"/>
  <c r="C484" i="13"/>
  <c r="D484" i="13"/>
  <c r="E484" i="13"/>
  <c r="G484" i="13"/>
  <c r="J484" i="13"/>
  <c r="K484" i="13"/>
  <c r="M484" i="13"/>
  <c r="N484" i="13"/>
  <c r="P484" i="13"/>
  <c r="D485" i="13"/>
  <c r="E485" i="13"/>
  <c r="I485" i="13"/>
  <c r="K485" i="13"/>
  <c r="M485" i="13"/>
  <c r="N485" i="13"/>
  <c r="B486" i="13"/>
  <c r="E486" i="13"/>
  <c r="G486" i="13"/>
  <c r="I486" i="13"/>
  <c r="K486" i="13"/>
  <c r="L486" i="13"/>
  <c r="N486" i="13"/>
  <c r="P486" i="13"/>
  <c r="B487" i="13"/>
  <c r="C487" i="13"/>
  <c r="G487" i="13"/>
  <c r="H487" i="13"/>
  <c r="I487" i="13"/>
  <c r="J487" i="13"/>
  <c r="K487" i="13"/>
  <c r="L487" i="13"/>
  <c r="P487" i="13"/>
  <c r="C488" i="13"/>
  <c r="E488" i="13"/>
  <c r="G488" i="13"/>
  <c r="I488" i="13"/>
  <c r="J488" i="13"/>
  <c r="K488" i="13"/>
  <c r="N488" i="13"/>
  <c r="P488" i="13"/>
  <c r="D489" i="13"/>
  <c r="H489" i="13"/>
  <c r="I489" i="13"/>
  <c r="J489" i="13"/>
  <c r="L489" i="13"/>
  <c r="M489" i="13"/>
  <c r="P489" i="13"/>
  <c r="C490" i="13"/>
  <c r="D490" i="13"/>
  <c r="G490" i="13"/>
  <c r="H490" i="13"/>
  <c r="J490" i="13"/>
  <c r="K490" i="13"/>
  <c r="L490" i="13"/>
  <c r="M490" i="13"/>
  <c r="P490" i="13"/>
  <c r="B491" i="13"/>
  <c r="D491" i="13"/>
  <c r="E491" i="13"/>
  <c r="G491" i="13"/>
  <c r="J491" i="13"/>
  <c r="K491" i="13"/>
  <c r="M491" i="13"/>
  <c r="N491" i="13"/>
  <c r="P491" i="13"/>
  <c r="C492" i="13"/>
  <c r="E492" i="13"/>
  <c r="G492" i="13"/>
  <c r="I492" i="13"/>
  <c r="J492" i="13"/>
  <c r="N492" i="13"/>
  <c r="P492" i="13"/>
  <c r="B493" i="13"/>
  <c r="D493" i="13"/>
  <c r="I493" i="13"/>
  <c r="J493" i="13"/>
  <c r="K493" i="13"/>
  <c r="L493" i="13"/>
  <c r="M493" i="13"/>
  <c r="B494" i="13"/>
  <c r="D494" i="13"/>
  <c r="E494" i="13"/>
  <c r="G494" i="13"/>
  <c r="H494" i="13"/>
  <c r="L494" i="13"/>
  <c r="M494" i="13"/>
  <c r="N494" i="13"/>
  <c r="P494" i="13"/>
  <c r="B495" i="13"/>
  <c r="E495" i="13"/>
  <c r="G495" i="13"/>
  <c r="H495" i="13"/>
  <c r="I495" i="13"/>
  <c r="K495" i="13"/>
  <c r="L495" i="13"/>
  <c r="P495" i="13"/>
  <c r="C496" i="13"/>
  <c r="D496" i="13"/>
  <c r="E496" i="13"/>
  <c r="I496" i="13"/>
  <c r="K496" i="13"/>
  <c r="L496" i="13"/>
  <c r="M496" i="13"/>
  <c r="N496" i="13"/>
  <c r="P496" i="13"/>
  <c r="D497" i="13"/>
  <c r="E497" i="13"/>
  <c r="G497" i="13"/>
  <c r="H497" i="13"/>
  <c r="I497" i="13"/>
  <c r="J497" i="13"/>
  <c r="M497" i="13"/>
  <c r="N497" i="13"/>
  <c r="P497" i="13"/>
  <c r="B498" i="13"/>
  <c r="C498" i="13"/>
  <c r="D498" i="13"/>
  <c r="I498" i="13"/>
  <c r="J498" i="13"/>
  <c r="K498" i="13"/>
  <c r="L498" i="13"/>
  <c r="M498" i="13"/>
  <c r="B499" i="13"/>
  <c r="D499" i="13"/>
  <c r="E499" i="13"/>
  <c r="G499" i="13"/>
  <c r="H499" i="13"/>
  <c r="K499" i="13"/>
  <c r="L499" i="13"/>
  <c r="N499" i="13"/>
  <c r="P499" i="13"/>
  <c r="C500" i="13"/>
  <c r="D500" i="13"/>
  <c r="G500" i="13"/>
  <c r="I500" i="13"/>
  <c r="J500" i="13"/>
  <c r="K500" i="13"/>
  <c r="M500" i="13"/>
  <c r="P500" i="13"/>
  <c r="B501" i="13"/>
  <c r="D501" i="13"/>
  <c r="E501" i="13"/>
  <c r="J501" i="13"/>
  <c r="K501" i="13"/>
  <c r="M501" i="13"/>
  <c r="N501" i="13"/>
  <c r="B502" i="13"/>
  <c r="E502" i="13"/>
  <c r="I502" i="13"/>
  <c r="K502" i="13"/>
  <c r="L502" i="13"/>
  <c r="M502" i="13"/>
  <c r="B503" i="13"/>
  <c r="E503" i="13"/>
  <c r="I503" i="13"/>
  <c r="J503" i="13"/>
  <c r="K503" i="13"/>
  <c r="L503" i="13"/>
  <c r="N503" i="13"/>
  <c r="C504" i="13"/>
  <c r="D504" i="13"/>
  <c r="E504" i="13"/>
  <c r="I504" i="13"/>
  <c r="K504" i="13"/>
  <c r="L504" i="13"/>
  <c r="M504" i="13"/>
  <c r="N504" i="13"/>
  <c r="E505" i="13"/>
  <c r="G505" i="13"/>
  <c r="H505" i="13"/>
  <c r="I505" i="13"/>
  <c r="J505" i="13"/>
  <c r="L505" i="13"/>
  <c r="N505" i="13"/>
  <c r="P505" i="13"/>
  <c r="D506" i="13"/>
  <c r="G506" i="13"/>
  <c r="H506" i="13"/>
  <c r="J506" i="13"/>
  <c r="K506" i="13"/>
  <c r="L506" i="13"/>
  <c r="M506" i="13"/>
  <c r="P506" i="13"/>
  <c r="B507" i="13"/>
  <c r="D507" i="13"/>
  <c r="E507" i="13"/>
  <c r="G507" i="13"/>
  <c r="H507" i="13"/>
  <c r="J507" i="13"/>
  <c r="K507" i="13"/>
  <c r="M507" i="13"/>
  <c r="N507" i="13"/>
  <c r="P507" i="13"/>
  <c r="D508" i="13"/>
  <c r="E508" i="13"/>
  <c r="I508" i="13"/>
  <c r="J508" i="13"/>
  <c r="K508" i="13"/>
  <c r="N508" i="13"/>
  <c r="B509" i="13"/>
  <c r="D509" i="13"/>
  <c r="E509" i="13"/>
  <c r="J509" i="13"/>
  <c r="K509" i="13"/>
  <c r="L509" i="13"/>
  <c r="M509" i="13"/>
  <c r="N509" i="13"/>
  <c r="B510" i="13"/>
  <c r="E510" i="13"/>
  <c r="G510" i="13"/>
  <c r="H510" i="13"/>
  <c r="I510" i="13"/>
  <c r="K510" i="13"/>
  <c r="M510" i="13"/>
  <c r="P510" i="13"/>
  <c r="B511" i="13"/>
  <c r="E511" i="13"/>
  <c r="G511" i="13"/>
  <c r="I511" i="13"/>
  <c r="J511" i="13"/>
  <c r="K511" i="13"/>
  <c r="L511" i="13"/>
  <c r="N511" i="13"/>
  <c r="P511" i="13"/>
  <c r="C512" i="13"/>
  <c r="E512" i="13"/>
  <c r="G512" i="13"/>
  <c r="I512" i="13"/>
  <c r="K512" i="13"/>
  <c r="L512" i="13"/>
  <c r="N512" i="13"/>
  <c r="P512" i="13"/>
  <c r="E513" i="13"/>
  <c r="H513" i="13"/>
  <c r="I513" i="13"/>
  <c r="J513" i="13"/>
  <c r="L513" i="13"/>
  <c r="M513" i="13"/>
  <c r="C514" i="13"/>
  <c r="D514" i="13"/>
  <c r="G514" i="13"/>
  <c r="H514" i="13"/>
  <c r="I514" i="13"/>
  <c r="L514" i="13"/>
  <c r="M514" i="13"/>
  <c r="P514" i="13"/>
  <c r="B515" i="13"/>
  <c r="C515" i="13"/>
  <c r="E515" i="13"/>
  <c r="G515" i="13"/>
  <c r="H515" i="13"/>
  <c r="J515" i="13"/>
  <c r="K515" i="13"/>
  <c r="L515" i="13"/>
  <c r="N515" i="13"/>
  <c r="P515" i="13"/>
  <c r="C516" i="13"/>
  <c r="E516" i="13"/>
  <c r="G516" i="13"/>
  <c r="J516" i="13"/>
  <c r="K516" i="13"/>
  <c r="N516" i="13"/>
  <c r="P516" i="13"/>
  <c r="B517" i="13"/>
  <c r="D517" i="13"/>
  <c r="E517" i="13"/>
  <c r="I517" i="13"/>
  <c r="J517" i="13"/>
  <c r="K517" i="13"/>
  <c r="L517" i="13"/>
  <c r="M517" i="13"/>
  <c r="N517" i="13"/>
  <c r="B518" i="13"/>
  <c r="D518" i="13"/>
  <c r="E518" i="13"/>
  <c r="G518" i="13"/>
  <c r="K518" i="13"/>
  <c r="L518" i="13"/>
  <c r="M518" i="13"/>
  <c r="N518" i="13"/>
  <c r="P518" i="13"/>
  <c r="E519" i="13"/>
  <c r="G519" i="13"/>
  <c r="H519" i="13"/>
  <c r="I519" i="13"/>
  <c r="J519" i="13"/>
  <c r="K519" i="13"/>
  <c r="N519" i="13"/>
  <c r="P519" i="13"/>
  <c r="C520" i="13"/>
  <c r="E520" i="13"/>
  <c r="G520" i="13"/>
  <c r="I520" i="13"/>
  <c r="J520" i="13"/>
  <c r="L520" i="13"/>
  <c r="M520" i="13"/>
  <c r="N520" i="13"/>
  <c r="P520" i="13"/>
  <c r="E521" i="13"/>
  <c r="G521" i="13"/>
  <c r="H521" i="13"/>
  <c r="I521" i="13"/>
  <c r="J521" i="13"/>
  <c r="L521" i="13"/>
  <c r="N521" i="13"/>
  <c r="P521" i="13"/>
  <c r="C522" i="13"/>
  <c r="G522" i="13"/>
  <c r="I522" i="13"/>
  <c r="J522" i="13"/>
  <c r="K522" i="13"/>
  <c r="L522" i="13"/>
  <c r="M522" i="13"/>
  <c r="P522" i="13"/>
  <c r="C523" i="13"/>
  <c r="D523" i="13"/>
  <c r="E523" i="13"/>
  <c r="G523" i="13"/>
  <c r="H523" i="13"/>
  <c r="L523" i="13"/>
  <c r="M523" i="13"/>
  <c r="N523" i="13"/>
  <c r="P523" i="13"/>
  <c r="D524" i="13"/>
  <c r="E524" i="13"/>
  <c r="G524" i="13"/>
  <c r="I524" i="13"/>
  <c r="J524" i="13"/>
  <c r="N524" i="13"/>
  <c r="P524" i="13"/>
  <c r="B525" i="13"/>
  <c r="D525" i="13"/>
  <c r="E525" i="13"/>
  <c r="I525" i="13"/>
  <c r="J525" i="13"/>
  <c r="K525" i="13"/>
  <c r="L525" i="13"/>
  <c r="M525" i="13"/>
  <c r="N525" i="13"/>
  <c r="B526" i="13"/>
  <c r="D526" i="13"/>
  <c r="E526" i="13"/>
  <c r="G526" i="13"/>
  <c r="I526" i="13"/>
  <c r="K526" i="13"/>
  <c r="L526" i="13"/>
  <c r="M526" i="13"/>
  <c r="N526" i="13"/>
  <c r="P526" i="13"/>
  <c r="B527" i="13"/>
  <c r="E527" i="13"/>
  <c r="G527" i="13"/>
  <c r="H527" i="13"/>
  <c r="J527" i="13"/>
  <c r="K527" i="13"/>
  <c r="L527" i="13"/>
  <c r="N527" i="13"/>
  <c r="P527" i="13"/>
  <c r="C528" i="13"/>
  <c r="D528" i="13"/>
  <c r="E528" i="13"/>
  <c r="G528" i="13"/>
  <c r="J528" i="13"/>
  <c r="K528" i="13"/>
  <c r="L528" i="13"/>
  <c r="M528" i="13"/>
  <c r="N528" i="13"/>
  <c r="D529" i="13"/>
  <c r="E529" i="13"/>
  <c r="G529" i="13"/>
  <c r="H529" i="13"/>
  <c r="I529" i="13"/>
  <c r="L529" i="13"/>
  <c r="M529" i="13"/>
  <c r="N529" i="13"/>
  <c r="P529" i="13"/>
  <c r="C530" i="13"/>
  <c r="D530" i="13"/>
  <c r="H530" i="13"/>
  <c r="I530" i="13"/>
  <c r="J530" i="13"/>
  <c r="K530" i="13"/>
  <c r="L530" i="13"/>
  <c r="M530" i="13"/>
  <c r="P530" i="13"/>
  <c r="C531" i="13"/>
  <c r="D531" i="13"/>
  <c r="E531" i="13"/>
  <c r="G531" i="13"/>
  <c r="H531" i="13"/>
  <c r="J531" i="13"/>
  <c r="K531" i="13"/>
  <c r="M531" i="13"/>
  <c r="N531" i="13"/>
  <c r="P531" i="13"/>
  <c r="C532" i="13"/>
  <c r="E532" i="13"/>
  <c r="G532" i="13"/>
  <c r="J532" i="13"/>
  <c r="K532" i="13"/>
  <c r="M532" i="13"/>
  <c r="P532" i="13"/>
  <c r="D533" i="13"/>
  <c r="E533" i="13"/>
  <c r="J533" i="13"/>
  <c r="L533" i="13"/>
  <c r="M533" i="13"/>
  <c r="N533" i="13"/>
  <c r="B534" i="13"/>
  <c r="G534" i="13"/>
  <c r="I534" i="13"/>
  <c r="K534" i="13"/>
  <c r="L534" i="13"/>
  <c r="M534" i="13"/>
  <c r="B535" i="13"/>
  <c r="G535" i="13"/>
  <c r="I535" i="13"/>
  <c r="J535" i="13"/>
  <c r="K535" i="13"/>
  <c r="L535" i="13"/>
  <c r="P535" i="13"/>
  <c r="C536" i="13"/>
  <c r="D536" i="13"/>
  <c r="E536" i="13"/>
  <c r="G536" i="13"/>
  <c r="J536" i="13"/>
  <c r="K536" i="13"/>
  <c r="L536" i="13"/>
  <c r="M536" i="13"/>
  <c r="N536" i="13"/>
  <c r="P536" i="13"/>
  <c r="D537" i="13"/>
  <c r="E537" i="13"/>
  <c r="G537" i="13"/>
  <c r="I537" i="13"/>
  <c r="J537" i="13"/>
  <c r="M537" i="13"/>
  <c r="N537" i="13"/>
  <c r="P537" i="13"/>
  <c r="C538" i="13"/>
  <c r="D538" i="13"/>
  <c r="H538" i="13"/>
  <c r="I538" i="13"/>
  <c r="J538" i="13"/>
  <c r="L538" i="13"/>
  <c r="M538" i="13"/>
  <c r="P538" i="13"/>
  <c r="C539" i="13"/>
  <c r="D539" i="13"/>
  <c r="G539" i="13"/>
  <c r="H539" i="13"/>
  <c r="J539" i="13"/>
  <c r="K539" i="13"/>
  <c r="M539" i="13"/>
  <c r="P539" i="13"/>
  <c r="C540" i="13"/>
  <c r="G540" i="13"/>
  <c r="H540" i="13"/>
  <c r="I540" i="13"/>
  <c r="J540" i="13"/>
  <c r="K540" i="13"/>
  <c r="M540" i="13"/>
  <c r="B541" i="13"/>
  <c r="D541" i="13"/>
  <c r="E541" i="13"/>
  <c r="I541" i="13"/>
  <c r="K541" i="13"/>
  <c r="L541" i="13"/>
  <c r="M541" i="13"/>
  <c r="N541" i="13"/>
  <c r="D542" i="13"/>
  <c r="G542" i="13"/>
  <c r="I542" i="13"/>
  <c r="L542" i="13"/>
  <c r="M542" i="13"/>
  <c r="N542" i="13"/>
  <c r="B543" i="13"/>
  <c r="C543" i="13"/>
  <c r="E543" i="13"/>
  <c r="H543" i="13"/>
  <c r="I543" i="13"/>
  <c r="K543" i="13"/>
  <c r="L543" i="13"/>
  <c r="N543" i="13"/>
  <c r="P543" i="13"/>
  <c r="R544" i="13"/>
  <c r="C544" i="13"/>
  <c r="D544" i="13"/>
  <c r="E544" i="13"/>
  <c r="G544" i="13"/>
  <c r="I544" i="13"/>
  <c r="L544" i="13"/>
  <c r="M544" i="13"/>
  <c r="N544" i="13"/>
  <c r="P544" i="13"/>
  <c r="G545" i="13"/>
  <c r="H545" i="13"/>
  <c r="I545" i="13"/>
  <c r="J545" i="13"/>
  <c r="L545" i="13"/>
  <c r="N545" i="13"/>
  <c r="B546" i="13"/>
  <c r="C546" i="13"/>
  <c r="D546" i="13"/>
  <c r="G546" i="13"/>
  <c r="I546" i="13"/>
  <c r="J546" i="13"/>
  <c r="L546" i="13"/>
  <c r="M546" i="13"/>
  <c r="P546" i="13"/>
  <c r="C547" i="13"/>
  <c r="D547" i="13"/>
  <c r="E547" i="13"/>
  <c r="G547" i="13"/>
  <c r="H547" i="13"/>
  <c r="J547" i="13"/>
  <c r="L547" i="13"/>
  <c r="M547" i="13"/>
  <c r="N547" i="13"/>
  <c r="P547" i="13"/>
  <c r="C548" i="13"/>
  <c r="D548" i="13"/>
  <c r="E548" i="13"/>
  <c r="G548" i="13"/>
  <c r="J548" i="13"/>
  <c r="M548" i="13"/>
  <c r="N548" i="13"/>
  <c r="P548" i="13"/>
  <c r="B549" i="13"/>
  <c r="D549" i="13"/>
  <c r="E549" i="13"/>
  <c r="I549" i="13"/>
  <c r="J549" i="13"/>
  <c r="K549" i="13"/>
  <c r="M549" i="13"/>
  <c r="N549" i="13"/>
  <c r="B550" i="13"/>
  <c r="D550" i="13"/>
  <c r="E550" i="13"/>
  <c r="I550" i="13"/>
  <c r="K550" i="13"/>
  <c r="L550" i="13"/>
  <c r="M550" i="13"/>
  <c r="N550" i="13"/>
  <c r="B551" i="13"/>
  <c r="E551" i="13"/>
  <c r="G551" i="13"/>
  <c r="J551" i="13"/>
  <c r="K551" i="13"/>
  <c r="L551" i="13"/>
  <c r="N551" i="13"/>
  <c r="P551" i="13"/>
  <c r="C552" i="13"/>
  <c r="D552" i="13"/>
  <c r="E552" i="13"/>
  <c r="G552" i="13"/>
  <c r="I552" i="13"/>
  <c r="J552" i="13"/>
  <c r="L552" i="13"/>
  <c r="M552" i="13"/>
  <c r="N552" i="13"/>
  <c r="P552" i="13"/>
  <c r="D553" i="13"/>
  <c r="G553" i="13"/>
  <c r="H553" i="13"/>
  <c r="I553" i="13"/>
  <c r="L553" i="13"/>
  <c r="M553" i="13"/>
  <c r="N553" i="13"/>
  <c r="C554" i="13"/>
  <c r="G554" i="13"/>
  <c r="H554" i="13"/>
  <c r="I554" i="13"/>
  <c r="J554" i="13"/>
  <c r="L554" i="13"/>
  <c r="P554" i="13"/>
  <c r="B555" i="13"/>
  <c r="C555" i="13"/>
  <c r="D555" i="13"/>
  <c r="E555" i="13"/>
  <c r="G555" i="13"/>
  <c r="J555" i="13"/>
  <c r="K555" i="13"/>
  <c r="L555" i="13"/>
  <c r="M555" i="13"/>
  <c r="N555" i="13"/>
  <c r="P555" i="13"/>
  <c r="C556" i="13"/>
  <c r="D556" i="13"/>
  <c r="E556" i="13"/>
  <c r="G556" i="13"/>
  <c r="I556" i="13"/>
  <c r="J556" i="13"/>
  <c r="K556" i="13"/>
  <c r="M556" i="13"/>
  <c r="N556" i="13"/>
  <c r="P556" i="13"/>
  <c r="B557" i="13"/>
  <c r="D557" i="13"/>
  <c r="E557" i="13"/>
  <c r="I557" i="13"/>
  <c r="K557" i="13"/>
  <c r="L557" i="13"/>
  <c r="M557" i="13"/>
  <c r="B558" i="13"/>
  <c r="E558" i="13"/>
  <c r="G558" i="13"/>
  <c r="I558" i="13"/>
  <c r="K558" i="13"/>
  <c r="L558" i="13"/>
  <c r="N558" i="13"/>
  <c r="P558" i="13"/>
  <c r="B559" i="13"/>
  <c r="C559" i="13"/>
  <c r="E559" i="13"/>
  <c r="G559" i="13"/>
  <c r="H559" i="13"/>
  <c r="I559" i="13"/>
  <c r="K559" i="13"/>
  <c r="N559" i="13"/>
  <c r="P559" i="13"/>
  <c r="R560" i="13"/>
  <c r="E560" i="13"/>
  <c r="G560" i="13"/>
  <c r="I560" i="13"/>
  <c r="J560" i="13"/>
  <c r="K560" i="13"/>
  <c r="L560" i="13"/>
  <c r="N560" i="13"/>
  <c r="P560" i="13"/>
  <c r="D561" i="13"/>
  <c r="E561" i="13"/>
  <c r="H561" i="13"/>
  <c r="I561" i="13"/>
  <c r="J561" i="13"/>
  <c r="L561" i="13"/>
  <c r="M561" i="13"/>
  <c r="N561" i="13"/>
  <c r="C562" i="13"/>
  <c r="G562" i="13"/>
  <c r="H562" i="13"/>
  <c r="I562" i="13"/>
  <c r="K562" i="13"/>
  <c r="L562" i="13"/>
  <c r="M562" i="13"/>
  <c r="P562" i="13"/>
  <c r="B563" i="13"/>
  <c r="C563" i="13"/>
  <c r="E563" i="13"/>
  <c r="G563" i="13"/>
  <c r="H563" i="13"/>
  <c r="K563" i="13"/>
  <c r="L563" i="13"/>
  <c r="N563" i="13"/>
  <c r="P563" i="13"/>
  <c r="C564" i="13"/>
  <c r="E564" i="13"/>
  <c r="G564" i="13"/>
  <c r="I564" i="13"/>
  <c r="J564" i="13"/>
  <c r="K564" i="13"/>
  <c r="N564" i="13"/>
  <c r="P564" i="13"/>
  <c r="B565" i="13"/>
  <c r="D565" i="13"/>
  <c r="E565" i="13"/>
  <c r="I565" i="13"/>
  <c r="J565" i="13"/>
  <c r="K565" i="13"/>
  <c r="L565" i="13"/>
  <c r="M565" i="13"/>
  <c r="N565" i="13"/>
  <c r="B566" i="13"/>
  <c r="D566" i="13"/>
  <c r="E566" i="13"/>
  <c r="G566" i="13"/>
  <c r="I566" i="13"/>
  <c r="K566" i="13"/>
  <c r="L566" i="13"/>
  <c r="N566" i="13"/>
  <c r="P566" i="13"/>
  <c r="B567" i="13"/>
  <c r="G567" i="13"/>
  <c r="H567" i="13"/>
  <c r="I567" i="13"/>
  <c r="K567" i="13"/>
  <c r="L567" i="13"/>
  <c r="N567" i="13"/>
  <c r="C568" i="13"/>
  <c r="D568" i="13"/>
  <c r="E568" i="13"/>
  <c r="G568" i="13"/>
  <c r="J568" i="13"/>
  <c r="L568" i="13"/>
  <c r="M568" i="13"/>
  <c r="N568" i="13"/>
  <c r="P568" i="13"/>
  <c r="E569" i="13"/>
  <c r="G569" i="13"/>
  <c r="H569" i="13"/>
  <c r="I569" i="13"/>
  <c r="J569" i="13"/>
  <c r="L569" i="13"/>
  <c r="P569" i="13"/>
  <c r="C570" i="13"/>
  <c r="D570" i="13"/>
  <c r="G570" i="13"/>
  <c r="I570" i="13"/>
  <c r="K570" i="13"/>
  <c r="L570" i="13"/>
  <c r="M570" i="13"/>
  <c r="P570" i="13"/>
  <c r="C571" i="13"/>
  <c r="D571" i="13"/>
  <c r="G571" i="13"/>
  <c r="H571" i="13"/>
  <c r="J571" i="13"/>
  <c r="L571" i="13"/>
  <c r="M571" i="13"/>
  <c r="N571" i="13"/>
  <c r="P571" i="13"/>
  <c r="C572" i="13"/>
  <c r="D572" i="13"/>
  <c r="E572" i="13"/>
  <c r="G572" i="13"/>
  <c r="I572" i="13"/>
  <c r="J572" i="13"/>
  <c r="K572" i="13"/>
  <c r="M572" i="13"/>
  <c r="N572" i="13"/>
  <c r="P572" i="13"/>
  <c r="B573" i="13"/>
  <c r="D573" i="13"/>
  <c r="E573" i="13"/>
  <c r="I573" i="13"/>
  <c r="J573" i="13"/>
  <c r="K573" i="13"/>
  <c r="M573" i="13"/>
  <c r="N573" i="13"/>
  <c r="B574" i="13"/>
  <c r="D574" i="13"/>
  <c r="I574" i="13"/>
  <c r="K574" i="13"/>
  <c r="L574" i="13"/>
  <c r="M574" i="13"/>
  <c r="N574" i="13"/>
  <c r="B575" i="13"/>
  <c r="E575" i="13"/>
  <c r="H575" i="13"/>
  <c r="J575" i="13"/>
  <c r="K575" i="13"/>
  <c r="L575" i="13"/>
  <c r="N575" i="13"/>
  <c r="C576" i="13"/>
  <c r="D576" i="13"/>
  <c r="E576" i="13"/>
  <c r="G576" i="13"/>
  <c r="I576" i="13"/>
  <c r="J576" i="13"/>
  <c r="K576" i="13"/>
  <c r="M576" i="13"/>
  <c r="N576" i="13"/>
  <c r="P576" i="13"/>
  <c r="D577" i="13"/>
  <c r="E577" i="13"/>
  <c r="H577" i="13"/>
  <c r="I577" i="13"/>
  <c r="L577" i="13"/>
  <c r="M577" i="13"/>
  <c r="N577" i="13"/>
  <c r="P577" i="13"/>
  <c r="C578" i="13"/>
  <c r="G578" i="13"/>
  <c r="H578" i="13"/>
  <c r="I578" i="13"/>
  <c r="J578" i="13"/>
  <c r="K578" i="13"/>
  <c r="L578" i="13"/>
  <c r="P578" i="13"/>
  <c r="B579" i="13"/>
  <c r="C579" i="13"/>
  <c r="D579" i="13"/>
  <c r="E579" i="13"/>
  <c r="G579" i="13"/>
  <c r="J579" i="13"/>
  <c r="K579" i="13"/>
  <c r="L579" i="13"/>
  <c r="M579" i="13"/>
  <c r="N579" i="13"/>
  <c r="P579" i="13"/>
  <c r="C580" i="13"/>
  <c r="D580" i="13"/>
  <c r="E580" i="13"/>
  <c r="G580" i="13"/>
  <c r="I580" i="13"/>
  <c r="J580" i="13"/>
  <c r="M580" i="13"/>
  <c r="N580" i="13"/>
  <c r="P580" i="13"/>
  <c r="D581" i="13"/>
  <c r="E581" i="13"/>
  <c r="I581" i="13"/>
  <c r="J581" i="13"/>
  <c r="K581" i="13"/>
  <c r="M581" i="13"/>
  <c r="N581" i="13"/>
  <c r="B582" i="13"/>
  <c r="D582" i="13"/>
  <c r="E582" i="13"/>
  <c r="K582" i="13"/>
  <c r="L582" i="13"/>
  <c r="M582" i="13"/>
  <c r="N582" i="13"/>
  <c r="P582" i="13"/>
  <c r="E583" i="13"/>
  <c r="G583" i="13"/>
  <c r="H583" i="13"/>
  <c r="I583" i="13"/>
  <c r="J583" i="13"/>
  <c r="K583" i="13"/>
  <c r="L583" i="13"/>
  <c r="N583" i="13"/>
  <c r="P583" i="13"/>
  <c r="C584" i="13"/>
  <c r="D584" i="13"/>
  <c r="E584" i="13"/>
  <c r="G584" i="13"/>
  <c r="I584" i="13"/>
  <c r="J584" i="13"/>
  <c r="L584" i="13"/>
  <c r="N584" i="13"/>
  <c r="P584" i="13"/>
  <c r="E585" i="13"/>
  <c r="G585" i="13"/>
  <c r="I585" i="13"/>
  <c r="J585" i="13"/>
  <c r="L585" i="13"/>
  <c r="N585" i="13"/>
  <c r="P585" i="13"/>
  <c r="D586" i="13"/>
  <c r="G586" i="13"/>
  <c r="I586" i="13"/>
  <c r="J586" i="13"/>
  <c r="K586" i="13"/>
  <c r="L586" i="13"/>
  <c r="P586" i="13"/>
  <c r="C587" i="13"/>
  <c r="D587" i="13"/>
  <c r="E587" i="13"/>
  <c r="G587" i="13"/>
  <c r="H587" i="13"/>
  <c r="J587" i="13"/>
  <c r="L587" i="13"/>
  <c r="M587" i="13"/>
  <c r="N587" i="13"/>
  <c r="P587" i="13"/>
  <c r="D588" i="13"/>
  <c r="E588" i="13"/>
  <c r="G588" i="13"/>
  <c r="I588" i="13"/>
  <c r="J588" i="13"/>
  <c r="K588" i="13"/>
  <c r="N588" i="13"/>
  <c r="P588" i="13"/>
  <c r="B589" i="13"/>
  <c r="D589" i="13"/>
  <c r="I589" i="13"/>
  <c r="J589" i="13"/>
  <c r="K589" i="13"/>
  <c r="L589" i="13"/>
  <c r="M589" i="13"/>
  <c r="D590" i="13"/>
  <c r="E590" i="13"/>
  <c r="G590" i="13"/>
  <c r="I590" i="13"/>
  <c r="L590" i="13"/>
  <c r="M590" i="13"/>
  <c r="N590" i="13"/>
  <c r="P590" i="13"/>
  <c r="B591" i="13"/>
  <c r="C591" i="13"/>
  <c r="G591" i="13"/>
  <c r="H591" i="13"/>
  <c r="I591" i="13"/>
  <c r="K591" i="13"/>
  <c r="L591" i="13"/>
  <c r="N591" i="13"/>
  <c r="C592" i="13"/>
  <c r="D592" i="13"/>
  <c r="E592" i="13"/>
  <c r="G592" i="13"/>
  <c r="I592" i="13"/>
  <c r="K592" i="13"/>
  <c r="L592" i="13"/>
  <c r="M592" i="13"/>
  <c r="N592" i="13"/>
  <c r="P592" i="13"/>
  <c r="E593" i="13"/>
  <c r="G593" i="13"/>
  <c r="H593" i="13"/>
  <c r="I593" i="13"/>
  <c r="J593" i="13"/>
  <c r="L593" i="13"/>
  <c r="N593" i="13"/>
  <c r="P593" i="13"/>
  <c r="C594" i="13"/>
  <c r="D594" i="13"/>
  <c r="G594" i="13"/>
  <c r="I594" i="13"/>
  <c r="K594" i="13"/>
  <c r="L594" i="13"/>
  <c r="M594" i="13"/>
  <c r="P594" i="13"/>
  <c r="C595" i="13"/>
  <c r="D595" i="13"/>
  <c r="G595" i="13"/>
  <c r="H595" i="13"/>
  <c r="J595" i="13"/>
  <c r="L595" i="13"/>
  <c r="M595" i="13"/>
  <c r="N595" i="13"/>
  <c r="P595" i="13"/>
  <c r="D596" i="13"/>
  <c r="E596" i="13"/>
  <c r="G596" i="13"/>
  <c r="J596" i="13"/>
  <c r="K596" i="13"/>
  <c r="M596" i="13"/>
  <c r="N596" i="13"/>
  <c r="P596" i="13"/>
  <c r="B597" i="13"/>
  <c r="D597" i="13"/>
  <c r="I597" i="13"/>
  <c r="J597" i="13"/>
  <c r="K597" i="13"/>
  <c r="L597" i="13"/>
  <c r="M597" i="13"/>
  <c r="B598" i="13"/>
  <c r="D598" i="13"/>
  <c r="E598" i="13"/>
  <c r="G598" i="13"/>
  <c r="I598" i="13"/>
  <c r="K598" i="13"/>
  <c r="L598" i="13"/>
  <c r="M598" i="13"/>
  <c r="N598" i="13"/>
  <c r="P598" i="13"/>
  <c r="E599" i="13"/>
  <c r="G599" i="13"/>
  <c r="H599" i="13"/>
  <c r="I599" i="13"/>
  <c r="K599" i="13"/>
  <c r="N599" i="13"/>
  <c r="P599" i="13"/>
  <c r="C600" i="13"/>
  <c r="E600" i="13"/>
  <c r="G600" i="13"/>
  <c r="I600" i="13"/>
  <c r="K600" i="13"/>
  <c r="L600" i="13"/>
  <c r="M600" i="13"/>
  <c r="N600" i="13"/>
  <c r="P600" i="13"/>
  <c r="E601" i="13"/>
  <c r="G601" i="13"/>
  <c r="H601" i="13"/>
  <c r="I601" i="13"/>
  <c r="L601" i="13"/>
  <c r="N601" i="13"/>
  <c r="P601" i="13"/>
  <c r="C602" i="13"/>
  <c r="D602" i="13"/>
  <c r="G602" i="13"/>
  <c r="I602" i="13"/>
  <c r="J602" i="13"/>
  <c r="K602" i="13"/>
  <c r="L602" i="13"/>
  <c r="M602" i="13"/>
  <c r="C603" i="13"/>
  <c r="D603" i="13"/>
  <c r="E603" i="13"/>
  <c r="G603" i="13"/>
  <c r="H603" i="13"/>
  <c r="J603" i="13"/>
  <c r="L603" i="13"/>
  <c r="M603" i="13"/>
  <c r="N603" i="13"/>
  <c r="P603" i="13"/>
  <c r="D604" i="13"/>
  <c r="G604" i="13"/>
  <c r="I604" i="13"/>
  <c r="J604" i="13"/>
  <c r="K604" i="13"/>
  <c r="M604" i="13"/>
  <c r="N604" i="13"/>
  <c r="P604" i="13"/>
  <c r="B605" i="13"/>
  <c r="D605" i="13"/>
  <c r="I605" i="13"/>
  <c r="J605" i="13"/>
  <c r="K605" i="13"/>
  <c r="L605" i="13"/>
  <c r="M605" i="13"/>
  <c r="B606" i="13"/>
  <c r="D606" i="13"/>
  <c r="E606" i="13"/>
  <c r="G606" i="13"/>
  <c r="I606" i="13"/>
  <c r="K606" i="13"/>
  <c r="L606" i="13"/>
  <c r="M606" i="13"/>
  <c r="N606" i="13"/>
  <c r="P606" i="13"/>
  <c r="B607" i="13"/>
  <c r="E607" i="13"/>
  <c r="G607" i="13"/>
  <c r="H607" i="13"/>
  <c r="I607" i="13"/>
  <c r="K607" i="13"/>
  <c r="L607" i="13"/>
  <c r="N607" i="13"/>
  <c r="P607" i="13"/>
  <c r="C608" i="13"/>
  <c r="D608" i="13"/>
  <c r="E608" i="13"/>
  <c r="G608" i="13"/>
  <c r="I608" i="13"/>
  <c r="K608" i="13"/>
  <c r="L608" i="13"/>
  <c r="M608" i="13"/>
  <c r="N608" i="13"/>
  <c r="P608" i="13"/>
  <c r="D609" i="13"/>
  <c r="E609" i="13"/>
  <c r="G609" i="13"/>
  <c r="H609" i="13"/>
  <c r="I609" i="13"/>
  <c r="J609" i="13"/>
  <c r="M609" i="13"/>
  <c r="N609" i="13"/>
  <c r="C610" i="13"/>
  <c r="D610" i="13"/>
  <c r="G610" i="13"/>
  <c r="H610" i="13"/>
  <c r="I610" i="13"/>
  <c r="K610" i="13"/>
  <c r="L610" i="13"/>
  <c r="M610" i="13"/>
  <c r="P610" i="13"/>
  <c r="B611" i="13"/>
  <c r="C611" i="13"/>
  <c r="D611" i="13"/>
  <c r="G611" i="13"/>
  <c r="H611" i="13"/>
  <c r="J611" i="13"/>
  <c r="K611" i="13"/>
  <c r="L611" i="13"/>
  <c r="M611" i="13"/>
  <c r="N611" i="13"/>
  <c r="P611" i="13"/>
  <c r="C612" i="13"/>
  <c r="D612" i="13"/>
  <c r="E612" i="13"/>
  <c r="G612" i="13"/>
  <c r="J612" i="13"/>
  <c r="K612" i="13"/>
  <c r="M612" i="13"/>
  <c r="N612" i="13"/>
  <c r="P612" i="13"/>
  <c r="D613" i="13"/>
  <c r="E613" i="13"/>
  <c r="I613" i="13"/>
  <c r="J613" i="13"/>
  <c r="K613" i="13"/>
  <c r="M613" i="13"/>
  <c r="N613" i="13"/>
  <c r="B614" i="13"/>
  <c r="D614" i="13"/>
  <c r="G614" i="13"/>
  <c r="I614" i="13"/>
  <c r="K614" i="13"/>
  <c r="L614" i="13"/>
  <c r="M614" i="13"/>
  <c r="P614" i="13"/>
  <c r="E615" i="13"/>
  <c r="G615" i="13"/>
  <c r="H615" i="13"/>
  <c r="I615" i="13"/>
  <c r="J615" i="13"/>
  <c r="K615" i="13"/>
  <c r="L615" i="13"/>
  <c r="N615" i="13"/>
  <c r="P615" i="13"/>
  <c r="C616" i="13"/>
  <c r="D616" i="13"/>
  <c r="E616" i="13"/>
  <c r="G616" i="13"/>
  <c r="I616" i="13"/>
  <c r="J616" i="13"/>
  <c r="K616" i="13"/>
  <c r="L616" i="13"/>
  <c r="N616" i="13"/>
  <c r="P616" i="13"/>
  <c r="D617" i="13"/>
  <c r="E617" i="13"/>
  <c r="G617" i="13"/>
  <c r="H617" i="13"/>
  <c r="I617" i="13"/>
  <c r="J617" i="13"/>
  <c r="L617" i="13"/>
  <c r="M617" i="13"/>
  <c r="N617" i="13"/>
  <c r="P617" i="13"/>
  <c r="B618" i="13"/>
  <c r="C618" i="13"/>
  <c r="G618" i="13"/>
  <c r="H618" i="13"/>
  <c r="I618" i="13"/>
  <c r="J618" i="13"/>
  <c r="K618" i="13"/>
  <c r="L618" i="13"/>
  <c r="M618" i="13"/>
  <c r="B619" i="13"/>
  <c r="C619" i="13"/>
  <c r="D619" i="13"/>
  <c r="E619" i="13"/>
  <c r="G619" i="13"/>
  <c r="H619" i="13"/>
  <c r="J619" i="13"/>
  <c r="L619" i="13"/>
  <c r="M619" i="13"/>
  <c r="N619" i="13"/>
  <c r="P619" i="13"/>
  <c r="C620" i="13"/>
  <c r="E620" i="13"/>
  <c r="G620" i="13"/>
  <c r="I620" i="13"/>
  <c r="J620" i="13"/>
  <c r="K620" i="13"/>
  <c r="N620" i="13"/>
  <c r="P620" i="13"/>
  <c r="B621" i="13"/>
  <c r="D621" i="13"/>
  <c r="E621" i="13"/>
  <c r="I621" i="13"/>
  <c r="J621" i="13"/>
  <c r="K621" i="13"/>
  <c r="M621" i="13"/>
  <c r="N621" i="13"/>
  <c r="D622" i="13"/>
  <c r="G622" i="13"/>
  <c r="I622" i="13"/>
  <c r="K622" i="13"/>
  <c r="M622" i="13"/>
  <c r="P622" i="13"/>
  <c r="B623" i="13"/>
  <c r="E623" i="13"/>
  <c r="H623" i="13"/>
  <c r="I623" i="13"/>
  <c r="J623" i="13"/>
  <c r="K623" i="13"/>
  <c r="L623" i="13"/>
  <c r="N623" i="13"/>
  <c r="C624" i="13"/>
  <c r="D624" i="13"/>
  <c r="E624" i="13"/>
  <c r="G624" i="13"/>
  <c r="J624" i="13"/>
  <c r="K624" i="13"/>
  <c r="L624" i="13"/>
  <c r="M624" i="13"/>
  <c r="N624" i="13"/>
  <c r="P624" i="13"/>
  <c r="E625" i="13"/>
  <c r="G625" i="13"/>
  <c r="H625" i="13"/>
  <c r="I625" i="13"/>
  <c r="J625" i="13"/>
  <c r="L625" i="13"/>
  <c r="M625" i="13"/>
  <c r="N625" i="13"/>
  <c r="P625" i="13"/>
  <c r="C626" i="13"/>
  <c r="D626" i="13"/>
  <c r="G626" i="13"/>
  <c r="H626" i="13"/>
  <c r="I626" i="13"/>
  <c r="K626" i="13"/>
  <c r="L626" i="13"/>
  <c r="M626" i="13"/>
  <c r="P626" i="13"/>
  <c r="B627" i="13"/>
  <c r="C627" i="13"/>
  <c r="D627" i="13"/>
  <c r="G627" i="13"/>
  <c r="H627" i="13"/>
  <c r="J627" i="13"/>
  <c r="K627" i="13"/>
  <c r="L627" i="13"/>
  <c r="M627" i="13"/>
  <c r="N627" i="13"/>
  <c r="P627" i="13"/>
  <c r="C628" i="13"/>
  <c r="D628" i="13"/>
  <c r="E628" i="13"/>
  <c r="G628" i="13"/>
  <c r="J628" i="13"/>
  <c r="K628" i="13"/>
  <c r="M628" i="13"/>
  <c r="N628" i="13"/>
  <c r="P628" i="13"/>
  <c r="D629" i="13"/>
  <c r="E629" i="13"/>
  <c r="I629" i="13"/>
  <c r="J629" i="13"/>
  <c r="K629" i="13"/>
  <c r="M629" i="13"/>
  <c r="N629" i="13"/>
  <c r="B630" i="13"/>
  <c r="D630" i="13"/>
  <c r="G630" i="13"/>
  <c r="I630" i="13"/>
  <c r="K630" i="13"/>
  <c r="L630" i="13"/>
  <c r="M630" i="13"/>
  <c r="P630" i="13"/>
  <c r="E631" i="13"/>
  <c r="G631" i="13"/>
  <c r="H631" i="13"/>
  <c r="I631" i="13"/>
  <c r="J631" i="13"/>
  <c r="K631" i="13"/>
  <c r="L631" i="13"/>
  <c r="N631" i="13"/>
  <c r="P631" i="13"/>
  <c r="C632" i="13"/>
  <c r="D632" i="13"/>
  <c r="E632" i="13"/>
  <c r="G632" i="13"/>
  <c r="I632" i="13"/>
  <c r="J632" i="13"/>
  <c r="K632" i="13"/>
  <c r="L632" i="13"/>
  <c r="N632" i="13"/>
  <c r="P632" i="13"/>
  <c r="D633" i="13"/>
  <c r="E633" i="13"/>
  <c r="G633" i="13"/>
  <c r="H633" i="13"/>
  <c r="I633" i="13"/>
  <c r="J633" i="13"/>
  <c r="L633" i="13"/>
  <c r="M633" i="13"/>
  <c r="N633" i="13"/>
  <c r="P633" i="13"/>
  <c r="C634" i="13"/>
  <c r="G634" i="13"/>
  <c r="H634" i="13"/>
  <c r="I634" i="13"/>
  <c r="J634" i="13"/>
  <c r="K634" i="13"/>
  <c r="L634" i="13"/>
  <c r="M634" i="13"/>
  <c r="B635" i="13"/>
  <c r="C635" i="13"/>
  <c r="D635" i="13"/>
  <c r="E635" i="13"/>
  <c r="G635" i="13"/>
  <c r="H635" i="13"/>
  <c r="J635" i="13"/>
  <c r="L635" i="13"/>
  <c r="M635" i="13"/>
  <c r="N635" i="13"/>
  <c r="P635" i="13"/>
  <c r="C636" i="13"/>
  <c r="E636" i="13"/>
  <c r="G636" i="13"/>
  <c r="I636" i="13"/>
  <c r="J636" i="13"/>
  <c r="K636" i="13"/>
  <c r="N636" i="13"/>
  <c r="P636" i="13"/>
  <c r="B637" i="13"/>
  <c r="D637" i="13"/>
  <c r="E637" i="13"/>
  <c r="I637" i="13"/>
  <c r="J637" i="13"/>
  <c r="K637" i="13"/>
  <c r="M637" i="13"/>
  <c r="N637" i="13"/>
  <c r="D638" i="13"/>
  <c r="G638" i="13"/>
  <c r="I638" i="13"/>
  <c r="K638" i="13"/>
  <c r="M638" i="13"/>
  <c r="P638" i="13"/>
  <c r="B639" i="13"/>
  <c r="C639" i="13"/>
  <c r="E639" i="13"/>
  <c r="H639" i="13"/>
  <c r="I639" i="13"/>
  <c r="J639" i="13"/>
  <c r="K639" i="13"/>
  <c r="L639" i="13"/>
  <c r="N639" i="13"/>
  <c r="C640" i="13"/>
  <c r="D640" i="13"/>
  <c r="E640" i="13"/>
  <c r="G640" i="13"/>
  <c r="J640" i="13"/>
  <c r="K640" i="13"/>
  <c r="L640" i="13"/>
  <c r="M640" i="13"/>
  <c r="N640" i="13"/>
  <c r="P640" i="13"/>
  <c r="D641" i="13"/>
  <c r="E641" i="13"/>
  <c r="G641" i="13"/>
  <c r="H641" i="13"/>
  <c r="I641" i="13"/>
  <c r="M641" i="13"/>
  <c r="N641" i="13"/>
  <c r="P641" i="13"/>
  <c r="D642" i="13"/>
  <c r="H642" i="13"/>
  <c r="I642" i="13"/>
  <c r="J642" i="13"/>
  <c r="K642" i="13"/>
  <c r="L642" i="13"/>
  <c r="M642" i="13"/>
  <c r="B643" i="13"/>
  <c r="C643" i="13"/>
  <c r="D643" i="13"/>
  <c r="E643" i="13"/>
  <c r="G643" i="13"/>
  <c r="H643" i="13"/>
  <c r="K643" i="13"/>
  <c r="L643" i="13"/>
  <c r="M643" i="13"/>
  <c r="N643" i="13"/>
  <c r="P643" i="13"/>
  <c r="C644" i="13"/>
  <c r="D644" i="13"/>
  <c r="E644" i="13"/>
  <c r="G644" i="13"/>
  <c r="I644" i="13"/>
  <c r="J644" i="13"/>
  <c r="K644" i="13"/>
  <c r="M644" i="13"/>
  <c r="N644" i="13"/>
  <c r="P644" i="13"/>
  <c r="B645" i="13"/>
  <c r="D645" i="13"/>
  <c r="E645" i="13"/>
  <c r="I645" i="13"/>
  <c r="J645" i="13"/>
  <c r="K645" i="13"/>
  <c r="L645" i="13"/>
  <c r="M645" i="13"/>
  <c r="N645" i="13"/>
  <c r="B646" i="13"/>
  <c r="D646" i="13"/>
  <c r="E646" i="13"/>
  <c r="G646" i="13"/>
  <c r="I646" i="13"/>
  <c r="K646" i="13"/>
  <c r="M646" i="13"/>
  <c r="N646" i="13"/>
  <c r="P646" i="13"/>
  <c r="B647" i="13"/>
  <c r="H647" i="13"/>
  <c r="I647" i="13"/>
  <c r="J647" i="13"/>
  <c r="K647" i="13"/>
  <c r="L647" i="13"/>
  <c r="N647" i="13"/>
  <c r="C648" i="13"/>
  <c r="D648" i="13"/>
  <c r="E648" i="13"/>
  <c r="J648" i="13"/>
  <c r="K648" i="13"/>
  <c r="L648" i="13"/>
  <c r="M648" i="13"/>
  <c r="N648" i="13"/>
  <c r="D649" i="13"/>
  <c r="E649" i="13"/>
  <c r="G649" i="13"/>
  <c r="H649" i="13"/>
  <c r="I649" i="13"/>
  <c r="J649" i="13"/>
  <c r="M649" i="13"/>
  <c r="N649" i="13"/>
  <c r="P649" i="13"/>
  <c r="D650" i="13"/>
  <c r="G650" i="13"/>
  <c r="I650" i="13"/>
  <c r="J650" i="13"/>
  <c r="K650" i="13"/>
  <c r="L650" i="13"/>
  <c r="M650" i="13"/>
  <c r="P650" i="13"/>
  <c r="B651" i="13"/>
  <c r="C651" i="13"/>
  <c r="D651" i="13"/>
  <c r="E651" i="13"/>
  <c r="G651" i="13"/>
  <c r="H651" i="13"/>
  <c r="J651" i="13"/>
  <c r="L651" i="13"/>
  <c r="M651" i="13"/>
  <c r="N651" i="13"/>
  <c r="P651" i="13"/>
  <c r="C652" i="13"/>
  <c r="D652" i="13"/>
  <c r="E652" i="13"/>
  <c r="G652" i="13"/>
  <c r="I652" i="13"/>
  <c r="J652" i="13"/>
  <c r="M652" i="13"/>
  <c r="N652" i="13"/>
  <c r="P652" i="13"/>
  <c r="B653" i="13"/>
  <c r="D653" i="13"/>
  <c r="E653" i="13"/>
  <c r="J653" i="13"/>
  <c r="K653" i="13"/>
  <c r="L653" i="13"/>
  <c r="M653" i="13"/>
  <c r="B654" i="13"/>
  <c r="D654" i="13"/>
  <c r="E654" i="13"/>
  <c r="G654" i="13"/>
  <c r="I654" i="13"/>
  <c r="K654" i="13"/>
  <c r="L654" i="13"/>
  <c r="M654" i="13"/>
  <c r="N654" i="13"/>
  <c r="P654" i="13"/>
  <c r="B655" i="13"/>
  <c r="E655" i="13"/>
  <c r="G655" i="13"/>
  <c r="H655" i="13"/>
  <c r="I655" i="13"/>
  <c r="J655" i="13"/>
  <c r="K655" i="13"/>
  <c r="L655" i="13"/>
  <c r="P655" i="13"/>
  <c r="C656" i="13"/>
  <c r="E656" i="13"/>
  <c r="I656" i="13"/>
  <c r="J656" i="13"/>
  <c r="K656" i="13"/>
  <c r="L656" i="13"/>
  <c r="N656" i="13"/>
  <c r="P656" i="13"/>
  <c r="D657" i="13"/>
  <c r="E657" i="13"/>
  <c r="H657" i="13"/>
  <c r="I657" i="13"/>
  <c r="J657" i="13"/>
  <c r="L657" i="13"/>
  <c r="M657" i="13"/>
  <c r="N657" i="13"/>
  <c r="B658" i="13"/>
  <c r="C658" i="13"/>
  <c r="D658" i="13"/>
  <c r="H658" i="13"/>
  <c r="I658" i="13"/>
  <c r="K658" i="13"/>
  <c r="L658" i="13"/>
  <c r="M658" i="13"/>
  <c r="P658" i="13"/>
  <c r="B659" i="13"/>
  <c r="C659" i="13"/>
  <c r="E659" i="13"/>
  <c r="G659" i="13"/>
  <c r="H659" i="13"/>
  <c r="J659" i="13"/>
  <c r="K659" i="13"/>
  <c r="L659" i="13"/>
  <c r="N659" i="13"/>
  <c r="P659" i="13"/>
  <c r="C660" i="13"/>
  <c r="D660" i="13"/>
  <c r="G660" i="13"/>
  <c r="I660" i="13"/>
  <c r="J660" i="13"/>
  <c r="K660" i="13"/>
  <c r="M660" i="13"/>
  <c r="P660" i="13"/>
  <c r="B661" i="13"/>
  <c r="D661" i="13"/>
  <c r="E661" i="13"/>
  <c r="I661" i="13"/>
  <c r="J661" i="13"/>
  <c r="K661" i="13"/>
  <c r="L661" i="13"/>
  <c r="M661" i="13"/>
  <c r="N661" i="13"/>
  <c r="B662" i="13"/>
  <c r="D662" i="13"/>
  <c r="E662" i="13"/>
  <c r="G662" i="13"/>
  <c r="K662" i="13"/>
  <c r="L662" i="13"/>
  <c r="M662" i="13"/>
  <c r="N662" i="13"/>
  <c r="P662" i="13"/>
  <c r="B663" i="13"/>
  <c r="E663" i="13"/>
  <c r="G663" i="13"/>
  <c r="H663" i="13"/>
  <c r="I663" i="13"/>
  <c r="J663" i="13"/>
  <c r="K663" i="13"/>
  <c r="N663" i="13"/>
  <c r="P663" i="13"/>
  <c r="C664" i="13"/>
  <c r="E664" i="13"/>
  <c r="G664" i="13"/>
  <c r="I664" i="13"/>
  <c r="J664" i="13"/>
  <c r="K664" i="13"/>
  <c r="L664" i="13"/>
  <c r="N664" i="13"/>
  <c r="P664" i="13"/>
  <c r="D665" i="13"/>
  <c r="E665" i="13"/>
  <c r="G665" i="13"/>
  <c r="H665" i="13"/>
  <c r="I665" i="13"/>
  <c r="J665" i="13"/>
  <c r="L665" i="13"/>
  <c r="M665" i="13"/>
  <c r="N665" i="13"/>
  <c r="P665" i="13"/>
  <c r="C666" i="13"/>
  <c r="D666" i="13"/>
  <c r="G666" i="13"/>
  <c r="H666" i="13"/>
  <c r="I666" i="13"/>
  <c r="J666" i="13"/>
  <c r="K666" i="13"/>
  <c r="L666" i="13"/>
  <c r="M666" i="13"/>
  <c r="P666" i="13"/>
  <c r="B667" i="13"/>
  <c r="D667" i="13"/>
  <c r="E667" i="13"/>
  <c r="G667" i="13"/>
  <c r="H667" i="13"/>
  <c r="J667" i="13"/>
  <c r="K667" i="13"/>
  <c r="L667" i="13"/>
  <c r="M667" i="13"/>
  <c r="N667" i="13"/>
  <c r="P667" i="13"/>
  <c r="C668" i="13"/>
  <c r="E668" i="13"/>
  <c r="G668" i="13"/>
  <c r="I668" i="13"/>
  <c r="J668" i="13"/>
  <c r="K668" i="13"/>
  <c r="N668" i="13"/>
  <c r="P668" i="13"/>
  <c r="B669" i="13"/>
  <c r="D669" i="13"/>
  <c r="E669" i="13"/>
  <c r="I669" i="13"/>
  <c r="J669" i="13"/>
  <c r="K669" i="13"/>
  <c r="L669" i="13"/>
  <c r="M669" i="13"/>
  <c r="N669" i="13"/>
  <c r="S669" i="13"/>
  <c r="T669" i="13" s="1"/>
  <c r="V669" i="13" s="1"/>
  <c r="B670" i="13"/>
  <c r="D670" i="13"/>
  <c r="E670" i="13"/>
  <c r="G670" i="13"/>
  <c r="I670" i="13"/>
  <c r="K670" i="13"/>
  <c r="L670" i="13"/>
  <c r="M670" i="13"/>
  <c r="N670" i="13"/>
  <c r="P670" i="13"/>
  <c r="E671" i="13"/>
  <c r="G671" i="13"/>
  <c r="H671" i="13"/>
  <c r="I671" i="13"/>
  <c r="J671" i="13"/>
  <c r="K671" i="13"/>
  <c r="L671" i="13"/>
  <c r="N671" i="13"/>
  <c r="P671" i="13"/>
  <c r="C672" i="13"/>
  <c r="D672" i="13"/>
  <c r="E672" i="13"/>
  <c r="G672" i="13"/>
  <c r="I672" i="13"/>
  <c r="K672" i="13"/>
  <c r="M672" i="13"/>
  <c r="N672" i="13"/>
  <c r="P672" i="13"/>
  <c r="R672" i="13"/>
  <c r="E673" i="13"/>
  <c r="G673" i="13"/>
  <c r="H673" i="13"/>
  <c r="I673" i="13"/>
  <c r="J673" i="13"/>
  <c r="L673" i="13"/>
  <c r="N673" i="13"/>
  <c r="P673" i="13"/>
  <c r="C674" i="13"/>
  <c r="D674" i="13"/>
  <c r="G674" i="13"/>
  <c r="I674" i="13"/>
  <c r="J674" i="13"/>
  <c r="K674" i="13"/>
  <c r="L674" i="13"/>
  <c r="M674" i="13"/>
  <c r="P674" i="13"/>
  <c r="B675" i="13"/>
  <c r="C675" i="13"/>
  <c r="D675" i="13"/>
  <c r="E675" i="13"/>
  <c r="G675" i="13"/>
  <c r="H675" i="13"/>
  <c r="J675" i="13"/>
  <c r="L675" i="13"/>
  <c r="M675" i="13"/>
  <c r="P675" i="13"/>
  <c r="C676" i="13"/>
  <c r="D676" i="13"/>
  <c r="E676" i="13"/>
  <c r="G676" i="13"/>
  <c r="I676" i="13"/>
  <c r="J676" i="13"/>
  <c r="M676" i="13"/>
  <c r="N676" i="13"/>
  <c r="P676" i="13"/>
  <c r="B677" i="13"/>
  <c r="C677" i="13"/>
  <c r="D677" i="13"/>
  <c r="E677" i="13"/>
  <c r="I677" i="13"/>
  <c r="J677" i="13"/>
  <c r="K677" i="13"/>
  <c r="L677" i="13"/>
  <c r="M677" i="13"/>
  <c r="N677" i="13"/>
  <c r="D678" i="13"/>
  <c r="G678" i="13"/>
  <c r="I678" i="13"/>
  <c r="K678" i="13"/>
  <c r="M678" i="13"/>
  <c r="P678" i="13"/>
  <c r="B679" i="13"/>
  <c r="E679" i="13"/>
  <c r="G679" i="13"/>
  <c r="H679" i="13"/>
  <c r="J679" i="13"/>
  <c r="K679" i="13"/>
  <c r="L679" i="13"/>
  <c r="N679" i="13"/>
  <c r="P679" i="13"/>
  <c r="C680" i="13"/>
  <c r="D680" i="13"/>
  <c r="E680" i="13"/>
  <c r="G680" i="13"/>
  <c r="I680" i="13"/>
  <c r="K680" i="13"/>
  <c r="L680" i="13"/>
  <c r="M680" i="13"/>
  <c r="N680" i="13"/>
  <c r="P680" i="13"/>
  <c r="D681" i="13"/>
  <c r="E681" i="13"/>
  <c r="G681" i="13"/>
  <c r="H681" i="13"/>
  <c r="I681" i="13"/>
  <c r="J681" i="13"/>
  <c r="L681" i="13"/>
  <c r="M681" i="13"/>
  <c r="N681" i="13"/>
  <c r="P681" i="13"/>
  <c r="C682" i="13"/>
  <c r="D682" i="13"/>
  <c r="G682" i="13"/>
  <c r="H682" i="13"/>
  <c r="I682" i="13"/>
  <c r="J682" i="13"/>
  <c r="L682" i="13"/>
  <c r="M682" i="13"/>
  <c r="P682" i="13"/>
  <c r="B683" i="13"/>
  <c r="C683" i="13"/>
  <c r="D683" i="13"/>
  <c r="E683" i="13"/>
  <c r="G683" i="13"/>
  <c r="H683" i="13"/>
  <c r="J683" i="13"/>
  <c r="K683" i="13"/>
  <c r="L683" i="13"/>
  <c r="M683" i="13"/>
  <c r="N683" i="13"/>
  <c r="P683" i="13"/>
  <c r="C684" i="13"/>
  <c r="D684" i="13"/>
  <c r="E684" i="13"/>
  <c r="G684" i="13"/>
  <c r="I684" i="13"/>
  <c r="J684" i="13"/>
  <c r="K684" i="13"/>
  <c r="M684" i="13"/>
  <c r="N684" i="13"/>
  <c r="P684" i="13"/>
  <c r="B685" i="13"/>
  <c r="D685" i="13"/>
  <c r="E685" i="13"/>
  <c r="I685" i="13"/>
  <c r="J685" i="13"/>
  <c r="K685" i="13"/>
  <c r="M685" i="13"/>
  <c r="N685" i="13"/>
  <c r="B686" i="13"/>
  <c r="D686" i="13"/>
  <c r="E686" i="13"/>
  <c r="I686" i="13"/>
  <c r="K686" i="13"/>
  <c r="L686" i="13"/>
  <c r="M686" i="13"/>
  <c r="N686" i="13"/>
  <c r="B687" i="13"/>
  <c r="E687" i="13"/>
  <c r="G687" i="13"/>
  <c r="H687" i="13"/>
  <c r="I687" i="13"/>
  <c r="K687" i="13"/>
  <c r="L687" i="13"/>
  <c r="N687" i="13"/>
  <c r="P687" i="13"/>
  <c r="B688" i="13"/>
  <c r="C688" i="13"/>
  <c r="D688" i="13"/>
  <c r="E688" i="13"/>
  <c r="G688" i="13"/>
  <c r="J688" i="13"/>
  <c r="K688" i="13"/>
  <c r="L688" i="13"/>
  <c r="N688" i="13"/>
  <c r="P688" i="13"/>
  <c r="D689" i="13"/>
  <c r="E689" i="13"/>
  <c r="G689" i="13"/>
  <c r="H689" i="13"/>
  <c r="I689" i="13"/>
  <c r="J689" i="13"/>
  <c r="L689" i="13"/>
  <c r="M689" i="13"/>
  <c r="N689" i="13"/>
  <c r="P689" i="13"/>
  <c r="C690" i="13"/>
  <c r="D690" i="13"/>
  <c r="G690" i="13"/>
  <c r="H690" i="13"/>
  <c r="I690" i="13"/>
  <c r="J690" i="13"/>
  <c r="L690" i="13"/>
  <c r="M690" i="13"/>
  <c r="P690" i="13"/>
  <c r="B691" i="13"/>
  <c r="C691" i="13"/>
  <c r="D691" i="13"/>
  <c r="G691" i="13"/>
  <c r="H691" i="13"/>
  <c r="J691" i="13"/>
  <c r="K691" i="13"/>
  <c r="L691" i="13"/>
  <c r="M691" i="13"/>
  <c r="P691" i="13"/>
  <c r="C692" i="13"/>
  <c r="D692" i="13"/>
  <c r="G692" i="13"/>
  <c r="I692" i="13"/>
  <c r="J692" i="13"/>
  <c r="K692" i="13"/>
  <c r="M692" i="13"/>
  <c r="P692" i="13"/>
  <c r="B693" i="13"/>
  <c r="D693" i="13"/>
  <c r="E693" i="13"/>
  <c r="I693" i="13"/>
  <c r="J693" i="13"/>
  <c r="K693" i="13"/>
  <c r="L693" i="13"/>
  <c r="M693" i="13"/>
  <c r="N693" i="13"/>
  <c r="B694" i="13"/>
  <c r="D694" i="13"/>
  <c r="E694" i="13"/>
  <c r="G694" i="13"/>
  <c r="K694" i="13"/>
  <c r="L694" i="13"/>
  <c r="M694" i="13"/>
  <c r="N694" i="13"/>
  <c r="P694" i="13"/>
  <c r="B695" i="13"/>
  <c r="E695" i="13"/>
  <c r="G695" i="13"/>
  <c r="H695" i="13"/>
  <c r="I695" i="13"/>
  <c r="J695" i="13"/>
  <c r="K695" i="13"/>
  <c r="N695" i="13"/>
  <c r="P695" i="13"/>
  <c r="C696" i="13"/>
  <c r="E696" i="13"/>
  <c r="G696" i="13"/>
  <c r="I696" i="13"/>
  <c r="J696" i="13"/>
  <c r="K696" i="13"/>
  <c r="L696" i="13"/>
  <c r="N696" i="13"/>
  <c r="P696" i="13"/>
  <c r="S696" i="13"/>
  <c r="T696" i="13" s="1"/>
  <c r="V696" i="13" s="1"/>
  <c r="D697" i="13"/>
  <c r="E697" i="13"/>
  <c r="G697" i="13"/>
  <c r="H697" i="13"/>
  <c r="I697" i="13"/>
  <c r="J697" i="13"/>
  <c r="L697" i="13"/>
  <c r="M697" i="13"/>
  <c r="N697" i="13"/>
  <c r="P697" i="13"/>
  <c r="C698" i="13"/>
  <c r="D698" i="13"/>
  <c r="G698" i="13"/>
  <c r="I698" i="13"/>
  <c r="J698" i="13"/>
  <c r="K698" i="13"/>
  <c r="L698" i="13"/>
  <c r="M698" i="13"/>
  <c r="P698" i="13"/>
  <c r="B699" i="13"/>
  <c r="C699" i="13"/>
  <c r="D699" i="13"/>
  <c r="E699" i="13"/>
  <c r="G699" i="13"/>
  <c r="H699" i="13"/>
  <c r="J699" i="13"/>
  <c r="L699" i="13"/>
  <c r="M699" i="13"/>
  <c r="N699" i="13"/>
  <c r="P699" i="13"/>
  <c r="C700" i="13"/>
  <c r="D700" i="13"/>
  <c r="E700" i="13"/>
  <c r="G700" i="13"/>
  <c r="I700" i="13"/>
  <c r="J700" i="13"/>
  <c r="M700" i="13"/>
  <c r="N700" i="13"/>
  <c r="P700" i="13"/>
  <c r="B701" i="13"/>
  <c r="D701" i="13"/>
  <c r="E701" i="13"/>
  <c r="I701" i="13"/>
  <c r="J701" i="13"/>
  <c r="K701" i="13"/>
  <c r="L701" i="13"/>
  <c r="M701" i="13"/>
  <c r="N701" i="13"/>
  <c r="B702" i="13"/>
  <c r="D702" i="13"/>
  <c r="E702" i="13"/>
  <c r="G702" i="13"/>
  <c r="I702" i="13"/>
  <c r="K702" i="13"/>
  <c r="L702" i="13"/>
  <c r="M702" i="13"/>
  <c r="N702" i="13"/>
  <c r="P702" i="13"/>
  <c r="B703" i="13"/>
  <c r="E703" i="13"/>
  <c r="G703" i="13"/>
  <c r="H703" i="13"/>
  <c r="I703" i="13"/>
  <c r="J703" i="13"/>
  <c r="K703" i="13"/>
  <c r="L703" i="13"/>
  <c r="N703" i="13"/>
  <c r="P703" i="13"/>
  <c r="C704" i="13"/>
  <c r="D704" i="13"/>
  <c r="E704" i="13"/>
  <c r="G704" i="13"/>
  <c r="I704" i="13"/>
  <c r="K704" i="13"/>
  <c r="L704" i="13"/>
  <c r="M704" i="13"/>
  <c r="N704" i="13"/>
  <c r="P704" i="13"/>
  <c r="D705" i="13"/>
  <c r="E705" i="13"/>
  <c r="G705" i="13"/>
  <c r="I705" i="13"/>
  <c r="L705" i="13"/>
  <c r="M705" i="13"/>
  <c r="N705" i="13"/>
  <c r="P705" i="13"/>
  <c r="G706" i="13"/>
  <c r="H706" i="13"/>
  <c r="I706" i="13"/>
  <c r="J706" i="13"/>
  <c r="K706" i="13"/>
  <c r="L706" i="13"/>
  <c r="P706" i="13"/>
  <c r="B707" i="13"/>
  <c r="C707" i="13"/>
  <c r="D707" i="13"/>
  <c r="E707" i="13"/>
  <c r="G707" i="13"/>
  <c r="K707" i="13"/>
  <c r="L707" i="13"/>
  <c r="M707" i="13"/>
  <c r="N707" i="13"/>
  <c r="P707" i="13"/>
  <c r="C708" i="13"/>
  <c r="D708" i="13"/>
  <c r="E708" i="13"/>
  <c r="G708" i="13"/>
  <c r="I708" i="13"/>
  <c r="J708" i="13"/>
  <c r="K708" i="13"/>
  <c r="M708" i="13"/>
  <c r="N708" i="13"/>
  <c r="P708" i="13"/>
  <c r="B709" i="13"/>
  <c r="D709" i="13"/>
  <c r="E709" i="13"/>
  <c r="I709" i="13"/>
  <c r="J709" i="13"/>
  <c r="K709" i="13"/>
  <c r="L709" i="13"/>
  <c r="M709" i="13"/>
  <c r="N709" i="13"/>
  <c r="B710" i="13"/>
  <c r="D710" i="13"/>
  <c r="E710" i="13"/>
  <c r="G710" i="13"/>
  <c r="I710" i="13"/>
  <c r="K710" i="13"/>
  <c r="L710" i="13"/>
  <c r="M710" i="13"/>
  <c r="N710" i="13"/>
  <c r="P710" i="13"/>
  <c r="B711" i="13"/>
  <c r="E711" i="13"/>
  <c r="G711" i="13"/>
  <c r="H711" i="13"/>
  <c r="I711" i="13"/>
  <c r="J711" i="13"/>
  <c r="K711" i="13"/>
  <c r="L711" i="13"/>
  <c r="N711" i="13"/>
  <c r="P711" i="13"/>
  <c r="C712" i="13"/>
  <c r="D712" i="13"/>
  <c r="E712" i="13"/>
  <c r="G712" i="13"/>
  <c r="J712" i="13"/>
  <c r="K712" i="13"/>
  <c r="L712" i="13"/>
  <c r="M712" i="13"/>
  <c r="N712" i="13"/>
  <c r="P712" i="13"/>
  <c r="R712" i="13"/>
  <c r="D713" i="13"/>
  <c r="E713" i="13"/>
  <c r="G713" i="13"/>
  <c r="H713" i="13"/>
  <c r="I713" i="13"/>
  <c r="J713" i="13"/>
  <c r="L713" i="13"/>
  <c r="M713" i="13"/>
  <c r="N713" i="13"/>
  <c r="P713" i="13"/>
  <c r="C714" i="13"/>
  <c r="D714" i="13"/>
  <c r="G714" i="13"/>
  <c r="H714" i="13"/>
  <c r="I714" i="13"/>
  <c r="J714" i="13"/>
  <c r="K714" i="13"/>
  <c r="L714" i="13"/>
  <c r="M714" i="13"/>
  <c r="P714" i="13"/>
  <c r="B715" i="13"/>
  <c r="C715" i="13"/>
  <c r="D715" i="13"/>
  <c r="G715" i="13"/>
  <c r="H715" i="13"/>
  <c r="J715" i="13"/>
  <c r="K715" i="13"/>
  <c r="L715" i="13"/>
  <c r="M715" i="13"/>
  <c r="N715" i="13"/>
  <c r="P715" i="13"/>
  <c r="C716" i="13"/>
  <c r="D716" i="13"/>
  <c r="E716" i="13"/>
  <c r="G716" i="13"/>
  <c r="J716" i="13"/>
  <c r="K716" i="13"/>
  <c r="M716" i="13"/>
  <c r="N716" i="13"/>
  <c r="P716" i="13"/>
  <c r="B717" i="13"/>
  <c r="D717" i="13"/>
  <c r="E717" i="13"/>
  <c r="I717" i="13"/>
  <c r="J717" i="13"/>
  <c r="K717" i="13"/>
  <c r="M717" i="13"/>
  <c r="N717" i="13"/>
  <c r="R717" i="13"/>
  <c r="B718" i="13"/>
  <c r="D718" i="13"/>
  <c r="E718" i="13"/>
  <c r="G718" i="13"/>
  <c r="I718" i="13"/>
  <c r="K718" i="13"/>
  <c r="M718" i="13"/>
  <c r="N718" i="13"/>
  <c r="B719" i="13"/>
  <c r="E719" i="13"/>
  <c r="G719" i="13"/>
  <c r="H719" i="13"/>
  <c r="I719" i="13"/>
  <c r="J719" i="13"/>
  <c r="K719" i="13"/>
  <c r="L719" i="13"/>
  <c r="N719" i="13"/>
  <c r="P719" i="13"/>
  <c r="C720" i="13"/>
  <c r="D720" i="13"/>
  <c r="E720" i="13"/>
  <c r="G720" i="13"/>
  <c r="I720" i="13"/>
  <c r="J720" i="13"/>
  <c r="K720" i="13"/>
  <c r="L720" i="13"/>
  <c r="M720" i="13"/>
  <c r="N720" i="13"/>
  <c r="P720" i="13"/>
  <c r="D721" i="13"/>
  <c r="E721" i="13"/>
  <c r="G721" i="13"/>
  <c r="I721" i="13"/>
  <c r="J721" i="13"/>
  <c r="L721" i="13"/>
  <c r="M721" i="13"/>
  <c r="N721" i="13"/>
  <c r="P721" i="13"/>
  <c r="C722" i="13"/>
  <c r="D722" i="13"/>
  <c r="G722" i="13"/>
  <c r="H722" i="13"/>
  <c r="I722" i="13"/>
  <c r="J722" i="13"/>
  <c r="K722" i="13"/>
  <c r="L722" i="13"/>
  <c r="M722" i="13"/>
  <c r="P722" i="13"/>
  <c r="B723" i="13"/>
  <c r="C723" i="13"/>
  <c r="D723" i="13"/>
  <c r="E723" i="13"/>
  <c r="G723" i="13"/>
  <c r="H723" i="13"/>
  <c r="J723" i="13"/>
  <c r="K723" i="13"/>
  <c r="L723" i="13"/>
  <c r="M723" i="13"/>
  <c r="N723" i="13"/>
  <c r="P723" i="13"/>
  <c r="C724" i="13"/>
  <c r="E724" i="13"/>
  <c r="G724" i="13"/>
  <c r="I724" i="13"/>
  <c r="J724" i="13"/>
  <c r="K724" i="13"/>
  <c r="N724" i="13"/>
  <c r="P724" i="13"/>
  <c r="B725" i="13"/>
  <c r="D725" i="13"/>
  <c r="E725" i="13"/>
  <c r="I725" i="13"/>
  <c r="J725" i="13"/>
  <c r="K725" i="13"/>
  <c r="L725" i="13"/>
  <c r="M725" i="13"/>
  <c r="N725" i="13"/>
  <c r="B726" i="13"/>
  <c r="D726" i="13"/>
  <c r="E726" i="13"/>
  <c r="G726" i="13"/>
  <c r="I726" i="13"/>
  <c r="K726" i="13"/>
  <c r="L726" i="13"/>
  <c r="M726" i="13"/>
  <c r="N726" i="13"/>
  <c r="P726" i="13"/>
  <c r="B727" i="13"/>
  <c r="E727" i="13"/>
  <c r="G727" i="13"/>
  <c r="H727" i="13"/>
  <c r="I727" i="13"/>
  <c r="J727" i="13"/>
  <c r="K727" i="13"/>
  <c r="L727" i="13"/>
  <c r="N727" i="13"/>
  <c r="P727" i="13"/>
  <c r="C728" i="13"/>
  <c r="E728" i="13"/>
  <c r="G728" i="13"/>
  <c r="J728" i="13"/>
  <c r="K728" i="13"/>
  <c r="L728" i="13"/>
  <c r="M728" i="13"/>
  <c r="N728" i="13"/>
  <c r="P728" i="13"/>
  <c r="D729" i="13"/>
  <c r="E729" i="13"/>
  <c r="G729" i="13"/>
  <c r="H729" i="13"/>
  <c r="I729" i="13"/>
  <c r="J729" i="13"/>
  <c r="L729" i="13"/>
  <c r="M729" i="13"/>
  <c r="N729" i="13"/>
  <c r="P729" i="13"/>
  <c r="D730" i="13"/>
  <c r="G730" i="13"/>
  <c r="H730" i="13"/>
  <c r="I730" i="13"/>
  <c r="J730" i="13"/>
  <c r="K730" i="13"/>
  <c r="L730" i="13"/>
  <c r="M730" i="13"/>
  <c r="P730" i="13"/>
  <c r="B731" i="13"/>
  <c r="C731" i="13"/>
  <c r="D731" i="13"/>
  <c r="E731" i="13"/>
  <c r="G731" i="13"/>
  <c r="H731" i="13"/>
  <c r="J731" i="13"/>
  <c r="K731" i="13"/>
  <c r="L731" i="13"/>
  <c r="M731" i="13"/>
  <c r="N731" i="13"/>
  <c r="P731" i="13"/>
  <c r="C732" i="13"/>
  <c r="D732" i="13"/>
  <c r="E732" i="13"/>
  <c r="G732" i="13"/>
  <c r="I732" i="13"/>
  <c r="J732" i="13"/>
  <c r="K732" i="13"/>
  <c r="M732" i="13"/>
  <c r="N732" i="13"/>
  <c r="P732" i="13"/>
  <c r="C733" i="13"/>
  <c r="D733" i="13"/>
  <c r="E733" i="13"/>
  <c r="I733" i="13"/>
  <c r="J733" i="13"/>
  <c r="K733" i="13"/>
  <c r="M733" i="13"/>
  <c r="N733" i="13"/>
  <c r="B734" i="13"/>
  <c r="D734" i="13"/>
  <c r="E734" i="13"/>
  <c r="G734" i="13"/>
  <c r="I734" i="13"/>
  <c r="L734" i="13"/>
  <c r="M734" i="13"/>
  <c r="N734" i="13"/>
  <c r="P734" i="13"/>
  <c r="B735" i="13"/>
  <c r="G735" i="13"/>
  <c r="H735" i="13"/>
  <c r="I735" i="13"/>
  <c r="J735" i="13"/>
  <c r="K735" i="13"/>
  <c r="L735" i="13"/>
  <c r="P735" i="13"/>
  <c r="C736" i="13"/>
  <c r="E736" i="13"/>
  <c r="G736" i="13"/>
  <c r="I736" i="13"/>
  <c r="J736" i="13"/>
  <c r="K736" i="13"/>
  <c r="L736" i="13"/>
  <c r="N736" i="13"/>
  <c r="P736" i="13"/>
  <c r="D737" i="13"/>
  <c r="E737" i="13"/>
  <c r="G737" i="13"/>
  <c r="H737" i="13"/>
  <c r="I737" i="13"/>
  <c r="J737" i="13"/>
  <c r="L737" i="13"/>
  <c r="M737" i="13"/>
  <c r="N737" i="13"/>
  <c r="P737" i="13"/>
  <c r="B738" i="13"/>
  <c r="C738" i="13"/>
  <c r="D738" i="13"/>
  <c r="G738" i="13"/>
  <c r="H738" i="13"/>
  <c r="I738" i="13"/>
  <c r="J738" i="13"/>
  <c r="K738" i="13"/>
  <c r="L738" i="13"/>
  <c r="M738" i="13"/>
  <c r="P738" i="13"/>
  <c r="B739" i="13"/>
  <c r="C739" i="13"/>
  <c r="D739" i="13"/>
  <c r="E739" i="13"/>
  <c r="G739" i="13"/>
  <c r="H739" i="13"/>
  <c r="J739" i="13"/>
  <c r="K739" i="13"/>
  <c r="L739" i="13"/>
  <c r="M739" i="13"/>
  <c r="N739" i="13"/>
  <c r="P739" i="13"/>
  <c r="C740" i="13"/>
  <c r="E740" i="13"/>
  <c r="G740" i="13"/>
  <c r="H740" i="13"/>
  <c r="I740" i="13"/>
  <c r="J740" i="13"/>
  <c r="K740" i="13"/>
  <c r="N740" i="13"/>
  <c r="P740" i="13"/>
  <c r="B741" i="13"/>
  <c r="D741" i="13"/>
  <c r="E741" i="13"/>
  <c r="I741" i="13"/>
  <c r="J741" i="13"/>
  <c r="K741" i="13"/>
  <c r="L741" i="13"/>
  <c r="M741" i="13"/>
  <c r="N741" i="13"/>
  <c r="B742" i="13"/>
  <c r="D742" i="13"/>
  <c r="E742" i="13"/>
  <c r="G742" i="13"/>
  <c r="I742" i="13"/>
  <c r="K742" i="13"/>
  <c r="L742" i="13"/>
  <c r="M742" i="13"/>
  <c r="N742" i="13"/>
  <c r="P742" i="13"/>
  <c r="B743" i="13"/>
  <c r="E743" i="13"/>
  <c r="G743" i="13"/>
  <c r="H743" i="13"/>
  <c r="I743" i="13"/>
  <c r="K743" i="13"/>
  <c r="L743" i="13"/>
  <c r="N743" i="13"/>
  <c r="P743" i="13"/>
  <c r="C744" i="13"/>
  <c r="D744" i="13"/>
  <c r="E744" i="13"/>
  <c r="G744" i="13"/>
  <c r="J744" i="13"/>
  <c r="K744" i="13"/>
  <c r="L744" i="13"/>
  <c r="M744" i="13"/>
  <c r="N744" i="13"/>
  <c r="P744" i="13"/>
  <c r="D745" i="13"/>
  <c r="E745" i="13"/>
  <c r="G745" i="13"/>
  <c r="H745" i="13"/>
  <c r="I745" i="13"/>
  <c r="J745" i="13"/>
  <c r="L745" i="13"/>
  <c r="M745" i="13"/>
  <c r="N745" i="13"/>
  <c r="P745" i="13"/>
  <c r="C746" i="13"/>
  <c r="D746" i="13"/>
  <c r="G746" i="13"/>
  <c r="H746" i="13"/>
  <c r="I746" i="13"/>
  <c r="J746" i="13"/>
  <c r="K746" i="13"/>
  <c r="L746" i="13"/>
  <c r="M746" i="13"/>
  <c r="P746" i="13"/>
  <c r="B747" i="13"/>
  <c r="C747" i="13"/>
  <c r="D747" i="13"/>
  <c r="E747" i="13"/>
  <c r="G747" i="13"/>
  <c r="H747" i="13"/>
  <c r="J747" i="13"/>
  <c r="K747" i="13"/>
  <c r="L747" i="13"/>
  <c r="M747" i="13"/>
  <c r="N747" i="13"/>
  <c r="P747" i="13"/>
  <c r="C748" i="13"/>
  <c r="D748" i="13"/>
  <c r="E748" i="13"/>
  <c r="G748" i="13"/>
  <c r="J748" i="13"/>
  <c r="K748" i="13"/>
  <c r="M748" i="13"/>
  <c r="N748" i="13"/>
  <c r="P748" i="13"/>
  <c r="B749" i="13"/>
  <c r="D749" i="13"/>
  <c r="E749" i="13"/>
  <c r="I749" i="13"/>
  <c r="J749" i="13"/>
  <c r="K749" i="13"/>
  <c r="M749" i="13"/>
  <c r="N749" i="13"/>
  <c r="R749" i="13"/>
  <c r="B750" i="13"/>
  <c r="D750" i="13"/>
  <c r="E750" i="13"/>
  <c r="I750" i="13"/>
  <c r="K750" i="13"/>
  <c r="L750" i="13"/>
  <c r="M750" i="13"/>
  <c r="N750" i="13"/>
  <c r="B751" i="13"/>
  <c r="C751" i="13"/>
  <c r="E751" i="13"/>
  <c r="G751" i="13"/>
  <c r="H751" i="13"/>
  <c r="I751" i="13"/>
  <c r="J751" i="13"/>
  <c r="K751" i="13"/>
  <c r="L751" i="13"/>
  <c r="N751" i="13"/>
  <c r="P751" i="13"/>
  <c r="C752" i="13"/>
  <c r="E752" i="13"/>
  <c r="G752" i="13"/>
  <c r="I752" i="13"/>
  <c r="J752" i="13"/>
  <c r="K752" i="13"/>
  <c r="L752" i="13"/>
  <c r="N752" i="13"/>
  <c r="P752" i="13"/>
  <c r="R752" i="13"/>
  <c r="D753" i="13"/>
  <c r="E753" i="13"/>
  <c r="G753" i="13"/>
  <c r="H753" i="13"/>
  <c r="I753" i="13"/>
  <c r="J753" i="13"/>
  <c r="L753" i="13"/>
  <c r="M753" i="13"/>
  <c r="N753" i="13"/>
  <c r="P753" i="13"/>
  <c r="C754" i="13"/>
  <c r="D754" i="13"/>
  <c r="G754" i="13"/>
  <c r="H754" i="13"/>
  <c r="I754" i="13"/>
  <c r="J754" i="13"/>
  <c r="K754" i="13"/>
  <c r="L754" i="13"/>
  <c r="M754" i="13"/>
  <c r="P754" i="13"/>
  <c r="B755" i="13"/>
  <c r="C755" i="13"/>
  <c r="D755" i="13"/>
  <c r="E755" i="13"/>
  <c r="G755" i="13"/>
  <c r="H755" i="13"/>
  <c r="J755" i="13"/>
  <c r="K755" i="13"/>
  <c r="L755" i="13"/>
  <c r="M755" i="13"/>
  <c r="N755" i="13"/>
  <c r="P755" i="13"/>
  <c r="C756" i="13"/>
  <c r="E756" i="13"/>
  <c r="G756" i="13"/>
  <c r="I756" i="13"/>
  <c r="J756" i="13"/>
  <c r="K756" i="13"/>
  <c r="N756" i="13"/>
  <c r="P756" i="13"/>
  <c r="B757" i="13"/>
  <c r="D757" i="13"/>
  <c r="E757" i="13"/>
  <c r="I757" i="13"/>
  <c r="J757" i="13"/>
  <c r="K757" i="13"/>
  <c r="L757" i="13"/>
  <c r="M757" i="13"/>
  <c r="N757" i="13"/>
  <c r="B758" i="13"/>
  <c r="D758" i="13"/>
  <c r="E758" i="13"/>
  <c r="G758" i="13"/>
  <c r="I758" i="13"/>
  <c r="K758" i="13"/>
  <c r="L758" i="13"/>
  <c r="M758" i="13"/>
  <c r="N758" i="13"/>
  <c r="P758" i="13"/>
  <c r="B759" i="13"/>
  <c r="E759" i="13"/>
  <c r="G759" i="13"/>
  <c r="H759" i="13"/>
  <c r="I759" i="13"/>
  <c r="J759" i="13"/>
  <c r="K759" i="13"/>
  <c r="L759" i="13"/>
  <c r="N759" i="13"/>
  <c r="P759" i="13"/>
  <c r="C760" i="13"/>
  <c r="D760" i="13"/>
  <c r="E760" i="13"/>
  <c r="G760" i="13"/>
  <c r="I760" i="13"/>
  <c r="J760" i="13"/>
  <c r="K760" i="13"/>
  <c r="L760" i="13"/>
  <c r="M760" i="13"/>
  <c r="N760" i="13"/>
  <c r="P760" i="13"/>
  <c r="D761" i="13"/>
  <c r="E761" i="13"/>
  <c r="G761" i="13"/>
  <c r="I761" i="13"/>
  <c r="J761" i="13"/>
  <c r="L761" i="13"/>
  <c r="M761" i="13"/>
  <c r="N761" i="13"/>
  <c r="P761" i="13"/>
  <c r="D762" i="13"/>
  <c r="G762" i="13"/>
  <c r="H762" i="13"/>
  <c r="I762" i="13"/>
  <c r="J762" i="13"/>
  <c r="K762" i="13"/>
  <c r="L762" i="13"/>
  <c r="M762" i="13"/>
  <c r="P762" i="13"/>
  <c r="B763" i="13"/>
  <c r="C763" i="13"/>
  <c r="D763" i="13"/>
  <c r="E763" i="13"/>
  <c r="G763" i="13"/>
  <c r="H763" i="13"/>
  <c r="J763" i="13"/>
  <c r="K763" i="13"/>
  <c r="L763" i="13"/>
  <c r="M763" i="13"/>
  <c r="N763" i="13"/>
  <c r="P763" i="13"/>
  <c r="C764" i="13"/>
  <c r="D764" i="13"/>
  <c r="E764" i="13"/>
  <c r="G764" i="13"/>
  <c r="J764" i="13"/>
  <c r="K764" i="13"/>
  <c r="M764" i="13"/>
  <c r="N764" i="13"/>
  <c r="P764" i="13"/>
  <c r="B765" i="13"/>
  <c r="D765" i="13"/>
  <c r="E765" i="13"/>
  <c r="I765" i="13"/>
  <c r="J765" i="13"/>
  <c r="K765" i="13"/>
  <c r="M765" i="13"/>
  <c r="N765" i="13"/>
  <c r="B766" i="13"/>
  <c r="D766" i="13"/>
  <c r="E766" i="13"/>
  <c r="I766" i="13"/>
  <c r="K766" i="13"/>
  <c r="L766" i="13"/>
  <c r="M766" i="13"/>
  <c r="N766" i="13"/>
  <c r="B767" i="13"/>
  <c r="E767" i="13"/>
  <c r="G767" i="13"/>
  <c r="H767" i="13"/>
  <c r="I767" i="13"/>
  <c r="J767" i="13"/>
  <c r="K767" i="13"/>
  <c r="L767" i="13"/>
  <c r="N767" i="13"/>
  <c r="P767" i="13"/>
  <c r="C768" i="13"/>
  <c r="E768" i="13"/>
  <c r="G768" i="13"/>
  <c r="I768" i="13"/>
  <c r="J768" i="13"/>
  <c r="K768" i="13"/>
  <c r="L768" i="13"/>
  <c r="N768" i="13"/>
  <c r="P768" i="13"/>
  <c r="D769" i="13"/>
  <c r="E769" i="13"/>
  <c r="G769" i="13"/>
  <c r="H769" i="13"/>
  <c r="I769" i="13"/>
  <c r="J769" i="13"/>
  <c r="L769" i="13"/>
  <c r="M769" i="13"/>
  <c r="N769" i="13"/>
  <c r="P769" i="13"/>
  <c r="C770" i="13"/>
  <c r="D770" i="13"/>
  <c r="G770" i="13"/>
  <c r="H770" i="13"/>
  <c r="I770" i="13"/>
  <c r="J770" i="13"/>
  <c r="K770" i="13"/>
  <c r="L770" i="13"/>
  <c r="M770" i="13"/>
  <c r="P770" i="13"/>
  <c r="B771" i="13"/>
  <c r="C771" i="13"/>
  <c r="D771" i="13"/>
  <c r="E771" i="13"/>
  <c r="G771" i="13"/>
  <c r="H771" i="13"/>
  <c r="J771" i="13"/>
  <c r="K771" i="13"/>
  <c r="L771" i="13"/>
  <c r="M771" i="13"/>
  <c r="N771" i="13"/>
  <c r="P771" i="13"/>
  <c r="C772" i="13"/>
  <c r="D772" i="13"/>
  <c r="E772" i="13"/>
  <c r="G772" i="13"/>
  <c r="I772" i="13"/>
  <c r="J772" i="13"/>
  <c r="K772" i="13"/>
  <c r="M772" i="13"/>
  <c r="N772" i="13"/>
  <c r="P772" i="13"/>
  <c r="B773" i="13"/>
  <c r="D773" i="13"/>
  <c r="E773" i="13"/>
  <c r="I773" i="13"/>
  <c r="J773" i="13"/>
  <c r="K773" i="13"/>
  <c r="L773" i="13"/>
  <c r="M773" i="13"/>
  <c r="N773" i="13"/>
  <c r="B774" i="13"/>
  <c r="D774" i="13"/>
  <c r="E774" i="13"/>
  <c r="G774" i="13"/>
  <c r="I774" i="13"/>
  <c r="K774" i="13"/>
  <c r="L774" i="13"/>
  <c r="M774" i="13"/>
  <c r="N774" i="13"/>
  <c r="P774" i="13"/>
  <c r="B775" i="13"/>
  <c r="E775" i="13"/>
  <c r="G775" i="13"/>
  <c r="H775" i="13"/>
  <c r="I775" i="13"/>
  <c r="K775" i="13"/>
  <c r="L775" i="13"/>
  <c r="N775" i="13"/>
  <c r="P775" i="13"/>
  <c r="C776" i="13"/>
  <c r="D776" i="13"/>
  <c r="E776" i="13"/>
  <c r="G776" i="13"/>
  <c r="I776" i="13"/>
  <c r="J776" i="13"/>
  <c r="K776" i="13"/>
  <c r="L776" i="13"/>
  <c r="M776" i="13"/>
  <c r="N776" i="13"/>
  <c r="P776" i="13"/>
  <c r="D777" i="13"/>
  <c r="E777" i="13"/>
  <c r="G777" i="13"/>
  <c r="H777" i="13"/>
  <c r="I777" i="13"/>
  <c r="J777" i="13"/>
  <c r="L777" i="13"/>
  <c r="M777" i="13"/>
  <c r="N777" i="13"/>
  <c r="P777" i="13"/>
  <c r="C778" i="13"/>
  <c r="D778" i="13"/>
  <c r="G778" i="13"/>
  <c r="H778" i="13"/>
  <c r="I778" i="13"/>
  <c r="J778" i="13"/>
  <c r="K778" i="13"/>
  <c r="L778" i="13"/>
  <c r="M778" i="13"/>
  <c r="P778" i="13"/>
  <c r="B779" i="13"/>
  <c r="C779" i="13"/>
  <c r="D779" i="13"/>
  <c r="E779" i="13"/>
  <c r="G779" i="13"/>
  <c r="H779" i="13"/>
  <c r="J779" i="13"/>
  <c r="K779" i="13"/>
  <c r="L779" i="13"/>
  <c r="M779" i="13"/>
  <c r="N779" i="13"/>
  <c r="P779" i="13"/>
  <c r="C780" i="13"/>
  <c r="D780" i="13"/>
  <c r="E780" i="13"/>
  <c r="G780" i="13"/>
  <c r="J780" i="13"/>
  <c r="K780" i="13"/>
  <c r="M780" i="13"/>
  <c r="N780" i="13"/>
  <c r="P780" i="13"/>
  <c r="D781" i="13"/>
  <c r="E781" i="13"/>
  <c r="I781" i="13"/>
  <c r="J781" i="13"/>
  <c r="K781" i="13"/>
  <c r="M781" i="13"/>
  <c r="N781" i="13"/>
  <c r="B782" i="13"/>
  <c r="D782" i="13"/>
  <c r="E782" i="13"/>
  <c r="G782" i="13"/>
  <c r="I782" i="13"/>
  <c r="K782" i="13"/>
  <c r="L782" i="13"/>
  <c r="M782" i="13"/>
  <c r="N782" i="13"/>
  <c r="P782" i="13"/>
  <c r="B783" i="13"/>
  <c r="E783" i="13"/>
  <c r="G783" i="13"/>
  <c r="H783" i="13"/>
  <c r="I783" i="13"/>
  <c r="J783" i="13"/>
  <c r="K783" i="13"/>
  <c r="L783" i="13"/>
  <c r="N783" i="13"/>
  <c r="P783" i="13"/>
  <c r="S784" i="13"/>
  <c r="C784" i="13"/>
  <c r="D784" i="13"/>
  <c r="E784" i="13"/>
  <c r="G784" i="13"/>
  <c r="I784" i="13"/>
  <c r="J784" i="13"/>
  <c r="K784" i="13"/>
  <c r="L784" i="13"/>
  <c r="M784" i="13"/>
  <c r="N784" i="13"/>
  <c r="P784" i="13"/>
  <c r="D785" i="13"/>
  <c r="E785" i="13"/>
  <c r="G785" i="13"/>
  <c r="I785" i="13"/>
  <c r="J785" i="13"/>
  <c r="L785" i="13"/>
  <c r="M785" i="13"/>
  <c r="N785" i="13"/>
  <c r="P785" i="13"/>
  <c r="D786" i="13"/>
  <c r="G786" i="13"/>
  <c r="H786" i="13"/>
  <c r="I786" i="13"/>
  <c r="J786" i="13"/>
  <c r="K786" i="13"/>
  <c r="L786" i="13"/>
  <c r="M786" i="13"/>
  <c r="P786" i="13"/>
  <c r="B787" i="13"/>
  <c r="C787" i="13"/>
  <c r="D787" i="13"/>
  <c r="G787" i="13"/>
  <c r="H787" i="13"/>
  <c r="J787" i="13"/>
  <c r="K787" i="13"/>
  <c r="L787" i="13"/>
  <c r="M787" i="13"/>
  <c r="P787" i="13"/>
  <c r="C788" i="13"/>
  <c r="D788" i="13"/>
  <c r="E788" i="13"/>
  <c r="G788" i="13"/>
  <c r="I788" i="13"/>
  <c r="J788" i="13"/>
  <c r="K788" i="13"/>
  <c r="M788" i="13"/>
  <c r="N788" i="13"/>
  <c r="P788" i="13"/>
  <c r="D789" i="13"/>
  <c r="E789" i="13"/>
  <c r="I789" i="13"/>
  <c r="J789" i="13"/>
  <c r="K789" i="13"/>
  <c r="M789" i="13"/>
  <c r="N789" i="13"/>
  <c r="B790" i="13"/>
  <c r="D790" i="13"/>
  <c r="E790" i="13"/>
  <c r="G790" i="13"/>
  <c r="I790" i="13"/>
  <c r="K790" i="13"/>
  <c r="L790" i="13"/>
  <c r="M790" i="13"/>
  <c r="N790" i="13"/>
  <c r="P790" i="13"/>
  <c r="B791" i="13"/>
  <c r="E791" i="13"/>
  <c r="G791" i="13"/>
  <c r="H791" i="13"/>
  <c r="I791" i="13"/>
  <c r="J791" i="13"/>
  <c r="K791" i="13"/>
  <c r="L791" i="13"/>
  <c r="N791" i="13"/>
  <c r="P791" i="13"/>
  <c r="C792" i="13"/>
  <c r="D792" i="13"/>
  <c r="E792" i="13"/>
  <c r="G792" i="13"/>
  <c r="I792" i="13"/>
  <c r="J792" i="13"/>
  <c r="K792" i="13"/>
  <c r="L792" i="13"/>
  <c r="M792" i="13"/>
  <c r="N792" i="13"/>
  <c r="P792" i="13"/>
  <c r="D793" i="13"/>
  <c r="E793" i="13"/>
  <c r="G793" i="13"/>
  <c r="H793" i="13"/>
  <c r="I793" i="13"/>
  <c r="J793" i="13"/>
  <c r="L793" i="13"/>
  <c r="M793" i="13"/>
  <c r="N793" i="13"/>
  <c r="P793" i="13"/>
  <c r="D794" i="13"/>
  <c r="G794" i="13"/>
  <c r="H794" i="13"/>
  <c r="I794" i="13"/>
  <c r="J794" i="13"/>
  <c r="K794" i="13"/>
  <c r="L794" i="13"/>
  <c r="M794" i="13"/>
  <c r="P794" i="13"/>
  <c r="B795" i="13"/>
  <c r="C795" i="13"/>
  <c r="D795" i="13"/>
  <c r="G795" i="13"/>
  <c r="H795" i="13"/>
  <c r="J795" i="13"/>
  <c r="K795" i="13"/>
  <c r="L795" i="13"/>
  <c r="M795" i="13"/>
  <c r="P795" i="13"/>
  <c r="C796" i="13"/>
  <c r="D796" i="13"/>
  <c r="E796" i="13"/>
  <c r="G796" i="13"/>
  <c r="I796" i="13"/>
  <c r="J796" i="13"/>
  <c r="K796" i="13"/>
  <c r="M796" i="13"/>
  <c r="N796" i="13"/>
  <c r="P796" i="13"/>
  <c r="B797" i="13"/>
  <c r="D797" i="13"/>
  <c r="E797" i="13"/>
  <c r="I797" i="13"/>
  <c r="J797" i="13"/>
  <c r="K797" i="13"/>
  <c r="L797" i="13"/>
  <c r="M797" i="13"/>
  <c r="N797" i="13"/>
  <c r="B798" i="13"/>
  <c r="D798" i="13"/>
  <c r="E798" i="13"/>
  <c r="G798" i="13"/>
  <c r="I798" i="13"/>
  <c r="K798" i="13"/>
  <c r="L798" i="13"/>
  <c r="M798" i="13"/>
  <c r="N798" i="13"/>
  <c r="P798" i="13"/>
  <c r="B799" i="13"/>
  <c r="E799" i="13"/>
  <c r="G799" i="13"/>
  <c r="H799" i="13"/>
  <c r="I799" i="13"/>
  <c r="J799" i="13"/>
  <c r="K799" i="13"/>
  <c r="L799" i="13"/>
  <c r="N799" i="13"/>
  <c r="P799" i="13"/>
  <c r="C800" i="13"/>
  <c r="D800" i="13"/>
  <c r="E800" i="13"/>
  <c r="G800" i="13"/>
  <c r="I800" i="13"/>
  <c r="J800" i="13"/>
  <c r="K800" i="13"/>
  <c r="L800" i="13"/>
  <c r="M800" i="13"/>
  <c r="N800" i="13"/>
  <c r="P800" i="13"/>
  <c r="D801" i="13"/>
  <c r="E801" i="13"/>
  <c r="G801" i="13"/>
  <c r="H801" i="13"/>
  <c r="I801" i="13"/>
  <c r="J801" i="13"/>
  <c r="L801" i="13"/>
  <c r="M801" i="13"/>
  <c r="N801" i="13"/>
  <c r="P801" i="13"/>
  <c r="C802" i="13"/>
  <c r="D802" i="13"/>
  <c r="G802" i="13"/>
  <c r="H802" i="13"/>
  <c r="I802" i="13"/>
  <c r="J802" i="13"/>
  <c r="K802" i="13"/>
  <c r="L802" i="13"/>
  <c r="M802" i="13"/>
  <c r="P802" i="13"/>
  <c r="B803" i="13"/>
  <c r="C803" i="13"/>
  <c r="D803" i="13"/>
  <c r="E803" i="13"/>
  <c r="G803" i="13"/>
  <c r="H803" i="13"/>
  <c r="J803" i="13"/>
  <c r="K803" i="13"/>
  <c r="L803" i="13"/>
  <c r="M803" i="13"/>
  <c r="N803" i="13"/>
  <c r="P803" i="13"/>
  <c r="C804" i="13"/>
  <c r="D804" i="13"/>
  <c r="E804" i="13"/>
  <c r="G804" i="13"/>
  <c r="I804" i="13"/>
  <c r="J804" i="13"/>
  <c r="K804" i="13"/>
  <c r="M804" i="13"/>
  <c r="N804" i="13"/>
  <c r="P804" i="13"/>
  <c r="B805" i="13"/>
  <c r="D805" i="13"/>
  <c r="E805" i="13"/>
  <c r="I805" i="13"/>
  <c r="J805" i="13"/>
  <c r="K805" i="13"/>
  <c r="L805" i="13"/>
  <c r="M805" i="13"/>
  <c r="N805" i="13"/>
  <c r="B806" i="13"/>
  <c r="D806" i="13"/>
  <c r="E806" i="13"/>
  <c r="I806" i="13"/>
  <c r="K806" i="13"/>
  <c r="L806" i="13"/>
  <c r="M806" i="13"/>
  <c r="N806" i="13"/>
  <c r="B807" i="13"/>
  <c r="E807" i="13"/>
  <c r="G807" i="13"/>
  <c r="H807" i="13"/>
  <c r="I807" i="13"/>
  <c r="J807" i="13"/>
  <c r="K807" i="13"/>
  <c r="L807" i="13"/>
  <c r="N807" i="13"/>
  <c r="P807" i="13"/>
  <c r="C808" i="13"/>
  <c r="D808" i="13"/>
  <c r="E808" i="13"/>
  <c r="G808" i="13"/>
  <c r="I808" i="13"/>
  <c r="J808" i="13"/>
  <c r="K808" i="13"/>
  <c r="L808" i="13"/>
  <c r="M808" i="13"/>
  <c r="N808" i="13"/>
  <c r="P808" i="13"/>
  <c r="D809" i="13"/>
  <c r="E809" i="13"/>
  <c r="G809" i="13"/>
  <c r="H809" i="13"/>
  <c r="I809" i="13"/>
  <c r="J809" i="13"/>
  <c r="L809" i="13"/>
  <c r="M809" i="13"/>
  <c r="N809" i="13"/>
  <c r="P809" i="13"/>
  <c r="B810" i="13"/>
  <c r="C810" i="13"/>
  <c r="D810" i="13"/>
  <c r="G810" i="13"/>
  <c r="H810" i="13"/>
  <c r="I810" i="13"/>
  <c r="J810" i="13"/>
  <c r="K810" i="13"/>
  <c r="L810" i="13"/>
  <c r="M810" i="13"/>
  <c r="P810" i="13"/>
  <c r="B811" i="13"/>
  <c r="C811" i="13"/>
  <c r="D811" i="13"/>
  <c r="E811" i="13"/>
  <c r="G811" i="13"/>
  <c r="H811" i="13"/>
  <c r="J811" i="13"/>
  <c r="K811" i="13"/>
  <c r="L811" i="13"/>
  <c r="M811" i="13"/>
  <c r="N811" i="13"/>
  <c r="P811" i="13"/>
  <c r="C812" i="13"/>
  <c r="D812" i="13"/>
  <c r="E812" i="13"/>
  <c r="G812" i="13"/>
  <c r="I812" i="13"/>
  <c r="J812" i="13"/>
  <c r="K812" i="13"/>
  <c r="M812" i="13"/>
  <c r="N812" i="13"/>
  <c r="P812" i="13"/>
  <c r="D813" i="13"/>
  <c r="E813" i="13"/>
  <c r="I813" i="13"/>
  <c r="J813" i="13"/>
  <c r="K813" i="13"/>
  <c r="L813" i="13"/>
  <c r="M813" i="13"/>
  <c r="N813" i="13"/>
  <c r="B814" i="13"/>
  <c r="D814" i="13"/>
  <c r="E814" i="13"/>
  <c r="G814" i="13"/>
  <c r="H814" i="13"/>
  <c r="I814" i="13"/>
  <c r="K814" i="13"/>
  <c r="L814" i="13"/>
  <c r="M814" i="13"/>
  <c r="N814" i="13"/>
  <c r="P814" i="13"/>
  <c r="B815" i="13"/>
  <c r="C815" i="13"/>
  <c r="E815" i="13"/>
  <c r="G815" i="13"/>
  <c r="H815" i="13"/>
  <c r="I815" i="13"/>
  <c r="J815" i="13"/>
  <c r="K815" i="13"/>
  <c r="L815" i="13"/>
  <c r="N815" i="13"/>
  <c r="P815" i="13"/>
  <c r="C816" i="13"/>
  <c r="D816" i="13"/>
  <c r="E816" i="13"/>
  <c r="G816" i="13"/>
  <c r="I816" i="13"/>
  <c r="J816" i="13"/>
  <c r="K816" i="13"/>
  <c r="L816" i="13"/>
  <c r="M816" i="13"/>
  <c r="N816" i="13"/>
  <c r="P816" i="13"/>
  <c r="D817" i="13"/>
  <c r="E817" i="13"/>
  <c r="G817" i="13"/>
  <c r="H817" i="13"/>
  <c r="I817" i="13"/>
  <c r="J817" i="13"/>
  <c r="L817" i="13"/>
  <c r="M817" i="13"/>
  <c r="N817" i="13"/>
  <c r="P817" i="13"/>
  <c r="C818" i="13"/>
  <c r="D818" i="13"/>
  <c r="G818" i="13"/>
  <c r="H818" i="13"/>
  <c r="I818" i="13"/>
  <c r="J818" i="13"/>
  <c r="K818" i="13"/>
  <c r="L818" i="13"/>
  <c r="M818" i="13"/>
  <c r="P818" i="13"/>
  <c r="B819" i="13"/>
  <c r="C819" i="13"/>
  <c r="D819" i="13"/>
  <c r="E819" i="13"/>
  <c r="G819" i="13"/>
  <c r="H819" i="13"/>
  <c r="J819" i="13"/>
  <c r="K819" i="13"/>
  <c r="L819" i="13"/>
  <c r="M819" i="13"/>
  <c r="N819" i="13"/>
  <c r="P819" i="13"/>
  <c r="C820" i="13"/>
  <c r="D820" i="13"/>
  <c r="E820" i="13"/>
  <c r="G820" i="13"/>
  <c r="I820" i="13"/>
  <c r="J820" i="13"/>
  <c r="K820" i="13"/>
  <c r="M820" i="13"/>
  <c r="N820" i="13"/>
  <c r="P820" i="13"/>
  <c r="B821" i="13"/>
  <c r="D821" i="13"/>
  <c r="E821" i="13"/>
  <c r="I821" i="13"/>
  <c r="J821" i="13"/>
  <c r="K821" i="13"/>
  <c r="L821" i="13"/>
  <c r="M821" i="13"/>
  <c r="N821" i="13"/>
  <c r="B822" i="13"/>
  <c r="D822" i="13"/>
  <c r="E822" i="13"/>
  <c r="I822" i="13"/>
  <c r="K822" i="13"/>
  <c r="L822" i="13"/>
  <c r="M822" i="13"/>
  <c r="N822" i="13"/>
  <c r="B823" i="13"/>
  <c r="E823" i="13"/>
  <c r="G823" i="13"/>
  <c r="H823" i="13"/>
  <c r="I823" i="13"/>
  <c r="J823" i="13"/>
  <c r="K823" i="13"/>
  <c r="L823" i="13"/>
  <c r="N823" i="13"/>
  <c r="P823" i="13"/>
  <c r="C824" i="13"/>
  <c r="D824" i="13"/>
  <c r="E824" i="13"/>
  <c r="G824" i="13"/>
  <c r="I824" i="13"/>
  <c r="J824" i="13"/>
  <c r="K824" i="13"/>
  <c r="L824" i="13"/>
  <c r="M824" i="13"/>
  <c r="N824" i="13"/>
  <c r="P824" i="13"/>
  <c r="D825" i="13"/>
  <c r="E825" i="13"/>
  <c r="G825" i="13"/>
  <c r="H825" i="13"/>
  <c r="I825" i="13"/>
  <c r="J825" i="13"/>
  <c r="L825" i="13"/>
  <c r="M825" i="13"/>
  <c r="N825" i="13"/>
  <c r="P825" i="13"/>
  <c r="C826" i="13"/>
  <c r="D826" i="13"/>
  <c r="G826" i="13"/>
  <c r="H826" i="13"/>
  <c r="I826" i="13"/>
  <c r="J826" i="13"/>
  <c r="K826" i="13"/>
  <c r="L826" i="13"/>
  <c r="M826" i="13"/>
  <c r="P826" i="13"/>
  <c r="B827" i="13"/>
  <c r="C827" i="13"/>
  <c r="D827" i="13"/>
  <c r="E827" i="13"/>
  <c r="G827" i="13"/>
  <c r="H827" i="13"/>
  <c r="J827" i="13"/>
  <c r="K827" i="13"/>
  <c r="L827" i="13"/>
  <c r="M827" i="13"/>
  <c r="N827" i="13"/>
  <c r="P827" i="13"/>
  <c r="C828" i="13"/>
  <c r="D828" i="13"/>
  <c r="E828" i="13"/>
  <c r="G828" i="13"/>
  <c r="I828" i="13"/>
  <c r="J828" i="13"/>
  <c r="K828" i="13"/>
  <c r="M828" i="13"/>
  <c r="N828" i="13"/>
  <c r="P828" i="13"/>
  <c r="D829" i="13"/>
  <c r="E829" i="13"/>
  <c r="I829" i="13"/>
  <c r="J829" i="13"/>
  <c r="K829" i="13"/>
  <c r="L829" i="13"/>
  <c r="M829" i="13"/>
  <c r="N829" i="13"/>
  <c r="B830" i="13"/>
  <c r="D830" i="13"/>
  <c r="E830" i="13"/>
  <c r="G830" i="13"/>
  <c r="I830" i="13"/>
  <c r="K830" i="13"/>
  <c r="L830" i="13"/>
  <c r="M830" i="13"/>
  <c r="N830" i="13"/>
  <c r="P830" i="13"/>
  <c r="B831" i="13"/>
  <c r="E831" i="13"/>
  <c r="G831" i="13"/>
  <c r="H831" i="13"/>
  <c r="I831" i="13"/>
  <c r="J831" i="13"/>
  <c r="K831" i="13"/>
  <c r="L831" i="13"/>
  <c r="N831" i="13"/>
  <c r="P831" i="13"/>
  <c r="C832" i="13"/>
  <c r="D832" i="13"/>
  <c r="E832" i="13"/>
  <c r="G832" i="13"/>
  <c r="I832" i="13"/>
  <c r="J832" i="13"/>
  <c r="K832" i="13"/>
  <c r="L832" i="13"/>
  <c r="M832" i="13"/>
  <c r="N832" i="13"/>
  <c r="P832" i="13"/>
  <c r="D833" i="13"/>
  <c r="E833" i="13"/>
  <c r="G833" i="13"/>
  <c r="H833" i="13"/>
  <c r="I833" i="13"/>
  <c r="J833" i="13"/>
  <c r="L833" i="13"/>
  <c r="M833" i="13"/>
  <c r="N833" i="13"/>
  <c r="P833" i="13"/>
  <c r="D834" i="13"/>
  <c r="G834" i="13"/>
  <c r="H834" i="13"/>
  <c r="I834" i="13"/>
  <c r="J834" i="13"/>
  <c r="K834" i="13"/>
  <c r="L834" i="13"/>
  <c r="M834" i="13"/>
  <c r="P834" i="13"/>
  <c r="B835" i="13"/>
  <c r="C835" i="13"/>
  <c r="D835" i="13"/>
  <c r="E835" i="13"/>
  <c r="G835" i="13"/>
  <c r="H835" i="13"/>
  <c r="J835" i="13"/>
  <c r="K835" i="13"/>
  <c r="L835" i="13"/>
  <c r="M835" i="13"/>
  <c r="N835" i="13"/>
  <c r="P835" i="13"/>
  <c r="C836" i="13"/>
  <c r="D836" i="13"/>
  <c r="E836" i="13"/>
  <c r="G836" i="13"/>
  <c r="J836" i="13"/>
  <c r="K836" i="13"/>
  <c r="M836" i="13"/>
  <c r="N836" i="13"/>
  <c r="P836" i="13"/>
  <c r="B837" i="13"/>
  <c r="D837" i="13"/>
  <c r="E837" i="13"/>
  <c r="I837" i="13"/>
  <c r="J837" i="13"/>
  <c r="K837" i="13"/>
  <c r="M837" i="13"/>
  <c r="N837" i="13"/>
  <c r="B838" i="13"/>
  <c r="D838" i="13"/>
  <c r="E838" i="13"/>
  <c r="I838" i="13"/>
  <c r="K838" i="13"/>
  <c r="L838" i="13"/>
  <c r="M838" i="13"/>
  <c r="N838" i="13"/>
  <c r="B839" i="13"/>
  <c r="E839" i="13"/>
  <c r="G839" i="13"/>
  <c r="H839" i="13"/>
  <c r="I839" i="13"/>
  <c r="J839" i="13"/>
  <c r="K839" i="13"/>
  <c r="L839" i="13"/>
  <c r="N839" i="13"/>
  <c r="P839" i="13"/>
  <c r="C840" i="13"/>
  <c r="D840" i="13"/>
  <c r="E840" i="13"/>
  <c r="G840" i="13"/>
  <c r="I840" i="13"/>
  <c r="J840" i="13"/>
  <c r="K840" i="13"/>
  <c r="L840" i="13"/>
  <c r="M840" i="13"/>
  <c r="N840" i="13"/>
  <c r="P840" i="13"/>
  <c r="D841" i="13"/>
  <c r="E841" i="13"/>
  <c r="G841" i="13"/>
  <c r="H841" i="13"/>
  <c r="I841" i="13"/>
  <c r="J841" i="13"/>
  <c r="L841" i="13"/>
  <c r="M841" i="13"/>
  <c r="N841" i="13"/>
  <c r="P841" i="13"/>
  <c r="C842" i="13"/>
  <c r="D842" i="13"/>
  <c r="G842" i="13"/>
  <c r="H842" i="13"/>
  <c r="I842" i="13"/>
  <c r="J842" i="13"/>
  <c r="L842" i="13"/>
  <c r="M842" i="13"/>
  <c r="P842" i="13"/>
  <c r="B843" i="13"/>
  <c r="C843" i="13"/>
  <c r="D843" i="13"/>
  <c r="G843" i="13"/>
  <c r="H843" i="13"/>
  <c r="J843" i="13"/>
  <c r="K843" i="13"/>
  <c r="L843" i="13"/>
  <c r="M843" i="13"/>
  <c r="P843" i="13"/>
  <c r="C844" i="13"/>
  <c r="D844" i="13"/>
  <c r="E844" i="13"/>
  <c r="G844" i="13"/>
  <c r="I844" i="13"/>
  <c r="J844" i="13"/>
  <c r="K844" i="13"/>
  <c r="M844" i="13"/>
  <c r="N844" i="13"/>
  <c r="P844" i="13"/>
  <c r="B845" i="13"/>
  <c r="D845" i="13"/>
  <c r="E845" i="13"/>
  <c r="I845" i="13"/>
  <c r="J845" i="13"/>
  <c r="K845" i="13"/>
  <c r="L845" i="13"/>
  <c r="M845" i="13"/>
  <c r="N845" i="13"/>
  <c r="B846" i="13"/>
  <c r="D846" i="13"/>
  <c r="E846" i="13"/>
  <c r="G846" i="13"/>
  <c r="I846" i="13"/>
  <c r="K846" i="13"/>
  <c r="L846" i="13"/>
  <c r="M846" i="13"/>
  <c r="N846" i="13"/>
  <c r="P846" i="13"/>
  <c r="B847" i="13"/>
  <c r="E847" i="13"/>
  <c r="G847" i="13"/>
  <c r="H847" i="13"/>
  <c r="I847" i="13"/>
  <c r="K847" i="13"/>
  <c r="L847" i="13"/>
  <c r="N847" i="13"/>
  <c r="P847" i="13"/>
  <c r="C848" i="13"/>
  <c r="D848" i="13"/>
  <c r="E848" i="13"/>
  <c r="G848" i="13"/>
  <c r="I848" i="13"/>
  <c r="J848" i="13"/>
  <c r="K848" i="13"/>
  <c r="L848" i="13"/>
  <c r="M848" i="13"/>
  <c r="N848" i="13"/>
  <c r="P848" i="13"/>
  <c r="D849" i="13"/>
  <c r="E849" i="13"/>
  <c r="G849" i="13"/>
  <c r="H849" i="13"/>
  <c r="I849" i="13"/>
  <c r="J849" i="13"/>
  <c r="L849" i="13"/>
  <c r="M849" i="13"/>
  <c r="N849" i="13"/>
  <c r="P849" i="13"/>
  <c r="D850" i="13"/>
  <c r="G850" i="13"/>
  <c r="H850" i="13"/>
  <c r="I850" i="13"/>
  <c r="J850" i="13"/>
  <c r="K850" i="13"/>
  <c r="L850" i="13"/>
  <c r="M850" i="13"/>
  <c r="P850" i="13"/>
  <c r="B851" i="13"/>
  <c r="C851" i="13"/>
  <c r="D851" i="13"/>
  <c r="G851" i="13"/>
  <c r="H851" i="13"/>
  <c r="J851" i="13"/>
  <c r="K851" i="13"/>
  <c r="L851" i="13"/>
  <c r="M851" i="13"/>
  <c r="N851" i="13"/>
  <c r="P851" i="13"/>
  <c r="C852" i="13"/>
  <c r="D852" i="13"/>
  <c r="E852" i="13"/>
  <c r="G852" i="13"/>
  <c r="J852" i="13"/>
  <c r="K852" i="13"/>
  <c r="M852" i="13"/>
  <c r="N852" i="13"/>
  <c r="P852" i="13"/>
  <c r="B853" i="13"/>
  <c r="D853" i="13"/>
  <c r="E853" i="13"/>
  <c r="I853" i="13"/>
  <c r="J853" i="13"/>
  <c r="K853" i="13"/>
  <c r="M853" i="13"/>
  <c r="N853" i="13"/>
  <c r="B854" i="13"/>
  <c r="D854" i="13"/>
  <c r="E854" i="13"/>
  <c r="G854" i="13"/>
  <c r="I854" i="13"/>
  <c r="K854" i="13"/>
  <c r="L854" i="13"/>
  <c r="M854" i="13"/>
  <c r="N854" i="13"/>
  <c r="P854" i="13"/>
  <c r="B855" i="13"/>
  <c r="E855" i="13"/>
  <c r="G855" i="13"/>
  <c r="H855" i="13"/>
  <c r="I855" i="13"/>
  <c r="J855" i="13"/>
  <c r="K855" i="13"/>
  <c r="L855" i="13"/>
  <c r="N855" i="13"/>
  <c r="P855" i="13"/>
  <c r="C856" i="13"/>
  <c r="E856" i="13"/>
  <c r="G856" i="13"/>
  <c r="I856" i="13"/>
  <c r="J856" i="13"/>
  <c r="K856" i="13"/>
  <c r="L856" i="13"/>
  <c r="N856" i="13"/>
  <c r="P856" i="13"/>
  <c r="D857" i="13"/>
  <c r="E857" i="13"/>
  <c r="G857" i="13"/>
  <c r="I857" i="13"/>
  <c r="J857" i="13"/>
  <c r="L857" i="13"/>
  <c r="M857" i="13"/>
  <c r="N857" i="13"/>
  <c r="P857" i="13"/>
  <c r="C858" i="13"/>
  <c r="D858" i="13"/>
  <c r="G858" i="13"/>
  <c r="H858" i="13"/>
  <c r="I858" i="13"/>
  <c r="J858" i="13"/>
  <c r="K858" i="13"/>
  <c r="L858" i="13"/>
  <c r="M858" i="13"/>
  <c r="P858" i="13"/>
  <c r="B859" i="13"/>
  <c r="C859" i="13"/>
  <c r="D859" i="13"/>
  <c r="E859" i="13"/>
  <c r="G859" i="13"/>
  <c r="H859" i="13"/>
  <c r="J859" i="13"/>
  <c r="K859" i="13"/>
  <c r="L859" i="13"/>
  <c r="M859" i="13"/>
  <c r="N859" i="13"/>
  <c r="P859" i="13"/>
  <c r="C860" i="13"/>
  <c r="D860" i="13"/>
  <c r="E860" i="13"/>
  <c r="G860" i="13"/>
  <c r="I860" i="13"/>
  <c r="J860" i="13"/>
  <c r="K860" i="13"/>
  <c r="M860" i="13"/>
  <c r="N860" i="13"/>
  <c r="P860" i="13"/>
  <c r="B861" i="13"/>
  <c r="D861" i="13"/>
  <c r="E861" i="13"/>
  <c r="I861" i="13"/>
  <c r="J861" i="13"/>
  <c r="K861" i="13"/>
  <c r="L861" i="13"/>
  <c r="M861" i="13"/>
  <c r="N861" i="13"/>
  <c r="B862" i="13"/>
  <c r="D862" i="13"/>
  <c r="E862" i="13"/>
  <c r="G862" i="13"/>
  <c r="I862" i="13"/>
  <c r="K862" i="13"/>
  <c r="L862" i="13"/>
  <c r="M862" i="13"/>
  <c r="N862" i="13"/>
  <c r="P862" i="13"/>
  <c r="B863" i="13"/>
  <c r="E863" i="13"/>
  <c r="G863" i="13"/>
  <c r="H863" i="13"/>
  <c r="I863" i="13"/>
  <c r="J863" i="13"/>
  <c r="K863" i="13"/>
  <c r="L863" i="13"/>
  <c r="N863" i="13"/>
  <c r="P863" i="13"/>
  <c r="C864" i="13"/>
  <c r="E864" i="13"/>
  <c r="G864" i="13"/>
  <c r="I864" i="13"/>
  <c r="J864" i="13"/>
  <c r="K864" i="13"/>
  <c r="L864" i="13"/>
  <c r="N864" i="13"/>
  <c r="P864" i="13"/>
  <c r="R864" i="13"/>
  <c r="D865" i="13"/>
  <c r="E865" i="13"/>
  <c r="G865" i="13"/>
  <c r="I865" i="13"/>
  <c r="J865" i="13"/>
  <c r="L865" i="13"/>
  <c r="M865" i="13"/>
  <c r="N865" i="13"/>
  <c r="P865" i="13"/>
  <c r="C866" i="13"/>
  <c r="D866" i="13"/>
  <c r="G866" i="13"/>
  <c r="H866" i="13"/>
  <c r="I866" i="13"/>
  <c r="J866" i="13"/>
  <c r="L866" i="13"/>
  <c r="M866" i="13"/>
  <c r="P866" i="13"/>
  <c r="B867" i="13"/>
  <c r="C867" i="13"/>
  <c r="D867" i="13"/>
  <c r="E867" i="13"/>
  <c r="G867" i="13"/>
  <c r="H867" i="13"/>
  <c r="J867" i="13"/>
  <c r="K867" i="13"/>
  <c r="L867" i="13"/>
  <c r="M867" i="13"/>
  <c r="P867" i="13"/>
  <c r="C868" i="13"/>
  <c r="D868" i="13"/>
  <c r="E868" i="13"/>
  <c r="G868" i="13"/>
  <c r="I868" i="13"/>
  <c r="J868" i="13"/>
  <c r="K868" i="13"/>
  <c r="M868" i="13"/>
  <c r="N868" i="13"/>
  <c r="P868" i="13"/>
  <c r="D869" i="13"/>
  <c r="E869" i="13"/>
  <c r="I869" i="13"/>
  <c r="J869" i="13"/>
  <c r="K869" i="13"/>
  <c r="L869" i="13"/>
  <c r="M869" i="13"/>
  <c r="N869" i="13"/>
  <c r="B870" i="13"/>
  <c r="D870" i="13"/>
  <c r="E870" i="13"/>
  <c r="G870" i="13"/>
  <c r="I870" i="13"/>
  <c r="K870" i="13"/>
  <c r="L870" i="13"/>
  <c r="M870" i="13"/>
  <c r="N870" i="13"/>
  <c r="P870" i="13"/>
  <c r="B871" i="13"/>
  <c r="E871" i="13"/>
  <c r="G871" i="13"/>
  <c r="H871" i="13"/>
  <c r="I871" i="13"/>
  <c r="J871" i="13"/>
  <c r="K871" i="13"/>
  <c r="L871" i="13"/>
  <c r="N871" i="13"/>
  <c r="P871" i="13"/>
  <c r="C872" i="13"/>
  <c r="D872" i="13"/>
  <c r="E872" i="13"/>
  <c r="G872" i="13"/>
  <c r="I872" i="13"/>
  <c r="J872" i="13"/>
  <c r="K872" i="13"/>
  <c r="L872" i="13"/>
  <c r="M872" i="13"/>
  <c r="N872" i="13"/>
  <c r="P872" i="13"/>
  <c r="R872" i="13"/>
  <c r="D873" i="13"/>
  <c r="E873" i="13"/>
  <c r="G873" i="13"/>
  <c r="I873" i="13"/>
  <c r="J873" i="13"/>
  <c r="L873" i="13"/>
  <c r="M873" i="13"/>
  <c r="N873" i="13"/>
  <c r="P873" i="13"/>
  <c r="C874" i="13"/>
  <c r="D874" i="13"/>
  <c r="G874" i="13"/>
  <c r="H874" i="13"/>
  <c r="I874" i="13"/>
  <c r="J874" i="13"/>
  <c r="L874" i="13"/>
  <c r="M874" i="13"/>
  <c r="P874" i="13"/>
  <c r="B875" i="13"/>
  <c r="C875" i="13"/>
  <c r="D875" i="13"/>
  <c r="E875" i="13"/>
  <c r="G875" i="13"/>
  <c r="H875" i="13"/>
  <c r="J875" i="13"/>
  <c r="K875" i="13"/>
  <c r="L875" i="13"/>
  <c r="M875" i="13"/>
  <c r="N875" i="13"/>
  <c r="P875" i="13"/>
  <c r="C876" i="13"/>
  <c r="D876" i="13"/>
  <c r="E876" i="13"/>
  <c r="G876" i="13"/>
  <c r="I876" i="13"/>
  <c r="J876" i="13"/>
  <c r="K876" i="13"/>
  <c r="M876" i="13"/>
  <c r="N876" i="13"/>
  <c r="P876" i="13"/>
  <c r="B877" i="13"/>
  <c r="D877" i="13"/>
  <c r="E877" i="13"/>
  <c r="I877" i="13"/>
  <c r="J877" i="13"/>
  <c r="K877" i="13"/>
  <c r="L877" i="13"/>
  <c r="M877" i="13"/>
  <c r="N877" i="13"/>
  <c r="B878" i="13"/>
  <c r="D878" i="13"/>
  <c r="E878" i="13"/>
  <c r="G878" i="13"/>
  <c r="H878" i="13"/>
  <c r="I878" i="13"/>
  <c r="K878" i="13"/>
  <c r="L878" i="13"/>
  <c r="M878" i="13"/>
  <c r="N878" i="13"/>
  <c r="P878" i="13"/>
  <c r="B879" i="13"/>
  <c r="C879" i="13"/>
  <c r="E879" i="13"/>
  <c r="G879" i="13"/>
  <c r="H879" i="13"/>
  <c r="I879" i="13"/>
  <c r="K879" i="13"/>
  <c r="L879" i="13"/>
  <c r="N879" i="13"/>
  <c r="P879" i="13"/>
  <c r="C880" i="13"/>
  <c r="D880" i="13"/>
  <c r="E880" i="13"/>
  <c r="G880" i="13"/>
  <c r="I880" i="13"/>
  <c r="J880" i="13"/>
  <c r="K880" i="13"/>
  <c r="L880" i="13"/>
  <c r="M880" i="13"/>
  <c r="N880" i="13"/>
  <c r="P880" i="13"/>
  <c r="D881" i="13"/>
  <c r="E881" i="13"/>
  <c r="G881" i="13"/>
  <c r="H881" i="13"/>
  <c r="I881" i="13"/>
  <c r="J881" i="13"/>
  <c r="L881" i="13"/>
  <c r="M881" i="13"/>
  <c r="N881" i="13"/>
  <c r="P881" i="13"/>
  <c r="D882" i="13"/>
  <c r="G882" i="13"/>
  <c r="H882" i="13"/>
  <c r="I882" i="13"/>
  <c r="J882" i="13"/>
  <c r="K882" i="13"/>
  <c r="L882" i="13"/>
  <c r="M882" i="13"/>
  <c r="P882" i="13"/>
  <c r="B883" i="13"/>
  <c r="C883" i="13"/>
  <c r="D883" i="13"/>
  <c r="E883" i="13"/>
  <c r="G883" i="13"/>
  <c r="H883" i="13"/>
  <c r="J883" i="13"/>
  <c r="K883" i="13"/>
  <c r="L883" i="13"/>
  <c r="M883" i="13"/>
  <c r="N883" i="13"/>
  <c r="P883" i="13"/>
  <c r="C884" i="13"/>
  <c r="D884" i="13"/>
  <c r="E884" i="13"/>
  <c r="G884" i="13"/>
  <c r="J884" i="13"/>
  <c r="K884" i="13"/>
  <c r="M884" i="13"/>
  <c r="N884" i="13"/>
  <c r="P884" i="13"/>
  <c r="B885" i="13"/>
  <c r="D885" i="13"/>
  <c r="E885" i="13"/>
  <c r="I885" i="13"/>
  <c r="J885" i="13"/>
  <c r="K885" i="13"/>
  <c r="L885" i="13"/>
  <c r="M885" i="13"/>
  <c r="N885" i="13"/>
  <c r="R885" i="13"/>
  <c r="B886" i="13"/>
  <c r="D886" i="13"/>
  <c r="E886" i="13"/>
  <c r="G886" i="13"/>
  <c r="I886" i="13"/>
  <c r="K886" i="13"/>
  <c r="L886" i="13"/>
  <c r="M886" i="13"/>
  <c r="N886" i="13"/>
  <c r="P886" i="13"/>
  <c r="B887" i="13"/>
  <c r="E887" i="13"/>
  <c r="G887" i="13"/>
  <c r="H887" i="13"/>
  <c r="I887" i="13"/>
  <c r="J887" i="13"/>
  <c r="K887" i="13"/>
  <c r="L887" i="13"/>
  <c r="N887" i="13"/>
  <c r="P887" i="13"/>
  <c r="C888" i="13"/>
  <c r="D888" i="13"/>
  <c r="E888" i="13"/>
  <c r="G888" i="13"/>
  <c r="I888" i="13"/>
  <c r="J888" i="13"/>
  <c r="K888" i="13"/>
  <c r="L888" i="13"/>
  <c r="M888" i="13"/>
  <c r="N888" i="13"/>
  <c r="P888" i="13"/>
  <c r="D889" i="13"/>
  <c r="E889" i="13"/>
  <c r="G889" i="13"/>
  <c r="I889" i="13"/>
  <c r="J889" i="13"/>
  <c r="L889" i="13"/>
  <c r="M889" i="13"/>
  <c r="N889" i="13"/>
  <c r="P889" i="13"/>
  <c r="C890" i="13"/>
  <c r="D890" i="13"/>
  <c r="G890" i="13"/>
  <c r="H890" i="13"/>
  <c r="I890" i="13"/>
  <c r="J890" i="13"/>
  <c r="L890" i="13"/>
  <c r="M890" i="13"/>
  <c r="P890" i="13"/>
  <c r="B891" i="13"/>
  <c r="C891" i="13"/>
  <c r="D891" i="13"/>
  <c r="E891" i="13"/>
  <c r="G891" i="13"/>
  <c r="H891" i="13"/>
  <c r="J891" i="13"/>
  <c r="K891" i="13"/>
  <c r="L891" i="13"/>
  <c r="M891" i="13"/>
  <c r="N891" i="13"/>
  <c r="P891" i="13"/>
  <c r="C892" i="13"/>
  <c r="D892" i="13"/>
  <c r="E892" i="13"/>
  <c r="G892" i="13"/>
  <c r="J892" i="13"/>
  <c r="K892" i="13"/>
  <c r="M892" i="13"/>
  <c r="N892" i="13"/>
  <c r="P892" i="13"/>
  <c r="D893" i="13"/>
  <c r="E893" i="13"/>
  <c r="I893" i="13"/>
  <c r="J893" i="13"/>
  <c r="K893" i="13"/>
  <c r="L893" i="13"/>
  <c r="M893" i="13"/>
  <c r="N893" i="13"/>
  <c r="B894" i="13"/>
  <c r="D894" i="13"/>
  <c r="E894" i="13"/>
  <c r="I894" i="13"/>
  <c r="K894" i="13"/>
  <c r="L894" i="13"/>
  <c r="M894" i="13"/>
  <c r="N894" i="13"/>
  <c r="B895" i="13"/>
  <c r="E895" i="13"/>
  <c r="G895" i="13"/>
  <c r="H895" i="13"/>
  <c r="I895" i="13"/>
  <c r="J895" i="13"/>
  <c r="K895" i="13"/>
  <c r="L895" i="13"/>
  <c r="N895" i="13"/>
  <c r="P895" i="13"/>
  <c r="R896" i="13"/>
  <c r="C896" i="13"/>
  <c r="D896" i="13"/>
  <c r="E896" i="13"/>
  <c r="G896" i="13"/>
  <c r="I896" i="13"/>
  <c r="J896" i="13"/>
  <c r="K896" i="13"/>
  <c r="L896" i="13"/>
  <c r="M896" i="13"/>
  <c r="N896" i="13"/>
  <c r="P896" i="13"/>
  <c r="D897" i="13"/>
  <c r="E897" i="13"/>
  <c r="G897" i="13"/>
  <c r="H897" i="13"/>
  <c r="I897" i="13"/>
  <c r="J897" i="13"/>
  <c r="L897" i="13"/>
  <c r="M897" i="13"/>
  <c r="N897" i="13"/>
  <c r="P897" i="13"/>
  <c r="C898" i="13"/>
  <c r="D898" i="13"/>
  <c r="G898" i="13"/>
  <c r="H898" i="13"/>
  <c r="I898" i="13"/>
  <c r="J898" i="13"/>
  <c r="K898" i="13"/>
  <c r="L898" i="13"/>
  <c r="M898" i="13"/>
  <c r="P898" i="13"/>
  <c r="B899" i="13"/>
  <c r="C899" i="13"/>
  <c r="D899" i="13"/>
  <c r="E899" i="13"/>
  <c r="G899" i="13"/>
  <c r="H899" i="13"/>
  <c r="J899" i="13"/>
  <c r="K899" i="13"/>
  <c r="L899" i="13"/>
  <c r="M899" i="13"/>
  <c r="N899" i="13"/>
  <c r="P899" i="13"/>
  <c r="C900" i="13"/>
  <c r="D900" i="13"/>
  <c r="E900" i="13"/>
  <c r="G900" i="13"/>
  <c r="I900" i="13"/>
  <c r="J900" i="13"/>
  <c r="K900" i="13"/>
  <c r="M900" i="13"/>
  <c r="N900" i="13"/>
  <c r="P900" i="13"/>
  <c r="B901" i="13"/>
  <c r="D901" i="13"/>
  <c r="E901" i="13"/>
  <c r="I901" i="13"/>
  <c r="J901" i="13"/>
  <c r="K901" i="13"/>
  <c r="M901" i="13"/>
  <c r="N901" i="13"/>
  <c r="B902" i="13"/>
  <c r="D902" i="13"/>
  <c r="E902" i="13"/>
  <c r="I902" i="13"/>
  <c r="K902" i="13"/>
  <c r="L902" i="13"/>
  <c r="M902" i="13"/>
  <c r="N902" i="13"/>
  <c r="B903" i="13"/>
  <c r="E903" i="13"/>
  <c r="G903" i="13"/>
  <c r="H903" i="13"/>
  <c r="I903" i="13"/>
  <c r="J903" i="13"/>
  <c r="K903" i="13"/>
  <c r="L903" i="13"/>
  <c r="N903" i="13"/>
  <c r="P903" i="13"/>
  <c r="C904" i="13"/>
  <c r="D904" i="13"/>
  <c r="E904" i="13"/>
  <c r="G904" i="13"/>
  <c r="I904" i="13"/>
  <c r="J904" i="13"/>
  <c r="K904" i="13"/>
  <c r="L904" i="13"/>
  <c r="M904" i="13"/>
  <c r="N904" i="13"/>
  <c r="P904" i="13"/>
  <c r="D905" i="13"/>
  <c r="E905" i="13"/>
  <c r="G905" i="13"/>
  <c r="H905" i="13"/>
  <c r="I905" i="13"/>
  <c r="J905" i="13"/>
  <c r="L905" i="13"/>
  <c r="M905" i="13"/>
  <c r="N905" i="13"/>
  <c r="P905" i="13"/>
  <c r="C906" i="13"/>
  <c r="D906" i="13"/>
  <c r="G906" i="13"/>
  <c r="H906" i="13"/>
  <c r="I906" i="13"/>
  <c r="J906" i="13"/>
  <c r="K906" i="13"/>
  <c r="L906" i="13"/>
  <c r="M906" i="13"/>
  <c r="P906" i="13"/>
  <c r="B907" i="13"/>
  <c r="C907" i="13"/>
  <c r="D907" i="13"/>
  <c r="E907" i="13"/>
  <c r="G907" i="13"/>
  <c r="H907" i="13"/>
  <c r="J907" i="13"/>
  <c r="K907" i="13"/>
  <c r="L907" i="13"/>
  <c r="M907" i="13"/>
  <c r="N907" i="13"/>
  <c r="P907" i="13"/>
  <c r="C908" i="13"/>
  <c r="D908" i="13"/>
  <c r="E908" i="13"/>
  <c r="G908" i="13"/>
  <c r="J908" i="13"/>
  <c r="K908" i="13"/>
  <c r="M908" i="13"/>
  <c r="N908" i="13"/>
  <c r="P908" i="13"/>
  <c r="D909" i="13"/>
  <c r="E909" i="13"/>
  <c r="I909" i="13"/>
  <c r="J909" i="13"/>
  <c r="K909" i="13"/>
  <c r="L909" i="13"/>
  <c r="M909" i="13"/>
  <c r="N909" i="13"/>
  <c r="B910" i="13"/>
  <c r="D910" i="13"/>
  <c r="E910" i="13"/>
  <c r="G910" i="13"/>
  <c r="H910" i="13"/>
  <c r="I910" i="13"/>
  <c r="K910" i="13"/>
  <c r="L910" i="13"/>
  <c r="M910" i="13"/>
  <c r="N910" i="13"/>
  <c r="P910" i="13"/>
  <c r="B911" i="13"/>
  <c r="C911" i="13"/>
  <c r="E911" i="13"/>
  <c r="G911" i="13"/>
  <c r="H911" i="13"/>
  <c r="I911" i="13"/>
  <c r="J911" i="13"/>
  <c r="K911" i="13"/>
  <c r="L911" i="13"/>
  <c r="N911" i="13"/>
  <c r="P911" i="13"/>
  <c r="C912" i="13"/>
  <c r="D912" i="13"/>
  <c r="E912" i="13"/>
  <c r="G912" i="13"/>
  <c r="I912" i="13"/>
  <c r="J912" i="13"/>
  <c r="K912" i="13"/>
  <c r="L912" i="13"/>
  <c r="M912" i="13"/>
  <c r="N912" i="13"/>
  <c r="P912" i="13"/>
  <c r="D913" i="13"/>
  <c r="E913" i="13"/>
  <c r="G913" i="13"/>
  <c r="I913" i="13"/>
  <c r="J913" i="13"/>
  <c r="L913" i="13"/>
  <c r="M913" i="13"/>
  <c r="N913" i="13"/>
  <c r="P913" i="13"/>
  <c r="C914" i="13"/>
  <c r="D914" i="13"/>
  <c r="G914" i="13"/>
  <c r="H914" i="13"/>
  <c r="I914" i="13"/>
  <c r="J914" i="13"/>
  <c r="L914" i="13"/>
  <c r="M914" i="13"/>
  <c r="P914" i="13"/>
  <c r="B915" i="13"/>
  <c r="C915" i="13"/>
  <c r="D915" i="13"/>
  <c r="E915" i="13"/>
  <c r="G915" i="13"/>
  <c r="H915" i="13"/>
  <c r="J915" i="13"/>
  <c r="K915" i="13"/>
  <c r="L915" i="13"/>
  <c r="M915" i="13"/>
  <c r="N915" i="13"/>
  <c r="P915" i="13"/>
  <c r="C916" i="13"/>
  <c r="D916" i="13"/>
  <c r="E916" i="13"/>
  <c r="G916" i="13"/>
  <c r="I916" i="13"/>
  <c r="J916" i="13"/>
  <c r="K916" i="13"/>
  <c r="M916" i="13"/>
  <c r="N916" i="13"/>
  <c r="P916" i="13"/>
  <c r="B917" i="13"/>
  <c r="D917" i="13"/>
  <c r="E917" i="13"/>
  <c r="I917" i="13"/>
  <c r="J917" i="13"/>
  <c r="K917" i="13"/>
  <c r="L917" i="13"/>
  <c r="M917" i="13"/>
  <c r="N917" i="13"/>
  <c r="B918" i="13"/>
  <c r="D918" i="13"/>
  <c r="E918" i="13"/>
  <c r="G918" i="13"/>
  <c r="I918" i="13"/>
  <c r="K918" i="13"/>
  <c r="L918" i="13"/>
  <c r="M918" i="13"/>
  <c r="N918" i="13"/>
  <c r="P918" i="13"/>
  <c r="B919" i="13"/>
  <c r="E919" i="13"/>
  <c r="G919" i="13"/>
  <c r="H919" i="13"/>
  <c r="I919" i="13"/>
  <c r="J919" i="13"/>
  <c r="K919" i="13"/>
  <c r="L919" i="13"/>
  <c r="N919" i="13"/>
  <c r="P919" i="13"/>
  <c r="R920" i="13"/>
  <c r="C920" i="13"/>
  <c r="E920" i="13"/>
  <c r="G920" i="13"/>
  <c r="I920" i="13"/>
  <c r="J920" i="13"/>
  <c r="K920" i="13"/>
  <c r="L920" i="13"/>
  <c r="N920" i="13"/>
  <c r="P920" i="13"/>
  <c r="S920" i="13"/>
  <c r="T920" i="13" s="1"/>
  <c r="V920" i="13" s="1"/>
  <c r="D921" i="13"/>
  <c r="E921" i="13"/>
  <c r="G921" i="13"/>
  <c r="I921" i="13"/>
  <c r="J921" i="13"/>
  <c r="L921" i="13"/>
  <c r="M921" i="13"/>
  <c r="N921" i="13"/>
  <c r="P921" i="13"/>
  <c r="C922" i="13"/>
  <c r="D922" i="13"/>
  <c r="G922" i="13"/>
  <c r="H922" i="13"/>
  <c r="I922" i="13"/>
  <c r="J922" i="13"/>
  <c r="L922" i="13"/>
  <c r="M922" i="13"/>
  <c r="P922" i="13"/>
  <c r="B923" i="13"/>
  <c r="C923" i="13"/>
  <c r="D923" i="13"/>
  <c r="E923" i="13"/>
  <c r="G923" i="13"/>
  <c r="H923" i="13"/>
  <c r="J923" i="13"/>
  <c r="K923" i="13"/>
  <c r="L923" i="13"/>
  <c r="M923" i="13"/>
  <c r="N923" i="13"/>
  <c r="P923" i="13"/>
  <c r="C924" i="13"/>
  <c r="D924" i="13"/>
  <c r="E924" i="13"/>
  <c r="G924" i="13"/>
  <c r="I924" i="13"/>
  <c r="J924" i="13"/>
  <c r="K924" i="13"/>
  <c r="M924" i="13"/>
  <c r="N924" i="13"/>
  <c r="P924" i="13"/>
  <c r="S925" i="13"/>
  <c r="B925" i="13"/>
  <c r="D925" i="13"/>
  <c r="E925" i="13"/>
  <c r="I925" i="13"/>
  <c r="J925" i="13"/>
  <c r="K925" i="13"/>
  <c r="L925" i="13"/>
  <c r="M925" i="13"/>
  <c r="N925" i="13"/>
  <c r="B926" i="13"/>
  <c r="D926" i="13"/>
  <c r="E926" i="13"/>
  <c r="G926" i="13"/>
  <c r="I926" i="13"/>
  <c r="K926" i="13"/>
  <c r="L926" i="13"/>
  <c r="M926" i="13"/>
  <c r="N926" i="13"/>
  <c r="P926" i="13"/>
  <c r="B927" i="13"/>
  <c r="E927" i="13"/>
  <c r="G927" i="13"/>
  <c r="H927" i="13"/>
  <c r="I927" i="13"/>
  <c r="J927" i="13"/>
  <c r="K927" i="13"/>
  <c r="L927" i="13"/>
  <c r="N927" i="13"/>
  <c r="P927" i="13"/>
  <c r="C928" i="13"/>
  <c r="D928" i="13"/>
  <c r="E928" i="13"/>
  <c r="G928" i="13"/>
  <c r="I928" i="13"/>
  <c r="J928" i="13"/>
  <c r="K928" i="13"/>
  <c r="L928" i="13"/>
  <c r="M928" i="13"/>
  <c r="N928" i="13"/>
  <c r="P928" i="13"/>
  <c r="S928" i="13"/>
  <c r="T928" i="13" s="1"/>
  <c r="V928" i="13" s="1"/>
  <c r="D929" i="13"/>
  <c r="E929" i="13"/>
  <c r="G929" i="13"/>
  <c r="H929" i="13"/>
  <c r="I929" i="13"/>
  <c r="J929" i="13"/>
  <c r="L929" i="13"/>
  <c r="M929" i="13"/>
  <c r="N929" i="13"/>
  <c r="P929" i="13"/>
  <c r="C930" i="13"/>
  <c r="D930" i="13"/>
  <c r="G930" i="13"/>
  <c r="H930" i="13"/>
  <c r="I930" i="13"/>
  <c r="J930" i="13"/>
  <c r="K930" i="13"/>
  <c r="L930" i="13"/>
  <c r="M930" i="13"/>
  <c r="P930" i="13"/>
  <c r="B931" i="13"/>
  <c r="C931" i="13"/>
  <c r="D931" i="13"/>
  <c r="E931" i="13"/>
  <c r="G931" i="13"/>
  <c r="H931" i="13"/>
  <c r="J931" i="13"/>
  <c r="K931" i="13"/>
  <c r="L931" i="13"/>
  <c r="M931" i="13"/>
  <c r="N931" i="13"/>
  <c r="P931" i="13"/>
  <c r="C932" i="13"/>
  <c r="D932" i="13"/>
  <c r="E932" i="13"/>
  <c r="G932" i="13"/>
  <c r="I932" i="13"/>
  <c r="J932" i="13"/>
  <c r="K932" i="13"/>
  <c r="M932" i="13"/>
  <c r="N932" i="13"/>
  <c r="P932" i="13"/>
  <c r="S933" i="13"/>
  <c r="B933" i="13"/>
  <c r="C933" i="13"/>
  <c r="D933" i="13"/>
  <c r="E933" i="13"/>
  <c r="I933" i="13"/>
  <c r="J933" i="13"/>
  <c r="K933" i="13"/>
  <c r="L933" i="13"/>
  <c r="M933" i="13"/>
  <c r="N933" i="13"/>
  <c r="B934" i="13"/>
  <c r="D934" i="13"/>
  <c r="E934" i="13"/>
  <c r="G934" i="13"/>
  <c r="I934" i="13"/>
  <c r="K934" i="13"/>
  <c r="L934" i="13"/>
  <c r="M934" i="13"/>
  <c r="N934" i="13"/>
  <c r="P934" i="13"/>
  <c r="B935" i="13"/>
  <c r="E935" i="13"/>
  <c r="G935" i="13"/>
  <c r="H935" i="13"/>
  <c r="I935" i="13"/>
  <c r="K935" i="13"/>
  <c r="L935" i="13"/>
  <c r="N935" i="13"/>
  <c r="P935" i="13"/>
  <c r="C936" i="13"/>
  <c r="D936" i="13"/>
  <c r="E936" i="13"/>
  <c r="G936" i="13"/>
  <c r="I936" i="13"/>
  <c r="J936" i="13"/>
  <c r="K936" i="13"/>
  <c r="L936" i="13"/>
  <c r="M936" i="13"/>
  <c r="N936" i="13"/>
  <c r="P936" i="13"/>
  <c r="D937" i="13"/>
  <c r="E937" i="13"/>
  <c r="G937" i="13"/>
  <c r="H937" i="13"/>
  <c r="I937" i="13"/>
  <c r="J937" i="13"/>
  <c r="L937" i="13"/>
  <c r="M937" i="13"/>
  <c r="N937" i="13"/>
  <c r="P937" i="13"/>
  <c r="C938" i="13"/>
  <c r="D938" i="13"/>
  <c r="G938" i="13"/>
  <c r="H938" i="13"/>
  <c r="I938" i="13"/>
  <c r="J938" i="13"/>
  <c r="K938" i="13"/>
  <c r="L938" i="13"/>
  <c r="M938" i="13"/>
  <c r="P938" i="13"/>
  <c r="B939" i="13"/>
  <c r="C939" i="13"/>
  <c r="D939" i="13"/>
  <c r="E939" i="13"/>
  <c r="G939" i="13"/>
  <c r="H939" i="13"/>
  <c r="J939" i="13"/>
  <c r="K939" i="13"/>
  <c r="L939" i="13"/>
  <c r="M939" i="13"/>
  <c r="N939" i="13"/>
  <c r="P939" i="13"/>
  <c r="C940" i="13"/>
  <c r="D940" i="13"/>
  <c r="E940" i="13"/>
  <c r="G940" i="13"/>
  <c r="I940" i="13"/>
  <c r="J940" i="13"/>
  <c r="K940" i="13"/>
  <c r="M940" i="13"/>
  <c r="N940" i="13"/>
  <c r="P940" i="13"/>
  <c r="B941" i="13"/>
  <c r="D941" i="13"/>
  <c r="E941" i="13"/>
  <c r="I941" i="13"/>
  <c r="J941" i="13"/>
  <c r="K941" i="13"/>
  <c r="L941" i="13"/>
  <c r="M941" i="13"/>
  <c r="N941" i="13"/>
  <c r="B942" i="13"/>
  <c r="D942" i="13"/>
  <c r="E942" i="13"/>
  <c r="G942" i="13"/>
  <c r="I942" i="13"/>
  <c r="K942" i="13"/>
  <c r="L942" i="13"/>
  <c r="M942" i="13"/>
  <c r="N942" i="13"/>
  <c r="P942" i="13"/>
  <c r="B943" i="13"/>
  <c r="E943" i="13"/>
  <c r="G943" i="13"/>
  <c r="H943" i="13"/>
  <c r="I943" i="13"/>
  <c r="J943" i="13"/>
  <c r="K943" i="13"/>
  <c r="L943" i="13"/>
  <c r="N943" i="13"/>
  <c r="P943" i="13"/>
  <c r="C944" i="13"/>
  <c r="D944" i="13"/>
  <c r="E944" i="13"/>
  <c r="G944" i="13"/>
  <c r="I944" i="13"/>
  <c r="J944" i="13"/>
  <c r="K944" i="13"/>
  <c r="L944" i="13"/>
  <c r="M944" i="13"/>
  <c r="N944" i="13"/>
  <c r="P944" i="13"/>
  <c r="D945" i="13"/>
  <c r="E945" i="13"/>
  <c r="G945" i="13"/>
  <c r="H945" i="13"/>
  <c r="I945" i="13"/>
  <c r="J945" i="13"/>
  <c r="L945" i="13"/>
  <c r="M945" i="13"/>
  <c r="N945" i="13"/>
  <c r="P945" i="13"/>
  <c r="C946" i="13"/>
  <c r="D946" i="13"/>
  <c r="G946" i="13"/>
  <c r="H946" i="13"/>
  <c r="I946" i="13"/>
  <c r="J946" i="13"/>
  <c r="L946" i="13"/>
  <c r="M946" i="13"/>
  <c r="P946" i="13"/>
  <c r="B947" i="13"/>
  <c r="C947" i="13"/>
  <c r="D947" i="13"/>
  <c r="G947" i="13"/>
  <c r="H947" i="13"/>
  <c r="J947" i="13"/>
  <c r="K947" i="13"/>
  <c r="L947" i="13"/>
  <c r="M947" i="13"/>
  <c r="P947" i="13"/>
  <c r="C948" i="13"/>
  <c r="D948" i="13"/>
  <c r="E948" i="13"/>
  <c r="G948" i="13"/>
  <c r="J948" i="13"/>
  <c r="K948" i="13"/>
  <c r="M948" i="13"/>
  <c r="N948" i="13"/>
  <c r="P948" i="13"/>
  <c r="S949" i="13"/>
  <c r="D949" i="13"/>
  <c r="E949" i="13"/>
  <c r="I949" i="13"/>
  <c r="J949" i="13"/>
  <c r="K949" i="13"/>
  <c r="M949" i="13"/>
  <c r="N949" i="13"/>
  <c r="B950" i="13"/>
  <c r="D950" i="13"/>
  <c r="E950" i="13"/>
  <c r="I950" i="13"/>
  <c r="K950" i="13"/>
  <c r="L950" i="13"/>
  <c r="M950" i="13"/>
  <c r="N950" i="13"/>
  <c r="B951" i="13"/>
  <c r="E951" i="13"/>
  <c r="G951" i="13"/>
  <c r="H951" i="13"/>
  <c r="I951" i="13"/>
  <c r="K951" i="13"/>
  <c r="L951" i="13"/>
  <c r="N951" i="13"/>
  <c r="P951" i="13"/>
  <c r="R952" i="13"/>
  <c r="C952" i="13"/>
  <c r="D952" i="13"/>
  <c r="E952" i="13"/>
  <c r="G952" i="13"/>
  <c r="I952" i="13"/>
  <c r="J952" i="13"/>
  <c r="K952" i="13"/>
  <c r="L952" i="13"/>
  <c r="M952" i="13"/>
  <c r="N952" i="13"/>
  <c r="P952" i="13"/>
  <c r="D953" i="13"/>
  <c r="E953" i="13"/>
  <c r="G953" i="13"/>
  <c r="H953" i="13"/>
  <c r="I953" i="13"/>
  <c r="J953" i="13"/>
  <c r="L953" i="13"/>
  <c r="M953" i="13"/>
  <c r="N953" i="13"/>
  <c r="P953" i="13"/>
  <c r="C954" i="13"/>
  <c r="D954" i="13"/>
  <c r="G954" i="13"/>
  <c r="H954" i="13"/>
  <c r="I954" i="13"/>
  <c r="J954" i="13"/>
  <c r="K954" i="13"/>
  <c r="L954" i="13"/>
  <c r="M954" i="13"/>
  <c r="P954" i="13"/>
  <c r="B955" i="13"/>
  <c r="C955" i="13"/>
  <c r="D955" i="13"/>
  <c r="E955" i="13"/>
  <c r="G955" i="13"/>
  <c r="H955" i="13"/>
  <c r="J955" i="13"/>
  <c r="K955" i="13"/>
  <c r="L955" i="13"/>
  <c r="M955" i="13"/>
  <c r="N955" i="13"/>
  <c r="P955" i="13"/>
  <c r="C956" i="13"/>
  <c r="D956" i="13"/>
  <c r="E956" i="13"/>
  <c r="G956" i="13"/>
  <c r="J956" i="13"/>
  <c r="K956" i="13"/>
  <c r="M956" i="13"/>
  <c r="N956" i="13"/>
  <c r="P956" i="13"/>
  <c r="D957" i="13"/>
  <c r="E957" i="13"/>
  <c r="I957" i="13"/>
  <c r="J957" i="13"/>
  <c r="K957" i="13"/>
  <c r="L957" i="13"/>
  <c r="M957" i="13"/>
  <c r="N957" i="13"/>
  <c r="B958" i="13"/>
  <c r="D958" i="13"/>
  <c r="E958" i="13"/>
  <c r="G958" i="13"/>
  <c r="H958" i="13"/>
  <c r="I958" i="13"/>
  <c r="K958" i="13"/>
  <c r="L958" i="13"/>
  <c r="M958" i="13"/>
  <c r="N958" i="13"/>
  <c r="P958" i="13"/>
  <c r="B959" i="13"/>
  <c r="C959" i="13"/>
  <c r="E959" i="13"/>
  <c r="G959" i="13"/>
  <c r="H959" i="13"/>
  <c r="I959" i="13"/>
  <c r="J959" i="13"/>
  <c r="K959" i="13"/>
  <c r="L959" i="13"/>
  <c r="N959" i="13"/>
  <c r="P959" i="13"/>
  <c r="R960" i="13"/>
  <c r="C960" i="13"/>
  <c r="E960" i="13"/>
  <c r="G960" i="13"/>
  <c r="I960" i="13"/>
  <c r="J960" i="13"/>
  <c r="K960" i="13"/>
  <c r="L960" i="13"/>
  <c r="N960" i="13"/>
  <c r="P960" i="13"/>
  <c r="S960" i="13"/>
  <c r="T960" i="13" s="1"/>
  <c r="V960" i="13" s="1"/>
  <c r="D961" i="13"/>
  <c r="E961" i="13"/>
  <c r="G961" i="13"/>
  <c r="I961" i="13"/>
  <c r="J961" i="13"/>
  <c r="L961" i="13"/>
  <c r="M961" i="13"/>
  <c r="N961" i="13"/>
  <c r="P961" i="13"/>
  <c r="C962" i="13"/>
  <c r="D962" i="13"/>
  <c r="G962" i="13"/>
  <c r="H962" i="13"/>
  <c r="I962" i="13"/>
  <c r="J962" i="13"/>
  <c r="L962" i="13"/>
  <c r="M962" i="13"/>
  <c r="P962" i="13"/>
  <c r="B963" i="13"/>
  <c r="C963" i="13"/>
  <c r="D963" i="13"/>
  <c r="G963" i="13"/>
  <c r="H963" i="13"/>
  <c r="J963" i="13"/>
  <c r="K963" i="13"/>
  <c r="L963" i="13"/>
  <c r="M963" i="13"/>
  <c r="P963" i="13"/>
  <c r="C964" i="13"/>
  <c r="D964" i="13"/>
  <c r="E964" i="13"/>
  <c r="G964" i="13"/>
  <c r="I964" i="13"/>
  <c r="J964" i="13"/>
  <c r="K964" i="13"/>
  <c r="M964" i="13"/>
  <c r="N964" i="13"/>
  <c r="P964" i="13"/>
  <c r="B965" i="13"/>
  <c r="D965" i="13"/>
  <c r="E965" i="13"/>
  <c r="I965" i="13"/>
  <c r="J965" i="13"/>
  <c r="K965" i="13"/>
  <c r="L965" i="13"/>
  <c r="M965" i="13"/>
  <c r="N965" i="13"/>
  <c r="B966" i="13"/>
  <c r="D966" i="13"/>
  <c r="E966" i="13"/>
  <c r="G966" i="13"/>
  <c r="I966" i="13"/>
  <c r="K966" i="13"/>
  <c r="L966" i="13"/>
  <c r="M966" i="13"/>
  <c r="N966" i="13"/>
  <c r="P966" i="13"/>
  <c r="B967" i="13"/>
  <c r="E967" i="13"/>
  <c r="G967" i="13"/>
  <c r="H967" i="13"/>
  <c r="I967" i="13"/>
  <c r="J967" i="13"/>
  <c r="K967" i="13"/>
  <c r="L967" i="13"/>
  <c r="N967" i="13"/>
  <c r="P967" i="13"/>
  <c r="C968" i="13"/>
  <c r="E968" i="13"/>
  <c r="G968" i="13"/>
  <c r="I968" i="13"/>
  <c r="J968" i="13"/>
  <c r="K968" i="13"/>
  <c r="L968" i="13"/>
  <c r="N968" i="13"/>
  <c r="P968" i="13"/>
  <c r="D969" i="13"/>
  <c r="E969" i="13"/>
  <c r="G969" i="13"/>
  <c r="H969" i="13"/>
  <c r="I969" i="13"/>
  <c r="J969" i="13"/>
  <c r="L969" i="13"/>
  <c r="M969" i="13"/>
  <c r="N969" i="13"/>
  <c r="P969" i="13"/>
  <c r="C970" i="13"/>
  <c r="D970" i="13"/>
  <c r="G970" i="13"/>
  <c r="H970" i="13"/>
  <c r="I970" i="13"/>
  <c r="J970" i="13"/>
  <c r="K970" i="13"/>
  <c r="L970" i="13"/>
  <c r="M970" i="13"/>
  <c r="P970" i="13"/>
  <c r="B971" i="13"/>
  <c r="C971" i="13"/>
  <c r="D971" i="13"/>
  <c r="E971" i="13"/>
  <c r="G971" i="13"/>
  <c r="H971" i="13"/>
  <c r="J971" i="13"/>
  <c r="K971" i="13"/>
  <c r="L971" i="13"/>
  <c r="M971" i="13"/>
  <c r="N971" i="13"/>
  <c r="P971" i="13"/>
  <c r="C972" i="13"/>
  <c r="D972" i="13"/>
  <c r="E972" i="13"/>
  <c r="G972" i="13"/>
  <c r="I972" i="13"/>
  <c r="J972" i="13"/>
  <c r="K972" i="13"/>
  <c r="M972" i="13"/>
  <c r="N972" i="13"/>
  <c r="P972" i="13"/>
  <c r="S973" i="13"/>
  <c r="B973" i="13"/>
  <c r="D973" i="13"/>
  <c r="E973" i="13"/>
  <c r="I973" i="13"/>
  <c r="J973" i="13"/>
  <c r="K973" i="13"/>
  <c r="L973" i="13"/>
  <c r="M973" i="13"/>
  <c r="N973" i="13"/>
  <c r="B974" i="13"/>
  <c r="D974" i="13"/>
  <c r="E974" i="13"/>
  <c r="G974" i="13"/>
  <c r="I974" i="13"/>
  <c r="K974" i="13"/>
  <c r="L974" i="13"/>
  <c r="M974" i="13"/>
  <c r="N974" i="13"/>
  <c r="P974" i="13"/>
  <c r="B975" i="13"/>
  <c r="E975" i="13"/>
  <c r="G975" i="13"/>
  <c r="H975" i="13"/>
  <c r="I975" i="13"/>
  <c r="J975" i="13"/>
  <c r="K975" i="13"/>
  <c r="L975" i="13"/>
  <c r="N975" i="13"/>
  <c r="P975" i="13"/>
  <c r="C976" i="13"/>
  <c r="D976" i="13"/>
  <c r="E976" i="13"/>
  <c r="G976" i="13"/>
  <c r="I976" i="13"/>
  <c r="J976" i="13"/>
  <c r="K976" i="13"/>
  <c r="L976" i="13"/>
  <c r="M976" i="13"/>
  <c r="N976" i="13"/>
  <c r="P976" i="13"/>
  <c r="D977" i="13"/>
  <c r="E977" i="13"/>
  <c r="G977" i="13"/>
  <c r="H977" i="13"/>
  <c r="I977" i="13"/>
  <c r="J977" i="13"/>
  <c r="L977" i="13"/>
  <c r="M977" i="13"/>
  <c r="N977" i="13"/>
  <c r="P977" i="13"/>
  <c r="B978" i="13"/>
  <c r="C978" i="13"/>
  <c r="D978" i="13"/>
  <c r="G978" i="13"/>
  <c r="H978" i="13"/>
  <c r="I978" i="13"/>
  <c r="J978" i="13"/>
  <c r="K978" i="13"/>
  <c r="L978" i="13"/>
  <c r="M978" i="13"/>
  <c r="P978" i="13"/>
  <c r="B979" i="13"/>
  <c r="C979" i="13"/>
  <c r="D979" i="13"/>
  <c r="E979" i="13"/>
  <c r="G979" i="13"/>
  <c r="H979" i="13"/>
  <c r="J979" i="13"/>
  <c r="K979" i="13"/>
  <c r="L979" i="13"/>
  <c r="M979" i="13"/>
  <c r="N979" i="13"/>
  <c r="P979" i="13"/>
  <c r="C980" i="13"/>
  <c r="D980" i="13"/>
  <c r="E980" i="13"/>
  <c r="G980" i="13"/>
  <c r="I980" i="13"/>
  <c r="J980" i="13"/>
  <c r="K980" i="13"/>
  <c r="M980" i="13"/>
  <c r="N980" i="13"/>
  <c r="P980" i="13"/>
  <c r="B981" i="13"/>
  <c r="D981" i="13"/>
  <c r="E981" i="13"/>
  <c r="I981" i="13"/>
  <c r="J981" i="13"/>
  <c r="K981" i="13"/>
  <c r="L981" i="13"/>
  <c r="M981" i="13"/>
  <c r="N981" i="13"/>
  <c r="B982" i="13"/>
  <c r="D982" i="13"/>
  <c r="E982" i="13"/>
  <c r="G982" i="13"/>
  <c r="I982" i="13"/>
  <c r="K982" i="13"/>
  <c r="L982" i="13"/>
  <c r="M982" i="13"/>
  <c r="N982" i="13"/>
  <c r="P982" i="13"/>
  <c r="B983" i="13"/>
  <c r="E983" i="13"/>
  <c r="G983" i="13"/>
  <c r="H983" i="13"/>
  <c r="I983" i="13"/>
  <c r="J983" i="13"/>
  <c r="K983" i="13"/>
  <c r="L983" i="13"/>
  <c r="N983" i="13"/>
  <c r="P983" i="13"/>
  <c r="C984" i="13"/>
  <c r="D984" i="13"/>
  <c r="E984" i="13"/>
  <c r="G984" i="13"/>
  <c r="I984" i="13"/>
  <c r="J984" i="13"/>
  <c r="K984" i="13"/>
  <c r="L984" i="13"/>
  <c r="M984" i="13"/>
  <c r="N984" i="13"/>
  <c r="P984" i="13"/>
  <c r="D985" i="13"/>
  <c r="E985" i="13"/>
  <c r="G985" i="13"/>
  <c r="H985" i="13"/>
  <c r="I985" i="13"/>
  <c r="J985" i="13"/>
  <c r="L985" i="13"/>
  <c r="M985" i="13"/>
  <c r="N985" i="13"/>
  <c r="P985" i="13"/>
  <c r="D986" i="13"/>
  <c r="G986" i="13"/>
  <c r="H986" i="13"/>
  <c r="I986" i="13"/>
  <c r="J986" i="13"/>
  <c r="K986" i="13"/>
  <c r="L986" i="13"/>
  <c r="M986" i="13"/>
  <c r="P986" i="13"/>
  <c r="B987" i="13"/>
  <c r="C987" i="13"/>
  <c r="D987" i="13"/>
  <c r="G987" i="13"/>
  <c r="H987" i="13"/>
  <c r="J987" i="13"/>
  <c r="K987" i="13"/>
  <c r="L987" i="13"/>
  <c r="M987" i="13"/>
  <c r="P987" i="13"/>
  <c r="C988" i="13"/>
  <c r="D988" i="13"/>
  <c r="E988" i="13"/>
  <c r="G988" i="13"/>
  <c r="I988" i="13"/>
  <c r="J988" i="13"/>
  <c r="K988" i="13"/>
  <c r="M988" i="13"/>
  <c r="N988" i="13"/>
  <c r="P988" i="13"/>
  <c r="B989" i="13"/>
  <c r="D989" i="13"/>
  <c r="E989" i="13"/>
  <c r="I989" i="13"/>
  <c r="J989" i="13"/>
  <c r="K989" i="13"/>
  <c r="L989" i="13"/>
  <c r="M989" i="13"/>
  <c r="N989" i="13"/>
  <c r="B990" i="13"/>
  <c r="D990" i="13"/>
  <c r="E990" i="13"/>
  <c r="G990" i="13"/>
  <c r="I990" i="13"/>
  <c r="K990" i="13"/>
  <c r="L990" i="13"/>
  <c r="M990" i="13"/>
  <c r="N990" i="13"/>
  <c r="P990" i="13"/>
  <c r="B991" i="13"/>
  <c r="E991" i="13"/>
  <c r="G991" i="13"/>
  <c r="H991" i="13"/>
  <c r="I991" i="13"/>
  <c r="J991" i="13"/>
  <c r="K991" i="13"/>
  <c r="L991" i="13"/>
  <c r="N991" i="13"/>
  <c r="P991" i="13"/>
  <c r="C992" i="13"/>
  <c r="D992" i="13"/>
  <c r="E992" i="13"/>
  <c r="G992" i="13"/>
  <c r="I992" i="13"/>
  <c r="J992" i="13"/>
  <c r="K992" i="13"/>
  <c r="L992" i="13"/>
  <c r="M992" i="13"/>
  <c r="N992" i="13"/>
  <c r="P992" i="13"/>
  <c r="D993" i="13"/>
  <c r="E993" i="13"/>
  <c r="G993" i="13"/>
  <c r="I993" i="13"/>
  <c r="J993" i="13"/>
  <c r="L993" i="13"/>
  <c r="M993" i="13"/>
  <c r="N993" i="13"/>
  <c r="P993" i="13"/>
  <c r="C994" i="13"/>
  <c r="D994" i="13"/>
  <c r="G994" i="13"/>
  <c r="H994" i="13"/>
  <c r="I994" i="13"/>
  <c r="J994" i="13"/>
  <c r="L994" i="13"/>
  <c r="M994" i="13"/>
  <c r="P994" i="13"/>
  <c r="B995" i="13"/>
  <c r="C995" i="13"/>
  <c r="D995" i="13"/>
  <c r="E995" i="13"/>
  <c r="G995" i="13"/>
  <c r="H995" i="13"/>
  <c r="J995" i="13"/>
  <c r="K995" i="13"/>
  <c r="L995" i="13"/>
  <c r="M995" i="13"/>
  <c r="N995" i="13"/>
  <c r="P995" i="13"/>
  <c r="C996" i="13"/>
  <c r="D996" i="13"/>
  <c r="E996" i="13"/>
  <c r="G996" i="13"/>
  <c r="I996" i="13"/>
  <c r="J996" i="13"/>
  <c r="K996" i="13"/>
  <c r="M996" i="13"/>
  <c r="N996" i="13"/>
  <c r="P996" i="13"/>
  <c r="B997" i="13"/>
  <c r="D997" i="13"/>
  <c r="E997" i="13"/>
  <c r="I997" i="13"/>
  <c r="J997" i="13"/>
  <c r="K997" i="13"/>
  <c r="L997" i="13"/>
  <c r="M997" i="13"/>
  <c r="N997" i="13"/>
  <c r="B998" i="13"/>
  <c r="D998" i="13"/>
  <c r="E998" i="13"/>
  <c r="G998" i="13"/>
  <c r="I998" i="13"/>
  <c r="K998" i="13"/>
  <c r="L998" i="13"/>
  <c r="M998" i="13"/>
  <c r="N998" i="13"/>
  <c r="P998" i="13"/>
  <c r="B999" i="13"/>
  <c r="E999" i="13"/>
  <c r="G999" i="13"/>
  <c r="H999" i="13"/>
  <c r="I999" i="13"/>
  <c r="J999" i="13"/>
  <c r="K999" i="13"/>
  <c r="L999" i="13"/>
  <c r="N999" i="13"/>
  <c r="P999" i="13"/>
  <c r="C1000" i="13"/>
  <c r="E1000" i="13"/>
  <c r="G1000" i="13"/>
  <c r="I1000" i="13"/>
  <c r="J1000" i="13"/>
  <c r="K1000" i="13"/>
  <c r="L1000" i="13"/>
  <c r="N1000" i="13"/>
  <c r="P1000" i="13"/>
  <c r="D1001" i="13"/>
  <c r="E1001" i="13"/>
  <c r="G1001" i="13"/>
  <c r="H1001" i="13"/>
  <c r="I1001" i="13"/>
  <c r="J1001" i="13"/>
  <c r="L1001" i="13"/>
  <c r="M1001" i="13"/>
  <c r="N1001" i="13"/>
  <c r="P1001" i="13"/>
  <c r="C1002" i="13"/>
  <c r="D1002" i="13"/>
  <c r="G1002" i="13"/>
  <c r="H1002" i="13"/>
  <c r="I1002" i="13"/>
  <c r="J1002" i="13"/>
  <c r="K1002" i="13"/>
  <c r="L1002" i="13"/>
  <c r="M1002" i="13"/>
  <c r="P1002" i="13"/>
  <c r="B1003" i="13"/>
  <c r="C1003" i="13"/>
  <c r="D1003" i="13"/>
  <c r="E1003" i="13"/>
  <c r="G1003" i="13"/>
  <c r="H1003" i="13"/>
  <c r="J1003" i="13"/>
  <c r="K1003" i="13"/>
  <c r="L1003" i="13"/>
  <c r="M1003" i="13"/>
  <c r="N1003" i="13"/>
  <c r="P1003" i="13"/>
  <c r="C1004" i="13"/>
  <c r="D1004" i="13"/>
  <c r="E1004" i="13"/>
  <c r="G1004" i="13"/>
  <c r="J1004" i="13"/>
  <c r="K1004" i="13"/>
  <c r="M1004" i="13"/>
  <c r="N1004" i="13"/>
  <c r="P1004" i="13"/>
  <c r="C1005" i="13"/>
  <c r="D1005" i="13"/>
  <c r="E1005" i="13"/>
  <c r="I1005" i="13"/>
  <c r="J1005" i="13"/>
  <c r="K1005" i="13"/>
  <c r="L1005" i="13"/>
  <c r="M1005" i="13"/>
  <c r="N1005" i="13"/>
  <c r="B1006" i="13"/>
  <c r="D1006" i="13"/>
  <c r="E1006" i="13"/>
  <c r="G1006" i="13"/>
  <c r="I1006" i="13"/>
  <c r="K1006" i="13"/>
  <c r="L1006" i="13"/>
  <c r="M1006" i="13"/>
  <c r="N1006" i="13"/>
  <c r="P1006" i="13"/>
  <c r="B1007" i="13"/>
  <c r="E1007" i="13"/>
  <c r="G1007" i="13"/>
  <c r="H1007" i="13"/>
  <c r="I1007" i="13"/>
  <c r="K1007" i="13"/>
  <c r="L1007" i="13"/>
  <c r="N1007" i="13"/>
  <c r="P1007" i="13"/>
  <c r="C1008" i="13"/>
  <c r="D1008" i="13"/>
  <c r="E1008" i="13"/>
  <c r="G1008" i="13"/>
  <c r="I1008" i="13"/>
  <c r="J1008" i="13"/>
  <c r="K1008" i="13"/>
  <c r="L1008" i="13"/>
  <c r="M1008" i="13"/>
  <c r="N1008" i="13"/>
  <c r="P1008" i="13"/>
  <c r="D1009" i="13"/>
  <c r="E1009" i="13"/>
  <c r="G1009" i="13"/>
  <c r="H1009" i="13"/>
  <c r="I1009" i="13"/>
  <c r="J1009" i="13"/>
  <c r="L1009" i="13"/>
  <c r="M1009" i="13"/>
  <c r="N1009" i="13"/>
  <c r="P1009" i="13"/>
  <c r="C1010" i="13"/>
  <c r="D1010" i="13"/>
  <c r="G1010" i="13"/>
  <c r="H1010" i="13"/>
  <c r="I1010" i="13"/>
  <c r="J1010" i="13"/>
  <c r="K1010" i="13"/>
  <c r="L1010" i="13"/>
  <c r="M1010" i="13"/>
  <c r="P1010" i="13"/>
  <c r="B1011" i="13"/>
  <c r="C1011" i="13"/>
  <c r="D1011" i="13"/>
  <c r="E1011" i="13"/>
  <c r="G1011" i="13"/>
  <c r="H1011" i="13"/>
  <c r="J1011" i="13"/>
  <c r="K1011" i="13"/>
  <c r="L1011" i="13"/>
  <c r="M1011" i="13"/>
  <c r="N1011" i="13"/>
  <c r="P1011" i="13"/>
  <c r="C1012" i="13"/>
  <c r="D1012" i="13"/>
  <c r="E1012" i="13"/>
  <c r="G1012" i="13"/>
  <c r="I1012" i="13"/>
  <c r="J1012" i="13"/>
  <c r="K1012" i="13"/>
  <c r="M1012" i="13"/>
  <c r="N1012" i="13"/>
  <c r="P1012" i="13"/>
  <c r="B1013" i="13"/>
  <c r="D1013" i="13"/>
  <c r="E1013" i="13"/>
  <c r="I1013" i="13"/>
  <c r="J1013" i="13"/>
  <c r="K1013" i="13"/>
  <c r="M1013" i="13"/>
  <c r="N1013" i="13"/>
  <c r="B1014" i="13"/>
  <c r="D1014" i="13"/>
  <c r="E1014" i="13"/>
  <c r="I1014" i="13"/>
  <c r="K1014" i="13"/>
  <c r="L1014" i="13"/>
  <c r="M1014" i="13"/>
  <c r="N1014" i="13"/>
  <c r="B1015" i="13"/>
  <c r="E1015" i="13"/>
  <c r="G1015" i="13"/>
  <c r="H1015" i="13"/>
  <c r="I1015" i="13"/>
  <c r="J1015" i="13"/>
  <c r="K1015" i="13"/>
  <c r="L1015" i="13"/>
  <c r="N1015" i="13"/>
  <c r="P1015" i="13"/>
  <c r="C1016" i="13"/>
  <c r="D1016" i="13"/>
  <c r="E1016" i="13"/>
  <c r="G1016" i="13"/>
  <c r="I1016" i="13"/>
  <c r="J1016" i="13"/>
  <c r="K1016" i="13"/>
  <c r="L1016" i="13"/>
  <c r="M1016" i="13"/>
  <c r="N1016" i="13"/>
  <c r="P1016" i="13"/>
  <c r="D1017" i="13"/>
  <c r="E1017" i="13"/>
  <c r="G1017" i="13"/>
  <c r="H1017" i="13"/>
  <c r="I1017" i="13"/>
  <c r="J1017" i="13"/>
  <c r="L1017" i="13"/>
  <c r="M1017" i="13"/>
  <c r="N1017" i="13"/>
  <c r="P1017" i="13"/>
  <c r="D1018" i="13"/>
  <c r="G1018" i="13"/>
  <c r="H1018" i="13"/>
  <c r="I1018" i="13"/>
  <c r="J1018" i="13"/>
  <c r="K1018" i="13"/>
  <c r="L1018" i="13"/>
  <c r="M1018" i="13"/>
  <c r="P1018" i="13"/>
  <c r="B1019" i="13"/>
  <c r="C1019" i="13"/>
  <c r="D1019" i="13"/>
  <c r="G1019" i="13"/>
  <c r="H1019" i="13"/>
  <c r="J1019" i="13"/>
  <c r="K1019" i="13"/>
  <c r="L1019" i="13"/>
  <c r="M1019" i="13"/>
  <c r="P1019" i="13"/>
  <c r="C1020" i="13"/>
  <c r="D1020" i="13"/>
  <c r="E1020" i="13"/>
  <c r="G1020" i="13"/>
  <c r="I1020" i="13"/>
  <c r="J1020" i="13"/>
  <c r="K1020" i="13"/>
  <c r="M1020" i="13"/>
  <c r="N1020" i="13"/>
  <c r="P1020" i="13"/>
  <c r="D1021" i="13"/>
  <c r="E1021" i="13"/>
  <c r="I1021" i="13"/>
  <c r="J1021" i="13"/>
  <c r="K1021" i="13"/>
  <c r="L1021" i="13"/>
  <c r="M1021" i="13"/>
  <c r="N1021" i="13"/>
  <c r="B1022" i="13"/>
  <c r="D1022" i="13"/>
  <c r="E1022" i="13"/>
  <c r="G1022" i="13"/>
  <c r="I1022" i="13"/>
  <c r="K1022" i="13"/>
  <c r="L1022" i="13"/>
  <c r="M1022" i="13"/>
  <c r="N1022" i="13"/>
  <c r="P1022" i="13"/>
  <c r="B1023" i="13"/>
  <c r="E1023" i="13"/>
  <c r="G1023" i="13"/>
  <c r="H1023" i="13"/>
  <c r="I1023" i="13"/>
  <c r="J1023" i="13"/>
  <c r="K1023" i="13"/>
  <c r="L1023" i="13"/>
  <c r="N1023" i="13"/>
  <c r="P1023" i="13"/>
  <c r="R1024" i="13"/>
  <c r="C1024" i="13"/>
  <c r="E1024" i="13"/>
  <c r="G1024" i="13"/>
  <c r="I1024" i="13"/>
  <c r="J1024" i="13"/>
  <c r="K1024" i="13"/>
  <c r="L1024" i="13"/>
  <c r="N1024" i="13"/>
  <c r="P1024" i="13"/>
  <c r="D1025" i="13"/>
  <c r="E1025" i="13"/>
  <c r="G1025" i="13"/>
  <c r="H1025" i="13"/>
  <c r="I1025" i="13"/>
  <c r="J1025" i="13"/>
  <c r="L1025" i="13"/>
  <c r="M1025" i="13"/>
  <c r="N1025" i="13"/>
  <c r="P1025" i="13"/>
  <c r="C1026" i="13"/>
  <c r="D1026" i="13"/>
  <c r="G1026" i="13"/>
  <c r="H1026" i="13"/>
  <c r="I1026" i="13"/>
  <c r="J1026" i="13"/>
  <c r="K1026" i="13"/>
  <c r="L1026" i="13"/>
  <c r="M1026" i="13"/>
  <c r="P1026" i="13"/>
  <c r="B1027" i="13"/>
  <c r="C1027" i="13"/>
  <c r="D1027" i="13"/>
  <c r="E1027" i="13"/>
  <c r="G1027" i="13"/>
  <c r="H1027" i="13"/>
  <c r="J1027" i="13"/>
  <c r="K1027" i="13"/>
  <c r="L1027" i="13"/>
  <c r="M1027" i="13"/>
  <c r="N1027" i="13"/>
  <c r="P1027" i="13"/>
  <c r="C1028" i="13"/>
  <c r="D1028" i="13"/>
  <c r="E1028" i="13"/>
  <c r="G1028" i="13"/>
  <c r="I1028" i="13"/>
  <c r="J1028" i="13"/>
  <c r="K1028" i="13"/>
  <c r="M1028" i="13"/>
  <c r="N1028" i="13"/>
  <c r="P1028" i="13"/>
  <c r="B1029" i="13"/>
  <c r="D1029" i="13"/>
  <c r="E1029" i="13"/>
  <c r="I1029" i="13"/>
  <c r="J1029" i="13"/>
  <c r="K1029" i="13"/>
  <c r="L1029" i="13"/>
  <c r="M1029" i="13"/>
  <c r="N1029" i="13"/>
  <c r="B1030" i="13"/>
  <c r="D1030" i="13"/>
  <c r="E1030" i="13"/>
  <c r="G1030" i="13"/>
  <c r="H1030" i="13"/>
  <c r="I1030" i="13"/>
  <c r="K1030" i="13"/>
  <c r="L1030" i="13"/>
  <c r="M1030" i="13"/>
  <c r="N1030" i="13"/>
  <c r="P1030" i="13"/>
  <c r="B1031" i="13"/>
  <c r="C1031" i="13"/>
  <c r="E1031" i="13"/>
  <c r="G1031" i="13"/>
  <c r="H1031" i="13"/>
  <c r="I1031" i="13"/>
  <c r="J1031" i="13"/>
  <c r="K1031" i="13"/>
  <c r="L1031" i="13"/>
  <c r="N1031" i="13"/>
  <c r="P1031" i="13"/>
  <c r="C1032" i="13"/>
  <c r="D1032" i="13"/>
  <c r="E1032" i="13"/>
  <c r="G1032" i="13"/>
  <c r="I1032" i="13"/>
  <c r="J1032" i="13"/>
  <c r="K1032" i="13"/>
  <c r="L1032" i="13"/>
  <c r="M1032" i="13"/>
  <c r="N1032" i="13"/>
  <c r="P1032" i="13"/>
  <c r="D1033" i="13"/>
  <c r="E1033" i="13"/>
  <c r="G1033" i="13"/>
  <c r="H1033" i="13"/>
  <c r="I1033" i="13"/>
  <c r="J1033" i="13"/>
  <c r="L1033" i="13"/>
  <c r="M1033" i="13"/>
  <c r="N1033" i="13"/>
  <c r="P1033" i="13"/>
  <c r="C1034" i="13"/>
  <c r="D1034" i="13"/>
  <c r="G1034" i="13"/>
  <c r="H1034" i="13"/>
  <c r="I1034" i="13"/>
  <c r="J1034" i="13"/>
  <c r="K1034" i="13"/>
  <c r="L1034" i="13"/>
  <c r="M1034" i="13"/>
  <c r="P1034" i="13"/>
  <c r="B1035" i="13"/>
  <c r="C1035" i="13"/>
  <c r="D1035" i="13"/>
  <c r="E1035" i="13"/>
  <c r="G1035" i="13"/>
  <c r="H1035" i="13"/>
  <c r="J1035" i="13"/>
  <c r="K1035" i="13"/>
  <c r="L1035" i="13"/>
  <c r="M1035" i="13"/>
  <c r="N1035" i="13"/>
  <c r="P1035" i="13"/>
  <c r="C1036" i="13"/>
  <c r="D1036" i="13"/>
  <c r="E1036" i="13"/>
  <c r="G1036" i="13"/>
  <c r="J1036" i="13"/>
  <c r="K1036" i="13"/>
  <c r="M1036" i="13"/>
  <c r="N1036" i="13"/>
  <c r="P1036" i="13"/>
  <c r="B1037" i="13"/>
  <c r="D1037" i="13"/>
  <c r="E1037" i="13"/>
  <c r="I1037" i="13"/>
  <c r="J1037" i="13"/>
  <c r="K1037" i="13"/>
  <c r="M1037" i="13"/>
  <c r="N1037" i="13"/>
  <c r="B1038" i="13"/>
  <c r="D1038" i="13"/>
  <c r="E1038" i="13"/>
  <c r="I1038" i="13"/>
  <c r="K1038" i="13"/>
  <c r="L1038" i="13"/>
  <c r="M1038" i="13"/>
  <c r="N1038" i="13"/>
  <c r="B1039" i="13"/>
  <c r="E1039" i="13"/>
  <c r="G1039" i="13"/>
  <c r="H1039" i="13"/>
  <c r="I1039" i="13"/>
  <c r="J1039" i="13"/>
  <c r="K1039" i="13"/>
  <c r="L1039" i="13"/>
  <c r="N1039" i="13"/>
  <c r="P1039" i="13"/>
  <c r="R1040" i="13"/>
  <c r="C1040" i="13"/>
  <c r="D1040" i="13"/>
  <c r="E1040" i="13"/>
  <c r="G1040" i="13"/>
  <c r="I1040" i="13"/>
  <c r="J1040" i="13"/>
  <c r="K1040" i="13"/>
  <c r="L1040" i="13"/>
  <c r="M1040" i="13"/>
  <c r="N1040" i="13"/>
  <c r="P1040" i="13"/>
  <c r="D1041" i="13"/>
  <c r="E1041" i="13"/>
  <c r="G1041" i="13"/>
  <c r="H1041" i="13"/>
  <c r="I1041" i="13"/>
  <c r="J1041" i="13"/>
  <c r="L1041" i="13"/>
  <c r="M1041" i="13"/>
  <c r="N1041" i="13"/>
  <c r="P1041" i="13"/>
  <c r="C1042" i="13"/>
  <c r="D1042" i="13"/>
  <c r="G1042" i="13"/>
  <c r="H1042" i="13"/>
  <c r="I1042" i="13"/>
  <c r="J1042" i="13"/>
  <c r="K1042" i="13"/>
  <c r="L1042" i="13"/>
  <c r="M1042" i="13"/>
  <c r="P1042" i="13"/>
  <c r="B1043" i="13"/>
  <c r="C1043" i="13"/>
  <c r="D1043" i="13"/>
  <c r="E1043" i="13"/>
  <c r="G1043" i="13"/>
  <c r="H1043" i="13"/>
  <c r="J1043" i="13"/>
  <c r="K1043" i="13"/>
  <c r="L1043" i="13"/>
  <c r="M1043" i="13"/>
  <c r="N1043" i="13"/>
  <c r="P1043" i="13"/>
  <c r="C1044" i="13"/>
  <c r="D1044" i="13"/>
  <c r="E1044" i="13"/>
  <c r="G1044" i="13"/>
  <c r="I1044" i="13"/>
  <c r="J1044" i="13"/>
  <c r="K1044" i="13"/>
  <c r="M1044" i="13"/>
  <c r="N1044" i="13"/>
  <c r="P1044" i="13"/>
  <c r="B1045" i="13"/>
  <c r="D1045" i="13"/>
  <c r="E1045" i="13"/>
  <c r="I1045" i="13"/>
  <c r="J1045" i="13"/>
  <c r="K1045" i="13"/>
  <c r="L1045" i="13"/>
  <c r="M1045" i="13"/>
  <c r="N1045" i="13"/>
  <c r="B1046" i="13"/>
  <c r="D1046" i="13"/>
  <c r="E1046" i="13"/>
  <c r="G1046" i="13"/>
  <c r="I1046" i="13"/>
  <c r="K1046" i="13"/>
  <c r="L1046" i="13"/>
  <c r="M1046" i="13"/>
  <c r="N1046" i="13"/>
  <c r="P1046" i="13"/>
  <c r="B1047" i="13"/>
  <c r="E1047" i="13"/>
  <c r="G1047" i="13"/>
  <c r="H1047" i="13"/>
  <c r="I1047" i="13"/>
  <c r="K1047" i="13"/>
  <c r="L1047" i="13"/>
  <c r="N1047" i="13"/>
  <c r="P1047" i="13"/>
  <c r="C1048" i="13"/>
  <c r="D1048" i="13"/>
  <c r="E1048" i="13"/>
  <c r="G1048" i="13"/>
  <c r="I1048" i="13"/>
  <c r="J1048" i="13"/>
  <c r="K1048" i="13"/>
  <c r="L1048" i="13"/>
  <c r="M1048" i="13"/>
  <c r="N1048" i="13"/>
  <c r="P1048" i="13"/>
  <c r="R1048" i="13"/>
  <c r="D1049" i="13"/>
  <c r="E1049" i="13"/>
  <c r="G1049" i="13"/>
  <c r="H1049" i="13"/>
  <c r="I1049" i="13"/>
  <c r="J1049" i="13"/>
  <c r="L1049" i="13"/>
  <c r="M1049" i="13"/>
  <c r="N1049" i="13"/>
  <c r="P1049" i="13"/>
  <c r="C1050" i="13"/>
  <c r="D1050" i="13"/>
  <c r="G1050" i="13"/>
  <c r="H1050" i="13"/>
  <c r="I1050" i="13"/>
  <c r="J1050" i="13"/>
  <c r="K1050" i="13"/>
  <c r="L1050" i="13"/>
  <c r="M1050" i="13"/>
  <c r="P1050" i="13"/>
  <c r="B1051" i="13"/>
  <c r="C1051" i="13"/>
  <c r="D1051" i="13"/>
  <c r="E1051" i="13"/>
  <c r="G1051" i="13"/>
  <c r="H1051" i="13"/>
  <c r="J1051" i="13"/>
  <c r="K1051" i="13"/>
  <c r="L1051" i="13"/>
  <c r="M1051" i="13"/>
  <c r="N1051" i="13"/>
  <c r="P1051" i="13"/>
  <c r="C1052" i="13"/>
  <c r="D1052" i="13"/>
  <c r="E1052" i="13"/>
  <c r="G1052" i="13"/>
  <c r="I1052" i="13"/>
  <c r="J1052" i="13"/>
  <c r="K1052" i="13"/>
  <c r="M1052" i="13"/>
  <c r="N1052" i="13"/>
  <c r="P1052" i="13"/>
  <c r="S1052" i="13"/>
  <c r="R1053" i="13"/>
  <c r="B1053" i="13"/>
  <c r="D1053" i="13"/>
  <c r="E1053" i="13"/>
  <c r="I1053" i="13"/>
  <c r="J1053" i="13"/>
  <c r="K1053" i="13"/>
  <c r="M1053" i="13"/>
  <c r="N1053" i="13"/>
  <c r="B1054" i="13"/>
  <c r="D1054" i="13"/>
  <c r="E1054" i="13"/>
  <c r="G1054" i="13"/>
  <c r="I1054" i="13"/>
  <c r="K1054" i="13"/>
  <c r="L1054" i="13"/>
  <c r="M1054" i="13"/>
  <c r="N1054" i="13"/>
  <c r="P1054" i="13"/>
  <c r="B1055" i="13"/>
  <c r="E1055" i="13"/>
  <c r="G1055" i="13"/>
  <c r="H1055" i="13"/>
  <c r="I1055" i="13"/>
  <c r="J1055" i="13"/>
  <c r="K1055" i="13"/>
  <c r="L1055" i="13"/>
  <c r="N1055" i="13"/>
  <c r="P1055" i="13"/>
  <c r="C1056" i="13"/>
  <c r="D1056" i="13"/>
  <c r="E1056" i="13"/>
  <c r="G1056" i="13"/>
  <c r="I1056" i="13"/>
  <c r="J1056" i="13"/>
  <c r="K1056" i="13"/>
  <c r="L1056" i="13"/>
  <c r="M1056" i="13"/>
  <c r="N1056" i="13"/>
  <c r="P1056" i="13"/>
  <c r="S1056" i="13"/>
  <c r="T1056" i="13" s="1"/>
  <c r="V1056" i="13" s="1"/>
  <c r="D1057" i="13"/>
  <c r="E1057" i="13"/>
  <c r="G1057" i="13"/>
  <c r="H1057" i="13"/>
  <c r="I1057" i="13"/>
  <c r="J1057" i="13"/>
  <c r="L1057" i="13"/>
  <c r="M1057" i="13"/>
  <c r="N1057" i="13"/>
  <c r="P1057" i="13"/>
  <c r="D1058" i="13"/>
  <c r="G1058" i="13"/>
  <c r="H1058" i="13"/>
  <c r="I1058" i="13"/>
  <c r="J1058" i="13"/>
  <c r="K1058" i="13"/>
  <c r="L1058" i="13"/>
  <c r="M1058" i="13"/>
  <c r="P1058" i="13"/>
  <c r="B1059" i="13"/>
  <c r="C1059" i="13"/>
  <c r="D1059" i="13"/>
  <c r="G1059" i="13"/>
  <c r="H1059" i="13"/>
  <c r="J1059" i="13"/>
  <c r="K1059" i="13"/>
  <c r="L1059" i="13"/>
  <c r="M1059" i="13"/>
  <c r="P1059" i="13"/>
  <c r="C1060" i="13"/>
  <c r="D1060" i="13"/>
  <c r="E1060" i="13"/>
  <c r="G1060" i="13"/>
  <c r="I1060" i="13"/>
  <c r="J1060" i="13"/>
  <c r="K1060" i="13"/>
  <c r="M1060" i="13"/>
  <c r="N1060" i="13"/>
  <c r="P1060" i="13"/>
  <c r="B1061" i="13"/>
  <c r="D1061" i="13"/>
  <c r="E1061" i="13"/>
  <c r="I1061" i="13"/>
  <c r="J1061" i="13"/>
  <c r="K1061" i="13"/>
  <c r="L1061" i="13"/>
  <c r="M1061" i="13"/>
  <c r="N1061" i="13"/>
  <c r="B1062" i="13"/>
  <c r="D1062" i="13"/>
  <c r="E1062" i="13"/>
  <c r="G1062" i="13"/>
  <c r="H1062" i="13"/>
  <c r="I1062" i="13"/>
  <c r="K1062" i="13"/>
  <c r="L1062" i="13"/>
  <c r="M1062" i="13"/>
  <c r="N1062" i="13"/>
  <c r="P1062" i="13"/>
  <c r="B1063" i="13"/>
  <c r="C1063" i="13"/>
  <c r="E1063" i="13"/>
  <c r="G1063" i="13"/>
  <c r="H1063" i="13"/>
  <c r="I1063" i="13"/>
  <c r="J1063" i="13"/>
  <c r="K1063" i="13"/>
  <c r="L1063" i="13"/>
  <c r="N1063" i="13"/>
  <c r="P1063" i="13"/>
  <c r="B1064" i="13"/>
  <c r="C1064" i="13"/>
  <c r="E1064" i="13"/>
  <c r="G1064" i="13"/>
  <c r="I1064" i="13"/>
  <c r="J1064" i="13"/>
  <c r="K1064" i="13"/>
  <c r="L1064" i="13"/>
  <c r="N1064" i="13"/>
  <c r="P1064" i="13"/>
  <c r="R1064" i="13"/>
  <c r="D1065" i="13"/>
  <c r="E1065" i="13"/>
  <c r="G1065" i="13"/>
  <c r="H1065" i="13"/>
  <c r="I1065" i="13"/>
  <c r="J1065" i="13"/>
  <c r="L1065" i="13"/>
  <c r="M1065" i="13"/>
  <c r="N1065" i="13"/>
  <c r="P1065" i="13"/>
  <c r="C1066" i="13"/>
  <c r="D1066" i="13"/>
  <c r="G1066" i="13"/>
  <c r="H1066" i="13"/>
  <c r="I1066" i="13"/>
  <c r="J1066" i="13"/>
  <c r="K1066" i="13"/>
  <c r="L1066" i="13"/>
  <c r="M1066" i="13"/>
  <c r="P1066" i="13"/>
  <c r="B1067" i="13"/>
  <c r="C1067" i="13"/>
  <c r="D1067" i="13"/>
  <c r="E1067" i="13"/>
  <c r="G1067" i="13"/>
  <c r="H1067" i="13"/>
  <c r="J1067" i="13"/>
  <c r="K1067" i="13"/>
  <c r="L1067" i="13"/>
  <c r="M1067" i="13"/>
  <c r="N1067" i="13"/>
  <c r="P1067" i="13"/>
  <c r="C1068" i="13"/>
  <c r="D1068" i="13"/>
  <c r="E1068" i="13"/>
  <c r="G1068" i="13"/>
  <c r="I1068" i="13"/>
  <c r="J1068" i="13"/>
  <c r="K1068" i="13"/>
  <c r="M1068" i="13"/>
  <c r="N1068" i="13"/>
  <c r="P1068" i="13"/>
  <c r="B1069" i="13"/>
  <c r="D1069" i="13"/>
  <c r="E1069" i="13"/>
  <c r="I1069" i="13"/>
  <c r="J1069" i="13"/>
  <c r="K1069" i="13"/>
  <c r="L1069" i="13"/>
  <c r="M1069" i="13"/>
  <c r="N1069" i="13"/>
  <c r="B1070" i="13"/>
  <c r="D1070" i="13"/>
  <c r="E1070" i="13"/>
  <c r="I1070" i="13"/>
  <c r="K1070" i="13"/>
  <c r="L1070" i="13"/>
  <c r="M1070" i="13"/>
  <c r="N1070" i="13"/>
  <c r="B1071" i="13"/>
  <c r="E1071" i="13"/>
  <c r="G1071" i="13"/>
  <c r="H1071" i="13"/>
  <c r="I1071" i="13"/>
  <c r="J1071" i="13"/>
  <c r="K1071" i="13"/>
  <c r="L1071" i="13"/>
  <c r="N1071" i="13"/>
  <c r="P1071" i="13"/>
  <c r="R1072" i="13"/>
  <c r="C1072" i="13"/>
  <c r="D1072" i="13"/>
  <c r="E1072" i="13"/>
  <c r="G1072" i="13"/>
  <c r="I1072" i="13"/>
  <c r="J1072" i="13"/>
  <c r="K1072" i="13"/>
  <c r="L1072" i="13"/>
  <c r="M1072" i="13"/>
  <c r="N1072" i="13"/>
  <c r="P1072" i="13"/>
  <c r="D1073" i="13"/>
  <c r="E1073" i="13"/>
  <c r="G1073" i="13"/>
  <c r="H1073" i="13"/>
  <c r="I1073" i="13"/>
  <c r="J1073" i="13"/>
  <c r="L1073" i="13"/>
  <c r="M1073" i="13"/>
  <c r="N1073" i="13"/>
  <c r="P1073" i="13"/>
  <c r="C1074" i="13"/>
  <c r="D1074" i="13"/>
  <c r="G1074" i="13"/>
  <c r="H1074" i="13"/>
  <c r="I1074" i="13"/>
  <c r="J1074" i="13"/>
  <c r="K1074" i="13"/>
  <c r="L1074" i="13"/>
  <c r="M1074" i="13"/>
  <c r="P1074" i="13"/>
  <c r="B1075" i="13"/>
  <c r="C1075" i="13"/>
  <c r="D1075" i="13"/>
  <c r="E1075" i="13"/>
  <c r="G1075" i="13"/>
  <c r="H1075" i="13"/>
  <c r="J1075" i="13"/>
  <c r="K1075" i="13"/>
  <c r="L1075" i="13"/>
  <c r="M1075" i="13"/>
  <c r="N1075" i="13"/>
  <c r="P1075" i="13"/>
  <c r="C1076" i="13"/>
  <c r="D1076" i="13"/>
  <c r="E1076" i="13"/>
  <c r="G1076" i="13"/>
  <c r="I1076" i="13"/>
  <c r="J1076" i="13"/>
  <c r="K1076" i="13"/>
  <c r="M1076" i="13"/>
  <c r="N1076" i="13"/>
  <c r="P1076" i="13"/>
  <c r="B1077" i="13"/>
  <c r="D1077" i="13"/>
  <c r="E1077" i="13"/>
  <c r="I1077" i="13"/>
  <c r="J1077" i="13"/>
  <c r="K1077" i="13"/>
  <c r="L1077" i="13"/>
  <c r="M1077" i="13"/>
  <c r="N1077" i="13"/>
  <c r="B1078" i="13"/>
  <c r="D1078" i="13"/>
  <c r="E1078" i="13"/>
  <c r="G1078" i="13"/>
  <c r="I1078" i="13"/>
  <c r="K1078" i="13"/>
  <c r="L1078" i="13"/>
  <c r="M1078" i="13"/>
  <c r="N1078" i="13"/>
  <c r="P1078" i="13"/>
  <c r="B1079" i="13"/>
  <c r="E1079" i="13"/>
  <c r="G1079" i="13"/>
  <c r="H1079" i="13"/>
  <c r="I1079" i="13"/>
  <c r="J1079" i="13"/>
  <c r="K1079" i="13"/>
  <c r="L1079" i="13"/>
  <c r="N1079" i="13"/>
  <c r="P1079" i="13"/>
  <c r="C1080" i="13"/>
  <c r="D1080" i="13"/>
  <c r="E1080" i="13"/>
  <c r="G1080" i="13"/>
  <c r="I1080" i="13"/>
  <c r="J1080" i="13"/>
  <c r="K1080" i="13"/>
  <c r="L1080" i="13"/>
  <c r="M1080" i="13"/>
  <c r="N1080" i="13"/>
  <c r="P1080" i="13"/>
  <c r="D1081" i="13"/>
  <c r="E1081" i="13"/>
  <c r="G1081" i="13"/>
  <c r="I1081" i="13"/>
  <c r="J1081" i="13"/>
  <c r="L1081" i="13"/>
  <c r="M1081" i="13"/>
  <c r="N1081" i="13"/>
  <c r="P1081" i="13"/>
  <c r="C1082" i="13"/>
  <c r="D1082" i="13"/>
  <c r="G1082" i="13"/>
  <c r="H1082" i="13"/>
  <c r="I1082" i="13"/>
  <c r="J1082" i="13"/>
  <c r="L1082" i="13"/>
  <c r="M1082" i="13"/>
  <c r="P1082" i="13"/>
  <c r="B1083" i="13"/>
  <c r="C1083" i="13"/>
  <c r="D1083" i="13"/>
  <c r="E1083" i="13"/>
  <c r="G1083" i="13"/>
  <c r="H1083" i="13"/>
  <c r="J1083" i="13"/>
  <c r="K1083" i="13"/>
  <c r="L1083" i="13"/>
  <c r="M1083" i="13"/>
  <c r="N1083" i="13"/>
  <c r="P1083" i="13"/>
  <c r="C1084" i="13"/>
  <c r="D1084" i="13"/>
  <c r="E1084" i="13"/>
  <c r="G1084" i="13"/>
  <c r="I1084" i="13"/>
  <c r="J1084" i="13"/>
  <c r="K1084" i="13"/>
  <c r="M1084" i="13"/>
  <c r="N1084" i="13"/>
  <c r="P1084" i="13"/>
  <c r="B1085" i="13"/>
  <c r="D1085" i="13"/>
  <c r="E1085" i="13"/>
  <c r="I1085" i="13"/>
  <c r="J1085" i="13"/>
  <c r="K1085" i="13"/>
  <c r="L1085" i="13"/>
  <c r="M1085" i="13"/>
  <c r="N1085" i="13"/>
  <c r="B1086" i="13"/>
  <c r="D1086" i="13"/>
  <c r="E1086" i="13"/>
  <c r="G1086" i="13"/>
  <c r="I1086" i="13"/>
  <c r="K1086" i="13"/>
  <c r="L1086" i="13"/>
  <c r="M1086" i="13"/>
  <c r="N1086" i="13"/>
  <c r="P1086" i="13"/>
  <c r="B1087" i="13"/>
  <c r="E1087" i="13"/>
  <c r="G1087" i="13"/>
  <c r="H1087" i="13"/>
  <c r="I1087" i="13"/>
  <c r="J1087" i="13"/>
  <c r="K1087" i="13"/>
  <c r="L1087" i="13"/>
  <c r="N1087" i="13"/>
  <c r="P1087" i="13"/>
  <c r="C1088" i="13"/>
  <c r="D1088" i="13"/>
  <c r="E1088" i="13"/>
  <c r="G1088" i="13"/>
  <c r="I1088" i="13"/>
  <c r="J1088" i="13"/>
  <c r="K1088" i="13"/>
  <c r="L1088" i="13"/>
  <c r="M1088" i="13"/>
  <c r="N1088" i="13"/>
  <c r="P1088" i="13"/>
  <c r="S1088" i="13"/>
  <c r="T1088" i="13" s="1"/>
  <c r="V1088" i="13" s="1"/>
  <c r="D1089" i="13"/>
  <c r="E1089" i="13"/>
  <c r="G1089" i="13"/>
  <c r="H1089" i="13"/>
  <c r="I1089" i="13"/>
  <c r="J1089" i="13"/>
  <c r="L1089" i="13"/>
  <c r="M1089" i="13"/>
  <c r="N1089" i="13"/>
  <c r="P1089" i="13"/>
  <c r="C1090" i="13"/>
  <c r="D1090" i="13"/>
  <c r="G1090" i="13"/>
  <c r="H1090" i="13"/>
  <c r="I1090" i="13"/>
  <c r="J1090" i="13"/>
  <c r="K1090" i="13"/>
  <c r="L1090" i="13"/>
  <c r="M1090" i="13"/>
  <c r="P1090" i="13"/>
  <c r="B1091" i="13"/>
  <c r="C1091" i="13"/>
  <c r="D1091" i="13"/>
  <c r="E1091" i="13"/>
  <c r="G1091" i="13"/>
  <c r="H1091" i="13"/>
  <c r="J1091" i="13"/>
  <c r="K1091" i="13"/>
  <c r="L1091" i="13"/>
  <c r="M1091" i="13"/>
  <c r="N1091" i="13"/>
  <c r="P1091" i="13"/>
  <c r="C1092" i="13"/>
  <c r="D1092" i="13"/>
  <c r="E1092" i="13"/>
  <c r="G1092" i="13"/>
  <c r="I1092" i="13"/>
  <c r="J1092" i="13"/>
  <c r="K1092" i="13"/>
  <c r="M1092" i="13"/>
  <c r="N1092" i="13"/>
  <c r="P1092" i="13"/>
  <c r="B1093" i="13"/>
  <c r="D1093" i="13"/>
  <c r="E1093" i="13"/>
  <c r="I1093" i="13"/>
  <c r="J1093" i="13"/>
  <c r="K1093" i="13"/>
  <c r="L1093" i="13"/>
  <c r="M1093" i="13"/>
  <c r="N1093" i="13"/>
  <c r="B1094" i="13"/>
  <c r="D1094" i="13"/>
  <c r="E1094" i="13"/>
  <c r="G1094" i="13"/>
  <c r="H1094" i="13"/>
  <c r="I1094" i="13"/>
  <c r="K1094" i="13"/>
  <c r="L1094" i="13"/>
  <c r="M1094" i="13"/>
  <c r="N1094" i="13"/>
  <c r="P1094" i="13"/>
  <c r="B1095" i="13"/>
  <c r="C1095" i="13"/>
  <c r="E1095" i="13"/>
  <c r="G1095" i="13"/>
  <c r="H1095" i="13"/>
  <c r="I1095" i="13"/>
  <c r="J1095" i="13"/>
  <c r="K1095" i="13"/>
  <c r="L1095" i="13"/>
  <c r="N1095" i="13"/>
  <c r="P1095" i="13"/>
  <c r="C1096" i="13"/>
  <c r="D1096" i="13"/>
  <c r="E1096" i="13"/>
  <c r="G1096" i="13"/>
  <c r="I1096" i="13"/>
  <c r="J1096" i="13"/>
  <c r="K1096" i="13"/>
  <c r="L1096" i="13"/>
  <c r="M1096" i="13"/>
  <c r="N1096" i="13"/>
  <c r="P1096" i="13"/>
  <c r="D1097" i="13"/>
  <c r="E1097" i="13"/>
  <c r="G1097" i="13"/>
  <c r="H1097" i="13"/>
  <c r="I1097" i="13"/>
  <c r="J1097" i="13"/>
  <c r="L1097" i="13"/>
  <c r="M1097" i="13"/>
  <c r="N1097" i="13"/>
  <c r="P1097" i="13"/>
  <c r="C1098" i="13"/>
  <c r="D1098" i="13"/>
  <c r="G1098" i="13"/>
  <c r="H1098" i="13"/>
  <c r="I1098" i="13"/>
  <c r="J1098" i="13"/>
  <c r="K1098" i="13"/>
  <c r="L1098" i="13"/>
  <c r="M1098" i="13"/>
  <c r="P1098" i="13"/>
  <c r="B1099" i="13"/>
  <c r="C1099" i="13"/>
  <c r="D1099" i="13"/>
  <c r="E1099" i="13"/>
  <c r="G1099" i="13"/>
  <c r="H1099" i="13"/>
  <c r="J1099" i="13"/>
  <c r="K1099" i="13"/>
  <c r="L1099" i="13"/>
  <c r="M1099" i="13"/>
  <c r="N1099" i="13"/>
  <c r="P1099" i="13"/>
  <c r="C1100" i="13"/>
  <c r="D1100" i="13"/>
  <c r="E1100" i="13"/>
  <c r="G1100" i="13"/>
  <c r="I1100" i="13"/>
  <c r="J1100" i="13"/>
  <c r="K1100" i="13"/>
  <c r="M1100" i="13"/>
  <c r="N1100" i="13"/>
  <c r="P1100" i="13"/>
  <c r="B1101" i="13"/>
  <c r="D1101" i="13"/>
  <c r="E1101" i="13"/>
  <c r="I1101" i="13"/>
  <c r="J1101" i="13"/>
  <c r="K1101" i="13"/>
  <c r="L1101" i="13"/>
  <c r="M1101" i="13"/>
  <c r="N1101" i="13"/>
  <c r="B1102" i="13"/>
  <c r="D1102" i="13"/>
  <c r="E1102" i="13"/>
  <c r="G1102" i="13"/>
  <c r="I1102" i="13"/>
  <c r="K1102" i="13"/>
  <c r="L1102" i="13"/>
  <c r="M1102" i="13"/>
  <c r="N1102" i="13"/>
  <c r="P1102" i="13"/>
  <c r="B1103" i="13"/>
  <c r="E1103" i="13"/>
  <c r="G1103" i="13"/>
  <c r="H1103" i="13"/>
  <c r="I1103" i="13"/>
  <c r="J1103" i="13"/>
  <c r="K1103" i="13"/>
  <c r="L1103" i="13"/>
  <c r="N1103" i="13"/>
  <c r="P1103" i="13"/>
  <c r="C1104" i="13"/>
  <c r="D1104" i="13"/>
  <c r="E1104" i="13"/>
  <c r="G1104" i="13"/>
  <c r="I1104" i="13"/>
  <c r="J1104" i="13"/>
  <c r="K1104" i="13"/>
  <c r="L1104" i="13"/>
  <c r="M1104" i="13"/>
  <c r="N1104" i="13"/>
  <c r="P1104" i="13"/>
  <c r="D1105" i="13"/>
  <c r="E1105" i="13"/>
  <c r="G1105" i="13"/>
  <c r="H1105" i="13"/>
  <c r="I1105" i="13"/>
  <c r="J1105" i="13"/>
  <c r="L1105" i="13"/>
  <c r="M1105" i="13"/>
  <c r="N1105" i="13"/>
  <c r="P1105" i="13"/>
  <c r="B1106" i="13"/>
  <c r="C1106" i="13"/>
  <c r="D1106" i="13"/>
  <c r="G1106" i="13"/>
  <c r="H1106" i="13"/>
  <c r="I1106" i="13"/>
  <c r="J1106" i="13"/>
  <c r="K1106" i="13"/>
  <c r="L1106" i="13"/>
  <c r="M1106" i="13"/>
  <c r="P1106" i="13"/>
  <c r="B1107" i="13"/>
  <c r="C1107" i="13"/>
  <c r="D1107" i="13"/>
  <c r="E1107" i="13"/>
  <c r="G1107" i="13"/>
  <c r="H1107" i="13"/>
  <c r="J1107" i="13"/>
  <c r="K1107" i="13"/>
  <c r="L1107" i="13"/>
  <c r="M1107" i="13"/>
  <c r="N1107" i="13"/>
  <c r="P1107" i="13"/>
  <c r="C1108" i="13"/>
  <c r="D1108" i="13"/>
  <c r="E1108" i="13"/>
  <c r="G1108" i="13"/>
  <c r="I1108" i="13"/>
  <c r="J1108" i="13"/>
  <c r="K1108" i="13"/>
  <c r="M1108" i="13"/>
  <c r="N1108" i="13"/>
  <c r="P1108" i="13"/>
  <c r="B1109" i="13"/>
  <c r="D1109" i="13"/>
  <c r="E1109" i="13"/>
  <c r="I1109" i="13"/>
  <c r="J1109" i="13"/>
  <c r="K1109" i="13"/>
  <c r="L1109" i="13"/>
  <c r="M1109" i="13"/>
  <c r="N1109" i="13"/>
  <c r="B1110" i="13"/>
  <c r="D1110" i="13"/>
  <c r="E1110" i="13"/>
  <c r="G1110" i="13"/>
  <c r="H1110" i="13"/>
  <c r="I1110" i="13"/>
  <c r="K1110" i="13"/>
  <c r="L1110" i="13"/>
  <c r="M1110" i="13"/>
  <c r="N1110" i="13"/>
  <c r="P1110" i="13"/>
  <c r="B1111" i="13"/>
  <c r="C1111" i="13"/>
  <c r="E1111" i="13"/>
  <c r="G1111" i="13"/>
  <c r="H1111" i="13"/>
  <c r="I1111" i="13"/>
  <c r="J1111" i="13"/>
  <c r="K1111" i="13"/>
  <c r="L1111" i="13"/>
  <c r="N1111" i="13"/>
  <c r="P1111" i="13"/>
  <c r="C1112" i="13"/>
  <c r="D1112" i="13"/>
  <c r="E1112" i="13"/>
  <c r="G1112" i="13"/>
  <c r="I1112" i="13"/>
  <c r="J1112" i="13"/>
  <c r="K1112" i="13"/>
  <c r="L1112" i="13"/>
  <c r="M1112" i="13"/>
  <c r="N1112" i="13"/>
  <c r="P1112" i="13"/>
  <c r="R1112" i="13"/>
  <c r="S1112" i="13"/>
  <c r="T1112" i="13" s="1"/>
  <c r="V1112" i="13" s="1"/>
  <c r="D1113" i="13"/>
  <c r="E1113" i="13"/>
  <c r="G1113" i="13"/>
  <c r="H1113" i="13"/>
  <c r="I1113" i="13"/>
  <c r="J1113" i="13"/>
  <c r="L1113" i="13"/>
  <c r="M1113" i="13"/>
  <c r="N1113" i="13"/>
  <c r="P1113" i="13"/>
  <c r="C1114" i="13"/>
  <c r="D1114" i="13"/>
  <c r="G1114" i="13"/>
  <c r="H1114" i="13"/>
  <c r="I1114" i="13"/>
  <c r="J1114" i="13"/>
  <c r="K1114" i="13"/>
  <c r="L1114" i="13"/>
  <c r="M1114" i="13"/>
  <c r="P1114" i="13"/>
  <c r="B1115" i="13"/>
  <c r="C1115" i="13"/>
  <c r="D1115" i="13"/>
  <c r="E1115" i="13"/>
  <c r="G1115" i="13"/>
  <c r="H1115" i="13"/>
  <c r="J1115" i="13"/>
  <c r="K1115" i="13"/>
  <c r="L1115" i="13"/>
  <c r="M1115" i="13"/>
  <c r="N1115" i="13"/>
  <c r="P1115" i="13"/>
  <c r="C1116" i="13"/>
  <c r="D1116" i="13"/>
  <c r="E1116" i="13"/>
  <c r="G1116" i="13"/>
  <c r="I1116" i="13"/>
  <c r="J1116" i="13"/>
  <c r="K1116" i="13"/>
  <c r="M1116" i="13"/>
  <c r="N1116" i="13"/>
  <c r="P1116" i="13"/>
  <c r="B1117" i="13"/>
  <c r="D1117" i="13"/>
  <c r="E1117" i="13"/>
  <c r="I1117" i="13"/>
  <c r="J1117" i="13"/>
  <c r="K1117" i="13"/>
  <c r="L1117" i="13"/>
  <c r="M1117" i="13"/>
  <c r="N1117" i="13"/>
  <c r="B1118" i="13"/>
  <c r="D1118" i="13"/>
  <c r="E1118" i="13"/>
  <c r="G1118" i="13"/>
  <c r="I1118" i="13"/>
  <c r="K1118" i="13"/>
  <c r="L1118" i="13"/>
  <c r="M1118" i="13"/>
  <c r="N1118" i="13"/>
  <c r="P1118" i="13"/>
  <c r="B1119" i="13"/>
  <c r="E1119" i="13"/>
  <c r="G1119" i="13"/>
  <c r="H1119" i="13"/>
  <c r="I1119" i="13"/>
  <c r="J1119" i="13"/>
  <c r="K1119" i="13"/>
  <c r="L1119" i="13"/>
  <c r="N1119" i="13"/>
  <c r="P1119" i="13"/>
  <c r="C1120" i="13"/>
  <c r="D1120" i="13"/>
  <c r="E1120" i="13"/>
  <c r="G1120" i="13"/>
  <c r="I1120" i="13"/>
  <c r="J1120" i="13"/>
  <c r="K1120" i="13"/>
  <c r="L1120" i="13"/>
  <c r="M1120" i="13"/>
  <c r="N1120" i="13"/>
  <c r="P1120" i="13"/>
  <c r="R1120" i="13"/>
  <c r="D1121" i="13"/>
  <c r="E1121" i="13"/>
  <c r="G1121" i="13"/>
  <c r="H1121" i="13"/>
  <c r="I1121" i="13"/>
  <c r="J1121" i="13"/>
  <c r="L1121" i="13"/>
  <c r="M1121" i="13"/>
  <c r="N1121" i="13"/>
  <c r="P1121" i="13"/>
  <c r="C1122" i="13"/>
  <c r="D1122" i="13"/>
  <c r="G1122" i="13"/>
  <c r="H1122" i="13"/>
  <c r="I1122" i="13"/>
  <c r="J1122" i="13"/>
  <c r="K1122" i="13"/>
  <c r="L1122" i="13"/>
  <c r="M1122" i="13"/>
  <c r="P1122" i="13"/>
  <c r="B1123" i="13"/>
  <c r="C1123" i="13"/>
  <c r="D1123" i="13"/>
  <c r="E1123" i="13"/>
  <c r="G1123" i="13"/>
  <c r="H1123" i="13"/>
  <c r="J1123" i="13"/>
  <c r="K1123" i="13"/>
  <c r="L1123" i="13"/>
  <c r="M1123" i="13"/>
  <c r="N1123" i="13"/>
  <c r="P1123" i="13"/>
  <c r="C1124" i="13"/>
  <c r="D1124" i="13"/>
  <c r="E1124" i="13"/>
  <c r="G1124" i="13"/>
  <c r="I1124" i="13"/>
  <c r="J1124" i="13"/>
  <c r="K1124" i="13"/>
  <c r="M1124" i="13"/>
  <c r="N1124" i="13"/>
  <c r="P1124" i="13"/>
  <c r="R1125" i="13"/>
  <c r="B1125" i="13"/>
  <c r="D1125" i="13"/>
  <c r="E1125" i="13"/>
  <c r="I1125" i="13"/>
  <c r="J1125" i="13"/>
  <c r="K1125" i="13"/>
  <c r="L1125" i="13"/>
  <c r="M1125" i="13"/>
  <c r="N1125" i="13"/>
  <c r="B1126" i="13"/>
  <c r="D1126" i="13"/>
  <c r="E1126" i="13"/>
  <c r="G1126" i="13"/>
  <c r="I1126" i="13"/>
  <c r="K1126" i="13"/>
  <c r="L1126" i="13"/>
  <c r="M1126" i="13"/>
  <c r="N1126" i="13"/>
  <c r="P1126" i="13"/>
  <c r="B1127" i="13"/>
  <c r="E1127" i="13"/>
  <c r="G1127" i="13"/>
  <c r="H1127" i="13"/>
  <c r="I1127" i="13"/>
  <c r="J1127" i="13"/>
  <c r="K1127" i="13"/>
  <c r="L1127" i="13"/>
  <c r="N1127" i="13"/>
  <c r="P1127" i="13"/>
  <c r="C1128" i="13"/>
  <c r="D1128" i="13"/>
  <c r="E1128" i="13"/>
  <c r="G1128" i="13"/>
  <c r="I1128" i="13"/>
  <c r="J1128" i="13"/>
  <c r="K1128" i="13"/>
  <c r="L1128" i="13"/>
  <c r="M1128" i="13"/>
  <c r="N1128" i="13"/>
  <c r="P1128" i="13"/>
  <c r="R1128" i="13"/>
  <c r="D1129" i="13"/>
  <c r="E1129" i="13"/>
  <c r="G1129" i="13"/>
  <c r="H1129" i="13"/>
  <c r="I1129" i="13"/>
  <c r="J1129" i="13"/>
  <c r="L1129" i="13"/>
  <c r="M1129" i="13"/>
  <c r="N1129" i="13"/>
  <c r="P1129" i="13"/>
  <c r="C1130" i="13"/>
  <c r="D1130" i="13"/>
  <c r="G1130" i="13"/>
  <c r="H1130" i="13"/>
  <c r="I1130" i="13"/>
  <c r="J1130" i="13"/>
  <c r="K1130" i="13"/>
  <c r="L1130" i="13"/>
  <c r="M1130" i="13"/>
  <c r="P1130" i="13"/>
  <c r="B1131" i="13"/>
  <c r="C1131" i="13"/>
  <c r="D1131" i="13"/>
  <c r="E1131" i="13"/>
  <c r="G1131" i="13"/>
  <c r="H1131" i="13"/>
  <c r="J1131" i="13"/>
  <c r="K1131" i="13"/>
  <c r="L1131" i="13"/>
  <c r="M1131" i="13"/>
  <c r="N1131" i="13"/>
  <c r="P1131" i="13"/>
  <c r="C1132" i="13"/>
  <c r="D1132" i="13"/>
  <c r="E1132" i="13"/>
  <c r="G1132" i="13"/>
  <c r="I1132" i="13"/>
  <c r="J1132" i="13"/>
  <c r="K1132" i="13"/>
  <c r="M1132" i="13"/>
  <c r="N1132" i="13"/>
  <c r="P1132" i="13"/>
  <c r="B1133" i="13"/>
  <c r="D1133" i="13"/>
  <c r="E1133" i="13"/>
  <c r="I1133" i="13"/>
  <c r="J1133" i="13"/>
  <c r="K1133" i="13"/>
  <c r="L1133" i="13"/>
  <c r="M1133" i="13"/>
  <c r="N1133" i="13"/>
  <c r="B1134" i="13"/>
  <c r="D1134" i="13"/>
  <c r="E1134" i="13"/>
  <c r="G1134" i="13"/>
  <c r="I1134" i="13"/>
  <c r="K1134" i="13"/>
  <c r="L1134" i="13"/>
  <c r="M1134" i="13"/>
  <c r="N1134" i="13"/>
  <c r="P1134" i="13"/>
  <c r="B1135" i="13"/>
  <c r="E1135" i="13"/>
  <c r="G1135" i="13"/>
  <c r="H1135" i="13"/>
  <c r="I1135" i="13"/>
  <c r="J1135" i="13"/>
  <c r="K1135" i="13"/>
  <c r="L1135" i="13"/>
  <c r="N1135" i="13"/>
  <c r="P1135" i="13"/>
  <c r="C1136" i="13"/>
  <c r="D1136" i="13"/>
  <c r="E1136" i="13"/>
  <c r="G1136" i="13"/>
  <c r="I1136" i="13"/>
  <c r="J1136" i="13"/>
  <c r="K1136" i="13"/>
  <c r="L1136" i="13"/>
  <c r="M1136" i="13"/>
  <c r="N1136" i="13"/>
  <c r="P1136" i="13"/>
  <c r="S1136" i="13"/>
  <c r="T1136" i="13" s="1"/>
  <c r="V1136" i="13" s="1"/>
  <c r="D1137" i="13"/>
  <c r="E1137" i="13"/>
  <c r="G1137" i="13"/>
  <c r="H1137" i="13"/>
  <c r="I1137" i="13"/>
  <c r="J1137" i="13"/>
  <c r="L1137" i="13"/>
  <c r="M1137" i="13"/>
  <c r="N1137" i="13"/>
  <c r="P1137" i="13"/>
  <c r="C1138" i="13"/>
  <c r="D1138" i="13"/>
  <c r="G1138" i="13"/>
  <c r="H1138" i="13"/>
  <c r="I1138" i="13"/>
  <c r="J1138" i="13"/>
  <c r="K1138" i="13"/>
  <c r="L1138" i="13"/>
  <c r="M1138" i="13"/>
  <c r="P1138" i="13"/>
  <c r="B1139" i="13"/>
  <c r="C1139" i="13"/>
  <c r="D1139" i="13"/>
  <c r="E1139" i="13"/>
  <c r="G1139" i="13"/>
  <c r="H1139" i="13"/>
  <c r="J1139" i="13"/>
  <c r="K1139" i="13"/>
  <c r="L1139" i="13"/>
  <c r="M1139" i="13"/>
  <c r="N1139" i="13"/>
  <c r="P1139" i="13"/>
  <c r="C1140" i="13"/>
  <c r="D1140" i="13"/>
  <c r="E1140" i="13"/>
  <c r="G1140" i="13"/>
  <c r="I1140" i="13"/>
  <c r="J1140" i="13"/>
  <c r="K1140" i="13"/>
  <c r="M1140" i="13"/>
  <c r="N1140" i="13"/>
  <c r="P1140" i="13"/>
  <c r="B1141" i="13"/>
  <c r="D1141" i="13"/>
  <c r="E1141" i="13"/>
  <c r="I1141" i="13"/>
  <c r="J1141" i="13"/>
  <c r="K1141" i="13"/>
  <c r="L1141" i="13"/>
  <c r="M1141" i="13"/>
  <c r="N1141" i="13"/>
  <c r="B1142" i="13"/>
  <c r="D1142" i="13"/>
  <c r="E1142" i="13"/>
  <c r="G1142" i="13"/>
  <c r="I1142" i="13"/>
  <c r="K1142" i="13"/>
  <c r="L1142" i="13"/>
  <c r="M1142" i="13"/>
  <c r="N1142" i="13"/>
  <c r="P1142" i="13"/>
  <c r="B1143" i="13"/>
  <c r="E1143" i="13"/>
  <c r="G1143" i="13"/>
  <c r="H1143" i="13"/>
  <c r="I1143" i="13"/>
  <c r="J1143" i="13"/>
  <c r="K1143" i="13"/>
  <c r="L1143" i="13"/>
  <c r="N1143" i="13"/>
  <c r="P1143" i="13"/>
  <c r="C1144" i="13"/>
  <c r="D1144" i="13"/>
  <c r="E1144" i="13"/>
  <c r="G1144" i="13"/>
  <c r="I1144" i="13"/>
  <c r="J1144" i="13"/>
  <c r="K1144" i="13"/>
  <c r="L1144" i="13"/>
  <c r="M1144" i="13"/>
  <c r="N1144" i="13"/>
  <c r="P1144" i="13"/>
  <c r="R1144" i="13"/>
  <c r="D1145" i="13"/>
  <c r="E1145" i="13"/>
  <c r="G1145" i="13"/>
  <c r="H1145" i="13"/>
  <c r="I1145" i="13"/>
  <c r="J1145" i="13"/>
  <c r="L1145" i="13"/>
  <c r="M1145" i="13"/>
  <c r="N1145" i="13"/>
  <c r="P1145" i="13"/>
  <c r="C1146" i="13"/>
  <c r="D1146" i="13"/>
  <c r="G1146" i="13"/>
  <c r="H1146" i="13"/>
  <c r="I1146" i="13"/>
  <c r="J1146" i="13"/>
  <c r="K1146" i="13"/>
  <c r="L1146" i="13"/>
  <c r="M1146" i="13"/>
  <c r="P1146" i="13"/>
  <c r="B1147" i="13"/>
  <c r="C1147" i="13"/>
  <c r="D1147" i="13"/>
  <c r="E1147" i="13"/>
  <c r="G1147" i="13"/>
  <c r="H1147" i="13"/>
  <c r="J1147" i="13"/>
  <c r="K1147" i="13"/>
  <c r="L1147" i="13"/>
  <c r="M1147" i="13"/>
  <c r="N1147" i="13"/>
  <c r="P1147" i="13"/>
  <c r="C1148" i="13"/>
  <c r="D1148" i="13"/>
  <c r="E1148" i="13"/>
  <c r="G1148" i="13"/>
  <c r="I1148" i="13"/>
  <c r="J1148" i="13"/>
  <c r="K1148" i="13"/>
  <c r="M1148" i="13"/>
  <c r="N1148" i="13"/>
  <c r="P1148" i="13"/>
  <c r="B1149" i="13"/>
  <c r="D1149" i="13"/>
  <c r="E1149" i="13"/>
  <c r="I1149" i="13"/>
  <c r="J1149" i="13"/>
  <c r="K1149" i="13"/>
  <c r="L1149" i="13"/>
  <c r="M1149" i="13"/>
  <c r="N1149" i="13"/>
  <c r="B1150" i="13"/>
  <c r="D1150" i="13"/>
  <c r="E1150" i="13"/>
  <c r="G1150" i="13"/>
  <c r="I1150" i="13"/>
  <c r="K1150" i="13"/>
  <c r="L1150" i="13"/>
  <c r="M1150" i="13"/>
  <c r="N1150" i="13"/>
  <c r="P1150" i="13"/>
  <c r="B1151" i="13"/>
  <c r="E1151" i="13"/>
  <c r="G1151" i="13"/>
  <c r="H1151" i="13"/>
  <c r="I1151" i="13"/>
  <c r="J1151" i="13"/>
  <c r="K1151" i="13"/>
  <c r="L1151" i="13"/>
  <c r="N1151" i="13"/>
  <c r="P1151" i="13"/>
  <c r="C1152" i="13"/>
  <c r="D1152" i="13"/>
  <c r="E1152" i="13"/>
  <c r="G1152" i="13"/>
  <c r="I1152" i="13"/>
  <c r="J1152" i="13"/>
  <c r="K1152" i="13"/>
  <c r="L1152" i="13"/>
  <c r="M1152" i="13"/>
  <c r="N1152" i="13"/>
  <c r="P1152" i="13"/>
  <c r="S1152" i="13"/>
  <c r="T1152" i="13" s="1"/>
  <c r="V1152" i="13" s="1"/>
  <c r="D1153" i="13"/>
  <c r="E1153" i="13"/>
  <c r="G1153" i="13"/>
  <c r="H1153" i="13"/>
  <c r="I1153" i="13"/>
  <c r="J1153" i="13"/>
  <c r="L1153" i="13"/>
  <c r="M1153" i="13"/>
  <c r="N1153" i="13"/>
  <c r="P1153" i="13"/>
  <c r="C1154" i="13"/>
  <c r="D1154" i="13"/>
  <c r="G1154" i="13"/>
  <c r="H1154" i="13"/>
  <c r="I1154" i="13"/>
  <c r="J1154" i="13"/>
  <c r="K1154" i="13"/>
  <c r="L1154" i="13"/>
  <c r="M1154" i="13"/>
  <c r="P1154" i="13"/>
  <c r="B1155" i="13"/>
  <c r="C1155" i="13"/>
  <c r="D1155" i="13"/>
  <c r="E1155" i="13"/>
  <c r="G1155" i="13"/>
  <c r="H1155" i="13"/>
  <c r="J1155" i="13"/>
  <c r="K1155" i="13"/>
  <c r="L1155" i="13"/>
  <c r="M1155" i="13"/>
  <c r="N1155" i="13"/>
  <c r="P1155" i="13"/>
  <c r="C1156" i="13"/>
  <c r="D1156" i="13"/>
  <c r="E1156" i="13"/>
  <c r="G1156" i="13"/>
  <c r="I1156" i="13"/>
  <c r="J1156" i="13"/>
  <c r="K1156" i="13"/>
  <c r="M1156" i="13"/>
  <c r="N1156" i="13"/>
  <c r="P1156" i="13"/>
  <c r="R1157" i="13"/>
  <c r="B1157" i="13"/>
  <c r="D1157" i="13"/>
  <c r="E1157" i="13"/>
  <c r="I1157" i="13"/>
  <c r="J1157" i="13"/>
  <c r="K1157" i="13"/>
  <c r="L1157" i="13"/>
  <c r="M1157" i="13"/>
  <c r="N1157" i="13"/>
  <c r="B1158" i="13"/>
  <c r="D1158" i="13"/>
  <c r="E1158" i="13"/>
  <c r="G1158" i="13"/>
  <c r="H1158" i="13"/>
  <c r="I1158" i="13"/>
  <c r="K1158" i="13"/>
  <c r="L1158" i="13"/>
  <c r="M1158" i="13"/>
  <c r="N1158" i="13"/>
  <c r="P1158" i="13"/>
  <c r="B1159" i="13"/>
  <c r="C1159" i="13"/>
  <c r="E1159" i="13"/>
  <c r="G1159" i="13"/>
  <c r="H1159" i="13"/>
  <c r="I1159" i="13"/>
  <c r="J1159" i="13"/>
  <c r="K1159" i="13"/>
  <c r="L1159" i="13"/>
  <c r="N1159" i="13"/>
  <c r="P1159" i="13"/>
  <c r="C1160" i="13"/>
  <c r="D1160" i="13"/>
  <c r="E1160" i="13"/>
  <c r="G1160" i="13"/>
  <c r="I1160" i="13"/>
  <c r="J1160" i="13"/>
  <c r="K1160" i="13"/>
  <c r="L1160" i="13"/>
  <c r="M1160" i="13"/>
  <c r="N1160" i="13"/>
  <c r="P1160" i="13"/>
  <c r="S1160" i="13"/>
  <c r="T1160" i="13" s="1"/>
  <c r="V1160" i="13" s="1"/>
  <c r="D1161" i="13"/>
  <c r="E1161" i="13"/>
  <c r="G1161" i="13"/>
  <c r="H1161" i="13"/>
  <c r="I1161" i="13"/>
  <c r="J1161" i="13"/>
  <c r="L1161" i="13"/>
  <c r="M1161" i="13"/>
  <c r="N1161" i="13"/>
  <c r="P1161" i="13"/>
  <c r="B1162" i="13"/>
  <c r="C1162" i="13"/>
  <c r="D1162" i="13"/>
  <c r="G1162" i="13"/>
  <c r="H1162" i="13"/>
  <c r="I1162" i="13"/>
  <c r="J1162" i="13"/>
  <c r="K1162" i="13"/>
  <c r="L1162" i="13"/>
  <c r="M1162" i="13"/>
  <c r="P1162" i="13"/>
  <c r="B1163" i="13"/>
  <c r="C1163" i="13"/>
  <c r="D1163" i="13"/>
  <c r="E1163" i="13"/>
  <c r="G1163" i="13"/>
  <c r="H1163" i="13"/>
  <c r="J1163" i="13"/>
  <c r="K1163" i="13"/>
  <c r="L1163" i="13"/>
  <c r="M1163" i="13"/>
  <c r="N1163" i="13"/>
  <c r="P1163" i="13"/>
  <c r="C1164" i="13"/>
  <c r="D1164" i="13"/>
  <c r="E1164" i="13"/>
  <c r="G1164" i="13"/>
  <c r="I1164" i="13"/>
  <c r="J1164" i="13"/>
  <c r="K1164" i="13"/>
  <c r="M1164" i="13"/>
  <c r="N1164" i="13"/>
  <c r="P1164" i="13"/>
  <c r="B1165" i="13"/>
  <c r="D1165" i="13"/>
  <c r="E1165" i="13"/>
  <c r="I1165" i="13"/>
  <c r="J1165" i="13"/>
  <c r="K1165" i="13"/>
  <c r="L1165" i="13"/>
  <c r="M1165" i="13"/>
  <c r="N1165" i="13"/>
  <c r="B1166" i="13"/>
  <c r="D1166" i="13"/>
  <c r="E1166" i="13"/>
  <c r="G1166" i="13"/>
  <c r="H1166" i="13"/>
  <c r="I1166" i="13"/>
  <c r="K1166" i="13"/>
  <c r="L1166" i="13"/>
  <c r="M1166" i="13"/>
  <c r="N1166" i="13"/>
  <c r="P1166" i="13"/>
  <c r="B1167" i="13"/>
  <c r="C1167" i="13"/>
  <c r="E1167" i="13"/>
  <c r="G1167" i="13"/>
  <c r="H1167" i="13"/>
  <c r="I1167" i="13"/>
  <c r="J1167" i="13"/>
  <c r="K1167" i="13"/>
  <c r="L1167" i="13"/>
  <c r="N1167" i="13"/>
  <c r="P1167" i="13"/>
  <c r="C1168" i="13"/>
  <c r="D1168" i="13"/>
  <c r="E1168" i="13"/>
  <c r="G1168" i="13"/>
  <c r="I1168" i="13"/>
  <c r="J1168" i="13"/>
  <c r="K1168" i="13"/>
  <c r="L1168" i="13"/>
  <c r="M1168" i="13"/>
  <c r="N1168" i="13"/>
  <c r="P1168" i="13"/>
  <c r="S1168" i="13"/>
  <c r="T1168" i="13" s="1"/>
  <c r="V1168" i="13" s="1"/>
  <c r="D1169" i="13"/>
  <c r="E1169" i="13"/>
  <c r="G1169" i="13"/>
  <c r="H1169" i="13"/>
  <c r="I1169" i="13"/>
  <c r="J1169" i="13"/>
  <c r="L1169" i="13"/>
  <c r="M1169" i="13"/>
  <c r="N1169" i="13"/>
  <c r="P1169" i="13"/>
  <c r="B1170" i="13"/>
  <c r="C1170" i="13"/>
  <c r="D1170" i="13"/>
  <c r="G1170" i="13"/>
  <c r="H1170" i="13"/>
  <c r="I1170" i="13"/>
  <c r="J1170" i="13"/>
  <c r="K1170" i="13"/>
  <c r="L1170" i="13"/>
  <c r="M1170" i="13"/>
  <c r="P1170" i="13"/>
  <c r="B1171" i="13"/>
  <c r="C1171" i="13"/>
  <c r="D1171" i="13"/>
  <c r="E1171" i="13"/>
  <c r="G1171" i="13"/>
  <c r="H1171" i="13"/>
  <c r="J1171" i="13"/>
  <c r="K1171" i="13"/>
  <c r="L1171" i="13"/>
  <c r="M1171" i="13"/>
  <c r="N1171" i="13"/>
  <c r="P1171" i="13"/>
  <c r="C1172" i="13"/>
  <c r="D1172" i="13"/>
  <c r="E1172" i="13"/>
  <c r="G1172" i="13"/>
  <c r="H1172" i="13"/>
  <c r="I1172" i="13"/>
  <c r="J1172" i="13"/>
  <c r="K1172" i="13"/>
  <c r="M1172" i="13"/>
  <c r="N1172" i="13"/>
  <c r="P1172" i="13"/>
  <c r="R1173" i="13"/>
  <c r="B1173" i="13"/>
  <c r="D1173" i="13"/>
  <c r="E1173" i="13"/>
  <c r="I1173" i="13"/>
  <c r="J1173" i="13"/>
  <c r="K1173" i="13"/>
  <c r="L1173" i="13"/>
  <c r="M1173" i="13"/>
  <c r="N1173" i="13"/>
  <c r="B1174" i="13"/>
  <c r="D1174" i="13"/>
  <c r="E1174" i="13"/>
  <c r="G1174" i="13"/>
  <c r="I1174" i="13"/>
  <c r="K1174" i="13"/>
  <c r="L1174" i="13"/>
  <c r="M1174" i="13"/>
  <c r="N1174" i="13"/>
  <c r="P1174" i="13"/>
  <c r="B1175" i="13"/>
  <c r="E1175" i="13"/>
  <c r="G1175" i="13"/>
  <c r="H1175" i="13"/>
  <c r="I1175" i="13"/>
  <c r="J1175" i="13"/>
  <c r="K1175" i="13"/>
  <c r="L1175" i="13"/>
  <c r="N1175" i="13"/>
  <c r="P1175" i="13"/>
  <c r="C1176" i="13"/>
  <c r="D1176" i="13"/>
  <c r="E1176" i="13"/>
  <c r="G1176" i="13"/>
  <c r="I1176" i="13"/>
  <c r="J1176" i="13"/>
  <c r="K1176" i="13"/>
  <c r="L1176" i="13"/>
  <c r="M1176" i="13"/>
  <c r="N1176" i="13"/>
  <c r="P1176" i="13"/>
  <c r="S1176" i="13"/>
  <c r="T1176" i="13" s="1"/>
  <c r="V1176" i="13" s="1"/>
  <c r="D1177" i="13"/>
  <c r="E1177" i="13"/>
  <c r="G1177" i="13"/>
  <c r="H1177" i="13"/>
  <c r="I1177" i="13"/>
  <c r="J1177" i="13"/>
  <c r="L1177" i="13"/>
  <c r="M1177" i="13"/>
  <c r="N1177" i="13"/>
  <c r="P1177" i="13"/>
  <c r="C1178" i="13"/>
  <c r="D1178" i="13"/>
  <c r="G1178" i="13"/>
  <c r="H1178" i="13"/>
  <c r="I1178" i="13"/>
  <c r="J1178" i="13"/>
  <c r="K1178" i="13"/>
  <c r="L1178" i="13"/>
  <c r="M1178" i="13"/>
  <c r="P1178" i="13"/>
  <c r="B1179" i="13"/>
  <c r="C1179" i="13"/>
  <c r="D1179" i="13"/>
  <c r="E1179" i="13"/>
  <c r="G1179" i="13"/>
  <c r="H1179" i="13"/>
  <c r="J1179" i="13"/>
  <c r="K1179" i="13"/>
  <c r="L1179" i="13"/>
  <c r="M1179" i="13"/>
  <c r="N1179" i="13"/>
  <c r="P1179" i="13"/>
  <c r="C1180" i="13"/>
  <c r="D1180" i="13"/>
  <c r="E1180" i="13"/>
  <c r="G1180" i="13"/>
  <c r="I1180" i="13"/>
  <c r="J1180" i="13"/>
  <c r="K1180" i="13"/>
  <c r="M1180" i="13"/>
  <c r="N1180" i="13"/>
  <c r="P1180" i="13"/>
  <c r="B1181" i="13"/>
  <c r="D1181" i="13"/>
  <c r="E1181" i="13"/>
  <c r="I1181" i="13"/>
  <c r="J1181" i="13"/>
  <c r="K1181" i="13"/>
  <c r="L1181" i="13"/>
  <c r="M1181" i="13"/>
  <c r="N1181" i="13"/>
  <c r="B1182" i="13"/>
  <c r="D1182" i="13"/>
  <c r="E1182" i="13"/>
  <c r="G1182" i="13"/>
  <c r="I1182" i="13"/>
  <c r="K1182" i="13"/>
  <c r="L1182" i="13"/>
  <c r="M1182" i="13"/>
  <c r="N1182" i="13"/>
  <c r="P1182" i="13"/>
  <c r="B1183" i="13"/>
  <c r="E1183" i="13"/>
  <c r="G1183" i="13"/>
  <c r="H1183" i="13"/>
  <c r="I1183" i="13"/>
  <c r="J1183" i="13"/>
  <c r="K1183" i="13"/>
  <c r="L1183" i="13"/>
  <c r="N1183" i="13"/>
  <c r="P1183" i="13"/>
  <c r="C1184" i="13"/>
  <c r="D1184" i="13"/>
  <c r="E1184" i="13"/>
  <c r="G1184" i="13"/>
  <c r="I1184" i="13"/>
  <c r="J1184" i="13"/>
  <c r="K1184" i="13"/>
  <c r="L1184" i="13"/>
  <c r="M1184" i="13"/>
  <c r="N1184" i="13"/>
  <c r="P1184" i="13"/>
  <c r="D1185" i="13"/>
  <c r="E1185" i="13"/>
  <c r="G1185" i="13"/>
  <c r="H1185" i="13"/>
  <c r="I1185" i="13"/>
  <c r="J1185" i="13"/>
  <c r="L1185" i="13"/>
  <c r="M1185" i="13"/>
  <c r="N1185" i="13"/>
  <c r="P1185" i="13"/>
  <c r="C1186" i="13"/>
  <c r="D1186" i="13"/>
  <c r="G1186" i="13"/>
  <c r="H1186" i="13"/>
  <c r="I1186" i="13"/>
  <c r="J1186" i="13"/>
  <c r="K1186" i="13"/>
  <c r="L1186" i="13"/>
  <c r="M1186" i="13"/>
  <c r="P1186" i="13"/>
  <c r="B1187" i="13"/>
  <c r="C1187" i="13"/>
  <c r="D1187" i="13"/>
  <c r="E1187" i="13"/>
  <c r="G1187" i="13"/>
  <c r="H1187" i="13"/>
  <c r="J1187" i="13"/>
  <c r="K1187" i="13"/>
  <c r="L1187" i="13"/>
  <c r="M1187" i="13"/>
  <c r="N1187" i="13"/>
  <c r="P1187" i="13"/>
  <c r="C1188" i="13"/>
  <c r="D1188" i="13"/>
  <c r="E1188" i="13"/>
  <c r="G1188" i="13"/>
  <c r="I1188" i="13"/>
  <c r="J1188" i="13"/>
  <c r="K1188" i="13"/>
  <c r="M1188" i="13"/>
  <c r="N1188" i="13"/>
  <c r="P1188" i="13"/>
  <c r="R1189" i="13"/>
  <c r="B1189" i="13"/>
  <c r="D1189" i="13"/>
  <c r="E1189" i="13"/>
  <c r="I1189" i="13"/>
  <c r="J1189" i="13"/>
  <c r="K1189" i="13"/>
  <c r="L1189" i="13"/>
  <c r="M1189" i="13"/>
  <c r="N1189" i="13"/>
  <c r="B1190" i="13"/>
  <c r="D1190" i="13"/>
  <c r="E1190" i="13"/>
  <c r="G1190" i="13"/>
  <c r="I1190" i="13"/>
  <c r="K1190" i="13"/>
  <c r="L1190" i="13"/>
  <c r="M1190" i="13"/>
  <c r="N1190" i="13"/>
  <c r="P1190" i="13"/>
  <c r="B1191" i="13"/>
  <c r="E1191" i="13"/>
  <c r="G1191" i="13"/>
  <c r="H1191" i="13"/>
  <c r="I1191" i="13"/>
  <c r="J1191" i="13"/>
  <c r="K1191" i="13"/>
  <c r="L1191" i="13"/>
  <c r="N1191" i="13"/>
  <c r="P1191" i="13"/>
  <c r="C1192" i="13"/>
  <c r="D1192" i="13"/>
  <c r="E1192" i="13"/>
  <c r="G1192" i="13"/>
  <c r="I1192" i="13"/>
  <c r="J1192" i="13"/>
  <c r="K1192" i="13"/>
  <c r="L1192" i="13"/>
  <c r="M1192" i="13"/>
  <c r="N1192" i="13"/>
  <c r="P1192" i="13"/>
  <c r="D1193" i="13"/>
  <c r="E1193" i="13"/>
  <c r="G1193" i="13"/>
  <c r="H1193" i="13"/>
  <c r="I1193" i="13"/>
  <c r="J1193" i="13"/>
  <c r="L1193" i="13"/>
  <c r="M1193" i="13"/>
  <c r="N1193" i="13"/>
  <c r="P1193" i="13"/>
  <c r="C1194" i="13"/>
  <c r="D1194" i="13"/>
  <c r="G1194" i="13"/>
  <c r="H1194" i="13"/>
  <c r="I1194" i="13"/>
  <c r="J1194" i="13"/>
  <c r="K1194" i="13"/>
  <c r="L1194" i="13"/>
  <c r="M1194" i="13"/>
  <c r="P1194" i="13"/>
  <c r="B1195" i="13"/>
  <c r="C1195" i="13"/>
  <c r="D1195" i="13"/>
  <c r="E1195" i="13"/>
  <c r="G1195" i="13"/>
  <c r="H1195" i="13"/>
  <c r="J1195" i="13"/>
  <c r="K1195" i="13"/>
  <c r="L1195" i="13"/>
  <c r="M1195" i="13"/>
  <c r="N1195" i="13"/>
  <c r="P1195" i="13"/>
  <c r="C1196" i="13"/>
  <c r="D1196" i="13"/>
  <c r="E1196" i="13"/>
  <c r="G1196" i="13"/>
  <c r="I1196" i="13"/>
  <c r="J1196" i="13"/>
  <c r="K1196" i="13"/>
  <c r="M1196" i="13"/>
  <c r="N1196" i="13"/>
  <c r="P1196" i="13"/>
  <c r="B1197" i="13"/>
  <c r="D1197" i="13"/>
  <c r="E1197" i="13"/>
  <c r="I1197" i="13"/>
  <c r="J1197" i="13"/>
  <c r="K1197" i="13"/>
  <c r="L1197" i="13"/>
  <c r="M1197" i="13"/>
  <c r="N1197" i="13"/>
  <c r="B1198" i="13"/>
  <c r="D1198" i="13"/>
  <c r="E1198" i="13"/>
  <c r="G1198" i="13"/>
  <c r="I1198" i="13"/>
  <c r="K1198" i="13"/>
  <c r="L1198" i="13"/>
  <c r="M1198" i="13"/>
  <c r="N1198" i="13"/>
  <c r="P1198" i="13"/>
  <c r="B1199" i="13"/>
  <c r="E1199" i="13"/>
  <c r="G1199" i="13"/>
  <c r="H1199" i="13"/>
  <c r="I1199" i="13"/>
  <c r="J1199" i="13"/>
  <c r="K1199" i="13"/>
  <c r="L1199" i="13"/>
  <c r="N1199" i="13"/>
  <c r="P1199" i="13"/>
  <c r="C1200" i="13"/>
  <c r="D1200" i="13"/>
  <c r="E1200" i="13"/>
  <c r="G1200" i="13"/>
  <c r="I1200" i="13"/>
  <c r="J1200" i="13"/>
  <c r="K1200" i="13"/>
  <c r="L1200" i="13"/>
  <c r="M1200" i="13"/>
  <c r="N1200" i="13"/>
  <c r="P1200" i="13"/>
  <c r="D1201" i="13"/>
  <c r="E1201" i="13"/>
  <c r="G1201" i="13"/>
  <c r="H1201" i="13"/>
  <c r="I1201" i="13"/>
  <c r="J1201" i="13"/>
  <c r="L1201" i="13"/>
  <c r="M1201" i="13"/>
  <c r="N1201" i="13"/>
  <c r="P1201" i="13"/>
  <c r="C1202" i="13"/>
  <c r="D1202" i="13"/>
  <c r="G1202" i="13"/>
  <c r="H1202" i="13"/>
  <c r="I1202" i="13"/>
  <c r="J1202" i="13"/>
  <c r="K1202" i="13"/>
  <c r="L1202" i="13"/>
  <c r="M1202" i="13"/>
  <c r="P1202" i="13"/>
  <c r="B1203" i="13"/>
  <c r="C1203" i="13"/>
  <c r="D1203" i="13"/>
  <c r="E1203" i="13"/>
  <c r="G1203" i="13"/>
  <c r="H1203" i="13"/>
  <c r="J1203" i="13"/>
  <c r="K1203" i="13"/>
  <c r="L1203" i="13"/>
  <c r="M1203" i="13"/>
  <c r="N1203" i="13"/>
  <c r="P1203" i="13"/>
  <c r="C1204" i="13"/>
  <c r="D1204" i="13"/>
  <c r="E1204" i="13"/>
  <c r="G1204" i="13"/>
  <c r="I1204" i="13"/>
  <c r="J1204" i="13"/>
  <c r="K1204" i="13"/>
  <c r="M1204" i="13"/>
  <c r="N1204" i="13"/>
  <c r="P1204" i="13"/>
  <c r="R1205" i="13"/>
  <c r="B1205" i="13"/>
  <c r="D1205" i="13"/>
  <c r="E1205" i="13"/>
  <c r="I1205" i="13"/>
  <c r="J1205" i="13"/>
  <c r="K1205" i="13"/>
  <c r="L1205" i="13"/>
  <c r="M1205" i="13"/>
  <c r="N1205" i="13"/>
  <c r="B1206" i="13"/>
  <c r="D1206" i="13"/>
  <c r="E1206" i="13"/>
  <c r="G1206" i="13"/>
  <c r="I1206" i="13"/>
  <c r="K1206" i="13"/>
  <c r="L1206" i="13"/>
  <c r="M1206" i="13"/>
  <c r="N1206" i="13"/>
  <c r="P1206" i="13"/>
  <c r="B1207" i="13"/>
  <c r="E1207" i="13"/>
  <c r="G1207" i="13"/>
  <c r="H1207" i="13"/>
  <c r="I1207" i="13"/>
  <c r="J1207" i="13"/>
  <c r="K1207" i="13"/>
  <c r="L1207" i="13"/>
  <c r="N1207" i="13"/>
  <c r="P1207" i="13"/>
  <c r="C1208" i="13"/>
  <c r="D1208" i="13"/>
  <c r="E1208" i="13"/>
  <c r="G1208" i="13"/>
  <c r="I1208" i="13"/>
  <c r="J1208" i="13"/>
  <c r="K1208" i="13"/>
  <c r="L1208" i="13"/>
  <c r="M1208" i="13"/>
  <c r="N1208" i="13"/>
  <c r="P1208" i="13"/>
  <c r="R1208" i="13"/>
  <c r="D1209" i="13"/>
  <c r="E1209" i="13"/>
  <c r="G1209" i="13"/>
  <c r="H1209" i="13"/>
  <c r="I1209" i="13"/>
  <c r="J1209" i="13"/>
  <c r="L1209" i="13"/>
  <c r="M1209" i="13"/>
  <c r="N1209" i="13"/>
  <c r="P1209" i="13"/>
  <c r="C1210" i="13"/>
  <c r="D1210" i="13"/>
  <c r="G1210" i="13"/>
  <c r="H1210" i="13"/>
  <c r="I1210" i="13"/>
  <c r="J1210" i="13"/>
  <c r="K1210" i="13"/>
  <c r="L1210" i="13"/>
  <c r="M1210" i="13"/>
  <c r="P1210" i="13"/>
  <c r="B1211" i="13"/>
  <c r="C1211" i="13"/>
  <c r="D1211" i="13"/>
  <c r="E1211" i="13"/>
  <c r="G1211" i="13"/>
  <c r="H1211" i="13"/>
  <c r="J1211" i="13"/>
  <c r="K1211" i="13"/>
  <c r="L1211" i="13"/>
  <c r="M1211" i="13"/>
  <c r="N1211" i="13"/>
  <c r="P1211" i="13"/>
  <c r="C1212" i="13"/>
  <c r="D1212" i="13"/>
  <c r="E1212" i="13"/>
  <c r="G1212" i="13"/>
  <c r="I1212" i="13"/>
  <c r="J1212" i="13"/>
  <c r="K1212" i="13"/>
  <c r="M1212" i="13"/>
  <c r="N1212" i="13"/>
  <c r="P1212" i="13"/>
  <c r="B1213" i="13"/>
  <c r="D1213" i="13"/>
  <c r="E1213" i="13"/>
  <c r="I1213" i="13"/>
  <c r="J1213" i="13"/>
  <c r="K1213" i="13"/>
  <c r="L1213" i="13"/>
  <c r="M1213" i="13"/>
  <c r="N1213" i="13"/>
  <c r="B1214" i="13"/>
  <c r="D1214" i="13"/>
  <c r="E1214" i="13"/>
  <c r="G1214" i="13"/>
  <c r="I1214" i="13"/>
  <c r="K1214" i="13"/>
  <c r="L1214" i="13"/>
  <c r="M1214" i="13"/>
  <c r="N1214" i="13"/>
  <c r="P1214" i="13"/>
  <c r="B1215" i="13"/>
  <c r="E1215" i="13"/>
  <c r="G1215" i="13"/>
  <c r="H1215" i="13"/>
  <c r="I1215" i="13"/>
  <c r="J1215" i="13"/>
  <c r="K1215" i="13"/>
  <c r="L1215" i="13"/>
  <c r="N1215" i="13"/>
  <c r="P1215" i="13"/>
  <c r="C1216" i="13"/>
  <c r="D1216" i="13"/>
  <c r="E1216" i="13"/>
  <c r="G1216" i="13"/>
  <c r="I1216" i="13"/>
  <c r="J1216" i="13"/>
  <c r="K1216" i="13"/>
  <c r="L1216" i="13"/>
  <c r="M1216" i="13"/>
  <c r="N1216" i="13"/>
  <c r="P1216" i="13"/>
  <c r="S1216" i="13"/>
  <c r="T1216" i="13" s="1"/>
  <c r="V1216" i="13" s="1"/>
  <c r="D1217" i="13"/>
  <c r="E1217" i="13"/>
  <c r="G1217" i="13"/>
  <c r="H1217" i="13"/>
  <c r="I1217" i="13"/>
  <c r="J1217" i="13"/>
  <c r="L1217" i="13"/>
  <c r="M1217" i="13"/>
  <c r="N1217" i="13"/>
  <c r="P1217" i="13"/>
  <c r="C1218" i="13"/>
  <c r="D1218" i="13"/>
  <c r="G1218" i="13"/>
  <c r="H1218" i="13"/>
  <c r="I1218" i="13"/>
  <c r="J1218" i="13"/>
  <c r="K1218" i="13"/>
  <c r="L1218" i="13"/>
  <c r="M1218" i="13"/>
  <c r="P1218" i="13"/>
  <c r="B1219" i="13"/>
  <c r="C1219" i="13"/>
  <c r="D1219" i="13"/>
  <c r="E1219" i="13"/>
  <c r="G1219" i="13"/>
  <c r="H1219" i="13"/>
  <c r="J1219" i="13"/>
  <c r="K1219" i="13"/>
  <c r="L1219" i="13"/>
  <c r="M1219" i="13"/>
  <c r="N1219" i="13"/>
  <c r="P1219" i="13"/>
  <c r="C1220" i="13"/>
  <c r="D1220" i="13"/>
  <c r="E1220" i="13"/>
  <c r="G1220" i="13"/>
  <c r="I1220" i="13"/>
  <c r="J1220" i="13"/>
  <c r="K1220" i="13"/>
  <c r="M1220" i="13"/>
  <c r="N1220" i="13"/>
  <c r="P1220" i="13"/>
  <c r="R1221" i="13"/>
  <c r="B1221" i="13"/>
  <c r="D1221" i="13"/>
  <c r="E1221" i="13"/>
  <c r="I1221" i="13"/>
  <c r="J1221" i="13"/>
  <c r="K1221" i="13"/>
  <c r="L1221" i="13"/>
  <c r="M1221" i="13"/>
  <c r="N1221" i="13"/>
  <c r="B1222" i="13"/>
  <c r="D1222" i="13"/>
  <c r="E1222" i="13"/>
  <c r="G1222" i="13"/>
  <c r="I1222" i="13"/>
  <c r="K1222" i="13"/>
  <c r="L1222" i="13"/>
  <c r="M1222" i="13"/>
  <c r="N1222" i="13"/>
  <c r="P1222" i="13"/>
  <c r="B1223" i="13"/>
  <c r="E1223" i="13"/>
  <c r="G1223" i="13"/>
  <c r="H1223" i="13"/>
  <c r="I1223" i="13"/>
  <c r="J1223" i="13"/>
  <c r="K1223" i="13"/>
  <c r="L1223" i="13"/>
  <c r="N1223" i="13"/>
  <c r="P1223" i="13"/>
  <c r="C1224" i="13"/>
  <c r="D1224" i="13"/>
  <c r="E1224" i="13"/>
  <c r="G1224" i="13"/>
  <c r="I1224" i="13"/>
  <c r="J1224" i="13"/>
  <c r="K1224" i="13"/>
  <c r="L1224" i="13"/>
  <c r="M1224" i="13"/>
  <c r="N1224" i="13"/>
  <c r="P1224" i="13"/>
  <c r="R1224" i="13"/>
  <c r="S1224" i="13"/>
  <c r="T1224" i="13" s="1"/>
  <c r="V1224" i="13" s="1"/>
  <c r="D1225" i="13"/>
  <c r="E1225" i="13"/>
  <c r="G1225" i="13"/>
  <c r="H1225" i="13"/>
  <c r="I1225" i="13"/>
  <c r="J1225" i="13"/>
  <c r="L1225" i="13"/>
  <c r="M1225" i="13"/>
  <c r="N1225" i="13"/>
  <c r="P1225" i="13"/>
  <c r="C1226" i="13"/>
  <c r="D1226" i="13"/>
  <c r="G1226" i="13"/>
  <c r="H1226" i="13"/>
  <c r="I1226" i="13"/>
  <c r="J1226" i="13"/>
  <c r="K1226" i="13"/>
  <c r="L1226" i="13"/>
  <c r="M1226" i="13"/>
  <c r="P1226" i="13"/>
  <c r="B1227" i="13"/>
  <c r="C1227" i="13"/>
  <c r="D1227" i="13"/>
  <c r="E1227" i="13"/>
  <c r="G1227" i="13"/>
  <c r="H1227" i="13"/>
  <c r="J1227" i="13"/>
  <c r="K1227" i="13"/>
  <c r="L1227" i="13"/>
  <c r="M1227" i="13"/>
  <c r="N1227" i="13"/>
  <c r="P1227" i="13"/>
  <c r="C1228" i="13"/>
  <c r="D1228" i="13"/>
  <c r="E1228" i="13"/>
  <c r="G1228" i="13"/>
  <c r="I1228" i="13"/>
  <c r="J1228" i="13"/>
  <c r="K1228" i="13"/>
  <c r="M1228" i="13"/>
  <c r="N1228" i="13"/>
  <c r="P1228" i="13"/>
  <c r="B1229" i="13"/>
  <c r="C1229" i="13"/>
  <c r="D1229" i="13"/>
  <c r="E1229" i="13"/>
  <c r="I1229" i="13"/>
  <c r="J1229" i="13"/>
  <c r="K1229" i="13"/>
  <c r="L1229" i="13"/>
  <c r="M1229" i="13"/>
  <c r="N1229" i="13"/>
  <c r="B1230" i="13"/>
  <c r="D1230" i="13"/>
  <c r="E1230" i="13"/>
  <c r="G1230" i="13"/>
  <c r="I1230" i="13"/>
  <c r="K1230" i="13"/>
  <c r="L1230" i="13"/>
  <c r="M1230" i="13"/>
  <c r="N1230" i="13"/>
  <c r="P1230" i="13"/>
  <c r="B1231" i="13"/>
  <c r="E1231" i="13"/>
  <c r="G1231" i="13"/>
  <c r="H1231" i="13"/>
  <c r="I1231" i="13"/>
  <c r="J1231" i="13"/>
  <c r="K1231" i="13"/>
  <c r="L1231" i="13"/>
  <c r="N1231" i="13"/>
  <c r="P1231" i="13"/>
  <c r="C1232" i="13"/>
  <c r="D1232" i="13"/>
  <c r="E1232" i="13"/>
  <c r="G1232" i="13"/>
  <c r="I1232" i="13"/>
  <c r="J1232" i="13"/>
  <c r="K1232" i="13"/>
  <c r="L1232" i="13"/>
  <c r="M1232" i="13"/>
  <c r="N1232" i="13"/>
  <c r="P1232" i="13"/>
  <c r="R1232" i="13"/>
  <c r="D1233" i="13"/>
  <c r="E1233" i="13"/>
  <c r="G1233" i="13"/>
  <c r="H1233" i="13"/>
  <c r="I1233" i="13"/>
  <c r="J1233" i="13"/>
  <c r="L1233" i="13"/>
  <c r="M1233" i="13"/>
  <c r="N1233" i="13"/>
  <c r="P1233" i="13"/>
  <c r="C1234" i="13"/>
  <c r="D1234" i="13"/>
  <c r="G1234" i="13"/>
  <c r="H1234" i="13"/>
  <c r="I1234" i="13"/>
  <c r="J1234" i="13"/>
  <c r="K1234" i="13"/>
  <c r="L1234" i="13"/>
  <c r="M1234" i="13"/>
  <c r="P1234" i="13"/>
  <c r="B1235" i="13"/>
  <c r="C1235" i="13"/>
  <c r="D1235" i="13"/>
  <c r="E1235" i="13"/>
  <c r="G1235" i="13"/>
  <c r="H1235" i="13"/>
  <c r="J1235" i="13"/>
  <c r="K1235" i="13"/>
  <c r="L1235" i="13"/>
  <c r="M1235" i="13"/>
  <c r="N1235" i="13"/>
  <c r="P1235" i="13"/>
  <c r="C1236" i="13"/>
  <c r="D1236" i="13"/>
  <c r="E1236" i="13"/>
  <c r="G1236" i="13"/>
  <c r="I1236" i="13"/>
  <c r="J1236" i="13"/>
  <c r="K1236" i="13"/>
  <c r="M1236" i="13"/>
  <c r="N1236" i="13"/>
  <c r="P1236" i="13"/>
  <c r="R1237" i="13"/>
  <c r="B1237" i="13"/>
  <c r="D1237" i="13"/>
  <c r="E1237" i="13"/>
  <c r="I1237" i="13"/>
  <c r="J1237" i="13"/>
  <c r="K1237" i="13"/>
  <c r="L1237" i="13"/>
  <c r="M1237" i="13"/>
  <c r="N1237" i="13"/>
  <c r="B1238" i="13"/>
  <c r="D1238" i="13"/>
  <c r="E1238" i="13"/>
  <c r="G1238" i="13"/>
  <c r="I1238" i="13"/>
  <c r="K1238" i="13"/>
  <c r="L1238" i="13"/>
  <c r="M1238" i="13"/>
  <c r="N1238" i="13"/>
  <c r="P1238" i="13"/>
  <c r="B1239" i="13"/>
  <c r="E1239" i="13"/>
  <c r="G1239" i="13"/>
  <c r="H1239" i="13"/>
  <c r="I1239" i="13"/>
  <c r="J1239" i="13"/>
  <c r="K1239" i="13"/>
  <c r="L1239" i="13"/>
  <c r="N1239" i="13"/>
  <c r="P1239" i="13"/>
  <c r="C1240" i="13"/>
  <c r="D1240" i="13"/>
  <c r="E1240" i="13"/>
  <c r="G1240" i="13"/>
  <c r="I1240" i="13"/>
  <c r="J1240" i="13"/>
  <c r="K1240" i="13"/>
  <c r="L1240" i="13"/>
  <c r="M1240" i="13"/>
  <c r="N1240" i="13"/>
  <c r="P1240" i="13"/>
  <c r="R1240" i="13"/>
  <c r="S1240" i="13"/>
  <c r="T1240" i="13" s="1"/>
  <c r="V1240" i="13" s="1"/>
  <c r="D1241" i="13"/>
  <c r="E1241" i="13"/>
  <c r="G1241" i="13"/>
  <c r="H1241" i="13"/>
  <c r="I1241" i="13"/>
  <c r="J1241" i="13"/>
  <c r="L1241" i="13"/>
  <c r="M1241" i="13"/>
  <c r="N1241" i="13"/>
  <c r="P1241" i="13"/>
  <c r="C1242" i="13"/>
  <c r="D1242" i="13"/>
  <c r="G1242" i="13"/>
  <c r="H1242" i="13"/>
  <c r="I1242" i="13"/>
  <c r="J1242" i="13"/>
  <c r="K1242" i="13"/>
  <c r="L1242" i="13"/>
  <c r="M1242" i="13"/>
  <c r="P1242" i="13"/>
  <c r="B1243" i="13"/>
  <c r="C1243" i="13"/>
  <c r="D1243" i="13"/>
  <c r="E1243" i="13"/>
  <c r="G1243" i="13"/>
  <c r="H1243" i="13"/>
  <c r="J1243" i="13"/>
  <c r="K1243" i="13"/>
  <c r="L1243" i="13"/>
  <c r="M1243" i="13"/>
  <c r="N1243" i="13"/>
  <c r="P1243" i="13"/>
  <c r="C1244" i="13"/>
  <c r="D1244" i="13"/>
  <c r="E1244" i="13"/>
  <c r="G1244" i="13"/>
  <c r="I1244" i="13"/>
  <c r="J1244" i="13"/>
  <c r="K1244" i="13"/>
  <c r="M1244" i="13"/>
  <c r="N1244" i="13"/>
  <c r="P1244" i="13"/>
  <c r="B1245" i="13"/>
  <c r="D1245" i="13"/>
  <c r="E1245" i="13"/>
  <c r="I1245" i="13"/>
  <c r="J1245" i="13"/>
  <c r="K1245" i="13"/>
  <c r="L1245" i="13"/>
  <c r="M1245" i="13"/>
  <c r="N1245" i="13"/>
  <c r="B1246" i="13"/>
  <c r="D1246" i="13"/>
  <c r="E1246" i="13"/>
  <c r="G1246" i="13"/>
  <c r="I1246" i="13"/>
  <c r="K1246" i="13"/>
  <c r="L1246" i="13"/>
  <c r="M1246" i="13"/>
  <c r="N1246" i="13"/>
  <c r="P1246" i="13"/>
  <c r="B1247" i="13"/>
  <c r="E1247" i="13"/>
  <c r="G1247" i="13"/>
  <c r="H1247" i="13"/>
  <c r="I1247" i="13"/>
  <c r="J1247" i="13"/>
  <c r="K1247" i="13"/>
  <c r="L1247" i="13"/>
  <c r="N1247" i="13"/>
  <c r="P1247" i="13"/>
  <c r="C1248" i="13"/>
  <c r="D1248" i="13"/>
  <c r="E1248" i="13"/>
  <c r="G1248" i="13"/>
  <c r="I1248" i="13"/>
  <c r="J1248" i="13"/>
  <c r="K1248" i="13"/>
  <c r="L1248" i="13"/>
  <c r="M1248" i="13"/>
  <c r="N1248" i="13"/>
  <c r="P1248" i="13"/>
  <c r="S1248" i="13"/>
  <c r="T1248" i="13" s="1"/>
  <c r="V1248" i="13" s="1"/>
  <c r="D1249" i="13"/>
  <c r="E1249" i="13"/>
  <c r="G1249" i="13"/>
  <c r="H1249" i="13"/>
  <c r="I1249" i="13"/>
  <c r="J1249" i="13"/>
  <c r="L1249" i="13"/>
  <c r="M1249" i="13"/>
  <c r="N1249" i="13"/>
  <c r="P1249" i="13"/>
  <c r="C1250" i="13"/>
  <c r="D1250" i="13"/>
  <c r="G1250" i="13"/>
  <c r="H1250" i="13"/>
  <c r="I1250" i="13"/>
  <c r="J1250" i="13"/>
  <c r="K1250" i="13"/>
  <c r="L1250" i="13"/>
  <c r="M1250" i="13"/>
  <c r="P1250" i="13"/>
  <c r="B1251" i="13"/>
  <c r="C1251" i="13"/>
  <c r="D1251" i="13"/>
  <c r="E1251" i="13"/>
  <c r="G1251" i="13"/>
  <c r="H1251" i="13"/>
  <c r="J1251" i="13"/>
  <c r="K1251" i="13"/>
  <c r="L1251" i="13"/>
  <c r="M1251" i="13"/>
  <c r="N1251" i="13"/>
  <c r="P1251" i="13"/>
  <c r="C1252" i="13"/>
  <c r="D1252" i="13"/>
  <c r="E1252" i="13"/>
  <c r="G1252" i="13"/>
  <c r="I1252" i="13"/>
  <c r="J1252" i="13"/>
  <c r="K1252" i="13"/>
  <c r="M1252" i="13"/>
  <c r="N1252" i="13"/>
  <c r="P1252" i="13"/>
  <c r="R1253" i="13"/>
  <c r="B1253" i="13"/>
  <c r="D1253" i="13"/>
  <c r="E1253" i="13"/>
  <c r="I1253" i="13"/>
  <c r="J1253" i="13"/>
  <c r="K1253" i="13"/>
  <c r="L1253" i="13"/>
  <c r="M1253" i="13"/>
  <c r="N1253" i="13"/>
  <c r="B1254" i="13"/>
  <c r="D1254" i="13"/>
  <c r="E1254" i="13"/>
  <c r="G1254" i="13"/>
  <c r="I1254" i="13"/>
  <c r="K1254" i="13"/>
  <c r="L1254" i="13"/>
  <c r="M1254" i="13"/>
  <c r="N1254" i="13"/>
  <c r="P1254" i="13"/>
  <c r="B1255" i="13"/>
  <c r="E1255" i="13"/>
  <c r="G1255" i="13"/>
  <c r="H1255" i="13"/>
  <c r="I1255" i="13"/>
  <c r="J1255" i="13"/>
  <c r="K1255" i="13"/>
  <c r="L1255" i="13"/>
  <c r="N1255" i="13"/>
  <c r="P1255" i="13"/>
  <c r="C1256" i="13"/>
  <c r="D1256" i="13"/>
  <c r="E1256" i="13"/>
  <c r="G1256" i="13"/>
  <c r="I1256" i="13"/>
  <c r="J1256" i="13"/>
  <c r="K1256" i="13"/>
  <c r="L1256" i="13"/>
  <c r="M1256" i="13"/>
  <c r="N1256" i="13"/>
  <c r="P1256" i="13"/>
  <c r="S1256" i="13"/>
  <c r="T1256" i="13" s="1"/>
  <c r="V1256" i="13" s="1"/>
  <c r="D1257" i="13"/>
  <c r="E1257" i="13"/>
  <c r="G1257" i="13"/>
  <c r="H1257" i="13"/>
  <c r="I1257" i="13"/>
  <c r="J1257" i="13"/>
  <c r="L1257" i="13"/>
  <c r="M1257" i="13"/>
  <c r="N1257" i="13"/>
  <c r="P1257" i="13"/>
  <c r="C1258" i="13"/>
  <c r="D1258" i="13"/>
  <c r="G1258" i="13"/>
  <c r="H1258" i="13"/>
  <c r="I1258" i="13"/>
  <c r="J1258" i="13"/>
  <c r="K1258" i="13"/>
  <c r="L1258" i="13"/>
  <c r="M1258" i="13"/>
  <c r="P1258" i="13"/>
  <c r="B1259" i="13"/>
  <c r="C1259" i="13"/>
  <c r="D1259" i="13"/>
  <c r="E1259" i="13"/>
  <c r="G1259" i="13"/>
  <c r="H1259" i="13"/>
  <c r="J1259" i="13"/>
  <c r="K1259" i="13"/>
  <c r="L1259" i="13"/>
  <c r="M1259" i="13"/>
  <c r="N1259" i="13"/>
  <c r="P1259" i="13"/>
  <c r="C1260" i="13"/>
  <c r="D1260" i="13"/>
  <c r="E1260" i="13"/>
  <c r="G1260" i="13"/>
  <c r="I1260" i="13"/>
  <c r="J1260" i="13"/>
  <c r="K1260" i="13"/>
  <c r="M1260" i="13"/>
  <c r="N1260" i="13"/>
  <c r="P1260" i="13"/>
  <c r="R1261" i="13"/>
  <c r="B1261" i="13"/>
  <c r="D1261" i="13"/>
  <c r="E1261" i="13"/>
  <c r="I1261" i="13"/>
  <c r="J1261" i="13"/>
  <c r="K1261" i="13"/>
  <c r="L1261" i="13"/>
  <c r="M1261" i="13"/>
  <c r="N1261" i="13"/>
  <c r="B1262" i="13"/>
  <c r="D1262" i="13"/>
  <c r="E1262" i="13"/>
  <c r="G1262" i="13"/>
  <c r="I1262" i="13"/>
  <c r="K1262" i="13"/>
  <c r="L1262" i="13"/>
  <c r="M1262" i="13"/>
  <c r="N1262" i="13"/>
  <c r="P1262" i="13"/>
  <c r="B1263" i="13"/>
  <c r="E1263" i="13"/>
  <c r="G1263" i="13"/>
  <c r="H1263" i="13"/>
  <c r="I1263" i="13"/>
  <c r="J1263" i="13"/>
  <c r="K1263" i="13"/>
  <c r="L1263" i="13"/>
  <c r="N1263" i="13"/>
  <c r="P1263" i="13"/>
  <c r="C1264" i="13"/>
  <c r="D1264" i="13"/>
  <c r="E1264" i="13"/>
  <c r="G1264" i="13"/>
  <c r="I1264" i="13"/>
  <c r="J1264" i="13"/>
  <c r="K1264" i="13"/>
  <c r="L1264" i="13"/>
  <c r="M1264" i="13"/>
  <c r="N1264" i="13"/>
  <c r="P1264" i="13"/>
  <c r="R1264" i="13"/>
  <c r="S1264" i="13"/>
  <c r="T1264" i="13" s="1"/>
  <c r="V1264" i="13" s="1"/>
  <c r="D1265" i="13"/>
  <c r="E1265" i="13"/>
  <c r="G1265" i="13"/>
  <c r="H1265" i="13"/>
  <c r="I1265" i="13"/>
  <c r="J1265" i="13"/>
  <c r="L1265" i="13"/>
  <c r="M1265" i="13"/>
  <c r="N1265" i="13"/>
  <c r="P1265" i="13"/>
  <c r="B1266" i="13"/>
  <c r="C1266" i="13"/>
  <c r="D1266" i="13"/>
  <c r="G1266" i="13"/>
  <c r="H1266" i="13"/>
  <c r="I1266" i="13"/>
  <c r="J1266" i="13"/>
  <c r="K1266" i="13"/>
  <c r="L1266" i="13"/>
  <c r="M1266" i="13"/>
  <c r="P1266" i="13"/>
  <c r="B1267" i="13"/>
  <c r="C1267" i="13"/>
  <c r="D1267" i="13"/>
  <c r="E1267" i="13"/>
  <c r="G1267" i="13"/>
  <c r="H1267" i="13"/>
  <c r="J1267" i="13"/>
  <c r="K1267" i="13"/>
  <c r="L1267" i="13"/>
  <c r="M1267" i="13"/>
  <c r="N1267" i="13"/>
  <c r="P1267" i="13"/>
  <c r="C1268" i="13"/>
  <c r="D1268" i="13"/>
  <c r="E1268" i="13"/>
  <c r="G1268" i="13"/>
  <c r="I1268" i="13"/>
  <c r="J1268" i="13"/>
  <c r="K1268" i="13"/>
  <c r="M1268" i="13"/>
  <c r="N1268" i="13"/>
  <c r="P1268" i="13"/>
  <c r="B1269" i="13"/>
  <c r="C1269" i="13"/>
  <c r="D1269" i="13"/>
  <c r="E1269" i="13"/>
  <c r="I1269" i="13"/>
  <c r="J1269" i="13"/>
  <c r="K1269" i="13"/>
  <c r="L1269" i="13"/>
  <c r="M1269" i="13"/>
  <c r="N1269" i="13"/>
  <c r="B1270" i="13"/>
  <c r="D1270" i="13"/>
  <c r="E1270" i="13"/>
  <c r="G1270" i="13"/>
  <c r="I1270" i="13"/>
  <c r="K1270" i="13"/>
  <c r="L1270" i="13"/>
  <c r="M1270" i="13"/>
  <c r="N1270" i="13"/>
  <c r="P1270" i="13"/>
  <c r="B1271" i="13"/>
  <c r="E1271" i="13"/>
  <c r="G1271" i="13"/>
  <c r="H1271" i="13"/>
  <c r="I1271" i="13"/>
  <c r="J1271" i="13"/>
  <c r="K1271" i="13"/>
  <c r="L1271" i="13"/>
  <c r="N1271" i="13"/>
  <c r="P1271" i="13"/>
  <c r="C1272" i="13"/>
  <c r="D1272" i="13"/>
  <c r="E1272" i="13"/>
  <c r="G1272" i="13"/>
  <c r="I1272" i="13"/>
  <c r="J1272" i="13"/>
  <c r="K1272" i="13"/>
  <c r="L1272" i="13"/>
  <c r="M1272" i="13"/>
  <c r="N1272" i="13"/>
  <c r="P1272" i="13"/>
  <c r="R1272" i="13"/>
  <c r="S1272" i="13"/>
  <c r="T1272" i="13" s="1"/>
  <c r="V1272" i="13" s="1"/>
  <c r="D1273" i="13"/>
  <c r="E1273" i="13"/>
  <c r="G1273" i="13"/>
  <c r="H1273" i="13"/>
  <c r="I1273" i="13"/>
  <c r="J1273" i="13"/>
  <c r="L1273" i="13"/>
  <c r="M1273" i="13"/>
  <c r="N1273" i="13"/>
  <c r="P1273" i="13"/>
  <c r="C1274" i="13"/>
  <c r="D1274" i="13"/>
  <c r="G1274" i="13"/>
  <c r="H1274" i="13"/>
  <c r="I1274" i="13"/>
  <c r="J1274" i="13"/>
  <c r="K1274" i="13"/>
  <c r="L1274" i="13"/>
  <c r="M1274" i="13"/>
  <c r="P1274" i="13"/>
  <c r="B1275" i="13"/>
  <c r="C1275" i="13"/>
  <c r="D1275" i="13"/>
  <c r="E1275" i="13"/>
  <c r="G1275" i="13"/>
  <c r="H1275" i="13"/>
  <c r="J1275" i="13"/>
  <c r="K1275" i="13"/>
  <c r="L1275" i="13"/>
  <c r="M1275" i="13"/>
  <c r="N1275" i="13"/>
  <c r="P1275" i="13"/>
  <c r="C1276" i="13"/>
  <c r="D1276" i="13"/>
  <c r="E1276" i="13"/>
  <c r="G1276" i="13"/>
  <c r="I1276" i="13"/>
  <c r="J1276" i="13"/>
  <c r="K1276" i="13"/>
  <c r="M1276" i="13"/>
  <c r="N1276" i="13"/>
  <c r="P1276" i="13"/>
  <c r="B1277" i="13"/>
  <c r="D1277" i="13"/>
  <c r="E1277" i="13"/>
  <c r="I1277" i="13"/>
  <c r="J1277" i="13"/>
  <c r="K1277" i="13"/>
  <c r="L1277" i="13"/>
  <c r="M1277" i="13"/>
  <c r="N1277" i="13"/>
  <c r="B1278" i="13"/>
  <c r="D1278" i="13"/>
  <c r="E1278" i="13"/>
  <c r="G1278" i="13"/>
  <c r="I1278" i="13"/>
  <c r="K1278" i="13"/>
  <c r="L1278" i="13"/>
  <c r="M1278" i="13"/>
  <c r="N1278" i="13"/>
  <c r="P1278" i="13"/>
  <c r="B1279" i="13"/>
  <c r="E1279" i="13"/>
  <c r="G1279" i="13"/>
  <c r="H1279" i="13"/>
  <c r="I1279" i="13"/>
  <c r="J1279" i="13"/>
  <c r="K1279" i="13"/>
  <c r="L1279" i="13"/>
  <c r="N1279" i="13"/>
  <c r="P1279" i="13"/>
  <c r="C1280" i="13"/>
  <c r="D1280" i="13"/>
  <c r="E1280" i="13"/>
  <c r="G1280" i="13"/>
  <c r="I1280" i="13"/>
  <c r="J1280" i="13"/>
  <c r="K1280" i="13"/>
  <c r="L1280" i="13"/>
  <c r="M1280" i="13"/>
  <c r="N1280" i="13"/>
  <c r="P1280" i="13"/>
  <c r="R1280" i="13"/>
  <c r="S1280" i="13"/>
  <c r="T1280" i="13" s="1"/>
  <c r="V1280" i="13" s="1"/>
  <c r="D1281" i="13"/>
  <c r="E1281" i="13"/>
  <c r="G1281" i="13"/>
  <c r="H1281" i="13"/>
  <c r="I1281" i="13"/>
  <c r="J1281" i="13"/>
  <c r="L1281" i="13"/>
  <c r="M1281" i="13"/>
  <c r="N1281" i="13"/>
  <c r="P1281" i="13"/>
  <c r="B1282" i="13"/>
  <c r="C1282" i="13"/>
  <c r="D1282" i="13"/>
  <c r="G1282" i="13"/>
  <c r="H1282" i="13"/>
  <c r="I1282" i="13"/>
  <c r="J1282" i="13"/>
  <c r="K1282" i="13"/>
  <c r="L1282" i="13"/>
  <c r="M1282" i="13"/>
  <c r="P1282" i="13"/>
  <c r="B1283" i="13"/>
  <c r="C1283" i="13"/>
  <c r="D1283" i="13"/>
  <c r="E1283" i="13"/>
  <c r="G1283" i="13"/>
  <c r="H1283" i="13"/>
  <c r="J1283" i="13"/>
  <c r="K1283" i="13"/>
  <c r="L1283" i="13"/>
  <c r="M1283" i="13"/>
  <c r="N1283" i="13"/>
  <c r="P1283" i="13"/>
  <c r="C1284" i="13"/>
  <c r="D1284" i="13"/>
  <c r="E1284" i="13"/>
  <c r="G1284" i="13"/>
  <c r="I1284" i="13"/>
  <c r="J1284" i="13"/>
  <c r="K1284" i="13"/>
  <c r="M1284" i="13"/>
  <c r="N1284" i="13"/>
  <c r="P1284" i="13"/>
  <c r="B1285" i="13"/>
  <c r="D1285" i="13"/>
  <c r="E1285" i="13"/>
  <c r="I1285" i="13"/>
  <c r="J1285" i="13"/>
  <c r="K1285" i="13"/>
  <c r="L1285" i="13"/>
  <c r="M1285" i="13"/>
  <c r="N1285" i="13"/>
  <c r="B1286" i="13"/>
  <c r="D1286" i="13"/>
  <c r="E1286" i="13"/>
  <c r="G1286" i="13"/>
  <c r="I1286" i="13"/>
  <c r="K1286" i="13"/>
  <c r="L1286" i="13"/>
  <c r="M1286" i="13"/>
  <c r="N1286" i="13"/>
  <c r="P1286" i="13"/>
  <c r="B1287" i="13"/>
  <c r="E1287" i="13"/>
  <c r="G1287" i="13"/>
  <c r="H1287" i="13"/>
  <c r="I1287" i="13"/>
  <c r="J1287" i="13"/>
  <c r="K1287" i="13"/>
  <c r="L1287" i="13"/>
  <c r="N1287" i="13"/>
  <c r="P1287" i="13"/>
  <c r="C1288" i="13"/>
  <c r="D1288" i="13"/>
  <c r="E1288" i="13"/>
  <c r="G1288" i="13"/>
  <c r="I1288" i="13"/>
  <c r="J1288" i="13"/>
  <c r="K1288" i="13"/>
  <c r="L1288" i="13"/>
  <c r="M1288" i="13"/>
  <c r="N1288" i="13"/>
  <c r="P1288" i="13"/>
  <c r="D1289" i="13"/>
  <c r="E1289" i="13"/>
  <c r="G1289" i="13"/>
  <c r="H1289" i="13"/>
  <c r="I1289" i="13"/>
  <c r="J1289" i="13"/>
  <c r="L1289" i="13"/>
  <c r="M1289" i="13"/>
  <c r="N1289" i="13"/>
  <c r="P1289" i="13"/>
  <c r="C1290" i="13"/>
  <c r="D1290" i="13"/>
  <c r="G1290" i="13"/>
  <c r="H1290" i="13"/>
  <c r="I1290" i="13"/>
  <c r="J1290" i="13"/>
  <c r="K1290" i="13"/>
  <c r="L1290" i="13"/>
  <c r="M1290" i="13"/>
  <c r="P1290" i="13"/>
  <c r="B1291" i="13"/>
  <c r="C1291" i="13"/>
  <c r="D1291" i="13"/>
  <c r="E1291" i="13"/>
  <c r="G1291" i="13"/>
  <c r="H1291" i="13"/>
  <c r="J1291" i="13"/>
  <c r="K1291" i="13"/>
  <c r="L1291" i="13"/>
  <c r="M1291" i="13"/>
  <c r="N1291" i="13"/>
  <c r="P1291" i="13"/>
  <c r="C1292" i="13"/>
  <c r="D1292" i="13"/>
  <c r="E1292" i="13"/>
  <c r="G1292" i="13"/>
  <c r="I1292" i="13"/>
  <c r="J1292" i="13"/>
  <c r="K1292" i="13"/>
  <c r="M1292" i="13"/>
  <c r="N1292" i="13"/>
  <c r="P1292" i="13"/>
  <c r="B1293" i="13"/>
  <c r="D1293" i="13"/>
  <c r="E1293" i="13"/>
  <c r="I1293" i="13"/>
  <c r="J1293" i="13"/>
  <c r="K1293" i="13"/>
  <c r="L1293" i="13"/>
  <c r="M1293" i="13"/>
  <c r="N1293" i="13"/>
  <c r="B1294" i="13"/>
  <c r="D1294" i="13"/>
  <c r="E1294" i="13"/>
  <c r="G1294" i="13"/>
  <c r="I1294" i="13"/>
  <c r="K1294" i="13"/>
  <c r="L1294" i="13"/>
  <c r="M1294" i="13"/>
  <c r="N1294" i="13"/>
  <c r="P1294" i="13"/>
  <c r="B1295" i="13"/>
  <c r="E1295" i="13"/>
  <c r="G1295" i="13"/>
  <c r="H1295" i="13"/>
  <c r="I1295" i="13"/>
  <c r="J1295" i="13"/>
  <c r="K1295" i="13"/>
  <c r="L1295" i="13"/>
  <c r="N1295" i="13"/>
  <c r="P1295" i="13"/>
  <c r="C1296" i="13"/>
  <c r="D1296" i="13"/>
  <c r="E1296" i="13"/>
  <c r="G1296" i="13"/>
  <c r="I1296" i="13"/>
  <c r="J1296" i="13"/>
  <c r="K1296" i="13"/>
  <c r="L1296" i="13"/>
  <c r="M1296" i="13"/>
  <c r="N1296" i="13"/>
  <c r="P1296" i="13"/>
  <c r="S1296" i="13"/>
  <c r="T1296" i="13" s="1"/>
  <c r="V1296" i="13" s="1"/>
  <c r="D1297" i="13"/>
  <c r="E1297" i="13"/>
  <c r="G1297" i="13"/>
  <c r="H1297" i="13"/>
  <c r="I1297" i="13"/>
  <c r="J1297" i="13"/>
  <c r="L1297" i="13"/>
  <c r="M1297" i="13"/>
  <c r="N1297" i="13"/>
  <c r="P1297" i="13"/>
  <c r="C1298" i="13"/>
  <c r="D1298" i="13"/>
  <c r="G1298" i="13"/>
  <c r="H1298" i="13"/>
  <c r="I1298" i="13"/>
  <c r="J1298" i="13"/>
  <c r="K1298" i="13"/>
  <c r="L1298" i="13"/>
  <c r="M1298" i="13"/>
  <c r="P1298" i="13"/>
  <c r="B1299" i="13"/>
  <c r="C1299" i="13"/>
  <c r="D1299" i="13"/>
  <c r="E1299" i="13"/>
  <c r="G1299" i="13"/>
  <c r="H1299" i="13"/>
  <c r="J1299" i="13"/>
  <c r="K1299" i="13"/>
  <c r="L1299" i="13"/>
  <c r="M1299" i="13"/>
  <c r="N1299" i="13"/>
  <c r="P1299" i="13"/>
  <c r="C1300" i="13"/>
  <c r="D1300" i="13"/>
  <c r="E1300" i="13"/>
  <c r="G1300" i="13"/>
  <c r="I1300" i="13"/>
  <c r="J1300" i="13"/>
  <c r="K1300" i="13"/>
  <c r="M1300" i="13"/>
  <c r="N1300" i="13"/>
  <c r="P1300" i="13"/>
  <c r="B1301" i="13"/>
  <c r="D1301" i="13"/>
  <c r="E1301" i="13"/>
  <c r="I1301" i="13"/>
  <c r="J1301" i="13"/>
  <c r="K1301" i="13"/>
  <c r="L1301" i="13"/>
  <c r="M1301" i="13"/>
  <c r="N1301" i="13"/>
  <c r="B1302" i="13"/>
  <c r="D1302" i="13"/>
  <c r="E1302" i="13"/>
  <c r="G1302" i="13"/>
  <c r="I1302" i="13"/>
  <c r="K1302" i="13"/>
  <c r="L1302" i="13"/>
  <c r="M1302" i="13"/>
  <c r="N1302" i="13"/>
  <c r="P1302" i="13"/>
  <c r="B1303" i="13"/>
  <c r="E1303" i="13"/>
  <c r="G1303" i="13"/>
  <c r="H1303" i="13"/>
  <c r="I1303" i="13"/>
  <c r="J1303" i="13"/>
  <c r="K1303" i="13"/>
  <c r="L1303" i="13"/>
  <c r="N1303" i="13"/>
  <c r="P1303" i="13"/>
  <c r="C1304" i="13"/>
  <c r="D1304" i="13"/>
  <c r="E1304" i="13"/>
  <c r="G1304" i="13"/>
  <c r="I1304" i="13"/>
  <c r="J1304" i="13"/>
  <c r="K1304" i="13"/>
  <c r="L1304" i="13"/>
  <c r="M1304" i="13"/>
  <c r="N1304" i="13"/>
  <c r="P1304" i="13"/>
  <c r="R1304" i="13"/>
  <c r="D1305" i="13"/>
  <c r="E1305" i="13"/>
  <c r="G1305" i="13"/>
  <c r="H1305" i="13"/>
  <c r="I1305" i="13"/>
  <c r="J1305" i="13"/>
  <c r="L1305" i="13"/>
  <c r="M1305" i="13"/>
  <c r="N1305" i="13"/>
  <c r="P1305" i="13"/>
  <c r="C1306" i="13"/>
  <c r="D1306" i="13"/>
  <c r="G1306" i="13"/>
  <c r="H1306" i="13"/>
  <c r="I1306" i="13"/>
  <c r="J1306" i="13"/>
  <c r="K1306" i="13"/>
  <c r="L1306" i="13"/>
  <c r="M1306" i="13"/>
  <c r="P1306" i="13"/>
  <c r="B1307" i="13"/>
  <c r="C1307" i="13"/>
  <c r="D1307" i="13"/>
  <c r="E1307" i="13"/>
  <c r="G1307" i="13"/>
  <c r="H1307" i="13"/>
  <c r="J1307" i="13"/>
  <c r="K1307" i="13"/>
  <c r="L1307" i="13"/>
  <c r="M1307" i="13"/>
  <c r="N1307" i="13"/>
  <c r="P1307" i="13"/>
  <c r="C1308" i="13"/>
  <c r="D1308" i="13"/>
  <c r="E1308" i="13"/>
  <c r="G1308" i="13"/>
  <c r="I1308" i="13"/>
  <c r="J1308" i="13"/>
  <c r="K1308" i="13"/>
  <c r="M1308" i="13"/>
  <c r="N1308" i="13"/>
  <c r="P1308" i="13"/>
  <c r="B1309" i="13"/>
  <c r="D1309" i="13"/>
  <c r="E1309" i="13"/>
  <c r="I1309" i="13"/>
  <c r="J1309" i="13"/>
  <c r="K1309" i="13"/>
  <c r="L1309" i="13"/>
  <c r="M1309" i="13"/>
  <c r="N1309" i="13"/>
  <c r="B1310" i="13"/>
  <c r="D1310" i="13"/>
  <c r="E1310" i="13"/>
  <c r="G1310" i="13"/>
  <c r="I1310" i="13"/>
  <c r="K1310" i="13"/>
  <c r="L1310" i="13"/>
  <c r="M1310" i="13"/>
  <c r="N1310" i="13"/>
  <c r="P1310" i="13"/>
  <c r="B1311" i="13"/>
  <c r="E1311" i="13"/>
  <c r="G1311" i="13"/>
  <c r="H1311" i="13"/>
  <c r="I1311" i="13"/>
  <c r="J1311" i="13"/>
  <c r="K1311" i="13"/>
  <c r="L1311" i="13"/>
  <c r="N1311" i="13"/>
  <c r="P1311" i="13"/>
  <c r="C1312" i="13"/>
  <c r="D1312" i="13"/>
  <c r="E1312" i="13"/>
  <c r="G1312" i="13"/>
  <c r="I1312" i="13"/>
  <c r="J1312" i="13"/>
  <c r="K1312" i="13"/>
  <c r="L1312" i="13"/>
  <c r="M1312" i="13"/>
  <c r="N1312" i="13"/>
  <c r="P1312" i="13"/>
  <c r="S1312" i="13"/>
  <c r="T1312" i="13" s="1"/>
  <c r="V1312" i="13" s="1"/>
  <c r="D1313" i="13"/>
  <c r="E1313" i="13"/>
  <c r="G1313" i="13"/>
  <c r="H1313" i="13"/>
  <c r="I1313" i="13"/>
  <c r="J1313" i="13"/>
  <c r="L1313" i="13"/>
  <c r="M1313" i="13"/>
  <c r="N1313" i="13"/>
  <c r="P1313" i="13"/>
  <c r="C1314" i="13"/>
  <c r="D1314" i="13"/>
  <c r="G1314" i="13"/>
  <c r="H1314" i="13"/>
  <c r="I1314" i="13"/>
  <c r="J1314" i="13"/>
  <c r="K1314" i="13"/>
  <c r="L1314" i="13"/>
  <c r="M1314" i="13"/>
  <c r="P1314" i="13"/>
  <c r="B1315" i="13"/>
  <c r="C1315" i="13"/>
  <c r="D1315" i="13"/>
  <c r="E1315" i="13"/>
  <c r="G1315" i="13"/>
  <c r="H1315" i="13"/>
  <c r="J1315" i="13"/>
  <c r="K1315" i="13"/>
  <c r="L1315" i="13"/>
  <c r="M1315" i="13"/>
  <c r="N1315" i="13"/>
  <c r="P1315" i="13"/>
  <c r="C1316" i="13"/>
  <c r="D1316" i="13"/>
  <c r="E1316" i="13"/>
  <c r="G1316" i="13"/>
  <c r="I1316" i="13"/>
  <c r="J1316" i="13"/>
  <c r="K1316" i="13"/>
  <c r="M1316" i="13"/>
  <c r="N1316" i="13"/>
  <c r="P1316" i="13"/>
  <c r="B1317" i="13"/>
  <c r="D1317" i="13"/>
  <c r="E1317" i="13"/>
  <c r="I1317" i="13"/>
  <c r="J1317" i="13"/>
  <c r="K1317" i="13"/>
  <c r="L1317" i="13"/>
  <c r="M1317" i="13"/>
  <c r="N1317" i="13"/>
  <c r="B1318" i="13"/>
  <c r="D1318" i="13"/>
  <c r="E1318" i="13"/>
  <c r="G1318" i="13"/>
  <c r="I1318" i="13"/>
  <c r="K1318" i="13"/>
  <c r="L1318" i="13"/>
  <c r="M1318" i="13"/>
  <c r="N1318" i="13"/>
  <c r="P1318" i="13"/>
  <c r="B1319" i="13"/>
  <c r="E1319" i="13"/>
  <c r="G1319" i="13"/>
  <c r="H1319" i="13"/>
  <c r="I1319" i="13"/>
  <c r="J1319" i="13"/>
  <c r="K1319" i="13"/>
  <c r="L1319" i="13"/>
  <c r="N1319" i="13"/>
  <c r="P1319" i="13"/>
  <c r="B1320" i="13"/>
  <c r="C1320" i="13"/>
  <c r="D1320" i="13"/>
  <c r="E1320" i="13"/>
  <c r="G1320" i="13"/>
  <c r="I1320" i="13"/>
  <c r="J1320" i="13"/>
  <c r="K1320" i="13"/>
  <c r="L1320" i="13"/>
  <c r="M1320" i="13"/>
  <c r="N1320" i="13"/>
  <c r="P1320" i="13"/>
  <c r="R1320" i="13"/>
  <c r="S1320" i="13"/>
  <c r="T1320" i="13" s="1"/>
  <c r="V1320" i="13" s="1"/>
  <c r="D1321" i="13"/>
  <c r="E1321" i="13"/>
  <c r="G1321" i="13"/>
  <c r="H1321" i="13"/>
  <c r="I1321" i="13"/>
  <c r="J1321" i="13"/>
  <c r="L1321" i="13"/>
  <c r="M1321" i="13"/>
  <c r="N1321" i="13"/>
  <c r="P1321" i="13"/>
  <c r="C1322" i="13"/>
  <c r="D1322" i="13"/>
  <c r="G1322" i="13"/>
  <c r="H1322" i="13"/>
  <c r="I1322" i="13"/>
  <c r="J1322" i="13"/>
  <c r="K1322" i="13"/>
  <c r="L1322" i="13"/>
  <c r="M1322" i="13"/>
  <c r="P1322" i="13"/>
  <c r="B1323" i="13"/>
  <c r="C1323" i="13"/>
  <c r="D1323" i="13"/>
  <c r="E1323" i="13"/>
  <c r="G1323" i="13"/>
  <c r="H1323" i="13"/>
  <c r="J1323" i="13"/>
  <c r="K1323" i="13"/>
  <c r="L1323" i="13"/>
  <c r="M1323" i="13"/>
  <c r="N1323" i="13"/>
  <c r="P1323" i="13"/>
  <c r="C1324" i="13"/>
  <c r="D1324" i="13"/>
  <c r="E1324" i="13"/>
  <c r="G1324" i="13"/>
  <c r="I1324" i="13"/>
  <c r="J1324" i="13"/>
  <c r="K1324" i="13"/>
  <c r="M1324" i="13"/>
  <c r="N1324" i="13"/>
  <c r="P1324" i="13"/>
  <c r="B1325" i="13"/>
  <c r="D1325" i="13"/>
  <c r="E1325" i="13"/>
  <c r="I1325" i="13"/>
  <c r="J1325" i="13"/>
  <c r="K1325" i="13"/>
  <c r="L1325" i="13"/>
  <c r="M1325" i="13"/>
  <c r="N1325" i="13"/>
  <c r="B1326" i="13"/>
  <c r="D1326" i="13"/>
  <c r="E1326" i="13"/>
  <c r="G1326" i="13"/>
  <c r="I1326" i="13"/>
  <c r="K1326" i="13"/>
  <c r="L1326" i="13"/>
  <c r="M1326" i="13"/>
  <c r="N1326" i="13"/>
  <c r="P1326" i="13"/>
  <c r="B1327" i="13"/>
  <c r="E1327" i="13"/>
  <c r="G1327" i="13"/>
  <c r="H1327" i="13"/>
  <c r="I1327" i="13"/>
  <c r="J1327" i="13"/>
  <c r="K1327" i="13"/>
  <c r="L1327" i="13"/>
  <c r="N1327" i="13"/>
  <c r="P1327" i="13"/>
  <c r="C1328" i="13"/>
  <c r="D1328" i="13"/>
  <c r="E1328" i="13"/>
  <c r="G1328" i="13"/>
  <c r="I1328" i="13"/>
  <c r="J1328" i="13"/>
  <c r="K1328" i="13"/>
  <c r="L1328" i="13"/>
  <c r="M1328" i="13"/>
  <c r="N1328" i="13"/>
  <c r="P1328" i="13"/>
  <c r="R1328" i="13"/>
  <c r="S1328" i="13"/>
  <c r="T1328" i="13" s="1"/>
  <c r="V1328" i="13" s="1"/>
  <c r="D1329" i="13"/>
  <c r="E1329" i="13"/>
  <c r="G1329" i="13"/>
  <c r="H1329" i="13"/>
  <c r="I1329" i="13"/>
  <c r="J1329" i="13"/>
  <c r="L1329" i="13"/>
  <c r="M1329" i="13"/>
  <c r="N1329" i="13"/>
  <c r="P1329" i="13"/>
  <c r="C1330" i="13"/>
  <c r="D1330" i="13"/>
  <c r="G1330" i="13"/>
  <c r="H1330" i="13"/>
  <c r="I1330" i="13"/>
  <c r="J1330" i="13"/>
  <c r="K1330" i="13"/>
  <c r="L1330" i="13"/>
  <c r="M1330" i="13"/>
  <c r="P1330" i="13"/>
  <c r="B1331" i="13"/>
  <c r="C1331" i="13"/>
  <c r="D1331" i="13"/>
  <c r="E1331" i="13"/>
  <c r="G1331" i="13"/>
  <c r="H1331" i="13"/>
  <c r="J1331" i="13"/>
  <c r="K1331" i="13"/>
  <c r="L1331" i="13"/>
  <c r="M1331" i="13"/>
  <c r="N1331" i="13"/>
  <c r="P1331" i="13"/>
  <c r="C1332" i="13"/>
  <c r="D1332" i="13"/>
  <c r="E1332" i="13"/>
  <c r="G1332" i="13"/>
  <c r="I1332" i="13"/>
  <c r="J1332" i="13"/>
  <c r="K1332" i="13"/>
  <c r="M1332" i="13"/>
  <c r="N1332" i="13"/>
  <c r="P1332" i="13"/>
  <c r="B1333" i="13"/>
  <c r="D1333" i="13"/>
  <c r="E1333" i="13"/>
  <c r="I1333" i="13"/>
  <c r="J1333" i="13"/>
  <c r="K1333" i="13"/>
  <c r="L1333" i="13"/>
  <c r="M1333" i="13"/>
  <c r="N1333" i="13"/>
  <c r="B1334" i="13"/>
  <c r="D1334" i="13"/>
  <c r="E1334" i="13"/>
  <c r="G1334" i="13"/>
  <c r="I1334" i="13"/>
  <c r="K1334" i="13"/>
  <c r="L1334" i="13"/>
  <c r="M1334" i="13"/>
  <c r="N1334" i="13"/>
  <c r="P1334" i="13"/>
  <c r="B1335" i="13"/>
  <c r="E1335" i="13"/>
  <c r="G1335" i="13"/>
  <c r="H1335" i="13"/>
  <c r="I1335" i="13"/>
  <c r="J1335" i="13"/>
  <c r="K1335" i="13"/>
  <c r="L1335" i="13"/>
  <c r="N1335" i="13"/>
  <c r="P1335" i="13"/>
  <c r="C1336" i="13"/>
  <c r="D1336" i="13"/>
  <c r="E1336" i="13"/>
  <c r="G1336" i="13"/>
  <c r="I1336" i="13"/>
  <c r="J1336" i="13"/>
  <c r="K1336" i="13"/>
  <c r="L1336" i="13"/>
  <c r="M1336" i="13"/>
  <c r="N1336" i="13"/>
  <c r="P1336" i="13"/>
  <c r="R1336" i="13"/>
  <c r="S1336" i="13"/>
  <c r="T1336" i="13" s="1"/>
  <c r="V1336" i="13" s="1"/>
  <c r="D1337" i="13"/>
  <c r="E1337" i="13"/>
  <c r="G1337" i="13"/>
  <c r="H1337" i="13"/>
  <c r="I1337" i="13"/>
  <c r="J1337" i="13"/>
  <c r="L1337" i="13"/>
  <c r="M1337" i="13"/>
  <c r="N1337" i="13"/>
  <c r="P1337" i="13"/>
  <c r="C1338" i="13"/>
  <c r="D1338" i="13"/>
  <c r="G1338" i="13"/>
  <c r="H1338" i="13"/>
  <c r="I1338" i="13"/>
  <c r="J1338" i="13"/>
  <c r="K1338" i="13"/>
  <c r="L1338" i="13"/>
  <c r="M1338" i="13"/>
  <c r="P1338" i="13"/>
  <c r="B1339" i="13"/>
  <c r="C1339" i="13"/>
  <c r="D1339" i="13"/>
  <c r="E1339" i="13"/>
  <c r="G1339" i="13"/>
  <c r="H1339" i="13"/>
  <c r="J1339" i="13"/>
  <c r="K1339" i="13"/>
  <c r="L1339" i="13"/>
  <c r="M1339" i="13"/>
  <c r="N1339" i="13"/>
  <c r="P1339" i="13"/>
  <c r="C1340" i="13"/>
  <c r="D1340" i="13"/>
  <c r="E1340" i="13"/>
  <c r="G1340" i="13"/>
  <c r="I1340" i="13"/>
  <c r="J1340" i="13"/>
  <c r="K1340" i="13"/>
  <c r="M1340" i="13"/>
  <c r="N1340" i="13"/>
  <c r="P1340" i="13"/>
  <c r="B1341" i="13"/>
  <c r="D1341" i="13"/>
  <c r="E1341" i="13"/>
  <c r="I1341" i="13"/>
  <c r="J1341" i="13"/>
  <c r="K1341" i="13"/>
  <c r="L1341" i="13"/>
  <c r="M1341" i="13"/>
  <c r="N1341" i="13"/>
  <c r="B1342" i="13"/>
  <c r="D1342" i="13"/>
  <c r="E1342" i="13"/>
  <c r="G1342" i="13"/>
  <c r="I1342" i="13"/>
  <c r="K1342" i="13"/>
  <c r="L1342" i="13"/>
  <c r="M1342" i="13"/>
  <c r="N1342" i="13"/>
  <c r="P1342" i="13"/>
  <c r="B1343" i="13"/>
  <c r="E1343" i="13"/>
  <c r="G1343" i="13"/>
  <c r="H1343" i="13"/>
  <c r="I1343" i="13"/>
  <c r="J1343" i="13"/>
  <c r="K1343" i="13"/>
  <c r="L1343" i="13"/>
  <c r="N1343" i="13"/>
  <c r="P1343" i="13"/>
  <c r="C1344" i="13"/>
  <c r="D1344" i="13"/>
  <c r="E1344" i="13"/>
  <c r="G1344" i="13"/>
  <c r="I1344" i="13"/>
  <c r="J1344" i="13"/>
  <c r="K1344" i="13"/>
  <c r="L1344" i="13"/>
  <c r="M1344" i="13"/>
  <c r="N1344" i="13"/>
  <c r="P1344" i="13"/>
  <c r="S1344" i="13"/>
  <c r="T1344" i="13" s="1"/>
  <c r="V1344" i="13" s="1"/>
  <c r="D1345" i="13"/>
  <c r="E1345" i="13"/>
  <c r="G1345" i="13"/>
  <c r="H1345" i="13"/>
  <c r="I1345" i="13"/>
  <c r="J1345" i="13"/>
  <c r="L1345" i="13"/>
  <c r="M1345" i="13"/>
  <c r="N1345" i="13"/>
  <c r="P1345" i="13"/>
  <c r="C1346" i="13"/>
  <c r="D1346" i="13"/>
  <c r="G1346" i="13"/>
  <c r="H1346" i="13"/>
  <c r="I1346" i="13"/>
  <c r="J1346" i="13"/>
  <c r="K1346" i="13"/>
  <c r="L1346" i="13"/>
  <c r="M1346" i="13"/>
  <c r="P1346" i="13"/>
  <c r="B1347" i="13"/>
  <c r="C1347" i="13"/>
  <c r="D1347" i="13"/>
  <c r="E1347" i="13"/>
  <c r="G1347" i="13"/>
  <c r="H1347" i="13"/>
  <c r="J1347" i="13"/>
  <c r="K1347" i="13"/>
  <c r="L1347" i="13"/>
  <c r="M1347" i="13"/>
  <c r="N1347" i="13"/>
  <c r="P1347" i="13"/>
  <c r="C1348" i="13"/>
  <c r="D1348" i="13"/>
  <c r="E1348" i="13"/>
  <c r="G1348" i="13"/>
  <c r="I1348" i="13"/>
  <c r="J1348" i="13"/>
  <c r="K1348" i="13"/>
  <c r="M1348" i="13"/>
  <c r="N1348" i="13"/>
  <c r="P1348" i="13"/>
  <c r="B1349" i="13"/>
  <c r="D1349" i="13"/>
  <c r="E1349" i="13"/>
  <c r="I1349" i="13"/>
  <c r="J1349" i="13"/>
  <c r="K1349" i="13"/>
  <c r="L1349" i="13"/>
  <c r="M1349" i="13"/>
  <c r="N1349" i="13"/>
  <c r="B1350" i="13"/>
  <c r="D1350" i="13"/>
  <c r="E1350" i="13"/>
  <c r="G1350" i="13"/>
  <c r="I1350" i="13"/>
  <c r="K1350" i="13"/>
  <c r="L1350" i="13"/>
  <c r="M1350" i="13"/>
  <c r="N1350" i="13"/>
  <c r="P1350" i="13"/>
  <c r="B1351" i="13"/>
  <c r="E1351" i="13"/>
  <c r="G1351" i="13"/>
  <c r="H1351" i="13"/>
  <c r="I1351" i="13"/>
  <c r="J1351" i="13"/>
  <c r="K1351" i="13"/>
  <c r="L1351" i="13"/>
  <c r="N1351" i="13"/>
  <c r="P1351" i="13"/>
  <c r="C1352" i="13"/>
  <c r="D1352" i="13"/>
  <c r="E1352" i="13"/>
  <c r="G1352" i="13"/>
  <c r="I1352" i="13"/>
  <c r="J1352" i="13"/>
  <c r="K1352" i="13"/>
  <c r="L1352" i="13"/>
  <c r="M1352" i="13"/>
  <c r="N1352" i="13"/>
  <c r="P1352" i="13"/>
  <c r="R1352" i="13"/>
  <c r="S1352" i="13"/>
  <c r="T1352" i="13" s="1"/>
  <c r="V1352" i="13" s="1"/>
  <c r="D1353" i="13"/>
  <c r="E1353" i="13"/>
  <c r="G1353" i="13"/>
  <c r="H1353" i="13"/>
  <c r="I1353" i="13"/>
  <c r="J1353" i="13"/>
  <c r="L1353" i="13"/>
  <c r="M1353" i="13"/>
  <c r="N1353" i="13"/>
  <c r="P1353" i="13"/>
  <c r="B1354" i="13"/>
  <c r="C1354" i="13"/>
  <c r="D1354" i="13"/>
  <c r="G1354" i="13"/>
  <c r="H1354" i="13"/>
  <c r="I1354" i="13"/>
  <c r="J1354" i="13"/>
  <c r="K1354" i="13"/>
  <c r="L1354" i="13"/>
  <c r="M1354" i="13"/>
  <c r="P1354" i="13"/>
  <c r="B1355" i="13"/>
  <c r="C1355" i="13"/>
  <c r="D1355" i="13"/>
  <c r="E1355" i="13"/>
  <c r="G1355" i="13"/>
  <c r="H1355" i="13"/>
  <c r="J1355" i="13"/>
  <c r="K1355" i="13"/>
  <c r="L1355" i="13"/>
  <c r="M1355" i="13"/>
  <c r="N1355" i="13"/>
  <c r="P1355" i="13"/>
  <c r="C1356" i="13"/>
  <c r="D1356" i="13"/>
  <c r="E1356" i="13"/>
  <c r="G1356" i="13"/>
  <c r="I1356" i="13"/>
  <c r="J1356" i="13"/>
  <c r="K1356" i="13"/>
  <c r="M1356" i="13"/>
  <c r="N1356" i="13"/>
  <c r="P1356" i="13"/>
  <c r="B1357" i="13"/>
  <c r="D1357" i="13"/>
  <c r="E1357" i="13"/>
  <c r="I1357" i="13"/>
  <c r="J1357" i="13"/>
  <c r="K1357" i="13"/>
  <c r="L1357" i="13"/>
  <c r="M1357" i="13"/>
  <c r="N1357" i="13"/>
  <c r="B1358" i="13"/>
  <c r="D1358" i="13"/>
  <c r="E1358" i="13"/>
  <c r="G1358" i="13"/>
  <c r="I1358" i="13"/>
  <c r="K1358" i="13"/>
  <c r="L1358" i="13"/>
  <c r="M1358" i="13"/>
  <c r="N1358" i="13"/>
  <c r="P1358" i="13"/>
  <c r="B1359" i="13"/>
  <c r="E1359" i="13"/>
  <c r="G1359" i="13"/>
  <c r="H1359" i="13"/>
  <c r="I1359" i="13"/>
  <c r="J1359" i="13"/>
  <c r="K1359" i="13"/>
  <c r="L1359" i="13"/>
  <c r="N1359" i="13"/>
  <c r="P1359" i="13"/>
  <c r="C1360" i="13"/>
  <c r="D1360" i="13"/>
  <c r="E1360" i="13"/>
  <c r="G1360" i="13"/>
  <c r="I1360" i="13"/>
  <c r="J1360" i="13"/>
  <c r="K1360" i="13"/>
  <c r="L1360" i="13"/>
  <c r="M1360" i="13"/>
  <c r="N1360" i="13"/>
  <c r="P1360" i="13"/>
  <c r="R1360" i="13"/>
  <c r="D1361" i="13"/>
  <c r="E1361" i="13"/>
  <c r="G1361" i="13"/>
  <c r="H1361" i="13"/>
  <c r="I1361" i="13"/>
  <c r="J1361" i="13"/>
  <c r="L1361" i="13"/>
  <c r="M1361" i="13"/>
  <c r="N1361" i="13"/>
  <c r="P1361" i="13"/>
  <c r="C1362" i="13"/>
  <c r="D1362" i="13"/>
  <c r="G1362" i="13"/>
  <c r="H1362" i="13"/>
  <c r="I1362" i="13"/>
  <c r="J1362" i="13"/>
  <c r="K1362" i="13"/>
  <c r="L1362" i="13"/>
  <c r="M1362" i="13"/>
  <c r="P1362" i="13"/>
  <c r="B1363" i="13"/>
  <c r="C1363" i="13"/>
  <c r="D1363" i="13"/>
  <c r="E1363" i="13"/>
  <c r="G1363" i="13"/>
  <c r="H1363" i="13"/>
  <c r="J1363" i="13"/>
  <c r="K1363" i="13"/>
  <c r="L1363" i="13"/>
  <c r="M1363" i="13"/>
  <c r="N1363" i="13"/>
  <c r="P1363" i="13"/>
  <c r="C1364" i="13"/>
  <c r="D1364" i="13"/>
  <c r="E1364" i="13"/>
  <c r="G1364" i="13"/>
  <c r="I1364" i="13"/>
  <c r="J1364" i="13"/>
  <c r="K1364" i="13"/>
  <c r="M1364" i="13"/>
  <c r="N1364" i="13"/>
  <c r="P1364" i="13"/>
  <c r="R1365" i="13"/>
  <c r="B1365" i="13"/>
  <c r="D1365" i="13"/>
  <c r="E1365" i="13"/>
  <c r="I1365" i="13"/>
  <c r="J1365" i="13"/>
  <c r="K1365" i="13"/>
  <c r="L1365" i="13"/>
  <c r="M1365" i="13"/>
  <c r="N1365" i="13"/>
  <c r="B1366" i="13"/>
  <c r="D1366" i="13"/>
  <c r="E1366" i="13"/>
  <c r="G1366" i="13"/>
  <c r="I1366" i="13"/>
  <c r="K1366" i="13"/>
  <c r="L1366" i="13"/>
  <c r="M1366" i="13"/>
  <c r="N1366" i="13"/>
  <c r="P1366" i="13"/>
  <c r="B1367" i="13"/>
  <c r="E1367" i="13"/>
  <c r="G1367" i="13"/>
  <c r="H1367" i="13"/>
  <c r="I1367" i="13"/>
  <c r="J1367" i="13"/>
  <c r="K1367" i="13"/>
  <c r="L1367" i="13"/>
  <c r="N1367" i="13"/>
  <c r="P1367" i="13"/>
  <c r="C1368" i="13"/>
  <c r="D1368" i="13"/>
  <c r="E1368" i="13"/>
  <c r="G1368" i="13"/>
  <c r="I1368" i="13"/>
  <c r="J1368" i="13"/>
  <c r="K1368" i="13"/>
  <c r="L1368" i="13"/>
  <c r="M1368" i="13"/>
  <c r="N1368" i="13"/>
  <c r="P1368" i="13"/>
  <c r="S1368" i="13"/>
  <c r="T1368" i="13" s="1"/>
  <c r="V1368" i="13" s="1"/>
  <c r="D1369" i="13"/>
  <c r="E1369" i="13"/>
  <c r="G1369" i="13"/>
  <c r="H1369" i="13"/>
  <c r="I1369" i="13"/>
  <c r="J1369" i="13"/>
  <c r="L1369" i="13"/>
  <c r="M1369" i="13"/>
  <c r="N1369" i="13"/>
  <c r="P1369" i="13"/>
  <c r="C1370" i="13"/>
  <c r="D1370" i="13"/>
  <c r="G1370" i="13"/>
  <c r="H1370" i="13"/>
  <c r="I1370" i="13"/>
  <c r="J1370" i="13"/>
  <c r="K1370" i="13"/>
  <c r="L1370" i="13"/>
  <c r="M1370" i="13"/>
  <c r="P1370" i="13"/>
  <c r="B1371" i="13"/>
  <c r="C1371" i="13"/>
  <c r="D1371" i="13"/>
  <c r="E1371" i="13"/>
  <c r="G1371" i="13"/>
  <c r="H1371" i="13"/>
  <c r="J1371" i="13"/>
  <c r="K1371" i="13"/>
  <c r="L1371" i="13"/>
  <c r="M1371" i="13"/>
  <c r="N1371" i="13"/>
  <c r="P1371" i="13"/>
  <c r="C1372" i="13"/>
  <c r="D1372" i="13"/>
  <c r="E1372" i="13"/>
  <c r="G1372" i="13"/>
  <c r="I1372" i="13"/>
  <c r="J1372" i="13"/>
  <c r="K1372" i="13"/>
  <c r="M1372" i="13"/>
  <c r="N1372" i="13"/>
  <c r="P1372" i="13"/>
  <c r="B1373" i="13"/>
  <c r="D1373" i="13"/>
  <c r="E1373" i="13"/>
  <c r="I1373" i="13"/>
  <c r="J1373" i="13"/>
  <c r="K1373" i="13"/>
  <c r="L1373" i="13"/>
  <c r="M1373" i="13"/>
  <c r="N1373" i="13"/>
  <c r="B1374" i="13"/>
  <c r="D1374" i="13"/>
  <c r="E1374" i="13"/>
  <c r="G1374" i="13"/>
  <c r="I1374" i="13"/>
  <c r="K1374" i="13"/>
  <c r="L1374" i="13"/>
  <c r="M1374" i="13"/>
  <c r="N1374" i="13"/>
  <c r="P1374" i="13"/>
  <c r="B1375" i="13"/>
  <c r="E1375" i="13"/>
  <c r="G1375" i="13"/>
  <c r="H1375" i="13"/>
  <c r="I1375" i="13"/>
  <c r="J1375" i="13"/>
  <c r="K1375" i="13"/>
  <c r="L1375" i="13"/>
  <c r="N1375" i="13"/>
  <c r="P1375" i="13"/>
  <c r="C1376" i="13"/>
  <c r="D1376" i="13"/>
  <c r="E1376" i="13"/>
  <c r="G1376" i="13"/>
  <c r="I1376" i="13"/>
  <c r="J1376" i="13"/>
  <c r="K1376" i="13"/>
  <c r="L1376" i="13"/>
  <c r="M1376" i="13"/>
  <c r="N1376" i="13"/>
  <c r="P1376" i="13"/>
  <c r="R1376" i="13"/>
  <c r="S1376" i="13"/>
  <c r="T1376" i="13" s="1"/>
  <c r="V1376" i="13" s="1"/>
  <c r="D1377" i="13"/>
  <c r="E1377" i="13"/>
  <c r="G1377" i="13"/>
  <c r="H1377" i="13"/>
  <c r="I1377" i="13"/>
  <c r="J1377" i="13"/>
  <c r="L1377" i="13"/>
  <c r="M1377" i="13"/>
  <c r="N1377" i="13"/>
  <c r="P1377" i="13"/>
  <c r="B1378" i="13"/>
  <c r="C1378" i="13"/>
  <c r="D1378" i="13"/>
  <c r="G1378" i="13"/>
  <c r="H1378" i="13"/>
  <c r="I1378" i="13"/>
  <c r="J1378" i="13"/>
  <c r="K1378" i="13"/>
  <c r="L1378" i="13"/>
  <c r="M1378" i="13"/>
  <c r="P1378" i="13"/>
  <c r="B1379" i="13"/>
  <c r="C1379" i="13"/>
  <c r="D1379" i="13"/>
  <c r="E1379" i="13"/>
  <c r="G1379" i="13"/>
  <c r="H1379" i="13"/>
  <c r="J1379" i="13"/>
  <c r="K1379" i="13"/>
  <c r="L1379" i="13"/>
  <c r="M1379" i="13"/>
  <c r="N1379" i="13"/>
  <c r="P1379" i="13"/>
  <c r="C1380" i="13"/>
  <c r="D1380" i="13"/>
  <c r="E1380" i="13"/>
  <c r="G1380" i="13"/>
  <c r="I1380" i="13"/>
  <c r="J1380" i="13"/>
  <c r="K1380" i="13"/>
  <c r="M1380" i="13"/>
  <c r="N1380" i="13"/>
  <c r="P1380" i="13"/>
  <c r="B1381" i="13"/>
  <c r="D1381" i="13"/>
  <c r="E1381" i="13"/>
  <c r="I1381" i="13"/>
  <c r="J1381" i="13"/>
  <c r="K1381" i="13"/>
  <c r="L1381" i="13"/>
  <c r="M1381" i="13"/>
  <c r="N1381" i="13"/>
  <c r="B1382" i="13"/>
  <c r="D1382" i="13"/>
  <c r="E1382" i="13"/>
  <c r="G1382" i="13"/>
  <c r="I1382" i="13"/>
  <c r="K1382" i="13"/>
  <c r="L1382" i="13"/>
  <c r="M1382" i="13"/>
  <c r="N1382" i="13"/>
  <c r="P1382" i="13"/>
  <c r="B1383" i="13"/>
  <c r="E1383" i="13"/>
  <c r="G1383" i="13"/>
  <c r="H1383" i="13"/>
  <c r="I1383" i="13"/>
  <c r="J1383" i="13"/>
  <c r="K1383" i="13"/>
  <c r="L1383" i="13"/>
  <c r="N1383" i="13"/>
  <c r="P1383" i="13"/>
  <c r="C1384" i="13"/>
  <c r="D1384" i="13"/>
  <c r="E1384" i="13"/>
  <c r="G1384" i="13"/>
  <c r="I1384" i="13"/>
  <c r="J1384" i="13"/>
  <c r="K1384" i="13"/>
  <c r="L1384" i="13"/>
  <c r="M1384" i="13"/>
  <c r="N1384" i="13"/>
  <c r="P1384" i="13"/>
  <c r="R1384" i="13"/>
  <c r="S1384" i="13"/>
  <c r="T1384" i="13" s="1"/>
  <c r="V1384" i="13" s="1"/>
  <c r="D1385" i="13"/>
  <c r="E1385" i="13"/>
  <c r="G1385" i="13"/>
  <c r="H1385" i="13"/>
  <c r="I1385" i="13"/>
  <c r="J1385" i="13"/>
  <c r="L1385" i="13"/>
  <c r="M1385" i="13"/>
  <c r="N1385" i="13"/>
  <c r="P1385" i="13"/>
  <c r="C1386" i="13"/>
  <c r="D1386" i="13"/>
  <c r="G1386" i="13"/>
  <c r="H1386" i="13"/>
  <c r="I1386" i="13"/>
  <c r="J1386" i="13"/>
  <c r="K1386" i="13"/>
  <c r="L1386" i="13"/>
  <c r="M1386" i="13"/>
  <c r="P1386" i="13"/>
  <c r="B1387" i="13"/>
  <c r="C1387" i="13"/>
  <c r="D1387" i="13"/>
  <c r="E1387" i="13"/>
  <c r="G1387" i="13"/>
  <c r="H1387" i="13"/>
  <c r="J1387" i="13"/>
  <c r="K1387" i="13"/>
  <c r="L1387" i="13"/>
  <c r="M1387" i="13"/>
  <c r="N1387" i="13"/>
  <c r="P1387" i="13"/>
  <c r="C1388" i="13"/>
  <c r="D1388" i="13"/>
  <c r="E1388" i="13"/>
  <c r="G1388" i="13"/>
  <c r="I1388" i="13"/>
  <c r="J1388" i="13"/>
  <c r="K1388" i="13"/>
  <c r="M1388" i="13"/>
  <c r="N1388" i="13"/>
  <c r="P1388" i="13"/>
  <c r="R1389" i="13"/>
  <c r="B1389" i="13"/>
  <c r="D1389" i="13"/>
  <c r="E1389" i="13"/>
  <c r="I1389" i="13"/>
  <c r="J1389" i="13"/>
  <c r="K1389" i="13"/>
  <c r="L1389" i="13"/>
  <c r="M1389" i="13"/>
  <c r="N1389" i="13"/>
  <c r="B1390" i="13"/>
  <c r="D1390" i="13"/>
  <c r="E1390" i="13"/>
  <c r="G1390" i="13"/>
  <c r="I1390" i="13"/>
  <c r="K1390" i="13"/>
  <c r="L1390" i="13"/>
  <c r="M1390" i="13"/>
  <c r="N1390" i="13"/>
  <c r="P1390" i="13"/>
  <c r="B1391" i="13"/>
  <c r="E1391" i="13"/>
  <c r="G1391" i="13"/>
  <c r="H1391" i="13"/>
  <c r="I1391" i="13"/>
  <c r="J1391" i="13"/>
  <c r="K1391" i="13"/>
  <c r="L1391" i="13"/>
  <c r="N1391" i="13"/>
  <c r="P1391" i="13"/>
  <c r="C1392" i="13"/>
  <c r="D1392" i="13"/>
  <c r="E1392" i="13"/>
  <c r="G1392" i="13"/>
  <c r="I1392" i="13"/>
  <c r="J1392" i="13"/>
  <c r="K1392" i="13"/>
  <c r="L1392" i="13"/>
  <c r="M1392" i="13"/>
  <c r="N1392" i="13"/>
  <c r="P1392" i="13"/>
  <c r="R1392" i="13"/>
  <c r="S1392" i="13"/>
  <c r="T1392" i="13" s="1"/>
  <c r="V1392" i="13" s="1"/>
  <c r="D1393" i="13"/>
  <c r="E1393" i="13"/>
  <c r="G1393" i="13"/>
  <c r="H1393" i="13"/>
  <c r="I1393" i="13"/>
  <c r="J1393" i="13"/>
  <c r="L1393" i="13"/>
  <c r="M1393" i="13"/>
  <c r="N1393" i="13"/>
  <c r="P1393" i="13"/>
  <c r="C1394" i="13"/>
  <c r="D1394" i="13"/>
  <c r="G1394" i="13"/>
  <c r="H1394" i="13"/>
  <c r="I1394" i="13"/>
  <c r="J1394" i="13"/>
  <c r="K1394" i="13"/>
  <c r="L1394" i="13"/>
  <c r="M1394" i="13"/>
  <c r="P1394" i="13"/>
  <c r="B1395" i="13"/>
  <c r="C1395" i="13"/>
  <c r="D1395" i="13"/>
  <c r="E1395" i="13"/>
  <c r="G1395" i="13"/>
  <c r="H1395" i="13"/>
  <c r="J1395" i="13"/>
  <c r="K1395" i="13"/>
  <c r="L1395" i="13"/>
  <c r="M1395" i="13"/>
  <c r="N1395" i="13"/>
  <c r="P1395" i="13"/>
  <c r="C1396" i="13"/>
  <c r="D1396" i="13"/>
  <c r="E1396" i="13"/>
  <c r="G1396" i="13"/>
  <c r="I1396" i="13"/>
  <c r="J1396" i="13"/>
  <c r="K1396" i="13"/>
  <c r="M1396" i="13"/>
  <c r="N1396" i="13"/>
  <c r="P1396" i="13"/>
  <c r="B1397" i="13"/>
  <c r="D1397" i="13"/>
  <c r="E1397" i="13"/>
  <c r="I1397" i="13"/>
  <c r="J1397" i="13"/>
  <c r="K1397" i="13"/>
  <c r="L1397" i="13"/>
  <c r="M1397" i="13"/>
  <c r="N1397" i="13"/>
  <c r="B1398" i="13"/>
  <c r="D1398" i="13"/>
  <c r="E1398" i="13"/>
  <c r="G1398" i="13"/>
  <c r="H1398" i="13"/>
  <c r="I1398" i="13"/>
  <c r="K1398" i="13"/>
  <c r="L1398" i="13"/>
  <c r="M1398" i="13"/>
  <c r="N1398" i="13"/>
  <c r="P1398" i="13"/>
  <c r="B1399" i="13"/>
  <c r="C1399" i="13"/>
  <c r="E1399" i="13"/>
  <c r="G1399" i="13"/>
  <c r="H1399" i="13"/>
  <c r="I1399" i="13"/>
  <c r="J1399" i="13"/>
  <c r="K1399" i="13"/>
  <c r="L1399" i="13"/>
  <c r="N1399" i="13"/>
  <c r="P1399" i="13"/>
  <c r="C1400" i="13"/>
  <c r="D1400" i="13"/>
  <c r="E1400" i="13"/>
  <c r="G1400" i="13"/>
  <c r="I1400" i="13"/>
  <c r="J1400" i="13"/>
  <c r="K1400" i="13"/>
  <c r="L1400" i="13"/>
  <c r="M1400" i="13"/>
  <c r="N1400" i="13"/>
  <c r="P1400" i="13"/>
  <c r="R1400" i="13"/>
  <c r="S1400" i="13"/>
  <c r="T1400" i="13" s="1"/>
  <c r="V1400" i="13" s="1"/>
  <c r="D1401" i="13"/>
  <c r="E1401" i="13"/>
  <c r="G1401" i="13"/>
  <c r="H1401" i="13"/>
  <c r="I1401" i="13"/>
  <c r="J1401" i="13"/>
  <c r="L1401" i="13"/>
  <c r="M1401" i="13"/>
  <c r="N1401" i="13"/>
  <c r="P1401" i="13"/>
  <c r="C1402" i="13"/>
  <c r="D1402" i="13"/>
  <c r="G1402" i="13"/>
  <c r="H1402" i="13"/>
  <c r="I1402" i="13"/>
  <c r="J1402" i="13"/>
  <c r="K1402" i="13"/>
  <c r="L1402" i="13"/>
  <c r="M1402" i="13"/>
  <c r="P1402" i="13"/>
  <c r="B1403" i="13"/>
  <c r="C1403" i="13"/>
  <c r="D1403" i="13"/>
  <c r="E1403" i="13"/>
  <c r="G1403" i="13"/>
  <c r="H1403" i="13"/>
  <c r="J1403" i="13"/>
  <c r="K1403" i="13"/>
  <c r="L1403" i="13"/>
  <c r="M1403" i="13"/>
  <c r="N1403" i="13"/>
  <c r="P1403" i="13"/>
  <c r="C1404" i="13"/>
  <c r="D1404" i="13"/>
  <c r="E1404" i="13"/>
  <c r="G1404" i="13"/>
  <c r="I1404" i="13"/>
  <c r="J1404" i="13"/>
  <c r="K1404" i="13"/>
  <c r="M1404" i="13"/>
  <c r="N1404" i="13"/>
  <c r="P1404" i="13"/>
  <c r="B1405" i="13"/>
  <c r="D1405" i="13"/>
  <c r="E1405" i="13"/>
  <c r="I1405" i="13"/>
  <c r="J1405" i="13"/>
  <c r="K1405" i="13"/>
  <c r="L1405" i="13"/>
  <c r="M1405" i="13"/>
  <c r="N1405" i="13"/>
  <c r="B1406" i="13"/>
  <c r="D1406" i="13"/>
  <c r="E1406" i="13"/>
  <c r="G1406" i="13"/>
  <c r="I1406" i="13"/>
  <c r="K1406" i="13"/>
  <c r="L1406" i="13"/>
  <c r="M1406" i="13"/>
  <c r="N1406" i="13"/>
  <c r="P1406" i="13"/>
  <c r="B1407" i="13"/>
  <c r="E1407" i="13"/>
  <c r="G1407" i="13"/>
  <c r="H1407" i="13"/>
  <c r="I1407" i="13"/>
  <c r="J1407" i="13"/>
  <c r="K1407" i="13"/>
  <c r="L1407" i="13"/>
  <c r="N1407" i="13"/>
  <c r="P1407" i="13"/>
  <c r="R1408" i="13"/>
  <c r="C1408" i="13"/>
  <c r="D1408" i="13"/>
  <c r="E1408" i="13"/>
  <c r="G1408" i="13"/>
  <c r="I1408" i="13"/>
  <c r="J1408" i="13"/>
  <c r="K1408" i="13"/>
  <c r="L1408" i="13"/>
  <c r="M1408" i="13"/>
  <c r="N1408" i="13"/>
  <c r="P1408" i="13"/>
  <c r="S1408" i="13"/>
  <c r="T1408" i="13" s="1"/>
  <c r="V1408" i="13" s="1"/>
  <c r="D1409" i="13"/>
  <c r="E1409" i="13"/>
  <c r="G1409" i="13"/>
  <c r="H1409" i="13"/>
  <c r="I1409" i="13"/>
  <c r="J1409" i="13"/>
  <c r="L1409" i="13"/>
  <c r="M1409" i="13"/>
  <c r="N1409" i="13"/>
  <c r="P1409" i="13"/>
  <c r="C1410" i="13"/>
  <c r="D1410" i="13"/>
  <c r="G1410" i="13"/>
  <c r="H1410" i="13"/>
  <c r="I1410" i="13"/>
  <c r="J1410" i="13"/>
  <c r="K1410" i="13"/>
  <c r="L1410" i="13"/>
  <c r="M1410" i="13"/>
  <c r="P1410" i="13"/>
  <c r="B1411" i="13"/>
  <c r="C1411" i="13"/>
  <c r="D1411" i="13"/>
  <c r="E1411" i="13"/>
  <c r="G1411" i="13"/>
  <c r="H1411" i="13"/>
  <c r="J1411" i="13"/>
  <c r="K1411" i="13"/>
  <c r="L1411" i="13"/>
  <c r="M1411" i="13"/>
  <c r="N1411" i="13"/>
  <c r="P1411" i="13"/>
  <c r="C1412" i="13"/>
  <c r="D1412" i="13"/>
  <c r="E1412" i="13"/>
  <c r="G1412" i="13"/>
  <c r="I1412" i="13"/>
  <c r="J1412" i="13"/>
  <c r="K1412" i="13"/>
  <c r="M1412" i="13"/>
  <c r="N1412" i="13"/>
  <c r="P1412" i="13"/>
  <c r="R1413" i="13"/>
  <c r="B1413" i="13"/>
  <c r="D1413" i="13"/>
  <c r="E1413" i="13"/>
  <c r="I1413" i="13"/>
  <c r="J1413" i="13"/>
  <c r="K1413" i="13"/>
  <c r="L1413" i="13"/>
  <c r="M1413" i="13"/>
  <c r="N1413" i="13"/>
  <c r="B1414" i="13"/>
  <c r="D1414" i="13"/>
  <c r="E1414" i="13"/>
  <c r="G1414" i="13"/>
  <c r="I1414" i="13"/>
  <c r="K1414" i="13"/>
  <c r="L1414" i="13"/>
  <c r="M1414" i="13"/>
  <c r="N1414" i="13"/>
  <c r="P1414" i="13"/>
  <c r="B1415" i="13"/>
  <c r="E1415" i="13"/>
  <c r="G1415" i="13"/>
  <c r="H1415" i="13"/>
  <c r="I1415" i="13"/>
  <c r="J1415" i="13"/>
  <c r="K1415" i="13"/>
  <c r="L1415" i="13"/>
  <c r="N1415" i="13"/>
  <c r="P1415" i="13"/>
  <c r="R1416" i="13"/>
  <c r="C1416" i="13"/>
  <c r="D1416" i="13"/>
  <c r="E1416" i="13"/>
  <c r="G1416" i="13"/>
  <c r="I1416" i="13"/>
  <c r="J1416" i="13"/>
  <c r="K1416" i="13"/>
  <c r="L1416" i="13"/>
  <c r="M1416" i="13"/>
  <c r="N1416" i="13"/>
  <c r="P1416" i="13"/>
  <c r="D1417" i="13"/>
  <c r="E1417" i="13"/>
  <c r="G1417" i="13"/>
  <c r="H1417" i="13"/>
  <c r="I1417" i="13"/>
  <c r="J1417" i="13"/>
  <c r="L1417" i="13"/>
  <c r="M1417" i="13"/>
  <c r="N1417" i="13"/>
  <c r="P1417" i="13"/>
  <c r="C1418" i="13"/>
  <c r="D1418" i="13"/>
  <c r="G1418" i="13"/>
  <c r="H1418" i="13"/>
  <c r="I1418" i="13"/>
  <c r="J1418" i="13"/>
  <c r="K1418" i="13"/>
  <c r="L1418" i="13"/>
  <c r="M1418" i="13"/>
  <c r="P1418" i="13"/>
  <c r="B1419" i="13"/>
  <c r="C1419" i="13"/>
  <c r="D1419" i="13"/>
  <c r="E1419" i="13"/>
  <c r="G1419" i="13"/>
  <c r="H1419" i="13"/>
  <c r="J1419" i="13"/>
  <c r="K1419" i="13"/>
  <c r="L1419" i="13"/>
  <c r="M1419" i="13"/>
  <c r="N1419" i="13"/>
  <c r="P1419" i="13"/>
  <c r="R1419" i="13"/>
  <c r="C1420" i="13"/>
  <c r="D1420" i="13"/>
  <c r="E1420" i="13"/>
  <c r="G1420" i="13"/>
  <c r="I1420" i="13"/>
  <c r="J1420" i="13"/>
  <c r="K1420" i="13"/>
  <c r="M1420" i="13"/>
  <c r="N1420" i="13"/>
  <c r="P1420" i="13"/>
  <c r="B1421" i="13"/>
  <c r="D1421" i="13"/>
  <c r="E1421" i="13"/>
  <c r="I1421" i="13"/>
  <c r="J1421" i="13"/>
  <c r="K1421" i="13"/>
  <c r="L1421" i="13"/>
  <c r="M1421" i="13"/>
  <c r="N1421" i="13"/>
  <c r="B1422" i="13"/>
  <c r="D1422" i="13"/>
  <c r="E1422" i="13"/>
  <c r="G1422" i="13"/>
  <c r="I1422" i="13"/>
  <c r="K1422" i="13"/>
  <c r="L1422" i="13"/>
  <c r="M1422" i="13"/>
  <c r="N1422" i="13"/>
  <c r="P1422" i="13"/>
  <c r="B1423" i="13"/>
  <c r="E1423" i="13"/>
  <c r="G1423" i="13"/>
  <c r="H1423" i="13"/>
  <c r="I1423" i="13"/>
  <c r="J1423" i="13"/>
  <c r="K1423" i="13"/>
  <c r="L1423" i="13"/>
  <c r="N1423" i="13"/>
  <c r="P1423" i="13"/>
  <c r="R1424" i="13"/>
  <c r="C1424" i="13"/>
  <c r="D1424" i="13"/>
  <c r="E1424" i="13"/>
  <c r="G1424" i="13"/>
  <c r="I1424" i="13"/>
  <c r="J1424" i="13"/>
  <c r="K1424" i="13"/>
  <c r="L1424" i="13"/>
  <c r="M1424" i="13"/>
  <c r="N1424" i="13"/>
  <c r="P1424" i="13"/>
  <c r="D1425" i="13"/>
  <c r="E1425" i="13"/>
  <c r="G1425" i="13"/>
  <c r="H1425" i="13"/>
  <c r="I1425" i="13"/>
  <c r="J1425" i="13"/>
  <c r="L1425" i="13"/>
  <c r="M1425" i="13"/>
  <c r="N1425" i="13"/>
  <c r="P1425" i="13"/>
  <c r="C1426" i="13"/>
  <c r="D1426" i="13"/>
  <c r="G1426" i="13"/>
  <c r="H1426" i="13"/>
  <c r="I1426" i="13"/>
  <c r="J1426" i="13"/>
  <c r="K1426" i="13"/>
  <c r="L1426" i="13"/>
  <c r="M1426" i="13"/>
  <c r="P1426" i="13"/>
  <c r="B1427" i="13"/>
  <c r="C1427" i="13"/>
  <c r="D1427" i="13"/>
  <c r="E1427" i="13"/>
  <c r="G1427" i="13"/>
  <c r="H1427" i="13"/>
  <c r="J1427" i="13"/>
  <c r="K1427" i="13"/>
  <c r="L1427" i="13"/>
  <c r="M1427" i="13"/>
  <c r="N1427" i="13"/>
  <c r="P1427" i="13"/>
  <c r="C1428" i="13"/>
  <c r="D1428" i="13"/>
  <c r="E1428" i="13"/>
  <c r="G1428" i="13"/>
  <c r="I1428" i="13"/>
  <c r="J1428" i="13"/>
  <c r="K1428" i="13"/>
  <c r="M1428" i="13"/>
  <c r="N1428" i="13"/>
  <c r="P1428" i="13"/>
  <c r="B1429" i="13"/>
  <c r="D1429" i="13"/>
  <c r="E1429" i="13"/>
  <c r="I1429" i="13"/>
  <c r="J1429" i="13"/>
  <c r="K1429" i="13"/>
  <c r="L1429" i="13"/>
  <c r="M1429" i="13"/>
  <c r="N1429" i="13"/>
  <c r="B1430" i="13"/>
  <c r="D1430" i="13"/>
  <c r="E1430" i="13"/>
  <c r="G1430" i="13"/>
  <c r="I1430" i="13"/>
  <c r="K1430" i="13"/>
  <c r="L1430" i="13"/>
  <c r="M1430" i="13"/>
  <c r="N1430" i="13"/>
  <c r="P1430" i="13"/>
  <c r="B1431" i="13"/>
  <c r="E1431" i="13"/>
  <c r="G1431" i="13"/>
  <c r="H1431" i="13"/>
  <c r="I1431" i="13"/>
  <c r="J1431" i="13"/>
  <c r="K1431" i="13"/>
  <c r="L1431" i="13"/>
  <c r="N1431" i="13"/>
  <c r="P1431" i="13"/>
  <c r="R1432" i="13"/>
  <c r="C1432" i="13"/>
  <c r="D1432" i="13"/>
  <c r="E1432" i="13"/>
  <c r="G1432" i="13"/>
  <c r="I1432" i="13"/>
  <c r="J1432" i="13"/>
  <c r="K1432" i="13"/>
  <c r="L1432" i="13"/>
  <c r="M1432" i="13"/>
  <c r="N1432" i="13"/>
  <c r="P1432" i="13"/>
  <c r="D1433" i="13"/>
  <c r="E1433" i="13"/>
  <c r="G1433" i="13"/>
  <c r="H1433" i="13"/>
  <c r="I1433" i="13"/>
  <c r="J1433" i="13"/>
  <c r="L1433" i="13"/>
  <c r="M1433" i="13"/>
  <c r="N1433" i="13"/>
  <c r="P1433" i="13"/>
  <c r="C1434" i="13"/>
  <c r="D1434" i="13"/>
  <c r="G1434" i="13"/>
  <c r="H1434" i="13"/>
  <c r="I1434" i="13"/>
  <c r="J1434" i="13"/>
  <c r="K1434" i="13"/>
  <c r="L1434" i="13"/>
  <c r="M1434" i="13"/>
  <c r="P1434" i="13"/>
  <c r="B1435" i="13"/>
  <c r="C1435" i="13"/>
  <c r="D1435" i="13"/>
  <c r="E1435" i="13"/>
  <c r="G1435" i="13"/>
  <c r="H1435" i="13"/>
  <c r="J1435" i="13"/>
  <c r="K1435" i="13"/>
  <c r="L1435" i="13"/>
  <c r="M1435" i="13"/>
  <c r="N1435" i="13"/>
  <c r="P1435" i="13"/>
  <c r="C1436" i="13"/>
  <c r="D1436" i="13"/>
  <c r="E1436" i="13"/>
  <c r="G1436" i="13"/>
  <c r="I1436" i="13"/>
  <c r="J1436" i="13"/>
  <c r="K1436" i="13"/>
  <c r="M1436" i="13"/>
  <c r="N1436" i="13"/>
  <c r="P1436" i="13"/>
  <c r="B1437" i="13"/>
  <c r="D1437" i="13"/>
  <c r="E1437" i="13"/>
  <c r="I1437" i="13"/>
  <c r="J1437" i="13"/>
  <c r="K1437" i="13"/>
  <c r="L1437" i="13"/>
  <c r="M1437" i="13"/>
  <c r="N1437" i="13"/>
  <c r="B1438" i="13"/>
  <c r="D1438" i="13"/>
  <c r="E1438" i="13"/>
  <c r="G1438" i="13"/>
  <c r="I1438" i="13"/>
  <c r="K1438" i="13"/>
  <c r="L1438" i="13"/>
  <c r="M1438" i="13"/>
  <c r="N1438" i="13"/>
  <c r="P1438" i="13"/>
  <c r="B1439" i="13"/>
  <c r="E1439" i="13"/>
  <c r="G1439" i="13"/>
  <c r="H1439" i="13"/>
  <c r="I1439" i="13"/>
  <c r="J1439" i="13"/>
  <c r="K1439" i="13"/>
  <c r="L1439" i="13"/>
  <c r="N1439" i="13"/>
  <c r="P1439" i="13"/>
  <c r="C1440" i="13"/>
  <c r="D1440" i="13"/>
  <c r="E1440" i="13"/>
  <c r="G1440" i="13"/>
  <c r="I1440" i="13"/>
  <c r="J1440" i="13"/>
  <c r="K1440" i="13"/>
  <c r="L1440" i="13"/>
  <c r="M1440" i="13"/>
  <c r="N1440" i="13"/>
  <c r="P1440" i="13"/>
  <c r="S1440" i="13"/>
  <c r="T1440" i="13" s="1"/>
  <c r="V1440" i="13" s="1"/>
  <c r="D1441" i="13"/>
  <c r="E1441" i="13"/>
  <c r="G1441" i="13"/>
  <c r="H1441" i="13"/>
  <c r="I1441" i="13"/>
  <c r="J1441" i="13"/>
  <c r="L1441" i="13"/>
  <c r="M1441" i="13"/>
  <c r="N1441" i="13"/>
  <c r="P1441" i="13"/>
  <c r="C1442" i="13"/>
  <c r="D1442" i="13"/>
  <c r="G1442" i="13"/>
  <c r="H1442" i="13"/>
  <c r="I1442" i="13"/>
  <c r="J1442" i="13"/>
  <c r="K1442" i="13"/>
  <c r="L1442" i="13"/>
  <c r="M1442" i="13"/>
  <c r="P1442" i="13"/>
  <c r="B1443" i="13"/>
  <c r="C1443" i="13"/>
  <c r="D1443" i="13"/>
  <c r="E1443" i="13"/>
  <c r="G1443" i="13"/>
  <c r="H1443" i="13"/>
  <c r="J1443" i="13"/>
  <c r="K1443" i="13"/>
  <c r="L1443" i="13"/>
  <c r="M1443" i="13"/>
  <c r="N1443" i="13"/>
  <c r="P1443" i="13"/>
  <c r="C1444" i="13"/>
  <c r="D1444" i="13"/>
  <c r="E1444" i="13"/>
  <c r="G1444" i="13"/>
  <c r="I1444" i="13"/>
  <c r="J1444" i="13"/>
  <c r="K1444" i="13"/>
  <c r="M1444" i="13"/>
  <c r="N1444" i="13"/>
  <c r="P1444" i="13"/>
  <c r="B1445" i="13"/>
  <c r="D1445" i="13"/>
  <c r="E1445" i="13"/>
  <c r="I1445" i="13"/>
  <c r="J1445" i="13"/>
  <c r="K1445" i="13"/>
  <c r="L1445" i="13"/>
  <c r="M1445" i="13"/>
  <c r="N1445" i="13"/>
  <c r="B1446" i="13"/>
  <c r="D1446" i="13"/>
  <c r="E1446" i="13"/>
  <c r="G1446" i="13"/>
  <c r="I1446" i="13"/>
  <c r="K1446" i="13"/>
  <c r="L1446" i="13"/>
  <c r="M1446" i="13"/>
  <c r="N1446" i="13"/>
  <c r="P1446" i="13"/>
  <c r="B1447" i="13"/>
  <c r="E1447" i="13"/>
  <c r="G1447" i="13"/>
  <c r="H1447" i="13"/>
  <c r="I1447" i="13"/>
  <c r="J1447" i="13"/>
  <c r="K1447" i="13"/>
  <c r="L1447" i="13"/>
  <c r="N1447" i="13"/>
  <c r="P1447" i="13"/>
  <c r="R1448" i="13"/>
  <c r="C1448" i="13"/>
  <c r="D1448" i="13"/>
  <c r="E1448" i="13"/>
  <c r="G1448" i="13"/>
  <c r="I1448" i="13"/>
  <c r="J1448" i="13"/>
  <c r="K1448" i="13"/>
  <c r="L1448" i="13"/>
  <c r="M1448" i="13"/>
  <c r="N1448" i="13"/>
  <c r="P1448" i="13"/>
  <c r="D1449" i="13"/>
  <c r="E1449" i="13"/>
  <c r="G1449" i="13"/>
  <c r="H1449" i="13"/>
  <c r="I1449" i="13"/>
  <c r="J1449" i="13"/>
  <c r="L1449" i="13"/>
  <c r="M1449" i="13"/>
  <c r="N1449" i="13"/>
  <c r="P1449" i="13"/>
  <c r="C1450" i="13"/>
  <c r="D1450" i="13"/>
  <c r="G1450" i="13"/>
  <c r="H1450" i="13"/>
  <c r="I1450" i="13"/>
  <c r="J1450" i="13"/>
  <c r="K1450" i="13"/>
  <c r="L1450" i="13"/>
  <c r="M1450" i="13"/>
  <c r="P1450" i="13"/>
  <c r="B1451" i="13"/>
  <c r="C1451" i="13"/>
  <c r="D1451" i="13"/>
  <c r="E1451" i="13"/>
  <c r="G1451" i="13"/>
  <c r="H1451" i="13"/>
  <c r="J1451" i="13"/>
  <c r="K1451" i="13"/>
  <c r="L1451" i="13"/>
  <c r="M1451" i="13"/>
  <c r="N1451" i="13"/>
  <c r="P1451" i="13"/>
  <c r="C1452" i="13"/>
  <c r="D1452" i="13"/>
  <c r="E1452" i="13"/>
  <c r="G1452" i="13"/>
  <c r="I1452" i="13"/>
  <c r="J1452" i="13"/>
  <c r="K1452" i="13"/>
  <c r="M1452" i="13"/>
  <c r="N1452" i="13"/>
  <c r="P1452" i="13"/>
  <c r="R1453" i="13"/>
  <c r="B1453" i="13"/>
  <c r="D1453" i="13"/>
  <c r="E1453" i="13"/>
  <c r="I1453" i="13"/>
  <c r="J1453" i="13"/>
  <c r="K1453" i="13"/>
  <c r="L1453" i="13"/>
  <c r="M1453" i="13"/>
  <c r="N1453" i="13"/>
  <c r="B1454" i="13"/>
  <c r="D1454" i="13"/>
  <c r="E1454" i="13"/>
  <c r="G1454" i="13"/>
  <c r="I1454" i="13"/>
  <c r="K1454" i="13"/>
  <c r="L1454" i="13"/>
  <c r="M1454" i="13"/>
  <c r="N1454" i="13"/>
  <c r="P1454" i="13"/>
  <c r="B1455" i="13"/>
  <c r="E1455" i="13"/>
  <c r="G1455" i="13"/>
  <c r="H1455" i="13"/>
  <c r="I1455" i="13"/>
  <c r="J1455" i="13"/>
  <c r="K1455" i="13"/>
  <c r="L1455" i="13"/>
  <c r="N1455" i="13"/>
  <c r="P1455" i="13"/>
  <c r="R1456" i="13"/>
  <c r="C1456" i="13"/>
  <c r="D1456" i="13"/>
  <c r="E1456" i="13"/>
  <c r="G1456" i="13"/>
  <c r="I1456" i="13"/>
  <c r="J1456" i="13"/>
  <c r="K1456" i="13"/>
  <c r="L1456" i="13"/>
  <c r="M1456" i="13"/>
  <c r="N1456" i="13"/>
  <c r="P1456" i="13"/>
  <c r="S1456" i="13"/>
  <c r="T1456" i="13" s="1"/>
  <c r="V1456" i="13" s="1"/>
  <c r="D1457" i="13"/>
  <c r="E1457" i="13"/>
  <c r="G1457" i="13"/>
  <c r="H1457" i="13"/>
  <c r="I1457" i="13"/>
  <c r="J1457" i="13"/>
  <c r="L1457" i="13"/>
  <c r="M1457" i="13"/>
  <c r="N1457" i="13"/>
  <c r="P1457" i="13"/>
  <c r="C1458" i="13"/>
  <c r="D1458" i="13"/>
  <c r="G1458" i="13"/>
  <c r="H1458" i="13"/>
  <c r="I1458" i="13"/>
  <c r="J1458" i="13"/>
  <c r="K1458" i="13"/>
  <c r="L1458" i="13"/>
  <c r="M1458" i="13"/>
  <c r="P1458" i="13"/>
  <c r="B1459" i="13"/>
  <c r="C1459" i="13"/>
  <c r="D1459" i="13"/>
  <c r="E1459" i="13"/>
  <c r="G1459" i="13"/>
  <c r="H1459" i="13"/>
  <c r="J1459" i="13"/>
  <c r="K1459" i="13"/>
  <c r="L1459" i="13"/>
  <c r="M1459" i="13"/>
  <c r="N1459" i="13"/>
  <c r="P1459" i="13"/>
  <c r="C1460" i="13"/>
  <c r="D1460" i="13"/>
  <c r="E1460" i="13"/>
  <c r="G1460" i="13"/>
  <c r="H1460" i="13"/>
  <c r="I1460" i="13"/>
  <c r="J1460" i="13"/>
  <c r="K1460" i="13"/>
  <c r="M1460" i="13"/>
  <c r="N1460" i="13"/>
  <c r="P1460" i="13"/>
  <c r="B1461" i="13"/>
  <c r="C1461" i="13"/>
  <c r="D1461" i="13"/>
  <c r="E1461" i="13"/>
  <c r="I1461" i="13"/>
  <c r="J1461" i="13"/>
  <c r="K1461" i="13"/>
  <c r="L1461" i="13"/>
  <c r="M1461" i="13"/>
  <c r="N1461" i="13"/>
  <c r="B1462" i="13"/>
  <c r="D1462" i="13"/>
  <c r="E1462" i="13"/>
  <c r="G1462" i="13"/>
  <c r="I1462" i="13"/>
  <c r="K1462" i="13"/>
  <c r="L1462" i="13"/>
  <c r="M1462" i="13"/>
  <c r="N1462" i="13"/>
  <c r="P1462" i="13"/>
  <c r="B1463" i="13"/>
  <c r="E1463" i="13"/>
  <c r="G1463" i="13"/>
  <c r="H1463" i="13"/>
  <c r="I1463" i="13"/>
  <c r="J1463" i="13"/>
  <c r="K1463" i="13"/>
  <c r="L1463" i="13"/>
  <c r="N1463" i="13"/>
  <c r="P1463" i="13"/>
  <c r="R1464" i="13"/>
  <c r="B1464" i="13"/>
  <c r="C1464" i="13"/>
  <c r="D1464" i="13"/>
  <c r="E1464" i="13"/>
  <c r="G1464" i="13"/>
  <c r="I1464" i="13"/>
  <c r="J1464" i="13"/>
  <c r="K1464" i="13"/>
  <c r="L1464" i="13"/>
  <c r="M1464" i="13"/>
  <c r="N1464" i="13"/>
  <c r="P1464" i="13"/>
  <c r="S1464" i="13"/>
  <c r="T1464" i="13" s="1"/>
  <c r="V1464" i="13" s="1"/>
  <c r="D1465" i="13"/>
  <c r="E1465" i="13"/>
  <c r="G1465" i="13"/>
  <c r="H1465" i="13"/>
  <c r="I1465" i="13"/>
  <c r="J1465" i="13"/>
  <c r="L1465" i="13"/>
  <c r="M1465" i="13"/>
  <c r="N1465" i="13"/>
  <c r="P1465" i="13"/>
  <c r="B1466" i="13"/>
  <c r="C1466" i="13"/>
  <c r="D1466" i="13"/>
  <c r="G1466" i="13"/>
  <c r="H1466" i="13"/>
  <c r="I1466" i="13"/>
  <c r="J1466" i="13"/>
  <c r="K1466" i="13"/>
  <c r="L1466" i="13"/>
  <c r="M1466" i="13"/>
  <c r="P1466" i="13"/>
  <c r="B1467" i="13"/>
  <c r="C1467" i="13"/>
  <c r="D1467" i="13"/>
  <c r="E1467" i="13"/>
  <c r="G1467" i="13"/>
  <c r="H1467" i="13"/>
  <c r="J1467" i="13"/>
  <c r="K1467" i="13"/>
  <c r="L1467" i="13"/>
  <c r="M1467" i="13"/>
  <c r="N1467" i="13"/>
  <c r="P1467" i="13"/>
  <c r="C1468" i="13"/>
  <c r="D1468" i="13"/>
  <c r="E1468" i="13"/>
  <c r="G1468" i="13"/>
  <c r="I1468" i="13"/>
  <c r="J1468" i="13"/>
  <c r="K1468" i="13"/>
  <c r="M1468" i="13"/>
  <c r="N1468" i="13"/>
  <c r="P1468" i="13"/>
  <c r="B1469" i="13"/>
  <c r="D1469" i="13"/>
  <c r="E1469" i="13"/>
  <c r="I1469" i="13"/>
  <c r="J1469" i="13"/>
  <c r="K1469" i="13"/>
  <c r="L1469" i="13"/>
  <c r="M1469" i="13"/>
  <c r="N1469" i="13"/>
  <c r="B1470" i="13"/>
  <c r="D1470" i="13"/>
  <c r="E1470" i="13"/>
  <c r="G1470" i="13"/>
  <c r="H1470" i="13"/>
  <c r="I1470" i="13"/>
  <c r="K1470" i="13"/>
  <c r="L1470" i="13"/>
  <c r="M1470" i="13"/>
  <c r="N1470" i="13"/>
  <c r="P1470" i="13"/>
  <c r="B1471" i="13"/>
  <c r="C1471" i="13"/>
  <c r="E1471" i="13"/>
  <c r="G1471" i="13"/>
  <c r="H1471" i="13"/>
  <c r="I1471" i="13"/>
  <c r="J1471" i="13"/>
  <c r="K1471" i="13"/>
  <c r="L1471" i="13"/>
  <c r="N1471" i="13"/>
  <c r="P1471" i="13"/>
  <c r="R1472" i="13"/>
  <c r="C1472" i="13"/>
  <c r="D1472" i="13"/>
  <c r="E1472" i="13"/>
  <c r="G1472" i="13"/>
  <c r="I1472" i="13"/>
  <c r="J1472" i="13"/>
  <c r="K1472" i="13"/>
  <c r="L1472" i="13"/>
  <c r="M1472" i="13"/>
  <c r="N1472" i="13"/>
  <c r="P1472" i="13"/>
  <c r="S1472" i="13"/>
  <c r="T1472" i="13" s="1"/>
  <c r="V1472" i="13" s="1"/>
  <c r="D1473" i="13"/>
  <c r="E1473" i="13"/>
  <c r="G1473" i="13"/>
  <c r="H1473" i="13"/>
  <c r="I1473" i="13"/>
  <c r="J1473" i="13"/>
  <c r="L1473" i="13"/>
  <c r="M1473" i="13"/>
  <c r="N1473" i="13"/>
  <c r="P1473" i="13"/>
  <c r="C1474" i="13"/>
  <c r="D1474" i="13"/>
  <c r="G1474" i="13"/>
  <c r="H1474" i="13"/>
  <c r="I1474" i="13"/>
  <c r="J1474" i="13"/>
  <c r="K1474" i="13"/>
  <c r="L1474" i="13"/>
  <c r="M1474" i="13"/>
  <c r="P1474" i="13"/>
  <c r="B1475" i="13"/>
  <c r="C1475" i="13"/>
  <c r="D1475" i="13"/>
  <c r="E1475" i="13"/>
  <c r="G1475" i="13"/>
  <c r="H1475" i="13"/>
  <c r="J1475" i="13"/>
  <c r="K1475" i="13"/>
  <c r="L1475" i="13"/>
  <c r="M1475" i="13"/>
  <c r="N1475" i="13"/>
  <c r="P1475" i="13"/>
  <c r="C1476" i="13"/>
  <c r="D1476" i="13"/>
  <c r="E1476" i="13"/>
  <c r="G1476" i="13"/>
  <c r="I1476" i="13"/>
  <c r="J1476" i="13"/>
  <c r="K1476" i="13"/>
  <c r="M1476" i="13"/>
  <c r="N1476" i="13"/>
  <c r="P1476" i="13"/>
  <c r="R1477" i="13"/>
  <c r="B1477" i="13"/>
  <c r="D1477" i="13"/>
  <c r="E1477" i="13"/>
  <c r="I1477" i="13"/>
  <c r="J1477" i="13"/>
  <c r="K1477" i="13"/>
  <c r="L1477" i="13"/>
  <c r="M1477" i="13"/>
  <c r="N1477" i="13"/>
  <c r="B1478" i="13"/>
  <c r="D1478" i="13"/>
  <c r="E1478" i="13"/>
  <c r="G1478" i="13"/>
  <c r="I1478" i="13"/>
  <c r="K1478" i="13"/>
  <c r="L1478" i="13"/>
  <c r="M1478" i="13"/>
  <c r="N1478" i="13"/>
  <c r="P1478" i="13"/>
  <c r="B1479" i="13"/>
  <c r="E1479" i="13"/>
  <c r="G1479" i="13"/>
  <c r="H1479" i="13"/>
  <c r="I1479" i="13"/>
  <c r="J1479" i="13"/>
  <c r="K1479" i="13"/>
  <c r="L1479" i="13"/>
  <c r="N1479" i="13"/>
  <c r="P1479" i="13"/>
  <c r="R1480" i="13"/>
  <c r="C1480" i="13"/>
  <c r="D1480" i="13"/>
  <c r="E1480" i="13"/>
  <c r="G1480" i="13"/>
  <c r="I1480" i="13"/>
  <c r="J1480" i="13"/>
  <c r="K1480" i="13"/>
  <c r="L1480" i="13"/>
  <c r="M1480" i="13"/>
  <c r="N1480" i="13"/>
  <c r="P1480" i="13"/>
  <c r="S1480" i="13"/>
  <c r="T1480" i="13" s="1"/>
  <c r="V1480" i="13" s="1"/>
  <c r="D1481" i="13"/>
  <c r="E1481" i="13"/>
  <c r="G1481" i="13"/>
  <c r="H1481" i="13"/>
  <c r="I1481" i="13"/>
  <c r="J1481" i="13"/>
  <c r="L1481" i="13"/>
  <c r="M1481" i="13"/>
  <c r="N1481" i="13"/>
  <c r="P1481" i="13"/>
  <c r="C1482" i="13"/>
  <c r="D1482" i="13"/>
  <c r="G1482" i="13"/>
  <c r="H1482" i="13"/>
  <c r="I1482" i="13"/>
  <c r="J1482" i="13"/>
  <c r="K1482" i="13"/>
  <c r="L1482" i="13"/>
  <c r="M1482" i="13"/>
  <c r="P1482" i="13"/>
  <c r="B1483" i="13"/>
  <c r="C1483" i="13"/>
  <c r="D1483" i="13"/>
  <c r="E1483" i="13"/>
  <c r="G1483" i="13"/>
  <c r="H1483" i="13"/>
  <c r="J1483" i="13"/>
  <c r="K1483" i="13"/>
  <c r="L1483" i="13"/>
  <c r="M1483" i="13"/>
  <c r="N1483" i="13"/>
  <c r="P1483" i="13"/>
  <c r="S1484" i="13"/>
  <c r="C1484" i="13"/>
  <c r="D1484" i="13"/>
  <c r="E1484" i="13"/>
  <c r="G1484" i="13"/>
  <c r="I1484" i="13"/>
  <c r="J1484" i="13"/>
  <c r="K1484" i="13"/>
  <c r="M1484" i="13"/>
  <c r="N1484" i="13"/>
  <c r="P1484" i="13"/>
  <c r="B1485" i="13"/>
  <c r="D1485" i="13"/>
  <c r="E1485" i="13"/>
  <c r="I1485" i="13"/>
  <c r="J1485" i="13"/>
  <c r="K1485" i="13"/>
  <c r="L1485" i="13"/>
  <c r="M1485" i="13"/>
  <c r="N1485" i="13"/>
  <c r="B1486" i="13"/>
  <c r="D1486" i="13"/>
  <c r="E1486" i="13"/>
  <c r="G1486" i="13"/>
  <c r="H1486" i="13"/>
  <c r="I1486" i="13"/>
  <c r="K1486" i="13"/>
  <c r="L1486" i="13"/>
  <c r="M1486" i="13"/>
  <c r="N1486" i="13"/>
  <c r="P1486" i="13"/>
  <c r="B1487" i="13"/>
  <c r="C1487" i="13"/>
  <c r="E1487" i="13"/>
  <c r="G1487" i="13"/>
  <c r="H1487" i="13"/>
  <c r="I1487" i="13"/>
  <c r="J1487" i="13"/>
  <c r="K1487" i="13"/>
  <c r="L1487" i="13"/>
  <c r="N1487" i="13"/>
  <c r="P1487" i="13"/>
  <c r="R1488" i="13"/>
  <c r="C1488" i="13"/>
  <c r="D1488" i="13"/>
  <c r="E1488" i="13"/>
  <c r="G1488" i="13"/>
  <c r="I1488" i="13"/>
  <c r="J1488" i="13"/>
  <c r="K1488" i="13"/>
  <c r="L1488" i="13"/>
  <c r="M1488" i="13"/>
  <c r="N1488" i="13"/>
  <c r="P1488" i="13"/>
  <c r="S1488" i="13"/>
  <c r="T1488" i="13" s="1"/>
  <c r="V1488" i="13" s="1"/>
  <c r="D1489" i="13"/>
  <c r="E1489" i="13"/>
  <c r="G1489" i="13"/>
  <c r="H1489" i="13"/>
  <c r="I1489" i="13"/>
  <c r="J1489" i="13"/>
  <c r="L1489" i="13"/>
  <c r="M1489" i="13"/>
  <c r="N1489" i="13"/>
  <c r="P1489" i="13"/>
  <c r="C1490" i="13"/>
  <c r="D1490" i="13"/>
  <c r="G1490" i="13"/>
  <c r="H1490" i="13"/>
  <c r="I1490" i="13"/>
  <c r="J1490" i="13"/>
  <c r="K1490" i="13"/>
  <c r="L1490" i="13"/>
  <c r="M1490" i="13"/>
  <c r="P1490" i="13"/>
  <c r="B1491" i="13"/>
  <c r="C1491" i="13"/>
  <c r="D1491" i="13"/>
  <c r="E1491" i="13"/>
  <c r="G1491" i="13"/>
  <c r="H1491" i="13"/>
  <c r="J1491" i="13"/>
  <c r="K1491" i="13"/>
  <c r="L1491" i="13"/>
  <c r="M1491" i="13"/>
  <c r="N1491" i="13"/>
  <c r="P1491" i="13"/>
  <c r="C1492" i="13"/>
  <c r="D1492" i="13"/>
  <c r="E1492" i="13"/>
  <c r="G1492" i="13"/>
  <c r="I1492" i="13"/>
  <c r="J1492" i="13"/>
  <c r="K1492" i="13"/>
  <c r="M1492" i="13"/>
  <c r="N1492" i="13"/>
  <c r="P1492" i="13"/>
  <c r="B1493" i="13"/>
  <c r="D1493" i="13"/>
  <c r="E1493" i="13"/>
  <c r="I1493" i="13"/>
  <c r="J1493" i="13"/>
  <c r="K1493" i="13"/>
  <c r="L1493" i="13"/>
  <c r="M1493" i="13"/>
  <c r="N1493" i="13"/>
  <c r="B1494" i="13"/>
  <c r="D1494" i="13"/>
  <c r="E1494" i="13"/>
  <c r="G1494" i="13"/>
  <c r="I1494" i="13"/>
  <c r="K1494" i="13"/>
  <c r="L1494" i="13"/>
  <c r="M1494" i="13"/>
  <c r="N1494" i="13"/>
  <c r="P1494" i="13"/>
  <c r="B1495" i="13"/>
  <c r="E1495" i="13"/>
  <c r="G1495" i="13"/>
  <c r="H1495" i="13"/>
  <c r="I1495" i="13"/>
  <c r="J1495" i="13"/>
  <c r="K1495" i="13"/>
  <c r="L1495" i="13"/>
  <c r="N1495" i="13"/>
  <c r="P1495" i="13"/>
  <c r="R1496" i="13"/>
  <c r="C1496" i="13"/>
  <c r="D1496" i="13"/>
  <c r="E1496" i="13"/>
  <c r="G1496" i="13"/>
  <c r="I1496" i="13"/>
  <c r="J1496" i="13"/>
  <c r="K1496" i="13"/>
  <c r="L1496" i="13"/>
  <c r="M1496" i="13"/>
  <c r="N1496" i="13"/>
  <c r="P1496" i="13"/>
  <c r="S1496" i="13"/>
  <c r="T1496" i="13" s="1"/>
  <c r="V1496" i="13" s="1"/>
  <c r="D1497" i="13"/>
  <c r="E1497" i="13"/>
  <c r="G1497" i="13"/>
  <c r="H1497" i="13"/>
  <c r="I1497" i="13"/>
  <c r="J1497" i="13"/>
  <c r="L1497" i="13"/>
  <c r="M1497" i="13"/>
  <c r="N1497" i="13"/>
  <c r="P1497" i="13"/>
  <c r="C1498" i="13"/>
  <c r="D1498" i="13"/>
  <c r="G1498" i="13"/>
  <c r="H1498" i="13"/>
  <c r="I1498" i="13"/>
  <c r="J1498" i="13"/>
  <c r="K1498" i="13"/>
  <c r="L1498" i="13"/>
  <c r="M1498" i="13"/>
  <c r="P1498" i="13"/>
  <c r="B1499" i="13"/>
  <c r="C1499" i="13"/>
  <c r="D1499" i="13"/>
  <c r="E1499" i="13"/>
  <c r="G1499" i="13"/>
  <c r="H1499" i="13"/>
  <c r="J1499" i="13"/>
  <c r="K1499" i="13"/>
  <c r="L1499" i="13"/>
  <c r="M1499" i="13"/>
  <c r="N1499" i="13"/>
  <c r="P1499" i="13"/>
  <c r="C1500" i="13"/>
  <c r="D1500" i="13"/>
  <c r="E1500" i="13"/>
  <c r="G1500" i="13"/>
  <c r="H1500" i="13"/>
  <c r="I1500" i="13"/>
  <c r="J1500" i="13"/>
  <c r="K1500" i="13"/>
  <c r="M1500" i="13"/>
  <c r="N1500" i="13"/>
  <c r="P1500" i="13"/>
  <c r="B1501" i="13"/>
  <c r="C1501" i="13"/>
  <c r="D1501" i="13"/>
  <c r="E1501" i="13"/>
  <c r="I1501" i="13"/>
  <c r="J1501" i="13"/>
  <c r="K1501" i="13"/>
  <c r="L1501" i="13"/>
  <c r="M1501" i="13"/>
  <c r="N1501" i="13"/>
  <c r="B1502" i="13"/>
  <c r="D1502" i="13"/>
  <c r="E1502" i="13"/>
  <c r="G1502" i="13"/>
  <c r="I1502" i="13"/>
  <c r="K1502" i="13"/>
  <c r="L1502" i="13"/>
  <c r="M1502" i="13"/>
  <c r="N1502" i="13"/>
  <c r="P1502" i="13"/>
  <c r="B1503" i="13"/>
  <c r="E1503" i="13"/>
  <c r="G1503" i="13"/>
  <c r="H1503" i="13"/>
  <c r="I1503" i="13"/>
  <c r="J1503" i="13"/>
  <c r="K1503" i="13"/>
  <c r="L1503" i="13"/>
  <c r="N1503" i="13"/>
  <c r="P1503" i="13"/>
  <c r="C1504" i="13"/>
  <c r="D1504" i="13"/>
  <c r="E1504" i="13"/>
  <c r="G1504" i="13"/>
  <c r="I1504" i="13"/>
  <c r="J1504" i="13"/>
  <c r="K1504" i="13"/>
  <c r="L1504" i="13"/>
  <c r="M1504" i="13"/>
  <c r="N1504" i="13"/>
  <c r="P1504" i="13"/>
  <c r="S1504" i="13"/>
  <c r="T1504" i="13" s="1"/>
  <c r="V1504" i="13" s="1"/>
  <c r="D1505" i="13"/>
  <c r="E1505" i="13"/>
  <c r="G1505" i="13"/>
  <c r="H1505" i="13"/>
  <c r="I1505" i="13"/>
  <c r="J1505" i="13"/>
  <c r="L1505" i="13"/>
  <c r="M1505" i="13"/>
  <c r="N1505" i="13"/>
  <c r="P1505" i="13"/>
  <c r="C1506" i="13"/>
  <c r="D1506" i="13"/>
  <c r="G1506" i="13"/>
  <c r="H1506" i="13"/>
  <c r="I1506" i="13"/>
  <c r="J1506" i="13"/>
  <c r="K1506" i="13"/>
  <c r="L1506" i="13"/>
  <c r="M1506" i="13"/>
  <c r="P1506" i="13"/>
  <c r="B1507" i="13"/>
  <c r="C1507" i="13"/>
  <c r="D1507" i="13"/>
  <c r="E1507" i="13"/>
  <c r="G1507" i="13"/>
  <c r="H1507" i="13"/>
  <c r="J1507" i="13"/>
  <c r="K1507" i="13"/>
  <c r="L1507" i="13"/>
  <c r="M1507" i="13"/>
  <c r="N1507" i="13"/>
  <c r="P1507" i="13"/>
  <c r="C1508" i="13"/>
  <c r="D1508" i="13"/>
  <c r="E1508" i="13"/>
  <c r="G1508" i="13"/>
  <c r="I1508" i="13"/>
  <c r="J1508" i="13"/>
  <c r="K1508" i="13"/>
  <c r="M1508" i="13"/>
  <c r="N1508" i="13"/>
  <c r="P1508" i="13"/>
  <c r="R1509" i="13"/>
  <c r="B1509" i="13"/>
  <c r="D1509" i="13"/>
  <c r="E1509" i="13"/>
  <c r="I1509" i="13"/>
  <c r="J1509" i="13"/>
  <c r="K1509" i="13"/>
  <c r="L1509" i="13"/>
  <c r="M1509" i="13"/>
  <c r="N1509" i="13"/>
  <c r="B1510" i="13"/>
  <c r="D1510" i="13"/>
  <c r="E1510" i="13"/>
  <c r="G1510" i="13"/>
  <c r="I1510" i="13"/>
  <c r="K1510" i="13"/>
  <c r="L1510" i="13"/>
  <c r="M1510" i="13"/>
  <c r="N1510" i="13"/>
  <c r="P1510" i="13"/>
  <c r="B1511" i="13"/>
  <c r="E1511" i="13"/>
  <c r="G1511" i="13"/>
  <c r="H1511" i="13"/>
  <c r="I1511" i="13"/>
  <c r="J1511" i="13"/>
  <c r="K1511" i="13"/>
  <c r="L1511" i="13"/>
  <c r="N1511" i="13"/>
  <c r="P1511" i="13"/>
  <c r="R1512" i="13"/>
  <c r="C1512" i="13"/>
  <c r="D1512" i="13"/>
  <c r="E1512" i="13"/>
  <c r="G1512" i="13"/>
  <c r="I1512" i="13"/>
  <c r="J1512" i="13"/>
  <c r="K1512" i="13"/>
  <c r="L1512" i="13"/>
  <c r="M1512" i="13"/>
  <c r="N1512" i="13"/>
  <c r="P1512" i="13"/>
  <c r="D1513" i="13"/>
  <c r="E1513" i="13"/>
  <c r="G1513" i="13"/>
  <c r="H1513" i="13"/>
  <c r="I1513" i="13"/>
  <c r="J1513" i="13"/>
  <c r="L1513" i="13"/>
  <c r="M1513" i="13"/>
  <c r="N1513" i="13"/>
  <c r="P1513" i="13"/>
  <c r="C1514" i="13"/>
  <c r="D1514" i="13"/>
  <c r="G1514" i="13"/>
  <c r="H1514" i="13"/>
  <c r="I1514" i="13"/>
  <c r="J1514" i="13"/>
  <c r="K1514" i="13"/>
  <c r="L1514" i="13"/>
  <c r="M1514" i="13"/>
  <c r="P1514" i="13"/>
  <c r="B1515" i="13"/>
  <c r="C1515" i="13"/>
  <c r="D1515" i="13"/>
  <c r="E1515" i="13"/>
  <c r="G1515" i="13"/>
  <c r="H1515" i="13"/>
  <c r="J1515" i="13"/>
  <c r="K1515" i="13"/>
  <c r="L1515" i="13"/>
  <c r="M1515" i="13"/>
  <c r="N1515" i="13"/>
  <c r="P1515" i="13"/>
  <c r="C1516" i="13"/>
  <c r="D1516" i="13"/>
  <c r="E1516" i="13"/>
  <c r="G1516" i="13"/>
  <c r="I1516" i="13"/>
  <c r="J1516" i="13"/>
  <c r="K1516" i="13"/>
  <c r="M1516" i="13"/>
  <c r="N1516" i="13"/>
  <c r="P1516" i="13"/>
  <c r="B1517" i="13"/>
  <c r="D1517" i="13"/>
  <c r="E1517" i="13"/>
  <c r="I1517" i="13"/>
  <c r="J1517" i="13"/>
  <c r="K1517" i="13"/>
  <c r="L1517" i="13"/>
  <c r="M1517" i="13"/>
  <c r="N1517" i="13"/>
  <c r="B1518" i="13"/>
  <c r="D1518" i="13"/>
  <c r="E1518" i="13"/>
  <c r="G1518" i="13"/>
  <c r="I1518" i="13"/>
  <c r="K1518" i="13"/>
  <c r="L1518" i="13"/>
  <c r="M1518" i="13"/>
  <c r="N1518" i="13"/>
  <c r="P1518" i="13"/>
  <c r="B1519" i="13"/>
  <c r="E1519" i="13"/>
  <c r="G1519" i="13"/>
  <c r="H1519" i="13"/>
  <c r="I1519" i="13"/>
  <c r="J1519" i="13"/>
  <c r="K1519" i="13"/>
  <c r="L1519" i="13"/>
  <c r="N1519" i="13"/>
  <c r="P1519" i="13"/>
  <c r="R1520" i="13"/>
  <c r="C1520" i="13"/>
  <c r="D1520" i="13"/>
  <c r="E1520" i="13"/>
  <c r="G1520" i="13"/>
  <c r="I1520" i="13"/>
  <c r="J1520" i="13"/>
  <c r="K1520" i="13"/>
  <c r="L1520" i="13"/>
  <c r="M1520" i="13"/>
  <c r="N1520" i="13"/>
  <c r="P1520" i="13"/>
  <c r="S1520" i="13"/>
  <c r="D1521" i="13"/>
  <c r="E1521" i="13"/>
  <c r="G1521" i="13"/>
  <c r="H1521" i="13"/>
  <c r="I1521" i="13"/>
  <c r="J1521" i="13"/>
  <c r="L1521" i="13"/>
  <c r="M1521" i="13"/>
  <c r="N1521" i="13"/>
  <c r="P1521" i="13"/>
  <c r="C1522" i="13"/>
  <c r="D1522" i="13"/>
  <c r="G1522" i="13"/>
  <c r="H1522" i="13"/>
  <c r="I1522" i="13"/>
  <c r="J1522" i="13"/>
  <c r="K1522" i="13"/>
  <c r="L1522" i="13"/>
  <c r="M1522" i="13"/>
  <c r="P1522" i="13"/>
  <c r="B1523" i="13"/>
  <c r="C1523" i="13"/>
  <c r="D1523" i="13"/>
  <c r="E1523" i="13"/>
  <c r="G1523" i="13"/>
  <c r="H1523" i="13"/>
  <c r="J1523" i="13"/>
  <c r="K1523" i="13"/>
  <c r="L1523" i="13"/>
  <c r="M1523" i="13"/>
  <c r="N1523" i="13"/>
  <c r="P1523" i="13"/>
  <c r="C1524" i="13"/>
  <c r="D1524" i="13"/>
  <c r="E1524" i="13"/>
  <c r="G1524" i="13"/>
  <c r="I1524" i="13"/>
  <c r="J1524" i="13"/>
  <c r="K1524" i="13"/>
  <c r="M1524" i="13"/>
  <c r="N1524" i="13"/>
  <c r="P1524" i="13"/>
  <c r="B1525" i="13"/>
  <c r="D1525" i="13"/>
  <c r="E1525" i="13"/>
  <c r="I1525" i="13"/>
  <c r="J1525" i="13"/>
  <c r="K1525" i="13"/>
  <c r="L1525" i="13"/>
  <c r="M1525" i="13"/>
  <c r="N1525" i="13"/>
  <c r="B1526" i="13"/>
  <c r="D1526" i="13"/>
  <c r="E1526" i="13"/>
  <c r="G1526" i="13"/>
  <c r="H1526" i="13"/>
  <c r="I1526" i="13"/>
  <c r="K1526" i="13"/>
  <c r="L1526" i="13"/>
  <c r="M1526" i="13"/>
  <c r="N1526" i="13"/>
  <c r="P1526" i="13"/>
  <c r="B1527" i="13"/>
  <c r="C1527" i="13"/>
  <c r="E1527" i="13"/>
  <c r="G1527" i="13"/>
  <c r="H1527" i="13"/>
  <c r="I1527" i="13"/>
  <c r="J1527" i="13"/>
  <c r="K1527" i="13"/>
  <c r="L1527" i="13"/>
  <c r="N1527" i="13"/>
  <c r="P1527" i="13"/>
  <c r="C1528" i="13"/>
  <c r="D1528" i="13"/>
  <c r="E1528" i="13"/>
  <c r="G1528" i="13"/>
  <c r="I1528" i="13"/>
  <c r="J1528" i="13"/>
  <c r="K1528" i="13"/>
  <c r="L1528" i="13"/>
  <c r="M1528" i="13"/>
  <c r="N1528" i="13"/>
  <c r="P1528" i="13"/>
  <c r="D1529" i="13"/>
  <c r="E1529" i="13"/>
  <c r="G1529" i="13"/>
  <c r="H1529" i="13"/>
  <c r="I1529" i="13"/>
  <c r="J1529" i="13"/>
  <c r="L1529" i="13"/>
  <c r="M1529" i="13"/>
  <c r="N1529" i="13"/>
  <c r="P1529" i="13"/>
  <c r="C1530" i="13"/>
  <c r="D1530" i="13"/>
  <c r="G1530" i="13"/>
  <c r="H1530" i="13"/>
  <c r="I1530" i="13"/>
  <c r="J1530" i="13"/>
  <c r="K1530" i="13"/>
  <c r="L1530" i="13"/>
  <c r="M1530" i="13"/>
  <c r="P1530" i="13"/>
  <c r="B1531" i="13"/>
  <c r="C1531" i="13"/>
  <c r="D1531" i="13"/>
  <c r="E1531" i="13"/>
  <c r="G1531" i="13"/>
  <c r="H1531" i="13"/>
  <c r="J1531" i="13"/>
  <c r="K1531" i="13"/>
  <c r="L1531" i="13"/>
  <c r="M1531" i="13"/>
  <c r="N1531" i="13"/>
  <c r="P1531" i="13"/>
  <c r="C1532" i="13"/>
  <c r="D1532" i="13"/>
  <c r="E1532" i="13"/>
  <c r="G1532" i="13"/>
  <c r="I1532" i="13"/>
  <c r="J1532" i="13"/>
  <c r="K1532" i="13"/>
  <c r="M1532" i="13"/>
  <c r="N1532" i="13"/>
  <c r="P1532" i="13"/>
  <c r="B1533" i="13"/>
  <c r="D1533" i="13"/>
  <c r="E1533" i="13"/>
  <c r="I1533" i="13"/>
  <c r="J1533" i="13"/>
  <c r="K1533" i="13"/>
  <c r="L1533" i="13"/>
  <c r="M1533" i="13"/>
  <c r="N1533" i="13"/>
  <c r="B1534" i="13"/>
  <c r="D1534" i="13"/>
  <c r="E1534" i="13"/>
  <c r="G1534" i="13"/>
  <c r="I1534" i="13"/>
  <c r="K1534" i="13"/>
  <c r="L1534" i="13"/>
  <c r="M1534" i="13"/>
  <c r="N1534" i="13"/>
  <c r="P1534" i="13"/>
  <c r="B1535" i="13"/>
  <c r="E1535" i="13"/>
  <c r="G1535" i="13"/>
  <c r="H1535" i="13"/>
  <c r="I1535" i="13"/>
  <c r="J1535" i="13"/>
  <c r="K1535" i="13"/>
  <c r="L1535" i="13"/>
  <c r="N1535" i="13"/>
  <c r="P1535" i="13"/>
  <c r="S1536" i="13"/>
  <c r="C1536" i="13"/>
  <c r="D1536" i="13"/>
  <c r="E1536" i="13"/>
  <c r="G1536" i="13"/>
  <c r="I1536" i="13"/>
  <c r="J1536" i="13"/>
  <c r="K1536" i="13"/>
  <c r="L1536" i="13"/>
  <c r="M1536" i="13"/>
  <c r="N1536" i="13"/>
  <c r="P1536" i="13"/>
  <c r="R1536" i="13"/>
  <c r="D1537" i="13"/>
  <c r="E1537" i="13"/>
  <c r="G1537" i="13"/>
  <c r="H1537" i="13"/>
  <c r="I1537" i="13"/>
  <c r="J1537" i="13"/>
  <c r="L1537" i="13"/>
  <c r="M1537" i="13"/>
  <c r="N1537" i="13"/>
  <c r="P1537" i="13"/>
  <c r="C1538" i="13"/>
  <c r="D1538" i="13"/>
  <c r="G1538" i="13"/>
  <c r="H1538" i="13"/>
  <c r="I1538" i="13"/>
  <c r="J1538" i="13"/>
  <c r="K1538" i="13"/>
  <c r="L1538" i="13"/>
  <c r="M1538" i="13"/>
  <c r="P1538" i="13"/>
  <c r="B1539" i="13"/>
  <c r="C1539" i="13"/>
  <c r="D1539" i="13"/>
  <c r="E1539" i="13"/>
  <c r="G1539" i="13"/>
  <c r="H1539" i="13"/>
  <c r="J1539" i="13"/>
  <c r="K1539" i="13"/>
  <c r="L1539" i="13"/>
  <c r="M1539" i="13"/>
  <c r="N1539" i="13"/>
  <c r="P1539" i="13"/>
  <c r="C1540" i="13"/>
  <c r="D1540" i="13"/>
  <c r="E1540" i="13"/>
  <c r="G1540" i="13"/>
  <c r="I1540" i="13"/>
  <c r="J1540" i="13"/>
  <c r="K1540" i="13"/>
  <c r="M1540" i="13"/>
  <c r="N1540" i="13"/>
  <c r="P1540" i="13"/>
  <c r="B1541" i="13"/>
  <c r="D1541" i="13"/>
  <c r="E1541" i="13"/>
  <c r="I1541" i="13"/>
  <c r="J1541" i="13"/>
  <c r="K1541" i="13"/>
  <c r="L1541" i="13"/>
  <c r="M1541" i="13"/>
  <c r="N1541" i="13"/>
  <c r="B1542" i="13"/>
  <c r="D1542" i="13"/>
  <c r="E1542" i="13"/>
  <c r="G1542" i="13"/>
  <c r="I1542" i="13"/>
  <c r="K1542" i="13"/>
  <c r="L1542" i="13"/>
  <c r="M1542" i="13"/>
  <c r="N1542" i="13"/>
  <c r="P1542" i="13"/>
  <c r="B1543" i="13"/>
  <c r="E1543" i="13"/>
  <c r="G1543" i="13"/>
  <c r="H1543" i="13"/>
  <c r="I1543" i="13"/>
  <c r="J1543" i="13"/>
  <c r="K1543" i="13"/>
  <c r="L1543" i="13"/>
  <c r="N1543" i="13"/>
  <c r="P1543" i="13"/>
  <c r="C1544" i="13"/>
  <c r="D1544" i="13"/>
  <c r="E1544" i="13"/>
  <c r="G1544" i="13"/>
  <c r="I1544" i="13"/>
  <c r="J1544" i="13"/>
  <c r="K1544" i="13"/>
  <c r="L1544" i="13"/>
  <c r="M1544" i="13"/>
  <c r="N1544" i="13"/>
  <c r="P1544" i="13"/>
  <c r="D1545" i="13"/>
  <c r="E1545" i="13"/>
  <c r="G1545" i="13"/>
  <c r="H1545" i="13"/>
  <c r="I1545" i="13"/>
  <c r="J1545" i="13"/>
  <c r="L1545" i="13"/>
  <c r="M1545" i="13"/>
  <c r="N1545" i="13"/>
  <c r="P1545" i="13"/>
  <c r="B1546" i="13"/>
  <c r="C1546" i="13"/>
  <c r="D1546" i="13"/>
  <c r="G1546" i="13"/>
  <c r="H1546" i="13"/>
  <c r="I1546" i="13"/>
  <c r="J1546" i="13"/>
  <c r="K1546" i="13"/>
  <c r="L1546" i="13"/>
  <c r="M1546" i="13"/>
  <c r="P1546" i="13"/>
  <c r="B1547" i="13"/>
  <c r="C1547" i="13"/>
  <c r="D1547" i="13"/>
  <c r="E1547" i="13"/>
  <c r="G1547" i="13"/>
  <c r="H1547" i="13"/>
  <c r="J1547" i="13"/>
  <c r="K1547" i="13"/>
  <c r="L1547" i="13"/>
  <c r="M1547" i="13"/>
  <c r="N1547" i="13"/>
  <c r="P1547" i="13"/>
  <c r="C1548" i="13"/>
  <c r="D1548" i="13"/>
  <c r="E1548" i="13"/>
  <c r="G1548" i="13"/>
  <c r="I1548" i="13"/>
  <c r="J1548" i="13"/>
  <c r="K1548" i="13"/>
  <c r="M1548" i="13"/>
  <c r="N1548" i="13"/>
  <c r="P1548" i="13"/>
  <c r="B1549" i="13"/>
  <c r="D1549" i="13"/>
  <c r="E1549" i="13"/>
  <c r="I1549" i="13"/>
  <c r="J1549" i="13"/>
  <c r="K1549" i="13"/>
  <c r="L1549" i="13"/>
  <c r="M1549" i="13"/>
  <c r="N1549" i="13"/>
  <c r="B1550" i="13"/>
  <c r="D1550" i="13"/>
  <c r="E1550" i="13"/>
  <c r="G1550" i="13"/>
  <c r="H1550" i="13"/>
  <c r="I1550" i="13"/>
  <c r="K1550" i="13"/>
  <c r="L1550" i="13"/>
  <c r="M1550" i="13"/>
  <c r="N1550" i="13"/>
  <c r="P1550" i="13"/>
  <c r="B1551" i="13"/>
  <c r="E1551" i="13"/>
  <c r="G1551" i="13"/>
  <c r="H1551" i="13"/>
  <c r="I1551" i="13"/>
  <c r="J1551" i="13"/>
  <c r="K1551" i="13"/>
  <c r="L1551" i="13"/>
  <c r="N1551" i="13"/>
  <c r="P1551" i="13"/>
  <c r="C1552" i="13"/>
  <c r="D1552" i="13"/>
  <c r="E1552" i="13"/>
  <c r="G1552" i="13"/>
  <c r="I1552" i="13"/>
  <c r="J1552" i="13"/>
  <c r="K1552" i="13"/>
  <c r="L1552" i="13"/>
  <c r="M1552" i="13"/>
  <c r="N1552" i="13"/>
  <c r="P1552" i="13"/>
  <c r="D1553" i="13"/>
  <c r="E1553" i="13"/>
  <c r="G1553" i="13"/>
  <c r="H1553" i="13"/>
  <c r="I1553" i="13"/>
  <c r="J1553" i="13"/>
  <c r="L1553" i="13"/>
  <c r="M1553" i="13"/>
  <c r="N1553" i="13"/>
  <c r="P1553" i="13"/>
  <c r="C1554" i="13"/>
  <c r="D1554" i="13"/>
  <c r="G1554" i="13"/>
  <c r="H1554" i="13"/>
  <c r="I1554" i="13"/>
  <c r="J1554" i="13"/>
  <c r="K1554" i="13"/>
  <c r="L1554" i="13"/>
  <c r="M1554" i="13"/>
  <c r="P1554" i="13"/>
  <c r="B1555" i="13"/>
  <c r="C1555" i="13"/>
  <c r="D1555" i="13"/>
  <c r="E1555" i="13"/>
  <c r="G1555" i="13"/>
  <c r="H1555" i="13"/>
  <c r="J1555" i="13"/>
  <c r="K1555" i="13"/>
  <c r="L1555" i="13"/>
  <c r="M1555" i="13"/>
  <c r="N1555" i="13"/>
  <c r="P1555" i="13"/>
  <c r="C1556" i="13"/>
  <c r="D1556" i="13"/>
  <c r="E1556" i="13"/>
  <c r="G1556" i="13"/>
  <c r="I1556" i="13"/>
  <c r="J1556" i="13"/>
  <c r="K1556" i="13"/>
  <c r="M1556" i="13"/>
  <c r="N1556" i="13"/>
  <c r="P1556" i="13"/>
  <c r="S1557" i="13"/>
  <c r="B1557" i="13"/>
  <c r="D1557" i="13"/>
  <c r="E1557" i="13"/>
  <c r="I1557" i="13"/>
  <c r="J1557" i="13"/>
  <c r="K1557" i="13"/>
  <c r="L1557" i="13"/>
  <c r="M1557" i="13"/>
  <c r="N1557" i="13"/>
  <c r="B1558" i="13"/>
  <c r="D1558" i="13"/>
  <c r="E1558" i="13"/>
  <c r="G1558" i="13"/>
  <c r="I1558" i="13"/>
  <c r="K1558" i="13"/>
  <c r="L1558" i="13"/>
  <c r="M1558" i="13"/>
  <c r="N1558" i="13"/>
  <c r="P1558" i="13"/>
  <c r="B1559" i="13"/>
  <c r="E1559" i="13"/>
  <c r="G1559" i="13"/>
  <c r="H1559" i="13"/>
  <c r="I1559" i="13"/>
  <c r="J1559" i="13"/>
  <c r="K1559" i="13"/>
  <c r="L1559" i="13"/>
  <c r="N1559" i="13"/>
  <c r="P1559" i="13"/>
  <c r="C1560" i="13"/>
  <c r="D1560" i="13"/>
  <c r="E1560" i="13"/>
  <c r="G1560" i="13"/>
  <c r="I1560" i="13"/>
  <c r="J1560" i="13"/>
  <c r="K1560" i="13"/>
  <c r="L1560" i="13"/>
  <c r="M1560" i="13"/>
  <c r="N1560" i="13"/>
  <c r="P1560" i="13"/>
  <c r="D1561" i="13"/>
  <c r="E1561" i="13"/>
  <c r="G1561" i="13"/>
  <c r="H1561" i="13"/>
  <c r="I1561" i="13"/>
  <c r="J1561" i="13"/>
  <c r="L1561" i="13"/>
  <c r="M1561" i="13"/>
  <c r="N1561" i="13"/>
  <c r="P1561" i="13"/>
  <c r="B1562" i="13"/>
  <c r="C1562" i="13"/>
  <c r="D1562" i="13"/>
  <c r="G1562" i="13"/>
  <c r="H1562" i="13"/>
  <c r="I1562" i="13"/>
  <c r="J1562" i="13"/>
  <c r="K1562" i="13"/>
  <c r="L1562" i="13"/>
  <c r="M1562" i="13"/>
  <c r="P1562" i="13"/>
  <c r="B1563" i="13"/>
  <c r="C1563" i="13"/>
  <c r="D1563" i="13"/>
  <c r="E1563" i="13"/>
  <c r="G1563" i="13"/>
  <c r="H1563" i="13"/>
  <c r="J1563" i="13"/>
  <c r="K1563" i="13"/>
  <c r="L1563" i="13"/>
  <c r="M1563" i="13"/>
  <c r="N1563" i="13"/>
  <c r="P1563" i="13"/>
  <c r="C1564" i="13"/>
  <c r="D1564" i="13"/>
  <c r="E1564" i="13"/>
  <c r="G1564" i="13"/>
  <c r="I1564" i="13"/>
  <c r="J1564" i="13"/>
  <c r="K1564" i="13"/>
  <c r="M1564" i="13"/>
  <c r="N1564" i="13"/>
  <c r="P1564" i="13"/>
  <c r="B1565" i="13"/>
  <c r="D1565" i="13"/>
  <c r="E1565" i="13"/>
  <c r="I1565" i="13"/>
  <c r="J1565" i="13"/>
  <c r="K1565" i="13"/>
  <c r="L1565" i="13"/>
  <c r="M1565" i="13"/>
  <c r="N1565" i="13"/>
  <c r="B1566" i="13"/>
  <c r="D1566" i="13"/>
  <c r="E1566" i="13"/>
  <c r="G1566" i="13"/>
  <c r="I1566" i="13"/>
  <c r="K1566" i="13"/>
  <c r="L1566" i="13"/>
  <c r="M1566" i="13"/>
  <c r="N1566" i="13"/>
  <c r="P1566" i="13"/>
  <c r="B1567" i="13"/>
  <c r="E1567" i="13"/>
  <c r="G1567" i="13"/>
  <c r="H1567" i="13"/>
  <c r="I1567" i="13"/>
  <c r="J1567" i="13"/>
  <c r="K1567" i="13"/>
  <c r="L1567" i="13"/>
  <c r="N1567" i="13"/>
  <c r="P1567" i="13"/>
  <c r="C1568" i="13"/>
  <c r="D1568" i="13"/>
  <c r="E1568" i="13"/>
  <c r="G1568" i="13"/>
  <c r="I1568" i="13"/>
  <c r="J1568" i="13"/>
  <c r="K1568" i="13"/>
  <c r="L1568" i="13"/>
  <c r="M1568" i="13"/>
  <c r="N1568" i="13"/>
  <c r="P1568" i="13"/>
  <c r="D1569" i="13"/>
  <c r="E1569" i="13"/>
  <c r="G1569" i="13"/>
  <c r="H1569" i="13"/>
  <c r="I1569" i="13"/>
  <c r="J1569" i="13"/>
  <c r="L1569" i="13"/>
  <c r="M1569" i="13"/>
  <c r="N1569" i="13"/>
  <c r="P1569" i="13"/>
  <c r="C1570" i="13"/>
  <c r="D1570" i="13"/>
  <c r="G1570" i="13"/>
  <c r="H1570" i="13"/>
  <c r="I1570" i="13"/>
  <c r="J1570" i="13"/>
  <c r="K1570" i="13"/>
  <c r="L1570" i="13"/>
  <c r="M1570" i="13"/>
  <c r="P1570" i="13"/>
  <c r="B1571" i="13"/>
  <c r="C1571" i="13"/>
  <c r="D1571" i="13"/>
  <c r="E1571" i="13"/>
  <c r="G1571" i="13"/>
  <c r="H1571" i="13"/>
  <c r="J1571" i="13"/>
  <c r="K1571" i="13"/>
  <c r="L1571" i="13"/>
  <c r="M1571" i="13"/>
  <c r="N1571" i="13"/>
  <c r="P1571" i="13"/>
  <c r="C1572" i="13"/>
  <c r="D1572" i="13"/>
  <c r="E1572" i="13"/>
  <c r="G1572" i="13"/>
  <c r="I1572" i="13"/>
  <c r="J1572" i="13"/>
  <c r="K1572" i="13"/>
  <c r="M1572" i="13"/>
  <c r="N1572" i="13"/>
  <c r="P1572" i="13"/>
  <c r="B1573" i="13"/>
  <c r="D1573" i="13"/>
  <c r="E1573" i="13"/>
  <c r="I1573" i="13"/>
  <c r="J1573" i="13"/>
  <c r="K1573" i="13"/>
  <c r="L1573" i="13"/>
  <c r="M1573" i="13"/>
  <c r="N1573" i="13"/>
  <c r="B1574" i="13"/>
  <c r="D1574" i="13"/>
  <c r="E1574" i="13"/>
  <c r="G1574" i="13"/>
  <c r="I1574" i="13"/>
  <c r="K1574" i="13"/>
  <c r="L1574" i="13"/>
  <c r="M1574" i="13"/>
  <c r="N1574" i="13"/>
  <c r="P1574" i="13"/>
  <c r="B1575" i="13"/>
  <c r="E1575" i="13"/>
  <c r="G1575" i="13"/>
  <c r="H1575" i="13"/>
  <c r="I1575" i="13"/>
  <c r="J1575" i="13"/>
  <c r="K1575" i="13"/>
  <c r="L1575" i="13"/>
  <c r="N1575" i="13"/>
  <c r="P1575" i="13"/>
  <c r="B1576" i="13"/>
  <c r="C1576" i="13"/>
  <c r="D1576" i="13"/>
  <c r="E1576" i="13"/>
  <c r="G1576" i="13"/>
  <c r="I1576" i="13"/>
  <c r="J1576" i="13"/>
  <c r="K1576" i="13"/>
  <c r="L1576" i="13"/>
  <c r="M1576" i="13"/>
  <c r="N1576" i="13"/>
  <c r="P1576" i="13"/>
  <c r="D1577" i="13"/>
  <c r="E1577" i="13"/>
  <c r="G1577" i="13"/>
  <c r="H1577" i="13"/>
  <c r="I1577" i="13"/>
  <c r="J1577" i="13"/>
  <c r="L1577" i="13"/>
  <c r="M1577" i="13"/>
  <c r="N1577" i="13"/>
  <c r="P1577" i="13"/>
  <c r="C1578" i="13"/>
  <c r="D1578" i="13"/>
  <c r="G1578" i="13"/>
  <c r="H1578" i="13"/>
  <c r="I1578" i="13"/>
  <c r="J1578" i="13"/>
  <c r="K1578" i="13"/>
  <c r="L1578" i="13"/>
  <c r="M1578" i="13"/>
  <c r="P1578" i="13"/>
  <c r="B1579" i="13"/>
  <c r="C1579" i="13"/>
  <c r="D1579" i="13"/>
  <c r="E1579" i="13"/>
  <c r="G1579" i="13"/>
  <c r="H1579" i="13"/>
  <c r="J1579" i="13"/>
  <c r="K1579" i="13"/>
  <c r="L1579" i="13"/>
  <c r="M1579" i="13"/>
  <c r="N1579" i="13"/>
  <c r="P1579" i="13"/>
  <c r="C1580" i="13"/>
  <c r="D1580" i="13"/>
  <c r="E1580" i="13"/>
  <c r="G1580" i="13"/>
  <c r="I1580" i="13"/>
  <c r="J1580" i="13"/>
  <c r="K1580" i="13"/>
  <c r="M1580" i="13"/>
  <c r="N1580" i="13"/>
  <c r="P1580" i="13"/>
  <c r="B1581" i="13"/>
  <c r="D1581" i="13"/>
  <c r="E1581" i="13"/>
  <c r="I1581" i="13"/>
  <c r="J1581" i="13"/>
  <c r="K1581" i="13"/>
  <c r="L1581" i="13"/>
  <c r="M1581" i="13"/>
  <c r="N1581" i="13"/>
  <c r="B1582" i="13"/>
  <c r="D1582" i="13"/>
  <c r="E1582" i="13"/>
  <c r="G1582" i="13"/>
  <c r="I1582" i="13"/>
  <c r="K1582" i="13"/>
  <c r="L1582" i="13"/>
  <c r="M1582" i="13"/>
  <c r="N1582" i="13"/>
  <c r="P1582" i="13"/>
  <c r="B1583" i="13"/>
  <c r="E1583" i="13"/>
  <c r="G1583" i="13"/>
  <c r="H1583" i="13"/>
  <c r="I1583" i="13"/>
  <c r="J1583" i="13"/>
  <c r="K1583" i="13"/>
  <c r="L1583" i="13"/>
  <c r="N1583" i="13"/>
  <c r="P1583" i="13"/>
  <c r="C1584" i="13"/>
  <c r="D1584" i="13"/>
  <c r="E1584" i="13"/>
  <c r="G1584" i="13"/>
  <c r="I1584" i="13"/>
  <c r="J1584" i="13"/>
  <c r="K1584" i="13"/>
  <c r="L1584" i="13"/>
  <c r="M1584" i="13"/>
  <c r="N1584" i="13"/>
  <c r="P1584" i="13"/>
  <c r="D1585" i="13"/>
  <c r="E1585" i="13"/>
  <c r="G1585" i="13"/>
  <c r="H1585" i="13"/>
  <c r="I1585" i="13"/>
  <c r="J1585" i="13"/>
  <c r="L1585" i="13"/>
  <c r="M1585" i="13"/>
  <c r="N1585" i="13"/>
  <c r="P1585" i="13"/>
  <c r="C1586" i="13"/>
  <c r="D1586" i="13"/>
  <c r="G1586" i="13"/>
  <c r="H1586" i="13"/>
  <c r="I1586" i="13"/>
  <c r="J1586" i="13"/>
  <c r="K1586" i="13"/>
  <c r="L1586" i="13"/>
  <c r="M1586" i="13"/>
  <c r="P1586" i="13"/>
  <c r="B1587" i="13"/>
  <c r="C1587" i="13"/>
  <c r="D1587" i="13"/>
  <c r="E1587" i="13"/>
  <c r="G1587" i="13"/>
  <c r="H1587" i="13"/>
  <c r="J1587" i="13"/>
  <c r="K1587" i="13"/>
  <c r="L1587" i="13"/>
  <c r="M1587" i="13"/>
  <c r="N1587" i="13"/>
  <c r="P1587" i="13"/>
  <c r="C1588" i="13"/>
  <c r="D1588" i="13"/>
  <c r="E1588" i="13"/>
  <c r="G1588" i="13"/>
  <c r="I1588" i="13"/>
  <c r="J1588" i="13"/>
  <c r="K1588" i="13"/>
  <c r="M1588" i="13"/>
  <c r="N1588" i="13"/>
  <c r="P1588" i="13"/>
  <c r="B1589" i="13"/>
  <c r="D1589" i="13"/>
  <c r="E1589" i="13"/>
  <c r="I1589" i="13"/>
  <c r="J1589" i="13"/>
  <c r="K1589" i="13"/>
  <c r="L1589" i="13"/>
  <c r="M1589" i="13"/>
  <c r="N1589" i="13"/>
  <c r="R1589" i="13"/>
  <c r="B1590" i="13"/>
  <c r="D1590" i="13"/>
  <c r="E1590" i="13"/>
  <c r="G1590" i="13"/>
  <c r="H1590" i="13"/>
  <c r="I1590" i="13"/>
  <c r="K1590" i="13"/>
  <c r="L1590" i="13"/>
  <c r="M1590" i="13"/>
  <c r="N1590" i="13"/>
  <c r="P1590" i="13"/>
  <c r="B1591" i="13"/>
  <c r="C1591" i="13"/>
  <c r="E1591" i="13"/>
  <c r="G1591" i="13"/>
  <c r="H1591" i="13"/>
  <c r="I1591" i="13"/>
  <c r="J1591" i="13"/>
  <c r="K1591" i="13"/>
  <c r="L1591" i="13"/>
  <c r="N1591" i="13"/>
  <c r="P1591" i="13"/>
  <c r="C1592" i="13"/>
  <c r="D1592" i="13"/>
  <c r="E1592" i="13"/>
  <c r="G1592" i="13"/>
  <c r="I1592" i="13"/>
  <c r="J1592" i="13"/>
  <c r="K1592" i="13"/>
  <c r="L1592" i="13"/>
  <c r="M1592" i="13"/>
  <c r="N1592" i="13"/>
  <c r="P1592" i="13"/>
  <c r="D1593" i="13"/>
  <c r="E1593" i="13"/>
  <c r="G1593" i="13"/>
  <c r="H1593" i="13"/>
  <c r="I1593" i="13"/>
  <c r="J1593" i="13"/>
  <c r="L1593" i="13"/>
  <c r="M1593" i="13"/>
  <c r="N1593" i="13"/>
  <c r="P1593" i="13"/>
  <c r="C1594" i="13"/>
  <c r="D1594" i="13"/>
  <c r="G1594" i="13"/>
  <c r="H1594" i="13"/>
  <c r="I1594" i="13"/>
  <c r="J1594" i="13"/>
  <c r="K1594" i="13"/>
  <c r="L1594" i="13"/>
  <c r="M1594" i="13"/>
  <c r="P1594" i="13"/>
  <c r="B1595" i="13"/>
  <c r="C1595" i="13"/>
  <c r="D1595" i="13"/>
  <c r="E1595" i="13"/>
  <c r="G1595" i="13"/>
  <c r="H1595" i="13"/>
  <c r="J1595" i="13"/>
  <c r="K1595" i="13"/>
  <c r="L1595" i="13"/>
  <c r="M1595" i="13"/>
  <c r="N1595" i="13"/>
  <c r="P1595" i="13"/>
  <c r="C1596" i="13"/>
  <c r="D1596" i="13"/>
  <c r="E1596" i="13"/>
  <c r="G1596" i="13"/>
  <c r="I1596" i="13"/>
  <c r="J1596" i="13"/>
  <c r="K1596" i="13"/>
  <c r="M1596" i="13"/>
  <c r="N1596" i="13"/>
  <c r="P1596" i="13"/>
  <c r="B1597" i="13"/>
  <c r="D1597" i="13"/>
  <c r="E1597" i="13"/>
  <c r="I1597" i="13"/>
  <c r="J1597" i="13"/>
  <c r="K1597" i="13"/>
  <c r="L1597" i="13"/>
  <c r="M1597" i="13"/>
  <c r="N1597" i="13"/>
  <c r="B1598" i="13"/>
  <c r="D1598" i="13"/>
  <c r="E1598" i="13"/>
  <c r="G1598" i="13"/>
  <c r="I1598" i="13"/>
  <c r="K1598" i="13"/>
  <c r="L1598" i="13"/>
  <c r="M1598" i="13"/>
  <c r="N1598" i="13"/>
  <c r="P1598" i="13"/>
  <c r="B1599" i="13"/>
  <c r="E1599" i="13"/>
  <c r="G1599" i="13"/>
  <c r="H1599" i="13"/>
  <c r="I1599" i="13"/>
  <c r="J1599" i="13"/>
  <c r="K1599" i="13"/>
  <c r="L1599" i="13"/>
  <c r="N1599" i="13"/>
  <c r="P1599" i="13"/>
  <c r="C1600" i="13"/>
  <c r="D1600" i="13"/>
  <c r="E1600" i="13"/>
  <c r="G1600" i="13"/>
  <c r="I1600" i="13"/>
  <c r="J1600" i="13"/>
  <c r="K1600" i="13"/>
  <c r="L1600" i="13"/>
  <c r="M1600" i="13"/>
  <c r="N1600" i="13"/>
  <c r="P1600" i="13"/>
  <c r="D1601" i="13"/>
  <c r="E1601" i="13"/>
  <c r="G1601" i="13"/>
  <c r="H1601" i="13"/>
  <c r="I1601" i="13"/>
  <c r="J1601" i="13"/>
  <c r="L1601" i="13"/>
  <c r="M1601" i="13"/>
  <c r="N1601" i="13"/>
  <c r="P1601" i="13"/>
  <c r="C1602" i="13"/>
  <c r="D1602" i="13"/>
  <c r="G1602" i="13"/>
  <c r="H1602" i="13"/>
  <c r="I1602" i="13"/>
  <c r="J1602" i="13"/>
  <c r="K1602" i="13"/>
  <c r="L1602" i="13"/>
  <c r="M1602" i="13"/>
  <c r="P1602" i="13"/>
  <c r="B1603" i="13"/>
  <c r="C1603" i="13"/>
  <c r="D1603" i="13"/>
  <c r="E1603" i="13"/>
  <c r="G1603" i="13"/>
  <c r="H1603" i="13"/>
  <c r="J1603" i="13"/>
  <c r="K1603" i="13"/>
  <c r="L1603" i="13"/>
  <c r="M1603" i="13"/>
  <c r="N1603" i="13"/>
  <c r="P1603" i="13"/>
  <c r="C1604" i="13"/>
  <c r="D1604" i="13"/>
  <c r="E1604" i="13"/>
  <c r="G1604" i="13"/>
  <c r="I1604" i="13"/>
  <c r="J1604" i="13"/>
  <c r="K1604" i="13"/>
  <c r="M1604" i="13"/>
  <c r="N1604" i="13"/>
  <c r="P1604" i="13"/>
  <c r="B1605" i="13"/>
  <c r="D1605" i="13"/>
  <c r="E1605" i="13"/>
  <c r="I1605" i="13"/>
  <c r="J1605" i="13"/>
  <c r="K1605" i="13"/>
  <c r="L1605" i="13"/>
  <c r="M1605" i="13"/>
  <c r="N1605" i="13"/>
  <c r="B1606" i="13"/>
  <c r="D1606" i="13"/>
  <c r="E1606" i="13"/>
  <c r="G1606" i="13"/>
  <c r="H1606" i="13"/>
  <c r="I1606" i="13"/>
  <c r="K1606" i="13"/>
  <c r="L1606" i="13"/>
  <c r="M1606" i="13"/>
  <c r="N1606" i="13"/>
  <c r="P1606" i="13"/>
  <c r="B1607" i="13"/>
  <c r="C1607" i="13"/>
  <c r="E1607" i="13"/>
  <c r="G1607" i="13"/>
  <c r="H1607" i="13"/>
  <c r="I1607" i="13"/>
  <c r="J1607" i="13"/>
  <c r="K1607" i="13"/>
  <c r="L1607" i="13"/>
  <c r="N1607" i="13"/>
  <c r="P1607" i="13"/>
  <c r="C1608" i="13"/>
  <c r="D1608" i="13"/>
  <c r="E1608" i="13"/>
  <c r="G1608" i="13"/>
  <c r="I1608" i="13"/>
  <c r="J1608" i="13"/>
  <c r="K1608" i="13"/>
  <c r="L1608" i="13"/>
  <c r="M1608" i="13"/>
  <c r="N1608" i="13"/>
  <c r="P1608" i="13"/>
  <c r="D1609" i="13"/>
  <c r="E1609" i="13"/>
  <c r="G1609" i="13"/>
  <c r="H1609" i="13"/>
  <c r="I1609" i="13"/>
  <c r="J1609" i="13"/>
  <c r="L1609" i="13"/>
  <c r="M1609" i="13"/>
  <c r="N1609" i="13"/>
  <c r="P1609" i="13"/>
  <c r="B1610" i="13"/>
  <c r="C1610" i="13"/>
  <c r="D1610" i="13"/>
  <c r="G1610" i="13"/>
  <c r="H1610" i="13"/>
  <c r="I1610" i="13"/>
  <c r="J1610" i="13"/>
  <c r="K1610" i="13"/>
  <c r="L1610" i="13"/>
  <c r="M1610" i="13"/>
  <c r="P1610" i="13"/>
  <c r="B1611" i="13"/>
  <c r="C1611" i="13"/>
  <c r="D1611" i="13"/>
  <c r="E1611" i="13"/>
  <c r="G1611" i="13"/>
  <c r="H1611" i="13"/>
  <c r="J1611" i="13"/>
  <c r="K1611" i="13"/>
  <c r="L1611" i="13"/>
  <c r="M1611" i="13"/>
  <c r="N1611" i="13"/>
  <c r="P1611" i="13"/>
  <c r="C1612" i="13"/>
  <c r="D1612" i="13"/>
  <c r="E1612" i="13"/>
  <c r="G1612" i="13"/>
  <c r="I1612" i="13"/>
  <c r="J1612" i="13"/>
  <c r="K1612" i="13"/>
  <c r="M1612" i="13"/>
  <c r="N1612" i="13"/>
  <c r="P1612" i="13"/>
  <c r="R1613" i="13"/>
  <c r="B1613" i="13"/>
  <c r="D1613" i="13"/>
  <c r="E1613" i="13"/>
  <c r="I1613" i="13"/>
  <c r="J1613" i="13"/>
  <c r="K1613" i="13"/>
  <c r="L1613" i="13"/>
  <c r="M1613" i="13"/>
  <c r="N1613" i="13"/>
  <c r="B1614" i="13"/>
  <c r="D1614" i="13"/>
  <c r="E1614" i="13"/>
  <c r="G1614" i="13"/>
  <c r="I1614" i="13"/>
  <c r="K1614" i="13"/>
  <c r="L1614" i="13"/>
  <c r="M1614" i="13"/>
  <c r="N1614" i="13"/>
  <c r="P1614" i="13"/>
  <c r="B1615" i="13"/>
  <c r="C1615" i="13"/>
  <c r="E1615" i="13"/>
  <c r="G1615" i="13"/>
  <c r="H1615" i="13"/>
  <c r="I1615" i="13"/>
  <c r="J1615" i="13"/>
  <c r="K1615" i="13"/>
  <c r="L1615" i="13"/>
  <c r="N1615" i="13"/>
  <c r="P1615" i="13"/>
  <c r="C1616" i="13"/>
  <c r="D1616" i="13"/>
  <c r="E1616" i="13"/>
  <c r="G1616" i="13"/>
  <c r="I1616" i="13"/>
  <c r="J1616" i="13"/>
  <c r="K1616" i="13"/>
  <c r="L1616" i="13"/>
  <c r="M1616" i="13"/>
  <c r="N1616" i="13"/>
  <c r="P1616" i="13"/>
  <c r="D1617" i="13"/>
  <c r="E1617" i="13"/>
  <c r="G1617" i="13"/>
  <c r="H1617" i="13"/>
  <c r="I1617" i="13"/>
  <c r="J1617" i="13"/>
  <c r="L1617" i="13"/>
  <c r="M1617" i="13"/>
  <c r="N1617" i="13"/>
  <c r="P1617" i="13"/>
  <c r="C1618" i="13"/>
  <c r="D1618" i="13"/>
  <c r="G1618" i="13"/>
  <c r="H1618" i="13"/>
  <c r="I1618" i="13"/>
  <c r="J1618" i="13"/>
  <c r="K1618" i="13"/>
  <c r="L1618" i="13"/>
  <c r="M1618" i="13"/>
  <c r="P1618" i="13"/>
  <c r="B1619" i="13"/>
  <c r="C1619" i="13"/>
  <c r="D1619" i="13"/>
  <c r="E1619" i="13"/>
  <c r="G1619" i="13"/>
  <c r="H1619" i="13"/>
  <c r="J1619" i="13"/>
  <c r="K1619" i="13"/>
  <c r="L1619" i="13"/>
  <c r="M1619" i="13"/>
  <c r="N1619" i="13"/>
  <c r="P1619" i="13"/>
  <c r="C1620" i="13"/>
  <c r="D1620" i="13"/>
  <c r="E1620" i="13"/>
  <c r="G1620" i="13"/>
  <c r="I1620" i="13"/>
  <c r="J1620" i="13"/>
  <c r="K1620" i="13"/>
  <c r="M1620" i="13"/>
  <c r="N1620" i="13"/>
  <c r="P1620" i="13"/>
  <c r="B1621" i="13"/>
  <c r="D1621" i="13"/>
  <c r="E1621" i="13"/>
  <c r="I1621" i="13"/>
  <c r="J1621" i="13"/>
  <c r="K1621" i="13"/>
  <c r="L1621" i="13"/>
  <c r="M1621" i="13"/>
  <c r="N1621" i="13"/>
  <c r="B1622" i="13"/>
  <c r="D1622" i="13"/>
  <c r="E1622" i="13"/>
  <c r="G1622" i="13"/>
  <c r="I1622" i="13"/>
  <c r="K1622" i="13"/>
  <c r="L1622" i="13"/>
  <c r="M1622" i="13"/>
  <c r="N1622" i="13"/>
  <c r="P1622" i="13"/>
  <c r="B1623" i="13"/>
  <c r="E1623" i="13"/>
  <c r="G1623" i="13"/>
  <c r="H1623" i="13"/>
  <c r="I1623" i="13"/>
  <c r="J1623" i="13"/>
  <c r="K1623" i="13"/>
  <c r="L1623" i="13"/>
  <c r="N1623" i="13"/>
  <c r="P1623" i="13"/>
  <c r="C1624" i="13"/>
  <c r="D1624" i="13"/>
  <c r="E1624" i="13"/>
  <c r="G1624" i="13"/>
  <c r="I1624" i="13"/>
  <c r="J1624" i="13"/>
  <c r="K1624" i="13"/>
  <c r="L1624" i="13"/>
  <c r="M1624" i="13"/>
  <c r="N1624" i="13"/>
  <c r="P1624" i="13"/>
  <c r="D1625" i="13"/>
  <c r="E1625" i="13"/>
  <c r="G1625" i="13"/>
  <c r="H1625" i="13"/>
  <c r="I1625" i="13"/>
  <c r="J1625" i="13"/>
  <c r="L1625" i="13"/>
  <c r="M1625" i="13"/>
  <c r="N1625" i="13"/>
  <c r="P1625" i="13"/>
  <c r="C1626" i="13"/>
  <c r="D1626" i="13"/>
  <c r="G1626" i="13"/>
  <c r="H1626" i="13"/>
  <c r="I1626" i="13"/>
  <c r="J1626" i="13"/>
  <c r="K1626" i="13"/>
  <c r="L1626" i="13"/>
  <c r="M1626" i="13"/>
  <c r="P1626" i="13"/>
  <c r="B1627" i="13"/>
  <c r="C1627" i="13"/>
  <c r="D1627" i="13"/>
  <c r="E1627" i="13"/>
  <c r="G1627" i="13"/>
  <c r="H1627" i="13"/>
  <c r="J1627" i="13"/>
  <c r="K1627" i="13"/>
  <c r="L1627" i="13"/>
  <c r="M1627" i="13"/>
  <c r="N1627" i="13"/>
  <c r="P1627" i="13"/>
  <c r="C1628" i="13"/>
  <c r="D1628" i="13"/>
  <c r="E1628" i="13"/>
  <c r="G1628" i="13"/>
  <c r="H1628" i="13"/>
  <c r="I1628" i="13"/>
  <c r="J1628" i="13"/>
  <c r="K1628" i="13"/>
  <c r="M1628" i="13"/>
  <c r="N1628" i="13"/>
  <c r="P1628" i="13"/>
  <c r="B1629" i="13"/>
  <c r="C1629" i="13"/>
  <c r="D1629" i="13"/>
  <c r="E1629" i="13"/>
  <c r="I1629" i="13"/>
  <c r="J1629" i="13"/>
  <c r="K1629" i="13"/>
  <c r="L1629" i="13"/>
  <c r="M1629" i="13"/>
  <c r="N1629" i="13"/>
  <c r="B1630" i="13"/>
  <c r="D1630" i="13"/>
  <c r="E1630" i="13"/>
  <c r="G1630" i="13"/>
  <c r="H1630" i="13"/>
  <c r="I1630" i="13"/>
  <c r="K1630" i="13"/>
  <c r="L1630" i="13"/>
  <c r="M1630" i="13"/>
  <c r="N1630" i="13"/>
  <c r="P1630" i="13"/>
  <c r="B1631" i="13"/>
  <c r="C1631" i="13"/>
  <c r="E1631" i="13"/>
  <c r="G1631" i="13"/>
  <c r="H1631" i="13"/>
  <c r="I1631" i="13"/>
  <c r="J1631" i="13"/>
  <c r="K1631" i="13"/>
  <c r="L1631" i="13"/>
  <c r="N1631" i="13"/>
  <c r="P1631" i="13"/>
  <c r="C1632" i="13"/>
  <c r="D1632" i="13"/>
  <c r="E1632" i="13"/>
  <c r="G1632" i="13"/>
  <c r="I1632" i="13"/>
  <c r="J1632" i="13"/>
  <c r="K1632" i="13"/>
  <c r="L1632" i="13"/>
  <c r="M1632" i="13"/>
  <c r="N1632" i="13"/>
  <c r="P1632" i="13"/>
  <c r="D1633" i="13"/>
  <c r="E1633" i="13"/>
  <c r="G1633" i="13"/>
  <c r="H1633" i="13"/>
  <c r="I1633" i="13"/>
  <c r="J1633" i="13"/>
  <c r="L1633" i="13"/>
  <c r="M1633" i="13"/>
  <c r="N1633" i="13"/>
  <c r="P1633" i="13"/>
  <c r="B1634" i="13"/>
  <c r="C1634" i="13"/>
  <c r="D1634" i="13"/>
  <c r="G1634" i="13"/>
  <c r="H1634" i="13"/>
  <c r="I1634" i="13"/>
  <c r="J1634" i="13"/>
  <c r="K1634" i="13"/>
  <c r="L1634" i="13"/>
  <c r="M1634" i="13"/>
  <c r="P1634" i="13"/>
  <c r="B1635" i="13"/>
  <c r="C1635" i="13"/>
  <c r="D1635" i="13"/>
  <c r="E1635" i="13"/>
  <c r="G1635" i="13"/>
  <c r="H1635" i="13"/>
  <c r="J1635" i="13"/>
  <c r="K1635" i="13"/>
  <c r="L1635" i="13"/>
  <c r="M1635" i="13"/>
  <c r="N1635" i="13"/>
  <c r="P1635" i="13"/>
  <c r="C1636" i="13"/>
  <c r="D1636" i="13"/>
  <c r="E1636" i="13"/>
  <c r="G1636" i="13"/>
  <c r="I1636" i="13"/>
  <c r="J1636" i="13"/>
  <c r="K1636" i="13"/>
  <c r="M1636" i="13"/>
  <c r="N1636" i="13"/>
  <c r="P1636" i="13"/>
  <c r="B1637" i="13"/>
  <c r="D1637" i="13"/>
  <c r="E1637" i="13"/>
  <c r="I1637" i="13"/>
  <c r="J1637" i="13"/>
  <c r="K1637" i="13"/>
  <c r="L1637" i="13"/>
  <c r="M1637" i="13"/>
  <c r="N1637" i="13"/>
  <c r="B1638" i="13"/>
  <c r="D1638" i="13"/>
  <c r="E1638" i="13"/>
  <c r="G1638" i="13"/>
  <c r="H1638" i="13"/>
  <c r="I1638" i="13"/>
  <c r="K1638" i="13"/>
  <c r="L1638" i="13"/>
  <c r="M1638" i="13"/>
  <c r="N1638" i="13"/>
  <c r="P1638" i="13"/>
  <c r="B1639" i="13"/>
  <c r="C1639" i="13"/>
  <c r="E1639" i="13"/>
  <c r="G1639" i="13"/>
  <c r="H1639" i="13"/>
  <c r="I1639" i="13"/>
  <c r="J1639" i="13"/>
  <c r="K1639" i="13"/>
  <c r="L1639" i="13"/>
  <c r="N1639" i="13"/>
  <c r="P1639" i="13"/>
  <c r="C1640" i="13"/>
  <c r="D1640" i="13"/>
  <c r="E1640" i="13"/>
  <c r="G1640" i="13"/>
  <c r="I1640" i="13"/>
  <c r="J1640" i="13"/>
  <c r="K1640" i="13"/>
  <c r="L1640" i="13"/>
  <c r="M1640" i="13"/>
  <c r="N1640" i="13"/>
  <c r="P1640" i="13"/>
  <c r="D1641" i="13"/>
  <c r="E1641" i="13"/>
  <c r="G1641" i="13"/>
  <c r="H1641" i="13"/>
  <c r="I1641" i="13"/>
  <c r="J1641" i="13"/>
  <c r="L1641" i="13"/>
  <c r="M1641" i="13"/>
  <c r="N1641" i="13"/>
  <c r="P1641" i="13"/>
  <c r="B1642" i="13"/>
  <c r="C1642" i="13"/>
  <c r="D1642" i="13"/>
  <c r="G1642" i="13"/>
  <c r="H1642" i="13"/>
  <c r="I1642" i="13"/>
  <c r="J1642" i="13"/>
  <c r="K1642" i="13"/>
  <c r="L1642" i="13"/>
  <c r="M1642" i="13"/>
  <c r="P1642" i="13"/>
  <c r="B1643" i="13"/>
  <c r="C1643" i="13"/>
  <c r="D1643" i="13"/>
  <c r="E1643" i="13"/>
  <c r="G1643" i="13"/>
  <c r="H1643" i="13"/>
  <c r="J1643" i="13"/>
  <c r="K1643" i="13"/>
  <c r="L1643" i="13"/>
  <c r="M1643" i="13"/>
  <c r="N1643" i="13"/>
  <c r="P1643" i="13"/>
  <c r="C1644" i="13"/>
  <c r="D1644" i="13"/>
  <c r="E1644" i="13"/>
  <c r="G1644" i="13"/>
  <c r="H1644" i="13"/>
  <c r="I1644" i="13"/>
  <c r="J1644" i="13"/>
  <c r="K1644" i="13"/>
  <c r="M1644" i="13"/>
  <c r="N1644" i="13"/>
  <c r="P1644" i="13"/>
  <c r="B1645" i="13"/>
  <c r="C1645" i="13"/>
  <c r="D1645" i="13"/>
  <c r="E1645" i="13"/>
  <c r="I1645" i="13"/>
  <c r="J1645" i="13"/>
  <c r="K1645" i="13"/>
  <c r="L1645" i="13"/>
  <c r="M1645" i="13"/>
  <c r="N1645" i="13"/>
  <c r="B1646" i="13"/>
  <c r="D1646" i="13"/>
  <c r="E1646" i="13"/>
  <c r="G1646" i="13"/>
  <c r="H1646" i="13"/>
  <c r="I1646" i="13"/>
  <c r="K1646" i="13"/>
  <c r="L1646" i="13"/>
  <c r="M1646" i="13"/>
  <c r="N1646" i="13"/>
  <c r="P1646" i="13"/>
  <c r="B1647" i="13"/>
  <c r="C1647" i="13"/>
  <c r="E1647" i="13"/>
  <c r="G1647" i="13"/>
  <c r="H1647" i="13"/>
  <c r="I1647" i="13"/>
  <c r="J1647" i="13"/>
  <c r="K1647" i="13"/>
  <c r="L1647" i="13"/>
  <c r="N1647" i="13"/>
  <c r="P1647" i="13"/>
  <c r="B1648" i="13"/>
  <c r="C1648" i="13"/>
  <c r="D1648" i="13"/>
  <c r="E1648" i="13"/>
  <c r="G1648" i="13"/>
  <c r="I1648" i="13"/>
  <c r="J1648" i="13"/>
  <c r="K1648" i="13"/>
  <c r="L1648" i="13"/>
  <c r="M1648" i="13"/>
  <c r="N1648" i="13"/>
  <c r="P1648" i="13"/>
  <c r="D1649" i="13"/>
  <c r="E1649" i="13"/>
  <c r="G1649" i="13"/>
  <c r="H1649" i="13"/>
  <c r="I1649" i="13"/>
  <c r="J1649" i="13"/>
  <c r="L1649" i="13"/>
  <c r="M1649" i="13"/>
  <c r="N1649" i="13"/>
  <c r="P1649" i="13"/>
  <c r="B1650" i="13"/>
  <c r="C1650" i="13"/>
  <c r="D1650" i="13"/>
  <c r="G1650" i="13"/>
  <c r="H1650" i="13"/>
  <c r="I1650" i="13"/>
  <c r="J1650" i="13"/>
  <c r="K1650" i="13"/>
  <c r="L1650" i="13"/>
  <c r="M1650" i="13"/>
  <c r="P1650" i="13"/>
  <c r="B1651" i="13"/>
  <c r="C1651" i="13"/>
  <c r="D1651" i="13"/>
  <c r="E1651" i="13"/>
  <c r="G1651" i="13"/>
  <c r="H1651" i="13"/>
  <c r="J1651" i="13"/>
  <c r="K1651" i="13"/>
  <c r="L1651" i="13"/>
  <c r="M1651" i="13"/>
  <c r="N1651" i="13"/>
  <c r="P1651" i="13"/>
  <c r="C1652" i="13"/>
  <c r="D1652" i="13"/>
  <c r="E1652" i="13"/>
  <c r="G1652" i="13"/>
  <c r="H1652" i="13"/>
  <c r="I1652" i="13"/>
  <c r="J1652" i="13"/>
  <c r="K1652" i="13"/>
  <c r="M1652" i="13"/>
  <c r="N1652" i="13"/>
  <c r="P1652" i="13"/>
  <c r="B1653" i="13"/>
  <c r="C1653" i="13"/>
  <c r="D1653" i="13"/>
  <c r="E1653" i="13"/>
  <c r="I1653" i="13"/>
  <c r="J1653" i="13"/>
  <c r="K1653" i="13"/>
  <c r="L1653" i="13"/>
  <c r="M1653" i="13"/>
  <c r="N1653" i="13"/>
  <c r="B1654" i="13"/>
  <c r="D1654" i="13"/>
  <c r="E1654" i="13"/>
  <c r="G1654" i="13"/>
  <c r="H1654" i="13"/>
  <c r="I1654" i="13"/>
  <c r="K1654" i="13"/>
  <c r="L1654" i="13"/>
  <c r="M1654" i="13"/>
  <c r="N1654" i="13"/>
  <c r="P1654" i="13"/>
  <c r="B1655" i="13"/>
  <c r="C1655" i="13"/>
  <c r="E1655" i="13"/>
  <c r="G1655" i="13"/>
  <c r="H1655" i="13"/>
  <c r="I1655" i="13"/>
  <c r="J1655" i="13"/>
  <c r="K1655" i="13"/>
  <c r="L1655" i="13"/>
  <c r="N1655" i="13"/>
  <c r="P1655" i="13"/>
  <c r="C1656" i="13"/>
  <c r="D1656" i="13"/>
  <c r="E1656" i="13"/>
  <c r="G1656" i="13"/>
  <c r="I1656" i="13"/>
  <c r="J1656" i="13"/>
  <c r="K1656" i="13"/>
  <c r="L1656" i="13"/>
  <c r="M1656" i="13"/>
  <c r="N1656" i="13"/>
  <c r="P1656" i="13"/>
  <c r="D1657" i="13"/>
  <c r="E1657" i="13"/>
  <c r="G1657" i="13"/>
  <c r="H1657" i="13"/>
  <c r="I1657" i="13"/>
  <c r="J1657" i="13"/>
  <c r="L1657" i="13"/>
  <c r="M1657" i="13"/>
  <c r="N1657" i="13"/>
  <c r="P1657" i="13"/>
  <c r="B1658" i="13"/>
  <c r="C1658" i="13"/>
  <c r="D1658" i="13"/>
  <c r="G1658" i="13"/>
  <c r="H1658" i="13"/>
  <c r="I1658" i="13"/>
  <c r="J1658" i="13"/>
  <c r="K1658" i="13"/>
  <c r="L1658" i="13"/>
  <c r="M1658" i="13"/>
  <c r="P1658" i="13"/>
  <c r="B1659" i="13"/>
  <c r="C1659" i="13"/>
  <c r="D1659" i="13"/>
  <c r="E1659" i="13"/>
  <c r="G1659" i="13"/>
  <c r="H1659" i="13"/>
  <c r="J1659" i="13"/>
  <c r="K1659" i="13"/>
  <c r="L1659" i="13"/>
  <c r="M1659" i="13"/>
  <c r="N1659" i="13"/>
  <c r="P1659" i="13"/>
  <c r="C1660" i="13"/>
  <c r="D1660" i="13"/>
  <c r="E1660" i="13"/>
  <c r="G1660" i="13"/>
  <c r="I1660" i="13"/>
  <c r="J1660" i="13"/>
  <c r="K1660" i="13"/>
  <c r="M1660" i="13"/>
  <c r="N1660" i="13"/>
  <c r="P1660" i="13"/>
  <c r="B1661" i="13"/>
  <c r="D1661" i="13"/>
  <c r="E1661" i="13"/>
  <c r="I1661" i="13"/>
  <c r="J1661" i="13"/>
  <c r="K1661" i="13"/>
  <c r="L1661" i="13"/>
  <c r="M1661" i="13"/>
  <c r="N1661" i="13"/>
  <c r="B1662" i="13"/>
  <c r="D1662" i="13"/>
  <c r="E1662" i="13"/>
  <c r="G1662" i="13"/>
  <c r="H1662" i="13"/>
  <c r="I1662" i="13"/>
  <c r="K1662" i="13"/>
  <c r="L1662" i="13"/>
  <c r="M1662" i="13"/>
  <c r="N1662" i="13"/>
  <c r="P1662" i="13"/>
  <c r="B1663" i="13"/>
  <c r="C1663" i="13"/>
  <c r="E1663" i="13"/>
  <c r="G1663" i="13"/>
  <c r="H1663" i="13"/>
  <c r="I1663" i="13"/>
  <c r="J1663" i="13"/>
  <c r="K1663" i="13"/>
  <c r="L1663" i="13"/>
  <c r="N1663" i="13"/>
  <c r="P1663" i="13"/>
  <c r="C1664" i="13"/>
  <c r="D1664" i="13"/>
  <c r="E1664" i="13"/>
  <c r="G1664" i="13"/>
  <c r="I1664" i="13"/>
  <c r="J1664" i="13"/>
  <c r="K1664" i="13"/>
  <c r="L1664" i="13"/>
  <c r="M1664" i="13"/>
  <c r="N1664" i="13"/>
  <c r="P1664" i="13"/>
  <c r="D1665" i="13"/>
  <c r="E1665" i="13"/>
  <c r="G1665" i="13"/>
  <c r="H1665" i="13"/>
  <c r="I1665" i="13"/>
  <c r="J1665" i="13"/>
  <c r="L1665" i="13"/>
  <c r="M1665" i="13"/>
  <c r="N1665" i="13"/>
  <c r="P1665" i="13"/>
  <c r="B1666" i="13"/>
  <c r="C1666" i="13"/>
  <c r="D1666" i="13"/>
  <c r="G1666" i="13"/>
  <c r="H1666" i="13"/>
  <c r="I1666" i="13"/>
  <c r="J1666" i="13"/>
  <c r="K1666" i="13"/>
  <c r="L1666" i="13"/>
  <c r="M1666" i="13"/>
  <c r="P1666" i="13"/>
  <c r="B1667" i="13"/>
  <c r="C1667" i="13"/>
  <c r="D1667" i="13"/>
  <c r="E1667" i="13"/>
  <c r="G1667" i="13"/>
  <c r="H1667" i="13"/>
  <c r="J1667" i="13"/>
  <c r="K1667" i="13"/>
  <c r="L1667" i="13"/>
  <c r="M1667" i="13"/>
  <c r="N1667" i="13"/>
  <c r="P1667" i="13"/>
  <c r="C1668" i="13"/>
  <c r="D1668" i="13"/>
  <c r="E1668" i="13"/>
  <c r="G1668" i="13"/>
  <c r="I1668" i="13"/>
  <c r="J1668" i="13"/>
  <c r="K1668" i="13"/>
  <c r="M1668" i="13"/>
  <c r="N1668" i="13"/>
  <c r="P1668" i="13"/>
  <c r="B1669" i="13"/>
  <c r="D1669" i="13"/>
  <c r="E1669" i="13"/>
  <c r="I1669" i="13"/>
  <c r="J1669" i="13"/>
  <c r="K1669" i="13"/>
  <c r="L1669" i="13"/>
  <c r="M1669" i="13"/>
  <c r="N1669" i="13"/>
  <c r="B1670" i="13"/>
  <c r="D1670" i="13"/>
  <c r="E1670" i="13"/>
  <c r="G1670" i="13"/>
  <c r="H1670" i="13"/>
  <c r="I1670" i="13"/>
  <c r="K1670" i="13"/>
  <c r="L1670" i="13"/>
  <c r="M1670" i="13"/>
  <c r="N1670" i="13"/>
  <c r="P1670" i="13"/>
  <c r="B1671" i="13"/>
  <c r="C1671" i="13"/>
  <c r="E1671" i="13"/>
  <c r="G1671" i="13"/>
  <c r="H1671" i="13"/>
  <c r="I1671" i="13"/>
  <c r="J1671" i="13"/>
  <c r="K1671" i="13"/>
  <c r="L1671" i="13"/>
  <c r="N1671" i="13"/>
  <c r="P1671" i="13"/>
  <c r="C1672" i="13"/>
  <c r="D1672" i="13"/>
  <c r="E1672" i="13"/>
  <c r="G1672" i="13"/>
  <c r="I1672" i="13"/>
  <c r="J1672" i="13"/>
  <c r="K1672" i="13"/>
  <c r="L1672" i="13"/>
  <c r="M1672" i="13"/>
  <c r="N1672" i="13"/>
  <c r="P1672" i="13"/>
  <c r="D1673" i="13"/>
  <c r="E1673" i="13"/>
  <c r="G1673" i="13"/>
  <c r="H1673" i="13"/>
  <c r="I1673" i="13"/>
  <c r="J1673" i="13"/>
  <c r="L1673" i="13"/>
  <c r="M1673" i="13"/>
  <c r="N1673" i="13"/>
  <c r="P1673" i="13"/>
  <c r="B1674" i="13"/>
  <c r="C1674" i="13"/>
  <c r="D1674" i="13"/>
  <c r="G1674" i="13"/>
  <c r="H1674" i="13"/>
  <c r="I1674" i="13"/>
  <c r="J1674" i="13"/>
  <c r="K1674" i="13"/>
  <c r="L1674" i="13"/>
  <c r="M1674" i="13"/>
  <c r="P1674" i="13"/>
  <c r="B1675" i="13"/>
  <c r="C1675" i="13"/>
  <c r="D1675" i="13"/>
  <c r="E1675" i="13"/>
  <c r="G1675" i="13"/>
  <c r="H1675" i="13"/>
  <c r="J1675" i="13"/>
  <c r="K1675" i="13"/>
  <c r="L1675" i="13"/>
  <c r="M1675" i="13"/>
  <c r="N1675" i="13"/>
  <c r="P1675" i="13"/>
  <c r="C1676" i="13"/>
  <c r="D1676" i="13"/>
  <c r="E1676" i="13"/>
  <c r="G1676" i="13"/>
  <c r="I1676" i="13"/>
  <c r="J1676" i="13"/>
  <c r="K1676" i="13"/>
  <c r="M1676" i="13"/>
  <c r="N1676" i="13"/>
  <c r="P1676" i="13"/>
  <c r="B1677" i="13"/>
  <c r="D1677" i="13"/>
  <c r="E1677" i="13"/>
  <c r="I1677" i="13"/>
  <c r="J1677" i="13"/>
  <c r="K1677" i="13"/>
  <c r="L1677" i="13"/>
  <c r="M1677" i="13"/>
  <c r="N1677" i="13"/>
  <c r="B1678" i="13"/>
  <c r="D1678" i="13"/>
  <c r="E1678" i="13"/>
  <c r="G1678" i="13"/>
  <c r="H1678" i="13"/>
  <c r="I1678" i="13"/>
  <c r="K1678" i="13"/>
  <c r="L1678" i="13"/>
  <c r="M1678" i="13"/>
  <c r="N1678" i="13"/>
  <c r="P1678" i="13"/>
  <c r="B1679" i="13"/>
  <c r="C1679" i="13"/>
  <c r="E1679" i="13"/>
  <c r="G1679" i="13"/>
  <c r="H1679" i="13"/>
  <c r="I1679" i="13"/>
  <c r="J1679" i="13"/>
  <c r="K1679" i="13"/>
  <c r="L1679" i="13"/>
  <c r="N1679" i="13"/>
  <c r="P1679" i="13"/>
  <c r="B1680" i="13"/>
  <c r="C1680" i="13"/>
  <c r="D1680" i="13"/>
  <c r="E1680" i="13"/>
  <c r="G1680" i="13"/>
  <c r="I1680" i="13"/>
  <c r="J1680" i="13"/>
  <c r="K1680" i="13"/>
  <c r="L1680" i="13"/>
  <c r="M1680" i="13"/>
  <c r="N1680" i="13"/>
  <c r="P1680" i="13"/>
  <c r="D1681" i="13"/>
  <c r="E1681" i="13"/>
  <c r="G1681" i="13"/>
  <c r="H1681" i="13"/>
  <c r="I1681" i="13"/>
  <c r="J1681" i="13"/>
  <c r="L1681" i="13"/>
  <c r="M1681" i="13"/>
  <c r="N1681" i="13"/>
  <c r="P1681" i="13"/>
  <c r="B1682" i="13"/>
  <c r="C1682" i="13"/>
  <c r="D1682" i="13"/>
  <c r="G1682" i="13"/>
  <c r="H1682" i="13"/>
  <c r="I1682" i="13"/>
  <c r="J1682" i="13"/>
  <c r="K1682" i="13"/>
  <c r="L1682" i="13"/>
  <c r="M1682" i="13"/>
  <c r="P1682" i="13"/>
  <c r="B1683" i="13"/>
  <c r="C1683" i="13"/>
  <c r="D1683" i="13"/>
  <c r="E1683" i="13"/>
  <c r="G1683" i="13"/>
  <c r="H1683" i="13"/>
  <c r="J1683" i="13"/>
  <c r="K1683" i="13"/>
  <c r="L1683" i="13"/>
  <c r="M1683" i="13"/>
  <c r="N1683" i="13"/>
  <c r="P1683" i="13"/>
  <c r="C1684" i="13"/>
  <c r="D1684" i="13"/>
  <c r="E1684" i="13"/>
  <c r="G1684" i="13"/>
  <c r="I1684" i="13"/>
  <c r="J1684" i="13"/>
  <c r="K1684" i="13"/>
  <c r="M1684" i="13"/>
  <c r="N1684" i="13"/>
  <c r="P1684" i="13"/>
  <c r="B1685" i="13"/>
  <c r="D1685" i="13"/>
  <c r="E1685" i="13"/>
  <c r="I1685" i="13"/>
  <c r="J1685" i="13"/>
  <c r="K1685" i="13"/>
  <c r="L1685" i="13"/>
  <c r="M1685" i="13"/>
  <c r="N1685" i="13"/>
  <c r="B1686" i="13"/>
  <c r="D1686" i="13"/>
  <c r="E1686" i="13"/>
  <c r="G1686" i="13"/>
  <c r="H1686" i="13"/>
  <c r="I1686" i="13"/>
  <c r="K1686" i="13"/>
  <c r="L1686" i="13"/>
  <c r="M1686" i="13"/>
  <c r="N1686" i="13"/>
  <c r="P1686" i="13"/>
  <c r="B1687" i="13"/>
  <c r="C1687" i="13"/>
  <c r="E1687" i="13"/>
  <c r="G1687" i="13"/>
  <c r="H1687" i="13"/>
  <c r="I1687" i="13"/>
  <c r="J1687" i="13"/>
  <c r="K1687" i="13"/>
  <c r="L1687" i="13"/>
  <c r="N1687" i="13"/>
  <c r="P1687" i="13"/>
  <c r="C1688" i="13"/>
  <c r="D1688" i="13"/>
  <c r="E1688" i="13"/>
  <c r="G1688" i="13"/>
  <c r="I1688" i="13"/>
  <c r="J1688" i="13"/>
  <c r="K1688" i="13"/>
  <c r="L1688" i="13"/>
  <c r="M1688" i="13"/>
  <c r="N1688" i="13"/>
  <c r="P1688" i="13"/>
  <c r="D1689" i="13"/>
  <c r="E1689" i="13"/>
  <c r="G1689" i="13"/>
  <c r="H1689" i="13"/>
  <c r="I1689" i="13"/>
  <c r="J1689" i="13"/>
  <c r="L1689" i="13"/>
  <c r="M1689" i="13"/>
  <c r="N1689" i="13"/>
  <c r="P1689" i="13"/>
  <c r="B1690" i="13"/>
  <c r="C1690" i="13"/>
  <c r="D1690" i="13"/>
  <c r="G1690" i="13"/>
  <c r="H1690" i="13"/>
  <c r="I1690" i="13"/>
  <c r="J1690" i="13"/>
  <c r="K1690" i="13"/>
  <c r="L1690" i="13"/>
  <c r="M1690" i="13"/>
  <c r="P1690" i="13"/>
  <c r="B1691" i="13"/>
  <c r="C1691" i="13"/>
  <c r="D1691" i="13"/>
  <c r="E1691" i="13"/>
  <c r="G1691" i="13"/>
  <c r="H1691" i="13"/>
  <c r="J1691" i="13"/>
  <c r="K1691" i="13"/>
  <c r="L1691" i="13"/>
  <c r="M1691" i="13"/>
  <c r="N1691" i="13"/>
  <c r="P1691" i="13"/>
  <c r="C1692" i="13"/>
  <c r="D1692" i="13"/>
  <c r="E1692" i="13"/>
  <c r="G1692" i="13"/>
  <c r="H1692" i="13"/>
  <c r="I1692" i="13"/>
  <c r="J1692" i="13"/>
  <c r="K1692" i="13"/>
  <c r="M1692" i="13"/>
  <c r="N1692" i="13"/>
  <c r="P1692" i="13"/>
  <c r="B1693" i="13"/>
  <c r="C1693" i="13"/>
  <c r="D1693" i="13"/>
  <c r="E1693" i="13"/>
  <c r="I1693" i="13"/>
  <c r="J1693" i="13"/>
  <c r="K1693" i="13"/>
  <c r="L1693" i="13"/>
  <c r="M1693" i="13"/>
  <c r="N1693" i="13"/>
  <c r="B1694" i="13"/>
  <c r="D1694" i="13"/>
  <c r="E1694" i="13"/>
  <c r="G1694" i="13"/>
  <c r="H1694" i="13"/>
  <c r="I1694" i="13"/>
  <c r="K1694" i="13"/>
  <c r="L1694" i="13"/>
  <c r="M1694" i="13"/>
  <c r="N1694" i="13"/>
  <c r="P1694" i="13"/>
  <c r="B1695" i="13"/>
  <c r="C1695" i="13"/>
  <c r="E1695" i="13"/>
  <c r="G1695" i="13"/>
  <c r="H1695" i="13"/>
  <c r="I1695" i="13"/>
  <c r="J1695" i="13"/>
  <c r="K1695" i="13"/>
  <c r="L1695" i="13"/>
  <c r="N1695" i="13"/>
  <c r="P1695" i="13"/>
  <c r="B1696" i="13"/>
  <c r="C1696" i="13"/>
  <c r="D1696" i="13"/>
  <c r="E1696" i="13"/>
  <c r="G1696" i="13"/>
  <c r="I1696" i="13"/>
  <c r="J1696" i="13"/>
  <c r="K1696" i="13"/>
  <c r="L1696" i="13"/>
  <c r="M1696" i="13"/>
  <c r="N1696" i="13"/>
  <c r="P1696" i="13"/>
  <c r="D1697" i="13"/>
  <c r="E1697" i="13"/>
  <c r="G1697" i="13"/>
  <c r="H1697" i="13"/>
  <c r="I1697" i="13"/>
  <c r="J1697" i="13"/>
  <c r="L1697" i="13"/>
  <c r="M1697" i="13"/>
  <c r="N1697" i="13"/>
  <c r="P1697" i="13"/>
  <c r="B1698" i="13"/>
  <c r="C1698" i="13"/>
  <c r="D1698" i="13"/>
  <c r="G1698" i="13"/>
  <c r="H1698" i="13"/>
  <c r="I1698" i="13"/>
  <c r="J1698" i="13"/>
  <c r="K1698" i="13"/>
  <c r="L1698" i="13"/>
  <c r="M1698" i="13"/>
  <c r="P1698" i="13"/>
  <c r="B1699" i="13"/>
  <c r="C1699" i="13"/>
  <c r="D1699" i="13"/>
  <c r="E1699" i="13"/>
  <c r="G1699" i="13"/>
  <c r="H1699" i="13"/>
  <c r="J1699" i="13"/>
  <c r="K1699" i="13"/>
  <c r="L1699" i="13"/>
  <c r="M1699" i="13"/>
  <c r="N1699" i="13"/>
  <c r="P1699" i="13"/>
  <c r="C1700" i="13"/>
  <c r="D1700" i="13"/>
  <c r="E1700" i="13"/>
  <c r="G1700" i="13"/>
  <c r="I1700" i="13"/>
  <c r="J1700" i="13"/>
  <c r="K1700" i="13"/>
  <c r="M1700" i="13"/>
  <c r="N1700" i="13"/>
  <c r="P1700" i="13"/>
  <c r="R1701" i="13"/>
  <c r="B1701" i="13"/>
  <c r="D1701" i="13"/>
  <c r="E1701" i="13"/>
  <c r="I1701" i="13"/>
  <c r="J1701" i="13"/>
  <c r="K1701" i="13"/>
  <c r="L1701" i="13"/>
  <c r="M1701" i="13"/>
  <c r="N1701" i="13"/>
  <c r="B1702" i="13"/>
  <c r="D1702" i="13"/>
  <c r="E1702" i="13"/>
  <c r="G1702" i="13"/>
  <c r="H1702" i="13"/>
  <c r="I1702" i="13"/>
  <c r="K1702" i="13"/>
  <c r="L1702" i="13"/>
  <c r="M1702" i="13"/>
  <c r="N1702" i="13"/>
  <c r="P1702" i="13"/>
  <c r="B1703" i="13"/>
  <c r="C1703" i="13"/>
  <c r="E1703" i="13"/>
  <c r="G1703" i="13"/>
  <c r="H1703" i="13"/>
  <c r="I1703" i="13"/>
  <c r="J1703" i="13"/>
  <c r="K1703" i="13"/>
  <c r="L1703" i="13"/>
  <c r="N1703" i="13"/>
  <c r="P1703" i="13"/>
  <c r="C1704" i="13"/>
  <c r="D1704" i="13"/>
  <c r="E1704" i="13"/>
  <c r="G1704" i="13"/>
  <c r="I1704" i="13"/>
  <c r="J1704" i="13"/>
  <c r="K1704" i="13"/>
  <c r="L1704" i="13"/>
  <c r="M1704" i="13"/>
  <c r="N1704" i="13"/>
  <c r="P1704" i="13"/>
  <c r="D1705" i="13"/>
  <c r="E1705" i="13"/>
  <c r="G1705" i="13"/>
  <c r="H1705" i="13"/>
  <c r="I1705" i="13"/>
  <c r="J1705" i="13"/>
  <c r="L1705" i="13"/>
  <c r="M1705" i="13"/>
  <c r="N1705" i="13"/>
  <c r="P1705" i="13"/>
  <c r="B1706" i="13"/>
  <c r="C1706" i="13"/>
  <c r="D1706" i="13"/>
  <c r="G1706" i="13"/>
  <c r="H1706" i="13"/>
  <c r="I1706" i="13"/>
  <c r="J1706" i="13"/>
  <c r="K1706" i="13"/>
  <c r="L1706" i="13"/>
  <c r="M1706" i="13"/>
  <c r="P1706" i="13"/>
  <c r="B1707" i="13"/>
  <c r="C1707" i="13"/>
  <c r="D1707" i="13"/>
  <c r="E1707" i="13"/>
  <c r="G1707" i="13"/>
  <c r="H1707" i="13"/>
  <c r="J1707" i="13"/>
  <c r="K1707" i="13"/>
  <c r="L1707" i="13"/>
  <c r="M1707" i="13"/>
  <c r="N1707" i="13"/>
  <c r="P1707" i="13"/>
  <c r="C1708" i="13"/>
  <c r="D1708" i="13"/>
  <c r="E1708" i="13"/>
  <c r="G1708" i="13"/>
  <c r="I1708" i="13"/>
  <c r="J1708" i="13"/>
  <c r="K1708" i="13"/>
  <c r="M1708" i="13"/>
  <c r="N1708" i="13"/>
  <c r="P1708" i="13"/>
  <c r="B1709" i="13"/>
  <c r="D1709" i="13"/>
  <c r="E1709" i="13"/>
  <c r="I1709" i="13"/>
  <c r="J1709" i="13"/>
  <c r="K1709" i="13"/>
  <c r="L1709" i="13"/>
  <c r="M1709" i="13"/>
  <c r="N1709" i="13"/>
  <c r="B1710" i="13"/>
  <c r="D1710" i="13"/>
  <c r="E1710" i="13"/>
  <c r="G1710" i="13"/>
  <c r="H1710" i="13"/>
  <c r="I1710" i="13"/>
  <c r="K1710" i="13"/>
  <c r="L1710" i="13"/>
  <c r="M1710" i="13"/>
  <c r="N1710" i="13"/>
  <c r="P1710" i="13"/>
  <c r="B1711" i="13"/>
  <c r="C1711" i="13"/>
  <c r="E1711" i="13"/>
  <c r="G1711" i="13"/>
  <c r="H1711" i="13"/>
  <c r="I1711" i="13"/>
  <c r="J1711" i="13"/>
  <c r="K1711" i="13"/>
  <c r="L1711" i="13"/>
  <c r="N1711" i="13"/>
  <c r="P1711" i="13"/>
  <c r="B1712" i="13"/>
  <c r="C1712" i="13"/>
  <c r="D1712" i="13"/>
  <c r="E1712" i="13"/>
  <c r="G1712" i="13"/>
  <c r="I1712" i="13"/>
  <c r="J1712" i="13"/>
  <c r="K1712" i="13"/>
  <c r="L1712" i="13"/>
  <c r="M1712" i="13"/>
  <c r="N1712" i="13"/>
  <c r="P1712" i="13"/>
  <c r="D1713" i="13"/>
  <c r="E1713" i="13"/>
  <c r="G1713" i="13"/>
  <c r="H1713" i="13"/>
  <c r="I1713" i="13"/>
  <c r="J1713" i="13"/>
  <c r="L1713" i="13"/>
  <c r="M1713" i="13"/>
  <c r="N1713" i="13"/>
  <c r="P1713" i="13"/>
  <c r="B1714" i="13"/>
  <c r="C1714" i="13"/>
  <c r="D1714" i="13"/>
  <c r="G1714" i="13"/>
  <c r="H1714" i="13"/>
  <c r="I1714" i="13"/>
  <c r="J1714" i="13"/>
  <c r="K1714" i="13"/>
  <c r="L1714" i="13"/>
  <c r="M1714" i="13"/>
  <c r="P1714" i="13"/>
  <c r="B1715" i="13"/>
  <c r="C1715" i="13"/>
  <c r="D1715" i="13"/>
  <c r="E1715" i="13"/>
  <c r="G1715" i="13"/>
  <c r="H1715" i="13"/>
  <c r="J1715" i="13"/>
  <c r="K1715" i="13"/>
  <c r="L1715" i="13"/>
  <c r="M1715" i="13"/>
  <c r="N1715" i="13"/>
  <c r="P1715" i="13"/>
  <c r="C1716" i="13"/>
  <c r="D1716" i="13"/>
  <c r="E1716" i="13"/>
  <c r="G1716" i="13"/>
  <c r="H1716" i="13"/>
  <c r="I1716" i="13"/>
  <c r="J1716" i="13"/>
  <c r="K1716" i="13"/>
  <c r="M1716" i="13"/>
  <c r="N1716" i="13"/>
  <c r="P1716" i="13"/>
  <c r="R1717" i="13"/>
  <c r="B1717" i="13"/>
  <c r="D1717" i="13"/>
  <c r="E1717" i="13"/>
  <c r="I1717" i="13"/>
  <c r="J1717" i="13"/>
  <c r="K1717" i="13"/>
  <c r="L1717" i="13"/>
  <c r="M1717" i="13"/>
  <c r="N1717" i="13"/>
  <c r="B1718" i="13"/>
  <c r="D1718" i="13"/>
  <c r="E1718" i="13"/>
  <c r="G1718" i="13"/>
  <c r="H1718" i="13"/>
  <c r="I1718" i="13"/>
  <c r="K1718" i="13"/>
  <c r="L1718" i="13"/>
  <c r="M1718" i="13"/>
  <c r="N1718" i="13"/>
  <c r="P1718" i="13"/>
  <c r="B1719" i="13"/>
  <c r="C1719" i="13"/>
  <c r="E1719" i="13"/>
  <c r="G1719" i="13"/>
  <c r="H1719" i="13"/>
  <c r="I1719" i="13"/>
  <c r="J1719" i="13"/>
  <c r="K1719" i="13"/>
  <c r="L1719" i="13"/>
  <c r="N1719" i="13"/>
  <c r="P1719" i="13"/>
  <c r="B1720" i="13"/>
  <c r="C1720" i="13"/>
  <c r="D1720" i="13"/>
  <c r="E1720" i="13"/>
  <c r="G1720" i="13"/>
  <c r="I1720" i="13"/>
  <c r="J1720" i="13"/>
  <c r="K1720" i="13"/>
  <c r="L1720" i="13"/>
  <c r="M1720" i="13"/>
  <c r="N1720" i="13"/>
  <c r="P1720" i="13"/>
  <c r="D1721" i="13"/>
  <c r="E1721" i="13"/>
  <c r="G1721" i="13"/>
  <c r="H1721" i="13"/>
  <c r="I1721" i="13"/>
  <c r="J1721" i="13"/>
  <c r="L1721" i="13"/>
  <c r="M1721" i="13"/>
  <c r="N1721" i="13"/>
  <c r="P1721" i="13"/>
  <c r="B1722" i="13"/>
  <c r="C1722" i="13"/>
  <c r="D1722" i="13"/>
  <c r="G1722" i="13"/>
  <c r="H1722" i="13"/>
  <c r="I1722" i="13"/>
  <c r="J1722" i="13"/>
  <c r="K1722" i="13"/>
  <c r="L1722" i="13"/>
  <c r="M1722" i="13"/>
  <c r="P1722" i="13"/>
  <c r="B1723" i="13"/>
  <c r="C1723" i="13"/>
  <c r="D1723" i="13"/>
  <c r="E1723" i="13"/>
  <c r="G1723" i="13"/>
  <c r="H1723" i="13"/>
  <c r="J1723" i="13"/>
  <c r="K1723" i="13"/>
  <c r="L1723" i="13"/>
  <c r="M1723" i="13"/>
  <c r="N1723" i="13"/>
  <c r="P1723" i="13"/>
  <c r="C1724" i="13"/>
  <c r="D1724" i="13"/>
  <c r="E1724" i="13"/>
  <c r="G1724" i="13"/>
  <c r="I1724" i="13"/>
  <c r="J1724" i="13"/>
  <c r="K1724" i="13"/>
  <c r="M1724" i="13"/>
  <c r="N1724" i="13"/>
  <c r="P1724" i="13"/>
  <c r="B1725" i="13"/>
  <c r="D1725" i="13"/>
  <c r="E1725" i="13"/>
  <c r="I1725" i="13"/>
  <c r="J1725" i="13"/>
  <c r="K1725" i="13"/>
  <c r="L1725" i="13"/>
  <c r="M1725" i="13"/>
  <c r="N1725" i="13"/>
  <c r="B1726" i="13"/>
  <c r="D1726" i="13"/>
  <c r="E1726" i="13"/>
  <c r="G1726" i="13"/>
  <c r="H1726" i="13"/>
  <c r="I1726" i="13"/>
  <c r="K1726" i="13"/>
  <c r="L1726" i="13"/>
  <c r="M1726" i="13"/>
  <c r="N1726" i="13"/>
  <c r="P1726" i="13"/>
  <c r="B1727" i="13"/>
  <c r="C1727" i="13"/>
  <c r="E1727" i="13"/>
  <c r="G1727" i="13"/>
  <c r="H1727" i="13"/>
  <c r="I1727" i="13"/>
  <c r="J1727" i="13"/>
  <c r="K1727" i="13"/>
  <c r="L1727" i="13"/>
  <c r="N1727" i="13"/>
  <c r="P1727" i="13"/>
  <c r="R1728" i="13"/>
  <c r="C1728" i="13"/>
  <c r="D1728" i="13"/>
  <c r="E1728" i="13"/>
  <c r="G1728" i="13"/>
  <c r="I1728" i="13"/>
  <c r="J1728" i="13"/>
  <c r="K1728" i="13"/>
  <c r="L1728" i="13"/>
  <c r="M1728" i="13"/>
  <c r="N1728" i="13"/>
  <c r="P1728" i="13"/>
  <c r="S1728" i="13"/>
  <c r="U1728" i="13" s="1"/>
  <c r="D1729" i="13"/>
  <c r="E1729" i="13"/>
  <c r="G1729" i="13"/>
  <c r="H1729" i="13"/>
  <c r="I1729" i="13"/>
  <c r="J1729" i="13"/>
  <c r="L1729" i="13"/>
  <c r="M1729" i="13"/>
  <c r="N1729" i="13"/>
  <c r="P1729" i="13"/>
  <c r="B1730" i="13"/>
  <c r="C1730" i="13"/>
  <c r="D1730" i="13"/>
  <c r="G1730" i="13"/>
  <c r="H1730" i="13"/>
  <c r="I1730" i="13"/>
  <c r="J1730" i="13"/>
  <c r="K1730" i="13"/>
  <c r="L1730" i="13"/>
  <c r="M1730" i="13"/>
  <c r="P1730" i="13"/>
  <c r="B1731" i="13"/>
  <c r="C1731" i="13"/>
  <c r="D1731" i="13"/>
  <c r="E1731" i="13"/>
  <c r="G1731" i="13"/>
  <c r="H1731" i="13"/>
  <c r="J1731" i="13"/>
  <c r="K1731" i="13"/>
  <c r="L1731" i="13"/>
  <c r="M1731" i="13"/>
  <c r="N1731" i="13"/>
  <c r="P1731" i="13"/>
  <c r="C1732" i="13"/>
  <c r="D1732" i="13"/>
  <c r="E1732" i="13"/>
  <c r="G1732" i="13"/>
  <c r="H1732" i="13"/>
  <c r="I1732" i="13"/>
  <c r="J1732" i="13"/>
  <c r="K1732" i="13"/>
  <c r="M1732" i="13"/>
  <c r="N1732" i="13"/>
  <c r="P1732" i="13"/>
  <c r="B1733" i="13"/>
  <c r="C1733" i="13"/>
  <c r="D1733" i="13"/>
  <c r="E1733" i="13"/>
  <c r="I1733" i="13"/>
  <c r="J1733" i="13"/>
  <c r="K1733" i="13"/>
  <c r="L1733" i="13"/>
  <c r="M1733" i="13"/>
  <c r="N1733" i="13"/>
  <c r="B1734" i="13"/>
  <c r="D1734" i="13"/>
  <c r="E1734" i="13"/>
  <c r="G1734" i="13"/>
  <c r="H1734" i="13"/>
  <c r="I1734" i="13"/>
  <c r="K1734" i="13"/>
  <c r="L1734" i="13"/>
  <c r="M1734" i="13"/>
  <c r="N1734" i="13"/>
  <c r="P1734" i="13"/>
  <c r="B1735" i="13"/>
  <c r="C1735" i="13"/>
  <c r="E1735" i="13"/>
  <c r="G1735" i="13"/>
  <c r="H1735" i="13"/>
  <c r="I1735" i="13"/>
  <c r="J1735" i="13"/>
  <c r="K1735" i="13"/>
  <c r="L1735" i="13"/>
  <c r="N1735" i="13"/>
  <c r="P1735" i="13"/>
  <c r="R1736" i="13"/>
  <c r="B1736" i="13"/>
  <c r="C1736" i="13"/>
  <c r="D1736" i="13"/>
  <c r="E1736" i="13"/>
  <c r="G1736" i="13"/>
  <c r="I1736" i="13"/>
  <c r="J1736" i="13"/>
  <c r="K1736" i="13"/>
  <c r="L1736" i="13"/>
  <c r="M1736" i="13"/>
  <c r="N1736" i="13"/>
  <c r="P1736" i="13"/>
  <c r="S1736" i="13"/>
  <c r="D1737" i="13"/>
  <c r="E1737" i="13"/>
  <c r="G1737" i="13"/>
  <c r="H1737" i="13"/>
  <c r="I1737" i="13"/>
  <c r="J1737" i="13"/>
  <c r="L1737" i="13"/>
  <c r="M1737" i="13"/>
  <c r="N1737" i="13"/>
  <c r="P1737" i="13"/>
  <c r="B1738" i="13"/>
  <c r="C1738" i="13"/>
  <c r="D1738" i="13"/>
  <c r="G1738" i="13"/>
  <c r="H1738" i="13"/>
  <c r="I1738" i="13"/>
  <c r="J1738" i="13"/>
  <c r="K1738" i="13"/>
  <c r="L1738" i="13"/>
  <c r="M1738" i="13"/>
  <c r="P1738" i="13"/>
  <c r="B1739" i="13"/>
  <c r="C1739" i="13"/>
  <c r="D1739" i="13"/>
  <c r="E1739" i="13"/>
  <c r="G1739" i="13"/>
  <c r="H1739" i="13"/>
  <c r="J1739" i="13"/>
  <c r="K1739" i="13"/>
  <c r="L1739" i="13"/>
  <c r="M1739" i="13"/>
  <c r="N1739" i="13"/>
  <c r="P1739" i="13"/>
  <c r="C1740" i="13"/>
  <c r="D1740" i="13"/>
  <c r="E1740" i="13"/>
  <c r="G1740" i="13"/>
  <c r="I1740" i="13"/>
  <c r="J1740" i="13"/>
  <c r="K1740" i="13"/>
  <c r="M1740" i="13"/>
  <c r="N1740" i="13"/>
  <c r="P1740" i="13"/>
  <c r="B1741" i="13"/>
  <c r="D1741" i="13"/>
  <c r="E1741" i="13"/>
  <c r="I1741" i="13"/>
  <c r="J1741" i="13"/>
  <c r="K1741" i="13"/>
  <c r="L1741" i="13"/>
  <c r="M1741" i="13"/>
  <c r="N1741" i="13"/>
  <c r="B1742" i="13"/>
  <c r="D1742" i="13"/>
  <c r="E1742" i="13"/>
  <c r="G1742" i="13"/>
  <c r="H1742" i="13"/>
  <c r="I1742" i="13"/>
  <c r="K1742" i="13"/>
  <c r="L1742" i="13"/>
  <c r="M1742" i="13"/>
  <c r="N1742" i="13"/>
  <c r="P1742" i="13"/>
  <c r="B1743" i="13"/>
  <c r="C1743" i="13"/>
  <c r="E1743" i="13"/>
  <c r="G1743" i="13"/>
  <c r="H1743" i="13"/>
  <c r="I1743" i="13"/>
  <c r="J1743" i="13"/>
  <c r="K1743" i="13"/>
  <c r="L1743" i="13"/>
  <c r="N1743" i="13"/>
  <c r="P1743" i="13"/>
  <c r="R1744" i="13"/>
  <c r="C1744" i="13"/>
  <c r="D1744" i="13"/>
  <c r="E1744" i="13"/>
  <c r="G1744" i="13"/>
  <c r="I1744" i="13"/>
  <c r="J1744" i="13"/>
  <c r="K1744" i="13"/>
  <c r="L1744" i="13"/>
  <c r="M1744" i="13"/>
  <c r="N1744" i="13"/>
  <c r="P1744" i="13"/>
  <c r="D1745" i="13"/>
  <c r="E1745" i="13"/>
  <c r="G1745" i="13"/>
  <c r="H1745" i="13"/>
  <c r="I1745" i="13"/>
  <c r="J1745" i="13"/>
  <c r="L1745" i="13"/>
  <c r="M1745" i="13"/>
  <c r="N1745" i="13"/>
  <c r="P1745" i="13"/>
  <c r="B1746" i="13"/>
  <c r="C1746" i="13"/>
  <c r="D1746" i="13"/>
  <c r="G1746" i="13"/>
  <c r="H1746" i="13"/>
  <c r="I1746" i="13"/>
  <c r="J1746" i="13"/>
  <c r="K1746" i="13"/>
  <c r="L1746" i="13"/>
  <c r="M1746" i="13"/>
  <c r="P1746" i="13"/>
  <c r="B1747" i="13"/>
  <c r="C1747" i="13"/>
  <c r="D1747" i="13"/>
  <c r="E1747" i="13"/>
  <c r="G1747" i="13"/>
  <c r="H1747" i="13"/>
  <c r="J1747" i="13"/>
  <c r="K1747" i="13"/>
  <c r="L1747" i="13"/>
  <c r="M1747" i="13"/>
  <c r="N1747" i="13"/>
  <c r="P1747" i="13"/>
  <c r="C1748" i="13"/>
  <c r="D1748" i="13"/>
  <c r="E1748" i="13"/>
  <c r="G1748" i="13"/>
  <c r="H1748" i="13"/>
  <c r="I1748" i="13"/>
  <c r="J1748" i="13"/>
  <c r="K1748" i="13"/>
  <c r="M1748" i="13"/>
  <c r="N1748" i="13"/>
  <c r="P1748" i="13"/>
  <c r="B1749" i="13"/>
  <c r="C1749" i="13"/>
  <c r="D1749" i="13"/>
  <c r="E1749" i="13"/>
  <c r="I1749" i="13"/>
  <c r="J1749" i="13"/>
  <c r="K1749" i="13"/>
  <c r="L1749" i="13"/>
  <c r="M1749" i="13"/>
  <c r="N1749" i="13"/>
  <c r="B1750" i="13"/>
  <c r="D1750" i="13"/>
  <c r="E1750" i="13"/>
  <c r="G1750" i="13"/>
  <c r="H1750" i="13"/>
  <c r="I1750" i="13"/>
  <c r="K1750" i="13"/>
  <c r="L1750" i="13"/>
  <c r="M1750" i="13"/>
  <c r="N1750" i="13"/>
  <c r="P1750" i="13"/>
  <c r="B1751" i="13"/>
  <c r="C1751" i="13"/>
  <c r="E1751" i="13"/>
  <c r="G1751" i="13"/>
  <c r="H1751" i="13"/>
  <c r="I1751" i="13"/>
  <c r="J1751" i="13"/>
  <c r="K1751" i="13"/>
  <c r="L1751" i="13"/>
  <c r="N1751" i="13"/>
  <c r="P1751" i="13"/>
  <c r="R1752" i="13"/>
  <c r="B1752" i="13"/>
  <c r="C1752" i="13"/>
  <c r="D1752" i="13"/>
  <c r="E1752" i="13"/>
  <c r="G1752" i="13"/>
  <c r="I1752" i="13"/>
  <c r="J1752" i="13"/>
  <c r="K1752" i="13"/>
  <c r="L1752" i="13"/>
  <c r="M1752" i="13"/>
  <c r="N1752" i="13"/>
  <c r="P1752" i="13"/>
  <c r="S1752" i="13"/>
  <c r="U1752" i="13" s="1"/>
  <c r="D1753" i="13"/>
  <c r="E1753" i="13"/>
  <c r="G1753" i="13"/>
  <c r="H1753" i="13"/>
  <c r="I1753" i="13"/>
  <c r="J1753" i="13"/>
  <c r="L1753" i="13"/>
  <c r="M1753" i="13"/>
  <c r="N1753" i="13"/>
  <c r="P1753" i="13"/>
  <c r="B1754" i="13"/>
  <c r="C1754" i="13"/>
  <c r="D1754" i="13"/>
  <c r="G1754" i="13"/>
  <c r="H1754" i="13"/>
  <c r="I1754" i="13"/>
  <c r="J1754" i="13"/>
  <c r="K1754" i="13"/>
  <c r="L1754" i="13"/>
  <c r="M1754" i="13"/>
  <c r="P1754" i="13"/>
  <c r="B1755" i="13"/>
  <c r="C1755" i="13"/>
  <c r="D1755" i="13"/>
  <c r="E1755" i="13"/>
  <c r="G1755" i="13"/>
  <c r="H1755" i="13"/>
  <c r="J1755" i="13"/>
  <c r="K1755" i="13"/>
  <c r="L1755" i="13"/>
  <c r="M1755" i="13"/>
  <c r="N1755" i="13"/>
  <c r="P1755" i="13"/>
  <c r="C1756" i="13"/>
  <c r="D1756" i="13"/>
  <c r="E1756" i="13"/>
  <c r="G1756" i="13"/>
  <c r="I1756" i="13"/>
  <c r="J1756" i="13"/>
  <c r="K1756" i="13"/>
  <c r="M1756" i="13"/>
  <c r="N1756" i="13"/>
  <c r="P1756" i="13"/>
  <c r="B1757" i="13"/>
  <c r="D1757" i="13"/>
  <c r="E1757" i="13"/>
  <c r="I1757" i="13"/>
  <c r="J1757" i="13"/>
  <c r="K1757" i="13"/>
  <c r="L1757" i="13"/>
  <c r="M1757" i="13"/>
  <c r="N1757" i="13"/>
  <c r="B1758" i="13"/>
  <c r="D1758" i="13"/>
  <c r="E1758" i="13"/>
  <c r="G1758" i="13"/>
  <c r="H1758" i="13"/>
  <c r="I1758" i="13"/>
  <c r="K1758" i="13"/>
  <c r="L1758" i="13"/>
  <c r="M1758" i="13"/>
  <c r="N1758" i="13"/>
  <c r="P1758" i="13"/>
  <c r="B1759" i="13"/>
  <c r="C1759" i="13"/>
  <c r="E1759" i="13"/>
  <c r="G1759" i="13"/>
  <c r="H1759" i="13"/>
  <c r="I1759" i="13"/>
  <c r="J1759" i="13"/>
  <c r="K1759" i="13"/>
  <c r="L1759" i="13"/>
  <c r="N1759" i="13"/>
  <c r="P1759" i="13"/>
  <c r="R1760" i="13"/>
  <c r="C1760" i="13"/>
  <c r="D1760" i="13"/>
  <c r="E1760" i="13"/>
  <c r="G1760" i="13"/>
  <c r="I1760" i="13"/>
  <c r="J1760" i="13"/>
  <c r="K1760" i="13"/>
  <c r="L1760" i="13"/>
  <c r="M1760" i="13"/>
  <c r="N1760" i="13"/>
  <c r="P1760" i="13"/>
  <c r="D1761" i="13"/>
  <c r="E1761" i="13"/>
  <c r="G1761" i="13"/>
  <c r="H1761" i="13"/>
  <c r="I1761" i="13"/>
  <c r="J1761" i="13"/>
  <c r="L1761" i="13"/>
  <c r="M1761" i="13"/>
  <c r="N1761" i="13"/>
  <c r="P1761" i="13"/>
  <c r="B1762" i="13"/>
  <c r="C1762" i="13"/>
  <c r="D1762" i="13"/>
  <c r="G1762" i="13"/>
  <c r="H1762" i="13"/>
  <c r="I1762" i="13"/>
  <c r="J1762" i="13"/>
  <c r="K1762" i="13"/>
  <c r="L1762" i="13"/>
  <c r="M1762" i="13"/>
  <c r="P1762" i="13"/>
  <c r="B1763" i="13"/>
  <c r="C1763" i="13"/>
  <c r="D1763" i="13"/>
  <c r="E1763" i="13"/>
  <c r="G1763" i="13"/>
  <c r="H1763" i="13"/>
  <c r="J1763" i="13"/>
  <c r="K1763" i="13"/>
  <c r="L1763" i="13"/>
  <c r="M1763" i="13"/>
  <c r="N1763" i="13"/>
  <c r="P1763" i="13"/>
  <c r="C1764" i="13"/>
  <c r="D1764" i="13"/>
  <c r="E1764" i="13"/>
  <c r="G1764" i="13"/>
  <c r="I1764" i="13"/>
  <c r="J1764" i="13"/>
  <c r="K1764" i="13"/>
  <c r="M1764" i="13"/>
  <c r="N1764" i="13"/>
  <c r="P1764" i="13"/>
  <c r="B1765" i="13"/>
  <c r="D1765" i="13"/>
  <c r="E1765" i="13"/>
  <c r="I1765" i="13"/>
  <c r="J1765" i="13"/>
  <c r="K1765" i="13"/>
  <c r="L1765" i="13"/>
  <c r="M1765" i="13"/>
  <c r="N1765" i="13"/>
  <c r="B1766" i="13"/>
  <c r="D1766" i="13"/>
  <c r="E1766" i="13"/>
  <c r="G1766" i="13"/>
  <c r="H1766" i="13"/>
  <c r="I1766" i="13"/>
  <c r="K1766" i="13"/>
  <c r="L1766" i="13"/>
  <c r="M1766" i="13"/>
  <c r="N1766" i="13"/>
  <c r="P1766" i="13"/>
  <c r="B1767" i="13"/>
  <c r="C1767" i="13"/>
  <c r="E1767" i="13"/>
  <c r="G1767" i="13"/>
  <c r="H1767" i="13"/>
  <c r="I1767" i="13"/>
  <c r="J1767" i="13"/>
  <c r="K1767" i="13"/>
  <c r="L1767" i="13"/>
  <c r="N1767" i="13"/>
  <c r="P1767" i="13"/>
  <c r="C1768" i="13"/>
  <c r="D1768" i="13"/>
  <c r="E1768" i="13"/>
  <c r="G1768" i="13"/>
  <c r="I1768" i="13"/>
  <c r="J1768" i="13"/>
  <c r="K1768" i="13"/>
  <c r="L1768" i="13"/>
  <c r="M1768" i="13"/>
  <c r="N1768" i="13"/>
  <c r="P1768" i="13"/>
  <c r="D1769" i="13"/>
  <c r="E1769" i="13"/>
  <c r="G1769" i="13"/>
  <c r="H1769" i="13"/>
  <c r="I1769" i="13"/>
  <c r="J1769" i="13"/>
  <c r="L1769" i="13"/>
  <c r="M1769" i="13"/>
  <c r="N1769" i="13"/>
  <c r="P1769" i="13"/>
  <c r="B1770" i="13"/>
  <c r="C1770" i="13"/>
  <c r="D1770" i="13"/>
  <c r="G1770" i="13"/>
  <c r="H1770" i="13"/>
  <c r="I1770" i="13"/>
  <c r="J1770" i="13"/>
  <c r="K1770" i="13"/>
  <c r="L1770" i="13"/>
  <c r="M1770" i="13"/>
  <c r="P1770" i="13"/>
  <c r="B1771" i="13"/>
  <c r="C1771" i="13"/>
  <c r="D1771" i="13"/>
  <c r="E1771" i="13"/>
  <c r="G1771" i="13"/>
  <c r="H1771" i="13"/>
  <c r="J1771" i="13"/>
  <c r="K1771" i="13"/>
  <c r="L1771" i="13"/>
  <c r="M1771" i="13"/>
  <c r="N1771" i="13"/>
  <c r="P1771" i="13"/>
  <c r="C1772" i="13"/>
  <c r="D1772" i="13"/>
  <c r="E1772" i="13"/>
  <c r="G1772" i="13"/>
  <c r="I1772" i="13"/>
  <c r="J1772" i="13"/>
  <c r="K1772" i="13"/>
  <c r="M1772" i="13"/>
  <c r="N1772" i="13"/>
  <c r="P1772" i="13"/>
  <c r="B1773" i="13"/>
  <c r="D1773" i="13"/>
  <c r="E1773" i="13"/>
  <c r="I1773" i="13"/>
  <c r="J1773" i="13"/>
  <c r="K1773" i="13"/>
  <c r="L1773" i="13"/>
  <c r="M1773" i="13"/>
  <c r="N1773" i="13"/>
  <c r="T1773" i="13"/>
  <c r="V1773" i="13" s="1"/>
  <c r="U1773" i="13"/>
  <c r="B1774" i="13"/>
  <c r="D1774" i="13"/>
  <c r="E1774" i="13"/>
  <c r="G1774" i="13"/>
  <c r="H1774" i="13"/>
  <c r="I1774" i="13"/>
  <c r="K1774" i="13"/>
  <c r="L1774" i="13"/>
  <c r="M1774" i="13"/>
  <c r="N1774" i="13"/>
  <c r="P1774" i="13"/>
  <c r="B1775" i="13"/>
  <c r="C1775" i="13"/>
  <c r="E1775" i="13"/>
  <c r="G1775" i="13"/>
  <c r="H1775" i="13"/>
  <c r="I1775" i="13"/>
  <c r="J1775" i="13"/>
  <c r="K1775" i="13"/>
  <c r="L1775" i="13"/>
  <c r="N1775" i="13"/>
  <c r="P1775" i="13"/>
  <c r="R1776" i="13"/>
  <c r="B1776" i="13"/>
  <c r="C1776" i="13"/>
  <c r="D1776" i="13"/>
  <c r="E1776" i="13"/>
  <c r="G1776" i="13"/>
  <c r="I1776" i="13"/>
  <c r="J1776" i="13"/>
  <c r="K1776" i="13"/>
  <c r="L1776" i="13"/>
  <c r="M1776" i="13"/>
  <c r="N1776" i="13"/>
  <c r="P1776" i="13"/>
  <c r="S1776" i="13"/>
  <c r="D1777" i="13"/>
  <c r="E1777" i="13"/>
  <c r="G1777" i="13"/>
  <c r="H1777" i="13"/>
  <c r="I1777" i="13"/>
  <c r="J1777" i="13"/>
  <c r="L1777" i="13"/>
  <c r="M1777" i="13"/>
  <c r="N1777" i="13"/>
  <c r="P1777" i="13"/>
  <c r="B1778" i="13"/>
  <c r="C1778" i="13"/>
  <c r="D1778" i="13"/>
  <c r="G1778" i="13"/>
  <c r="H1778" i="13"/>
  <c r="I1778" i="13"/>
  <c r="J1778" i="13"/>
  <c r="K1778" i="13"/>
  <c r="L1778" i="13"/>
  <c r="M1778" i="13"/>
  <c r="P1778" i="13"/>
  <c r="B1779" i="13"/>
  <c r="C1779" i="13"/>
  <c r="D1779" i="13"/>
  <c r="E1779" i="13"/>
  <c r="G1779" i="13"/>
  <c r="H1779" i="13"/>
  <c r="J1779" i="13"/>
  <c r="K1779" i="13"/>
  <c r="L1779" i="13"/>
  <c r="M1779" i="13"/>
  <c r="N1779" i="13"/>
  <c r="P1779" i="13"/>
  <c r="C1780" i="13"/>
  <c r="D1780" i="13"/>
  <c r="E1780" i="13"/>
  <c r="G1780" i="13"/>
  <c r="I1780" i="13"/>
  <c r="J1780" i="13"/>
  <c r="K1780" i="13"/>
  <c r="M1780" i="13"/>
  <c r="N1780" i="13"/>
  <c r="P1780" i="13"/>
  <c r="B1781" i="13"/>
  <c r="D1781" i="13"/>
  <c r="E1781" i="13"/>
  <c r="I1781" i="13"/>
  <c r="J1781" i="13"/>
  <c r="K1781" i="13"/>
  <c r="L1781" i="13"/>
  <c r="M1781" i="13"/>
  <c r="N1781" i="13"/>
  <c r="B1782" i="13"/>
  <c r="D1782" i="13"/>
  <c r="E1782" i="13"/>
  <c r="G1782" i="13"/>
  <c r="H1782" i="13"/>
  <c r="I1782" i="13"/>
  <c r="K1782" i="13"/>
  <c r="L1782" i="13"/>
  <c r="M1782" i="13"/>
  <c r="N1782" i="13"/>
  <c r="P1782" i="13"/>
  <c r="B1783" i="13"/>
  <c r="C1783" i="13"/>
  <c r="E1783" i="13"/>
  <c r="G1783" i="13"/>
  <c r="H1783" i="13"/>
  <c r="I1783" i="13"/>
  <c r="J1783" i="13"/>
  <c r="K1783" i="13"/>
  <c r="L1783" i="13"/>
  <c r="N1783" i="13"/>
  <c r="P1783" i="13"/>
  <c r="R1784" i="13"/>
  <c r="C1784" i="13"/>
  <c r="D1784" i="13"/>
  <c r="E1784" i="13"/>
  <c r="G1784" i="13"/>
  <c r="I1784" i="13"/>
  <c r="J1784" i="13"/>
  <c r="K1784" i="13"/>
  <c r="L1784" i="13"/>
  <c r="M1784" i="13"/>
  <c r="N1784" i="13"/>
  <c r="P1784" i="13"/>
  <c r="S1784" i="13"/>
  <c r="D1785" i="13"/>
  <c r="E1785" i="13"/>
  <c r="G1785" i="13"/>
  <c r="H1785" i="13"/>
  <c r="I1785" i="13"/>
  <c r="J1785" i="13"/>
  <c r="L1785" i="13"/>
  <c r="M1785" i="13"/>
  <c r="N1785" i="13"/>
  <c r="P1785" i="13"/>
  <c r="B1786" i="13"/>
  <c r="C1786" i="13"/>
  <c r="D1786" i="13"/>
  <c r="G1786" i="13"/>
  <c r="H1786" i="13"/>
  <c r="I1786" i="13"/>
  <c r="J1786" i="13"/>
  <c r="K1786" i="13"/>
  <c r="L1786" i="13"/>
  <c r="M1786" i="13"/>
  <c r="P1786" i="13"/>
  <c r="B1787" i="13"/>
  <c r="C1787" i="13"/>
  <c r="D1787" i="13"/>
  <c r="E1787" i="13"/>
  <c r="G1787" i="13"/>
  <c r="H1787" i="13"/>
  <c r="J1787" i="13"/>
  <c r="K1787" i="13"/>
  <c r="L1787" i="13"/>
  <c r="M1787" i="13"/>
  <c r="N1787" i="13"/>
  <c r="P1787" i="13"/>
  <c r="C1788" i="13"/>
  <c r="D1788" i="13"/>
  <c r="E1788" i="13"/>
  <c r="G1788" i="13"/>
  <c r="H1788" i="13"/>
  <c r="I1788" i="13"/>
  <c r="J1788" i="13"/>
  <c r="K1788" i="13"/>
  <c r="M1788" i="13"/>
  <c r="N1788" i="13"/>
  <c r="P1788" i="13"/>
  <c r="B1789" i="13"/>
  <c r="C1789" i="13"/>
  <c r="D1789" i="13"/>
  <c r="E1789" i="13"/>
  <c r="I1789" i="13"/>
  <c r="J1789" i="13"/>
  <c r="K1789" i="13"/>
  <c r="L1789" i="13"/>
  <c r="M1789" i="13"/>
  <c r="N1789" i="13"/>
  <c r="B1790" i="13"/>
  <c r="D1790" i="13"/>
  <c r="E1790" i="13"/>
  <c r="G1790" i="13"/>
  <c r="H1790" i="13"/>
  <c r="I1790" i="13"/>
  <c r="K1790" i="13"/>
  <c r="L1790" i="13"/>
  <c r="M1790" i="13"/>
  <c r="N1790" i="13"/>
  <c r="P1790" i="13"/>
  <c r="B1791" i="13"/>
  <c r="C1791" i="13"/>
  <c r="E1791" i="13"/>
  <c r="G1791" i="13"/>
  <c r="H1791" i="13"/>
  <c r="I1791" i="13"/>
  <c r="J1791" i="13"/>
  <c r="K1791" i="13"/>
  <c r="L1791" i="13"/>
  <c r="N1791" i="13"/>
  <c r="P1791" i="13"/>
  <c r="R1792" i="13"/>
  <c r="B1792" i="13"/>
  <c r="C1792" i="13"/>
  <c r="D1792" i="13"/>
  <c r="E1792" i="13"/>
  <c r="G1792" i="13"/>
  <c r="I1792" i="13"/>
  <c r="J1792" i="13"/>
  <c r="K1792" i="13"/>
  <c r="L1792" i="13"/>
  <c r="M1792" i="13"/>
  <c r="N1792" i="13"/>
  <c r="P1792" i="13"/>
  <c r="S1792" i="13"/>
  <c r="D1793" i="13"/>
  <c r="E1793" i="13"/>
  <c r="G1793" i="13"/>
  <c r="H1793" i="13"/>
  <c r="I1793" i="13"/>
  <c r="J1793" i="13"/>
  <c r="L1793" i="13"/>
  <c r="M1793" i="13"/>
  <c r="N1793" i="13"/>
  <c r="P1793" i="13"/>
  <c r="B1794" i="13"/>
  <c r="C1794" i="13"/>
  <c r="D1794" i="13"/>
  <c r="G1794" i="13"/>
  <c r="H1794" i="13"/>
  <c r="I1794" i="13"/>
  <c r="J1794" i="13"/>
  <c r="K1794" i="13"/>
  <c r="L1794" i="13"/>
  <c r="M1794" i="13"/>
  <c r="P1794" i="13"/>
  <c r="B1795" i="13"/>
  <c r="C1795" i="13"/>
  <c r="D1795" i="13"/>
  <c r="E1795" i="13"/>
  <c r="G1795" i="13"/>
  <c r="H1795" i="13"/>
  <c r="J1795" i="13"/>
  <c r="K1795" i="13"/>
  <c r="L1795" i="13"/>
  <c r="M1795" i="13"/>
  <c r="N1795" i="13"/>
  <c r="P1795" i="13"/>
  <c r="C1796" i="13"/>
  <c r="D1796" i="13"/>
  <c r="E1796" i="13"/>
  <c r="G1796" i="13"/>
  <c r="H1796" i="13"/>
  <c r="I1796" i="13"/>
  <c r="J1796" i="13"/>
  <c r="K1796" i="13"/>
  <c r="M1796" i="13"/>
  <c r="N1796" i="13"/>
  <c r="P1796" i="13"/>
  <c r="B1797" i="13"/>
  <c r="C1797" i="13"/>
  <c r="D1797" i="13"/>
  <c r="E1797" i="13"/>
  <c r="I1797" i="13"/>
  <c r="J1797" i="13"/>
  <c r="K1797" i="13"/>
  <c r="L1797" i="13"/>
  <c r="M1797" i="13"/>
  <c r="N1797" i="13"/>
  <c r="B1798" i="13"/>
  <c r="D1798" i="13"/>
  <c r="E1798" i="13"/>
  <c r="G1798" i="13"/>
  <c r="H1798" i="13"/>
  <c r="I1798" i="13"/>
  <c r="K1798" i="13"/>
  <c r="L1798" i="13"/>
  <c r="M1798" i="13"/>
  <c r="N1798" i="13"/>
  <c r="P1798" i="13"/>
  <c r="B1799" i="13"/>
  <c r="C1799" i="13"/>
  <c r="E1799" i="13"/>
  <c r="G1799" i="13"/>
  <c r="H1799" i="13"/>
  <c r="I1799" i="13"/>
  <c r="J1799" i="13"/>
  <c r="K1799" i="13"/>
  <c r="L1799" i="13"/>
  <c r="N1799" i="13"/>
  <c r="P1799" i="13"/>
  <c r="R1800" i="13"/>
  <c r="B1800" i="13"/>
  <c r="C1800" i="13"/>
  <c r="D1800" i="13"/>
  <c r="E1800" i="13"/>
  <c r="G1800" i="13"/>
  <c r="I1800" i="13"/>
  <c r="J1800" i="13"/>
  <c r="K1800" i="13"/>
  <c r="L1800" i="13"/>
  <c r="M1800" i="13"/>
  <c r="N1800" i="13"/>
  <c r="P1800" i="13"/>
  <c r="S1800" i="13"/>
  <c r="D1801" i="13"/>
  <c r="E1801" i="13"/>
  <c r="G1801" i="13"/>
  <c r="H1801" i="13"/>
  <c r="I1801" i="13"/>
  <c r="J1801" i="13"/>
  <c r="L1801" i="13"/>
  <c r="M1801" i="13"/>
  <c r="N1801" i="13"/>
  <c r="P1801" i="13"/>
  <c r="B1802" i="13"/>
  <c r="C1802" i="13"/>
  <c r="D1802" i="13"/>
  <c r="G1802" i="13"/>
  <c r="H1802" i="13"/>
  <c r="I1802" i="13"/>
  <c r="J1802" i="13"/>
  <c r="K1802" i="13"/>
  <c r="L1802" i="13"/>
  <c r="M1802" i="13"/>
  <c r="P1802" i="13"/>
  <c r="B1803" i="13"/>
  <c r="C1803" i="13"/>
  <c r="D1803" i="13"/>
  <c r="E1803" i="13"/>
  <c r="G1803" i="13"/>
  <c r="H1803" i="13"/>
  <c r="J1803" i="13"/>
  <c r="K1803" i="13"/>
  <c r="L1803" i="13"/>
  <c r="M1803" i="13"/>
  <c r="N1803" i="13"/>
  <c r="P1803" i="13"/>
  <c r="C1804" i="13"/>
  <c r="D1804" i="13"/>
  <c r="E1804" i="13"/>
  <c r="G1804" i="13"/>
  <c r="I1804" i="13"/>
  <c r="J1804" i="13"/>
  <c r="K1804" i="13"/>
  <c r="M1804" i="13"/>
  <c r="N1804" i="13"/>
  <c r="P1804" i="13"/>
  <c r="B1805" i="13"/>
  <c r="D1805" i="13"/>
  <c r="E1805" i="13"/>
  <c r="I1805" i="13"/>
  <c r="J1805" i="13"/>
  <c r="K1805" i="13"/>
  <c r="L1805" i="13"/>
  <c r="M1805" i="13"/>
  <c r="N1805" i="13"/>
  <c r="B1806" i="13"/>
  <c r="D1806" i="13"/>
  <c r="E1806" i="13"/>
  <c r="G1806" i="13"/>
  <c r="H1806" i="13"/>
  <c r="I1806" i="13"/>
  <c r="K1806" i="13"/>
  <c r="L1806" i="13"/>
  <c r="M1806" i="13"/>
  <c r="N1806" i="13"/>
  <c r="P1806" i="13"/>
  <c r="B1807" i="13"/>
  <c r="C1807" i="13"/>
  <c r="E1807" i="13"/>
  <c r="G1807" i="13"/>
  <c r="H1807" i="13"/>
  <c r="I1807" i="13"/>
  <c r="J1807" i="13"/>
  <c r="K1807" i="13"/>
  <c r="L1807" i="13"/>
  <c r="N1807" i="13"/>
  <c r="P1807" i="13"/>
  <c r="B1808" i="13"/>
  <c r="C1808" i="13"/>
  <c r="D1808" i="13"/>
  <c r="E1808" i="13"/>
  <c r="G1808" i="13"/>
  <c r="I1808" i="13"/>
  <c r="J1808" i="13"/>
  <c r="K1808" i="13"/>
  <c r="L1808" i="13"/>
  <c r="M1808" i="13"/>
  <c r="N1808" i="13"/>
  <c r="P1808" i="13"/>
  <c r="S1808" i="13"/>
  <c r="D1809" i="13"/>
  <c r="E1809" i="13"/>
  <c r="G1809" i="13"/>
  <c r="H1809" i="13"/>
  <c r="I1809" i="13"/>
  <c r="J1809" i="13"/>
  <c r="L1809" i="13"/>
  <c r="M1809" i="13"/>
  <c r="N1809" i="13"/>
  <c r="P1809" i="13"/>
  <c r="B1810" i="13"/>
  <c r="C1810" i="13"/>
  <c r="D1810" i="13"/>
  <c r="G1810" i="13"/>
  <c r="H1810" i="13"/>
  <c r="I1810" i="13"/>
  <c r="J1810" i="13"/>
  <c r="K1810" i="13"/>
  <c r="L1810" i="13"/>
  <c r="M1810" i="13"/>
  <c r="P1810" i="13"/>
  <c r="B1811" i="13"/>
  <c r="C1811" i="13"/>
  <c r="D1811" i="13"/>
  <c r="E1811" i="13"/>
  <c r="G1811" i="13"/>
  <c r="H1811" i="13"/>
  <c r="J1811" i="13"/>
  <c r="K1811" i="13"/>
  <c r="L1811" i="13"/>
  <c r="M1811" i="13"/>
  <c r="N1811" i="13"/>
  <c r="P1811" i="13"/>
  <c r="C1812" i="13"/>
  <c r="D1812" i="13"/>
  <c r="E1812" i="13"/>
  <c r="G1812" i="13"/>
  <c r="H1812" i="13"/>
  <c r="I1812" i="13"/>
  <c r="J1812" i="13"/>
  <c r="K1812" i="13"/>
  <c r="M1812" i="13"/>
  <c r="N1812" i="13"/>
  <c r="P1812" i="13"/>
  <c r="B1813" i="13"/>
  <c r="C1813" i="13"/>
  <c r="D1813" i="13"/>
  <c r="E1813" i="13"/>
  <c r="I1813" i="13"/>
  <c r="J1813" i="13"/>
  <c r="K1813" i="13"/>
  <c r="L1813" i="13"/>
  <c r="M1813" i="13"/>
  <c r="N1813" i="13"/>
  <c r="B1814" i="13"/>
  <c r="D1814" i="13"/>
  <c r="E1814" i="13"/>
  <c r="G1814" i="13"/>
  <c r="H1814" i="13"/>
  <c r="I1814" i="13"/>
  <c r="K1814" i="13"/>
  <c r="L1814" i="13"/>
  <c r="M1814" i="13"/>
  <c r="N1814" i="13"/>
  <c r="P1814" i="13"/>
  <c r="B1815" i="13"/>
  <c r="C1815" i="13"/>
  <c r="E1815" i="13"/>
  <c r="G1815" i="13"/>
  <c r="H1815" i="13"/>
  <c r="I1815" i="13"/>
  <c r="J1815" i="13"/>
  <c r="K1815" i="13"/>
  <c r="L1815" i="13"/>
  <c r="N1815" i="13"/>
  <c r="P1815" i="13"/>
  <c r="R1816" i="13"/>
  <c r="B1816" i="13"/>
  <c r="C1816" i="13"/>
  <c r="D1816" i="13"/>
  <c r="E1816" i="13"/>
  <c r="G1816" i="13"/>
  <c r="I1816" i="13"/>
  <c r="J1816" i="13"/>
  <c r="K1816" i="13"/>
  <c r="L1816" i="13"/>
  <c r="M1816" i="13"/>
  <c r="N1816" i="13"/>
  <c r="P1816" i="13"/>
  <c r="S1816" i="13"/>
  <c r="D1817" i="13"/>
  <c r="E1817" i="13"/>
  <c r="G1817" i="13"/>
  <c r="H1817" i="13"/>
  <c r="I1817" i="13"/>
  <c r="J1817" i="13"/>
  <c r="L1817" i="13"/>
  <c r="M1817" i="13"/>
  <c r="N1817" i="13"/>
  <c r="P1817" i="13"/>
  <c r="B1818" i="13"/>
  <c r="C1818" i="13"/>
  <c r="D1818" i="13"/>
  <c r="G1818" i="13"/>
  <c r="H1818" i="13"/>
  <c r="I1818" i="13"/>
  <c r="J1818" i="13"/>
  <c r="K1818" i="13"/>
  <c r="L1818" i="13"/>
  <c r="M1818" i="13"/>
  <c r="P1818" i="13"/>
  <c r="B1819" i="13"/>
  <c r="C1819" i="13"/>
  <c r="D1819" i="13"/>
  <c r="E1819" i="13"/>
  <c r="G1819" i="13"/>
  <c r="H1819" i="13"/>
  <c r="J1819" i="13"/>
  <c r="K1819" i="13"/>
  <c r="L1819" i="13"/>
  <c r="M1819" i="13"/>
  <c r="N1819" i="13"/>
  <c r="P1819" i="13"/>
  <c r="C1820" i="13"/>
  <c r="D1820" i="13"/>
  <c r="E1820" i="13"/>
  <c r="G1820" i="13"/>
  <c r="H1820" i="13"/>
  <c r="I1820" i="13"/>
  <c r="J1820" i="13"/>
  <c r="K1820" i="13"/>
  <c r="M1820" i="13"/>
  <c r="N1820" i="13"/>
  <c r="P1820" i="13"/>
  <c r="B1821" i="13"/>
  <c r="C1821" i="13"/>
  <c r="D1821" i="13"/>
  <c r="E1821" i="13"/>
  <c r="I1821" i="13"/>
  <c r="J1821" i="13"/>
  <c r="K1821" i="13"/>
  <c r="L1821" i="13"/>
  <c r="M1821" i="13"/>
  <c r="N1821" i="13"/>
  <c r="B1822" i="13"/>
  <c r="D1822" i="13"/>
  <c r="E1822" i="13"/>
  <c r="G1822" i="13"/>
  <c r="H1822" i="13"/>
  <c r="I1822" i="13"/>
  <c r="K1822" i="13"/>
  <c r="L1822" i="13"/>
  <c r="M1822" i="13"/>
  <c r="N1822" i="13"/>
  <c r="P1822" i="13"/>
  <c r="B1823" i="13"/>
  <c r="C1823" i="13"/>
  <c r="E1823" i="13"/>
  <c r="G1823" i="13"/>
  <c r="H1823" i="13"/>
  <c r="I1823" i="13"/>
  <c r="J1823" i="13"/>
  <c r="K1823" i="13"/>
  <c r="L1823" i="13"/>
  <c r="N1823" i="13"/>
  <c r="P1823" i="13"/>
  <c r="R1824" i="13"/>
  <c r="B1824" i="13"/>
  <c r="C1824" i="13"/>
  <c r="D1824" i="13"/>
  <c r="E1824" i="13"/>
  <c r="G1824" i="13"/>
  <c r="I1824" i="13"/>
  <c r="J1824" i="13"/>
  <c r="K1824" i="13"/>
  <c r="L1824" i="13"/>
  <c r="M1824" i="13"/>
  <c r="N1824" i="13"/>
  <c r="P1824" i="13"/>
  <c r="D1825" i="13"/>
  <c r="E1825" i="13"/>
  <c r="G1825" i="13"/>
  <c r="H1825" i="13"/>
  <c r="I1825" i="13"/>
  <c r="J1825" i="13"/>
  <c r="L1825" i="13"/>
  <c r="M1825" i="13"/>
  <c r="N1825" i="13"/>
  <c r="P1825" i="13"/>
  <c r="B1826" i="13"/>
  <c r="C1826" i="13"/>
  <c r="D1826" i="13"/>
  <c r="G1826" i="13"/>
  <c r="H1826" i="13"/>
  <c r="I1826" i="13"/>
  <c r="J1826" i="13"/>
  <c r="K1826" i="13"/>
  <c r="L1826" i="13"/>
  <c r="M1826" i="13"/>
  <c r="P1826" i="13"/>
  <c r="B1827" i="13"/>
  <c r="C1827" i="13"/>
  <c r="D1827" i="13"/>
  <c r="E1827" i="13"/>
  <c r="G1827" i="13"/>
  <c r="H1827" i="13"/>
  <c r="J1827" i="13"/>
  <c r="K1827" i="13"/>
  <c r="L1827" i="13"/>
  <c r="M1827" i="13"/>
  <c r="N1827" i="13"/>
  <c r="P1827" i="13"/>
  <c r="C1828" i="13"/>
  <c r="D1828" i="13"/>
  <c r="E1828" i="13"/>
  <c r="G1828" i="13"/>
  <c r="H1828" i="13"/>
  <c r="I1828" i="13"/>
  <c r="J1828" i="13"/>
  <c r="K1828" i="13"/>
  <c r="M1828" i="13"/>
  <c r="N1828" i="13"/>
  <c r="P1828" i="13"/>
  <c r="B1829" i="13"/>
  <c r="C1829" i="13"/>
  <c r="D1829" i="13"/>
  <c r="E1829" i="13"/>
  <c r="I1829" i="13"/>
  <c r="J1829" i="13"/>
  <c r="K1829" i="13"/>
  <c r="L1829" i="13"/>
  <c r="M1829" i="13"/>
  <c r="N1829" i="13"/>
  <c r="B1830" i="13"/>
  <c r="D1830" i="13"/>
  <c r="E1830" i="13"/>
  <c r="G1830" i="13"/>
  <c r="H1830" i="13"/>
  <c r="I1830" i="13"/>
  <c r="K1830" i="13"/>
  <c r="L1830" i="13"/>
  <c r="M1830" i="13"/>
  <c r="N1830" i="13"/>
  <c r="P1830" i="13"/>
  <c r="B1831" i="13"/>
  <c r="C1831" i="13"/>
  <c r="E1831" i="13"/>
  <c r="G1831" i="13"/>
  <c r="H1831" i="13"/>
  <c r="I1831" i="13"/>
  <c r="J1831" i="13"/>
  <c r="K1831" i="13"/>
  <c r="L1831" i="13"/>
  <c r="N1831" i="13"/>
  <c r="P1831" i="13"/>
  <c r="R1832" i="13"/>
  <c r="B1832" i="13"/>
  <c r="C1832" i="13"/>
  <c r="D1832" i="13"/>
  <c r="E1832" i="13"/>
  <c r="G1832" i="13"/>
  <c r="I1832" i="13"/>
  <c r="J1832" i="13"/>
  <c r="K1832" i="13"/>
  <c r="L1832" i="13"/>
  <c r="M1832" i="13"/>
  <c r="N1832" i="13"/>
  <c r="P1832" i="13"/>
  <c r="S1832" i="13"/>
  <c r="D1833" i="13"/>
  <c r="E1833" i="13"/>
  <c r="G1833" i="13"/>
  <c r="H1833" i="13"/>
  <c r="I1833" i="13"/>
  <c r="J1833" i="13"/>
  <c r="L1833" i="13"/>
  <c r="M1833" i="13"/>
  <c r="N1833" i="13"/>
  <c r="P1833" i="13"/>
  <c r="B1834" i="13"/>
  <c r="C1834" i="13"/>
  <c r="D1834" i="13"/>
  <c r="G1834" i="13"/>
  <c r="H1834" i="13"/>
  <c r="I1834" i="13"/>
  <c r="J1834" i="13"/>
  <c r="K1834" i="13"/>
  <c r="L1834" i="13"/>
  <c r="M1834" i="13"/>
  <c r="P1834" i="13"/>
  <c r="B1835" i="13"/>
  <c r="C1835" i="13"/>
  <c r="D1835" i="13"/>
  <c r="E1835" i="13"/>
  <c r="G1835" i="13"/>
  <c r="H1835" i="13"/>
  <c r="J1835" i="13"/>
  <c r="K1835" i="13"/>
  <c r="L1835" i="13"/>
  <c r="M1835" i="13"/>
  <c r="N1835" i="13"/>
  <c r="P1835" i="13"/>
  <c r="C1836" i="13"/>
  <c r="D1836" i="13"/>
  <c r="E1836" i="13"/>
  <c r="G1836" i="13"/>
  <c r="I1836" i="13"/>
  <c r="J1836" i="13"/>
  <c r="K1836" i="13"/>
  <c r="L1836" i="13"/>
  <c r="M1836" i="13"/>
  <c r="N1836" i="13"/>
  <c r="P1836" i="13"/>
  <c r="B1837" i="13"/>
  <c r="D1837" i="13"/>
  <c r="E1837" i="13"/>
  <c r="G1837" i="13"/>
  <c r="I1837" i="13"/>
  <c r="J1837" i="13"/>
  <c r="K1837" i="13"/>
  <c r="L1837" i="13"/>
  <c r="M1837" i="13"/>
  <c r="N1837" i="13"/>
  <c r="P1837" i="13"/>
  <c r="B1838" i="13"/>
  <c r="D1838" i="13"/>
  <c r="E1838" i="13"/>
  <c r="G1838" i="13"/>
  <c r="H1838" i="13"/>
  <c r="I1838" i="13"/>
  <c r="K1838" i="13"/>
  <c r="L1838" i="13"/>
  <c r="M1838" i="13"/>
  <c r="N1838" i="13"/>
  <c r="P1838" i="13"/>
  <c r="B1839" i="13"/>
  <c r="C1839" i="13"/>
  <c r="E1839" i="13"/>
  <c r="G1839" i="13"/>
  <c r="H1839" i="13"/>
  <c r="I1839" i="13"/>
  <c r="J1839" i="13"/>
  <c r="K1839" i="13"/>
  <c r="L1839" i="13"/>
  <c r="N1839" i="13"/>
  <c r="P1839" i="13"/>
  <c r="R1840" i="13"/>
  <c r="B1840" i="13"/>
  <c r="C1840" i="13"/>
  <c r="D1840" i="13"/>
  <c r="E1840" i="13"/>
  <c r="G1840" i="13"/>
  <c r="I1840" i="13"/>
  <c r="J1840" i="13"/>
  <c r="K1840" i="13"/>
  <c r="L1840" i="13"/>
  <c r="M1840" i="13"/>
  <c r="N1840" i="13"/>
  <c r="P1840" i="13"/>
  <c r="S1840" i="13"/>
  <c r="D1841" i="13"/>
  <c r="E1841" i="13"/>
  <c r="G1841" i="13"/>
  <c r="H1841" i="13"/>
  <c r="I1841" i="13"/>
  <c r="J1841" i="13"/>
  <c r="L1841" i="13"/>
  <c r="M1841" i="13"/>
  <c r="N1841" i="13"/>
  <c r="P1841" i="13"/>
  <c r="B1842" i="13"/>
  <c r="C1842" i="13"/>
  <c r="D1842" i="13"/>
  <c r="G1842" i="13"/>
  <c r="H1842" i="13"/>
  <c r="I1842" i="13"/>
  <c r="J1842" i="13"/>
  <c r="K1842" i="13"/>
  <c r="L1842" i="13"/>
  <c r="M1842" i="13"/>
  <c r="P1842" i="13"/>
  <c r="B1843" i="13"/>
  <c r="C1843" i="13"/>
  <c r="D1843" i="13"/>
  <c r="E1843" i="13"/>
  <c r="G1843" i="13"/>
  <c r="H1843" i="13"/>
  <c r="J1843" i="13"/>
  <c r="K1843" i="13"/>
  <c r="L1843" i="13"/>
  <c r="M1843" i="13"/>
  <c r="N1843" i="13"/>
  <c r="P1843" i="13"/>
  <c r="C1844" i="13"/>
  <c r="D1844" i="13"/>
  <c r="E1844" i="13"/>
  <c r="G1844" i="13"/>
  <c r="I1844" i="13"/>
  <c r="J1844" i="13"/>
  <c r="K1844" i="13"/>
  <c r="M1844" i="13"/>
  <c r="N1844" i="13"/>
  <c r="P1844" i="13"/>
  <c r="B1845" i="13"/>
  <c r="D1845" i="13"/>
  <c r="E1845" i="13"/>
  <c r="I1845" i="13"/>
  <c r="J1845" i="13"/>
  <c r="K1845" i="13"/>
  <c r="L1845" i="13"/>
  <c r="M1845" i="13"/>
  <c r="N1845" i="13"/>
  <c r="B1846" i="13"/>
  <c r="D1846" i="13"/>
  <c r="E1846" i="13"/>
  <c r="G1846" i="13"/>
  <c r="H1846" i="13"/>
  <c r="I1846" i="13"/>
  <c r="K1846" i="13"/>
  <c r="L1846" i="13"/>
  <c r="M1846" i="13"/>
  <c r="N1846" i="13"/>
  <c r="P1846" i="13"/>
  <c r="B1847" i="13"/>
  <c r="C1847" i="13"/>
  <c r="E1847" i="13"/>
  <c r="G1847" i="13"/>
  <c r="H1847" i="13"/>
  <c r="I1847" i="13"/>
  <c r="J1847" i="13"/>
  <c r="K1847" i="13"/>
  <c r="L1847" i="13"/>
  <c r="N1847" i="13"/>
  <c r="P1847" i="13"/>
  <c r="R1848" i="13"/>
  <c r="C1848" i="13"/>
  <c r="D1848" i="13"/>
  <c r="E1848" i="13"/>
  <c r="G1848" i="13"/>
  <c r="I1848" i="13"/>
  <c r="J1848" i="13"/>
  <c r="K1848" i="13"/>
  <c r="L1848" i="13"/>
  <c r="M1848" i="13"/>
  <c r="N1848" i="13"/>
  <c r="P1848" i="13"/>
  <c r="S1848" i="13"/>
  <c r="D1849" i="13"/>
  <c r="E1849" i="13"/>
  <c r="G1849" i="13"/>
  <c r="H1849" i="13"/>
  <c r="I1849" i="13"/>
  <c r="J1849" i="13"/>
  <c r="L1849" i="13"/>
  <c r="M1849" i="13"/>
  <c r="N1849" i="13"/>
  <c r="P1849" i="13"/>
  <c r="B1850" i="13"/>
  <c r="C1850" i="13"/>
  <c r="D1850" i="13"/>
  <c r="G1850" i="13"/>
  <c r="H1850" i="13"/>
  <c r="I1850" i="13"/>
  <c r="J1850" i="13"/>
  <c r="K1850" i="13"/>
  <c r="L1850" i="13"/>
  <c r="M1850" i="13"/>
  <c r="P1850" i="13"/>
  <c r="B1851" i="13"/>
  <c r="C1851" i="13"/>
  <c r="D1851" i="13"/>
  <c r="E1851" i="13"/>
  <c r="G1851" i="13"/>
  <c r="H1851" i="13"/>
  <c r="J1851" i="13"/>
  <c r="K1851" i="13"/>
  <c r="L1851" i="13"/>
  <c r="M1851" i="13"/>
  <c r="N1851" i="13"/>
  <c r="P1851" i="13"/>
  <c r="C1852" i="13"/>
  <c r="D1852" i="13"/>
  <c r="E1852" i="13"/>
  <c r="G1852" i="13"/>
  <c r="I1852" i="13"/>
  <c r="J1852" i="13"/>
  <c r="K1852" i="13"/>
  <c r="M1852" i="13"/>
  <c r="N1852" i="13"/>
  <c r="P1852" i="13"/>
  <c r="B1853" i="13"/>
  <c r="D1853" i="13"/>
  <c r="E1853" i="13"/>
  <c r="I1853" i="13"/>
  <c r="J1853" i="13"/>
  <c r="K1853" i="13"/>
  <c r="L1853" i="13"/>
  <c r="M1853" i="13"/>
  <c r="N1853" i="13"/>
  <c r="B1854" i="13"/>
  <c r="D1854" i="13"/>
  <c r="E1854" i="13"/>
  <c r="G1854" i="13"/>
  <c r="H1854" i="13"/>
  <c r="I1854" i="13"/>
  <c r="K1854" i="13"/>
  <c r="L1854" i="13"/>
  <c r="M1854" i="13"/>
  <c r="N1854" i="13"/>
  <c r="P1854" i="13"/>
  <c r="B1855" i="13"/>
  <c r="C1855" i="13"/>
  <c r="E1855" i="13"/>
  <c r="G1855" i="13"/>
  <c r="H1855" i="13"/>
  <c r="I1855" i="13"/>
  <c r="J1855" i="13"/>
  <c r="K1855" i="13"/>
  <c r="L1855" i="13"/>
  <c r="N1855" i="13"/>
  <c r="P1855" i="13"/>
  <c r="R1856" i="13"/>
  <c r="B1856" i="13"/>
  <c r="C1856" i="13"/>
  <c r="D1856" i="13"/>
  <c r="E1856" i="13"/>
  <c r="G1856" i="13"/>
  <c r="I1856" i="13"/>
  <c r="J1856" i="13"/>
  <c r="K1856" i="13"/>
  <c r="L1856" i="13"/>
  <c r="M1856" i="13"/>
  <c r="N1856" i="13"/>
  <c r="P1856" i="13"/>
  <c r="S1856" i="13"/>
  <c r="D1857" i="13"/>
  <c r="E1857" i="13"/>
  <c r="G1857" i="13"/>
  <c r="H1857" i="13"/>
  <c r="I1857" i="13"/>
  <c r="J1857" i="13"/>
  <c r="L1857" i="13"/>
  <c r="M1857" i="13"/>
  <c r="N1857" i="13"/>
  <c r="P1857" i="13"/>
  <c r="B1858" i="13"/>
  <c r="C1858" i="13"/>
  <c r="D1858" i="13"/>
  <c r="G1858" i="13"/>
  <c r="H1858" i="13"/>
  <c r="I1858" i="13"/>
  <c r="J1858" i="13"/>
  <c r="K1858" i="13"/>
  <c r="L1858" i="13"/>
  <c r="M1858" i="13"/>
  <c r="P1858" i="13"/>
  <c r="B1859" i="13"/>
  <c r="C1859" i="13"/>
  <c r="D1859" i="13"/>
  <c r="E1859" i="13"/>
  <c r="G1859" i="13"/>
  <c r="H1859" i="13"/>
  <c r="J1859" i="13"/>
  <c r="K1859" i="13"/>
  <c r="L1859" i="13"/>
  <c r="M1859" i="13"/>
  <c r="N1859" i="13"/>
  <c r="P1859" i="13"/>
  <c r="C1860" i="13"/>
  <c r="D1860" i="13"/>
  <c r="E1860" i="13"/>
  <c r="G1860" i="13"/>
  <c r="H1860" i="13"/>
  <c r="I1860" i="13"/>
  <c r="J1860" i="13"/>
  <c r="K1860" i="13"/>
  <c r="M1860" i="13"/>
  <c r="N1860" i="13"/>
  <c r="P1860" i="13"/>
  <c r="B1861" i="13"/>
  <c r="C1861" i="13"/>
  <c r="D1861" i="13"/>
  <c r="E1861" i="13"/>
  <c r="I1861" i="13"/>
  <c r="J1861" i="13"/>
  <c r="K1861" i="13"/>
  <c r="L1861" i="13"/>
  <c r="M1861" i="13"/>
  <c r="N1861" i="13"/>
  <c r="B1862" i="13"/>
  <c r="D1862" i="13"/>
  <c r="E1862" i="13"/>
  <c r="G1862" i="13"/>
  <c r="H1862" i="13"/>
  <c r="I1862" i="13"/>
  <c r="K1862" i="13"/>
  <c r="L1862" i="13"/>
  <c r="M1862" i="13"/>
  <c r="N1862" i="13"/>
  <c r="P1862" i="13"/>
  <c r="B1863" i="13"/>
  <c r="C1863" i="13"/>
  <c r="E1863" i="13"/>
  <c r="G1863" i="13"/>
  <c r="H1863" i="13"/>
  <c r="I1863" i="13"/>
  <c r="J1863" i="13"/>
  <c r="K1863" i="13"/>
  <c r="L1863" i="13"/>
  <c r="N1863" i="13"/>
  <c r="P1863" i="13"/>
  <c r="R1864" i="13"/>
  <c r="B1864" i="13"/>
  <c r="C1864" i="13"/>
  <c r="D1864" i="13"/>
  <c r="E1864" i="13"/>
  <c r="G1864" i="13"/>
  <c r="I1864" i="13"/>
  <c r="J1864" i="13"/>
  <c r="K1864" i="13"/>
  <c r="L1864" i="13"/>
  <c r="M1864" i="13"/>
  <c r="N1864" i="13"/>
  <c r="P1864" i="13"/>
  <c r="S1864" i="13"/>
  <c r="D1865" i="13"/>
  <c r="E1865" i="13"/>
  <c r="G1865" i="13"/>
  <c r="H1865" i="13"/>
  <c r="I1865" i="13"/>
  <c r="J1865" i="13"/>
  <c r="L1865" i="13"/>
  <c r="M1865" i="13"/>
  <c r="N1865" i="13"/>
  <c r="P1865" i="13"/>
  <c r="B1866" i="13"/>
  <c r="C1866" i="13"/>
  <c r="D1866" i="13"/>
  <c r="G1866" i="13"/>
  <c r="H1866" i="13"/>
  <c r="I1866" i="13"/>
  <c r="J1866" i="13"/>
  <c r="K1866" i="13"/>
  <c r="L1866" i="13"/>
  <c r="M1866" i="13"/>
  <c r="P1866" i="13"/>
  <c r="B1867" i="13"/>
  <c r="C1867" i="13"/>
  <c r="D1867" i="13"/>
  <c r="E1867" i="13"/>
  <c r="G1867" i="13"/>
  <c r="H1867" i="13"/>
  <c r="J1867" i="13"/>
  <c r="K1867" i="13"/>
  <c r="L1867" i="13"/>
  <c r="M1867" i="13"/>
  <c r="N1867" i="13"/>
  <c r="P1867" i="13"/>
  <c r="C1868" i="13"/>
  <c r="D1868" i="13"/>
  <c r="E1868" i="13"/>
  <c r="G1868" i="13"/>
  <c r="I1868" i="13"/>
  <c r="J1868" i="13"/>
  <c r="K1868" i="13"/>
  <c r="M1868" i="13"/>
  <c r="N1868" i="13"/>
  <c r="P1868" i="13"/>
  <c r="B1869" i="13"/>
  <c r="D1869" i="13"/>
  <c r="E1869" i="13"/>
  <c r="I1869" i="13"/>
  <c r="J1869" i="13"/>
  <c r="K1869" i="13"/>
  <c r="L1869" i="13"/>
  <c r="M1869" i="13"/>
  <c r="N1869" i="13"/>
  <c r="B1870" i="13"/>
  <c r="D1870" i="13"/>
  <c r="E1870" i="13"/>
  <c r="G1870" i="13"/>
  <c r="H1870" i="13"/>
  <c r="I1870" i="13"/>
  <c r="K1870" i="13"/>
  <c r="L1870" i="13"/>
  <c r="M1870" i="13"/>
  <c r="N1870" i="13"/>
  <c r="P1870" i="13"/>
  <c r="B1871" i="13"/>
  <c r="C1871" i="13"/>
  <c r="E1871" i="13"/>
  <c r="G1871" i="13"/>
  <c r="H1871" i="13"/>
  <c r="I1871" i="13"/>
  <c r="J1871" i="13"/>
  <c r="K1871" i="13"/>
  <c r="L1871" i="13"/>
  <c r="N1871" i="13"/>
  <c r="P1871" i="13"/>
  <c r="C1872" i="13"/>
  <c r="D1872" i="13"/>
  <c r="E1872" i="13"/>
  <c r="G1872" i="13"/>
  <c r="I1872" i="13"/>
  <c r="J1872" i="13"/>
  <c r="K1872" i="13"/>
  <c r="L1872" i="13"/>
  <c r="M1872" i="13"/>
  <c r="N1872" i="13"/>
  <c r="P1872" i="13"/>
  <c r="S1872" i="13"/>
  <c r="D1873" i="13"/>
  <c r="E1873" i="13"/>
  <c r="G1873" i="13"/>
  <c r="H1873" i="13"/>
  <c r="I1873" i="13"/>
  <c r="J1873" i="13"/>
  <c r="L1873" i="13"/>
  <c r="M1873" i="13"/>
  <c r="N1873" i="13"/>
  <c r="P1873" i="13"/>
  <c r="B1874" i="13"/>
  <c r="C1874" i="13"/>
  <c r="D1874" i="13"/>
  <c r="G1874" i="13"/>
  <c r="H1874" i="13"/>
  <c r="I1874" i="13"/>
  <c r="J1874" i="13"/>
  <c r="K1874" i="13"/>
  <c r="L1874" i="13"/>
  <c r="M1874" i="13"/>
  <c r="P1874" i="13"/>
  <c r="B1875" i="13"/>
  <c r="C1875" i="13"/>
  <c r="D1875" i="13"/>
  <c r="E1875" i="13"/>
  <c r="G1875" i="13"/>
  <c r="H1875" i="13"/>
  <c r="J1875" i="13"/>
  <c r="K1875" i="13"/>
  <c r="L1875" i="13"/>
  <c r="M1875" i="13"/>
  <c r="N1875" i="13"/>
  <c r="P1875" i="13"/>
  <c r="B1876" i="13"/>
  <c r="C1876" i="13"/>
  <c r="D1876" i="13"/>
  <c r="E1876" i="13"/>
  <c r="G1876" i="13"/>
  <c r="H1876" i="13"/>
  <c r="I1876" i="13"/>
  <c r="J1876" i="13"/>
  <c r="K1876" i="13"/>
  <c r="M1876" i="13"/>
  <c r="N1876" i="13"/>
  <c r="P1876" i="13"/>
  <c r="B1877" i="13"/>
  <c r="C1877" i="13"/>
  <c r="D1877" i="13"/>
  <c r="E1877" i="13"/>
  <c r="I1877" i="13"/>
  <c r="J1877" i="13"/>
  <c r="K1877" i="13"/>
  <c r="L1877" i="13"/>
  <c r="M1877" i="13"/>
  <c r="N1877" i="13"/>
  <c r="B1878" i="13"/>
  <c r="D1878" i="13"/>
  <c r="E1878" i="13"/>
  <c r="G1878" i="13"/>
  <c r="H1878" i="13"/>
  <c r="I1878" i="13"/>
  <c r="K1878" i="13"/>
  <c r="L1878" i="13"/>
  <c r="M1878" i="13"/>
  <c r="N1878" i="13"/>
  <c r="P1878" i="13"/>
  <c r="B1879" i="13"/>
  <c r="C1879" i="13"/>
  <c r="E1879" i="13"/>
  <c r="G1879" i="13"/>
  <c r="H1879" i="13"/>
  <c r="I1879" i="13"/>
  <c r="J1879" i="13"/>
  <c r="K1879" i="13"/>
  <c r="L1879" i="13"/>
  <c r="N1879" i="13"/>
  <c r="P1879" i="13"/>
  <c r="R1880" i="13"/>
  <c r="B1880" i="13"/>
  <c r="C1880" i="13"/>
  <c r="D1880" i="13"/>
  <c r="E1880" i="13"/>
  <c r="G1880" i="13"/>
  <c r="I1880" i="13"/>
  <c r="J1880" i="13"/>
  <c r="K1880" i="13"/>
  <c r="L1880" i="13"/>
  <c r="M1880" i="13"/>
  <c r="N1880" i="13"/>
  <c r="P1880" i="13"/>
  <c r="S1880" i="13"/>
  <c r="D1881" i="13"/>
  <c r="E1881" i="13"/>
  <c r="G1881" i="13"/>
  <c r="H1881" i="13"/>
  <c r="I1881" i="13"/>
  <c r="J1881" i="13"/>
  <c r="L1881" i="13"/>
  <c r="M1881" i="13"/>
  <c r="N1881" i="13"/>
  <c r="P1881" i="13"/>
  <c r="B1882" i="13"/>
  <c r="C1882" i="13"/>
  <c r="D1882" i="13"/>
  <c r="G1882" i="13"/>
  <c r="H1882" i="13"/>
  <c r="I1882" i="13"/>
  <c r="J1882" i="13"/>
  <c r="K1882" i="13"/>
  <c r="L1882" i="13"/>
  <c r="M1882" i="13"/>
  <c r="P1882" i="13"/>
  <c r="B1883" i="13"/>
  <c r="C1883" i="13"/>
  <c r="D1883" i="13"/>
  <c r="E1883" i="13"/>
  <c r="G1883" i="13"/>
  <c r="H1883" i="13"/>
  <c r="J1883" i="13"/>
  <c r="K1883" i="13"/>
  <c r="L1883" i="13"/>
  <c r="M1883" i="13"/>
  <c r="N1883" i="13"/>
  <c r="P1883" i="13"/>
  <c r="C1884" i="13"/>
  <c r="D1884" i="13"/>
  <c r="E1884" i="13"/>
  <c r="G1884" i="13"/>
  <c r="I1884" i="13"/>
  <c r="J1884" i="13"/>
  <c r="K1884" i="13"/>
  <c r="L1884" i="13"/>
  <c r="M1884" i="13"/>
  <c r="N1884" i="13"/>
  <c r="P1884" i="13"/>
  <c r="B1885" i="13"/>
  <c r="C1885" i="13"/>
  <c r="D1885" i="13"/>
  <c r="E1885" i="13"/>
  <c r="G1885" i="13"/>
  <c r="I1885" i="13"/>
  <c r="J1885" i="13"/>
  <c r="K1885" i="13"/>
  <c r="L1885" i="13"/>
  <c r="M1885" i="13"/>
  <c r="N1885" i="13"/>
  <c r="P1885" i="13"/>
  <c r="B1886" i="13"/>
  <c r="D1886" i="13"/>
  <c r="E1886" i="13"/>
  <c r="G1886" i="13"/>
  <c r="H1886" i="13"/>
  <c r="I1886" i="13"/>
  <c r="K1886" i="13"/>
  <c r="L1886" i="13"/>
  <c r="M1886" i="13"/>
  <c r="N1886" i="13"/>
  <c r="P1886" i="13"/>
  <c r="B1887" i="13"/>
  <c r="C1887" i="13"/>
  <c r="E1887" i="13"/>
  <c r="G1887" i="13"/>
  <c r="H1887" i="13"/>
  <c r="I1887" i="13"/>
  <c r="J1887" i="13"/>
  <c r="K1887" i="13"/>
  <c r="L1887" i="13"/>
  <c r="N1887" i="13"/>
  <c r="P1887" i="13"/>
  <c r="R1888" i="13"/>
  <c r="B1888" i="13"/>
  <c r="C1888" i="13"/>
  <c r="D1888" i="13"/>
  <c r="E1888" i="13"/>
  <c r="G1888" i="13"/>
  <c r="I1888" i="13"/>
  <c r="J1888" i="13"/>
  <c r="K1888" i="13"/>
  <c r="L1888" i="13"/>
  <c r="M1888" i="13"/>
  <c r="N1888" i="13"/>
  <c r="P1888" i="13"/>
  <c r="D1889" i="13"/>
  <c r="E1889" i="13"/>
  <c r="G1889" i="13"/>
  <c r="H1889" i="13"/>
  <c r="I1889" i="13"/>
  <c r="J1889" i="13"/>
  <c r="L1889" i="13"/>
  <c r="M1889" i="13"/>
  <c r="N1889" i="13"/>
  <c r="P1889" i="13"/>
  <c r="B1890" i="13"/>
  <c r="C1890" i="13"/>
  <c r="D1890" i="13"/>
  <c r="G1890" i="13"/>
  <c r="H1890" i="13"/>
  <c r="I1890" i="13"/>
  <c r="J1890" i="13"/>
  <c r="K1890" i="13"/>
  <c r="L1890" i="13"/>
  <c r="M1890" i="13"/>
  <c r="P1890" i="13"/>
  <c r="B1891" i="13"/>
  <c r="C1891" i="13"/>
  <c r="D1891" i="13"/>
  <c r="E1891" i="13"/>
  <c r="G1891" i="13"/>
  <c r="H1891" i="13"/>
  <c r="J1891" i="13"/>
  <c r="K1891" i="13"/>
  <c r="L1891" i="13"/>
  <c r="M1891" i="13"/>
  <c r="N1891" i="13"/>
  <c r="P1891" i="13"/>
  <c r="C1892" i="13"/>
  <c r="D1892" i="13"/>
  <c r="E1892" i="13"/>
  <c r="G1892" i="13"/>
  <c r="I1892" i="13"/>
  <c r="J1892" i="13"/>
  <c r="K1892" i="13"/>
  <c r="M1892" i="13"/>
  <c r="N1892" i="13"/>
  <c r="P1892" i="13"/>
  <c r="B1893" i="13"/>
  <c r="D1893" i="13"/>
  <c r="E1893" i="13"/>
  <c r="I1893" i="13"/>
  <c r="J1893" i="13"/>
  <c r="K1893" i="13"/>
  <c r="L1893" i="13"/>
  <c r="M1893" i="13"/>
  <c r="N1893" i="13"/>
  <c r="B1894" i="13"/>
  <c r="D1894" i="13"/>
  <c r="E1894" i="13"/>
  <c r="G1894" i="13"/>
  <c r="H1894" i="13"/>
  <c r="I1894" i="13"/>
  <c r="K1894" i="13"/>
  <c r="L1894" i="13"/>
  <c r="M1894" i="13"/>
  <c r="N1894" i="13"/>
  <c r="P1894" i="13"/>
  <c r="B1895" i="13"/>
  <c r="C1895" i="13"/>
  <c r="E1895" i="13"/>
  <c r="G1895" i="13"/>
  <c r="H1895" i="13"/>
  <c r="I1895" i="13"/>
  <c r="J1895" i="13"/>
  <c r="K1895" i="13"/>
  <c r="L1895" i="13"/>
  <c r="N1895" i="13"/>
  <c r="P1895" i="13"/>
  <c r="R1896" i="13"/>
  <c r="C1896" i="13"/>
  <c r="D1896" i="13"/>
  <c r="E1896" i="13"/>
  <c r="G1896" i="13"/>
  <c r="I1896" i="13"/>
  <c r="J1896" i="13"/>
  <c r="K1896" i="13"/>
  <c r="L1896" i="13"/>
  <c r="M1896" i="13"/>
  <c r="N1896" i="13"/>
  <c r="P1896" i="13"/>
  <c r="S1896" i="13"/>
  <c r="D1897" i="13"/>
  <c r="E1897" i="13"/>
  <c r="G1897" i="13"/>
  <c r="H1897" i="13"/>
  <c r="I1897" i="13"/>
  <c r="J1897" i="13"/>
  <c r="L1897" i="13"/>
  <c r="M1897" i="13"/>
  <c r="N1897" i="13"/>
  <c r="P1897" i="13"/>
  <c r="B1898" i="13"/>
  <c r="C1898" i="13"/>
  <c r="D1898" i="13"/>
  <c r="G1898" i="13"/>
  <c r="H1898" i="13"/>
  <c r="I1898" i="13"/>
  <c r="J1898" i="13"/>
  <c r="K1898" i="13"/>
  <c r="L1898" i="13"/>
  <c r="M1898" i="13"/>
  <c r="P1898" i="13"/>
  <c r="B1899" i="13"/>
  <c r="C1899" i="13"/>
  <c r="D1899" i="13"/>
  <c r="E1899" i="13"/>
  <c r="G1899" i="13"/>
  <c r="H1899" i="13"/>
  <c r="J1899" i="13"/>
  <c r="K1899" i="13"/>
  <c r="L1899" i="13"/>
  <c r="M1899" i="13"/>
  <c r="N1899" i="13"/>
  <c r="P1899" i="13"/>
  <c r="C1900" i="13"/>
  <c r="D1900" i="13"/>
  <c r="E1900" i="13"/>
  <c r="G1900" i="13"/>
  <c r="I1900" i="13"/>
  <c r="J1900" i="13"/>
  <c r="K1900" i="13"/>
  <c r="M1900" i="13"/>
  <c r="N1900" i="13"/>
  <c r="P1900" i="13"/>
  <c r="B1901" i="13"/>
  <c r="D1901" i="13"/>
  <c r="E1901" i="13"/>
  <c r="I1901" i="13"/>
  <c r="J1901" i="13"/>
  <c r="K1901" i="13"/>
  <c r="L1901" i="13"/>
  <c r="M1901" i="13"/>
  <c r="N1901" i="13"/>
  <c r="B1902" i="13"/>
  <c r="D1902" i="13"/>
  <c r="E1902" i="13"/>
  <c r="G1902" i="13"/>
  <c r="H1902" i="13"/>
  <c r="I1902" i="13"/>
  <c r="K1902" i="13"/>
  <c r="L1902" i="13"/>
  <c r="M1902" i="13"/>
  <c r="N1902" i="13"/>
  <c r="P1902" i="13"/>
  <c r="B1903" i="13"/>
  <c r="C1903" i="13"/>
  <c r="E1903" i="13"/>
  <c r="G1903" i="13"/>
  <c r="H1903" i="13"/>
  <c r="I1903" i="13"/>
  <c r="J1903" i="13"/>
  <c r="K1903" i="13"/>
  <c r="L1903" i="13"/>
  <c r="N1903" i="13"/>
  <c r="P1903" i="13"/>
  <c r="R1904" i="13"/>
  <c r="C1904" i="13"/>
  <c r="D1904" i="13"/>
  <c r="E1904" i="13"/>
  <c r="G1904" i="13"/>
  <c r="I1904" i="13"/>
  <c r="J1904" i="13"/>
  <c r="K1904" i="13"/>
  <c r="L1904" i="13"/>
  <c r="M1904" i="13"/>
  <c r="N1904" i="13"/>
  <c r="P1904" i="13"/>
  <c r="S1904" i="13"/>
  <c r="D1905" i="13"/>
  <c r="E1905" i="13"/>
  <c r="G1905" i="13"/>
  <c r="H1905" i="13"/>
  <c r="I1905" i="13"/>
  <c r="J1905" i="13"/>
  <c r="L1905" i="13"/>
  <c r="M1905" i="13"/>
  <c r="N1905" i="13"/>
  <c r="P1905" i="13"/>
  <c r="B1906" i="13"/>
  <c r="C1906" i="13"/>
  <c r="D1906" i="13"/>
  <c r="G1906" i="13"/>
  <c r="H1906" i="13"/>
  <c r="I1906" i="13"/>
  <c r="J1906" i="13"/>
  <c r="K1906" i="13"/>
  <c r="L1906" i="13"/>
  <c r="M1906" i="13"/>
  <c r="P1906" i="13"/>
  <c r="B1907" i="13"/>
  <c r="C1907" i="13"/>
  <c r="D1907" i="13"/>
  <c r="E1907" i="13"/>
  <c r="G1907" i="13"/>
  <c r="H1907" i="13"/>
  <c r="J1907" i="13"/>
  <c r="K1907" i="13"/>
  <c r="L1907" i="13"/>
  <c r="M1907" i="13"/>
  <c r="N1907" i="13"/>
  <c r="P1907" i="13"/>
  <c r="C1908" i="13"/>
  <c r="D1908" i="13"/>
  <c r="E1908" i="13"/>
  <c r="G1908" i="13"/>
  <c r="H1908" i="13"/>
  <c r="I1908" i="13"/>
  <c r="J1908" i="13"/>
  <c r="K1908" i="13"/>
  <c r="M1908" i="13"/>
  <c r="N1908" i="13"/>
  <c r="P1908" i="13"/>
  <c r="B1909" i="13"/>
  <c r="C1909" i="13"/>
  <c r="D1909" i="13"/>
  <c r="E1909" i="13"/>
  <c r="I1909" i="13"/>
  <c r="J1909" i="13"/>
  <c r="K1909" i="13"/>
  <c r="L1909" i="13"/>
  <c r="M1909" i="13"/>
  <c r="N1909" i="13"/>
  <c r="B1910" i="13"/>
  <c r="D1910" i="13"/>
  <c r="E1910" i="13"/>
  <c r="G1910" i="13"/>
  <c r="H1910" i="13"/>
  <c r="I1910" i="13"/>
  <c r="K1910" i="13"/>
  <c r="L1910" i="13"/>
  <c r="M1910" i="13"/>
  <c r="N1910" i="13"/>
  <c r="P1910" i="13"/>
  <c r="B1911" i="13"/>
  <c r="C1911" i="13"/>
  <c r="E1911" i="13"/>
  <c r="G1911" i="13"/>
  <c r="H1911" i="13"/>
  <c r="I1911" i="13"/>
  <c r="J1911" i="13"/>
  <c r="K1911" i="13"/>
  <c r="L1911" i="13"/>
  <c r="N1911" i="13"/>
  <c r="P1911" i="13"/>
  <c r="R1912" i="13"/>
  <c r="B1912" i="13"/>
  <c r="C1912" i="13"/>
  <c r="D1912" i="13"/>
  <c r="E1912" i="13"/>
  <c r="G1912" i="13"/>
  <c r="I1912" i="13"/>
  <c r="J1912" i="13"/>
  <c r="K1912" i="13"/>
  <c r="L1912" i="13"/>
  <c r="M1912" i="13"/>
  <c r="N1912" i="13"/>
  <c r="P1912" i="13"/>
  <c r="S1912" i="13"/>
  <c r="D1913" i="13"/>
  <c r="E1913" i="13"/>
  <c r="G1913" i="13"/>
  <c r="H1913" i="13"/>
  <c r="I1913" i="13"/>
  <c r="J1913" i="13"/>
  <c r="L1913" i="13"/>
  <c r="M1913" i="13"/>
  <c r="N1913" i="13"/>
  <c r="P1913" i="13"/>
  <c r="B1914" i="13"/>
  <c r="C1914" i="13"/>
  <c r="D1914" i="13"/>
  <c r="G1914" i="13"/>
  <c r="H1914" i="13"/>
  <c r="I1914" i="13"/>
  <c r="J1914" i="13"/>
  <c r="K1914" i="13"/>
  <c r="L1914" i="13"/>
  <c r="M1914" i="13"/>
  <c r="P1914" i="13"/>
  <c r="B1915" i="13"/>
  <c r="C1915" i="13"/>
  <c r="D1915" i="13"/>
  <c r="E1915" i="13"/>
  <c r="G1915" i="13"/>
  <c r="H1915" i="13"/>
  <c r="J1915" i="13"/>
  <c r="K1915" i="13"/>
  <c r="L1915" i="13"/>
  <c r="M1915" i="13"/>
  <c r="N1915" i="13"/>
  <c r="P1915" i="13"/>
  <c r="C1916" i="13"/>
  <c r="D1916" i="13"/>
  <c r="E1916" i="13"/>
  <c r="G1916" i="13"/>
  <c r="I1916" i="13"/>
  <c r="J1916" i="13"/>
  <c r="K1916" i="13"/>
  <c r="M1916" i="13"/>
  <c r="N1916" i="13"/>
  <c r="P1916" i="13"/>
  <c r="B1917" i="13"/>
  <c r="D1917" i="13"/>
  <c r="E1917" i="13"/>
  <c r="I1917" i="13"/>
  <c r="J1917" i="13"/>
  <c r="K1917" i="13"/>
  <c r="L1917" i="13"/>
  <c r="M1917" i="13"/>
  <c r="N1917" i="13"/>
  <c r="B1918" i="13"/>
  <c r="D1918" i="13"/>
  <c r="E1918" i="13"/>
  <c r="G1918" i="13"/>
  <c r="H1918" i="13"/>
  <c r="I1918" i="13"/>
  <c r="K1918" i="13"/>
  <c r="L1918" i="13"/>
  <c r="M1918" i="13"/>
  <c r="N1918" i="13"/>
  <c r="P1918" i="13"/>
  <c r="B1919" i="13"/>
  <c r="C1919" i="13"/>
  <c r="E1919" i="13"/>
  <c r="G1919" i="13"/>
  <c r="H1919" i="13"/>
  <c r="I1919" i="13"/>
  <c r="J1919" i="13"/>
  <c r="K1919" i="13"/>
  <c r="L1919" i="13"/>
  <c r="N1919" i="13"/>
  <c r="P1919" i="13"/>
  <c r="R1920" i="13"/>
  <c r="C1920" i="13"/>
  <c r="D1920" i="13"/>
  <c r="E1920" i="13"/>
  <c r="G1920" i="13"/>
  <c r="I1920" i="13"/>
  <c r="J1920" i="13"/>
  <c r="K1920" i="13"/>
  <c r="L1920" i="13"/>
  <c r="M1920" i="13"/>
  <c r="N1920" i="13"/>
  <c r="P1920" i="13"/>
  <c r="S1920" i="13"/>
  <c r="D1921" i="13"/>
  <c r="E1921" i="13"/>
  <c r="G1921" i="13"/>
  <c r="H1921" i="13"/>
  <c r="I1921" i="13"/>
  <c r="J1921" i="13"/>
  <c r="L1921" i="13"/>
  <c r="M1921" i="13"/>
  <c r="N1921" i="13"/>
  <c r="P1921" i="13"/>
  <c r="B1922" i="13"/>
  <c r="C1922" i="13"/>
  <c r="D1922" i="13"/>
  <c r="G1922" i="13"/>
  <c r="H1922" i="13"/>
  <c r="I1922" i="13"/>
  <c r="J1922" i="13"/>
  <c r="K1922" i="13"/>
  <c r="L1922" i="13"/>
  <c r="M1922" i="13"/>
  <c r="P1922" i="13"/>
  <c r="B1923" i="13"/>
  <c r="C1923" i="13"/>
  <c r="D1923" i="13"/>
  <c r="E1923" i="13"/>
  <c r="G1923" i="13"/>
  <c r="H1923" i="13"/>
  <c r="J1923" i="13"/>
  <c r="K1923" i="13"/>
  <c r="L1923" i="13"/>
  <c r="M1923" i="13"/>
  <c r="N1923" i="13"/>
  <c r="P1923" i="13"/>
  <c r="C1924" i="13"/>
  <c r="D1924" i="13"/>
  <c r="E1924" i="13"/>
  <c r="G1924" i="13"/>
  <c r="I1924" i="13"/>
  <c r="J1924" i="13"/>
  <c r="K1924" i="13"/>
  <c r="M1924" i="13"/>
  <c r="N1924" i="13"/>
  <c r="P1924" i="13"/>
  <c r="B1925" i="13"/>
  <c r="D1925" i="13"/>
  <c r="E1925" i="13"/>
  <c r="I1925" i="13"/>
  <c r="J1925" i="13"/>
  <c r="K1925" i="13"/>
  <c r="L1925" i="13"/>
  <c r="M1925" i="13"/>
  <c r="N1925" i="13"/>
  <c r="B1926" i="13"/>
  <c r="D1926" i="13"/>
  <c r="E1926" i="13"/>
  <c r="G1926" i="13"/>
  <c r="H1926" i="13"/>
  <c r="I1926" i="13"/>
  <c r="K1926" i="13"/>
  <c r="L1926" i="13"/>
  <c r="M1926" i="13"/>
  <c r="N1926" i="13"/>
  <c r="P1926" i="13"/>
  <c r="B1927" i="13"/>
  <c r="C1927" i="13"/>
  <c r="E1927" i="13"/>
  <c r="G1927" i="13"/>
  <c r="H1927" i="13"/>
  <c r="I1927" i="13"/>
  <c r="J1927" i="13"/>
  <c r="K1927" i="13"/>
  <c r="L1927" i="13"/>
  <c r="N1927" i="13"/>
  <c r="P1927" i="13"/>
  <c r="B1928" i="13"/>
  <c r="C1928" i="13"/>
  <c r="D1928" i="13"/>
  <c r="E1928" i="13"/>
  <c r="G1928" i="13"/>
  <c r="I1928" i="13"/>
  <c r="J1928" i="13"/>
  <c r="K1928" i="13"/>
  <c r="L1928" i="13"/>
  <c r="M1928" i="13"/>
  <c r="N1928" i="13"/>
  <c r="P1928" i="13"/>
  <c r="S1928" i="13"/>
  <c r="D1929" i="13"/>
  <c r="E1929" i="13"/>
  <c r="G1929" i="13"/>
  <c r="H1929" i="13"/>
  <c r="I1929" i="13"/>
  <c r="J1929" i="13"/>
  <c r="L1929" i="13"/>
  <c r="M1929" i="13"/>
  <c r="N1929" i="13"/>
  <c r="P1929" i="13"/>
  <c r="B1930" i="13"/>
  <c r="C1930" i="13"/>
  <c r="D1930" i="13"/>
  <c r="G1930" i="13"/>
  <c r="H1930" i="13"/>
  <c r="I1930" i="13"/>
  <c r="J1930" i="13"/>
  <c r="K1930" i="13"/>
  <c r="L1930" i="13"/>
  <c r="M1930" i="13"/>
  <c r="P1930" i="13"/>
  <c r="B1931" i="13"/>
  <c r="C1931" i="13"/>
  <c r="D1931" i="13"/>
  <c r="E1931" i="13"/>
  <c r="G1931" i="13"/>
  <c r="H1931" i="13"/>
  <c r="J1931" i="13"/>
  <c r="K1931" i="13"/>
  <c r="L1931" i="13"/>
  <c r="M1931" i="13"/>
  <c r="N1931" i="13"/>
  <c r="P1931" i="13"/>
  <c r="C1932" i="13"/>
  <c r="D1932" i="13"/>
  <c r="E1932" i="13"/>
  <c r="G1932" i="13"/>
  <c r="I1932" i="13"/>
  <c r="J1932" i="13"/>
  <c r="K1932" i="13"/>
  <c r="M1932" i="13"/>
  <c r="N1932" i="13"/>
  <c r="P1932" i="13"/>
  <c r="B1933" i="13"/>
  <c r="D1933" i="13"/>
  <c r="E1933" i="13"/>
  <c r="I1933" i="13"/>
  <c r="J1933" i="13"/>
  <c r="K1933" i="13"/>
  <c r="L1933" i="13"/>
  <c r="M1933" i="13"/>
  <c r="N1933" i="13"/>
  <c r="B1934" i="13"/>
  <c r="D1934" i="13"/>
  <c r="E1934" i="13"/>
  <c r="G1934" i="13"/>
  <c r="H1934" i="13"/>
  <c r="I1934" i="13"/>
  <c r="K1934" i="13"/>
  <c r="L1934" i="13"/>
  <c r="M1934" i="13"/>
  <c r="N1934" i="13"/>
  <c r="P1934" i="13"/>
  <c r="B1935" i="13"/>
  <c r="C1935" i="13"/>
  <c r="E1935" i="13"/>
  <c r="G1935" i="13"/>
  <c r="H1935" i="13"/>
  <c r="I1935" i="13"/>
  <c r="J1935" i="13"/>
  <c r="K1935" i="13"/>
  <c r="L1935" i="13"/>
  <c r="N1935" i="13"/>
  <c r="P1935" i="13"/>
  <c r="R1936" i="13"/>
  <c r="C1936" i="13"/>
  <c r="D1936" i="13"/>
  <c r="E1936" i="13"/>
  <c r="G1936" i="13"/>
  <c r="I1936" i="13"/>
  <c r="J1936" i="13"/>
  <c r="K1936" i="13"/>
  <c r="L1936" i="13"/>
  <c r="M1936" i="13"/>
  <c r="N1936" i="13"/>
  <c r="P1936" i="13"/>
  <c r="S1936" i="13"/>
  <c r="D1937" i="13"/>
  <c r="E1937" i="13"/>
  <c r="G1937" i="13"/>
  <c r="H1937" i="13"/>
  <c r="I1937" i="13"/>
  <c r="J1937" i="13"/>
  <c r="L1937" i="13"/>
  <c r="M1937" i="13"/>
  <c r="N1937" i="13"/>
  <c r="P1937" i="13"/>
  <c r="B1938" i="13"/>
  <c r="C1938" i="13"/>
  <c r="D1938" i="13"/>
  <c r="G1938" i="13"/>
  <c r="H1938" i="13"/>
  <c r="I1938" i="13"/>
  <c r="J1938" i="13"/>
  <c r="K1938" i="13"/>
  <c r="L1938" i="13"/>
  <c r="M1938" i="13"/>
  <c r="P1938" i="13"/>
  <c r="B1939" i="13"/>
  <c r="C1939" i="13"/>
  <c r="D1939" i="13"/>
  <c r="E1939" i="13"/>
  <c r="G1939" i="13"/>
  <c r="H1939" i="13"/>
  <c r="J1939" i="13"/>
  <c r="K1939" i="13"/>
  <c r="L1939" i="13"/>
  <c r="M1939" i="13"/>
  <c r="N1939" i="13"/>
  <c r="P1939" i="13"/>
  <c r="C1940" i="13"/>
  <c r="D1940" i="13"/>
  <c r="E1940" i="13"/>
  <c r="G1940" i="13"/>
  <c r="H1940" i="13"/>
  <c r="I1940" i="13"/>
  <c r="J1940" i="13"/>
  <c r="K1940" i="13"/>
  <c r="M1940" i="13"/>
  <c r="N1940" i="13"/>
  <c r="P1940" i="13"/>
  <c r="B1941" i="13"/>
  <c r="C1941" i="13"/>
  <c r="D1941" i="13"/>
  <c r="E1941" i="13"/>
  <c r="I1941" i="13"/>
  <c r="J1941" i="13"/>
  <c r="K1941" i="13"/>
  <c r="L1941" i="13"/>
  <c r="M1941" i="13"/>
  <c r="N1941" i="13"/>
  <c r="B1942" i="13"/>
  <c r="D1942" i="13"/>
  <c r="E1942" i="13"/>
  <c r="G1942" i="13"/>
  <c r="H1942" i="13"/>
  <c r="I1942" i="13"/>
  <c r="K1942" i="13"/>
  <c r="L1942" i="13"/>
  <c r="M1942" i="13"/>
  <c r="N1942" i="13"/>
  <c r="P1942" i="13"/>
  <c r="B1943" i="13"/>
  <c r="C1943" i="13"/>
  <c r="E1943" i="13"/>
  <c r="G1943" i="13"/>
  <c r="H1943" i="13"/>
  <c r="I1943" i="13"/>
  <c r="J1943" i="13"/>
  <c r="K1943" i="13"/>
  <c r="L1943" i="13"/>
  <c r="N1943" i="13"/>
  <c r="P1943" i="13"/>
  <c r="R1944" i="13"/>
  <c r="B1944" i="13"/>
  <c r="C1944" i="13"/>
  <c r="D1944" i="13"/>
  <c r="E1944" i="13"/>
  <c r="G1944" i="13"/>
  <c r="I1944" i="13"/>
  <c r="J1944" i="13"/>
  <c r="K1944" i="13"/>
  <c r="L1944" i="13"/>
  <c r="M1944" i="13"/>
  <c r="N1944" i="13"/>
  <c r="P1944" i="13"/>
  <c r="D1945" i="13"/>
  <c r="E1945" i="13"/>
  <c r="G1945" i="13"/>
  <c r="H1945" i="13"/>
  <c r="I1945" i="13"/>
  <c r="J1945" i="13"/>
  <c r="L1945" i="13"/>
  <c r="M1945" i="13"/>
  <c r="N1945" i="13"/>
  <c r="P1945" i="13"/>
  <c r="B1946" i="13"/>
  <c r="C1946" i="13"/>
  <c r="D1946" i="13"/>
  <c r="G1946" i="13"/>
  <c r="H1946" i="13"/>
  <c r="I1946" i="13"/>
  <c r="J1946" i="13"/>
  <c r="K1946" i="13"/>
  <c r="L1946" i="13"/>
  <c r="M1946" i="13"/>
  <c r="P1946" i="13"/>
  <c r="B1947" i="13"/>
  <c r="C1947" i="13"/>
  <c r="D1947" i="13"/>
  <c r="E1947" i="13"/>
  <c r="G1947" i="13"/>
  <c r="H1947" i="13"/>
  <c r="J1947" i="13"/>
  <c r="K1947" i="13"/>
  <c r="L1947" i="13"/>
  <c r="M1947" i="13"/>
  <c r="N1947" i="13"/>
  <c r="P1947" i="13"/>
  <c r="C1948" i="13"/>
  <c r="D1948" i="13"/>
  <c r="E1948" i="13"/>
  <c r="G1948" i="13"/>
  <c r="I1948" i="13"/>
  <c r="J1948" i="13"/>
  <c r="K1948" i="13"/>
  <c r="M1948" i="13"/>
  <c r="N1948" i="13"/>
  <c r="P1948" i="13"/>
  <c r="B1949" i="13"/>
  <c r="D1949" i="13"/>
  <c r="E1949" i="13"/>
  <c r="I1949" i="13"/>
  <c r="J1949" i="13"/>
  <c r="K1949" i="13"/>
  <c r="L1949" i="13"/>
  <c r="M1949" i="13"/>
  <c r="N1949" i="13"/>
  <c r="B1950" i="13"/>
  <c r="D1950" i="13"/>
  <c r="E1950" i="13"/>
  <c r="G1950" i="13"/>
  <c r="H1950" i="13"/>
  <c r="I1950" i="13"/>
  <c r="K1950" i="13"/>
  <c r="L1950" i="13"/>
  <c r="M1950" i="13"/>
  <c r="N1950" i="13"/>
  <c r="P1950" i="13"/>
  <c r="B1951" i="13"/>
  <c r="C1951" i="13"/>
  <c r="E1951" i="13"/>
  <c r="G1951" i="13"/>
  <c r="H1951" i="13"/>
  <c r="I1951" i="13"/>
  <c r="J1951" i="13"/>
  <c r="K1951" i="13"/>
  <c r="L1951" i="13"/>
  <c r="N1951" i="13"/>
  <c r="P1951" i="13"/>
  <c r="R1952" i="13"/>
  <c r="C1952" i="13"/>
  <c r="D1952" i="13"/>
  <c r="E1952" i="13"/>
  <c r="G1952" i="13"/>
  <c r="I1952" i="13"/>
  <c r="J1952" i="13"/>
  <c r="K1952" i="13"/>
  <c r="L1952" i="13"/>
  <c r="M1952" i="13"/>
  <c r="N1952" i="13"/>
  <c r="P1952" i="13"/>
  <c r="S1952" i="13"/>
  <c r="D1953" i="13"/>
  <c r="E1953" i="13"/>
  <c r="G1953" i="13"/>
  <c r="H1953" i="13"/>
  <c r="I1953" i="13"/>
  <c r="J1953" i="13"/>
  <c r="L1953" i="13"/>
  <c r="M1953" i="13"/>
  <c r="N1953" i="13"/>
  <c r="P1953" i="13"/>
  <c r="B1954" i="13"/>
  <c r="C1954" i="13"/>
  <c r="D1954" i="13"/>
  <c r="G1954" i="13"/>
  <c r="H1954" i="13"/>
  <c r="I1954" i="13"/>
  <c r="J1954" i="13"/>
  <c r="K1954" i="13"/>
  <c r="L1954" i="13"/>
  <c r="M1954" i="13"/>
  <c r="P1954" i="13"/>
  <c r="B1955" i="13"/>
  <c r="C1955" i="13"/>
  <c r="D1955" i="13"/>
  <c r="E1955" i="13"/>
  <c r="G1955" i="13"/>
  <c r="H1955" i="13"/>
  <c r="J1955" i="13"/>
  <c r="K1955" i="13"/>
  <c r="L1955" i="13"/>
  <c r="M1955" i="13"/>
  <c r="N1955" i="13"/>
  <c r="P1955" i="13"/>
  <c r="C1956" i="13"/>
  <c r="D1956" i="13"/>
  <c r="E1956" i="13"/>
  <c r="G1956" i="13"/>
  <c r="H1956" i="13"/>
  <c r="I1956" i="13"/>
  <c r="J1956" i="13"/>
  <c r="K1956" i="13"/>
  <c r="M1956" i="13"/>
  <c r="N1956" i="13"/>
  <c r="P1956" i="13"/>
  <c r="B1957" i="13"/>
  <c r="C1957" i="13"/>
  <c r="D1957" i="13"/>
  <c r="E1957" i="13"/>
  <c r="I1957" i="13"/>
  <c r="J1957" i="13"/>
  <c r="K1957" i="13"/>
  <c r="L1957" i="13"/>
  <c r="M1957" i="13"/>
  <c r="N1957" i="13"/>
  <c r="B1958" i="13"/>
  <c r="D1958" i="13"/>
  <c r="E1958" i="13"/>
  <c r="G1958" i="13"/>
  <c r="H1958" i="13"/>
  <c r="I1958" i="13"/>
  <c r="K1958" i="13"/>
  <c r="L1958" i="13"/>
  <c r="M1958" i="13"/>
  <c r="N1958" i="13"/>
  <c r="P1958" i="13"/>
  <c r="B1959" i="13"/>
  <c r="C1959" i="13"/>
  <c r="E1959" i="13"/>
  <c r="G1959" i="13"/>
  <c r="H1959" i="13"/>
  <c r="I1959" i="13"/>
  <c r="J1959" i="13"/>
  <c r="K1959" i="13"/>
  <c r="L1959" i="13"/>
  <c r="N1959" i="13"/>
  <c r="P1959" i="13"/>
  <c r="R1960" i="13"/>
  <c r="B1960" i="13"/>
  <c r="C1960" i="13"/>
  <c r="D1960" i="13"/>
  <c r="E1960" i="13"/>
  <c r="G1960" i="13"/>
  <c r="I1960" i="13"/>
  <c r="J1960" i="13"/>
  <c r="K1960" i="13"/>
  <c r="L1960" i="13"/>
  <c r="M1960" i="13"/>
  <c r="N1960" i="13"/>
  <c r="P1960" i="13"/>
  <c r="S1960" i="13"/>
  <c r="D1961" i="13"/>
  <c r="E1961" i="13"/>
  <c r="G1961" i="13"/>
  <c r="H1961" i="13"/>
  <c r="I1961" i="13"/>
  <c r="J1961" i="13"/>
  <c r="L1961" i="13"/>
  <c r="M1961" i="13"/>
  <c r="N1961" i="13"/>
  <c r="P1961" i="13"/>
  <c r="B1962" i="13"/>
  <c r="C1962" i="13"/>
  <c r="D1962" i="13"/>
  <c r="G1962" i="13"/>
  <c r="H1962" i="13"/>
  <c r="I1962" i="13"/>
  <c r="J1962" i="13"/>
  <c r="K1962" i="13"/>
  <c r="L1962" i="13"/>
  <c r="M1962" i="13"/>
  <c r="P1962" i="13"/>
  <c r="B1963" i="13"/>
  <c r="C1963" i="13"/>
  <c r="D1963" i="13"/>
  <c r="E1963" i="13"/>
  <c r="G1963" i="13"/>
  <c r="H1963" i="13"/>
  <c r="J1963" i="13"/>
  <c r="K1963" i="13"/>
  <c r="L1963" i="13"/>
  <c r="M1963" i="13"/>
  <c r="N1963" i="13"/>
  <c r="P1963" i="13"/>
  <c r="C1964" i="13"/>
  <c r="D1964" i="13"/>
  <c r="E1964" i="13"/>
  <c r="G1964" i="13"/>
  <c r="H1964" i="13"/>
  <c r="I1964" i="13"/>
  <c r="J1964" i="13"/>
  <c r="K1964" i="13"/>
  <c r="M1964" i="13"/>
  <c r="N1964" i="13"/>
  <c r="P1964" i="13"/>
  <c r="B1965" i="13"/>
  <c r="C1965" i="13"/>
  <c r="D1965" i="13"/>
  <c r="E1965" i="13"/>
  <c r="I1965" i="13"/>
  <c r="J1965" i="13"/>
  <c r="K1965" i="13"/>
  <c r="L1965" i="13"/>
  <c r="M1965" i="13"/>
  <c r="N1965" i="13"/>
  <c r="B1966" i="13"/>
  <c r="D1966" i="13"/>
  <c r="E1966" i="13"/>
  <c r="G1966" i="13"/>
  <c r="H1966" i="13"/>
  <c r="I1966" i="13"/>
  <c r="K1966" i="13"/>
  <c r="L1966" i="13"/>
  <c r="M1966" i="13"/>
  <c r="N1966" i="13"/>
  <c r="P1966" i="13"/>
  <c r="B1967" i="13"/>
  <c r="C1967" i="13"/>
  <c r="E1967" i="13"/>
  <c r="G1967" i="13"/>
  <c r="H1967" i="13"/>
  <c r="I1967" i="13"/>
  <c r="J1967" i="13"/>
  <c r="K1967" i="13"/>
  <c r="L1967" i="13"/>
  <c r="N1967" i="13"/>
  <c r="P1967" i="13"/>
  <c r="R1968" i="13"/>
  <c r="B1968" i="13"/>
  <c r="C1968" i="13"/>
  <c r="D1968" i="13"/>
  <c r="E1968" i="13"/>
  <c r="G1968" i="13"/>
  <c r="I1968" i="13"/>
  <c r="J1968" i="13"/>
  <c r="K1968" i="13"/>
  <c r="L1968" i="13"/>
  <c r="M1968" i="13"/>
  <c r="N1968" i="13"/>
  <c r="P1968" i="13"/>
  <c r="D1969" i="13"/>
  <c r="E1969" i="13"/>
  <c r="G1969" i="13"/>
  <c r="H1969" i="13"/>
  <c r="I1969" i="13"/>
  <c r="J1969" i="13"/>
  <c r="L1969" i="13"/>
  <c r="M1969" i="13"/>
  <c r="N1969" i="13"/>
  <c r="P1969" i="13"/>
  <c r="B1970" i="13"/>
  <c r="C1970" i="13"/>
  <c r="D1970" i="13"/>
  <c r="G1970" i="13"/>
  <c r="H1970" i="13"/>
  <c r="I1970" i="13"/>
  <c r="J1970" i="13"/>
  <c r="K1970" i="13"/>
  <c r="L1970" i="13"/>
  <c r="M1970" i="13"/>
  <c r="P1970" i="13"/>
  <c r="B1971" i="13"/>
  <c r="C1971" i="13"/>
  <c r="D1971" i="13"/>
  <c r="E1971" i="13"/>
  <c r="G1971" i="13"/>
  <c r="H1971" i="13"/>
  <c r="J1971" i="13"/>
  <c r="K1971" i="13"/>
  <c r="L1971" i="13"/>
  <c r="M1971" i="13"/>
  <c r="N1971" i="13"/>
  <c r="P1971" i="13"/>
  <c r="C1972" i="13"/>
  <c r="D1972" i="13"/>
  <c r="E1972" i="13"/>
  <c r="G1972" i="13"/>
  <c r="H1972" i="13"/>
  <c r="I1972" i="13"/>
  <c r="J1972" i="13"/>
  <c r="K1972" i="13"/>
  <c r="M1972" i="13"/>
  <c r="N1972" i="13"/>
  <c r="P1972" i="13"/>
  <c r="B1973" i="13"/>
  <c r="C1973" i="13"/>
  <c r="D1973" i="13"/>
  <c r="E1973" i="13"/>
  <c r="I1973" i="13"/>
  <c r="J1973" i="13"/>
  <c r="K1973" i="13"/>
  <c r="L1973" i="13"/>
  <c r="M1973" i="13"/>
  <c r="N1973" i="13"/>
  <c r="B1974" i="13"/>
  <c r="D1974" i="13"/>
  <c r="E1974" i="13"/>
  <c r="G1974" i="13"/>
  <c r="H1974" i="13"/>
  <c r="I1974" i="13"/>
  <c r="K1974" i="13"/>
  <c r="L1974" i="13"/>
  <c r="M1974" i="13"/>
  <c r="N1974" i="13"/>
  <c r="P1974" i="13"/>
  <c r="B1975" i="13"/>
  <c r="C1975" i="13"/>
  <c r="E1975" i="13"/>
  <c r="G1975" i="13"/>
  <c r="H1975" i="13"/>
  <c r="I1975" i="13"/>
  <c r="J1975" i="13"/>
  <c r="K1975" i="13"/>
  <c r="L1975" i="13"/>
  <c r="N1975" i="13"/>
  <c r="P1975" i="13"/>
  <c r="R1976" i="13"/>
  <c r="B1976" i="13"/>
  <c r="C1976" i="13"/>
  <c r="D1976" i="13"/>
  <c r="E1976" i="13"/>
  <c r="G1976" i="13"/>
  <c r="I1976" i="13"/>
  <c r="J1976" i="13"/>
  <c r="K1976" i="13"/>
  <c r="L1976" i="13"/>
  <c r="M1976" i="13"/>
  <c r="N1976" i="13"/>
  <c r="P1976" i="13"/>
  <c r="S1976" i="13"/>
  <c r="D1977" i="13"/>
  <c r="E1977" i="13"/>
  <c r="G1977" i="13"/>
  <c r="H1977" i="13"/>
  <c r="I1977" i="13"/>
  <c r="J1977" i="13"/>
  <c r="L1977" i="13"/>
  <c r="M1977" i="13"/>
  <c r="N1977" i="13"/>
  <c r="P1977" i="13"/>
  <c r="B1978" i="13"/>
  <c r="C1978" i="13"/>
  <c r="D1978" i="13"/>
  <c r="G1978" i="13"/>
  <c r="H1978" i="13"/>
  <c r="I1978" i="13"/>
  <c r="J1978" i="13"/>
  <c r="K1978" i="13"/>
  <c r="L1978" i="13"/>
  <c r="M1978" i="13"/>
  <c r="P1978" i="13"/>
  <c r="B1979" i="13"/>
  <c r="C1979" i="13"/>
  <c r="D1979" i="13"/>
  <c r="E1979" i="13"/>
  <c r="G1979" i="13"/>
  <c r="H1979" i="13"/>
  <c r="J1979" i="13"/>
  <c r="K1979" i="13"/>
  <c r="L1979" i="13"/>
  <c r="M1979" i="13"/>
  <c r="N1979" i="13"/>
  <c r="P1979" i="13"/>
  <c r="C1980" i="13"/>
  <c r="D1980" i="13"/>
  <c r="E1980" i="13"/>
  <c r="G1980" i="13"/>
  <c r="I1980" i="13"/>
  <c r="J1980" i="13"/>
  <c r="K1980" i="13"/>
  <c r="M1980" i="13"/>
  <c r="N1980" i="13"/>
  <c r="P1980" i="13"/>
  <c r="B1981" i="13"/>
  <c r="D1981" i="13"/>
  <c r="E1981" i="13"/>
  <c r="I1981" i="13"/>
  <c r="J1981" i="13"/>
  <c r="K1981" i="13"/>
  <c r="L1981" i="13"/>
  <c r="M1981" i="13"/>
  <c r="N1981" i="13"/>
  <c r="B1982" i="13"/>
  <c r="D1982" i="13"/>
  <c r="E1982" i="13"/>
  <c r="G1982" i="13"/>
  <c r="H1982" i="13"/>
  <c r="I1982" i="13"/>
  <c r="K1982" i="13"/>
  <c r="L1982" i="13"/>
  <c r="M1982" i="13"/>
  <c r="N1982" i="13"/>
  <c r="P1982" i="13"/>
  <c r="B1983" i="13"/>
  <c r="C1983" i="13"/>
  <c r="E1983" i="13"/>
  <c r="G1983" i="13"/>
  <c r="H1983" i="13"/>
  <c r="I1983" i="13"/>
  <c r="J1983" i="13"/>
  <c r="K1983" i="13"/>
  <c r="L1983" i="13"/>
  <c r="N1983" i="13"/>
  <c r="P1983" i="13"/>
  <c r="R1984" i="13"/>
  <c r="C1984" i="13"/>
  <c r="D1984" i="13"/>
  <c r="E1984" i="13"/>
  <c r="G1984" i="13"/>
  <c r="I1984" i="13"/>
  <c r="J1984" i="13"/>
  <c r="K1984" i="13"/>
  <c r="L1984" i="13"/>
  <c r="M1984" i="13"/>
  <c r="N1984" i="13"/>
  <c r="P1984" i="13"/>
  <c r="S1984" i="13"/>
  <c r="U1984" i="13" s="1"/>
  <c r="D1985" i="13"/>
  <c r="E1985" i="13"/>
  <c r="G1985" i="13"/>
  <c r="H1985" i="13"/>
  <c r="I1985" i="13"/>
  <c r="J1985" i="13"/>
  <c r="L1985" i="13"/>
  <c r="M1985" i="13"/>
  <c r="N1985" i="13"/>
  <c r="P1985" i="13"/>
  <c r="B1986" i="13"/>
  <c r="C1986" i="13"/>
  <c r="D1986" i="13"/>
  <c r="G1986" i="13"/>
  <c r="H1986" i="13"/>
  <c r="I1986" i="13"/>
  <c r="J1986" i="13"/>
  <c r="K1986" i="13"/>
  <c r="L1986" i="13"/>
  <c r="M1986" i="13"/>
  <c r="P1986" i="13"/>
  <c r="B1987" i="13"/>
  <c r="C1987" i="13"/>
  <c r="D1987" i="13"/>
  <c r="E1987" i="13"/>
  <c r="G1987" i="13"/>
  <c r="H1987" i="13"/>
  <c r="J1987" i="13"/>
  <c r="K1987" i="13"/>
  <c r="L1987" i="13"/>
  <c r="M1987" i="13"/>
  <c r="N1987" i="13"/>
  <c r="P1987" i="13"/>
  <c r="C1988" i="13"/>
  <c r="D1988" i="13"/>
  <c r="E1988" i="13"/>
  <c r="G1988" i="13"/>
  <c r="H1988" i="13"/>
  <c r="I1988" i="13"/>
  <c r="J1988" i="13"/>
  <c r="K1988" i="13"/>
  <c r="M1988" i="13"/>
  <c r="N1988" i="13"/>
  <c r="P1988" i="13"/>
  <c r="B1989" i="13"/>
  <c r="C1989" i="13"/>
  <c r="D1989" i="13"/>
  <c r="E1989" i="13"/>
  <c r="I1989" i="13"/>
  <c r="J1989" i="13"/>
  <c r="K1989" i="13"/>
  <c r="L1989" i="13"/>
  <c r="M1989" i="13"/>
  <c r="N1989" i="13"/>
  <c r="B1990" i="13"/>
  <c r="D1990" i="13"/>
  <c r="E1990" i="13"/>
  <c r="G1990" i="13"/>
  <c r="H1990" i="13"/>
  <c r="I1990" i="13"/>
  <c r="K1990" i="13"/>
  <c r="L1990" i="13"/>
  <c r="M1990" i="13"/>
  <c r="N1990" i="13"/>
  <c r="P1990" i="13"/>
  <c r="B1991" i="13"/>
  <c r="C1991" i="13"/>
  <c r="E1991" i="13"/>
  <c r="G1991" i="13"/>
  <c r="H1991" i="13"/>
  <c r="I1991" i="13"/>
  <c r="J1991" i="13"/>
  <c r="K1991" i="13"/>
  <c r="L1991" i="13"/>
  <c r="N1991" i="13"/>
  <c r="P1991" i="13"/>
  <c r="B1992" i="13"/>
  <c r="C1992" i="13"/>
  <c r="D1992" i="13"/>
  <c r="E1992" i="13"/>
  <c r="G1992" i="13"/>
  <c r="I1992" i="13"/>
  <c r="J1992" i="13"/>
  <c r="K1992" i="13"/>
  <c r="L1992" i="13"/>
  <c r="M1992" i="13"/>
  <c r="N1992" i="13"/>
  <c r="P1992" i="13"/>
  <c r="S1992" i="13"/>
  <c r="U1992" i="13" s="1"/>
  <c r="D1993" i="13"/>
  <c r="E1993" i="13"/>
  <c r="G1993" i="13"/>
  <c r="H1993" i="13"/>
  <c r="I1993" i="13"/>
  <c r="J1993" i="13"/>
  <c r="L1993" i="13"/>
  <c r="M1993" i="13"/>
  <c r="N1993" i="13"/>
  <c r="P1993" i="13"/>
  <c r="B1994" i="13"/>
  <c r="C1994" i="13"/>
  <c r="D1994" i="13"/>
  <c r="G1994" i="13"/>
  <c r="H1994" i="13"/>
  <c r="I1994" i="13"/>
  <c r="J1994" i="13"/>
  <c r="K1994" i="13"/>
  <c r="L1994" i="13"/>
  <c r="M1994" i="13"/>
  <c r="P1994" i="13"/>
  <c r="B1995" i="13"/>
  <c r="C1995" i="13"/>
  <c r="D1995" i="13"/>
  <c r="E1995" i="13"/>
  <c r="G1995" i="13"/>
  <c r="H1995" i="13"/>
  <c r="J1995" i="13"/>
  <c r="K1995" i="13"/>
  <c r="L1995" i="13"/>
  <c r="M1995" i="13"/>
  <c r="N1995" i="13"/>
  <c r="P1995" i="13"/>
  <c r="C1996" i="13"/>
  <c r="D1996" i="13"/>
  <c r="E1996" i="13"/>
  <c r="G1996" i="13"/>
  <c r="I1996" i="13"/>
  <c r="J1996" i="13"/>
  <c r="K1996" i="13"/>
  <c r="M1996" i="13"/>
  <c r="N1996" i="13"/>
  <c r="P1996" i="13"/>
  <c r="B1997" i="13"/>
  <c r="D1997" i="13"/>
  <c r="E1997" i="13"/>
  <c r="I1997" i="13"/>
  <c r="J1997" i="13"/>
  <c r="K1997" i="13"/>
  <c r="L1997" i="13"/>
  <c r="M1997" i="13"/>
  <c r="N1997" i="13"/>
  <c r="B1998" i="13"/>
  <c r="D1998" i="13"/>
  <c r="E1998" i="13"/>
  <c r="G1998" i="13"/>
  <c r="H1998" i="13"/>
  <c r="I1998" i="13"/>
  <c r="K1998" i="13"/>
  <c r="L1998" i="13"/>
  <c r="M1998" i="13"/>
  <c r="N1998" i="13"/>
  <c r="P1998" i="13"/>
  <c r="B1999" i="13"/>
  <c r="C1999" i="13"/>
  <c r="E1999" i="13"/>
  <c r="G1999" i="13"/>
  <c r="H1999" i="13"/>
  <c r="I1999" i="13"/>
  <c r="J1999" i="13"/>
  <c r="K1999" i="13"/>
  <c r="L1999" i="13"/>
  <c r="N1999" i="13"/>
  <c r="P1999" i="13"/>
  <c r="R2000" i="13"/>
  <c r="C2000" i="13"/>
  <c r="D2000" i="13"/>
  <c r="E2000" i="13"/>
  <c r="G2000" i="13"/>
  <c r="I2000" i="13"/>
  <c r="J2000" i="13"/>
  <c r="K2000" i="13"/>
  <c r="L2000" i="13"/>
  <c r="M2000" i="13"/>
  <c r="N2000" i="13"/>
  <c r="P2000" i="13"/>
  <c r="S2000" i="13"/>
  <c r="U2000" i="13" s="1"/>
  <c r="D2001" i="13"/>
  <c r="E2001" i="13"/>
  <c r="G2001" i="13"/>
  <c r="H2001" i="13"/>
  <c r="I2001" i="13"/>
  <c r="J2001" i="13"/>
  <c r="L2001" i="13"/>
  <c r="M2001" i="13"/>
  <c r="N2001" i="13"/>
  <c r="P2001" i="13"/>
  <c r="B2002" i="13"/>
  <c r="C2002" i="13"/>
  <c r="D2002" i="13"/>
  <c r="G2002" i="13"/>
  <c r="H2002" i="13"/>
  <c r="I2002" i="13"/>
  <c r="J2002" i="13"/>
  <c r="K2002" i="13"/>
  <c r="L2002" i="13"/>
  <c r="M2002" i="13"/>
  <c r="P2002" i="13"/>
  <c r="B2003" i="13"/>
  <c r="C2003" i="13"/>
  <c r="D2003" i="13"/>
  <c r="E2003" i="13"/>
  <c r="G2003" i="13"/>
  <c r="H2003" i="13"/>
  <c r="J2003" i="13"/>
  <c r="K2003" i="13"/>
  <c r="L2003" i="13"/>
  <c r="M2003" i="13"/>
  <c r="N2003" i="13"/>
  <c r="P2003" i="13"/>
  <c r="C2004" i="13"/>
  <c r="D2004" i="13"/>
  <c r="E2004" i="13"/>
  <c r="G2004" i="13"/>
  <c r="H2004" i="13"/>
  <c r="I2004" i="13"/>
  <c r="J2004" i="13"/>
  <c r="K2004" i="13"/>
  <c r="M2004" i="13"/>
  <c r="N2004" i="13"/>
  <c r="P2004" i="13"/>
  <c r="B2005" i="13"/>
  <c r="C2005" i="13"/>
  <c r="D2005" i="13"/>
  <c r="E2005" i="13"/>
  <c r="I2005" i="13"/>
  <c r="J2005" i="13"/>
  <c r="K2005" i="13"/>
  <c r="L2005" i="13"/>
  <c r="M2005" i="13"/>
  <c r="N2005" i="13"/>
  <c r="B2006" i="13"/>
  <c r="D2006" i="13"/>
  <c r="E2006" i="13"/>
  <c r="G2006" i="13"/>
  <c r="H2006" i="13"/>
  <c r="I2006" i="13"/>
  <c r="K2006" i="13"/>
  <c r="L2006" i="13"/>
  <c r="M2006" i="13"/>
  <c r="N2006" i="13"/>
  <c r="P2006" i="13"/>
  <c r="B2007" i="13"/>
  <c r="C2007" i="13"/>
  <c r="E2007" i="13"/>
  <c r="G2007" i="13"/>
  <c r="H2007" i="13"/>
  <c r="I2007" i="13"/>
  <c r="J2007" i="13"/>
  <c r="K2007" i="13"/>
  <c r="L2007" i="13"/>
  <c r="N2007" i="13"/>
  <c r="P2007" i="13"/>
  <c r="R2008" i="13"/>
  <c r="B2008" i="13"/>
  <c r="C2008" i="13"/>
  <c r="D2008" i="13"/>
  <c r="E2008" i="13"/>
  <c r="G2008" i="13"/>
  <c r="I2008" i="13"/>
  <c r="J2008" i="13"/>
  <c r="K2008" i="13"/>
  <c r="L2008" i="13"/>
  <c r="M2008" i="13"/>
  <c r="N2008" i="13"/>
  <c r="P2008" i="13"/>
  <c r="S2008" i="13"/>
  <c r="U2008" i="13" s="1"/>
  <c r="D2009" i="13"/>
  <c r="E2009" i="13"/>
  <c r="G2009" i="13"/>
  <c r="H2009" i="13"/>
  <c r="I2009" i="13"/>
  <c r="J2009" i="13"/>
  <c r="L2009" i="13"/>
  <c r="M2009" i="13"/>
  <c r="N2009" i="13"/>
  <c r="P2009" i="13"/>
  <c r="B2010" i="13"/>
  <c r="C2010" i="13"/>
  <c r="D2010" i="13"/>
  <c r="G2010" i="13"/>
  <c r="H2010" i="13"/>
  <c r="I2010" i="13"/>
  <c r="J2010" i="13"/>
  <c r="K2010" i="13"/>
  <c r="L2010" i="13"/>
  <c r="M2010" i="13"/>
  <c r="P2010" i="13"/>
  <c r="B2011" i="13"/>
  <c r="C2011" i="13"/>
  <c r="D2011" i="13"/>
  <c r="E2011" i="13"/>
  <c r="G2011" i="13"/>
  <c r="H2011" i="13"/>
  <c r="J2011" i="13"/>
  <c r="K2011" i="13"/>
  <c r="L2011" i="13"/>
  <c r="M2011" i="13"/>
  <c r="N2011" i="13"/>
  <c r="P2011" i="13"/>
  <c r="C2012" i="13"/>
  <c r="D2012" i="13"/>
  <c r="E2012" i="13"/>
  <c r="G2012" i="13"/>
  <c r="H2012" i="13"/>
  <c r="I2012" i="13"/>
  <c r="J2012" i="13"/>
  <c r="K2012" i="13"/>
  <c r="M2012" i="13"/>
  <c r="N2012" i="13"/>
  <c r="P2012" i="13"/>
  <c r="R2013" i="13"/>
  <c r="B2013" i="13"/>
  <c r="C2013" i="13"/>
  <c r="D2013" i="13"/>
  <c r="E2013" i="13"/>
  <c r="I2013" i="13"/>
  <c r="J2013" i="13"/>
  <c r="K2013" i="13"/>
  <c r="L2013" i="13"/>
  <c r="M2013" i="13"/>
  <c r="N2013" i="13"/>
  <c r="B2014" i="13"/>
  <c r="D2014" i="13"/>
  <c r="E2014" i="13"/>
  <c r="G2014" i="13"/>
  <c r="H2014" i="13"/>
  <c r="I2014" i="13"/>
  <c r="K2014" i="13"/>
  <c r="L2014" i="13"/>
  <c r="M2014" i="13"/>
  <c r="N2014" i="13"/>
  <c r="P2014" i="13"/>
  <c r="B2015" i="13"/>
  <c r="C2015" i="13"/>
  <c r="E2015" i="13"/>
  <c r="G2015" i="13"/>
  <c r="H2015" i="13"/>
  <c r="I2015" i="13"/>
  <c r="J2015" i="13"/>
  <c r="K2015" i="13"/>
  <c r="L2015" i="13"/>
  <c r="N2015" i="13"/>
  <c r="P2015" i="13"/>
  <c r="S2016" i="13"/>
  <c r="B2016" i="13"/>
  <c r="C2016" i="13"/>
  <c r="D2016" i="13"/>
  <c r="E2016" i="13"/>
  <c r="G2016" i="13"/>
  <c r="I2016" i="13"/>
  <c r="J2016" i="13"/>
  <c r="K2016" i="13"/>
  <c r="L2016" i="13"/>
  <c r="M2016" i="13"/>
  <c r="N2016" i="13"/>
  <c r="P2016" i="13"/>
  <c r="R2016" i="13"/>
  <c r="D2017" i="13"/>
  <c r="E2017" i="13"/>
  <c r="G2017" i="13"/>
  <c r="H2017" i="13"/>
  <c r="I2017" i="13"/>
  <c r="J2017" i="13"/>
  <c r="L2017" i="13"/>
  <c r="M2017" i="13"/>
  <c r="N2017" i="13"/>
  <c r="P2017" i="13"/>
  <c r="B2018" i="13"/>
  <c r="C2018" i="13"/>
  <c r="D2018" i="13"/>
  <c r="G2018" i="13"/>
  <c r="H2018" i="13"/>
  <c r="I2018" i="13"/>
  <c r="J2018" i="13"/>
  <c r="K2018" i="13"/>
  <c r="L2018" i="13"/>
  <c r="M2018" i="13"/>
  <c r="P2018" i="13"/>
  <c r="B2019" i="13"/>
  <c r="C2019" i="13"/>
  <c r="D2019" i="13"/>
  <c r="E2019" i="13"/>
  <c r="G2019" i="13"/>
  <c r="H2019" i="13"/>
  <c r="J2019" i="13"/>
  <c r="K2019" i="13"/>
  <c r="L2019" i="13"/>
  <c r="M2019" i="13"/>
  <c r="N2019" i="13"/>
  <c r="P2019" i="13"/>
  <c r="C2020" i="13"/>
  <c r="D2020" i="13"/>
  <c r="E2020" i="13"/>
  <c r="G2020" i="13"/>
  <c r="I2020" i="13"/>
  <c r="J2020" i="13"/>
  <c r="K2020" i="13"/>
  <c r="M2020" i="13"/>
  <c r="N2020" i="13"/>
  <c r="P2020" i="13"/>
  <c r="B2021" i="13"/>
  <c r="D2021" i="13"/>
  <c r="E2021" i="13"/>
  <c r="I2021" i="13"/>
  <c r="J2021" i="13"/>
  <c r="K2021" i="13"/>
  <c r="L2021" i="13"/>
  <c r="M2021" i="13"/>
  <c r="N2021" i="13"/>
  <c r="B2022" i="13"/>
  <c r="D2022" i="13"/>
  <c r="E2022" i="13"/>
  <c r="G2022" i="13"/>
  <c r="H2022" i="13"/>
  <c r="I2022" i="13"/>
  <c r="K2022" i="13"/>
  <c r="L2022" i="13"/>
  <c r="M2022" i="13"/>
  <c r="N2022" i="13"/>
  <c r="P2022" i="13"/>
  <c r="B2023" i="13"/>
  <c r="C2023" i="13"/>
  <c r="E2023" i="13"/>
  <c r="G2023" i="13"/>
  <c r="H2023" i="13"/>
  <c r="I2023" i="13"/>
  <c r="J2023" i="13"/>
  <c r="K2023" i="13"/>
  <c r="L2023" i="13"/>
  <c r="N2023" i="13"/>
  <c r="P2023" i="13"/>
  <c r="S2024" i="13"/>
  <c r="C2024" i="13"/>
  <c r="D2024" i="13"/>
  <c r="E2024" i="13"/>
  <c r="G2024" i="13"/>
  <c r="I2024" i="13"/>
  <c r="J2024" i="13"/>
  <c r="K2024" i="13"/>
  <c r="L2024" i="13"/>
  <c r="M2024" i="13"/>
  <c r="N2024" i="13"/>
  <c r="P2024" i="13"/>
  <c r="R2024" i="13"/>
  <c r="D2025" i="13"/>
  <c r="E2025" i="13"/>
  <c r="G2025" i="13"/>
  <c r="H2025" i="13"/>
  <c r="I2025" i="13"/>
  <c r="J2025" i="13"/>
  <c r="L2025" i="13"/>
  <c r="M2025" i="13"/>
  <c r="N2025" i="13"/>
  <c r="P2025" i="13"/>
  <c r="B2026" i="13"/>
  <c r="C2026" i="13"/>
  <c r="D2026" i="13"/>
  <c r="G2026" i="13"/>
  <c r="H2026" i="13"/>
  <c r="I2026" i="13"/>
  <c r="J2026" i="13"/>
  <c r="K2026" i="13"/>
  <c r="L2026" i="13"/>
  <c r="M2026" i="13"/>
  <c r="P2026" i="13"/>
  <c r="B2027" i="13"/>
  <c r="C2027" i="13"/>
  <c r="D2027" i="13"/>
  <c r="E2027" i="13"/>
  <c r="G2027" i="13"/>
  <c r="H2027" i="13"/>
  <c r="J2027" i="13"/>
  <c r="K2027" i="13"/>
  <c r="L2027" i="13"/>
  <c r="M2027" i="13"/>
  <c r="N2027" i="13"/>
  <c r="P2027" i="13"/>
  <c r="C2028" i="13"/>
  <c r="D2028" i="13"/>
  <c r="E2028" i="13"/>
  <c r="G2028" i="13"/>
  <c r="H2028" i="13"/>
  <c r="I2028" i="13"/>
  <c r="J2028" i="13"/>
  <c r="K2028" i="13"/>
  <c r="M2028" i="13"/>
  <c r="N2028" i="13"/>
  <c r="P2028" i="13"/>
  <c r="R2028" i="13"/>
  <c r="B2029" i="13"/>
  <c r="C2029" i="13"/>
  <c r="D2029" i="13"/>
  <c r="E2029" i="13"/>
  <c r="I2029" i="13"/>
  <c r="J2029" i="13"/>
  <c r="K2029" i="13"/>
  <c r="L2029" i="13"/>
  <c r="M2029" i="13"/>
  <c r="N2029" i="13"/>
  <c r="B2030" i="13"/>
  <c r="D2030" i="13"/>
  <c r="E2030" i="13"/>
  <c r="G2030" i="13"/>
  <c r="H2030" i="13"/>
  <c r="I2030" i="13"/>
  <c r="K2030" i="13"/>
  <c r="L2030" i="13"/>
  <c r="M2030" i="13"/>
  <c r="N2030" i="13"/>
  <c r="P2030" i="13"/>
  <c r="B2031" i="13"/>
  <c r="C2031" i="13"/>
  <c r="E2031" i="13"/>
  <c r="G2031" i="13"/>
  <c r="H2031" i="13"/>
  <c r="I2031" i="13"/>
  <c r="J2031" i="13"/>
  <c r="K2031" i="13"/>
  <c r="L2031" i="13"/>
  <c r="N2031" i="13"/>
  <c r="P2031" i="13"/>
  <c r="S2032" i="13"/>
  <c r="B2032" i="13"/>
  <c r="C2032" i="13"/>
  <c r="D2032" i="13"/>
  <c r="E2032" i="13"/>
  <c r="G2032" i="13"/>
  <c r="I2032" i="13"/>
  <c r="J2032" i="13"/>
  <c r="K2032" i="13"/>
  <c r="L2032" i="13"/>
  <c r="M2032" i="13"/>
  <c r="N2032" i="13"/>
  <c r="P2032" i="13"/>
  <c r="D2033" i="13"/>
  <c r="E2033" i="13"/>
  <c r="G2033" i="13"/>
  <c r="H2033" i="13"/>
  <c r="I2033" i="13"/>
  <c r="J2033" i="13"/>
  <c r="L2033" i="13"/>
  <c r="M2033" i="13"/>
  <c r="N2033" i="13"/>
  <c r="P2033" i="13"/>
  <c r="B2034" i="13"/>
  <c r="C2034" i="13"/>
  <c r="D2034" i="13"/>
  <c r="G2034" i="13"/>
  <c r="H2034" i="13"/>
  <c r="I2034" i="13"/>
  <c r="J2034" i="13"/>
  <c r="K2034" i="13"/>
  <c r="L2034" i="13"/>
  <c r="M2034" i="13"/>
  <c r="P2034" i="13"/>
  <c r="B2035" i="13"/>
  <c r="C2035" i="13"/>
  <c r="D2035" i="13"/>
  <c r="E2035" i="13"/>
  <c r="G2035" i="13"/>
  <c r="H2035" i="13"/>
  <c r="J2035" i="13"/>
  <c r="K2035" i="13"/>
  <c r="L2035" i="13"/>
  <c r="M2035" i="13"/>
  <c r="N2035" i="13"/>
  <c r="P2035" i="13"/>
  <c r="C2036" i="13"/>
  <c r="D2036" i="13"/>
  <c r="E2036" i="13"/>
  <c r="G2036" i="13"/>
  <c r="H2036" i="13"/>
  <c r="I2036" i="13"/>
  <c r="J2036" i="13"/>
  <c r="K2036" i="13"/>
  <c r="M2036" i="13"/>
  <c r="N2036" i="13"/>
  <c r="P2036" i="13"/>
  <c r="B2037" i="13"/>
  <c r="C2037" i="13"/>
  <c r="D2037" i="13"/>
  <c r="E2037" i="13"/>
  <c r="I2037" i="13"/>
  <c r="J2037" i="13"/>
  <c r="K2037" i="13"/>
  <c r="L2037" i="13"/>
  <c r="M2037" i="13"/>
  <c r="N2037" i="13"/>
  <c r="B2038" i="13"/>
  <c r="D2038" i="13"/>
  <c r="E2038" i="13"/>
  <c r="G2038" i="13"/>
  <c r="H2038" i="13"/>
  <c r="I2038" i="13"/>
  <c r="K2038" i="13"/>
  <c r="L2038" i="13"/>
  <c r="M2038" i="13"/>
  <c r="N2038" i="13"/>
  <c r="P2038" i="13"/>
  <c r="B2039" i="13"/>
  <c r="C2039" i="13"/>
  <c r="E2039" i="13"/>
  <c r="G2039" i="13"/>
  <c r="H2039" i="13"/>
  <c r="I2039" i="13"/>
  <c r="J2039" i="13"/>
  <c r="K2039" i="13"/>
  <c r="L2039" i="13"/>
  <c r="N2039" i="13"/>
  <c r="P2039" i="13"/>
  <c r="S2040" i="13"/>
  <c r="B2040" i="13"/>
  <c r="C2040" i="13"/>
  <c r="D2040" i="13"/>
  <c r="E2040" i="13"/>
  <c r="G2040" i="13"/>
  <c r="I2040" i="13"/>
  <c r="J2040" i="13"/>
  <c r="K2040" i="13"/>
  <c r="L2040" i="13"/>
  <c r="M2040" i="13"/>
  <c r="N2040" i="13"/>
  <c r="P2040" i="13"/>
  <c r="R2040" i="13"/>
  <c r="D2041" i="13"/>
  <c r="E2041" i="13"/>
  <c r="G2041" i="13"/>
  <c r="H2041" i="13"/>
  <c r="I2041" i="13"/>
  <c r="J2041" i="13"/>
  <c r="L2041" i="13"/>
  <c r="M2041" i="13"/>
  <c r="N2041" i="13"/>
  <c r="P2041" i="13"/>
  <c r="B2042" i="13"/>
  <c r="C2042" i="13"/>
  <c r="D2042" i="13"/>
  <c r="G2042" i="13"/>
  <c r="H2042" i="13"/>
  <c r="I2042" i="13"/>
  <c r="J2042" i="13"/>
  <c r="K2042" i="13"/>
  <c r="L2042" i="13"/>
  <c r="M2042" i="13"/>
  <c r="P2042" i="13"/>
  <c r="B2043" i="13"/>
  <c r="C2043" i="13"/>
  <c r="D2043" i="13"/>
  <c r="E2043" i="13"/>
  <c r="G2043" i="13"/>
  <c r="H2043" i="13"/>
  <c r="J2043" i="13"/>
  <c r="K2043" i="13"/>
  <c r="L2043" i="13"/>
  <c r="M2043" i="13"/>
  <c r="N2043" i="13"/>
  <c r="P2043" i="13"/>
  <c r="C2044" i="13"/>
  <c r="D2044" i="13"/>
  <c r="E2044" i="13"/>
  <c r="G2044" i="13"/>
  <c r="H2044" i="13"/>
  <c r="I2044" i="13"/>
  <c r="J2044" i="13"/>
  <c r="K2044" i="13"/>
  <c r="M2044" i="13"/>
  <c r="N2044" i="13"/>
  <c r="P2044" i="13"/>
  <c r="B2045" i="13"/>
  <c r="C2045" i="13"/>
  <c r="D2045" i="13"/>
  <c r="E2045" i="13"/>
  <c r="I2045" i="13"/>
  <c r="J2045" i="13"/>
  <c r="K2045" i="13"/>
  <c r="L2045" i="13"/>
  <c r="M2045" i="13"/>
  <c r="N2045" i="13"/>
  <c r="B2046" i="13"/>
  <c r="D2046" i="13"/>
  <c r="E2046" i="13"/>
  <c r="G2046" i="13"/>
  <c r="H2046" i="13"/>
  <c r="I2046" i="13"/>
  <c r="K2046" i="13"/>
  <c r="L2046" i="13"/>
  <c r="M2046" i="13"/>
  <c r="N2046" i="13"/>
  <c r="P2046" i="13"/>
  <c r="B2047" i="13"/>
  <c r="C2047" i="13"/>
  <c r="E2047" i="13"/>
  <c r="G2047" i="13"/>
  <c r="H2047" i="13"/>
  <c r="I2047" i="13"/>
  <c r="J2047" i="13"/>
  <c r="K2047" i="13"/>
  <c r="L2047" i="13"/>
  <c r="N2047" i="13"/>
  <c r="P2047" i="13"/>
  <c r="S2048" i="13"/>
  <c r="B2048" i="13"/>
  <c r="C2048" i="13"/>
  <c r="D2048" i="13"/>
  <c r="E2048" i="13"/>
  <c r="G2048" i="13"/>
  <c r="I2048" i="13"/>
  <c r="J2048" i="13"/>
  <c r="K2048" i="13"/>
  <c r="L2048" i="13"/>
  <c r="M2048" i="13"/>
  <c r="N2048" i="13"/>
  <c r="P2048" i="13"/>
  <c r="D2049" i="13"/>
  <c r="E2049" i="13"/>
  <c r="G2049" i="13"/>
  <c r="H2049" i="13"/>
  <c r="I2049" i="13"/>
  <c r="J2049" i="13"/>
  <c r="L2049" i="13"/>
  <c r="M2049" i="13"/>
  <c r="N2049" i="13"/>
  <c r="P2049" i="13"/>
  <c r="B2050" i="13"/>
  <c r="C2050" i="13"/>
  <c r="D2050" i="13"/>
  <c r="G2050" i="13"/>
  <c r="H2050" i="13"/>
  <c r="I2050" i="13"/>
  <c r="J2050" i="13"/>
  <c r="K2050" i="13"/>
  <c r="L2050" i="13"/>
  <c r="M2050" i="13"/>
  <c r="P2050" i="13"/>
  <c r="B2051" i="13"/>
  <c r="C2051" i="13"/>
  <c r="D2051" i="13"/>
  <c r="E2051" i="13"/>
  <c r="G2051" i="13"/>
  <c r="H2051" i="13"/>
  <c r="J2051" i="13"/>
  <c r="K2051" i="13"/>
  <c r="L2051" i="13"/>
  <c r="M2051" i="13"/>
  <c r="N2051" i="13"/>
  <c r="P2051" i="13"/>
  <c r="C2052" i="13"/>
  <c r="D2052" i="13"/>
  <c r="E2052" i="13"/>
  <c r="G2052" i="13"/>
  <c r="H2052" i="13"/>
  <c r="I2052" i="13"/>
  <c r="J2052" i="13"/>
  <c r="K2052" i="13"/>
  <c r="M2052" i="13"/>
  <c r="N2052" i="13"/>
  <c r="P2052" i="13"/>
  <c r="B2053" i="13"/>
  <c r="C2053" i="13"/>
  <c r="D2053" i="13"/>
  <c r="E2053" i="13"/>
  <c r="I2053" i="13"/>
  <c r="J2053" i="13"/>
  <c r="K2053" i="13"/>
  <c r="L2053" i="13"/>
  <c r="M2053" i="13"/>
  <c r="N2053" i="13"/>
  <c r="B2054" i="13"/>
  <c r="D2054" i="13"/>
  <c r="E2054" i="13"/>
  <c r="G2054" i="13"/>
  <c r="H2054" i="13"/>
  <c r="I2054" i="13"/>
  <c r="K2054" i="13"/>
  <c r="L2054" i="13"/>
  <c r="M2054" i="13"/>
  <c r="N2054" i="13"/>
  <c r="P2054" i="13"/>
  <c r="B2055" i="13"/>
  <c r="C2055" i="13"/>
  <c r="E2055" i="13"/>
  <c r="G2055" i="13"/>
  <c r="H2055" i="13"/>
  <c r="I2055" i="13"/>
  <c r="J2055" i="13"/>
  <c r="K2055" i="13"/>
  <c r="L2055" i="13"/>
  <c r="N2055" i="13"/>
  <c r="P2055" i="13"/>
  <c r="S2056" i="13"/>
  <c r="B2056" i="13"/>
  <c r="C2056" i="13"/>
  <c r="D2056" i="13"/>
  <c r="E2056" i="13"/>
  <c r="G2056" i="13"/>
  <c r="I2056" i="13"/>
  <c r="J2056" i="13"/>
  <c r="K2056" i="13"/>
  <c r="L2056" i="13"/>
  <c r="M2056" i="13"/>
  <c r="N2056" i="13"/>
  <c r="P2056" i="13"/>
  <c r="R2056" i="13"/>
  <c r="D2057" i="13"/>
  <c r="E2057" i="13"/>
  <c r="G2057" i="13"/>
  <c r="H2057" i="13"/>
  <c r="I2057" i="13"/>
  <c r="J2057" i="13"/>
  <c r="L2057" i="13"/>
  <c r="M2057" i="13"/>
  <c r="N2057" i="13"/>
  <c r="P2057" i="13"/>
  <c r="B2058" i="13"/>
  <c r="C2058" i="13"/>
  <c r="D2058" i="13"/>
  <c r="G2058" i="13"/>
  <c r="H2058" i="13"/>
  <c r="I2058" i="13"/>
  <c r="J2058" i="13"/>
  <c r="K2058" i="13"/>
  <c r="L2058" i="13"/>
  <c r="M2058" i="13"/>
  <c r="P2058" i="13"/>
  <c r="B2059" i="13"/>
  <c r="C2059" i="13"/>
  <c r="D2059" i="13"/>
  <c r="E2059" i="13"/>
  <c r="G2059" i="13"/>
  <c r="H2059" i="13"/>
  <c r="J2059" i="13"/>
  <c r="K2059" i="13"/>
  <c r="L2059" i="13"/>
  <c r="M2059" i="13"/>
  <c r="N2059" i="13"/>
  <c r="P2059" i="13"/>
  <c r="C2060" i="13"/>
  <c r="D2060" i="13"/>
  <c r="E2060" i="13"/>
  <c r="G2060" i="13"/>
  <c r="I2060" i="13"/>
  <c r="J2060" i="13"/>
  <c r="K2060" i="13"/>
  <c r="M2060" i="13"/>
  <c r="N2060" i="13"/>
  <c r="P2060" i="13"/>
  <c r="R2061" i="13"/>
  <c r="B2061" i="13"/>
  <c r="D2061" i="13"/>
  <c r="E2061" i="13"/>
  <c r="I2061" i="13"/>
  <c r="J2061" i="13"/>
  <c r="K2061" i="13"/>
  <c r="L2061" i="13"/>
  <c r="M2061" i="13"/>
  <c r="N2061" i="13"/>
  <c r="B2062" i="13"/>
  <c r="D2062" i="13"/>
  <c r="E2062" i="13"/>
  <c r="G2062" i="13"/>
  <c r="H2062" i="13"/>
  <c r="I2062" i="13"/>
  <c r="K2062" i="13"/>
  <c r="L2062" i="13"/>
  <c r="M2062" i="13"/>
  <c r="N2062" i="13"/>
  <c r="P2062" i="13"/>
  <c r="B2063" i="13"/>
  <c r="C2063" i="13"/>
  <c r="E2063" i="13"/>
  <c r="G2063" i="13"/>
  <c r="H2063" i="13"/>
  <c r="I2063" i="13"/>
  <c r="J2063" i="13"/>
  <c r="K2063" i="13"/>
  <c r="L2063" i="13"/>
  <c r="N2063" i="13"/>
  <c r="P2063" i="13"/>
  <c r="S2064" i="13"/>
  <c r="C2064" i="13"/>
  <c r="D2064" i="13"/>
  <c r="E2064" i="13"/>
  <c r="G2064" i="13"/>
  <c r="I2064" i="13"/>
  <c r="J2064" i="13"/>
  <c r="K2064" i="13"/>
  <c r="L2064" i="13"/>
  <c r="M2064" i="13"/>
  <c r="N2064" i="13"/>
  <c r="P2064" i="13"/>
  <c r="D2065" i="13"/>
  <c r="E2065" i="13"/>
  <c r="G2065" i="13"/>
  <c r="H2065" i="13"/>
  <c r="I2065" i="13"/>
  <c r="J2065" i="13"/>
  <c r="L2065" i="13"/>
  <c r="M2065" i="13"/>
  <c r="N2065" i="13"/>
  <c r="P2065" i="13"/>
  <c r="B2066" i="13"/>
  <c r="C2066" i="13"/>
  <c r="D2066" i="13"/>
  <c r="G2066" i="13"/>
  <c r="H2066" i="13"/>
  <c r="I2066" i="13"/>
  <c r="J2066" i="13"/>
  <c r="K2066" i="13"/>
  <c r="L2066" i="13"/>
  <c r="M2066" i="13"/>
  <c r="P2066" i="13"/>
  <c r="B2067" i="13"/>
  <c r="C2067" i="13"/>
  <c r="D2067" i="13"/>
  <c r="E2067" i="13"/>
  <c r="G2067" i="13"/>
  <c r="H2067" i="13"/>
  <c r="J2067" i="13"/>
  <c r="K2067" i="13"/>
  <c r="L2067" i="13"/>
  <c r="M2067" i="13"/>
  <c r="N2067" i="13"/>
  <c r="P2067" i="13"/>
  <c r="C2068" i="13"/>
  <c r="D2068" i="13"/>
  <c r="E2068" i="13"/>
  <c r="G2068" i="13"/>
  <c r="H2068" i="13"/>
  <c r="I2068" i="13"/>
  <c r="J2068" i="13"/>
  <c r="K2068" i="13"/>
  <c r="M2068" i="13"/>
  <c r="N2068" i="13"/>
  <c r="P2068" i="13"/>
  <c r="B2069" i="13"/>
  <c r="C2069" i="13"/>
  <c r="D2069" i="13"/>
  <c r="E2069" i="13"/>
  <c r="I2069" i="13"/>
  <c r="J2069" i="13"/>
  <c r="K2069" i="13"/>
  <c r="L2069" i="13"/>
  <c r="M2069" i="13"/>
  <c r="N2069" i="13"/>
  <c r="B2070" i="13"/>
  <c r="D2070" i="13"/>
  <c r="E2070" i="13"/>
  <c r="G2070" i="13"/>
  <c r="H2070" i="13"/>
  <c r="I2070" i="13"/>
  <c r="K2070" i="13"/>
  <c r="L2070" i="13"/>
  <c r="M2070" i="13"/>
  <c r="N2070" i="13"/>
  <c r="P2070" i="13"/>
  <c r="B2071" i="13"/>
  <c r="C2071" i="13"/>
  <c r="E2071" i="13"/>
  <c r="G2071" i="13"/>
  <c r="H2071" i="13"/>
  <c r="I2071" i="13"/>
  <c r="J2071" i="13"/>
  <c r="K2071" i="13"/>
  <c r="L2071" i="13"/>
  <c r="N2071" i="13"/>
  <c r="P2071" i="13"/>
  <c r="S2072" i="13"/>
  <c r="B2072" i="13"/>
  <c r="C2072" i="13"/>
  <c r="D2072" i="13"/>
  <c r="E2072" i="13"/>
  <c r="G2072" i="13"/>
  <c r="I2072" i="13"/>
  <c r="J2072" i="13"/>
  <c r="K2072" i="13"/>
  <c r="L2072" i="13"/>
  <c r="M2072" i="13"/>
  <c r="N2072" i="13"/>
  <c r="P2072" i="13"/>
  <c r="R2072" i="13"/>
  <c r="D2073" i="13"/>
  <c r="E2073" i="13"/>
  <c r="G2073" i="13"/>
  <c r="H2073" i="13"/>
  <c r="I2073" i="13"/>
  <c r="J2073" i="13"/>
  <c r="L2073" i="13"/>
  <c r="M2073" i="13"/>
  <c r="N2073" i="13"/>
  <c r="P2073" i="13"/>
  <c r="B2074" i="13"/>
  <c r="C2074" i="13"/>
  <c r="D2074" i="13"/>
  <c r="G2074" i="13"/>
  <c r="H2074" i="13"/>
  <c r="I2074" i="13"/>
  <c r="J2074" i="13"/>
  <c r="K2074" i="13"/>
  <c r="L2074" i="13"/>
  <c r="M2074" i="13"/>
  <c r="P2074" i="13"/>
  <c r="B2075" i="13"/>
  <c r="C2075" i="13"/>
  <c r="D2075" i="13"/>
  <c r="E2075" i="13"/>
  <c r="G2075" i="13"/>
  <c r="H2075" i="13"/>
  <c r="J2075" i="13"/>
  <c r="K2075" i="13"/>
  <c r="L2075" i="13"/>
  <c r="M2075" i="13"/>
  <c r="N2075" i="13"/>
  <c r="P2075" i="13"/>
  <c r="C2076" i="13"/>
  <c r="D2076" i="13"/>
  <c r="E2076" i="13"/>
  <c r="G2076" i="13"/>
  <c r="H2076" i="13"/>
  <c r="I2076" i="13"/>
  <c r="J2076" i="13"/>
  <c r="K2076" i="13"/>
  <c r="M2076" i="13"/>
  <c r="N2076" i="13"/>
  <c r="P2076" i="13"/>
  <c r="R2076" i="13"/>
  <c r="B2077" i="13"/>
  <c r="D2077" i="13"/>
  <c r="E2077" i="13"/>
  <c r="I2077" i="13"/>
  <c r="J2077" i="13"/>
  <c r="K2077" i="13"/>
  <c r="L2077" i="13"/>
  <c r="M2077" i="13"/>
  <c r="N2077" i="13"/>
  <c r="B2078" i="13"/>
  <c r="D2078" i="13"/>
  <c r="E2078" i="13"/>
  <c r="G2078" i="13"/>
  <c r="H2078" i="13"/>
  <c r="I2078" i="13"/>
  <c r="K2078" i="13"/>
  <c r="L2078" i="13"/>
  <c r="M2078" i="13"/>
  <c r="N2078" i="13"/>
  <c r="P2078" i="13"/>
  <c r="B2079" i="13"/>
  <c r="C2079" i="13"/>
  <c r="E2079" i="13"/>
  <c r="G2079" i="13"/>
  <c r="H2079" i="13"/>
  <c r="I2079" i="13"/>
  <c r="J2079" i="13"/>
  <c r="K2079" i="13"/>
  <c r="L2079" i="13"/>
  <c r="N2079" i="13"/>
  <c r="P2079" i="13"/>
  <c r="S2080" i="13"/>
  <c r="C2080" i="13"/>
  <c r="D2080" i="13"/>
  <c r="E2080" i="13"/>
  <c r="G2080" i="13"/>
  <c r="I2080" i="13"/>
  <c r="J2080" i="13"/>
  <c r="K2080" i="13"/>
  <c r="L2080" i="13"/>
  <c r="M2080" i="13"/>
  <c r="N2080" i="13"/>
  <c r="P2080" i="13"/>
  <c r="R2080" i="13"/>
  <c r="D2081" i="13"/>
  <c r="E2081" i="13"/>
  <c r="G2081" i="13"/>
  <c r="H2081" i="13"/>
  <c r="I2081" i="13"/>
  <c r="J2081" i="13"/>
  <c r="L2081" i="13"/>
  <c r="M2081" i="13"/>
  <c r="N2081" i="13"/>
  <c r="P2081" i="13"/>
  <c r="B2082" i="13"/>
  <c r="C2082" i="13"/>
  <c r="D2082" i="13"/>
  <c r="G2082" i="13"/>
  <c r="H2082" i="13"/>
  <c r="I2082" i="13"/>
  <c r="J2082" i="13"/>
  <c r="K2082" i="13"/>
  <c r="L2082" i="13"/>
  <c r="M2082" i="13"/>
  <c r="P2082" i="13"/>
  <c r="B2083" i="13"/>
  <c r="C2083" i="13"/>
  <c r="D2083" i="13"/>
  <c r="E2083" i="13"/>
  <c r="G2083" i="13"/>
  <c r="H2083" i="13"/>
  <c r="J2083" i="13"/>
  <c r="K2083" i="13"/>
  <c r="L2083" i="13"/>
  <c r="M2083" i="13"/>
  <c r="N2083" i="13"/>
  <c r="P2083" i="13"/>
  <c r="C2084" i="13"/>
  <c r="D2084" i="13"/>
  <c r="E2084" i="13"/>
  <c r="G2084" i="13"/>
  <c r="H2084" i="13"/>
  <c r="I2084" i="13"/>
  <c r="J2084" i="13"/>
  <c r="K2084" i="13"/>
  <c r="L2084" i="13"/>
  <c r="M2084" i="13"/>
  <c r="N2084" i="13"/>
  <c r="P2084" i="13"/>
  <c r="B2085" i="13"/>
  <c r="C2085" i="13"/>
  <c r="D2085" i="13"/>
  <c r="E2085" i="13"/>
  <c r="I2085" i="13"/>
  <c r="J2085" i="13"/>
  <c r="K2085" i="13"/>
  <c r="L2085" i="13"/>
  <c r="M2085" i="13"/>
  <c r="N2085" i="13"/>
  <c r="R2085" i="13"/>
  <c r="S2085" i="13"/>
  <c r="B2086" i="13"/>
  <c r="D2086" i="13"/>
  <c r="E2086" i="13"/>
  <c r="G2086" i="13"/>
  <c r="H2086" i="13"/>
  <c r="I2086" i="13"/>
  <c r="K2086" i="13"/>
  <c r="L2086" i="13"/>
  <c r="M2086" i="13"/>
  <c r="N2086" i="13"/>
  <c r="P2086" i="13"/>
  <c r="B2087" i="13"/>
  <c r="C2087" i="13"/>
  <c r="E2087" i="13"/>
  <c r="G2087" i="13"/>
  <c r="H2087" i="13"/>
  <c r="I2087" i="13"/>
  <c r="J2087" i="13"/>
  <c r="K2087" i="13"/>
  <c r="L2087" i="13"/>
  <c r="N2087" i="13"/>
  <c r="P2087" i="13"/>
  <c r="S2088" i="13"/>
  <c r="B2088" i="13"/>
  <c r="C2088" i="13"/>
  <c r="D2088" i="13"/>
  <c r="E2088" i="13"/>
  <c r="G2088" i="13"/>
  <c r="I2088" i="13"/>
  <c r="J2088" i="13"/>
  <c r="K2088" i="13"/>
  <c r="L2088" i="13"/>
  <c r="M2088" i="13"/>
  <c r="N2088" i="13"/>
  <c r="P2088" i="13"/>
  <c r="R2088" i="13"/>
  <c r="D2089" i="13"/>
  <c r="E2089" i="13"/>
  <c r="G2089" i="13"/>
  <c r="H2089" i="13"/>
  <c r="I2089" i="13"/>
  <c r="J2089" i="13"/>
  <c r="L2089" i="13"/>
  <c r="M2089" i="13"/>
  <c r="N2089" i="13"/>
  <c r="P2089" i="13"/>
  <c r="B2090" i="13"/>
  <c r="C2090" i="13"/>
  <c r="D2090" i="13"/>
  <c r="G2090" i="13"/>
  <c r="H2090" i="13"/>
  <c r="I2090" i="13"/>
  <c r="J2090" i="13"/>
  <c r="K2090" i="13"/>
  <c r="L2090" i="13"/>
  <c r="M2090" i="13"/>
  <c r="P2090" i="13"/>
  <c r="B2091" i="13"/>
  <c r="C2091" i="13"/>
  <c r="D2091" i="13"/>
  <c r="E2091" i="13"/>
  <c r="G2091" i="13"/>
  <c r="H2091" i="13"/>
  <c r="J2091" i="13"/>
  <c r="K2091" i="13"/>
  <c r="L2091" i="13"/>
  <c r="M2091" i="13"/>
  <c r="N2091" i="13"/>
  <c r="P2091" i="13"/>
  <c r="C2092" i="13"/>
  <c r="D2092" i="13"/>
  <c r="E2092" i="13"/>
  <c r="G2092" i="13"/>
  <c r="H2092" i="13"/>
  <c r="I2092" i="13"/>
  <c r="J2092" i="13"/>
  <c r="K2092" i="13"/>
  <c r="M2092" i="13"/>
  <c r="N2092" i="13"/>
  <c r="P2092" i="13"/>
  <c r="B2093" i="13"/>
  <c r="C2093" i="13"/>
  <c r="D2093" i="13"/>
  <c r="E2093" i="13"/>
  <c r="I2093" i="13"/>
  <c r="J2093" i="13"/>
  <c r="K2093" i="13"/>
  <c r="L2093" i="13"/>
  <c r="M2093" i="13"/>
  <c r="N2093" i="13"/>
  <c r="B2094" i="13"/>
  <c r="D2094" i="13"/>
  <c r="E2094" i="13"/>
  <c r="G2094" i="13"/>
  <c r="H2094" i="13"/>
  <c r="I2094" i="13"/>
  <c r="K2094" i="13"/>
  <c r="L2094" i="13"/>
  <c r="M2094" i="13"/>
  <c r="N2094" i="13"/>
  <c r="P2094" i="13"/>
  <c r="B2095" i="13"/>
  <c r="C2095" i="13"/>
  <c r="E2095" i="13"/>
  <c r="G2095" i="13"/>
  <c r="H2095" i="13"/>
  <c r="I2095" i="13"/>
  <c r="J2095" i="13"/>
  <c r="K2095" i="13"/>
  <c r="L2095" i="13"/>
  <c r="N2095" i="13"/>
  <c r="P2095" i="13"/>
  <c r="C2096" i="13"/>
  <c r="D2096" i="13"/>
  <c r="E2096" i="13"/>
  <c r="G2096" i="13"/>
  <c r="I2096" i="13"/>
  <c r="J2096" i="13"/>
  <c r="K2096" i="13"/>
  <c r="L2096" i="13"/>
  <c r="M2096" i="13"/>
  <c r="N2096" i="13"/>
  <c r="P2096" i="13"/>
  <c r="R2096" i="13"/>
  <c r="D2097" i="13"/>
  <c r="E2097" i="13"/>
  <c r="G2097" i="13"/>
  <c r="H2097" i="13"/>
  <c r="I2097" i="13"/>
  <c r="J2097" i="13"/>
  <c r="L2097" i="13"/>
  <c r="M2097" i="13"/>
  <c r="N2097" i="13"/>
  <c r="P2097" i="13"/>
  <c r="B2098" i="13"/>
  <c r="C2098" i="13"/>
  <c r="D2098" i="13"/>
  <c r="G2098" i="13"/>
  <c r="H2098" i="13"/>
  <c r="I2098" i="13"/>
  <c r="J2098" i="13"/>
  <c r="K2098" i="13"/>
  <c r="L2098" i="13"/>
  <c r="M2098" i="13"/>
  <c r="P2098" i="13"/>
  <c r="B2099" i="13"/>
  <c r="C2099" i="13"/>
  <c r="D2099" i="13"/>
  <c r="E2099" i="13"/>
  <c r="G2099" i="13"/>
  <c r="H2099" i="13"/>
  <c r="J2099" i="13"/>
  <c r="K2099" i="13"/>
  <c r="L2099" i="13"/>
  <c r="M2099" i="13"/>
  <c r="N2099" i="13"/>
  <c r="P2099" i="13"/>
  <c r="C2100" i="13"/>
  <c r="D2100" i="13"/>
  <c r="E2100" i="13"/>
  <c r="G2100" i="13"/>
  <c r="H2100" i="13"/>
  <c r="I2100" i="13"/>
  <c r="J2100" i="13"/>
  <c r="K2100" i="13"/>
  <c r="M2100" i="13"/>
  <c r="N2100" i="13"/>
  <c r="P2100" i="13"/>
  <c r="B2101" i="13"/>
  <c r="C2101" i="13"/>
  <c r="D2101" i="13"/>
  <c r="E2101" i="13"/>
  <c r="I2101" i="13"/>
  <c r="J2101" i="13"/>
  <c r="K2101" i="13"/>
  <c r="L2101" i="13"/>
  <c r="M2101" i="13"/>
  <c r="N2101" i="13"/>
  <c r="B2102" i="13"/>
  <c r="D2102" i="13"/>
  <c r="E2102" i="13"/>
  <c r="G2102" i="13"/>
  <c r="H2102" i="13"/>
  <c r="I2102" i="13"/>
  <c r="K2102" i="13"/>
  <c r="L2102" i="13"/>
  <c r="M2102" i="13"/>
  <c r="N2102" i="13"/>
  <c r="P2102" i="13"/>
  <c r="B2103" i="13"/>
  <c r="C2103" i="13"/>
  <c r="E2103" i="13"/>
  <c r="G2103" i="13"/>
  <c r="H2103" i="13"/>
  <c r="I2103" i="13"/>
  <c r="J2103" i="13"/>
  <c r="K2103" i="13"/>
  <c r="L2103" i="13"/>
  <c r="N2103" i="13"/>
  <c r="P2103" i="13"/>
  <c r="S2104" i="13"/>
  <c r="B2104" i="13"/>
  <c r="C2104" i="13"/>
  <c r="D2104" i="13"/>
  <c r="E2104" i="13"/>
  <c r="G2104" i="13"/>
  <c r="I2104" i="13"/>
  <c r="J2104" i="13"/>
  <c r="K2104" i="13"/>
  <c r="L2104" i="13"/>
  <c r="M2104" i="13"/>
  <c r="N2104" i="13"/>
  <c r="P2104" i="13"/>
  <c r="R2104" i="13"/>
  <c r="D2105" i="13"/>
  <c r="E2105" i="13"/>
  <c r="G2105" i="13"/>
  <c r="H2105" i="13"/>
  <c r="I2105" i="13"/>
  <c r="J2105" i="13"/>
  <c r="L2105" i="13"/>
  <c r="M2105" i="13"/>
  <c r="N2105" i="13"/>
  <c r="P2105" i="13"/>
  <c r="B2106" i="13"/>
  <c r="C2106" i="13"/>
  <c r="D2106" i="13"/>
  <c r="G2106" i="13"/>
  <c r="H2106" i="13"/>
  <c r="I2106" i="13"/>
  <c r="J2106" i="13"/>
  <c r="K2106" i="13"/>
  <c r="L2106" i="13"/>
  <c r="M2106" i="13"/>
  <c r="P2106" i="13"/>
  <c r="B2107" i="13"/>
  <c r="C2107" i="13"/>
  <c r="D2107" i="13"/>
  <c r="E2107" i="13"/>
  <c r="G2107" i="13"/>
  <c r="H2107" i="13"/>
  <c r="J2107" i="13"/>
  <c r="K2107" i="13"/>
  <c r="L2107" i="13"/>
  <c r="M2107" i="13"/>
  <c r="N2107" i="13"/>
  <c r="P2107" i="13"/>
  <c r="C2108" i="13"/>
  <c r="D2108" i="13"/>
  <c r="E2108" i="13"/>
  <c r="G2108" i="13"/>
  <c r="I2108" i="13"/>
  <c r="J2108" i="13"/>
  <c r="K2108" i="13"/>
  <c r="M2108" i="13"/>
  <c r="N2108" i="13"/>
  <c r="P2108" i="13"/>
  <c r="S2108" i="13"/>
  <c r="T2108" i="13" s="1"/>
  <c r="V2108" i="13" s="1"/>
  <c r="B2109" i="13"/>
  <c r="C2109" i="13"/>
  <c r="D2109" i="13"/>
  <c r="E2109" i="13"/>
  <c r="I2109" i="13"/>
  <c r="J2109" i="13"/>
  <c r="K2109" i="13"/>
  <c r="L2109" i="13"/>
  <c r="M2109" i="13"/>
  <c r="N2109" i="13"/>
  <c r="B2110" i="13"/>
  <c r="D2110" i="13"/>
  <c r="E2110" i="13"/>
  <c r="G2110" i="13"/>
  <c r="H2110" i="13"/>
  <c r="I2110" i="13"/>
  <c r="K2110" i="13"/>
  <c r="L2110" i="13"/>
  <c r="M2110" i="13"/>
  <c r="N2110" i="13"/>
  <c r="P2110" i="13"/>
  <c r="B2111" i="13"/>
  <c r="C2111" i="13"/>
  <c r="E2111" i="13"/>
  <c r="G2111" i="13"/>
  <c r="H2111" i="13"/>
  <c r="I2111" i="13"/>
  <c r="J2111" i="13"/>
  <c r="K2111" i="13"/>
  <c r="L2111" i="13"/>
  <c r="N2111" i="13"/>
  <c r="P2111" i="13"/>
  <c r="C2112" i="13"/>
  <c r="D2112" i="13"/>
  <c r="E2112" i="13"/>
  <c r="G2112" i="13"/>
  <c r="I2112" i="13"/>
  <c r="J2112" i="13"/>
  <c r="K2112" i="13"/>
  <c r="L2112" i="13"/>
  <c r="M2112" i="13"/>
  <c r="N2112" i="13"/>
  <c r="P2112" i="13"/>
  <c r="R2112" i="13"/>
  <c r="D2113" i="13"/>
  <c r="E2113" i="13"/>
  <c r="G2113" i="13"/>
  <c r="H2113" i="13"/>
  <c r="I2113" i="13"/>
  <c r="J2113" i="13"/>
  <c r="L2113" i="13"/>
  <c r="M2113" i="13"/>
  <c r="N2113" i="13"/>
  <c r="P2113" i="13"/>
  <c r="B2114" i="13"/>
  <c r="C2114" i="13"/>
  <c r="D2114" i="13"/>
  <c r="G2114" i="13"/>
  <c r="H2114" i="13"/>
  <c r="I2114" i="13"/>
  <c r="J2114" i="13"/>
  <c r="K2114" i="13"/>
  <c r="L2114" i="13"/>
  <c r="M2114" i="13"/>
  <c r="P2114" i="13"/>
  <c r="B2115" i="13"/>
  <c r="C2115" i="13"/>
  <c r="D2115" i="13"/>
  <c r="E2115" i="13"/>
  <c r="G2115" i="13"/>
  <c r="H2115" i="13"/>
  <c r="J2115" i="13"/>
  <c r="K2115" i="13"/>
  <c r="L2115" i="13"/>
  <c r="M2115" i="13"/>
  <c r="N2115" i="13"/>
  <c r="P2115" i="13"/>
  <c r="C2116" i="13"/>
  <c r="D2116" i="13"/>
  <c r="E2116" i="13"/>
  <c r="G2116" i="13"/>
  <c r="H2116" i="13"/>
  <c r="I2116" i="13"/>
  <c r="J2116" i="13"/>
  <c r="K2116" i="13"/>
  <c r="M2116" i="13"/>
  <c r="N2116" i="13"/>
  <c r="P2116" i="13"/>
  <c r="S2116" i="13"/>
  <c r="T2116" i="13" s="1"/>
  <c r="V2116" i="13" s="1"/>
  <c r="B2117" i="13"/>
  <c r="C2117" i="13"/>
  <c r="D2117" i="13"/>
  <c r="E2117" i="13"/>
  <c r="I2117" i="13"/>
  <c r="J2117" i="13"/>
  <c r="K2117" i="13"/>
  <c r="L2117" i="13"/>
  <c r="M2117" i="13"/>
  <c r="N2117" i="13"/>
  <c r="B2118" i="13"/>
  <c r="D2118" i="13"/>
  <c r="E2118" i="13"/>
  <c r="G2118" i="13"/>
  <c r="H2118" i="13"/>
  <c r="I2118" i="13"/>
  <c r="K2118" i="13"/>
  <c r="L2118" i="13"/>
  <c r="M2118" i="13"/>
  <c r="N2118" i="13"/>
  <c r="P2118" i="13"/>
  <c r="B2119" i="13"/>
  <c r="C2119" i="13"/>
  <c r="E2119" i="13"/>
  <c r="G2119" i="13"/>
  <c r="H2119" i="13"/>
  <c r="I2119" i="13"/>
  <c r="J2119" i="13"/>
  <c r="K2119" i="13"/>
  <c r="L2119" i="13"/>
  <c r="N2119" i="13"/>
  <c r="P2119" i="13"/>
  <c r="S2120" i="13"/>
  <c r="B2120" i="13"/>
  <c r="C2120" i="13"/>
  <c r="D2120" i="13"/>
  <c r="E2120" i="13"/>
  <c r="G2120" i="13"/>
  <c r="I2120" i="13"/>
  <c r="J2120" i="13"/>
  <c r="K2120" i="13"/>
  <c r="L2120" i="13"/>
  <c r="M2120" i="13"/>
  <c r="N2120" i="13"/>
  <c r="P2120" i="13"/>
  <c r="R2120" i="13"/>
  <c r="D2121" i="13"/>
  <c r="E2121" i="13"/>
  <c r="G2121" i="13"/>
  <c r="H2121" i="13"/>
  <c r="I2121" i="13"/>
  <c r="J2121" i="13"/>
  <c r="L2121" i="13"/>
  <c r="M2121" i="13"/>
  <c r="N2121" i="13"/>
  <c r="P2121" i="13"/>
  <c r="B2122" i="13"/>
  <c r="C2122" i="13"/>
  <c r="D2122" i="13"/>
  <c r="G2122" i="13"/>
  <c r="H2122" i="13"/>
  <c r="I2122" i="13"/>
  <c r="J2122" i="13"/>
  <c r="K2122" i="13"/>
  <c r="L2122" i="13"/>
  <c r="M2122" i="13"/>
  <c r="P2122" i="13"/>
  <c r="B2123" i="13"/>
  <c r="C2123" i="13"/>
  <c r="D2123" i="13"/>
  <c r="E2123" i="13"/>
  <c r="G2123" i="13"/>
  <c r="H2123" i="13"/>
  <c r="J2123" i="13"/>
  <c r="K2123" i="13"/>
  <c r="L2123" i="13"/>
  <c r="M2123" i="13"/>
  <c r="N2123" i="13"/>
  <c r="P2123" i="13"/>
  <c r="C2124" i="13"/>
  <c r="D2124" i="13"/>
  <c r="E2124" i="13"/>
  <c r="G2124" i="13"/>
  <c r="H2124" i="13"/>
  <c r="I2124" i="13"/>
  <c r="J2124" i="13"/>
  <c r="K2124" i="13"/>
  <c r="M2124" i="13"/>
  <c r="N2124" i="13"/>
  <c r="P2124" i="13"/>
  <c r="B2125" i="13"/>
  <c r="C2125" i="13"/>
  <c r="D2125" i="13"/>
  <c r="E2125" i="13"/>
  <c r="I2125" i="13"/>
  <c r="J2125" i="13"/>
  <c r="K2125" i="13"/>
  <c r="L2125" i="13"/>
  <c r="M2125" i="13"/>
  <c r="N2125" i="13"/>
  <c r="R2125" i="13"/>
  <c r="B2126" i="13"/>
  <c r="D2126" i="13"/>
  <c r="E2126" i="13"/>
  <c r="G2126" i="13"/>
  <c r="H2126" i="13"/>
  <c r="I2126" i="13"/>
  <c r="K2126" i="13"/>
  <c r="L2126" i="13"/>
  <c r="M2126" i="13"/>
  <c r="N2126" i="13"/>
  <c r="P2126" i="13"/>
  <c r="B2127" i="13"/>
  <c r="C2127" i="13"/>
  <c r="E2127" i="13"/>
  <c r="G2127" i="13"/>
  <c r="H2127" i="13"/>
  <c r="I2127" i="13"/>
  <c r="J2127" i="13"/>
  <c r="K2127" i="13"/>
  <c r="L2127" i="13"/>
  <c r="N2127" i="13"/>
  <c r="P2127" i="13"/>
  <c r="S2128" i="13"/>
  <c r="B2128" i="13"/>
  <c r="C2128" i="13"/>
  <c r="D2128" i="13"/>
  <c r="E2128" i="13"/>
  <c r="G2128" i="13"/>
  <c r="I2128" i="13"/>
  <c r="J2128" i="13"/>
  <c r="K2128" i="13"/>
  <c r="L2128" i="13"/>
  <c r="M2128" i="13"/>
  <c r="N2128" i="13"/>
  <c r="P2128" i="13"/>
  <c r="R2128" i="13"/>
  <c r="D2129" i="13"/>
  <c r="E2129" i="13"/>
  <c r="G2129" i="13"/>
  <c r="H2129" i="13"/>
  <c r="I2129" i="13"/>
  <c r="J2129" i="13"/>
  <c r="L2129" i="13"/>
  <c r="M2129" i="13"/>
  <c r="N2129" i="13"/>
  <c r="P2129" i="13"/>
  <c r="B2130" i="13"/>
  <c r="C2130" i="13"/>
  <c r="D2130" i="13"/>
  <c r="G2130" i="13"/>
  <c r="H2130" i="13"/>
  <c r="I2130" i="13"/>
  <c r="J2130" i="13"/>
  <c r="K2130" i="13"/>
  <c r="L2130" i="13"/>
  <c r="M2130" i="13"/>
  <c r="P2130" i="13"/>
  <c r="B2131" i="13"/>
  <c r="C2131" i="13"/>
  <c r="D2131" i="13"/>
  <c r="E2131" i="13"/>
  <c r="G2131" i="13"/>
  <c r="H2131" i="13"/>
  <c r="J2131" i="13"/>
  <c r="K2131" i="13"/>
  <c r="L2131" i="13"/>
  <c r="M2131" i="13"/>
  <c r="N2131" i="13"/>
  <c r="P2131" i="13"/>
  <c r="C2132" i="13"/>
  <c r="D2132" i="13"/>
  <c r="E2132" i="13"/>
  <c r="G2132" i="13"/>
  <c r="H2132" i="13"/>
  <c r="I2132" i="13"/>
  <c r="J2132" i="13"/>
  <c r="K2132" i="13"/>
  <c r="M2132" i="13"/>
  <c r="N2132" i="13"/>
  <c r="P2132" i="13"/>
  <c r="B2133" i="13"/>
  <c r="C2133" i="13"/>
  <c r="D2133" i="13"/>
  <c r="E2133" i="13"/>
  <c r="I2133" i="13"/>
  <c r="J2133" i="13"/>
  <c r="K2133" i="13"/>
  <c r="L2133" i="13"/>
  <c r="M2133" i="13"/>
  <c r="N2133" i="13"/>
  <c r="B2134" i="13"/>
  <c r="D2134" i="13"/>
  <c r="E2134" i="13"/>
  <c r="G2134" i="13"/>
  <c r="H2134" i="13"/>
  <c r="I2134" i="13"/>
  <c r="K2134" i="13"/>
  <c r="L2134" i="13"/>
  <c r="M2134" i="13"/>
  <c r="N2134" i="13"/>
  <c r="P2134" i="13"/>
  <c r="B2135" i="13"/>
  <c r="C2135" i="13"/>
  <c r="E2135" i="13"/>
  <c r="G2135" i="13"/>
  <c r="H2135" i="13"/>
  <c r="I2135" i="13"/>
  <c r="J2135" i="13"/>
  <c r="K2135" i="13"/>
  <c r="L2135" i="13"/>
  <c r="N2135" i="13"/>
  <c r="P2135" i="13"/>
  <c r="S2136" i="13"/>
  <c r="B2136" i="13"/>
  <c r="C2136" i="13"/>
  <c r="D2136" i="13"/>
  <c r="E2136" i="13"/>
  <c r="G2136" i="13"/>
  <c r="I2136" i="13"/>
  <c r="J2136" i="13"/>
  <c r="K2136" i="13"/>
  <c r="L2136" i="13"/>
  <c r="M2136" i="13"/>
  <c r="N2136" i="13"/>
  <c r="P2136" i="13"/>
  <c r="R2136" i="13"/>
  <c r="D2137" i="13"/>
  <c r="E2137" i="13"/>
  <c r="G2137" i="13"/>
  <c r="H2137" i="13"/>
  <c r="I2137" i="13"/>
  <c r="J2137" i="13"/>
  <c r="L2137" i="13"/>
  <c r="M2137" i="13"/>
  <c r="N2137" i="13"/>
  <c r="P2137" i="13"/>
  <c r="B2138" i="13"/>
  <c r="C2138" i="13"/>
  <c r="D2138" i="13"/>
  <c r="G2138" i="13"/>
  <c r="H2138" i="13"/>
  <c r="I2138" i="13"/>
  <c r="J2138" i="13"/>
  <c r="K2138" i="13"/>
  <c r="L2138" i="13"/>
  <c r="M2138" i="13"/>
  <c r="P2138" i="13"/>
  <c r="B2139" i="13"/>
  <c r="C2139" i="13"/>
  <c r="D2139" i="13"/>
  <c r="E2139" i="13"/>
  <c r="G2139" i="13"/>
  <c r="H2139" i="13"/>
  <c r="J2139" i="13"/>
  <c r="K2139" i="13"/>
  <c r="L2139" i="13"/>
  <c r="M2139" i="13"/>
  <c r="N2139" i="13"/>
  <c r="P2139" i="13"/>
  <c r="C2140" i="13"/>
  <c r="D2140" i="13"/>
  <c r="E2140" i="13"/>
  <c r="G2140" i="13"/>
  <c r="H2140" i="13"/>
  <c r="I2140" i="13"/>
  <c r="J2140" i="13"/>
  <c r="K2140" i="13"/>
  <c r="M2140" i="13"/>
  <c r="N2140" i="13"/>
  <c r="P2140" i="13"/>
  <c r="S2140" i="13"/>
  <c r="T2140" i="13" s="1"/>
  <c r="V2140" i="13" s="1"/>
  <c r="B2141" i="13"/>
  <c r="C2141" i="13"/>
  <c r="D2141" i="13"/>
  <c r="E2141" i="13"/>
  <c r="I2141" i="13"/>
  <c r="J2141" i="13"/>
  <c r="K2141" i="13"/>
  <c r="L2141" i="13"/>
  <c r="M2141" i="13"/>
  <c r="N2141" i="13"/>
  <c r="B2142" i="13"/>
  <c r="D2142" i="13"/>
  <c r="E2142" i="13"/>
  <c r="G2142" i="13"/>
  <c r="H2142" i="13"/>
  <c r="I2142" i="13"/>
  <c r="K2142" i="13"/>
  <c r="L2142" i="13"/>
  <c r="M2142" i="13"/>
  <c r="N2142" i="13"/>
  <c r="P2142" i="13"/>
  <c r="B2143" i="13"/>
  <c r="C2143" i="13"/>
  <c r="E2143" i="13"/>
  <c r="G2143" i="13"/>
  <c r="H2143" i="13"/>
  <c r="I2143" i="13"/>
  <c r="J2143" i="13"/>
  <c r="K2143" i="13"/>
  <c r="L2143" i="13"/>
  <c r="N2143" i="13"/>
  <c r="P2143" i="13"/>
  <c r="S2144" i="13"/>
  <c r="B2144" i="13"/>
  <c r="C2144" i="13"/>
  <c r="D2144" i="13"/>
  <c r="E2144" i="13"/>
  <c r="G2144" i="13"/>
  <c r="I2144" i="13"/>
  <c r="J2144" i="13"/>
  <c r="K2144" i="13"/>
  <c r="L2144" i="13"/>
  <c r="M2144" i="13"/>
  <c r="N2144" i="13"/>
  <c r="P2144" i="13"/>
  <c r="D2145" i="13"/>
  <c r="E2145" i="13"/>
  <c r="G2145" i="13"/>
  <c r="H2145" i="13"/>
  <c r="I2145" i="13"/>
  <c r="J2145" i="13"/>
  <c r="L2145" i="13"/>
  <c r="M2145" i="13"/>
  <c r="N2145" i="13"/>
  <c r="P2145" i="13"/>
  <c r="B2146" i="13"/>
  <c r="C2146" i="13"/>
  <c r="D2146" i="13"/>
  <c r="G2146" i="13"/>
  <c r="H2146" i="13"/>
  <c r="I2146" i="13"/>
  <c r="J2146" i="13"/>
  <c r="K2146" i="13"/>
  <c r="L2146" i="13"/>
  <c r="M2146" i="13"/>
  <c r="P2146" i="13"/>
  <c r="B2147" i="13"/>
  <c r="C2147" i="13"/>
  <c r="D2147" i="13"/>
  <c r="E2147" i="13"/>
  <c r="G2147" i="13"/>
  <c r="H2147" i="13"/>
  <c r="J2147" i="13"/>
  <c r="K2147" i="13"/>
  <c r="L2147" i="13"/>
  <c r="M2147" i="13"/>
  <c r="N2147" i="13"/>
  <c r="P2147" i="13"/>
  <c r="B2148" i="13"/>
  <c r="C2148" i="13"/>
  <c r="D2148" i="13"/>
  <c r="E2148" i="13"/>
  <c r="G2148" i="13"/>
  <c r="I2148" i="13"/>
  <c r="J2148" i="13"/>
  <c r="K2148" i="13"/>
  <c r="M2148" i="13"/>
  <c r="N2148" i="13"/>
  <c r="P2148" i="13"/>
  <c r="B2149" i="13"/>
  <c r="D2149" i="13"/>
  <c r="E2149" i="13"/>
  <c r="I2149" i="13"/>
  <c r="J2149" i="13"/>
  <c r="K2149" i="13"/>
  <c r="L2149" i="13"/>
  <c r="M2149" i="13"/>
  <c r="N2149" i="13"/>
  <c r="R2149" i="13"/>
  <c r="S2149" i="13"/>
  <c r="B2150" i="13"/>
  <c r="D2150" i="13"/>
  <c r="E2150" i="13"/>
  <c r="G2150" i="13"/>
  <c r="H2150" i="13"/>
  <c r="I2150" i="13"/>
  <c r="K2150" i="13"/>
  <c r="L2150" i="13"/>
  <c r="M2150" i="13"/>
  <c r="N2150" i="13"/>
  <c r="P2150" i="13"/>
  <c r="B2151" i="13"/>
  <c r="C2151" i="13"/>
  <c r="E2151" i="13"/>
  <c r="G2151" i="13"/>
  <c r="H2151" i="13"/>
  <c r="I2151" i="13"/>
  <c r="J2151" i="13"/>
  <c r="K2151" i="13"/>
  <c r="L2151" i="13"/>
  <c r="N2151" i="13"/>
  <c r="P2151" i="13"/>
  <c r="S2152" i="13"/>
  <c r="B2152" i="13"/>
  <c r="C2152" i="13"/>
  <c r="D2152" i="13"/>
  <c r="E2152" i="13"/>
  <c r="G2152" i="13"/>
  <c r="I2152" i="13"/>
  <c r="J2152" i="13"/>
  <c r="K2152" i="13"/>
  <c r="L2152" i="13"/>
  <c r="M2152" i="13"/>
  <c r="N2152" i="13"/>
  <c r="P2152" i="13"/>
  <c r="R2152" i="13"/>
  <c r="D2153" i="13"/>
  <c r="E2153" i="13"/>
  <c r="G2153" i="13"/>
  <c r="H2153" i="13"/>
  <c r="I2153" i="13"/>
  <c r="J2153" i="13"/>
  <c r="L2153" i="13"/>
  <c r="M2153" i="13"/>
  <c r="N2153" i="13"/>
  <c r="P2153" i="13"/>
  <c r="B2154" i="13"/>
  <c r="C2154" i="13"/>
  <c r="D2154" i="13"/>
  <c r="G2154" i="13"/>
  <c r="H2154" i="13"/>
  <c r="I2154" i="13"/>
  <c r="J2154" i="13"/>
  <c r="K2154" i="13"/>
  <c r="L2154" i="13"/>
  <c r="M2154" i="13"/>
  <c r="P2154" i="13"/>
  <c r="B2155" i="13"/>
  <c r="C2155" i="13"/>
  <c r="D2155" i="13"/>
  <c r="E2155" i="13"/>
  <c r="G2155" i="13"/>
  <c r="H2155" i="13"/>
  <c r="J2155" i="13"/>
  <c r="K2155" i="13"/>
  <c r="L2155" i="13"/>
  <c r="M2155" i="13"/>
  <c r="N2155" i="13"/>
  <c r="P2155" i="13"/>
  <c r="C2156" i="13"/>
  <c r="D2156" i="13"/>
  <c r="E2156" i="13"/>
  <c r="G2156" i="13"/>
  <c r="H2156" i="13"/>
  <c r="I2156" i="13"/>
  <c r="J2156" i="13"/>
  <c r="K2156" i="13"/>
  <c r="M2156" i="13"/>
  <c r="N2156" i="13"/>
  <c r="P2156" i="13"/>
  <c r="B2157" i="13"/>
  <c r="C2157" i="13"/>
  <c r="D2157" i="13"/>
  <c r="E2157" i="13"/>
  <c r="I2157" i="13"/>
  <c r="J2157" i="13"/>
  <c r="K2157" i="13"/>
  <c r="L2157" i="13"/>
  <c r="M2157" i="13"/>
  <c r="N2157" i="13"/>
  <c r="B2158" i="13"/>
  <c r="D2158" i="13"/>
  <c r="E2158" i="13"/>
  <c r="G2158" i="13"/>
  <c r="H2158" i="13"/>
  <c r="I2158" i="13"/>
  <c r="K2158" i="13"/>
  <c r="L2158" i="13"/>
  <c r="M2158" i="13"/>
  <c r="N2158" i="13"/>
  <c r="P2158" i="13"/>
  <c r="B2159" i="13"/>
  <c r="C2159" i="13"/>
  <c r="E2159" i="13"/>
  <c r="G2159" i="13"/>
  <c r="H2159" i="13"/>
  <c r="I2159" i="13"/>
  <c r="J2159" i="13"/>
  <c r="K2159" i="13"/>
  <c r="L2159" i="13"/>
  <c r="N2159" i="13"/>
  <c r="P2159" i="13"/>
  <c r="S2160" i="13"/>
  <c r="B2160" i="13"/>
  <c r="C2160" i="13"/>
  <c r="D2160" i="13"/>
  <c r="E2160" i="13"/>
  <c r="G2160" i="13"/>
  <c r="I2160" i="13"/>
  <c r="J2160" i="13"/>
  <c r="K2160" i="13"/>
  <c r="L2160" i="13"/>
  <c r="M2160" i="13"/>
  <c r="N2160" i="13"/>
  <c r="P2160" i="13"/>
  <c r="D2161" i="13"/>
  <c r="E2161" i="13"/>
  <c r="G2161" i="13"/>
  <c r="H2161" i="13"/>
  <c r="I2161" i="13"/>
  <c r="J2161" i="13"/>
  <c r="L2161" i="13"/>
  <c r="M2161" i="13"/>
  <c r="N2161" i="13"/>
  <c r="P2161" i="13"/>
  <c r="B2162" i="13"/>
  <c r="C2162" i="13"/>
  <c r="D2162" i="13"/>
  <c r="G2162" i="13"/>
  <c r="H2162" i="13"/>
  <c r="I2162" i="13"/>
  <c r="J2162" i="13"/>
  <c r="K2162" i="13"/>
  <c r="L2162" i="13"/>
  <c r="M2162" i="13"/>
  <c r="P2162" i="13"/>
  <c r="B2163" i="13"/>
  <c r="C2163" i="13"/>
  <c r="D2163" i="13"/>
  <c r="E2163" i="13"/>
  <c r="G2163" i="13"/>
  <c r="H2163" i="13"/>
  <c r="J2163" i="13"/>
  <c r="K2163" i="13"/>
  <c r="L2163" i="13"/>
  <c r="M2163" i="13"/>
  <c r="N2163" i="13"/>
  <c r="P2163" i="13"/>
  <c r="C2164" i="13"/>
  <c r="D2164" i="13"/>
  <c r="E2164" i="13"/>
  <c r="G2164" i="13"/>
  <c r="I2164" i="13"/>
  <c r="J2164" i="13"/>
  <c r="K2164" i="13"/>
  <c r="M2164" i="13"/>
  <c r="N2164" i="13"/>
  <c r="P2164" i="13"/>
  <c r="B2165" i="13"/>
  <c r="C2165" i="13"/>
  <c r="D2165" i="13"/>
  <c r="E2165" i="13"/>
  <c r="I2165" i="13"/>
  <c r="J2165" i="13"/>
  <c r="K2165" i="13"/>
  <c r="L2165" i="13"/>
  <c r="M2165" i="13"/>
  <c r="N2165" i="13"/>
  <c r="B2166" i="13"/>
  <c r="D2166" i="13"/>
  <c r="E2166" i="13"/>
  <c r="G2166" i="13"/>
  <c r="H2166" i="13"/>
  <c r="I2166" i="13"/>
  <c r="K2166" i="13"/>
  <c r="L2166" i="13"/>
  <c r="M2166" i="13"/>
  <c r="N2166" i="13"/>
  <c r="P2166" i="13"/>
  <c r="B2167" i="13"/>
  <c r="C2167" i="13"/>
  <c r="E2167" i="13"/>
  <c r="G2167" i="13"/>
  <c r="H2167" i="13"/>
  <c r="I2167" i="13"/>
  <c r="J2167" i="13"/>
  <c r="K2167" i="13"/>
  <c r="L2167" i="13"/>
  <c r="N2167" i="13"/>
  <c r="P2167" i="13"/>
  <c r="S2168" i="13"/>
  <c r="B2168" i="13"/>
  <c r="C2168" i="13"/>
  <c r="D2168" i="13"/>
  <c r="E2168" i="13"/>
  <c r="G2168" i="13"/>
  <c r="I2168" i="13"/>
  <c r="J2168" i="13"/>
  <c r="K2168" i="13"/>
  <c r="L2168" i="13"/>
  <c r="M2168" i="13"/>
  <c r="N2168" i="13"/>
  <c r="P2168" i="13"/>
  <c r="R2168" i="13"/>
  <c r="D2169" i="13"/>
  <c r="E2169" i="13"/>
  <c r="G2169" i="13"/>
  <c r="H2169" i="13"/>
  <c r="I2169" i="13"/>
  <c r="J2169" i="13"/>
  <c r="L2169" i="13"/>
  <c r="M2169" i="13"/>
  <c r="N2169" i="13"/>
  <c r="P2169" i="13"/>
  <c r="B2170" i="13"/>
  <c r="C2170" i="13"/>
  <c r="D2170" i="13"/>
  <c r="G2170" i="13"/>
  <c r="H2170" i="13"/>
  <c r="I2170" i="13"/>
  <c r="J2170" i="13"/>
  <c r="K2170" i="13"/>
  <c r="L2170" i="13"/>
  <c r="M2170" i="13"/>
  <c r="P2170" i="13"/>
  <c r="B2171" i="13"/>
  <c r="C2171" i="13"/>
  <c r="D2171" i="13"/>
  <c r="E2171" i="13"/>
  <c r="G2171" i="13"/>
  <c r="H2171" i="13"/>
  <c r="J2171" i="13"/>
  <c r="K2171" i="13"/>
  <c r="L2171" i="13"/>
  <c r="M2171" i="13"/>
  <c r="N2171" i="13"/>
  <c r="P2171" i="13"/>
  <c r="C2172" i="13"/>
  <c r="D2172" i="13"/>
  <c r="E2172" i="13"/>
  <c r="G2172" i="13"/>
  <c r="H2172" i="13"/>
  <c r="I2172" i="13"/>
  <c r="J2172" i="13"/>
  <c r="K2172" i="13"/>
  <c r="M2172" i="13"/>
  <c r="N2172" i="13"/>
  <c r="P2172" i="13"/>
  <c r="R2172" i="13"/>
  <c r="B2173" i="13"/>
  <c r="C2173" i="13"/>
  <c r="D2173" i="13"/>
  <c r="E2173" i="13"/>
  <c r="I2173" i="13"/>
  <c r="J2173" i="13"/>
  <c r="K2173" i="13"/>
  <c r="L2173" i="13"/>
  <c r="M2173" i="13"/>
  <c r="N2173" i="13"/>
  <c r="B2174" i="13"/>
  <c r="D2174" i="13"/>
  <c r="E2174" i="13"/>
  <c r="G2174" i="13"/>
  <c r="H2174" i="13"/>
  <c r="I2174" i="13"/>
  <c r="K2174" i="13"/>
  <c r="L2174" i="13"/>
  <c r="M2174" i="13"/>
  <c r="N2174" i="13"/>
  <c r="P2174" i="13"/>
  <c r="B2175" i="13"/>
  <c r="C2175" i="13"/>
  <c r="E2175" i="13"/>
  <c r="G2175" i="13"/>
  <c r="H2175" i="13"/>
  <c r="I2175" i="13"/>
  <c r="J2175" i="13"/>
  <c r="K2175" i="13"/>
  <c r="L2175" i="13"/>
  <c r="N2175" i="13"/>
  <c r="P2175" i="13"/>
  <c r="S2176" i="13"/>
  <c r="B2176" i="13"/>
  <c r="C2176" i="13"/>
  <c r="D2176" i="13"/>
  <c r="E2176" i="13"/>
  <c r="G2176" i="13"/>
  <c r="I2176" i="13"/>
  <c r="J2176" i="13"/>
  <c r="K2176" i="13"/>
  <c r="L2176" i="13"/>
  <c r="M2176" i="13"/>
  <c r="N2176" i="13"/>
  <c r="P2176" i="13"/>
  <c r="D2177" i="13"/>
  <c r="E2177" i="13"/>
  <c r="G2177" i="13"/>
  <c r="H2177" i="13"/>
  <c r="I2177" i="13"/>
  <c r="J2177" i="13"/>
  <c r="L2177" i="13"/>
  <c r="M2177" i="13"/>
  <c r="N2177" i="13"/>
  <c r="P2177" i="13"/>
  <c r="B2178" i="13"/>
  <c r="C2178" i="13"/>
  <c r="D2178" i="13"/>
  <c r="G2178" i="13"/>
  <c r="H2178" i="13"/>
  <c r="I2178" i="13"/>
  <c r="J2178" i="13"/>
  <c r="K2178" i="13"/>
  <c r="L2178" i="13"/>
  <c r="M2178" i="13"/>
  <c r="P2178" i="13"/>
  <c r="B2179" i="13"/>
  <c r="C2179" i="13"/>
  <c r="D2179" i="13"/>
  <c r="E2179" i="13"/>
  <c r="G2179" i="13"/>
  <c r="H2179" i="13"/>
  <c r="J2179" i="13"/>
  <c r="K2179" i="13"/>
  <c r="L2179" i="13"/>
  <c r="M2179" i="13"/>
  <c r="N2179" i="13"/>
  <c r="P2179" i="13"/>
  <c r="C2180" i="13"/>
  <c r="D2180" i="13"/>
  <c r="E2180" i="13"/>
  <c r="G2180" i="13"/>
  <c r="H2180" i="13"/>
  <c r="I2180" i="13"/>
  <c r="J2180" i="13"/>
  <c r="K2180" i="13"/>
  <c r="M2180" i="13"/>
  <c r="N2180" i="13"/>
  <c r="P2180" i="13"/>
  <c r="B2181" i="13"/>
  <c r="C2181" i="13"/>
  <c r="D2181" i="13"/>
  <c r="E2181" i="13"/>
  <c r="I2181" i="13"/>
  <c r="J2181" i="13"/>
  <c r="K2181" i="13"/>
  <c r="L2181" i="13"/>
  <c r="M2181" i="13"/>
  <c r="N2181" i="13"/>
  <c r="R2181" i="13"/>
  <c r="B2182" i="13"/>
  <c r="D2182" i="13"/>
  <c r="E2182" i="13"/>
  <c r="G2182" i="13"/>
  <c r="H2182" i="13"/>
  <c r="I2182" i="13"/>
  <c r="K2182" i="13"/>
  <c r="L2182" i="13"/>
  <c r="M2182" i="13"/>
  <c r="N2182" i="13"/>
  <c r="P2182" i="13"/>
  <c r="B2183" i="13"/>
  <c r="C2183" i="13"/>
  <c r="E2183" i="13"/>
  <c r="G2183" i="13"/>
  <c r="H2183" i="13"/>
  <c r="I2183" i="13"/>
  <c r="J2183" i="13"/>
  <c r="K2183" i="13"/>
  <c r="L2183" i="13"/>
  <c r="N2183" i="13"/>
  <c r="P2183" i="13"/>
  <c r="S2184" i="13"/>
  <c r="B2184" i="13"/>
  <c r="C2184" i="13"/>
  <c r="D2184" i="13"/>
  <c r="E2184" i="13"/>
  <c r="G2184" i="13"/>
  <c r="I2184" i="13"/>
  <c r="J2184" i="13"/>
  <c r="K2184" i="13"/>
  <c r="L2184" i="13"/>
  <c r="M2184" i="13"/>
  <c r="N2184" i="13"/>
  <c r="P2184" i="13"/>
  <c r="R2184" i="13"/>
  <c r="B2185" i="13"/>
  <c r="D2185" i="13"/>
  <c r="E2185" i="13"/>
  <c r="G2185" i="13"/>
  <c r="H2185" i="13"/>
  <c r="I2185" i="13"/>
  <c r="J2185" i="13"/>
  <c r="L2185" i="13"/>
  <c r="M2185" i="13"/>
  <c r="N2185" i="13"/>
  <c r="P2185" i="13"/>
  <c r="B2186" i="13"/>
  <c r="C2186" i="13"/>
  <c r="D2186" i="13"/>
  <c r="G2186" i="13"/>
  <c r="H2186" i="13"/>
  <c r="I2186" i="13"/>
  <c r="J2186" i="13"/>
  <c r="K2186" i="13"/>
  <c r="L2186" i="13"/>
  <c r="M2186" i="13"/>
  <c r="P2186" i="13"/>
  <c r="B2187" i="13"/>
  <c r="C2187" i="13"/>
  <c r="D2187" i="13"/>
  <c r="E2187" i="13"/>
  <c r="G2187" i="13"/>
  <c r="H2187" i="13"/>
  <c r="J2187" i="13"/>
  <c r="K2187" i="13"/>
  <c r="L2187" i="13"/>
  <c r="M2187" i="13"/>
  <c r="N2187" i="13"/>
  <c r="P2187" i="13"/>
  <c r="C2188" i="13"/>
  <c r="D2188" i="13"/>
  <c r="E2188" i="13"/>
  <c r="G2188" i="13"/>
  <c r="H2188" i="13"/>
  <c r="I2188" i="13"/>
  <c r="J2188" i="13"/>
  <c r="K2188" i="13"/>
  <c r="M2188" i="13"/>
  <c r="N2188" i="13"/>
  <c r="P2188" i="13"/>
  <c r="B2189" i="13"/>
  <c r="C2189" i="13"/>
  <c r="D2189" i="13"/>
  <c r="E2189" i="13"/>
  <c r="I2189" i="13"/>
  <c r="J2189" i="13"/>
  <c r="K2189" i="13"/>
  <c r="L2189" i="13"/>
  <c r="M2189" i="13"/>
  <c r="N2189" i="13"/>
  <c r="B2190" i="13"/>
  <c r="D2190" i="13"/>
  <c r="E2190" i="13"/>
  <c r="G2190" i="13"/>
  <c r="H2190" i="13"/>
  <c r="I2190" i="13"/>
  <c r="K2190" i="13"/>
  <c r="L2190" i="13"/>
  <c r="M2190" i="13"/>
  <c r="N2190" i="13"/>
  <c r="P2190" i="13"/>
  <c r="B2191" i="13"/>
  <c r="C2191" i="13"/>
  <c r="E2191" i="13"/>
  <c r="G2191" i="13"/>
  <c r="H2191" i="13"/>
  <c r="I2191" i="13"/>
  <c r="J2191" i="13"/>
  <c r="K2191" i="13"/>
  <c r="L2191" i="13"/>
  <c r="N2191" i="13"/>
  <c r="P2191" i="13"/>
  <c r="S2192" i="13"/>
  <c r="B2192" i="13"/>
  <c r="C2192" i="13"/>
  <c r="D2192" i="13"/>
  <c r="E2192" i="13"/>
  <c r="G2192" i="13"/>
  <c r="I2192" i="13"/>
  <c r="J2192" i="13"/>
  <c r="K2192" i="13"/>
  <c r="L2192" i="13"/>
  <c r="M2192" i="13"/>
  <c r="N2192" i="13"/>
  <c r="P2192" i="13"/>
  <c r="R2192" i="13"/>
  <c r="D2193" i="13"/>
  <c r="E2193" i="13"/>
  <c r="G2193" i="13"/>
  <c r="H2193" i="13"/>
  <c r="I2193" i="13"/>
  <c r="J2193" i="13"/>
  <c r="L2193" i="13"/>
  <c r="M2193" i="13"/>
  <c r="N2193" i="13"/>
  <c r="P2193" i="13"/>
  <c r="B2194" i="13"/>
  <c r="C2194" i="13"/>
  <c r="D2194" i="13"/>
  <c r="G2194" i="13"/>
  <c r="H2194" i="13"/>
  <c r="I2194" i="13"/>
  <c r="J2194" i="13"/>
  <c r="K2194" i="13"/>
  <c r="L2194" i="13"/>
  <c r="M2194" i="13"/>
  <c r="P2194" i="13"/>
  <c r="B2195" i="13"/>
  <c r="C2195" i="13"/>
  <c r="D2195" i="13"/>
  <c r="E2195" i="13"/>
  <c r="G2195" i="13"/>
  <c r="H2195" i="13"/>
  <c r="J2195" i="13"/>
  <c r="K2195" i="13"/>
  <c r="L2195" i="13"/>
  <c r="M2195" i="13"/>
  <c r="N2195" i="13"/>
  <c r="P2195" i="13"/>
  <c r="C2196" i="13"/>
  <c r="D2196" i="13"/>
  <c r="E2196" i="13"/>
  <c r="G2196" i="13"/>
  <c r="H2196" i="13"/>
  <c r="I2196" i="13"/>
  <c r="J2196" i="13"/>
  <c r="K2196" i="13"/>
  <c r="M2196" i="13"/>
  <c r="N2196" i="13"/>
  <c r="P2196" i="13"/>
  <c r="B2197" i="13"/>
  <c r="C2197" i="13"/>
  <c r="D2197" i="13"/>
  <c r="E2197" i="13"/>
  <c r="I2197" i="13"/>
  <c r="J2197" i="13"/>
  <c r="K2197" i="13"/>
  <c r="L2197" i="13"/>
  <c r="M2197" i="13"/>
  <c r="N2197" i="13"/>
  <c r="S2197" i="13"/>
  <c r="B2198" i="13"/>
  <c r="D2198" i="13"/>
  <c r="E2198" i="13"/>
  <c r="G2198" i="13"/>
  <c r="H2198" i="13"/>
  <c r="I2198" i="13"/>
  <c r="K2198" i="13"/>
  <c r="L2198" i="13"/>
  <c r="M2198" i="13"/>
  <c r="N2198" i="13"/>
  <c r="P2198" i="13"/>
  <c r="B2199" i="13"/>
  <c r="C2199" i="13"/>
  <c r="E2199" i="13"/>
  <c r="G2199" i="13"/>
  <c r="H2199" i="13"/>
  <c r="I2199" i="13"/>
  <c r="J2199" i="13"/>
  <c r="K2199" i="13"/>
  <c r="L2199" i="13"/>
  <c r="N2199" i="13"/>
  <c r="P2199" i="13"/>
  <c r="S2200" i="13"/>
  <c r="B2200" i="13"/>
  <c r="C2200" i="13"/>
  <c r="D2200" i="13"/>
  <c r="E2200" i="13"/>
  <c r="G2200" i="13"/>
  <c r="I2200" i="13"/>
  <c r="J2200" i="13"/>
  <c r="K2200" i="13"/>
  <c r="L2200" i="13"/>
  <c r="M2200" i="13"/>
  <c r="N2200" i="13"/>
  <c r="P2200" i="13"/>
  <c r="R2200" i="13"/>
  <c r="B2201" i="13"/>
  <c r="D2201" i="13"/>
  <c r="E2201" i="13"/>
  <c r="G2201" i="13"/>
  <c r="H2201" i="13"/>
  <c r="I2201" i="13"/>
  <c r="J2201" i="13"/>
  <c r="L2201" i="13"/>
  <c r="M2201" i="13"/>
  <c r="N2201" i="13"/>
  <c r="P2201" i="13"/>
  <c r="B2202" i="13"/>
  <c r="C2202" i="13"/>
  <c r="D2202" i="13"/>
  <c r="G2202" i="13"/>
  <c r="H2202" i="13"/>
  <c r="I2202" i="13"/>
  <c r="J2202" i="13"/>
  <c r="K2202" i="13"/>
  <c r="L2202" i="13"/>
  <c r="M2202" i="13"/>
  <c r="P2202" i="13"/>
  <c r="B2203" i="13"/>
  <c r="C2203" i="13"/>
  <c r="D2203" i="13"/>
  <c r="E2203" i="13"/>
  <c r="G2203" i="13"/>
  <c r="H2203" i="13"/>
  <c r="J2203" i="13"/>
  <c r="K2203" i="13"/>
  <c r="L2203" i="13"/>
  <c r="M2203" i="13"/>
  <c r="N2203" i="13"/>
  <c r="P2203" i="13"/>
  <c r="C2204" i="13"/>
  <c r="D2204" i="13"/>
  <c r="E2204" i="13"/>
  <c r="G2204" i="13"/>
  <c r="H2204" i="13"/>
  <c r="I2204" i="13"/>
  <c r="J2204" i="13"/>
  <c r="K2204" i="13"/>
  <c r="M2204" i="13"/>
  <c r="N2204" i="13"/>
  <c r="P2204" i="13"/>
  <c r="B2205" i="13"/>
  <c r="C2205" i="13"/>
  <c r="D2205" i="13"/>
  <c r="E2205" i="13"/>
  <c r="I2205" i="13"/>
  <c r="J2205" i="13"/>
  <c r="K2205" i="13"/>
  <c r="L2205" i="13"/>
  <c r="M2205" i="13"/>
  <c r="N2205" i="13"/>
  <c r="S2205" i="13"/>
  <c r="B2206" i="13"/>
  <c r="D2206" i="13"/>
  <c r="E2206" i="13"/>
  <c r="G2206" i="13"/>
  <c r="H2206" i="13"/>
  <c r="I2206" i="13"/>
  <c r="K2206" i="13"/>
  <c r="L2206" i="13"/>
  <c r="M2206" i="13"/>
  <c r="N2206" i="13"/>
  <c r="P2206" i="13"/>
  <c r="B2207" i="13"/>
  <c r="C2207" i="13"/>
  <c r="E2207" i="13"/>
  <c r="G2207" i="13"/>
  <c r="H2207" i="13"/>
  <c r="I2207" i="13"/>
  <c r="J2207" i="13"/>
  <c r="K2207" i="13"/>
  <c r="L2207" i="13"/>
  <c r="N2207" i="13"/>
  <c r="P2207" i="13"/>
  <c r="S2208" i="13"/>
  <c r="B2208" i="13"/>
  <c r="C2208" i="13"/>
  <c r="D2208" i="13"/>
  <c r="E2208" i="13"/>
  <c r="G2208" i="13"/>
  <c r="I2208" i="13"/>
  <c r="J2208" i="13"/>
  <c r="K2208" i="13"/>
  <c r="L2208" i="13"/>
  <c r="M2208" i="13"/>
  <c r="N2208" i="13"/>
  <c r="P2208" i="13"/>
  <c r="R2208" i="13"/>
  <c r="D2209" i="13"/>
  <c r="E2209" i="13"/>
  <c r="G2209" i="13"/>
  <c r="H2209" i="13"/>
  <c r="I2209" i="13"/>
  <c r="J2209" i="13"/>
  <c r="L2209" i="13"/>
  <c r="M2209" i="13"/>
  <c r="N2209" i="13"/>
  <c r="P2209" i="13"/>
  <c r="B2210" i="13"/>
  <c r="C2210" i="13"/>
  <c r="D2210" i="13"/>
  <c r="G2210" i="13"/>
  <c r="H2210" i="13"/>
  <c r="I2210" i="13"/>
  <c r="J2210" i="13"/>
  <c r="K2210" i="13"/>
  <c r="L2210" i="13"/>
  <c r="M2210" i="13"/>
  <c r="P2210" i="13"/>
  <c r="B2211" i="13"/>
  <c r="C2211" i="13"/>
  <c r="D2211" i="13"/>
  <c r="E2211" i="13"/>
  <c r="G2211" i="13"/>
  <c r="H2211" i="13"/>
  <c r="J2211" i="13"/>
  <c r="K2211" i="13"/>
  <c r="L2211" i="13"/>
  <c r="M2211" i="13"/>
  <c r="N2211" i="13"/>
  <c r="P2211" i="13"/>
  <c r="C2212" i="13"/>
  <c r="D2212" i="13"/>
  <c r="E2212" i="13"/>
  <c r="G2212" i="13"/>
  <c r="H2212" i="13"/>
  <c r="I2212" i="13"/>
  <c r="J2212" i="13"/>
  <c r="K2212" i="13"/>
  <c r="M2212" i="13"/>
  <c r="N2212" i="13"/>
  <c r="P2212" i="13"/>
  <c r="B2213" i="13"/>
  <c r="C2213" i="13"/>
  <c r="D2213" i="13"/>
  <c r="E2213" i="13"/>
  <c r="I2213" i="13"/>
  <c r="J2213" i="13"/>
  <c r="K2213" i="13"/>
  <c r="L2213" i="13"/>
  <c r="M2213" i="13"/>
  <c r="N2213" i="13"/>
  <c r="R2213" i="13"/>
  <c r="B2214" i="13"/>
  <c r="D2214" i="13"/>
  <c r="E2214" i="13"/>
  <c r="G2214" i="13"/>
  <c r="H2214" i="13"/>
  <c r="I2214" i="13"/>
  <c r="K2214" i="13"/>
  <c r="L2214" i="13"/>
  <c r="M2214" i="13"/>
  <c r="N2214" i="13"/>
  <c r="P2214" i="13"/>
  <c r="B2215" i="13"/>
  <c r="C2215" i="13"/>
  <c r="E2215" i="13"/>
  <c r="G2215" i="13"/>
  <c r="H2215" i="13"/>
  <c r="I2215" i="13"/>
  <c r="J2215" i="13"/>
  <c r="K2215" i="13"/>
  <c r="L2215" i="13"/>
  <c r="N2215" i="13"/>
  <c r="P2215" i="13"/>
  <c r="S2216" i="13"/>
  <c r="B2216" i="13"/>
  <c r="C2216" i="13"/>
  <c r="D2216" i="13"/>
  <c r="E2216" i="13"/>
  <c r="G2216" i="13"/>
  <c r="I2216" i="13"/>
  <c r="J2216" i="13"/>
  <c r="K2216" i="13"/>
  <c r="L2216" i="13"/>
  <c r="M2216" i="13"/>
  <c r="N2216" i="13"/>
  <c r="P2216" i="13"/>
  <c r="R2216" i="13"/>
  <c r="D2217" i="13"/>
  <c r="E2217" i="13"/>
  <c r="G2217" i="13"/>
  <c r="H2217" i="13"/>
  <c r="I2217" i="13"/>
  <c r="J2217" i="13"/>
  <c r="L2217" i="13"/>
  <c r="M2217" i="13"/>
  <c r="N2217" i="13"/>
  <c r="P2217" i="13"/>
  <c r="B2218" i="13"/>
  <c r="C2218" i="13"/>
  <c r="D2218" i="13"/>
  <c r="G2218" i="13"/>
  <c r="H2218" i="13"/>
  <c r="I2218" i="13"/>
  <c r="J2218" i="13"/>
  <c r="K2218" i="13"/>
  <c r="L2218" i="13"/>
  <c r="M2218" i="13"/>
  <c r="P2218" i="13"/>
  <c r="B2219" i="13"/>
  <c r="C2219" i="13"/>
  <c r="D2219" i="13"/>
  <c r="E2219" i="13"/>
  <c r="G2219" i="13"/>
  <c r="H2219" i="13"/>
  <c r="I2219" i="13"/>
  <c r="J2219" i="13"/>
  <c r="K2219" i="13"/>
  <c r="L2219" i="13"/>
  <c r="M2219" i="13"/>
  <c r="N2219" i="13"/>
  <c r="P2219" i="13"/>
  <c r="C2220" i="13"/>
  <c r="D2220" i="13"/>
  <c r="E2220" i="13"/>
  <c r="G2220" i="13"/>
  <c r="H2220" i="13"/>
  <c r="I2220" i="13"/>
  <c r="J2220" i="13"/>
  <c r="K2220" i="13"/>
  <c r="L2220" i="13"/>
  <c r="M2220" i="13"/>
  <c r="N2220" i="13"/>
  <c r="P2220" i="13"/>
  <c r="B2221" i="13"/>
  <c r="C2221" i="13"/>
  <c r="D2221" i="13"/>
  <c r="E2221" i="13"/>
  <c r="I2221" i="13"/>
  <c r="J2221" i="13"/>
  <c r="K2221" i="13"/>
  <c r="L2221" i="13"/>
  <c r="M2221" i="13"/>
  <c r="N2221" i="13"/>
  <c r="R2221" i="13"/>
  <c r="B2222" i="13"/>
  <c r="D2222" i="13"/>
  <c r="E2222" i="13"/>
  <c r="G2222" i="13"/>
  <c r="H2222" i="13"/>
  <c r="I2222" i="13"/>
  <c r="K2222" i="13"/>
  <c r="L2222" i="13"/>
  <c r="M2222" i="13"/>
  <c r="N2222" i="13"/>
  <c r="P2222" i="13"/>
  <c r="B2223" i="13"/>
  <c r="C2223" i="13"/>
  <c r="E2223" i="13"/>
  <c r="G2223" i="13"/>
  <c r="H2223" i="13"/>
  <c r="I2223" i="13"/>
  <c r="J2223" i="13"/>
  <c r="K2223" i="13"/>
  <c r="L2223" i="13"/>
  <c r="N2223" i="13"/>
  <c r="P2223" i="13"/>
  <c r="S2224" i="13"/>
  <c r="B2224" i="13"/>
  <c r="C2224" i="13"/>
  <c r="D2224" i="13"/>
  <c r="E2224" i="13"/>
  <c r="G2224" i="13"/>
  <c r="I2224" i="13"/>
  <c r="J2224" i="13"/>
  <c r="K2224" i="13"/>
  <c r="L2224" i="13"/>
  <c r="M2224" i="13"/>
  <c r="N2224" i="13"/>
  <c r="P2224" i="13"/>
  <c r="R2224" i="13"/>
  <c r="D2225" i="13"/>
  <c r="E2225" i="13"/>
  <c r="G2225" i="13"/>
  <c r="H2225" i="13"/>
  <c r="I2225" i="13"/>
  <c r="J2225" i="13"/>
  <c r="L2225" i="13"/>
  <c r="M2225" i="13"/>
  <c r="N2225" i="13"/>
  <c r="P2225" i="13"/>
  <c r="B2226" i="13"/>
  <c r="C2226" i="13"/>
  <c r="D2226" i="13"/>
  <c r="G2226" i="13"/>
  <c r="H2226" i="13"/>
  <c r="I2226" i="13"/>
  <c r="J2226" i="13"/>
  <c r="K2226" i="13"/>
  <c r="L2226" i="13"/>
  <c r="M2226" i="13"/>
  <c r="P2226" i="13"/>
  <c r="B2227" i="13"/>
  <c r="C2227" i="13"/>
  <c r="D2227" i="13"/>
  <c r="E2227" i="13"/>
  <c r="G2227" i="13"/>
  <c r="H2227" i="13"/>
  <c r="J2227" i="13"/>
  <c r="K2227" i="13"/>
  <c r="L2227" i="13"/>
  <c r="M2227" i="13"/>
  <c r="N2227" i="13"/>
  <c r="P2227" i="13"/>
  <c r="C2228" i="13"/>
  <c r="D2228" i="13"/>
  <c r="E2228" i="13"/>
  <c r="G2228" i="13"/>
  <c r="H2228" i="13"/>
  <c r="I2228" i="13"/>
  <c r="J2228" i="13"/>
  <c r="K2228" i="13"/>
  <c r="M2228" i="13"/>
  <c r="N2228" i="13"/>
  <c r="P2228" i="13"/>
  <c r="B2229" i="13"/>
  <c r="C2229" i="13"/>
  <c r="D2229" i="13"/>
  <c r="E2229" i="13"/>
  <c r="I2229" i="13"/>
  <c r="J2229" i="13"/>
  <c r="K2229" i="13"/>
  <c r="L2229" i="13"/>
  <c r="M2229" i="13"/>
  <c r="N2229" i="13"/>
  <c r="R2229" i="13"/>
  <c r="S2229" i="13"/>
  <c r="B2230" i="13"/>
  <c r="D2230" i="13"/>
  <c r="E2230" i="13"/>
  <c r="G2230" i="13"/>
  <c r="H2230" i="13"/>
  <c r="I2230" i="13"/>
  <c r="K2230" i="13"/>
  <c r="L2230" i="13"/>
  <c r="M2230" i="13"/>
  <c r="N2230" i="13"/>
  <c r="P2230" i="13"/>
  <c r="B2231" i="13"/>
  <c r="C2231" i="13"/>
  <c r="E2231" i="13"/>
  <c r="G2231" i="13"/>
  <c r="H2231" i="13"/>
  <c r="I2231" i="13"/>
  <c r="J2231" i="13"/>
  <c r="K2231" i="13"/>
  <c r="L2231" i="13"/>
  <c r="N2231" i="13"/>
  <c r="P2231" i="13"/>
  <c r="B2232" i="13"/>
  <c r="C2232" i="13"/>
  <c r="D2232" i="13"/>
  <c r="E2232" i="13"/>
  <c r="G2232" i="13"/>
  <c r="I2232" i="13"/>
  <c r="J2232" i="13"/>
  <c r="K2232" i="13"/>
  <c r="L2232" i="13"/>
  <c r="M2232" i="13"/>
  <c r="N2232" i="13"/>
  <c r="P2232" i="13"/>
  <c r="D2233" i="13"/>
  <c r="E2233" i="13"/>
  <c r="G2233" i="13"/>
  <c r="H2233" i="13"/>
  <c r="I2233" i="13"/>
  <c r="J2233" i="13"/>
  <c r="L2233" i="13"/>
  <c r="M2233" i="13"/>
  <c r="N2233" i="13"/>
  <c r="P2233" i="13"/>
  <c r="B2234" i="13"/>
  <c r="C2234" i="13"/>
  <c r="D2234" i="13"/>
  <c r="G2234" i="13"/>
  <c r="H2234" i="13"/>
  <c r="I2234" i="13"/>
  <c r="J2234" i="13"/>
  <c r="K2234" i="13"/>
  <c r="L2234" i="13"/>
  <c r="M2234" i="13"/>
  <c r="P2234" i="13"/>
  <c r="B2235" i="13"/>
  <c r="C2235" i="13"/>
  <c r="D2235" i="13"/>
  <c r="E2235" i="13"/>
  <c r="G2235" i="13"/>
  <c r="H2235" i="13"/>
  <c r="J2235" i="13"/>
  <c r="K2235" i="13"/>
  <c r="L2235" i="13"/>
  <c r="M2235" i="13"/>
  <c r="N2235" i="13"/>
  <c r="P2235" i="13"/>
  <c r="C2236" i="13"/>
  <c r="D2236" i="13"/>
  <c r="E2236" i="13"/>
  <c r="G2236" i="13"/>
  <c r="H2236" i="13"/>
  <c r="I2236" i="13"/>
  <c r="J2236" i="13"/>
  <c r="K2236" i="13"/>
  <c r="M2236" i="13"/>
  <c r="N2236" i="13"/>
  <c r="P2236" i="13"/>
  <c r="B2237" i="13"/>
  <c r="C2237" i="13"/>
  <c r="D2237" i="13"/>
  <c r="E2237" i="13"/>
  <c r="I2237" i="13"/>
  <c r="J2237" i="13"/>
  <c r="K2237" i="13"/>
  <c r="L2237" i="13"/>
  <c r="M2237" i="13"/>
  <c r="N2237" i="13"/>
  <c r="R2237" i="13"/>
  <c r="S2237" i="13"/>
  <c r="B2238" i="13"/>
  <c r="D2238" i="13"/>
  <c r="E2238" i="13"/>
  <c r="G2238" i="13"/>
  <c r="H2238" i="13"/>
  <c r="I2238" i="13"/>
  <c r="K2238" i="13"/>
  <c r="L2238" i="13"/>
  <c r="M2238" i="13"/>
  <c r="N2238" i="13"/>
  <c r="P2238" i="13"/>
  <c r="B2239" i="13"/>
  <c r="C2239" i="13"/>
  <c r="E2239" i="13"/>
  <c r="G2239" i="13"/>
  <c r="H2239" i="13"/>
  <c r="I2239" i="13"/>
  <c r="J2239" i="13"/>
  <c r="K2239" i="13"/>
  <c r="L2239" i="13"/>
  <c r="N2239" i="13"/>
  <c r="P2239" i="13"/>
  <c r="B2240" i="13"/>
  <c r="C2240" i="13"/>
  <c r="D2240" i="13"/>
  <c r="E2240" i="13"/>
  <c r="G2240" i="13"/>
  <c r="I2240" i="13"/>
  <c r="J2240" i="13"/>
  <c r="K2240" i="13"/>
  <c r="L2240" i="13"/>
  <c r="M2240" i="13"/>
  <c r="N2240" i="13"/>
  <c r="P2240" i="13"/>
  <c r="D2241" i="13"/>
  <c r="E2241" i="13"/>
  <c r="G2241" i="13"/>
  <c r="H2241" i="13"/>
  <c r="I2241" i="13"/>
  <c r="J2241" i="13"/>
  <c r="L2241" i="13"/>
  <c r="M2241" i="13"/>
  <c r="N2241" i="13"/>
  <c r="P2241" i="13"/>
  <c r="B2242" i="13"/>
  <c r="C2242" i="13"/>
  <c r="D2242" i="13"/>
  <c r="G2242" i="13"/>
  <c r="H2242" i="13"/>
  <c r="I2242" i="13"/>
  <c r="J2242" i="13"/>
  <c r="K2242" i="13"/>
  <c r="L2242" i="13"/>
  <c r="M2242" i="13"/>
  <c r="P2242" i="13"/>
  <c r="B2243" i="13"/>
  <c r="C2243" i="13"/>
  <c r="D2243" i="13"/>
  <c r="E2243" i="13"/>
  <c r="G2243" i="13"/>
  <c r="H2243" i="13"/>
  <c r="J2243" i="13"/>
  <c r="K2243" i="13"/>
  <c r="L2243" i="13"/>
  <c r="M2243" i="13"/>
  <c r="N2243" i="13"/>
  <c r="P2243" i="13"/>
  <c r="C2244" i="13"/>
  <c r="D2244" i="13"/>
  <c r="E2244" i="13"/>
  <c r="G2244" i="13"/>
  <c r="H2244" i="13"/>
  <c r="I2244" i="13"/>
  <c r="J2244" i="13"/>
  <c r="K2244" i="13"/>
  <c r="M2244" i="13"/>
  <c r="N2244" i="13"/>
  <c r="P2244" i="13"/>
  <c r="B2245" i="13"/>
  <c r="C2245" i="13"/>
  <c r="D2245" i="13"/>
  <c r="E2245" i="13"/>
  <c r="I2245" i="13"/>
  <c r="J2245" i="13"/>
  <c r="K2245" i="13"/>
  <c r="L2245" i="13"/>
  <c r="M2245" i="13"/>
  <c r="N2245" i="13"/>
  <c r="R2245" i="13"/>
  <c r="S2245" i="13"/>
  <c r="T2245" i="13" s="1"/>
  <c r="V2245" i="13" s="1"/>
  <c r="B2246" i="13"/>
  <c r="D2246" i="13"/>
  <c r="E2246" i="13"/>
  <c r="G2246" i="13"/>
  <c r="H2246" i="13"/>
  <c r="I2246" i="13"/>
  <c r="J2246" i="13"/>
  <c r="K2246" i="13"/>
  <c r="L2246" i="13"/>
  <c r="M2246" i="13"/>
  <c r="N2246" i="13"/>
  <c r="P2246" i="13"/>
  <c r="B2247" i="13"/>
  <c r="C2247" i="13"/>
  <c r="E2247" i="13"/>
  <c r="G2247" i="13"/>
  <c r="H2247" i="13"/>
  <c r="I2247" i="13"/>
  <c r="J2247" i="13"/>
  <c r="K2247" i="13"/>
  <c r="L2247" i="13"/>
  <c r="N2247" i="13"/>
  <c r="P2247" i="13"/>
  <c r="R2248" i="13"/>
  <c r="B2248" i="13"/>
  <c r="C2248" i="13"/>
  <c r="D2248" i="13"/>
  <c r="E2248" i="13"/>
  <c r="G2248" i="13"/>
  <c r="I2248" i="13"/>
  <c r="J2248" i="13"/>
  <c r="K2248" i="13"/>
  <c r="L2248" i="13"/>
  <c r="M2248" i="13"/>
  <c r="N2248" i="13"/>
  <c r="P2248" i="13"/>
  <c r="D2249" i="13"/>
  <c r="E2249" i="13"/>
  <c r="G2249" i="13"/>
  <c r="H2249" i="13"/>
  <c r="I2249" i="13"/>
  <c r="J2249" i="13"/>
  <c r="L2249" i="13"/>
  <c r="M2249" i="13"/>
  <c r="N2249" i="13"/>
  <c r="P2249" i="13"/>
  <c r="B2250" i="13"/>
  <c r="C2250" i="13"/>
  <c r="D2250" i="13"/>
  <c r="G2250" i="13"/>
  <c r="H2250" i="13"/>
  <c r="I2250" i="13"/>
  <c r="J2250" i="13"/>
  <c r="K2250" i="13"/>
  <c r="L2250" i="13"/>
  <c r="M2250" i="13"/>
  <c r="P2250" i="13"/>
  <c r="B2251" i="13"/>
  <c r="C2251" i="13"/>
  <c r="D2251" i="13"/>
  <c r="E2251" i="13"/>
  <c r="G2251" i="13"/>
  <c r="H2251" i="13"/>
  <c r="J2251" i="13"/>
  <c r="K2251" i="13"/>
  <c r="L2251" i="13"/>
  <c r="M2251" i="13"/>
  <c r="N2251" i="13"/>
  <c r="P2251" i="13"/>
  <c r="C2252" i="13"/>
  <c r="D2252" i="13"/>
  <c r="E2252" i="13"/>
  <c r="G2252" i="13"/>
  <c r="H2252" i="13"/>
  <c r="I2252" i="13"/>
  <c r="J2252" i="13"/>
  <c r="K2252" i="13"/>
  <c r="M2252" i="13"/>
  <c r="N2252" i="13"/>
  <c r="P2252" i="13"/>
  <c r="B2253" i="13"/>
  <c r="C2253" i="13"/>
  <c r="D2253" i="13"/>
  <c r="E2253" i="13"/>
  <c r="I2253" i="13"/>
  <c r="J2253" i="13"/>
  <c r="K2253" i="13"/>
  <c r="L2253" i="13"/>
  <c r="M2253" i="13"/>
  <c r="N2253" i="13"/>
  <c r="R2253" i="13"/>
  <c r="B2254" i="13"/>
  <c r="D2254" i="13"/>
  <c r="E2254" i="13"/>
  <c r="G2254" i="13"/>
  <c r="H2254" i="13"/>
  <c r="I2254" i="13"/>
  <c r="K2254" i="13"/>
  <c r="L2254" i="13"/>
  <c r="M2254" i="13"/>
  <c r="N2254" i="13"/>
  <c r="P2254" i="13"/>
  <c r="B2255" i="13"/>
  <c r="C2255" i="13"/>
  <c r="E2255" i="13"/>
  <c r="G2255" i="13"/>
  <c r="H2255" i="13"/>
  <c r="I2255" i="13"/>
  <c r="J2255" i="13"/>
  <c r="K2255" i="13"/>
  <c r="L2255" i="13"/>
  <c r="N2255" i="13"/>
  <c r="P2255" i="13"/>
  <c r="R2256" i="13"/>
  <c r="B2256" i="13"/>
  <c r="C2256" i="13"/>
  <c r="D2256" i="13"/>
  <c r="E2256" i="13"/>
  <c r="G2256" i="13"/>
  <c r="I2256" i="13"/>
  <c r="J2256" i="13"/>
  <c r="K2256" i="13"/>
  <c r="L2256" i="13"/>
  <c r="M2256" i="13"/>
  <c r="N2256" i="13"/>
  <c r="P2256" i="13"/>
  <c r="D2257" i="13"/>
  <c r="E2257" i="13"/>
  <c r="G2257" i="13"/>
  <c r="H2257" i="13"/>
  <c r="I2257" i="13"/>
  <c r="J2257" i="13"/>
  <c r="L2257" i="13"/>
  <c r="M2257" i="13"/>
  <c r="N2257" i="13"/>
  <c r="P2257" i="13"/>
  <c r="B2258" i="13"/>
  <c r="C2258" i="13"/>
  <c r="D2258" i="13"/>
  <c r="G2258" i="13"/>
  <c r="H2258" i="13"/>
  <c r="I2258" i="13"/>
  <c r="J2258" i="13"/>
  <c r="K2258" i="13"/>
  <c r="L2258" i="13"/>
  <c r="M2258" i="13"/>
  <c r="P2258" i="13"/>
  <c r="B2259" i="13"/>
  <c r="C2259" i="13"/>
  <c r="D2259" i="13"/>
  <c r="E2259" i="13"/>
  <c r="G2259" i="13"/>
  <c r="H2259" i="13"/>
  <c r="J2259" i="13"/>
  <c r="K2259" i="13"/>
  <c r="L2259" i="13"/>
  <c r="M2259" i="13"/>
  <c r="N2259" i="13"/>
  <c r="P2259" i="13"/>
  <c r="C2260" i="13"/>
  <c r="D2260" i="13"/>
  <c r="E2260" i="13"/>
  <c r="G2260" i="13"/>
  <c r="H2260" i="13"/>
  <c r="I2260" i="13"/>
  <c r="J2260" i="13"/>
  <c r="K2260" i="13"/>
  <c r="M2260" i="13"/>
  <c r="N2260" i="13"/>
  <c r="P2260" i="13"/>
  <c r="B2261" i="13"/>
  <c r="C2261" i="13"/>
  <c r="D2261" i="13"/>
  <c r="E2261" i="13"/>
  <c r="I2261" i="13"/>
  <c r="J2261" i="13"/>
  <c r="K2261" i="13"/>
  <c r="L2261" i="13"/>
  <c r="M2261" i="13"/>
  <c r="N2261" i="13"/>
  <c r="R2261" i="13"/>
  <c r="S2261" i="13"/>
  <c r="B2262" i="13"/>
  <c r="D2262" i="13"/>
  <c r="E2262" i="13"/>
  <c r="G2262" i="13"/>
  <c r="H2262" i="13"/>
  <c r="I2262" i="13"/>
  <c r="K2262" i="13"/>
  <c r="L2262" i="13"/>
  <c r="M2262" i="13"/>
  <c r="N2262" i="13"/>
  <c r="P2262" i="13"/>
  <c r="B2263" i="13"/>
  <c r="C2263" i="13"/>
  <c r="E2263" i="13"/>
  <c r="G2263" i="13"/>
  <c r="H2263" i="13"/>
  <c r="I2263" i="13"/>
  <c r="J2263" i="13"/>
  <c r="K2263" i="13"/>
  <c r="L2263" i="13"/>
  <c r="N2263" i="13"/>
  <c r="P2263" i="13"/>
  <c r="R2264" i="13"/>
  <c r="B2264" i="13"/>
  <c r="C2264" i="13"/>
  <c r="D2264" i="13"/>
  <c r="E2264" i="13"/>
  <c r="G2264" i="13"/>
  <c r="I2264" i="13"/>
  <c r="J2264" i="13"/>
  <c r="K2264" i="13"/>
  <c r="L2264" i="13"/>
  <c r="M2264" i="13"/>
  <c r="N2264" i="13"/>
  <c r="P2264" i="13"/>
  <c r="D2265" i="13"/>
  <c r="E2265" i="13"/>
  <c r="G2265" i="13"/>
  <c r="H2265" i="13"/>
  <c r="I2265" i="13"/>
  <c r="J2265" i="13"/>
  <c r="L2265" i="13"/>
  <c r="M2265" i="13"/>
  <c r="N2265" i="13"/>
  <c r="P2265" i="13"/>
  <c r="B2266" i="13"/>
  <c r="C2266" i="13"/>
  <c r="D2266" i="13"/>
  <c r="G2266" i="13"/>
  <c r="H2266" i="13"/>
  <c r="I2266" i="13"/>
  <c r="J2266" i="13"/>
  <c r="K2266" i="13"/>
  <c r="L2266" i="13"/>
  <c r="M2266" i="13"/>
  <c r="P2266" i="13"/>
  <c r="B2267" i="13"/>
  <c r="C2267" i="13"/>
  <c r="D2267" i="13"/>
  <c r="E2267" i="13"/>
  <c r="G2267" i="13"/>
  <c r="H2267" i="13"/>
  <c r="J2267" i="13"/>
  <c r="K2267" i="13"/>
  <c r="L2267" i="13"/>
  <c r="M2267" i="13"/>
  <c r="N2267" i="13"/>
  <c r="P2267" i="13"/>
  <c r="C2268" i="13"/>
  <c r="D2268" i="13"/>
  <c r="E2268" i="13"/>
  <c r="G2268" i="13"/>
  <c r="H2268" i="13"/>
  <c r="I2268" i="13"/>
  <c r="J2268" i="13"/>
  <c r="K2268" i="13"/>
  <c r="M2268" i="13"/>
  <c r="N2268" i="13"/>
  <c r="P2268" i="13"/>
  <c r="B2269" i="13"/>
  <c r="C2269" i="13"/>
  <c r="D2269" i="13"/>
  <c r="E2269" i="13"/>
  <c r="I2269" i="13"/>
  <c r="J2269" i="13"/>
  <c r="K2269" i="13"/>
  <c r="L2269" i="13"/>
  <c r="M2269" i="13"/>
  <c r="N2269" i="13"/>
  <c r="S2269" i="13"/>
  <c r="B2270" i="13"/>
  <c r="D2270" i="13"/>
  <c r="E2270" i="13"/>
  <c r="G2270" i="13"/>
  <c r="H2270" i="13"/>
  <c r="I2270" i="13"/>
  <c r="K2270" i="13"/>
  <c r="L2270" i="13"/>
  <c r="M2270" i="13"/>
  <c r="N2270" i="13"/>
  <c r="P2270" i="13"/>
  <c r="B2271" i="13"/>
  <c r="C2271" i="13"/>
  <c r="E2271" i="13"/>
  <c r="G2271" i="13"/>
  <c r="H2271" i="13"/>
  <c r="I2271" i="13"/>
  <c r="J2271" i="13"/>
  <c r="K2271" i="13"/>
  <c r="L2271" i="13"/>
  <c r="N2271" i="13"/>
  <c r="P2271" i="13"/>
  <c r="B2272" i="13"/>
  <c r="C2272" i="13"/>
  <c r="D2272" i="13"/>
  <c r="E2272" i="13"/>
  <c r="G2272" i="13"/>
  <c r="I2272" i="13"/>
  <c r="J2272" i="13"/>
  <c r="K2272" i="13"/>
  <c r="L2272" i="13"/>
  <c r="M2272" i="13"/>
  <c r="N2272" i="13"/>
  <c r="P2272" i="13"/>
  <c r="D2273" i="13"/>
  <c r="E2273" i="13"/>
  <c r="G2273" i="13"/>
  <c r="H2273" i="13"/>
  <c r="I2273" i="13"/>
  <c r="J2273" i="13"/>
  <c r="L2273" i="13"/>
  <c r="M2273" i="13"/>
  <c r="N2273" i="13"/>
  <c r="P2273" i="13"/>
  <c r="B2274" i="13"/>
  <c r="C2274" i="13"/>
  <c r="D2274" i="13"/>
  <c r="G2274" i="13"/>
  <c r="H2274" i="13"/>
  <c r="I2274" i="13"/>
  <c r="J2274" i="13"/>
  <c r="K2274" i="13"/>
  <c r="L2274" i="13"/>
  <c r="M2274" i="13"/>
  <c r="P2274" i="13"/>
  <c r="B2275" i="13"/>
  <c r="C2275" i="13"/>
  <c r="D2275" i="13"/>
  <c r="E2275" i="13"/>
  <c r="G2275" i="13"/>
  <c r="H2275" i="13"/>
  <c r="J2275" i="13"/>
  <c r="K2275" i="13"/>
  <c r="L2275" i="13"/>
  <c r="M2275" i="13"/>
  <c r="N2275" i="13"/>
  <c r="P2275" i="13"/>
  <c r="C2276" i="13"/>
  <c r="D2276" i="13"/>
  <c r="E2276" i="13"/>
  <c r="G2276" i="13"/>
  <c r="H2276" i="13"/>
  <c r="I2276" i="13"/>
  <c r="J2276" i="13"/>
  <c r="K2276" i="13"/>
  <c r="M2276" i="13"/>
  <c r="N2276" i="13"/>
  <c r="P2276" i="13"/>
  <c r="B2277" i="13"/>
  <c r="C2277" i="13"/>
  <c r="D2277" i="13"/>
  <c r="E2277" i="13"/>
  <c r="I2277" i="13"/>
  <c r="J2277" i="13"/>
  <c r="K2277" i="13"/>
  <c r="L2277" i="13"/>
  <c r="M2277" i="13"/>
  <c r="N2277" i="13"/>
  <c r="R2277" i="13"/>
  <c r="S2277" i="13"/>
  <c r="B2278" i="13"/>
  <c r="C2278" i="13"/>
  <c r="D2278" i="13"/>
  <c r="E2278" i="13"/>
  <c r="G2278" i="13"/>
  <c r="H2278" i="13"/>
  <c r="I2278" i="13"/>
  <c r="K2278" i="13"/>
  <c r="L2278" i="13"/>
  <c r="M2278" i="13"/>
  <c r="N2278" i="13"/>
  <c r="P2278" i="13"/>
  <c r="R2278" i="13"/>
  <c r="B2279" i="13"/>
  <c r="C2279" i="13"/>
  <c r="E2279" i="13"/>
  <c r="G2279" i="13"/>
  <c r="H2279" i="13"/>
  <c r="I2279" i="13"/>
  <c r="J2279" i="13"/>
  <c r="K2279" i="13"/>
  <c r="L2279" i="13"/>
  <c r="N2279" i="13"/>
  <c r="P2279" i="13"/>
  <c r="R2280" i="13"/>
  <c r="B2280" i="13"/>
  <c r="C2280" i="13"/>
  <c r="D2280" i="13"/>
  <c r="E2280" i="13"/>
  <c r="G2280" i="13"/>
  <c r="I2280" i="13"/>
  <c r="J2280" i="13"/>
  <c r="K2280" i="13"/>
  <c r="L2280" i="13"/>
  <c r="M2280" i="13"/>
  <c r="N2280" i="13"/>
  <c r="P2280" i="13"/>
  <c r="C2281" i="13"/>
  <c r="D2281" i="13"/>
  <c r="E2281" i="13"/>
  <c r="G2281" i="13"/>
  <c r="H2281" i="13"/>
  <c r="I2281" i="13"/>
  <c r="J2281" i="13"/>
  <c r="L2281" i="13"/>
  <c r="M2281" i="13"/>
  <c r="N2281" i="13"/>
  <c r="P2281" i="13"/>
  <c r="B2282" i="13"/>
  <c r="C2282" i="13"/>
  <c r="D2282" i="13"/>
  <c r="G2282" i="13"/>
  <c r="H2282" i="13"/>
  <c r="I2282" i="13"/>
  <c r="J2282" i="13"/>
  <c r="K2282" i="13"/>
  <c r="L2282" i="13"/>
  <c r="M2282" i="13"/>
  <c r="P2282" i="13"/>
  <c r="B2283" i="13"/>
  <c r="C2283" i="13"/>
  <c r="D2283" i="13"/>
  <c r="E2283" i="13"/>
  <c r="G2283" i="13"/>
  <c r="H2283" i="13"/>
  <c r="J2283" i="13"/>
  <c r="K2283" i="13"/>
  <c r="L2283" i="13"/>
  <c r="M2283" i="13"/>
  <c r="N2283" i="13"/>
  <c r="P2283" i="13"/>
  <c r="C2284" i="13"/>
  <c r="D2284" i="13"/>
  <c r="E2284" i="13"/>
  <c r="G2284" i="13"/>
  <c r="H2284" i="13"/>
  <c r="I2284" i="13"/>
  <c r="J2284" i="13"/>
  <c r="K2284" i="13"/>
  <c r="M2284" i="13"/>
  <c r="N2284" i="13"/>
  <c r="P2284" i="13"/>
  <c r="B2285" i="13"/>
  <c r="C2285" i="13"/>
  <c r="D2285" i="13"/>
  <c r="E2285" i="13"/>
  <c r="G2285" i="13"/>
  <c r="I2285" i="13"/>
  <c r="J2285" i="13"/>
  <c r="K2285" i="13"/>
  <c r="L2285" i="13"/>
  <c r="M2285" i="13"/>
  <c r="N2285" i="13"/>
  <c r="P2285" i="13"/>
  <c r="R2285" i="13"/>
  <c r="U2285" i="13"/>
  <c r="B2286" i="13"/>
  <c r="D2286" i="13"/>
  <c r="E2286" i="13"/>
  <c r="G2286" i="13"/>
  <c r="H2286" i="13"/>
  <c r="I2286" i="13"/>
  <c r="K2286" i="13"/>
  <c r="L2286" i="13"/>
  <c r="M2286" i="13"/>
  <c r="N2286" i="13"/>
  <c r="P2286" i="13"/>
  <c r="B2287" i="13"/>
  <c r="C2287" i="13"/>
  <c r="E2287" i="13"/>
  <c r="G2287" i="13"/>
  <c r="H2287" i="13"/>
  <c r="I2287" i="13"/>
  <c r="J2287" i="13"/>
  <c r="K2287" i="13"/>
  <c r="L2287" i="13"/>
  <c r="N2287" i="13"/>
  <c r="P2287" i="13"/>
  <c r="R2288" i="13"/>
  <c r="B2288" i="13"/>
  <c r="C2288" i="13"/>
  <c r="D2288" i="13"/>
  <c r="E2288" i="13"/>
  <c r="G2288" i="13"/>
  <c r="I2288" i="13"/>
  <c r="J2288" i="13"/>
  <c r="K2288" i="13"/>
  <c r="L2288" i="13"/>
  <c r="M2288" i="13"/>
  <c r="N2288" i="13"/>
  <c r="P2288" i="13"/>
  <c r="D2289" i="13"/>
  <c r="E2289" i="13"/>
  <c r="G2289" i="13"/>
  <c r="H2289" i="13"/>
  <c r="I2289" i="13"/>
  <c r="J2289" i="13"/>
  <c r="L2289" i="13"/>
  <c r="M2289" i="13"/>
  <c r="N2289" i="13"/>
  <c r="P2289" i="13"/>
  <c r="B2290" i="13"/>
  <c r="C2290" i="13"/>
  <c r="D2290" i="13"/>
  <c r="G2290" i="13"/>
  <c r="H2290" i="13"/>
  <c r="I2290" i="13"/>
  <c r="J2290" i="13"/>
  <c r="K2290" i="13"/>
  <c r="L2290" i="13"/>
  <c r="M2290" i="13"/>
  <c r="P2290" i="13"/>
  <c r="B2291" i="13"/>
  <c r="C2291" i="13"/>
  <c r="D2291" i="13"/>
  <c r="E2291" i="13"/>
  <c r="G2291" i="13"/>
  <c r="H2291" i="13"/>
  <c r="J2291" i="13"/>
  <c r="K2291" i="13"/>
  <c r="L2291" i="13"/>
  <c r="M2291" i="13"/>
  <c r="N2291" i="13"/>
  <c r="P2291" i="13"/>
  <c r="C2292" i="13"/>
  <c r="D2292" i="13"/>
  <c r="E2292" i="13"/>
  <c r="G2292" i="13"/>
  <c r="H2292" i="13"/>
  <c r="I2292" i="13"/>
  <c r="J2292" i="13"/>
  <c r="K2292" i="13"/>
  <c r="M2292" i="13"/>
  <c r="N2292" i="13"/>
  <c r="P2292" i="13"/>
  <c r="B2293" i="13"/>
  <c r="C2293" i="13"/>
  <c r="D2293" i="13"/>
  <c r="E2293" i="13"/>
  <c r="G2293" i="13"/>
  <c r="I2293" i="13"/>
  <c r="J2293" i="13"/>
  <c r="K2293" i="13"/>
  <c r="L2293" i="13"/>
  <c r="M2293" i="13"/>
  <c r="N2293" i="13"/>
  <c r="P2293" i="13"/>
  <c r="R2293" i="13"/>
  <c r="S2293" i="13"/>
  <c r="T2293" i="13" s="1"/>
  <c r="V2293" i="13" s="1"/>
  <c r="B2294" i="13"/>
  <c r="D2294" i="13"/>
  <c r="E2294" i="13"/>
  <c r="G2294" i="13"/>
  <c r="H2294" i="13"/>
  <c r="I2294" i="13"/>
  <c r="K2294" i="13"/>
  <c r="L2294" i="13"/>
  <c r="M2294" i="13"/>
  <c r="N2294" i="13"/>
  <c r="P2294" i="13"/>
  <c r="B2295" i="13"/>
  <c r="C2295" i="13"/>
  <c r="D2295" i="13"/>
  <c r="E2295" i="13"/>
  <c r="G2295" i="13"/>
  <c r="H2295" i="13"/>
  <c r="I2295" i="13"/>
  <c r="J2295" i="13"/>
  <c r="K2295" i="13"/>
  <c r="L2295" i="13"/>
  <c r="M2295" i="13"/>
  <c r="N2295" i="13"/>
  <c r="P2295" i="13"/>
  <c r="R2296" i="13"/>
  <c r="B2296" i="13"/>
  <c r="C2296" i="13"/>
  <c r="D2296" i="13"/>
  <c r="E2296" i="13"/>
  <c r="G2296" i="13"/>
  <c r="I2296" i="13"/>
  <c r="J2296" i="13"/>
  <c r="K2296" i="13"/>
  <c r="L2296" i="13"/>
  <c r="M2296" i="13"/>
  <c r="N2296" i="13"/>
  <c r="P2296" i="13"/>
  <c r="D2297" i="13"/>
  <c r="E2297" i="13"/>
  <c r="G2297" i="13"/>
  <c r="H2297" i="13"/>
  <c r="I2297" i="13"/>
  <c r="J2297" i="13"/>
  <c r="L2297" i="13"/>
  <c r="M2297" i="13"/>
  <c r="N2297" i="13"/>
  <c r="P2297" i="13"/>
  <c r="B2298" i="13"/>
  <c r="C2298" i="13"/>
  <c r="D2298" i="13"/>
  <c r="G2298" i="13"/>
  <c r="H2298" i="13"/>
  <c r="I2298" i="13"/>
  <c r="J2298" i="13"/>
  <c r="K2298" i="13"/>
  <c r="L2298" i="13"/>
  <c r="M2298" i="13"/>
  <c r="P2298" i="13"/>
  <c r="B2299" i="13"/>
  <c r="C2299" i="13"/>
  <c r="D2299" i="13"/>
  <c r="E2299" i="13"/>
  <c r="G2299" i="13"/>
  <c r="H2299" i="13"/>
  <c r="J2299" i="13"/>
  <c r="K2299" i="13"/>
  <c r="L2299" i="13"/>
  <c r="M2299" i="13"/>
  <c r="N2299" i="13"/>
  <c r="P2299" i="13"/>
  <c r="C2300" i="13"/>
  <c r="D2300" i="13"/>
  <c r="E2300" i="13"/>
  <c r="G2300" i="13"/>
  <c r="H2300" i="13"/>
  <c r="I2300" i="13"/>
  <c r="J2300" i="13"/>
  <c r="K2300" i="13"/>
  <c r="M2300" i="13"/>
  <c r="N2300" i="13"/>
  <c r="P2300" i="13"/>
  <c r="S2300" i="13"/>
  <c r="T2300" i="13" s="1"/>
  <c r="V2300" i="13" s="1"/>
  <c r="B2301" i="13"/>
  <c r="C2301" i="13"/>
  <c r="D2301" i="13"/>
  <c r="E2301" i="13"/>
  <c r="G2301" i="13"/>
  <c r="I2301" i="13"/>
  <c r="J2301" i="13"/>
  <c r="K2301" i="13"/>
  <c r="L2301" i="13"/>
  <c r="M2301" i="13"/>
  <c r="N2301" i="13"/>
  <c r="P2301" i="13"/>
  <c r="B2302" i="13"/>
  <c r="D2302" i="13"/>
  <c r="E2302" i="13"/>
  <c r="G2302" i="13"/>
  <c r="H2302" i="13"/>
  <c r="I2302" i="13"/>
  <c r="K2302" i="13"/>
  <c r="L2302" i="13"/>
  <c r="M2302" i="13"/>
  <c r="N2302" i="13"/>
  <c r="P2302" i="13"/>
  <c r="B2303" i="13"/>
  <c r="C2303" i="13"/>
  <c r="D2303" i="13"/>
  <c r="E2303" i="13"/>
  <c r="G2303" i="13"/>
  <c r="H2303" i="13"/>
  <c r="I2303" i="13"/>
  <c r="J2303" i="13"/>
  <c r="K2303" i="13"/>
  <c r="L2303" i="13"/>
  <c r="M2303" i="13"/>
  <c r="N2303" i="13"/>
  <c r="P2303" i="13"/>
  <c r="R2304" i="13"/>
  <c r="B2304" i="13"/>
  <c r="C2304" i="13"/>
  <c r="D2304" i="13"/>
  <c r="E2304" i="13"/>
  <c r="G2304" i="13"/>
  <c r="H2304" i="13"/>
  <c r="I2304" i="13"/>
  <c r="J2304" i="13"/>
  <c r="K2304" i="13"/>
  <c r="L2304" i="13"/>
  <c r="M2304" i="13"/>
  <c r="N2304" i="13"/>
  <c r="P2304" i="13"/>
  <c r="D2305" i="13"/>
  <c r="E2305" i="13"/>
  <c r="G2305" i="13"/>
  <c r="H2305" i="13"/>
  <c r="I2305" i="13"/>
  <c r="J2305" i="13"/>
  <c r="K2305" i="13"/>
  <c r="L2305" i="13"/>
  <c r="M2305" i="13"/>
  <c r="N2305" i="13"/>
  <c r="P2305" i="13"/>
  <c r="B2306" i="13"/>
  <c r="C2306" i="13"/>
  <c r="D2306" i="13"/>
  <c r="E2306" i="13"/>
  <c r="G2306" i="13"/>
  <c r="H2306" i="13"/>
  <c r="I2306" i="13"/>
  <c r="J2306" i="13"/>
  <c r="K2306" i="13"/>
  <c r="L2306" i="13"/>
  <c r="M2306" i="13"/>
  <c r="N2306" i="13"/>
  <c r="P2306" i="13"/>
  <c r="B2307" i="13"/>
  <c r="C2307" i="13"/>
  <c r="D2307" i="13"/>
  <c r="E2307" i="13"/>
  <c r="G2307" i="13"/>
  <c r="H2307" i="13"/>
  <c r="I2307" i="13"/>
  <c r="J2307" i="13"/>
  <c r="K2307" i="13"/>
  <c r="L2307" i="13"/>
  <c r="M2307" i="13"/>
  <c r="N2307" i="13"/>
  <c r="P2307" i="13"/>
  <c r="B2308" i="13"/>
  <c r="C2308" i="13"/>
  <c r="D2308" i="13"/>
  <c r="E2308" i="13"/>
  <c r="G2308" i="13"/>
  <c r="H2308" i="13"/>
  <c r="I2308" i="13"/>
  <c r="J2308" i="13"/>
  <c r="K2308" i="13"/>
  <c r="M2308" i="13"/>
  <c r="N2308" i="13"/>
  <c r="P2308" i="13"/>
  <c r="B2309" i="13"/>
  <c r="C2309" i="13"/>
  <c r="D2309" i="13"/>
  <c r="E2309" i="13"/>
  <c r="G2309" i="13"/>
  <c r="I2309" i="13"/>
  <c r="J2309" i="13"/>
  <c r="K2309" i="13"/>
  <c r="L2309" i="13"/>
  <c r="M2309" i="13"/>
  <c r="N2309" i="13"/>
  <c r="P2309" i="13"/>
  <c r="R2309" i="13"/>
  <c r="S2309" i="13"/>
  <c r="B2310" i="13"/>
  <c r="D2310" i="13"/>
  <c r="E2310" i="13"/>
  <c r="G2310" i="13"/>
  <c r="H2310" i="13"/>
  <c r="I2310" i="13"/>
  <c r="K2310" i="13"/>
  <c r="L2310" i="13"/>
  <c r="M2310" i="13"/>
  <c r="N2310" i="13"/>
  <c r="P2310" i="13"/>
  <c r="B2311" i="13"/>
  <c r="C2311" i="13"/>
  <c r="E2311" i="13"/>
  <c r="G2311" i="13"/>
  <c r="H2311" i="13"/>
  <c r="I2311" i="13"/>
  <c r="J2311" i="13"/>
  <c r="K2311" i="13"/>
  <c r="L2311" i="13"/>
  <c r="N2311" i="13"/>
  <c r="P2311" i="13"/>
  <c r="R2312" i="13"/>
  <c r="B2312" i="13"/>
  <c r="C2312" i="13"/>
  <c r="D2312" i="13"/>
  <c r="E2312" i="13"/>
  <c r="G2312" i="13"/>
  <c r="I2312" i="13"/>
  <c r="J2312" i="13"/>
  <c r="K2312" i="13"/>
  <c r="L2312" i="13"/>
  <c r="M2312" i="13"/>
  <c r="N2312" i="13"/>
  <c r="P2312" i="13"/>
  <c r="C2313" i="13"/>
  <c r="D2313" i="13"/>
  <c r="E2313" i="13"/>
  <c r="G2313" i="13"/>
  <c r="H2313" i="13"/>
  <c r="I2313" i="13"/>
  <c r="J2313" i="13"/>
  <c r="L2313" i="13"/>
  <c r="M2313" i="13"/>
  <c r="N2313" i="13"/>
  <c r="P2313" i="13"/>
  <c r="B2314" i="13"/>
  <c r="C2314" i="13"/>
  <c r="D2314" i="13"/>
  <c r="G2314" i="13"/>
  <c r="H2314" i="13"/>
  <c r="I2314" i="13"/>
  <c r="J2314" i="13"/>
  <c r="K2314" i="13"/>
  <c r="L2314" i="13"/>
  <c r="M2314" i="13"/>
  <c r="P2314" i="13"/>
  <c r="B2315" i="13"/>
  <c r="C2315" i="13"/>
  <c r="D2315" i="13"/>
  <c r="E2315" i="13"/>
  <c r="G2315" i="13"/>
  <c r="H2315" i="13"/>
  <c r="J2315" i="13"/>
  <c r="K2315" i="13"/>
  <c r="L2315" i="13"/>
  <c r="M2315" i="13"/>
  <c r="N2315" i="13"/>
  <c r="P2315" i="13"/>
  <c r="C2316" i="13"/>
  <c r="D2316" i="13"/>
  <c r="E2316" i="13"/>
  <c r="G2316" i="13"/>
  <c r="H2316" i="13"/>
  <c r="I2316" i="13"/>
  <c r="J2316" i="13"/>
  <c r="K2316" i="13"/>
  <c r="M2316" i="13"/>
  <c r="N2316" i="13"/>
  <c r="P2316" i="13"/>
  <c r="B2317" i="13"/>
  <c r="C2317" i="13"/>
  <c r="D2317" i="13"/>
  <c r="E2317" i="13"/>
  <c r="G2317" i="13"/>
  <c r="I2317" i="13"/>
  <c r="J2317" i="13"/>
  <c r="K2317" i="13"/>
  <c r="L2317" i="13"/>
  <c r="M2317" i="13"/>
  <c r="N2317" i="13"/>
  <c r="P2317" i="13"/>
  <c r="R2317" i="13"/>
  <c r="U2317" i="13"/>
  <c r="B2318" i="13"/>
  <c r="D2318" i="13"/>
  <c r="E2318" i="13"/>
  <c r="G2318" i="13"/>
  <c r="H2318" i="13"/>
  <c r="I2318" i="13"/>
  <c r="K2318" i="13"/>
  <c r="L2318" i="13"/>
  <c r="M2318" i="13"/>
  <c r="N2318" i="13"/>
  <c r="P2318" i="13"/>
  <c r="B2319" i="13"/>
  <c r="C2319" i="13"/>
  <c r="E2319" i="13"/>
  <c r="G2319" i="13"/>
  <c r="H2319" i="13"/>
  <c r="I2319" i="13"/>
  <c r="J2319" i="13"/>
  <c r="K2319" i="13"/>
  <c r="L2319" i="13"/>
  <c r="N2319" i="13"/>
  <c r="P2319" i="13"/>
  <c r="R2320" i="13"/>
  <c r="B2320" i="13"/>
  <c r="C2320" i="13"/>
  <c r="D2320" i="13"/>
  <c r="E2320" i="13"/>
  <c r="G2320" i="13"/>
  <c r="I2320" i="13"/>
  <c r="J2320" i="13"/>
  <c r="K2320" i="13"/>
  <c r="L2320" i="13"/>
  <c r="M2320" i="13"/>
  <c r="N2320" i="13"/>
  <c r="P2320" i="13"/>
  <c r="D2321" i="13"/>
  <c r="E2321" i="13"/>
  <c r="G2321" i="13"/>
  <c r="H2321" i="13"/>
  <c r="I2321" i="13"/>
  <c r="J2321" i="13"/>
  <c r="L2321" i="13"/>
  <c r="M2321" i="13"/>
  <c r="N2321" i="13"/>
  <c r="P2321" i="13"/>
  <c r="B2322" i="13"/>
  <c r="C2322" i="13"/>
  <c r="D2322" i="13"/>
  <c r="G2322" i="13"/>
  <c r="H2322" i="13"/>
  <c r="I2322" i="13"/>
  <c r="J2322" i="13"/>
  <c r="K2322" i="13"/>
  <c r="L2322" i="13"/>
  <c r="M2322" i="13"/>
  <c r="P2322" i="13"/>
  <c r="B2323" i="13"/>
  <c r="C2323" i="13"/>
  <c r="D2323" i="13"/>
  <c r="E2323" i="13"/>
  <c r="G2323" i="13"/>
  <c r="H2323" i="13"/>
  <c r="J2323" i="13"/>
  <c r="K2323" i="13"/>
  <c r="L2323" i="13"/>
  <c r="M2323" i="13"/>
  <c r="N2323" i="13"/>
  <c r="P2323" i="13"/>
  <c r="C2324" i="13"/>
  <c r="D2324" i="13"/>
  <c r="E2324" i="13"/>
  <c r="G2324" i="13"/>
  <c r="H2324" i="13"/>
  <c r="I2324" i="13"/>
  <c r="J2324" i="13"/>
  <c r="K2324" i="13"/>
  <c r="M2324" i="13"/>
  <c r="N2324" i="13"/>
  <c r="P2324" i="13"/>
  <c r="B2325" i="13"/>
  <c r="C2325" i="13"/>
  <c r="D2325" i="13"/>
  <c r="E2325" i="13"/>
  <c r="G2325" i="13"/>
  <c r="I2325" i="13"/>
  <c r="J2325" i="13"/>
  <c r="K2325" i="13"/>
  <c r="L2325" i="13"/>
  <c r="M2325" i="13"/>
  <c r="N2325" i="13"/>
  <c r="P2325" i="13"/>
  <c r="R2325" i="13"/>
  <c r="S2325" i="13"/>
  <c r="T2325" i="13" s="1"/>
  <c r="V2325" i="13" s="1"/>
  <c r="B2326" i="13"/>
  <c r="D2326" i="13"/>
  <c r="E2326" i="13"/>
  <c r="G2326" i="13"/>
  <c r="H2326" i="13"/>
  <c r="I2326" i="13"/>
  <c r="K2326" i="13"/>
  <c r="L2326" i="13"/>
  <c r="M2326" i="13"/>
  <c r="N2326" i="13"/>
  <c r="P2326" i="13"/>
  <c r="B2327" i="13"/>
  <c r="C2327" i="13"/>
  <c r="E2327" i="13"/>
  <c r="G2327" i="13"/>
  <c r="H2327" i="13"/>
  <c r="I2327" i="13"/>
  <c r="J2327" i="13"/>
  <c r="K2327" i="13"/>
  <c r="L2327" i="13"/>
  <c r="N2327" i="13"/>
  <c r="P2327" i="13"/>
  <c r="R2328" i="13"/>
  <c r="B2328" i="13"/>
  <c r="C2328" i="13"/>
  <c r="D2328" i="13"/>
  <c r="E2328" i="13"/>
  <c r="G2328" i="13"/>
  <c r="H2328" i="13"/>
  <c r="I2328" i="13"/>
  <c r="J2328" i="13"/>
  <c r="K2328" i="13"/>
  <c r="L2328" i="13"/>
  <c r="M2328" i="13"/>
  <c r="N2328" i="13"/>
  <c r="P2328" i="13"/>
  <c r="D2329" i="13"/>
  <c r="E2329" i="13"/>
  <c r="G2329" i="13"/>
  <c r="H2329" i="13"/>
  <c r="I2329" i="13"/>
  <c r="J2329" i="13"/>
  <c r="K2329" i="13"/>
  <c r="L2329" i="13"/>
  <c r="M2329" i="13"/>
  <c r="N2329" i="13"/>
  <c r="P2329" i="13"/>
  <c r="B2330" i="13"/>
  <c r="C2330" i="13"/>
  <c r="D2330" i="13"/>
  <c r="E2330" i="13"/>
  <c r="G2330" i="13"/>
  <c r="H2330" i="13"/>
  <c r="I2330" i="13"/>
  <c r="J2330" i="13"/>
  <c r="K2330" i="13"/>
  <c r="L2330" i="13"/>
  <c r="M2330" i="13"/>
  <c r="N2330" i="13"/>
  <c r="P2330" i="13"/>
  <c r="B2331" i="13"/>
  <c r="C2331" i="13"/>
  <c r="D2331" i="13"/>
  <c r="E2331" i="13"/>
  <c r="G2331" i="13"/>
  <c r="H2331" i="13"/>
  <c r="I2331" i="13"/>
  <c r="J2331" i="13"/>
  <c r="K2331" i="13"/>
  <c r="L2331" i="13"/>
  <c r="M2331" i="13"/>
  <c r="N2331" i="13"/>
  <c r="P2331" i="13"/>
  <c r="B2332" i="13"/>
  <c r="C2332" i="13"/>
  <c r="D2332" i="13"/>
  <c r="E2332" i="13"/>
  <c r="G2332" i="13"/>
  <c r="H2332" i="13"/>
  <c r="I2332" i="13"/>
  <c r="J2332" i="13"/>
  <c r="K2332" i="13"/>
  <c r="M2332" i="13"/>
  <c r="N2332" i="13"/>
  <c r="P2332" i="13"/>
  <c r="B2333" i="13"/>
  <c r="C2333" i="13"/>
  <c r="D2333" i="13"/>
  <c r="E2333" i="13"/>
  <c r="I2333" i="13"/>
  <c r="J2333" i="13"/>
  <c r="K2333" i="13"/>
  <c r="L2333" i="13"/>
  <c r="M2333" i="13"/>
  <c r="N2333" i="13"/>
  <c r="R2333" i="13"/>
  <c r="U2333" i="13"/>
  <c r="V2333" i="13"/>
  <c r="B2334" i="13"/>
  <c r="D2334" i="13"/>
  <c r="E2334" i="13"/>
  <c r="G2334" i="13"/>
  <c r="H2334" i="13"/>
  <c r="I2334" i="13"/>
  <c r="J2334" i="13"/>
  <c r="K2334" i="13"/>
  <c r="L2334" i="13"/>
  <c r="M2334" i="13"/>
  <c r="N2334" i="13"/>
  <c r="P2334" i="13"/>
  <c r="B2335" i="13"/>
  <c r="C2335" i="13"/>
  <c r="E2335" i="13"/>
  <c r="G2335" i="13"/>
  <c r="H2335" i="13"/>
  <c r="I2335" i="13"/>
  <c r="J2335" i="13"/>
  <c r="K2335" i="13"/>
  <c r="L2335" i="13"/>
  <c r="N2335" i="13"/>
  <c r="P2335" i="13"/>
  <c r="R2336" i="13"/>
  <c r="B2336" i="13"/>
  <c r="C2336" i="13"/>
  <c r="D2336" i="13"/>
  <c r="E2336" i="13"/>
  <c r="G2336" i="13"/>
  <c r="H2336" i="13"/>
  <c r="I2336" i="13"/>
  <c r="J2336" i="13"/>
  <c r="K2336" i="13"/>
  <c r="L2336" i="13"/>
  <c r="M2336" i="13"/>
  <c r="N2336" i="13"/>
  <c r="P2336" i="13"/>
  <c r="D2337" i="13"/>
  <c r="E2337" i="13"/>
  <c r="G2337" i="13"/>
  <c r="H2337" i="13"/>
  <c r="I2337" i="13"/>
  <c r="J2337" i="13"/>
  <c r="L2337" i="13"/>
  <c r="M2337" i="13"/>
  <c r="N2337" i="13"/>
  <c r="P2337" i="13"/>
  <c r="B2338" i="13"/>
  <c r="C2338" i="13"/>
  <c r="D2338" i="13"/>
  <c r="G2338" i="13"/>
  <c r="H2338" i="13"/>
  <c r="I2338" i="13"/>
  <c r="J2338" i="13"/>
  <c r="K2338" i="13"/>
  <c r="L2338" i="13"/>
  <c r="M2338" i="13"/>
  <c r="P2338" i="13"/>
  <c r="B2339" i="13"/>
  <c r="C2339" i="13"/>
  <c r="D2339" i="13"/>
  <c r="E2339" i="13"/>
  <c r="G2339" i="13"/>
  <c r="H2339" i="13"/>
  <c r="J2339" i="13"/>
  <c r="K2339" i="13"/>
  <c r="L2339" i="13"/>
  <c r="M2339" i="13"/>
  <c r="N2339" i="13"/>
  <c r="P2339" i="13"/>
  <c r="C2340" i="13"/>
  <c r="D2340" i="13"/>
  <c r="E2340" i="13"/>
  <c r="G2340" i="13"/>
  <c r="H2340" i="13"/>
  <c r="I2340" i="13"/>
  <c r="J2340" i="13"/>
  <c r="K2340" i="13"/>
  <c r="M2340" i="13"/>
  <c r="N2340" i="13"/>
  <c r="P2340" i="13"/>
  <c r="B2341" i="13"/>
  <c r="C2341" i="13"/>
  <c r="D2341" i="13"/>
  <c r="E2341" i="13"/>
  <c r="G2341" i="13"/>
  <c r="I2341" i="13"/>
  <c r="J2341" i="13"/>
  <c r="K2341" i="13"/>
  <c r="L2341" i="13"/>
  <c r="M2341" i="13"/>
  <c r="N2341" i="13"/>
  <c r="P2341" i="13"/>
  <c r="R2341" i="13"/>
  <c r="U2341" i="13"/>
  <c r="V2341" i="13"/>
  <c r="B2342" i="13"/>
  <c r="D2342" i="13"/>
  <c r="E2342" i="13"/>
  <c r="G2342" i="13"/>
  <c r="H2342" i="13"/>
  <c r="I2342" i="13"/>
  <c r="J2342" i="13"/>
  <c r="K2342" i="13"/>
  <c r="L2342" i="13"/>
  <c r="M2342" i="13"/>
  <c r="N2342" i="13"/>
  <c r="P2342" i="13"/>
  <c r="B2343" i="13"/>
  <c r="C2343" i="13"/>
  <c r="E2343" i="13"/>
  <c r="G2343" i="13"/>
  <c r="H2343" i="13"/>
  <c r="I2343" i="13"/>
  <c r="J2343" i="13"/>
  <c r="K2343" i="13"/>
  <c r="L2343" i="13"/>
  <c r="N2343" i="13"/>
  <c r="P2343" i="13"/>
  <c r="R2344" i="13"/>
  <c r="B2344" i="13"/>
  <c r="C2344" i="13"/>
  <c r="D2344" i="13"/>
  <c r="E2344" i="13"/>
  <c r="G2344" i="13"/>
  <c r="H2344" i="13"/>
  <c r="I2344" i="13"/>
  <c r="J2344" i="13"/>
  <c r="K2344" i="13"/>
  <c r="L2344" i="13"/>
  <c r="M2344" i="13"/>
  <c r="N2344" i="13"/>
  <c r="P2344" i="13"/>
  <c r="C2345" i="13"/>
  <c r="D2345" i="13"/>
  <c r="E2345" i="13"/>
  <c r="G2345" i="13"/>
  <c r="H2345" i="13"/>
  <c r="I2345" i="13"/>
  <c r="J2345" i="13"/>
  <c r="K2345" i="13"/>
  <c r="L2345" i="13"/>
  <c r="M2345" i="13"/>
  <c r="N2345" i="13"/>
  <c r="P2345" i="13"/>
  <c r="B2346" i="13"/>
  <c r="C2346" i="13"/>
  <c r="D2346" i="13"/>
  <c r="E2346" i="13"/>
  <c r="G2346" i="13"/>
  <c r="H2346" i="13"/>
  <c r="I2346" i="13"/>
  <c r="J2346" i="13"/>
  <c r="K2346" i="13"/>
  <c r="L2346" i="13"/>
  <c r="M2346" i="13"/>
  <c r="N2346" i="13"/>
  <c r="P2346" i="13"/>
  <c r="B2347" i="13"/>
  <c r="C2347" i="13"/>
  <c r="D2347" i="13"/>
  <c r="E2347" i="13"/>
  <c r="G2347" i="13"/>
  <c r="H2347" i="13"/>
  <c r="I2347" i="13"/>
  <c r="J2347" i="13"/>
  <c r="K2347" i="13"/>
  <c r="L2347" i="13"/>
  <c r="M2347" i="13"/>
  <c r="N2347" i="13"/>
  <c r="P2347" i="13"/>
  <c r="B2348" i="13"/>
  <c r="C2348" i="13"/>
  <c r="D2348" i="13"/>
  <c r="E2348" i="13"/>
  <c r="G2348" i="13"/>
  <c r="H2348" i="13"/>
  <c r="I2348" i="13"/>
  <c r="J2348" i="13"/>
  <c r="K2348" i="13"/>
  <c r="L2348" i="13"/>
  <c r="M2348" i="13"/>
  <c r="N2348" i="13"/>
  <c r="P2348" i="13"/>
  <c r="B2349" i="13"/>
  <c r="C2349" i="13"/>
  <c r="D2349" i="13"/>
  <c r="E2349" i="13"/>
  <c r="G2349" i="13"/>
  <c r="I2349" i="13"/>
  <c r="J2349" i="13"/>
  <c r="K2349" i="13"/>
  <c r="L2349" i="13"/>
  <c r="M2349" i="13"/>
  <c r="N2349" i="13"/>
  <c r="P2349" i="13"/>
  <c r="R2349" i="13"/>
  <c r="B2350" i="13"/>
  <c r="D2350" i="13"/>
  <c r="E2350" i="13"/>
  <c r="G2350" i="13"/>
  <c r="H2350" i="13"/>
  <c r="I2350" i="13"/>
  <c r="J2350" i="13"/>
  <c r="K2350" i="13"/>
  <c r="L2350" i="13"/>
  <c r="M2350" i="13"/>
  <c r="N2350" i="13"/>
  <c r="P2350" i="13"/>
  <c r="B2351" i="13"/>
  <c r="C2351" i="13"/>
  <c r="D2351" i="13"/>
  <c r="E2351" i="13"/>
  <c r="G2351" i="13"/>
  <c r="H2351" i="13"/>
  <c r="I2351" i="13"/>
  <c r="J2351" i="13"/>
  <c r="K2351" i="13"/>
  <c r="L2351" i="13"/>
  <c r="M2351" i="13"/>
  <c r="N2351" i="13"/>
  <c r="P2351" i="13"/>
  <c r="R2352" i="13"/>
  <c r="B2352" i="13"/>
  <c r="C2352" i="13"/>
  <c r="D2352" i="13"/>
  <c r="E2352" i="13"/>
  <c r="G2352" i="13"/>
  <c r="H2352" i="13"/>
  <c r="I2352" i="13"/>
  <c r="J2352" i="13"/>
  <c r="K2352" i="13"/>
  <c r="L2352" i="13"/>
  <c r="M2352" i="13"/>
  <c r="N2352" i="13"/>
  <c r="P2352" i="13"/>
  <c r="C2353" i="13"/>
  <c r="D2353" i="13"/>
  <c r="E2353" i="13"/>
  <c r="G2353" i="13"/>
  <c r="H2353" i="13"/>
  <c r="I2353" i="13"/>
  <c r="J2353" i="13"/>
  <c r="K2353" i="13"/>
  <c r="L2353" i="13"/>
  <c r="M2353" i="13"/>
  <c r="N2353" i="13"/>
  <c r="P2353" i="13"/>
  <c r="B2354" i="13"/>
  <c r="C2354" i="13"/>
  <c r="D2354" i="13"/>
  <c r="E2354" i="13"/>
  <c r="G2354" i="13"/>
  <c r="H2354" i="13"/>
  <c r="I2354" i="13"/>
  <c r="J2354" i="13"/>
  <c r="K2354" i="13"/>
  <c r="L2354" i="13"/>
  <c r="M2354" i="13"/>
  <c r="N2354" i="13"/>
  <c r="P2354" i="13"/>
  <c r="B2355" i="13"/>
  <c r="C2355" i="13"/>
  <c r="D2355" i="13"/>
  <c r="E2355" i="13"/>
  <c r="G2355" i="13"/>
  <c r="H2355" i="13"/>
  <c r="I2355" i="13"/>
  <c r="J2355" i="13"/>
  <c r="K2355" i="13"/>
  <c r="L2355" i="13"/>
  <c r="M2355" i="13"/>
  <c r="N2355" i="13"/>
  <c r="P2355" i="13"/>
  <c r="R2356" i="13"/>
  <c r="B2356" i="13"/>
  <c r="C2356" i="13"/>
  <c r="D2356" i="13"/>
  <c r="E2356" i="13"/>
  <c r="G2356" i="13"/>
  <c r="H2356" i="13"/>
  <c r="I2356" i="13"/>
  <c r="J2356" i="13"/>
  <c r="K2356" i="13"/>
  <c r="L2356" i="13"/>
  <c r="M2356" i="13"/>
  <c r="N2356" i="13"/>
  <c r="P2356" i="13"/>
  <c r="B2357" i="13"/>
  <c r="C2357" i="13"/>
  <c r="D2357" i="13"/>
  <c r="E2357" i="13"/>
  <c r="G2357" i="13"/>
  <c r="I2357" i="13"/>
  <c r="J2357" i="13"/>
  <c r="K2357" i="13"/>
  <c r="L2357" i="13"/>
  <c r="M2357" i="13"/>
  <c r="N2357" i="13"/>
  <c r="P2357" i="13"/>
  <c r="R2357" i="13"/>
  <c r="S2357" i="13"/>
  <c r="B2358" i="13"/>
  <c r="D2358" i="13"/>
  <c r="E2358" i="13"/>
  <c r="G2358" i="13"/>
  <c r="H2358" i="13"/>
  <c r="I2358" i="13"/>
  <c r="J2358" i="13"/>
  <c r="K2358" i="13"/>
  <c r="L2358" i="13"/>
  <c r="M2358" i="13"/>
  <c r="N2358" i="13"/>
  <c r="P2358" i="13"/>
  <c r="B2359" i="13"/>
  <c r="C2359" i="13"/>
  <c r="D2359" i="13"/>
  <c r="E2359" i="13"/>
  <c r="G2359" i="13"/>
  <c r="H2359" i="13"/>
  <c r="I2359" i="13"/>
  <c r="J2359" i="13"/>
  <c r="K2359" i="13"/>
  <c r="L2359" i="13"/>
  <c r="M2359" i="13"/>
  <c r="N2359" i="13"/>
  <c r="P2359" i="13"/>
  <c r="B2360" i="13"/>
  <c r="C2360" i="13"/>
  <c r="D2360" i="13"/>
  <c r="E2360" i="13"/>
  <c r="G2360" i="13"/>
  <c r="H2360" i="13"/>
  <c r="I2360" i="13"/>
  <c r="J2360" i="13"/>
  <c r="K2360" i="13"/>
  <c r="L2360" i="13"/>
  <c r="M2360" i="13"/>
  <c r="N2360" i="13"/>
  <c r="P2360" i="13"/>
  <c r="C2361" i="13"/>
  <c r="D2361" i="13"/>
  <c r="E2361" i="13"/>
  <c r="G2361" i="13"/>
  <c r="H2361" i="13"/>
  <c r="I2361" i="13"/>
  <c r="J2361" i="13"/>
  <c r="K2361" i="13"/>
  <c r="L2361" i="13"/>
  <c r="M2361" i="13"/>
  <c r="N2361" i="13"/>
  <c r="P2361" i="13"/>
  <c r="B2362" i="13"/>
  <c r="C2362" i="13"/>
  <c r="D2362" i="13"/>
  <c r="E2362" i="13"/>
  <c r="G2362" i="13"/>
  <c r="H2362" i="13"/>
  <c r="I2362" i="13"/>
  <c r="J2362" i="13"/>
  <c r="K2362" i="13"/>
  <c r="L2362" i="13"/>
  <c r="M2362" i="13"/>
  <c r="N2362" i="13"/>
  <c r="P2362" i="13"/>
  <c r="B2363" i="13"/>
  <c r="C2363" i="13"/>
  <c r="D2363" i="13"/>
  <c r="E2363" i="13"/>
  <c r="G2363" i="13"/>
  <c r="H2363" i="13"/>
  <c r="I2363" i="13"/>
  <c r="J2363" i="13"/>
  <c r="K2363" i="13"/>
  <c r="L2363" i="13"/>
  <c r="M2363" i="13"/>
  <c r="N2363" i="13"/>
  <c r="P2363" i="13"/>
  <c r="R2364" i="13"/>
  <c r="B2364" i="13"/>
  <c r="C2364" i="13"/>
  <c r="D2364" i="13"/>
  <c r="E2364" i="13"/>
  <c r="G2364" i="13"/>
  <c r="H2364" i="13"/>
  <c r="I2364" i="13"/>
  <c r="J2364" i="13"/>
  <c r="K2364" i="13"/>
  <c r="L2364" i="13"/>
  <c r="M2364" i="13"/>
  <c r="N2364" i="13"/>
  <c r="P2364" i="13"/>
  <c r="B2365" i="13"/>
  <c r="C2365" i="13"/>
  <c r="D2365" i="13"/>
  <c r="E2365" i="13"/>
  <c r="I2365" i="13"/>
  <c r="J2365" i="13"/>
  <c r="K2365" i="13"/>
  <c r="L2365" i="13"/>
  <c r="M2365" i="13"/>
  <c r="N2365" i="13"/>
  <c r="R2365" i="13"/>
  <c r="S2365" i="13"/>
  <c r="T2365" i="13" s="1"/>
  <c r="V2365" i="13" s="1"/>
  <c r="B2366" i="13"/>
  <c r="D2366" i="13"/>
  <c r="E2366" i="13"/>
  <c r="G2366" i="13"/>
  <c r="H2366" i="13"/>
  <c r="I2366" i="13"/>
  <c r="J2366" i="13"/>
  <c r="K2366" i="13"/>
  <c r="L2366" i="13"/>
  <c r="M2366" i="13"/>
  <c r="N2366" i="13"/>
  <c r="P2366" i="13"/>
  <c r="B2367" i="13"/>
  <c r="C2367" i="13"/>
  <c r="D2367" i="13"/>
  <c r="E2367" i="13"/>
  <c r="G2367" i="13"/>
  <c r="H2367" i="13"/>
  <c r="I2367" i="13"/>
  <c r="J2367" i="13"/>
  <c r="K2367" i="13"/>
  <c r="L2367" i="13"/>
  <c r="M2367" i="13"/>
  <c r="N2367" i="13"/>
  <c r="P2367" i="13"/>
  <c r="R2368" i="13"/>
  <c r="B2368" i="13"/>
  <c r="C2368" i="13"/>
  <c r="D2368" i="13"/>
  <c r="E2368" i="13"/>
  <c r="G2368" i="13"/>
  <c r="H2368" i="13"/>
  <c r="I2368" i="13"/>
  <c r="J2368" i="13"/>
  <c r="K2368" i="13"/>
  <c r="L2368" i="13"/>
  <c r="M2368" i="13"/>
  <c r="N2368" i="13"/>
  <c r="P2368" i="13"/>
  <c r="C2369" i="13"/>
  <c r="D2369" i="13"/>
  <c r="E2369" i="13"/>
  <c r="G2369" i="13"/>
  <c r="H2369" i="13"/>
  <c r="I2369" i="13"/>
  <c r="J2369" i="13"/>
  <c r="K2369" i="13"/>
  <c r="L2369" i="13"/>
  <c r="M2369" i="13"/>
  <c r="N2369" i="13"/>
  <c r="P2369" i="13"/>
  <c r="B2370" i="13"/>
  <c r="C2370" i="13"/>
  <c r="D2370" i="13"/>
  <c r="E2370" i="13"/>
  <c r="G2370" i="13"/>
  <c r="H2370" i="13"/>
  <c r="I2370" i="13"/>
  <c r="J2370" i="13"/>
  <c r="K2370" i="13"/>
  <c r="L2370" i="13"/>
  <c r="M2370" i="13"/>
  <c r="N2370" i="13"/>
  <c r="P2370" i="13"/>
  <c r="B2371" i="13"/>
  <c r="C2371" i="13"/>
  <c r="D2371" i="13"/>
  <c r="E2371" i="13"/>
  <c r="G2371" i="13"/>
  <c r="H2371" i="13"/>
  <c r="I2371" i="13"/>
  <c r="J2371" i="13"/>
  <c r="K2371" i="13"/>
  <c r="L2371" i="13"/>
  <c r="M2371" i="13"/>
  <c r="N2371" i="13"/>
  <c r="P2371" i="13"/>
  <c r="B2372" i="13"/>
  <c r="C2372" i="13"/>
  <c r="D2372" i="13"/>
  <c r="E2372" i="13"/>
  <c r="G2372" i="13"/>
  <c r="H2372" i="13"/>
  <c r="I2372" i="13"/>
  <c r="J2372" i="13"/>
  <c r="K2372" i="13"/>
  <c r="L2372" i="13"/>
  <c r="M2372" i="13"/>
  <c r="N2372" i="13"/>
  <c r="P2372" i="13"/>
  <c r="B2373" i="13"/>
  <c r="C2373" i="13"/>
  <c r="D2373" i="13"/>
  <c r="E2373" i="13"/>
  <c r="G2373" i="13"/>
  <c r="I2373" i="13"/>
  <c r="J2373" i="13"/>
  <c r="K2373" i="13"/>
  <c r="L2373" i="13"/>
  <c r="M2373" i="13"/>
  <c r="N2373" i="13"/>
  <c r="P2373" i="13"/>
  <c r="R2373" i="13"/>
  <c r="S2373" i="13"/>
  <c r="T2373" i="13" s="1"/>
  <c r="V2373" i="13" s="1"/>
  <c r="B2374" i="13"/>
  <c r="D2374" i="13"/>
  <c r="E2374" i="13"/>
  <c r="G2374" i="13"/>
  <c r="H2374" i="13"/>
  <c r="I2374" i="13"/>
  <c r="J2374" i="13"/>
  <c r="K2374" i="13"/>
  <c r="L2374" i="13"/>
  <c r="M2374" i="13"/>
  <c r="N2374" i="13"/>
  <c r="P2374" i="13"/>
  <c r="B2375" i="13"/>
  <c r="C2375" i="13"/>
  <c r="D2375" i="13"/>
  <c r="E2375" i="13"/>
  <c r="G2375" i="13"/>
  <c r="H2375" i="13"/>
  <c r="I2375" i="13"/>
  <c r="J2375" i="13"/>
  <c r="K2375" i="13"/>
  <c r="L2375" i="13"/>
  <c r="M2375" i="13"/>
  <c r="N2375" i="13"/>
  <c r="P2375" i="13"/>
  <c r="R2376" i="13"/>
  <c r="B2376" i="13"/>
  <c r="C2376" i="13"/>
  <c r="D2376" i="13"/>
  <c r="E2376" i="13"/>
  <c r="G2376" i="13"/>
  <c r="H2376" i="13"/>
  <c r="I2376" i="13"/>
  <c r="J2376" i="13"/>
  <c r="K2376" i="13"/>
  <c r="L2376" i="13"/>
  <c r="M2376" i="13"/>
  <c r="N2376" i="13"/>
  <c r="P2376" i="13"/>
  <c r="C2377" i="13"/>
  <c r="D2377" i="13"/>
  <c r="E2377" i="13"/>
  <c r="G2377" i="13"/>
  <c r="H2377" i="13"/>
  <c r="I2377" i="13"/>
  <c r="J2377" i="13"/>
  <c r="K2377" i="13"/>
  <c r="L2377" i="13"/>
  <c r="M2377" i="13"/>
  <c r="N2377" i="13"/>
  <c r="P2377" i="13"/>
  <c r="B2378" i="13"/>
  <c r="C2378" i="13"/>
  <c r="D2378" i="13"/>
  <c r="E2378" i="13"/>
  <c r="G2378" i="13"/>
  <c r="H2378" i="13"/>
  <c r="I2378" i="13"/>
  <c r="J2378" i="13"/>
  <c r="K2378" i="13"/>
  <c r="L2378" i="13"/>
  <c r="M2378" i="13"/>
  <c r="N2378" i="13"/>
  <c r="P2378" i="13"/>
  <c r="B2379" i="13"/>
  <c r="C2379" i="13"/>
  <c r="D2379" i="13"/>
  <c r="E2379" i="13"/>
  <c r="G2379" i="13"/>
  <c r="H2379" i="13"/>
  <c r="I2379" i="13"/>
  <c r="J2379" i="13"/>
  <c r="K2379" i="13"/>
  <c r="L2379" i="13"/>
  <c r="M2379" i="13"/>
  <c r="N2379" i="13"/>
  <c r="P2379" i="13"/>
  <c r="B2380" i="13"/>
  <c r="C2380" i="13"/>
  <c r="D2380" i="13"/>
  <c r="E2380" i="13"/>
  <c r="G2380" i="13"/>
  <c r="H2380" i="13"/>
  <c r="I2380" i="13"/>
  <c r="J2380" i="13"/>
  <c r="K2380" i="13"/>
  <c r="L2380" i="13"/>
  <c r="M2380" i="13"/>
  <c r="N2380" i="13"/>
  <c r="P2380" i="13"/>
  <c r="B2381" i="13"/>
  <c r="C2381" i="13"/>
  <c r="D2381" i="13"/>
  <c r="E2381" i="13"/>
  <c r="G2381" i="13"/>
  <c r="I2381" i="13"/>
  <c r="J2381" i="13"/>
  <c r="K2381" i="13"/>
  <c r="L2381" i="13"/>
  <c r="M2381" i="13"/>
  <c r="N2381" i="13"/>
  <c r="P2381" i="13"/>
  <c r="R2381" i="13"/>
  <c r="S2381" i="13"/>
  <c r="T2381" i="13" s="1"/>
  <c r="V2381" i="13" s="1"/>
  <c r="B2382" i="13"/>
  <c r="D2382" i="13"/>
  <c r="E2382" i="13"/>
  <c r="G2382" i="13"/>
  <c r="H2382" i="13"/>
  <c r="I2382" i="13"/>
  <c r="J2382" i="13"/>
  <c r="K2382" i="13"/>
  <c r="L2382" i="13"/>
  <c r="M2382" i="13"/>
  <c r="N2382" i="13"/>
  <c r="P2382" i="13"/>
  <c r="B2383" i="13"/>
  <c r="C2383" i="13"/>
  <c r="D2383" i="13"/>
  <c r="E2383" i="13"/>
  <c r="G2383" i="13"/>
  <c r="H2383" i="13"/>
  <c r="I2383" i="13"/>
  <c r="J2383" i="13"/>
  <c r="K2383" i="13"/>
  <c r="L2383" i="13"/>
  <c r="M2383" i="13"/>
  <c r="N2383" i="13"/>
  <c r="P2383" i="13"/>
  <c r="R2384" i="13"/>
  <c r="B2384" i="13"/>
  <c r="C2384" i="13"/>
  <c r="D2384" i="13"/>
  <c r="E2384" i="13"/>
  <c r="G2384" i="13"/>
  <c r="H2384" i="13"/>
  <c r="I2384" i="13"/>
  <c r="J2384" i="13"/>
  <c r="K2384" i="13"/>
  <c r="L2384" i="13"/>
  <c r="M2384" i="13"/>
  <c r="N2384" i="13"/>
  <c r="P2384" i="13"/>
  <c r="C2385" i="13"/>
  <c r="D2385" i="13"/>
  <c r="E2385" i="13"/>
  <c r="G2385" i="13"/>
  <c r="H2385" i="13"/>
  <c r="I2385" i="13"/>
  <c r="J2385" i="13"/>
  <c r="K2385" i="13"/>
  <c r="L2385" i="13"/>
  <c r="M2385" i="13"/>
  <c r="N2385" i="13"/>
  <c r="P2385" i="13"/>
  <c r="B2386" i="13"/>
  <c r="C2386" i="13"/>
  <c r="D2386" i="13"/>
  <c r="E2386" i="13"/>
  <c r="G2386" i="13"/>
  <c r="H2386" i="13"/>
  <c r="I2386" i="13"/>
  <c r="J2386" i="13"/>
  <c r="K2386" i="13"/>
  <c r="L2386" i="13"/>
  <c r="M2386" i="13"/>
  <c r="N2386" i="13"/>
  <c r="P2386" i="13"/>
  <c r="B2387" i="13"/>
  <c r="C2387" i="13"/>
  <c r="D2387" i="13"/>
  <c r="E2387" i="13"/>
  <c r="G2387" i="13"/>
  <c r="H2387" i="13"/>
  <c r="I2387" i="13"/>
  <c r="J2387" i="13"/>
  <c r="K2387" i="13"/>
  <c r="L2387" i="13"/>
  <c r="M2387" i="13"/>
  <c r="N2387" i="13"/>
  <c r="P2387" i="13"/>
  <c r="B2388" i="13"/>
  <c r="C2388" i="13"/>
  <c r="D2388" i="13"/>
  <c r="E2388" i="13"/>
  <c r="G2388" i="13"/>
  <c r="H2388" i="13"/>
  <c r="I2388" i="13"/>
  <c r="J2388" i="13"/>
  <c r="K2388" i="13"/>
  <c r="L2388" i="13"/>
  <c r="M2388" i="13"/>
  <c r="N2388" i="13"/>
  <c r="P2388" i="13"/>
  <c r="T2388" i="13"/>
  <c r="V2388" i="13" s="1"/>
  <c r="B2389" i="13"/>
  <c r="C2389" i="13"/>
  <c r="D2389" i="13"/>
  <c r="E2389" i="13"/>
  <c r="G2389" i="13"/>
  <c r="I2389" i="13"/>
  <c r="J2389" i="13"/>
  <c r="K2389" i="13"/>
  <c r="L2389" i="13"/>
  <c r="M2389" i="13"/>
  <c r="N2389" i="13"/>
  <c r="P2389" i="13"/>
  <c r="S2389" i="13"/>
  <c r="T2389" i="13" s="1"/>
  <c r="V2389" i="13" s="1"/>
  <c r="B2390" i="13"/>
  <c r="C2390" i="13"/>
  <c r="D2390" i="13"/>
  <c r="E2390" i="13"/>
  <c r="G2390" i="13"/>
  <c r="H2390" i="13"/>
  <c r="I2390" i="13"/>
  <c r="J2390" i="13"/>
  <c r="K2390" i="13"/>
  <c r="L2390" i="13"/>
  <c r="M2390" i="13"/>
  <c r="N2390" i="13"/>
  <c r="P2390" i="13"/>
  <c r="R2391" i="13"/>
  <c r="B2391" i="13"/>
  <c r="C2391" i="13"/>
  <c r="D2391" i="13"/>
  <c r="E2391" i="13"/>
  <c r="G2391" i="13"/>
  <c r="H2391" i="13"/>
  <c r="I2391" i="13"/>
  <c r="J2391" i="13"/>
  <c r="K2391" i="13"/>
  <c r="L2391" i="13"/>
  <c r="M2391" i="13"/>
  <c r="N2391" i="13"/>
  <c r="P2391" i="13"/>
  <c r="R2392" i="13"/>
  <c r="B2392" i="13"/>
  <c r="C2392" i="13"/>
  <c r="D2392" i="13"/>
  <c r="E2392" i="13"/>
  <c r="G2392" i="13"/>
  <c r="H2392" i="13"/>
  <c r="I2392" i="13"/>
  <c r="J2392" i="13"/>
  <c r="K2392" i="13"/>
  <c r="L2392" i="13"/>
  <c r="M2392" i="13"/>
  <c r="N2392" i="13"/>
  <c r="P2392" i="13"/>
  <c r="B2393" i="13"/>
  <c r="C2393" i="13"/>
  <c r="D2393" i="13"/>
  <c r="E2393" i="13"/>
  <c r="G2393" i="13"/>
  <c r="H2393" i="13"/>
  <c r="I2393" i="13"/>
  <c r="J2393" i="13"/>
  <c r="K2393" i="13"/>
  <c r="L2393" i="13"/>
  <c r="M2393" i="13"/>
  <c r="N2393" i="13"/>
  <c r="P2393" i="13"/>
  <c r="B2394" i="13"/>
  <c r="C2394" i="13"/>
  <c r="D2394" i="13"/>
  <c r="E2394" i="13"/>
  <c r="G2394" i="13"/>
  <c r="H2394" i="13"/>
  <c r="I2394" i="13"/>
  <c r="J2394" i="13"/>
  <c r="K2394" i="13"/>
  <c r="L2394" i="13"/>
  <c r="M2394" i="13"/>
  <c r="N2394" i="13"/>
  <c r="P2394" i="13"/>
  <c r="B2395" i="13"/>
  <c r="C2395" i="13"/>
  <c r="D2395" i="13"/>
  <c r="E2395" i="13"/>
  <c r="G2395" i="13"/>
  <c r="H2395" i="13"/>
  <c r="I2395" i="13"/>
  <c r="J2395" i="13"/>
  <c r="K2395" i="13"/>
  <c r="L2395" i="13"/>
  <c r="M2395" i="13"/>
  <c r="N2395" i="13"/>
  <c r="P2395" i="13"/>
  <c r="B2396" i="13"/>
  <c r="C2396" i="13"/>
  <c r="D2396" i="13"/>
  <c r="E2396" i="13"/>
  <c r="G2396" i="13"/>
  <c r="H2396" i="13"/>
  <c r="I2396" i="13"/>
  <c r="J2396" i="13"/>
  <c r="K2396" i="13"/>
  <c r="L2396" i="13"/>
  <c r="M2396" i="13"/>
  <c r="N2396" i="13"/>
  <c r="P2396" i="13"/>
  <c r="B2397" i="13"/>
  <c r="C2397" i="13"/>
  <c r="D2397" i="13"/>
  <c r="E2397" i="13"/>
  <c r="G2397" i="13"/>
  <c r="I2397" i="13"/>
  <c r="J2397" i="13"/>
  <c r="K2397" i="13"/>
  <c r="L2397" i="13"/>
  <c r="M2397" i="13"/>
  <c r="N2397" i="13"/>
  <c r="P2397" i="13"/>
  <c r="R2397" i="13"/>
  <c r="B2398" i="13"/>
  <c r="D2398" i="13"/>
  <c r="E2398" i="13"/>
  <c r="G2398" i="13"/>
  <c r="H2398" i="13"/>
  <c r="I2398" i="13"/>
  <c r="K2398" i="13"/>
  <c r="L2398" i="13"/>
  <c r="M2398" i="13"/>
  <c r="N2398" i="13"/>
  <c r="P2398" i="13"/>
  <c r="B2399" i="13"/>
  <c r="C2399" i="13"/>
  <c r="D2399" i="13"/>
  <c r="E2399" i="13"/>
  <c r="G2399" i="13"/>
  <c r="H2399" i="13"/>
  <c r="I2399" i="13"/>
  <c r="J2399" i="13"/>
  <c r="K2399" i="13"/>
  <c r="L2399" i="13"/>
  <c r="M2399" i="13"/>
  <c r="N2399" i="13"/>
  <c r="P2399" i="13"/>
  <c r="R2400" i="13"/>
  <c r="B2400" i="13"/>
  <c r="C2400" i="13"/>
  <c r="D2400" i="13"/>
  <c r="E2400" i="13"/>
  <c r="G2400" i="13"/>
  <c r="H2400" i="13"/>
  <c r="I2400" i="13"/>
  <c r="J2400" i="13"/>
  <c r="K2400" i="13"/>
  <c r="L2400" i="13"/>
  <c r="M2400" i="13"/>
  <c r="N2400" i="13"/>
  <c r="P2400" i="13"/>
  <c r="C2401" i="13"/>
  <c r="D2401" i="13"/>
  <c r="E2401" i="13"/>
  <c r="G2401" i="13"/>
  <c r="H2401" i="13"/>
  <c r="I2401" i="13"/>
  <c r="J2401" i="13"/>
  <c r="K2401" i="13"/>
  <c r="L2401" i="13"/>
  <c r="M2401" i="13"/>
  <c r="N2401" i="13"/>
  <c r="P2401" i="13"/>
  <c r="B2402" i="13"/>
  <c r="C2402" i="13"/>
  <c r="D2402" i="13"/>
  <c r="E2402" i="13"/>
  <c r="G2402" i="13"/>
  <c r="H2402" i="13"/>
  <c r="I2402" i="13"/>
  <c r="J2402" i="13"/>
  <c r="K2402" i="13"/>
  <c r="L2402" i="13"/>
  <c r="M2402" i="13"/>
  <c r="N2402" i="13"/>
  <c r="P2402" i="13"/>
  <c r="B2403" i="13"/>
  <c r="C2403" i="13"/>
  <c r="D2403" i="13"/>
  <c r="E2403" i="13"/>
  <c r="G2403" i="13"/>
  <c r="H2403" i="13"/>
  <c r="I2403" i="13"/>
  <c r="J2403" i="13"/>
  <c r="K2403" i="13"/>
  <c r="L2403" i="13"/>
  <c r="M2403" i="13"/>
  <c r="N2403" i="13"/>
  <c r="P2403" i="13"/>
  <c r="B2404" i="13"/>
  <c r="C2404" i="13"/>
  <c r="D2404" i="13"/>
  <c r="E2404" i="13"/>
  <c r="G2404" i="13"/>
  <c r="H2404" i="13"/>
  <c r="I2404" i="13"/>
  <c r="J2404" i="13"/>
  <c r="K2404" i="13"/>
  <c r="L2404" i="13"/>
  <c r="M2404" i="13"/>
  <c r="N2404" i="13"/>
  <c r="P2404" i="13"/>
  <c r="B2405" i="13"/>
  <c r="C2405" i="13"/>
  <c r="D2405" i="13"/>
  <c r="E2405" i="13"/>
  <c r="G2405" i="13"/>
  <c r="I2405" i="13"/>
  <c r="J2405" i="13"/>
  <c r="K2405" i="13"/>
  <c r="L2405" i="13"/>
  <c r="M2405" i="13"/>
  <c r="N2405" i="13"/>
  <c r="P2405" i="13"/>
  <c r="R2405" i="13"/>
  <c r="S2405" i="13"/>
  <c r="B2406" i="13"/>
  <c r="D2406" i="13"/>
  <c r="E2406" i="13"/>
  <c r="G2406" i="13"/>
  <c r="H2406" i="13"/>
  <c r="I2406" i="13"/>
  <c r="K2406" i="13"/>
  <c r="L2406" i="13"/>
  <c r="M2406" i="13"/>
  <c r="N2406" i="13"/>
  <c r="P2406" i="13"/>
  <c r="B2407" i="13"/>
  <c r="C2407" i="13"/>
  <c r="D2407" i="13"/>
  <c r="E2407" i="13"/>
  <c r="G2407" i="13"/>
  <c r="H2407" i="13"/>
  <c r="I2407" i="13"/>
  <c r="J2407" i="13"/>
  <c r="K2407" i="13"/>
  <c r="L2407" i="13"/>
  <c r="M2407" i="13"/>
  <c r="N2407" i="13"/>
  <c r="P2407" i="13"/>
  <c r="R2408" i="13"/>
  <c r="B2408" i="13"/>
  <c r="C2408" i="13"/>
  <c r="D2408" i="13"/>
  <c r="E2408" i="13"/>
  <c r="G2408" i="13"/>
  <c r="H2408" i="13"/>
  <c r="I2408" i="13"/>
  <c r="J2408" i="13"/>
  <c r="K2408" i="13"/>
  <c r="L2408" i="13"/>
  <c r="M2408" i="13"/>
  <c r="N2408" i="13"/>
  <c r="P2408" i="13"/>
  <c r="C2409" i="13"/>
  <c r="D2409" i="13"/>
  <c r="E2409" i="13"/>
  <c r="G2409" i="13"/>
  <c r="H2409" i="13"/>
  <c r="I2409" i="13"/>
  <c r="J2409" i="13"/>
  <c r="K2409" i="13"/>
  <c r="L2409" i="13"/>
  <c r="M2409" i="13"/>
  <c r="N2409" i="13"/>
  <c r="P2409" i="13"/>
  <c r="B2410" i="13"/>
  <c r="C2410" i="13"/>
  <c r="D2410" i="13"/>
  <c r="E2410" i="13"/>
  <c r="G2410" i="13"/>
  <c r="H2410" i="13"/>
  <c r="I2410" i="13"/>
  <c r="J2410" i="13"/>
  <c r="K2410" i="13"/>
  <c r="L2410" i="13"/>
  <c r="M2410" i="13"/>
  <c r="N2410" i="13"/>
  <c r="P2410" i="13"/>
  <c r="B2411" i="13"/>
  <c r="C2411" i="13"/>
  <c r="D2411" i="13"/>
  <c r="E2411" i="13"/>
  <c r="G2411" i="13"/>
  <c r="H2411" i="13"/>
  <c r="I2411" i="13"/>
  <c r="J2411" i="13"/>
  <c r="K2411" i="13"/>
  <c r="L2411" i="13"/>
  <c r="M2411" i="13"/>
  <c r="N2411" i="13"/>
  <c r="P2411" i="13"/>
  <c r="B2412" i="13"/>
  <c r="C2412" i="13"/>
  <c r="D2412" i="13"/>
  <c r="E2412" i="13"/>
  <c r="G2412" i="13"/>
  <c r="H2412" i="13"/>
  <c r="I2412" i="13"/>
  <c r="J2412" i="13"/>
  <c r="K2412" i="13"/>
  <c r="L2412" i="13"/>
  <c r="M2412" i="13"/>
  <c r="N2412" i="13"/>
  <c r="P2412" i="13"/>
  <c r="B2413" i="13"/>
  <c r="C2413" i="13"/>
  <c r="D2413" i="13"/>
  <c r="E2413" i="13"/>
  <c r="G2413" i="13"/>
  <c r="I2413" i="13"/>
  <c r="J2413" i="13"/>
  <c r="K2413" i="13"/>
  <c r="L2413" i="13"/>
  <c r="M2413" i="13"/>
  <c r="N2413" i="13"/>
  <c r="P2413" i="13"/>
  <c r="R2413" i="13"/>
  <c r="S2413" i="13"/>
  <c r="B2414" i="13"/>
  <c r="D2414" i="13"/>
  <c r="E2414" i="13"/>
  <c r="G2414" i="13"/>
  <c r="H2414" i="13"/>
  <c r="I2414" i="13"/>
  <c r="J2414" i="13"/>
  <c r="K2414" i="13"/>
  <c r="L2414" i="13"/>
  <c r="M2414" i="13"/>
  <c r="N2414" i="13"/>
  <c r="P2414" i="13"/>
  <c r="B2415" i="13"/>
  <c r="C2415" i="13"/>
  <c r="D2415" i="13"/>
  <c r="E2415" i="13"/>
  <c r="G2415" i="13"/>
  <c r="H2415" i="13"/>
  <c r="I2415" i="13"/>
  <c r="J2415" i="13"/>
  <c r="K2415" i="13"/>
  <c r="L2415" i="13"/>
  <c r="M2415" i="13"/>
  <c r="N2415" i="13"/>
  <c r="P2415" i="13"/>
  <c r="R2416" i="13"/>
  <c r="B2416" i="13"/>
  <c r="C2416" i="13"/>
  <c r="D2416" i="13"/>
  <c r="E2416" i="13"/>
  <c r="G2416" i="13"/>
  <c r="H2416" i="13"/>
  <c r="I2416" i="13"/>
  <c r="J2416" i="13"/>
  <c r="K2416" i="13"/>
  <c r="L2416" i="13"/>
  <c r="M2416" i="13"/>
  <c r="N2416" i="13"/>
  <c r="P2416" i="13"/>
  <c r="C2417" i="13"/>
  <c r="D2417" i="13"/>
  <c r="E2417" i="13"/>
  <c r="G2417" i="13"/>
  <c r="H2417" i="13"/>
  <c r="I2417" i="13"/>
  <c r="J2417" i="13"/>
  <c r="K2417" i="13"/>
  <c r="L2417" i="13"/>
  <c r="M2417" i="13"/>
  <c r="N2417" i="13"/>
  <c r="P2417" i="13"/>
  <c r="B2418" i="13"/>
  <c r="C2418" i="13"/>
  <c r="D2418" i="13"/>
  <c r="E2418" i="13"/>
  <c r="G2418" i="13"/>
  <c r="H2418" i="13"/>
  <c r="I2418" i="13"/>
  <c r="J2418" i="13"/>
  <c r="K2418" i="13"/>
  <c r="L2418" i="13"/>
  <c r="M2418" i="13"/>
  <c r="N2418" i="13"/>
  <c r="P2418" i="13"/>
  <c r="B2419" i="13"/>
  <c r="C2419" i="13"/>
  <c r="D2419" i="13"/>
  <c r="E2419" i="13"/>
  <c r="G2419" i="13"/>
  <c r="H2419" i="13"/>
  <c r="I2419" i="13"/>
  <c r="J2419" i="13"/>
  <c r="K2419" i="13"/>
  <c r="L2419" i="13"/>
  <c r="M2419" i="13"/>
  <c r="N2419" i="13"/>
  <c r="P2419" i="13"/>
  <c r="B2420" i="13"/>
  <c r="C2420" i="13"/>
  <c r="D2420" i="13"/>
  <c r="E2420" i="13"/>
  <c r="G2420" i="13"/>
  <c r="H2420" i="13"/>
  <c r="I2420" i="13"/>
  <c r="J2420" i="13"/>
  <c r="K2420" i="13"/>
  <c r="L2420" i="13"/>
  <c r="M2420" i="13"/>
  <c r="N2420" i="13"/>
  <c r="P2420" i="13"/>
  <c r="B2421" i="13"/>
  <c r="C2421" i="13"/>
  <c r="D2421" i="13"/>
  <c r="E2421" i="13"/>
  <c r="G2421" i="13"/>
  <c r="I2421" i="13"/>
  <c r="J2421" i="13"/>
  <c r="K2421" i="13"/>
  <c r="L2421" i="13"/>
  <c r="M2421" i="13"/>
  <c r="N2421" i="13"/>
  <c r="P2421" i="13"/>
  <c r="R2421" i="13"/>
  <c r="S2421" i="13"/>
  <c r="T2421" i="13" s="1"/>
  <c r="V2421" i="13" s="1"/>
  <c r="B2422" i="13"/>
  <c r="D2422" i="13"/>
  <c r="E2422" i="13"/>
  <c r="G2422" i="13"/>
  <c r="H2422" i="13"/>
  <c r="I2422" i="13"/>
  <c r="J2422" i="13"/>
  <c r="K2422" i="13"/>
  <c r="L2422" i="13"/>
  <c r="M2422" i="13"/>
  <c r="N2422" i="13"/>
  <c r="P2422" i="13"/>
  <c r="B2423" i="13"/>
  <c r="C2423" i="13"/>
  <c r="D2423" i="13"/>
  <c r="E2423" i="13"/>
  <c r="G2423" i="13"/>
  <c r="H2423" i="13"/>
  <c r="I2423" i="13"/>
  <c r="J2423" i="13"/>
  <c r="K2423" i="13"/>
  <c r="L2423" i="13"/>
  <c r="M2423" i="13"/>
  <c r="N2423" i="13"/>
  <c r="P2423" i="13"/>
  <c r="R2424" i="13"/>
  <c r="B2424" i="13"/>
  <c r="C2424" i="13"/>
  <c r="D2424" i="13"/>
  <c r="E2424" i="13"/>
  <c r="G2424" i="13"/>
  <c r="H2424" i="13"/>
  <c r="I2424" i="13"/>
  <c r="J2424" i="13"/>
  <c r="K2424" i="13"/>
  <c r="L2424" i="13"/>
  <c r="M2424" i="13"/>
  <c r="N2424" i="13"/>
  <c r="P2424" i="13"/>
  <c r="B2425" i="13"/>
  <c r="C2425" i="13"/>
  <c r="D2425" i="13"/>
  <c r="E2425" i="13"/>
  <c r="G2425" i="13"/>
  <c r="H2425" i="13"/>
  <c r="I2425" i="13"/>
  <c r="J2425" i="13"/>
  <c r="K2425" i="13"/>
  <c r="L2425" i="13"/>
  <c r="M2425" i="13"/>
  <c r="N2425" i="13"/>
  <c r="P2425" i="13"/>
  <c r="B2426" i="13"/>
  <c r="C2426" i="13"/>
  <c r="D2426" i="13"/>
  <c r="E2426" i="13"/>
  <c r="G2426" i="13"/>
  <c r="H2426" i="13"/>
  <c r="I2426" i="13"/>
  <c r="J2426" i="13"/>
  <c r="K2426" i="13"/>
  <c r="L2426" i="13"/>
  <c r="M2426" i="13"/>
  <c r="N2426" i="13"/>
  <c r="P2426" i="13"/>
  <c r="B2427" i="13"/>
  <c r="C2427" i="13"/>
  <c r="D2427" i="13"/>
  <c r="E2427" i="13"/>
  <c r="G2427" i="13"/>
  <c r="H2427" i="13"/>
  <c r="I2427" i="13"/>
  <c r="J2427" i="13"/>
  <c r="K2427" i="13"/>
  <c r="L2427" i="13"/>
  <c r="M2427" i="13"/>
  <c r="N2427" i="13"/>
  <c r="P2427" i="13"/>
  <c r="B2428" i="13"/>
  <c r="C2428" i="13"/>
  <c r="D2428" i="13"/>
  <c r="E2428" i="13"/>
  <c r="G2428" i="13"/>
  <c r="H2428" i="13"/>
  <c r="I2428" i="13"/>
  <c r="J2428" i="13"/>
  <c r="K2428" i="13"/>
  <c r="L2428" i="13"/>
  <c r="M2428" i="13"/>
  <c r="N2428" i="13"/>
  <c r="P2428" i="13"/>
  <c r="B2429" i="13"/>
  <c r="C2429" i="13"/>
  <c r="D2429" i="13"/>
  <c r="E2429" i="13"/>
  <c r="G2429" i="13"/>
  <c r="I2429" i="13"/>
  <c r="J2429" i="13"/>
  <c r="K2429" i="13"/>
  <c r="L2429" i="13"/>
  <c r="M2429" i="13"/>
  <c r="N2429" i="13"/>
  <c r="P2429" i="13"/>
  <c r="R2429" i="13"/>
  <c r="S2429" i="13"/>
  <c r="B2430" i="13"/>
  <c r="D2430" i="13"/>
  <c r="E2430" i="13"/>
  <c r="G2430" i="13"/>
  <c r="H2430" i="13"/>
  <c r="I2430" i="13"/>
  <c r="J2430" i="13"/>
  <c r="K2430" i="13"/>
  <c r="L2430" i="13"/>
  <c r="M2430" i="13"/>
  <c r="N2430" i="13"/>
  <c r="P2430" i="13"/>
  <c r="B2431" i="13"/>
  <c r="C2431" i="13"/>
  <c r="E2431" i="13"/>
  <c r="G2431" i="13"/>
  <c r="H2431" i="13"/>
  <c r="I2431" i="13"/>
  <c r="J2431" i="13"/>
  <c r="K2431" i="13"/>
  <c r="L2431" i="13"/>
  <c r="N2431" i="13"/>
  <c r="P2431" i="13"/>
  <c r="R2432" i="13"/>
  <c r="B2432" i="13"/>
  <c r="C2432" i="13"/>
  <c r="D2432" i="13"/>
  <c r="E2432" i="13"/>
  <c r="G2432" i="13"/>
  <c r="H2432" i="13"/>
  <c r="I2432" i="13"/>
  <c r="J2432" i="13"/>
  <c r="K2432" i="13"/>
  <c r="L2432" i="13"/>
  <c r="M2432" i="13"/>
  <c r="N2432" i="13"/>
  <c r="P2432" i="13"/>
  <c r="C2433" i="13"/>
  <c r="D2433" i="13"/>
  <c r="E2433" i="13"/>
  <c r="G2433" i="13"/>
  <c r="H2433" i="13"/>
  <c r="I2433" i="13"/>
  <c r="J2433" i="13"/>
  <c r="K2433" i="13"/>
  <c r="L2433" i="13"/>
  <c r="M2433" i="13"/>
  <c r="N2433" i="13"/>
  <c r="P2433" i="13"/>
  <c r="B2434" i="13"/>
  <c r="C2434" i="13"/>
  <c r="D2434" i="13"/>
  <c r="E2434" i="13"/>
  <c r="G2434" i="13"/>
  <c r="H2434" i="13"/>
  <c r="I2434" i="13"/>
  <c r="J2434" i="13"/>
  <c r="K2434" i="13"/>
  <c r="L2434" i="13"/>
  <c r="M2434" i="13"/>
  <c r="N2434" i="13"/>
  <c r="P2434" i="13"/>
  <c r="B2435" i="13"/>
  <c r="C2435" i="13"/>
  <c r="D2435" i="13"/>
  <c r="E2435" i="13"/>
  <c r="G2435" i="13"/>
  <c r="H2435" i="13"/>
  <c r="I2435" i="13"/>
  <c r="J2435" i="13"/>
  <c r="K2435" i="13"/>
  <c r="L2435" i="13"/>
  <c r="M2435" i="13"/>
  <c r="N2435" i="13"/>
  <c r="P2435" i="13"/>
  <c r="B2436" i="13"/>
  <c r="C2436" i="13"/>
  <c r="D2436" i="13"/>
  <c r="E2436" i="13"/>
  <c r="G2436" i="13"/>
  <c r="H2436" i="13"/>
  <c r="I2436" i="13"/>
  <c r="J2436" i="13"/>
  <c r="K2436" i="13"/>
  <c r="L2436" i="13"/>
  <c r="M2436" i="13"/>
  <c r="N2436" i="13"/>
  <c r="P2436" i="13"/>
  <c r="B2437" i="13"/>
  <c r="C2437" i="13"/>
  <c r="D2437" i="13"/>
  <c r="E2437" i="13"/>
  <c r="G2437" i="13"/>
  <c r="I2437" i="13"/>
  <c r="J2437" i="13"/>
  <c r="K2437" i="13"/>
  <c r="L2437" i="13"/>
  <c r="M2437" i="13"/>
  <c r="N2437" i="13"/>
  <c r="P2437" i="13"/>
  <c r="R2437" i="13"/>
  <c r="S2437" i="13"/>
  <c r="T2437" i="13" s="1"/>
  <c r="V2437" i="13" s="1"/>
  <c r="B2438" i="13"/>
  <c r="D2438" i="13"/>
  <c r="E2438" i="13"/>
  <c r="G2438" i="13"/>
  <c r="H2438" i="13"/>
  <c r="I2438" i="13"/>
  <c r="J2438" i="13"/>
  <c r="K2438" i="13"/>
  <c r="L2438" i="13"/>
  <c r="M2438" i="13"/>
  <c r="N2438" i="13"/>
  <c r="P2438" i="13"/>
  <c r="B2439" i="13"/>
  <c r="C2439" i="13"/>
  <c r="E2439" i="13"/>
  <c r="G2439" i="13"/>
  <c r="H2439" i="13"/>
  <c r="I2439" i="13"/>
  <c r="J2439" i="13"/>
  <c r="K2439" i="13"/>
  <c r="L2439" i="13"/>
  <c r="N2439" i="13"/>
  <c r="P2439" i="13"/>
  <c r="R2440" i="13"/>
  <c r="B2440" i="13"/>
  <c r="C2440" i="13"/>
  <c r="D2440" i="13"/>
  <c r="E2440" i="13"/>
  <c r="G2440" i="13"/>
  <c r="H2440" i="13"/>
  <c r="I2440" i="13"/>
  <c r="J2440" i="13"/>
  <c r="K2440" i="13"/>
  <c r="L2440" i="13"/>
  <c r="M2440" i="13"/>
  <c r="N2440" i="13"/>
  <c r="P2440" i="13"/>
  <c r="C2441" i="13"/>
  <c r="D2441" i="13"/>
  <c r="E2441" i="13"/>
  <c r="G2441" i="13"/>
  <c r="H2441" i="13"/>
  <c r="I2441" i="13"/>
  <c r="J2441" i="13"/>
  <c r="K2441" i="13"/>
  <c r="L2441" i="13"/>
  <c r="M2441" i="13"/>
  <c r="N2441" i="13"/>
  <c r="P2441" i="13"/>
  <c r="B2442" i="13"/>
  <c r="C2442" i="13"/>
  <c r="D2442" i="13"/>
  <c r="E2442" i="13"/>
  <c r="G2442" i="13"/>
  <c r="H2442" i="13"/>
  <c r="I2442" i="13"/>
  <c r="J2442" i="13"/>
  <c r="K2442" i="13"/>
  <c r="L2442" i="13"/>
  <c r="M2442" i="13"/>
  <c r="N2442" i="13"/>
  <c r="P2442" i="13"/>
  <c r="B2443" i="13"/>
  <c r="C2443" i="13"/>
  <c r="D2443" i="13"/>
  <c r="E2443" i="13"/>
  <c r="G2443" i="13"/>
  <c r="H2443" i="13"/>
  <c r="I2443" i="13"/>
  <c r="J2443" i="13"/>
  <c r="K2443" i="13"/>
  <c r="L2443" i="13"/>
  <c r="M2443" i="13"/>
  <c r="N2443" i="13"/>
  <c r="P2443" i="13"/>
  <c r="B2444" i="13"/>
  <c r="C2444" i="13"/>
  <c r="D2444" i="13"/>
  <c r="E2444" i="13"/>
  <c r="G2444" i="13"/>
  <c r="H2444" i="13"/>
  <c r="I2444" i="13"/>
  <c r="J2444" i="13"/>
  <c r="K2444" i="13"/>
  <c r="L2444" i="13"/>
  <c r="M2444" i="13"/>
  <c r="N2444" i="13"/>
  <c r="P2444" i="13"/>
  <c r="B2445" i="13"/>
  <c r="C2445" i="13"/>
  <c r="D2445" i="13"/>
  <c r="E2445" i="13"/>
  <c r="G2445" i="13"/>
  <c r="I2445" i="13"/>
  <c r="J2445" i="13"/>
  <c r="K2445" i="13"/>
  <c r="L2445" i="13"/>
  <c r="M2445" i="13"/>
  <c r="N2445" i="13"/>
  <c r="P2445" i="13"/>
  <c r="R2445" i="13"/>
  <c r="S2445" i="13"/>
  <c r="T2445" i="13" s="1"/>
  <c r="V2445" i="13" s="1"/>
  <c r="B2446" i="13"/>
  <c r="D2446" i="13"/>
  <c r="E2446" i="13"/>
  <c r="G2446" i="13"/>
  <c r="H2446" i="13"/>
  <c r="I2446" i="13"/>
  <c r="J2446" i="13"/>
  <c r="K2446" i="13"/>
  <c r="L2446" i="13"/>
  <c r="M2446" i="13"/>
  <c r="N2446" i="13"/>
  <c r="P2446" i="13"/>
  <c r="B2447" i="13"/>
  <c r="C2447" i="13"/>
  <c r="D2447" i="13"/>
  <c r="E2447" i="13"/>
  <c r="G2447" i="13"/>
  <c r="H2447" i="13"/>
  <c r="I2447" i="13"/>
  <c r="J2447" i="13"/>
  <c r="K2447" i="13"/>
  <c r="L2447" i="13"/>
  <c r="M2447" i="13"/>
  <c r="N2447" i="13"/>
  <c r="P2447" i="13"/>
  <c r="R2448" i="13"/>
  <c r="B2448" i="13"/>
  <c r="C2448" i="13"/>
  <c r="D2448" i="13"/>
  <c r="E2448" i="13"/>
  <c r="G2448" i="13"/>
  <c r="I2448" i="13"/>
  <c r="J2448" i="13"/>
  <c r="K2448" i="13"/>
  <c r="L2448" i="13"/>
  <c r="M2448" i="13"/>
  <c r="N2448" i="13"/>
  <c r="P2448" i="13"/>
  <c r="C2449" i="13"/>
  <c r="D2449" i="13"/>
  <c r="E2449" i="13"/>
  <c r="G2449" i="13"/>
  <c r="H2449" i="13"/>
  <c r="I2449" i="13"/>
  <c r="J2449" i="13"/>
  <c r="L2449" i="13"/>
  <c r="M2449" i="13"/>
  <c r="N2449" i="13"/>
  <c r="P2449" i="13"/>
  <c r="B2450" i="13"/>
  <c r="C2450" i="13"/>
  <c r="D2450" i="13"/>
  <c r="G2450" i="13"/>
  <c r="H2450" i="13"/>
  <c r="I2450" i="13"/>
  <c r="J2450" i="13"/>
  <c r="K2450" i="13"/>
  <c r="L2450" i="13"/>
  <c r="M2450" i="13"/>
  <c r="P2450" i="13"/>
  <c r="B2451" i="13"/>
  <c r="C2451" i="13"/>
  <c r="D2451" i="13"/>
  <c r="E2451" i="13"/>
  <c r="G2451" i="13"/>
  <c r="H2451" i="13"/>
  <c r="J2451" i="13"/>
  <c r="K2451" i="13"/>
  <c r="L2451" i="13"/>
  <c r="M2451" i="13"/>
  <c r="N2451" i="13"/>
  <c r="P2451" i="13"/>
  <c r="C2452" i="13"/>
  <c r="D2452" i="13"/>
  <c r="E2452" i="13"/>
  <c r="G2452" i="13"/>
  <c r="H2452" i="13"/>
  <c r="I2452" i="13"/>
  <c r="J2452" i="13"/>
  <c r="K2452" i="13"/>
  <c r="L2452" i="13"/>
  <c r="M2452" i="13"/>
  <c r="N2452" i="13"/>
  <c r="P2452" i="13"/>
  <c r="B2453" i="13"/>
  <c r="C2453" i="13"/>
  <c r="D2453" i="13"/>
  <c r="E2453" i="13"/>
  <c r="G2453" i="13"/>
  <c r="I2453" i="13"/>
  <c r="J2453" i="13"/>
  <c r="K2453" i="13"/>
  <c r="L2453" i="13"/>
  <c r="M2453" i="13"/>
  <c r="N2453" i="13"/>
  <c r="P2453" i="13"/>
  <c r="R2453" i="13"/>
  <c r="S2453" i="13"/>
  <c r="T2453" i="13" s="1"/>
  <c r="V2453" i="13" s="1"/>
  <c r="B2454" i="13"/>
  <c r="D2454" i="13"/>
  <c r="E2454" i="13"/>
  <c r="G2454" i="13"/>
  <c r="H2454" i="13"/>
  <c r="I2454" i="13"/>
  <c r="J2454" i="13"/>
  <c r="K2454" i="13"/>
  <c r="L2454" i="13"/>
  <c r="M2454" i="13"/>
  <c r="N2454" i="13"/>
  <c r="P2454" i="13"/>
  <c r="B2455" i="13"/>
  <c r="C2455" i="13"/>
  <c r="D2455" i="13"/>
  <c r="E2455" i="13"/>
  <c r="G2455" i="13"/>
  <c r="H2455" i="13"/>
  <c r="I2455" i="13"/>
  <c r="J2455" i="13"/>
  <c r="K2455" i="13"/>
  <c r="L2455" i="13"/>
  <c r="M2455" i="13"/>
  <c r="N2455" i="13"/>
  <c r="P2455" i="13"/>
  <c r="R2456" i="13"/>
  <c r="B2456" i="13"/>
  <c r="C2456" i="13"/>
  <c r="D2456" i="13"/>
  <c r="E2456" i="13"/>
  <c r="G2456" i="13"/>
  <c r="I2456" i="13"/>
  <c r="J2456" i="13"/>
  <c r="K2456" i="13"/>
  <c r="L2456" i="13"/>
  <c r="M2456" i="13"/>
  <c r="N2456" i="13"/>
  <c r="P2456" i="13"/>
  <c r="C2457" i="13"/>
  <c r="D2457" i="13"/>
  <c r="E2457" i="13"/>
  <c r="G2457" i="13"/>
  <c r="H2457" i="13"/>
  <c r="I2457" i="13"/>
  <c r="J2457" i="13"/>
  <c r="L2457" i="13"/>
  <c r="M2457" i="13"/>
  <c r="N2457" i="13"/>
  <c r="P2457" i="13"/>
  <c r="B2458" i="13"/>
  <c r="C2458" i="13"/>
  <c r="D2458" i="13"/>
  <c r="G2458" i="13"/>
  <c r="H2458" i="13"/>
  <c r="I2458" i="13"/>
  <c r="J2458" i="13"/>
  <c r="K2458" i="13"/>
  <c r="L2458" i="13"/>
  <c r="M2458" i="13"/>
  <c r="P2458" i="13"/>
  <c r="B2459" i="13"/>
  <c r="C2459" i="13"/>
  <c r="D2459" i="13"/>
  <c r="E2459" i="13"/>
  <c r="G2459" i="13"/>
  <c r="H2459" i="13"/>
  <c r="J2459" i="13"/>
  <c r="K2459" i="13"/>
  <c r="L2459" i="13"/>
  <c r="M2459" i="13"/>
  <c r="N2459" i="13"/>
  <c r="P2459" i="13"/>
  <c r="C2460" i="13"/>
  <c r="D2460" i="13"/>
  <c r="E2460" i="13"/>
  <c r="G2460" i="13"/>
  <c r="H2460" i="13"/>
  <c r="I2460" i="13"/>
  <c r="J2460" i="13"/>
  <c r="K2460" i="13"/>
  <c r="L2460" i="13"/>
  <c r="M2460" i="13"/>
  <c r="N2460" i="13"/>
  <c r="P2460" i="13"/>
  <c r="B2461" i="13"/>
  <c r="C2461" i="13"/>
  <c r="D2461" i="13"/>
  <c r="E2461" i="13"/>
  <c r="G2461" i="13"/>
  <c r="H2461" i="13"/>
  <c r="I2461" i="13"/>
  <c r="J2461" i="13"/>
  <c r="K2461" i="13"/>
  <c r="L2461" i="13"/>
  <c r="M2461" i="13"/>
  <c r="N2461" i="13"/>
  <c r="P2461" i="13"/>
  <c r="R2461" i="13"/>
  <c r="S2461" i="13"/>
  <c r="T2461" i="13" s="1"/>
  <c r="V2461" i="13" s="1"/>
  <c r="B2462" i="13"/>
  <c r="D2462" i="13"/>
  <c r="E2462" i="13"/>
  <c r="G2462" i="13"/>
  <c r="H2462" i="13"/>
  <c r="I2462" i="13"/>
  <c r="J2462" i="13"/>
  <c r="K2462" i="13"/>
  <c r="L2462" i="13"/>
  <c r="M2462" i="13"/>
  <c r="N2462" i="13"/>
  <c r="P2462" i="13"/>
  <c r="B2463" i="13"/>
  <c r="C2463" i="13"/>
  <c r="D2463" i="13"/>
  <c r="E2463" i="13"/>
  <c r="G2463" i="13"/>
  <c r="H2463" i="13"/>
  <c r="I2463" i="13"/>
  <c r="J2463" i="13"/>
  <c r="K2463" i="13"/>
  <c r="L2463" i="13"/>
  <c r="M2463" i="13"/>
  <c r="N2463" i="13"/>
  <c r="P2463" i="13"/>
  <c r="R2464" i="13"/>
  <c r="B2464" i="13"/>
  <c r="C2464" i="13"/>
  <c r="D2464" i="13"/>
  <c r="E2464" i="13"/>
  <c r="G2464" i="13"/>
  <c r="H2464" i="13"/>
  <c r="I2464" i="13"/>
  <c r="J2464" i="13"/>
  <c r="K2464" i="13"/>
  <c r="L2464" i="13"/>
  <c r="M2464" i="13"/>
  <c r="N2464" i="13"/>
  <c r="P2464" i="13"/>
  <c r="C2465" i="13"/>
  <c r="D2465" i="13"/>
  <c r="E2465" i="13"/>
  <c r="G2465" i="13"/>
  <c r="H2465" i="13"/>
  <c r="I2465" i="13"/>
  <c r="J2465" i="13"/>
  <c r="K2465" i="13"/>
  <c r="L2465" i="13"/>
  <c r="M2465" i="13"/>
  <c r="N2465" i="13"/>
  <c r="P2465" i="13"/>
  <c r="B2466" i="13"/>
  <c r="C2466" i="13"/>
  <c r="D2466" i="13"/>
  <c r="E2466" i="13"/>
  <c r="G2466" i="13"/>
  <c r="H2466" i="13"/>
  <c r="I2466" i="13"/>
  <c r="J2466" i="13"/>
  <c r="K2466" i="13"/>
  <c r="L2466" i="13"/>
  <c r="M2466" i="13"/>
  <c r="N2466" i="13"/>
  <c r="P2466" i="13"/>
  <c r="B2467" i="13"/>
  <c r="C2467" i="13"/>
  <c r="D2467" i="13"/>
  <c r="E2467" i="13"/>
  <c r="G2467" i="13"/>
  <c r="H2467" i="13"/>
  <c r="I2467" i="13"/>
  <c r="J2467" i="13"/>
  <c r="K2467" i="13"/>
  <c r="L2467" i="13"/>
  <c r="M2467" i="13"/>
  <c r="N2467" i="13"/>
  <c r="P2467" i="13"/>
  <c r="B2468" i="13"/>
  <c r="C2468" i="13"/>
  <c r="D2468" i="13"/>
  <c r="E2468" i="13"/>
  <c r="G2468" i="13"/>
  <c r="H2468" i="13"/>
  <c r="I2468" i="13"/>
  <c r="J2468" i="13"/>
  <c r="K2468" i="13"/>
  <c r="L2468" i="13"/>
  <c r="M2468" i="13"/>
  <c r="N2468" i="13"/>
  <c r="P2468" i="13"/>
  <c r="B2469" i="13"/>
  <c r="C2469" i="13"/>
  <c r="D2469" i="13"/>
  <c r="E2469" i="13"/>
  <c r="G2469" i="13"/>
  <c r="I2469" i="13"/>
  <c r="J2469" i="13"/>
  <c r="K2469" i="13"/>
  <c r="L2469" i="13"/>
  <c r="M2469" i="13"/>
  <c r="N2469" i="13"/>
  <c r="P2469" i="13"/>
  <c r="R2469" i="13"/>
  <c r="S2469" i="13"/>
  <c r="B2470" i="13"/>
  <c r="D2470" i="13"/>
  <c r="E2470" i="13"/>
  <c r="G2470" i="13"/>
  <c r="H2470" i="13"/>
  <c r="I2470" i="13"/>
  <c r="J2470" i="13"/>
  <c r="K2470" i="13"/>
  <c r="L2470" i="13"/>
  <c r="M2470" i="13"/>
  <c r="N2470" i="13"/>
  <c r="P2470" i="13"/>
  <c r="S2470" i="13"/>
  <c r="B2471" i="13"/>
  <c r="C2471" i="13"/>
  <c r="D2471" i="13"/>
  <c r="E2471" i="13"/>
  <c r="G2471" i="13"/>
  <c r="H2471" i="13"/>
  <c r="I2471" i="13"/>
  <c r="J2471" i="13"/>
  <c r="K2471" i="13"/>
  <c r="L2471" i="13"/>
  <c r="M2471" i="13"/>
  <c r="N2471" i="13"/>
  <c r="P2471" i="13"/>
  <c r="R2472" i="13"/>
  <c r="B2472" i="13"/>
  <c r="C2472" i="13"/>
  <c r="D2472" i="13"/>
  <c r="E2472" i="13"/>
  <c r="G2472" i="13"/>
  <c r="H2472" i="13"/>
  <c r="I2472" i="13"/>
  <c r="J2472" i="13"/>
  <c r="K2472" i="13"/>
  <c r="L2472" i="13"/>
  <c r="M2472" i="13"/>
  <c r="N2472" i="13"/>
  <c r="P2472" i="13"/>
  <c r="C2473" i="13"/>
  <c r="D2473" i="13"/>
  <c r="E2473" i="13"/>
  <c r="G2473" i="13"/>
  <c r="H2473" i="13"/>
  <c r="I2473" i="13"/>
  <c r="J2473" i="13"/>
  <c r="K2473" i="13"/>
  <c r="L2473" i="13"/>
  <c r="M2473" i="13"/>
  <c r="N2473" i="13"/>
  <c r="P2473" i="13"/>
  <c r="B2474" i="13"/>
  <c r="C2474" i="13"/>
  <c r="D2474" i="13"/>
  <c r="E2474" i="13"/>
  <c r="G2474" i="13"/>
  <c r="H2474" i="13"/>
  <c r="I2474" i="13"/>
  <c r="J2474" i="13"/>
  <c r="K2474" i="13"/>
  <c r="L2474" i="13"/>
  <c r="M2474" i="13"/>
  <c r="N2474" i="13"/>
  <c r="P2474" i="13"/>
  <c r="B2475" i="13"/>
  <c r="C2475" i="13"/>
  <c r="D2475" i="13"/>
  <c r="E2475" i="13"/>
  <c r="G2475" i="13"/>
  <c r="H2475" i="13"/>
  <c r="I2475" i="13"/>
  <c r="J2475" i="13"/>
  <c r="K2475" i="13"/>
  <c r="L2475" i="13"/>
  <c r="M2475" i="13"/>
  <c r="N2475" i="13"/>
  <c r="P2475" i="13"/>
  <c r="B2476" i="13"/>
  <c r="C2476" i="13"/>
  <c r="D2476" i="13"/>
  <c r="E2476" i="13"/>
  <c r="G2476" i="13"/>
  <c r="H2476" i="13"/>
  <c r="I2476" i="13"/>
  <c r="J2476" i="13"/>
  <c r="K2476" i="13"/>
  <c r="L2476" i="13"/>
  <c r="M2476" i="13"/>
  <c r="N2476" i="13"/>
  <c r="P2476" i="13"/>
  <c r="B2477" i="13"/>
  <c r="C2477" i="13"/>
  <c r="D2477" i="13"/>
  <c r="E2477" i="13"/>
  <c r="G2477" i="13"/>
  <c r="I2477" i="13"/>
  <c r="J2477" i="13"/>
  <c r="K2477" i="13"/>
  <c r="L2477" i="13"/>
  <c r="M2477" i="13"/>
  <c r="N2477" i="13"/>
  <c r="P2477" i="13"/>
  <c r="R2477" i="13"/>
  <c r="S2477" i="13"/>
  <c r="B2478" i="13"/>
  <c r="D2478" i="13"/>
  <c r="E2478" i="13"/>
  <c r="G2478" i="13"/>
  <c r="H2478" i="13"/>
  <c r="I2478" i="13"/>
  <c r="J2478" i="13"/>
  <c r="K2478" i="13"/>
  <c r="L2478" i="13"/>
  <c r="M2478" i="13"/>
  <c r="N2478" i="13"/>
  <c r="P2478" i="13"/>
  <c r="B2479" i="13"/>
  <c r="C2479" i="13"/>
  <c r="D2479" i="13"/>
  <c r="E2479" i="13"/>
  <c r="G2479" i="13"/>
  <c r="H2479" i="13"/>
  <c r="I2479" i="13"/>
  <c r="J2479" i="13"/>
  <c r="K2479" i="13"/>
  <c r="L2479" i="13"/>
  <c r="M2479" i="13"/>
  <c r="N2479" i="13"/>
  <c r="P2479" i="13"/>
  <c r="R2480" i="13"/>
  <c r="B2480" i="13"/>
  <c r="C2480" i="13"/>
  <c r="D2480" i="13"/>
  <c r="E2480" i="13"/>
  <c r="G2480" i="13"/>
  <c r="H2480" i="13"/>
  <c r="I2480" i="13"/>
  <c r="J2480" i="13"/>
  <c r="K2480" i="13"/>
  <c r="L2480" i="13"/>
  <c r="M2480" i="13"/>
  <c r="N2480" i="13"/>
  <c r="P2480" i="13"/>
  <c r="C2481" i="13"/>
  <c r="D2481" i="13"/>
  <c r="E2481" i="13"/>
  <c r="G2481" i="13"/>
  <c r="H2481" i="13"/>
  <c r="I2481" i="13"/>
  <c r="J2481" i="13"/>
  <c r="K2481" i="13"/>
  <c r="L2481" i="13"/>
  <c r="M2481" i="13"/>
  <c r="N2481" i="13"/>
  <c r="P2481" i="13"/>
  <c r="B2482" i="13"/>
  <c r="C2482" i="13"/>
  <c r="D2482" i="13"/>
  <c r="E2482" i="13"/>
  <c r="G2482" i="13"/>
  <c r="H2482" i="13"/>
  <c r="I2482" i="13"/>
  <c r="J2482" i="13"/>
  <c r="K2482" i="13"/>
  <c r="L2482" i="13"/>
  <c r="M2482" i="13"/>
  <c r="N2482" i="13"/>
  <c r="P2482" i="13"/>
  <c r="B2483" i="13"/>
  <c r="C2483" i="13"/>
  <c r="D2483" i="13"/>
  <c r="E2483" i="13"/>
  <c r="G2483" i="13"/>
  <c r="H2483" i="13"/>
  <c r="I2483" i="13"/>
  <c r="J2483" i="13"/>
  <c r="K2483" i="13"/>
  <c r="L2483" i="13"/>
  <c r="M2483" i="13"/>
  <c r="N2483" i="13"/>
  <c r="P2483" i="13"/>
  <c r="B2484" i="13"/>
  <c r="C2484" i="13"/>
  <c r="D2484" i="13"/>
  <c r="E2484" i="13"/>
  <c r="G2484" i="13"/>
  <c r="H2484" i="13"/>
  <c r="I2484" i="13"/>
  <c r="J2484" i="13"/>
  <c r="K2484" i="13"/>
  <c r="L2484" i="13"/>
  <c r="M2484" i="13"/>
  <c r="N2484" i="13"/>
  <c r="P2484" i="13"/>
  <c r="B2485" i="13"/>
  <c r="C2485" i="13"/>
  <c r="D2485" i="13"/>
  <c r="E2485" i="13"/>
  <c r="G2485" i="13"/>
  <c r="I2485" i="13"/>
  <c r="J2485" i="13"/>
  <c r="K2485" i="13"/>
  <c r="L2485" i="13"/>
  <c r="M2485" i="13"/>
  <c r="N2485" i="13"/>
  <c r="P2485" i="13"/>
  <c r="R2485" i="13"/>
  <c r="S2485" i="13"/>
  <c r="T2485" i="13" s="1"/>
  <c r="V2485" i="13" s="1"/>
  <c r="B2486" i="13"/>
  <c r="D2486" i="13"/>
  <c r="E2486" i="13"/>
  <c r="G2486" i="13"/>
  <c r="H2486" i="13"/>
  <c r="I2486" i="13"/>
  <c r="J2486" i="13"/>
  <c r="K2486" i="13"/>
  <c r="L2486" i="13"/>
  <c r="M2486" i="13"/>
  <c r="N2486" i="13"/>
  <c r="P2486" i="13"/>
  <c r="B2487" i="13"/>
  <c r="C2487" i="13"/>
  <c r="D2487" i="13"/>
  <c r="E2487" i="13"/>
  <c r="G2487" i="13"/>
  <c r="H2487" i="13"/>
  <c r="I2487" i="13"/>
  <c r="J2487" i="13"/>
  <c r="K2487" i="13"/>
  <c r="L2487" i="13"/>
  <c r="M2487" i="13"/>
  <c r="N2487" i="13"/>
  <c r="P2487" i="13"/>
  <c r="R2488" i="13"/>
  <c r="B2488" i="13"/>
  <c r="C2488" i="13"/>
  <c r="D2488" i="13"/>
  <c r="E2488" i="13"/>
  <c r="G2488" i="13"/>
  <c r="H2488" i="13"/>
  <c r="I2488" i="13"/>
  <c r="J2488" i="13"/>
  <c r="K2488" i="13"/>
  <c r="L2488" i="13"/>
  <c r="M2488" i="13"/>
  <c r="N2488" i="13"/>
  <c r="P2488" i="13"/>
  <c r="C2489" i="13"/>
  <c r="D2489" i="13"/>
  <c r="E2489" i="13"/>
  <c r="G2489" i="13"/>
  <c r="H2489" i="13"/>
  <c r="I2489" i="13"/>
  <c r="J2489" i="13"/>
  <c r="K2489" i="13"/>
  <c r="L2489" i="13"/>
  <c r="M2489" i="13"/>
  <c r="N2489" i="13"/>
  <c r="P2489" i="13"/>
  <c r="B2490" i="13"/>
  <c r="C2490" i="13"/>
  <c r="D2490" i="13"/>
  <c r="E2490" i="13"/>
  <c r="G2490" i="13"/>
  <c r="H2490" i="13"/>
  <c r="I2490" i="13"/>
  <c r="J2490" i="13"/>
  <c r="K2490" i="13"/>
  <c r="L2490" i="13"/>
  <c r="M2490" i="13"/>
  <c r="N2490" i="13"/>
  <c r="P2490" i="13"/>
  <c r="B2491" i="13"/>
  <c r="C2491" i="13"/>
  <c r="D2491" i="13"/>
  <c r="E2491" i="13"/>
  <c r="G2491" i="13"/>
  <c r="H2491" i="13"/>
  <c r="I2491" i="13"/>
  <c r="J2491" i="13"/>
  <c r="K2491" i="13"/>
  <c r="L2491" i="13"/>
  <c r="M2491" i="13"/>
  <c r="N2491" i="13"/>
  <c r="P2491" i="13"/>
  <c r="B2492" i="13"/>
  <c r="C2492" i="13"/>
  <c r="D2492" i="13"/>
  <c r="E2492" i="13"/>
  <c r="G2492" i="13"/>
  <c r="H2492" i="13"/>
  <c r="I2492" i="13"/>
  <c r="J2492" i="13"/>
  <c r="K2492" i="13"/>
  <c r="L2492" i="13"/>
  <c r="M2492" i="13"/>
  <c r="N2492" i="13"/>
  <c r="P2492" i="13"/>
  <c r="B2493" i="13"/>
  <c r="C2493" i="13"/>
  <c r="D2493" i="13"/>
  <c r="E2493" i="13"/>
  <c r="G2493" i="13"/>
  <c r="I2493" i="13"/>
  <c r="J2493" i="13"/>
  <c r="K2493" i="13"/>
  <c r="L2493" i="13"/>
  <c r="M2493" i="13"/>
  <c r="N2493" i="13"/>
  <c r="P2493" i="13"/>
  <c r="R2493" i="13"/>
  <c r="S2493" i="13"/>
  <c r="T2493" i="13" s="1"/>
  <c r="V2493" i="13" s="1"/>
  <c r="B2494" i="13"/>
  <c r="D2494" i="13"/>
  <c r="E2494" i="13"/>
  <c r="G2494" i="13"/>
  <c r="H2494" i="13"/>
  <c r="I2494" i="13"/>
  <c r="K2494" i="13"/>
  <c r="L2494" i="13"/>
  <c r="M2494" i="13"/>
  <c r="N2494" i="13"/>
  <c r="P2494" i="13"/>
  <c r="B2495" i="13"/>
  <c r="C2495" i="13"/>
  <c r="D2495" i="13"/>
  <c r="E2495" i="13"/>
  <c r="G2495" i="13"/>
  <c r="H2495" i="13"/>
  <c r="I2495" i="13"/>
  <c r="J2495" i="13"/>
  <c r="K2495" i="13"/>
  <c r="L2495" i="13"/>
  <c r="M2495" i="13"/>
  <c r="N2495" i="13"/>
  <c r="P2495" i="13"/>
  <c r="R2496" i="13"/>
  <c r="B2496" i="13"/>
  <c r="C2496" i="13"/>
  <c r="D2496" i="13"/>
  <c r="E2496" i="13"/>
  <c r="G2496" i="13"/>
  <c r="H2496" i="13"/>
  <c r="I2496" i="13"/>
  <c r="J2496" i="13"/>
  <c r="K2496" i="13"/>
  <c r="L2496" i="13"/>
  <c r="M2496" i="13"/>
  <c r="N2496" i="13"/>
  <c r="P2496" i="13"/>
  <c r="C2497" i="13"/>
  <c r="D2497" i="13"/>
  <c r="E2497" i="13"/>
  <c r="G2497" i="13"/>
  <c r="H2497" i="13"/>
  <c r="I2497" i="13"/>
  <c r="J2497" i="13"/>
  <c r="K2497" i="13"/>
  <c r="L2497" i="13"/>
  <c r="M2497" i="13"/>
  <c r="N2497" i="13"/>
  <c r="P2497" i="13"/>
  <c r="B2498" i="13"/>
  <c r="C2498" i="13"/>
  <c r="D2498" i="13"/>
  <c r="E2498" i="13"/>
  <c r="G2498" i="13"/>
  <c r="H2498" i="13"/>
  <c r="I2498" i="13"/>
  <c r="J2498" i="13"/>
  <c r="K2498" i="13"/>
  <c r="L2498" i="13"/>
  <c r="M2498" i="13"/>
  <c r="N2498" i="13"/>
  <c r="P2498" i="13"/>
  <c r="B2499" i="13"/>
  <c r="C2499" i="13"/>
  <c r="D2499" i="13"/>
  <c r="E2499" i="13"/>
  <c r="G2499" i="13"/>
  <c r="H2499" i="13"/>
  <c r="I2499" i="13"/>
  <c r="J2499" i="13"/>
  <c r="K2499" i="13"/>
  <c r="L2499" i="13"/>
  <c r="M2499" i="13"/>
  <c r="N2499" i="13"/>
  <c r="P2499" i="13"/>
  <c r="B2500" i="13"/>
  <c r="C2500" i="13"/>
  <c r="D2500" i="13"/>
  <c r="E2500" i="13"/>
  <c r="G2500" i="13"/>
  <c r="H2500" i="13"/>
  <c r="I2500" i="13"/>
  <c r="J2500" i="13"/>
  <c r="K2500" i="13"/>
  <c r="L2500" i="13"/>
  <c r="M2500" i="13"/>
  <c r="N2500" i="13"/>
  <c r="P2500" i="13"/>
  <c r="B2501" i="13"/>
  <c r="C2501" i="13"/>
  <c r="D2501" i="13"/>
  <c r="E2501" i="13"/>
  <c r="G2501" i="13"/>
  <c r="H2501" i="13"/>
  <c r="I2501" i="13"/>
  <c r="J2501" i="13"/>
  <c r="K2501" i="13"/>
  <c r="L2501" i="13"/>
  <c r="M2501" i="13"/>
  <c r="N2501" i="13"/>
  <c r="P2501" i="13"/>
  <c r="R2501" i="13"/>
  <c r="B2502" i="13"/>
  <c r="D2502" i="13"/>
  <c r="E2502" i="13"/>
  <c r="G2502" i="13"/>
  <c r="H2502" i="13"/>
  <c r="I2502" i="13"/>
  <c r="K2502" i="13"/>
  <c r="L2502" i="13"/>
  <c r="M2502" i="13"/>
  <c r="N2502" i="13"/>
  <c r="P2502" i="13"/>
  <c r="B2503" i="13"/>
  <c r="C2503" i="13"/>
  <c r="D2503" i="13"/>
  <c r="E2503" i="13"/>
  <c r="G2503" i="13"/>
  <c r="H2503" i="13"/>
  <c r="I2503" i="13"/>
  <c r="J2503" i="13"/>
  <c r="K2503" i="13"/>
  <c r="L2503" i="13"/>
  <c r="M2503" i="13"/>
  <c r="N2503" i="13"/>
  <c r="P2503" i="13"/>
  <c r="R2504" i="13"/>
  <c r="B2504" i="13"/>
  <c r="C2504" i="13"/>
  <c r="D2504" i="13"/>
  <c r="E2504" i="13"/>
  <c r="G2504" i="13"/>
  <c r="H2504" i="13"/>
  <c r="I2504" i="13"/>
  <c r="J2504" i="13"/>
  <c r="K2504" i="13"/>
  <c r="L2504" i="13"/>
  <c r="M2504" i="13"/>
  <c r="N2504" i="13"/>
  <c r="P2504" i="13"/>
  <c r="C2505" i="13"/>
  <c r="D2505" i="13"/>
  <c r="E2505" i="13"/>
  <c r="G2505" i="13"/>
  <c r="H2505" i="13"/>
  <c r="I2505" i="13"/>
  <c r="J2505" i="13"/>
  <c r="K2505" i="13"/>
  <c r="L2505" i="13"/>
  <c r="M2505" i="13"/>
  <c r="N2505" i="13"/>
  <c r="P2505" i="13"/>
  <c r="B2506" i="13"/>
  <c r="C2506" i="13"/>
  <c r="D2506" i="13"/>
  <c r="E2506" i="13"/>
  <c r="G2506" i="13"/>
  <c r="H2506" i="13"/>
  <c r="I2506" i="13"/>
  <c r="J2506" i="13"/>
  <c r="K2506" i="13"/>
  <c r="L2506" i="13"/>
  <c r="M2506" i="13"/>
  <c r="N2506" i="13"/>
  <c r="P2506" i="13"/>
  <c r="B2507" i="13"/>
  <c r="C2507" i="13"/>
  <c r="D2507" i="13"/>
  <c r="E2507" i="13"/>
  <c r="G2507" i="13"/>
  <c r="H2507" i="13"/>
  <c r="I2507" i="13"/>
  <c r="J2507" i="13"/>
  <c r="K2507" i="13"/>
  <c r="L2507" i="13"/>
  <c r="M2507" i="13"/>
  <c r="N2507" i="13"/>
  <c r="P2507" i="13"/>
  <c r="B2508" i="13"/>
  <c r="C2508" i="13"/>
  <c r="D2508" i="13"/>
  <c r="E2508" i="13"/>
  <c r="G2508" i="13"/>
  <c r="H2508" i="13"/>
  <c r="I2508" i="13"/>
  <c r="J2508" i="13"/>
  <c r="K2508" i="13"/>
  <c r="L2508" i="13"/>
  <c r="M2508" i="13"/>
  <c r="N2508" i="13"/>
  <c r="P2508" i="13"/>
  <c r="B2509" i="13"/>
  <c r="C2509" i="13"/>
  <c r="D2509" i="13"/>
  <c r="E2509" i="13"/>
  <c r="G2509" i="13"/>
  <c r="I2509" i="13"/>
  <c r="J2509" i="13"/>
  <c r="K2509" i="13"/>
  <c r="L2509" i="13"/>
  <c r="M2509" i="13"/>
  <c r="N2509" i="13"/>
  <c r="P2509" i="13"/>
  <c r="R2509" i="13"/>
  <c r="U2509" i="13"/>
  <c r="V2509" i="13"/>
  <c r="B2510" i="13"/>
  <c r="D2510" i="13"/>
  <c r="E2510" i="13"/>
  <c r="G2510" i="13"/>
  <c r="H2510" i="13"/>
  <c r="I2510" i="13"/>
  <c r="J2510" i="13"/>
  <c r="K2510" i="13"/>
  <c r="L2510" i="13"/>
  <c r="M2510" i="13"/>
  <c r="N2510" i="13"/>
  <c r="P2510" i="13"/>
  <c r="B2511" i="13"/>
  <c r="C2511" i="13"/>
  <c r="D2511" i="13"/>
  <c r="E2511" i="13"/>
  <c r="G2511" i="13"/>
  <c r="H2511" i="13"/>
  <c r="I2511" i="13"/>
  <c r="J2511" i="13"/>
  <c r="K2511" i="13"/>
  <c r="L2511" i="13"/>
  <c r="M2511" i="13"/>
  <c r="N2511" i="13"/>
  <c r="P2511" i="13"/>
  <c r="R2512" i="13"/>
  <c r="B2512" i="13"/>
  <c r="C2512" i="13"/>
  <c r="D2512" i="13"/>
  <c r="E2512" i="13"/>
  <c r="G2512" i="13"/>
  <c r="H2512" i="13"/>
  <c r="I2512" i="13"/>
  <c r="J2512" i="13"/>
  <c r="K2512" i="13"/>
  <c r="L2512" i="13"/>
  <c r="M2512" i="13"/>
  <c r="N2512" i="13"/>
  <c r="P2512" i="13"/>
  <c r="D2513" i="13"/>
  <c r="E2513" i="13"/>
  <c r="G2513" i="13"/>
  <c r="H2513" i="13"/>
  <c r="I2513" i="13"/>
  <c r="J2513" i="13"/>
  <c r="K2513" i="13"/>
  <c r="L2513" i="13"/>
  <c r="M2513" i="13"/>
  <c r="N2513" i="13"/>
  <c r="P2513" i="13"/>
  <c r="B2514" i="13"/>
  <c r="C2514" i="13"/>
  <c r="D2514" i="13"/>
  <c r="E2514" i="13"/>
  <c r="G2514" i="13"/>
  <c r="H2514" i="13"/>
  <c r="I2514" i="13"/>
  <c r="J2514" i="13"/>
  <c r="K2514" i="13"/>
  <c r="L2514" i="13"/>
  <c r="M2514" i="13"/>
  <c r="N2514" i="13"/>
  <c r="P2514" i="13"/>
  <c r="B2515" i="13"/>
  <c r="C2515" i="13"/>
  <c r="D2515" i="13"/>
  <c r="E2515" i="13"/>
  <c r="G2515" i="13"/>
  <c r="H2515" i="13"/>
  <c r="I2515" i="13"/>
  <c r="J2515" i="13"/>
  <c r="K2515" i="13"/>
  <c r="L2515" i="13"/>
  <c r="M2515" i="13"/>
  <c r="N2515" i="13"/>
  <c r="P2515" i="13"/>
  <c r="B2516" i="13"/>
  <c r="C2516" i="13"/>
  <c r="D2516" i="13"/>
  <c r="E2516" i="13"/>
  <c r="G2516" i="13"/>
  <c r="H2516" i="13"/>
  <c r="I2516" i="13"/>
  <c r="J2516" i="13"/>
  <c r="K2516" i="13"/>
  <c r="M2516" i="13"/>
  <c r="N2516" i="13"/>
  <c r="P2516" i="13"/>
  <c r="B2517" i="13"/>
  <c r="C2517" i="13"/>
  <c r="D2517" i="13"/>
  <c r="E2517" i="13"/>
  <c r="I2517" i="13"/>
  <c r="J2517" i="13"/>
  <c r="K2517" i="13"/>
  <c r="L2517" i="13"/>
  <c r="M2517" i="13"/>
  <c r="N2517" i="13"/>
  <c r="R2517" i="13"/>
  <c r="S2517" i="13"/>
  <c r="T2517" i="13" s="1"/>
  <c r="V2517" i="13" s="1"/>
  <c r="B2518" i="13"/>
  <c r="D2518" i="13"/>
  <c r="E2518" i="13"/>
  <c r="G2518" i="13"/>
  <c r="H2518" i="13"/>
  <c r="I2518" i="13"/>
  <c r="J2518" i="13"/>
  <c r="K2518" i="13"/>
  <c r="L2518" i="13"/>
  <c r="M2518" i="13"/>
  <c r="N2518" i="13"/>
  <c r="P2518" i="13"/>
  <c r="B2519" i="13"/>
  <c r="C2519" i="13"/>
  <c r="D2519" i="13"/>
  <c r="E2519" i="13"/>
  <c r="G2519" i="13"/>
  <c r="H2519" i="13"/>
  <c r="I2519" i="13"/>
  <c r="J2519" i="13"/>
  <c r="K2519" i="13"/>
  <c r="L2519" i="13"/>
  <c r="M2519" i="13"/>
  <c r="N2519" i="13"/>
  <c r="P2519" i="13"/>
  <c r="R2520" i="13"/>
  <c r="B2520" i="13"/>
  <c r="C2520" i="13"/>
  <c r="D2520" i="13"/>
  <c r="E2520" i="13"/>
  <c r="G2520" i="13"/>
  <c r="H2520" i="13"/>
  <c r="I2520" i="13"/>
  <c r="J2520" i="13"/>
  <c r="K2520" i="13"/>
  <c r="L2520" i="13"/>
  <c r="M2520" i="13"/>
  <c r="N2520" i="13"/>
  <c r="P2520" i="13"/>
  <c r="D2521" i="13"/>
  <c r="E2521" i="13"/>
  <c r="G2521" i="13"/>
  <c r="H2521" i="13"/>
  <c r="I2521" i="13"/>
  <c r="J2521" i="13"/>
  <c r="K2521" i="13"/>
  <c r="L2521" i="13"/>
  <c r="M2521" i="13"/>
  <c r="N2521" i="13"/>
  <c r="P2521" i="13"/>
  <c r="B2522" i="13"/>
  <c r="C2522" i="13"/>
  <c r="D2522" i="13"/>
  <c r="E2522" i="13"/>
  <c r="G2522" i="13"/>
  <c r="H2522" i="13"/>
  <c r="I2522" i="13"/>
  <c r="J2522" i="13"/>
  <c r="K2522" i="13"/>
  <c r="L2522" i="13"/>
  <c r="M2522" i="13"/>
  <c r="N2522" i="13"/>
  <c r="P2522" i="13"/>
  <c r="B2523" i="13"/>
  <c r="C2523" i="13"/>
  <c r="D2523" i="13"/>
  <c r="E2523" i="13"/>
  <c r="G2523" i="13"/>
  <c r="H2523" i="13"/>
  <c r="I2523" i="13"/>
  <c r="J2523" i="13"/>
  <c r="K2523" i="13"/>
  <c r="L2523" i="13"/>
  <c r="M2523" i="13"/>
  <c r="N2523" i="13"/>
  <c r="P2523" i="13"/>
  <c r="B2524" i="13"/>
  <c r="C2524" i="13"/>
  <c r="D2524" i="13"/>
  <c r="E2524" i="13"/>
  <c r="G2524" i="13"/>
  <c r="H2524" i="13"/>
  <c r="I2524" i="13"/>
  <c r="J2524" i="13"/>
  <c r="K2524" i="13"/>
  <c r="M2524" i="13"/>
  <c r="N2524" i="13"/>
  <c r="P2524" i="13"/>
  <c r="B2525" i="13"/>
  <c r="C2525" i="13"/>
  <c r="D2525" i="13"/>
  <c r="E2525" i="13"/>
  <c r="I2525" i="13"/>
  <c r="J2525" i="13"/>
  <c r="K2525" i="13"/>
  <c r="L2525" i="13"/>
  <c r="M2525" i="13"/>
  <c r="N2525" i="13"/>
  <c r="R2525" i="13"/>
  <c r="S2525" i="13"/>
  <c r="B2526" i="13"/>
  <c r="D2526" i="13"/>
  <c r="E2526" i="13"/>
  <c r="G2526" i="13"/>
  <c r="H2526" i="13"/>
  <c r="I2526" i="13"/>
  <c r="J2526" i="13"/>
  <c r="K2526" i="13"/>
  <c r="L2526" i="13"/>
  <c r="M2526" i="13"/>
  <c r="N2526" i="13"/>
  <c r="P2526" i="13"/>
  <c r="B2527" i="13"/>
  <c r="C2527" i="13"/>
  <c r="D2527" i="13"/>
  <c r="E2527" i="13"/>
  <c r="G2527" i="13"/>
  <c r="H2527" i="13"/>
  <c r="I2527" i="13"/>
  <c r="J2527" i="13"/>
  <c r="K2527" i="13"/>
  <c r="L2527" i="13"/>
  <c r="M2527" i="13"/>
  <c r="N2527" i="13"/>
  <c r="P2527" i="13"/>
  <c r="B2528" i="13"/>
  <c r="C2528" i="13"/>
  <c r="D2528" i="13"/>
  <c r="E2528" i="13"/>
  <c r="G2528" i="13"/>
  <c r="I2528" i="13"/>
  <c r="J2528" i="13"/>
  <c r="K2528" i="13"/>
  <c r="L2528" i="13"/>
  <c r="M2528" i="13"/>
  <c r="N2528" i="13"/>
  <c r="P2528" i="13"/>
  <c r="C2529" i="13"/>
  <c r="D2529" i="13"/>
  <c r="E2529" i="13"/>
  <c r="G2529" i="13"/>
  <c r="H2529" i="13"/>
  <c r="I2529" i="13"/>
  <c r="J2529" i="13"/>
  <c r="L2529" i="13"/>
  <c r="M2529" i="13"/>
  <c r="N2529" i="13"/>
  <c r="P2529" i="13"/>
  <c r="B2530" i="13"/>
  <c r="C2530" i="13"/>
  <c r="D2530" i="13"/>
  <c r="G2530" i="13"/>
  <c r="H2530" i="13"/>
  <c r="I2530" i="13"/>
  <c r="J2530" i="13"/>
  <c r="K2530" i="13"/>
  <c r="L2530" i="13"/>
  <c r="M2530" i="13"/>
  <c r="P2530" i="13"/>
  <c r="B2531" i="13"/>
  <c r="C2531" i="13"/>
  <c r="D2531" i="13"/>
  <c r="E2531" i="13"/>
  <c r="G2531" i="13"/>
  <c r="H2531" i="13"/>
  <c r="I2531" i="13"/>
  <c r="J2531" i="13"/>
  <c r="K2531" i="13"/>
  <c r="L2531" i="13"/>
  <c r="M2531" i="13"/>
  <c r="N2531" i="13"/>
  <c r="P2531" i="13"/>
  <c r="B2532" i="13"/>
  <c r="C2532" i="13"/>
  <c r="D2532" i="13"/>
  <c r="E2532" i="13"/>
  <c r="G2532" i="13"/>
  <c r="H2532" i="13"/>
  <c r="I2532" i="13"/>
  <c r="J2532" i="13"/>
  <c r="K2532" i="13"/>
  <c r="L2532" i="13"/>
  <c r="M2532" i="13"/>
  <c r="N2532" i="13"/>
  <c r="P2532" i="13"/>
  <c r="B2533" i="13"/>
  <c r="C2533" i="13"/>
  <c r="D2533" i="13"/>
  <c r="E2533" i="13"/>
  <c r="G2533" i="13"/>
  <c r="I2533" i="13"/>
  <c r="J2533" i="13"/>
  <c r="K2533" i="13"/>
  <c r="L2533" i="13"/>
  <c r="M2533" i="13"/>
  <c r="N2533" i="13"/>
  <c r="P2533" i="13"/>
  <c r="R2533" i="13"/>
  <c r="S2533" i="13"/>
  <c r="B2534" i="13"/>
  <c r="D2534" i="13"/>
  <c r="E2534" i="13"/>
  <c r="G2534" i="13"/>
  <c r="H2534" i="13"/>
  <c r="I2534" i="13"/>
  <c r="J2534" i="13"/>
  <c r="K2534" i="13"/>
  <c r="L2534" i="13"/>
  <c r="M2534" i="13"/>
  <c r="N2534" i="13"/>
  <c r="P2534" i="13"/>
  <c r="B2535" i="13"/>
  <c r="C2535" i="13"/>
  <c r="D2535" i="13"/>
  <c r="E2535" i="13"/>
  <c r="G2535" i="13"/>
  <c r="H2535" i="13"/>
  <c r="I2535" i="13"/>
  <c r="J2535" i="13"/>
  <c r="K2535" i="13"/>
  <c r="L2535" i="13"/>
  <c r="M2535" i="13"/>
  <c r="N2535" i="13"/>
  <c r="P2535" i="13"/>
  <c r="B2536" i="13"/>
  <c r="C2536" i="13"/>
  <c r="D2536" i="13"/>
  <c r="E2536" i="13"/>
  <c r="G2536" i="13"/>
  <c r="I2536" i="13"/>
  <c r="J2536" i="13"/>
  <c r="K2536" i="13"/>
  <c r="L2536" i="13"/>
  <c r="M2536" i="13"/>
  <c r="N2536" i="13"/>
  <c r="P2536" i="13"/>
  <c r="C2537" i="13"/>
  <c r="D2537" i="13"/>
  <c r="E2537" i="13"/>
  <c r="G2537" i="13"/>
  <c r="H2537" i="13"/>
  <c r="I2537" i="13"/>
  <c r="J2537" i="13"/>
  <c r="L2537" i="13"/>
  <c r="M2537" i="13"/>
  <c r="N2537" i="13"/>
  <c r="P2537" i="13"/>
  <c r="B2538" i="13"/>
  <c r="C2538" i="13"/>
  <c r="D2538" i="13"/>
  <c r="G2538" i="13"/>
  <c r="H2538" i="13"/>
  <c r="I2538" i="13"/>
  <c r="J2538" i="13"/>
  <c r="K2538" i="13"/>
  <c r="L2538" i="13"/>
  <c r="M2538" i="13"/>
  <c r="P2538" i="13"/>
  <c r="B2539" i="13"/>
  <c r="C2539" i="13"/>
  <c r="D2539" i="13"/>
  <c r="E2539" i="13"/>
  <c r="G2539" i="13"/>
  <c r="H2539" i="13"/>
  <c r="I2539" i="13"/>
  <c r="J2539" i="13"/>
  <c r="K2539" i="13"/>
  <c r="L2539" i="13"/>
  <c r="M2539" i="13"/>
  <c r="N2539" i="13"/>
  <c r="P2539" i="13"/>
  <c r="C2540" i="13"/>
  <c r="D2540" i="13"/>
  <c r="E2540" i="13"/>
  <c r="G2540" i="13"/>
  <c r="H2540" i="13"/>
  <c r="I2540" i="13"/>
  <c r="J2540" i="13"/>
  <c r="K2540" i="13"/>
  <c r="L2540" i="13"/>
  <c r="M2540" i="13"/>
  <c r="N2540" i="13"/>
  <c r="P2540" i="13"/>
  <c r="B2541" i="13"/>
  <c r="C2541" i="13"/>
  <c r="D2541" i="13"/>
  <c r="E2541" i="13"/>
  <c r="G2541" i="13"/>
  <c r="I2541" i="13"/>
  <c r="J2541" i="13"/>
  <c r="K2541" i="13"/>
  <c r="L2541" i="13"/>
  <c r="M2541" i="13"/>
  <c r="N2541" i="13"/>
  <c r="P2541" i="13"/>
  <c r="R2541" i="13"/>
  <c r="S2541" i="13"/>
  <c r="T2541" i="13" s="1"/>
  <c r="V2541" i="13" s="1"/>
  <c r="B2542" i="13"/>
  <c r="D2542" i="13"/>
  <c r="E2542" i="13"/>
  <c r="G2542" i="13"/>
  <c r="H2542" i="13"/>
  <c r="I2542" i="13"/>
  <c r="J2542" i="13"/>
  <c r="K2542" i="13"/>
  <c r="L2542" i="13"/>
  <c r="M2542" i="13"/>
  <c r="N2542" i="13"/>
  <c r="P2542" i="13"/>
  <c r="B2543" i="13"/>
  <c r="C2543" i="13"/>
  <c r="D2543" i="13"/>
  <c r="E2543" i="13"/>
  <c r="G2543" i="13"/>
  <c r="H2543" i="13"/>
  <c r="I2543" i="13"/>
  <c r="J2543" i="13"/>
  <c r="K2543" i="13"/>
  <c r="L2543" i="13"/>
  <c r="M2543" i="13"/>
  <c r="N2543" i="13"/>
  <c r="P2543" i="13"/>
  <c r="B2544" i="13"/>
  <c r="C2544" i="13"/>
  <c r="D2544" i="13"/>
  <c r="E2544" i="13"/>
  <c r="G2544" i="13"/>
  <c r="I2544" i="13"/>
  <c r="J2544" i="13"/>
  <c r="K2544" i="13"/>
  <c r="L2544" i="13"/>
  <c r="M2544" i="13"/>
  <c r="N2544" i="13"/>
  <c r="P2544" i="13"/>
  <c r="C2545" i="13"/>
  <c r="D2545" i="13"/>
  <c r="E2545" i="13"/>
  <c r="G2545" i="13"/>
  <c r="H2545" i="13"/>
  <c r="I2545" i="13"/>
  <c r="J2545" i="13"/>
  <c r="L2545" i="13"/>
  <c r="M2545" i="13"/>
  <c r="N2545" i="13"/>
  <c r="P2545" i="13"/>
  <c r="B2546" i="13"/>
  <c r="C2546" i="13"/>
  <c r="D2546" i="13"/>
  <c r="G2546" i="13"/>
  <c r="H2546" i="13"/>
  <c r="I2546" i="13"/>
  <c r="J2546" i="13"/>
  <c r="K2546" i="13"/>
  <c r="L2546" i="13"/>
  <c r="M2546" i="13"/>
  <c r="P2546" i="13"/>
  <c r="B2547" i="13"/>
  <c r="C2547" i="13"/>
  <c r="D2547" i="13"/>
  <c r="E2547" i="13"/>
  <c r="G2547" i="13"/>
  <c r="H2547" i="13"/>
  <c r="J2547" i="13"/>
  <c r="K2547" i="13"/>
  <c r="L2547" i="13"/>
  <c r="M2547" i="13"/>
  <c r="N2547" i="13"/>
  <c r="P2547" i="13"/>
  <c r="B2548" i="13"/>
  <c r="C2548" i="13"/>
  <c r="D2548" i="13"/>
  <c r="E2548" i="13"/>
  <c r="G2548" i="13"/>
  <c r="H2548" i="13"/>
  <c r="I2548" i="13"/>
  <c r="J2548" i="13"/>
  <c r="K2548" i="13"/>
  <c r="M2548" i="13"/>
  <c r="N2548" i="13"/>
  <c r="P2548" i="13"/>
  <c r="B2549" i="13"/>
  <c r="C2549" i="13"/>
  <c r="D2549" i="13"/>
  <c r="E2549" i="13"/>
  <c r="I2549" i="13"/>
  <c r="J2549" i="13"/>
  <c r="K2549" i="13"/>
  <c r="L2549" i="13"/>
  <c r="M2549" i="13"/>
  <c r="N2549" i="13"/>
  <c r="R2549" i="13"/>
  <c r="S2549" i="13"/>
  <c r="B2550" i="13"/>
  <c r="D2550" i="13"/>
  <c r="E2550" i="13"/>
  <c r="G2550" i="13"/>
  <c r="H2550" i="13"/>
  <c r="I2550" i="13"/>
  <c r="J2550" i="13"/>
  <c r="K2550" i="13"/>
  <c r="L2550" i="13"/>
  <c r="M2550" i="13"/>
  <c r="N2550" i="13"/>
  <c r="P2550" i="13"/>
  <c r="B2551" i="13"/>
  <c r="C2551" i="13"/>
  <c r="D2551" i="13"/>
  <c r="E2551" i="13"/>
  <c r="G2551" i="13"/>
  <c r="H2551" i="13"/>
  <c r="I2551" i="13"/>
  <c r="J2551" i="13"/>
  <c r="K2551" i="13"/>
  <c r="L2551" i="13"/>
  <c r="M2551" i="13"/>
  <c r="N2551" i="13"/>
  <c r="P2551" i="13"/>
  <c r="B2552" i="13"/>
  <c r="C2552" i="13"/>
  <c r="D2552" i="13"/>
  <c r="E2552" i="13"/>
  <c r="G2552" i="13"/>
  <c r="H2552" i="13"/>
  <c r="I2552" i="13"/>
  <c r="J2552" i="13"/>
  <c r="K2552" i="13"/>
  <c r="L2552" i="13"/>
  <c r="M2552" i="13"/>
  <c r="N2552" i="13"/>
  <c r="P2552" i="13"/>
  <c r="R2552" i="13"/>
  <c r="S2552" i="13"/>
  <c r="T2552" i="13" s="1"/>
  <c r="V2552" i="13" s="1"/>
  <c r="D2553" i="13"/>
  <c r="E2553" i="13"/>
  <c r="G2553" i="13"/>
  <c r="H2553" i="13"/>
  <c r="I2553" i="13"/>
  <c r="J2553" i="13"/>
  <c r="K2553" i="13"/>
  <c r="L2553" i="13"/>
  <c r="M2553" i="13"/>
  <c r="N2553" i="13"/>
  <c r="P2553" i="13"/>
  <c r="B2554" i="13"/>
  <c r="C2554" i="13"/>
  <c r="D2554" i="13"/>
  <c r="E2554" i="13"/>
  <c r="G2554" i="13"/>
  <c r="H2554" i="13"/>
  <c r="I2554" i="13"/>
  <c r="J2554" i="13"/>
  <c r="K2554" i="13"/>
  <c r="L2554" i="13"/>
  <c r="M2554" i="13"/>
  <c r="N2554" i="13"/>
  <c r="P2554" i="13"/>
  <c r="B2555" i="13"/>
  <c r="C2555" i="13"/>
  <c r="D2555" i="13"/>
  <c r="E2555" i="13"/>
  <c r="G2555" i="13"/>
  <c r="H2555" i="13"/>
  <c r="I2555" i="13"/>
  <c r="J2555" i="13"/>
  <c r="K2555" i="13"/>
  <c r="L2555" i="13"/>
  <c r="M2555" i="13"/>
  <c r="N2555" i="13"/>
  <c r="P2555" i="13"/>
  <c r="B2556" i="13"/>
  <c r="C2556" i="13"/>
  <c r="D2556" i="13"/>
  <c r="E2556" i="13"/>
  <c r="G2556" i="13"/>
  <c r="H2556" i="13"/>
  <c r="I2556" i="13"/>
  <c r="J2556" i="13"/>
  <c r="K2556" i="13"/>
  <c r="L2556" i="13"/>
  <c r="M2556" i="13"/>
  <c r="N2556" i="13"/>
  <c r="P2556" i="13"/>
  <c r="B2557" i="13"/>
  <c r="C2557" i="13"/>
  <c r="D2557" i="13"/>
  <c r="E2557" i="13"/>
  <c r="G2557" i="13"/>
  <c r="I2557" i="13"/>
  <c r="J2557" i="13"/>
  <c r="K2557" i="13"/>
  <c r="L2557" i="13"/>
  <c r="M2557" i="13"/>
  <c r="N2557" i="13"/>
  <c r="P2557" i="13"/>
  <c r="R2557" i="13"/>
  <c r="S2557" i="13"/>
  <c r="T2557" i="13" s="1"/>
  <c r="V2557" i="13" s="1"/>
  <c r="B2558" i="13"/>
  <c r="D2558" i="13"/>
  <c r="E2558" i="13"/>
  <c r="G2558" i="13"/>
  <c r="H2558" i="13"/>
  <c r="I2558" i="13"/>
  <c r="J2558" i="13"/>
  <c r="K2558" i="13"/>
  <c r="L2558" i="13"/>
  <c r="M2558" i="13"/>
  <c r="N2558" i="13"/>
  <c r="P2558" i="13"/>
  <c r="B2559" i="13"/>
  <c r="C2559" i="13"/>
  <c r="D2559" i="13"/>
  <c r="E2559" i="13"/>
  <c r="G2559" i="13"/>
  <c r="H2559" i="13"/>
  <c r="I2559" i="13"/>
  <c r="J2559" i="13"/>
  <c r="K2559" i="13"/>
  <c r="L2559" i="13"/>
  <c r="M2559" i="13"/>
  <c r="N2559" i="13"/>
  <c r="P2559" i="13"/>
  <c r="B2560" i="13"/>
  <c r="C2560" i="13"/>
  <c r="D2560" i="13"/>
  <c r="E2560" i="13"/>
  <c r="G2560" i="13"/>
  <c r="H2560" i="13"/>
  <c r="I2560" i="13"/>
  <c r="J2560" i="13"/>
  <c r="K2560" i="13"/>
  <c r="L2560" i="13"/>
  <c r="M2560" i="13"/>
  <c r="N2560" i="13"/>
  <c r="P2560" i="13"/>
  <c r="R2560" i="13"/>
  <c r="S2560" i="13"/>
  <c r="B2561" i="13"/>
  <c r="C2561" i="13"/>
  <c r="D2561" i="13"/>
  <c r="E2561" i="13"/>
  <c r="G2561" i="13"/>
  <c r="H2561" i="13"/>
  <c r="I2561" i="13"/>
  <c r="J2561" i="13"/>
  <c r="L2561" i="13"/>
  <c r="M2561" i="13"/>
  <c r="N2561" i="13"/>
  <c r="P2561" i="13"/>
  <c r="B2562" i="13"/>
  <c r="C2562" i="13"/>
  <c r="D2562" i="13"/>
  <c r="G2562" i="13"/>
  <c r="H2562" i="13"/>
  <c r="I2562" i="13"/>
  <c r="J2562" i="13"/>
  <c r="K2562" i="13"/>
  <c r="L2562" i="13"/>
  <c r="M2562" i="13"/>
  <c r="P2562" i="13"/>
  <c r="B2563" i="13"/>
  <c r="C2563" i="13"/>
  <c r="D2563" i="13"/>
  <c r="E2563" i="13"/>
  <c r="G2563" i="13"/>
  <c r="H2563" i="13"/>
  <c r="J2563" i="13"/>
  <c r="K2563" i="13"/>
  <c r="L2563" i="13"/>
  <c r="M2563" i="13"/>
  <c r="N2563" i="13"/>
  <c r="P2563" i="13"/>
  <c r="B2564" i="13"/>
  <c r="C2564" i="13"/>
  <c r="D2564" i="13"/>
  <c r="E2564" i="13"/>
  <c r="G2564" i="13"/>
  <c r="H2564" i="13"/>
  <c r="I2564" i="13"/>
  <c r="J2564" i="13"/>
  <c r="K2564" i="13"/>
  <c r="M2564" i="13"/>
  <c r="N2564" i="13"/>
  <c r="P2564" i="13"/>
  <c r="S2564" i="13"/>
  <c r="T2564" i="13" s="1"/>
  <c r="V2564" i="13" s="1"/>
  <c r="B2565" i="13"/>
  <c r="C2565" i="13"/>
  <c r="D2565" i="13"/>
  <c r="E2565" i="13"/>
  <c r="G2565" i="13"/>
  <c r="I2565" i="13"/>
  <c r="J2565" i="13"/>
  <c r="K2565" i="13"/>
  <c r="L2565" i="13"/>
  <c r="M2565" i="13"/>
  <c r="N2565" i="13"/>
  <c r="P2565" i="13"/>
  <c r="R2565" i="13"/>
  <c r="S2565" i="13"/>
  <c r="T2565" i="13" s="1"/>
  <c r="V2565" i="13" s="1"/>
  <c r="B2566" i="13"/>
  <c r="D2566" i="13"/>
  <c r="E2566" i="13"/>
  <c r="G2566" i="13"/>
  <c r="H2566" i="13"/>
  <c r="I2566" i="13"/>
  <c r="J2566" i="13"/>
  <c r="K2566" i="13"/>
  <c r="L2566" i="13"/>
  <c r="M2566" i="13"/>
  <c r="N2566" i="13"/>
  <c r="P2566" i="13"/>
  <c r="B2567" i="13"/>
  <c r="C2567" i="13"/>
  <c r="D2567" i="13"/>
  <c r="E2567" i="13"/>
  <c r="G2567" i="13"/>
  <c r="H2567" i="13"/>
  <c r="I2567" i="13"/>
  <c r="J2567" i="13"/>
  <c r="K2567" i="13"/>
  <c r="L2567" i="13"/>
  <c r="M2567" i="13"/>
  <c r="N2567" i="13"/>
  <c r="P2567" i="13"/>
  <c r="B2568" i="13"/>
  <c r="C2568" i="13"/>
  <c r="D2568" i="13"/>
  <c r="E2568" i="13"/>
  <c r="G2568" i="13"/>
  <c r="H2568" i="13"/>
  <c r="I2568" i="13"/>
  <c r="J2568" i="13"/>
  <c r="K2568" i="13"/>
  <c r="L2568" i="13"/>
  <c r="M2568" i="13"/>
  <c r="N2568" i="13"/>
  <c r="P2568" i="13"/>
  <c r="R2568" i="13"/>
  <c r="S2568" i="13"/>
  <c r="T2568" i="13" s="1"/>
  <c r="V2568" i="13" s="1"/>
  <c r="C2569" i="13"/>
  <c r="D2569" i="13"/>
  <c r="E2569" i="13"/>
  <c r="G2569" i="13"/>
  <c r="H2569" i="13"/>
  <c r="I2569" i="13"/>
  <c r="J2569" i="13"/>
  <c r="K2569" i="13"/>
  <c r="L2569" i="13"/>
  <c r="M2569" i="13"/>
  <c r="N2569" i="13"/>
  <c r="P2569" i="13"/>
  <c r="B2570" i="13"/>
  <c r="C2570" i="13"/>
  <c r="D2570" i="13"/>
  <c r="E2570" i="13"/>
  <c r="G2570" i="13"/>
  <c r="H2570" i="13"/>
  <c r="I2570" i="13"/>
  <c r="J2570" i="13"/>
  <c r="K2570" i="13"/>
  <c r="L2570" i="13"/>
  <c r="M2570" i="13"/>
  <c r="N2570" i="13"/>
  <c r="P2570" i="13"/>
  <c r="B2571" i="13"/>
  <c r="C2571" i="13"/>
  <c r="D2571" i="13"/>
  <c r="E2571" i="13"/>
  <c r="G2571" i="13"/>
  <c r="H2571" i="13"/>
  <c r="I2571" i="13"/>
  <c r="J2571" i="13"/>
  <c r="K2571" i="13"/>
  <c r="L2571" i="13"/>
  <c r="M2571" i="13"/>
  <c r="N2571" i="13"/>
  <c r="P2571" i="13"/>
  <c r="B2572" i="13"/>
  <c r="C2572" i="13"/>
  <c r="D2572" i="13"/>
  <c r="E2572" i="13"/>
  <c r="G2572" i="13"/>
  <c r="H2572" i="13"/>
  <c r="I2572" i="13"/>
  <c r="J2572" i="13"/>
  <c r="K2572" i="13"/>
  <c r="L2572" i="13"/>
  <c r="M2572" i="13"/>
  <c r="N2572" i="13"/>
  <c r="P2572" i="13"/>
  <c r="B2573" i="13"/>
  <c r="C2573" i="13"/>
  <c r="D2573" i="13"/>
  <c r="E2573" i="13"/>
  <c r="G2573" i="13"/>
  <c r="I2573" i="13"/>
  <c r="J2573" i="13"/>
  <c r="K2573" i="13"/>
  <c r="L2573" i="13"/>
  <c r="M2573" i="13"/>
  <c r="N2573" i="13"/>
  <c r="P2573" i="13"/>
  <c r="S2573" i="13"/>
  <c r="T2573" i="13" s="1"/>
  <c r="V2573" i="13" s="1"/>
  <c r="B2574" i="13"/>
  <c r="D2574" i="13"/>
  <c r="E2574" i="13"/>
  <c r="G2574" i="13"/>
  <c r="H2574" i="13"/>
  <c r="I2574" i="13"/>
  <c r="J2574" i="13"/>
  <c r="K2574" i="13"/>
  <c r="L2574" i="13"/>
  <c r="M2574" i="13"/>
  <c r="N2574" i="13"/>
  <c r="P2574" i="13"/>
  <c r="B2575" i="13"/>
  <c r="C2575" i="13"/>
  <c r="D2575" i="13"/>
  <c r="E2575" i="13"/>
  <c r="G2575" i="13"/>
  <c r="H2575" i="13"/>
  <c r="I2575" i="13"/>
  <c r="J2575" i="13"/>
  <c r="K2575" i="13"/>
  <c r="L2575" i="13"/>
  <c r="M2575" i="13"/>
  <c r="N2575" i="13"/>
  <c r="P2575" i="13"/>
  <c r="B2576" i="13"/>
  <c r="C2576" i="13"/>
  <c r="D2576" i="13"/>
  <c r="E2576" i="13"/>
  <c r="G2576" i="13"/>
  <c r="H2576" i="13"/>
  <c r="I2576" i="13"/>
  <c r="J2576" i="13"/>
  <c r="K2576" i="13"/>
  <c r="L2576" i="13"/>
  <c r="M2576" i="13"/>
  <c r="N2576" i="13"/>
  <c r="P2576" i="13"/>
  <c r="R2576" i="13"/>
  <c r="S2576" i="13"/>
  <c r="T2576" i="13" s="1"/>
  <c r="V2576" i="13" s="1"/>
  <c r="D2577" i="13"/>
  <c r="E2577" i="13"/>
  <c r="G2577" i="13"/>
  <c r="H2577" i="13"/>
  <c r="I2577" i="13"/>
  <c r="J2577" i="13"/>
  <c r="K2577" i="13"/>
  <c r="L2577" i="13"/>
  <c r="M2577" i="13"/>
  <c r="N2577" i="13"/>
  <c r="P2577" i="13"/>
  <c r="B2578" i="13"/>
  <c r="C2578" i="13"/>
  <c r="D2578" i="13"/>
  <c r="E2578" i="13"/>
  <c r="G2578" i="13"/>
  <c r="H2578" i="13"/>
  <c r="I2578" i="13"/>
  <c r="J2578" i="13"/>
  <c r="K2578" i="13"/>
  <c r="L2578" i="13"/>
  <c r="M2578" i="13"/>
  <c r="N2578" i="13"/>
  <c r="P2578" i="13"/>
  <c r="B2579" i="13"/>
  <c r="C2579" i="13"/>
  <c r="D2579" i="13"/>
  <c r="E2579" i="13"/>
  <c r="G2579" i="13"/>
  <c r="H2579" i="13"/>
  <c r="I2579" i="13"/>
  <c r="J2579" i="13"/>
  <c r="K2579" i="13"/>
  <c r="L2579" i="13"/>
  <c r="M2579" i="13"/>
  <c r="N2579" i="13"/>
  <c r="P2579" i="13"/>
  <c r="B2580" i="13"/>
  <c r="C2580" i="13"/>
  <c r="D2580" i="13"/>
  <c r="E2580" i="13"/>
  <c r="G2580" i="13"/>
  <c r="H2580" i="13"/>
  <c r="I2580" i="13"/>
  <c r="J2580" i="13"/>
  <c r="K2580" i="13"/>
  <c r="L2580" i="13"/>
  <c r="M2580" i="13"/>
  <c r="N2580" i="13"/>
  <c r="P2580" i="13"/>
  <c r="S2580" i="13"/>
  <c r="T2580" i="13" s="1"/>
  <c r="V2580" i="13" s="1"/>
  <c r="B2581" i="13"/>
  <c r="C2581" i="13"/>
  <c r="D2581" i="13"/>
  <c r="E2581" i="13"/>
  <c r="G2581" i="13"/>
  <c r="I2581" i="13"/>
  <c r="J2581" i="13"/>
  <c r="K2581" i="13"/>
  <c r="L2581" i="13"/>
  <c r="M2581" i="13"/>
  <c r="N2581" i="13"/>
  <c r="P2581" i="13"/>
  <c r="R2581" i="13"/>
  <c r="S2581" i="13"/>
  <c r="T2581" i="13" s="1"/>
  <c r="V2581" i="13" s="1"/>
  <c r="B2582" i="13"/>
  <c r="D2582" i="13"/>
  <c r="E2582" i="13"/>
  <c r="G2582" i="13"/>
  <c r="H2582" i="13"/>
  <c r="I2582" i="13"/>
  <c r="J2582" i="13"/>
  <c r="K2582" i="13"/>
  <c r="L2582" i="13"/>
  <c r="M2582" i="13"/>
  <c r="N2582" i="13"/>
  <c r="P2582" i="13"/>
  <c r="B2583" i="13"/>
  <c r="C2583" i="13"/>
  <c r="E2583" i="13"/>
  <c r="G2583" i="13"/>
  <c r="H2583" i="13"/>
  <c r="I2583" i="13"/>
  <c r="J2583" i="13"/>
  <c r="K2583" i="13"/>
  <c r="L2583" i="13"/>
  <c r="N2583" i="13"/>
  <c r="P2583" i="13"/>
  <c r="B2584" i="13"/>
  <c r="C2584" i="13"/>
  <c r="D2584" i="13"/>
  <c r="E2584" i="13"/>
  <c r="G2584" i="13"/>
  <c r="I2584" i="13"/>
  <c r="J2584" i="13"/>
  <c r="K2584" i="13"/>
  <c r="L2584" i="13"/>
  <c r="M2584" i="13"/>
  <c r="N2584" i="13"/>
  <c r="P2584" i="13"/>
  <c r="S2584" i="13"/>
  <c r="C2585" i="13"/>
  <c r="D2585" i="13"/>
  <c r="E2585" i="13"/>
  <c r="G2585" i="13"/>
  <c r="H2585" i="13"/>
  <c r="I2585" i="13"/>
  <c r="J2585" i="13"/>
  <c r="K2585" i="13"/>
  <c r="L2585" i="13"/>
  <c r="M2585" i="13"/>
  <c r="N2585" i="13"/>
  <c r="P2585" i="13"/>
  <c r="B2586" i="13"/>
  <c r="C2586" i="13"/>
  <c r="D2586" i="13"/>
  <c r="E2586" i="13"/>
  <c r="G2586" i="13"/>
  <c r="H2586" i="13"/>
  <c r="I2586" i="13"/>
  <c r="J2586" i="13"/>
  <c r="K2586" i="13"/>
  <c r="L2586" i="13"/>
  <c r="M2586" i="13"/>
  <c r="N2586" i="13"/>
  <c r="P2586" i="13"/>
  <c r="B2587" i="13"/>
  <c r="C2587" i="13"/>
  <c r="D2587" i="13"/>
  <c r="E2587" i="13"/>
  <c r="G2587" i="13"/>
  <c r="H2587" i="13"/>
  <c r="I2587" i="13"/>
  <c r="J2587" i="13"/>
  <c r="K2587" i="13"/>
  <c r="L2587" i="13"/>
  <c r="M2587" i="13"/>
  <c r="N2587" i="13"/>
  <c r="P2587" i="13"/>
  <c r="B2588" i="13"/>
  <c r="C2588" i="13"/>
  <c r="D2588" i="13"/>
  <c r="E2588" i="13"/>
  <c r="G2588" i="13"/>
  <c r="H2588" i="13"/>
  <c r="I2588" i="13"/>
  <c r="J2588" i="13"/>
  <c r="K2588" i="13"/>
  <c r="L2588" i="13"/>
  <c r="M2588" i="13"/>
  <c r="N2588" i="13"/>
  <c r="P2588" i="13"/>
  <c r="B2589" i="13"/>
  <c r="C2589" i="13"/>
  <c r="D2589" i="13"/>
  <c r="E2589" i="13"/>
  <c r="G2589" i="13"/>
  <c r="I2589" i="13"/>
  <c r="J2589" i="13"/>
  <c r="K2589" i="13"/>
  <c r="L2589" i="13"/>
  <c r="M2589" i="13"/>
  <c r="N2589" i="13"/>
  <c r="P2589" i="13"/>
  <c r="S2589" i="13"/>
  <c r="T2589" i="13" s="1"/>
  <c r="V2589" i="13" s="1"/>
  <c r="B2590" i="13"/>
  <c r="D2590" i="13"/>
  <c r="E2590" i="13"/>
  <c r="G2590" i="13"/>
  <c r="H2590" i="13"/>
  <c r="I2590" i="13"/>
  <c r="J2590" i="13"/>
  <c r="K2590" i="13"/>
  <c r="L2590" i="13"/>
  <c r="M2590" i="13"/>
  <c r="N2590" i="13"/>
  <c r="P2590" i="13"/>
  <c r="B2591" i="13"/>
  <c r="C2591" i="13"/>
  <c r="D2591" i="13"/>
  <c r="E2591" i="13"/>
  <c r="G2591" i="13"/>
  <c r="H2591" i="13"/>
  <c r="I2591" i="13"/>
  <c r="J2591" i="13"/>
  <c r="K2591" i="13"/>
  <c r="L2591" i="13"/>
  <c r="M2591" i="13"/>
  <c r="N2591" i="13"/>
  <c r="P2591" i="13"/>
  <c r="B2592" i="13"/>
  <c r="C2592" i="13"/>
  <c r="D2592" i="13"/>
  <c r="E2592" i="13"/>
  <c r="G2592" i="13"/>
  <c r="H2592" i="13"/>
  <c r="I2592" i="13"/>
  <c r="J2592" i="13"/>
  <c r="K2592" i="13"/>
  <c r="L2592" i="13"/>
  <c r="M2592" i="13"/>
  <c r="N2592" i="13"/>
  <c r="P2592" i="13"/>
  <c r="R2592" i="13"/>
  <c r="S2592" i="13"/>
  <c r="T2592" i="13" s="1"/>
  <c r="V2592" i="13" s="1"/>
  <c r="C2593" i="13"/>
  <c r="D2593" i="13"/>
  <c r="E2593" i="13"/>
  <c r="G2593" i="13"/>
  <c r="H2593" i="13"/>
  <c r="I2593" i="13"/>
  <c r="J2593" i="13"/>
  <c r="L2593" i="13"/>
  <c r="M2593" i="13"/>
  <c r="N2593" i="13"/>
  <c r="P2593" i="13"/>
  <c r="B2594" i="13"/>
  <c r="C2594" i="13"/>
  <c r="D2594" i="13"/>
  <c r="G2594" i="13"/>
  <c r="H2594" i="13"/>
  <c r="I2594" i="13"/>
  <c r="J2594" i="13"/>
  <c r="K2594" i="13"/>
  <c r="L2594" i="13"/>
  <c r="M2594" i="13"/>
  <c r="P2594" i="13"/>
  <c r="B2595" i="13"/>
  <c r="C2595" i="13"/>
  <c r="D2595" i="13"/>
  <c r="E2595" i="13"/>
  <c r="G2595" i="13"/>
  <c r="H2595" i="13"/>
  <c r="J2595" i="13"/>
  <c r="K2595" i="13"/>
  <c r="L2595" i="13"/>
  <c r="M2595" i="13"/>
  <c r="N2595" i="13"/>
  <c r="P2595" i="13"/>
  <c r="B2596" i="13"/>
  <c r="C2596" i="13"/>
  <c r="D2596" i="13"/>
  <c r="E2596" i="13"/>
  <c r="G2596" i="13"/>
  <c r="H2596" i="13"/>
  <c r="I2596" i="13"/>
  <c r="J2596" i="13"/>
  <c r="K2596" i="13"/>
  <c r="M2596" i="13"/>
  <c r="N2596" i="13"/>
  <c r="P2596" i="13"/>
  <c r="B2597" i="13"/>
  <c r="C2597" i="13"/>
  <c r="D2597" i="13"/>
  <c r="E2597" i="13"/>
  <c r="G2597" i="13"/>
  <c r="I2597" i="13"/>
  <c r="J2597" i="13"/>
  <c r="K2597" i="13"/>
  <c r="L2597" i="13"/>
  <c r="M2597" i="13"/>
  <c r="N2597" i="13"/>
  <c r="P2597" i="13"/>
  <c r="R2597" i="13"/>
  <c r="S2597" i="13"/>
  <c r="T2597" i="13" s="1"/>
  <c r="V2597" i="13" s="1"/>
  <c r="B2598" i="13"/>
  <c r="D2598" i="13"/>
  <c r="E2598" i="13"/>
  <c r="G2598" i="13"/>
  <c r="H2598" i="13"/>
  <c r="I2598" i="13"/>
  <c r="J2598" i="13"/>
  <c r="K2598" i="13"/>
  <c r="L2598" i="13"/>
  <c r="M2598" i="13"/>
  <c r="N2598" i="13"/>
  <c r="P2598" i="13"/>
  <c r="B2599" i="13"/>
  <c r="C2599" i="13"/>
  <c r="D2599" i="13"/>
  <c r="E2599" i="13"/>
  <c r="G2599" i="13"/>
  <c r="H2599" i="13"/>
  <c r="I2599" i="13"/>
  <c r="J2599" i="13"/>
  <c r="K2599" i="13"/>
  <c r="L2599" i="13"/>
  <c r="M2599" i="13"/>
  <c r="N2599" i="13"/>
  <c r="P2599" i="13"/>
  <c r="B2600" i="13"/>
  <c r="C2600" i="13"/>
  <c r="D2600" i="13"/>
  <c r="E2600" i="13"/>
  <c r="G2600" i="13"/>
  <c r="H2600" i="13"/>
  <c r="I2600" i="13"/>
  <c r="J2600" i="13"/>
  <c r="K2600" i="13"/>
  <c r="L2600" i="13"/>
  <c r="M2600" i="13"/>
  <c r="N2600" i="13"/>
  <c r="P2600" i="13"/>
  <c r="R2600" i="13"/>
  <c r="S2600" i="13"/>
  <c r="T2600" i="13" s="1"/>
  <c r="V2600" i="13" s="1"/>
  <c r="C2601" i="13"/>
  <c r="D2601" i="13"/>
  <c r="E2601" i="13"/>
  <c r="G2601" i="13"/>
  <c r="H2601" i="13"/>
  <c r="I2601" i="13"/>
  <c r="J2601" i="13"/>
  <c r="K2601" i="13"/>
  <c r="L2601" i="13"/>
  <c r="M2601" i="13"/>
  <c r="N2601" i="13"/>
  <c r="P2601" i="13"/>
  <c r="B2602" i="13"/>
  <c r="C2602" i="13"/>
  <c r="D2602" i="13"/>
  <c r="E2602" i="13"/>
  <c r="G2602" i="13"/>
  <c r="H2602" i="13"/>
  <c r="I2602" i="13"/>
  <c r="J2602" i="13"/>
  <c r="K2602" i="13"/>
  <c r="L2602" i="13"/>
  <c r="M2602" i="13"/>
  <c r="N2602" i="13"/>
  <c r="P2602" i="13"/>
  <c r="B2603" i="13"/>
  <c r="C2603" i="13"/>
  <c r="D2603" i="13"/>
  <c r="E2603" i="13"/>
  <c r="G2603" i="13"/>
  <c r="H2603" i="13"/>
  <c r="I2603" i="13"/>
  <c r="J2603" i="13"/>
  <c r="K2603" i="13"/>
  <c r="L2603" i="13"/>
  <c r="M2603" i="13"/>
  <c r="N2603" i="13"/>
  <c r="P2603" i="13"/>
  <c r="B2604" i="13"/>
  <c r="C2604" i="13"/>
  <c r="D2604" i="13"/>
  <c r="E2604" i="13"/>
  <c r="G2604" i="13"/>
  <c r="H2604" i="13"/>
  <c r="I2604" i="13"/>
  <c r="J2604" i="13"/>
  <c r="K2604" i="13"/>
  <c r="L2604" i="13"/>
  <c r="M2604" i="13"/>
  <c r="N2604" i="13"/>
  <c r="P2604" i="13"/>
  <c r="S2604" i="13"/>
  <c r="T2604" i="13" s="1"/>
  <c r="V2604" i="13" s="1"/>
  <c r="B2605" i="13"/>
  <c r="C2605" i="13"/>
  <c r="D2605" i="13"/>
  <c r="E2605" i="13"/>
  <c r="G2605" i="13"/>
  <c r="I2605" i="13"/>
  <c r="J2605" i="13"/>
  <c r="K2605" i="13"/>
  <c r="L2605" i="13"/>
  <c r="M2605" i="13"/>
  <c r="N2605" i="13"/>
  <c r="P2605" i="13"/>
  <c r="S2605" i="13"/>
  <c r="T2605" i="13" s="1"/>
  <c r="V2605" i="13" s="1"/>
  <c r="B2606" i="13"/>
  <c r="C2606" i="13"/>
  <c r="D2606" i="13"/>
  <c r="E2606" i="13"/>
  <c r="G2606" i="13"/>
  <c r="H2606" i="13"/>
  <c r="I2606" i="13"/>
  <c r="J2606" i="13"/>
  <c r="K2606" i="13"/>
  <c r="L2606" i="13"/>
  <c r="M2606" i="13"/>
  <c r="N2606" i="13"/>
  <c r="P2606" i="13"/>
  <c r="B2607" i="13"/>
  <c r="C2607" i="13"/>
  <c r="D2607" i="13"/>
  <c r="E2607" i="13"/>
  <c r="G2607" i="13"/>
  <c r="H2607" i="13"/>
  <c r="I2607" i="13"/>
  <c r="J2607" i="13"/>
  <c r="K2607" i="13"/>
  <c r="L2607" i="13"/>
  <c r="M2607" i="13"/>
  <c r="N2607" i="13"/>
  <c r="P2607" i="13"/>
  <c r="B2608" i="13"/>
  <c r="C2608" i="13"/>
  <c r="D2608" i="13"/>
  <c r="E2608" i="13"/>
  <c r="G2608" i="13"/>
  <c r="H2608" i="13"/>
  <c r="I2608" i="13"/>
  <c r="J2608" i="13"/>
  <c r="K2608" i="13"/>
  <c r="L2608" i="13"/>
  <c r="M2608" i="13"/>
  <c r="N2608" i="13"/>
  <c r="P2608" i="13"/>
  <c r="R2608" i="13"/>
  <c r="S2608" i="13"/>
  <c r="T2608" i="13" s="1"/>
  <c r="V2608" i="13" s="1"/>
  <c r="B2609" i="13"/>
  <c r="D2609" i="13"/>
  <c r="E2609" i="13"/>
  <c r="G2609" i="13"/>
  <c r="H2609" i="13"/>
  <c r="I2609" i="13"/>
  <c r="J2609" i="13"/>
  <c r="K2609" i="13"/>
  <c r="L2609" i="13"/>
  <c r="M2609" i="13"/>
  <c r="N2609" i="13"/>
  <c r="P2609" i="13"/>
  <c r="B2610" i="13"/>
  <c r="C2610" i="13"/>
  <c r="D2610" i="13"/>
  <c r="E2610" i="13"/>
  <c r="G2610" i="13"/>
  <c r="H2610" i="13"/>
  <c r="I2610" i="13"/>
  <c r="J2610" i="13"/>
  <c r="K2610" i="13"/>
  <c r="L2610" i="13"/>
  <c r="M2610" i="13"/>
  <c r="N2610" i="13"/>
  <c r="P2610" i="13"/>
  <c r="B2611" i="13"/>
  <c r="C2611" i="13"/>
  <c r="D2611" i="13"/>
  <c r="E2611" i="13"/>
  <c r="G2611" i="13"/>
  <c r="H2611" i="13"/>
  <c r="I2611" i="13"/>
  <c r="J2611" i="13"/>
  <c r="K2611" i="13"/>
  <c r="L2611" i="13"/>
  <c r="M2611" i="13"/>
  <c r="N2611" i="13"/>
  <c r="P2611" i="13"/>
  <c r="B2612" i="13"/>
  <c r="C2612" i="13"/>
  <c r="D2612" i="13"/>
  <c r="E2612" i="13"/>
  <c r="G2612" i="13"/>
  <c r="H2612" i="13"/>
  <c r="I2612" i="13"/>
  <c r="J2612" i="13"/>
  <c r="K2612" i="13"/>
  <c r="L2612" i="13"/>
  <c r="M2612" i="13"/>
  <c r="N2612" i="13"/>
  <c r="P2612" i="13"/>
  <c r="R2612" i="13"/>
  <c r="B2613" i="13"/>
  <c r="C2613" i="13"/>
  <c r="D2613" i="13"/>
  <c r="E2613" i="13"/>
  <c r="G2613" i="13"/>
  <c r="I2613" i="13"/>
  <c r="J2613" i="13"/>
  <c r="K2613" i="13"/>
  <c r="L2613" i="13"/>
  <c r="M2613" i="13"/>
  <c r="N2613" i="13"/>
  <c r="P2613" i="13"/>
  <c r="R2613" i="13"/>
  <c r="S2613" i="13"/>
  <c r="T2613" i="13" s="1"/>
  <c r="V2613" i="13" s="1"/>
  <c r="B2614" i="13"/>
  <c r="D2614" i="13"/>
  <c r="E2614" i="13"/>
  <c r="G2614" i="13"/>
  <c r="H2614" i="13"/>
  <c r="I2614" i="13"/>
  <c r="J2614" i="13"/>
  <c r="K2614" i="13"/>
  <c r="L2614" i="13"/>
  <c r="M2614" i="13"/>
  <c r="N2614" i="13"/>
  <c r="P2614" i="13"/>
  <c r="B2615" i="13"/>
  <c r="C2615" i="13"/>
  <c r="D2615" i="13"/>
  <c r="E2615" i="13"/>
  <c r="G2615" i="13"/>
  <c r="H2615" i="13"/>
  <c r="I2615" i="13"/>
  <c r="J2615" i="13"/>
  <c r="K2615" i="13"/>
  <c r="L2615" i="13"/>
  <c r="M2615" i="13"/>
  <c r="N2615" i="13"/>
  <c r="P2615" i="13"/>
  <c r="B2616" i="13"/>
  <c r="C2616" i="13"/>
  <c r="D2616" i="13"/>
  <c r="E2616" i="13"/>
  <c r="G2616" i="13"/>
  <c r="H2616" i="13"/>
  <c r="I2616" i="13"/>
  <c r="J2616" i="13"/>
  <c r="K2616" i="13"/>
  <c r="L2616" i="13"/>
  <c r="M2616" i="13"/>
  <c r="N2616" i="13"/>
  <c r="P2616" i="13"/>
  <c r="R2616" i="13"/>
  <c r="S2616" i="13"/>
  <c r="C2617" i="13"/>
  <c r="D2617" i="13"/>
  <c r="E2617" i="13"/>
  <c r="G2617" i="13"/>
  <c r="H2617" i="13"/>
  <c r="I2617" i="13"/>
  <c r="J2617" i="13"/>
  <c r="K2617" i="13"/>
  <c r="L2617" i="13"/>
  <c r="M2617" i="13"/>
  <c r="N2617" i="13"/>
  <c r="P2617" i="13"/>
  <c r="B2618" i="13"/>
  <c r="C2618" i="13"/>
  <c r="D2618" i="13"/>
  <c r="E2618" i="13"/>
  <c r="G2618" i="13"/>
  <c r="H2618" i="13"/>
  <c r="I2618" i="13"/>
  <c r="J2618" i="13"/>
  <c r="K2618" i="13"/>
  <c r="L2618" i="13"/>
  <c r="M2618" i="13"/>
  <c r="N2618" i="13"/>
  <c r="P2618" i="13"/>
  <c r="B2619" i="13"/>
  <c r="C2619" i="13"/>
  <c r="D2619" i="13"/>
  <c r="E2619" i="13"/>
  <c r="G2619" i="13"/>
  <c r="H2619" i="13"/>
  <c r="I2619" i="13"/>
  <c r="J2619" i="13"/>
  <c r="K2619" i="13"/>
  <c r="L2619" i="13"/>
  <c r="M2619" i="13"/>
  <c r="N2619" i="13"/>
  <c r="P2619" i="13"/>
  <c r="C2620" i="13"/>
  <c r="D2620" i="13"/>
  <c r="E2620" i="13"/>
  <c r="G2620" i="13"/>
  <c r="H2620" i="13"/>
  <c r="I2620" i="13"/>
  <c r="J2620" i="13"/>
  <c r="K2620" i="13"/>
  <c r="L2620" i="13"/>
  <c r="M2620" i="13"/>
  <c r="N2620" i="13"/>
  <c r="P2620" i="13"/>
  <c r="B2621" i="13"/>
  <c r="C2621" i="13"/>
  <c r="D2621" i="13"/>
  <c r="E2621" i="13"/>
  <c r="G2621" i="13"/>
  <c r="I2621" i="13"/>
  <c r="J2621" i="13"/>
  <c r="K2621" i="13"/>
  <c r="L2621" i="13"/>
  <c r="M2621" i="13"/>
  <c r="N2621" i="13"/>
  <c r="P2621" i="13"/>
  <c r="R2621" i="13"/>
  <c r="S2621" i="13"/>
  <c r="T2621" i="13" s="1"/>
  <c r="V2621" i="13" s="1"/>
  <c r="B2622" i="13"/>
  <c r="D2622" i="13"/>
  <c r="E2622" i="13"/>
  <c r="G2622" i="13"/>
  <c r="H2622" i="13"/>
  <c r="I2622" i="13"/>
  <c r="J2622" i="13"/>
  <c r="K2622" i="13"/>
  <c r="L2622" i="13"/>
  <c r="M2622" i="13"/>
  <c r="N2622" i="13"/>
  <c r="P2622" i="13"/>
  <c r="B2623" i="13"/>
  <c r="C2623" i="13"/>
  <c r="E2623" i="13"/>
  <c r="G2623" i="13"/>
  <c r="H2623" i="13"/>
  <c r="I2623" i="13"/>
  <c r="J2623" i="13"/>
  <c r="K2623" i="13"/>
  <c r="L2623" i="13"/>
  <c r="N2623" i="13"/>
  <c r="P2623" i="13"/>
  <c r="B2624" i="13"/>
  <c r="C2624" i="13"/>
  <c r="D2624" i="13"/>
  <c r="E2624" i="13"/>
  <c r="G2624" i="13"/>
  <c r="I2624" i="13"/>
  <c r="J2624" i="13"/>
  <c r="K2624" i="13"/>
  <c r="L2624" i="13"/>
  <c r="M2624" i="13"/>
  <c r="N2624" i="13"/>
  <c r="P2624" i="13"/>
  <c r="S2624" i="13"/>
  <c r="T2624" i="13" s="1"/>
  <c r="V2624" i="13" s="1"/>
  <c r="C2625" i="13"/>
  <c r="D2625" i="13"/>
  <c r="E2625" i="13"/>
  <c r="G2625" i="13"/>
  <c r="H2625" i="13"/>
  <c r="I2625" i="13"/>
  <c r="J2625" i="13"/>
  <c r="K2625" i="13"/>
  <c r="L2625" i="13"/>
  <c r="M2625" i="13"/>
  <c r="N2625" i="13"/>
  <c r="P2625" i="13"/>
  <c r="B2626" i="13"/>
  <c r="C2626" i="13"/>
  <c r="D2626" i="13"/>
  <c r="E2626" i="13"/>
  <c r="G2626" i="13"/>
  <c r="H2626" i="13"/>
  <c r="I2626" i="13"/>
  <c r="J2626" i="13"/>
  <c r="K2626" i="13"/>
  <c r="L2626" i="13"/>
  <c r="M2626" i="13"/>
  <c r="N2626" i="13"/>
  <c r="P2626" i="13"/>
  <c r="B2627" i="13"/>
  <c r="C2627" i="13"/>
  <c r="D2627" i="13"/>
  <c r="E2627" i="13"/>
  <c r="G2627" i="13"/>
  <c r="H2627" i="13"/>
  <c r="I2627" i="13"/>
  <c r="J2627" i="13"/>
  <c r="K2627" i="13"/>
  <c r="L2627" i="13"/>
  <c r="M2627" i="13"/>
  <c r="N2627" i="13"/>
  <c r="P2627" i="13"/>
  <c r="B2628" i="13"/>
  <c r="C2628" i="13"/>
  <c r="D2628" i="13"/>
  <c r="E2628" i="13"/>
  <c r="G2628" i="13"/>
  <c r="H2628" i="13"/>
  <c r="I2628" i="13"/>
  <c r="J2628" i="13"/>
  <c r="K2628" i="13"/>
  <c r="L2628" i="13"/>
  <c r="M2628" i="13"/>
  <c r="N2628" i="13"/>
  <c r="P2628" i="13"/>
  <c r="R2628" i="13"/>
  <c r="B2629" i="13"/>
  <c r="C2629" i="13"/>
  <c r="D2629" i="13"/>
  <c r="E2629" i="13"/>
  <c r="G2629" i="13"/>
  <c r="I2629" i="13"/>
  <c r="J2629" i="13"/>
  <c r="K2629" i="13"/>
  <c r="L2629" i="13"/>
  <c r="M2629" i="13"/>
  <c r="N2629" i="13"/>
  <c r="P2629" i="13"/>
  <c r="R2629" i="13"/>
  <c r="V2629" i="13"/>
  <c r="B2630" i="13"/>
  <c r="D2630" i="13"/>
  <c r="E2630" i="13"/>
  <c r="G2630" i="13"/>
  <c r="H2630" i="13"/>
  <c r="I2630" i="13"/>
  <c r="J2630" i="13"/>
  <c r="K2630" i="13"/>
  <c r="L2630" i="13"/>
  <c r="M2630" i="13"/>
  <c r="N2630" i="13"/>
  <c r="P2630" i="13"/>
  <c r="B2631" i="13"/>
  <c r="C2631" i="13"/>
  <c r="D2631" i="13"/>
  <c r="E2631" i="13"/>
  <c r="G2631" i="13"/>
  <c r="H2631" i="13"/>
  <c r="I2631" i="13"/>
  <c r="J2631" i="13"/>
  <c r="K2631" i="13"/>
  <c r="L2631" i="13"/>
  <c r="M2631" i="13"/>
  <c r="N2631" i="13"/>
  <c r="P2631" i="13"/>
  <c r="B2632" i="13"/>
  <c r="C2632" i="13"/>
  <c r="D2632" i="13"/>
  <c r="E2632" i="13"/>
  <c r="G2632" i="13"/>
  <c r="H2632" i="13"/>
  <c r="I2632" i="13"/>
  <c r="J2632" i="13"/>
  <c r="K2632" i="13"/>
  <c r="L2632" i="13"/>
  <c r="M2632" i="13"/>
  <c r="N2632" i="13"/>
  <c r="P2632" i="13"/>
  <c r="R2632" i="13"/>
  <c r="S2632" i="13"/>
  <c r="C2633" i="13"/>
  <c r="D2633" i="13"/>
  <c r="E2633" i="13"/>
  <c r="G2633" i="13"/>
  <c r="H2633" i="13"/>
  <c r="I2633" i="13"/>
  <c r="J2633" i="13"/>
  <c r="K2633" i="13"/>
  <c r="L2633" i="13"/>
  <c r="M2633" i="13"/>
  <c r="N2633" i="13"/>
  <c r="P2633" i="13"/>
  <c r="B2634" i="13"/>
  <c r="C2634" i="13"/>
  <c r="D2634" i="13"/>
  <c r="E2634" i="13"/>
  <c r="G2634" i="13"/>
  <c r="H2634" i="13"/>
  <c r="I2634" i="13"/>
  <c r="J2634" i="13"/>
  <c r="K2634" i="13"/>
  <c r="L2634" i="13"/>
  <c r="M2634" i="13"/>
  <c r="N2634" i="13"/>
  <c r="P2634" i="13"/>
  <c r="B2635" i="13"/>
  <c r="C2635" i="13"/>
  <c r="D2635" i="13"/>
  <c r="E2635" i="13"/>
  <c r="G2635" i="13"/>
  <c r="H2635" i="13"/>
  <c r="I2635" i="13"/>
  <c r="J2635" i="13"/>
  <c r="K2635" i="13"/>
  <c r="L2635" i="13"/>
  <c r="M2635" i="13"/>
  <c r="N2635" i="13"/>
  <c r="P2635" i="13"/>
  <c r="B2636" i="13"/>
  <c r="C2636" i="13"/>
  <c r="D2636" i="13"/>
  <c r="E2636" i="13"/>
  <c r="G2636" i="13"/>
  <c r="H2636" i="13"/>
  <c r="I2636" i="13"/>
  <c r="J2636" i="13"/>
  <c r="K2636" i="13"/>
  <c r="L2636" i="13"/>
  <c r="M2636" i="13"/>
  <c r="N2636" i="13"/>
  <c r="P2636" i="13"/>
  <c r="B2637" i="13"/>
  <c r="C2637" i="13"/>
  <c r="D2637" i="13"/>
  <c r="E2637" i="13"/>
  <c r="G2637" i="13"/>
  <c r="I2637" i="13"/>
  <c r="J2637" i="13"/>
  <c r="K2637" i="13"/>
  <c r="L2637" i="13"/>
  <c r="M2637" i="13"/>
  <c r="N2637" i="13"/>
  <c r="P2637" i="13"/>
  <c r="R2637" i="13"/>
  <c r="S2637" i="13"/>
  <c r="T2637" i="13" s="1"/>
  <c r="V2637" i="13" s="1"/>
  <c r="B2638" i="13"/>
  <c r="D2638" i="13"/>
  <c r="E2638" i="13"/>
  <c r="G2638" i="13"/>
  <c r="H2638" i="13"/>
  <c r="I2638" i="13"/>
  <c r="J2638" i="13"/>
  <c r="K2638" i="13"/>
  <c r="L2638" i="13"/>
  <c r="M2638" i="13"/>
  <c r="N2638" i="13"/>
  <c r="P2638" i="13"/>
  <c r="B2639" i="13"/>
  <c r="C2639" i="13"/>
  <c r="D2639" i="13"/>
  <c r="E2639" i="13"/>
  <c r="G2639" i="13"/>
  <c r="H2639" i="13"/>
  <c r="I2639" i="13"/>
  <c r="J2639" i="13"/>
  <c r="K2639" i="13"/>
  <c r="L2639" i="13"/>
  <c r="M2639" i="13"/>
  <c r="N2639" i="13"/>
  <c r="P2639" i="13"/>
  <c r="B2640" i="13"/>
  <c r="C2640" i="13"/>
  <c r="D2640" i="13"/>
  <c r="E2640" i="13"/>
  <c r="G2640" i="13"/>
  <c r="H2640" i="13"/>
  <c r="I2640" i="13"/>
  <c r="J2640" i="13"/>
  <c r="K2640" i="13"/>
  <c r="L2640" i="13"/>
  <c r="M2640" i="13"/>
  <c r="N2640" i="13"/>
  <c r="P2640" i="13"/>
  <c r="R2640" i="13"/>
  <c r="S2640" i="13"/>
  <c r="T2640" i="13" s="1"/>
  <c r="V2640" i="13" s="1"/>
  <c r="C2641" i="13"/>
  <c r="D2641" i="13"/>
  <c r="E2641" i="13"/>
  <c r="G2641" i="13"/>
  <c r="H2641" i="13"/>
  <c r="I2641" i="13"/>
  <c r="J2641" i="13"/>
  <c r="L2641" i="13"/>
  <c r="M2641" i="13"/>
  <c r="N2641" i="13"/>
  <c r="P2641" i="13"/>
  <c r="B2642" i="13"/>
  <c r="C2642" i="13"/>
  <c r="D2642" i="13"/>
  <c r="G2642" i="13"/>
  <c r="H2642" i="13"/>
  <c r="I2642" i="13"/>
  <c r="J2642" i="13"/>
  <c r="K2642" i="13"/>
  <c r="L2642" i="13"/>
  <c r="M2642" i="13"/>
  <c r="P2642" i="13"/>
  <c r="B2643" i="13"/>
  <c r="C2643" i="13"/>
  <c r="D2643" i="13"/>
  <c r="E2643" i="13"/>
  <c r="G2643" i="13"/>
  <c r="H2643" i="13"/>
  <c r="J2643" i="13"/>
  <c r="K2643" i="13"/>
  <c r="L2643" i="13"/>
  <c r="M2643" i="13"/>
  <c r="N2643" i="13"/>
  <c r="P2643" i="13"/>
  <c r="B2644" i="13"/>
  <c r="C2644" i="13"/>
  <c r="D2644" i="13"/>
  <c r="E2644" i="13"/>
  <c r="G2644" i="13"/>
  <c r="H2644" i="13"/>
  <c r="I2644" i="13"/>
  <c r="J2644" i="13"/>
  <c r="K2644" i="13"/>
  <c r="M2644" i="13"/>
  <c r="N2644" i="13"/>
  <c r="P2644" i="13"/>
  <c r="S2644" i="13"/>
  <c r="T2644" i="13" s="1"/>
  <c r="V2644" i="13" s="1"/>
  <c r="B2645" i="13"/>
  <c r="C2645" i="13"/>
  <c r="D2645" i="13"/>
  <c r="E2645" i="13"/>
  <c r="G2645" i="13"/>
  <c r="I2645" i="13"/>
  <c r="J2645" i="13"/>
  <c r="K2645" i="13"/>
  <c r="L2645" i="13"/>
  <c r="M2645" i="13"/>
  <c r="N2645" i="13"/>
  <c r="P2645" i="13"/>
  <c r="R2645" i="13"/>
  <c r="S2645" i="13"/>
  <c r="T2645" i="13" s="1"/>
  <c r="V2645" i="13" s="1"/>
  <c r="B2646" i="13"/>
  <c r="D2646" i="13"/>
  <c r="E2646" i="13"/>
  <c r="G2646" i="13"/>
  <c r="H2646" i="13"/>
  <c r="I2646" i="13"/>
  <c r="J2646" i="13"/>
  <c r="K2646" i="13"/>
  <c r="L2646" i="13"/>
  <c r="M2646" i="13"/>
  <c r="N2646" i="13"/>
  <c r="P2646" i="13"/>
  <c r="B2647" i="13"/>
  <c r="C2647" i="13"/>
  <c r="D2647" i="13"/>
  <c r="E2647" i="13"/>
  <c r="G2647" i="13"/>
  <c r="H2647" i="13"/>
  <c r="I2647" i="13"/>
  <c r="J2647" i="13"/>
  <c r="K2647" i="13"/>
  <c r="L2647" i="13"/>
  <c r="M2647" i="13"/>
  <c r="N2647" i="13"/>
  <c r="P2647" i="13"/>
  <c r="B2648" i="13"/>
  <c r="C2648" i="13"/>
  <c r="D2648" i="13"/>
  <c r="E2648" i="13"/>
  <c r="G2648" i="13"/>
  <c r="H2648" i="13"/>
  <c r="I2648" i="13"/>
  <c r="J2648" i="13"/>
  <c r="K2648" i="13"/>
  <c r="L2648" i="13"/>
  <c r="M2648" i="13"/>
  <c r="N2648" i="13"/>
  <c r="P2648" i="13"/>
  <c r="R2648" i="13"/>
  <c r="S2648" i="13"/>
  <c r="T2648" i="13" s="1"/>
  <c r="V2648" i="13" s="1"/>
  <c r="C2649" i="13"/>
  <c r="D2649" i="13"/>
  <c r="E2649" i="13"/>
  <c r="G2649" i="13"/>
  <c r="H2649" i="13"/>
  <c r="I2649" i="13"/>
  <c r="J2649" i="13"/>
  <c r="K2649" i="13"/>
  <c r="L2649" i="13"/>
  <c r="M2649" i="13"/>
  <c r="N2649" i="13"/>
  <c r="P2649" i="13"/>
  <c r="B2650" i="13"/>
  <c r="C2650" i="13"/>
  <c r="D2650" i="13"/>
  <c r="E2650" i="13"/>
  <c r="G2650" i="13"/>
  <c r="H2650" i="13"/>
  <c r="I2650" i="13"/>
  <c r="J2650" i="13"/>
  <c r="K2650" i="13"/>
  <c r="L2650" i="13"/>
  <c r="M2650" i="13"/>
  <c r="N2650" i="13"/>
  <c r="P2650" i="13"/>
  <c r="B2651" i="13"/>
  <c r="C2651" i="13"/>
  <c r="D2651" i="13"/>
  <c r="E2651" i="13"/>
  <c r="G2651" i="13"/>
  <c r="H2651" i="13"/>
  <c r="I2651" i="13"/>
  <c r="J2651" i="13"/>
  <c r="K2651" i="13"/>
  <c r="L2651" i="13"/>
  <c r="M2651" i="13"/>
  <c r="N2651" i="13"/>
  <c r="P2651" i="13"/>
  <c r="B2652" i="13"/>
  <c r="C2652" i="13"/>
  <c r="D2652" i="13"/>
  <c r="E2652" i="13"/>
  <c r="G2652" i="13"/>
  <c r="H2652" i="13"/>
  <c r="I2652" i="13"/>
  <c r="J2652" i="13"/>
  <c r="K2652" i="13"/>
  <c r="L2652" i="13"/>
  <c r="M2652" i="13"/>
  <c r="N2652" i="13"/>
  <c r="P2652" i="13"/>
  <c r="B2653" i="13"/>
  <c r="C2653" i="13"/>
  <c r="D2653" i="13"/>
  <c r="E2653" i="13"/>
  <c r="G2653" i="13"/>
  <c r="I2653" i="13"/>
  <c r="J2653" i="13"/>
  <c r="K2653" i="13"/>
  <c r="L2653" i="13"/>
  <c r="M2653" i="13"/>
  <c r="N2653" i="13"/>
  <c r="P2653" i="13"/>
  <c r="R2653" i="13"/>
  <c r="V2653" i="13"/>
  <c r="B2654" i="13"/>
  <c r="D2654" i="13"/>
  <c r="E2654" i="13"/>
  <c r="G2654" i="13"/>
  <c r="H2654" i="13"/>
  <c r="I2654" i="13"/>
  <c r="J2654" i="13"/>
  <c r="K2654" i="13"/>
  <c r="L2654" i="13"/>
  <c r="M2654" i="13"/>
  <c r="N2654" i="13"/>
  <c r="P2654" i="13"/>
  <c r="B2655" i="13"/>
  <c r="C2655" i="13"/>
  <c r="D2655" i="13"/>
  <c r="E2655" i="13"/>
  <c r="G2655" i="13"/>
  <c r="H2655" i="13"/>
  <c r="I2655" i="13"/>
  <c r="J2655" i="13"/>
  <c r="K2655" i="13"/>
  <c r="L2655" i="13"/>
  <c r="M2655" i="13"/>
  <c r="N2655" i="13"/>
  <c r="P2655" i="13"/>
  <c r="B2656" i="13"/>
  <c r="C2656" i="13"/>
  <c r="D2656" i="13"/>
  <c r="E2656" i="13"/>
  <c r="G2656" i="13"/>
  <c r="H2656" i="13"/>
  <c r="I2656" i="13"/>
  <c r="J2656" i="13"/>
  <c r="K2656" i="13"/>
  <c r="L2656" i="13"/>
  <c r="M2656" i="13"/>
  <c r="N2656" i="13"/>
  <c r="P2656" i="13"/>
  <c r="R2656" i="13"/>
  <c r="S2656" i="13"/>
  <c r="T2656" i="13" s="1"/>
  <c r="V2656" i="13" s="1"/>
  <c r="C2657" i="13"/>
  <c r="D2657" i="13"/>
  <c r="E2657" i="13"/>
  <c r="G2657" i="13"/>
  <c r="H2657" i="13"/>
  <c r="I2657" i="13"/>
  <c r="J2657" i="13"/>
  <c r="K2657" i="13"/>
  <c r="L2657" i="13"/>
  <c r="M2657" i="13"/>
  <c r="N2657" i="13"/>
  <c r="P2657" i="13"/>
  <c r="B2658" i="13"/>
  <c r="C2658" i="13"/>
  <c r="D2658" i="13"/>
  <c r="E2658" i="13"/>
  <c r="G2658" i="13"/>
  <c r="H2658" i="13"/>
  <c r="I2658" i="13"/>
  <c r="J2658" i="13"/>
  <c r="K2658" i="13"/>
  <c r="L2658" i="13"/>
  <c r="M2658" i="13"/>
  <c r="N2658" i="13"/>
  <c r="P2658" i="13"/>
  <c r="B2659" i="13"/>
  <c r="C2659" i="13"/>
  <c r="D2659" i="13"/>
  <c r="E2659" i="13"/>
  <c r="G2659" i="13"/>
  <c r="H2659" i="13"/>
  <c r="I2659" i="13"/>
  <c r="J2659" i="13"/>
  <c r="K2659" i="13"/>
  <c r="L2659" i="13"/>
  <c r="M2659" i="13"/>
  <c r="N2659" i="13"/>
  <c r="P2659" i="13"/>
  <c r="B2660" i="13"/>
  <c r="C2660" i="13"/>
  <c r="D2660" i="13"/>
  <c r="E2660" i="13"/>
  <c r="G2660" i="13"/>
  <c r="H2660" i="13"/>
  <c r="I2660" i="13"/>
  <c r="J2660" i="13"/>
  <c r="K2660" i="13"/>
  <c r="L2660" i="13"/>
  <c r="M2660" i="13"/>
  <c r="N2660" i="13"/>
  <c r="P2660" i="13"/>
  <c r="R2660" i="13"/>
  <c r="B2661" i="13"/>
  <c r="C2661" i="13"/>
  <c r="D2661" i="13"/>
  <c r="E2661" i="13"/>
  <c r="G2661" i="13"/>
  <c r="I2661" i="13"/>
  <c r="J2661" i="13"/>
  <c r="K2661" i="13"/>
  <c r="L2661" i="13"/>
  <c r="M2661" i="13"/>
  <c r="N2661" i="13"/>
  <c r="P2661" i="13"/>
  <c r="R2661" i="13"/>
  <c r="S2661" i="13"/>
  <c r="T2661" i="13" s="1"/>
  <c r="V2661" i="13" s="1"/>
  <c r="B2662" i="13"/>
  <c r="D2662" i="13"/>
  <c r="E2662" i="13"/>
  <c r="G2662" i="13"/>
  <c r="H2662" i="13"/>
  <c r="I2662" i="13"/>
  <c r="J2662" i="13"/>
  <c r="K2662" i="13"/>
  <c r="L2662" i="13"/>
  <c r="M2662" i="13"/>
  <c r="N2662" i="13"/>
  <c r="P2662" i="13"/>
  <c r="B2663" i="13"/>
  <c r="C2663" i="13"/>
  <c r="D2663" i="13"/>
  <c r="E2663" i="13"/>
  <c r="G2663" i="13"/>
  <c r="H2663" i="13"/>
  <c r="I2663" i="13"/>
  <c r="J2663" i="13"/>
  <c r="K2663" i="13"/>
  <c r="L2663" i="13"/>
  <c r="M2663" i="13"/>
  <c r="N2663" i="13"/>
  <c r="P2663" i="13"/>
  <c r="B2664" i="13"/>
  <c r="C2664" i="13"/>
  <c r="D2664" i="13"/>
  <c r="E2664" i="13"/>
  <c r="G2664" i="13"/>
  <c r="H2664" i="13"/>
  <c r="I2664" i="13"/>
  <c r="J2664" i="13"/>
  <c r="K2664" i="13"/>
  <c r="L2664" i="13"/>
  <c r="M2664" i="13"/>
  <c r="N2664" i="13"/>
  <c r="P2664" i="13"/>
  <c r="R2664" i="13"/>
  <c r="C2665" i="13"/>
  <c r="D2665" i="13"/>
  <c r="E2665" i="13"/>
  <c r="G2665" i="13"/>
  <c r="H2665" i="13"/>
  <c r="I2665" i="13"/>
  <c r="J2665" i="13"/>
  <c r="K2665" i="13"/>
  <c r="L2665" i="13"/>
  <c r="M2665" i="13"/>
  <c r="N2665" i="13"/>
  <c r="P2665" i="13"/>
  <c r="B2666" i="13"/>
  <c r="C2666" i="13"/>
  <c r="D2666" i="13"/>
  <c r="E2666" i="13"/>
  <c r="G2666" i="13"/>
  <c r="H2666" i="13"/>
  <c r="I2666" i="13"/>
  <c r="J2666" i="13"/>
  <c r="K2666" i="13"/>
  <c r="L2666" i="13"/>
  <c r="M2666" i="13"/>
  <c r="N2666" i="13"/>
  <c r="P2666" i="13"/>
  <c r="B2667" i="13"/>
  <c r="C2667" i="13"/>
  <c r="D2667" i="13"/>
  <c r="E2667" i="13"/>
  <c r="G2667" i="13"/>
  <c r="H2667" i="13"/>
  <c r="I2667" i="13"/>
  <c r="J2667" i="13"/>
  <c r="K2667" i="13"/>
  <c r="L2667" i="13"/>
  <c r="M2667" i="13"/>
  <c r="N2667" i="13"/>
  <c r="P2667" i="13"/>
  <c r="C2668" i="13"/>
  <c r="D2668" i="13"/>
  <c r="E2668" i="13"/>
  <c r="G2668" i="13"/>
  <c r="H2668" i="13"/>
  <c r="I2668" i="13"/>
  <c r="J2668" i="13"/>
  <c r="K2668" i="13"/>
  <c r="L2668" i="13"/>
  <c r="M2668" i="13"/>
  <c r="N2668" i="13"/>
  <c r="P2668" i="13"/>
  <c r="B2669" i="13"/>
  <c r="C2669" i="13"/>
  <c r="D2669" i="13"/>
  <c r="E2669" i="13"/>
  <c r="G2669" i="13"/>
  <c r="I2669" i="13"/>
  <c r="J2669" i="13"/>
  <c r="K2669" i="13"/>
  <c r="L2669" i="13"/>
  <c r="M2669" i="13"/>
  <c r="N2669" i="13"/>
  <c r="P2669" i="13"/>
  <c r="R2669" i="13"/>
  <c r="S2669" i="13"/>
  <c r="T2669" i="13" s="1"/>
  <c r="V2669" i="13" s="1"/>
  <c r="B2670" i="13"/>
  <c r="D2670" i="13"/>
  <c r="E2670" i="13"/>
  <c r="G2670" i="13"/>
  <c r="H2670" i="13"/>
  <c r="I2670" i="13"/>
  <c r="K2670" i="13"/>
  <c r="L2670" i="13"/>
  <c r="M2670" i="13"/>
  <c r="N2670" i="13"/>
  <c r="P2670" i="13"/>
  <c r="B2671" i="13"/>
  <c r="C2671" i="13"/>
  <c r="D2671" i="13"/>
  <c r="E2671" i="13"/>
  <c r="G2671" i="13"/>
  <c r="H2671" i="13"/>
  <c r="I2671" i="13"/>
  <c r="J2671" i="13"/>
  <c r="K2671" i="13"/>
  <c r="L2671" i="13"/>
  <c r="M2671" i="13"/>
  <c r="N2671" i="13"/>
  <c r="P2671" i="13"/>
  <c r="B2672" i="13"/>
  <c r="C2672" i="13"/>
  <c r="D2672" i="13"/>
  <c r="E2672" i="13"/>
  <c r="G2672" i="13"/>
  <c r="H2672" i="13"/>
  <c r="I2672" i="13"/>
  <c r="J2672" i="13"/>
  <c r="K2672" i="13"/>
  <c r="L2672" i="13"/>
  <c r="M2672" i="13"/>
  <c r="N2672" i="13"/>
  <c r="P2672" i="13"/>
  <c r="R2672" i="13"/>
  <c r="S2672" i="13"/>
  <c r="T2672" i="13" s="1"/>
  <c r="V2672" i="13" s="1"/>
  <c r="C2673" i="13"/>
  <c r="D2673" i="13"/>
  <c r="E2673" i="13"/>
  <c r="G2673" i="13"/>
  <c r="H2673" i="13"/>
  <c r="I2673" i="13"/>
  <c r="J2673" i="13"/>
  <c r="K2673" i="13"/>
  <c r="L2673" i="13"/>
  <c r="M2673" i="13"/>
  <c r="N2673" i="13"/>
  <c r="P2673" i="13"/>
  <c r="B2674" i="13"/>
  <c r="C2674" i="13"/>
  <c r="D2674" i="13"/>
  <c r="E2674" i="13"/>
  <c r="G2674" i="13"/>
  <c r="H2674" i="13"/>
  <c r="I2674" i="13"/>
  <c r="J2674" i="13"/>
  <c r="K2674" i="13"/>
  <c r="L2674" i="13"/>
  <c r="M2674" i="13"/>
  <c r="N2674" i="13"/>
  <c r="P2674" i="13"/>
  <c r="B2675" i="13"/>
  <c r="C2675" i="13"/>
  <c r="D2675" i="13"/>
  <c r="E2675" i="13"/>
  <c r="G2675" i="13"/>
  <c r="H2675" i="13"/>
  <c r="I2675" i="13"/>
  <c r="J2675" i="13"/>
  <c r="K2675" i="13"/>
  <c r="L2675" i="13"/>
  <c r="M2675" i="13"/>
  <c r="N2675" i="13"/>
  <c r="P2675" i="13"/>
  <c r="B2676" i="13"/>
  <c r="C2676" i="13"/>
  <c r="D2676" i="13"/>
  <c r="E2676" i="13"/>
  <c r="G2676" i="13"/>
  <c r="H2676" i="13"/>
  <c r="I2676" i="13"/>
  <c r="J2676" i="13"/>
  <c r="K2676" i="13"/>
  <c r="L2676" i="13"/>
  <c r="M2676" i="13"/>
  <c r="N2676" i="13"/>
  <c r="P2676" i="13"/>
  <c r="S2676" i="13"/>
  <c r="T2676" i="13" s="1"/>
  <c r="V2676" i="13" s="1"/>
  <c r="B2677" i="13"/>
  <c r="C2677" i="13"/>
  <c r="D2677" i="13"/>
  <c r="E2677" i="13"/>
  <c r="G2677" i="13"/>
  <c r="I2677" i="13"/>
  <c r="J2677" i="13"/>
  <c r="K2677" i="13"/>
  <c r="L2677" i="13"/>
  <c r="M2677" i="13"/>
  <c r="N2677" i="13"/>
  <c r="P2677" i="13"/>
  <c r="S2677" i="13"/>
  <c r="T2677" i="13" s="1"/>
  <c r="V2677" i="13" s="1"/>
  <c r="B2678" i="13"/>
  <c r="D2678" i="13"/>
  <c r="E2678" i="13"/>
  <c r="G2678" i="13"/>
  <c r="H2678" i="13"/>
  <c r="I2678" i="13"/>
  <c r="J2678" i="13"/>
  <c r="K2678" i="13"/>
  <c r="L2678" i="13"/>
  <c r="M2678" i="13"/>
  <c r="N2678" i="13"/>
  <c r="P2678" i="13"/>
  <c r="B2679" i="13"/>
  <c r="C2679" i="13"/>
  <c r="D2679" i="13"/>
  <c r="E2679" i="13"/>
  <c r="G2679" i="13"/>
  <c r="H2679" i="13"/>
  <c r="I2679" i="13"/>
  <c r="J2679" i="13"/>
  <c r="K2679" i="13"/>
  <c r="L2679" i="13"/>
  <c r="M2679" i="13"/>
  <c r="N2679" i="13"/>
  <c r="P2679" i="13"/>
  <c r="B2680" i="13"/>
  <c r="C2680" i="13"/>
  <c r="D2680" i="13"/>
  <c r="E2680" i="13"/>
  <c r="G2680" i="13"/>
  <c r="H2680" i="13"/>
  <c r="I2680" i="13"/>
  <c r="J2680" i="13"/>
  <c r="K2680" i="13"/>
  <c r="L2680" i="13"/>
  <c r="M2680" i="13"/>
  <c r="N2680" i="13"/>
  <c r="P2680" i="13"/>
  <c r="R2680" i="13"/>
  <c r="S2680" i="13"/>
  <c r="T2680" i="13" s="1"/>
  <c r="V2680" i="13" s="1"/>
  <c r="D2681" i="13"/>
  <c r="E2681" i="13"/>
  <c r="G2681" i="13"/>
  <c r="H2681" i="13"/>
  <c r="I2681" i="13"/>
  <c r="J2681" i="13"/>
  <c r="K2681" i="13"/>
  <c r="L2681" i="13"/>
  <c r="M2681" i="13"/>
  <c r="N2681" i="13"/>
  <c r="P2681" i="13"/>
  <c r="B2682" i="13"/>
  <c r="C2682" i="13"/>
  <c r="D2682" i="13"/>
  <c r="E2682" i="13"/>
  <c r="G2682" i="13"/>
  <c r="H2682" i="13"/>
  <c r="I2682" i="13"/>
  <c r="J2682" i="13"/>
  <c r="K2682" i="13"/>
  <c r="L2682" i="13"/>
  <c r="M2682" i="13"/>
  <c r="N2682" i="13"/>
  <c r="P2682" i="13"/>
  <c r="B2683" i="13"/>
  <c r="C2683" i="13"/>
  <c r="D2683" i="13"/>
  <c r="E2683" i="13"/>
  <c r="G2683" i="13"/>
  <c r="H2683" i="13"/>
  <c r="I2683" i="13"/>
  <c r="J2683" i="13"/>
  <c r="K2683" i="13"/>
  <c r="L2683" i="13"/>
  <c r="M2683" i="13"/>
  <c r="N2683" i="13"/>
  <c r="P2683" i="13"/>
  <c r="B2684" i="13"/>
  <c r="C2684" i="13"/>
  <c r="D2684" i="13"/>
  <c r="E2684" i="13"/>
  <c r="G2684" i="13"/>
  <c r="H2684" i="13"/>
  <c r="I2684" i="13"/>
  <c r="J2684" i="13"/>
  <c r="K2684" i="13"/>
  <c r="L2684" i="13"/>
  <c r="M2684" i="13"/>
  <c r="N2684" i="13"/>
  <c r="P2684" i="13"/>
  <c r="B2685" i="13"/>
  <c r="C2685" i="13"/>
  <c r="D2685" i="13"/>
  <c r="E2685" i="13"/>
  <c r="G2685" i="13"/>
  <c r="I2685" i="13"/>
  <c r="J2685" i="13"/>
  <c r="K2685" i="13"/>
  <c r="L2685" i="13"/>
  <c r="M2685" i="13"/>
  <c r="N2685" i="13"/>
  <c r="P2685" i="13"/>
  <c r="R2685" i="13"/>
  <c r="S2685" i="13"/>
  <c r="T2685" i="13" s="1"/>
  <c r="V2685" i="13" s="1"/>
  <c r="B2686" i="13"/>
  <c r="D2686" i="13"/>
  <c r="E2686" i="13"/>
  <c r="G2686" i="13"/>
  <c r="H2686" i="13"/>
  <c r="I2686" i="13"/>
  <c r="J2686" i="13"/>
  <c r="K2686" i="13"/>
  <c r="L2686" i="13"/>
  <c r="M2686" i="13"/>
  <c r="N2686" i="13"/>
  <c r="P2686" i="13"/>
  <c r="S2686" i="13"/>
  <c r="B2687" i="13"/>
  <c r="C2687" i="13"/>
  <c r="E2687" i="13"/>
  <c r="G2687" i="13"/>
  <c r="H2687" i="13"/>
  <c r="I2687" i="13"/>
  <c r="J2687" i="13"/>
  <c r="K2687" i="13"/>
  <c r="L2687" i="13"/>
  <c r="N2687" i="13"/>
  <c r="P2687" i="13"/>
  <c r="B2688" i="13"/>
  <c r="C2688" i="13"/>
  <c r="D2688" i="13"/>
  <c r="E2688" i="13"/>
  <c r="G2688" i="13"/>
  <c r="I2688" i="13"/>
  <c r="J2688" i="13"/>
  <c r="K2688" i="13"/>
  <c r="L2688" i="13"/>
  <c r="M2688" i="13"/>
  <c r="N2688" i="13"/>
  <c r="P2688" i="13"/>
  <c r="S2688" i="13"/>
  <c r="T2688" i="13" s="1"/>
  <c r="V2688" i="13" s="1"/>
  <c r="C2689" i="13"/>
  <c r="D2689" i="13"/>
  <c r="E2689" i="13"/>
  <c r="G2689" i="13"/>
  <c r="H2689" i="13"/>
  <c r="I2689" i="13"/>
  <c r="J2689" i="13"/>
  <c r="K2689" i="13"/>
  <c r="L2689" i="13"/>
  <c r="M2689" i="13"/>
  <c r="N2689" i="13"/>
  <c r="P2689" i="13"/>
  <c r="B2690" i="13"/>
  <c r="C2690" i="13"/>
  <c r="D2690" i="13"/>
  <c r="E2690" i="13"/>
  <c r="G2690" i="13"/>
  <c r="H2690" i="13"/>
  <c r="I2690" i="13"/>
  <c r="J2690" i="13"/>
  <c r="K2690" i="13"/>
  <c r="L2690" i="13"/>
  <c r="M2690" i="13"/>
  <c r="N2690" i="13"/>
  <c r="P2690" i="13"/>
  <c r="B2691" i="13"/>
  <c r="C2691" i="13"/>
  <c r="D2691" i="13"/>
  <c r="E2691" i="13"/>
  <c r="G2691" i="13"/>
  <c r="H2691" i="13"/>
  <c r="I2691" i="13"/>
  <c r="J2691" i="13"/>
  <c r="K2691" i="13"/>
  <c r="L2691" i="13"/>
  <c r="M2691" i="13"/>
  <c r="N2691" i="13"/>
  <c r="P2691" i="13"/>
  <c r="B2692" i="13"/>
  <c r="C2692" i="13"/>
  <c r="D2692" i="13"/>
  <c r="E2692" i="13"/>
  <c r="G2692" i="13"/>
  <c r="H2692" i="13"/>
  <c r="I2692" i="13"/>
  <c r="J2692" i="13"/>
  <c r="K2692" i="13"/>
  <c r="L2692" i="13"/>
  <c r="M2692" i="13"/>
  <c r="N2692" i="13"/>
  <c r="P2692" i="13"/>
  <c r="B2693" i="13"/>
  <c r="C2693" i="13"/>
  <c r="D2693" i="13"/>
  <c r="E2693" i="13"/>
  <c r="G2693" i="13"/>
  <c r="I2693" i="13"/>
  <c r="J2693" i="13"/>
  <c r="K2693" i="13"/>
  <c r="L2693" i="13"/>
  <c r="M2693" i="13"/>
  <c r="N2693" i="13"/>
  <c r="P2693" i="13"/>
  <c r="R2693" i="13"/>
  <c r="S2693" i="13"/>
  <c r="T2693" i="13" s="1"/>
  <c r="V2693" i="13" s="1"/>
  <c r="B2694" i="13"/>
  <c r="D2694" i="13"/>
  <c r="E2694" i="13"/>
  <c r="G2694" i="13"/>
  <c r="H2694" i="13"/>
  <c r="I2694" i="13"/>
  <c r="J2694" i="13"/>
  <c r="K2694" i="13"/>
  <c r="L2694" i="13"/>
  <c r="M2694" i="13"/>
  <c r="N2694" i="13"/>
  <c r="P2694" i="13"/>
  <c r="B2695" i="13"/>
  <c r="C2695" i="13"/>
  <c r="D2695" i="13"/>
  <c r="E2695" i="13"/>
  <c r="G2695" i="13"/>
  <c r="H2695" i="13"/>
  <c r="I2695" i="13"/>
  <c r="J2695" i="13"/>
  <c r="K2695" i="13"/>
  <c r="L2695" i="13"/>
  <c r="M2695" i="13"/>
  <c r="N2695" i="13"/>
  <c r="P2695" i="13"/>
  <c r="B2696" i="13"/>
  <c r="C2696" i="13"/>
  <c r="D2696" i="13"/>
  <c r="E2696" i="13"/>
  <c r="G2696" i="13"/>
  <c r="H2696" i="13"/>
  <c r="I2696" i="13"/>
  <c r="J2696" i="13"/>
  <c r="K2696" i="13"/>
  <c r="L2696" i="13"/>
  <c r="M2696" i="13"/>
  <c r="N2696" i="13"/>
  <c r="P2696" i="13"/>
  <c r="R2696" i="13"/>
  <c r="S2696" i="13"/>
  <c r="T2696" i="13" s="1"/>
  <c r="V2696" i="13" s="1"/>
  <c r="C2697" i="13"/>
  <c r="D2697" i="13"/>
  <c r="E2697" i="13"/>
  <c r="G2697" i="13"/>
  <c r="H2697" i="13"/>
  <c r="I2697" i="13"/>
  <c r="J2697" i="13"/>
  <c r="K2697" i="13"/>
  <c r="L2697" i="13"/>
  <c r="M2697" i="13"/>
  <c r="N2697" i="13"/>
  <c r="P2697" i="13"/>
  <c r="B2698" i="13"/>
  <c r="C2698" i="13"/>
  <c r="D2698" i="13"/>
  <c r="E2698" i="13"/>
  <c r="G2698" i="13"/>
  <c r="H2698" i="13"/>
  <c r="I2698" i="13"/>
  <c r="J2698" i="13"/>
  <c r="K2698" i="13"/>
  <c r="L2698" i="13"/>
  <c r="M2698" i="13"/>
  <c r="N2698" i="13"/>
  <c r="P2698" i="13"/>
  <c r="B2699" i="13"/>
  <c r="C2699" i="13"/>
  <c r="D2699" i="13"/>
  <c r="E2699" i="13"/>
  <c r="G2699" i="13"/>
  <c r="H2699" i="13"/>
  <c r="I2699" i="13"/>
  <c r="J2699" i="13"/>
  <c r="K2699" i="13"/>
  <c r="L2699" i="13"/>
  <c r="M2699" i="13"/>
  <c r="N2699" i="13"/>
  <c r="P2699" i="13"/>
  <c r="B2700" i="13"/>
  <c r="C2700" i="13"/>
  <c r="D2700" i="13"/>
  <c r="E2700" i="13"/>
  <c r="G2700" i="13"/>
  <c r="H2700" i="13"/>
  <c r="I2700" i="13"/>
  <c r="J2700" i="13"/>
  <c r="K2700" i="13"/>
  <c r="L2700" i="13"/>
  <c r="M2700" i="13"/>
  <c r="N2700" i="13"/>
  <c r="P2700" i="13"/>
  <c r="R2700" i="13"/>
  <c r="B2701" i="13"/>
  <c r="C2701" i="13"/>
  <c r="D2701" i="13"/>
  <c r="E2701" i="13"/>
  <c r="I2701" i="13"/>
  <c r="J2701" i="13"/>
  <c r="K2701" i="13"/>
  <c r="L2701" i="13"/>
  <c r="M2701" i="13"/>
  <c r="N2701" i="13"/>
  <c r="R2701" i="13"/>
  <c r="S2701" i="13"/>
  <c r="T2701" i="13" s="1"/>
  <c r="V2701" i="13" s="1"/>
  <c r="B2702" i="13"/>
  <c r="D2702" i="13"/>
  <c r="E2702" i="13"/>
  <c r="G2702" i="13"/>
  <c r="H2702" i="13"/>
  <c r="I2702" i="13"/>
  <c r="J2702" i="13"/>
  <c r="K2702" i="13"/>
  <c r="L2702" i="13"/>
  <c r="M2702" i="13"/>
  <c r="N2702" i="13"/>
  <c r="P2702" i="13"/>
  <c r="B2703" i="13"/>
  <c r="C2703" i="13"/>
  <c r="D2703" i="13"/>
  <c r="E2703" i="13"/>
  <c r="G2703" i="13"/>
  <c r="H2703" i="13"/>
  <c r="I2703" i="13"/>
  <c r="J2703" i="13"/>
  <c r="K2703" i="13"/>
  <c r="L2703" i="13"/>
  <c r="M2703" i="13"/>
  <c r="N2703" i="13"/>
  <c r="P2703" i="13"/>
  <c r="B2704" i="13"/>
  <c r="C2704" i="13"/>
  <c r="D2704" i="13"/>
  <c r="E2704" i="13"/>
  <c r="G2704" i="13"/>
  <c r="H2704" i="13"/>
  <c r="I2704" i="13"/>
  <c r="J2704" i="13"/>
  <c r="K2704" i="13"/>
  <c r="L2704" i="13"/>
  <c r="M2704" i="13"/>
  <c r="N2704" i="13"/>
  <c r="P2704" i="13"/>
  <c r="R2704" i="13"/>
  <c r="S2704" i="13"/>
  <c r="T2704" i="13" s="1"/>
  <c r="V2704" i="13" s="1"/>
  <c r="C2705" i="13"/>
  <c r="D2705" i="13"/>
  <c r="E2705" i="13"/>
  <c r="G2705" i="13"/>
  <c r="H2705" i="13"/>
  <c r="I2705" i="13"/>
  <c r="J2705" i="13"/>
  <c r="L2705" i="13"/>
  <c r="M2705" i="13"/>
  <c r="N2705" i="13"/>
  <c r="P2705" i="13"/>
  <c r="B2706" i="13"/>
  <c r="C2706" i="13"/>
  <c r="D2706" i="13"/>
  <c r="G2706" i="13"/>
  <c r="H2706" i="13"/>
  <c r="I2706" i="13"/>
  <c r="J2706" i="13"/>
  <c r="K2706" i="13"/>
  <c r="L2706" i="13"/>
  <c r="M2706" i="13"/>
  <c r="P2706" i="13"/>
  <c r="B2707" i="13"/>
  <c r="C2707" i="13"/>
  <c r="D2707" i="13"/>
  <c r="E2707" i="13"/>
  <c r="G2707" i="13"/>
  <c r="H2707" i="13"/>
  <c r="J2707" i="13"/>
  <c r="K2707" i="13"/>
  <c r="L2707" i="13"/>
  <c r="M2707" i="13"/>
  <c r="N2707" i="13"/>
  <c r="P2707" i="13"/>
  <c r="B2708" i="13"/>
  <c r="C2708" i="13"/>
  <c r="D2708" i="13"/>
  <c r="E2708" i="13"/>
  <c r="G2708" i="13"/>
  <c r="H2708" i="13"/>
  <c r="I2708" i="13"/>
  <c r="J2708" i="13"/>
  <c r="K2708" i="13"/>
  <c r="M2708" i="13"/>
  <c r="N2708" i="13"/>
  <c r="P2708" i="13"/>
  <c r="B2709" i="13"/>
  <c r="C2709" i="13"/>
  <c r="D2709" i="13"/>
  <c r="E2709" i="13"/>
  <c r="G2709" i="13"/>
  <c r="I2709" i="13"/>
  <c r="J2709" i="13"/>
  <c r="K2709" i="13"/>
  <c r="L2709" i="13"/>
  <c r="M2709" i="13"/>
  <c r="N2709" i="13"/>
  <c r="P2709" i="13"/>
  <c r="R2709" i="13"/>
  <c r="S2709" i="13"/>
  <c r="T2709" i="13" s="1"/>
  <c r="V2709" i="13" s="1"/>
  <c r="B2710" i="13"/>
  <c r="D2710" i="13"/>
  <c r="E2710" i="13"/>
  <c r="G2710" i="13"/>
  <c r="H2710" i="13"/>
  <c r="I2710" i="13"/>
  <c r="J2710" i="13"/>
  <c r="K2710" i="13"/>
  <c r="L2710" i="13"/>
  <c r="M2710" i="13"/>
  <c r="N2710" i="13"/>
  <c r="P2710" i="13"/>
  <c r="B2711" i="13"/>
  <c r="C2711" i="13"/>
  <c r="D2711" i="13"/>
  <c r="E2711" i="13"/>
  <c r="G2711" i="13"/>
  <c r="H2711" i="13"/>
  <c r="I2711" i="13"/>
  <c r="J2711" i="13"/>
  <c r="K2711" i="13"/>
  <c r="L2711" i="13"/>
  <c r="M2711" i="13"/>
  <c r="N2711" i="13"/>
  <c r="P2711" i="13"/>
  <c r="B2712" i="13"/>
  <c r="C2712" i="13"/>
  <c r="D2712" i="13"/>
  <c r="E2712" i="13"/>
  <c r="G2712" i="13"/>
  <c r="H2712" i="13"/>
  <c r="I2712" i="13"/>
  <c r="J2712" i="13"/>
  <c r="K2712" i="13"/>
  <c r="L2712" i="13"/>
  <c r="M2712" i="13"/>
  <c r="N2712" i="13"/>
  <c r="P2712" i="13"/>
  <c r="R2712" i="13"/>
  <c r="S2712" i="13"/>
  <c r="T2712" i="13" s="1"/>
  <c r="V2712" i="13" s="1"/>
  <c r="C2713" i="13"/>
  <c r="D2713" i="13"/>
  <c r="E2713" i="13"/>
  <c r="G2713" i="13"/>
  <c r="H2713" i="13"/>
  <c r="I2713" i="13"/>
  <c r="J2713" i="13"/>
  <c r="K2713" i="13"/>
  <c r="L2713" i="13"/>
  <c r="M2713" i="13"/>
  <c r="N2713" i="13"/>
  <c r="P2713" i="13"/>
  <c r="B2714" i="13"/>
  <c r="C2714" i="13"/>
  <c r="D2714" i="13"/>
  <c r="E2714" i="13"/>
  <c r="G2714" i="13"/>
  <c r="H2714" i="13"/>
  <c r="I2714" i="13"/>
  <c r="J2714" i="13"/>
  <c r="K2714" i="13"/>
  <c r="L2714" i="13"/>
  <c r="M2714" i="13"/>
  <c r="N2714" i="13"/>
  <c r="P2714" i="13"/>
  <c r="B2715" i="13"/>
  <c r="C2715" i="13"/>
  <c r="D2715" i="13"/>
  <c r="E2715" i="13"/>
  <c r="G2715" i="13"/>
  <c r="H2715" i="13"/>
  <c r="I2715" i="13"/>
  <c r="J2715" i="13"/>
  <c r="K2715" i="13"/>
  <c r="L2715" i="13"/>
  <c r="M2715" i="13"/>
  <c r="N2715" i="13"/>
  <c r="P2715" i="13"/>
  <c r="B2716" i="13"/>
  <c r="C2716" i="13"/>
  <c r="D2716" i="13"/>
  <c r="E2716" i="13"/>
  <c r="G2716" i="13"/>
  <c r="H2716" i="13"/>
  <c r="I2716" i="13"/>
  <c r="J2716" i="13"/>
  <c r="K2716" i="13"/>
  <c r="L2716" i="13"/>
  <c r="M2716" i="13"/>
  <c r="N2716" i="13"/>
  <c r="P2716" i="13"/>
  <c r="B2717" i="13"/>
  <c r="C2717" i="13"/>
  <c r="D2717" i="13"/>
  <c r="E2717" i="13"/>
  <c r="G2717" i="13"/>
  <c r="I2717" i="13"/>
  <c r="J2717" i="13"/>
  <c r="K2717" i="13"/>
  <c r="L2717" i="13"/>
  <c r="M2717" i="13"/>
  <c r="N2717" i="13"/>
  <c r="P2717" i="13"/>
  <c r="R2717" i="13"/>
  <c r="V2717" i="13"/>
  <c r="B2718" i="13"/>
  <c r="D2718" i="13"/>
  <c r="E2718" i="13"/>
  <c r="G2718" i="13"/>
  <c r="H2718" i="13"/>
  <c r="I2718" i="13"/>
  <c r="J2718" i="13"/>
  <c r="K2718" i="13"/>
  <c r="L2718" i="13"/>
  <c r="M2718" i="13"/>
  <c r="N2718" i="13"/>
  <c r="P2718" i="13"/>
  <c r="B2719" i="13"/>
  <c r="C2719" i="13"/>
  <c r="D2719" i="13"/>
  <c r="E2719" i="13"/>
  <c r="G2719" i="13"/>
  <c r="H2719" i="13"/>
  <c r="I2719" i="13"/>
  <c r="J2719" i="13"/>
  <c r="K2719" i="13"/>
  <c r="L2719" i="13"/>
  <c r="M2719" i="13"/>
  <c r="N2719" i="13"/>
  <c r="P2719" i="13"/>
  <c r="B2720" i="13"/>
  <c r="C2720" i="13"/>
  <c r="D2720" i="13"/>
  <c r="E2720" i="13"/>
  <c r="G2720" i="13"/>
  <c r="H2720" i="13"/>
  <c r="I2720" i="13"/>
  <c r="J2720" i="13"/>
  <c r="K2720" i="13"/>
  <c r="L2720" i="13"/>
  <c r="M2720" i="13"/>
  <c r="N2720" i="13"/>
  <c r="P2720" i="13"/>
  <c r="R2720" i="13"/>
  <c r="S2720" i="13"/>
  <c r="T2720" i="13" s="1"/>
  <c r="V2720" i="13" s="1"/>
  <c r="C2721" i="13"/>
  <c r="D2721" i="13"/>
  <c r="E2721" i="13"/>
  <c r="G2721" i="13"/>
  <c r="H2721" i="13"/>
  <c r="I2721" i="13"/>
  <c r="J2721" i="13"/>
  <c r="K2721" i="13"/>
  <c r="L2721" i="13"/>
  <c r="M2721" i="13"/>
  <c r="N2721" i="13"/>
  <c r="P2721" i="13"/>
  <c r="B2722" i="13"/>
  <c r="C2722" i="13"/>
  <c r="D2722" i="13"/>
  <c r="E2722" i="13"/>
  <c r="G2722" i="13"/>
  <c r="H2722" i="13"/>
  <c r="I2722" i="13"/>
  <c r="J2722" i="13"/>
  <c r="K2722" i="13"/>
  <c r="L2722" i="13"/>
  <c r="M2722" i="13"/>
  <c r="N2722" i="13"/>
  <c r="P2722" i="13"/>
  <c r="B2723" i="13"/>
  <c r="C2723" i="13"/>
  <c r="D2723" i="13"/>
  <c r="E2723" i="13"/>
  <c r="G2723" i="13"/>
  <c r="H2723" i="13"/>
  <c r="I2723" i="13"/>
  <c r="J2723" i="13"/>
  <c r="K2723" i="13"/>
  <c r="L2723" i="13"/>
  <c r="M2723" i="13"/>
  <c r="N2723" i="13"/>
  <c r="P2723" i="13"/>
  <c r="B2724" i="13"/>
  <c r="C2724" i="13"/>
  <c r="D2724" i="13"/>
  <c r="E2724" i="13"/>
  <c r="G2724" i="13"/>
  <c r="H2724" i="13"/>
  <c r="I2724" i="13"/>
  <c r="J2724" i="13"/>
  <c r="K2724" i="13"/>
  <c r="L2724" i="13"/>
  <c r="M2724" i="13"/>
  <c r="N2724" i="13"/>
  <c r="P2724" i="13"/>
  <c r="S2724" i="13"/>
  <c r="T2724" i="13" s="1"/>
  <c r="V2724" i="13" s="1"/>
  <c r="B2725" i="13"/>
  <c r="C2725" i="13"/>
  <c r="D2725" i="13"/>
  <c r="E2725" i="13"/>
  <c r="G2725" i="13"/>
  <c r="I2725" i="13"/>
  <c r="J2725" i="13"/>
  <c r="K2725" i="13"/>
  <c r="L2725" i="13"/>
  <c r="M2725" i="13"/>
  <c r="N2725" i="13"/>
  <c r="P2725" i="13"/>
  <c r="R2725" i="13"/>
  <c r="S2725" i="13"/>
  <c r="T2725" i="13" s="1"/>
  <c r="V2725" i="13" s="1"/>
  <c r="B2726" i="13"/>
  <c r="D2726" i="13"/>
  <c r="E2726" i="13"/>
  <c r="G2726" i="13"/>
  <c r="H2726" i="13"/>
  <c r="I2726" i="13"/>
  <c r="J2726" i="13"/>
  <c r="K2726" i="13"/>
  <c r="L2726" i="13"/>
  <c r="M2726" i="13"/>
  <c r="N2726" i="13"/>
  <c r="P2726" i="13"/>
  <c r="B2727" i="13"/>
  <c r="C2727" i="13"/>
  <c r="D2727" i="13"/>
  <c r="E2727" i="13"/>
  <c r="G2727" i="13"/>
  <c r="H2727" i="13"/>
  <c r="I2727" i="13"/>
  <c r="J2727" i="13"/>
  <c r="K2727" i="13"/>
  <c r="L2727" i="13"/>
  <c r="M2727" i="13"/>
  <c r="N2727" i="13"/>
  <c r="P2727" i="13"/>
  <c r="B2728" i="13"/>
  <c r="C2728" i="13"/>
  <c r="D2728" i="13"/>
  <c r="E2728" i="13"/>
  <c r="G2728" i="13"/>
  <c r="H2728" i="13"/>
  <c r="I2728" i="13"/>
  <c r="J2728" i="13"/>
  <c r="K2728" i="13"/>
  <c r="L2728" i="13"/>
  <c r="M2728" i="13"/>
  <c r="N2728" i="13"/>
  <c r="P2728" i="13"/>
  <c r="R2728" i="13"/>
  <c r="C2729" i="13"/>
  <c r="D2729" i="13"/>
  <c r="E2729" i="13"/>
  <c r="G2729" i="13"/>
  <c r="H2729" i="13"/>
  <c r="I2729" i="13"/>
  <c r="J2729" i="13"/>
  <c r="K2729" i="13"/>
  <c r="L2729" i="13"/>
  <c r="M2729" i="13"/>
  <c r="N2729" i="13"/>
  <c r="P2729" i="13"/>
  <c r="B2730" i="13"/>
  <c r="C2730" i="13"/>
  <c r="D2730" i="13"/>
  <c r="E2730" i="13"/>
  <c r="G2730" i="13"/>
  <c r="H2730" i="13"/>
  <c r="I2730" i="13"/>
  <c r="J2730" i="13"/>
  <c r="K2730" i="13"/>
  <c r="L2730" i="13"/>
  <c r="M2730" i="13"/>
  <c r="N2730" i="13"/>
  <c r="P2730" i="13"/>
  <c r="B2731" i="13"/>
  <c r="C2731" i="13"/>
  <c r="D2731" i="13"/>
  <c r="E2731" i="13"/>
  <c r="G2731" i="13"/>
  <c r="H2731" i="13"/>
  <c r="I2731" i="13"/>
  <c r="J2731" i="13"/>
  <c r="K2731" i="13"/>
  <c r="L2731" i="13"/>
  <c r="M2731" i="13"/>
  <c r="N2731" i="13"/>
  <c r="P2731" i="13"/>
  <c r="C2732" i="13"/>
  <c r="D2732" i="13"/>
  <c r="E2732" i="13"/>
  <c r="G2732" i="13"/>
  <c r="H2732" i="13"/>
  <c r="I2732" i="13"/>
  <c r="J2732" i="13"/>
  <c r="K2732" i="13"/>
  <c r="L2732" i="13"/>
  <c r="M2732" i="13"/>
  <c r="N2732" i="13"/>
  <c r="P2732" i="13"/>
  <c r="S2732" i="13"/>
  <c r="T2732" i="13" s="1"/>
  <c r="V2732" i="13" s="1"/>
  <c r="B2733" i="13"/>
  <c r="C2733" i="13"/>
  <c r="D2733" i="13"/>
  <c r="E2733" i="13"/>
  <c r="G2733" i="13"/>
  <c r="I2733" i="13"/>
  <c r="J2733" i="13"/>
  <c r="K2733" i="13"/>
  <c r="L2733" i="13"/>
  <c r="M2733" i="13"/>
  <c r="N2733" i="13"/>
  <c r="P2733" i="13"/>
  <c r="R2733" i="13"/>
  <c r="S2733" i="13"/>
  <c r="T2733" i="13" s="1"/>
  <c r="V2733" i="13" s="1"/>
  <c r="B2734" i="13"/>
  <c r="D2734" i="13"/>
  <c r="E2734" i="13"/>
  <c r="G2734" i="13"/>
  <c r="H2734" i="13"/>
  <c r="I2734" i="13"/>
  <c r="K2734" i="13"/>
  <c r="L2734" i="13"/>
  <c r="M2734" i="13"/>
  <c r="N2734" i="13"/>
  <c r="P2734" i="13"/>
  <c r="B2735" i="13"/>
  <c r="C2735" i="13"/>
  <c r="D2735" i="13"/>
  <c r="E2735" i="13"/>
  <c r="G2735" i="13"/>
  <c r="H2735" i="13"/>
  <c r="I2735" i="13"/>
  <c r="J2735" i="13"/>
  <c r="K2735" i="13"/>
  <c r="L2735" i="13"/>
  <c r="M2735" i="13"/>
  <c r="N2735" i="13"/>
  <c r="P2735" i="13"/>
  <c r="B2736" i="13"/>
  <c r="C2736" i="13"/>
  <c r="D2736" i="13"/>
  <c r="E2736" i="13"/>
  <c r="G2736" i="13"/>
  <c r="H2736" i="13"/>
  <c r="I2736" i="13"/>
  <c r="J2736" i="13"/>
  <c r="K2736" i="13"/>
  <c r="L2736" i="13"/>
  <c r="M2736" i="13"/>
  <c r="N2736" i="13"/>
  <c r="P2736" i="13"/>
  <c r="R2736" i="13"/>
  <c r="S2736" i="13"/>
  <c r="T2736" i="13" s="1"/>
  <c r="V2736" i="13" s="1"/>
  <c r="C2737" i="13"/>
  <c r="D2737" i="13"/>
  <c r="E2737" i="13"/>
  <c r="G2737" i="13"/>
  <c r="H2737" i="13"/>
  <c r="I2737" i="13"/>
  <c r="J2737" i="13"/>
  <c r="K2737" i="13"/>
  <c r="L2737" i="13"/>
  <c r="M2737" i="13"/>
  <c r="N2737" i="13"/>
  <c r="P2737" i="13"/>
  <c r="B2738" i="13"/>
  <c r="C2738" i="13"/>
  <c r="D2738" i="13"/>
  <c r="E2738" i="13"/>
  <c r="G2738" i="13"/>
  <c r="H2738" i="13"/>
  <c r="I2738" i="13"/>
  <c r="J2738" i="13"/>
  <c r="K2738" i="13"/>
  <c r="L2738" i="13"/>
  <c r="M2738" i="13"/>
  <c r="N2738" i="13"/>
  <c r="P2738" i="13"/>
  <c r="B2739" i="13"/>
  <c r="C2739" i="13"/>
  <c r="D2739" i="13"/>
  <c r="E2739" i="13"/>
  <c r="G2739" i="13"/>
  <c r="H2739" i="13"/>
  <c r="I2739" i="13"/>
  <c r="J2739" i="13"/>
  <c r="K2739" i="13"/>
  <c r="L2739" i="13"/>
  <c r="M2739" i="13"/>
  <c r="N2739" i="13"/>
  <c r="P2739" i="13"/>
  <c r="B2740" i="13"/>
  <c r="C2740" i="13"/>
  <c r="D2740" i="13"/>
  <c r="E2740" i="13"/>
  <c r="G2740" i="13"/>
  <c r="H2740" i="13"/>
  <c r="I2740" i="13"/>
  <c r="J2740" i="13"/>
  <c r="K2740" i="13"/>
  <c r="L2740" i="13"/>
  <c r="M2740" i="13"/>
  <c r="N2740" i="13"/>
  <c r="P2740" i="13"/>
  <c r="B2741" i="13"/>
  <c r="C2741" i="13"/>
  <c r="D2741" i="13"/>
  <c r="E2741" i="13"/>
  <c r="G2741" i="13"/>
  <c r="I2741" i="13"/>
  <c r="J2741" i="13"/>
  <c r="K2741" i="13"/>
  <c r="L2741" i="13"/>
  <c r="M2741" i="13"/>
  <c r="N2741" i="13"/>
  <c r="P2741" i="13"/>
  <c r="S2741" i="13"/>
  <c r="T2741" i="13" s="1"/>
  <c r="V2741" i="13" s="1"/>
  <c r="B2742" i="13"/>
  <c r="D2742" i="13"/>
  <c r="E2742" i="13"/>
  <c r="G2742" i="13"/>
  <c r="H2742" i="13"/>
  <c r="I2742" i="13"/>
  <c r="J2742" i="13"/>
  <c r="K2742" i="13"/>
  <c r="L2742" i="13"/>
  <c r="M2742" i="13"/>
  <c r="N2742" i="13"/>
  <c r="P2742" i="13"/>
  <c r="B2743" i="13"/>
  <c r="C2743" i="13"/>
  <c r="D2743" i="13"/>
  <c r="E2743" i="13"/>
  <c r="G2743" i="13"/>
  <c r="H2743" i="13"/>
  <c r="I2743" i="13"/>
  <c r="J2743" i="13"/>
  <c r="K2743" i="13"/>
  <c r="L2743" i="13"/>
  <c r="M2743" i="13"/>
  <c r="N2743" i="13"/>
  <c r="P2743" i="13"/>
  <c r="B2744" i="13"/>
  <c r="C2744" i="13"/>
  <c r="D2744" i="13"/>
  <c r="E2744" i="13"/>
  <c r="G2744" i="13"/>
  <c r="H2744" i="13"/>
  <c r="I2744" i="13"/>
  <c r="J2744" i="13"/>
  <c r="K2744" i="13"/>
  <c r="L2744" i="13"/>
  <c r="M2744" i="13"/>
  <c r="N2744" i="13"/>
  <c r="P2744" i="13"/>
  <c r="R2744" i="13"/>
  <c r="S2744" i="13"/>
  <c r="T2744" i="13" s="1"/>
  <c r="V2744" i="13" s="1"/>
  <c r="D2745" i="13"/>
  <c r="E2745" i="13"/>
  <c r="G2745" i="13"/>
  <c r="H2745" i="13"/>
  <c r="I2745" i="13"/>
  <c r="J2745" i="13"/>
  <c r="K2745" i="13"/>
  <c r="L2745" i="13"/>
  <c r="M2745" i="13"/>
  <c r="N2745" i="13"/>
  <c r="P2745" i="13"/>
  <c r="B2746" i="13"/>
  <c r="C2746" i="13"/>
  <c r="D2746" i="13"/>
  <c r="E2746" i="13"/>
  <c r="G2746" i="13"/>
  <c r="H2746" i="13"/>
  <c r="I2746" i="13"/>
  <c r="J2746" i="13"/>
  <c r="K2746" i="13"/>
  <c r="L2746" i="13"/>
  <c r="M2746" i="13"/>
  <c r="N2746" i="13"/>
  <c r="P2746" i="13"/>
  <c r="B2747" i="13"/>
  <c r="C2747" i="13"/>
  <c r="D2747" i="13"/>
  <c r="E2747" i="13"/>
  <c r="G2747" i="13"/>
  <c r="H2747" i="13"/>
  <c r="I2747" i="13"/>
  <c r="J2747" i="13"/>
  <c r="K2747" i="13"/>
  <c r="L2747" i="13"/>
  <c r="M2747" i="13"/>
  <c r="N2747" i="13"/>
  <c r="P2747" i="13"/>
  <c r="B2748" i="13"/>
  <c r="C2748" i="13"/>
  <c r="D2748" i="13"/>
  <c r="E2748" i="13"/>
  <c r="G2748" i="13"/>
  <c r="H2748" i="13"/>
  <c r="I2748" i="13"/>
  <c r="J2748" i="13"/>
  <c r="K2748" i="13"/>
  <c r="L2748" i="13"/>
  <c r="M2748" i="13"/>
  <c r="N2748" i="13"/>
  <c r="P2748" i="13"/>
  <c r="R2748" i="13"/>
  <c r="B2749" i="13"/>
  <c r="C2749" i="13"/>
  <c r="D2749" i="13"/>
  <c r="E2749" i="13"/>
  <c r="G2749" i="13"/>
  <c r="I2749" i="13"/>
  <c r="J2749" i="13"/>
  <c r="K2749" i="13"/>
  <c r="L2749" i="13"/>
  <c r="M2749" i="13"/>
  <c r="N2749" i="13"/>
  <c r="P2749" i="13"/>
  <c r="R2749" i="13"/>
  <c r="S2749" i="13"/>
  <c r="T2749" i="13" s="1"/>
  <c r="V2749" i="13" s="1"/>
  <c r="B2750" i="13"/>
  <c r="D2750" i="13"/>
  <c r="E2750" i="13"/>
  <c r="G2750" i="13"/>
  <c r="H2750" i="13"/>
  <c r="I2750" i="13"/>
  <c r="J2750" i="13"/>
  <c r="K2750" i="13"/>
  <c r="L2750" i="13"/>
  <c r="M2750" i="13"/>
  <c r="N2750" i="13"/>
  <c r="P2750" i="13"/>
  <c r="B2751" i="13"/>
  <c r="C2751" i="13"/>
  <c r="E2751" i="13"/>
  <c r="G2751" i="13"/>
  <c r="H2751" i="13"/>
  <c r="I2751" i="13"/>
  <c r="J2751" i="13"/>
  <c r="K2751" i="13"/>
  <c r="L2751" i="13"/>
  <c r="N2751" i="13"/>
  <c r="P2751" i="13"/>
  <c r="B2752" i="13"/>
  <c r="C2752" i="13"/>
  <c r="D2752" i="13"/>
  <c r="E2752" i="13"/>
  <c r="G2752" i="13"/>
  <c r="I2752" i="13"/>
  <c r="J2752" i="13"/>
  <c r="K2752" i="13"/>
  <c r="L2752" i="13"/>
  <c r="M2752" i="13"/>
  <c r="N2752" i="13"/>
  <c r="P2752" i="13"/>
  <c r="S2752" i="13"/>
  <c r="T2752" i="13" s="1"/>
  <c r="V2752" i="13" s="1"/>
  <c r="C2753" i="13"/>
  <c r="D2753" i="13"/>
  <c r="E2753" i="13"/>
  <c r="G2753" i="13"/>
  <c r="H2753" i="13"/>
  <c r="I2753" i="13"/>
  <c r="J2753" i="13"/>
  <c r="K2753" i="13"/>
  <c r="L2753" i="13"/>
  <c r="M2753" i="13"/>
  <c r="N2753" i="13"/>
  <c r="P2753" i="13"/>
  <c r="B2754" i="13"/>
  <c r="C2754" i="13"/>
  <c r="D2754" i="13"/>
  <c r="E2754" i="13"/>
  <c r="G2754" i="13"/>
  <c r="H2754" i="13"/>
  <c r="I2754" i="13"/>
  <c r="J2754" i="13"/>
  <c r="K2754" i="13"/>
  <c r="L2754" i="13"/>
  <c r="M2754" i="13"/>
  <c r="N2754" i="13"/>
  <c r="P2754" i="13"/>
  <c r="B2755" i="13"/>
  <c r="C2755" i="13"/>
  <c r="D2755" i="13"/>
  <c r="E2755" i="13"/>
  <c r="G2755" i="13"/>
  <c r="H2755" i="13"/>
  <c r="I2755" i="13"/>
  <c r="J2755" i="13"/>
  <c r="K2755" i="13"/>
  <c r="L2755" i="13"/>
  <c r="M2755" i="13"/>
  <c r="N2755" i="13"/>
  <c r="P2755" i="13"/>
  <c r="B2756" i="13"/>
  <c r="C2756" i="13"/>
  <c r="D2756" i="13"/>
  <c r="E2756" i="13"/>
  <c r="G2756" i="13"/>
  <c r="H2756" i="13"/>
  <c r="I2756" i="13"/>
  <c r="J2756" i="13"/>
  <c r="K2756" i="13"/>
  <c r="L2756" i="13"/>
  <c r="M2756" i="13"/>
  <c r="N2756" i="13"/>
  <c r="P2756" i="13"/>
  <c r="R2756" i="13"/>
  <c r="B2757" i="13"/>
  <c r="C2757" i="13"/>
  <c r="D2757" i="13"/>
  <c r="E2757" i="13"/>
  <c r="G2757" i="13"/>
  <c r="I2757" i="13"/>
  <c r="J2757" i="13"/>
  <c r="K2757" i="13"/>
  <c r="L2757" i="13"/>
  <c r="M2757" i="13"/>
  <c r="N2757" i="13"/>
  <c r="P2757" i="13"/>
  <c r="R2757" i="13"/>
  <c r="S2757" i="13"/>
  <c r="T2757" i="13" s="1"/>
  <c r="V2757" i="13" s="1"/>
  <c r="B2758" i="13"/>
  <c r="D2758" i="13"/>
  <c r="E2758" i="13"/>
  <c r="G2758" i="13"/>
  <c r="H2758" i="13"/>
  <c r="I2758" i="13"/>
  <c r="J2758" i="13"/>
  <c r="K2758" i="13"/>
  <c r="L2758" i="13"/>
  <c r="M2758" i="13"/>
  <c r="N2758" i="13"/>
  <c r="P2758" i="13"/>
  <c r="B2759" i="13"/>
  <c r="C2759" i="13"/>
  <c r="D2759" i="13"/>
  <c r="E2759" i="13"/>
  <c r="G2759" i="13"/>
  <c r="H2759" i="13"/>
  <c r="I2759" i="13"/>
  <c r="J2759" i="13"/>
  <c r="K2759" i="13"/>
  <c r="L2759" i="13"/>
  <c r="M2759" i="13"/>
  <c r="N2759" i="13"/>
  <c r="P2759" i="13"/>
  <c r="B2760" i="13"/>
  <c r="C2760" i="13"/>
  <c r="D2760" i="13"/>
  <c r="E2760" i="13"/>
  <c r="G2760" i="13"/>
  <c r="H2760" i="13"/>
  <c r="I2760" i="13"/>
  <c r="J2760" i="13"/>
  <c r="K2760" i="13"/>
  <c r="L2760" i="13"/>
  <c r="M2760" i="13"/>
  <c r="N2760" i="13"/>
  <c r="P2760" i="13"/>
  <c r="R2760" i="13"/>
  <c r="S2760" i="13"/>
  <c r="T2760" i="13" s="1"/>
  <c r="V2760" i="13" s="1"/>
  <c r="C2761" i="13"/>
  <c r="D2761" i="13"/>
  <c r="E2761" i="13"/>
  <c r="G2761" i="13"/>
  <c r="H2761" i="13"/>
  <c r="I2761" i="13"/>
  <c r="J2761" i="13"/>
  <c r="K2761" i="13"/>
  <c r="L2761" i="13"/>
  <c r="M2761" i="13"/>
  <c r="N2761" i="13"/>
  <c r="P2761" i="13"/>
  <c r="B2762" i="13"/>
  <c r="C2762" i="13"/>
  <c r="D2762" i="13"/>
  <c r="E2762" i="13"/>
  <c r="G2762" i="13"/>
  <c r="H2762" i="13"/>
  <c r="I2762" i="13"/>
  <c r="J2762" i="13"/>
  <c r="K2762" i="13"/>
  <c r="L2762" i="13"/>
  <c r="M2762" i="13"/>
  <c r="N2762" i="13"/>
  <c r="P2762" i="13"/>
  <c r="B2763" i="13"/>
  <c r="C2763" i="13"/>
  <c r="D2763" i="13"/>
  <c r="E2763" i="13"/>
  <c r="G2763" i="13"/>
  <c r="H2763" i="13"/>
  <c r="I2763" i="13"/>
  <c r="J2763" i="13"/>
  <c r="K2763" i="13"/>
  <c r="L2763" i="13"/>
  <c r="M2763" i="13"/>
  <c r="N2763" i="13"/>
  <c r="P2763" i="13"/>
  <c r="B2764" i="13"/>
  <c r="C2764" i="13"/>
  <c r="D2764" i="13"/>
  <c r="E2764" i="13"/>
  <c r="G2764" i="13"/>
  <c r="H2764" i="13"/>
  <c r="I2764" i="13"/>
  <c r="J2764" i="13"/>
  <c r="K2764" i="13"/>
  <c r="L2764" i="13"/>
  <c r="M2764" i="13"/>
  <c r="N2764" i="13"/>
  <c r="P2764" i="13"/>
  <c r="B2765" i="13"/>
  <c r="C2765" i="13"/>
  <c r="D2765" i="13"/>
  <c r="E2765" i="13"/>
  <c r="I2765" i="13"/>
  <c r="J2765" i="13"/>
  <c r="K2765" i="13"/>
  <c r="L2765" i="13"/>
  <c r="M2765" i="13"/>
  <c r="N2765" i="13"/>
  <c r="R2765" i="13"/>
  <c r="S2765" i="13"/>
  <c r="T2765" i="13" s="1"/>
  <c r="V2765" i="13" s="1"/>
  <c r="B2766" i="13"/>
  <c r="D2766" i="13"/>
  <c r="E2766" i="13"/>
  <c r="G2766" i="13"/>
  <c r="H2766" i="13"/>
  <c r="I2766" i="13"/>
  <c r="J2766" i="13"/>
  <c r="K2766" i="13"/>
  <c r="L2766" i="13"/>
  <c r="M2766" i="13"/>
  <c r="N2766" i="13"/>
  <c r="P2766" i="13"/>
  <c r="B2767" i="13"/>
  <c r="C2767" i="13"/>
  <c r="D2767" i="13"/>
  <c r="E2767" i="13"/>
  <c r="G2767" i="13"/>
  <c r="H2767" i="13"/>
  <c r="I2767" i="13"/>
  <c r="J2767" i="13"/>
  <c r="K2767" i="13"/>
  <c r="L2767" i="13"/>
  <c r="M2767" i="13"/>
  <c r="N2767" i="13"/>
  <c r="P2767" i="13"/>
  <c r="B2768" i="13"/>
  <c r="C2768" i="13"/>
  <c r="D2768" i="13"/>
  <c r="E2768" i="13"/>
  <c r="G2768" i="13"/>
  <c r="H2768" i="13"/>
  <c r="I2768" i="13"/>
  <c r="J2768" i="13"/>
  <c r="K2768" i="13"/>
  <c r="L2768" i="13"/>
  <c r="M2768" i="13"/>
  <c r="N2768" i="13"/>
  <c r="P2768" i="13"/>
  <c r="R2768" i="13"/>
  <c r="S2768" i="13"/>
  <c r="T2768" i="13" s="1"/>
  <c r="V2768" i="13" s="1"/>
  <c r="C2769" i="13"/>
  <c r="D2769" i="13"/>
  <c r="E2769" i="13"/>
  <c r="G2769" i="13"/>
  <c r="H2769" i="13"/>
  <c r="I2769" i="13"/>
  <c r="J2769" i="13"/>
  <c r="L2769" i="13"/>
  <c r="M2769" i="13"/>
  <c r="N2769" i="13"/>
  <c r="P2769" i="13"/>
  <c r="B2770" i="13"/>
  <c r="C2770" i="13"/>
  <c r="D2770" i="13"/>
  <c r="G2770" i="13"/>
  <c r="H2770" i="13"/>
  <c r="I2770" i="13"/>
  <c r="J2770" i="13"/>
  <c r="K2770" i="13"/>
  <c r="L2770" i="13"/>
  <c r="M2770" i="13"/>
  <c r="P2770" i="13"/>
  <c r="B2771" i="13"/>
  <c r="C2771" i="13"/>
  <c r="D2771" i="13"/>
  <c r="E2771" i="13"/>
  <c r="G2771" i="13"/>
  <c r="H2771" i="13"/>
  <c r="J2771" i="13"/>
  <c r="K2771" i="13"/>
  <c r="L2771" i="13"/>
  <c r="M2771" i="13"/>
  <c r="N2771" i="13"/>
  <c r="P2771" i="13"/>
  <c r="B2772" i="13"/>
  <c r="C2772" i="13"/>
  <c r="D2772" i="13"/>
  <c r="E2772" i="13"/>
  <c r="G2772" i="13"/>
  <c r="H2772" i="13"/>
  <c r="I2772" i="13"/>
  <c r="J2772" i="13"/>
  <c r="K2772" i="13"/>
  <c r="M2772" i="13"/>
  <c r="N2772" i="13"/>
  <c r="P2772" i="13"/>
  <c r="B2773" i="13"/>
  <c r="C2773" i="13"/>
  <c r="D2773" i="13"/>
  <c r="E2773" i="13"/>
  <c r="G2773" i="13"/>
  <c r="H2773" i="13"/>
  <c r="I2773" i="13"/>
  <c r="J2773" i="13"/>
  <c r="K2773" i="13"/>
  <c r="L2773" i="13"/>
  <c r="M2773" i="13"/>
  <c r="N2773" i="13"/>
  <c r="P2773" i="13"/>
  <c r="R2773" i="13"/>
  <c r="S2773" i="13"/>
  <c r="T2773" i="13" s="1"/>
  <c r="V2773" i="13" s="1"/>
  <c r="B2774" i="13"/>
  <c r="D2774" i="13"/>
  <c r="E2774" i="13"/>
  <c r="G2774" i="13"/>
  <c r="H2774" i="13"/>
  <c r="I2774" i="13"/>
  <c r="J2774" i="13"/>
  <c r="K2774" i="13"/>
  <c r="L2774" i="13"/>
  <c r="M2774" i="13"/>
  <c r="N2774" i="13"/>
  <c r="P2774" i="13"/>
  <c r="B2775" i="13"/>
  <c r="C2775" i="13"/>
  <c r="D2775" i="13"/>
  <c r="E2775" i="13"/>
  <c r="G2775" i="13"/>
  <c r="H2775" i="13"/>
  <c r="I2775" i="13"/>
  <c r="J2775" i="13"/>
  <c r="K2775" i="13"/>
  <c r="L2775" i="13"/>
  <c r="M2775" i="13"/>
  <c r="N2775" i="13"/>
  <c r="P2775" i="13"/>
  <c r="B2776" i="13"/>
  <c r="C2776" i="13"/>
  <c r="D2776" i="13"/>
  <c r="E2776" i="13"/>
  <c r="G2776" i="13"/>
  <c r="H2776" i="13"/>
  <c r="I2776" i="13"/>
  <c r="J2776" i="13"/>
  <c r="K2776" i="13"/>
  <c r="L2776" i="13"/>
  <c r="M2776" i="13"/>
  <c r="N2776" i="13"/>
  <c r="P2776" i="13"/>
  <c r="R2776" i="13"/>
  <c r="S2776" i="13"/>
  <c r="T2776" i="13" s="1"/>
  <c r="V2776" i="13" s="1"/>
  <c r="C2777" i="13"/>
  <c r="D2777" i="13"/>
  <c r="E2777" i="13"/>
  <c r="G2777" i="13"/>
  <c r="H2777" i="13"/>
  <c r="I2777" i="13"/>
  <c r="J2777" i="13"/>
  <c r="K2777" i="13"/>
  <c r="L2777" i="13"/>
  <c r="M2777" i="13"/>
  <c r="N2777" i="13"/>
  <c r="P2777" i="13"/>
  <c r="B2778" i="13"/>
  <c r="C2778" i="13"/>
  <c r="D2778" i="13"/>
  <c r="E2778" i="13"/>
  <c r="G2778" i="13"/>
  <c r="H2778" i="13"/>
  <c r="I2778" i="13"/>
  <c r="J2778" i="13"/>
  <c r="K2778" i="13"/>
  <c r="L2778" i="13"/>
  <c r="M2778" i="13"/>
  <c r="N2778" i="13"/>
  <c r="P2778" i="13"/>
  <c r="B2779" i="13"/>
  <c r="C2779" i="13"/>
  <c r="D2779" i="13"/>
  <c r="E2779" i="13"/>
  <c r="G2779" i="13"/>
  <c r="H2779" i="13"/>
  <c r="I2779" i="13"/>
  <c r="J2779" i="13"/>
  <c r="K2779" i="13"/>
  <c r="L2779" i="13"/>
  <c r="M2779" i="13"/>
  <c r="N2779" i="13"/>
  <c r="P2779" i="13"/>
  <c r="B2780" i="13"/>
  <c r="C2780" i="13"/>
  <c r="D2780" i="13"/>
  <c r="E2780" i="13"/>
  <c r="G2780" i="13"/>
  <c r="H2780" i="13"/>
  <c r="I2780" i="13"/>
  <c r="J2780" i="13"/>
  <c r="K2780" i="13"/>
  <c r="L2780" i="13"/>
  <c r="M2780" i="13"/>
  <c r="N2780" i="13"/>
  <c r="P2780" i="13"/>
  <c r="B2781" i="13"/>
  <c r="C2781" i="13"/>
  <c r="D2781" i="13"/>
  <c r="E2781" i="13"/>
  <c r="G2781" i="13"/>
  <c r="I2781" i="13"/>
  <c r="J2781" i="13"/>
  <c r="K2781" i="13"/>
  <c r="L2781" i="13"/>
  <c r="M2781" i="13"/>
  <c r="N2781" i="13"/>
  <c r="P2781" i="13"/>
  <c r="R2781" i="13"/>
  <c r="V2781" i="13"/>
  <c r="B2782" i="13"/>
  <c r="D2782" i="13"/>
  <c r="E2782" i="13"/>
  <c r="G2782" i="13"/>
  <c r="H2782" i="13"/>
  <c r="I2782" i="13"/>
  <c r="J2782" i="13"/>
  <c r="K2782" i="13"/>
  <c r="L2782" i="13"/>
  <c r="M2782" i="13"/>
  <c r="N2782" i="13"/>
  <c r="P2782" i="13"/>
  <c r="B2783" i="13"/>
  <c r="C2783" i="13"/>
  <c r="D2783" i="13"/>
  <c r="E2783" i="13"/>
  <c r="G2783" i="13"/>
  <c r="H2783" i="13"/>
  <c r="I2783" i="13"/>
  <c r="J2783" i="13"/>
  <c r="K2783" i="13"/>
  <c r="L2783" i="13"/>
  <c r="M2783" i="13"/>
  <c r="N2783" i="13"/>
  <c r="P2783" i="13"/>
  <c r="B2784" i="13"/>
  <c r="C2784" i="13"/>
  <c r="D2784" i="13"/>
  <c r="E2784" i="13"/>
  <c r="G2784" i="13"/>
  <c r="H2784" i="13"/>
  <c r="I2784" i="13"/>
  <c r="J2784" i="13"/>
  <c r="K2784" i="13"/>
  <c r="L2784" i="13"/>
  <c r="M2784" i="13"/>
  <c r="N2784" i="13"/>
  <c r="P2784" i="13"/>
  <c r="R2784" i="13"/>
  <c r="S2784" i="13"/>
  <c r="T2784" i="13" s="1"/>
  <c r="V2784" i="13" s="1"/>
  <c r="C2785" i="13"/>
  <c r="D2785" i="13"/>
  <c r="E2785" i="13"/>
  <c r="G2785" i="13"/>
  <c r="H2785" i="13"/>
  <c r="I2785" i="13"/>
  <c r="J2785" i="13"/>
  <c r="K2785" i="13"/>
  <c r="L2785" i="13"/>
  <c r="M2785" i="13"/>
  <c r="N2785" i="13"/>
  <c r="P2785" i="13"/>
  <c r="B2786" i="13"/>
  <c r="C2786" i="13"/>
  <c r="D2786" i="13"/>
  <c r="E2786" i="13"/>
  <c r="G2786" i="13"/>
  <c r="H2786" i="13"/>
  <c r="I2786" i="13"/>
  <c r="J2786" i="13"/>
  <c r="K2786" i="13"/>
  <c r="L2786" i="13"/>
  <c r="M2786" i="13"/>
  <c r="N2786" i="13"/>
  <c r="P2786" i="13"/>
  <c r="B2787" i="13"/>
  <c r="C2787" i="13"/>
  <c r="D2787" i="13"/>
  <c r="E2787" i="13"/>
  <c r="G2787" i="13"/>
  <c r="H2787" i="13"/>
  <c r="I2787" i="13"/>
  <c r="J2787" i="13"/>
  <c r="K2787" i="13"/>
  <c r="L2787" i="13"/>
  <c r="M2787" i="13"/>
  <c r="N2787" i="13"/>
  <c r="P2787" i="13"/>
  <c r="B2788" i="13"/>
  <c r="C2788" i="13"/>
  <c r="D2788" i="13"/>
  <c r="E2788" i="13"/>
  <c r="G2788" i="13"/>
  <c r="H2788" i="13"/>
  <c r="I2788" i="13"/>
  <c r="J2788" i="13"/>
  <c r="K2788" i="13"/>
  <c r="L2788" i="13"/>
  <c r="M2788" i="13"/>
  <c r="N2788" i="13"/>
  <c r="P2788" i="13"/>
  <c r="R2788" i="13"/>
  <c r="B2789" i="13"/>
  <c r="C2789" i="13"/>
  <c r="D2789" i="13"/>
  <c r="E2789" i="13"/>
  <c r="I2789" i="13"/>
  <c r="J2789" i="13"/>
  <c r="K2789" i="13"/>
  <c r="L2789" i="13"/>
  <c r="M2789" i="13"/>
  <c r="N2789" i="13"/>
  <c r="R2789" i="13"/>
  <c r="S2789" i="13"/>
  <c r="T2789" i="13" s="1"/>
  <c r="V2789" i="13" s="1"/>
  <c r="B2790" i="13"/>
  <c r="D2790" i="13"/>
  <c r="E2790" i="13"/>
  <c r="G2790" i="13"/>
  <c r="H2790" i="13"/>
  <c r="I2790" i="13"/>
  <c r="J2790" i="13"/>
  <c r="K2790" i="13"/>
  <c r="L2790" i="13"/>
  <c r="M2790" i="13"/>
  <c r="N2790" i="13"/>
  <c r="P2790" i="13"/>
  <c r="B2791" i="13"/>
  <c r="C2791" i="13"/>
  <c r="D2791" i="13"/>
  <c r="E2791" i="13"/>
  <c r="G2791" i="13"/>
  <c r="H2791" i="13"/>
  <c r="I2791" i="13"/>
  <c r="J2791" i="13"/>
  <c r="K2791" i="13"/>
  <c r="L2791" i="13"/>
  <c r="M2791" i="13"/>
  <c r="N2791" i="13"/>
  <c r="P2791" i="13"/>
  <c r="B2792" i="13"/>
  <c r="C2792" i="13"/>
  <c r="D2792" i="13"/>
  <c r="E2792" i="13"/>
  <c r="G2792" i="13"/>
  <c r="H2792" i="13"/>
  <c r="I2792" i="13"/>
  <c r="J2792" i="13"/>
  <c r="K2792" i="13"/>
  <c r="L2792" i="13"/>
  <c r="M2792" i="13"/>
  <c r="N2792" i="13"/>
  <c r="P2792" i="13"/>
  <c r="R2792" i="13"/>
  <c r="S2792" i="13"/>
  <c r="T2792" i="13" s="1"/>
  <c r="V2792" i="13" s="1"/>
  <c r="D2793" i="13"/>
  <c r="E2793" i="13"/>
  <c r="G2793" i="13"/>
  <c r="H2793" i="13"/>
  <c r="I2793" i="13"/>
  <c r="J2793" i="13"/>
  <c r="K2793" i="13"/>
  <c r="L2793" i="13"/>
  <c r="M2793" i="13"/>
  <c r="N2793" i="13"/>
  <c r="P2793" i="13"/>
  <c r="B2794" i="13"/>
  <c r="C2794" i="13"/>
  <c r="D2794" i="13"/>
  <c r="E2794" i="13"/>
  <c r="G2794" i="13"/>
  <c r="H2794" i="13"/>
  <c r="I2794" i="13"/>
  <c r="J2794" i="13"/>
  <c r="K2794" i="13"/>
  <c r="L2794" i="13"/>
  <c r="M2794" i="13"/>
  <c r="N2794" i="13"/>
  <c r="P2794" i="13"/>
  <c r="B2795" i="13"/>
  <c r="C2795" i="13"/>
  <c r="D2795" i="13"/>
  <c r="E2795" i="13"/>
  <c r="G2795" i="13"/>
  <c r="H2795" i="13"/>
  <c r="I2795" i="13"/>
  <c r="J2795" i="13"/>
  <c r="K2795" i="13"/>
  <c r="L2795" i="13"/>
  <c r="M2795" i="13"/>
  <c r="N2795" i="13"/>
  <c r="P2795" i="13"/>
  <c r="B2796" i="13"/>
  <c r="C2796" i="13"/>
  <c r="D2796" i="13"/>
  <c r="E2796" i="13"/>
  <c r="G2796" i="13"/>
  <c r="H2796" i="13"/>
  <c r="I2796" i="13"/>
  <c r="J2796" i="13"/>
  <c r="K2796" i="13"/>
  <c r="L2796" i="13"/>
  <c r="M2796" i="13"/>
  <c r="N2796" i="13"/>
  <c r="P2796" i="13"/>
  <c r="B2797" i="13"/>
  <c r="C2797" i="13"/>
  <c r="D2797" i="13"/>
  <c r="E2797" i="13"/>
  <c r="G2797" i="13"/>
  <c r="H2797" i="13"/>
  <c r="I2797" i="13"/>
  <c r="J2797" i="13"/>
  <c r="K2797" i="13"/>
  <c r="L2797" i="13"/>
  <c r="M2797" i="13"/>
  <c r="N2797" i="13"/>
  <c r="P2797" i="13"/>
  <c r="R2797" i="13"/>
  <c r="S2797" i="13"/>
  <c r="T2797" i="13" s="1"/>
  <c r="V2797" i="13" s="1"/>
  <c r="B2798" i="13"/>
  <c r="D2798" i="13"/>
  <c r="E2798" i="13"/>
  <c r="G2798" i="13"/>
  <c r="H2798" i="13"/>
  <c r="I2798" i="13"/>
  <c r="J2798" i="13"/>
  <c r="K2798" i="13"/>
  <c r="L2798" i="13"/>
  <c r="M2798" i="13"/>
  <c r="N2798" i="13"/>
  <c r="P2798" i="13"/>
  <c r="B2799" i="13"/>
  <c r="C2799" i="13"/>
  <c r="D2799" i="13"/>
  <c r="E2799" i="13"/>
  <c r="G2799" i="13"/>
  <c r="H2799" i="13"/>
  <c r="I2799" i="13"/>
  <c r="J2799" i="13"/>
  <c r="K2799" i="13"/>
  <c r="L2799" i="13"/>
  <c r="M2799" i="13"/>
  <c r="N2799" i="13"/>
  <c r="P2799" i="13"/>
  <c r="B2800" i="13"/>
  <c r="C2800" i="13"/>
  <c r="D2800" i="13"/>
  <c r="E2800" i="13"/>
  <c r="G2800" i="13"/>
  <c r="H2800" i="13"/>
  <c r="I2800" i="13"/>
  <c r="J2800" i="13"/>
  <c r="K2800" i="13"/>
  <c r="L2800" i="13"/>
  <c r="M2800" i="13"/>
  <c r="N2800" i="13"/>
  <c r="P2800" i="13"/>
  <c r="R2800" i="13"/>
  <c r="S2800" i="13"/>
  <c r="T2800" i="13" s="1"/>
  <c r="V2800" i="13" s="1"/>
  <c r="C2801" i="13"/>
  <c r="D2801" i="13"/>
  <c r="E2801" i="13"/>
  <c r="G2801" i="13"/>
  <c r="H2801" i="13"/>
  <c r="I2801" i="13"/>
  <c r="J2801" i="13"/>
  <c r="L2801" i="13"/>
  <c r="M2801" i="13"/>
  <c r="N2801" i="13"/>
  <c r="P2801" i="13"/>
  <c r="B2802" i="13"/>
  <c r="C2802" i="13"/>
  <c r="D2802" i="13"/>
  <c r="G2802" i="13"/>
  <c r="H2802" i="13"/>
  <c r="I2802" i="13"/>
  <c r="J2802" i="13"/>
  <c r="K2802" i="13"/>
  <c r="L2802" i="13"/>
  <c r="M2802" i="13"/>
  <c r="P2802" i="13"/>
  <c r="B2803" i="13"/>
  <c r="C2803" i="13"/>
  <c r="D2803" i="13"/>
  <c r="E2803" i="13"/>
  <c r="G2803" i="13"/>
  <c r="H2803" i="13"/>
  <c r="J2803" i="13"/>
  <c r="K2803" i="13"/>
  <c r="L2803" i="13"/>
  <c r="M2803" i="13"/>
  <c r="N2803" i="13"/>
  <c r="P2803" i="13"/>
  <c r="B2804" i="13"/>
  <c r="C2804" i="13"/>
  <c r="D2804" i="13"/>
  <c r="E2804" i="13"/>
  <c r="G2804" i="13"/>
  <c r="H2804" i="13"/>
  <c r="I2804" i="13"/>
  <c r="J2804" i="13"/>
  <c r="K2804" i="13"/>
  <c r="M2804" i="13"/>
  <c r="N2804" i="13"/>
  <c r="P2804" i="13"/>
  <c r="B2805" i="13"/>
  <c r="C2805" i="13"/>
  <c r="D2805" i="13"/>
  <c r="E2805" i="13"/>
  <c r="G2805" i="13"/>
  <c r="I2805" i="13"/>
  <c r="J2805" i="13"/>
  <c r="K2805" i="13"/>
  <c r="L2805" i="13"/>
  <c r="M2805" i="13"/>
  <c r="N2805" i="13"/>
  <c r="P2805" i="13"/>
  <c r="R2805" i="13"/>
  <c r="S2805" i="13"/>
  <c r="T2805" i="13" s="1"/>
  <c r="V2805" i="13" s="1"/>
  <c r="B2806" i="13"/>
  <c r="D2806" i="13"/>
  <c r="E2806" i="13"/>
  <c r="G2806" i="13"/>
  <c r="H2806" i="13"/>
  <c r="I2806" i="13"/>
  <c r="J2806" i="13"/>
  <c r="K2806" i="13"/>
  <c r="L2806" i="13"/>
  <c r="M2806" i="13"/>
  <c r="N2806" i="13"/>
  <c r="P2806" i="13"/>
  <c r="B2807" i="13"/>
  <c r="C2807" i="13"/>
  <c r="D2807" i="13"/>
  <c r="E2807" i="13"/>
  <c r="G2807" i="13"/>
  <c r="H2807" i="13"/>
  <c r="I2807" i="13"/>
  <c r="J2807" i="13"/>
  <c r="K2807" i="13"/>
  <c r="L2807" i="13"/>
  <c r="M2807" i="13"/>
  <c r="N2807" i="13"/>
  <c r="P2807" i="13"/>
  <c r="B2808" i="13"/>
  <c r="C2808" i="13"/>
  <c r="D2808" i="13"/>
  <c r="E2808" i="13"/>
  <c r="G2808" i="13"/>
  <c r="H2808" i="13"/>
  <c r="I2808" i="13"/>
  <c r="J2808" i="13"/>
  <c r="K2808" i="13"/>
  <c r="L2808" i="13"/>
  <c r="M2808" i="13"/>
  <c r="N2808" i="13"/>
  <c r="P2808" i="13"/>
  <c r="R2808" i="13"/>
  <c r="C2809" i="13"/>
  <c r="D2809" i="13"/>
  <c r="E2809" i="13"/>
  <c r="G2809" i="13"/>
  <c r="H2809" i="13"/>
  <c r="I2809" i="13"/>
  <c r="J2809" i="13"/>
  <c r="K2809" i="13"/>
  <c r="L2809" i="13"/>
  <c r="M2809" i="13"/>
  <c r="N2809" i="13"/>
  <c r="P2809" i="13"/>
  <c r="B2810" i="13"/>
  <c r="C2810" i="13"/>
  <c r="D2810" i="13"/>
  <c r="E2810" i="13"/>
  <c r="G2810" i="13"/>
  <c r="H2810" i="13"/>
  <c r="I2810" i="13"/>
  <c r="J2810" i="13"/>
  <c r="K2810" i="13"/>
  <c r="L2810" i="13"/>
  <c r="M2810" i="13"/>
  <c r="N2810" i="13"/>
  <c r="P2810" i="13"/>
  <c r="B2811" i="13"/>
  <c r="C2811" i="13"/>
  <c r="D2811" i="13"/>
  <c r="E2811" i="13"/>
  <c r="G2811" i="13"/>
  <c r="H2811" i="13"/>
  <c r="I2811" i="13"/>
  <c r="J2811" i="13"/>
  <c r="K2811" i="13"/>
  <c r="L2811" i="13"/>
  <c r="M2811" i="13"/>
  <c r="N2811" i="13"/>
  <c r="P2811" i="13"/>
  <c r="C2812" i="13"/>
  <c r="D2812" i="13"/>
  <c r="E2812" i="13"/>
  <c r="G2812" i="13"/>
  <c r="H2812" i="13"/>
  <c r="I2812" i="13"/>
  <c r="J2812" i="13"/>
  <c r="K2812" i="13"/>
  <c r="L2812" i="13"/>
  <c r="M2812" i="13"/>
  <c r="N2812" i="13"/>
  <c r="P2812" i="13"/>
  <c r="B2813" i="13"/>
  <c r="C2813" i="13"/>
  <c r="D2813" i="13"/>
  <c r="E2813" i="13"/>
  <c r="G2813" i="13"/>
  <c r="I2813" i="13"/>
  <c r="J2813" i="13"/>
  <c r="K2813" i="13"/>
  <c r="L2813" i="13"/>
  <c r="M2813" i="13"/>
  <c r="N2813" i="13"/>
  <c r="P2813" i="13"/>
  <c r="R2813" i="13"/>
  <c r="S2813" i="13"/>
  <c r="T2813" i="13" s="1"/>
  <c r="V2813" i="13" s="1"/>
  <c r="B2814" i="13"/>
  <c r="D2814" i="13"/>
  <c r="E2814" i="13"/>
  <c r="G2814" i="13"/>
  <c r="H2814" i="13"/>
  <c r="I2814" i="13"/>
  <c r="J2814" i="13"/>
  <c r="K2814" i="13"/>
  <c r="L2814" i="13"/>
  <c r="M2814" i="13"/>
  <c r="N2814" i="13"/>
  <c r="P2814" i="13"/>
  <c r="B2815" i="13"/>
  <c r="C2815" i="13"/>
  <c r="D2815" i="13"/>
  <c r="E2815" i="13"/>
  <c r="G2815" i="13"/>
  <c r="H2815" i="13"/>
  <c r="I2815" i="13"/>
  <c r="J2815" i="13"/>
  <c r="K2815" i="13"/>
  <c r="L2815" i="13"/>
  <c r="M2815" i="13"/>
  <c r="N2815" i="13"/>
  <c r="P2815" i="13"/>
  <c r="B2816" i="13"/>
  <c r="C2816" i="13"/>
  <c r="D2816" i="13"/>
  <c r="E2816" i="13"/>
  <c r="G2816" i="13"/>
  <c r="H2816" i="13"/>
  <c r="I2816" i="13"/>
  <c r="J2816" i="13"/>
  <c r="K2816" i="13"/>
  <c r="L2816" i="13"/>
  <c r="M2816" i="13"/>
  <c r="N2816" i="13"/>
  <c r="P2816" i="13"/>
  <c r="R2816" i="13"/>
  <c r="S2816" i="13"/>
  <c r="T2816" i="13" s="1"/>
  <c r="V2816" i="13" s="1"/>
  <c r="C2817" i="13"/>
  <c r="D2817" i="13"/>
  <c r="E2817" i="13"/>
  <c r="G2817" i="13"/>
  <c r="H2817" i="13"/>
  <c r="I2817" i="13"/>
  <c r="J2817" i="13"/>
  <c r="K2817" i="13"/>
  <c r="L2817" i="13"/>
  <c r="M2817" i="13"/>
  <c r="N2817" i="13"/>
  <c r="P2817" i="13"/>
  <c r="B2818" i="13"/>
  <c r="C2818" i="13"/>
  <c r="D2818" i="13"/>
  <c r="E2818" i="13"/>
  <c r="G2818" i="13"/>
  <c r="H2818" i="13"/>
  <c r="I2818" i="13"/>
  <c r="J2818" i="13"/>
  <c r="K2818" i="13"/>
  <c r="L2818" i="13"/>
  <c r="M2818" i="13"/>
  <c r="N2818" i="13"/>
  <c r="P2818" i="13"/>
  <c r="B2819" i="13"/>
  <c r="C2819" i="13"/>
  <c r="D2819" i="13"/>
  <c r="E2819" i="13"/>
  <c r="G2819" i="13"/>
  <c r="H2819" i="13"/>
  <c r="I2819" i="13"/>
  <c r="J2819" i="13"/>
  <c r="K2819" i="13"/>
  <c r="L2819" i="13"/>
  <c r="M2819" i="13"/>
  <c r="N2819" i="13"/>
  <c r="P2819" i="13"/>
  <c r="B2820" i="13"/>
  <c r="C2820" i="13"/>
  <c r="D2820" i="13"/>
  <c r="E2820" i="13"/>
  <c r="G2820" i="13"/>
  <c r="H2820" i="13"/>
  <c r="I2820" i="13"/>
  <c r="J2820" i="13"/>
  <c r="K2820" i="13"/>
  <c r="L2820" i="13"/>
  <c r="M2820" i="13"/>
  <c r="N2820" i="13"/>
  <c r="P2820" i="13"/>
  <c r="R2820" i="13"/>
  <c r="B2821" i="13"/>
  <c r="C2821" i="13"/>
  <c r="D2821" i="13"/>
  <c r="E2821" i="13"/>
  <c r="G2821" i="13"/>
  <c r="I2821" i="13"/>
  <c r="J2821" i="13"/>
  <c r="K2821" i="13"/>
  <c r="L2821" i="13"/>
  <c r="M2821" i="13"/>
  <c r="N2821" i="13"/>
  <c r="P2821" i="13"/>
  <c r="R2821" i="13"/>
  <c r="S2821" i="13"/>
  <c r="T2821" i="13" s="1"/>
  <c r="V2821" i="13" s="1"/>
  <c r="B2822" i="13"/>
  <c r="D2822" i="13"/>
  <c r="E2822" i="13"/>
  <c r="G2822" i="13"/>
  <c r="H2822" i="13"/>
  <c r="I2822" i="13"/>
  <c r="K2822" i="13"/>
  <c r="L2822" i="13"/>
  <c r="M2822" i="13"/>
  <c r="N2822" i="13"/>
  <c r="P2822" i="13"/>
  <c r="B2823" i="13"/>
  <c r="C2823" i="13"/>
  <c r="D2823" i="13"/>
  <c r="E2823" i="13"/>
  <c r="G2823" i="13"/>
  <c r="H2823" i="13"/>
  <c r="I2823" i="13"/>
  <c r="J2823" i="13"/>
  <c r="K2823" i="13"/>
  <c r="L2823" i="13"/>
  <c r="M2823" i="13"/>
  <c r="N2823" i="13"/>
  <c r="P2823" i="13"/>
  <c r="B2824" i="13"/>
  <c r="C2824" i="13"/>
  <c r="D2824" i="13"/>
  <c r="E2824" i="13"/>
  <c r="G2824" i="13"/>
  <c r="H2824" i="13"/>
  <c r="I2824" i="13"/>
  <c r="J2824" i="13"/>
  <c r="K2824" i="13"/>
  <c r="L2824" i="13"/>
  <c r="M2824" i="13"/>
  <c r="N2824" i="13"/>
  <c r="P2824" i="13"/>
  <c r="R2824" i="13"/>
  <c r="S2824" i="13"/>
  <c r="T2824" i="13" s="1"/>
  <c r="V2824" i="13" s="1"/>
  <c r="C2825" i="13"/>
  <c r="D2825" i="13"/>
  <c r="E2825" i="13"/>
  <c r="G2825" i="13"/>
  <c r="H2825" i="13"/>
  <c r="I2825" i="13"/>
  <c r="J2825" i="13"/>
  <c r="K2825" i="13"/>
  <c r="L2825" i="13"/>
  <c r="M2825" i="13"/>
  <c r="N2825" i="13"/>
  <c r="P2825" i="13"/>
  <c r="B2826" i="13"/>
  <c r="C2826" i="13"/>
  <c r="D2826" i="13"/>
  <c r="E2826" i="13"/>
  <c r="G2826" i="13"/>
  <c r="H2826" i="13"/>
  <c r="I2826" i="13"/>
  <c r="J2826" i="13"/>
  <c r="K2826" i="13"/>
  <c r="L2826" i="13"/>
  <c r="M2826" i="13"/>
  <c r="N2826" i="13"/>
  <c r="P2826" i="13"/>
  <c r="B2827" i="13"/>
  <c r="C2827" i="13"/>
  <c r="D2827" i="13"/>
  <c r="E2827" i="13"/>
  <c r="G2827" i="13"/>
  <c r="H2827" i="13"/>
  <c r="I2827" i="13"/>
  <c r="J2827" i="13"/>
  <c r="K2827" i="13"/>
  <c r="L2827" i="13"/>
  <c r="M2827" i="13"/>
  <c r="N2827" i="13"/>
  <c r="P2827" i="13"/>
  <c r="B2828" i="13"/>
  <c r="C2828" i="13"/>
  <c r="D2828" i="13"/>
  <c r="E2828" i="13"/>
  <c r="G2828" i="13"/>
  <c r="H2828" i="13"/>
  <c r="I2828" i="13"/>
  <c r="J2828" i="13"/>
  <c r="K2828" i="13"/>
  <c r="L2828" i="13"/>
  <c r="M2828" i="13"/>
  <c r="N2828" i="13"/>
  <c r="P2828" i="13"/>
  <c r="B2829" i="13"/>
  <c r="C2829" i="13"/>
  <c r="D2829" i="13"/>
  <c r="E2829" i="13"/>
  <c r="G2829" i="13"/>
  <c r="I2829" i="13"/>
  <c r="J2829" i="13"/>
  <c r="K2829" i="13"/>
  <c r="L2829" i="13"/>
  <c r="M2829" i="13"/>
  <c r="N2829" i="13"/>
  <c r="P2829" i="13"/>
  <c r="S2829" i="13"/>
  <c r="T2829" i="13" s="1"/>
  <c r="V2829" i="13" s="1"/>
  <c r="B2830" i="13"/>
  <c r="D2830" i="13"/>
  <c r="E2830" i="13"/>
  <c r="G2830" i="13"/>
  <c r="H2830" i="13"/>
  <c r="I2830" i="13"/>
  <c r="J2830" i="13"/>
  <c r="K2830" i="13"/>
  <c r="L2830" i="13"/>
  <c r="M2830" i="13"/>
  <c r="N2830" i="13"/>
  <c r="P2830" i="13"/>
  <c r="B2831" i="13"/>
  <c r="C2831" i="13"/>
  <c r="D2831" i="13"/>
  <c r="E2831" i="13"/>
  <c r="G2831" i="13"/>
  <c r="H2831" i="13"/>
  <c r="I2831" i="13"/>
  <c r="J2831" i="13"/>
  <c r="K2831" i="13"/>
  <c r="L2831" i="13"/>
  <c r="M2831" i="13"/>
  <c r="N2831" i="13"/>
  <c r="P2831" i="13"/>
  <c r="B2832" i="13"/>
  <c r="C2832" i="13"/>
  <c r="D2832" i="13"/>
  <c r="E2832" i="13"/>
  <c r="G2832" i="13"/>
  <c r="H2832" i="13"/>
  <c r="I2832" i="13"/>
  <c r="J2832" i="13"/>
  <c r="K2832" i="13"/>
  <c r="L2832" i="13"/>
  <c r="M2832" i="13"/>
  <c r="N2832" i="13"/>
  <c r="P2832" i="13"/>
  <c r="R2832" i="13"/>
  <c r="S2832" i="13"/>
  <c r="T2832" i="13" s="1"/>
  <c r="V2832" i="13" s="1"/>
  <c r="D2833" i="13"/>
  <c r="E2833" i="13"/>
  <c r="G2833" i="13"/>
  <c r="H2833" i="13"/>
  <c r="I2833" i="13"/>
  <c r="J2833" i="13"/>
  <c r="K2833" i="13"/>
  <c r="L2833" i="13"/>
  <c r="M2833" i="13"/>
  <c r="N2833" i="13"/>
  <c r="P2833" i="13"/>
  <c r="B2834" i="13"/>
  <c r="C2834" i="13"/>
  <c r="D2834" i="13"/>
  <c r="E2834" i="13"/>
  <c r="G2834" i="13"/>
  <c r="H2834" i="13"/>
  <c r="I2834" i="13"/>
  <c r="J2834" i="13"/>
  <c r="K2834" i="13"/>
  <c r="L2834" i="13"/>
  <c r="M2834" i="13"/>
  <c r="N2834" i="13"/>
  <c r="P2834" i="13"/>
  <c r="B2835" i="13"/>
  <c r="C2835" i="13"/>
  <c r="D2835" i="13"/>
  <c r="E2835" i="13"/>
  <c r="G2835" i="13"/>
  <c r="H2835" i="13"/>
  <c r="I2835" i="13"/>
  <c r="J2835" i="13"/>
  <c r="K2835" i="13"/>
  <c r="L2835" i="13"/>
  <c r="M2835" i="13"/>
  <c r="N2835" i="13"/>
  <c r="P2835" i="13"/>
  <c r="B2836" i="13"/>
  <c r="C2836" i="13"/>
  <c r="D2836" i="13"/>
  <c r="E2836" i="13"/>
  <c r="G2836" i="13"/>
  <c r="H2836" i="13"/>
  <c r="I2836" i="13"/>
  <c r="J2836" i="13"/>
  <c r="K2836" i="13"/>
  <c r="L2836" i="13"/>
  <c r="M2836" i="13"/>
  <c r="N2836" i="13"/>
  <c r="P2836" i="13"/>
  <c r="B2837" i="13"/>
  <c r="C2837" i="13"/>
  <c r="D2837" i="13"/>
  <c r="E2837" i="13"/>
  <c r="G2837" i="13"/>
  <c r="I2837" i="13"/>
  <c r="J2837" i="13"/>
  <c r="K2837" i="13"/>
  <c r="L2837" i="13"/>
  <c r="M2837" i="13"/>
  <c r="N2837" i="13"/>
  <c r="P2837" i="13"/>
  <c r="R2837" i="13"/>
  <c r="S2837" i="13"/>
  <c r="T2837" i="13" s="1"/>
  <c r="V2837" i="13" s="1"/>
  <c r="B2838" i="13"/>
  <c r="D2838" i="13"/>
  <c r="E2838" i="13"/>
  <c r="G2838" i="13"/>
  <c r="H2838" i="13"/>
  <c r="I2838" i="13"/>
  <c r="J2838" i="13"/>
  <c r="K2838" i="13"/>
  <c r="L2838" i="13"/>
  <c r="M2838" i="13"/>
  <c r="N2838" i="13"/>
  <c r="P2838" i="13"/>
  <c r="B2839" i="13"/>
  <c r="C2839" i="13"/>
  <c r="D2839" i="13"/>
  <c r="E2839" i="13"/>
  <c r="G2839" i="13"/>
  <c r="H2839" i="13"/>
  <c r="I2839" i="13"/>
  <c r="J2839" i="13"/>
  <c r="K2839" i="13"/>
  <c r="L2839" i="13"/>
  <c r="M2839" i="13"/>
  <c r="N2839" i="13"/>
  <c r="P2839" i="13"/>
  <c r="B2840" i="13"/>
  <c r="C2840" i="13"/>
  <c r="D2840" i="13"/>
  <c r="E2840" i="13"/>
  <c r="G2840" i="13"/>
  <c r="H2840" i="13"/>
  <c r="I2840" i="13"/>
  <c r="J2840" i="13"/>
  <c r="K2840" i="13"/>
  <c r="L2840" i="13"/>
  <c r="M2840" i="13"/>
  <c r="N2840" i="13"/>
  <c r="P2840" i="13"/>
  <c r="R2840" i="13"/>
  <c r="S2840" i="13"/>
  <c r="T2840" i="13" s="1"/>
  <c r="V2840" i="13" s="1"/>
  <c r="C2841" i="13"/>
  <c r="D2841" i="13"/>
  <c r="E2841" i="13"/>
  <c r="G2841" i="13"/>
  <c r="H2841" i="13"/>
  <c r="I2841" i="13"/>
  <c r="J2841" i="13"/>
  <c r="L2841" i="13"/>
  <c r="M2841" i="13"/>
  <c r="N2841" i="13"/>
  <c r="P2841" i="13"/>
  <c r="B2842" i="13"/>
  <c r="C2842" i="13"/>
  <c r="D2842" i="13"/>
  <c r="G2842" i="13"/>
  <c r="H2842" i="13"/>
  <c r="I2842" i="13"/>
  <c r="J2842" i="13"/>
  <c r="K2842" i="13"/>
  <c r="L2842" i="13"/>
  <c r="M2842" i="13"/>
  <c r="P2842" i="13"/>
  <c r="B2843" i="13"/>
  <c r="C2843" i="13"/>
  <c r="D2843" i="13"/>
  <c r="E2843" i="13"/>
  <c r="G2843" i="13"/>
  <c r="H2843" i="13"/>
  <c r="J2843" i="13"/>
  <c r="K2843" i="13"/>
  <c r="L2843" i="13"/>
  <c r="M2843" i="13"/>
  <c r="N2843" i="13"/>
  <c r="P2843" i="13"/>
  <c r="B2844" i="13"/>
  <c r="C2844" i="13"/>
  <c r="D2844" i="13"/>
  <c r="E2844" i="13"/>
  <c r="G2844" i="13"/>
  <c r="H2844" i="13"/>
  <c r="I2844" i="13"/>
  <c r="J2844" i="13"/>
  <c r="K2844" i="13"/>
  <c r="M2844" i="13"/>
  <c r="N2844" i="13"/>
  <c r="P2844" i="13"/>
  <c r="R2844" i="13"/>
  <c r="B2845" i="13"/>
  <c r="C2845" i="13"/>
  <c r="D2845" i="13"/>
  <c r="E2845" i="13"/>
  <c r="G2845" i="13"/>
  <c r="I2845" i="13"/>
  <c r="J2845" i="13"/>
  <c r="K2845" i="13"/>
  <c r="L2845" i="13"/>
  <c r="M2845" i="13"/>
  <c r="N2845" i="13"/>
  <c r="P2845" i="13"/>
  <c r="R2845" i="13"/>
  <c r="S2845" i="13"/>
  <c r="T2845" i="13" s="1"/>
  <c r="V2845" i="13" s="1"/>
  <c r="B2846" i="13"/>
  <c r="D2846" i="13"/>
  <c r="E2846" i="13"/>
  <c r="G2846" i="13"/>
  <c r="H2846" i="13"/>
  <c r="I2846" i="13"/>
  <c r="J2846" i="13"/>
  <c r="K2846" i="13"/>
  <c r="L2846" i="13"/>
  <c r="M2846" i="13"/>
  <c r="N2846" i="13"/>
  <c r="P2846" i="13"/>
  <c r="B2847" i="13"/>
  <c r="C2847" i="13"/>
  <c r="D2847" i="13"/>
  <c r="E2847" i="13"/>
  <c r="G2847" i="13"/>
  <c r="H2847" i="13"/>
  <c r="I2847" i="13"/>
  <c r="J2847" i="13"/>
  <c r="K2847" i="13"/>
  <c r="L2847" i="13"/>
  <c r="M2847" i="13"/>
  <c r="N2847" i="13"/>
  <c r="P2847" i="13"/>
  <c r="B2848" i="13"/>
  <c r="C2848" i="13"/>
  <c r="D2848" i="13"/>
  <c r="E2848" i="13"/>
  <c r="G2848" i="13"/>
  <c r="H2848" i="13"/>
  <c r="I2848" i="13"/>
  <c r="J2848" i="13"/>
  <c r="K2848" i="13"/>
  <c r="L2848" i="13"/>
  <c r="M2848" i="13"/>
  <c r="N2848" i="13"/>
  <c r="P2848" i="13"/>
  <c r="R2848" i="13"/>
  <c r="S2848" i="13"/>
  <c r="C2849" i="13"/>
  <c r="D2849" i="13"/>
  <c r="E2849" i="13"/>
  <c r="G2849" i="13"/>
  <c r="H2849" i="13"/>
  <c r="I2849" i="13"/>
  <c r="J2849" i="13"/>
  <c r="K2849" i="13"/>
  <c r="L2849" i="13"/>
  <c r="M2849" i="13"/>
  <c r="N2849" i="13"/>
  <c r="P2849" i="13"/>
  <c r="B2850" i="13"/>
  <c r="C2850" i="13"/>
  <c r="D2850" i="13"/>
  <c r="E2850" i="13"/>
  <c r="G2850" i="13"/>
  <c r="H2850" i="13"/>
  <c r="I2850" i="13"/>
  <c r="J2850" i="13"/>
  <c r="K2850" i="13"/>
  <c r="L2850" i="13"/>
  <c r="M2850" i="13"/>
  <c r="N2850" i="13"/>
  <c r="P2850" i="13"/>
  <c r="B2851" i="13"/>
  <c r="C2851" i="13"/>
  <c r="D2851" i="13"/>
  <c r="E2851" i="13"/>
  <c r="G2851" i="13"/>
  <c r="H2851" i="13"/>
  <c r="I2851" i="13"/>
  <c r="J2851" i="13"/>
  <c r="K2851" i="13"/>
  <c r="L2851" i="13"/>
  <c r="M2851" i="13"/>
  <c r="N2851" i="13"/>
  <c r="P2851" i="13"/>
  <c r="B2852" i="13"/>
  <c r="C2852" i="13"/>
  <c r="D2852" i="13"/>
  <c r="E2852" i="13"/>
  <c r="G2852" i="13"/>
  <c r="H2852" i="13"/>
  <c r="I2852" i="13"/>
  <c r="J2852" i="13"/>
  <c r="K2852" i="13"/>
  <c r="L2852" i="13"/>
  <c r="M2852" i="13"/>
  <c r="N2852" i="13"/>
  <c r="P2852" i="13"/>
  <c r="B2853" i="13"/>
  <c r="C2853" i="13"/>
  <c r="D2853" i="13"/>
  <c r="E2853" i="13"/>
  <c r="G2853" i="13"/>
  <c r="I2853" i="13"/>
  <c r="J2853" i="13"/>
  <c r="K2853" i="13"/>
  <c r="L2853" i="13"/>
  <c r="M2853" i="13"/>
  <c r="N2853" i="13"/>
  <c r="P2853" i="13"/>
  <c r="R2853" i="13"/>
  <c r="B2854" i="13"/>
  <c r="D2854" i="13"/>
  <c r="E2854" i="13"/>
  <c r="G2854" i="13"/>
  <c r="H2854" i="13"/>
  <c r="I2854" i="13"/>
  <c r="J2854" i="13"/>
  <c r="K2854" i="13"/>
  <c r="L2854" i="13"/>
  <c r="M2854" i="13"/>
  <c r="N2854" i="13"/>
  <c r="P2854" i="13"/>
  <c r="B2855" i="13"/>
  <c r="C2855" i="13"/>
  <c r="D2855" i="13"/>
  <c r="E2855" i="13"/>
  <c r="G2855" i="13"/>
  <c r="H2855" i="13"/>
  <c r="I2855" i="13"/>
  <c r="J2855" i="13"/>
  <c r="K2855" i="13"/>
  <c r="L2855" i="13"/>
  <c r="M2855" i="13"/>
  <c r="N2855" i="13"/>
  <c r="P2855" i="13"/>
  <c r="B2856" i="13"/>
  <c r="C2856" i="13"/>
  <c r="D2856" i="13"/>
  <c r="E2856" i="13"/>
  <c r="G2856" i="13"/>
  <c r="H2856" i="13"/>
  <c r="I2856" i="13"/>
  <c r="J2856" i="13"/>
  <c r="K2856" i="13"/>
  <c r="L2856" i="13"/>
  <c r="M2856" i="13"/>
  <c r="N2856" i="13"/>
  <c r="P2856" i="13"/>
  <c r="R2856" i="13"/>
  <c r="S2856" i="13"/>
  <c r="C2857" i="13"/>
  <c r="D2857" i="13"/>
  <c r="E2857" i="13"/>
  <c r="G2857" i="13"/>
  <c r="H2857" i="13"/>
  <c r="I2857" i="13"/>
  <c r="J2857" i="13"/>
  <c r="K2857" i="13"/>
  <c r="L2857" i="13"/>
  <c r="M2857" i="13"/>
  <c r="N2857" i="13"/>
  <c r="P2857" i="13"/>
  <c r="B2858" i="13"/>
  <c r="C2858" i="13"/>
  <c r="D2858" i="13"/>
  <c r="E2858" i="13"/>
  <c r="G2858" i="13"/>
  <c r="H2858" i="13"/>
  <c r="I2858" i="13"/>
  <c r="J2858" i="13"/>
  <c r="K2858" i="13"/>
  <c r="L2858" i="13"/>
  <c r="M2858" i="13"/>
  <c r="N2858" i="13"/>
  <c r="P2858" i="13"/>
  <c r="B2859" i="13"/>
  <c r="C2859" i="13"/>
  <c r="D2859" i="13"/>
  <c r="E2859" i="13"/>
  <c r="G2859" i="13"/>
  <c r="H2859" i="13"/>
  <c r="I2859" i="13"/>
  <c r="J2859" i="13"/>
  <c r="K2859" i="13"/>
  <c r="L2859" i="13"/>
  <c r="M2859" i="13"/>
  <c r="N2859" i="13"/>
  <c r="P2859" i="13"/>
  <c r="B2860" i="13"/>
  <c r="C2860" i="13"/>
  <c r="D2860" i="13"/>
  <c r="E2860" i="13"/>
  <c r="G2860" i="13"/>
  <c r="H2860" i="13"/>
  <c r="I2860" i="13"/>
  <c r="J2860" i="13"/>
  <c r="K2860" i="13"/>
  <c r="L2860" i="13"/>
  <c r="M2860" i="13"/>
  <c r="N2860" i="13"/>
  <c r="P2860" i="13"/>
  <c r="B2861" i="13"/>
  <c r="C2861" i="13"/>
  <c r="D2861" i="13"/>
  <c r="E2861" i="13"/>
  <c r="I2861" i="13"/>
  <c r="J2861" i="13"/>
  <c r="K2861" i="13"/>
  <c r="L2861" i="13"/>
  <c r="M2861" i="13"/>
  <c r="N2861" i="13"/>
  <c r="R2861" i="13"/>
  <c r="S2861" i="13"/>
  <c r="T2861" i="13" s="1"/>
  <c r="V2861" i="13" s="1"/>
  <c r="B2862" i="13"/>
  <c r="D2862" i="13"/>
  <c r="E2862" i="13"/>
  <c r="G2862" i="13"/>
  <c r="H2862" i="13"/>
  <c r="I2862" i="13"/>
  <c r="J2862" i="13"/>
  <c r="K2862" i="13"/>
  <c r="L2862" i="13"/>
  <c r="M2862" i="13"/>
  <c r="N2862" i="13"/>
  <c r="P2862" i="13"/>
  <c r="B2863" i="13"/>
  <c r="C2863" i="13"/>
  <c r="D2863" i="13"/>
  <c r="E2863" i="13"/>
  <c r="G2863" i="13"/>
  <c r="H2863" i="13"/>
  <c r="I2863" i="13"/>
  <c r="J2863" i="13"/>
  <c r="K2863" i="13"/>
  <c r="L2863" i="13"/>
  <c r="M2863" i="13"/>
  <c r="N2863" i="13"/>
  <c r="P2863" i="13"/>
  <c r="B2864" i="13"/>
  <c r="C2864" i="13"/>
  <c r="D2864" i="13"/>
  <c r="E2864" i="13"/>
  <c r="G2864" i="13"/>
  <c r="H2864" i="13"/>
  <c r="I2864" i="13"/>
  <c r="J2864" i="13"/>
  <c r="K2864" i="13"/>
  <c r="L2864" i="13"/>
  <c r="M2864" i="13"/>
  <c r="N2864" i="13"/>
  <c r="P2864" i="13"/>
  <c r="R2864" i="13"/>
  <c r="S2864" i="13"/>
  <c r="C2865" i="13"/>
  <c r="D2865" i="13"/>
  <c r="E2865" i="13"/>
  <c r="G2865" i="13"/>
  <c r="H2865" i="13"/>
  <c r="I2865" i="13"/>
  <c r="J2865" i="13"/>
  <c r="L2865" i="13"/>
  <c r="M2865" i="13"/>
  <c r="N2865" i="13"/>
  <c r="P2865" i="13"/>
  <c r="B2866" i="13"/>
  <c r="C2866" i="13"/>
  <c r="D2866" i="13"/>
  <c r="G2866" i="13"/>
  <c r="H2866" i="13"/>
  <c r="I2866" i="13"/>
  <c r="J2866" i="13"/>
  <c r="K2866" i="13"/>
  <c r="L2866" i="13"/>
  <c r="M2866" i="13"/>
  <c r="P2866" i="13"/>
  <c r="B2867" i="13"/>
  <c r="C2867" i="13"/>
  <c r="D2867" i="13"/>
  <c r="E2867" i="13"/>
  <c r="G2867" i="13"/>
  <c r="H2867" i="13"/>
  <c r="J2867" i="13"/>
  <c r="K2867" i="13"/>
  <c r="L2867" i="13"/>
  <c r="M2867" i="13"/>
  <c r="N2867" i="13"/>
  <c r="P2867" i="13"/>
  <c r="B2868" i="13"/>
  <c r="C2868" i="13"/>
  <c r="D2868" i="13"/>
  <c r="E2868" i="13"/>
  <c r="G2868" i="13"/>
  <c r="H2868" i="13"/>
  <c r="I2868" i="13"/>
  <c r="J2868" i="13"/>
  <c r="K2868" i="13"/>
  <c r="M2868" i="13"/>
  <c r="N2868" i="13"/>
  <c r="P2868" i="13"/>
  <c r="B2869" i="13"/>
  <c r="C2869" i="13"/>
  <c r="D2869" i="13"/>
  <c r="E2869" i="13"/>
  <c r="G2869" i="13"/>
  <c r="I2869" i="13"/>
  <c r="J2869" i="13"/>
  <c r="K2869" i="13"/>
  <c r="L2869" i="13"/>
  <c r="M2869" i="13"/>
  <c r="N2869" i="13"/>
  <c r="P2869" i="13"/>
  <c r="R2869" i="13"/>
  <c r="S2869" i="13"/>
  <c r="T2869" i="13" s="1"/>
  <c r="V2869" i="13" s="1"/>
  <c r="B2870" i="13"/>
  <c r="D2870" i="13"/>
  <c r="E2870" i="13"/>
  <c r="G2870" i="13"/>
  <c r="H2870" i="13"/>
  <c r="I2870" i="13"/>
  <c r="J2870" i="13"/>
  <c r="K2870" i="13"/>
  <c r="L2870" i="13"/>
  <c r="M2870" i="13"/>
  <c r="N2870" i="13"/>
  <c r="P2870" i="13"/>
  <c r="B2871" i="13"/>
  <c r="C2871" i="13"/>
  <c r="E2871" i="13"/>
  <c r="G2871" i="13"/>
  <c r="H2871" i="13"/>
  <c r="I2871" i="13"/>
  <c r="J2871" i="13"/>
  <c r="K2871" i="13"/>
  <c r="L2871" i="13"/>
  <c r="N2871" i="13"/>
  <c r="P2871" i="13"/>
  <c r="B2872" i="13"/>
  <c r="C2872" i="13"/>
  <c r="D2872" i="13"/>
  <c r="E2872" i="13"/>
  <c r="G2872" i="13"/>
  <c r="I2872" i="13"/>
  <c r="J2872" i="13"/>
  <c r="K2872" i="13"/>
  <c r="L2872" i="13"/>
  <c r="M2872" i="13"/>
  <c r="N2872" i="13"/>
  <c r="P2872" i="13"/>
  <c r="S2872" i="13"/>
  <c r="C2873" i="13"/>
  <c r="D2873" i="13"/>
  <c r="E2873" i="13"/>
  <c r="G2873" i="13"/>
  <c r="H2873" i="13"/>
  <c r="I2873" i="13"/>
  <c r="J2873" i="13"/>
  <c r="K2873" i="13"/>
  <c r="L2873" i="13"/>
  <c r="M2873" i="13"/>
  <c r="N2873" i="13"/>
  <c r="P2873" i="13"/>
  <c r="B2874" i="13"/>
  <c r="C2874" i="13"/>
  <c r="D2874" i="13"/>
  <c r="E2874" i="13"/>
  <c r="G2874" i="13"/>
  <c r="H2874" i="13"/>
  <c r="I2874" i="13"/>
  <c r="J2874" i="13"/>
  <c r="K2874" i="13"/>
  <c r="L2874" i="13"/>
  <c r="M2874" i="13"/>
  <c r="N2874" i="13"/>
  <c r="P2874" i="13"/>
  <c r="B2875" i="13"/>
  <c r="C2875" i="13"/>
  <c r="D2875" i="13"/>
  <c r="E2875" i="13"/>
  <c r="G2875" i="13"/>
  <c r="H2875" i="13"/>
  <c r="I2875" i="13"/>
  <c r="J2875" i="13"/>
  <c r="K2875" i="13"/>
  <c r="L2875" i="13"/>
  <c r="M2875" i="13"/>
  <c r="N2875" i="13"/>
  <c r="P2875" i="13"/>
  <c r="B2876" i="13"/>
  <c r="C2876" i="13"/>
  <c r="D2876" i="13"/>
  <c r="E2876" i="13"/>
  <c r="G2876" i="13"/>
  <c r="H2876" i="13"/>
  <c r="I2876" i="13"/>
  <c r="J2876" i="13"/>
  <c r="K2876" i="13"/>
  <c r="L2876" i="13"/>
  <c r="M2876" i="13"/>
  <c r="N2876" i="13"/>
  <c r="P2876" i="13"/>
  <c r="S2876" i="13"/>
  <c r="B2877" i="13"/>
  <c r="C2877" i="13"/>
  <c r="D2877" i="13"/>
  <c r="E2877" i="13"/>
  <c r="G2877" i="13"/>
  <c r="I2877" i="13"/>
  <c r="J2877" i="13"/>
  <c r="K2877" i="13"/>
  <c r="L2877" i="13"/>
  <c r="M2877" i="13"/>
  <c r="N2877" i="13"/>
  <c r="P2877" i="13"/>
  <c r="R2877" i="13"/>
  <c r="S2877" i="13"/>
  <c r="T2877" i="13" s="1"/>
  <c r="V2877" i="13" s="1"/>
  <c r="B2878" i="13"/>
  <c r="D2878" i="13"/>
  <c r="E2878" i="13"/>
  <c r="G2878" i="13"/>
  <c r="H2878" i="13"/>
  <c r="I2878" i="13"/>
  <c r="J2878" i="13"/>
  <c r="K2878" i="13"/>
  <c r="L2878" i="13"/>
  <c r="M2878" i="13"/>
  <c r="N2878" i="13"/>
  <c r="P2878" i="13"/>
  <c r="B2879" i="13"/>
  <c r="C2879" i="13"/>
  <c r="D2879" i="13"/>
  <c r="E2879" i="13"/>
  <c r="G2879" i="13"/>
  <c r="H2879" i="13"/>
  <c r="I2879" i="13"/>
  <c r="J2879" i="13"/>
  <c r="K2879" i="13"/>
  <c r="L2879" i="13"/>
  <c r="M2879" i="13"/>
  <c r="N2879" i="13"/>
  <c r="P2879" i="13"/>
  <c r="B2880" i="13"/>
  <c r="C2880" i="13"/>
  <c r="D2880" i="13"/>
  <c r="E2880" i="13"/>
  <c r="G2880" i="13"/>
  <c r="H2880" i="13"/>
  <c r="I2880" i="13"/>
  <c r="J2880" i="13"/>
  <c r="K2880" i="13"/>
  <c r="L2880" i="13"/>
  <c r="M2880" i="13"/>
  <c r="N2880" i="13"/>
  <c r="P2880" i="13"/>
  <c r="R2880" i="13"/>
  <c r="S2880" i="13"/>
  <c r="C2881" i="13"/>
  <c r="D2881" i="13"/>
  <c r="E2881" i="13"/>
  <c r="G2881" i="13"/>
  <c r="H2881" i="13"/>
  <c r="I2881" i="13"/>
  <c r="J2881" i="13"/>
  <c r="K2881" i="13"/>
  <c r="L2881" i="13"/>
  <c r="M2881" i="13"/>
  <c r="N2881" i="13"/>
  <c r="P2881" i="13"/>
  <c r="B2882" i="13"/>
  <c r="C2882" i="13"/>
  <c r="D2882" i="13"/>
  <c r="E2882" i="13"/>
  <c r="G2882" i="13"/>
  <c r="H2882" i="13"/>
  <c r="I2882" i="13"/>
  <c r="J2882" i="13"/>
  <c r="K2882" i="13"/>
  <c r="L2882" i="13"/>
  <c r="M2882" i="13"/>
  <c r="N2882" i="13"/>
  <c r="P2882" i="13"/>
  <c r="B2883" i="13"/>
  <c r="C2883" i="13"/>
  <c r="D2883" i="13"/>
  <c r="E2883" i="13"/>
  <c r="G2883" i="13"/>
  <c r="H2883" i="13"/>
  <c r="I2883" i="13"/>
  <c r="J2883" i="13"/>
  <c r="K2883" i="13"/>
  <c r="L2883" i="13"/>
  <c r="M2883" i="13"/>
  <c r="N2883" i="13"/>
  <c r="P2883" i="13"/>
  <c r="B2884" i="13"/>
  <c r="C2884" i="13"/>
  <c r="D2884" i="13"/>
  <c r="E2884" i="13"/>
  <c r="G2884" i="13"/>
  <c r="H2884" i="13"/>
  <c r="I2884" i="13"/>
  <c r="J2884" i="13"/>
  <c r="K2884" i="13"/>
  <c r="L2884" i="13"/>
  <c r="M2884" i="13"/>
  <c r="N2884" i="13"/>
  <c r="P2884" i="13"/>
  <c r="B2885" i="13"/>
  <c r="C2885" i="13"/>
  <c r="D2885" i="13"/>
  <c r="E2885" i="13"/>
  <c r="G2885" i="13"/>
  <c r="I2885" i="13"/>
  <c r="J2885" i="13"/>
  <c r="K2885" i="13"/>
  <c r="L2885" i="13"/>
  <c r="M2885" i="13"/>
  <c r="N2885" i="13"/>
  <c r="P2885" i="13"/>
  <c r="R2885" i="13"/>
  <c r="S2885" i="13"/>
  <c r="T2885" i="13" s="1"/>
  <c r="V2885" i="13" s="1"/>
  <c r="B2886" i="13"/>
  <c r="C2886" i="13"/>
  <c r="D2886" i="13"/>
  <c r="E2886" i="13"/>
  <c r="G2886" i="13"/>
  <c r="H2886" i="13"/>
  <c r="I2886" i="13"/>
  <c r="J2886" i="13"/>
  <c r="K2886" i="13"/>
  <c r="L2886" i="13"/>
  <c r="M2886" i="13"/>
  <c r="N2886" i="13"/>
  <c r="P2886" i="13"/>
  <c r="B2887" i="13"/>
  <c r="C2887" i="13"/>
  <c r="D2887" i="13"/>
  <c r="E2887" i="13"/>
  <c r="G2887" i="13"/>
  <c r="H2887" i="13"/>
  <c r="I2887" i="13"/>
  <c r="J2887" i="13"/>
  <c r="K2887" i="13"/>
  <c r="L2887" i="13"/>
  <c r="M2887" i="13"/>
  <c r="N2887" i="13"/>
  <c r="P2887" i="13"/>
  <c r="B2888" i="13"/>
  <c r="C2888" i="13"/>
  <c r="D2888" i="13"/>
  <c r="E2888" i="13"/>
  <c r="G2888" i="13"/>
  <c r="H2888" i="13"/>
  <c r="I2888" i="13"/>
  <c r="J2888" i="13"/>
  <c r="K2888" i="13"/>
  <c r="L2888" i="13"/>
  <c r="M2888" i="13"/>
  <c r="N2888" i="13"/>
  <c r="P2888" i="13"/>
  <c r="R2888" i="13"/>
  <c r="S2888" i="13"/>
  <c r="B2889" i="13"/>
  <c r="C2889" i="13"/>
  <c r="D2889" i="13"/>
  <c r="E2889" i="13"/>
  <c r="G2889" i="13"/>
  <c r="H2889" i="13"/>
  <c r="I2889" i="13"/>
  <c r="J2889" i="13"/>
  <c r="L2889" i="13"/>
  <c r="M2889" i="13"/>
  <c r="N2889" i="13"/>
  <c r="P2889" i="13"/>
  <c r="B2890" i="13"/>
  <c r="C2890" i="13"/>
  <c r="D2890" i="13"/>
  <c r="G2890" i="13"/>
  <c r="H2890" i="13"/>
  <c r="I2890" i="13"/>
  <c r="J2890" i="13"/>
  <c r="K2890" i="13"/>
  <c r="L2890" i="13"/>
  <c r="M2890" i="13"/>
  <c r="P2890" i="13"/>
  <c r="B2891" i="13"/>
  <c r="C2891" i="13"/>
  <c r="D2891" i="13"/>
  <c r="E2891" i="13"/>
  <c r="G2891" i="13"/>
  <c r="H2891" i="13"/>
  <c r="J2891" i="13"/>
  <c r="K2891" i="13"/>
  <c r="L2891" i="13"/>
  <c r="M2891" i="13"/>
  <c r="N2891" i="13"/>
  <c r="P2891" i="13"/>
  <c r="B2892" i="13"/>
  <c r="C2892" i="13"/>
  <c r="D2892" i="13"/>
  <c r="E2892" i="13"/>
  <c r="G2892" i="13"/>
  <c r="H2892" i="13"/>
  <c r="I2892" i="13"/>
  <c r="J2892" i="13"/>
  <c r="K2892" i="13"/>
  <c r="M2892" i="13"/>
  <c r="N2892" i="13"/>
  <c r="P2892" i="13"/>
  <c r="S2892" i="13"/>
  <c r="T2892" i="13" s="1"/>
  <c r="V2892" i="13" s="1"/>
  <c r="B2893" i="13"/>
  <c r="C2893" i="13"/>
  <c r="D2893" i="13"/>
  <c r="E2893" i="13"/>
  <c r="G2893" i="13"/>
  <c r="I2893" i="13"/>
  <c r="J2893" i="13"/>
  <c r="K2893" i="13"/>
  <c r="L2893" i="13"/>
  <c r="M2893" i="13"/>
  <c r="N2893" i="13"/>
  <c r="P2893" i="13"/>
  <c r="R2893" i="13"/>
  <c r="S2893" i="13"/>
  <c r="T2893" i="13" s="1"/>
  <c r="V2893" i="13" s="1"/>
  <c r="B2894" i="13"/>
  <c r="D2894" i="13"/>
  <c r="E2894" i="13"/>
  <c r="G2894" i="13"/>
  <c r="H2894" i="13"/>
  <c r="I2894" i="13"/>
  <c r="J2894" i="13"/>
  <c r="K2894" i="13"/>
  <c r="L2894" i="13"/>
  <c r="M2894" i="13"/>
  <c r="N2894" i="13"/>
  <c r="P2894" i="13"/>
  <c r="B2895" i="13"/>
  <c r="C2895" i="13"/>
  <c r="D2895" i="13"/>
  <c r="E2895" i="13"/>
  <c r="G2895" i="13"/>
  <c r="H2895" i="13"/>
  <c r="I2895" i="13"/>
  <c r="J2895" i="13"/>
  <c r="K2895" i="13"/>
  <c r="L2895" i="13"/>
  <c r="M2895" i="13"/>
  <c r="N2895" i="13"/>
  <c r="P2895" i="13"/>
  <c r="B2896" i="13"/>
  <c r="C2896" i="13"/>
  <c r="D2896" i="13"/>
  <c r="E2896" i="13"/>
  <c r="G2896" i="13"/>
  <c r="H2896" i="13"/>
  <c r="I2896" i="13"/>
  <c r="J2896" i="13"/>
  <c r="K2896" i="13"/>
  <c r="L2896" i="13"/>
  <c r="M2896" i="13"/>
  <c r="N2896" i="13"/>
  <c r="P2896" i="13"/>
  <c r="R2896" i="13"/>
  <c r="S2896" i="13"/>
  <c r="C2897" i="13"/>
  <c r="D2897" i="13"/>
  <c r="E2897" i="13"/>
  <c r="G2897" i="13"/>
  <c r="H2897" i="13"/>
  <c r="I2897" i="13"/>
  <c r="J2897" i="13"/>
  <c r="K2897" i="13"/>
  <c r="L2897" i="13"/>
  <c r="M2897" i="13"/>
  <c r="N2897" i="13"/>
  <c r="P2897" i="13"/>
  <c r="B2898" i="13"/>
  <c r="C2898" i="13"/>
  <c r="D2898" i="13"/>
  <c r="E2898" i="13"/>
  <c r="G2898" i="13"/>
  <c r="H2898" i="13"/>
  <c r="I2898" i="13"/>
  <c r="J2898" i="13"/>
  <c r="K2898" i="13"/>
  <c r="L2898" i="13"/>
  <c r="M2898" i="13"/>
  <c r="N2898" i="13"/>
  <c r="P2898" i="13"/>
  <c r="B2899" i="13"/>
  <c r="C2899" i="13"/>
  <c r="D2899" i="13"/>
  <c r="E2899" i="13"/>
  <c r="G2899" i="13"/>
  <c r="H2899" i="13"/>
  <c r="I2899" i="13"/>
  <c r="J2899" i="13"/>
  <c r="K2899" i="13"/>
  <c r="L2899" i="13"/>
  <c r="M2899" i="13"/>
  <c r="N2899" i="13"/>
  <c r="P2899" i="13"/>
  <c r="B2900" i="13"/>
  <c r="C2900" i="13"/>
  <c r="D2900" i="13"/>
  <c r="E2900" i="13"/>
  <c r="G2900" i="13"/>
  <c r="H2900" i="13"/>
  <c r="I2900" i="13"/>
  <c r="J2900" i="13"/>
  <c r="K2900" i="13"/>
  <c r="L2900" i="13"/>
  <c r="M2900" i="13"/>
  <c r="N2900" i="13"/>
  <c r="P2900" i="13"/>
  <c r="S2900" i="13"/>
  <c r="T2900" i="13" s="1"/>
  <c r="V2900" i="13" s="1"/>
  <c r="B2901" i="13"/>
  <c r="C2901" i="13"/>
  <c r="D2901" i="13"/>
  <c r="E2901" i="13"/>
  <c r="G2901" i="13"/>
  <c r="I2901" i="13"/>
  <c r="J2901" i="13"/>
  <c r="K2901" i="13"/>
  <c r="L2901" i="13"/>
  <c r="M2901" i="13"/>
  <c r="N2901" i="13"/>
  <c r="P2901" i="13"/>
  <c r="S2901" i="13"/>
  <c r="T2901" i="13" s="1"/>
  <c r="V2901" i="13" s="1"/>
  <c r="B2902" i="13"/>
  <c r="D2902" i="13"/>
  <c r="E2902" i="13"/>
  <c r="G2902" i="13"/>
  <c r="H2902" i="13"/>
  <c r="I2902" i="13"/>
  <c r="J2902" i="13"/>
  <c r="K2902" i="13"/>
  <c r="L2902" i="13"/>
  <c r="M2902" i="13"/>
  <c r="N2902" i="13"/>
  <c r="P2902" i="13"/>
  <c r="B2903" i="13"/>
  <c r="C2903" i="13"/>
  <c r="D2903" i="13"/>
  <c r="E2903" i="13"/>
  <c r="G2903" i="13"/>
  <c r="H2903" i="13"/>
  <c r="I2903" i="13"/>
  <c r="J2903" i="13"/>
  <c r="K2903" i="13"/>
  <c r="L2903" i="13"/>
  <c r="M2903" i="13"/>
  <c r="N2903" i="13"/>
  <c r="P2903" i="13"/>
  <c r="B2904" i="13"/>
  <c r="C2904" i="13"/>
  <c r="D2904" i="13"/>
  <c r="E2904" i="13"/>
  <c r="G2904" i="13"/>
  <c r="H2904" i="13"/>
  <c r="I2904" i="13"/>
  <c r="J2904" i="13"/>
  <c r="K2904" i="13"/>
  <c r="L2904" i="13"/>
  <c r="M2904" i="13"/>
  <c r="N2904" i="13"/>
  <c r="P2904" i="13"/>
  <c r="R2904" i="13"/>
  <c r="S2904" i="13"/>
  <c r="C2905" i="13"/>
  <c r="D2905" i="13"/>
  <c r="E2905" i="13"/>
  <c r="G2905" i="13"/>
  <c r="H2905" i="13"/>
  <c r="I2905" i="13"/>
  <c r="J2905" i="13"/>
  <c r="K2905" i="13"/>
  <c r="L2905" i="13"/>
  <c r="M2905" i="13"/>
  <c r="N2905" i="13"/>
  <c r="P2905" i="13"/>
  <c r="B2906" i="13"/>
  <c r="C2906" i="13"/>
  <c r="D2906" i="13"/>
  <c r="E2906" i="13"/>
  <c r="G2906" i="13"/>
  <c r="H2906" i="13"/>
  <c r="I2906" i="13"/>
  <c r="J2906" i="13"/>
  <c r="K2906" i="13"/>
  <c r="L2906" i="13"/>
  <c r="M2906" i="13"/>
  <c r="N2906" i="13"/>
  <c r="P2906" i="13"/>
  <c r="B2907" i="13"/>
  <c r="C2907" i="13"/>
  <c r="D2907" i="13"/>
  <c r="E2907" i="13"/>
  <c r="G2907" i="13"/>
  <c r="H2907" i="13"/>
  <c r="I2907" i="13"/>
  <c r="J2907" i="13"/>
  <c r="K2907" i="13"/>
  <c r="L2907" i="13"/>
  <c r="M2907" i="13"/>
  <c r="N2907" i="13"/>
  <c r="P2907" i="13"/>
  <c r="B2908" i="13"/>
  <c r="C2908" i="13"/>
  <c r="D2908" i="13"/>
  <c r="E2908" i="13"/>
  <c r="G2908" i="13"/>
  <c r="H2908" i="13"/>
  <c r="I2908" i="13"/>
  <c r="J2908" i="13"/>
  <c r="K2908" i="13"/>
  <c r="L2908" i="13"/>
  <c r="M2908" i="13"/>
  <c r="N2908" i="13"/>
  <c r="P2908" i="13"/>
  <c r="B2909" i="13"/>
  <c r="C2909" i="13"/>
  <c r="D2909" i="13"/>
  <c r="E2909" i="13"/>
  <c r="I2909" i="13"/>
  <c r="J2909" i="13"/>
  <c r="K2909" i="13"/>
  <c r="L2909" i="13"/>
  <c r="M2909" i="13"/>
  <c r="N2909" i="13"/>
  <c r="R2909" i="13"/>
  <c r="S2909" i="13"/>
  <c r="T2909" i="13" s="1"/>
  <c r="V2909" i="13" s="1"/>
  <c r="B2910" i="13"/>
  <c r="D2910" i="13"/>
  <c r="E2910" i="13"/>
  <c r="G2910" i="13"/>
  <c r="H2910" i="13"/>
  <c r="I2910" i="13"/>
  <c r="J2910" i="13"/>
  <c r="K2910" i="13"/>
  <c r="L2910" i="13"/>
  <c r="M2910" i="13"/>
  <c r="N2910" i="13"/>
  <c r="P2910" i="13"/>
  <c r="B2911" i="13"/>
  <c r="C2911" i="13"/>
  <c r="D2911" i="13"/>
  <c r="E2911" i="13"/>
  <c r="G2911" i="13"/>
  <c r="H2911" i="13"/>
  <c r="I2911" i="13"/>
  <c r="J2911" i="13"/>
  <c r="K2911" i="13"/>
  <c r="L2911" i="13"/>
  <c r="M2911" i="13"/>
  <c r="N2911" i="13"/>
  <c r="P2911" i="13"/>
  <c r="B2912" i="13"/>
  <c r="C2912" i="13"/>
  <c r="D2912" i="13"/>
  <c r="E2912" i="13"/>
  <c r="G2912" i="13"/>
  <c r="H2912" i="13"/>
  <c r="I2912" i="13"/>
  <c r="J2912" i="13"/>
  <c r="K2912" i="13"/>
  <c r="L2912" i="13"/>
  <c r="M2912" i="13"/>
  <c r="N2912" i="13"/>
  <c r="P2912" i="13"/>
  <c r="R2912" i="13"/>
  <c r="S2912" i="13"/>
  <c r="T2912" i="13" s="1"/>
  <c r="V2912" i="13" s="1"/>
  <c r="D2913" i="13"/>
  <c r="E2913" i="13"/>
  <c r="G2913" i="13"/>
  <c r="H2913" i="13"/>
  <c r="I2913" i="13"/>
  <c r="J2913" i="13"/>
  <c r="K2913" i="13"/>
  <c r="L2913" i="13"/>
  <c r="M2913" i="13"/>
  <c r="N2913" i="13"/>
  <c r="P2913" i="13"/>
  <c r="B2914" i="13"/>
  <c r="C2914" i="13"/>
  <c r="D2914" i="13"/>
  <c r="E2914" i="13"/>
  <c r="G2914" i="13"/>
  <c r="H2914" i="13"/>
  <c r="I2914" i="13"/>
  <c r="J2914" i="13"/>
  <c r="K2914" i="13"/>
  <c r="L2914" i="13"/>
  <c r="M2914" i="13"/>
  <c r="N2914" i="13"/>
  <c r="P2914" i="13"/>
  <c r="B2915" i="13"/>
  <c r="C2915" i="13"/>
  <c r="D2915" i="13"/>
  <c r="E2915" i="13"/>
  <c r="G2915" i="13"/>
  <c r="H2915" i="13"/>
  <c r="I2915" i="13"/>
  <c r="J2915" i="13"/>
  <c r="K2915" i="13"/>
  <c r="L2915" i="13"/>
  <c r="M2915" i="13"/>
  <c r="N2915" i="13"/>
  <c r="P2915" i="13"/>
  <c r="B2916" i="13"/>
  <c r="C2916" i="13"/>
  <c r="D2916" i="13"/>
  <c r="E2916" i="13"/>
  <c r="G2916" i="13"/>
  <c r="H2916" i="13"/>
  <c r="I2916" i="13"/>
  <c r="J2916" i="13"/>
  <c r="K2916" i="13"/>
  <c r="L2916" i="13"/>
  <c r="M2916" i="13"/>
  <c r="N2916" i="13"/>
  <c r="P2916" i="13"/>
  <c r="B2917" i="13"/>
  <c r="C2917" i="13"/>
  <c r="D2917" i="13"/>
  <c r="E2917" i="13"/>
  <c r="G2917" i="13"/>
  <c r="I2917" i="13"/>
  <c r="J2917" i="13"/>
  <c r="K2917" i="13"/>
  <c r="L2917" i="13"/>
  <c r="M2917" i="13"/>
  <c r="N2917" i="13"/>
  <c r="P2917" i="13"/>
  <c r="R2917" i="13"/>
  <c r="S2917" i="13"/>
  <c r="T2917" i="13" s="1"/>
  <c r="V2917" i="13" s="1"/>
  <c r="B2918" i="13"/>
  <c r="D2918" i="13"/>
  <c r="E2918" i="13"/>
  <c r="G2918" i="13"/>
  <c r="H2918" i="13"/>
  <c r="I2918" i="13"/>
  <c r="J2918" i="13"/>
  <c r="K2918" i="13"/>
  <c r="L2918" i="13"/>
  <c r="M2918" i="13"/>
  <c r="N2918" i="13"/>
  <c r="P2918" i="13"/>
  <c r="B2919" i="13"/>
  <c r="C2919" i="13"/>
  <c r="E2919" i="13"/>
  <c r="G2919" i="13"/>
  <c r="H2919" i="13"/>
  <c r="I2919" i="13"/>
  <c r="J2919" i="13"/>
  <c r="K2919" i="13"/>
  <c r="L2919" i="13"/>
  <c r="N2919" i="13"/>
  <c r="P2919" i="13"/>
  <c r="B2920" i="13"/>
  <c r="C2920" i="13"/>
  <c r="D2920" i="13"/>
  <c r="E2920" i="13"/>
  <c r="G2920" i="13"/>
  <c r="I2920" i="13"/>
  <c r="J2920" i="13"/>
  <c r="K2920" i="13"/>
  <c r="L2920" i="13"/>
  <c r="M2920" i="13"/>
  <c r="N2920" i="13"/>
  <c r="P2920" i="13"/>
  <c r="S2920" i="13"/>
  <c r="T2920" i="13" s="1"/>
  <c r="V2920" i="13" s="1"/>
  <c r="C2921" i="13"/>
  <c r="D2921" i="13"/>
  <c r="E2921" i="13"/>
  <c r="G2921" i="13"/>
  <c r="H2921" i="13"/>
  <c r="I2921" i="13"/>
  <c r="J2921" i="13"/>
  <c r="K2921" i="13"/>
  <c r="L2921" i="13"/>
  <c r="M2921" i="13"/>
  <c r="N2921" i="13"/>
  <c r="P2921" i="13"/>
  <c r="B2922" i="13"/>
  <c r="C2922" i="13"/>
  <c r="D2922" i="13"/>
  <c r="E2922" i="13"/>
  <c r="G2922" i="13"/>
  <c r="H2922" i="13"/>
  <c r="I2922" i="13"/>
  <c r="J2922" i="13"/>
  <c r="K2922" i="13"/>
  <c r="L2922" i="13"/>
  <c r="M2922" i="13"/>
  <c r="N2922" i="13"/>
  <c r="P2922" i="13"/>
  <c r="B2923" i="13"/>
  <c r="C2923" i="13"/>
  <c r="D2923" i="13"/>
  <c r="E2923" i="13"/>
  <c r="G2923" i="13"/>
  <c r="H2923" i="13"/>
  <c r="I2923" i="13"/>
  <c r="J2923" i="13"/>
  <c r="K2923" i="13"/>
  <c r="L2923" i="13"/>
  <c r="M2923" i="13"/>
  <c r="N2923" i="13"/>
  <c r="P2923" i="13"/>
  <c r="B2924" i="13"/>
  <c r="C2924" i="13"/>
  <c r="D2924" i="13"/>
  <c r="E2924" i="13"/>
  <c r="G2924" i="13"/>
  <c r="H2924" i="13"/>
  <c r="I2924" i="13"/>
  <c r="J2924" i="13"/>
  <c r="K2924" i="13"/>
  <c r="L2924" i="13"/>
  <c r="M2924" i="13"/>
  <c r="N2924" i="13"/>
  <c r="P2924" i="13"/>
  <c r="B2925" i="13"/>
  <c r="C2925" i="13"/>
  <c r="D2925" i="13"/>
  <c r="E2925" i="13"/>
  <c r="G2925" i="13"/>
  <c r="I2925" i="13"/>
  <c r="J2925" i="13"/>
  <c r="K2925" i="13"/>
  <c r="L2925" i="13"/>
  <c r="M2925" i="13"/>
  <c r="N2925" i="13"/>
  <c r="P2925" i="13"/>
  <c r="R2925" i="13"/>
  <c r="S2925" i="13"/>
  <c r="T2925" i="13" s="1"/>
  <c r="V2925" i="13" s="1"/>
  <c r="B2926" i="13"/>
  <c r="D2926" i="13"/>
  <c r="E2926" i="13"/>
  <c r="G2926" i="13"/>
  <c r="H2926" i="13"/>
  <c r="I2926" i="13"/>
  <c r="J2926" i="13"/>
  <c r="K2926" i="13"/>
  <c r="L2926" i="13"/>
  <c r="M2926" i="13"/>
  <c r="N2926" i="13"/>
  <c r="P2926" i="13"/>
  <c r="B2927" i="13"/>
  <c r="C2927" i="13"/>
  <c r="D2927" i="13"/>
  <c r="E2927" i="13"/>
  <c r="G2927" i="13"/>
  <c r="H2927" i="13"/>
  <c r="I2927" i="13"/>
  <c r="J2927" i="13"/>
  <c r="K2927" i="13"/>
  <c r="L2927" i="13"/>
  <c r="M2927" i="13"/>
  <c r="N2927" i="13"/>
  <c r="P2927" i="13"/>
  <c r="B2928" i="13"/>
  <c r="C2928" i="13"/>
  <c r="D2928" i="13"/>
  <c r="E2928" i="13"/>
  <c r="G2928" i="13"/>
  <c r="H2928" i="13"/>
  <c r="I2928" i="13"/>
  <c r="J2928" i="13"/>
  <c r="K2928" i="13"/>
  <c r="L2928" i="13"/>
  <c r="M2928" i="13"/>
  <c r="N2928" i="13"/>
  <c r="P2928" i="13"/>
  <c r="R2928" i="13"/>
  <c r="S2928" i="13"/>
  <c r="T2928" i="13" s="1"/>
  <c r="V2928" i="13" s="1"/>
  <c r="C2929" i="13"/>
  <c r="D2929" i="13"/>
  <c r="E2929" i="13"/>
  <c r="G2929" i="13"/>
  <c r="H2929" i="13"/>
  <c r="I2929" i="13"/>
  <c r="J2929" i="13"/>
  <c r="K2929" i="13"/>
  <c r="L2929" i="13"/>
  <c r="M2929" i="13"/>
  <c r="N2929" i="13"/>
  <c r="P2929" i="13"/>
  <c r="B2930" i="13"/>
  <c r="C2930" i="13"/>
  <c r="D2930" i="13"/>
  <c r="E2930" i="13"/>
  <c r="G2930" i="13"/>
  <c r="H2930" i="13"/>
  <c r="I2930" i="13"/>
  <c r="J2930" i="13"/>
  <c r="K2930" i="13"/>
  <c r="L2930" i="13"/>
  <c r="M2930" i="13"/>
  <c r="N2930" i="13"/>
  <c r="P2930" i="13"/>
  <c r="B2931" i="13"/>
  <c r="C2931" i="13"/>
  <c r="D2931" i="13"/>
  <c r="E2931" i="13"/>
  <c r="G2931" i="13"/>
  <c r="H2931" i="13"/>
  <c r="I2931" i="13"/>
  <c r="J2931" i="13"/>
  <c r="K2931" i="13"/>
  <c r="L2931" i="13"/>
  <c r="M2931" i="13"/>
  <c r="N2931" i="13"/>
  <c r="P2931" i="13"/>
  <c r="B2932" i="13"/>
  <c r="C2932" i="13"/>
  <c r="D2932" i="13"/>
  <c r="E2932" i="13"/>
  <c r="G2932" i="13"/>
  <c r="H2932" i="13"/>
  <c r="I2932" i="13"/>
  <c r="J2932" i="13"/>
  <c r="K2932" i="13"/>
  <c r="L2932" i="13"/>
  <c r="M2932" i="13"/>
  <c r="N2932" i="13"/>
  <c r="P2932" i="13"/>
  <c r="B2933" i="13"/>
  <c r="C2933" i="13"/>
  <c r="D2933" i="13"/>
  <c r="E2933" i="13"/>
  <c r="G2933" i="13"/>
  <c r="I2933" i="13"/>
  <c r="J2933" i="13"/>
  <c r="K2933" i="13"/>
  <c r="L2933" i="13"/>
  <c r="M2933" i="13"/>
  <c r="N2933" i="13"/>
  <c r="P2933" i="13"/>
  <c r="R2933" i="13"/>
  <c r="B2934" i="13"/>
  <c r="D2934" i="13"/>
  <c r="E2934" i="13"/>
  <c r="G2934" i="13"/>
  <c r="H2934" i="13"/>
  <c r="I2934" i="13"/>
  <c r="J2934" i="13"/>
  <c r="K2934" i="13"/>
  <c r="L2934" i="13"/>
  <c r="M2934" i="13"/>
  <c r="N2934" i="13"/>
  <c r="P2934" i="13"/>
  <c r="B2935" i="13"/>
  <c r="C2935" i="13"/>
  <c r="D2935" i="13"/>
  <c r="E2935" i="13"/>
  <c r="G2935" i="13"/>
  <c r="H2935" i="13"/>
  <c r="I2935" i="13"/>
  <c r="J2935" i="13"/>
  <c r="K2935" i="13"/>
  <c r="L2935" i="13"/>
  <c r="M2935" i="13"/>
  <c r="N2935" i="13"/>
  <c r="P2935" i="13"/>
  <c r="B2936" i="13"/>
  <c r="C2936" i="13"/>
  <c r="D2936" i="13"/>
  <c r="E2936" i="13"/>
  <c r="G2936" i="13"/>
  <c r="H2936" i="13"/>
  <c r="I2936" i="13"/>
  <c r="J2936" i="13"/>
  <c r="K2936" i="13"/>
  <c r="L2936" i="13"/>
  <c r="M2936" i="13"/>
  <c r="N2936" i="13"/>
  <c r="P2936" i="13"/>
  <c r="R2936" i="13"/>
  <c r="S2936" i="13"/>
  <c r="T2936" i="13" s="1"/>
  <c r="V2936" i="13" s="1"/>
  <c r="C2937" i="13"/>
  <c r="D2937" i="13"/>
  <c r="E2937" i="13"/>
  <c r="G2937" i="13"/>
  <c r="H2937" i="13"/>
  <c r="I2937" i="13"/>
  <c r="J2937" i="13"/>
  <c r="K2937" i="13"/>
  <c r="L2937" i="13"/>
  <c r="M2937" i="13"/>
  <c r="N2937" i="13"/>
  <c r="P2937" i="13"/>
  <c r="B2938" i="13"/>
  <c r="C2938" i="13"/>
  <c r="D2938" i="13"/>
  <c r="E2938" i="13"/>
  <c r="G2938" i="13"/>
  <c r="H2938" i="13"/>
  <c r="I2938" i="13"/>
  <c r="J2938" i="13"/>
  <c r="K2938" i="13"/>
  <c r="L2938" i="13"/>
  <c r="M2938" i="13"/>
  <c r="N2938" i="13"/>
  <c r="P2938" i="13"/>
  <c r="B2939" i="13"/>
  <c r="C2939" i="13"/>
  <c r="D2939" i="13"/>
  <c r="E2939" i="13"/>
  <c r="G2939" i="13"/>
  <c r="H2939" i="13"/>
  <c r="I2939" i="13"/>
  <c r="J2939" i="13"/>
  <c r="K2939" i="13"/>
  <c r="L2939" i="13"/>
  <c r="M2939" i="13"/>
  <c r="N2939" i="13"/>
  <c r="P2939" i="13"/>
  <c r="B2940" i="13"/>
  <c r="C2940" i="13"/>
  <c r="D2940" i="13"/>
  <c r="E2940" i="13"/>
  <c r="G2940" i="13"/>
  <c r="H2940" i="13"/>
  <c r="I2940" i="13"/>
  <c r="J2940" i="13"/>
  <c r="K2940" i="13"/>
  <c r="L2940" i="13"/>
  <c r="M2940" i="13"/>
  <c r="N2940" i="13"/>
  <c r="P2940" i="13"/>
  <c r="R2940" i="13"/>
  <c r="B2941" i="13"/>
  <c r="C2941" i="13"/>
  <c r="D2941" i="13"/>
  <c r="E2941" i="13"/>
  <c r="I2941" i="13"/>
  <c r="J2941" i="13"/>
  <c r="K2941" i="13"/>
  <c r="L2941" i="13"/>
  <c r="M2941" i="13"/>
  <c r="N2941" i="13"/>
  <c r="R2941" i="13"/>
  <c r="S2941" i="13"/>
  <c r="T2941" i="13" s="1"/>
  <c r="V2941" i="13" s="1"/>
  <c r="B2942" i="13"/>
  <c r="D2942" i="13"/>
  <c r="E2942" i="13"/>
  <c r="G2942" i="13"/>
  <c r="H2942" i="13"/>
  <c r="I2942" i="13"/>
  <c r="J2942" i="13"/>
  <c r="K2942" i="13"/>
  <c r="L2942" i="13"/>
  <c r="M2942" i="13"/>
  <c r="N2942" i="13"/>
  <c r="P2942" i="13"/>
  <c r="B2943" i="13"/>
  <c r="C2943" i="13"/>
  <c r="D2943" i="13"/>
  <c r="E2943" i="13"/>
  <c r="G2943" i="13"/>
  <c r="H2943" i="13"/>
  <c r="I2943" i="13"/>
  <c r="J2943" i="13"/>
  <c r="K2943" i="13"/>
  <c r="L2943" i="13"/>
  <c r="M2943" i="13"/>
  <c r="N2943" i="13"/>
  <c r="P2943" i="13"/>
  <c r="B2944" i="13"/>
  <c r="C2944" i="13"/>
  <c r="D2944" i="13"/>
  <c r="E2944" i="13"/>
  <c r="G2944" i="13"/>
  <c r="H2944" i="13"/>
  <c r="I2944" i="13"/>
  <c r="J2944" i="13"/>
  <c r="K2944" i="13"/>
  <c r="L2944" i="13"/>
  <c r="M2944" i="13"/>
  <c r="N2944" i="13"/>
  <c r="P2944" i="13"/>
  <c r="R2944" i="13"/>
  <c r="S2944" i="13"/>
  <c r="T2944" i="13" s="1"/>
  <c r="V2944" i="13" s="1"/>
  <c r="C2945" i="13"/>
  <c r="D2945" i="13"/>
  <c r="E2945" i="13"/>
  <c r="G2945" i="13"/>
  <c r="H2945" i="13"/>
  <c r="I2945" i="13"/>
  <c r="J2945" i="13"/>
  <c r="L2945" i="13"/>
  <c r="M2945" i="13"/>
  <c r="N2945" i="13"/>
  <c r="P2945" i="13"/>
  <c r="B2946" i="13"/>
  <c r="C2946" i="13"/>
  <c r="D2946" i="13"/>
  <c r="G2946" i="13"/>
  <c r="H2946" i="13"/>
  <c r="I2946" i="13"/>
  <c r="J2946" i="13"/>
  <c r="K2946" i="13"/>
  <c r="L2946" i="13"/>
  <c r="M2946" i="13"/>
  <c r="P2946" i="13"/>
  <c r="B2947" i="13"/>
  <c r="C2947" i="13"/>
  <c r="D2947" i="13"/>
  <c r="E2947" i="13"/>
  <c r="G2947" i="13"/>
  <c r="H2947" i="13"/>
  <c r="J2947" i="13"/>
  <c r="K2947" i="13"/>
  <c r="L2947" i="13"/>
  <c r="M2947" i="13"/>
  <c r="N2947" i="13"/>
  <c r="P2947" i="13"/>
  <c r="B2948" i="13"/>
  <c r="C2948" i="13"/>
  <c r="D2948" i="13"/>
  <c r="E2948" i="13"/>
  <c r="G2948" i="13"/>
  <c r="H2948" i="13"/>
  <c r="I2948" i="13"/>
  <c r="J2948" i="13"/>
  <c r="K2948" i="13"/>
  <c r="M2948" i="13"/>
  <c r="N2948" i="13"/>
  <c r="P2948" i="13"/>
  <c r="B2949" i="13"/>
  <c r="C2949" i="13"/>
  <c r="D2949" i="13"/>
  <c r="E2949" i="13"/>
  <c r="G2949" i="13"/>
  <c r="I2949" i="13"/>
  <c r="J2949" i="13"/>
  <c r="K2949" i="13"/>
  <c r="L2949" i="13"/>
  <c r="M2949" i="13"/>
  <c r="N2949" i="13"/>
  <c r="P2949" i="13"/>
  <c r="R2949" i="13"/>
  <c r="S2949" i="13"/>
  <c r="T2949" i="13" s="1"/>
  <c r="V2949" i="13" s="1"/>
  <c r="B2950" i="13"/>
  <c r="D2950" i="13"/>
  <c r="E2950" i="13"/>
  <c r="G2950" i="13"/>
  <c r="H2950" i="13"/>
  <c r="I2950" i="13"/>
  <c r="J2950" i="13"/>
  <c r="K2950" i="13"/>
  <c r="L2950" i="13"/>
  <c r="M2950" i="13"/>
  <c r="N2950" i="13"/>
  <c r="P2950" i="13"/>
  <c r="B2951" i="13"/>
  <c r="C2951" i="13"/>
  <c r="D2951" i="13"/>
  <c r="E2951" i="13"/>
  <c r="G2951" i="13"/>
  <c r="H2951" i="13"/>
  <c r="I2951" i="13"/>
  <c r="J2951" i="13"/>
  <c r="K2951" i="13"/>
  <c r="L2951" i="13"/>
  <c r="M2951" i="13"/>
  <c r="N2951" i="13"/>
  <c r="P2951" i="13"/>
  <c r="B2952" i="13"/>
  <c r="C2952" i="13"/>
  <c r="D2952" i="13"/>
  <c r="E2952" i="13"/>
  <c r="G2952" i="13"/>
  <c r="H2952" i="13"/>
  <c r="I2952" i="13"/>
  <c r="J2952" i="13"/>
  <c r="K2952" i="13"/>
  <c r="L2952" i="13"/>
  <c r="M2952" i="13"/>
  <c r="N2952" i="13"/>
  <c r="P2952" i="13"/>
  <c r="R2952" i="13"/>
  <c r="U2952" i="13"/>
  <c r="C2953" i="13"/>
  <c r="D2953" i="13"/>
  <c r="E2953" i="13"/>
  <c r="G2953" i="13"/>
  <c r="H2953" i="13"/>
  <c r="I2953" i="13"/>
  <c r="J2953" i="13"/>
  <c r="K2953" i="13"/>
  <c r="L2953" i="13"/>
  <c r="M2953" i="13"/>
  <c r="N2953" i="13"/>
  <c r="P2953" i="13"/>
  <c r="B2954" i="13"/>
  <c r="C2954" i="13"/>
  <c r="D2954" i="13"/>
  <c r="E2954" i="13"/>
  <c r="G2954" i="13"/>
  <c r="H2954" i="13"/>
  <c r="I2954" i="13"/>
  <c r="J2954" i="13"/>
  <c r="K2954" i="13"/>
  <c r="L2954" i="13"/>
  <c r="M2954" i="13"/>
  <c r="N2954" i="13"/>
  <c r="P2954" i="13"/>
  <c r="B2955" i="13"/>
  <c r="C2955" i="13"/>
  <c r="D2955" i="13"/>
  <c r="E2955" i="13"/>
  <c r="G2955" i="13"/>
  <c r="H2955" i="13"/>
  <c r="I2955" i="13"/>
  <c r="J2955" i="13"/>
  <c r="K2955" i="13"/>
  <c r="L2955" i="13"/>
  <c r="M2955" i="13"/>
  <c r="N2955" i="13"/>
  <c r="P2955" i="13"/>
  <c r="B2956" i="13"/>
  <c r="C2956" i="13"/>
  <c r="D2956" i="13"/>
  <c r="E2956" i="13"/>
  <c r="G2956" i="13"/>
  <c r="H2956" i="13"/>
  <c r="I2956" i="13"/>
  <c r="J2956" i="13"/>
  <c r="K2956" i="13"/>
  <c r="L2956" i="13"/>
  <c r="M2956" i="13"/>
  <c r="N2956" i="13"/>
  <c r="P2956" i="13"/>
  <c r="B2957" i="13"/>
  <c r="C2957" i="13"/>
  <c r="D2957" i="13"/>
  <c r="E2957" i="13"/>
  <c r="G2957" i="13"/>
  <c r="I2957" i="13"/>
  <c r="J2957" i="13"/>
  <c r="K2957" i="13"/>
  <c r="L2957" i="13"/>
  <c r="M2957" i="13"/>
  <c r="N2957" i="13"/>
  <c r="P2957" i="13"/>
  <c r="R2957" i="13"/>
  <c r="S2957" i="13"/>
  <c r="T2957" i="13" s="1"/>
  <c r="V2957" i="13" s="1"/>
  <c r="B2958" i="13"/>
  <c r="D2958" i="13"/>
  <c r="E2958" i="13"/>
  <c r="G2958" i="13"/>
  <c r="H2958" i="13"/>
  <c r="I2958" i="13"/>
  <c r="J2958" i="13"/>
  <c r="K2958" i="13"/>
  <c r="L2958" i="13"/>
  <c r="M2958" i="13"/>
  <c r="N2958" i="13"/>
  <c r="P2958" i="13"/>
  <c r="B2959" i="13"/>
  <c r="C2959" i="13"/>
  <c r="D2959" i="13"/>
  <c r="E2959" i="13"/>
  <c r="G2959" i="13"/>
  <c r="H2959" i="13"/>
  <c r="I2959" i="13"/>
  <c r="J2959" i="13"/>
  <c r="K2959" i="13"/>
  <c r="L2959" i="13"/>
  <c r="M2959" i="13"/>
  <c r="N2959" i="13"/>
  <c r="P2959" i="13"/>
  <c r="B2960" i="13"/>
  <c r="C2960" i="13"/>
  <c r="D2960" i="13"/>
  <c r="E2960" i="13"/>
  <c r="G2960" i="13"/>
  <c r="H2960" i="13"/>
  <c r="I2960" i="13"/>
  <c r="J2960" i="13"/>
  <c r="K2960" i="13"/>
  <c r="L2960" i="13"/>
  <c r="M2960" i="13"/>
  <c r="N2960" i="13"/>
  <c r="P2960" i="13"/>
  <c r="R2960" i="13"/>
  <c r="S2960" i="13"/>
  <c r="C2961" i="13"/>
  <c r="D2961" i="13"/>
  <c r="E2961" i="13"/>
  <c r="G2961" i="13"/>
  <c r="H2961" i="13"/>
  <c r="I2961" i="13"/>
  <c r="J2961" i="13"/>
  <c r="K2961" i="13"/>
  <c r="L2961" i="13"/>
  <c r="M2961" i="13"/>
  <c r="N2961" i="13"/>
  <c r="P2961" i="13"/>
  <c r="B2962" i="13"/>
  <c r="C2962" i="13"/>
  <c r="D2962" i="13"/>
  <c r="E2962" i="13"/>
  <c r="G2962" i="13"/>
  <c r="H2962" i="13"/>
  <c r="I2962" i="13"/>
  <c r="J2962" i="13"/>
  <c r="K2962" i="13"/>
  <c r="L2962" i="13"/>
  <c r="M2962" i="13"/>
  <c r="N2962" i="13"/>
  <c r="P2962" i="13"/>
  <c r="B2963" i="13"/>
  <c r="C2963" i="13"/>
  <c r="D2963" i="13"/>
  <c r="E2963" i="13"/>
  <c r="G2963" i="13"/>
  <c r="H2963" i="13"/>
  <c r="I2963" i="13"/>
  <c r="J2963" i="13"/>
  <c r="K2963" i="13"/>
  <c r="L2963" i="13"/>
  <c r="M2963" i="13"/>
  <c r="N2963" i="13"/>
  <c r="P2963" i="13"/>
  <c r="B2964" i="13"/>
  <c r="C2964" i="13"/>
  <c r="D2964" i="13"/>
  <c r="E2964" i="13"/>
  <c r="G2964" i="13"/>
  <c r="H2964" i="13"/>
  <c r="I2964" i="13"/>
  <c r="J2964" i="13"/>
  <c r="K2964" i="13"/>
  <c r="L2964" i="13"/>
  <c r="M2964" i="13"/>
  <c r="N2964" i="13"/>
  <c r="P2964" i="13"/>
  <c r="S2964" i="13"/>
  <c r="T2964" i="13" s="1"/>
  <c r="V2964" i="13" s="1"/>
  <c r="B2965" i="13"/>
  <c r="C2965" i="13"/>
  <c r="D2965" i="13"/>
  <c r="E2965" i="13"/>
  <c r="H2965" i="13"/>
  <c r="I2965" i="13"/>
  <c r="J2965" i="13"/>
  <c r="K2965" i="13"/>
  <c r="L2965" i="13"/>
  <c r="M2965" i="13"/>
  <c r="N2965" i="13"/>
  <c r="R2965" i="13"/>
  <c r="S2965" i="13"/>
  <c r="T2965" i="13" s="1"/>
  <c r="V2965" i="13" s="1"/>
  <c r="B2966" i="13"/>
  <c r="D2966" i="13"/>
  <c r="E2966" i="13"/>
  <c r="G2966" i="13"/>
  <c r="H2966" i="13"/>
  <c r="I2966" i="13"/>
  <c r="J2966" i="13"/>
  <c r="K2966" i="13"/>
  <c r="L2966" i="13"/>
  <c r="M2966" i="13"/>
  <c r="N2966" i="13"/>
  <c r="P2966" i="13"/>
  <c r="B2967" i="13"/>
  <c r="C2967" i="13"/>
  <c r="D2967" i="13"/>
  <c r="E2967" i="13"/>
  <c r="G2967" i="13"/>
  <c r="H2967" i="13"/>
  <c r="I2967" i="13"/>
  <c r="J2967" i="13"/>
  <c r="K2967" i="13"/>
  <c r="L2967" i="13"/>
  <c r="M2967" i="13"/>
  <c r="N2967" i="13"/>
  <c r="P2967" i="13"/>
  <c r="B2968" i="13"/>
  <c r="C2968" i="13"/>
  <c r="D2968" i="13"/>
  <c r="E2968" i="13"/>
  <c r="G2968" i="13"/>
  <c r="H2968" i="13"/>
  <c r="I2968" i="13"/>
  <c r="J2968" i="13"/>
  <c r="K2968" i="13"/>
  <c r="L2968" i="13"/>
  <c r="M2968" i="13"/>
  <c r="N2968" i="13"/>
  <c r="P2968" i="13"/>
  <c r="R2968" i="13"/>
  <c r="S2968" i="13"/>
  <c r="C2969" i="13"/>
  <c r="D2969" i="13"/>
  <c r="E2969" i="13"/>
  <c r="G2969" i="13"/>
  <c r="H2969" i="13"/>
  <c r="I2969" i="13"/>
  <c r="J2969" i="13"/>
  <c r="L2969" i="13"/>
  <c r="M2969" i="13"/>
  <c r="N2969" i="13"/>
  <c r="P2969" i="13"/>
  <c r="B2970" i="13"/>
  <c r="C2970" i="13"/>
  <c r="D2970" i="13"/>
  <c r="E2970" i="13"/>
  <c r="G2970" i="13"/>
  <c r="H2970" i="13"/>
  <c r="I2970" i="13"/>
  <c r="J2970" i="13"/>
  <c r="K2970" i="13"/>
  <c r="L2970" i="13"/>
  <c r="M2970" i="13"/>
  <c r="N2970" i="13"/>
  <c r="P2970" i="13"/>
  <c r="B2971" i="13"/>
  <c r="C2971" i="13"/>
  <c r="D2971" i="13"/>
  <c r="E2971" i="13"/>
  <c r="G2971" i="13"/>
  <c r="H2971" i="13"/>
  <c r="I2971" i="13"/>
  <c r="J2971" i="13"/>
  <c r="K2971" i="13"/>
  <c r="L2971" i="13"/>
  <c r="M2971" i="13"/>
  <c r="N2971" i="13"/>
  <c r="P2971" i="13"/>
  <c r="B2972" i="13"/>
  <c r="C2972" i="13"/>
  <c r="D2972" i="13"/>
  <c r="E2972" i="13"/>
  <c r="G2972" i="13"/>
  <c r="H2972" i="13"/>
  <c r="I2972" i="13"/>
  <c r="J2972" i="13"/>
  <c r="K2972" i="13"/>
  <c r="L2972" i="13"/>
  <c r="M2972" i="13"/>
  <c r="N2972" i="13"/>
  <c r="P2972" i="13"/>
  <c r="B2973" i="13"/>
  <c r="C2973" i="13"/>
  <c r="D2973" i="13"/>
  <c r="E2973" i="13"/>
  <c r="G2973" i="13"/>
  <c r="I2973" i="13"/>
  <c r="J2973" i="13"/>
  <c r="K2973" i="13"/>
  <c r="L2973" i="13"/>
  <c r="M2973" i="13"/>
  <c r="N2973" i="13"/>
  <c r="P2973" i="13"/>
  <c r="R2973" i="13"/>
  <c r="S2973" i="13"/>
  <c r="T2973" i="13" s="1"/>
  <c r="V2973" i="13" s="1"/>
  <c r="B2974" i="13"/>
  <c r="D2974" i="13"/>
  <c r="E2974" i="13"/>
  <c r="G2974" i="13"/>
  <c r="H2974" i="13"/>
  <c r="I2974" i="13"/>
  <c r="J2974" i="13"/>
  <c r="K2974" i="13"/>
  <c r="L2974" i="13"/>
  <c r="M2974" i="13"/>
  <c r="N2974" i="13"/>
  <c r="P2974" i="13"/>
  <c r="B2975" i="13"/>
  <c r="C2975" i="13"/>
  <c r="D2975" i="13"/>
  <c r="E2975" i="13"/>
  <c r="G2975" i="13"/>
  <c r="H2975" i="13"/>
  <c r="I2975" i="13"/>
  <c r="J2975" i="13"/>
  <c r="K2975" i="13"/>
  <c r="L2975" i="13"/>
  <c r="M2975" i="13"/>
  <c r="N2975" i="13"/>
  <c r="P2975" i="13"/>
  <c r="B2976" i="13"/>
  <c r="C2976" i="13"/>
  <c r="D2976" i="13"/>
  <c r="E2976" i="13"/>
  <c r="G2976" i="13"/>
  <c r="H2976" i="13"/>
  <c r="I2976" i="13"/>
  <c r="J2976" i="13"/>
  <c r="K2976" i="13"/>
  <c r="L2976" i="13"/>
  <c r="M2976" i="13"/>
  <c r="N2976" i="13"/>
  <c r="P2976" i="13"/>
  <c r="R2976" i="13"/>
  <c r="S2976" i="13"/>
  <c r="T2976" i="13" s="1"/>
  <c r="V2976" i="13" s="1"/>
  <c r="C2977" i="13"/>
  <c r="D2977" i="13"/>
  <c r="E2977" i="13"/>
  <c r="G2977" i="13"/>
  <c r="H2977" i="13"/>
  <c r="I2977" i="13"/>
  <c r="J2977" i="13"/>
  <c r="K2977" i="13"/>
  <c r="L2977" i="13"/>
  <c r="M2977" i="13"/>
  <c r="N2977" i="13"/>
  <c r="P2977" i="13"/>
  <c r="B2978" i="13"/>
  <c r="C2978" i="13"/>
  <c r="D2978" i="13"/>
  <c r="E2978" i="13"/>
  <c r="G2978" i="13"/>
  <c r="H2978" i="13"/>
  <c r="I2978" i="13"/>
  <c r="J2978" i="13"/>
  <c r="K2978" i="13"/>
  <c r="L2978" i="13"/>
  <c r="M2978" i="13"/>
  <c r="N2978" i="13"/>
  <c r="P2978" i="13"/>
  <c r="B2979" i="13"/>
  <c r="C2979" i="13"/>
  <c r="D2979" i="13"/>
  <c r="E2979" i="13"/>
  <c r="G2979" i="13"/>
  <c r="H2979" i="13"/>
  <c r="J2979" i="13"/>
  <c r="K2979" i="13"/>
  <c r="L2979" i="13"/>
  <c r="M2979" i="13"/>
  <c r="N2979" i="13"/>
  <c r="P2979" i="13"/>
  <c r="B2980" i="13"/>
  <c r="C2980" i="13"/>
  <c r="D2980" i="13"/>
  <c r="E2980" i="13"/>
  <c r="G2980" i="13"/>
  <c r="H2980" i="13"/>
  <c r="I2980" i="13"/>
  <c r="J2980" i="13"/>
  <c r="K2980" i="13"/>
  <c r="M2980" i="13"/>
  <c r="N2980" i="13"/>
  <c r="P2980" i="13"/>
  <c r="S2980" i="13"/>
  <c r="T2980" i="13" s="1"/>
  <c r="V2980" i="13" s="1"/>
  <c r="B2981" i="13"/>
  <c r="C2981" i="13"/>
  <c r="D2981" i="13"/>
  <c r="E2981" i="13"/>
  <c r="G2981" i="13"/>
  <c r="I2981" i="13"/>
  <c r="J2981" i="13"/>
  <c r="K2981" i="13"/>
  <c r="L2981" i="13"/>
  <c r="M2981" i="13"/>
  <c r="N2981" i="13"/>
  <c r="P2981" i="13"/>
  <c r="R2981" i="13"/>
  <c r="S2981" i="13"/>
  <c r="T2981" i="13" s="1"/>
  <c r="V2981" i="13" s="1"/>
  <c r="B2982" i="13"/>
  <c r="D2982" i="13"/>
  <c r="E2982" i="13"/>
  <c r="G2982" i="13"/>
  <c r="H2982" i="13"/>
  <c r="I2982" i="13"/>
  <c r="J2982" i="13"/>
  <c r="K2982" i="13"/>
  <c r="L2982" i="13"/>
  <c r="M2982" i="13"/>
  <c r="N2982" i="13"/>
  <c r="P2982" i="13"/>
  <c r="B2983" i="13"/>
  <c r="C2983" i="13"/>
  <c r="E2983" i="13"/>
  <c r="G2983" i="13"/>
  <c r="H2983" i="13"/>
  <c r="I2983" i="13"/>
  <c r="J2983" i="13"/>
  <c r="K2983" i="13"/>
  <c r="L2983" i="13"/>
  <c r="N2983" i="13"/>
  <c r="P2983" i="13"/>
  <c r="B2984" i="13"/>
  <c r="C2984" i="13"/>
  <c r="D2984" i="13"/>
  <c r="E2984" i="13"/>
  <c r="G2984" i="13"/>
  <c r="I2984" i="13"/>
  <c r="J2984" i="13"/>
  <c r="K2984" i="13"/>
  <c r="L2984" i="13"/>
  <c r="M2984" i="13"/>
  <c r="N2984" i="13"/>
  <c r="P2984" i="13"/>
  <c r="S2984" i="13"/>
  <c r="T2984" i="13" s="1"/>
  <c r="V2984" i="13" s="1"/>
  <c r="C2985" i="13"/>
  <c r="D2985" i="13"/>
  <c r="E2985" i="13"/>
  <c r="G2985" i="13"/>
  <c r="H2985" i="13"/>
  <c r="I2985" i="13"/>
  <c r="J2985" i="13"/>
  <c r="K2985" i="13"/>
  <c r="L2985" i="13"/>
  <c r="M2985" i="13"/>
  <c r="N2985" i="13"/>
  <c r="P2985" i="13"/>
  <c r="B2986" i="13"/>
  <c r="C2986" i="13"/>
  <c r="D2986" i="13"/>
  <c r="E2986" i="13"/>
  <c r="G2986" i="13"/>
  <c r="H2986" i="13"/>
  <c r="I2986" i="13"/>
  <c r="J2986" i="13"/>
  <c r="K2986" i="13"/>
  <c r="L2986" i="13"/>
  <c r="M2986" i="13"/>
  <c r="N2986" i="13"/>
  <c r="P2986" i="13"/>
  <c r="B2987" i="13"/>
  <c r="C2987" i="13"/>
  <c r="D2987" i="13"/>
  <c r="E2987" i="13"/>
  <c r="G2987" i="13"/>
  <c r="H2987" i="13"/>
  <c r="I2987" i="13"/>
  <c r="J2987" i="13"/>
  <c r="K2987" i="13"/>
  <c r="L2987" i="13"/>
  <c r="M2987" i="13"/>
  <c r="N2987" i="13"/>
  <c r="P2987" i="13"/>
  <c r="B2988" i="13"/>
  <c r="C2988" i="13"/>
  <c r="D2988" i="13"/>
  <c r="E2988" i="13"/>
  <c r="G2988" i="13"/>
  <c r="H2988" i="13"/>
  <c r="I2988" i="13"/>
  <c r="J2988" i="13"/>
  <c r="K2988" i="13"/>
  <c r="L2988" i="13"/>
  <c r="M2988" i="13"/>
  <c r="N2988" i="13"/>
  <c r="P2988" i="13"/>
  <c r="U2988" i="13"/>
  <c r="B2989" i="13"/>
  <c r="C2989" i="13"/>
  <c r="D2989" i="13"/>
  <c r="E2989" i="13"/>
  <c r="G2989" i="13"/>
  <c r="I2989" i="13"/>
  <c r="J2989" i="13"/>
  <c r="K2989" i="13"/>
  <c r="L2989" i="13"/>
  <c r="M2989" i="13"/>
  <c r="N2989" i="13"/>
  <c r="P2989" i="13"/>
  <c r="R2989" i="13"/>
  <c r="B2990" i="13"/>
  <c r="D2990" i="13"/>
  <c r="E2990" i="13"/>
  <c r="G2990" i="13"/>
  <c r="H2990" i="13"/>
  <c r="I2990" i="13"/>
  <c r="J2990" i="13"/>
  <c r="K2990" i="13"/>
  <c r="L2990" i="13"/>
  <c r="M2990" i="13"/>
  <c r="N2990" i="13"/>
  <c r="P2990" i="13"/>
  <c r="B2991" i="13"/>
  <c r="C2991" i="13"/>
  <c r="D2991" i="13"/>
  <c r="E2991" i="13"/>
  <c r="G2991" i="13"/>
  <c r="H2991" i="13"/>
  <c r="I2991" i="13"/>
  <c r="J2991" i="13"/>
  <c r="K2991" i="13"/>
  <c r="L2991" i="13"/>
  <c r="M2991" i="13"/>
  <c r="N2991" i="13"/>
  <c r="P2991" i="13"/>
  <c r="B2992" i="13"/>
  <c r="C2992" i="13"/>
  <c r="D2992" i="13"/>
  <c r="E2992" i="13"/>
  <c r="G2992" i="13"/>
  <c r="H2992" i="13"/>
  <c r="I2992" i="13"/>
  <c r="J2992" i="13"/>
  <c r="K2992" i="13"/>
  <c r="L2992" i="13"/>
  <c r="M2992" i="13"/>
  <c r="N2992" i="13"/>
  <c r="P2992" i="13"/>
  <c r="R2992" i="13"/>
  <c r="S2992" i="13"/>
  <c r="T2992" i="13" s="1"/>
  <c r="V2992" i="13" s="1"/>
  <c r="C2993" i="13"/>
  <c r="D2993" i="13"/>
  <c r="E2993" i="13"/>
  <c r="G2993" i="13"/>
  <c r="H2993" i="13"/>
  <c r="I2993" i="13"/>
  <c r="J2993" i="13"/>
  <c r="K2993" i="13"/>
  <c r="L2993" i="13"/>
  <c r="M2993" i="13"/>
  <c r="N2993" i="13"/>
  <c r="P2993" i="13"/>
  <c r="B2994" i="13"/>
  <c r="C2994" i="13"/>
  <c r="D2994" i="13"/>
  <c r="E2994" i="13"/>
  <c r="G2994" i="13"/>
  <c r="H2994" i="13"/>
  <c r="I2994" i="13"/>
  <c r="J2994" i="13"/>
  <c r="K2994" i="13"/>
  <c r="L2994" i="13"/>
  <c r="M2994" i="13"/>
  <c r="N2994" i="13"/>
  <c r="P2994" i="13"/>
  <c r="B2995" i="13"/>
  <c r="C2995" i="13"/>
  <c r="D2995" i="13"/>
  <c r="E2995" i="13"/>
  <c r="G2995" i="13"/>
  <c r="H2995" i="13"/>
  <c r="I2995" i="13"/>
  <c r="J2995" i="13"/>
  <c r="K2995" i="13"/>
  <c r="L2995" i="13"/>
  <c r="M2995" i="13"/>
  <c r="N2995" i="13"/>
  <c r="P2995" i="13"/>
  <c r="B2996" i="13"/>
  <c r="C2996" i="13"/>
  <c r="D2996" i="13"/>
  <c r="E2996" i="13"/>
  <c r="G2996" i="13"/>
  <c r="H2996" i="13"/>
  <c r="I2996" i="13"/>
  <c r="J2996" i="13"/>
  <c r="K2996" i="13"/>
  <c r="L2996" i="13"/>
  <c r="M2996" i="13"/>
  <c r="N2996" i="13"/>
  <c r="P2996" i="13"/>
  <c r="B2997" i="13"/>
  <c r="C2997" i="13"/>
  <c r="D2997" i="13"/>
  <c r="E2997" i="13"/>
  <c r="G2997" i="13"/>
  <c r="H2997" i="13"/>
  <c r="I2997" i="13"/>
  <c r="J2997" i="13"/>
  <c r="K2997" i="13"/>
  <c r="L2997" i="13"/>
  <c r="M2997" i="13"/>
  <c r="N2997" i="13"/>
  <c r="P2997" i="13"/>
  <c r="R2997" i="13"/>
  <c r="S2997" i="13"/>
  <c r="T2997" i="13" s="1"/>
  <c r="V2997" i="13" s="1"/>
  <c r="B2998" i="13"/>
  <c r="D2998" i="13"/>
  <c r="E2998" i="13"/>
  <c r="G2998" i="13"/>
  <c r="H2998" i="13"/>
  <c r="I2998" i="13"/>
  <c r="J2998" i="13"/>
  <c r="K2998" i="13"/>
  <c r="L2998" i="13"/>
  <c r="M2998" i="13"/>
  <c r="N2998" i="13"/>
  <c r="P2998" i="13"/>
  <c r="B2999" i="13"/>
  <c r="C2999" i="13"/>
  <c r="D2999" i="13"/>
  <c r="E2999" i="13"/>
  <c r="G2999" i="13"/>
  <c r="H2999" i="13"/>
  <c r="I2999" i="13"/>
  <c r="J2999" i="13"/>
  <c r="K2999" i="13"/>
  <c r="L2999" i="13"/>
  <c r="M2999" i="13"/>
  <c r="N2999" i="13"/>
  <c r="P2999" i="13"/>
  <c r="B3000" i="13"/>
  <c r="C3000" i="13"/>
  <c r="D3000" i="13"/>
  <c r="E3000" i="13"/>
  <c r="G3000" i="13"/>
  <c r="H3000" i="13"/>
  <c r="I3000" i="13"/>
  <c r="J3000" i="13"/>
  <c r="K3000" i="13"/>
  <c r="L3000" i="13"/>
  <c r="M3000" i="13"/>
  <c r="N3000" i="13"/>
  <c r="P3000" i="13"/>
  <c r="R3000" i="13"/>
  <c r="S3000" i="13"/>
  <c r="T3000" i="13" s="1"/>
  <c r="V3000" i="13" s="1"/>
  <c r="D3001" i="13"/>
  <c r="E3001" i="13"/>
  <c r="G3001" i="13"/>
  <c r="H3001" i="13"/>
  <c r="I3001" i="13"/>
  <c r="J3001" i="13"/>
  <c r="K3001" i="13"/>
  <c r="L3001" i="13"/>
  <c r="M3001" i="13"/>
  <c r="N3001" i="13"/>
  <c r="P3001" i="13"/>
  <c r="B3002" i="13"/>
  <c r="C3002" i="13"/>
  <c r="D3002" i="13"/>
  <c r="E3002" i="13"/>
  <c r="G3002" i="13"/>
  <c r="H3002" i="13"/>
  <c r="I3002" i="13"/>
  <c r="J3002" i="13"/>
  <c r="K3002" i="13"/>
  <c r="L3002" i="13"/>
  <c r="M3002" i="13"/>
  <c r="N3002" i="13"/>
  <c r="P3002" i="13"/>
  <c r="B3003" i="13"/>
  <c r="C3003" i="13"/>
  <c r="D3003" i="13"/>
  <c r="E3003" i="13"/>
  <c r="G3003" i="13"/>
  <c r="H3003" i="13"/>
  <c r="I3003" i="13"/>
  <c r="J3003" i="13"/>
  <c r="K3003" i="13"/>
  <c r="L3003" i="13"/>
  <c r="M3003" i="13"/>
  <c r="N3003" i="13"/>
  <c r="P3003" i="13"/>
  <c r="B3004" i="13"/>
  <c r="C3004" i="13"/>
  <c r="D3004" i="13"/>
  <c r="E3004" i="13"/>
  <c r="G3004" i="13"/>
  <c r="H3004" i="13"/>
  <c r="I3004" i="13"/>
  <c r="J3004" i="13"/>
  <c r="K3004" i="13"/>
  <c r="L3004" i="13"/>
  <c r="M3004" i="13"/>
  <c r="N3004" i="13"/>
  <c r="P3004" i="13"/>
  <c r="B3005" i="13"/>
  <c r="C3005" i="13"/>
  <c r="D3005" i="13"/>
  <c r="E3005" i="13"/>
  <c r="G3005" i="13"/>
  <c r="I3005" i="13"/>
  <c r="J3005" i="13"/>
  <c r="K3005" i="13"/>
  <c r="L3005" i="13"/>
  <c r="M3005" i="13"/>
  <c r="N3005" i="13"/>
  <c r="P3005" i="13"/>
  <c r="R3005" i="13"/>
  <c r="S3005" i="13"/>
  <c r="T3005" i="13" s="1"/>
  <c r="V3005" i="13" s="1"/>
  <c r="B3006" i="13"/>
  <c r="D3006" i="13"/>
  <c r="E3006" i="13"/>
  <c r="G3006" i="13"/>
  <c r="H3006" i="13"/>
  <c r="I3006" i="13"/>
  <c r="J3006" i="13"/>
  <c r="K3006" i="13"/>
  <c r="L3006" i="13"/>
  <c r="M3006" i="13"/>
  <c r="N3006" i="13"/>
  <c r="P3006" i="13"/>
  <c r="B3007" i="13"/>
  <c r="C3007" i="13"/>
  <c r="D3007" i="13"/>
  <c r="E3007" i="13"/>
  <c r="G3007" i="13"/>
  <c r="H3007" i="13"/>
  <c r="I3007" i="13"/>
  <c r="J3007" i="13"/>
  <c r="K3007" i="13"/>
  <c r="L3007" i="13"/>
  <c r="M3007" i="13"/>
  <c r="N3007" i="13"/>
  <c r="P3007" i="13"/>
  <c r="B3008" i="13"/>
  <c r="C3008" i="13"/>
  <c r="D3008" i="13"/>
  <c r="E3008" i="13"/>
  <c r="G3008" i="13"/>
  <c r="H3008" i="13"/>
  <c r="I3008" i="13"/>
  <c r="J3008" i="13"/>
  <c r="K3008" i="13"/>
  <c r="L3008" i="13"/>
  <c r="M3008" i="13"/>
  <c r="N3008" i="13"/>
  <c r="P3008" i="13"/>
  <c r="R3008" i="13"/>
  <c r="S3008" i="13"/>
  <c r="T3008" i="13" s="1"/>
  <c r="V3008" i="13" s="1"/>
  <c r="C3009" i="13"/>
  <c r="D3009" i="13"/>
  <c r="E3009" i="13"/>
  <c r="G3009" i="13"/>
  <c r="H3009" i="13"/>
  <c r="I3009" i="13"/>
  <c r="J3009" i="13"/>
  <c r="L3009" i="13"/>
  <c r="M3009" i="13"/>
  <c r="N3009" i="13"/>
  <c r="P3009" i="13"/>
  <c r="B3010" i="13"/>
  <c r="C3010" i="13"/>
  <c r="D3010" i="13"/>
  <c r="G3010" i="13"/>
  <c r="H3010" i="13"/>
  <c r="I3010" i="13"/>
  <c r="J3010" i="13"/>
  <c r="K3010" i="13"/>
  <c r="L3010" i="13"/>
  <c r="M3010" i="13"/>
  <c r="P3010" i="13"/>
  <c r="B3011" i="13"/>
  <c r="C3011" i="13"/>
  <c r="D3011" i="13"/>
  <c r="E3011" i="13"/>
  <c r="G3011" i="13"/>
  <c r="H3011" i="13"/>
  <c r="J3011" i="13"/>
  <c r="K3011" i="13"/>
  <c r="L3011" i="13"/>
  <c r="M3011" i="13"/>
  <c r="N3011" i="13"/>
  <c r="P3011" i="13"/>
  <c r="B3012" i="13"/>
  <c r="C3012" i="13"/>
  <c r="D3012" i="13"/>
  <c r="E3012" i="13"/>
  <c r="G3012" i="13"/>
  <c r="H3012" i="13"/>
  <c r="I3012" i="13"/>
  <c r="J3012" i="13"/>
  <c r="K3012" i="13"/>
  <c r="M3012" i="13"/>
  <c r="N3012" i="13"/>
  <c r="P3012" i="13"/>
  <c r="R3012" i="13"/>
  <c r="B3013" i="13"/>
  <c r="C3013" i="13"/>
  <c r="D3013" i="13"/>
  <c r="E3013" i="13"/>
  <c r="G3013" i="13"/>
  <c r="I3013" i="13"/>
  <c r="J3013" i="13"/>
  <c r="K3013" i="13"/>
  <c r="L3013" i="13"/>
  <c r="M3013" i="13"/>
  <c r="N3013" i="13"/>
  <c r="P3013" i="13"/>
  <c r="R3013" i="13"/>
  <c r="S3013" i="13"/>
  <c r="T3013" i="13" s="1"/>
  <c r="V3013" i="13" s="1"/>
  <c r="B3014" i="13"/>
  <c r="D3014" i="13"/>
  <c r="E3014" i="13"/>
  <c r="G3014" i="13"/>
  <c r="H3014" i="13"/>
  <c r="I3014" i="13"/>
  <c r="J3014" i="13"/>
  <c r="K3014" i="13"/>
  <c r="L3014" i="13"/>
  <c r="M3014" i="13"/>
  <c r="N3014" i="13"/>
  <c r="P3014" i="13"/>
  <c r="B3015" i="13"/>
  <c r="C3015" i="13"/>
  <c r="D3015" i="13"/>
  <c r="E3015" i="13"/>
  <c r="G3015" i="13"/>
  <c r="H3015" i="13"/>
  <c r="I3015" i="13"/>
  <c r="J3015" i="13"/>
  <c r="K3015" i="13"/>
  <c r="L3015" i="13"/>
  <c r="M3015" i="13"/>
  <c r="N3015" i="13"/>
  <c r="P3015" i="13"/>
  <c r="B3016" i="13"/>
  <c r="C3016" i="13"/>
  <c r="D3016" i="13"/>
  <c r="E3016" i="13"/>
  <c r="G3016" i="13"/>
  <c r="H3016" i="13"/>
  <c r="I3016" i="13"/>
  <c r="J3016" i="13"/>
  <c r="K3016" i="13"/>
  <c r="L3016" i="13"/>
  <c r="M3016" i="13"/>
  <c r="N3016" i="13"/>
  <c r="P3016" i="13"/>
  <c r="R3016" i="13"/>
  <c r="S3016" i="13"/>
  <c r="T3016" i="13" s="1"/>
  <c r="V3016" i="13" s="1"/>
  <c r="C3017" i="13"/>
  <c r="D3017" i="13"/>
  <c r="E3017" i="13"/>
  <c r="G3017" i="13"/>
  <c r="H3017" i="13"/>
  <c r="I3017" i="13"/>
  <c r="J3017" i="13"/>
  <c r="L3017" i="13"/>
  <c r="M3017" i="13"/>
  <c r="N3017" i="13"/>
  <c r="P3017" i="13"/>
  <c r="B3018" i="13"/>
  <c r="C3018" i="13"/>
  <c r="D3018" i="13"/>
  <c r="G3018" i="13"/>
  <c r="H3018" i="13"/>
  <c r="I3018" i="13"/>
  <c r="J3018" i="13"/>
  <c r="K3018" i="13"/>
  <c r="L3018" i="13"/>
  <c r="M3018" i="13"/>
  <c r="P3018" i="13"/>
  <c r="B3019" i="13"/>
  <c r="C3019" i="13"/>
  <c r="D3019" i="13"/>
  <c r="E3019" i="13"/>
  <c r="G3019" i="13"/>
  <c r="H3019" i="13"/>
  <c r="I3019" i="13"/>
  <c r="J3019" i="13"/>
  <c r="K3019" i="13"/>
  <c r="L3019" i="13"/>
  <c r="M3019" i="13"/>
  <c r="N3019" i="13"/>
  <c r="P3019" i="13"/>
  <c r="C3020" i="13"/>
  <c r="D3020" i="13"/>
  <c r="E3020" i="13"/>
  <c r="G3020" i="13"/>
  <c r="H3020" i="13"/>
  <c r="I3020" i="13"/>
  <c r="J3020" i="13"/>
  <c r="K3020" i="13"/>
  <c r="L3020" i="13"/>
  <c r="M3020" i="13"/>
  <c r="N3020" i="13"/>
  <c r="P3020" i="13"/>
  <c r="S3020" i="13"/>
  <c r="T3020" i="13" s="1"/>
  <c r="V3020" i="13" s="1"/>
  <c r="B3021" i="13"/>
  <c r="C3021" i="13"/>
  <c r="D3021" i="13"/>
  <c r="E3021" i="13"/>
  <c r="G3021" i="13"/>
  <c r="I3021" i="13"/>
  <c r="J3021" i="13"/>
  <c r="K3021" i="13"/>
  <c r="L3021" i="13"/>
  <c r="M3021" i="13"/>
  <c r="N3021" i="13"/>
  <c r="P3021" i="13"/>
  <c r="R3021" i="13"/>
  <c r="S3021" i="13"/>
  <c r="T3021" i="13" s="1"/>
  <c r="V3021" i="13" s="1"/>
  <c r="B3022" i="13"/>
  <c r="D3022" i="13"/>
  <c r="E3022" i="13"/>
  <c r="G3022" i="13"/>
  <c r="H3022" i="13"/>
  <c r="I3022" i="13"/>
  <c r="J3022" i="13"/>
  <c r="K3022" i="13"/>
  <c r="L3022" i="13"/>
  <c r="M3022" i="13"/>
  <c r="N3022" i="13"/>
  <c r="P3022" i="13"/>
  <c r="B3023" i="13"/>
  <c r="C3023" i="13"/>
  <c r="D3023" i="13"/>
  <c r="E3023" i="13"/>
  <c r="G3023" i="13"/>
  <c r="H3023" i="13"/>
  <c r="I3023" i="13"/>
  <c r="J3023" i="13"/>
  <c r="K3023" i="13"/>
  <c r="L3023" i="13"/>
  <c r="M3023" i="13"/>
  <c r="N3023" i="13"/>
  <c r="P3023" i="13"/>
  <c r="B3024" i="13"/>
  <c r="C3024" i="13"/>
  <c r="D3024" i="13"/>
  <c r="E3024" i="13"/>
  <c r="G3024" i="13"/>
  <c r="H3024" i="13"/>
  <c r="I3024" i="13"/>
  <c r="J3024" i="13"/>
  <c r="K3024" i="13"/>
  <c r="L3024" i="13"/>
  <c r="M3024" i="13"/>
  <c r="N3024" i="13"/>
  <c r="P3024" i="13"/>
  <c r="R3024" i="13"/>
  <c r="C3025" i="13"/>
  <c r="D3025" i="13"/>
  <c r="E3025" i="13"/>
  <c r="G3025" i="13"/>
  <c r="H3025" i="13"/>
  <c r="I3025" i="13"/>
  <c r="J3025" i="13"/>
  <c r="K3025" i="13"/>
  <c r="L3025" i="13"/>
  <c r="M3025" i="13"/>
  <c r="N3025" i="13"/>
  <c r="P3025" i="13"/>
  <c r="B3026" i="13"/>
  <c r="C3026" i="13"/>
  <c r="D3026" i="13"/>
  <c r="E3026" i="13"/>
  <c r="G3026" i="13"/>
  <c r="H3026" i="13"/>
  <c r="I3026" i="13"/>
  <c r="J3026" i="13"/>
  <c r="K3026" i="13"/>
  <c r="L3026" i="13"/>
  <c r="M3026" i="13"/>
  <c r="N3026" i="13"/>
  <c r="P3026" i="13"/>
  <c r="B3027" i="13"/>
  <c r="C3027" i="13"/>
  <c r="D3027" i="13"/>
  <c r="E3027" i="13"/>
  <c r="G3027" i="13"/>
  <c r="H3027" i="13"/>
  <c r="I3027" i="13"/>
  <c r="J3027" i="13"/>
  <c r="K3027" i="13"/>
  <c r="L3027" i="13"/>
  <c r="M3027" i="13"/>
  <c r="N3027" i="13"/>
  <c r="P3027" i="13"/>
  <c r="B3028" i="13"/>
  <c r="C3028" i="13"/>
  <c r="D3028" i="13"/>
  <c r="E3028" i="13"/>
  <c r="G3028" i="13"/>
  <c r="H3028" i="13"/>
  <c r="I3028" i="13"/>
  <c r="J3028" i="13"/>
  <c r="K3028" i="13"/>
  <c r="L3028" i="13"/>
  <c r="M3028" i="13"/>
  <c r="N3028" i="13"/>
  <c r="P3028" i="13"/>
  <c r="B3029" i="13"/>
  <c r="C3029" i="13"/>
  <c r="D3029" i="13"/>
  <c r="E3029" i="13"/>
  <c r="G3029" i="13"/>
  <c r="I3029" i="13"/>
  <c r="J3029" i="13"/>
  <c r="K3029" i="13"/>
  <c r="L3029" i="13"/>
  <c r="M3029" i="13"/>
  <c r="N3029" i="13"/>
  <c r="P3029" i="13"/>
  <c r="R3029" i="13"/>
  <c r="S3029" i="13"/>
  <c r="B3030" i="13"/>
  <c r="D3030" i="13"/>
  <c r="E3030" i="13"/>
  <c r="G3030" i="13"/>
  <c r="H3030" i="13"/>
  <c r="I3030" i="13"/>
  <c r="K3030" i="13"/>
  <c r="L3030" i="13"/>
  <c r="M3030" i="13"/>
  <c r="N3030" i="13"/>
  <c r="P3030" i="13"/>
  <c r="S3030" i="13"/>
  <c r="B3031" i="13"/>
  <c r="C3031" i="13"/>
  <c r="D3031" i="13"/>
  <c r="E3031" i="13"/>
  <c r="G3031" i="13"/>
  <c r="H3031" i="13"/>
  <c r="I3031" i="13"/>
  <c r="J3031" i="13"/>
  <c r="K3031" i="13"/>
  <c r="L3031" i="13"/>
  <c r="M3031" i="13"/>
  <c r="N3031" i="13"/>
  <c r="P3031" i="13"/>
  <c r="B3032" i="13"/>
  <c r="C3032" i="13"/>
  <c r="D3032" i="13"/>
  <c r="E3032" i="13"/>
  <c r="G3032" i="13"/>
  <c r="H3032" i="13"/>
  <c r="I3032" i="13"/>
  <c r="J3032" i="13"/>
  <c r="K3032" i="13"/>
  <c r="L3032" i="13"/>
  <c r="M3032" i="13"/>
  <c r="N3032" i="13"/>
  <c r="P3032" i="13"/>
  <c r="R3032" i="13"/>
  <c r="S3032" i="13"/>
  <c r="T3032" i="13" s="1"/>
  <c r="V3032" i="13" s="1"/>
  <c r="C3033" i="13"/>
  <c r="D3033" i="13"/>
  <c r="E3033" i="13"/>
  <c r="G3033" i="13"/>
  <c r="H3033" i="13"/>
  <c r="I3033" i="13"/>
  <c r="J3033" i="13"/>
  <c r="K3033" i="13"/>
  <c r="L3033" i="13"/>
  <c r="M3033" i="13"/>
  <c r="N3033" i="13"/>
  <c r="P3033" i="13"/>
  <c r="B3034" i="13"/>
  <c r="C3034" i="13"/>
  <c r="D3034" i="13"/>
  <c r="E3034" i="13"/>
  <c r="G3034" i="13"/>
  <c r="H3034" i="13"/>
  <c r="I3034" i="13"/>
  <c r="J3034" i="13"/>
  <c r="K3034" i="13"/>
  <c r="L3034" i="13"/>
  <c r="M3034" i="13"/>
  <c r="N3034" i="13"/>
  <c r="P3034" i="13"/>
  <c r="B3035" i="13"/>
  <c r="C3035" i="13"/>
  <c r="D3035" i="13"/>
  <c r="E3035" i="13"/>
  <c r="G3035" i="13"/>
  <c r="H3035" i="13"/>
  <c r="I3035" i="13"/>
  <c r="J3035" i="13"/>
  <c r="K3035" i="13"/>
  <c r="L3035" i="13"/>
  <c r="M3035" i="13"/>
  <c r="N3035" i="13"/>
  <c r="P3035" i="13"/>
  <c r="B3036" i="13"/>
  <c r="C3036" i="13"/>
  <c r="D3036" i="13"/>
  <c r="E3036" i="13"/>
  <c r="G3036" i="13"/>
  <c r="H3036" i="13"/>
  <c r="I3036" i="13"/>
  <c r="J3036" i="13"/>
  <c r="K3036" i="13"/>
  <c r="L3036" i="13"/>
  <c r="M3036" i="13"/>
  <c r="N3036" i="13"/>
  <c r="P3036" i="13"/>
  <c r="R3036" i="13"/>
  <c r="B3037" i="13"/>
  <c r="C3037" i="13"/>
  <c r="D3037" i="13"/>
  <c r="E3037" i="13"/>
  <c r="G3037" i="13"/>
  <c r="I3037" i="13"/>
  <c r="J3037" i="13"/>
  <c r="K3037" i="13"/>
  <c r="L3037" i="13"/>
  <c r="M3037" i="13"/>
  <c r="N3037" i="13"/>
  <c r="P3037" i="13"/>
  <c r="S3037" i="13"/>
  <c r="B3038" i="13"/>
  <c r="C3038" i="13"/>
  <c r="D3038" i="13"/>
  <c r="E3038" i="13"/>
  <c r="G3038" i="13"/>
  <c r="H3038" i="13"/>
  <c r="I3038" i="13"/>
  <c r="J3038" i="13"/>
  <c r="K3038" i="13"/>
  <c r="L3038" i="13"/>
  <c r="M3038" i="13"/>
  <c r="N3038" i="13"/>
  <c r="P3038" i="13"/>
  <c r="B3039" i="13"/>
  <c r="C3039" i="13"/>
  <c r="D3039" i="13"/>
  <c r="E3039" i="13"/>
  <c r="G3039" i="13"/>
  <c r="H3039" i="13"/>
  <c r="I3039" i="13"/>
  <c r="J3039" i="13"/>
  <c r="K3039" i="13"/>
  <c r="L3039" i="13"/>
  <c r="M3039" i="13"/>
  <c r="N3039" i="13"/>
  <c r="P3039" i="13"/>
  <c r="B3040" i="13"/>
  <c r="C3040" i="13"/>
  <c r="D3040" i="13"/>
  <c r="E3040" i="13"/>
  <c r="G3040" i="13"/>
  <c r="H3040" i="13"/>
  <c r="I3040" i="13"/>
  <c r="J3040" i="13"/>
  <c r="K3040" i="13"/>
  <c r="L3040" i="13"/>
  <c r="M3040" i="13"/>
  <c r="N3040" i="13"/>
  <c r="P3040" i="13"/>
  <c r="R3040" i="13"/>
  <c r="S3040" i="13"/>
  <c r="T3040" i="13" s="1"/>
  <c r="V3040" i="13" s="1"/>
  <c r="B3041" i="13"/>
  <c r="C3041" i="13"/>
  <c r="D3041" i="13"/>
  <c r="E3041" i="13"/>
  <c r="G3041" i="13"/>
  <c r="H3041" i="13"/>
  <c r="I3041" i="13"/>
  <c r="J3041" i="13"/>
  <c r="K3041" i="13"/>
  <c r="L3041" i="13"/>
  <c r="M3041" i="13"/>
  <c r="N3041" i="13"/>
  <c r="P3041" i="13"/>
  <c r="B3042" i="13"/>
  <c r="C3042" i="13"/>
  <c r="D3042" i="13"/>
  <c r="E3042" i="13"/>
  <c r="G3042" i="13"/>
  <c r="H3042" i="13"/>
  <c r="I3042" i="13"/>
  <c r="J3042" i="13"/>
  <c r="K3042" i="13"/>
  <c r="L3042" i="13"/>
  <c r="M3042" i="13"/>
  <c r="N3042" i="13"/>
  <c r="P3042" i="13"/>
  <c r="B3043" i="13"/>
  <c r="C3043" i="13"/>
  <c r="D3043" i="13"/>
  <c r="E3043" i="13"/>
  <c r="G3043" i="13"/>
  <c r="H3043" i="13"/>
  <c r="I3043" i="13"/>
  <c r="J3043" i="13"/>
  <c r="K3043" i="13"/>
  <c r="L3043" i="13"/>
  <c r="M3043" i="13"/>
  <c r="N3043" i="13"/>
  <c r="P3043" i="13"/>
  <c r="B3044" i="13"/>
  <c r="C3044" i="13"/>
  <c r="D3044" i="13"/>
  <c r="E3044" i="13"/>
  <c r="G3044" i="13"/>
  <c r="H3044" i="13"/>
  <c r="I3044" i="13"/>
  <c r="J3044" i="13"/>
  <c r="K3044" i="13"/>
  <c r="L3044" i="13"/>
  <c r="M3044" i="13"/>
  <c r="N3044" i="13"/>
  <c r="P3044" i="13"/>
  <c r="R3044" i="13"/>
  <c r="R3045" i="13"/>
  <c r="B3045" i="13"/>
  <c r="C3045" i="13"/>
  <c r="D3045" i="13"/>
  <c r="E3045" i="13"/>
  <c r="G3045" i="13"/>
  <c r="I3045" i="13"/>
  <c r="J3045" i="13"/>
  <c r="K3045" i="13"/>
  <c r="L3045" i="13"/>
  <c r="M3045" i="13"/>
  <c r="N3045" i="13"/>
  <c r="P3045" i="13"/>
  <c r="B3046" i="13"/>
  <c r="D3046" i="13"/>
  <c r="E3046" i="13"/>
  <c r="G3046" i="13"/>
  <c r="H3046" i="13"/>
  <c r="I3046" i="13"/>
  <c r="J3046" i="13"/>
  <c r="K3046" i="13"/>
  <c r="L3046" i="13"/>
  <c r="M3046" i="13"/>
  <c r="N3046" i="13"/>
  <c r="P3046" i="13"/>
  <c r="B3047" i="13"/>
  <c r="C3047" i="13"/>
  <c r="D3047" i="13"/>
  <c r="E3047" i="13"/>
  <c r="G3047" i="13"/>
  <c r="H3047" i="13"/>
  <c r="I3047" i="13"/>
  <c r="J3047" i="13"/>
  <c r="K3047" i="13"/>
  <c r="L3047" i="13"/>
  <c r="M3047" i="13"/>
  <c r="N3047" i="13"/>
  <c r="P3047" i="13"/>
  <c r="B3048" i="13"/>
  <c r="C3048" i="13"/>
  <c r="D3048" i="13"/>
  <c r="E3048" i="13"/>
  <c r="G3048" i="13"/>
  <c r="H3048" i="13"/>
  <c r="I3048" i="13"/>
  <c r="J3048" i="13"/>
  <c r="K3048" i="13"/>
  <c r="L3048" i="13"/>
  <c r="M3048" i="13"/>
  <c r="N3048" i="13"/>
  <c r="P3048" i="13"/>
  <c r="R3048" i="13"/>
  <c r="C3049" i="13"/>
  <c r="D3049" i="13"/>
  <c r="E3049" i="13"/>
  <c r="G3049" i="13"/>
  <c r="H3049" i="13"/>
  <c r="I3049" i="13"/>
  <c r="J3049" i="13"/>
  <c r="K3049" i="13"/>
  <c r="L3049" i="13"/>
  <c r="M3049" i="13"/>
  <c r="N3049" i="13"/>
  <c r="P3049" i="13"/>
  <c r="B3050" i="13"/>
  <c r="C3050" i="13"/>
  <c r="D3050" i="13"/>
  <c r="E3050" i="13"/>
  <c r="G3050" i="13"/>
  <c r="H3050" i="13"/>
  <c r="I3050" i="13"/>
  <c r="J3050" i="13"/>
  <c r="K3050" i="13"/>
  <c r="L3050" i="13"/>
  <c r="M3050" i="13"/>
  <c r="N3050" i="13"/>
  <c r="P3050" i="13"/>
  <c r="B3051" i="13"/>
  <c r="C3051" i="13"/>
  <c r="D3051" i="13"/>
  <c r="E3051" i="13"/>
  <c r="G3051" i="13"/>
  <c r="H3051" i="13"/>
  <c r="I3051" i="13"/>
  <c r="J3051" i="13"/>
  <c r="K3051" i="13"/>
  <c r="L3051" i="13"/>
  <c r="M3051" i="13"/>
  <c r="N3051" i="13"/>
  <c r="P3051" i="13"/>
  <c r="B3052" i="13"/>
  <c r="C3052" i="13"/>
  <c r="D3052" i="13"/>
  <c r="E3052" i="13"/>
  <c r="G3052" i="13"/>
  <c r="H3052" i="13"/>
  <c r="I3052" i="13"/>
  <c r="J3052" i="13"/>
  <c r="K3052" i="13"/>
  <c r="M3052" i="13"/>
  <c r="N3052" i="13"/>
  <c r="P3052" i="13"/>
  <c r="S3053" i="13"/>
  <c r="B3053" i="13"/>
  <c r="C3053" i="13"/>
  <c r="D3053" i="13"/>
  <c r="E3053" i="13"/>
  <c r="G3053" i="13"/>
  <c r="I3053" i="13"/>
  <c r="J3053" i="13"/>
  <c r="K3053" i="13"/>
  <c r="L3053" i="13"/>
  <c r="M3053" i="13"/>
  <c r="N3053" i="13"/>
  <c r="P3053" i="13"/>
  <c r="R3053" i="13"/>
  <c r="B3054" i="13"/>
  <c r="D3054" i="13"/>
  <c r="E3054" i="13"/>
  <c r="G3054" i="13"/>
  <c r="H3054" i="13"/>
  <c r="I3054" i="13"/>
  <c r="J3054" i="13"/>
  <c r="K3054" i="13"/>
  <c r="L3054" i="13"/>
  <c r="M3054" i="13"/>
  <c r="N3054" i="13"/>
  <c r="P3054" i="13"/>
  <c r="B3055" i="13"/>
  <c r="C3055" i="13"/>
  <c r="D3055" i="13"/>
  <c r="E3055" i="13"/>
  <c r="G3055" i="13"/>
  <c r="H3055" i="13"/>
  <c r="I3055" i="13"/>
  <c r="J3055" i="13"/>
  <c r="K3055" i="13"/>
  <c r="L3055" i="13"/>
  <c r="M3055" i="13"/>
  <c r="N3055" i="13"/>
  <c r="P3055" i="13"/>
  <c r="B3056" i="13"/>
  <c r="C3056" i="13"/>
  <c r="D3056" i="13"/>
  <c r="E3056" i="13"/>
  <c r="G3056" i="13"/>
  <c r="H3056" i="13"/>
  <c r="I3056" i="13"/>
  <c r="J3056" i="13"/>
  <c r="K3056" i="13"/>
  <c r="L3056" i="13"/>
  <c r="M3056" i="13"/>
  <c r="N3056" i="13"/>
  <c r="P3056" i="13"/>
  <c r="R3056" i="13"/>
  <c r="V3056" i="13"/>
  <c r="C3057" i="13"/>
  <c r="D3057" i="13"/>
  <c r="E3057" i="13"/>
  <c r="G3057" i="13"/>
  <c r="H3057" i="13"/>
  <c r="I3057" i="13"/>
  <c r="J3057" i="13"/>
  <c r="K3057" i="13"/>
  <c r="L3057" i="13"/>
  <c r="M3057" i="13"/>
  <c r="N3057" i="13"/>
  <c r="P3057" i="13"/>
  <c r="B3058" i="13"/>
  <c r="C3058" i="13"/>
  <c r="D3058" i="13"/>
  <c r="E3058" i="13"/>
  <c r="G3058" i="13"/>
  <c r="H3058" i="13"/>
  <c r="I3058" i="13"/>
  <c r="J3058" i="13"/>
  <c r="K3058" i="13"/>
  <c r="L3058" i="13"/>
  <c r="M3058" i="13"/>
  <c r="N3058" i="13"/>
  <c r="P3058" i="13"/>
  <c r="B3059" i="13"/>
  <c r="C3059" i="13"/>
  <c r="D3059" i="13"/>
  <c r="E3059" i="13"/>
  <c r="G3059" i="13"/>
  <c r="H3059" i="13"/>
  <c r="I3059" i="13"/>
  <c r="J3059" i="13"/>
  <c r="K3059" i="13"/>
  <c r="L3059" i="13"/>
  <c r="M3059" i="13"/>
  <c r="N3059" i="13"/>
  <c r="P3059" i="13"/>
  <c r="B3060" i="13"/>
  <c r="C3060" i="13"/>
  <c r="D3060" i="13"/>
  <c r="E3060" i="13"/>
  <c r="G3060" i="13"/>
  <c r="H3060" i="13"/>
  <c r="I3060" i="13"/>
  <c r="J3060" i="13"/>
  <c r="K3060" i="13"/>
  <c r="L3060" i="13"/>
  <c r="M3060" i="13"/>
  <c r="N3060" i="13"/>
  <c r="P3060" i="13"/>
  <c r="B3061" i="13"/>
  <c r="C3061" i="13"/>
  <c r="D3061" i="13"/>
  <c r="E3061" i="13"/>
  <c r="G3061" i="13"/>
  <c r="I3061" i="13"/>
  <c r="J3061" i="13"/>
  <c r="K3061" i="13"/>
  <c r="L3061" i="13"/>
  <c r="M3061" i="13"/>
  <c r="N3061" i="13"/>
  <c r="P3061" i="13"/>
  <c r="B3062" i="13"/>
  <c r="D3062" i="13"/>
  <c r="E3062" i="13"/>
  <c r="G3062" i="13"/>
  <c r="H3062" i="13"/>
  <c r="I3062" i="13"/>
  <c r="J3062" i="13"/>
  <c r="K3062" i="13"/>
  <c r="L3062" i="13"/>
  <c r="M3062" i="13"/>
  <c r="N3062" i="13"/>
  <c r="P3062" i="13"/>
  <c r="B3063" i="13"/>
  <c r="C3063" i="13"/>
  <c r="D3063" i="13"/>
  <c r="E3063" i="13"/>
  <c r="G3063" i="13"/>
  <c r="H3063" i="13"/>
  <c r="I3063" i="13"/>
  <c r="J3063" i="13"/>
  <c r="K3063" i="13"/>
  <c r="L3063" i="13"/>
  <c r="M3063" i="13"/>
  <c r="N3063" i="13"/>
  <c r="P3063" i="13"/>
  <c r="R3064" i="13"/>
  <c r="B3064" i="13"/>
  <c r="C3064" i="13"/>
  <c r="D3064" i="13"/>
  <c r="E3064" i="13"/>
  <c r="G3064" i="13"/>
  <c r="H3064" i="13"/>
  <c r="I3064" i="13"/>
  <c r="J3064" i="13"/>
  <c r="K3064" i="13"/>
  <c r="L3064" i="13"/>
  <c r="M3064" i="13"/>
  <c r="N3064" i="13"/>
  <c r="P3064" i="13"/>
  <c r="S3064" i="13"/>
  <c r="C3065" i="13"/>
  <c r="D3065" i="13"/>
  <c r="E3065" i="13"/>
  <c r="G3065" i="13"/>
  <c r="H3065" i="13"/>
  <c r="I3065" i="13"/>
  <c r="J3065" i="13"/>
  <c r="K3065" i="13"/>
  <c r="L3065" i="13"/>
  <c r="M3065" i="13"/>
  <c r="N3065" i="13"/>
  <c r="P3065" i="13"/>
  <c r="B3066" i="13"/>
  <c r="C3066" i="13"/>
  <c r="D3066" i="13"/>
  <c r="E3066" i="13"/>
  <c r="G3066" i="13"/>
  <c r="H3066" i="13"/>
  <c r="I3066" i="13"/>
  <c r="J3066" i="13"/>
  <c r="K3066" i="13"/>
  <c r="L3066" i="13"/>
  <c r="M3066" i="13"/>
  <c r="N3066" i="13"/>
  <c r="P3066" i="13"/>
  <c r="B3067" i="13"/>
  <c r="C3067" i="13"/>
  <c r="D3067" i="13"/>
  <c r="E3067" i="13"/>
  <c r="G3067" i="13"/>
  <c r="H3067" i="13"/>
  <c r="I3067" i="13"/>
  <c r="J3067" i="13"/>
  <c r="K3067" i="13"/>
  <c r="L3067" i="13"/>
  <c r="M3067" i="13"/>
  <c r="N3067" i="13"/>
  <c r="P3067" i="13"/>
  <c r="R3068" i="13"/>
  <c r="B3068" i="13"/>
  <c r="C3068" i="13"/>
  <c r="D3068" i="13"/>
  <c r="E3068" i="13"/>
  <c r="G3068" i="13"/>
  <c r="H3068" i="13"/>
  <c r="I3068" i="13"/>
  <c r="J3068" i="13"/>
  <c r="K3068" i="13"/>
  <c r="M3068" i="13"/>
  <c r="N3068" i="13"/>
  <c r="P3068" i="13"/>
  <c r="B3069" i="13"/>
  <c r="C3069" i="13"/>
  <c r="D3069" i="13"/>
  <c r="E3069" i="13"/>
  <c r="G3069" i="13"/>
  <c r="H3069" i="13"/>
  <c r="I3069" i="13"/>
  <c r="J3069" i="13"/>
  <c r="K3069" i="13"/>
  <c r="L3069" i="13"/>
  <c r="M3069" i="13"/>
  <c r="N3069" i="13"/>
  <c r="P3069" i="13"/>
  <c r="B3070" i="13"/>
  <c r="D3070" i="13"/>
  <c r="E3070" i="13"/>
  <c r="G3070" i="13"/>
  <c r="H3070" i="13"/>
  <c r="I3070" i="13"/>
  <c r="J3070" i="13"/>
  <c r="K3070" i="13"/>
  <c r="L3070" i="13"/>
  <c r="M3070" i="13"/>
  <c r="N3070" i="13"/>
  <c r="P3070" i="13"/>
  <c r="B3071" i="13"/>
  <c r="C3071" i="13"/>
  <c r="D3071" i="13"/>
  <c r="E3071" i="13"/>
  <c r="G3071" i="13"/>
  <c r="H3071" i="13"/>
  <c r="I3071" i="13"/>
  <c r="J3071" i="13"/>
  <c r="K3071" i="13"/>
  <c r="L3071" i="13"/>
  <c r="M3071" i="13"/>
  <c r="N3071" i="13"/>
  <c r="P3071" i="13"/>
  <c r="R3072" i="13"/>
  <c r="B3072" i="13"/>
  <c r="C3072" i="13"/>
  <c r="D3072" i="13"/>
  <c r="E3072" i="13"/>
  <c r="G3072" i="13"/>
  <c r="H3072" i="13"/>
  <c r="I3072" i="13"/>
  <c r="J3072" i="13"/>
  <c r="K3072" i="13"/>
  <c r="L3072" i="13"/>
  <c r="M3072" i="13"/>
  <c r="N3072" i="13"/>
  <c r="P3072" i="13"/>
  <c r="S3072" i="13"/>
  <c r="C3073" i="13"/>
  <c r="D3073" i="13"/>
  <c r="E3073" i="13"/>
  <c r="G3073" i="13"/>
  <c r="H3073" i="13"/>
  <c r="I3073" i="13"/>
  <c r="J3073" i="13"/>
  <c r="L3073" i="13"/>
  <c r="M3073" i="13"/>
  <c r="N3073" i="13"/>
  <c r="P3073" i="13"/>
  <c r="B3074" i="13"/>
  <c r="C3074" i="13"/>
  <c r="D3074" i="13"/>
  <c r="G3074" i="13"/>
  <c r="H3074" i="13"/>
  <c r="I3074" i="13"/>
  <c r="J3074" i="13"/>
  <c r="K3074" i="13"/>
  <c r="L3074" i="13"/>
  <c r="M3074" i="13"/>
  <c r="P3074" i="13"/>
  <c r="B3075" i="13"/>
  <c r="C3075" i="13"/>
  <c r="D3075" i="13"/>
  <c r="E3075" i="13"/>
  <c r="G3075" i="13"/>
  <c r="H3075" i="13"/>
  <c r="I3075" i="13"/>
  <c r="J3075" i="13"/>
  <c r="K3075" i="13"/>
  <c r="L3075" i="13"/>
  <c r="M3075" i="13"/>
  <c r="N3075" i="13"/>
  <c r="P3075" i="13"/>
  <c r="B3076" i="13"/>
  <c r="C3076" i="13"/>
  <c r="D3076" i="13"/>
  <c r="E3076" i="13"/>
  <c r="G3076" i="13"/>
  <c r="H3076" i="13"/>
  <c r="I3076" i="13"/>
  <c r="J3076" i="13"/>
  <c r="K3076" i="13"/>
  <c r="L3076" i="13"/>
  <c r="M3076" i="13"/>
  <c r="N3076" i="13"/>
  <c r="P3076" i="13"/>
  <c r="B3077" i="13"/>
  <c r="C3077" i="13"/>
  <c r="D3077" i="13"/>
  <c r="E3077" i="13"/>
  <c r="G3077" i="13"/>
  <c r="I3077" i="13"/>
  <c r="J3077" i="13"/>
  <c r="K3077" i="13"/>
  <c r="L3077" i="13"/>
  <c r="M3077" i="13"/>
  <c r="N3077" i="13"/>
  <c r="P3077" i="13"/>
  <c r="B3078" i="13"/>
  <c r="C3078" i="13"/>
  <c r="D3078" i="13"/>
  <c r="E3078" i="13"/>
  <c r="G3078" i="13"/>
  <c r="H3078" i="13"/>
  <c r="I3078" i="13"/>
  <c r="J3078" i="13"/>
  <c r="K3078" i="13"/>
  <c r="L3078" i="13"/>
  <c r="M3078" i="13"/>
  <c r="N3078" i="13"/>
  <c r="P3078" i="13"/>
  <c r="B3079" i="13"/>
  <c r="C3079" i="13"/>
  <c r="E3079" i="13"/>
  <c r="G3079" i="13"/>
  <c r="H3079" i="13"/>
  <c r="I3079" i="13"/>
  <c r="J3079" i="13"/>
  <c r="K3079" i="13"/>
  <c r="L3079" i="13"/>
  <c r="N3079" i="13"/>
  <c r="P3079" i="13"/>
  <c r="R3080" i="13"/>
  <c r="B3080" i="13"/>
  <c r="C3080" i="13"/>
  <c r="D3080" i="13"/>
  <c r="E3080" i="13"/>
  <c r="G3080" i="13"/>
  <c r="H3080" i="13"/>
  <c r="I3080" i="13"/>
  <c r="J3080" i="13"/>
  <c r="K3080" i="13"/>
  <c r="L3080" i="13"/>
  <c r="M3080" i="13"/>
  <c r="N3080" i="13"/>
  <c r="P3080" i="13"/>
  <c r="S3080" i="13"/>
  <c r="C3081" i="13"/>
  <c r="D3081" i="13"/>
  <c r="E3081" i="13"/>
  <c r="G3081" i="13"/>
  <c r="H3081" i="13"/>
  <c r="I3081" i="13"/>
  <c r="J3081" i="13"/>
  <c r="K3081" i="13"/>
  <c r="L3081" i="13"/>
  <c r="M3081" i="13"/>
  <c r="N3081" i="13"/>
  <c r="P3081" i="13"/>
  <c r="B3082" i="13"/>
  <c r="C3082" i="13"/>
  <c r="D3082" i="13"/>
  <c r="E3082" i="13"/>
  <c r="G3082" i="13"/>
  <c r="H3082" i="13"/>
  <c r="I3082" i="13"/>
  <c r="J3082" i="13"/>
  <c r="K3082" i="13"/>
  <c r="L3082" i="13"/>
  <c r="M3082" i="13"/>
  <c r="N3082" i="13"/>
  <c r="P3082" i="13"/>
  <c r="B3083" i="13"/>
  <c r="C3083" i="13"/>
  <c r="D3083" i="13"/>
  <c r="E3083" i="13"/>
  <c r="G3083" i="13"/>
  <c r="H3083" i="13"/>
  <c r="I3083" i="13"/>
  <c r="J3083" i="13"/>
  <c r="K3083" i="13"/>
  <c r="L3083" i="13"/>
  <c r="M3083" i="13"/>
  <c r="N3083" i="13"/>
  <c r="P3083" i="13"/>
  <c r="B3084" i="13"/>
  <c r="C3084" i="13"/>
  <c r="D3084" i="13"/>
  <c r="E3084" i="13"/>
  <c r="G3084" i="13"/>
  <c r="H3084" i="13"/>
  <c r="I3084" i="13"/>
  <c r="J3084" i="13"/>
  <c r="K3084" i="13"/>
  <c r="L3084" i="13"/>
  <c r="M3084" i="13"/>
  <c r="N3084" i="13"/>
  <c r="P3084" i="13"/>
  <c r="S3084" i="13"/>
  <c r="T3084" i="13" s="1"/>
  <c r="V3084" i="13" s="1"/>
  <c r="B3085" i="13"/>
  <c r="C3085" i="13"/>
  <c r="D3085" i="13"/>
  <c r="E3085" i="13"/>
  <c r="G3085" i="13"/>
  <c r="I3085" i="13"/>
  <c r="J3085" i="13"/>
  <c r="K3085" i="13"/>
  <c r="L3085" i="13"/>
  <c r="M3085" i="13"/>
  <c r="N3085" i="13"/>
  <c r="P3085" i="13"/>
  <c r="B3086" i="13"/>
  <c r="C3086" i="13"/>
  <c r="D3086" i="13"/>
  <c r="E3086" i="13"/>
  <c r="G3086" i="13"/>
  <c r="H3086" i="13"/>
  <c r="I3086" i="13"/>
  <c r="J3086" i="13"/>
  <c r="K3086" i="13"/>
  <c r="L3086" i="13"/>
  <c r="M3086" i="13"/>
  <c r="N3086" i="13"/>
  <c r="P3086" i="13"/>
  <c r="B3087" i="13"/>
  <c r="C3087" i="13"/>
  <c r="D3087" i="13"/>
  <c r="E3087" i="13"/>
  <c r="G3087" i="13"/>
  <c r="H3087" i="13"/>
  <c r="I3087" i="13"/>
  <c r="J3087" i="13"/>
  <c r="K3087" i="13"/>
  <c r="L3087" i="13"/>
  <c r="M3087" i="13"/>
  <c r="N3087" i="13"/>
  <c r="P3087" i="13"/>
  <c r="R3088" i="13"/>
  <c r="B3088" i="13"/>
  <c r="C3088" i="13"/>
  <c r="D3088" i="13"/>
  <c r="E3088" i="13"/>
  <c r="G3088" i="13"/>
  <c r="H3088" i="13"/>
  <c r="I3088" i="13"/>
  <c r="J3088" i="13"/>
  <c r="K3088" i="13"/>
  <c r="L3088" i="13"/>
  <c r="M3088" i="13"/>
  <c r="N3088" i="13"/>
  <c r="P3088" i="13"/>
  <c r="S3088" i="13"/>
  <c r="C3089" i="13"/>
  <c r="D3089" i="13"/>
  <c r="E3089" i="13"/>
  <c r="G3089" i="13"/>
  <c r="H3089" i="13"/>
  <c r="I3089" i="13"/>
  <c r="J3089" i="13"/>
  <c r="K3089" i="13"/>
  <c r="L3089" i="13"/>
  <c r="M3089" i="13"/>
  <c r="N3089" i="13"/>
  <c r="P3089" i="13"/>
  <c r="B3090" i="13"/>
  <c r="C3090" i="13"/>
  <c r="D3090" i="13"/>
  <c r="E3090" i="13"/>
  <c r="G3090" i="13"/>
  <c r="H3090" i="13"/>
  <c r="I3090" i="13"/>
  <c r="J3090" i="13"/>
  <c r="K3090" i="13"/>
  <c r="L3090" i="13"/>
  <c r="M3090" i="13"/>
  <c r="N3090" i="13"/>
  <c r="P3090" i="13"/>
  <c r="B3091" i="13"/>
  <c r="C3091" i="13"/>
  <c r="D3091" i="13"/>
  <c r="E3091" i="13"/>
  <c r="G3091" i="13"/>
  <c r="H3091" i="13"/>
  <c r="I3091" i="13"/>
  <c r="J3091" i="13"/>
  <c r="K3091" i="13"/>
  <c r="L3091" i="13"/>
  <c r="M3091" i="13"/>
  <c r="N3091" i="13"/>
  <c r="P3091" i="13"/>
  <c r="B3092" i="13"/>
  <c r="C3092" i="13"/>
  <c r="D3092" i="13"/>
  <c r="E3092" i="13"/>
  <c r="G3092" i="13"/>
  <c r="H3092" i="13"/>
  <c r="I3092" i="13"/>
  <c r="J3092" i="13"/>
  <c r="K3092" i="13"/>
  <c r="L3092" i="13"/>
  <c r="M3092" i="13"/>
  <c r="N3092" i="13"/>
  <c r="P3092" i="13"/>
  <c r="B3093" i="13"/>
  <c r="C3093" i="13"/>
  <c r="D3093" i="13"/>
  <c r="E3093" i="13"/>
  <c r="G3093" i="13"/>
  <c r="I3093" i="13"/>
  <c r="J3093" i="13"/>
  <c r="K3093" i="13"/>
  <c r="L3093" i="13"/>
  <c r="M3093" i="13"/>
  <c r="N3093" i="13"/>
  <c r="P3093" i="13"/>
  <c r="B3094" i="13"/>
  <c r="D3094" i="13"/>
  <c r="E3094" i="13"/>
  <c r="G3094" i="13"/>
  <c r="H3094" i="13"/>
  <c r="I3094" i="13"/>
  <c r="J3094" i="13"/>
  <c r="K3094" i="13"/>
  <c r="L3094" i="13"/>
  <c r="M3094" i="13"/>
  <c r="N3094" i="13"/>
  <c r="P3094" i="13"/>
  <c r="B3095" i="13"/>
  <c r="C3095" i="13"/>
  <c r="D3095" i="13"/>
  <c r="E3095" i="13"/>
  <c r="G3095" i="13"/>
  <c r="H3095" i="13"/>
  <c r="I3095" i="13"/>
  <c r="J3095" i="13"/>
  <c r="K3095" i="13"/>
  <c r="L3095" i="13"/>
  <c r="M3095" i="13"/>
  <c r="N3095" i="13"/>
  <c r="P3095" i="13"/>
  <c r="R3096" i="13"/>
  <c r="B3096" i="13"/>
  <c r="C3096" i="13"/>
  <c r="D3096" i="13"/>
  <c r="E3096" i="13"/>
  <c r="G3096" i="13"/>
  <c r="H3096" i="13"/>
  <c r="I3096" i="13"/>
  <c r="J3096" i="13"/>
  <c r="K3096" i="13"/>
  <c r="L3096" i="13"/>
  <c r="M3096" i="13"/>
  <c r="N3096" i="13"/>
  <c r="P3096" i="13"/>
  <c r="C3097" i="13"/>
  <c r="D3097" i="13"/>
  <c r="E3097" i="13"/>
  <c r="G3097" i="13"/>
  <c r="H3097" i="13"/>
  <c r="I3097" i="13"/>
  <c r="J3097" i="13"/>
  <c r="K3097" i="13"/>
  <c r="L3097" i="13"/>
  <c r="M3097" i="13"/>
  <c r="N3097" i="13"/>
  <c r="P3097" i="13"/>
  <c r="B3098" i="13"/>
  <c r="C3098" i="13"/>
  <c r="D3098" i="13"/>
  <c r="E3098" i="13"/>
  <c r="G3098" i="13"/>
  <c r="H3098" i="13"/>
  <c r="I3098" i="13"/>
  <c r="J3098" i="13"/>
  <c r="K3098" i="13"/>
  <c r="L3098" i="13"/>
  <c r="M3098" i="13"/>
  <c r="N3098" i="13"/>
  <c r="P3098" i="13"/>
  <c r="B3099" i="13"/>
  <c r="C3099" i="13"/>
  <c r="D3099" i="13"/>
  <c r="E3099" i="13"/>
  <c r="G3099" i="13"/>
  <c r="H3099" i="13"/>
  <c r="I3099" i="13"/>
  <c r="J3099" i="13"/>
  <c r="K3099" i="13"/>
  <c r="L3099" i="13"/>
  <c r="M3099" i="13"/>
  <c r="N3099" i="13"/>
  <c r="P3099" i="13"/>
  <c r="B3100" i="13"/>
  <c r="C3100" i="13"/>
  <c r="D3100" i="13"/>
  <c r="E3100" i="13"/>
  <c r="G3100" i="13"/>
  <c r="H3100" i="13"/>
  <c r="I3100" i="13"/>
  <c r="J3100" i="13"/>
  <c r="K3100" i="13"/>
  <c r="L3100" i="13"/>
  <c r="M3100" i="13"/>
  <c r="N3100" i="13"/>
  <c r="P3100" i="13"/>
  <c r="S3100" i="13"/>
  <c r="T3100" i="13" s="1"/>
  <c r="V3100" i="13" s="1"/>
  <c r="B3101" i="13"/>
  <c r="C3101" i="13"/>
  <c r="D3101" i="13"/>
  <c r="E3101" i="13"/>
  <c r="G3101" i="13"/>
  <c r="I3101" i="13"/>
  <c r="J3101" i="13"/>
  <c r="K3101" i="13"/>
  <c r="L3101" i="13"/>
  <c r="M3101" i="13"/>
  <c r="N3101" i="13"/>
  <c r="P3101" i="13"/>
  <c r="B3102" i="13"/>
  <c r="D3102" i="13"/>
  <c r="E3102" i="13"/>
  <c r="G3102" i="13"/>
  <c r="H3102" i="13"/>
  <c r="I3102" i="13"/>
  <c r="J3102" i="13"/>
  <c r="K3102" i="13"/>
  <c r="L3102" i="13"/>
  <c r="M3102" i="13"/>
  <c r="N3102" i="13"/>
  <c r="P3102" i="13"/>
  <c r="B3103" i="13"/>
  <c r="C3103" i="13"/>
  <c r="D3103" i="13"/>
  <c r="E3103" i="13"/>
  <c r="G3103" i="13"/>
  <c r="H3103" i="13"/>
  <c r="I3103" i="13"/>
  <c r="J3103" i="13"/>
  <c r="K3103" i="13"/>
  <c r="L3103" i="13"/>
  <c r="M3103" i="13"/>
  <c r="N3103" i="13"/>
  <c r="P3103" i="13"/>
  <c r="R3104" i="13"/>
  <c r="B3104" i="13"/>
  <c r="C3104" i="13"/>
  <c r="D3104" i="13"/>
  <c r="E3104" i="13"/>
  <c r="G3104" i="13"/>
  <c r="H3104" i="13"/>
  <c r="I3104" i="13"/>
  <c r="J3104" i="13"/>
  <c r="K3104" i="13"/>
  <c r="L3104" i="13"/>
  <c r="M3104" i="13"/>
  <c r="N3104" i="13"/>
  <c r="P3104" i="13"/>
  <c r="S3104" i="13"/>
  <c r="C3105" i="13"/>
  <c r="D3105" i="13"/>
  <c r="E3105" i="13"/>
  <c r="G3105" i="13"/>
  <c r="H3105" i="13"/>
  <c r="I3105" i="13"/>
  <c r="J3105" i="13"/>
  <c r="K3105" i="13"/>
  <c r="L3105" i="13"/>
  <c r="M3105" i="13"/>
  <c r="N3105" i="13"/>
  <c r="P3105" i="13"/>
  <c r="B3106" i="13"/>
  <c r="C3106" i="13"/>
  <c r="D3106" i="13"/>
  <c r="E3106" i="13"/>
  <c r="G3106" i="13"/>
  <c r="H3106" i="13"/>
  <c r="I3106" i="13"/>
  <c r="J3106" i="13"/>
  <c r="K3106" i="13"/>
  <c r="L3106" i="13"/>
  <c r="M3106" i="13"/>
  <c r="N3106" i="13"/>
  <c r="P3106" i="13"/>
  <c r="B3107" i="13"/>
  <c r="C3107" i="13"/>
  <c r="D3107" i="13"/>
  <c r="E3107" i="13"/>
  <c r="G3107" i="13"/>
  <c r="H3107" i="13"/>
  <c r="I3107" i="13"/>
  <c r="J3107" i="13"/>
  <c r="K3107" i="13"/>
  <c r="L3107" i="13"/>
  <c r="M3107" i="13"/>
  <c r="N3107" i="13"/>
  <c r="P3107" i="13"/>
  <c r="B3108" i="13"/>
  <c r="C3108" i="13"/>
  <c r="D3108" i="13"/>
  <c r="E3108" i="13"/>
  <c r="G3108" i="13"/>
  <c r="H3108" i="13"/>
  <c r="I3108" i="13"/>
  <c r="J3108" i="13"/>
  <c r="K3108" i="13"/>
  <c r="L3108" i="13"/>
  <c r="M3108" i="13"/>
  <c r="N3108" i="13"/>
  <c r="P3108" i="13"/>
  <c r="B3109" i="13"/>
  <c r="C3109" i="13"/>
  <c r="D3109" i="13"/>
  <c r="E3109" i="13"/>
  <c r="G3109" i="13"/>
  <c r="I3109" i="13"/>
  <c r="J3109" i="13"/>
  <c r="K3109" i="13"/>
  <c r="L3109" i="13"/>
  <c r="M3109" i="13"/>
  <c r="N3109" i="13"/>
  <c r="P3109" i="13"/>
  <c r="B3110" i="13"/>
  <c r="C3110" i="13"/>
  <c r="D3110" i="13"/>
  <c r="E3110" i="13"/>
  <c r="G3110" i="13"/>
  <c r="H3110" i="13"/>
  <c r="I3110" i="13"/>
  <c r="J3110" i="13"/>
  <c r="K3110" i="13"/>
  <c r="L3110" i="13"/>
  <c r="M3110" i="13"/>
  <c r="N3110" i="13"/>
  <c r="P3110" i="13"/>
  <c r="B3111" i="13"/>
  <c r="C3111" i="13"/>
  <c r="D3111" i="13"/>
  <c r="E3111" i="13"/>
  <c r="G3111" i="13"/>
  <c r="H3111" i="13"/>
  <c r="I3111" i="13"/>
  <c r="J3111" i="13"/>
  <c r="K3111" i="13"/>
  <c r="L3111" i="13"/>
  <c r="M3111" i="13"/>
  <c r="N3111" i="13"/>
  <c r="P3111" i="13"/>
  <c r="R3112" i="13"/>
  <c r="B3112" i="13"/>
  <c r="C3112" i="13"/>
  <c r="D3112" i="13"/>
  <c r="E3112" i="13"/>
  <c r="G3112" i="13"/>
  <c r="H3112" i="13"/>
  <c r="I3112" i="13"/>
  <c r="J3112" i="13"/>
  <c r="K3112" i="13"/>
  <c r="L3112" i="13"/>
  <c r="M3112" i="13"/>
  <c r="N3112" i="13"/>
  <c r="P3112" i="13"/>
  <c r="S3112" i="13"/>
  <c r="C3113" i="13"/>
  <c r="D3113" i="13"/>
  <c r="E3113" i="13"/>
  <c r="G3113" i="13"/>
  <c r="H3113" i="13"/>
  <c r="I3113" i="13"/>
  <c r="J3113" i="13"/>
  <c r="K3113" i="13"/>
  <c r="L3113" i="13"/>
  <c r="M3113" i="13"/>
  <c r="N3113" i="13"/>
  <c r="P3113" i="13"/>
  <c r="B3114" i="13"/>
  <c r="C3114" i="13"/>
  <c r="D3114" i="13"/>
  <c r="E3114" i="13"/>
  <c r="G3114" i="13"/>
  <c r="H3114" i="13"/>
  <c r="I3114" i="13"/>
  <c r="J3114" i="13"/>
  <c r="K3114" i="13"/>
  <c r="L3114" i="13"/>
  <c r="M3114" i="13"/>
  <c r="N3114" i="13"/>
  <c r="P3114" i="13"/>
  <c r="B3115" i="13"/>
  <c r="C3115" i="13"/>
  <c r="D3115" i="13"/>
  <c r="E3115" i="13"/>
  <c r="G3115" i="13"/>
  <c r="H3115" i="13"/>
  <c r="I3115" i="13"/>
  <c r="J3115" i="13"/>
  <c r="K3115" i="13"/>
  <c r="L3115" i="13"/>
  <c r="M3115" i="13"/>
  <c r="N3115" i="13"/>
  <c r="P3115" i="13"/>
  <c r="B3116" i="13"/>
  <c r="C3116" i="13"/>
  <c r="D3116" i="13"/>
  <c r="E3116" i="13"/>
  <c r="G3116" i="13"/>
  <c r="H3116" i="13"/>
  <c r="I3116" i="13"/>
  <c r="J3116" i="13"/>
  <c r="K3116" i="13"/>
  <c r="L3116" i="13"/>
  <c r="M3116" i="13"/>
  <c r="N3116" i="13"/>
  <c r="P3116" i="13"/>
  <c r="S3116" i="13"/>
  <c r="T3116" i="13" s="1"/>
  <c r="V3116" i="13" s="1"/>
  <c r="B3117" i="13"/>
  <c r="C3117" i="13"/>
  <c r="D3117" i="13"/>
  <c r="E3117" i="13"/>
  <c r="G3117" i="13"/>
  <c r="I3117" i="13"/>
  <c r="J3117" i="13"/>
  <c r="K3117" i="13"/>
  <c r="L3117" i="13"/>
  <c r="M3117" i="13"/>
  <c r="N3117" i="13"/>
  <c r="P3117" i="13"/>
  <c r="B3118" i="13"/>
  <c r="D3118" i="13"/>
  <c r="E3118" i="13"/>
  <c r="G3118" i="13"/>
  <c r="H3118" i="13"/>
  <c r="I3118" i="13"/>
  <c r="J3118" i="13"/>
  <c r="K3118" i="13"/>
  <c r="L3118" i="13"/>
  <c r="M3118" i="13"/>
  <c r="N3118" i="13"/>
  <c r="P3118" i="13"/>
  <c r="B3119" i="13"/>
  <c r="C3119" i="13"/>
  <c r="D3119" i="13"/>
  <c r="E3119" i="13"/>
  <c r="G3119" i="13"/>
  <c r="H3119" i="13"/>
  <c r="I3119" i="13"/>
  <c r="J3119" i="13"/>
  <c r="K3119" i="13"/>
  <c r="L3119" i="13"/>
  <c r="M3119" i="13"/>
  <c r="N3119" i="13"/>
  <c r="P3119" i="13"/>
  <c r="R3120" i="13"/>
  <c r="B3120" i="13"/>
  <c r="C3120" i="13"/>
  <c r="D3120" i="13"/>
  <c r="E3120" i="13"/>
  <c r="G3120" i="13"/>
  <c r="H3120" i="13"/>
  <c r="I3120" i="13"/>
  <c r="J3120" i="13"/>
  <c r="K3120" i="13"/>
  <c r="L3120" i="13"/>
  <c r="M3120" i="13"/>
  <c r="N3120" i="13"/>
  <c r="P3120" i="13"/>
  <c r="S3120" i="13"/>
  <c r="B3121" i="13"/>
  <c r="C3121" i="13"/>
  <c r="D3121" i="13"/>
  <c r="E3121" i="13"/>
  <c r="G3121" i="13"/>
  <c r="H3121" i="13"/>
  <c r="I3121" i="13"/>
  <c r="J3121" i="13"/>
  <c r="K3121" i="13"/>
  <c r="L3121" i="13"/>
  <c r="M3121" i="13"/>
  <c r="N3121" i="13"/>
  <c r="P3121" i="13"/>
  <c r="B3122" i="13"/>
  <c r="C3122" i="13"/>
  <c r="D3122" i="13"/>
  <c r="E3122" i="13"/>
  <c r="G3122" i="13"/>
  <c r="H3122" i="13"/>
  <c r="I3122" i="13"/>
  <c r="J3122" i="13"/>
  <c r="K3122" i="13"/>
  <c r="L3122" i="13"/>
  <c r="M3122" i="13"/>
  <c r="N3122" i="13"/>
  <c r="P3122" i="13"/>
  <c r="B3123" i="13"/>
  <c r="C3123" i="13"/>
  <c r="D3123" i="13"/>
  <c r="E3123" i="13"/>
  <c r="G3123" i="13"/>
  <c r="H3123" i="13"/>
  <c r="I3123" i="13"/>
  <c r="J3123" i="13"/>
  <c r="K3123" i="13"/>
  <c r="L3123" i="13"/>
  <c r="M3123" i="13"/>
  <c r="N3123" i="13"/>
  <c r="P3123" i="13"/>
  <c r="B3124" i="13"/>
  <c r="C3124" i="13"/>
  <c r="D3124" i="13"/>
  <c r="E3124" i="13"/>
  <c r="G3124" i="13"/>
  <c r="H3124" i="13"/>
  <c r="I3124" i="13"/>
  <c r="J3124" i="13"/>
  <c r="K3124" i="13"/>
  <c r="L3124" i="13"/>
  <c r="M3124" i="13"/>
  <c r="N3124" i="13"/>
  <c r="P3124" i="13"/>
  <c r="B3125" i="13"/>
  <c r="C3125" i="13"/>
  <c r="D3125" i="13"/>
  <c r="E3125" i="13"/>
  <c r="G3125" i="13"/>
  <c r="I3125" i="13"/>
  <c r="J3125" i="13"/>
  <c r="K3125" i="13"/>
  <c r="L3125" i="13"/>
  <c r="M3125" i="13"/>
  <c r="N3125" i="13"/>
  <c r="P3125" i="13"/>
  <c r="B3126" i="13"/>
  <c r="C3126" i="13"/>
  <c r="D3126" i="13"/>
  <c r="E3126" i="13"/>
  <c r="G3126" i="13"/>
  <c r="H3126" i="13"/>
  <c r="I3126" i="13"/>
  <c r="J3126" i="13"/>
  <c r="K3126" i="13"/>
  <c r="L3126" i="13"/>
  <c r="M3126" i="13"/>
  <c r="N3126" i="13"/>
  <c r="P3126" i="13"/>
  <c r="B3127" i="13"/>
  <c r="C3127" i="13"/>
  <c r="D3127" i="13"/>
  <c r="E3127" i="13"/>
  <c r="G3127" i="13"/>
  <c r="H3127" i="13"/>
  <c r="I3127" i="13"/>
  <c r="J3127" i="13"/>
  <c r="K3127" i="13"/>
  <c r="L3127" i="13"/>
  <c r="M3127" i="13"/>
  <c r="N3127" i="13"/>
  <c r="P3127" i="13"/>
  <c r="R3128" i="13"/>
  <c r="B3128" i="13"/>
  <c r="C3128" i="13"/>
  <c r="D3128" i="13"/>
  <c r="E3128" i="13"/>
  <c r="G3128" i="13"/>
  <c r="H3128" i="13"/>
  <c r="I3128" i="13"/>
  <c r="J3128" i="13"/>
  <c r="K3128" i="13"/>
  <c r="L3128" i="13"/>
  <c r="M3128" i="13"/>
  <c r="N3128" i="13"/>
  <c r="P3128" i="13"/>
  <c r="S3128" i="13"/>
  <c r="C3129" i="13"/>
  <c r="D3129" i="13"/>
  <c r="E3129" i="13"/>
  <c r="G3129" i="13"/>
  <c r="H3129" i="13"/>
  <c r="I3129" i="13"/>
  <c r="J3129" i="13"/>
  <c r="K3129" i="13"/>
  <c r="L3129" i="13"/>
  <c r="M3129" i="13"/>
  <c r="N3129" i="13"/>
  <c r="P3129" i="13"/>
  <c r="B3130" i="13"/>
  <c r="C3130" i="13"/>
  <c r="D3130" i="13"/>
  <c r="E3130" i="13"/>
  <c r="G3130" i="13"/>
  <c r="H3130" i="13"/>
  <c r="I3130" i="13"/>
  <c r="J3130" i="13"/>
  <c r="K3130" i="13"/>
  <c r="L3130" i="13"/>
  <c r="M3130" i="13"/>
  <c r="N3130" i="13"/>
  <c r="P3130" i="13"/>
  <c r="B3131" i="13"/>
  <c r="C3131" i="13"/>
  <c r="D3131" i="13"/>
  <c r="E3131" i="13"/>
  <c r="G3131" i="13"/>
  <c r="H3131" i="13"/>
  <c r="I3131" i="13"/>
  <c r="J3131" i="13"/>
  <c r="K3131" i="13"/>
  <c r="L3131" i="13"/>
  <c r="M3131" i="13"/>
  <c r="N3131" i="13"/>
  <c r="P3131" i="13"/>
  <c r="R3132" i="13"/>
  <c r="B3132" i="13"/>
  <c r="C3132" i="13"/>
  <c r="D3132" i="13"/>
  <c r="E3132" i="13"/>
  <c r="G3132" i="13"/>
  <c r="H3132" i="13"/>
  <c r="I3132" i="13"/>
  <c r="J3132" i="13"/>
  <c r="K3132" i="13"/>
  <c r="L3132" i="13"/>
  <c r="M3132" i="13"/>
  <c r="N3132" i="13"/>
  <c r="P3132" i="13"/>
  <c r="B3133" i="13"/>
  <c r="C3133" i="13"/>
  <c r="D3133" i="13"/>
  <c r="E3133" i="13"/>
  <c r="G3133" i="13"/>
  <c r="I3133" i="13"/>
  <c r="J3133" i="13"/>
  <c r="K3133" i="13"/>
  <c r="L3133" i="13"/>
  <c r="M3133" i="13"/>
  <c r="N3133" i="13"/>
  <c r="P3133" i="13"/>
  <c r="B3134" i="13"/>
  <c r="C3134" i="13"/>
  <c r="D3134" i="13"/>
  <c r="E3134" i="13"/>
  <c r="G3134" i="13"/>
  <c r="H3134" i="13"/>
  <c r="I3134" i="13"/>
  <c r="J3134" i="13"/>
  <c r="K3134" i="13"/>
  <c r="L3134" i="13"/>
  <c r="M3134" i="13"/>
  <c r="N3134" i="13"/>
  <c r="P3134" i="13"/>
  <c r="B3135" i="13"/>
  <c r="C3135" i="13"/>
  <c r="D3135" i="13"/>
  <c r="E3135" i="13"/>
  <c r="G3135" i="13"/>
  <c r="H3135" i="13"/>
  <c r="I3135" i="13"/>
  <c r="J3135" i="13"/>
  <c r="K3135" i="13"/>
  <c r="L3135" i="13"/>
  <c r="M3135" i="13"/>
  <c r="N3135" i="13"/>
  <c r="P3135" i="13"/>
  <c r="R3136" i="13"/>
  <c r="B3136" i="13"/>
  <c r="C3136" i="13"/>
  <c r="D3136" i="13"/>
  <c r="E3136" i="13"/>
  <c r="G3136" i="13"/>
  <c r="H3136" i="13"/>
  <c r="I3136" i="13"/>
  <c r="J3136" i="13"/>
  <c r="K3136" i="13"/>
  <c r="L3136" i="13"/>
  <c r="M3136" i="13"/>
  <c r="N3136" i="13"/>
  <c r="P3136" i="13"/>
  <c r="S3136" i="13"/>
  <c r="B3137" i="13"/>
  <c r="C3137" i="13"/>
  <c r="D3137" i="13"/>
  <c r="E3137" i="13"/>
  <c r="G3137" i="13"/>
  <c r="H3137" i="13"/>
  <c r="I3137" i="13"/>
  <c r="J3137" i="13"/>
  <c r="K3137" i="13"/>
  <c r="L3137" i="13"/>
  <c r="M3137" i="13"/>
  <c r="N3137" i="13"/>
  <c r="P3137" i="13"/>
  <c r="B3138" i="13"/>
  <c r="C3138" i="13"/>
  <c r="D3138" i="13"/>
  <c r="E3138" i="13"/>
  <c r="G3138" i="13"/>
  <c r="H3138" i="13"/>
  <c r="I3138" i="13"/>
  <c r="J3138" i="13"/>
  <c r="K3138" i="13"/>
  <c r="L3138" i="13"/>
  <c r="M3138" i="13"/>
  <c r="N3138" i="13"/>
  <c r="P3138" i="13"/>
  <c r="B3139" i="13"/>
  <c r="C3139" i="13"/>
  <c r="D3139" i="13"/>
  <c r="E3139" i="13"/>
  <c r="G3139" i="13"/>
  <c r="H3139" i="13"/>
  <c r="I3139" i="13"/>
  <c r="J3139" i="13"/>
  <c r="K3139" i="13"/>
  <c r="L3139" i="13"/>
  <c r="M3139" i="13"/>
  <c r="N3139" i="13"/>
  <c r="P3139" i="13"/>
  <c r="R3140" i="13"/>
  <c r="B3140" i="13"/>
  <c r="C3140" i="13"/>
  <c r="D3140" i="13"/>
  <c r="E3140" i="13"/>
  <c r="G3140" i="13"/>
  <c r="H3140" i="13"/>
  <c r="I3140" i="13"/>
  <c r="J3140" i="13"/>
  <c r="K3140" i="13"/>
  <c r="L3140" i="13"/>
  <c r="M3140" i="13"/>
  <c r="N3140" i="13"/>
  <c r="P3140" i="13"/>
  <c r="B3141" i="13"/>
  <c r="C3141" i="13"/>
  <c r="D3141" i="13"/>
  <c r="E3141" i="13"/>
  <c r="G3141" i="13"/>
  <c r="H3141" i="13"/>
  <c r="I3141" i="13"/>
  <c r="J3141" i="13"/>
  <c r="K3141" i="13"/>
  <c r="L3141" i="13"/>
  <c r="M3141" i="13"/>
  <c r="N3141" i="13"/>
  <c r="P3141" i="13"/>
  <c r="B3142" i="13"/>
  <c r="C3142" i="13"/>
  <c r="D3142" i="13"/>
  <c r="E3142" i="13"/>
  <c r="G3142" i="13"/>
  <c r="H3142" i="13"/>
  <c r="I3142" i="13"/>
  <c r="J3142" i="13"/>
  <c r="K3142" i="13"/>
  <c r="L3142" i="13"/>
  <c r="M3142" i="13"/>
  <c r="N3142" i="13"/>
  <c r="P3142" i="13"/>
  <c r="B3143" i="13"/>
  <c r="C3143" i="13"/>
  <c r="D3143" i="13"/>
  <c r="E3143" i="13"/>
  <c r="G3143" i="13"/>
  <c r="H3143" i="13"/>
  <c r="I3143" i="13"/>
  <c r="J3143" i="13"/>
  <c r="K3143" i="13"/>
  <c r="L3143" i="13"/>
  <c r="M3143" i="13"/>
  <c r="N3143" i="13"/>
  <c r="P3143" i="13"/>
  <c r="B3144" i="13"/>
  <c r="C3144" i="13"/>
  <c r="D3144" i="13"/>
  <c r="E3144" i="13"/>
  <c r="G3144" i="13"/>
  <c r="H3144" i="13"/>
  <c r="I3144" i="13"/>
  <c r="J3144" i="13"/>
  <c r="K3144" i="13"/>
  <c r="L3144" i="13"/>
  <c r="M3144" i="13"/>
  <c r="N3144" i="13"/>
  <c r="P3144" i="13"/>
  <c r="S3144" i="13"/>
  <c r="B3145" i="13"/>
  <c r="C3145" i="13"/>
  <c r="D3145" i="13"/>
  <c r="E3145" i="13"/>
  <c r="G3145" i="13"/>
  <c r="H3145" i="13"/>
  <c r="I3145" i="13"/>
  <c r="J3145" i="13"/>
  <c r="K3145" i="13"/>
  <c r="L3145" i="13"/>
  <c r="M3145" i="13"/>
  <c r="N3145" i="13"/>
  <c r="P3145" i="13"/>
  <c r="B3146" i="13"/>
  <c r="C3146" i="13"/>
  <c r="D3146" i="13"/>
  <c r="E3146" i="13"/>
  <c r="G3146" i="13"/>
  <c r="H3146" i="13"/>
  <c r="I3146" i="13"/>
  <c r="J3146" i="13"/>
  <c r="K3146" i="13"/>
  <c r="L3146" i="13"/>
  <c r="M3146" i="13"/>
  <c r="N3146" i="13"/>
  <c r="P3146" i="13"/>
  <c r="B3147" i="13"/>
  <c r="C3147" i="13"/>
  <c r="D3147" i="13"/>
  <c r="E3147" i="13"/>
  <c r="G3147" i="13"/>
  <c r="H3147" i="13"/>
  <c r="I3147" i="13"/>
  <c r="J3147" i="13"/>
  <c r="K3147" i="13"/>
  <c r="L3147" i="13"/>
  <c r="M3147" i="13"/>
  <c r="N3147" i="13"/>
  <c r="P3147" i="13"/>
  <c r="B3148" i="13"/>
  <c r="C3148" i="13"/>
  <c r="D3148" i="13"/>
  <c r="E3148" i="13"/>
  <c r="G3148" i="13"/>
  <c r="H3148" i="13"/>
  <c r="I3148" i="13"/>
  <c r="J3148" i="13"/>
  <c r="K3148" i="13"/>
  <c r="L3148" i="13"/>
  <c r="M3148" i="13"/>
  <c r="N3148" i="13"/>
  <c r="P3148" i="13"/>
  <c r="B3149" i="13"/>
  <c r="C3149" i="13"/>
  <c r="D3149" i="13"/>
  <c r="E3149" i="13"/>
  <c r="G3149" i="13"/>
  <c r="H3149" i="13"/>
  <c r="I3149" i="13"/>
  <c r="J3149" i="13"/>
  <c r="K3149" i="13"/>
  <c r="L3149" i="13"/>
  <c r="M3149" i="13"/>
  <c r="N3149" i="13"/>
  <c r="P3149" i="13"/>
  <c r="B3150" i="13"/>
  <c r="C3150" i="13"/>
  <c r="D3150" i="13"/>
  <c r="E3150" i="13"/>
  <c r="G3150" i="13"/>
  <c r="H3150" i="13"/>
  <c r="I3150" i="13"/>
  <c r="J3150" i="13"/>
  <c r="K3150" i="13"/>
  <c r="L3150" i="13"/>
  <c r="M3150" i="13"/>
  <c r="N3150" i="13"/>
  <c r="P3150" i="13"/>
  <c r="B3151" i="13"/>
  <c r="C3151" i="13"/>
  <c r="D3151" i="13"/>
  <c r="E3151" i="13"/>
  <c r="G3151" i="13"/>
  <c r="H3151" i="13"/>
  <c r="I3151" i="13"/>
  <c r="J3151" i="13"/>
  <c r="K3151" i="13"/>
  <c r="L3151" i="13"/>
  <c r="M3151" i="13"/>
  <c r="N3151" i="13"/>
  <c r="P3151" i="13"/>
  <c r="R3152" i="13"/>
  <c r="B3152" i="13"/>
  <c r="C3152" i="13"/>
  <c r="D3152" i="13"/>
  <c r="E3152" i="13"/>
  <c r="G3152" i="13"/>
  <c r="H3152" i="13"/>
  <c r="I3152" i="13"/>
  <c r="J3152" i="13"/>
  <c r="K3152" i="13"/>
  <c r="L3152" i="13"/>
  <c r="M3152" i="13"/>
  <c r="N3152" i="13"/>
  <c r="P3152" i="13"/>
  <c r="S3152" i="13"/>
  <c r="B3153" i="13"/>
  <c r="C3153" i="13"/>
  <c r="D3153" i="13"/>
  <c r="E3153" i="13"/>
  <c r="G3153" i="13"/>
  <c r="H3153" i="13"/>
  <c r="I3153" i="13"/>
  <c r="J3153" i="13"/>
  <c r="K3153" i="13"/>
  <c r="L3153" i="13"/>
  <c r="M3153" i="13"/>
  <c r="N3153" i="13"/>
  <c r="P3153" i="13"/>
  <c r="B3154" i="13"/>
  <c r="C3154" i="13"/>
  <c r="D3154" i="13"/>
  <c r="E3154" i="13"/>
  <c r="G3154" i="13"/>
  <c r="H3154" i="13"/>
  <c r="I3154" i="13"/>
  <c r="J3154" i="13"/>
  <c r="K3154" i="13"/>
  <c r="L3154" i="13"/>
  <c r="M3154" i="13"/>
  <c r="N3154" i="13"/>
  <c r="P3154" i="13"/>
  <c r="B3155" i="13"/>
  <c r="C3155" i="13"/>
  <c r="D3155" i="13"/>
  <c r="E3155" i="13"/>
  <c r="G3155" i="13"/>
  <c r="H3155" i="13"/>
  <c r="I3155" i="13"/>
  <c r="J3155" i="13"/>
  <c r="K3155" i="13"/>
  <c r="L3155" i="13"/>
  <c r="M3155" i="13"/>
  <c r="N3155" i="13"/>
  <c r="P3155" i="13"/>
  <c r="B3156" i="13"/>
  <c r="C3156" i="13"/>
  <c r="D3156" i="13"/>
  <c r="E3156" i="13"/>
  <c r="G3156" i="13"/>
  <c r="H3156" i="13"/>
  <c r="I3156" i="13"/>
  <c r="J3156" i="13"/>
  <c r="K3156" i="13"/>
  <c r="L3156" i="13"/>
  <c r="M3156" i="13"/>
  <c r="N3156" i="13"/>
  <c r="P3156" i="13"/>
  <c r="B3157" i="13"/>
  <c r="C3157" i="13"/>
  <c r="D3157" i="13"/>
  <c r="E3157" i="13"/>
  <c r="G3157" i="13"/>
  <c r="H3157" i="13"/>
  <c r="I3157" i="13"/>
  <c r="J3157" i="13"/>
  <c r="K3157" i="13"/>
  <c r="L3157" i="13"/>
  <c r="M3157" i="13"/>
  <c r="N3157" i="13"/>
  <c r="P3157" i="13"/>
  <c r="B3158" i="13"/>
  <c r="C3158" i="13"/>
  <c r="D3158" i="13"/>
  <c r="E3158" i="13"/>
  <c r="G3158" i="13"/>
  <c r="H3158" i="13"/>
  <c r="I3158" i="13"/>
  <c r="J3158" i="13"/>
  <c r="K3158" i="13"/>
  <c r="L3158" i="13"/>
  <c r="M3158" i="13"/>
  <c r="N3158" i="13"/>
  <c r="P3158" i="13"/>
  <c r="B3159" i="13"/>
  <c r="C3159" i="13"/>
  <c r="D3159" i="13"/>
  <c r="E3159" i="13"/>
  <c r="G3159" i="13"/>
  <c r="H3159" i="13"/>
  <c r="I3159" i="13"/>
  <c r="J3159" i="13"/>
  <c r="K3159" i="13"/>
  <c r="L3159" i="13"/>
  <c r="M3159" i="13"/>
  <c r="N3159" i="13"/>
  <c r="P3159" i="13"/>
  <c r="B3160" i="13"/>
  <c r="C3160" i="13"/>
  <c r="D3160" i="13"/>
  <c r="E3160" i="13"/>
  <c r="G3160" i="13"/>
  <c r="H3160" i="13"/>
  <c r="I3160" i="13"/>
  <c r="J3160" i="13"/>
  <c r="K3160" i="13"/>
  <c r="L3160" i="13"/>
  <c r="M3160" i="13"/>
  <c r="N3160" i="13"/>
  <c r="P3160" i="13"/>
  <c r="S3160" i="13"/>
  <c r="B3161" i="13"/>
  <c r="C3161" i="13"/>
  <c r="D3161" i="13"/>
  <c r="E3161" i="13"/>
  <c r="G3161" i="13"/>
  <c r="H3161" i="13"/>
  <c r="I3161" i="13"/>
  <c r="J3161" i="13"/>
  <c r="K3161" i="13"/>
  <c r="L3161" i="13"/>
  <c r="M3161" i="13"/>
  <c r="N3161" i="13"/>
  <c r="P3161" i="13"/>
  <c r="B3162" i="13"/>
  <c r="C3162" i="13"/>
  <c r="D3162" i="13"/>
  <c r="E3162" i="13"/>
  <c r="G3162" i="13"/>
  <c r="H3162" i="13"/>
  <c r="I3162" i="13"/>
  <c r="J3162" i="13"/>
  <c r="K3162" i="13"/>
  <c r="L3162" i="13"/>
  <c r="M3162" i="13"/>
  <c r="N3162" i="13"/>
  <c r="P3162" i="13"/>
  <c r="B3163" i="13"/>
  <c r="C3163" i="13"/>
  <c r="D3163" i="13"/>
  <c r="E3163" i="13"/>
  <c r="G3163" i="13"/>
  <c r="H3163" i="13"/>
  <c r="I3163" i="13"/>
  <c r="J3163" i="13"/>
  <c r="K3163" i="13"/>
  <c r="L3163" i="13"/>
  <c r="M3163" i="13"/>
  <c r="N3163" i="13"/>
  <c r="P3163" i="13"/>
  <c r="B3164" i="13"/>
  <c r="C3164" i="13"/>
  <c r="D3164" i="13"/>
  <c r="E3164" i="13"/>
  <c r="G3164" i="13"/>
  <c r="H3164" i="13"/>
  <c r="I3164" i="13"/>
  <c r="J3164" i="13"/>
  <c r="K3164" i="13"/>
  <c r="L3164" i="13"/>
  <c r="M3164" i="13"/>
  <c r="N3164" i="13"/>
  <c r="P3164" i="13"/>
  <c r="B3165" i="13"/>
  <c r="C3165" i="13"/>
  <c r="D3165" i="13"/>
  <c r="E3165" i="13"/>
  <c r="G3165" i="13"/>
  <c r="H3165" i="13"/>
  <c r="I3165" i="13"/>
  <c r="J3165" i="13"/>
  <c r="K3165" i="13"/>
  <c r="L3165" i="13"/>
  <c r="M3165" i="13"/>
  <c r="N3165" i="13"/>
  <c r="P3165" i="13"/>
  <c r="B3166" i="13"/>
  <c r="C3166" i="13"/>
  <c r="D3166" i="13"/>
  <c r="E3166" i="13"/>
  <c r="G3166" i="13"/>
  <c r="H3166" i="13"/>
  <c r="I3166" i="13"/>
  <c r="J3166" i="13"/>
  <c r="K3166" i="13"/>
  <c r="L3166" i="13"/>
  <c r="M3166" i="13"/>
  <c r="N3166" i="13"/>
  <c r="P3166" i="13"/>
  <c r="B3167" i="13"/>
  <c r="C3167" i="13"/>
  <c r="D3167" i="13"/>
  <c r="E3167" i="13"/>
  <c r="G3167" i="13"/>
  <c r="H3167" i="13"/>
  <c r="I3167" i="13"/>
  <c r="J3167" i="13"/>
  <c r="K3167" i="13"/>
  <c r="L3167" i="13"/>
  <c r="M3167" i="13"/>
  <c r="N3167" i="13"/>
  <c r="P3167" i="13"/>
  <c r="R3168" i="13"/>
  <c r="B3168" i="13"/>
  <c r="C3168" i="13"/>
  <c r="D3168" i="13"/>
  <c r="E3168" i="13"/>
  <c r="G3168" i="13"/>
  <c r="H3168" i="13"/>
  <c r="I3168" i="13"/>
  <c r="J3168" i="13"/>
  <c r="K3168" i="13"/>
  <c r="L3168" i="13"/>
  <c r="M3168" i="13"/>
  <c r="N3168" i="13"/>
  <c r="P3168" i="13"/>
  <c r="S3168" i="13"/>
  <c r="B3169" i="13"/>
  <c r="C3169" i="13"/>
  <c r="D3169" i="13"/>
  <c r="E3169" i="13"/>
  <c r="G3169" i="13"/>
  <c r="H3169" i="13"/>
  <c r="I3169" i="13"/>
  <c r="J3169" i="13"/>
  <c r="K3169" i="13"/>
  <c r="L3169" i="13"/>
  <c r="M3169" i="13"/>
  <c r="N3169" i="13"/>
  <c r="P3169" i="13"/>
  <c r="B3170" i="13"/>
  <c r="C3170" i="13"/>
  <c r="D3170" i="13"/>
  <c r="E3170" i="13"/>
  <c r="G3170" i="13"/>
  <c r="H3170" i="13"/>
  <c r="I3170" i="13"/>
  <c r="J3170" i="13"/>
  <c r="K3170" i="13"/>
  <c r="L3170" i="13"/>
  <c r="M3170" i="13"/>
  <c r="N3170" i="13"/>
  <c r="P3170" i="13"/>
  <c r="B3171" i="13"/>
  <c r="C3171" i="13"/>
  <c r="D3171" i="13"/>
  <c r="E3171" i="13"/>
  <c r="G3171" i="13"/>
  <c r="H3171" i="13"/>
  <c r="I3171" i="13"/>
  <c r="J3171" i="13"/>
  <c r="K3171" i="13"/>
  <c r="L3171" i="13"/>
  <c r="M3171" i="13"/>
  <c r="N3171" i="13"/>
  <c r="P3171" i="13"/>
  <c r="R3172" i="13"/>
  <c r="B3172" i="13"/>
  <c r="C3172" i="13"/>
  <c r="D3172" i="13"/>
  <c r="E3172" i="13"/>
  <c r="G3172" i="13"/>
  <c r="H3172" i="13"/>
  <c r="I3172" i="13"/>
  <c r="J3172" i="13"/>
  <c r="K3172" i="13"/>
  <c r="L3172" i="13"/>
  <c r="M3172" i="13"/>
  <c r="N3172" i="13"/>
  <c r="P3172" i="13"/>
  <c r="B3173" i="13"/>
  <c r="C3173" i="13"/>
  <c r="D3173" i="13"/>
  <c r="E3173" i="13"/>
  <c r="G3173" i="13"/>
  <c r="H3173" i="13"/>
  <c r="I3173" i="13"/>
  <c r="J3173" i="13"/>
  <c r="K3173" i="13"/>
  <c r="L3173" i="13"/>
  <c r="M3173" i="13"/>
  <c r="N3173" i="13"/>
  <c r="P3173" i="13"/>
  <c r="B3174" i="13"/>
  <c r="C3174" i="13"/>
  <c r="D3174" i="13"/>
  <c r="E3174" i="13"/>
  <c r="G3174" i="13"/>
  <c r="H3174" i="13"/>
  <c r="I3174" i="13"/>
  <c r="J3174" i="13"/>
  <c r="K3174" i="13"/>
  <c r="L3174" i="13"/>
  <c r="M3174" i="13"/>
  <c r="N3174" i="13"/>
  <c r="P3174" i="13"/>
  <c r="B3175" i="13"/>
  <c r="C3175" i="13"/>
  <c r="D3175" i="13"/>
  <c r="E3175" i="13"/>
  <c r="G3175" i="13"/>
  <c r="H3175" i="13"/>
  <c r="I3175" i="13"/>
  <c r="J3175" i="13"/>
  <c r="K3175" i="13"/>
  <c r="L3175" i="13"/>
  <c r="M3175" i="13"/>
  <c r="N3175" i="13"/>
  <c r="P3175" i="13"/>
  <c r="R3176" i="13"/>
  <c r="B3176" i="13"/>
  <c r="C3176" i="13"/>
  <c r="D3176" i="13"/>
  <c r="E3176" i="13"/>
  <c r="G3176" i="13"/>
  <c r="H3176" i="13"/>
  <c r="I3176" i="13"/>
  <c r="J3176" i="13"/>
  <c r="K3176" i="13"/>
  <c r="L3176" i="13"/>
  <c r="M3176" i="13"/>
  <c r="N3176" i="13"/>
  <c r="P3176" i="13"/>
  <c r="B3177" i="13"/>
  <c r="C3177" i="13"/>
  <c r="D3177" i="13"/>
  <c r="E3177" i="13"/>
  <c r="G3177" i="13"/>
  <c r="H3177" i="13"/>
  <c r="I3177" i="13"/>
  <c r="J3177" i="13"/>
  <c r="K3177" i="13"/>
  <c r="L3177" i="13"/>
  <c r="M3177" i="13"/>
  <c r="N3177" i="13"/>
  <c r="P3177" i="13"/>
  <c r="B3178" i="13"/>
  <c r="C3178" i="13"/>
  <c r="D3178" i="13"/>
  <c r="E3178" i="13"/>
  <c r="G3178" i="13"/>
  <c r="H3178" i="13"/>
  <c r="I3178" i="13"/>
  <c r="J3178" i="13"/>
  <c r="K3178" i="13"/>
  <c r="L3178" i="13"/>
  <c r="M3178" i="13"/>
  <c r="N3178" i="13"/>
  <c r="P3178" i="13"/>
  <c r="B3179" i="13"/>
  <c r="C3179" i="13"/>
  <c r="D3179" i="13"/>
  <c r="E3179" i="13"/>
  <c r="G3179" i="13"/>
  <c r="H3179" i="13"/>
  <c r="I3179" i="13"/>
  <c r="J3179" i="13"/>
  <c r="K3179" i="13"/>
  <c r="L3179" i="13"/>
  <c r="M3179" i="13"/>
  <c r="N3179" i="13"/>
  <c r="P3179" i="13"/>
  <c r="B3180" i="13"/>
  <c r="C3180" i="13"/>
  <c r="D3180" i="13"/>
  <c r="E3180" i="13"/>
  <c r="G3180" i="13"/>
  <c r="H3180" i="13"/>
  <c r="I3180" i="13"/>
  <c r="J3180" i="13"/>
  <c r="K3180" i="13"/>
  <c r="L3180" i="13"/>
  <c r="M3180" i="13"/>
  <c r="N3180" i="13"/>
  <c r="P3180" i="13"/>
  <c r="S3180" i="13"/>
  <c r="T3180" i="13" s="1"/>
  <c r="V3180" i="13" s="1"/>
  <c r="B3181" i="13"/>
  <c r="C3181" i="13"/>
  <c r="D3181" i="13"/>
  <c r="E3181" i="13"/>
  <c r="G3181" i="13"/>
  <c r="H3181" i="13"/>
  <c r="I3181" i="13"/>
  <c r="J3181" i="13"/>
  <c r="K3181" i="13"/>
  <c r="L3181" i="13"/>
  <c r="M3181" i="13"/>
  <c r="N3181" i="13"/>
  <c r="P3181" i="13"/>
  <c r="B3182" i="13"/>
  <c r="C3182" i="13"/>
  <c r="D3182" i="13"/>
  <c r="E3182" i="13"/>
  <c r="G3182" i="13"/>
  <c r="H3182" i="13"/>
  <c r="I3182" i="13"/>
  <c r="J3182" i="13"/>
  <c r="K3182" i="13"/>
  <c r="L3182" i="13"/>
  <c r="M3182" i="13"/>
  <c r="N3182" i="13"/>
  <c r="P3182" i="13"/>
  <c r="B3183" i="13"/>
  <c r="C3183" i="13"/>
  <c r="D3183" i="13"/>
  <c r="E3183" i="13"/>
  <c r="G3183" i="13"/>
  <c r="H3183" i="13"/>
  <c r="I3183" i="13"/>
  <c r="J3183" i="13"/>
  <c r="K3183" i="13"/>
  <c r="L3183" i="13"/>
  <c r="M3183" i="13"/>
  <c r="N3183" i="13"/>
  <c r="P3183" i="13"/>
  <c r="R3184" i="13"/>
  <c r="B3184" i="13"/>
  <c r="C3184" i="13"/>
  <c r="D3184" i="13"/>
  <c r="E3184" i="13"/>
  <c r="G3184" i="13"/>
  <c r="H3184" i="13"/>
  <c r="I3184" i="13"/>
  <c r="J3184" i="13"/>
  <c r="K3184" i="13"/>
  <c r="L3184" i="13"/>
  <c r="M3184" i="13"/>
  <c r="N3184" i="13"/>
  <c r="P3184" i="13"/>
  <c r="S3184" i="13"/>
  <c r="B3185" i="13"/>
  <c r="C3185" i="13"/>
  <c r="D3185" i="13"/>
  <c r="E3185" i="13"/>
  <c r="G3185" i="13"/>
  <c r="H3185" i="13"/>
  <c r="I3185" i="13"/>
  <c r="J3185" i="13"/>
  <c r="K3185" i="13"/>
  <c r="L3185" i="13"/>
  <c r="M3185" i="13"/>
  <c r="N3185" i="13"/>
  <c r="P3185" i="13"/>
  <c r="B3186" i="13"/>
  <c r="C3186" i="13"/>
  <c r="D3186" i="13"/>
  <c r="E3186" i="13"/>
  <c r="G3186" i="13"/>
  <c r="H3186" i="13"/>
  <c r="I3186" i="13"/>
  <c r="J3186" i="13"/>
  <c r="K3186" i="13"/>
  <c r="L3186" i="13"/>
  <c r="M3186" i="13"/>
  <c r="N3186" i="13"/>
  <c r="P3186" i="13"/>
  <c r="B3187" i="13"/>
  <c r="C3187" i="13"/>
  <c r="D3187" i="13"/>
  <c r="E3187" i="13"/>
  <c r="G3187" i="13"/>
  <c r="H3187" i="13"/>
  <c r="I3187" i="13"/>
  <c r="J3187" i="13"/>
  <c r="K3187" i="13"/>
  <c r="L3187" i="13"/>
  <c r="M3187" i="13"/>
  <c r="N3187" i="13"/>
  <c r="P3187" i="13"/>
  <c r="B3188" i="13"/>
  <c r="C3188" i="13"/>
  <c r="D3188" i="13"/>
  <c r="E3188" i="13"/>
  <c r="G3188" i="13"/>
  <c r="H3188" i="13"/>
  <c r="I3188" i="13"/>
  <c r="J3188" i="13"/>
  <c r="K3188" i="13"/>
  <c r="L3188" i="13"/>
  <c r="M3188" i="13"/>
  <c r="N3188" i="13"/>
  <c r="P3188" i="13"/>
  <c r="B3189" i="13"/>
  <c r="C3189" i="13"/>
  <c r="D3189" i="13"/>
  <c r="E3189" i="13"/>
  <c r="G3189" i="13"/>
  <c r="H3189" i="13"/>
  <c r="I3189" i="13"/>
  <c r="J3189" i="13"/>
  <c r="K3189" i="13"/>
  <c r="L3189" i="13"/>
  <c r="M3189" i="13"/>
  <c r="N3189" i="13"/>
  <c r="P3189" i="13"/>
  <c r="B3190" i="13"/>
  <c r="C3190" i="13"/>
  <c r="D3190" i="13"/>
  <c r="E3190" i="13"/>
  <c r="G3190" i="13"/>
  <c r="H3190" i="13"/>
  <c r="I3190" i="13"/>
  <c r="J3190" i="13"/>
  <c r="K3190" i="13"/>
  <c r="L3190" i="13"/>
  <c r="M3190" i="13"/>
  <c r="N3190" i="13"/>
  <c r="P3190" i="13"/>
  <c r="B3191" i="13"/>
  <c r="C3191" i="13"/>
  <c r="D3191" i="13"/>
  <c r="E3191" i="13"/>
  <c r="G3191" i="13"/>
  <c r="H3191" i="13"/>
  <c r="I3191" i="13"/>
  <c r="J3191" i="13"/>
  <c r="K3191" i="13"/>
  <c r="L3191" i="13"/>
  <c r="M3191" i="13"/>
  <c r="N3191" i="13"/>
  <c r="P3191" i="13"/>
  <c r="B3192" i="13"/>
  <c r="C3192" i="13"/>
  <c r="D3192" i="13"/>
  <c r="E3192" i="13"/>
  <c r="G3192" i="13"/>
  <c r="H3192" i="13"/>
  <c r="I3192" i="13"/>
  <c r="J3192" i="13"/>
  <c r="K3192" i="13"/>
  <c r="L3192" i="13"/>
  <c r="M3192" i="13"/>
  <c r="N3192" i="13"/>
  <c r="P3192" i="13"/>
  <c r="S3192" i="13"/>
  <c r="B3193" i="13"/>
  <c r="C3193" i="13"/>
  <c r="D3193" i="13"/>
  <c r="E3193" i="13"/>
  <c r="G3193" i="13"/>
  <c r="H3193" i="13"/>
  <c r="I3193" i="13"/>
  <c r="J3193" i="13"/>
  <c r="K3193" i="13"/>
  <c r="L3193" i="13"/>
  <c r="M3193" i="13"/>
  <c r="N3193" i="13"/>
  <c r="P3193" i="13"/>
  <c r="B3194" i="13"/>
  <c r="C3194" i="13"/>
  <c r="D3194" i="13"/>
  <c r="E3194" i="13"/>
  <c r="G3194" i="13"/>
  <c r="H3194" i="13"/>
  <c r="I3194" i="13"/>
  <c r="J3194" i="13"/>
  <c r="K3194" i="13"/>
  <c r="L3194" i="13"/>
  <c r="M3194" i="13"/>
  <c r="N3194" i="13"/>
  <c r="P3194" i="13"/>
  <c r="B3195" i="13"/>
  <c r="C3195" i="13"/>
  <c r="D3195" i="13"/>
  <c r="E3195" i="13"/>
  <c r="G3195" i="13"/>
  <c r="H3195" i="13"/>
  <c r="I3195" i="13"/>
  <c r="J3195" i="13"/>
  <c r="K3195" i="13"/>
  <c r="L3195" i="13"/>
  <c r="M3195" i="13"/>
  <c r="N3195" i="13"/>
  <c r="P3195" i="13"/>
  <c r="B3196" i="13"/>
  <c r="C3196" i="13"/>
  <c r="D3196" i="13"/>
  <c r="E3196" i="13"/>
  <c r="G3196" i="13"/>
  <c r="H3196" i="13"/>
  <c r="I3196" i="13"/>
  <c r="J3196" i="13"/>
  <c r="K3196" i="13"/>
  <c r="L3196" i="13"/>
  <c r="M3196" i="13"/>
  <c r="N3196" i="13"/>
  <c r="P3196" i="13"/>
  <c r="B3197" i="13"/>
  <c r="C3197" i="13"/>
  <c r="D3197" i="13"/>
  <c r="E3197" i="13"/>
  <c r="G3197" i="13"/>
  <c r="H3197" i="13"/>
  <c r="I3197" i="13"/>
  <c r="J3197" i="13"/>
  <c r="K3197" i="13"/>
  <c r="L3197" i="13"/>
  <c r="M3197" i="13"/>
  <c r="N3197" i="13"/>
  <c r="P3197" i="13"/>
  <c r="B3198" i="13"/>
  <c r="C3198" i="13"/>
  <c r="D3198" i="13"/>
  <c r="E3198" i="13"/>
  <c r="G3198" i="13"/>
  <c r="H3198" i="13"/>
  <c r="I3198" i="13"/>
  <c r="J3198" i="13"/>
  <c r="K3198" i="13"/>
  <c r="L3198" i="13"/>
  <c r="M3198" i="13"/>
  <c r="N3198" i="13"/>
  <c r="P3198" i="13"/>
  <c r="B3199" i="13"/>
  <c r="C3199" i="13"/>
  <c r="D3199" i="13"/>
  <c r="E3199" i="13"/>
  <c r="G3199" i="13"/>
  <c r="H3199" i="13"/>
  <c r="I3199" i="13"/>
  <c r="J3199" i="13"/>
  <c r="K3199" i="13"/>
  <c r="L3199" i="13"/>
  <c r="M3199" i="13"/>
  <c r="N3199" i="13"/>
  <c r="P3199" i="13"/>
  <c r="R3200" i="13"/>
  <c r="B3200" i="13"/>
  <c r="C3200" i="13"/>
  <c r="D3200" i="13"/>
  <c r="E3200" i="13"/>
  <c r="G3200" i="13"/>
  <c r="H3200" i="13"/>
  <c r="I3200" i="13"/>
  <c r="J3200" i="13"/>
  <c r="K3200" i="13"/>
  <c r="L3200" i="13"/>
  <c r="M3200" i="13"/>
  <c r="N3200" i="13"/>
  <c r="P3200" i="13"/>
  <c r="S3200" i="13"/>
  <c r="B3201" i="13"/>
  <c r="C3201" i="13"/>
  <c r="D3201" i="13"/>
  <c r="E3201" i="13"/>
  <c r="G3201" i="13"/>
  <c r="H3201" i="13"/>
  <c r="I3201" i="13"/>
  <c r="J3201" i="13"/>
  <c r="K3201" i="13"/>
  <c r="L3201" i="13"/>
  <c r="M3201" i="13"/>
  <c r="N3201" i="13"/>
  <c r="P3201" i="13"/>
  <c r="B3202" i="13"/>
  <c r="C3202" i="13"/>
  <c r="D3202" i="13"/>
  <c r="E3202" i="13"/>
  <c r="G3202" i="13"/>
  <c r="H3202" i="13"/>
  <c r="I3202" i="13"/>
  <c r="J3202" i="13"/>
  <c r="K3202" i="13"/>
  <c r="L3202" i="13"/>
  <c r="M3202" i="13"/>
  <c r="N3202" i="13"/>
  <c r="P3202" i="13"/>
  <c r="B3203" i="13"/>
  <c r="C3203" i="13"/>
  <c r="D3203" i="13"/>
  <c r="E3203" i="13"/>
  <c r="G3203" i="13"/>
  <c r="H3203" i="13"/>
  <c r="I3203" i="13"/>
  <c r="J3203" i="13"/>
  <c r="K3203" i="13"/>
  <c r="L3203" i="13"/>
  <c r="M3203" i="13"/>
  <c r="N3203" i="13"/>
  <c r="P3203" i="13"/>
  <c r="B3204" i="13"/>
  <c r="C3204" i="13"/>
  <c r="D3204" i="13"/>
  <c r="E3204" i="13"/>
  <c r="G3204" i="13"/>
  <c r="H3204" i="13"/>
  <c r="I3204" i="13"/>
  <c r="J3204" i="13"/>
  <c r="K3204" i="13"/>
  <c r="L3204" i="13"/>
  <c r="M3204" i="13"/>
  <c r="N3204" i="13"/>
  <c r="P3204" i="13"/>
  <c r="B3205" i="13"/>
  <c r="C3205" i="13"/>
  <c r="D3205" i="13"/>
  <c r="E3205" i="13"/>
  <c r="G3205" i="13"/>
  <c r="H3205" i="13"/>
  <c r="I3205" i="13"/>
  <c r="J3205" i="13"/>
  <c r="K3205" i="13"/>
  <c r="L3205" i="13"/>
  <c r="M3205" i="13"/>
  <c r="N3205" i="13"/>
  <c r="P3205" i="13"/>
  <c r="B3206" i="13"/>
  <c r="C3206" i="13"/>
  <c r="D3206" i="13"/>
  <c r="E3206" i="13"/>
  <c r="G3206" i="13"/>
  <c r="H3206" i="13"/>
  <c r="I3206" i="13"/>
  <c r="J3206" i="13"/>
  <c r="K3206" i="13"/>
  <c r="L3206" i="13"/>
  <c r="M3206" i="13"/>
  <c r="N3206" i="13"/>
  <c r="P3206" i="13"/>
  <c r="S3207" i="13"/>
  <c r="B3207" i="13"/>
  <c r="C3207" i="13"/>
  <c r="D3207" i="13"/>
  <c r="E3207" i="13"/>
  <c r="G3207" i="13"/>
  <c r="H3207" i="13"/>
  <c r="I3207" i="13"/>
  <c r="J3207" i="13"/>
  <c r="K3207" i="13"/>
  <c r="L3207" i="13"/>
  <c r="M3207" i="13"/>
  <c r="N3207" i="13"/>
  <c r="P3207" i="13"/>
  <c r="R3207" i="13"/>
  <c r="R3208" i="13"/>
  <c r="B3208" i="13"/>
  <c r="C3208" i="13"/>
  <c r="D3208" i="13"/>
  <c r="E3208" i="13"/>
  <c r="G3208" i="13"/>
  <c r="H3208" i="13"/>
  <c r="I3208" i="13"/>
  <c r="J3208" i="13"/>
  <c r="K3208" i="13"/>
  <c r="L3208" i="13"/>
  <c r="M3208" i="13"/>
  <c r="N3208" i="13"/>
  <c r="P3208" i="13"/>
  <c r="S3208" i="13"/>
  <c r="B3209" i="13"/>
  <c r="C3209" i="13"/>
  <c r="D3209" i="13"/>
  <c r="E3209" i="13"/>
  <c r="G3209" i="13"/>
  <c r="H3209" i="13"/>
  <c r="I3209" i="13"/>
  <c r="J3209" i="13"/>
  <c r="K3209" i="13"/>
  <c r="L3209" i="13"/>
  <c r="M3209" i="13"/>
  <c r="N3209" i="13"/>
  <c r="P3209" i="13"/>
  <c r="B3210" i="13"/>
  <c r="C3210" i="13"/>
  <c r="D3210" i="13"/>
  <c r="E3210" i="13"/>
  <c r="G3210" i="13"/>
  <c r="H3210" i="13"/>
  <c r="I3210" i="13"/>
  <c r="J3210" i="13"/>
  <c r="K3210" i="13"/>
  <c r="L3210" i="13"/>
  <c r="M3210" i="13"/>
  <c r="N3210" i="13"/>
  <c r="P3210" i="13"/>
  <c r="B3211" i="13"/>
  <c r="C3211" i="13"/>
  <c r="D3211" i="13"/>
  <c r="E3211" i="13"/>
  <c r="G3211" i="13"/>
  <c r="H3211" i="13"/>
  <c r="I3211" i="13"/>
  <c r="J3211" i="13"/>
  <c r="K3211" i="13"/>
  <c r="L3211" i="13"/>
  <c r="M3211" i="13"/>
  <c r="N3211" i="13"/>
  <c r="P3211" i="13"/>
  <c r="R3212" i="13"/>
  <c r="B3212" i="13"/>
  <c r="C3212" i="13"/>
  <c r="D3212" i="13"/>
  <c r="E3212" i="13"/>
  <c r="G3212" i="13"/>
  <c r="H3212" i="13"/>
  <c r="I3212" i="13"/>
  <c r="J3212" i="13"/>
  <c r="K3212" i="13"/>
  <c r="L3212" i="13"/>
  <c r="M3212" i="13"/>
  <c r="N3212" i="13"/>
  <c r="P3212" i="13"/>
  <c r="S3212" i="13"/>
  <c r="T3212" i="13" s="1"/>
  <c r="V3212" i="13" s="1"/>
  <c r="B3213" i="13"/>
  <c r="C3213" i="13"/>
  <c r="D3213" i="13"/>
  <c r="E3213" i="13"/>
  <c r="G3213" i="13"/>
  <c r="H3213" i="13"/>
  <c r="I3213" i="13"/>
  <c r="J3213" i="13"/>
  <c r="K3213" i="13"/>
  <c r="L3213" i="13"/>
  <c r="M3213" i="13"/>
  <c r="N3213" i="13"/>
  <c r="P3213" i="13"/>
  <c r="B3214" i="13"/>
  <c r="C3214" i="13"/>
  <c r="D3214" i="13"/>
  <c r="E3214" i="13"/>
  <c r="G3214" i="13"/>
  <c r="H3214" i="13"/>
  <c r="I3214" i="13"/>
  <c r="J3214" i="13"/>
  <c r="K3214" i="13"/>
  <c r="L3214" i="13"/>
  <c r="M3214" i="13"/>
  <c r="N3214" i="13"/>
  <c r="P3214" i="13"/>
  <c r="S3215" i="13"/>
  <c r="B3215" i="13"/>
  <c r="C3215" i="13"/>
  <c r="D3215" i="13"/>
  <c r="E3215" i="13"/>
  <c r="G3215" i="13"/>
  <c r="H3215" i="13"/>
  <c r="I3215" i="13"/>
  <c r="J3215" i="13"/>
  <c r="K3215" i="13"/>
  <c r="L3215" i="13"/>
  <c r="M3215" i="13"/>
  <c r="N3215" i="13"/>
  <c r="P3215" i="13"/>
  <c r="R3215" i="13"/>
  <c r="R3216" i="13"/>
  <c r="B3216" i="13"/>
  <c r="C3216" i="13"/>
  <c r="D3216" i="13"/>
  <c r="E3216" i="13"/>
  <c r="G3216" i="13"/>
  <c r="H3216" i="13"/>
  <c r="I3216" i="13"/>
  <c r="J3216" i="13"/>
  <c r="K3216" i="13"/>
  <c r="L3216" i="13"/>
  <c r="M3216" i="13"/>
  <c r="N3216" i="13"/>
  <c r="P3216" i="13"/>
  <c r="S3216" i="13"/>
  <c r="B3217" i="13"/>
  <c r="C3217" i="13"/>
  <c r="D3217" i="13"/>
  <c r="E3217" i="13"/>
  <c r="G3217" i="13"/>
  <c r="H3217" i="13"/>
  <c r="I3217" i="13"/>
  <c r="J3217" i="13"/>
  <c r="K3217" i="13"/>
  <c r="L3217" i="13"/>
  <c r="M3217" i="13"/>
  <c r="N3217" i="13"/>
  <c r="P3217" i="13"/>
  <c r="B3218" i="13"/>
  <c r="C3218" i="13"/>
  <c r="D3218" i="13"/>
  <c r="E3218" i="13"/>
  <c r="G3218" i="13"/>
  <c r="H3218" i="13"/>
  <c r="I3218" i="13"/>
  <c r="J3218" i="13"/>
  <c r="K3218" i="13"/>
  <c r="L3218" i="13"/>
  <c r="M3218" i="13"/>
  <c r="N3218" i="13"/>
  <c r="P3218" i="13"/>
  <c r="R3218" i="13"/>
  <c r="B3219" i="13"/>
  <c r="C3219" i="13"/>
  <c r="D3219" i="13"/>
  <c r="E3219" i="13"/>
  <c r="G3219" i="13"/>
  <c r="H3219" i="13"/>
  <c r="I3219" i="13"/>
  <c r="J3219" i="13"/>
  <c r="K3219" i="13"/>
  <c r="L3219" i="13"/>
  <c r="M3219" i="13"/>
  <c r="N3219" i="13"/>
  <c r="P3219" i="13"/>
  <c r="R3220" i="13"/>
  <c r="B3220" i="13"/>
  <c r="C3220" i="13"/>
  <c r="D3220" i="13"/>
  <c r="E3220" i="13"/>
  <c r="G3220" i="13"/>
  <c r="H3220" i="13"/>
  <c r="I3220" i="13"/>
  <c r="J3220" i="13"/>
  <c r="K3220" i="13"/>
  <c r="L3220" i="13"/>
  <c r="M3220" i="13"/>
  <c r="N3220" i="13"/>
  <c r="P3220" i="13"/>
  <c r="S3220" i="13"/>
  <c r="T3220" i="13" s="1"/>
  <c r="V3220" i="13" s="1"/>
  <c r="B3221" i="13"/>
  <c r="C3221" i="13"/>
  <c r="D3221" i="13"/>
  <c r="E3221" i="13"/>
  <c r="G3221" i="13"/>
  <c r="H3221" i="13"/>
  <c r="I3221" i="13"/>
  <c r="J3221" i="13"/>
  <c r="K3221" i="13"/>
  <c r="L3221" i="13"/>
  <c r="M3221" i="13"/>
  <c r="N3221" i="13"/>
  <c r="P3221" i="13"/>
  <c r="B3222" i="13"/>
  <c r="C3222" i="13"/>
  <c r="D3222" i="13"/>
  <c r="E3222" i="13"/>
  <c r="G3222" i="13"/>
  <c r="H3222" i="13"/>
  <c r="I3222" i="13"/>
  <c r="J3222" i="13"/>
  <c r="K3222" i="13"/>
  <c r="L3222" i="13"/>
  <c r="M3222" i="13"/>
  <c r="N3222" i="13"/>
  <c r="P3222" i="13"/>
  <c r="S3223" i="13"/>
  <c r="B3223" i="13"/>
  <c r="C3223" i="13"/>
  <c r="D3223" i="13"/>
  <c r="E3223" i="13"/>
  <c r="G3223" i="13"/>
  <c r="H3223" i="13"/>
  <c r="I3223" i="13"/>
  <c r="J3223" i="13"/>
  <c r="K3223" i="13"/>
  <c r="L3223" i="13"/>
  <c r="M3223" i="13"/>
  <c r="N3223" i="13"/>
  <c r="P3223" i="13"/>
  <c r="R3223" i="13"/>
  <c r="R3224" i="13"/>
  <c r="B3224" i="13"/>
  <c r="C3224" i="13"/>
  <c r="D3224" i="13"/>
  <c r="E3224" i="13"/>
  <c r="G3224" i="13"/>
  <c r="H3224" i="13"/>
  <c r="I3224" i="13"/>
  <c r="J3224" i="13"/>
  <c r="K3224" i="13"/>
  <c r="L3224" i="13"/>
  <c r="M3224" i="13"/>
  <c r="N3224" i="13"/>
  <c r="P3224" i="13"/>
  <c r="S3224" i="13"/>
  <c r="B3225" i="13"/>
  <c r="C3225" i="13"/>
  <c r="D3225" i="13"/>
  <c r="E3225" i="13"/>
  <c r="G3225" i="13"/>
  <c r="H3225" i="13"/>
  <c r="I3225" i="13"/>
  <c r="J3225" i="13"/>
  <c r="K3225" i="13"/>
  <c r="L3225" i="13"/>
  <c r="M3225" i="13"/>
  <c r="N3225" i="13"/>
  <c r="P3225" i="13"/>
  <c r="B3226" i="13"/>
  <c r="C3226" i="13"/>
  <c r="D3226" i="13"/>
  <c r="E3226" i="13"/>
  <c r="G3226" i="13"/>
  <c r="H3226" i="13"/>
  <c r="I3226" i="13"/>
  <c r="J3226" i="13"/>
  <c r="K3226" i="13"/>
  <c r="L3226" i="13"/>
  <c r="M3226" i="13"/>
  <c r="N3226" i="13"/>
  <c r="P3226" i="13"/>
  <c r="R3226" i="13"/>
  <c r="S3226" i="13"/>
  <c r="B3227" i="13"/>
  <c r="C3227" i="13"/>
  <c r="D3227" i="13"/>
  <c r="E3227" i="13"/>
  <c r="G3227" i="13"/>
  <c r="H3227" i="13"/>
  <c r="I3227" i="13"/>
  <c r="J3227" i="13"/>
  <c r="K3227" i="13"/>
  <c r="L3227" i="13"/>
  <c r="M3227" i="13"/>
  <c r="N3227" i="13"/>
  <c r="P3227" i="13"/>
  <c r="R3227" i="13"/>
  <c r="R3228" i="13"/>
  <c r="B3228" i="13"/>
  <c r="C3228" i="13"/>
  <c r="D3228" i="13"/>
  <c r="E3228" i="13"/>
  <c r="G3228" i="13"/>
  <c r="H3228" i="13"/>
  <c r="I3228" i="13"/>
  <c r="J3228" i="13"/>
  <c r="K3228" i="13"/>
  <c r="L3228" i="13"/>
  <c r="M3228" i="13"/>
  <c r="N3228" i="13"/>
  <c r="P3228" i="13"/>
  <c r="S3228" i="13"/>
  <c r="T3228" i="13" s="1"/>
  <c r="V3228" i="13" s="1"/>
  <c r="B3229" i="13"/>
  <c r="C3229" i="13"/>
  <c r="D3229" i="13"/>
  <c r="E3229" i="13"/>
  <c r="G3229" i="13"/>
  <c r="H3229" i="13"/>
  <c r="I3229" i="13"/>
  <c r="J3229" i="13"/>
  <c r="K3229" i="13"/>
  <c r="L3229" i="13"/>
  <c r="M3229" i="13"/>
  <c r="N3229" i="13"/>
  <c r="P3229" i="13"/>
  <c r="B3230" i="13"/>
  <c r="C3230" i="13"/>
  <c r="D3230" i="13"/>
  <c r="E3230" i="13"/>
  <c r="G3230" i="13"/>
  <c r="H3230" i="13"/>
  <c r="I3230" i="13"/>
  <c r="J3230" i="13"/>
  <c r="K3230" i="13"/>
  <c r="L3230" i="13"/>
  <c r="M3230" i="13"/>
  <c r="N3230" i="13"/>
  <c r="P3230" i="13"/>
  <c r="S3231" i="13"/>
  <c r="B3231" i="13"/>
  <c r="C3231" i="13"/>
  <c r="D3231" i="13"/>
  <c r="E3231" i="13"/>
  <c r="G3231" i="13"/>
  <c r="H3231" i="13"/>
  <c r="I3231" i="13"/>
  <c r="J3231" i="13"/>
  <c r="K3231" i="13"/>
  <c r="L3231" i="13"/>
  <c r="M3231" i="13"/>
  <c r="N3231" i="13"/>
  <c r="P3231" i="13"/>
  <c r="R3231" i="13"/>
  <c r="R3232" i="13"/>
  <c r="B3232" i="13"/>
  <c r="C3232" i="13"/>
  <c r="D3232" i="13"/>
  <c r="E3232" i="13"/>
  <c r="G3232" i="13"/>
  <c r="H3232" i="13"/>
  <c r="I3232" i="13"/>
  <c r="J3232" i="13"/>
  <c r="K3232" i="13"/>
  <c r="L3232" i="13"/>
  <c r="M3232" i="13"/>
  <c r="N3232" i="13"/>
  <c r="P3232" i="13"/>
  <c r="S3232" i="13"/>
  <c r="B3233" i="13"/>
  <c r="C3233" i="13"/>
  <c r="D3233" i="13"/>
  <c r="E3233" i="13"/>
  <c r="G3233" i="13"/>
  <c r="H3233" i="13"/>
  <c r="I3233" i="13"/>
  <c r="J3233" i="13"/>
  <c r="K3233" i="13"/>
  <c r="L3233" i="13"/>
  <c r="M3233" i="13"/>
  <c r="N3233" i="13"/>
  <c r="P3233" i="13"/>
  <c r="B3234" i="13"/>
  <c r="C3234" i="13"/>
  <c r="D3234" i="13"/>
  <c r="E3234" i="13"/>
  <c r="G3234" i="13"/>
  <c r="H3234" i="13"/>
  <c r="I3234" i="13"/>
  <c r="J3234" i="13"/>
  <c r="K3234" i="13"/>
  <c r="L3234" i="13"/>
  <c r="M3234" i="13"/>
  <c r="N3234" i="13"/>
  <c r="P3234" i="13"/>
  <c r="R3234" i="13"/>
  <c r="S3234" i="13"/>
  <c r="T3234" i="13" s="1"/>
  <c r="V3234" i="13" s="1"/>
  <c r="B3235" i="13"/>
  <c r="C3235" i="13"/>
  <c r="D3235" i="13"/>
  <c r="E3235" i="13"/>
  <c r="G3235" i="13"/>
  <c r="H3235" i="13"/>
  <c r="I3235" i="13"/>
  <c r="J3235" i="13"/>
  <c r="K3235" i="13"/>
  <c r="L3235" i="13"/>
  <c r="M3235" i="13"/>
  <c r="N3235" i="13"/>
  <c r="P3235" i="13"/>
  <c r="R3236" i="13"/>
  <c r="B3236" i="13"/>
  <c r="C3236" i="13"/>
  <c r="D3236" i="13"/>
  <c r="E3236" i="13"/>
  <c r="G3236" i="13"/>
  <c r="H3236" i="13"/>
  <c r="I3236" i="13"/>
  <c r="J3236" i="13"/>
  <c r="K3236" i="13"/>
  <c r="L3236" i="13"/>
  <c r="M3236" i="13"/>
  <c r="N3236" i="13"/>
  <c r="P3236" i="13"/>
  <c r="S3236" i="13"/>
  <c r="T3236" i="13" s="1"/>
  <c r="V3236" i="13" s="1"/>
  <c r="B3237" i="13"/>
  <c r="C3237" i="13"/>
  <c r="D3237" i="13"/>
  <c r="E3237" i="13"/>
  <c r="G3237" i="13"/>
  <c r="H3237" i="13"/>
  <c r="I3237" i="13"/>
  <c r="J3237" i="13"/>
  <c r="K3237" i="13"/>
  <c r="L3237" i="13"/>
  <c r="M3237" i="13"/>
  <c r="N3237" i="13"/>
  <c r="P3237" i="13"/>
  <c r="B3238" i="13"/>
  <c r="C3238" i="13"/>
  <c r="D3238" i="13"/>
  <c r="E3238" i="13"/>
  <c r="G3238" i="13"/>
  <c r="H3238" i="13"/>
  <c r="I3238" i="13"/>
  <c r="J3238" i="13"/>
  <c r="K3238" i="13"/>
  <c r="L3238" i="13"/>
  <c r="M3238" i="13"/>
  <c r="N3238" i="13"/>
  <c r="P3238" i="13"/>
  <c r="S3239" i="13"/>
  <c r="B3239" i="13"/>
  <c r="C3239" i="13"/>
  <c r="D3239" i="13"/>
  <c r="E3239" i="13"/>
  <c r="G3239" i="13"/>
  <c r="H3239" i="13"/>
  <c r="I3239" i="13"/>
  <c r="J3239" i="13"/>
  <c r="K3239" i="13"/>
  <c r="L3239" i="13"/>
  <c r="M3239" i="13"/>
  <c r="N3239" i="13"/>
  <c r="P3239" i="13"/>
  <c r="R3239" i="13"/>
  <c r="R3240" i="13"/>
  <c r="B3240" i="13"/>
  <c r="C3240" i="13"/>
  <c r="D3240" i="13"/>
  <c r="E3240" i="13"/>
  <c r="G3240" i="13"/>
  <c r="H3240" i="13"/>
  <c r="I3240" i="13"/>
  <c r="J3240" i="13"/>
  <c r="K3240" i="13"/>
  <c r="L3240" i="13"/>
  <c r="M3240" i="13"/>
  <c r="N3240" i="13"/>
  <c r="P3240" i="13"/>
  <c r="S3240" i="13"/>
  <c r="B3241" i="13"/>
  <c r="C3241" i="13"/>
  <c r="D3241" i="13"/>
  <c r="E3241" i="13"/>
  <c r="G3241" i="13"/>
  <c r="H3241" i="13"/>
  <c r="I3241" i="13"/>
  <c r="J3241" i="13"/>
  <c r="K3241" i="13"/>
  <c r="L3241" i="13"/>
  <c r="M3241" i="13"/>
  <c r="N3241" i="13"/>
  <c r="P3241" i="13"/>
  <c r="B3242" i="13"/>
  <c r="C3242" i="13"/>
  <c r="D3242" i="13"/>
  <c r="E3242" i="13"/>
  <c r="G3242" i="13"/>
  <c r="H3242" i="13"/>
  <c r="I3242" i="13"/>
  <c r="J3242" i="13"/>
  <c r="K3242" i="13"/>
  <c r="L3242" i="13"/>
  <c r="M3242" i="13"/>
  <c r="N3242" i="13"/>
  <c r="P3242" i="13"/>
  <c r="S3242" i="13"/>
  <c r="T3242" i="13" s="1"/>
  <c r="V3242" i="13" s="1"/>
  <c r="B3243" i="13"/>
  <c r="C3243" i="13"/>
  <c r="D3243" i="13"/>
  <c r="E3243" i="13"/>
  <c r="G3243" i="13"/>
  <c r="H3243" i="13"/>
  <c r="I3243" i="13"/>
  <c r="J3243" i="13"/>
  <c r="K3243" i="13"/>
  <c r="L3243" i="13"/>
  <c r="M3243" i="13"/>
  <c r="N3243" i="13"/>
  <c r="P3243" i="13"/>
  <c r="R3244" i="13"/>
  <c r="B3244" i="13"/>
  <c r="C3244" i="13"/>
  <c r="D3244" i="13"/>
  <c r="E3244" i="13"/>
  <c r="G3244" i="13"/>
  <c r="H3244" i="13"/>
  <c r="I3244" i="13"/>
  <c r="J3244" i="13"/>
  <c r="K3244" i="13"/>
  <c r="L3244" i="13"/>
  <c r="M3244" i="13"/>
  <c r="N3244" i="13"/>
  <c r="P3244" i="13"/>
  <c r="S3244" i="13"/>
  <c r="T3244" i="13" s="1"/>
  <c r="V3244" i="13" s="1"/>
  <c r="B3245" i="13"/>
  <c r="C3245" i="13"/>
  <c r="D3245" i="13"/>
  <c r="E3245" i="13"/>
  <c r="G3245" i="13"/>
  <c r="H3245" i="13"/>
  <c r="I3245" i="13"/>
  <c r="J3245" i="13"/>
  <c r="K3245" i="13"/>
  <c r="L3245" i="13"/>
  <c r="M3245" i="13"/>
  <c r="N3245" i="13"/>
  <c r="P3245" i="13"/>
  <c r="B3246" i="13"/>
  <c r="C3246" i="13"/>
  <c r="D3246" i="13"/>
  <c r="E3246" i="13"/>
  <c r="G3246" i="13"/>
  <c r="H3246" i="13"/>
  <c r="I3246" i="13"/>
  <c r="J3246" i="13"/>
  <c r="K3246" i="13"/>
  <c r="L3246" i="13"/>
  <c r="M3246" i="13"/>
  <c r="N3246" i="13"/>
  <c r="P3246" i="13"/>
  <c r="B3247" i="13"/>
  <c r="C3247" i="13"/>
  <c r="D3247" i="13"/>
  <c r="E3247" i="13"/>
  <c r="G3247" i="13"/>
  <c r="H3247" i="13"/>
  <c r="I3247" i="13"/>
  <c r="J3247" i="13"/>
  <c r="K3247" i="13"/>
  <c r="L3247" i="13"/>
  <c r="M3247" i="13"/>
  <c r="N3247" i="13"/>
  <c r="P3247" i="13"/>
  <c r="R3247" i="13"/>
  <c r="S3247" i="13"/>
  <c r="T3247" i="13" s="1"/>
  <c r="V3247" i="13" s="1"/>
  <c r="R3248" i="13"/>
  <c r="B3248" i="13"/>
  <c r="C3248" i="13"/>
  <c r="D3248" i="13"/>
  <c r="E3248" i="13"/>
  <c r="G3248" i="13"/>
  <c r="H3248" i="13"/>
  <c r="I3248" i="13"/>
  <c r="J3248" i="13"/>
  <c r="K3248" i="13"/>
  <c r="L3248" i="13"/>
  <c r="M3248" i="13"/>
  <c r="N3248" i="13"/>
  <c r="P3248" i="13"/>
  <c r="S3248" i="13"/>
  <c r="B3249" i="13"/>
  <c r="C3249" i="13"/>
  <c r="D3249" i="13"/>
  <c r="E3249" i="13"/>
  <c r="G3249" i="13"/>
  <c r="H3249" i="13"/>
  <c r="I3249" i="13"/>
  <c r="J3249" i="13"/>
  <c r="K3249" i="13"/>
  <c r="L3249" i="13"/>
  <c r="M3249" i="13"/>
  <c r="N3249" i="13"/>
  <c r="P3249" i="13"/>
  <c r="B3250" i="13"/>
  <c r="C3250" i="13"/>
  <c r="D3250" i="13"/>
  <c r="E3250" i="13"/>
  <c r="G3250" i="13"/>
  <c r="H3250" i="13"/>
  <c r="I3250" i="13"/>
  <c r="J3250" i="13"/>
  <c r="K3250" i="13"/>
  <c r="L3250" i="13"/>
  <c r="M3250" i="13"/>
  <c r="N3250" i="13"/>
  <c r="P3250" i="13"/>
  <c r="S3250" i="13"/>
  <c r="T3250" i="13" s="1"/>
  <c r="V3250" i="13" s="1"/>
  <c r="B3251" i="13"/>
  <c r="C3251" i="13"/>
  <c r="D3251" i="13"/>
  <c r="E3251" i="13"/>
  <c r="G3251" i="13"/>
  <c r="H3251" i="13"/>
  <c r="I3251" i="13"/>
  <c r="J3251" i="13"/>
  <c r="K3251" i="13"/>
  <c r="L3251" i="13"/>
  <c r="M3251" i="13"/>
  <c r="N3251" i="13"/>
  <c r="P3251" i="13"/>
  <c r="R3252" i="13"/>
  <c r="B3252" i="13"/>
  <c r="C3252" i="13"/>
  <c r="D3252" i="13"/>
  <c r="E3252" i="13"/>
  <c r="G3252" i="13"/>
  <c r="H3252" i="13"/>
  <c r="I3252" i="13"/>
  <c r="J3252" i="13"/>
  <c r="K3252" i="13"/>
  <c r="L3252" i="13"/>
  <c r="M3252" i="13"/>
  <c r="N3252" i="13"/>
  <c r="P3252" i="13"/>
  <c r="S3252" i="13"/>
  <c r="T3252" i="13" s="1"/>
  <c r="V3252" i="13" s="1"/>
  <c r="B3253" i="13"/>
  <c r="C3253" i="13"/>
  <c r="D3253" i="13"/>
  <c r="E3253" i="13"/>
  <c r="G3253" i="13"/>
  <c r="H3253" i="13"/>
  <c r="I3253" i="13"/>
  <c r="J3253" i="13"/>
  <c r="K3253" i="13"/>
  <c r="L3253" i="13"/>
  <c r="M3253" i="13"/>
  <c r="N3253" i="13"/>
  <c r="P3253" i="13"/>
  <c r="B3254" i="13"/>
  <c r="C3254" i="13"/>
  <c r="D3254" i="13"/>
  <c r="E3254" i="13"/>
  <c r="G3254" i="13"/>
  <c r="H3254" i="13"/>
  <c r="I3254" i="13"/>
  <c r="J3254" i="13"/>
  <c r="K3254" i="13"/>
  <c r="L3254" i="13"/>
  <c r="M3254" i="13"/>
  <c r="N3254" i="13"/>
  <c r="P3254" i="13"/>
  <c r="B3255" i="13"/>
  <c r="C3255" i="13"/>
  <c r="D3255" i="13"/>
  <c r="E3255" i="13"/>
  <c r="G3255" i="13"/>
  <c r="H3255" i="13"/>
  <c r="I3255" i="13"/>
  <c r="J3255" i="13"/>
  <c r="K3255" i="13"/>
  <c r="L3255" i="13"/>
  <c r="M3255" i="13"/>
  <c r="N3255" i="13"/>
  <c r="P3255" i="13"/>
  <c r="R3255" i="13"/>
  <c r="S3255" i="13"/>
  <c r="T3255" i="13" s="1"/>
  <c r="V3255" i="13" s="1"/>
  <c r="R3256" i="13"/>
  <c r="B3256" i="13"/>
  <c r="C3256" i="13"/>
  <c r="D3256" i="13"/>
  <c r="E3256" i="13"/>
  <c r="G3256" i="13"/>
  <c r="H3256" i="13"/>
  <c r="I3256" i="13"/>
  <c r="J3256" i="13"/>
  <c r="K3256" i="13"/>
  <c r="L3256" i="13"/>
  <c r="M3256" i="13"/>
  <c r="N3256" i="13"/>
  <c r="P3256" i="13"/>
  <c r="S3256" i="13"/>
  <c r="B3257" i="13"/>
  <c r="C3257" i="13"/>
  <c r="D3257" i="13"/>
  <c r="E3257" i="13"/>
  <c r="G3257" i="13"/>
  <c r="H3257" i="13"/>
  <c r="I3257" i="13"/>
  <c r="J3257" i="13"/>
  <c r="K3257" i="13"/>
  <c r="L3257" i="13"/>
  <c r="M3257" i="13"/>
  <c r="N3257" i="13"/>
  <c r="P3257" i="13"/>
  <c r="B3258" i="13"/>
  <c r="C3258" i="13"/>
  <c r="D3258" i="13"/>
  <c r="E3258" i="13"/>
  <c r="G3258" i="13"/>
  <c r="H3258" i="13"/>
  <c r="I3258" i="13"/>
  <c r="J3258" i="13"/>
  <c r="K3258" i="13"/>
  <c r="L3258" i="13"/>
  <c r="M3258" i="13"/>
  <c r="N3258" i="13"/>
  <c r="P3258" i="13"/>
  <c r="B3259" i="13"/>
  <c r="C3259" i="13"/>
  <c r="D3259" i="13"/>
  <c r="E3259" i="13"/>
  <c r="G3259" i="13"/>
  <c r="H3259" i="13"/>
  <c r="I3259" i="13"/>
  <c r="J3259" i="13"/>
  <c r="K3259" i="13"/>
  <c r="L3259" i="13"/>
  <c r="M3259" i="13"/>
  <c r="N3259" i="13"/>
  <c r="P3259" i="13"/>
  <c r="R3260" i="13"/>
  <c r="B3260" i="13"/>
  <c r="C3260" i="13"/>
  <c r="D3260" i="13"/>
  <c r="E3260" i="13"/>
  <c r="G3260" i="13"/>
  <c r="H3260" i="13"/>
  <c r="I3260" i="13"/>
  <c r="J3260" i="13"/>
  <c r="K3260" i="13"/>
  <c r="L3260" i="13"/>
  <c r="M3260" i="13"/>
  <c r="N3260" i="13"/>
  <c r="P3260" i="13"/>
  <c r="S3260" i="13"/>
  <c r="T3260" i="13" s="1"/>
  <c r="V3260" i="13" s="1"/>
  <c r="B3261" i="13"/>
  <c r="C3261" i="13"/>
  <c r="D3261" i="13"/>
  <c r="E3261" i="13"/>
  <c r="G3261" i="13"/>
  <c r="H3261" i="13"/>
  <c r="I3261" i="13"/>
  <c r="J3261" i="13"/>
  <c r="K3261" i="13"/>
  <c r="L3261" i="13"/>
  <c r="M3261" i="13"/>
  <c r="N3261" i="13"/>
  <c r="P3261" i="13"/>
  <c r="B3262" i="13"/>
  <c r="C3262" i="13"/>
  <c r="D3262" i="13"/>
  <c r="E3262" i="13"/>
  <c r="G3262" i="13"/>
  <c r="H3262" i="13"/>
  <c r="I3262" i="13"/>
  <c r="J3262" i="13"/>
  <c r="K3262" i="13"/>
  <c r="L3262" i="13"/>
  <c r="M3262" i="13"/>
  <c r="N3262" i="13"/>
  <c r="P3262" i="13"/>
  <c r="B3263" i="13"/>
  <c r="C3263" i="13"/>
  <c r="D3263" i="13"/>
  <c r="E3263" i="13"/>
  <c r="G3263" i="13"/>
  <c r="H3263" i="13"/>
  <c r="I3263" i="13"/>
  <c r="J3263" i="13"/>
  <c r="K3263" i="13"/>
  <c r="L3263" i="13"/>
  <c r="M3263" i="13"/>
  <c r="N3263" i="13"/>
  <c r="P3263" i="13"/>
  <c r="R3263" i="13"/>
  <c r="S3263" i="13"/>
  <c r="T3263" i="13" s="1"/>
  <c r="V3263" i="13" s="1"/>
  <c r="R3264" i="13"/>
  <c r="B3264" i="13"/>
  <c r="C3264" i="13"/>
  <c r="D3264" i="13"/>
  <c r="E3264" i="13"/>
  <c r="G3264" i="13"/>
  <c r="H3264" i="13"/>
  <c r="I3264" i="13"/>
  <c r="J3264" i="13"/>
  <c r="K3264" i="13"/>
  <c r="L3264" i="13"/>
  <c r="M3264" i="13"/>
  <c r="N3264" i="13"/>
  <c r="P3264" i="13"/>
  <c r="S3264" i="13"/>
  <c r="B3265" i="13"/>
  <c r="C3265" i="13"/>
  <c r="D3265" i="13"/>
  <c r="E3265" i="13"/>
  <c r="G3265" i="13"/>
  <c r="H3265" i="13"/>
  <c r="I3265" i="13"/>
  <c r="J3265" i="13"/>
  <c r="K3265" i="13"/>
  <c r="L3265" i="13"/>
  <c r="M3265" i="13"/>
  <c r="N3265" i="13"/>
  <c r="P3265" i="13"/>
  <c r="B3266" i="13"/>
  <c r="C3266" i="13"/>
  <c r="D3266" i="13"/>
  <c r="E3266" i="13"/>
  <c r="G3266" i="13"/>
  <c r="H3266" i="13"/>
  <c r="I3266" i="13"/>
  <c r="J3266" i="13"/>
  <c r="K3266" i="13"/>
  <c r="L3266" i="13"/>
  <c r="M3266" i="13"/>
  <c r="N3266" i="13"/>
  <c r="P3266" i="13"/>
  <c r="B3267" i="13"/>
  <c r="C3267" i="13"/>
  <c r="D3267" i="13"/>
  <c r="E3267" i="13"/>
  <c r="G3267" i="13"/>
  <c r="H3267" i="13"/>
  <c r="I3267" i="13"/>
  <c r="J3267" i="13"/>
  <c r="K3267" i="13"/>
  <c r="L3267" i="13"/>
  <c r="M3267" i="13"/>
  <c r="N3267" i="13"/>
  <c r="P3267" i="13"/>
  <c r="R3268" i="13"/>
  <c r="B3268" i="13"/>
  <c r="C3268" i="13"/>
  <c r="D3268" i="13"/>
  <c r="E3268" i="13"/>
  <c r="G3268" i="13"/>
  <c r="H3268" i="13"/>
  <c r="I3268" i="13"/>
  <c r="J3268" i="13"/>
  <c r="K3268" i="13"/>
  <c r="L3268" i="13"/>
  <c r="M3268" i="13"/>
  <c r="N3268" i="13"/>
  <c r="P3268" i="13"/>
  <c r="S3268" i="13"/>
  <c r="T3268" i="13" s="1"/>
  <c r="V3268" i="13" s="1"/>
  <c r="B3269" i="13"/>
  <c r="C3269" i="13"/>
  <c r="D3269" i="13"/>
  <c r="E3269" i="13"/>
  <c r="G3269" i="13"/>
  <c r="H3269" i="13"/>
  <c r="I3269" i="13"/>
  <c r="J3269" i="13"/>
  <c r="K3269" i="13"/>
  <c r="L3269" i="13"/>
  <c r="M3269" i="13"/>
  <c r="N3269" i="13"/>
  <c r="P3269" i="13"/>
  <c r="B3270" i="13"/>
  <c r="C3270" i="13"/>
  <c r="D3270" i="13"/>
  <c r="E3270" i="13"/>
  <c r="G3270" i="13"/>
  <c r="H3270" i="13"/>
  <c r="I3270" i="13"/>
  <c r="J3270" i="13"/>
  <c r="K3270" i="13"/>
  <c r="L3270" i="13"/>
  <c r="M3270" i="13"/>
  <c r="N3270" i="13"/>
  <c r="P3270" i="13"/>
  <c r="B3271" i="13"/>
  <c r="C3271" i="13"/>
  <c r="D3271" i="13"/>
  <c r="E3271" i="13"/>
  <c r="G3271" i="13"/>
  <c r="H3271" i="13"/>
  <c r="I3271" i="13"/>
  <c r="J3271" i="13"/>
  <c r="K3271" i="13"/>
  <c r="L3271" i="13"/>
  <c r="M3271" i="13"/>
  <c r="N3271" i="13"/>
  <c r="P3271" i="13"/>
  <c r="R3271" i="13"/>
  <c r="S3271" i="13"/>
  <c r="T3271" i="13" s="1"/>
  <c r="V3271" i="13" s="1"/>
  <c r="R3272" i="13"/>
  <c r="B3272" i="13"/>
  <c r="C3272" i="13"/>
  <c r="D3272" i="13"/>
  <c r="E3272" i="13"/>
  <c r="G3272" i="13"/>
  <c r="H3272" i="13"/>
  <c r="I3272" i="13"/>
  <c r="J3272" i="13"/>
  <c r="K3272" i="13"/>
  <c r="L3272" i="13"/>
  <c r="M3272" i="13"/>
  <c r="N3272" i="13"/>
  <c r="P3272" i="13"/>
  <c r="S3272" i="13"/>
  <c r="B3273" i="13"/>
  <c r="C3273" i="13"/>
  <c r="D3273" i="13"/>
  <c r="E3273" i="13"/>
  <c r="G3273" i="13"/>
  <c r="H3273" i="13"/>
  <c r="I3273" i="13"/>
  <c r="J3273" i="13"/>
  <c r="K3273" i="13"/>
  <c r="L3273" i="13"/>
  <c r="M3273" i="13"/>
  <c r="N3273" i="13"/>
  <c r="P3273" i="13"/>
  <c r="B3274" i="13"/>
  <c r="C3274" i="13"/>
  <c r="D3274" i="13"/>
  <c r="E3274" i="13"/>
  <c r="G3274" i="13"/>
  <c r="H3274" i="13"/>
  <c r="I3274" i="13"/>
  <c r="J3274" i="13"/>
  <c r="K3274" i="13"/>
  <c r="L3274" i="13"/>
  <c r="M3274" i="13"/>
  <c r="N3274" i="13"/>
  <c r="P3274" i="13"/>
  <c r="B3275" i="13"/>
  <c r="C3275" i="13"/>
  <c r="D3275" i="13"/>
  <c r="E3275" i="13"/>
  <c r="G3275" i="13"/>
  <c r="H3275" i="13"/>
  <c r="I3275" i="13"/>
  <c r="J3275" i="13"/>
  <c r="K3275" i="13"/>
  <c r="L3275" i="13"/>
  <c r="M3275" i="13"/>
  <c r="N3275" i="13"/>
  <c r="P3275" i="13"/>
  <c r="R3276" i="13"/>
  <c r="B3276" i="13"/>
  <c r="C3276" i="13"/>
  <c r="D3276" i="13"/>
  <c r="E3276" i="13"/>
  <c r="G3276" i="13"/>
  <c r="H3276" i="13"/>
  <c r="I3276" i="13"/>
  <c r="J3276" i="13"/>
  <c r="K3276" i="13"/>
  <c r="L3276" i="13"/>
  <c r="M3276" i="13"/>
  <c r="N3276" i="13"/>
  <c r="P3276" i="13"/>
  <c r="S3276" i="13"/>
  <c r="T3276" i="13" s="1"/>
  <c r="V3276" i="13" s="1"/>
  <c r="B3277" i="13"/>
  <c r="C3277" i="13"/>
  <c r="D3277" i="13"/>
  <c r="E3277" i="13"/>
  <c r="G3277" i="13"/>
  <c r="H3277" i="13"/>
  <c r="I3277" i="13"/>
  <c r="J3277" i="13"/>
  <c r="K3277" i="13"/>
  <c r="L3277" i="13"/>
  <c r="M3277" i="13"/>
  <c r="N3277" i="13"/>
  <c r="P3277" i="13"/>
  <c r="B3278" i="13"/>
  <c r="C3278" i="13"/>
  <c r="D3278" i="13"/>
  <c r="E3278" i="13"/>
  <c r="G3278" i="13"/>
  <c r="H3278" i="13"/>
  <c r="I3278" i="13"/>
  <c r="J3278" i="13"/>
  <c r="K3278" i="13"/>
  <c r="L3278" i="13"/>
  <c r="M3278" i="13"/>
  <c r="N3278" i="13"/>
  <c r="P3278" i="13"/>
  <c r="B3279" i="13"/>
  <c r="C3279" i="13"/>
  <c r="D3279" i="13"/>
  <c r="E3279" i="13"/>
  <c r="G3279" i="13"/>
  <c r="H3279" i="13"/>
  <c r="I3279" i="13"/>
  <c r="J3279" i="13"/>
  <c r="K3279" i="13"/>
  <c r="L3279" i="13"/>
  <c r="M3279" i="13"/>
  <c r="N3279" i="13"/>
  <c r="P3279" i="13"/>
  <c r="R3279" i="13"/>
  <c r="S3279" i="13"/>
  <c r="T3279" i="13" s="1"/>
  <c r="V3279" i="13" s="1"/>
  <c r="R3280" i="13"/>
  <c r="B3280" i="13"/>
  <c r="C3280" i="13"/>
  <c r="D3280" i="13"/>
  <c r="E3280" i="13"/>
  <c r="G3280" i="13"/>
  <c r="H3280" i="13"/>
  <c r="I3280" i="13"/>
  <c r="J3280" i="13"/>
  <c r="K3280" i="13"/>
  <c r="L3280" i="13"/>
  <c r="M3280" i="13"/>
  <c r="N3280" i="13"/>
  <c r="P3280" i="13"/>
  <c r="S3280" i="13"/>
  <c r="B3281" i="13"/>
  <c r="C3281" i="13"/>
  <c r="D3281" i="13"/>
  <c r="E3281" i="13"/>
  <c r="G3281" i="13"/>
  <c r="H3281" i="13"/>
  <c r="I3281" i="13"/>
  <c r="J3281" i="13"/>
  <c r="K3281" i="13"/>
  <c r="L3281" i="13"/>
  <c r="M3281" i="13"/>
  <c r="N3281" i="13"/>
  <c r="P3281" i="13"/>
  <c r="B3282" i="13"/>
  <c r="C3282" i="13"/>
  <c r="D3282" i="13"/>
  <c r="E3282" i="13"/>
  <c r="G3282" i="13"/>
  <c r="H3282" i="13"/>
  <c r="I3282" i="13"/>
  <c r="J3282" i="13"/>
  <c r="K3282" i="13"/>
  <c r="L3282" i="13"/>
  <c r="M3282" i="13"/>
  <c r="N3282" i="13"/>
  <c r="P3282" i="13"/>
  <c r="B3283" i="13"/>
  <c r="C3283" i="13"/>
  <c r="D3283" i="13"/>
  <c r="E3283" i="13"/>
  <c r="G3283" i="13"/>
  <c r="H3283" i="13"/>
  <c r="I3283" i="13"/>
  <c r="J3283" i="13"/>
  <c r="K3283" i="13"/>
  <c r="L3283" i="13"/>
  <c r="M3283" i="13"/>
  <c r="N3283" i="13"/>
  <c r="P3283" i="13"/>
  <c r="R3284" i="13"/>
  <c r="B3284" i="13"/>
  <c r="C3284" i="13"/>
  <c r="D3284" i="13"/>
  <c r="E3284" i="13"/>
  <c r="G3284" i="13"/>
  <c r="H3284" i="13"/>
  <c r="I3284" i="13"/>
  <c r="J3284" i="13"/>
  <c r="K3284" i="13"/>
  <c r="L3284" i="13"/>
  <c r="M3284" i="13"/>
  <c r="N3284" i="13"/>
  <c r="P3284" i="13"/>
  <c r="S3284" i="13"/>
  <c r="T3284" i="13" s="1"/>
  <c r="V3284" i="13" s="1"/>
  <c r="B3285" i="13"/>
  <c r="C3285" i="13"/>
  <c r="D3285" i="13"/>
  <c r="E3285" i="13"/>
  <c r="G3285" i="13"/>
  <c r="H3285" i="13"/>
  <c r="I3285" i="13"/>
  <c r="J3285" i="13"/>
  <c r="K3285" i="13"/>
  <c r="L3285" i="13"/>
  <c r="M3285" i="13"/>
  <c r="N3285" i="13"/>
  <c r="P3285" i="13"/>
  <c r="B3286" i="13"/>
  <c r="C3286" i="13"/>
  <c r="D3286" i="13"/>
  <c r="E3286" i="13"/>
  <c r="G3286" i="13"/>
  <c r="H3286" i="13"/>
  <c r="I3286" i="13"/>
  <c r="J3286" i="13"/>
  <c r="K3286" i="13"/>
  <c r="L3286" i="13"/>
  <c r="M3286" i="13"/>
  <c r="N3286" i="13"/>
  <c r="P3286" i="13"/>
  <c r="B3287" i="13"/>
  <c r="C3287" i="13"/>
  <c r="D3287" i="13"/>
  <c r="E3287" i="13"/>
  <c r="G3287" i="13"/>
  <c r="H3287" i="13"/>
  <c r="I3287" i="13"/>
  <c r="J3287" i="13"/>
  <c r="K3287" i="13"/>
  <c r="L3287" i="13"/>
  <c r="M3287" i="13"/>
  <c r="N3287" i="13"/>
  <c r="P3287" i="13"/>
  <c r="R3287" i="13"/>
  <c r="S3287" i="13"/>
  <c r="T3287" i="13" s="1"/>
  <c r="V3287" i="13" s="1"/>
  <c r="R3288" i="13"/>
  <c r="B3288" i="13"/>
  <c r="C3288" i="13"/>
  <c r="D3288" i="13"/>
  <c r="E3288" i="13"/>
  <c r="G3288" i="13"/>
  <c r="H3288" i="13"/>
  <c r="I3288" i="13"/>
  <c r="J3288" i="13"/>
  <c r="K3288" i="13"/>
  <c r="L3288" i="13"/>
  <c r="M3288" i="13"/>
  <c r="N3288" i="13"/>
  <c r="P3288" i="13"/>
  <c r="S3288" i="13"/>
  <c r="B3289" i="13"/>
  <c r="C3289" i="13"/>
  <c r="D3289" i="13"/>
  <c r="E3289" i="13"/>
  <c r="G3289" i="13"/>
  <c r="H3289" i="13"/>
  <c r="I3289" i="13"/>
  <c r="J3289" i="13"/>
  <c r="K3289" i="13"/>
  <c r="L3289" i="13"/>
  <c r="M3289" i="13"/>
  <c r="N3289" i="13"/>
  <c r="P3289" i="13"/>
  <c r="B3290" i="13"/>
  <c r="C3290" i="13"/>
  <c r="D3290" i="13"/>
  <c r="E3290" i="13"/>
  <c r="G3290" i="13"/>
  <c r="H3290" i="13"/>
  <c r="I3290" i="13"/>
  <c r="J3290" i="13"/>
  <c r="K3290" i="13"/>
  <c r="L3290" i="13"/>
  <c r="M3290" i="13"/>
  <c r="N3290" i="13"/>
  <c r="P3290" i="13"/>
  <c r="B3291" i="13"/>
  <c r="C3291" i="13"/>
  <c r="D3291" i="13"/>
  <c r="E3291" i="13"/>
  <c r="G3291" i="13"/>
  <c r="H3291" i="13"/>
  <c r="I3291" i="13"/>
  <c r="J3291" i="13"/>
  <c r="K3291" i="13"/>
  <c r="L3291" i="13"/>
  <c r="M3291" i="13"/>
  <c r="N3291" i="13"/>
  <c r="P3291" i="13"/>
  <c r="R3292" i="13"/>
  <c r="B3292" i="13"/>
  <c r="C3292" i="13"/>
  <c r="D3292" i="13"/>
  <c r="E3292" i="13"/>
  <c r="G3292" i="13"/>
  <c r="H3292" i="13"/>
  <c r="I3292" i="13"/>
  <c r="J3292" i="13"/>
  <c r="K3292" i="13"/>
  <c r="L3292" i="13"/>
  <c r="M3292" i="13"/>
  <c r="N3292" i="13"/>
  <c r="P3292" i="13"/>
  <c r="S3292" i="13"/>
  <c r="T3292" i="13" s="1"/>
  <c r="V3292" i="13" s="1"/>
  <c r="B3293" i="13"/>
  <c r="C3293" i="13"/>
  <c r="D3293" i="13"/>
  <c r="E3293" i="13"/>
  <c r="G3293" i="13"/>
  <c r="H3293" i="13"/>
  <c r="I3293" i="13"/>
  <c r="J3293" i="13"/>
  <c r="K3293" i="13"/>
  <c r="L3293" i="13"/>
  <c r="M3293" i="13"/>
  <c r="N3293" i="13"/>
  <c r="P3293" i="13"/>
  <c r="B3294" i="13"/>
  <c r="C3294" i="13"/>
  <c r="D3294" i="13"/>
  <c r="E3294" i="13"/>
  <c r="G3294" i="13"/>
  <c r="H3294" i="13"/>
  <c r="I3294" i="13"/>
  <c r="J3294" i="13"/>
  <c r="K3294" i="13"/>
  <c r="L3294" i="13"/>
  <c r="M3294" i="13"/>
  <c r="N3294" i="13"/>
  <c r="P3294" i="13"/>
  <c r="B3295" i="13"/>
  <c r="C3295" i="13"/>
  <c r="D3295" i="13"/>
  <c r="E3295" i="13"/>
  <c r="G3295" i="13"/>
  <c r="H3295" i="13"/>
  <c r="I3295" i="13"/>
  <c r="J3295" i="13"/>
  <c r="K3295" i="13"/>
  <c r="L3295" i="13"/>
  <c r="M3295" i="13"/>
  <c r="N3295" i="13"/>
  <c r="P3295" i="13"/>
  <c r="R3295" i="13"/>
  <c r="S3295" i="13"/>
  <c r="T3295" i="13" s="1"/>
  <c r="V3295" i="13" s="1"/>
  <c r="R3296" i="13"/>
  <c r="B3296" i="13"/>
  <c r="C3296" i="13"/>
  <c r="D3296" i="13"/>
  <c r="E3296" i="13"/>
  <c r="G3296" i="13"/>
  <c r="H3296" i="13"/>
  <c r="I3296" i="13"/>
  <c r="J3296" i="13"/>
  <c r="K3296" i="13"/>
  <c r="L3296" i="13"/>
  <c r="M3296" i="13"/>
  <c r="N3296" i="13"/>
  <c r="P3296" i="13"/>
  <c r="S3296" i="13"/>
  <c r="B3297" i="13"/>
  <c r="C3297" i="13"/>
  <c r="D3297" i="13"/>
  <c r="E3297" i="13"/>
  <c r="G3297" i="13"/>
  <c r="H3297" i="13"/>
  <c r="I3297" i="13"/>
  <c r="J3297" i="13"/>
  <c r="K3297" i="13"/>
  <c r="L3297" i="13"/>
  <c r="M3297" i="13"/>
  <c r="N3297" i="13"/>
  <c r="P3297" i="13"/>
  <c r="B3298" i="13"/>
  <c r="C3298" i="13"/>
  <c r="D3298" i="13"/>
  <c r="E3298" i="13"/>
  <c r="G3298" i="13"/>
  <c r="H3298" i="13"/>
  <c r="I3298" i="13"/>
  <c r="J3298" i="13"/>
  <c r="K3298" i="13"/>
  <c r="L3298" i="13"/>
  <c r="M3298" i="13"/>
  <c r="N3298" i="13"/>
  <c r="P3298" i="13"/>
  <c r="B3299" i="13"/>
  <c r="C3299" i="13"/>
  <c r="D3299" i="13"/>
  <c r="E3299" i="13"/>
  <c r="G3299" i="13"/>
  <c r="H3299" i="13"/>
  <c r="I3299" i="13"/>
  <c r="J3299" i="13"/>
  <c r="K3299" i="13"/>
  <c r="L3299" i="13"/>
  <c r="M3299" i="13"/>
  <c r="N3299" i="13"/>
  <c r="P3299" i="13"/>
  <c r="R3300" i="13"/>
  <c r="B3300" i="13"/>
  <c r="C3300" i="13"/>
  <c r="D3300" i="13"/>
  <c r="E3300" i="13"/>
  <c r="G3300" i="13"/>
  <c r="H3300" i="13"/>
  <c r="I3300" i="13"/>
  <c r="J3300" i="13"/>
  <c r="K3300" i="13"/>
  <c r="L3300" i="13"/>
  <c r="M3300" i="13"/>
  <c r="N3300" i="13"/>
  <c r="P3300" i="13"/>
  <c r="S3300" i="13"/>
  <c r="T3300" i="13" s="1"/>
  <c r="V3300" i="13" s="1"/>
  <c r="B3301" i="13"/>
  <c r="C3301" i="13"/>
  <c r="D3301" i="13"/>
  <c r="E3301" i="13"/>
  <c r="G3301" i="13"/>
  <c r="H3301" i="13"/>
  <c r="I3301" i="13"/>
  <c r="J3301" i="13"/>
  <c r="K3301" i="13"/>
  <c r="L3301" i="13"/>
  <c r="M3301" i="13"/>
  <c r="N3301" i="13"/>
  <c r="P3301" i="13"/>
  <c r="B3302" i="13"/>
  <c r="C3302" i="13"/>
  <c r="D3302" i="13"/>
  <c r="E3302" i="13"/>
  <c r="G3302" i="13"/>
  <c r="H3302" i="13"/>
  <c r="I3302" i="13"/>
  <c r="J3302" i="13"/>
  <c r="K3302" i="13"/>
  <c r="L3302" i="13"/>
  <c r="M3302" i="13"/>
  <c r="N3302" i="13"/>
  <c r="P3302" i="13"/>
  <c r="B3303" i="13"/>
  <c r="C3303" i="13"/>
  <c r="D3303" i="13"/>
  <c r="E3303" i="13"/>
  <c r="G3303" i="13"/>
  <c r="H3303" i="13"/>
  <c r="I3303" i="13"/>
  <c r="J3303" i="13"/>
  <c r="K3303" i="13"/>
  <c r="L3303" i="13"/>
  <c r="M3303" i="13"/>
  <c r="N3303" i="13"/>
  <c r="P3303" i="13"/>
  <c r="R3303" i="13"/>
  <c r="S3303" i="13"/>
  <c r="T3303" i="13" s="1"/>
  <c r="V3303" i="13" s="1"/>
  <c r="R3304" i="13"/>
  <c r="B3304" i="13"/>
  <c r="C3304" i="13"/>
  <c r="D3304" i="13"/>
  <c r="E3304" i="13"/>
  <c r="G3304" i="13"/>
  <c r="H3304" i="13"/>
  <c r="I3304" i="13"/>
  <c r="J3304" i="13"/>
  <c r="K3304" i="13"/>
  <c r="L3304" i="13"/>
  <c r="M3304" i="13"/>
  <c r="N3304" i="13"/>
  <c r="P3304" i="13"/>
  <c r="S3304" i="13"/>
  <c r="B3305" i="13"/>
  <c r="C3305" i="13"/>
  <c r="D3305" i="13"/>
  <c r="E3305" i="13"/>
  <c r="G3305" i="13"/>
  <c r="H3305" i="13"/>
  <c r="I3305" i="13"/>
  <c r="J3305" i="13"/>
  <c r="K3305" i="13"/>
  <c r="L3305" i="13"/>
  <c r="M3305" i="13"/>
  <c r="N3305" i="13"/>
  <c r="P3305" i="13"/>
  <c r="B3306" i="13"/>
  <c r="C3306" i="13"/>
  <c r="D3306" i="13"/>
  <c r="E3306" i="13"/>
  <c r="G3306" i="13"/>
  <c r="H3306" i="13"/>
  <c r="I3306" i="13"/>
  <c r="J3306" i="13"/>
  <c r="K3306" i="13"/>
  <c r="L3306" i="13"/>
  <c r="M3306" i="13"/>
  <c r="N3306" i="13"/>
  <c r="P3306" i="13"/>
  <c r="B3307" i="13"/>
  <c r="C3307" i="13"/>
  <c r="D3307" i="13"/>
  <c r="E3307" i="13"/>
  <c r="G3307" i="13"/>
  <c r="H3307" i="13"/>
  <c r="I3307" i="13"/>
  <c r="J3307" i="13"/>
  <c r="K3307" i="13"/>
  <c r="L3307" i="13"/>
  <c r="M3307" i="13"/>
  <c r="N3307" i="13"/>
  <c r="P3307" i="13"/>
  <c r="R3308" i="13"/>
  <c r="B3308" i="13"/>
  <c r="C3308" i="13"/>
  <c r="D3308" i="13"/>
  <c r="E3308" i="13"/>
  <c r="G3308" i="13"/>
  <c r="H3308" i="13"/>
  <c r="I3308" i="13"/>
  <c r="J3308" i="13"/>
  <c r="K3308" i="13"/>
  <c r="L3308" i="13"/>
  <c r="M3308" i="13"/>
  <c r="N3308" i="13"/>
  <c r="P3308" i="13"/>
  <c r="S3308" i="13"/>
  <c r="T3308" i="13" s="1"/>
  <c r="V3308" i="13" s="1"/>
  <c r="B3309" i="13"/>
  <c r="C3309" i="13"/>
  <c r="D3309" i="13"/>
  <c r="E3309" i="13"/>
  <c r="G3309" i="13"/>
  <c r="H3309" i="13"/>
  <c r="I3309" i="13"/>
  <c r="J3309" i="13"/>
  <c r="K3309" i="13"/>
  <c r="L3309" i="13"/>
  <c r="M3309" i="13"/>
  <c r="N3309" i="13"/>
  <c r="P3309" i="13"/>
  <c r="B3310" i="13"/>
  <c r="C3310" i="13"/>
  <c r="D3310" i="13"/>
  <c r="E3310" i="13"/>
  <c r="G3310" i="13"/>
  <c r="H3310" i="13"/>
  <c r="I3310" i="13"/>
  <c r="J3310" i="13"/>
  <c r="K3310" i="13"/>
  <c r="L3310" i="13"/>
  <c r="M3310" i="13"/>
  <c r="N3310" i="13"/>
  <c r="P3310" i="13"/>
  <c r="B3311" i="13"/>
  <c r="C3311" i="13"/>
  <c r="D3311" i="13"/>
  <c r="E3311" i="13"/>
  <c r="G3311" i="13"/>
  <c r="H3311" i="13"/>
  <c r="I3311" i="13"/>
  <c r="J3311" i="13"/>
  <c r="K3311" i="13"/>
  <c r="L3311" i="13"/>
  <c r="M3311" i="13"/>
  <c r="N3311" i="13"/>
  <c r="P3311" i="13"/>
  <c r="R3311" i="13"/>
  <c r="S3311" i="13"/>
  <c r="T3311" i="13" s="1"/>
  <c r="V3311" i="13" s="1"/>
  <c r="R3312" i="13"/>
  <c r="B3312" i="13"/>
  <c r="C3312" i="13"/>
  <c r="D3312" i="13"/>
  <c r="E3312" i="13"/>
  <c r="G3312" i="13"/>
  <c r="H3312" i="13"/>
  <c r="I3312" i="13"/>
  <c r="J3312" i="13"/>
  <c r="K3312" i="13"/>
  <c r="L3312" i="13"/>
  <c r="M3312" i="13"/>
  <c r="N3312" i="13"/>
  <c r="P3312" i="13"/>
  <c r="S3312" i="13"/>
  <c r="B3313" i="13"/>
  <c r="C3313" i="13"/>
  <c r="D3313" i="13"/>
  <c r="E3313" i="13"/>
  <c r="G3313" i="13"/>
  <c r="H3313" i="13"/>
  <c r="I3313" i="13"/>
  <c r="J3313" i="13"/>
  <c r="K3313" i="13"/>
  <c r="L3313" i="13"/>
  <c r="M3313" i="13"/>
  <c r="N3313" i="13"/>
  <c r="P3313" i="13"/>
  <c r="B3314" i="13"/>
  <c r="C3314" i="13"/>
  <c r="D3314" i="13"/>
  <c r="E3314" i="13"/>
  <c r="G3314" i="13"/>
  <c r="H3314" i="13"/>
  <c r="I3314" i="13"/>
  <c r="J3314" i="13"/>
  <c r="K3314" i="13"/>
  <c r="L3314" i="13"/>
  <c r="M3314" i="13"/>
  <c r="N3314" i="13"/>
  <c r="P3314" i="13"/>
  <c r="B3315" i="13"/>
  <c r="C3315" i="13"/>
  <c r="D3315" i="13"/>
  <c r="E3315" i="13"/>
  <c r="G3315" i="13"/>
  <c r="H3315" i="13"/>
  <c r="I3315" i="13"/>
  <c r="J3315" i="13"/>
  <c r="K3315" i="13"/>
  <c r="L3315" i="13"/>
  <c r="M3315" i="13"/>
  <c r="N3315" i="13"/>
  <c r="P3315" i="13"/>
  <c r="R3315" i="13"/>
  <c r="R3316" i="13"/>
  <c r="B3316" i="13"/>
  <c r="C3316" i="13"/>
  <c r="D3316" i="13"/>
  <c r="E3316" i="13"/>
  <c r="G3316" i="13"/>
  <c r="H3316" i="13"/>
  <c r="I3316" i="13"/>
  <c r="J3316" i="13"/>
  <c r="K3316" i="13"/>
  <c r="L3316" i="13"/>
  <c r="M3316" i="13"/>
  <c r="N3316" i="13"/>
  <c r="P3316" i="13"/>
  <c r="S3316" i="13"/>
  <c r="T3316" i="13" s="1"/>
  <c r="V3316" i="13" s="1"/>
  <c r="B3317" i="13"/>
  <c r="C3317" i="13"/>
  <c r="D3317" i="13"/>
  <c r="E3317" i="13"/>
  <c r="G3317" i="13"/>
  <c r="H3317" i="13"/>
  <c r="I3317" i="13"/>
  <c r="J3317" i="13"/>
  <c r="K3317" i="13"/>
  <c r="L3317" i="13"/>
  <c r="M3317" i="13"/>
  <c r="N3317" i="13"/>
  <c r="P3317" i="13"/>
  <c r="B3318" i="13"/>
  <c r="C3318" i="13"/>
  <c r="D3318" i="13"/>
  <c r="E3318" i="13"/>
  <c r="G3318" i="13"/>
  <c r="H3318" i="13"/>
  <c r="I3318" i="13"/>
  <c r="J3318" i="13"/>
  <c r="K3318" i="13"/>
  <c r="L3318" i="13"/>
  <c r="M3318" i="13"/>
  <c r="N3318" i="13"/>
  <c r="P3318" i="13"/>
  <c r="S3318" i="13"/>
  <c r="T3318" i="13" s="1"/>
  <c r="V3318" i="13" s="1"/>
  <c r="B3319" i="13"/>
  <c r="C3319" i="13"/>
  <c r="D3319" i="13"/>
  <c r="E3319" i="13"/>
  <c r="G3319" i="13"/>
  <c r="H3319" i="13"/>
  <c r="I3319" i="13"/>
  <c r="J3319" i="13"/>
  <c r="K3319" i="13"/>
  <c r="L3319" i="13"/>
  <c r="M3319" i="13"/>
  <c r="N3319" i="13"/>
  <c r="P3319" i="13"/>
  <c r="R3319" i="13"/>
  <c r="S3319" i="13"/>
  <c r="T3319" i="13" s="1"/>
  <c r="V3319" i="13" s="1"/>
  <c r="R3320" i="13"/>
  <c r="B3320" i="13"/>
  <c r="C3320" i="13"/>
  <c r="D3320" i="13"/>
  <c r="E3320" i="13"/>
  <c r="G3320" i="13"/>
  <c r="H3320" i="13"/>
  <c r="I3320" i="13"/>
  <c r="J3320" i="13"/>
  <c r="K3320" i="13"/>
  <c r="L3320" i="13"/>
  <c r="M3320" i="13"/>
  <c r="N3320" i="13"/>
  <c r="P3320" i="13"/>
  <c r="S3320" i="13"/>
  <c r="B3321" i="13"/>
  <c r="C3321" i="13"/>
  <c r="D3321" i="13"/>
  <c r="E3321" i="13"/>
  <c r="G3321" i="13"/>
  <c r="H3321" i="13"/>
  <c r="I3321" i="13"/>
  <c r="J3321" i="13"/>
  <c r="K3321" i="13"/>
  <c r="L3321" i="13"/>
  <c r="M3321" i="13"/>
  <c r="N3321" i="13"/>
  <c r="P3321" i="13"/>
  <c r="B3322" i="13"/>
  <c r="C3322" i="13"/>
  <c r="D3322" i="13"/>
  <c r="E3322" i="13"/>
  <c r="G3322" i="13"/>
  <c r="H3322" i="13"/>
  <c r="I3322" i="13"/>
  <c r="J3322" i="13"/>
  <c r="K3322" i="13"/>
  <c r="L3322" i="13"/>
  <c r="M3322" i="13"/>
  <c r="N3322" i="13"/>
  <c r="P3322" i="13"/>
  <c r="R3322" i="13"/>
  <c r="B3323" i="13"/>
  <c r="C3323" i="13"/>
  <c r="D3323" i="13"/>
  <c r="E3323" i="13"/>
  <c r="G3323" i="13"/>
  <c r="H3323" i="13"/>
  <c r="I3323" i="13"/>
  <c r="J3323" i="13"/>
  <c r="K3323" i="13"/>
  <c r="L3323" i="13"/>
  <c r="M3323" i="13"/>
  <c r="N3323" i="13"/>
  <c r="P3323" i="13"/>
  <c r="R3324" i="13"/>
  <c r="B3324" i="13"/>
  <c r="C3324" i="13"/>
  <c r="D3324" i="13"/>
  <c r="E3324" i="13"/>
  <c r="G3324" i="13"/>
  <c r="H3324" i="13"/>
  <c r="I3324" i="13"/>
  <c r="J3324" i="13"/>
  <c r="K3324" i="13"/>
  <c r="L3324" i="13"/>
  <c r="M3324" i="13"/>
  <c r="N3324" i="13"/>
  <c r="P3324" i="13"/>
  <c r="S3324" i="13"/>
  <c r="T3324" i="13" s="1"/>
  <c r="V3324" i="13" s="1"/>
  <c r="B3325" i="13"/>
  <c r="C3325" i="13"/>
  <c r="D3325" i="13"/>
  <c r="E3325" i="13"/>
  <c r="G3325" i="13"/>
  <c r="H3325" i="13"/>
  <c r="I3325" i="13"/>
  <c r="J3325" i="13"/>
  <c r="K3325" i="13"/>
  <c r="L3325" i="13"/>
  <c r="M3325" i="13"/>
  <c r="N3325" i="13"/>
  <c r="P3325" i="13"/>
  <c r="B3326" i="13"/>
  <c r="C3326" i="13"/>
  <c r="D3326" i="13"/>
  <c r="E3326" i="13"/>
  <c r="G3326" i="13"/>
  <c r="H3326" i="13"/>
  <c r="I3326" i="13"/>
  <c r="J3326" i="13"/>
  <c r="K3326" i="13"/>
  <c r="L3326" i="13"/>
  <c r="M3326" i="13"/>
  <c r="N3326" i="13"/>
  <c r="P3326" i="13"/>
  <c r="R3326" i="13"/>
  <c r="B3327" i="13"/>
  <c r="C3327" i="13"/>
  <c r="D3327" i="13"/>
  <c r="E3327" i="13"/>
  <c r="G3327" i="13"/>
  <c r="H3327" i="13"/>
  <c r="I3327" i="13"/>
  <c r="J3327" i="13"/>
  <c r="K3327" i="13"/>
  <c r="L3327" i="13"/>
  <c r="M3327" i="13"/>
  <c r="N3327" i="13"/>
  <c r="P3327" i="13"/>
  <c r="R3327" i="13"/>
  <c r="S3327" i="13"/>
  <c r="T3327" i="13" s="1"/>
  <c r="V3327" i="13" s="1"/>
  <c r="R3328" i="13"/>
  <c r="B3328" i="13"/>
  <c r="C3328" i="13"/>
  <c r="D3328" i="13"/>
  <c r="E3328" i="13"/>
  <c r="G3328" i="13"/>
  <c r="H3328" i="13"/>
  <c r="I3328" i="13"/>
  <c r="J3328" i="13"/>
  <c r="K3328" i="13"/>
  <c r="L3328" i="13"/>
  <c r="M3328" i="13"/>
  <c r="N3328" i="13"/>
  <c r="P3328" i="13"/>
  <c r="S3328" i="13"/>
  <c r="B3329" i="13"/>
  <c r="C3329" i="13"/>
  <c r="D3329" i="13"/>
  <c r="E3329" i="13"/>
  <c r="G3329" i="13"/>
  <c r="H3329" i="13"/>
  <c r="I3329" i="13"/>
  <c r="J3329" i="13"/>
  <c r="K3329" i="13"/>
  <c r="L3329" i="13"/>
  <c r="M3329" i="13"/>
  <c r="N3329" i="13"/>
  <c r="P3329" i="13"/>
  <c r="B3330" i="13"/>
  <c r="C3330" i="13"/>
  <c r="D3330" i="13"/>
  <c r="E3330" i="13"/>
  <c r="G3330" i="13"/>
  <c r="H3330" i="13"/>
  <c r="I3330" i="13"/>
  <c r="J3330" i="13"/>
  <c r="K3330" i="13"/>
  <c r="L3330" i="13"/>
  <c r="M3330" i="13"/>
  <c r="N3330" i="13"/>
  <c r="P3330" i="13"/>
  <c r="R3330" i="13"/>
  <c r="S3331" i="13"/>
  <c r="B3331" i="13"/>
  <c r="C3331" i="13"/>
  <c r="D3331" i="13"/>
  <c r="E3331" i="13"/>
  <c r="G3331" i="13"/>
  <c r="H3331" i="13"/>
  <c r="I3331" i="13"/>
  <c r="J3331" i="13"/>
  <c r="K3331" i="13"/>
  <c r="L3331" i="13"/>
  <c r="M3331" i="13"/>
  <c r="N3331" i="13"/>
  <c r="P3331" i="13"/>
  <c r="R3332" i="13"/>
  <c r="B3332" i="13"/>
  <c r="C3332" i="13"/>
  <c r="D3332" i="13"/>
  <c r="E3332" i="13"/>
  <c r="G3332" i="13"/>
  <c r="H3332" i="13"/>
  <c r="I3332" i="13"/>
  <c r="J3332" i="13"/>
  <c r="K3332" i="13"/>
  <c r="L3332" i="13"/>
  <c r="M3332" i="13"/>
  <c r="N3332" i="13"/>
  <c r="P3332" i="13"/>
  <c r="S3332" i="13"/>
  <c r="T3332" i="13" s="1"/>
  <c r="V3332" i="13" s="1"/>
  <c r="B3333" i="13"/>
  <c r="C3333" i="13"/>
  <c r="D3333" i="13"/>
  <c r="E3333" i="13"/>
  <c r="G3333" i="13"/>
  <c r="H3333" i="13"/>
  <c r="I3333" i="13"/>
  <c r="J3333" i="13"/>
  <c r="K3333" i="13"/>
  <c r="L3333" i="13"/>
  <c r="M3333" i="13"/>
  <c r="N3333" i="13"/>
  <c r="P3333" i="13"/>
  <c r="B3334" i="13"/>
  <c r="C3334" i="13"/>
  <c r="D3334" i="13"/>
  <c r="E3334" i="13"/>
  <c r="G3334" i="13"/>
  <c r="H3334" i="13"/>
  <c r="I3334" i="13"/>
  <c r="J3334" i="13"/>
  <c r="K3334" i="13"/>
  <c r="L3334" i="13"/>
  <c r="M3334" i="13"/>
  <c r="N3334" i="13"/>
  <c r="P3334" i="13"/>
  <c r="B3335" i="13"/>
  <c r="C3335" i="13"/>
  <c r="D3335" i="13"/>
  <c r="E3335" i="13"/>
  <c r="G3335" i="13"/>
  <c r="H3335" i="13"/>
  <c r="I3335" i="13"/>
  <c r="J3335" i="13"/>
  <c r="K3335" i="13"/>
  <c r="L3335" i="13"/>
  <c r="M3335" i="13"/>
  <c r="N3335" i="13"/>
  <c r="P3335" i="13"/>
  <c r="R3335" i="13"/>
  <c r="S3335" i="13"/>
  <c r="T3335" i="13" s="1"/>
  <c r="V3335" i="13" s="1"/>
  <c r="R3336" i="13"/>
  <c r="B3336" i="13"/>
  <c r="C3336" i="13"/>
  <c r="D3336" i="13"/>
  <c r="E3336" i="13"/>
  <c r="G3336" i="13"/>
  <c r="H3336" i="13"/>
  <c r="I3336" i="13"/>
  <c r="J3336" i="13"/>
  <c r="K3336" i="13"/>
  <c r="L3336" i="13"/>
  <c r="M3336" i="13"/>
  <c r="N3336" i="13"/>
  <c r="P3336" i="13"/>
  <c r="S3336" i="13"/>
  <c r="B3337" i="13"/>
  <c r="C3337" i="13"/>
  <c r="D3337" i="13"/>
  <c r="E3337" i="13"/>
  <c r="G3337" i="13"/>
  <c r="H3337" i="13"/>
  <c r="I3337" i="13"/>
  <c r="J3337" i="13"/>
  <c r="K3337" i="13"/>
  <c r="L3337" i="13"/>
  <c r="M3337" i="13"/>
  <c r="N3337" i="13"/>
  <c r="P3337" i="13"/>
  <c r="B3338" i="13"/>
  <c r="C3338" i="13"/>
  <c r="D3338" i="13"/>
  <c r="E3338" i="13"/>
  <c r="G3338" i="13"/>
  <c r="H3338" i="13"/>
  <c r="I3338" i="13"/>
  <c r="J3338" i="13"/>
  <c r="K3338" i="13"/>
  <c r="L3338" i="13"/>
  <c r="M3338" i="13"/>
  <c r="N3338" i="13"/>
  <c r="P3338" i="13"/>
  <c r="R3338" i="13"/>
  <c r="S3338" i="13"/>
  <c r="B3339" i="13"/>
  <c r="C3339" i="13"/>
  <c r="D3339" i="13"/>
  <c r="E3339" i="13"/>
  <c r="G3339" i="13"/>
  <c r="H3339" i="13"/>
  <c r="I3339" i="13"/>
  <c r="J3339" i="13"/>
  <c r="K3339" i="13"/>
  <c r="L3339" i="13"/>
  <c r="M3339" i="13"/>
  <c r="N3339" i="13"/>
  <c r="P3339" i="13"/>
  <c r="R3340" i="13"/>
  <c r="B3340" i="13"/>
  <c r="C3340" i="13"/>
  <c r="D3340" i="13"/>
  <c r="E3340" i="13"/>
  <c r="G3340" i="13"/>
  <c r="H3340" i="13"/>
  <c r="I3340" i="13"/>
  <c r="J3340" i="13"/>
  <c r="K3340" i="13"/>
  <c r="L3340" i="13"/>
  <c r="M3340" i="13"/>
  <c r="N3340" i="13"/>
  <c r="P3340" i="13"/>
  <c r="S3340" i="13"/>
  <c r="T3340" i="13" s="1"/>
  <c r="V3340" i="13" s="1"/>
  <c r="B3341" i="13"/>
  <c r="C3341" i="13"/>
  <c r="D3341" i="13"/>
  <c r="E3341" i="13"/>
  <c r="G3341" i="13"/>
  <c r="H3341" i="13"/>
  <c r="I3341" i="13"/>
  <c r="J3341" i="13"/>
  <c r="K3341" i="13"/>
  <c r="L3341" i="13"/>
  <c r="M3341" i="13"/>
  <c r="N3341" i="13"/>
  <c r="P3341" i="13"/>
  <c r="B3342" i="13"/>
  <c r="C3342" i="13"/>
  <c r="D3342" i="13"/>
  <c r="E3342" i="13"/>
  <c r="G3342" i="13"/>
  <c r="H3342" i="13"/>
  <c r="I3342" i="13"/>
  <c r="J3342" i="13"/>
  <c r="K3342" i="13"/>
  <c r="L3342" i="13"/>
  <c r="M3342" i="13"/>
  <c r="N3342" i="13"/>
  <c r="P3342" i="13"/>
  <c r="B3343" i="13"/>
  <c r="C3343" i="13"/>
  <c r="D3343" i="13"/>
  <c r="E3343" i="13"/>
  <c r="G3343" i="13"/>
  <c r="H3343" i="13"/>
  <c r="I3343" i="13"/>
  <c r="J3343" i="13"/>
  <c r="K3343" i="13"/>
  <c r="L3343" i="13"/>
  <c r="M3343" i="13"/>
  <c r="N3343" i="13"/>
  <c r="P3343" i="13"/>
  <c r="R3343" i="13"/>
  <c r="S3343" i="13"/>
  <c r="T3343" i="13" s="1"/>
  <c r="V3343" i="13" s="1"/>
  <c r="R3344" i="13"/>
  <c r="B3344" i="13"/>
  <c r="C3344" i="13"/>
  <c r="D3344" i="13"/>
  <c r="E3344" i="13"/>
  <c r="G3344" i="13"/>
  <c r="H3344" i="13"/>
  <c r="I3344" i="13"/>
  <c r="J3344" i="13"/>
  <c r="K3344" i="13"/>
  <c r="L3344" i="13"/>
  <c r="M3344" i="13"/>
  <c r="N3344" i="13"/>
  <c r="P3344" i="13"/>
  <c r="S3344" i="13"/>
  <c r="B3345" i="13"/>
  <c r="C3345" i="13"/>
  <c r="D3345" i="13"/>
  <c r="E3345" i="13"/>
  <c r="G3345" i="13"/>
  <c r="H3345" i="13"/>
  <c r="I3345" i="13"/>
  <c r="J3345" i="13"/>
  <c r="K3345" i="13"/>
  <c r="L3345" i="13"/>
  <c r="M3345" i="13"/>
  <c r="N3345" i="13"/>
  <c r="P3345" i="13"/>
  <c r="B3346" i="13"/>
  <c r="C3346" i="13"/>
  <c r="D3346" i="13"/>
  <c r="E3346" i="13"/>
  <c r="G3346" i="13"/>
  <c r="H3346" i="13"/>
  <c r="I3346" i="13"/>
  <c r="J3346" i="13"/>
  <c r="K3346" i="13"/>
  <c r="L3346" i="13"/>
  <c r="M3346" i="13"/>
  <c r="N3346" i="13"/>
  <c r="P3346" i="13"/>
  <c r="R3346" i="13"/>
  <c r="S3346" i="13"/>
  <c r="B3347" i="13"/>
  <c r="C3347" i="13"/>
  <c r="D3347" i="13"/>
  <c r="E3347" i="13"/>
  <c r="G3347" i="13"/>
  <c r="H3347" i="13"/>
  <c r="I3347" i="13"/>
  <c r="J3347" i="13"/>
  <c r="K3347" i="13"/>
  <c r="L3347" i="13"/>
  <c r="M3347" i="13"/>
  <c r="N3347" i="13"/>
  <c r="P3347" i="13"/>
  <c r="R3348" i="13"/>
  <c r="B3348" i="13"/>
  <c r="C3348" i="13"/>
  <c r="D3348" i="13"/>
  <c r="E3348" i="13"/>
  <c r="G3348" i="13"/>
  <c r="H3348" i="13"/>
  <c r="I3348" i="13"/>
  <c r="J3348" i="13"/>
  <c r="K3348" i="13"/>
  <c r="L3348" i="13"/>
  <c r="M3348" i="13"/>
  <c r="N3348" i="13"/>
  <c r="P3348" i="13"/>
  <c r="S3348" i="13"/>
  <c r="T3348" i="13" s="1"/>
  <c r="V3348" i="13" s="1"/>
  <c r="B3349" i="13"/>
  <c r="C3349" i="13"/>
  <c r="D3349" i="13"/>
  <c r="E3349" i="13"/>
  <c r="G3349" i="13"/>
  <c r="H3349" i="13"/>
  <c r="I3349" i="13"/>
  <c r="J3349" i="13"/>
  <c r="K3349" i="13"/>
  <c r="L3349" i="13"/>
  <c r="M3349" i="13"/>
  <c r="N3349" i="13"/>
  <c r="P3349" i="13"/>
  <c r="B3350" i="13"/>
  <c r="C3350" i="13"/>
  <c r="D3350" i="13"/>
  <c r="E3350" i="13"/>
  <c r="G3350" i="13"/>
  <c r="H3350" i="13"/>
  <c r="I3350" i="13"/>
  <c r="J3350" i="13"/>
  <c r="K3350" i="13"/>
  <c r="L3350" i="13"/>
  <c r="M3350" i="13"/>
  <c r="N3350" i="13"/>
  <c r="P3350" i="13"/>
  <c r="B3351" i="13"/>
  <c r="C3351" i="13"/>
  <c r="D3351" i="13"/>
  <c r="E3351" i="13"/>
  <c r="G3351" i="13"/>
  <c r="H3351" i="13"/>
  <c r="I3351" i="13"/>
  <c r="J3351" i="13"/>
  <c r="K3351" i="13"/>
  <c r="L3351" i="13"/>
  <c r="M3351" i="13"/>
  <c r="N3351" i="13"/>
  <c r="P3351" i="13"/>
  <c r="R3351" i="13"/>
  <c r="S3351" i="13"/>
  <c r="T3351" i="13" s="1"/>
  <c r="V3351" i="13" s="1"/>
  <c r="R3352" i="13"/>
  <c r="B3352" i="13"/>
  <c r="C3352" i="13"/>
  <c r="D3352" i="13"/>
  <c r="E3352" i="13"/>
  <c r="G3352" i="13"/>
  <c r="H3352" i="13"/>
  <c r="I3352" i="13"/>
  <c r="J3352" i="13"/>
  <c r="K3352" i="13"/>
  <c r="L3352" i="13"/>
  <c r="M3352" i="13"/>
  <c r="N3352" i="13"/>
  <c r="P3352" i="13"/>
  <c r="S3352" i="13"/>
  <c r="B3353" i="13"/>
  <c r="C3353" i="13"/>
  <c r="D3353" i="13"/>
  <c r="E3353" i="13"/>
  <c r="G3353" i="13"/>
  <c r="H3353" i="13"/>
  <c r="I3353" i="13"/>
  <c r="J3353" i="13"/>
  <c r="K3353" i="13"/>
  <c r="L3353" i="13"/>
  <c r="M3353" i="13"/>
  <c r="N3353" i="13"/>
  <c r="P3353" i="13"/>
  <c r="B3354" i="13"/>
  <c r="C3354" i="13"/>
  <c r="D3354" i="13"/>
  <c r="E3354" i="13"/>
  <c r="G3354" i="13"/>
  <c r="H3354" i="13"/>
  <c r="I3354" i="13"/>
  <c r="J3354" i="13"/>
  <c r="K3354" i="13"/>
  <c r="L3354" i="13"/>
  <c r="M3354" i="13"/>
  <c r="N3354" i="13"/>
  <c r="P3354" i="13"/>
  <c r="R3354" i="13"/>
  <c r="S3354" i="13"/>
  <c r="T3354" i="13" s="1"/>
  <c r="V3354" i="13" s="1"/>
  <c r="B3355" i="13"/>
  <c r="C3355" i="13"/>
  <c r="D3355" i="13"/>
  <c r="E3355" i="13"/>
  <c r="G3355" i="13"/>
  <c r="H3355" i="13"/>
  <c r="I3355" i="13"/>
  <c r="J3355" i="13"/>
  <c r="K3355" i="13"/>
  <c r="L3355" i="13"/>
  <c r="M3355" i="13"/>
  <c r="N3355" i="13"/>
  <c r="P3355" i="13"/>
  <c r="R3356" i="13"/>
  <c r="B3356" i="13"/>
  <c r="C3356" i="13"/>
  <c r="D3356" i="13"/>
  <c r="E3356" i="13"/>
  <c r="G3356" i="13"/>
  <c r="H3356" i="13"/>
  <c r="I3356" i="13"/>
  <c r="J3356" i="13"/>
  <c r="K3356" i="13"/>
  <c r="L3356" i="13"/>
  <c r="M3356" i="13"/>
  <c r="N3356" i="13"/>
  <c r="P3356" i="13"/>
  <c r="S3356" i="13"/>
  <c r="T3356" i="13" s="1"/>
  <c r="V3356" i="13" s="1"/>
  <c r="B3357" i="13"/>
  <c r="C3357" i="13"/>
  <c r="D3357" i="13"/>
  <c r="E3357" i="13"/>
  <c r="G3357" i="13"/>
  <c r="H3357" i="13"/>
  <c r="I3357" i="13"/>
  <c r="J3357" i="13"/>
  <c r="K3357" i="13"/>
  <c r="L3357" i="13"/>
  <c r="M3357" i="13"/>
  <c r="N3357" i="13"/>
  <c r="P3357" i="13"/>
  <c r="B3358" i="13"/>
  <c r="C3358" i="13"/>
  <c r="D3358" i="13"/>
  <c r="E3358" i="13"/>
  <c r="G3358" i="13"/>
  <c r="H3358" i="13"/>
  <c r="I3358" i="13"/>
  <c r="J3358" i="13"/>
  <c r="K3358" i="13"/>
  <c r="L3358" i="13"/>
  <c r="M3358" i="13"/>
  <c r="N3358" i="13"/>
  <c r="P3358" i="13"/>
  <c r="R3358" i="13"/>
  <c r="B3359" i="13"/>
  <c r="C3359" i="13"/>
  <c r="D3359" i="13"/>
  <c r="E3359" i="13"/>
  <c r="G3359" i="13"/>
  <c r="H3359" i="13"/>
  <c r="I3359" i="13"/>
  <c r="J3359" i="13"/>
  <c r="K3359" i="13"/>
  <c r="L3359" i="13"/>
  <c r="M3359" i="13"/>
  <c r="N3359" i="13"/>
  <c r="P3359" i="13"/>
  <c r="R3359" i="13"/>
  <c r="S3359" i="13"/>
  <c r="T3359" i="13" s="1"/>
  <c r="V3359" i="13" s="1"/>
  <c r="R3360" i="13"/>
  <c r="B3360" i="13"/>
  <c r="C3360" i="13"/>
  <c r="D3360" i="13"/>
  <c r="E3360" i="13"/>
  <c r="G3360" i="13"/>
  <c r="H3360" i="13"/>
  <c r="I3360" i="13"/>
  <c r="J3360" i="13"/>
  <c r="K3360" i="13"/>
  <c r="L3360" i="13"/>
  <c r="M3360" i="13"/>
  <c r="N3360" i="13"/>
  <c r="P3360" i="13"/>
  <c r="S3360" i="13"/>
  <c r="B3361" i="13"/>
  <c r="C3361" i="13"/>
  <c r="D3361" i="13"/>
  <c r="E3361" i="13"/>
  <c r="G3361" i="13"/>
  <c r="H3361" i="13"/>
  <c r="I3361" i="13"/>
  <c r="J3361" i="13"/>
  <c r="K3361" i="13"/>
  <c r="L3361" i="13"/>
  <c r="M3361" i="13"/>
  <c r="N3361" i="13"/>
  <c r="P3361" i="13"/>
  <c r="B3362" i="13"/>
  <c r="C3362" i="13"/>
  <c r="D3362" i="13"/>
  <c r="E3362" i="13"/>
  <c r="G3362" i="13"/>
  <c r="H3362" i="13"/>
  <c r="I3362" i="13"/>
  <c r="J3362" i="13"/>
  <c r="K3362" i="13"/>
  <c r="L3362" i="13"/>
  <c r="M3362" i="13"/>
  <c r="N3362" i="13"/>
  <c r="P3362" i="13"/>
  <c r="R3362" i="13"/>
  <c r="S3362" i="13"/>
  <c r="T3362" i="13" s="1"/>
  <c r="V3362" i="13" s="1"/>
  <c r="B3363" i="13"/>
  <c r="C3363" i="13"/>
  <c r="D3363" i="13"/>
  <c r="E3363" i="13"/>
  <c r="G3363" i="13"/>
  <c r="H3363" i="13"/>
  <c r="I3363" i="13"/>
  <c r="J3363" i="13"/>
  <c r="K3363" i="13"/>
  <c r="L3363" i="13"/>
  <c r="M3363" i="13"/>
  <c r="N3363" i="13"/>
  <c r="P3363" i="13"/>
  <c r="R3364" i="13"/>
  <c r="B3364" i="13"/>
  <c r="C3364" i="13"/>
  <c r="D3364" i="13"/>
  <c r="E3364" i="13"/>
  <c r="G3364" i="13"/>
  <c r="H3364" i="13"/>
  <c r="I3364" i="13"/>
  <c r="J3364" i="13"/>
  <c r="K3364" i="13"/>
  <c r="L3364" i="13"/>
  <c r="M3364" i="13"/>
  <c r="N3364" i="13"/>
  <c r="P3364" i="13"/>
  <c r="S3364" i="13"/>
  <c r="T3364" i="13" s="1"/>
  <c r="V3364" i="13" s="1"/>
  <c r="B3365" i="13"/>
  <c r="C3365" i="13"/>
  <c r="D3365" i="13"/>
  <c r="E3365" i="13"/>
  <c r="G3365" i="13"/>
  <c r="H3365" i="13"/>
  <c r="I3365" i="13"/>
  <c r="J3365" i="13"/>
  <c r="K3365" i="13"/>
  <c r="L3365" i="13"/>
  <c r="M3365" i="13"/>
  <c r="N3365" i="13"/>
  <c r="P3365" i="13"/>
  <c r="B3366" i="13"/>
  <c r="C3366" i="13"/>
  <c r="D3366" i="13"/>
  <c r="E3366" i="13"/>
  <c r="G3366" i="13"/>
  <c r="H3366" i="13"/>
  <c r="I3366" i="13"/>
  <c r="J3366" i="13"/>
  <c r="K3366" i="13"/>
  <c r="L3366" i="13"/>
  <c r="M3366" i="13"/>
  <c r="N3366" i="13"/>
  <c r="P3366" i="13"/>
  <c r="B3367" i="13"/>
  <c r="C3367" i="13"/>
  <c r="D3367" i="13"/>
  <c r="E3367" i="13"/>
  <c r="G3367" i="13"/>
  <c r="H3367" i="13"/>
  <c r="I3367" i="13"/>
  <c r="J3367" i="13"/>
  <c r="K3367" i="13"/>
  <c r="L3367" i="13"/>
  <c r="M3367" i="13"/>
  <c r="N3367" i="13"/>
  <c r="P3367" i="13"/>
  <c r="R3367" i="13"/>
  <c r="S3367" i="13"/>
  <c r="T3367" i="13" s="1"/>
  <c r="V3367" i="13" s="1"/>
  <c r="R3368" i="13"/>
  <c r="B3368" i="13"/>
  <c r="C3368" i="13"/>
  <c r="D3368" i="13"/>
  <c r="E3368" i="13"/>
  <c r="G3368" i="13"/>
  <c r="H3368" i="13"/>
  <c r="I3368" i="13"/>
  <c r="J3368" i="13"/>
  <c r="K3368" i="13"/>
  <c r="L3368" i="13"/>
  <c r="M3368" i="13"/>
  <c r="N3368" i="13"/>
  <c r="P3368" i="13"/>
  <c r="S3368" i="13"/>
  <c r="B3369" i="13"/>
  <c r="C3369" i="13"/>
  <c r="D3369" i="13"/>
  <c r="E3369" i="13"/>
  <c r="G3369" i="13"/>
  <c r="H3369" i="13"/>
  <c r="I3369" i="13"/>
  <c r="J3369" i="13"/>
  <c r="K3369" i="13"/>
  <c r="L3369" i="13"/>
  <c r="M3369" i="13"/>
  <c r="N3369" i="13"/>
  <c r="P3369" i="13"/>
  <c r="B3370" i="13"/>
  <c r="C3370" i="13"/>
  <c r="D3370" i="13"/>
  <c r="E3370" i="13"/>
  <c r="G3370" i="13"/>
  <c r="H3370" i="13"/>
  <c r="I3370" i="13"/>
  <c r="J3370" i="13"/>
  <c r="K3370" i="13"/>
  <c r="L3370" i="13"/>
  <c r="M3370" i="13"/>
  <c r="N3370" i="13"/>
  <c r="P3370" i="13"/>
  <c r="S3370" i="13"/>
  <c r="T3370" i="13" s="1"/>
  <c r="V3370" i="13" s="1"/>
  <c r="B3371" i="13"/>
  <c r="C3371" i="13"/>
  <c r="D3371" i="13"/>
  <c r="E3371" i="13"/>
  <c r="G3371" i="13"/>
  <c r="H3371" i="13"/>
  <c r="I3371" i="13"/>
  <c r="J3371" i="13"/>
  <c r="K3371" i="13"/>
  <c r="L3371" i="13"/>
  <c r="M3371" i="13"/>
  <c r="N3371" i="13"/>
  <c r="P3371" i="13"/>
  <c r="R3372" i="13"/>
  <c r="B3372" i="13"/>
  <c r="C3372" i="13"/>
  <c r="D3372" i="13"/>
  <c r="E3372" i="13"/>
  <c r="G3372" i="13"/>
  <c r="H3372" i="13"/>
  <c r="I3372" i="13"/>
  <c r="J3372" i="13"/>
  <c r="K3372" i="13"/>
  <c r="L3372" i="13"/>
  <c r="M3372" i="13"/>
  <c r="N3372" i="13"/>
  <c r="P3372" i="13"/>
  <c r="S3372" i="13"/>
  <c r="T3372" i="13" s="1"/>
  <c r="V3372" i="13" s="1"/>
  <c r="B3373" i="13"/>
  <c r="C3373" i="13"/>
  <c r="D3373" i="13"/>
  <c r="E3373" i="13"/>
  <c r="G3373" i="13"/>
  <c r="H3373" i="13"/>
  <c r="I3373" i="13"/>
  <c r="J3373" i="13"/>
  <c r="K3373" i="13"/>
  <c r="L3373" i="13"/>
  <c r="M3373" i="13"/>
  <c r="N3373" i="13"/>
  <c r="P3373" i="13"/>
  <c r="B3374" i="13"/>
  <c r="C3374" i="13"/>
  <c r="D3374" i="13"/>
  <c r="E3374" i="13"/>
  <c r="G3374" i="13"/>
  <c r="H3374" i="13"/>
  <c r="I3374" i="13"/>
  <c r="J3374" i="13"/>
  <c r="K3374" i="13"/>
  <c r="L3374" i="13"/>
  <c r="M3374" i="13"/>
  <c r="N3374" i="13"/>
  <c r="P3374" i="13"/>
  <c r="B3375" i="13"/>
  <c r="C3375" i="13"/>
  <c r="D3375" i="13"/>
  <c r="E3375" i="13"/>
  <c r="G3375" i="13"/>
  <c r="H3375" i="13"/>
  <c r="I3375" i="13"/>
  <c r="J3375" i="13"/>
  <c r="K3375" i="13"/>
  <c r="L3375" i="13"/>
  <c r="M3375" i="13"/>
  <c r="N3375" i="13"/>
  <c r="P3375" i="13"/>
  <c r="R3375" i="13"/>
  <c r="S3375" i="13"/>
  <c r="T3375" i="13" s="1"/>
  <c r="V3375" i="13" s="1"/>
  <c r="R3376" i="13"/>
  <c r="B3376" i="13"/>
  <c r="C3376" i="13"/>
  <c r="D3376" i="13"/>
  <c r="E3376" i="13"/>
  <c r="G3376" i="13"/>
  <c r="H3376" i="13"/>
  <c r="I3376" i="13"/>
  <c r="J3376" i="13"/>
  <c r="K3376" i="13"/>
  <c r="L3376" i="13"/>
  <c r="M3376" i="13"/>
  <c r="N3376" i="13"/>
  <c r="P3376" i="13"/>
  <c r="S3376" i="13"/>
  <c r="B3377" i="13"/>
  <c r="C3377" i="13"/>
  <c r="D3377" i="13"/>
  <c r="E3377" i="13"/>
  <c r="G3377" i="13"/>
  <c r="H3377" i="13"/>
  <c r="I3377" i="13"/>
  <c r="J3377" i="13"/>
  <c r="K3377" i="13"/>
  <c r="L3377" i="13"/>
  <c r="M3377" i="13"/>
  <c r="N3377" i="13"/>
  <c r="P3377" i="13"/>
  <c r="B3378" i="13"/>
  <c r="C3378" i="13"/>
  <c r="D3378" i="13"/>
  <c r="E3378" i="13"/>
  <c r="G3378" i="13"/>
  <c r="H3378" i="13"/>
  <c r="I3378" i="13"/>
  <c r="J3378" i="13"/>
  <c r="K3378" i="13"/>
  <c r="L3378" i="13"/>
  <c r="M3378" i="13"/>
  <c r="N3378" i="13"/>
  <c r="P3378" i="13"/>
  <c r="S3378" i="13"/>
  <c r="T3378" i="13" s="1"/>
  <c r="V3378" i="13" s="1"/>
  <c r="B3379" i="13"/>
  <c r="C3379" i="13"/>
  <c r="D3379" i="13"/>
  <c r="E3379" i="13"/>
  <c r="G3379" i="13"/>
  <c r="H3379" i="13"/>
  <c r="I3379" i="13"/>
  <c r="J3379" i="13"/>
  <c r="K3379" i="13"/>
  <c r="L3379" i="13"/>
  <c r="M3379" i="13"/>
  <c r="N3379" i="13"/>
  <c r="P3379" i="13"/>
  <c r="R3380" i="13"/>
  <c r="B3380" i="13"/>
  <c r="C3380" i="13"/>
  <c r="D3380" i="13"/>
  <c r="E3380" i="13"/>
  <c r="G3380" i="13"/>
  <c r="H3380" i="13"/>
  <c r="I3380" i="13"/>
  <c r="J3380" i="13"/>
  <c r="K3380" i="13"/>
  <c r="L3380" i="13"/>
  <c r="M3380" i="13"/>
  <c r="N3380" i="13"/>
  <c r="P3380" i="13"/>
  <c r="S3380" i="13"/>
  <c r="T3380" i="13" s="1"/>
  <c r="V3380" i="13" s="1"/>
  <c r="B3381" i="13"/>
  <c r="C3381" i="13"/>
  <c r="D3381" i="13"/>
  <c r="E3381" i="13"/>
  <c r="G3381" i="13"/>
  <c r="H3381" i="13"/>
  <c r="I3381" i="13"/>
  <c r="J3381" i="13"/>
  <c r="K3381" i="13"/>
  <c r="L3381" i="13"/>
  <c r="M3381" i="13"/>
  <c r="N3381" i="13"/>
  <c r="P3381" i="13"/>
  <c r="B3382" i="13"/>
  <c r="C3382" i="13"/>
  <c r="D3382" i="13"/>
  <c r="E3382" i="13"/>
  <c r="G3382" i="13"/>
  <c r="H3382" i="13"/>
  <c r="I3382" i="13"/>
  <c r="J3382" i="13"/>
  <c r="K3382" i="13"/>
  <c r="L3382" i="13"/>
  <c r="M3382" i="13"/>
  <c r="N3382" i="13"/>
  <c r="P3382" i="13"/>
  <c r="B3383" i="13"/>
  <c r="C3383" i="13"/>
  <c r="D3383" i="13"/>
  <c r="E3383" i="13"/>
  <c r="G3383" i="13"/>
  <c r="H3383" i="13"/>
  <c r="I3383" i="13"/>
  <c r="J3383" i="13"/>
  <c r="K3383" i="13"/>
  <c r="L3383" i="13"/>
  <c r="M3383" i="13"/>
  <c r="N3383" i="13"/>
  <c r="P3383" i="13"/>
  <c r="R3383" i="13"/>
  <c r="S3383" i="13"/>
  <c r="T3383" i="13" s="1"/>
  <c r="V3383" i="13" s="1"/>
  <c r="R3384" i="13"/>
  <c r="B3384" i="13"/>
  <c r="C3384" i="13"/>
  <c r="D3384" i="13"/>
  <c r="E3384" i="13"/>
  <c r="G3384" i="13"/>
  <c r="H3384" i="13"/>
  <c r="I3384" i="13"/>
  <c r="J3384" i="13"/>
  <c r="K3384" i="13"/>
  <c r="L3384" i="13"/>
  <c r="M3384" i="13"/>
  <c r="N3384" i="13"/>
  <c r="P3384" i="13"/>
  <c r="S3384" i="13"/>
  <c r="B3385" i="13"/>
  <c r="C3385" i="13"/>
  <c r="D3385" i="13"/>
  <c r="E3385" i="13"/>
  <c r="G3385" i="13"/>
  <c r="H3385" i="13"/>
  <c r="I3385" i="13"/>
  <c r="J3385" i="13"/>
  <c r="K3385" i="13"/>
  <c r="L3385" i="13"/>
  <c r="M3385" i="13"/>
  <c r="N3385" i="13"/>
  <c r="P3385" i="13"/>
  <c r="B3386" i="13"/>
  <c r="C3386" i="13"/>
  <c r="D3386" i="13"/>
  <c r="E3386" i="13"/>
  <c r="G3386" i="13"/>
  <c r="H3386" i="13"/>
  <c r="I3386" i="13"/>
  <c r="J3386" i="13"/>
  <c r="K3386" i="13"/>
  <c r="L3386" i="13"/>
  <c r="M3386" i="13"/>
  <c r="N3386" i="13"/>
  <c r="P3386" i="13"/>
  <c r="B3387" i="13"/>
  <c r="C3387" i="13"/>
  <c r="D3387" i="13"/>
  <c r="E3387" i="13"/>
  <c r="G3387" i="13"/>
  <c r="H3387" i="13"/>
  <c r="I3387" i="13"/>
  <c r="J3387" i="13"/>
  <c r="K3387" i="13"/>
  <c r="L3387" i="13"/>
  <c r="M3387" i="13"/>
  <c r="N3387" i="13"/>
  <c r="P3387" i="13"/>
  <c r="R3388" i="13"/>
  <c r="B3388" i="13"/>
  <c r="C3388" i="13"/>
  <c r="D3388" i="13"/>
  <c r="E3388" i="13"/>
  <c r="G3388" i="13"/>
  <c r="H3388" i="13"/>
  <c r="I3388" i="13"/>
  <c r="J3388" i="13"/>
  <c r="K3388" i="13"/>
  <c r="L3388" i="13"/>
  <c r="M3388" i="13"/>
  <c r="N3388" i="13"/>
  <c r="P3388" i="13"/>
  <c r="S3388" i="13"/>
  <c r="T3388" i="13" s="1"/>
  <c r="V3388" i="13" s="1"/>
  <c r="B3389" i="13"/>
  <c r="C3389" i="13"/>
  <c r="D3389" i="13"/>
  <c r="E3389" i="13"/>
  <c r="G3389" i="13"/>
  <c r="H3389" i="13"/>
  <c r="I3389" i="13"/>
  <c r="J3389" i="13"/>
  <c r="K3389" i="13"/>
  <c r="L3389" i="13"/>
  <c r="M3389" i="13"/>
  <c r="N3389" i="13"/>
  <c r="P3389" i="13"/>
  <c r="B3390" i="13"/>
  <c r="C3390" i="13"/>
  <c r="D3390" i="13"/>
  <c r="E3390" i="13"/>
  <c r="G3390" i="13"/>
  <c r="H3390" i="13"/>
  <c r="I3390" i="13"/>
  <c r="J3390" i="13"/>
  <c r="K3390" i="13"/>
  <c r="L3390" i="13"/>
  <c r="M3390" i="13"/>
  <c r="N3390" i="13"/>
  <c r="P3390" i="13"/>
  <c r="B3391" i="13"/>
  <c r="C3391" i="13"/>
  <c r="D3391" i="13"/>
  <c r="E3391" i="13"/>
  <c r="G3391" i="13"/>
  <c r="H3391" i="13"/>
  <c r="I3391" i="13"/>
  <c r="J3391" i="13"/>
  <c r="K3391" i="13"/>
  <c r="L3391" i="13"/>
  <c r="M3391" i="13"/>
  <c r="N3391" i="13"/>
  <c r="P3391" i="13"/>
  <c r="R3391" i="13"/>
  <c r="S3391" i="13"/>
  <c r="T3391" i="13" s="1"/>
  <c r="V3391" i="13" s="1"/>
  <c r="R3392" i="13"/>
  <c r="B3392" i="13"/>
  <c r="C3392" i="13"/>
  <c r="D3392" i="13"/>
  <c r="E3392" i="13"/>
  <c r="G3392" i="13"/>
  <c r="H3392" i="13"/>
  <c r="I3392" i="13"/>
  <c r="J3392" i="13"/>
  <c r="K3392" i="13"/>
  <c r="L3392" i="13"/>
  <c r="M3392" i="13"/>
  <c r="N3392" i="13"/>
  <c r="P3392" i="13"/>
  <c r="S3392" i="13"/>
  <c r="B3393" i="13"/>
  <c r="C3393" i="13"/>
  <c r="D3393" i="13"/>
  <c r="E3393" i="13"/>
  <c r="G3393" i="13"/>
  <c r="H3393" i="13"/>
  <c r="I3393" i="13"/>
  <c r="J3393" i="13"/>
  <c r="K3393" i="13"/>
  <c r="L3393" i="13"/>
  <c r="M3393" i="13"/>
  <c r="N3393" i="13"/>
  <c r="P3393" i="13"/>
  <c r="B3394" i="13"/>
  <c r="C3394" i="13"/>
  <c r="D3394" i="13"/>
  <c r="E3394" i="13"/>
  <c r="G3394" i="13"/>
  <c r="H3394" i="13"/>
  <c r="I3394" i="13"/>
  <c r="J3394" i="13"/>
  <c r="K3394" i="13"/>
  <c r="L3394" i="13"/>
  <c r="M3394" i="13"/>
  <c r="N3394" i="13"/>
  <c r="P3394" i="13"/>
  <c r="S3395" i="13"/>
  <c r="B3395" i="13"/>
  <c r="C3395" i="13"/>
  <c r="D3395" i="13"/>
  <c r="E3395" i="13"/>
  <c r="G3395" i="13"/>
  <c r="H3395" i="13"/>
  <c r="I3395" i="13"/>
  <c r="J3395" i="13"/>
  <c r="K3395" i="13"/>
  <c r="L3395" i="13"/>
  <c r="M3395" i="13"/>
  <c r="N3395" i="13"/>
  <c r="P3395" i="13"/>
  <c r="R3396" i="13"/>
  <c r="B3396" i="13"/>
  <c r="C3396" i="13"/>
  <c r="D3396" i="13"/>
  <c r="E3396" i="13"/>
  <c r="G3396" i="13"/>
  <c r="H3396" i="13"/>
  <c r="I3396" i="13"/>
  <c r="J3396" i="13"/>
  <c r="K3396" i="13"/>
  <c r="L3396" i="13"/>
  <c r="M3396" i="13"/>
  <c r="N3396" i="13"/>
  <c r="P3396" i="13"/>
  <c r="S3396" i="13"/>
  <c r="T3396" i="13" s="1"/>
  <c r="V3396" i="13" s="1"/>
  <c r="B3397" i="13"/>
  <c r="C3397" i="13"/>
  <c r="D3397" i="13"/>
  <c r="E3397" i="13"/>
  <c r="G3397" i="13"/>
  <c r="H3397" i="13"/>
  <c r="I3397" i="13"/>
  <c r="J3397" i="13"/>
  <c r="K3397" i="13"/>
  <c r="L3397" i="13"/>
  <c r="M3397" i="13"/>
  <c r="N3397" i="13"/>
  <c r="P3397" i="13"/>
  <c r="B3398" i="13"/>
  <c r="C3398" i="13"/>
  <c r="D3398" i="13"/>
  <c r="E3398" i="13"/>
  <c r="G3398" i="13"/>
  <c r="H3398" i="13"/>
  <c r="I3398" i="13"/>
  <c r="J3398" i="13"/>
  <c r="K3398" i="13"/>
  <c r="L3398" i="13"/>
  <c r="M3398" i="13"/>
  <c r="N3398" i="13"/>
  <c r="P3398" i="13"/>
  <c r="B3399" i="13"/>
  <c r="C3399" i="13"/>
  <c r="D3399" i="13"/>
  <c r="E3399" i="13"/>
  <c r="G3399" i="13"/>
  <c r="H3399" i="13"/>
  <c r="I3399" i="13"/>
  <c r="J3399" i="13"/>
  <c r="K3399" i="13"/>
  <c r="L3399" i="13"/>
  <c r="M3399" i="13"/>
  <c r="N3399" i="13"/>
  <c r="P3399" i="13"/>
  <c r="R3399" i="13"/>
  <c r="S3399" i="13"/>
  <c r="T3399" i="13" s="1"/>
  <c r="V3399" i="13" s="1"/>
  <c r="R3400" i="13"/>
  <c r="B3400" i="13"/>
  <c r="C3400" i="13"/>
  <c r="D3400" i="13"/>
  <c r="E3400" i="13"/>
  <c r="G3400" i="13"/>
  <c r="H3400" i="13"/>
  <c r="I3400" i="13"/>
  <c r="J3400" i="13"/>
  <c r="K3400" i="13"/>
  <c r="L3400" i="13"/>
  <c r="M3400" i="13"/>
  <c r="N3400" i="13"/>
  <c r="P3400" i="13"/>
  <c r="S3400" i="13"/>
  <c r="B3401" i="13"/>
  <c r="C3401" i="13"/>
  <c r="D3401" i="13"/>
  <c r="E3401" i="13"/>
  <c r="G3401" i="13"/>
  <c r="H3401" i="13"/>
  <c r="I3401" i="13"/>
  <c r="J3401" i="13"/>
  <c r="K3401" i="13"/>
  <c r="L3401" i="13"/>
  <c r="M3401" i="13"/>
  <c r="N3401" i="13"/>
  <c r="P3401" i="13"/>
  <c r="B3402" i="13"/>
  <c r="C3402" i="13"/>
  <c r="D3402" i="13"/>
  <c r="E3402" i="13"/>
  <c r="G3402" i="13"/>
  <c r="H3402" i="13"/>
  <c r="I3402" i="13"/>
  <c r="J3402" i="13"/>
  <c r="K3402" i="13"/>
  <c r="L3402" i="13"/>
  <c r="M3402" i="13"/>
  <c r="N3402" i="13"/>
  <c r="P3402" i="13"/>
  <c r="B3403" i="13"/>
  <c r="C3403" i="13"/>
  <c r="D3403" i="13"/>
  <c r="E3403" i="13"/>
  <c r="G3403" i="13"/>
  <c r="H3403" i="13"/>
  <c r="I3403" i="13"/>
  <c r="J3403" i="13"/>
  <c r="K3403" i="13"/>
  <c r="L3403" i="13"/>
  <c r="M3403" i="13"/>
  <c r="N3403" i="13"/>
  <c r="P3403" i="13"/>
  <c r="R3403" i="13"/>
  <c r="R3404" i="13"/>
  <c r="B3404" i="13"/>
  <c r="C3404" i="13"/>
  <c r="D3404" i="13"/>
  <c r="E3404" i="13"/>
  <c r="G3404" i="13"/>
  <c r="H3404" i="13"/>
  <c r="I3404" i="13"/>
  <c r="J3404" i="13"/>
  <c r="K3404" i="13"/>
  <c r="L3404" i="13"/>
  <c r="M3404" i="13"/>
  <c r="N3404" i="13"/>
  <c r="P3404" i="13"/>
  <c r="S3404" i="13"/>
  <c r="T3404" i="13" s="1"/>
  <c r="V3404" i="13" s="1"/>
  <c r="B3405" i="13"/>
  <c r="C3405" i="13"/>
  <c r="D3405" i="13"/>
  <c r="E3405" i="13"/>
  <c r="G3405" i="13"/>
  <c r="H3405" i="13"/>
  <c r="I3405" i="13"/>
  <c r="J3405" i="13"/>
  <c r="K3405" i="13"/>
  <c r="L3405" i="13"/>
  <c r="M3405" i="13"/>
  <c r="N3405" i="13"/>
  <c r="P3405" i="13"/>
  <c r="B3406" i="13"/>
  <c r="C3406" i="13"/>
  <c r="D3406" i="13"/>
  <c r="E3406" i="13"/>
  <c r="G3406" i="13"/>
  <c r="H3406" i="13"/>
  <c r="I3406" i="13"/>
  <c r="J3406" i="13"/>
  <c r="K3406" i="13"/>
  <c r="L3406" i="13"/>
  <c r="M3406" i="13"/>
  <c r="N3406" i="13"/>
  <c r="P3406" i="13"/>
  <c r="B3407" i="13"/>
  <c r="C3407" i="13"/>
  <c r="D3407" i="13"/>
  <c r="E3407" i="13"/>
  <c r="G3407" i="13"/>
  <c r="H3407" i="13"/>
  <c r="I3407" i="13"/>
  <c r="J3407" i="13"/>
  <c r="K3407" i="13"/>
  <c r="L3407" i="13"/>
  <c r="M3407" i="13"/>
  <c r="N3407" i="13"/>
  <c r="P3407" i="13"/>
  <c r="R3407" i="13"/>
  <c r="S3407" i="13"/>
  <c r="T3407" i="13" s="1"/>
  <c r="V3407" i="13" s="1"/>
  <c r="R3408" i="13"/>
  <c r="B3408" i="13"/>
  <c r="C3408" i="13"/>
  <c r="D3408" i="13"/>
  <c r="E3408" i="13"/>
  <c r="G3408" i="13"/>
  <c r="H3408" i="13"/>
  <c r="I3408" i="13"/>
  <c r="J3408" i="13"/>
  <c r="K3408" i="13"/>
  <c r="L3408" i="13"/>
  <c r="M3408" i="13"/>
  <c r="N3408" i="13"/>
  <c r="P3408" i="13"/>
  <c r="S3408" i="13"/>
  <c r="B3409" i="13"/>
  <c r="C3409" i="13"/>
  <c r="D3409" i="13"/>
  <c r="E3409" i="13"/>
  <c r="G3409" i="13"/>
  <c r="H3409" i="13"/>
  <c r="I3409" i="13"/>
  <c r="J3409" i="13"/>
  <c r="K3409" i="13"/>
  <c r="L3409" i="13"/>
  <c r="M3409" i="13"/>
  <c r="N3409" i="13"/>
  <c r="P3409" i="13"/>
  <c r="B3410" i="13"/>
  <c r="C3410" i="13"/>
  <c r="D3410" i="13"/>
  <c r="E3410" i="13"/>
  <c r="G3410" i="13"/>
  <c r="H3410" i="13"/>
  <c r="I3410" i="13"/>
  <c r="J3410" i="13"/>
  <c r="K3410" i="13"/>
  <c r="L3410" i="13"/>
  <c r="M3410" i="13"/>
  <c r="N3410" i="13"/>
  <c r="P3410" i="13"/>
  <c r="B3411" i="13"/>
  <c r="C3411" i="13"/>
  <c r="D3411" i="13"/>
  <c r="E3411" i="13"/>
  <c r="G3411" i="13"/>
  <c r="H3411" i="13"/>
  <c r="I3411" i="13"/>
  <c r="J3411" i="13"/>
  <c r="K3411" i="13"/>
  <c r="L3411" i="13"/>
  <c r="M3411" i="13"/>
  <c r="N3411" i="13"/>
  <c r="P3411" i="13"/>
  <c r="R3412" i="13"/>
  <c r="B3412" i="13"/>
  <c r="C3412" i="13"/>
  <c r="D3412" i="13"/>
  <c r="E3412" i="13"/>
  <c r="G3412" i="13"/>
  <c r="H3412" i="13"/>
  <c r="I3412" i="13"/>
  <c r="J3412" i="13"/>
  <c r="K3412" i="13"/>
  <c r="L3412" i="13"/>
  <c r="M3412" i="13"/>
  <c r="N3412" i="13"/>
  <c r="P3412" i="13"/>
  <c r="S3412" i="13"/>
  <c r="T3412" i="13" s="1"/>
  <c r="V3412" i="13" s="1"/>
  <c r="B3413" i="13"/>
  <c r="C3413" i="13"/>
  <c r="D3413" i="13"/>
  <c r="E3413" i="13"/>
  <c r="G3413" i="13"/>
  <c r="H3413" i="13"/>
  <c r="I3413" i="13"/>
  <c r="J3413" i="13"/>
  <c r="K3413" i="13"/>
  <c r="L3413" i="13"/>
  <c r="M3413" i="13"/>
  <c r="N3413" i="13"/>
  <c r="P3413" i="13"/>
  <c r="B3414" i="13"/>
  <c r="C3414" i="13"/>
  <c r="D3414" i="13"/>
  <c r="E3414" i="13"/>
  <c r="G3414" i="13"/>
  <c r="H3414" i="13"/>
  <c r="I3414" i="13"/>
  <c r="J3414" i="13"/>
  <c r="K3414" i="13"/>
  <c r="L3414" i="13"/>
  <c r="M3414" i="13"/>
  <c r="N3414" i="13"/>
  <c r="P3414" i="13"/>
  <c r="B3415" i="13"/>
  <c r="C3415" i="13"/>
  <c r="D3415" i="13"/>
  <c r="E3415" i="13"/>
  <c r="G3415" i="13"/>
  <c r="H3415" i="13"/>
  <c r="I3415" i="13"/>
  <c r="J3415" i="13"/>
  <c r="K3415" i="13"/>
  <c r="L3415" i="13"/>
  <c r="M3415" i="13"/>
  <c r="N3415" i="13"/>
  <c r="P3415" i="13"/>
  <c r="R3415" i="13"/>
  <c r="S3415" i="13"/>
  <c r="T3415" i="13" s="1"/>
  <c r="V3415" i="13" s="1"/>
  <c r="R3416" i="13"/>
  <c r="B3416" i="13"/>
  <c r="C3416" i="13"/>
  <c r="D3416" i="13"/>
  <c r="E3416" i="13"/>
  <c r="G3416" i="13"/>
  <c r="H3416" i="13"/>
  <c r="I3416" i="13"/>
  <c r="J3416" i="13"/>
  <c r="K3416" i="13"/>
  <c r="L3416" i="13"/>
  <c r="M3416" i="13"/>
  <c r="N3416" i="13"/>
  <c r="P3416" i="13"/>
  <c r="S3416" i="13"/>
  <c r="R3417" i="13"/>
  <c r="B3417" i="13"/>
  <c r="C3417" i="13"/>
  <c r="D3417" i="13"/>
  <c r="E3417" i="13"/>
  <c r="G3417" i="13"/>
  <c r="H3417" i="13"/>
  <c r="I3417" i="13"/>
  <c r="J3417" i="13"/>
  <c r="K3417" i="13"/>
  <c r="L3417" i="13"/>
  <c r="M3417" i="13"/>
  <c r="N3417" i="13"/>
  <c r="P3417" i="13"/>
  <c r="B3418" i="13"/>
  <c r="C3418" i="13"/>
  <c r="D3418" i="13"/>
  <c r="E3418" i="13"/>
  <c r="G3418" i="13"/>
  <c r="H3418" i="13"/>
  <c r="I3418" i="13"/>
  <c r="J3418" i="13"/>
  <c r="K3418" i="13"/>
  <c r="L3418" i="13"/>
  <c r="M3418" i="13"/>
  <c r="N3418" i="13"/>
  <c r="P3418" i="13"/>
  <c r="B3419" i="13"/>
  <c r="C3419" i="13"/>
  <c r="D3419" i="13"/>
  <c r="E3419" i="13"/>
  <c r="G3419" i="13"/>
  <c r="H3419" i="13"/>
  <c r="I3419" i="13"/>
  <c r="J3419" i="13"/>
  <c r="K3419" i="13"/>
  <c r="L3419" i="13"/>
  <c r="M3419" i="13"/>
  <c r="N3419" i="13"/>
  <c r="P3419" i="13"/>
  <c r="R3420" i="13"/>
  <c r="B3420" i="13"/>
  <c r="C3420" i="13"/>
  <c r="D3420" i="13"/>
  <c r="E3420" i="13"/>
  <c r="G3420" i="13"/>
  <c r="H3420" i="13"/>
  <c r="I3420" i="13"/>
  <c r="J3420" i="13"/>
  <c r="K3420" i="13"/>
  <c r="L3420" i="13"/>
  <c r="M3420" i="13"/>
  <c r="N3420" i="13"/>
  <c r="P3420" i="13"/>
  <c r="S3420" i="13"/>
  <c r="T3420" i="13" s="1"/>
  <c r="V3420" i="13" s="1"/>
  <c r="B3421" i="13"/>
  <c r="C3421" i="13"/>
  <c r="D3421" i="13"/>
  <c r="E3421" i="13"/>
  <c r="G3421" i="13"/>
  <c r="H3421" i="13"/>
  <c r="I3421" i="13"/>
  <c r="J3421" i="13"/>
  <c r="K3421" i="13"/>
  <c r="L3421" i="13"/>
  <c r="M3421" i="13"/>
  <c r="N3421" i="13"/>
  <c r="P3421" i="13"/>
  <c r="B3422" i="13"/>
  <c r="C3422" i="13"/>
  <c r="D3422" i="13"/>
  <c r="E3422" i="13"/>
  <c r="G3422" i="13"/>
  <c r="H3422" i="13"/>
  <c r="I3422" i="13"/>
  <c r="J3422" i="13"/>
  <c r="K3422" i="13"/>
  <c r="L3422" i="13"/>
  <c r="M3422" i="13"/>
  <c r="N3422" i="13"/>
  <c r="P3422" i="13"/>
  <c r="S3422" i="13"/>
  <c r="T3422" i="13" s="1"/>
  <c r="V3422" i="13" s="1"/>
  <c r="B3423" i="13"/>
  <c r="C3423" i="13"/>
  <c r="D3423" i="13"/>
  <c r="E3423" i="13"/>
  <c r="G3423" i="13"/>
  <c r="H3423" i="13"/>
  <c r="I3423" i="13"/>
  <c r="J3423" i="13"/>
  <c r="K3423" i="13"/>
  <c r="L3423" i="13"/>
  <c r="M3423" i="13"/>
  <c r="N3423" i="13"/>
  <c r="P3423" i="13"/>
  <c r="R3423" i="13"/>
  <c r="S3423" i="13"/>
  <c r="T3423" i="13" s="1"/>
  <c r="V3423" i="13" s="1"/>
  <c r="R3424" i="13"/>
  <c r="B3424" i="13"/>
  <c r="C3424" i="13"/>
  <c r="D3424" i="13"/>
  <c r="E3424" i="13"/>
  <c r="G3424" i="13"/>
  <c r="H3424" i="13"/>
  <c r="I3424" i="13"/>
  <c r="J3424" i="13"/>
  <c r="K3424" i="13"/>
  <c r="L3424" i="13"/>
  <c r="M3424" i="13"/>
  <c r="N3424" i="13"/>
  <c r="P3424" i="13"/>
  <c r="S3424" i="13"/>
  <c r="B3425" i="13"/>
  <c r="C3425" i="13"/>
  <c r="D3425" i="13"/>
  <c r="E3425" i="13"/>
  <c r="G3425" i="13"/>
  <c r="H3425" i="13"/>
  <c r="I3425" i="13"/>
  <c r="J3425" i="13"/>
  <c r="K3425" i="13"/>
  <c r="L3425" i="13"/>
  <c r="M3425" i="13"/>
  <c r="N3425" i="13"/>
  <c r="P3425" i="13"/>
  <c r="B3426" i="13"/>
  <c r="C3426" i="13"/>
  <c r="D3426" i="13"/>
  <c r="E3426" i="13"/>
  <c r="G3426" i="13"/>
  <c r="H3426" i="13"/>
  <c r="I3426" i="13"/>
  <c r="J3426" i="13"/>
  <c r="K3426" i="13"/>
  <c r="L3426" i="13"/>
  <c r="M3426" i="13"/>
  <c r="N3426" i="13"/>
  <c r="P3426" i="13"/>
  <c r="B3427" i="13"/>
  <c r="C3427" i="13"/>
  <c r="D3427" i="13"/>
  <c r="E3427" i="13"/>
  <c r="G3427" i="13"/>
  <c r="H3427" i="13"/>
  <c r="I3427" i="13"/>
  <c r="J3427" i="13"/>
  <c r="K3427" i="13"/>
  <c r="L3427" i="13"/>
  <c r="M3427" i="13"/>
  <c r="N3427" i="13"/>
  <c r="P3427" i="13"/>
  <c r="R3428" i="13"/>
  <c r="B3428" i="13"/>
  <c r="C3428" i="13"/>
  <c r="D3428" i="13"/>
  <c r="E3428" i="13"/>
  <c r="G3428" i="13"/>
  <c r="H3428" i="13"/>
  <c r="I3428" i="13"/>
  <c r="J3428" i="13"/>
  <c r="K3428" i="13"/>
  <c r="L3428" i="13"/>
  <c r="M3428" i="13"/>
  <c r="N3428" i="13"/>
  <c r="P3428" i="13"/>
  <c r="S3428" i="13"/>
  <c r="T3428" i="13" s="1"/>
  <c r="V3428" i="13" s="1"/>
  <c r="B3429" i="13"/>
  <c r="C3429" i="13"/>
  <c r="D3429" i="13"/>
  <c r="E3429" i="13"/>
  <c r="G3429" i="13"/>
  <c r="H3429" i="13"/>
  <c r="I3429" i="13"/>
  <c r="J3429" i="13"/>
  <c r="K3429" i="13"/>
  <c r="L3429" i="13"/>
  <c r="M3429" i="13"/>
  <c r="N3429" i="13"/>
  <c r="P3429" i="13"/>
  <c r="B3430" i="13"/>
  <c r="C3430" i="13"/>
  <c r="D3430" i="13"/>
  <c r="E3430" i="13"/>
  <c r="G3430" i="13"/>
  <c r="H3430" i="13"/>
  <c r="I3430" i="13"/>
  <c r="J3430" i="13"/>
  <c r="K3430" i="13"/>
  <c r="L3430" i="13"/>
  <c r="M3430" i="13"/>
  <c r="N3430" i="13"/>
  <c r="P3430" i="13"/>
  <c r="S3430" i="13"/>
  <c r="T3430" i="13" s="1"/>
  <c r="V3430" i="13" s="1"/>
  <c r="B3431" i="13"/>
  <c r="C3431" i="13"/>
  <c r="D3431" i="13"/>
  <c r="E3431" i="13"/>
  <c r="G3431" i="13"/>
  <c r="H3431" i="13"/>
  <c r="I3431" i="13"/>
  <c r="J3431" i="13"/>
  <c r="K3431" i="13"/>
  <c r="L3431" i="13"/>
  <c r="M3431" i="13"/>
  <c r="N3431" i="13"/>
  <c r="P3431" i="13"/>
  <c r="R3431" i="13"/>
  <c r="S3431" i="13"/>
  <c r="T3431" i="13" s="1"/>
  <c r="V3431" i="13" s="1"/>
  <c r="R3432" i="13"/>
  <c r="B3432" i="13"/>
  <c r="C3432" i="13"/>
  <c r="D3432" i="13"/>
  <c r="E3432" i="13"/>
  <c r="G3432" i="13"/>
  <c r="H3432" i="13"/>
  <c r="I3432" i="13"/>
  <c r="J3432" i="13"/>
  <c r="K3432" i="13"/>
  <c r="L3432" i="13"/>
  <c r="M3432" i="13"/>
  <c r="N3432" i="13"/>
  <c r="P3432" i="13"/>
  <c r="S3432" i="13"/>
  <c r="B3433" i="13"/>
  <c r="C3433" i="13"/>
  <c r="D3433" i="13"/>
  <c r="E3433" i="13"/>
  <c r="G3433" i="13"/>
  <c r="H3433" i="13"/>
  <c r="I3433" i="13"/>
  <c r="J3433" i="13"/>
  <c r="K3433" i="13"/>
  <c r="L3433" i="13"/>
  <c r="M3433" i="13"/>
  <c r="N3433" i="13"/>
  <c r="P3433" i="13"/>
  <c r="B3434" i="13"/>
  <c r="C3434" i="13"/>
  <c r="D3434" i="13"/>
  <c r="E3434" i="13"/>
  <c r="G3434" i="13"/>
  <c r="H3434" i="13"/>
  <c r="I3434" i="13"/>
  <c r="J3434" i="13"/>
  <c r="K3434" i="13"/>
  <c r="L3434" i="13"/>
  <c r="M3434" i="13"/>
  <c r="N3434" i="13"/>
  <c r="P3434" i="13"/>
  <c r="B3435" i="13"/>
  <c r="C3435" i="13"/>
  <c r="D3435" i="13"/>
  <c r="E3435" i="13"/>
  <c r="G3435" i="13"/>
  <c r="H3435" i="13"/>
  <c r="I3435" i="13"/>
  <c r="J3435" i="13"/>
  <c r="K3435" i="13"/>
  <c r="L3435" i="13"/>
  <c r="M3435" i="13"/>
  <c r="N3435" i="13"/>
  <c r="P3435" i="13"/>
  <c r="R3436" i="13"/>
  <c r="B3436" i="13"/>
  <c r="C3436" i="13"/>
  <c r="D3436" i="13"/>
  <c r="E3436" i="13"/>
  <c r="G3436" i="13"/>
  <c r="H3436" i="13"/>
  <c r="I3436" i="13"/>
  <c r="J3436" i="13"/>
  <c r="K3436" i="13"/>
  <c r="L3436" i="13"/>
  <c r="M3436" i="13"/>
  <c r="N3436" i="13"/>
  <c r="P3436" i="13"/>
  <c r="S3436" i="13"/>
  <c r="T3436" i="13" s="1"/>
  <c r="V3436" i="13" s="1"/>
  <c r="B3437" i="13"/>
  <c r="C3437" i="13"/>
  <c r="D3437" i="13"/>
  <c r="E3437" i="13"/>
  <c r="G3437" i="13"/>
  <c r="H3437" i="13"/>
  <c r="I3437" i="13"/>
  <c r="J3437" i="13"/>
  <c r="K3437" i="13"/>
  <c r="L3437" i="13"/>
  <c r="M3437" i="13"/>
  <c r="N3437" i="13"/>
  <c r="P3437" i="13"/>
  <c r="B3438" i="13"/>
  <c r="C3438" i="13"/>
  <c r="D3438" i="13"/>
  <c r="E3438" i="13"/>
  <c r="G3438" i="13"/>
  <c r="H3438" i="13"/>
  <c r="I3438" i="13"/>
  <c r="J3438" i="13"/>
  <c r="K3438" i="13"/>
  <c r="L3438" i="13"/>
  <c r="M3438" i="13"/>
  <c r="N3438" i="13"/>
  <c r="P3438" i="13"/>
  <c r="S3438" i="13"/>
  <c r="T3438" i="13" s="1"/>
  <c r="V3438" i="13" s="1"/>
  <c r="B3439" i="13"/>
  <c r="C3439" i="13"/>
  <c r="D3439" i="13"/>
  <c r="E3439" i="13"/>
  <c r="G3439" i="13"/>
  <c r="H3439" i="13"/>
  <c r="I3439" i="13"/>
  <c r="J3439" i="13"/>
  <c r="K3439" i="13"/>
  <c r="L3439" i="13"/>
  <c r="M3439" i="13"/>
  <c r="N3439" i="13"/>
  <c r="P3439" i="13"/>
  <c r="R3439" i="13"/>
  <c r="S3439" i="13"/>
  <c r="T3439" i="13" s="1"/>
  <c r="V3439" i="13" s="1"/>
  <c r="R3440" i="13"/>
  <c r="B3440" i="13"/>
  <c r="C3440" i="13"/>
  <c r="D3440" i="13"/>
  <c r="E3440" i="13"/>
  <c r="G3440" i="13"/>
  <c r="H3440" i="13"/>
  <c r="I3440" i="13"/>
  <c r="J3440" i="13"/>
  <c r="K3440" i="13"/>
  <c r="L3440" i="13"/>
  <c r="M3440" i="13"/>
  <c r="N3440" i="13"/>
  <c r="P3440" i="13"/>
  <c r="S3440" i="13"/>
  <c r="B3441" i="13"/>
  <c r="C3441" i="13"/>
  <c r="D3441" i="13"/>
  <c r="E3441" i="13"/>
  <c r="G3441" i="13"/>
  <c r="H3441" i="13"/>
  <c r="I3441" i="13"/>
  <c r="J3441" i="13"/>
  <c r="K3441" i="13"/>
  <c r="L3441" i="13"/>
  <c r="M3441" i="13"/>
  <c r="N3441" i="13"/>
  <c r="P3441" i="13"/>
  <c r="B3442" i="13"/>
  <c r="C3442" i="13"/>
  <c r="D3442" i="13"/>
  <c r="E3442" i="13"/>
  <c r="G3442" i="13"/>
  <c r="H3442" i="13"/>
  <c r="I3442" i="13"/>
  <c r="J3442" i="13"/>
  <c r="K3442" i="13"/>
  <c r="L3442" i="13"/>
  <c r="M3442" i="13"/>
  <c r="N3442" i="13"/>
  <c r="P3442" i="13"/>
  <c r="B3443" i="13"/>
  <c r="C3443" i="13"/>
  <c r="D3443" i="13"/>
  <c r="E3443" i="13"/>
  <c r="G3443" i="13"/>
  <c r="H3443" i="13"/>
  <c r="I3443" i="13"/>
  <c r="J3443" i="13"/>
  <c r="K3443" i="13"/>
  <c r="L3443" i="13"/>
  <c r="M3443" i="13"/>
  <c r="N3443" i="13"/>
  <c r="P3443" i="13"/>
  <c r="R3444" i="13"/>
  <c r="B3444" i="13"/>
  <c r="C3444" i="13"/>
  <c r="D3444" i="13"/>
  <c r="E3444" i="13"/>
  <c r="G3444" i="13"/>
  <c r="H3444" i="13"/>
  <c r="I3444" i="13"/>
  <c r="J3444" i="13"/>
  <c r="K3444" i="13"/>
  <c r="L3444" i="13"/>
  <c r="M3444" i="13"/>
  <c r="N3444" i="13"/>
  <c r="P3444" i="13"/>
  <c r="S3444" i="13"/>
  <c r="T3444" i="13" s="1"/>
  <c r="V3444" i="13" s="1"/>
  <c r="B3445" i="13"/>
  <c r="C3445" i="13"/>
  <c r="D3445" i="13"/>
  <c r="E3445" i="13"/>
  <c r="G3445" i="13"/>
  <c r="H3445" i="13"/>
  <c r="I3445" i="13"/>
  <c r="J3445" i="13"/>
  <c r="K3445" i="13"/>
  <c r="L3445" i="13"/>
  <c r="M3445" i="13"/>
  <c r="N3445" i="13"/>
  <c r="P3445" i="13"/>
  <c r="B3446" i="13"/>
  <c r="C3446" i="13"/>
  <c r="D3446" i="13"/>
  <c r="E3446" i="13"/>
  <c r="G3446" i="13"/>
  <c r="H3446" i="13"/>
  <c r="I3446" i="13"/>
  <c r="J3446" i="13"/>
  <c r="K3446" i="13"/>
  <c r="L3446" i="13"/>
  <c r="M3446" i="13"/>
  <c r="N3446" i="13"/>
  <c r="P3446" i="13"/>
  <c r="S3446" i="13"/>
  <c r="T3446" i="13" s="1"/>
  <c r="V3446" i="13" s="1"/>
  <c r="B3447" i="13"/>
  <c r="C3447" i="13"/>
  <c r="D3447" i="13"/>
  <c r="E3447" i="13"/>
  <c r="G3447" i="13"/>
  <c r="H3447" i="13"/>
  <c r="I3447" i="13"/>
  <c r="J3447" i="13"/>
  <c r="K3447" i="13"/>
  <c r="L3447" i="13"/>
  <c r="M3447" i="13"/>
  <c r="N3447" i="13"/>
  <c r="P3447" i="13"/>
  <c r="R3447" i="13"/>
  <c r="S3447" i="13"/>
  <c r="T3447" i="13" s="1"/>
  <c r="V3447" i="13" s="1"/>
  <c r="R3448" i="13"/>
  <c r="B3448" i="13"/>
  <c r="C3448" i="13"/>
  <c r="D3448" i="13"/>
  <c r="E3448" i="13"/>
  <c r="G3448" i="13"/>
  <c r="H3448" i="13"/>
  <c r="I3448" i="13"/>
  <c r="J3448" i="13"/>
  <c r="K3448" i="13"/>
  <c r="L3448" i="13"/>
  <c r="M3448" i="13"/>
  <c r="N3448" i="13"/>
  <c r="P3448" i="13"/>
  <c r="S3448" i="13"/>
  <c r="B3449" i="13"/>
  <c r="C3449" i="13"/>
  <c r="D3449" i="13"/>
  <c r="E3449" i="13"/>
  <c r="G3449" i="13"/>
  <c r="H3449" i="13"/>
  <c r="I3449" i="13"/>
  <c r="J3449" i="13"/>
  <c r="K3449" i="13"/>
  <c r="L3449" i="13"/>
  <c r="M3449" i="13"/>
  <c r="N3449" i="13"/>
  <c r="P3449" i="13"/>
  <c r="B3450" i="13"/>
  <c r="C3450" i="13"/>
  <c r="D3450" i="13"/>
  <c r="E3450" i="13"/>
  <c r="G3450" i="13"/>
  <c r="H3450" i="13"/>
  <c r="I3450" i="13"/>
  <c r="J3450" i="13"/>
  <c r="K3450" i="13"/>
  <c r="L3450" i="13"/>
  <c r="M3450" i="13"/>
  <c r="N3450" i="13"/>
  <c r="P3450" i="13"/>
  <c r="R3450" i="13"/>
  <c r="S3451" i="13"/>
  <c r="B3451" i="13"/>
  <c r="C3451" i="13"/>
  <c r="D3451" i="13"/>
  <c r="E3451" i="13"/>
  <c r="G3451" i="13"/>
  <c r="H3451" i="13"/>
  <c r="I3451" i="13"/>
  <c r="J3451" i="13"/>
  <c r="K3451" i="13"/>
  <c r="L3451" i="13"/>
  <c r="M3451" i="13"/>
  <c r="N3451" i="13"/>
  <c r="P3451" i="13"/>
  <c r="R3452" i="13"/>
  <c r="B3452" i="13"/>
  <c r="C3452" i="13"/>
  <c r="D3452" i="13"/>
  <c r="E3452" i="13"/>
  <c r="G3452" i="13"/>
  <c r="H3452" i="13"/>
  <c r="I3452" i="13"/>
  <c r="J3452" i="13"/>
  <c r="K3452" i="13"/>
  <c r="L3452" i="13"/>
  <c r="M3452" i="13"/>
  <c r="N3452" i="13"/>
  <c r="P3452" i="13"/>
  <c r="S3452" i="13"/>
  <c r="T3452" i="13" s="1"/>
  <c r="V3452" i="13" s="1"/>
  <c r="B3453" i="13"/>
  <c r="C3453" i="13"/>
  <c r="D3453" i="13"/>
  <c r="E3453" i="13"/>
  <c r="G3453" i="13"/>
  <c r="H3453" i="13"/>
  <c r="I3453" i="13"/>
  <c r="J3453" i="13"/>
  <c r="K3453" i="13"/>
  <c r="L3453" i="13"/>
  <c r="M3453" i="13"/>
  <c r="N3453" i="13"/>
  <c r="P3453" i="13"/>
  <c r="B3454" i="13"/>
  <c r="C3454" i="13"/>
  <c r="D3454" i="13"/>
  <c r="E3454" i="13"/>
  <c r="G3454" i="13"/>
  <c r="H3454" i="13"/>
  <c r="I3454" i="13"/>
  <c r="J3454" i="13"/>
  <c r="K3454" i="13"/>
  <c r="L3454" i="13"/>
  <c r="M3454" i="13"/>
  <c r="N3454" i="13"/>
  <c r="P3454" i="13"/>
  <c r="B3455" i="13"/>
  <c r="C3455" i="13"/>
  <c r="D3455" i="13"/>
  <c r="E3455" i="13"/>
  <c r="G3455" i="13"/>
  <c r="H3455" i="13"/>
  <c r="I3455" i="13"/>
  <c r="J3455" i="13"/>
  <c r="K3455" i="13"/>
  <c r="L3455" i="13"/>
  <c r="M3455" i="13"/>
  <c r="N3455" i="13"/>
  <c r="P3455" i="13"/>
  <c r="R3455" i="13"/>
  <c r="S3455" i="13"/>
  <c r="T3455" i="13" s="1"/>
  <c r="V3455" i="13" s="1"/>
  <c r="R3456" i="13"/>
  <c r="B3456" i="13"/>
  <c r="C3456" i="13"/>
  <c r="D3456" i="13"/>
  <c r="E3456" i="13"/>
  <c r="G3456" i="13"/>
  <c r="H3456" i="13"/>
  <c r="I3456" i="13"/>
  <c r="J3456" i="13"/>
  <c r="K3456" i="13"/>
  <c r="L3456" i="13"/>
  <c r="M3456" i="13"/>
  <c r="N3456" i="13"/>
  <c r="P3456" i="13"/>
  <c r="S3456" i="13"/>
  <c r="B3457" i="13"/>
  <c r="C3457" i="13"/>
  <c r="D3457" i="13"/>
  <c r="E3457" i="13"/>
  <c r="G3457" i="13"/>
  <c r="H3457" i="13"/>
  <c r="I3457" i="13"/>
  <c r="J3457" i="13"/>
  <c r="K3457" i="13"/>
  <c r="L3457" i="13"/>
  <c r="M3457" i="13"/>
  <c r="N3457" i="13"/>
  <c r="P3457" i="13"/>
  <c r="B3458" i="13"/>
  <c r="C3458" i="13"/>
  <c r="D3458" i="13"/>
  <c r="E3458" i="13"/>
  <c r="G3458" i="13"/>
  <c r="H3458" i="13"/>
  <c r="I3458" i="13"/>
  <c r="J3458" i="13"/>
  <c r="K3458" i="13"/>
  <c r="L3458" i="13"/>
  <c r="M3458" i="13"/>
  <c r="N3458" i="13"/>
  <c r="P3458" i="13"/>
  <c r="R3458" i="13"/>
  <c r="B3459" i="13"/>
  <c r="C3459" i="13"/>
  <c r="D3459" i="13"/>
  <c r="E3459" i="13"/>
  <c r="G3459" i="13"/>
  <c r="H3459" i="13"/>
  <c r="I3459" i="13"/>
  <c r="J3459" i="13"/>
  <c r="K3459" i="13"/>
  <c r="L3459" i="13"/>
  <c r="M3459" i="13"/>
  <c r="N3459" i="13"/>
  <c r="P3459" i="13"/>
  <c r="R3460" i="13"/>
  <c r="B3460" i="13"/>
  <c r="C3460" i="13"/>
  <c r="D3460" i="13"/>
  <c r="E3460" i="13"/>
  <c r="G3460" i="13"/>
  <c r="H3460" i="13"/>
  <c r="I3460" i="13"/>
  <c r="J3460" i="13"/>
  <c r="K3460" i="13"/>
  <c r="L3460" i="13"/>
  <c r="M3460" i="13"/>
  <c r="N3460" i="13"/>
  <c r="P3460" i="13"/>
  <c r="S3460" i="13"/>
  <c r="T3460" i="13" s="1"/>
  <c r="V3460" i="13" s="1"/>
  <c r="B3461" i="13"/>
  <c r="C3461" i="13"/>
  <c r="D3461" i="13"/>
  <c r="E3461" i="13"/>
  <c r="G3461" i="13"/>
  <c r="H3461" i="13"/>
  <c r="I3461" i="13"/>
  <c r="J3461" i="13"/>
  <c r="K3461" i="13"/>
  <c r="L3461" i="13"/>
  <c r="M3461" i="13"/>
  <c r="N3461" i="13"/>
  <c r="P3461" i="13"/>
  <c r="B3462" i="13"/>
  <c r="C3462" i="13"/>
  <c r="D3462" i="13"/>
  <c r="E3462" i="13"/>
  <c r="G3462" i="13"/>
  <c r="H3462" i="13"/>
  <c r="I3462" i="13"/>
  <c r="J3462" i="13"/>
  <c r="K3462" i="13"/>
  <c r="L3462" i="13"/>
  <c r="M3462" i="13"/>
  <c r="N3462" i="13"/>
  <c r="P3462" i="13"/>
  <c r="B3463" i="13"/>
  <c r="C3463" i="13"/>
  <c r="D3463" i="13"/>
  <c r="E3463" i="13"/>
  <c r="G3463" i="13"/>
  <c r="H3463" i="13"/>
  <c r="I3463" i="13"/>
  <c r="J3463" i="13"/>
  <c r="K3463" i="13"/>
  <c r="L3463" i="13"/>
  <c r="M3463" i="13"/>
  <c r="N3463" i="13"/>
  <c r="P3463" i="13"/>
  <c r="R3463" i="13"/>
  <c r="S3463" i="13"/>
  <c r="T3463" i="13" s="1"/>
  <c r="V3463" i="13" s="1"/>
  <c r="R3464" i="13"/>
  <c r="B3464" i="13"/>
  <c r="C3464" i="13"/>
  <c r="D3464" i="13"/>
  <c r="E3464" i="13"/>
  <c r="G3464" i="13"/>
  <c r="H3464" i="13"/>
  <c r="I3464" i="13"/>
  <c r="J3464" i="13"/>
  <c r="K3464" i="13"/>
  <c r="L3464" i="13"/>
  <c r="M3464" i="13"/>
  <c r="N3464" i="13"/>
  <c r="P3464" i="13"/>
  <c r="S3464" i="13"/>
  <c r="B3465" i="13"/>
  <c r="C3465" i="13"/>
  <c r="D3465" i="13"/>
  <c r="E3465" i="13"/>
  <c r="G3465" i="13"/>
  <c r="H3465" i="13"/>
  <c r="I3465" i="13"/>
  <c r="J3465" i="13"/>
  <c r="K3465" i="13"/>
  <c r="L3465" i="13"/>
  <c r="M3465" i="13"/>
  <c r="N3465" i="13"/>
  <c r="P3465" i="13"/>
  <c r="B3466" i="13"/>
  <c r="C3466" i="13"/>
  <c r="D3466" i="13"/>
  <c r="E3466" i="13"/>
  <c r="G3466" i="13"/>
  <c r="H3466" i="13"/>
  <c r="I3466" i="13"/>
  <c r="J3466" i="13"/>
  <c r="K3466" i="13"/>
  <c r="L3466" i="13"/>
  <c r="M3466" i="13"/>
  <c r="N3466" i="13"/>
  <c r="P3466" i="13"/>
  <c r="R3466" i="13"/>
  <c r="S3466" i="13"/>
  <c r="S3467" i="13"/>
  <c r="B3467" i="13"/>
  <c r="C3467" i="13"/>
  <c r="D3467" i="13"/>
  <c r="E3467" i="13"/>
  <c r="G3467" i="13"/>
  <c r="H3467" i="13"/>
  <c r="I3467" i="13"/>
  <c r="J3467" i="13"/>
  <c r="K3467" i="13"/>
  <c r="L3467" i="13"/>
  <c r="M3467" i="13"/>
  <c r="N3467" i="13"/>
  <c r="P3467" i="13"/>
  <c r="R3468" i="13"/>
  <c r="B3468" i="13"/>
  <c r="C3468" i="13"/>
  <c r="D3468" i="13"/>
  <c r="E3468" i="13"/>
  <c r="G3468" i="13"/>
  <c r="H3468" i="13"/>
  <c r="I3468" i="13"/>
  <c r="J3468" i="13"/>
  <c r="K3468" i="13"/>
  <c r="L3468" i="13"/>
  <c r="M3468" i="13"/>
  <c r="N3468" i="13"/>
  <c r="P3468" i="13"/>
  <c r="S3468" i="13"/>
  <c r="T3468" i="13" s="1"/>
  <c r="V3468" i="13" s="1"/>
  <c r="B3469" i="13"/>
  <c r="C3469" i="13"/>
  <c r="D3469" i="13"/>
  <c r="E3469" i="13"/>
  <c r="G3469" i="13"/>
  <c r="H3469" i="13"/>
  <c r="I3469" i="13"/>
  <c r="J3469" i="13"/>
  <c r="K3469" i="13"/>
  <c r="L3469" i="13"/>
  <c r="M3469" i="13"/>
  <c r="N3469" i="13"/>
  <c r="P3469" i="13"/>
  <c r="B3470" i="13"/>
  <c r="C3470" i="13"/>
  <c r="D3470" i="13"/>
  <c r="E3470" i="13"/>
  <c r="G3470" i="13"/>
  <c r="H3470" i="13"/>
  <c r="I3470" i="13"/>
  <c r="J3470" i="13"/>
  <c r="K3470" i="13"/>
  <c r="L3470" i="13"/>
  <c r="M3470" i="13"/>
  <c r="N3470" i="13"/>
  <c r="P3470" i="13"/>
  <c r="B3471" i="13"/>
  <c r="C3471" i="13"/>
  <c r="D3471" i="13"/>
  <c r="E3471" i="13"/>
  <c r="G3471" i="13"/>
  <c r="H3471" i="13"/>
  <c r="I3471" i="13"/>
  <c r="J3471" i="13"/>
  <c r="K3471" i="13"/>
  <c r="L3471" i="13"/>
  <c r="M3471" i="13"/>
  <c r="N3471" i="13"/>
  <c r="P3471" i="13"/>
  <c r="R3471" i="13"/>
  <c r="S3471" i="13"/>
  <c r="T3471" i="13" s="1"/>
  <c r="V3471" i="13" s="1"/>
  <c r="R3472" i="13"/>
  <c r="B3472" i="13"/>
  <c r="C3472" i="13"/>
  <c r="D3472" i="13"/>
  <c r="E3472" i="13"/>
  <c r="G3472" i="13"/>
  <c r="H3472" i="13"/>
  <c r="I3472" i="13"/>
  <c r="J3472" i="13"/>
  <c r="K3472" i="13"/>
  <c r="L3472" i="13"/>
  <c r="M3472" i="13"/>
  <c r="N3472" i="13"/>
  <c r="P3472" i="13"/>
  <c r="S3472" i="13"/>
  <c r="B3473" i="13"/>
  <c r="C3473" i="13"/>
  <c r="D3473" i="13"/>
  <c r="E3473" i="13"/>
  <c r="G3473" i="13"/>
  <c r="H3473" i="13"/>
  <c r="I3473" i="13"/>
  <c r="J3473" i="13"/>
  <c r="K3473" i="13"/>
  <c r="L3473" i="13"/>
  <c r="M3473" i="13"/>
  <c r="N3473" i="13"/>
  <c r="P3473" i="13"/>
  <c r="B3474" i="13"/>
  <c r="C3474" i="13"/>
  <c r="D3474" i="13"/>
  <c r="E3474" i="13"/>
  <c r="G3474" i="13"/>
  <c r="H3474" i="13"/>
  <c r="I3474" i="13"/>
  <c r="J3474" i="13"/>
  <c r="K3474" i="13"/>
  <c r="L3474" i="13"/>
  <c r="M3474" i="13"/>
  <c r="N3474" i="13"/>
  <c r="P3474" i="13"/>
  <c r="R3474" i="13"/>
  <c r="S3474" i="13"/>
  <c r="B3475" i="13"/>
  <c r="C3475" i="13"/>
  <c r="D3475" i="13"/>
  <c r="E3475" i="13"/>
  <c r="G3475" i="13"/>
  <c r="H3475" i="13"/>
  <c r="I3475" i="13"/>
  <c r="J3475" i="13"/>
  <c r="K3475" i="13"/>
  <c r="L3475" i="13"/>
  <c r="M3475" i="13"/>
  <c r="N3475" i="13"/>
  <c r="P3475" i="13"/>
  <c r="R3476" i="13"/>
  <c r="B3476" i="13"/>
  <c r="C3476" i="13"/>
  <c r="D3476" i="13"/>
  <c r="E3476" i="13"/>
  <c r="G3476" i="13"/>
  <c r="H3476" i="13"/>
  <c r="I3476" i="13"/>
  <c r="J3476" i="13"/>
  <c r="K3476" i="13"/>
  <c r="L3476" i="13"/>
  <c r="M3476" i="13"/>
  <c r="N3476" i="13"/>
  <c r="P3476" i="13"/>
  <c r="S3476" i="13"/>
  <c r="T3476" i="13" s="1"/>
  <c r="V3476" i="13" s="1"/>
  <c r="B3477" i="13"/>
  <c r="C3477" i="13"/>
  <c r="D3477" i="13"/>
  <c r="E3477" i="13"/>
  <c r="G3477" i="13"/>
  <c r="H3477" i="13"/>
  <c r="I3477" i="13"/>
  <c r="J3477" i="13"/>
  <c r="K3477" i="13"/>
  <c r="L3477" i="13"/>
  <c r="M3477" i="13"/>
  <c r="N3477" i="13"/>
  <c r="P3477" i="13"/>
  <c r="B3478" i="13"/>
  <c r="C3478" i="13"/>
  <c r="D3478" i="13"/>
  <c r="E3478" i="13"/>
  <c r="G3478" i="13"/>
  <c r="H3478" i="13"/>
  <c r="I3478" i="13"/>
  <c r="J3478" i="13"/>
  <c r="K3478" i="13"/>
  <c r="L3478" i="13"/>
  <c r="M3478" i="13"/>
  <c r="N3478" i="13"/>
  <c r="P3478" i="13"/>
  <c r="R3478" i="13"/>
  <c r="B3479" i="13"/>
  <c r="C3479" i="13"/>
  <c r="D3479" i="13"/>
  <c r="E3479" i="13"/>
  <c r="G3479" i="13"/>
  <c r="H3479" i="13"/>
  <c r="I3479" i="13"/>
  <c r="J3479" i="13"/>
  <c r="K3479" i="13"/>
  <c r="L3479" i="13"/>
  <c r="M3479" i="13"/>
  <c r="N3479" i="13"/>
  <c r="P3479" i="13"/>
  <c r="R3479" i="13"/>
  <c r="S3479" i="13"/>
  <c r="T3479" i="13" s="1"/>
  <c r="V3479" i="13" s="1"/>
  <c r="R3480" i="13"/>
  <c r="B3480" i="13"/>
  <c r="C3480" i="13"/>
  <c r="D3480" i="13"/>
  <c r="E3480" i="13"/>
  <c r="G3480" i="13"/>
  <c r="H3480" i="13"/>
  <c r="I3480" i="13"/>
  <c r="J3480" i="13"/>
  <c r="K3480" i="13"/>
  <c r="L3480" i="13"/>
  <c r="M3480" i="13"/>
  <c r="N3480" i="13"/>
  <c r="P3480" i="13"/>
  <c r="S3480" i="13"/>
  <c r="B3481" i="13"/>
  <c r="C3481" i="13"/>
  <c r="D3481" i="13"/>
  <c r="E3481" i="13"/>
  <c r="G3481" i="13"/>
  <c r="H3481" i="13"/>
  <c r="I3481" i="13"/>
  <c r="J3481" i="13"/>
  <c r="K3481" i="13"/>
  <c r="L3481" i="13"/>
  <c r="M3481" i="13"/>
  <c r="N3481" i="13"/>
  <c r="P3481" i="13"/>
  <c r="B3482" i="13"/>
  <c r="C3482" i="13"/>
  <c r="D3482" i="13"/>
  <c r="E3482" i="13"/>
  <c r="G3482" i="13"/>
  <c r="H3482" i="13"/>
  <c r="I3482" i="13"/>
  <c r="J3482" i="13"/>
  <c r="K3482" i="13"/>
  <c r="L3482" i="13"/>
  <c r="M3482" i="13"/>
  <c r="N3482" i="13"/>
  <c r="P3482" i="13"/>
  <c r="R3482" i="13"/>
  <c r="S3482" i="13"/>
  <c r="T3482" i="13" s="1"/>
  <c r="V3482" i="13" s="1"/>
  <c r="S3483" i="13"/>
  <c r="B3483" i="13"/>
  <c r="C3483" i="13"/>
  <c r="D3483" i="13"/>
  <c r="E3483" i="13"/>
  <c r="G3483" i="13"/>
  <c r="H3483" i="13"/>
  <c r="I3483" i="13"/>
  <c r="J3483" i="13"/>
  <c r="K3483" i="13"/>
  <c r="L3483" i="13"/>
  <c r="M3483" i="13"/>
  <c r="N3483" i="13"/>
  <c r="P3483" i="13"/>
  <c r="R3484" i="13"/>
  <c r="B3484" i="13"/>
  <c r="C3484" i="13"/>
  <c r="D3484" i="13"/>
  <c r="E3484" i="13"/>
  <c r="G3484" i="13"/>
  <c r="H3484" i="13"/>
  <c r="I3484" i="13"/>
  <c r="J3484" i="13"/>
  <c r="K3484" i="13"/>
  <c r="L3484" i="13"/>
  <c r="M3484" i="13"/>
  <c r="N3484" i="13"/>
  <c r="P3484" i="13"/>
  <c r="S3484" i="13"/>
  <c r="T3484" i="13" s="1"/>
  <c r="V3484" i="13" s="1"/>
  <c r="B3485" i="13"/>
  <c r="C3485" i="13"/>
  <c r="D3485" i="13"/>
  <c r="E3485" i="13"/>
  <c r="G3485" i="13"/>
  <c r="H3485" i="13"/>
  <c r="I3485" i="13"/>
  <c r="J3485" i="13"/>
  <c r="K3485" i="13"/>
  <c r="L3485" i="13"/>
  <c r="M3485" i="13"/>
  <c r="N3485" i="13"/>
  <c r="P3485" i="13"/>
  <c r="B3486" i="13"/>
  <c r="C3486" i="13"/>
  <c r="D3486" i="13"/>
  <c r="E3486" i="13"/>
  <c r="G3486" i="13"/>
  <c r="H3486" i="13"/>
  <c r="I3486" i="13"/>
  <c r="J3486" i="13"/>
  <c r="K3486" i="13"/>
  <c r="L3486" i="13"/>
  <c r="M3486" i="13"/>
  <c r="N3486" i="13"/>
  <c r="P3486" i="13"/>
  <c r="B3487" i="13"/>
  <c r="C3487" i="13"/>
  <c r="D3487" i="13"/>
  <c r="E3487" i="13"/>
  <c r="G3487" i="13"/>
  <c r="H3487" i="13"/>
  <c r="I3487" i="13"/>
  <c r="J3487" i="13"/>
  <c r="K3487" i="13"/>
  <c r="L3487" i="13"/>
  <c r="M3487" i="13"/>
  <c r="N3487" i="13"/>
  <c r="P3487" i="13"/>
  <c r="R3487" i="13"/>
  <c r="S3487" i="13"/>
  <c r="T3487" i="13" s="1"/>
  <c r="V3487" i="13" s="1"/>
  <c r="R3488" i="13"/>
  <c r="B3488" i="13"/>
  <c r="C3488" i="13"/>
  <c r="D3488" i="13"/>
  <c r="E3488" i="13"/>
  <c r="G3488" i="13"/>
  <c r="H3488" i="13"/>
  <c r="I3488" i="13"/>
  <c r="J3488" i="13"/>
  <c r="K3488" i="13"/>
  <c r="L3488" i="13"/>
  <c r="M3488" i="13"/>
  <c r="N3488" i="13"/>
  <c r="P3488" i="13"/>
  <c r="S3488" i="13"/>
  <c r="B3489" i="13"/>
  <c r="C3489" i="13"/>
  <c r="D3489" i="13"/>
  <c r="E3489" i="13"/>
  <c r="G3489" i="13"/>
  <c r="H3489" i="13"/>
  <c r="I3489" i="13"/>
  <c r="J3489" i="13"/>
  <c r="K3489" i="13"/>
  <c r="L3489" i="13"/>
  <c r="M3489" i="13"/>
  <c r="N3489" i="13"/>
  <c r="P3489" i="13"/>
  <c r="B3490" i="13"/>
  <c r="C3490" i="13"/>
  <c r="D3490" i="13"/>
  <c r="E3490" i="13"/>
  <c r="G3490" i="13"/>
  <c r="H3490" i="13"/>
  <c r="I3490" i="13"/>
  <c r="J3490" i="13"/>
  <c r="K3490" i="13"/>
  <c r="L3490" i="13"/>
  <c r="M3490" i="13"/>
  <c r="N3490" i="13"/>
  <c r="P3490" i="13"/>
  <c r="R3490" i="13"/>
  <c r="S3490" i="13"/>
  <c r="T3490" i="13" s="1"/>
  <c r="V3490" i="13" s="1"/>
  <c r="B3491" i="13"/>
  <c r="C3491" i="13"/>
  <c r="D3491" i="13"/>
  <c r="E3491" i="13"/>
  <c r="G3491" i="13"/>
  <c r="H3491" i="13"/>
  <c r="I3491" i="13"/>
  <c r="J3491" i="13"/>
  <c r="K3491" i="13"/>
  <c r="L3491" i="13"/>
  <c r="M3491" i="13"/>
  <c r="N3491" i="13"/>
  <c r="P3491" i="13"/>
  <c r="R3492" i="13"/>
  <c r="B3492" i="13"/>
  <c r="C3492" i="13"/>
  <c r="D3492" i="13"/>
  <c r="E3492" i="13"/>
  <c r="G3492" i="13"/>
  <c r="H3492" i="13"/>
  <c r="I3492" i="13"/>
  <c r="J3492" i="13"/>
  <c r="K3492" i="13"/>
  <c r="L3492" i="13"/>
  <c r="M3492" i="13"/>
  <c r="N3492" i="13"/>
  <c r="P3492" i="13"/>
  <c r="S3492" i="13"/>
  <c r="T3492" i="13" s="1"/>
  <c r="V3492" i="13" s="1"/>
  <c r="B3493" i="13"/>
  <c r="C3493" i="13"/>
  <c r="D3493" i="13"/>
  <c r="E3493" i="13"/>
  <c r="G3493" i="13"/>
  <c r="H3493" i="13"/>
  <c r="I3493" i="13"/>
  <c r="J3493" i="13"/>
  <c r="K3493" i="13"/>
  <c r="L3493" i="13"/>
  <c r="M3493" i="13"/>
  <c r="N3493" i="13"/>
  <c r="P3493" i="13"/>
  <c r="B3494" i="13"/>
  <c r="C3494" i="13"/>
  <c r="D3494" i="13"/>
  <c r="E3494" i="13"/>
  <c r="G3494" i="13"/>
  <c r="H3494" i="13"/>
  <c r="I3494" i="13"/>
  <c r="J3494" i="13"/>
  <c r="K3494" i="13"/>
  <c r="L3494" i="13"/>
  <c r="M3494" i="13"/>
  <c r="N3494" i="13"/>
  <c r="P3494" i="13"/>
  <c r="B3495" i="13"/>
  <c r="C3495" i="13"/>
  <c r="D3495" i="13"/>
  <c r="E3495" i="13"/>
  <c r="G3495" i="13"/>
  <c r="H3495" i="13"/>
  <c r="I3495" i="13"/>
  <c r="J3495" i="13"/>
  <c r="K3495" i="13"/>
  <c r="L3495" i="13"/>
  <c r="M3495" i="13"/>
  <c r="N3495" i="13"/>
  <c r="P3495" i="13"/>
  <c r="R3495" i="13"/>
  <c r="S3495" i="13"/>
  <c r="T3495" i="13" s="1"/>
  <c r="V3495" i="13" s="1"/>
  <c r="R3496" i="13"/>
  <c r="B3496" i="13"/>
  <c r="C3496" i="13"/>
  <c r="D3496" i="13"/>
  <c r="E3496" i="13"/>
  <c r="G3496" i="13"/>
  <c r="H3496" i="13"/>
  <c r="I3496" i="13"/>
  <c r="J3496" i="13"/>
  <c r="K3496" i="13"/>
  <c r="L3496" i="13"/>
  <c r="M3496" i="13"/>
  <c r="N3496" i="13"/>
  <c r="P3496" i="13"/>
  <c r="S3496" i="13"/>
  <c r="B3497" i="13"/>
  <c r="C3497" i="13"/>
  <c r="D3497" i="13"/>
  <c r="E3497" i="13"/>
  <c r="G3497" i="13"/>
  <c r="H3497" i="13"/>
  <c r="I3497" i="13"/>
  <c r="J3497" i="13"/>
  <c r="K3497" i="13"/>
  <c r="L3497" i="13"/>
  <c r="M3497" i="13"/>
  <c r="N3497" i="13"/>
  <c r="P3497" i="13"/>
  <c r="B3498" i="13"/>
  <c r="C3498" i="13"/>
  <c r="D3498" i="13"/>
  <c r="E3498" i="13"/>
  <c r="G3498" i="13"/>
  <c r="H3498" i="13"/>
  <c r="I3498" i="13"/>
  <c r="J3498" i="13"/>
  <c r="K3498" i="13"/>
  <c r="L3498" i="13"/>
  <c r="M3498" i="13"/>
  <c r="N3498" i="13"/>
  <c r="P3498" i="13"/>
  <c r="S3498" i="13"/>
  <c r="T3498" i="13" s="1"/>
  <c r="V3498" i="13" s="1"/>
  <c r="B3499" i="13"/>
  <c r="C3499" i="13"/>
  <c r="D3499" i="13"/>
  <c r="E3499" i="13"/>
  <c r="G3499" i="13"/>
  <c r="H3499" i="13"/>
  <c r="I3499" i="13"/>
  <c r="J3499" i="13"/>
  <c r="K3499" i="13"/>
  <c r="L3499" i="13"/>
  <c r="M3499" i="13"/>
  <c r="N3499" i="13"/>
  <c r="P3499" i="13"/>
  <c r="R3500" i="13"/>
  <c r="B3500" i="13"/>
  <c r="C3500" i="13"/>
  <c r="D3500" i="13"/>
  <c r="E3500" i="13"/>
  <c r="G3500" i="13"/>
  <c r="H3500" i="13"/>
  <c r="I3500" i="13"/>
  <c r="J3500" i="13"/>
  <c r="K3500" i="13"/>
  <c r="L3500" i="13"/>
  <c r="M3500" i="13"/>
  <c r="N3500" i="13"/>
  <c r="P3500" i="13"/>
  <c r="S3500" i="13"/>
  <c r="T3500" i="13" s="1"/>
  <c r="V3500" i="13" s="1"/>
  <c r="B3501" i="13"/>
  <c r="C3501" i="13"/>
  <c r="D3501" i="13"/>
  <c r="E3501" i="13"/>
  <c r="G3501" i="13"/>
  <c r="H3501" i="13"/>
  <c r="I3501" i="13"/>
  <c r="J3501" i="13"/>
  <c r="K3501" i="13"/>
  <c r="L3501" i="13"/>
  <c r="M3501" i="13"/>
  <c r="N3501" i="13"/>
  <c r="P3501" i="13"/>
  <c r="B3502" i="13"/>
  <c r="C3502" i="13"/>
  <c r="D3502" i="13"/>
  <c r="E3502" i="13"/>
  <c r="G3502" i="13"/>
  <c r="H3502" i="13"/>
  <c r="I3502" i="13"/>
  <c r="J3502" i="13"/>
  <c r="K3502" i="13"/>
  <c r="L3502" i="13"/>
  <c r="M3502" i="13"/>
  <c r="N3502" i="13"/>
  <c r="P3502" i="13"/>
  <c r="B3503" i="13"/>
  <c r="C3503" i="13"/>
  <c r="D3503" i="13"/>
  <c r="E3503" i="13"/>
  <c r="G3503" i="13"/>
  <c r="H3503" i="13"/>
  <c r="I3503" i="13"/>
  <c r="J3503" i="13"/>
  <c r="K3503" i="13"/>
  <c r="L3503" i="13"/>
  <c r="M3503" i="13"/>
  <c r="N3503" i="13"/>
  <c r="P3503" i="13"/>
  <c r="R3503" i="13"/>
  <c r="S3503" i="13"/>
  <c r="T3503" i="13" s="1"/>
  <c r="V3503" i="13" s="1"/>
  <c r="R3504" i="13"/>
  <c r="B3504" i="13"/>
  <c r="C3504" i="13"/>
  <c r="D3504" i="13"/>
  <c r="E3504" i="13"/>
  <c r="G3504" i="13"/>
  <c r="H3504" i="13"/>
  <c r="I3504" i="13"/>
  <c r="J3504" i="13"/>
  <c r="K3504" i="13"/>
  <c r="L3504" i="13"/>
  <c r="M3504" i="13"/>
  <c r="N3504" i="13"/>
  <c r="P3504" i="13"/>
  <c r="S3504" i="13"/>
  <c r="B3505" i="13"/>
  <c r="C3505" i="13"/>
  <c r="D3505" i="13"/>
  <c r="E3505" i="13"/>
  <c r="G3505" i="13"/>
  <c r="H3505" i="13"/>
  <c r="I3505" i="13"/>
  <c r="J3505" i="13"/>
  <c r="K3505" i="13"/>
  <c r="L3505" i="13"/>
  <c r="M3505" i="13"/>
  <c r="N3505" i="13"/>
  <c r="P3505" i="13"/>
  <c r="B3506" i="13"/>
  <c r="C3506" i="13"/>
  <c r="D3506" i="13"/>
  <c r="E3506" i="13"/>
  <c r="G3506" i="13"/>
  <c r="H3506" i="13"/>
  <c r="I3506" i="13"/>
  <c r="J3506" i="13"/>
  <c r="K3506" i="13"/>
  <c r="L3506" i="13"/>
  <c r="M3506" i="13"/>
  <c r="N3506" i="13"/>
  <c r="P3506" i="13"/>
  <c r="S3506" i="13"/>
  <c r="T3506" i="13" s="1"/>
  <c r="V3506" i="13" s="1"/>
  <c r="B3507" i="13"/>
  <c r="C3507" i="13"/>
  <c r="D3507" i="13"/>
  <c r="E3507" i="13"/>
  <c r="G3507" i="13"/>
  <c r="H3507" i="13"/>
  <c r="I3507" i="13"/>
  <c r="J3507" i="13"/>
  <c r="K3507" i="13"/>
  <c r="L3507" i="13"/>
  <c r="M3507" i="13"/>
  <c r="N3507" i="13"/>
  <c r="P3507" i="13"/>
  <c r="R3508" i="13"/>
  <c r="B3508" i="13"/>
  <c r="C3508" i="13"/>
  <c r="D3508" i="13"/>
  <c r="E3508" i="13"/>
  <c r="G3508" i="13"/>
  <c r="H3508" i="13"/>
  <c r="I3508" i="13"/>
  <c r="J3508" i="13"/>
  <c r="K3508" i="13"/>
  <c r="L3508" i="13"/>
  <c r="M3508" i="13"/>
  <c r="N3508" i="13"/>
  <c r="P3508" i="13"/>
  <c r="S3508" i="13"/>
  <c r="T3508" i="13" s="1"/>
  <c r="V3508" i="13" s="1"/>
  <c r="B3509" i="13"/>
  <c r="C3509" i="13"/>
  <c r="D3509" i="13"/>
  <c r="E3509" i="13"/>
  <c r="G3509" i="13"/>
  <c r="H3509" i="13"/>
  <c r="I3509" i="13"/>
  <c r="J3509" i="13"/>
  <c r="K3509" i="13"/>
  <c r="L3509" i="13"/>
  <c r="M3509" i="13"/>
  <c r="N3509" i="13"/>
  <c r="P3509" i="13"/>
  <c r="B3510" i="13"/>
  <c r="C3510" i="13"/>
  <c r="D3510" i="13"/>
  <c r="E3510" i="13"/>
  <c r="G3510" i="13"/>
  <c r="H3510" i="13"/>
  <c r="I3510" i="13"/>
  <c r="J3510" i="13"/>
  <c r="K3510" i="13"/>
  <c r="L3510" i="13"/>
  <c r="M3510" i="13"/>
  <c r="N3510" i="13"/>
  <c r="P3510" i="13"/>
  <c r="S3510" i="13"/>
  <c r="T3510" i="13" s="1"/>
  <c r="V3510" i="13" s="1"/>
  <c r="B3511" i="13"/>
  <c r="C3511" i="13"/>
  <c r="D3511" i="13"/>
  <c r="E3511" i="13"/>
  <c r="G3511" i="13"/>
  <c r="H3511" i="13"/>
  <c r="I3511" i="13"/>
  <c r="J3511" i="13"/>
  <c r="K3511" i="13"/>
  <c r="L3511" i="13"/>
  <c r="M3511" i="13"/>
  <c r="N3511" i="13"/>
  <c r="P3511" i="13"/>
  <c r="R3511" i="13"/>
  <c r="S3511" i="13"/>
  <c r="T3511" i="13" s="1"/>
  <c r="V3511" i="13" s="1"/>
  <c r="R3512" i="13"/>
  <c r="B3512" i="13"/>
  <c r="C3512" i="13"/>
  <c r="D3512" i="13"/>
  <c r="E3512" i="13"/>
  <c r="G3512" i="13"/>
  <c r="H3512" i="13"/>
  <c r="I3512" i="13"/>
  <c r="J3512" i="13"/>
  <c r="K3512" i="13"/>
  <c r="L3512" i="13"/>
  <c r="M3512" i="13"/>
  <c r="N3512" i="13"/>
  <c r="P3512" i="13"/>
  <c r="S3512" i="13"/>
  <c r="B3513" i="13"/>
  <c r="C3513" i="13"/>
  <c r="D3513" i="13"/>
  <c r="E3513" i="13"/>
  <c r="G3513" i="13"/>
  <c r="H3513" i="13"/>
  <c r="I3513" i="13"/>
  <c r="J3513" i="13"/>
  <c r="K3513" i="13"/>
  <c r="L3513" i="13"/>
  <c r="M3513" i="13"/>
  <c r="N3513" i="13"/>
  <c r="P3513" i="13"/>
  <c r="B3514" i="13"/>
  <c r="C3514" i="13"/>
  <c r="D3514" i="13"/>
  <c r="E3514" i="13"/>
  <c r="G3514" i="13"/>
  <c r="H3514" i="13"/>
  <c r="I3514" i="13"/>
  <c r="J3514" i="13"/>
  <c r="K3514" i="13"/>
  <c r="L3514" i="13"/>
  <c r="M3514" i="13"/>
  <c r="N3514" i="13"/>
  <c r="P3514" i="13"/>
  <c r="B3515" i="13"/>
  <c r="C3515" i="13"/>
  <c r="D3515" i="13"/>
  <c r="E3515" i="13"/>
  <c r="G3515" i="13"/>
  <c r="H3515" i="13"/>
  <c r="I3515" i="13"/>
  <c r="J3515" i="13"/>
  <c r="K3515" i="13"/>
  <c r="L3515" i="13"/>
  <c r="M3515" i="13"/>
  <c r="N3515" i="13"/>
  <c r="P3515" i="13"/>
  <c r="R3516" i="13"/>
  <c r="B3516" i="13"/>
  <c r="C3516" i="13"/>
  <c r="D3516" i="13"/>
  <c r="E3516" i="13"/>
  <c r="G3516" i="13"/>
  <c r="H3516" i="13"/>
  <c r="I3516" i="13"/>
  <c r="J3516" i="13"/>
  <c r="K3516" i="13"/>
  <c r="L3516" i="13"/>
  <c r="M3516" i="13"/>
  <c r="N3516" i="13"/>
  <c r="P3516" i="13"/>
  <c r="S3516" i="13"/>
  <c r="T3516" i="13" s="1"/>
  <c r="V3516" i="13" s="1"/>
  <c r="B3517" i="13"/>
  <c r="C3517" i="13"/>
  <c r="D3517" i="13"/>
  <c r="E3517" i="13"/>
  <c r="G3517" i="13"/>
  <c r="H3517" i="13"/>
  <c r="I3517" i="13"/>
  <c r="J3517" i="13"/>
  <c r="K3517" i="13"/>
  <c r="L3517" i="13"/>
  <c r="M3517" i="13"/>
  <c r="N3517" i="13"/>
  <c r="P3517" i="13"/>
  <c r="B3518" i="13"/>
  <c r="C3518" i="13"/>
  <c r="D3518" i="13"/>
  <c r="E3518" i="13"/>
  <c r="G3518" i="13"/>
  <c r="H3518" i="13"/>
  <c r="I3518" i="13"/>
  <c r="J3518" i="13"/>
  <c r="K3518" i="13"/>
  <c r="L3518" i="13"/>
  <c r="M3518" i="13"/>
  <c r="N3518" i="13"/>
  <c r="P3518" i="13"/>
  <c r="S3518" i="13"/>
  <c r="B3519" i="13"/>
  <c r="C3519" i="13"/>
  <c r="D3519" i="13"/>
  <c r="E3519" i="13"/>
  <c r="G3519" i="13"/>
  <c r="H3519" i="13"/>
  <c r="I3519" i="13"/>
  <c r="J3519" i="13"/>
  <c r="K3519" i="13"/>
  <c r="L3519" i="13"/>
  <c r="M3519" i="13"/>
  <c r="N3519" i="13"/>
  <c r="P3519" i="13"/>
  <c r="R3519" i="13"/>
  <c r="S3519" i="13"/>
  <c r="T3519" i="13" s="1"/>
  <c r="V3519" i="13" s="1"/>
  <c r="R3520" i="13"/>
  <c r="B3520" i="13"/>
  <c r="C3520" i="13"/>
  <c r="D3520" i="13"/>
  <c r="E3520" i="13"/>
  <c r="G3520" i="13"/>
  <c r="H3520" i="13"/>
  <c r="I3520" i="13"/>
  <c r="J3520" i="13"/>
  <c r="K3520" i="13"/>
  <c r="L3520" i="13"/>
  <c r="M3520" i="13"/>
  <c r="N3520" i="13"/>
  <c r="P3520" i="13"/>
  <c r="S3520" i="13"/>
  <c r="B3521" i="13"/>
  <c r="C3521" i="13"/>
  <c r="D3521" i="13"/>
  <c r="E3521" i="13"/>
  <c r="G3521" i="13"/>
  <c r="H3521" i="13"/>
  <c r="I3521" i="13"/>
  <c r="J3521" i="13"/>
  <c r="K3521" i="13"/>
  <c r="L3521" i="13"/>
  <c r="M3521" i="13"/>
  <c r="N3521" i="13"/>
  <c r="P3521" i="13"/>
  <c r="B3522" i="13"/>
  <c r="C3522" i="13"/>
  <c r="D3522" i="13"/>
  <c r="E3522" i="13"/>
  <c r="G3522" i="13"/>
  <c r="H3522" i="13"/>
  <c r="I3522" i="13"/>
  <c r="J3522" i="13"/>
  <c r="K3522" i="13"/>
  <c r="L3522" i="13"/>
  <c r="M3522" i="13"/>
  <c r="N3522" i="13"/>
  <c r="P3522" i="13"/>
  <c r="S3523" i="13"/>
  <c r="B3523" i="13"/>
  <c r="C3523" i="13"/>
  <c r="D3523" i="13"/>
  <c r="E3523" i="13"/>
  <c r="G3523" i="13"/>
  <c r="H3523" i="13"/>
  <c r="I3523" i="13"/>
  <c r="J3523" i="13"/>
  <c r="K3523" i="13"/>
  <c r="L3523" i="13"/>
  <c r="M3523" i="13"/>
  <c r="N3523" i="13"/>
  <c r="P3523" i="13"/>
  <c r="R3524" i="13"/>
  <c r="B3524" i="13"/>
  <c r="C3524" i="13"/>
  <c r="D3524" i="13"/>
  <c r="E3524" i="13"/>
  <c r="G3524" i="13"/>
  <c r="H3524" i="13"/>
  <c r="I3524" i="13"/>
  <c r="J3524" i="13"/>
  <c r="K3524" i="13"/>
  <c r="L3524" i="13"/>
  <c r="M3524" i="13"/>
  <c r="N3524" i="13"/>
  <c r="P3524" i="13"/>
  <c r="S3524" i="13"/>
  <c r="T3524" i="13" s="1"/>
  <c r="V3524" i="13" s="1"/>
  <c r="B3525" i="13"/>
  <c r="C3525" i="13"/>
  <c r="D3525" i="13"/>
  <c r="E3525" i="13"/>
  <c r="G3525" i="13"/>
  <c r="H3525" i="13"/>
  <c r="I3525" i="13"/>
  <c r="J3525" i="13"/>
  <c r="K3525" i="13"/>
  <c r="L3525" i="13"/>
  <c r="M3525" i="13"/>
  <c r="N3525" i="13"/>
  <c r="P3525" i="13"/>
  <c r="B3526" i="13"/>
  <c r="C3526" i="13"/>
  <c r="D3526" i="13"/>
  <c r="E3526" i="13"/>
  <c r="G3526" i="13"/>
  <c r="H3526" i="13"/>
  <c r="I3526" i="13"/>
  <c r="J3526" i="13"/>
  <c r="K3526" i="13"/>
  <c r="L3526" i="13"/>
  <c r="M3526" i="13"/>
  <c r="N3526" i="13"/>
  <c r="P3526" i="13"/>
  <c r="R3526" i="13"/>
  <c r="B3527" i="13"/>
  <c r="C3527" i="13"/>
  <c r="D3527" i="13"/>
  <c r="E3527" i="13"/>
  <c r="G3527" i="13"/>
  <c r="H3527" i="13"/>
  <c r="I3527" i="13"/>
  <c r="J3527" i="13"/>
  <c r="K3527" i="13"/>
  <c r="L3527" i="13"/>
  <c r="M3527" i="13"/>
  <c r="N3527" i="13"/>
  <c r="P3527" i="13"/>
  <c r="R3527" i="13"/>
  <c r="S3527" i="13"/>
  <c r="T3527" i="13" s="1"/>
  <c r="V3527" i="13" s="1"/>
  <c r="R3528" i="13"/>
  <c r="B3528" i="13"/>
  <c r="C3528" i="13"/>
  <c r="D3528" i="13"/>
  <c r="E3528" i="13"/>
  <c r="G3528" i="13"/>
  <c r="H3528" i="13"/>
  <c r="I3528" i="13"/>
  <c r="J3528" i="13"/>
  <c r="K3528" i="13"/>
  <c r="L3528" i="13"/>
  <c r="M3528" i="13"/>
  <c r="N3528" i="13"/>
  <c r="P3528" i="13"/>
  <c r="S3528" i="13"/>
  <c r="B3529" i="13"/>
  <c r="C3529" i="13"/>
  <c r="D3529" i="13"/>
  <c r="E3529" i="13"/>
  <c r="G3529" i="13"/>
  <c r="H3529" i="13"/>
  <c r="I3529" i="13"/>
  <c r="J3529" i="13"/>
  <c r="K3529" i="13"/>
  <c r="L3529" i="13"/>
  <c r="M3529" i="13"/>
  <c r="N3529" i="13"/>
  <c r="P3529" i="13"/>
  <c r="B3530" i="13"/>
  <c r="C3530" i="13"/>
  <c r="D3530" i="13"/>
  <c r="E3530" i="13"/>
  <c r="G3530" i="13"/>
  <c r="H3530" i="13"/>
  <c r="I3530" i="13"/>
  <c r="J3530" i="13"/>
  <c r="K3530" i="13"/>
  <c r="L3530" i="13"/>
  <c r="M3530" i="13"/>
  <c r="N3530" i="13"/>
  <c r="P3530" i="13"/>
  <c r="S3530" i="13"/>
  <c r="T3530" i="13" s="1"/>
  <c r="V3530" i="13" s="1"/>
  <c r="B3531" i="13"/>
  <c r="C3531" i="13"/>
  <c r="D3531" i="13"/>
  <c r="E3531" i="13"/>
  <c r="G3531" i="13"/>
  <c r="H3531" i="13"/>
  <c r="I3531" i="13"/>
  <c r="J3531" i="13"/>
  <c r="K3531" i="13"/>
  <c r="L3531" i="13"/>
  <c r="M3531" i="13"/>
  <c r="N3531" i="13"/>
  <c r="P3531" i="13"/>
  <c r="R3532" i="13"/>
  <c r="B3532" i="13"/>
  <c r="C3532" i="13"/>
  <c r="D3532" i="13"/>
  <c r="E3532" i="13"/>
  <c r="G3532" i="13"/>
  <c r="H3532" i="13"/>
  <c r="I3532" i="13"/>
  <c r="J3532" i="13"/>
  <c r="K3532" i="13"/>
  <c r="L3532" i="13"/>
  <c r="M3532" i="13"/>
  <c r="N3532" i="13"/>
  <c r="P3532" i="13"/>
  <c r="S3532" i="13"/>
  <c r="T3532" i="13" s="1"/>
  <c r="V3532" i="13" s="1"/>
  <c r="B3533" i="13"/>
  <c r="C3533" i="13"/>
  <c r="D3533" i="13"/>
  <c r="E3533" i="13"/>
  <c r="G3533" i="13"/>
  <c r="H3533" i="13"/>
  <c r="I3533" i="13"/>
  <c r="J3533" i="13"/>
  <c r="K3533" i="13"/>
  <c r="L3533" i="13"/>
  <c r="M3533" i="13"/>
  <c r="N3533" i="13"/>
  <c r="P3533" i="13"/>
  <c r="B3534" i="13"/>
  <c r="C3534" i="13"/>
  <c r="D3534" i="13"/>
  <c r="E3534" i="13"/>
  <c r="G3534" i="13"/>
  <c r="H3534" i="13"/>
  <c r="I3534" i="13"/>
  <c r="J3534" i="13"/>
  <c r="K3534" i="13"/>
  <c r="L3534" i="13"/>
  <c r="M3534" i="13"/>
  <c r="N3534" i="13"/>
  <c r="P3534" i="13"/>
  <c r="B3535" i="13"/>
  <c r="C3535" i="13"/>
  <c r="D3535" i="13"/>
  <c r="E3535" i="13"/>
  <c r="G3535" i="13"/>
  <c r="H3535" i="13"/>
  <c r="I3535" i="13"/>
  <c r="J3535" i="13"/>
  <c r="K3535" i="13"/>
  <c r="L3535" i="13"/>
  <c r="M3535" i="13"/>
  <c r="N3535" i="13"/>
  <c r="P3535" i="13"/>
  <c r="R3535" i="13"/>
  <c r="S3535" i="13"/>
  <c r="T3535" i="13" s="1"/>
  <c r="V3535" i="13" s="1"/>
  <c r="R3536" i="13"/>
  <c r="B3536" i="13"/>
  <c r="C3536" i="13"/>
  <c r="D3536" i="13"/>
  <c r="E3536" i="13"/>
  <c r="G3536" i="13"/>
  <c r="H3536" i="13"/>
  <c r="I3536" i="13"/>
  <c r="J3536" i="13"/>
  <c r="K3536" i="13"/>
  <c r="L3536" i="13"/>
  <c r="M3536" i="13"/>
  <c r="N3536" i="13"/>
  <c r="P3536" i="13"/>
  <c r="S3536" i="13"/>
  <c r="B3537" i="13"/>
  <c r="C3537" i="13"/>
  <c r="D3537" i="13"/>
  <c r="E3537" i="13"/>
  <c r="G3537" i="13"/>
  <c r="H3537" i="13"/>
  <c r="I3537" i="13"/>
  <c r="J3537" i="13"/>
  <c r="K3537" i="13"/>
  <c r="L3537" i="13"/>
  <c r="M3537" i="13"/>
  <c r="N3537" i="13"/>
  <c r="P3537" i="13"/>
  <c r="B3538" i="13"/>
  <c r="C3538" i="13"/>
  <c r="D3538" i="13"/>
  <c r="E3538" i="13"/>
  <c r="G3538" i="13"/>
  <c r="H3538" i="13"/>
  <c r="I3538" i="13"/>
  <c r="J3538" i="13"/>
  <c r="K3538" i="13"/>
  <c r="L3538" i="13"/>
  <c r="M3538" i="13"/>
  <c r="N3538" i="13"/>
  <c r="P3538" i="13"/>
  <c r="S3538" i="13"/>
  <c r="T3538" i="13" s="1"/>
  <c r="V3538" i="13" s="1"/>
  <c r="B3539" i="13"/>
  <c r="C3539" i="13"/>
  <c r="D3539" i="13"/>
  <c r="E3539" i="13"/>
  <c r="G3539" i="13"/>
  <c r="H3539" i="13"/>
  <c r="I3539" i="13"/>
  <c r="J3539" i="13"/>
  <c r="K3539" i="13"/>
  <c r="L3539" i="13"/>
  <c r="M3539" i="13"/>
  <c r="N3539" i="13"/>
  <c r="P3539" i="13"/>
  <c r="R3540" i="13"/>
  <c r="B3540" i="13"/>
  <c r="C3540" i="13"/>
  <c r="D3540" i="13"/>
  <c r="E3540" i="13"/>
  <c r="G3540" i="13"/>
  <c r="H3540" i="13"/>
  <c r="I3540" i="13"/>
  <c r="J3540" i="13"/>
  <c r="K3540" i="13"/>
  <c r="L3540" i="13"/>
  <c r="M3540" i="13"/>
  <c r="N3540" i="13"/>
  <c r="P3540" i="13"/>
  <c r="S3540" i="13"/>
  <c r="B3541" i="13"/>
  <c r="C3541" i="13"/>
  <c r="D3541" i="13"/>
  <c r="E3541" i="13"/>
  <c r="G3541" i="13"/>
  <c r="H3541" i="13"/>
  <c r="I3541" i="13"/>
  <c r="J3541" i="13"/>
  <c r="K3541" i="13"/>
  <c r="L3541" i="13"/>
  <c r="M3541" i="13"/>
  <c r="N3541" i="13"/>
  <c r="P3541" i="13"/>
  <c r="B3542" i="13"/>
  <c r="C3542" i="13"/>
  <c r="D3542" i="13"/>
  <c r="E3542" i="13"/>
  <c r="G3542" i="13"/>
  <c r="H3542" i="13"/>
  <c r="I3542" i="13"/>
  <c r="J3542" i="13"/>
  <c r="K3542" i="13"/>
  <c r="L3542" i="13"/>
  <c r="M3542" i="13"/>
  <c r="N3542" i="13"/>
  <c r="P3542" i="13"/>
  <c r="B3543" i="13"/>
  <c r="C3543" i="13"/>
  <c r="D3543" i="13"/>
  <c r="E3543" i="13"/>
  <c r="G3543" i="13"/>
  <c r="H3543" i="13"/>
  <c r="I3543" i="13"/>
  <c r="J3543" i="13"/>
  <c r="K3543" i="13"/>
  <c r="L3543" i="13"/>
  <c r="M3543" i="13"/>
  <c r="N3543" i="13"/>
  <c r="P3543" i="13"/>
  <c r="R3543" i="13"/>
  <c r="S3543" i="13"/>
  <c r="T3543" i="13" s="1"/>
  <c r="V3543" i="13" s="1"/>
  <c r="R3544" i="13"/>
  <c r="B3544" i="13"/>
  <c r="C3544" i="13"/>
  <c r="D3544" i="13"/>
  <c r="E3544" i="13"/>
  <c r="G3544" i="13"/>
  <c r="H3544" i="13"/>
  <c r="I3544" i="13"/>
  <c r="J3544" i="13"/>
  <c r="K3544" i="13"/>
  <c r="L3544" i="13"/>
  <c r="M3544" i="13"/>
  <c r="N3544" i="13"/>
  <c r="P3544" i="13"/>
  <c r="S3544" i="13"/>
  <c r="B3545" i="13"/>
  <c r="C3545" i="13"/>
  <c r="D3545" i="13"/>
  <c r="E3545" i="13"/>
  <c r="G3545" i="13"/>
  <c r="H3545" i="13"/>
  <c r="I3545" i="13"/>
  <c r="J3545" i="13"/>
  <c r="K3545" i="13"/>
  <c r="L3545" i="13"/>
  <c r="M3545" i="13"/>
  <c r="N3545" i="13"/>
  <c r="P3545" i="13"/>
  <c r="B3546" i="13"/>
  <c r="C3546" i="13"/>
  <c r="D3546" i="13"/>
  <c r="E3546" i="13"/>
  <c r="G3546" i="13"/>
  <c r="H3546" i="13"/>
  <c r="I3546" i="13"/>
  <c r="J3546" i="13"/>
  <c r="K3546" i="13"/>
  <c r="L3546" i="13"/>
  <c r="M3546" i="13"/>
  <c r="N3546" i="13"/>
  <c r="P3546" i="13"/>
  <c r="R3546" i="13"/>
  <c r="S3546" i="13"/>
  <c r="T3546" i="13" s="1"/>
  <c r="V3546" i="13" s="1"/>
  <c r="B3547" i="13"/>
  <c r="C3547" i="13"/>
  <c r="D3547" i="13"/>
  <c r="E3547" i="13"/>
  <c r="G3547" i="13"/>
  <c r="H3547" i="13"/>
  <c r="I3547" i="13"/>
  <c r="J3547" i="13"/>
  <c r="K3547" i="13"/>
  <c r="L3547" i="13"/>
  <c r="M3547" i="13"/>
  <c r="N3547" i="13"/>
  <c r="P3547" i="13"/>
  <c r="R3548" i="13"/>
  <c r="B3548" i="13"/>
  <c r="C3548" i="13"/>
  <c r="D3548" i="13"/>
  <c r="E3548" i="13"/>
  <c r="G3548" i="13"/>
  <c r="H3548" i="13"/>
  <c r="I3548" i="13"/>
  <c r="J3548" i="13"/>
  <c r="K3548" i="13"/>
  <c r="L3548" i="13"/>
  <c r="M3548" i="13"/>
  <c r="N3548" i="13"/>
  <c r="P3548" i="13"/>
  <c r="S3548" i="13"/>
  <c r="B3549" i="13"/>
  <c r="C3549" i="13"/>
  <c r="D3549" i="13"/>
  <c r="E3549" i="13"/>
  <c r="G3549" i="13"/>
  <c r="H3549" i="13"/>
  <c r="I3549" i="13"/>
  <c r="J3549" i="13"/>
  <c r="K3549" i="13"/>
  <c r="L3549" i="13"/>
  <c r="M3549" i="13"/>
  <c r="N3549" i="13"/>
  <c r="P3549" i="13"/>
  <c r="B3550" i="13"/>
  <c r="C3550" i="13"/>
  <c r="D3550" i="13"/>
  <c r="E3550" i="13"/>
  <c r="G3550" i="13"/>
  <c r="H3550" i="13"/>
  <c r="I3550" i="13"/>
  <c r="J3550" i="13"/>
  <c r="K3550" i="13"/>
  <c r="L3550" i="13"/>
  <c r="M3550" i="13"/>
  <c r="N3550" i="13"/>
  <c r="P3550" i="13"/>
  <c r="B3551" i="13"/>
  <c r="C3551" i="13"/>
  <c r="D3551" i="13"/>
  <c r="E3551" i="13"/>
  <c r="G3551" i="13"/>
  <c r="H3551" i="13"/>
  <c r="I3551" i="13"/>
  <c r="J3551" i="13"/>
  <c r="K3551" i="13"/>
  <c r="L3551" i="13"/>
  <c r="M3551" i="13"/>
  <c r="N3551" i="13"/>
  <c r="P3551" i="13"/>
  <c r="R3551" i="13"/>
  <c r="S3551" i="13"/>
  <c r="R3552" i="13"/>
  <c r="B3552" i="13"/>
  <c r="C3552" i="13"/>
  <c r="D3552" i="13"/>
  <c r="E3552" i="13"/>
  <c r="G3552" i="13"/>
  <c r="H3552" i="13"/>
  <c r="I3552" i="13"/>
  <c r="J3552" i="13"/>
  <c r="K3552" i="13"/>
  <c r="L3552" i="13"/>
  <c r="M3552" i="13"/>
  <c r="N3552" i="13"/>
  <c r="P3552" i="13"/>
  <c r="S3552" i="13"/>
  <c r="B3553" i="13"/>
  <c r="C3553" i="13"/>
  <c r="D3553" i="13"/>
  <c r="E3553" i="13"/>
  <c r="G3553" i="13"/>
  <c r="H3553" i="13"/>
  <c r="I3553" i="13"/>
  <c r="J3553" i="13"/>
  <c r="K3553" i="13"/>
  <c r="L3553" i="13"/>
  <c r="M3553" i="13"/>
  <c r="N3553" i="13"/>
  <c r="P3553" i="13"/>
  <c r="B3554" i="13"/>
  <c r="C3554" i="13"/>
  <c r="D3554" i="13"/>
  <c r="E3554" i="13"/>
  <c r="G3554" i="13"/>
  <c r="H3554" i="13"/>
  <c r="I3554" i="13"/>
  <c r="J3554" i="13"/>
  <c r="K3554" i="13"/>
  <c r="L3554" i="13"/>
  <c r="M3554" i="13"/>
  <c r="N3554" i="13"/>
  <c r="P3554" i="13"/>
  <c r="R3554" i="13"/>
  <c r="S3554" i="13"/>
  <c r="T3554" i="13" s="1"/>
  <c r="V3554" i="13" s="1"/>
  <c r="B3555" i="13"/>
  <c r="C3555" i="13"/>
  <c r="D3555" i="13"/>
  <c r="E3555" i="13"/>
  <c r="G3555" i="13"/>
  <c r="H3555" i="13"/>
  <c r="I3555" i="13"/>
  <c r="J3555" i="13"/>
  <c r="K3555" i="13"/>
  <c r="L3555" i="13"/>
  <c r="M3555" i="13"/>
  <c r="N3555" i="13"/>
  <c r="P3555" i="13"/>
  <c r="R3556" i="13"/>
  <c r="B3556" i="13"/>
  <c r="C3556" i="13"/>
  <c r="D3556" i="13"/>
  <c r="E3556" i="13"/>
  <c r="G3556" i="13"/>
  <c r="H3556" i="13"/>
  <c r="I3556" i="13"/>
  <c r="J3556" i="13"/>
  <c r="K3556" i="13"/>
  <c r="L3556" i="13"/>
  <c r="M3556" i="13"/>
  <c r="N3556" i="13"/>
  <c r="P3556" i="13"/>
  <c r="B3557" i="13"/>
  <c r="C3557" i="13"/>
  <c r="D3557" i="13"/>
  <c r="E3557" i="13"/>
  <c r="G3557" i="13"/>
  <c r="H3557" i="13"/>
  <c r="I3557" i="13"/>
  <c r="J3557" i="13"/>
  <c r="K3557" i="13"/>
  <c r="L3557" i="13"/>
  <c r="M3557" i="13"/>
  <c r="N3557" i="13"/>
  <c r="P3557" i="13"/>
  <c r="B3558" i="13"/>
  <c r="C3558" i="13"/>
  <c r="D3558" i="13"/>
  <c r="E3558" i="13"/>
  <c r="G3558" i="13"/>
  <c r="H3558" i="13"/>
  <c r="I3558" i="13"/>
  <c r="J3558" i="13"/>
  <c r="K3558" i="13"/>
  <c r="L3558" i="13"/>
  <c r="M3558" i="13"/>
  <c r="N3558" i="13"/>
  <c r="P3558" i="13"/>
  <c r="B3559" i="13"/>
  <c r="C3559" i="13"/>
  <c r="D3559" i="13"/>
  <c r="E3559" i="13"/>
  <c r="G3559" i="13"/>
  <c r="H3559" i="13"/>
  <c r="I3559" i="13"/>
  <c r="J3559" i="13"/>
  <c r="K3559" i="13"/>
  <c r="L3559" i="13"/>
  <c r="M3559" i="13"/>
  <c r="N3559" i="13"/>
  <c r="P3559" i="13"/>
  <c r="R3559" i="13"/>
  <c r="S3559" i="13"/>
  <c r="R3560" i="13"/>
  <c r="B3560" i="13"/>
  <c r="C3560" i="13"/>
  <c r="D3560" i="13"/>
  <c r="E3560" i="13"/>
  <c r="G3560" i="13"/>
  <c r="H3560" i="13"/>
  <c r="I3560" i="13"/>
  <c r="J3560" i="13"/>
  <c r="K3560" i="13"/>
  <c r="L3560" i="13"/>
  <c r="M3560" i="13"/>
  <c r="N3560" i="13"/>
  <c r="P3560" i="13"/>
  <c r="S3560" i="13"/>
  <c r="T3560" i="13" s="1"/>
  <c r="V3560" i="13" s="1"/>
  <c r="B3561" i="13"/>
  <c r="C3561" i="13"/>
  <c r="D3561" i="13"/>
  <c r="E3561" i="13"/>
  <c r="G3561" i="13"/>
  <c r="H3561" i="13"/>
  <c r="I3561" i="13"/>
  <c r="J3561" i="13"/>
  <c r="K3561" i="13"/>
  <c r="L3561" i="13"/>
  <c r="M3561" i="13"/>
  <c r="N3561" i="13"/>
  <c r="P3561" i="13"/>
  <c r="B3562" i="13"/>
  <c r="C3562" i="13"/>
  <c r="D3562" i="13"/>
  <c r="E3562" i="13"/>
  <c r="G3562" i="13"/>
  <c r="H3562" i="13"/>
  <c r="I3562" i="13"/>
  <c r="J3562" i="13"/>
  <c r="K3562" i="13"/>
  <c r="L3562" i="13"/>
  <c r="M3562" i="13"/>
  <c r="N3562" i="13"/>
  <c r="P3562" i="13"/>
  <c r="R3562" i="13"/>
  <c r="S3562" i="13"/>
  <c r="B3563" i="13"/>
  <c r="C3563" i="13"/>
  <c r="D3563" i="13"/>
  <c r="E3563" i="13"/>
  <c r="G3563" i="13"/>
  <c r="H3563" i="13"/>
  <c r="I3563" i="13"/>
  <c r="J3563" i="13"/>
  <c r="K3563" i="13"/>
  <c r="L3563" i="13"/>
  <c r="M3563" i="13"/>
  <c r="N3563" i="13"/>
  <c r="P3563" i="13"/>
  <c r="S3563" i="13"/>
  <c r="U3563" i="13" s="1"/>
  <c r="R3564" i="13"/>
  <c r="B3564" i="13"/>
  <c r="C3564" i="13"/>
  <c r="D3564" i="13"/>
  <c r="E3564" i="13"/>
  <c r="G3564" i="13"/>
  <c r="H3564" i="13"/>
  <c r="I3564" i="13"/>
  <c r="J3564" i="13"/>
  <c r="K3564" i="13"/>
  <c r="L3564" i="13"/>
  <c r="M3564" i="13"/>
  <c r="N3564" i="13"/>
  <c r="P3564" i="13"/>
  <c r="S3564" i="13"/>
  <c r="U3564" i="13" s="1"/>
  <c r="S3565" i="13"/>
  <c r="T3565" i="13" s="1"/>
  <c r="V3565" i="13" s="1"/>
  <c r="B3565" i="13"/>
  <c r="C3565" i="13"/>
  <c r="D3565" i="13"/>
  <c r="E3565" i="13"/>
  <c r="G3565" i="13"/>
  <c r="H3565" i="13"/>
  <c r="I3565" i="13"/>
  <c r="J3565" i="13"/>
  <c r="K3565" i="13"/>
  <c r="L3565" i="13"/>
  <c r="M3565" i="13"/>
  <c r="N3565" i="13"/>
  <c r="P3565" i="13"/>
  <c r="R3565" i="13"/>
  <c r="B3566" i="13"/>
  <c r="C3566" i="13"/>
  <c r="D3566" i="13"/>
  <c r="E3566" i="13"/>
  <c r="G3566" i="13"/>
  <c r="H3566" i="13"/>
  <c r="I3566" i="13"/>
  <c r="J3566" i="13"/>
  <c r="K3566" i="13"/>
  <c r="L3566" i="13"/>
  <c r="M3566" i="13"/>
  <c r="N3566" i="13"/>
  <c r="P3566" i="13"/>
  <c r="S3567" i="13"/>
  <c r="B3567" i="13"/>
  <c r="C3567" i="13"/>
  <c r="D3567" i="13"/>
  <c r="E3567" i="13"/>
  <c r="G3567" i="13"/>
  <c r="H3567" i="13"/>
  <c r="I3567" i="13"/>
  <c r="J3567" i="13"/>
  <c r="K3567" i="13"/>
  <c r="L3567" i="13"/>
  <c r="M3567" i="13"/>
  <c r="N3567" i="13"/>
  <c r="P3567" i="13"/>
  <c r="R3567" i="13"/>
  <c r="R3568" i="13"/>
  <c r="B3568" i="13"/>
  <c r="C3568" i="13"/>
  <c r="D3568" i="13"/>
  <c r="E3568" i="13"/>
  <c r="G3568" i="13"/>
  <c r="H3568" i="13"/>
  <c r="I3568" i="13"/>
  <c r="J3568" i="13"/>
  <c r="K3568" i="13"/>
  <c r="L3568" i="13"/>
  <c r="M3568" i="13"/>
  <c r="N3568" i="13"/>
  <c r="P3568" i="13"/>
  <c r="B3569" i="13"/>
  <c r="C3569" i="13"/>
  <c r="D3569" i="13"/>
  <c r="E3569" i="13"/>
  <c r="G3569" i="13"/>
  <c r="H3569" i="13"/>
  <c r="I3569" i="13"/>
  <c r="J3569" i="13"/>
  <c r="K3569" i="13"/>
  <c r="L3569" i="13"/>
  <c r="M3569" i="13"/>
  <c r="N3569" i="13"/>
  <c r="P3569" i="13"/>
  <c r="B3570" i="13"/>
  <c r="C3570" i="13"/>
  <c r="D3570" i="13"/>
  <c r="E3570" i="13"/>
  <c r="G3570" i="13"/>
  <c r="H3570" i="13"/>
  <c r="I3570" i="13"/>
  <c r="J3570" i="13"/>
  <c r="K3570" i="13"/>
  <c r="L3570" i="13"/>
  <c r="M3570" i="13"/>
  <c r="N3570" i="13"/>
  <c r="P3570" i="13"/>
  <c r="R3570" i="13"/>
  <c r="S3570" i="13"/>
  <c r="T3570" i="13" s="1"/>
  <c r="V3570" i="13" s="1"/>
  <c r="B3571" i="13"/>
  <c r="C3571" i="13"/>
  <c r="D3571" i="13"/>
  <c r="E3571" i="13"/>
  <c r="G3571" i="13"/>
  <c r="H3571" i="13"/>
  <c r="I3571" i="13"/>
  <c r="J3571" i="13"/>
  <c r="K3571" i="13"/>
  <c r="L3571" i="13"/>
  <c r="M3571" i="13"/>
  <c r="N3571" i="13"/>
  <c r="P3571" i="13"/>
  <c r="R3572" i="13"/>
  <c r="B3572" i="13"/>
  <c r="C3572" i="13"/>
  <c r="D3572" i="13"/>
  <c r="E3572" i="13"/>
  <c r="G3572" i="13"/>
  <c r="H3572" i="13"/>
  <c r="I3572" i="13"/>
  <c r="J3572" i="13"/>
  <c r="K3572" i="13"/>
  <c r="L3572" i="13"/>
  <c r="M3572" i="13"/>
  <c r="N3572" i="13"/>
  <c r="P3572" i="13"/>
  <c r="S3573" i="13"/>
  <c r="T3573" i="13" s="1"/>
  <c r="V3573" i="13" s="1"/>
  <c r="B3573" i="13"/>
  <c r="C3573" i="13"/>
  <c r="D3573" i="13"/>
  <c r="E3573" i="13"/>
  <c r="G3573" i="13"/>
  <c r="H3573" i="13"/>
  <c r="I3573" i="13"/>
  <c r="J3573" i="13"/>
  <c r="K3573" i="13"/>
  <c r="L3573" i="13"/>
  <c r="M3573" i="13"/>
  <c r="N3573" i="13"/>
  <c r="P3573" i="13"/>
  <c r="B3574" i="13"/>
  <c r="C3574" i="13"/>
  <c r="D3574" i="13"/>
  <c r="E3574" i="13"/>
  <c r="G3574" i="13"/>
  <c r="H3574" i="13"/>
  <c r="I3574" i="13"/>
  <c r="J3574" i="13"/>
  <c r="K3574" i="13"/>
  <c r="L3574" i="13"/>
  <c r="M3574" i="13"/>
  <c r="N3574" i="13"/>
  <c r="P3574" i="13"/>
  <c r="B3575" i="13"/>
  <c r="C3575" i="13"/>
  <c r="D3575" i="13"/>
  <c r="E3575" i="13"/>
  <c r="G3575" i="13"/>
  <c r="H3575" i="13"/>
  <c r="I3575" i="13"/>
  <c r="J3575" i="13"/>
  <c r="K3575" i="13"/>
  <c r="L3575" i="13"/>
  <c r="M3575" i="13"/>
  <c r="N3575" i="13"/>
  <c r="P3575" i="13"/>
  <c r="R3575" i="13"/>
  <c r="S3575" i="13"/>
  <c r="R3576" i="13"/>
  <c r="B3576" i="13"/>
  <c r="C3576" i="13"/>
  <c r="D3576" i="13"/>
  <c r="E3576" i="13"/>
  <c r="G3576" i="13"/>
  <c r="H3576" i="13"/>
  <c r="I3576" i="13"/>
  <c r="J3576" i="13"/>
  <c r="K3576" i="13"/>
  <c r="L3576" i="13"/>
  <c r="M3576" i="13"/>
  <c r="N3576" i="13"/>
  <c r="P3576" i="13"/>
  <c r="B3577" i="13"/>
  <c r="C3577" i="13"/>
  <c r="D3577" i="13"/>
  <c r="E3577" i="13"/>
  <c r="G3577" i="13"/>
  <c r="H3577" i="13"/>
  <c r="I3577" i="13"/>
  <c r="J3577" i="13"/>
  <c r="K3577" i="13"/>
  <c r="L3577" i="13"/>
  <c r="M3577" i="13"/>
  <c r="N3577" i="13"/>
  <c r="P3577" i="13"/>
  <c r="S3578" i="13"/>
  <c r="B3578" i="13"/>
  <c r="C3578" i="13"/>
  <c r="D3578" i="13"/>
  <c r="E3578" i="13"/>
  <c r="G3578" i="13"/>
  <c r="H3578" i="13"/>
  <c r="I3578" i="13"/>
  <c r="J3578" i="13"/>
  <c r="K3578" i="13"/>
  <c r="L3578" i="13"/>
  <c r="M3578" i="13"/>
  <c r="N3578" i="13"/>
  <c r="P3578" i="13"/>
  <c r="R3578" i="13"/>
  <c r="B3579" i="13"/>
  <c r="C3579" i="13"/>
  <c r="D3579" i="13"/>
  <c r="E3579" i="13"/>
  <c r="G3579" i="13"/>
  <c r="H3579" i="13"/>
  <c r="I3579" i="13"/>
  <c r="J3579" i="13"/>
  <c r="K3579" i="13"/>
  <c r="L3579" i="13"/>
  <c r="M3579" i="13"/>
  <c r="N3579" i="13"/>
  <c r="P3579" i="13"/>
  <c r="B3580" i="13"/>
  <c r="C3580" i="13"/>
  <c r="D3580" i="13"/>
  <c r="E3580" i="13"/>
  <c r="G3580" i="13"/>
  <c r="H3580" i="13"/>
  <c r="I3580" i="13"/>
  <c r="J3580" i="13"/>
  <c r="K3580" i="13"/>
  <c r="L3580" i="13"/>
  <c r="M3580" i="13"/>
  <c r="N3580" i="13"/>
  <c r="P3580" i="13"/>
  <c r="R3581" i="13"/>
  <c r="B3581" i="13"/>
  <c r="C3581" i="13"/>
  <c r="D3581" i="13"/>
  <c r="E3581" i="13"/>
  <c r="G3581" i="13"/>
  <c r="H3581" i="13"/>
  <c r="I3581" i="13"/>
  <c r="J3581" i="13"/>
  <c r="K3581" i="13"/>
  <c r="L3581" i="13"/>
  <c r="M3581" i="13"/>
  <c r="N3581" i="13"/>
  <c r="P3581" i="13"/>
  <c r="S3581" i="13"/>
  <c r="T3581" i="13" s="1"/>
  <c r="V3581" i="13" s="1"/>
  <c r="B3582" i="13"/>
  <c r="C3582" i="13"/>
  <c r="D3582" i="13"/>
  <c r="E3582" i="13"/>
  <c r="G3582" i="13"/>
  <c r="H3582" i="13"/>
  <c r="I3582" i="13"/>
  <c r="J3582" i="13"/>
  <c r="K3582" i="13"/>
  <c r="L3582" i="13"/>
  <c r="M3582" i="13"/>
  <c r="N3582" i="13"/>
  <c r="P3582" i="13"/>
  <c r="R3582" i="13"/>
  <c r="B3583" i="13"/>
  <c r="C3583" i="13"/>
  <c r="D3583" i="13"/>
  <c r="E3583" i="13"/>
  <c r="G3583" i="13"/>
  <c r="H3583" i="13"/>
  <c r="I3583" i="13"/>
  <c r="J3583" i="13"/>
  <c r="K3583" i="13"/>
  <c r="L3583" i="13"/>
  <c r="M3583" i="13"/>
  <c r="N3583" i="13"/>
  <c r="P3583" i="13"/>
  <c r="R3583" i="13"/>
  <c r="S3583" i="13"/>
  <c r="R3584" i="13"/>
  <c r="B3584" i="13"/>
  <c r="C3584" i="13"/>
  <c r="D3584" i="13"/>
  <c r="E3584" i="13"/>
  <c r="G3584" i="13"/>
  <c r="H3584" i="13"/>
  <c r="I3584" i="13"/>
  <c r="J3584" i="13"/>
  <c r="K3584" i="13"/>
  <c r="L3584" i="13"/>
  <c r="M3584" i="13"/>
  <c r="N3584" i="13"/>
  <c r="P3584" i="13"/>
  <c r="B3585" i="13"/>
  <c r="C3585" i="13"/>
  <c r="D3585" i="13"/>
  <c r="E3585" i="13"/>
  <c r="G3585" i="13"/>
  <c r="H3585" i="13"/>
  <c r="I3585" i="13"/>
  <c r="J3585" i="13"/>
  <c r="K3585" i="13"/>
  <c r="L3585" i="13"/>
  <c r="M3585" i="13"/>
  <c r="N3585" i="13"/>
  <c r="P3585" i="13"/>
  <c r="S3586" i="13"/>
  <c r="B3586" i="13"/>
  <c r="C3586" i="13"/>
  <c r="D3586" i="13"/>
  <c r="E3586" i="13"/>
  <c r="G3586" i="13"/>
  <c r="H3586" i="13"/>
  <c r="I3586" i="13"/>
  <c r="J3586" i="13"/>
  <c r="K3586" i="13"/>
  <c r="L3586" i="13"/>
  <c r="M3586" i="13"/>
  <c r="N3586" i="13"/>
  <c r="P3586" i="13"/>
  <c r="R3586" i="13"/>
  <c r="B3587" i="13"/>
  <c r="C3587" i="13"/>
  <c r="D3587" i="13"/>
  <c r="E3587" i="13"/>
  <c r="G3587" i="13"/>
  <c r="H3587" i="13"/>
  <c r="I3587" i="13"/>
  <c r="J3587" i="13"/>
  <c r="K3587" i="13"/>
  <c r="L3587" i="13"/>
  <c r="M3587" i="13"/>
  <c r="N3587" i="13"/>
  <c r="P3587" i="13"/>
  <c r="B3588" i="13"/>
  <c r="C3588" i="13"/>
  <c r="D3588" i="13"/>
  <c r="E3588" i="13"/>
  <c r="G3588" i="13"/>
  <c r="H3588" i="13"/>
  <c r="I3588" i="13"/>
  <c r="J3588" i="13"/>
  <c r="K3588" i="13"/>
  <c r="L3588" i="13"/>
  <c r="M3588" i="13"/>
  <c r="N3588" i="13"/>
  <c r="P3588" i="13"/>
  <c r="R3589" i="13"/>
  <c r="B3589" i="13"/>
  <c r="C3589" i="13"/>
  <c r="D3589" i="13"/>
  <c r="E3589" i="13"/>
  <c r="G3589" i="13"/>
  <c r="H3589" i="13"/>
  <c r="I3589" i="13"/>
  <c r="J3589" i="13"/>
  <c r="K3589" i="13"/>
  <c r="L3589" i="13"/>
  <c r="M3589" i="13"/>
  <c r="N3589" i="13"/>
  <c r="P3589" i="13"/>
  <c r="S3589" i="13"/>
  <c r="B3590" i="13"/>
  <c r="C3590" i="13"/>
  <c r="D3590" i="13"/>
  <c r="E3590" i="13"/>
  <c r="G3590" i="13"/>
  <c r="H3590" i="13"/>
  <c r="I3590" i="13"/>
  <c r="J3590" i="13"/>
  <c r="K3590" i="13"/>
  <c r="L3590" i="13"/>
  <c r="M3590" i="13"/>
  <c r="N3590" i="13"/>
  <c r="P3590" i="13"/>
  <c r="R3590" i="13"/>
  <c r="B3591" i="13"/>
  <c r="C3591" i="13"/>
  <c r="D3591" i="13"/>
  <c r="E3591" i="13"/>
  <c r="G3591" i="13"/>
  <c r="H3591" i="13"/>
  <c r="I3591" i="13"/>
  <c r="J3591" i="13"/>
  <c r="K3591" i="13"/>
  <c r="L3591" i="13"/>
  <c r="M3591" i="13"/>
  <c r="N3591" i="13"/>
  <c r="P3591" i="13"/>
  <c r="R3591" i="13"/>
  <c r="S3591" i="13"/>
  <c r="R3592" i="13"/>
  <c r="B3592" i="13"/>
  <c r="C3592" i="13"/>
  <c r="D3592" i="13"/>
  <c r="E3592" i="13"/>
  <c r="G3592" i="13"/>
  <c r="H3592" i="13"/>
  <c r="I3592" i="13"/>
  <c r="J3592" i="13"/>
  <c r="K3592" i="13"/>
  <c r="L3592" i="13"/>
  <c r="M3592" i="13"/>
  <c r="N3592" i="13"/>
  <c r="P3592" i="13"/>
  <c r="B3593" i="13"/>
  <c r="C3593" i="13"/>
  <c r="D3593" i="13"/>
  <c r="E3593" i="13"/>
  <c r="G3593" i="13"/>
  <c r="H3593" i="13"/>
  <c r="I3593" i="13"/>
  <c r="J3593" i="13"/>
  <c r="K3593" i="13"/>
  <c r="L3593" i="13"/>
  <c r="M3593" i="13"/>
  <c r="N3593" i="13"/>
  <c r="P3593" i="13"/>
  <c r="S3594" i="13"/>
  <c r="B3594" i="13"/>
  <c r="C3594" i="13"/>
  <c r="D3594" i="13"/>
  <c r="E3594" i="13"/>
  <c r="G3594" i="13"/>
  <c r="H3594" i="13"/>
  <c r="I3594" i="13"/>
  <c r="J3594" i="13"/>
  <c r="K3594" i="13"/>
  <c r="L3594" i="13"/>
  <c r="M3594" i="13"/>
  <c r="N3594" i="13"/>
  <c r="P3594" i="13"/>
  <c r="R3594" i="13"/>
  <c r="B3595" i="13"/>
  <c r="C3595" i="13"/>
  <c r="D3595" i="13"/>
  <c r="E3595" i="13"/>
  <c r="G3595" i="13"/>
  <c r="H3595" i="13"/>
  <c r="I3595" i="13"/>
  <c r="J3595" i="13"/>
  <c r="K3595" i="13"/>
  <c r="L3595" i="13"/>
  <c r="M3595" i="13"/>
  <c r="N3595" i="13"/>
  <c r="P3595" i="13"/>
  <c r="R3595" i="13"/>
  <c r="B3596" i="13"/>
  <c r="C3596" i="13"/>
  <c r="D3596" i="13"/>
  <c r="E3596" i="13"/>
  <c r="G3596" i="13"/>
  <c r="H3596" i="13"/>
  <c r="I3596" i="13"/>
  <c r="J3596" i="13"/>
  <c r="K3596" i="13"/>
  <c r="L3596" i="13"/>
  <c r="M3596" i="13"/>
  <c r="N3596" i="13"/>
  <c r="P3596" i="13"/>
  <c r="R3597" i="13"/>
  <c r="B3597" i="13"/>
  <c r="C3597" i="13"/>
  <c r="D3597" i="13"/>
  <c r="E3597" i="13"/>
  <c r="G3597" i="13"/>
  <c r="H3597" i="13"/>
  <c r="I3597" i="13"/>
  <c r="J3597" i="13"/>
  <c r="K3597" i="13"/>
  <c r="L3597" i="13"/>
  <c r="M3597" i="13"/>
  <c r="N3597" i="13"/>
  <c r="P3597" i="13"/>
  <c r="S3597" i="13"/>
  <c r="T3597" i="13" s="1"/>
  <c r="V3597" i="13" s="1"/>
  <c r="B3598" i="13"/>
  <c r="C3598" i="13"/>
  <c r="D3598" i="13"/>
  <c r="E3598" i="13"/>
  <c r="G3598" i="13"/>
  <c r="H3598" i="13"/>
  <c r="I3598" i="13"/>
  <c r="J3598" i="13"/>
  <c r="K3598" i="13"/>
  <c r="L3598" i="13"/>
  <c r="M3598" i="13"/>
  <c r="N3598" i="13"/>
  <c r="P3598" i="13"/>
  <c r="B3599" i="13"/>
  <c r="C3599" i="13"/>
  <c r="D3599" i="13"/>
  <c r="E3599" i="13"/>
  <c r="G3599" i="13"/>
  <c r="H3599" i="13"/>
  <c r="I3599" i="13"/>
  <c r="J3599" i="13"/>
  <c r="K3599" i="13"/>
  <c r="L3599" i="13"/>
  <c r="M3599" i="13"/>
  <c r="N3599" i="13"/>
  <c r="P3599" i="13"/>
  <c r="R3599" i="13"/>
  <c r="S3599" i="13"/>
  <c r="R3600" i="13"/>
  <c r="B3600" i="13"/>
  <c r="C3600" i="13"/>
  <c r="D3600" i="13"/>
  <c r="E3600" i="13"/>
  <c r="G3600" i="13"/>
  <c r="H3600" i="13"/>
  <c r="I3600" i="13"/>
  <c r="J3600" i="13"/>
  <c r="K3600" i="13"/>
  <c r="L3600" i="13"/>
  <c r="M3600" i="13"/>
  <c r="N3600" i="13"/>
  <c r="P3600" i="13"/>
  <c r="B3601" i="13"/>
  <c r="C3601" i="13"/>
  <c r="D3601" i="13"/>
  <c r="E3601" i="13"/>
  <c r="G3601" i="13"/>
  <c r="H3601" i="13"/>
  <c r="I3601" i="13"/>
  <c r="J3601" i="13"/>
  <c r="K3601" i="13"/>
  <c r="L3601" i="13"/>
  <c r="M3601" i="13"/>
  <c r="N3601" i="13"/>
  <c r="P3601" i="13"/>
  <c r="S3602" i="13"/>
  <c r="B3602" i="13"/>
  <c r="C3602" i="13"/>
  <c r="D3602" i="13"/>
  <c r="E3602" i="13"/>
  <c r="G3602" i="13"/>
  <c r="H3602" i="13"/>
  <c r="I3602" i="13"/>
  <c r="J3602" i="13"/>
  <c r="K3602" i="13"/>
  <c r="L3602" i="13"/>
  <c r="M3602" i="13"/>
  <c r="N3602" i="13"/>
  <c r="P3602" i="13"/>
  <c r="R3602" i="13"/>
  <c r="B3603" i="13"/>
  <c r="C3603" i="13"/>
  <c r="D3603" i="13"/>
  <c r="E3603" i="13"/>
  <c r="G3603" i="13"/>
  <c r="H3603" i="13"/>
  <c r="I3603" i="13"/>
  <c r="J3603" i="13"/>
  <c r="K3603" i="13"/>
  <c r="L3603" i="13"/>
  <c r="M3603" i="13"/>
  <c r="N3603" i="13"/>
  <c r="P3603" i="13"/>
  <c r="B3604" i="13"/>
  <c r="C3604" i="13"/>
  <c r="D3604" i="13"/>
  <c r="E3604" i="13"/>
  <c r="G3604" i="13"/>
  <c r="H3604" i="13"/>
  <c r="I3604" i="13"/>
  <c r="J3604" i="13"/>
  <c r="K3604" i="13"/>
  <c r="L3604" i="13"/>
  <c r="M3604" i="13"/>
  <c r="N3604" i="13"/>
  <c r="P3604" i="13"/>
  <c r="R3605" i="13"/>
  <c r="B3605" i="13"/>
  <c r="C3605" i="13"/>
  <c r="D3605" i="13"/>
  <c r="E3605" i="13"/>
  <c r="G3605" i="13"/>
  <c r="H3605" i="13"/>
  <c r="I3605" i="13"/>
  <c r="J3605" i="13"/>
  <c r="K3605" i="13"/>
  <c r="L3605" i="13"/>
  <c r="M3605" i="13"/>
  <c r="N3605" i="13"/>
  <c r="P3605" i="13"/>
  <c r="S3605" i="13"/>
  <c r="T3605" i="13" s="1"/>
  <c r="V3605" i="13" s="1"/>
  <c r="B3606" i="13"/>
  <c r="C3606" i="13"/>
  <c r="D3606" i="13"/>
  <c r="E3606" i="13"/>
  <c r="G3606" i="13"/>
  <c r="H3606" i="13"/>
  <c r="I3606" i="13"/>
  <c r="J3606" i="13"/>
  <c r="K3606" i="13"/>
  <c r="L3606" i="13"/>
  <c r="M3606" i="13"/>
  <c r="N3606" i="13"/>
  <c r="P3606" i="13"/>
  <c r="B3607" i="13"/>
  <c r="C3607" i="13"/>
  <c r="D3607" i="13"/>
  <c r="E3607" i="13"/>
  <c r="G3607" i="13"/>
  <c r="H3607" i="13"/>
  <c r="I3607" i="13"/>
  <c r="J3607" i="13"/>
  <c r="K3607" i="13"/>
  <c r="L3607" i="13"/>
  <c r="M3607" i="13"/>
  <c r="N3607" i="13"/>
  <c r="P3607" i="13"/>
  <c r="R3607" i="13"/>
  <c r="S3607" i="13"/>
  <c r="R3608" i="13"/>
  <c r="B3608" i="13"/>
  <c r="C3608" i="13"/>
  <c r="D3608" i="13"/>
  <c r="E3608" i="13"/>
  <c r="G3608" i="13"/>
  <c r="H3608" i="13"/>
  <c r="I3608" i="13"/>
  <c r="J3608" i="13"/>
  <c r="K3608" i="13"/>
  <c r="L3608" i="13"/>
  <c r="M3608" i="13"/>
  <c r="N3608" i="13"/>
  <c r="P3608" i="13"/>
  <c r="B3609" i="13"/>
  <c r="C3609" i="13"/>
  <c r="D3609" i="13"/>
  <c r="E3609" i="13"/>
  <c r="G3609" i="13"/>
  <c r="H3609" i="13"/>
  <c r="I3609" i="13"/>
  <c r="J3609" i="13"/>
  <c r="K3609" i="13"/>
  <c r="L3609" i="13"/>
  <c r="M3609" i="13"/>
  <c r="N3609" i="13"/>
  <c r="P3609" i="13"/>
  <c r="S3610" i="13"/>
  <c r="B3610" i="13"/>
  <c r="C3610" i="13"/>
  <c r="D3610" i="13"/>
  <c r="E3610" i="13"/>
  <c r="G3610" i="13"/>
  <c r="H3610" i="13"/>
  <c r="I3610" i="13"/>
  <c r="J3610" i="13"/>
  <c r="K3610" i="13"/>
  <c r="L3610" i="13"/>
  <c r="M3610" i="13"/>
  <c r="N3610" i="13"/>
  <c r="P3610" i="13"/>
  <c r="R3610" i="13"/>
  <c r="B3611" i="13"/>
  <c r="C3611" i="13"/>
  <c r="D3611" i="13"/>
  <c r="E3611" i="13"/>
  <c r="G3611" i="13"/>
  <c r="H3611" i="13"/>
  <c r="I3611" i="13"/>
  <c r="J3611" i="13"/>
  <c r="K3611" i="13"/>
  <c r="L3611" i="13"/>
  <c r="M3611" i="13"/>
  <c r="N3611" i="13"/>
  <c r="P3611" i="13"/>
  <c r="B3612" i="13"/>
  <c r="C3612" i="13"/>
  <c r="D3612" i="13"/>
  <c r="E3612" i="13"/>
  <c r="G3612" i="13"/>
  <c r="H3612" i="13"/>
  <c r="I3612" i="13"/>
  <c r="J3612" i="13"/>
  <c r="K3612" i="13"/>
  <c r="L3612" i="13"/>
  <c r="M3612" i="13"/>
  <c r="N3612" i="13"/>
  <c r="P3612" i="13"/>
  <c r="R3613" i="13"/>
  <c r="B3613" i="13"/>
  <c r="C3613" i="13"/>
  <c r="D3613" i="13"/>
  <c r="E3613" i="13"/>
  <c r="G3613" i="13"/>
  <c r="H3613" i="13"/>
  <c r="I3613" i="13"/>
  <c r="J3613" i="13"/>
  <c r="K3613" i="13"/>
  <c r="L3613" i="13"/>
  <c r="M3613" i="13"/>
  <c r="N3613" i="13"/>
  <c r="P3613" i="13"/>
  <c r="B3614" i="13"/>
  <c r="C3614" i="13"/>
  <c r="D3614" i="13"/>
  <c r="E3614" i="13"/>
  <c r="G3614" i="13"/>
  <c r="H3614" i="13"/>
  <c r="I3614" i="13"/>
  <c r="J3614" i="13"/>
  <c r="K3614" i="13"/>
  <c r="L3614" i="13"/>
  <c r="M3614" i="13"/>
  <c r="N3614" i="13"/>
  <c r="P3614" i="13"/>
  <c r="B3615" i="13"/>
  <c r="C3615" i="13"/>
  <c r="D3615" i="13"/>
  <c r="E3615" i="13"/>
  <c r="G3615" i="13"/>
  <c r="H3615" i="13"/>
  <c r="I3615" i="13"/>
  <c r="J3615" i="13"/>
  <c r="K3615" i="13"/>
  <c r="L3615" i="13"/>
  <c r="M3615" i="13"/>
  <c r="N3615" i="13"/>
  <c r="P3615" i="13"/>
  <c r="R3615" i="13"/>
  <c r="S3615" i="13"/>
  <c r="R3616" i="13"/>
  <c r="B3616" i="13"/>
  <c r="C3616" i="13"/>
  <c r="D3616" i="13"/>
  <c r="E3616" i="13"/>
  <c r="G3616" i="13"/>
  <c r="H3616" i="13"/>
  <c r="I3616" i="13"/>
  <c r="J3616" i="13"/>
  <c r="K3616" i="13"/>
  <c r="L3616" i="13"/>
  <c r="M3616" i="13"/>
  <c r="N3616" i="13"/>
  <c r="P3616" i="13"/>
  <c r="B3617" i="13"/>
  <c r="C3617" i="13"/>
  <c r="D3617" i="13"/>
  <c r="E3617" i="13"/>
  <c r="G3617" i="13"/>
  <c r="H3617" i="13"/>
  <c r="I3617" i="13"/>
  <c r="J3617" i="13"/>
  <c r="K3617" i="13"/>
  <c r="L3617" i="13"/>
  <c r="M3617" i="13"/>
  <c r="N3617" i="13"/>
  <c r="P3617" i="13"/>
  <c r="S3618" i="13"/>
  <c r="B3618" i="13"/>
  <c r="C3618" i="13"/>
  <c r="D3618" i="13"/>
  <c r="E3618" i="13"/>
  <c r="G3618" i="13"/>
  <c r="H3618" i="13"/>
  <c r="I3618" i="13"/>
  <c r="J3618" i="13"/>
  <c r="K3618" i="13"/>
  <c r="L3618" i="13"/>
  <c r="M3618" i="13"/>
  <c r="N3618" i="13"/>
  <c r="P3618" i="13"/>
  <c r="R3618" i="13"/>
  <c r="B3619" i="13"/>
  <c r="C3619" i="13"/>
  <c r="D3619" i="13"/>
  <c r="E3619" i="13"/>
  <c r="G3619" i="13"/>
  <c r="H3619" i="13"/>
  <c r="I3619" i="13"/>
  <c r="J3619" i="13"/>
  <c r="K3619" i="13"/>
  <c r="L3619" i="13"/>
  <c r="M3619" i="13"/>
  <c r="N3619" i="13"/>
  <c r="P3619" i="13"/>
  <c r="R3619" i="13"/>
  <c r="B3620" i="13"/>
  <c r="C3620" i="13"/>
  <c r="D3620" i="13"/>
  <c r="E3620" i="13"/>
  <c r="G3620" i="13"/>
  <c r="H3620" i="13"/>
  <c r="I3620" i="13"/>
  <c r="J3620" i="13"/>
  <c r="K3620" i="13"/>
  <c r="L3620" i="13"/>
  <c r="M3620" i="13"/>
  <c r="N3620" i="13"/>
  <c r="P3620" i="13"/>
  <c r="R3621" i="13"/>
  <c r="B3621" i="13"/>
  <c r="C3621" i="13"/>
  <c r="D3621" i="13"/>
  <c r="E3621" i="13"/>
  <c r="G3621" i="13"/>
  <c r="H3621" i="13"/>
  <c r="I3621" i="13"/>
  <c r="J3621" i="13"/>
  <c r="K3621" i="13"/>
  <c r="L3621" i="13"/>
  <c r="M3621" i="13"/>
  <c r="N3621" i="13"/>
  <c r="P3621" i="13"/>
  <c r="B3622" i="13"/>
  <c r="C3622" i="13"/>
  <c r="D3622" i="13"/>
  <c r="E3622" i="13"/>
  <c r="G3622" i="13"/>
  <c r="H3622" i="13"/>
  <c r="I3622" i="13"/>
  <c r="J3622" i="13"/>
  <c r="K3622" i="13"/>
  <c r="L3622" i="13"/>
  <c r="M3622" i="13"/>
  <c r="N3622" i="13"/>
  <c r="P3622" i="13"/>
  <c r="B3623" i="13"/>
  <c r="C3623" i="13"/>
  <c r="D3623" i="13"/>
  <c r="E3623" i="13"/>
  <c r="G3623" i="13"/>
  <c r="H3623" i="13"/>
  <c r="I3623" i="13"/>
  <c r="J3623" i="13"/>
  <c r="K3623" i="13"/>
  <c r="L3623" i="13"/>
  <c r="M3623" i="13"/>
  <c r="N3623" i="13"/>
  <c r="P3623" i="13"/>
  <c r="R3623" i="13"/>
  <c r="S3623" i="13"/>
  <c r="R3624" i="13"/>
  <c r="B3624" i="13"/>
  <c r="C3624" i="13"/>
  <c r="D3624" i="13"/>
  <c r="E3624" i="13"/>
  <c r="G3624" i="13"/>
  <c r="H3624" i="13"/>
  <c r="I3624" i="13"/>
  <c r="J3624" i="13"/>
  <c r="K3624" i="13"/>
  <c r="L3624" i="13"/>
  <c r="M3624" i="13"/>
  <c r="N3624" i="13"/>
  <c r="P3624" i="13"/>
  <c r="B3625" i="13"/>
  <c r="C3625" i="13"/>
  <c r="D3625" i="13"/>
  <c r="E3625" i="13"/>
  <c r="G3625" i="13"/>
  <c r="H3625" i="13"/>
  <c r="I3625" i="13"/>
  <c r="J3625" i="13"/>
  <c r="K3625" i="13"/>
  <c r="L3625" i="13"/>
  <c r="M3625" i="13"/>
  <c r="N3625" i="13"/>
  <c r="P3625" i="13"/>
  <c r="S3626" i="13"/>
  <c r="B3626" i="13"/>
  <c r="C3626" i="13"/>
  <c r="D3626" i="13"/>
  <c r="E3626" i="13"/>
  <c r="G3626" i="13"/>
  <c r="H3626" i="13"/>
  <c r="I3626" i="13"/>
  <c r="J3626" i="13"/>
  <c r="K3626" i="13"/>
  <c r="L3626" i="13"/>
  <c r="M3626" i="13"/>
  <c r="N3626" i="13"/>
  <c r="P3626" i="13"/>
  <c r="R3626" i="13"/>
  <c r="B3627" i="13"/>
  <c r="C3627" i="13"/>
  <c r="D3627" i="13"/>
  <c r="E3627" i="13"/>
  <c r="G3627" i="13"/>
  <c r="H3627" i="13"/>
  <c r="I3627" i="13"/>
  <c r="J3627" i="13"/>
  <c r="K3627" i="13"/>
  <c r="L3627" i="13"/>
  <c r="M3627" i="13"/>
  <c r="N3627" i="13"/>
  <c r="P3627" i="13"/>
  <c r="B3628" i="13"/>
  <c r="C3628" i="13"/>
  <c r="D3628" i="13"/>
  <c r="E3628" i="13"/>
  <c r="G3628" i="13"/>
  <c r="H3628" i="13"/>
  <c r="I3628" i="13"/>
  <c r="J3628" i="13"/>
  <c r="K3628" i="13"/>
  <c r="L3628" i="13"/>
  <c r="M3628" i="13"/>
  <c r="N3628" i="13"/>
  <c r="P3628" i="13"/>
  <c r="R3629" i="13"/>
  <c r="B3629" i="13"/>
  <c r="C3629" i="13"/>
  <c r="D3629" i="13"/>
  <c r="E3629" i="13"/>
  <c r="G3629" i="13"/>
  <c r="H3629" i="13"/>
  <c r="I3629" i="13"/>
  <c r="J3629" i="13"/>
  <c r="K3629" i="13"/>
  <c r="L3629" i="13"/>
  <c r="M3629" i="13"/>
  <c r="N3629" i="13"/>
  <c r="P3629" i="13"/>
  <c r="B3630" i="13"/>
  <c r="C3630" i="13"/>
  <c r="D3630" i="13"/>
  <c r="E3630" i="13"/>
  <c r="G3630" i="13"/>
  <c r="H3630" i="13"/>
  <c r="I3630" i="13"/>
  <c r="J3630" i="13"/>
  <c r="K3630" i="13"/>
  <c r="L3630" i="13"/>
  <c r="M3630" i="13"/>
  <c r="N3630" i="13"/>
  <c r="P3630" i="13"/>
  <c r="B3631" i="13"/>
  <c r="C3631" i="13"/>
  <c r="D3631" i="13"/>
  <c r="E3631" i="13"/>
  <c r="G3631" i="13"/>
  <c r="H3631" i="13"/>
  <c r="I3631" i="13"/>
  <c r="J3631" i="13"/>
  <c r="K3631" i="13"/>
  <c r="L3631" i="13"/>
  <c r="M3631" i="13"/>
  <c r="N3631" i="13"/>
  <c r="P3631" i="13"/>
  <c r="R3631" i="13"/>
  <c r="S3631" i="13"/>
  <c r="R3632" i="13"/>
  <c r="B3632" i="13"/>
  <c r="C3632" i="13"/>
  <c r="D3632" i="13"/>
  <c r="E3632" i="13"/>
  <c r="G3632" i="13"/>
  <c r="H3632" i="13"/>
  <c r="I3632" i="13"/>
  <c r="J3632" i="13"/>
  <c r="K3632" i="13"/>
  <c r="L3632" i="13"/>
  <c r="M3632" i="13"/>
  <c r="N3632" i="13"/>
  <c r="P3632" i="13"/>
  <c r="B3633" i="13"/>
  <c r="C3633" i="13"/>
  <c r="D3633" i="13"/>
  <c r="E3633" i="13"/>
  <c r="G3633" i="13"/>
  <c r="H3633" i="13"/>
  <c r="I3633" i="13"/>
  <c r="J3633" i="13"/>
  <c r="K3633" i="13"/>
  <c r="L3633" i="13"/>
  <c r="M3633" i="13"/>
  <c r="N3633" i="13"/>
  <c r="P3633" i="13"/>
  <c r="S3634" i="13"/>
  <c r="B3634" i="13"/>
  <c r="C3634" i="13"/>
  <c r="D3634" i="13"/>
  <c r="E3634" i="13"/>
  <c r="G3634" i="13"/>
  <c r="H3634" i="13"/>
  <c r="I3634" i="13"/>
  <c r="J3634" i="13"/>
  <c r="K3634" i="13"/>
  <c r="L3634" i="13"/>
  <c r="M3634" i="13"/>
  <c r="N3634" i="13"/>
  <c r="P3634" i="13"/>
  <c r="R3634" i="13"/>
  <c r="B3635" i="13"/>
  <c r="C3635" i="13"/>
  <c r="D3635" i="13"/>
  <c r="E3635" i="13"/>
  <c r="G3635" i="13"/>
  <c r="H3635" i="13"/>
  <c r="I3635" i="13"/>
  <c r="J3635" i="13"/>
  <c r="K3635" i="13"/>
  <c r="L3635" i="13"/>
  <c r="M3635" i="13"/>
  <c r="N3635" i="13"/>
  <c r="P3635" i="13"/>
  <c r="B3636" i="13"/>
  <c r="C3636" i="13"/>
  <c r="D3636" i="13"/>
  <c r="E3636" i="13"/>
  <c r="G3636" i="13"/>
  <c r="H3636" i="13"/>
  <c r="I3636" i="13"/>
  <c r="J3636" i="13"/>
  <c r="K3636" i="13"/>
  <c r="L3636" i="13"/>
  <c r="M3636" i="13"/>
  <c r="N3636" i="13"/>
  <c r="P3636" i="13"/>
  <c r="R3637" i="13"/>
  <c r="B3637" i="13"/>
  <c r="C3637" i="13"/>
  <c r="D3637" i="13"/>
  <c r="E3637" i="13"/>
  <c r="G3637" i="13"/>
  <c r="H3637" i="13"/>
  <c r="I3637" i="13"/>
  <c r="J3637" i="13"/>
  <c r="K3637" i="13"/>
  <c r="L3637" i="13"/>
  <c r="M3637" i="13"/>
  <c r="N3637" i="13"/>
  <c r="P3637" i="13"/>
  <c r="B3638" i="13"/>
  <c r="C3638" i="13"/>
  <c r="D3638" i="13"/>
  <c r="E3638" i="13"/>
  <c r="G3638" i="13"/>
  <c r="H3638" i="13"/>
  <c r="I3638" i="13"/>
  <c r="J3638" i="13"/>
  <c r="K3638" i="13"/>
  <c r="L3638" i="13"/>
  <c r="M3638" i="13"/>
  <c r="N3638" i="13"/>
  <c r="P3638" i="13"/>
  <c r="B3639" i="13"/>
  <c r="C3639" i="13"/>
  <c r="D3639" i="13"/>
  <c r="E3639" i="13"/>
  <c r="G3639" i="13"/>
  <c r="H3639" i="13"/>
  <c r="I3639" i="13"/>
  <c r="J3639" i="13"/>
  <c r="K3639" i="13"/>
  <c r="L3639" i="13"/>
  <c r="M3639" i="13"/>
  <c r="N3639" i="13"/>
  <c r="P3639" i="13"/>
  <c r="R3639" i="13"/>
  <c r="S3639" i="13"/>
  <c r="R3640" i="13"/>
  <c r="B3640" i="13"/>
  <c r="C3640" i="13"/>
  <c r="D3640" i="13"/>
  <c r="E3640" i="13"/>
  <c r="G3640" i="13"/>
  <c r="H3640" i="13"/>
  <c r="I3640" i="13"/>
  <c r="J3640" i="13"/>
  <c r="K3640" i="13"/>
  <c r="L3640" i="13"/>
  <c r="M3640" i="13"/>
  <c r="N3640" i="13"/>
  <c r="P3640" i="13"/>
  <c r="B3641" i="13"/>
  <c r="C3641" i="13"/>
  <c r="D3641" i="13"/>
  <c r="E3641" i="13"/>
  <c r="G3641" i="13"/>
  <c r="H3641" i="13"/>
  <c r="I3641" i="13"/>
  <c r="J3641" i="13"/>
  <c r="K3641" i="13"/>
  <c r="L3641" i="13"/>
  <c r="M3641" i="13"/>
  <c r="N3641" i="13"/>
  <c r="P3641" i="13"/>
  <c r="S3642" i="13"/>
  <c r="B3642" i="13"/>
  <c r="C3642" i="13"/>
  <c r="D3642" i="13"/>
  <c r="E3642" i="13"/>
  <c r="G3642" i="13"/>
  <c r="H3642" i="13"/>
  <c r="I3642" i="13"/>
  <c r="J3642" i="13"/>
  <c r="K3642" i="13"/>
  <c r="L3642" i="13"/>
  <c r="M3642" i="13"/>
  <c r="N3642" i="13"/>
  <c r="P3642" i="13"/>
  <c r="R3642" i="13"/>
  <c r="B3643" i="13"/>
  <c r="C3643" i="13"/>
  <c r="D3643" i="13"/>
  <c r="E3643" i="13"/>
  <c r="G3643" i="13"/>
  <c r="H3643" i="13"/>
  <c r="I3643" i="13"/>
  <c r="J3643" i="13"/>
  <c r="K3643" i="13"/>
  <c r="L3643" i="13"/>
  <c r="M3643" i="13"/>
  <c r="N3643" i="13"/>
  <c r="P3643" i="13"/>
  <c r="B3644" i="13"/>
  <c r="C3644" i="13"/>
  <c r="D3644" i="13"/>
  <c r="E3644" i="13"/>
  <c r="G3644" i="13"/>
  <c r="H3644" i="13"/>
  <c r="I3644" i="13"/>
  <c r="J3644" i="13"/>
  <c r="K3644" i="13"/>
  <c r="L3644" i="13"/>
  <c r="M3644" i="13"/>
  <c r="N3644" i="13"/>
  <c r="P3644" i="13"/>
  <c r="R3645" i="13"/>
  <c r="B3645" i="13"/>
  <c r="C3645" i="13"/>
  <c r="D3645" i="13"/>
  <c r="E3645" i="13"/>
  <c r="G3645" i="13"/>
  <c r="H3645" i="13"/>
  <c r="I3645" i="13"/>
  <c r="J3645" i="13"/>
  <c r="K3645" i="13"/>
  <c r="L3645" i="13"/>
  <c r="M3645" i="13"/>
  <c r="N3645" i="13"/>
  <c r="P3645" i="13"/>
  <c r="B3646" i="13"/>
  <c r="C3646" i="13"/>
  <c r="D3646" i="13"/>
  <c r="E3646" i="13"/>
  <c r="G3646" i="13"/>
  <c r="H3646" i="13"/>
  <c r="I3646" i="13"/>
  <c r="J3646" i="13"/>
  <c r="K3646" i="13"/>
  <c r="L3646" i="13"/>
  <c r="M3646" i="13"/>
  <c r="N3646" i="13"/>
  <c r="P3646" i="13"/>
  <c r="B3647" i="13"/>
  <c r="C3647" i="13"/>
  <c r="D3647" i="13"/>
  <c r="E3647" i="13"/>
  <c r="G3647" i="13"/>
  <c r="H3647" i="13"/>
  <c r="I3647" i="13"/>
  <c r="J3647" i="13"/>
  <c r="K3647" i="13"/>
  <c r="L3647" i="13"/>
  <c r="M3647" i="13"/>
  <c r="N3647" i="13"/>
  <c r="P3647" i="13"/>
  <c r="R3647" i="13"/>
  <c r="S3647" i="13"/>
  <c r="R3648" i="13"/>
  <c r="B3648" i="13"/>
  <c r="C3648" i="13"/>
  <c r="D3648" i="13"/>
  <c r="E3648" i="13"/>
  <c r="G3648" i="13"/>
  <c r="H3648" i="13"/>
  <c r="I3648" i="13"/>
  <c r="J3648" i="13"/>
  <c r="K3648" i="13"/>
  <c r="L3648" i="13"/>
  <c r="M3648" i="13"/>
  <c r="N3648" i="13"/>
  <c r="P3648" i="13"/>
  <c r="B3649" i="13"/>
  <c r="C3649" i="13"/>
  <c r="D3649" i="13"/>
  <c r="E3649" i="13"/>
  <c r="G3649" i="13"/>
  <c r="H3649" i="13"/>
  <c r="I3649" i="13"/>
  <c r="J3649" i="13"/>
  <c r="K3649" i="13"/>
  <c r="L3649" i="13"/>
  <c r="M3649" i="13"/>
  <c r="N3649" i="13"/>
  <c r="P3649" i="13"/>
  <c r="R3649" i="13"/>
  <c r="S3650" i="13"/>
  <c r="B3650" i="13"/>
  <c r="C3650" i="13"/>
  <c r="D3650" i="13"/>
  <c r="E3650" i="13"/>
  <c r="G3650" i="13"/>
  <c r="H3650" i="13"/>
  <c r="I3650" i="13"/>
  <c r="J3650" i="13"/>
  <c r="K3650" i="13"/>
  <c r="L3650" i="13"/>
  <c r="M3650" i="13"/>
  <c r="N3650" i="13"/>
  <c r="P3650" i="13"/>
  <c r="R3650" i="13"/>
  <c r="B3651" i="13"/>
  <c r="C3651" i="13"/>
  <c r="D3651" i="13"/>
  <c r="E3651" i="13"/>
  <c r="G3651" i="13"/>
  <c r="H3651" i="13"/>
  <c r="I3651" i="13"/>
  <c r="J3651" i="13"/>
  <c r="K3651" i="13"/>
  <c r="L3651" i="13"/>
  <c r="M3651" i="13"/>
  <c r="N3651" i="13"/>
  <c r="P3651" i="13"/>
  <c r="B3652" i="13"/>
  <c r="C3652" i="13"/>
  <c r="D3652" i="13"/>
  <c r="E3652" i="13"/>
  <c r="G3652" i="13"/>
  <c r="H3652" i="13"/>
  <c r="I3652" i="13"/>
  <c r="J3652" i="13"/>
  <c r="K3652" i="13"/>
  <c r="L3652" i="13"/>
  <c r="M3652" i="13"/>
  <c r="N3652" i="13"/>
  <c r="P3652" i="13"/>
  <c r="R3653" i="13"/>
  <c r="B3653" i="13"/>
  <c r="C3653" i="13"/>
  <c r="D3653" i="13"/>
  <c r="E3653" i="13"/>
  <c r="G3653" i="13"/>
  <c r="H3653" i="13"/>
  <c r="I3653" i="13"/>
  <c r="J3653" i="13"/>
  <c r="K3653" i="13"/>
  <c r="L3653" i="13"/>
  <c r="M3653" i="13"/>
  <c r="N3653" i="13"/>
  <c r="P3653" i="13"/>
  <c r="B3654" i="13"/>
  <c r="C3654" i="13"/>
  <c r="D3654" i="13"/>
  <c r="E3654" i="13"/>
  <c r="G3654" i="13"/>
  <c r="H3654" i="13"/>
  <c r="I3654" i="13"/>
  <c r="J3654" i="13"/>
  <c r="K3654" i="13"/>
  <c r="L3654" i="13"/>
  <c r="M3654" i="13"/>
  <c r="N3654" i="13"/>
  <c r="P3654" i="13"/>
  <c r="B3655" i="13"/>
  <c r="C3655" i="13"/>
  <c r="D3655" i="13"/>
  <c r="E3655" i="13"/>
  <c r="G3655" i="13"/>
  <c r="H3655" i="13"/>
  <c r="I3655" i="13"/>
  <c r="J3655" i="13"/>
  <c r="K3655" i="13"/>
  <c r="L3655" i="13"/>
  <c r="M3655" i="13"/>
  <c r="N3655" i="13"/>
  <c r="P3655" i="13"/>
  <c r="R3655" i="13"/>
  <c r="S3655" i="13"/>
  <c r="R3656" i="13"/>
  <c r="B3656" i="13"/>
  <c r="C3656" i="13"/>
  <c r="D3656" i="13"/>
  <c r="E3656" i="13"/>
  <c r="G3656" i="13"/>
  <c r="H3656" i="13"/>
  <c r="I3656" i="13"/>
  <c r="J3656" i="13"/>
  <c r="K3656" i="13"/>
  <c r="L3656" i="13"/>
  <c r="M3656" i="13"/>
  <c r="N3656" i="13"/>
  <c r="P3656" i="13"/>
  <c r="B3657" i="13"/>
  <c r="C3657" i="13"/>
  <c r="D3657" i="13"/>
  <c r="E3657" i="13"/>
  <c r="G3657" i="13"/>
  <c r="H3657" i="13"/>
  <c r="I3657" i="13"/>
  <c r="J3657" i="13"/>
  <c r="K3657" i="13"/>
  <c r="L3657" i="13"/>
  <c r="M3657" i="13"/>
  <c r="N3657" i="13"/>
  <c r="P3657" i="13"/>
  <c r="S3658" i="13"/>
  <c r="B3658" i="13"/>
  <c r="C3658" i="13"/>
  <c r="D3658" i="13"/>
  <c r="E3658" i="13"/>
  <c r="G3658" i="13"/>
  <c r="H3658" i="13"/>
  <c r="I3658" i="13"/>
  <c r="J3658" i="13"/>
  <c r="K3658" i="13"/>
  <c r="L3658" i="13"/>
  <c r="M3658" i="13"/>
  <c r="N3658" i="13"/>
  <c r="P3658" i="13"/>
  <c r="R3658" i="13"/>
  <c r="B3659" i="13"/>
  <c r="C3659" i="13"/>
  <c r="D3659" i="13"/>
  <c r="E3659" i="13"/>
  <c r="G3659" i="13"/>
  <c r="H3659" i="13"/>
  <c r="I3659" i="13"/>
  <c r="J3659" i="13"/>
  <c r="K3659" i="13"/>
  <c r="L3659" i="13"/>
  <c r="M3659" i="13"/>
  <c r="N3659" i="13"/>
  <c r="P3659" i="13"/>
  <c r="B3660" i="13"/>
  <c r="C3660" i="13"/>
  <c r="D3660" i="13"/>
  <c r="E3660" i="13"/>
  <c r="G3660" i="13"/>
  <c r="H3660" i="13"/>
  <c r="I3660" i="13"/>
  <c r="J3660" i="13"/>
  <c r="K3660" i="13"/>
  <c r="L3660" i="13"/>
  <c r="M3660" i="13"/>
  <c r="N3660" i="13"/>
  <c r="P3660" i="13"/>
  <c r="R3661" i="13"/>
  <c r="B3661" i="13"/>
  <c r="C3661" i="13"/>
  <c r="D3661" i="13"/>
  <c r="E3661" i="13"/>
  <c r="G3661" i="13"/>
  <c r="H3661" i="13"/>
  <c r="I3661" i="13"/>
  <c r="J3661" i="13"/>
  <c r="K3661" i="13"/>
  <c r="L3661" i="13"/>
  <c r="M3661" i="13"/>
  <c r="N3661" i="13"/>
  <c r="P3661" i="13"/>
  <c r="B3662" i="13"/>
  <c r="C3662" i="13"/>
  <c r="D3662" i="13"/>
  <c r="E3662" i="13"/>
  <c r="G3662" i="13"/>
  <c r="H3662" i="13"/>
  <c r="I3662" i="13"/>
  <c r="J3662" i="13"/>
  <c r="K3662" i="13"/>
  <c r="L3662" i="13"/>
  <c r="M3662" i="13"/>
  <c r="N3662" i="13"/>
  <c r="P3662" i="13"/>
  <c r="B3663" i="13"/>
  <c r="C3663" i="13"/>
  <c r="D3663" i="13"/>
  <c r="E3663" i="13"/>
  <c r="G3663" i="13"/>
  <c r="H3663" i="13"/>
  <c r="I3663" i="13"/>
  <c r="J3663" i="13"/>
  <c r="K3663" i="13"/>
  <c r="L3663" i="13"/>
  <c r="M3663" i="13"/>
  <c r="N3663" i="13"/>
  <c r="P3663" i="13"/>
  <c r="R3663" i="13"/>
  <c r="S3663" i="13"/>
  <c r="R3664" i="13"/>
  <c r="B3664" i="13"/>
  <c r="C3664" i="13"/>
  <c r="D3664" i="13"/>
  <c r="E3664" i="13"/>
  <c r="G3664" i="13"/>
  <c r="H3664" i="13"/>
  <c r="I3664" i="13"/>
  <c r="J3664" i="13"/>
  <c r="K3664" i="13"/>
  <c r="L3664" i="13"/>
  <c r="M3664" i="13"/>
  <c r="N3664" i="13"/>
  <c r="P3664" i="13"/>
  <c r="B3665" i="13"/>
  <c r="C3665" i="13"/>
  <c r="D3665" i="13"/>
  <c r="E3665" i="13"/>
  <c r="G3665" i="13"/>
  <c r="H3665" i="13"/>
  <c r="I3665" i="13"/>
  <c r="J3665" i="13"/>
  <c r="K3665" i="13"/>
  <c r="L3665" i="13"/>
  <c r="M3665" i="13"/>
  <c r="N3665" i="13"/>
  <c r="P3665" i="13"/>
  <c r="S3666" i="13"/>
  <c r="B3666" i="13"/>
  <c r="C3666" i="13"/>
  <c r="D3666" i="13"/>
  <c r="E3666" i="13"/>
  <c r="G3666" i="13"/>
  <c r="H3666" i="13"/>
  <c r="I3666" i="13"/>
  <c r="J3666" i="13"/>
  <c r="K3666" i="13"/>
  <c r="L3666" i="13"/>
  <c r="M3666" i="13"/>
  <c r="N3666" i="13"/>
  <c r="P3666" i="13"/>
  <c r="R3666" i="13"/>
  <c r="R3667" i="13"/>
  <c r="B3667" i="13"/>
  <c r="C3667" i="13"/>
  <c r="D3667" i="13"/>
  <c r="E3667" i="13"/>
  <c r="G3667" i="13"/>
  <c r="H3667" i="13"/>
  <c r="I3667" i="13"/>
  <c r="J3667" i="13"/>
  <c r="K3667" i="13"/>
  <c r="L3667" i="13"/>
  <c r="M3667" i="13"/>
  <c r="N3667" i="13"/>
  <c r="P3667" i="13"/>
  <c r="B3668" i="13"/>
  <c r="C3668" i="13"/>
  <c r="D3668" i="13"/>
  <c r="E3668" i="13"/>
  <c r="G3668" i="13"/>
  <c r="H3668" i="13"/>
  <c r="I3668" i="13"/>
  <c r="J3668" i="13"/>
  <c r="K3668" i="13"/>
  <c r="L3668" i="13"/>
  <c r="M3668" i="13"/>
  <c r="N3668" i="13"/>
  <c r="P3668" i="13"/>
  <c r="R3669" i="13"/>
  <c r="B3669" i="13"/>
  <c r="C3669" i="13"/>
  <c r="D3669" i="13"/>
  <c r="E3669" i="13"/>
  <c r="G3669" i="13"/>
  <c r="H3669" i="13"/>
  <c r="I3669" i="13"/>
  <c r="J3669" i="13"/>
  <c r="K3669" i="13"/>
  <c r="L3669" i="13"/>
  <c r="M3669" i="13"/>
  <c r="N3669" i="13"/>
  <c r="P3669" i="13"/>
  <c r="B3670" i="13"/>
  <c r="C3670" i="13"/>
  <c r="D3670" i="13"/>
  <c r="E3670" i="13"/>
  <c r="G3670" i="13"/>
  <c r="H3670" i="13"/>
  <c r="I3670" i="13"/>
  <c r="J3670" i="13"/>
  <c r="K3670" i="13"/>
  <c r="L3670" i="13"/>
  <c r="M3670" i="13"/>
  <c r="N3670" i="13"/>
  <c r="P3670" i="13"/>
  <c r="B3671" i="13"/>
  <c r="C3671" i="13"/>
  <c r="D3671" i="13"/>
  <c r="E3671" i="13"/>
  <c r="G3671" i="13"/>
  <c r="H3671" i="13"/>
  <c r="I3671" i="13"/>
  <c r="J3671" i="13"/>
  <c r="K3671" i="13"/>
  <c r="L3671" i="13"/>
  <c r="M3671" i="13"/>
  <c r="N3671" i="13"/>
  <c r="P3671" i="13"/>
  <c r="R3671" i="13"/>
  <c r="S3671" i="13"/>
  <c r="R3672" i="13"/>
  <c r="B3672" i="13"/>
  <c r="C3672" i="13"/>
  <c r="D3672" i="13"/>
  <c r="E3672" i="13"/>
  <c r="G3672" i="13"/>
  <c r="H3672" i="13"/>
  <c r="I3672" i="13"/>
  <c r="J3672" i="13"/>
  <c r="K3672" i="13"/>
  <c r="L3672" i="13"/>
  <c r="M3672" i="13"/>
  <c r="N3672" i="13"/>
  <c r="P3672" i="13"/>
  <c r="B3673" i="13"/>
  <c r="C3673" i="13"/>
  <c r="D3673" i="13"/>
  <c r="E3673" i="13"/>
  <c r="G3673" i="13"/>
  <c r="H3673" i="13"/>
  <c r="I3673" i="13"/>
  <c r="J3673" i="13"/>
  <c r="K3673" i="13"/>
  <c r="L3673" i="13"/>
  <c r="M3673" i="13"/>
  <c r="N3673" i="13"/>
  <c r="P3673" i="13"/>
  <c r="S3674" i="13"/>
  <c r="B3674" i="13"/>
  <c r="C3674" i="13"/>
  <c r="D3674" i="13"/>
  <c r="E3674" i="13"/>
  <c r="G3674" i="13"/>
  <c r="H3674" i="13"/>
  <c r="I3674" i="13"/>
  <c r="J3674" i="13"/>
  <c r="K3674" i="13"/>
  <c r="L3674" i="13"/>
  <c r="M3674" i="13"/>
  <c r="N3674" i="13"/>
  <c r="P3674" i="13"/>
  <c r="R3674" i="13"/>
  <c r="B3675" i="13"/>
  <c r="C3675" i="13"/>
  <c r="D3675" i="13"/>
  <c r="E3675" i="13"/>
  <c r="G3675" i="13"/>
  <c r="H3675" i="13"/>
  <c r="I3675" i="13"/>
  <c r="J3675" i="13"/>
  <c r="K3675" i="13"/>
  <c r="L3675" i="13"/>
  <c r="M3675" i="13"/>
  <c r="N3675" i="13"/>
  <c r="P3675" i="13"/>
  <c r="S3675" i="13"/>
  <c r="T3675" i="13" s="1"/>
  <c r="V3675" i="13" s="1"/>
  <c r="B3676" i="13"/>
  <c r="C3676" i="13"/>
  <c r="D3676" i="13"/>
  <c r="E3676" i="13"/>
  <c r="G3676" i="13"/>
  <c r="H3676" i="13"/>
  <c r="I3676" i="13"/>
  <c r="J3676" i="13"/>
  <c r="K3676" i="13"/>
  <c r="L3676" i="13"/>
  <c r="M3676" i="13"/>
  <c r="N3676" i="13"/>
  <c r="P3676" i="13"/>
  <c r="R3677" i="13"/>
  <c r="B3677" i="13"/>
  <c r="C3677" i="13"/>
  <c r="D3677" i="13"/>
  <c r="E3677" i="13"/>
  <c r="G3677" i="13"/>
  <c r="H3677" i="13"/>
  <c r="I3677" i="13"/>
  <c r="J3677" i="13"/>
  <c r="K3677" i="13"/>
  <c r="L3677" i="13"/>
  <c r="M3677" i="13"/>
  <c r="N3677" i="13"/>
  <c r="P3677" i="13"/>
  <c r="B3678" i="13"/>
  <c r="C3678" i="13"/>
  <c r="D3678" i="13"/>
  <c r="E3678" i="13"/>
  <c r="G3678" i="13"/>
  <c r="H3678" i="13"/>
  <c r="I3678" i="13"/>
  <c r="J3678" i="13"/>
  <c r="K3678" i="13"/>
  <c r="L3678" i="13"/>
  <c r="M3678" i="13"/>
  <c r="N3678" i="13"/>
  <c r="P3678" i="13"/>
  <c r="S3678" i="13"/>
  <c r="B3679" i="13"/>
  <c r="C3679" i="13"/>
  <c r="D3679" i="13"/>
  <c r="E3679" i="13"/>
  <c r="G3679" i="13"/>
  <c r="H3679" i="13"/>
  <c r="I3679" i="13"/>
  <c r="J3679" i="13"/>
  <c r="K3679" i="13"/>
  <c r="L3679" i="13"/>
  <c r="M3679" i="13"/>
  <c r="N3679" i="13"/>
  <c r="P3679" i="13"/>
  <c r="R3679" i="13"/>
  <c r="S3679" i="13"/>
  <c r="R3680" i="13"/>
  <c r="B3680" i="13"/>
  <c r="C3680" i="13"/>
  <c r="D3680" i="13"/>
  <c r="E3680" i="13"/>
  <c r="G3680" i="13"/>
  <c r="H3680" i="13"/>
  <c r="I3680" i="13"/>
  <c r="J3680" i="13"/>
  <c r="K3680" i="13"/>
  <c r="L3680" i="13"/>
  <c r="M3680" i="13"/>
  <c r="N3680" i="13"/>
  <c r="P3680" i="13"/>
  <c r="B3681" i="13"/>
  <c r="C3681" i="13"/>
  <c r="D3681" i="13"/>
  <c r="E3681" i="13"/>
  <c r="G3681" i="13"/>
  <c r="H3681" i="13"/>
  <c r="I3681" i="13"/>
  <c r="J3681" i="13"/>
  <c r="K3681" i="13"/>
  <c r="L3681" i="13"/>
  <c r="M3681" i="13"/>
  <c r="N3681" i="13"/>
  <c r="P3681" i="13"/>
  <c r="S3682" i="13"/>
  <c r="B3682" i="13"/>
  <c r="C3682" i="13"/>
  <c r="D3682" i="13"/>
  <c r="E3682" i="13"/>
  <c r="G3682" i="13"/>
  <c r="H3682" i="13"/>
  <c r="I3682" i="13"/>
  <c r="J3682" i="13"/>
  <c r="K3682" i="13"/>
  <c r="L3682" i="13"/>
  <c r="M3682" i="13"/>
  <c r="N3682" i="13"/>
  <c r="P3682" i="13"/>
  <c r="R3682" i="13"/>
  <c r="B3683" i="13"/>
  <c r="C3683" i="13"/>
  <c r="D3683" i="13"/>
  <c r="E3683" i="13"/>
  <c r="G3683" i="13"/>
  <c r="H3683" i="13"/>
  <c r="I3683" i="13"/>
  <c r="J3683" i="13"/>
  <c r="K3683" i="13"/>
  <c r="L3683" i="13"/>
  <c r="M3683" i="13"/>
  <c r="N3683" i="13"/>
  <c r="P3683" i="13"/>
  <c r="B3684" i="13"/>
  <c r="C3684" i="13"/>
  <c r="D3684" i="13"/>
  <c r="E3684" i="13"/>
  <c r="G3684" i="13"/>
  <c r="H3684" i="13"/>
  <c r="I3684" i="13"/>
  <c r="J3684" i="13"/>
  <c r="K3684" i="13"/>
  <c r="L3684" i="13"/>
  <c r="M3684" i="13"/>
  <c r="N3684" i="13"/>
  <c r="P3684" i="13"/>
  <c r="R3685" i="13"/>
  <c r="B3685" i="13"/>
  <c r="C3685" i="13"/>
  <c r="D3685" i="13"/>
  <c r="E3685" i="13"/>
  <c r="G3685" i="13"/>
  <c r="H3685" i="13"/>
  <c r="I3685" i="13"/>
  <c r="J3685" i="13"/>
  <c r="K3685" i="13"/>
  <c r="L3685" i="13"/>
  <c r="M3685" i="13"/>
  <c r="N3685" i="13"/>
  <c r="P3685" i="13"/>
  <c r="B3686" i="13"/>
  <c r="C3686" i="13"/>
  <c r="D3686" i="13"/>
  <c r="E3686" i="13"/>
  <c r="G3686" i="13"/>
  <c r="H3686" i="13"/>
  <c r="I3686" i="13"/>
  <c r="J3686" i="13"/>
  <c r="K3686" i="13"/>
  <c r="L3686" i="13"/>
  <c r="M3686" i="13"/>
  <c r="N3686" i="13"/>
  <c r="P3686" i="13"/>
  <c r="R3686" i="13"/>
  <c r="B3687" i="13"/>
  <c r="C3687" i="13"/>
  <c r="D3687" i="13"/>
  <c r="E3687" i="13"/>
  <c r="G3687" i="13"/>
  <c r="H3687" i="13"/>
  <c r="I3687" i="13"/>
  <c r="J3687" i="13"/>
  <c r="K3687" i="13"/>
  <c r="L3687" i="13"/>
  <c r="M3687" i="13"/>
  <c r="N3687" i="13"/>
  <c r="P3687" i="13"/>
  <c r="R3687" i="13"/>
  <c r="S3687" i="13"/>
  <c r="R3688" i="13"/>
  <c r="B3688" i="13"/>
  <c r="C3688" i="13"/>
  <c r="D3688" i="13"/>
  <c r="E3688" i="13"/>
  <c r="G3688" i="13"/>
  <c r="H3688" i="13"/>
  <c r="I3688" i="13"/>
  <c r="J3688" i="13"/>
  <c r="K3688" i="13"/>
  <c r="L3688" i="13"/>
  <c r="M3688" i="13"/>
  <c r="N3688" i="13"/>
  <c r="P3688" i="13"/>
  <c r="B3689" i="13"/>
  <c r="C3689" i="13"/>
  <c r="D3689" i="13"/>
  <c r="E3689" i="13"/>
  <c r="G3689" i="13"/>
  <c r="H3689" i="13"/>
  <c r="I3689" i="13"/>
  <c r="J3689" i="13"/>
  <c r="K3689" i="13"/>
  <c r="L3689" i="13"/>
  <c r="M3689" i="13"/>
  <c r="N3689" i="13"/>
  <c r="P3689" i="13"/>
  <c r="S3690" i="13"/>
  <c r="B3690" i="13"/>
  <c r="C3690" i="13"/>
  <c r="D3690" i="13"/>
  <c r="E3690" i="13"/>
  <c r="G3690" i="13"/>
  <c r="H3690" i="13"/>
  <c r="I3690" i="13"/>
  <c r="J3690" i="13"/>
  <c r="K3690" i="13"/>
  <c r="L3690" i="13"/>
  <c r="M3690" i="13"/>
  <c r="N3690" i="13"/>
  <c r="P3690" i="13"/>
  <c r="R3690" i="13"/>
  <c r="B3691" i="13"/>
  <c r="C3691" i="13"/>
  <c r="D3691" i="13"/>
  <c r="E3691" i="13"/>
  <c r="G3691" i="13"/>
  <c r="H3691" i="13"/>
  <c r="I3691" i="13"/>
  <c r="J3691" i="13"/>
  <c r="K3691" i="13"/>
  <c r="L3691" i="13"/>
  <c r="M3691" i="13"/>
  <c r="N3691" i="13"/>
  <c r="P3691" i="13"/>
  <c r="B3692" i="13"/>
  <c r="C3692" i="13"/>
  <c r="D3692" i="13"/>
  <c r="E3692" i="13"/>
  <c r="G3692" i="13"/>
  <c r="H3692" i="13"/>
  <c r="I3692" i="13"/>
  <c r="J3692" i="13"/>
  <c r="K3692" i="13"/>
  <c r="L3692" i="13"/>
  <c r="M3692" i="13"/>
  <c r="N3692" i="13"/>
  <c r="P3692" i="13"/>
  <c r="R3693" i="13"/>
  <c r="B3693" i="13"/>
  <c r="C3693" i="13"/>
  <c r="D3693" i="13"/>
  <c r="E3693" i="13"/>
  <c r="G3693" i="13"/>
  <c r="H3693" i="13"/>
  <c r="I3693" i="13"/>
  <c r="J3693" i="13"/>
  <c r="K3693" i="13"/>
  <c r="L3693" i="13"/>
  <c r="M3693" i="13"/>
  <c r="N3693" i="13"/>
  <c r="P3693" i="13"/>
  <c r="B3694" i="13"/>
  <c r="C3694" i="13"/>
  <c r="D3694" i="13"/>
  <c r="E3694" i="13"/>
  <c r="G3694" i="13"/>
  <c r="H3694" i="13"/>
  <c r="I3694" i="13"/>
  <c r="J3694" i="13"/>
  <c r="K3694" i="13"/>
  <c r="L3694" i="13"/>
  <c r="M3694" i="13"/>
  <c r="N3694" i="13"/>
  <c r="P3694" i="13"/>
  <c r="B3695" i="13"/>
  <c r="C3695" i="13"/>
  <c r="D3695" i="13"/>
  <c r="E3695" i="13"/>
  <c r="G3695" i="13"/>
  <c r="H3695" i="13"/>
  <c r="I3695" i="13"/>
  <c r="J3695" i="13"/>
  <c r="K3695" i="13"/>
  <c r="L3695" i="13"/>
  <c r="M3695" i="13"/>
  <c r="N3695" i="13"/>
  <c r="P3695" i="13"/>
  <c r="R3695" i="13"/>
  <c r="S3695" i="13"/>
  <c r="R3696" i="13"/>
  <c r="B3696" i="13"/>
  <c r="C3696" i="13"/>
  <c r="D3696" i="13"/>
  <c r="E3696" i="13"/>
  <c r="G3696" i="13"/>
  <c r="H3696" i="13"/>
  <c r="I3696" i="13"/>
  <c r="J3696" i="13"/>
  <c r="K3696" i="13"/>
  <c r="L3696" i="13"/>
  <c r="M3696" i="13"/>
  <c r="N3696" i="13"/>
  <c r="P3696" i="13"/>
  <c r="B3697" i="13"/>
  <c r="C3697" i="13"/>
  <c r="D3697" i="13"/>
  <c r="E3697" i="13"/>
  <c r="G3697" i="13"/>
  <c r="H3697" i="13"/>
  <c r="I3697" i="13"/>
  <c r="J3697" i="13"/>
  <c r="K3697" i="13"/>
  <c r="L3697" i="13"/>
  <c r="M3697" i="13"/>
  <c r="N3697" i="13"/>
  <c r="P3697" i="13"/>
  <c r="S3698" i="13"/>
  <c r="B3698" i="13"/>
  <c r="C3698" i="13"/>
  <c r="D3698" i="13"/>
  <c r="E3698" i="13"/>
  <c r="G3698" i="13"/>
  <c r="H3698" i="13"/>
  <c r="I3698" i="13"/>
  <c r="J3698" i="13"/>
  <c r="K3698" i="13"/>
  <c r="L3698" i="13"/>
  <c r="M3698" i="13"/>
  <c r="N3698" i="13"/>
  <c r="P3698" i="13"/>
  <c r="R3698" i="13"/>
  <c r="B3699" i="13"/>
  <c r="C3699" i="13"/>
  <c r="D3699" i="13"/>
  <c r="E3699" i="13"/>
  <c r="G3699" i="13"/>
  <c r="H3699" i="13"/>
  <c r="I3699" i="13"/>
  <c r="J3699" i="13"/>
  <c r="K3699" i="13"/>
  <c r="L3699" i="13"/>
  <c r="M3699" i="13"/>
  <c r="N3699" i="13"/>
  <c r="P3699" i="13"/>
  <c r="B3700" i="13"/>
  <c r="C3700" i="13"/>
  <c r="D3700" i="13"/>
  <c r="E3700" i="13"/>
  <c r="G3700" i="13"/>
  <c r="H3700" i="13"/>
  <c r="I3700" i="13"/>
  <c r="J3700" i="13"/>
  <c r="K3700" i="13"/>
  <c r="L3700" i="13"/>
  <c r="M3700" i="13"/>
  <c r="N3700" i="13"/>
  <c r="P3700" i="13"/>
  <c r="R3701" i="13"/>
  <c r="B3701" i="13"/>
  <c r="C3701" i="13"/>
  <c r="D3701" i="13"/>
  <c r="E3701" i="13"/>
  <c r="G3701" i="13"/>
  <c r="H3701" i="13"/>
  <c r="I3701" i="13"/>
  <c r="J3701" i="13"/>
  <c r="K3701" i="13"/>
  <c r="L3701" i="13"/>
  <c r="M3701" i="13"/>
  <c r="N3701" i="13"/>
  <c r="P3701" i="13"/>
  <c r="B3702" i="13"/>
  <c r="C3702" i="13"/>
  <c r="D3702" i="13"/>
  <c r="E3702" i="13"/>
  <c r="G3702" i="13"/>
  <c r="H3702" i="13"/>
  <c r="I3702" i="13"/>
  <c r="J3702" i="13"/>
  <c r="K3702" i="13"/>
  <c r="L3702" i="13"/>
  <c r="M3702" i="13"/>
  <c r="N3702" i="13"/>
  <c r="P3702" i="13"/>
  <c r="B3703" i="13"/>
  <c r="C3703" i="13"/>
  <c r="D3703" i="13"/>
  <c r="E3703" i="13"/>
  <c r="G3703" i="13"/>
  <c r="H3703" i="13"/>
  <c r="I3703" i="13"/>
  <c r="J3703" i="13"/>
  <c r="K3703" i="13"/>
  <c r="L3703" i="13"/>
  <c r="M3703" i="13"/>
  <c r="N3703" i="13"/>
  <c r="P3703" i="13"/>
  <c r="R3703" i="13"/>
  <c r="S3703" i="13"/>
  <c r="R3704" i="13"/>
  <c r="B3704" i="13"/>
  <c r="C3704" i="13"/>
  <c r="D3704" i="13"/>
  <c r="E3704" i="13"/>
  <c r="G3704" i="13"/>
  <c r="H3704" i="13"/>
  <c r="I3704" i="13"/>
  <c r="J3704" i="13"/>
  <c r="K3704" i="13"/>
  <c r="L3704" i="13"/>
  <c r="M3704" i="13"/>
  <c r="N3704" i="13"/>
  <c r="P3704" i="13"/>
  <c r="B3705" i="13"/>
  <c r="C3705" i="13"/>
  <c r="D3705" i="13"/>
  <c r="E3705" i="13"/>
  <c r="G3705" i="13"/>
  <c r="H3705" i="13"/>
  <c r="I3705" i="13"/>
  <c r="J3705" i="13"/>
  <c r="K3705" i="13"/>
  <c r="L3705" i="13"/>
  <c r="M3705" i="13"/>
  <c r="N3705" i="13"/>
  <c r="P3705" i="13"/>
  <c r="S3706" i="13"/>
  <c r="B3706" i="13"/>
  <c r="C3706" i="13"/>
  <c r="D3706" i="13"/>
  <c r="E3706" i="13"/>
  <c r="G3706" i="13"/>
  <c r="H3706" i="13"/>
  <c r="I3706" i="13"/>
  <c r="J3706" i="13"/>
  <c r="K3706" i="13"/>
  <c r="L3706" i="13"/>
  <c r="M3706" i="13"/>
  <c r="N3706" i="13"/>
  <c r="P3706" i="13"/>
  <c r="R3706" i="13"/>
  <c r="R3707" i="13"/>
  <c r="B3707" i="13"/>
  <c r="C3707" i="13"/>
  <c r="D3707" i="13"/>
  <c r="E3707" i="13"/>
  <c r="G3707" i="13"/>
  <c r="H3707" i="13"/>
  <c r="I3707" i="13"/>
  <c r="J3707" i="13"/>
  <c r="K3707" i="13"/>
  <c r="L3707" i="13"/>
  <c r="M3707" i="13"/>
  <c r="N3707" i="13"/>
  <c r="P3707" i="13"/>
  <c r="B3708" i="13"/>
  <c r="C3708" i="13"/>
  <c r="D3708" i="13"/>
  <c r="E3708" i="13"/>
  <c r="G3708" i="13"/>
  <c r="H3708" i="13"/>
  <c r="I3708" i="13"/>
  <c r="J3708" i="13"/>
  <c r="K3708" i="13"/>
  <c r="L3708" i="13"/>
  <c r="M3708" i="13"/>
  <c r="N3708" i="13"/>
  <c r="P3708" i="13"/>
  <c r="R3709" i="13"/>
  <c r="B3709" i="13"/>
  <c r="C3709" i="13"/>
  <c r="D3709" i="13"/>
  <c r="E3709" i="13"/>
  <c r="G3709" i="13"/>
  <c r="H3709" i="13"/>
  <c r="I3709" i="13"/>
  <c r="J3709" i="13"/>
  <c r="K3709" i="13"/>
  <c r="L3709" i="13"/>
  <c r="M3709" i="13"/>
  <c r="N3709" i="13"/>
  <c r="P3709" i="13"/>
  <c r="B3710" i="13"/>
  <c r="C3710" i="13"/>
  <c r="D3710" i="13"/>
  <c r="E3710" i="13"/>
  <c r="G3710" i="13"/>
  <c r="H3710" i="13"/>
  <c r="I3710" i="13"/>
  <c r="J3710" i="13"/>
  <c r="K3710" i="13"/>
  <c r="L3710" i="13"/>
  <c r="M3710" i="13"/>
  <c r="N3710" i="13"/>
  <c r="P3710" i="13"/>
  <c r="B3711" i="13"/>
  <c r="C3711" i="13"/>
  <c r="D3711" i="13"/>
  <c r="E3711" i="13"/>
  <c r="G3711" i="13"/>
  <c r="H3711" i="13"/>
  <c r="I3711" i="13"/>
  <c r="J3711" i="13"/>
  <c r="K3711" i="13"/>
  <c r="L3711" i="13"/>
  <c r="M3711" i="13"/>
  <c r="N3711" i="13"/>
  <c r="P3711" i="13"/>
  <c r="R3711" i="13"/>
  <c r="S3711" i="13"/>
  <c r="R3712" i="13"/>
  <c r="B3712" i="13"/>
  <c r="C3712" i="13"/>
  <c r="D3712" i="13"/>
  <c r="E3712" i="13"/>
  <c r="G3712" i="13"/>
  <c r="H3712" i="13"/>
  <c r="I3712" i="13"/>
  <c r="J3712" i="13"/>
  <c r="K3712" i="13"/>
  <c r="L3712" i="13"/>
  <c r="M3712" i="13"/>
  <c r="N3712" i="13"/>
  <c r="P3712" i="13"/>
  <c r="B3713" i="13"/>
  <c r="C3713" i="13"/>
  <c r="D3713" i="13"/>
  <c r="E3713" i="13"/>
  <c r="G3713" i="13"/>
  <c r="H3713" i="13"/>
  <c r="I3713" i="13"/>
  <c r="J3713" i="13"/>
  <c r="K3713" i="13"/>
  <c r="L3713" i="13"/>
  <c r="M3713" i="13"/>
  <c r="N3713" i="13"/>
  <c r="P3713" i="13"/>
  <c r="S3714" i="13"/>
  <c r="B3714" i="13"/>
  <c r="C3714" i="13"/>
  <c r="D3714" i="13"/>
  <c r="E3714" i="13"/>
  <c r="G3714" i="13"/>
  <c r="H3714" i="13"/>
  <c r="I3714" i="13"/>
  <c r="J3714" i="13"/>
  <c r="K3714" i="13"/>
  <c r="L3714" i="13"/>
  <c r="M3714" i="13"/>
  <c r="N3714" i="13"/>
  <c r="P3714" i="13"/>
  <c r="R3714" i="13"/>
  <c r="B3715" i="13"/>
  <c r="C3715" i="13"/>
  <c r="D3715" i="13"/>
  <c r="E3715" i="13"/>
  <c r="G3715" i="13"/>
  <c r="H3715" i="13"/>
  <c r="I3715" i="13"/>
  <c r="J3715" i="13"/>
  <c r="K3715" i="13"/>
  <c r="L3715" i="13"/>
  <c r="M3715" i="13"/>
  <c r="N3715" i="13"/>
  <c r="P3715" i="13"/>
  <c r="S3715" i="13"/>
  <c r="T3715" i="13" s="1"/>
  <c r="V3715" i="13" s="1"/>
  <c r="B3716" i="13"/>
  <c r="C3716" i="13"/>
  <c r="D3716" i="13"/>
  <c r="E3716" i="13"/>
  <c r="G3716" i="13"/>
  <c r="H3716" i="13"/>
  <c r="I3716" i="13"/>
  <c r="J3716" i="13"/>
  <c r="K3716" i="13"/>
  <c r="L3716" i="13"/>
  <c r="M3716" i="13"/>
  <c r="N3716" i="13"/>
  <c r="P3716" i="13"/>
  <c r="R3717" i="13"/>
  <c r="B3717" i="13"/>
  <c r="C3717" i="13"/>
  <c r="D3717" i="13"/>
  <c r="E3717" i="13"/>
  <c r="G3717" i="13"/>
  <c r="H3717" i="13"/>
  <c r="I3717" i="13"/>
  <c r="J3717" i="13"/>
  <c r="K3717" i="13"/>
  <c r="L3717" i="13"/>
  <c r="M3717" i="13"/>
  <c r="N3717" i="13"/>
  <c r="P3717" i="13"/>
  <c r="B3718" i="13"/>
  <c r="C3718" i="13"/>
  <c r="D3718" i="13"/>
  <c r="E3718" i="13"/>
  <c r="G3718" i="13"/>
  <c r="H3718" i="13"/>
  <c r="I3718" i="13"/>
  <c r="J3718" i="13"/>
  <c r="K3718" i="13"/>
  <c r="L3718" i="13"/>
  <c r="M3718" i="13"/>
  <c r="N3718" i="13"/>
  <c r="P3718" i="13"/>
  <c r="B3719" i="13"/>
  <c r="C3719" i="13"/>
  <c r="D3719" i="13"/>
  <c r="E3719" i="13"/>
  <c r="G3719" i="13"/>
  <c r="H3719" i="13"/>
  <c r="I3719" i="13"/>
  <c r="J3719" i="13"/>
  <c r="K3719" i="13"/>
  <c r="L3719" i="13"/>
  <c r="M3719" i="13"/>
  <c r="N3719" i="13"/>
  <c r="P3719" i="13"/>
  <c r="R3719" i="13"/>
  <c r="S3719" i="13"/>
  <c r="R3720" i="13"/>
  <c r="B3720" i="13"/>
  <c r="C3720" i="13"/>
  <c r="D3720" i="13"/>
  <c r="E3720" i="13"/>
  <c r="G3720" i="13"/>
  <c r="H3720" i="13"/>
  <c r="I3720" i="13"/>
  <c r="J3720" i="13"/>
  <c r="K3720" i="13"/>
  <c r="L3720" i="13"/>
  <c r="M3720" i="13"/>
  <c r="N3720" i="13"/>
  <c r="P3720" i="13"/>
  <c r="B3721" i="13"/>
  <c r="C3721" i="13"/>
  <c r="D3721" i="13"/>
  <c r="E3721" i="13"/>
  <c r="G3721" i="13"/>
  <c r="H3721" i="13"/>
  <c r="I3721" i="13"/>
  <c r="J3721" i="13"/>
  <c r="K3721" i="13"/>
  <c r="L3721" i="13"/>
  <c r="M3721" i="13"/>
  <c r="N3721" i="13"/>
  <c r="P3721" i="13"/>
  <c r="S3722" i="13"/>
  <c r="B3722" i="13"/>
  <c r="C3722" i="13"/>
  <c r="D3722" i="13"/>
  <c r="E3722" i="13"/>
  <c r="G3722" i="13"/>
  <c r="H3722" i="13"/>
  <c r="I3722" i="13"/>
  <c r="J3722" i="13"/>
  <c r="K3722" i="13"/>
  <c r="L3722" i="13"/>
  <c r="M3722" i="13"/>
  <c r="N3722" i="13"/>
  <c r="P3722" i="13"/>
  <c r="R3722" i="13"/>
  <c r="B3723" i="13"/>
  <c r="C3723" i="13"/>
  <c r="D3723" i="13"/>
  <c r="E3723" i="13"/>
  <c r="G3723" i="13"/>
  <c r="H3723" i="13"/>
  <c r="I3723" i="13"/>
  <c r="J3723" i="13"/>
  <c r="K3723" i="13"/>
  <c r="L3723" i="13"/>
  <c r="M3723" i="13"/>
  <c r="N3723" i="13"/>
  <c r="P3723" i="13"/>
  <c r="B3724" i="13"/>
  <c r="C3724" i="13"/>
  <c r="D3724" i="13"/>
  <c r="E3724" i="13"/>
  <c r="G3724" i="13"/>
  <c r="H3724" i="13"/>
  <c r="I3724" i="13"/>
  <c r="J3724" i="13"/>
  <c r="K3724" i="13"/>
  <c r="L3724" i="13"/>
  <c r="M3724" i="13"/>
  <c r="N3724" i="13"/>
  <c r="P3724" i="13"/>
  <c r="R3725" i="13"/>
  <c r="B3725" i="13"/>
  <c r="C3725" i="13"/>
  <c r="D3725" i="13"/>
  <c r="E3725" i="13"/>
  <c r="G3725" i="13"/>
  <c r="H3725" i="13"/>
  <c r="I3725" i="13"/>
  <c r="J3725" i="13"/>
  <c r="K3725" i="13"/>
  <c r="L3725" i="13"/>
  <c r="M3725" i="13"/>
  <c r="N3725" i="13"/>
  <c r="P3725" i="13"/>
  <c r="R3726" i="13"/>
  <c r="B3726" i="13"/>
  <c r="C3726" i="13"/>
  <c r="D3726" i="13"/>
  <c r="E3726" i="13"/>
  <c r="G3726" i="13"/>
  <c r="H3726" i="13"/>
  <c r="I3726" i="13"/>
  <c r="J3726" i="13"/>
  <c r="K3726" i="13"/>
  <c r="L3726" i="13"/>
  <c r="M3726" i="13"/>
  <c r="N3726" i="13"/>
  <c r="P3726" i="13"/>
  <c r="B3727" i="13"/>
  <c r="C3727" i="13"/>
  <c r="D3727" i="13"/>
  <c r="E3727" i="13"/>
  <c r="G3727" i="13"/>
  <c r="H3727" i="13"/>
  <c r="I3727" i="13"/>
  <c r="J3727" i="13"/>
  <c r="K3727" i="13"/>
  <c r="L3727" i="13"/>
  <c r="M3727" i="13"/>
  <c r="N3727" i="13"/>
  <c r="P3727" i="13"/>
  <c r="R3727" i="13"/>
  <c r="S3727" i="13"/>
  <c r="R3728" i="13"/>
  <c r="B3728" i="13"/>
  <c r="C3728" i="13"/>
  <c r="D3728" i="13"/>
  <c r="E3728" i="13"/>
  <c r="G3728" i="13"/>
  <c r="H3728" i="13"/>
  <c r="I3728" i="13"/>
  <c r="J3728" i="13"/>
  <c r="K3728" i="13"/>
  <c r="L3728" i="13"/>
  <c r="M3728" i="13"/>
  <c r="N3728" i="13"/>
  <c r="P3728" i="13"/>
  <c r="B3729" i="13"/>
  <c r="C3729" i="13"/>
  <c r="D3729" i="13"/>
  <c r="E3729" i="13"/>
  <c r="G3729" i="13"/>
  <c r="H3729" i="13"/>
  <c r="I3729" i="13"/>
  <c r="J3729" i="13"/>
  <c r="K3729" i="13"/>
  <c r="L3729" i="13"/>
  <c r="M3729" i="13"/>
  <c r="N3729" i="13"/>
  <c r="P3729" i="13"/>
  <c r="S3730" i="13"/>
  <c r="B3730" i="13"/>
  <c r="C3730" i="13"/>
  <c r="D3730" i="13"/>
  <c r="E3730" i="13"/>
  <c r="G3730" i="13"/>
  <c r="H3730" i="13"/>
  <c r="I3730" i="13"/>
  <c r="J3730" i="13"/>
  <c r="K3730" i="13"/>
  <c r="L3730" i="13"/>
  <c r="M3730" i="13"/>
  <c r="N3730" i="13"/>
  <c r="P3730" i="13"/>
  <c r="R3730" i="13"/>
  <c r="B3731" i="13"/>
  <c r="C3731" i="13"/>
  <c r="D3731" i="13"/>
  <c r="E3731" i="13"/>
  <c r="G3731" i="13"/>
  <c r="H3731" i="13"/>
  <c r="I3731" i="13"/>
  <c r="J3731" i="13"/>
  <c r="K3731" i="13"/>
  <c r="L3731" i="13"/>
  <c r="M3731" i="13"/>
  <c r="N3731" i="13"/>
  <c r="P3731" i="13"/>
  <c r="B3732" i="13"/>
  <c r="C3732" i="13"/>
  <c r="D3732" i="13"/>
  <c r="E3732" i="13"/>
  <c r="G3732" i="13"/>
  <c r="H3732" i="13"/>
  <c r="I3732" i="13"/>
  <c r="J3732" i="13"/>
  <c r="K3732" i="13"/>
  <c r="L3732" i="13"/>
  <c r="M3732" i="13"/>
  <c r="N3732" i="13"/>
  <c r="P3732" i="13"/>
  <c r="R3733" i="13"/>
  <c r="B3733" i="13"/>
  <c r="C3733" i="13"/>
  <c r="D3733" i="13"/>
  <c r="E3733" i="13"/>
  <c r="G3733" i="13"/>
  <c r="H3733" i="13"/>
  <c r="I3733" i="13"/>
  <c r="J3733" i="13"/>
  <c r="K3733" i="13"/>
  <c r="L3733" i="13"/>
  <c r="M3733" i="13"/>
  <c r="N3733" i="13"/>
  <c r="P3733" i="13"/>
  <c r="B3734" i="13"/>
  <c r="C3734" i="13"/>
  <c r="D3734" i="13"/>
  <c r="E3734" i="13"/>
  <c r="G3734" i="13"/>
  <c r="H3734" i="13"/>
  <c r="I3734" i="13"/>
  <c r="J3734" i="13"/>
  <c r="K3734" i="13"/>
  <c r="L3734" i="13"/>
  <c r="M3734" i="13"/>
  <c r="N3734" i="13"/>
  <c r="P3734" i="13"/>
  <c r="B3735" i="13"/>
  <c r="C3735" i="13"/>
  <c r="D3735" i="13"/>
  <c r="E3735" i="13"/>
  <c r="G3735" i="13"/>
  <c r="H3735" i="13"/>
  <c r="I3735" i="13"/>
  <c r="J3735" i="13"/>
  <c r="K3735" i="13"/>
  <c r="L3735" i="13"/>
  <c r="M3735" i="13"/>
  <c r="N3735" i="13"/>
  <c r="P3735" i="13"/>
  <c r="R3735" i="13"/>
  <c r="S3735" i="13"/>
  <c r="R3736" i="13"/>
  <c r="B3736" i="13"/>
  <c r="C3736" i="13"/>
  <c r="D3736" i="13"/>
  <c r="E3736" i="13"/>
  <c r="G3736" i="13"/>
  <c r="H3736" i="13"/>
  <c r="I3736" i="13"/>
  <c r="J3736" i="13"/>
  <c r="K3736" i="13"/>
  <c r="L3736" i="13"/>
  <c r="M3736" i="13"/>
  <c r="N3736" i="13"/>
  <c r="P3736" i="13"/>
  <c r="B3737" i="13"/>
  <c r="C3737" i="13"/>
  <c r="D3737" i="13"/>
  <c r="E3737" i="13"/>
  <c r="G3737" i="13"/>
  <c r="H3737" i="13"/>
  <c r="I3737" i="13"/>
  <c r="J3737" i="13"/>
  <c r="K3737" i="13"/>
  <c r="L3737" i="13"/>
  <c r="M3737" i="13"/>
  <c r="N3737" i="13"/>
  <c r="P3737" i="13"/>
  <c r="S3738" i="13"/>
  <c r="B3738" i="13"/>
  <c r="C3738" i="13"/>
  <c r="D3738" i="13"/>
  <c r="E3738" i="13"/>
  <c r="G3738" i="13"/>
  <c r="H3738" i="13"/>
  <c r="I3738" i="13"/>
  <c r="J3738" i="13"/>
  <c r="K3738" i="13"/>
  <c r="L3738" i="13"/>
  <c r="M3738" i="13"/>
  <c r="N3738" i="13"/>
  <c r="P3738" i="13"/>
  <c r="R3738" i="13"/>
  <c r="B3739" i="13"/>
  <c r="C3739" i="13"/>
  <c r="D3739" i="13"/>
  <c r="E3739" i="13"/>
  <c r="G3739" i="13"/>
  <c r="H3739" i="13"/>
  <c r="I3739" i="13"/>
  <c r="J3739" i="13"/>
  <c r="K3739" i="13"/>
  <c r="L3739" i="13"/>
  <c r="M3739" i="13"/>
  <c r="N3739" i="13"/>
  <c r="P3739" i="13"/>
  <c r="B3740" i="13"/>
  <c r="C3740" i="13"/>
  <c r="D3740" i="13"/>
  <c r="E3740" i="13"/>
  <c r="G3740" i="13"/>
  <c r="H3740" i="13"/>
  <c r="I3740" i="13"/>
  <c r="J3740" i="13"/>
  <c r="K3740" i="13"/>
  <c r="L3740" i="13"/>
  <c r="M3740" i="13"/>
  <c r="N3740" i="13"/>
  <c r="P3740" i="13"/>
  <c r="R3741" i="13"/>
  <c r="B3741" i="13"/>
  <c r="C3741" i="13"/>
  <c r="D3741" i="13"/>
  <c r="E3741" i="13"/>
  <c r="G3741" i="13"/>
  <c r="H3741" i="13"/>
  <c r="I3741" i="13"/>
  <c r="J3741" i="13"/>
  <c r="K3741" i="13"/>
  <c r="L3741" i="13"/>
  <c r="M3741" i="13"/>
  <c r="N3741" i="13"/>
  <c r="P3741" i="13"/>
  <c r="B3742" i="13"/>
  <c r="C3742" i="13"/>
  <c r="D3742" i="13"/>
  <c r="E3742" i="13"/>
  <c r="G3742" i="13"/>
  <c r="H3742" i="13"/>
  <c r="I3742" i="13"/>
  <c r="J3742" i="13"/>
  <c r="K3742" i="13"/>
  <c r="L3742" i="13"/>
  <c r="M3742" i="13"/>
  <c r="N3742" i="13"/>
  <c r="P3742" i="13"/>
  <c r="B3743" i="13"/>
  <c r="C3743" i="13"/>
  <c r="D3743" i="13"/>
  <c r="E3743" i="13"/>
  <c r="G3743" i="13"/>
  <c r="H3743" i="13"/>
  <c r="I3743" i="13"/>
  <c r="J3743" i="13"/>
  <c r="K3743" i="13"/>
  <c r="L3743" i="13"/>
  <c r="M3743" i="13"/>
  <c r="N3743" i="13"/>
  <c r="P3743" i="13"/>
  <c r="R3743" i="13"/>
  <c r="S3743" i="13"/>
  <c r="R3744" i="13"/>
  <c r="B3744" i="13"/>
  <c r="C3744" i="13"/>
  <c r="D3744" i="13"/>
  <c r="E3744" i="13"/>
  <c r="G3744" i="13"/>
  <c r="H3744" i="13"/>
  <c r="I3744" i="13"/>
  <c r="J3744" i="13"/>
  <c r="K3744" i="13"/>
  <c r="L3744" i="13"/>
  <c r="M3744" i="13"/>
  <c r="N3744" i="13"/>
  <c r="P3744" i="13"/>
  <c r="R3745" i="13"/>
  <c r="B3745" i="13"/>
  <c r="C3745" i="13"/>
  <c r="D3745" i="13"/>
  <c r="E3745" i="13"/>
  <c r="G3745" i="13"/>
  <c r="H3745" i="13"/>
  <c r="I3745" i="13"/>
  <c r="J3745" i="13"/>
  <c r="K3745" i="13"/>
  <c r="L3745" i="13"/>
  <c r="M3745" i="13"/>
  <c r="N3745" i="13"/>
  <c r="P3745" i="13"/>
  <c r="S3746" i="13"/>
  <c r="B3746" i="13"/>
  <c r="C3746" i="13"/>
  <c r="D3746" i="13"/>
  <c r="E3746" i="13"/>
  <c r="G3746" i="13"/>
  <c r="H3746" i="13"/>
  <c r="I3746" i="13"/>
  <c r="J3746" i="13"/>
  <c r="K3746" i="13"/>
  <c r="L3746" i="13"/>
  <c r="M3746" i="13"/>
  <c r="N3746" i="13"/>
  <c r="P3746" i="13"/>
  <c r="R3746" i="13"/>
  <c r="B3747" i="13"/>
  <c r="C3747" i="13"/>
  <c r="D3747" i="13"/>
  <c r="E3747" i="13"/>
  <c r="G3747" i="13"/>
  <c r="H3747" i="13"/>
  <c r="I3747" i="13"/>
  <c r="J3747" i="13"/>
  <c r="K3747" i="13"/>
  <c r="L3747" i="13"/>
  <c r="M3747" i="13"/>
  <c r="N3747" i="13"/>
  <c r="P3747" i="13"/>
  <c r="B3748" i="13"/>
  <c r="C3748" i="13"/>
  <c r="D3748" i="13"/>
  <c r="E3748" i="13"/>
  <c r="G3748" i="13"/>
  <c r="H3748" i="13"/>
  <c r="I3748" i="13"/>
  <c r="J3748" i="13"/>
  <c r="K3748" i="13"/>
  <c r="L3748" i="13"/>
  <c r="M3748" i="13"/>
  <c r="N3748" i="13"/>
  <c r="P3748" i="13"/>
  <c r="R3749" i="13"/>
  <c r="B3749" i="13"/>
  <c r="C3749" i="13"/>
  <c r="D3749" i="13"/>
  <c r="E3749" i="13"/>
  <c r="G3749" i="13"/>
  <c r="H3749" i="13"/>
  <c r="I3749" i="13"/>
  <c r="J3749" i="13"/>
  <c r="K3749" i="13"/>
  <c r="L3749" i="13"/>
  <c r="M3749" i="13"/>
  <c r="N3749" i="13"/>
  <c r="P3749" i="13"/>
  <c r="B3750" i="13"/>
  <c r="C3750" i="13"/>
  <c r="D3750" i="13"/>
  <c r="E3750" i="13"/>
  <c r="G3750" i="13"/>
  <c r="H3750" i="13"/>
  <c r="I3750" i="13"/>
  <c r="J3750" i="13"/>
  <c r="K3750" i="13"/>
  <c r="L3750" i="13"/>
  <c r="M3750" i="13"/>
  <c r="N3750" i="13"/>
  <c r="P3750" i="13"/>
  <c r="B3751" i="13"/>
  <c r="C3751" i="13"/>
  <c r="D3751" i="13"/>
  <c r="E3751" i="13"/>
  <c r="G3751" i="13"/>
  <c r="H3751" i="13"/>
  <c r="I3751" i="13"/>
  <c r="J3751" i="13"/>
  <c r="K3751" i="13"/>
  <c r="L3751" i="13"/>
  <c r="M3751" i="13"/>
  <c r="N3751" i="13"/>
  <c r="P3751" i="13"/>
  <c r="R3751" i="13"/>
  <c r="S3751" i="13"/>
  <c r="R3752" i="13"/>
  <c r="B3752" i="13"/>
  <c r="C3752" i="13"/>
  <c r="D3752" i="13"/>
  <c r="E3752" i="13"/>
  <c r="G3752" i="13"/>
  <c r="H3752" i="13"/>
  <c r="I3752" i="13"/>
  <c r="J3752" i="13"/>
  <c r="K3752" i="13"/>
  <c r="L3752" i="13"/>
  <c r="M3752" i="13"/>
  <c r="N3752" i="13"/>
  <c r="P3752" i="13"/>
  <c r="B3753" i="13"/>
  <c r="C3753" i="13"/>
  <c r="D3753" i="13"/>
  <c r="E3753" i="13"/>
  <c r="G3753" i="13"/>
  <c r="H3753" i="13"/>
  <c r="I3753" i="13"/>
  <c r="J3753" i="13"/>
  <c r="K3753" i="13"/>
  <c r="L3753" i="13"/>
  <c r="M3753" i="13"/>
  <c r="N3753" i="13"/>
  <c r="P3753" i="13"/>
  <c r="S3754" i="13"/>
  <c r="B3754" i="13"/>
  <c r="C3754" i="13"/>
  <c r="D3754" i="13"/>
  <c r="E3754" i="13"/>
  <c r="G3754" i="13"/>
  <c r="H3754" i="13"/>
  <c r="I3754" i="13"/>
  <c r="J3754" i="13"/>
  <c r="K3754" i="13"/>
  <c r="L3754" i="13"/>
  <c r="M3754" i="13"/>
  <c r="N3754" i="13"/>
  <c r="P3754" i="13"/>
  <c r="R3754" i="13"/>
  <c r="B3755" i="13"/>
  <c r="C3755" i="13"/>
  <c r="D3755" i="13"/>
  <c r="E3755" i="13"/>
  <c r="G3755" i="13"/>
  <c r="H3755" i="13"/>
  <c r="I3755" i="13"/>
  <c r="J3755" i="13"/>
  <c r="K3755" i="13"/>
  <c r="L3755" i="13"/>
  <c r="M3755" i="13"/>
  <c r="N3755" i="13"/>
  <c r="P3755" i="13"/>
  <c r="B3756" i="13"/>
  <c r="C3756" i="13"/>
  <c r="D3756" i="13"/>
  <c r="E3756" i="13"/>
  <c r="G3756" i="13"/>
  <c r="H3756" i="13"/>
  <c r="I3756" i="13"/>
  <c r="J3756" i="13"/>
  <c r="K3756" i="13"/>
  <c r="L3756" i="13"/>
  <c r="M3756" i="13"/>
  <c r="N3756" i="13"/>
  <c r="P3756" i="13"/>
  <c r="R3757" i="13"/>
  <c r="B3757" i="13"/>
  <c r="C3757" i="13"/>
  <c r="D3757" i="13"/>
  <c r="E3757" i="13"/>
  <c r="G3757" i="13"/>
  <c r="H3757" i="13"/>
  <c r="I3757" i="13"/>
  <c r="J3757" i="13"/>
  <c r="K3757" i="13"/>
  <c r="L3757" i="13"/>
  <c r="M3757" i="13"/>
  <c r="N3757" i="13"/>
  <c r="P3757" i="13"/>
  <c r="B3758" i="13"/>
  <c r="C3758" i="13"/>
  <c r="D3758" i="13"/>
  <c r="E3758" i="13"/>
  <c r="G3758" i="13"/>
  <c r="H3758" i="13"/>
  <c r="I3758" i="13"/>
  <c r="J3758" i="13"/>
  <c r="K3758" i="13"/>
  <c r="L3758" i="13"/>
  <c r="M3758" i="13"/>
  <c r="N3758" i="13"/>
  <c r="P3758" i="13"/>
  <c r="B3759" i="13"/>
  <c r="C3759" i="13"/>
  <c r="D3759" i="13"/>
  <c r="E3759" i="13"/>
  <c r="G3759" i="13"/>
  <c r="H3759" i="13"/>
  <c r="I3759" i="13"/>
  <c r="J3759" i="13"/>
  <c r="K3759" i="13"/>
  <c r="L3759" i="13"/>
  <c r="M3759" i="13"/>
  <c r="N3759" i="13"/>
  <c r="P3759" i="13"/>
  <c r="R3759" i="13"/>
  <c r="S3759" i="13"/>
  <c r="R3760" i="13"/>
  <c r="B3760" i="13"/>
  <c r="C3760" i="13"/>
  <c r="D3760" i="13"/>
  <c r="E3760" i="13"/>
  <c r="G3760" i="13"/>
  <c r="H3760" i="13"/>
  <c r="I3760" i="13"/>
  <c r="J3760" i="13"/>
  <c r="K3760" i="13"/>
  <c r="L3760" i="13"/>
  <c r="M3760" i="13"/>
  <c r="N3760" i="13"/>
  <c r="P3760" i="13"/>
  <c r="B3761" i="13"/>
  <c r="C3761" i="13"/>
  <c r="D3761" i="13"/>
  <c r="E3761" i="13"/>
  <c r="G3761" i="13"/>
  <c r="H3761" i="13"/>
  <c r="I3761" i="13"/>
  <c r="J3761" i="13"/>
  <c r="K3761" i="13"/>
  <c r="L3761" i="13"/>
  <c r="M3761" i="13"/>
  <c r="N3761" i="13"/>
  <c r="P3761" i="13"/>
  <c r="S3762" i="13"/>
  <c r="B3762" i="13"/>
  <c r="C3762" i="13"/>
  <c r="D3762" i="13"/>
  <c r="E3762" i="13"/>
  <c r="G3762" i="13"/>
  <c r="H3762" i="13"/>
  <c r="I3762" i="13"/>
  <c r="J3762" i="13"/>
  <c r="K3762" i="13"/>
  <c r="L3762" i="13"/>
  <c r="M3762" i="13"/>
  <c r="N3762" i="13"/>
  <c r="P3762" i="13"/>
  <c r="R3762" i="13"/>
  <c r="B3763" i="13"/>
  <c r="C3763" i="13"/>
  <c r="D3763" i="13"/>
  <c r="E3763" i="13"/>
  <c r="G3763" i="13"/>
  <c r="H3763" i="13"/>
  <c r="I3763" i="13"/>
  <c r="J3763" i="13"/>
  <c r="K3763" i="13"/>
  <c r="L3763" i="13"/>
  <c r="M3763" i="13"/>
  <c r="N3763" i="13"/>
  <c r="P3763" i="13"/>
  <c r="B3764" i="13"/>
  <c r="C3764" i="13"/>
  <c r="D3764" i="13"/>
  <c r="E3764" i="13"/>
  <c r="G3764" i="13"/>
  <c r="H3764" i="13"/>
  <c r="I3764" i="13"/>
  <c r="J3764" i="13"/>
  <c r="K3764" i="13"/>
  <c r="L3764" i="13"/>
  <c r="M3764" i="13"/>
  <c r="N3764" i="13"/>
  <c r="P3764" i="13"/>
  <c r="R3765" i="13"/>
  <c r="B3765" i="13"/>
  <c r="C3765" i="13"/>
  <c r="D3765" i="13"/>
  <c r="E3765" i="13"/>
  <c r="G3765" i="13"/>
  <c r="H3765" i="13"/>
  <c r="I3765" i="13"/>
  <c r="J3765" i="13"/>
  <c r="K3765" i="13"/>
  <c r="L3765" i="13"/>
  <c r="M3765" i="13"/>
  <c r="N3765" i="13"/>
  <c r="P3765" i="13"/>
  <c r="B3766" i="13"/>
  <c r="C3766" i="13"/>
  <c r="D3766" i="13"/>
  <c r="E3766" i="13"/>
  <c r="G3766" i="13"/>
  <c r="H3766" i="13"/>
  <c r="I3766" i="13"/>
  <c r="J3766" i="13"/>
  <c r="K3766" i="13"/>
  <c r="L3766" i="13"/>
  <c r="M3766" i="13"/>
  <c r="N3766" i="13"/>
  <c r="P3766" i="13"/>
  <c r="B3767" i="13"/>
  <c r="C3767" i="13"/>
  <c r="D3767" i="13"/>
  <c r="E3767" i="13"/>
  <c r="G3767" i="13"/>
  <c r="H3767" i="13"/>
  <c r="I3767" i="13"/>
  <c r="J3767" i="13"/>
  <c r="K3767" i="13"/>
  <c r="L3767" i="13"/>
  <c r="M3767" i="13"/>
  <c r="N3767" i="13"/>
  <c r="P3767" i="13"/>
  <c r="R3767" i="13"/>
  <c r="S3767" i="13"/>
  <c r="R3768" i="13"/>
  <c r="B3768" i="13"/>
  <c r="C3768" i="13"/>
  <c r="D3768" i="13"/>
  <c r="E3768" i="13"/>
  <c r="G3768" i="13"/>
  <c r="H3768" i="13"/>
  <c r="I3768" i="13"/>
  <c r="J3768" i="13"/>
  <c r="K3768" i="13"/>
  <c r="L3768" i="13"/>
  <c r="M3768" i="13"/>
  <c r="N3768" i="13"/>
  <c r="P3768" i="13"/>
  <c r="B3769" i="13"/>
  <c r="C3769" i="13"/>
  <c r="D3769" i="13"/>
  <c r="E3769" i="13"/>
  <c r="G3769" i="13"/>
  <c r="H3769" i="13"/>
  <c r="I3769" i="13"/>
  <c r="J3769" i="13"/>
  <c r="K3769" i="13"/>
  <c r="L3769" i="13"/>
  <c r="M3769" i="13"/>
  <c r="N3769" i="13"/>
  <c r="P3769" i="13"/>
  <c r="U3769" i="13"/>
  <c r="S3770" i="13"/>
  <c r="B3770" i="13"/>
  <c r="C3770" i="13"/>
  <c r="D3770" i="13"/>
  <c r="E3770" i="13"/>
  <c r="G3770" i="13"/>
  <c r="H3770" i="13"/>
  <c r="I3770" i="13"/>
  <c r="J3770" i="13"/>
  <c r="K3770" i="13"/>
  <c r="L3770" i="13"/>
  <c r="M3770" i="13"/>
  <c r="N3770" i="13"/>
  <c r="P3770" i="13"/>
  <c r="R3770" i="13"/>
  <c r="B3771" i="13"/>
  <c r="C3771" i="13"/>
  <c r="D3771" i="13"/>
  <c r="E3771" i="13"/>
  <c r="G3771" i="13"/>
  <c r="H3771" i="13"/>
  <c r="I3771" i="13"/>
  <c r="J3771" i="13"/>
  <c r="K3771" i="13"/>
  <c r="L3771" i="13"/>
  <c r="M3771" i="13"/>
  <c r="N3771" i="13"/>
  <c r="P3771" i="13"/>
  <c r="B3772" i="13"/>
  <c r="C3772" i="13"/>
  <c r="D3772" i="13"/>
  <c r="E3772" i="13"/>
  <c r="G3772" i="13"/>
  <c r="H3772" i="13"/>
  <c r="I3772" i="13"/>
  <c r="J3772" i="13"/>
  <c r="K3772" i="13"/>
  <c r="L3772" i="13"/>
  <c r="M3772" i="13"/>
  <c r="N3772" i="13"/>
  <c r="P3772" i="13"/>
  <c r="R3773" i="13"/>
  <c r="B3773" i="13"/>
  <c r="C3773" i="13"/>
  <c r="D3773" i="13"/>
  <c r="E3773" i="13"/>
  <c r="G3773" i="13"/>
  <c r="H3773" i="13"/>
  <c r="I3773" i="13"/>
  <c r="J3773" i="13"/>
  <c r="K3773" i="13"/>
  <c r="L3773" i="13"/>
  <c r="M3773" i="13"/>
  <c r="N3773" i="13"/>
  <c r="P3773" i="13"/>
  <c r="B3774" i="13"/>
  <c r="C3774" i="13"/>
  <c r="D3774" i="13"/>
  <c r="E3774" i="13"/>
  <c r="G3774" i="13"/>
  <c r="H3774" i="13"/>
  <c r="I3774" i="13"/>
  <c r="J3774" i="13"/>
  <c r="K3774" i="13"/>
  <c r="L3774" i="13"/>
  <c r="M3774" i="13"/>
  <c r="N3774" i="13"/>
  <c r="P3774" i="13"/>
  <c r="B3775" i="13"/>
  <c r="C3775" i="13"/>
  <c r="D3775" i="13"/>
  <c r="E3775" i="13"/>
  <c r="G3775" i="13"/>
  <c r="H3775" i="13"/>
  <c r="I3775" i="13"/>
  <c r="J3775" i="13"/>
  <c r="K3775" i="13"/>
  <c r="L3775" i="13"/>
  <c r="M3775" i="13"/>
  <c r="N3775" i="13"/>
  <c r="P3775" i="13"/>
  <c r="R3775" i="13"/>
  <c r="S3775" i="13"/>
  <c r="R3776" i="13"/>
  <c r="B3776" i="13"/>
  <c r="C3776" i="13"/>
  <c r="D3776" i="13"/>
  <c r="E3776" i="13"/>
  <c r="G3776" i="13"/>
  <c r="H3776" i="13"/>
  <c r="I3776" i="13"/>
  <c r="J3776" i="13"/>
  <c r="K3776" i="13"/>
  <c r="L3776" i="13"/>
  <c r="M3776" i="13"/>
  <c r="N3776" i="13"/>
  <c r="P3776" i="13"/>
  <c r="B3777" i="13"/>
  <c r="C3777" i="13"/>
  <c r="D3777" i="13"/>
  <c r="E3777" i="13"/>
  <c r="G3777" i="13"/>
  <c r="H3777" i="13"/>
  <c r="I3777" i="13"/>
  <c r="J3777" i="13"/>
  <c r="K3777" i="13"/>
  <c r="L3777" i="13"/>
  <c r="M3777" i="13"/>
  <c r="N3777" i="13"/>
  <c r="P3777" i="13"/>
  <c r="S3778" i="13"/>
  <c r="B3778" i="13"/>
  <c r="C3778" i="13"/>
  <c r="D3778" i="13"/>
  <c r="E3778" i="13"/>
  <c r="G3778" i="13"/>
  <c r="H3778" i="13"/>
  <c r="I3778" i="13"/>
  <c r="J3778" i="13"/>
  <c r="K3778" i="13"/>
  <c r="L3778" i="13"/>
  <c r="M3778" i="13"/>
  <c r="N3778" i="13"/>
  <c r="P3778" i="13"/>
  <c r="R3778" i="13"/>
  <c r="B3779" i="13"/>
  <c r="C3779" i="13"/>
  <c r="D3779" i="13"/>
  <c r="E3779" i="13"/>
  <c r="G3779" i="13"/>
  <c r="H3779" i="13"/>
  <c r="I3779" i="13"/>
  <c r="J3779" i="13"/>
  <c r="K3779" i="13"/>
  <c r="L3779" i="13"/>
  <c r="M3779" i="13"/>
  <c r="N3779" i="13"/>
  <c r="P3779" i="13"/>
  <c r="B3780" i="13"/>
  <c r="C3780" i="13"/>
  <c r="D3780" i="13"/>
  <c r="E3780" i="13"/>
  <c r="G3780" i="13"/>
  <c r="H3780" i="13"/>
  <c r="I3780" i="13"/>
  <c r="J3780" i="13"/>
  <c r="K3780" i="13"/>
  <c r="L3780" i="13"/>
  <c r="M3780" i="13"/>
  <c r="N3780" i="13"/>
  <c r="P3780" i="13"/>
  <c r="R3781" i="13"/>
  <c r="B3781" i="13"/>
  <c r="C3781" i="13"/>
  <c r="D3781" i="13"/>
  <c r="E3781" i="13"/>
  <c r="G3781" i="13"/>
  <c r="H3781" i="13"/>
  <c r="I3781" i="13"/>
  <c r="J3781" i="13"/>
  <c r="K3781" i="13"/>
  <c r="L3781" i="13"/>
  <c r="M3781" i="13"/>
  <c r="N3781" i="13"/>
  <c r="P3781" i="13"/>
  <c r="B3782" i="13"/>
  <c r="C3782" i="13"/>
  <c r="D3782" i="13"/>
  <c r="E3782" i="13"/>
  <c r="G3782" i="13"/>
  <c r="H3782" i="13"/>
  <c r="I3782" i="13"/>
  <c r="J3782" i="13"/>
  <c r="K3782" i="13"/>
  <c r="L3782" i="13"/>
  <c r="M3782" i="13"/>
  <c r="N3782" i="13"/>
  <c r="P3782" i="13"/>
  <c r="B3783" i="13"/>
  <c r="C3783" i="13"/>
  <c r="D3783" i="13"/>
  <c r="E3783" i="13"/>
  <c r="G3783" i="13"/>
  <c r="H3783" i="13"/>
  <c r="I3783" i="13"/>
  <c r="J3783" i="13"/>
  <c r="K3783" i="13"/>
  <c r="L3783" i="13"/>
  <c r="M3783" i="13"/>
  <c r="N3783" i="13"/>
  <c r="P3783" i="13"/>
  <c r="R3783" i="13"/>
  <c r="S3783" i="13"/>
  <c r="R3784" i="13"/>
  <c r="B3784" i="13"/>
  <c r="C3784" i="13"/>
  <c r="D3784" i="13"/>
  <c r="E3784" i="13"/>
  <c r="G3784" i="13"/>
  <c r="H3784" i="13"/>
  <c r="I3784" i="13"/>
  <c r="J3784" i="13"/>
  <c r="K3784" i="13"/>
  <c r="L3784" i="13"/>
  <c r="M3784" i="13"/>
  <c r="N3784" i="13"/>
  <c r="P3784" i="13"/>
  <c r="B3785" i="13"/>
  <c r="C3785" i="13"/>
  <c r="D3785" i="13"/>
  <c r="E3785" i="13"/>
  <c r="G3785" i="13"/>
  <c r="H3785" i="13"/>
  <c r="I3785" i="13"/>
  <c r="J3785" i="13"/>
  <c r="K3785" i="13"/>
  <c r="L3785" i="13"/>
  <c r="M3785" i="13"/>
  <c r="N3785" i="13"/>
  <c r="P3785" i="13"/>
  <c r="S3786" i="13"/>
  <c r="B3786" i="13"/>
  <c r="C3786" i="13"/>
  <c r="D3786" i="13"/>
  <c r="E3786" i="13"/>
  <c r="G3786" i="13"/>
  <c r="H3786" i="13"/>
  <c r="I3786" i="13"/>
  <c r="J3786" i="13"/>
  <c r="K3786" i="13"/>
  <c r="L3786" i="13"/>
  <c r="M3786" i="13"/>
  <c r="N3786" i="13"/>
  <c r="P3786" i="13"/>
  <c r="R3786" i="13"/>
  <c r="B3787" i="13"/>
  <c r="C3787" i="13"/>
  <c r="D3787" i="13"/>
  <c r="E3787" i="13"/>
  <c r="G3787" i="13"/>
  <c r="H3787" i="13"/>
  <c r="I3787" i="13"/>
  <c r="J3787" i="13"/>
  <c r="K3787" i="13"/>
  <c r="L3787" i="13"/>
  <c r="M3787" i="13"/>
  <c r="N3787" i="13"/>
  <c r="P3787" i="13"/>
  <c r="B3788" i="13"/>
  <c r="C3788" i="13"/>
  <c r="D3788" i="13"/>
  <c r="E3788" i="13"/>
  <c r="G3788" i="13"/>
  <c r="H3788" i="13"/>
  <c r="I3788" i="13"/>
  <c r="J3788" i="13"/>
  <c r="K3788" i="13"/>
  <c r="L3788" i="13"/>
  <c r="M3788" i="13"/>
  <c r="N3788" i="13"/>
  <c r="P3788" i="13"/>
  <c r="R3789" i="13"/>
  <c r="B3789" i="13"/>
  <c r="C3789" i="13"/>
  <c r="D3789" i="13"/>
  <c r="E3789" i="13"/>
  <c r="G3789" i="13"/>
  <c r="H3789" i="13"/>
  <c r="I3789" i="13"/>
  <c r="J3789" i="13"/>
  <c r="K3789" i="13"/>
  <c r="L3789" i="13"/>
  <c r="M3789" i="13"/>
  <c r="N3789" i="13"/>
  <c r="P3789" i="13"/>
  <c r="B3790" i="13"/>
  <c r="C3790" i="13"/>
  <c r="D3790" i="13"/>
  <c r="E3790" i="13"/>
  <c r="G3790" i="13"/>
  <c r="H3790" i="13"/>
  <c r="I3790" i="13"/>
  <c r="J3790" i="13"/>
  <c r="K3790" i="13"/>
  <c r="L3790" i="13"/>
  <c r="M3790" i="13"/>
  <c r="N3790" i="13"/>
  <c r="P3790" i="13"/>
  <c r="B3791" i="13"/>
  <c r="C3791" i="13"/>
  <c r="D3791" i="13"/>
  <c r="E3791" i="13"/>
  <c r="G3791" i="13"/>
  <c r="H3791" i="13"/>
  <c r="I3791" i="13"/>
  <c r="J3791" i="13"/>
  <c r="K3791" i="13"/>
  <c r="L3791" i="13"/>
  <c r="M3791" i="13"/>
  <c r="N3791" i="13"/>
  <c r="P3791" i="13"/>
  <c r="R3791" i="13"/>
  <c r="S3791" i="13"/>
  <c r="R3792" i="13"/>
  <c r="B3792" i="13"/>
  <c r="C3792" i="13"/>
  <c r="D3792" i="13"/>
  <c r="E3792" i="13"/>
  <c r="G3792" i="13"/>
  <c r="H3792" i="13"/>
  <c r="I3792" i="13"/>
  <c r="J3792" i="13"/>
  <c r="K3792" i="13"/>
  <c r="L3792" i="13"/>
  <c r="M3792" i="13"/>
  <c r="N3792" i="13"/>
  <c r="P3792" i="13"/>
  <c r="B3793" i="13"/>
  <c r="C3793" i="13"/>
  <c r="D3793" i="13"/>
  <c r="E3793" i="13"/>
  <c r="G3793" i="13"/>
  <c r="H3793" i="13"/>
  <c r="I3793" i="13"/>
  <c r="J3793" i="13"/>
  <c r="K3793" i="13"/>
  <c r="L3793" i="13"/>
  <c r="M3793" i="13"/>
  <c r="N3793" i="13"/>
  <c r="P3793" i="13"/>
  <c r="S3794" i="13"/>
  <c r="B3794" i="13"/>
  <c r="C3794" i="13"/>
  <c r="D3794" i="13"/>
  <c r="E3794" i="13"/>
  <c r="G3794" i="13"/>
  <c r="H3794" i="13"/>
  <c r="I3794" i="13"/>
  <c r="J3794" i="13"/>
  <c r="K3794" i="13"/>
  <c r="L3794" i="13"/>
  <c r="M3794" i="13"/>
  <c r="N3794" i="13"/>
  <c r="P3794" i="13"/>
  <c r="R3794" i="13"/>
  <c r="B3795" i="13"/>
  <c r="C3795" i="13"/>
  <c r="D3795" i="13"/>
  <c r="E3795" i="13"/>
  <c r="G3795" i="13"/>
  <c r="H3795" i="13"/>
  <c r="I3795" i="13"/>
  <c r="J3795" i="13"/>
  <c r="K3795" i="13"/>
  <c r="L3795" i="13"/>
  <c r="M3795" i="13"/>
  <c r="N3795" i="13"/>
  <c r="P3795" i="13"/>
  <c r="B3796" i="13"/>
  <c r="C3796" i="13"/>
  <c r="D3796" i="13"/>
  <c r="E3796" i="13"/>
  <c r="G3796" i="13"/>
  <c r="H3796" i="13"/>
  <c r="I3796" i="13"/>
  <c r="J3796" i="13"/>
  <c r="K3796" i="13"/>
  <c r="L3796" i="13"/>
  <c r="M3796" i="13"/>
  <c r="N3796" i="13"/>
  <c r="P3796" i="13"/>
  <c r="R3797" i="13"/>
  <c r="B3797" i="13"/>
  <c r="C3797" i="13"/>
  <c r="D3797" i="13"/>
  <c r="E3797" i="13"/>
  <c r="G3797" i="13"/>
  <c r="H3797" i="13"/>
  <c r="I3797" i="13"/>
  <c r="J3797" i="13"/>
  <c r="K3797" i="13"/>
  <c r="L3797" i="13"/>
  <c r="M3797" i="13"/>
  <c r="N3797" i="13"/>
  <c r="P3797" i="13"/>
  <c r="B3798" i="13"/>
  <c r="C3798" i="13"/>
  <c r="D3798" i="13"/>
  <c r="E3798" i="13"/>
  <c r="G3798" i="13"/>
  <c r="H3798" i="13"/>
  <c r="I3798" i="13"/>
  <c r="J3798" i="13"/>
  <c r="K3798" i="13"/>
  <c r="L3798" i="13"/>
  <c r="M3798" i="13"/>
  <c r="N3798" i="13"/>
  <c r="P3798" i="13"/>
  <c r="B3799" i="13"/>
  <c r="C3799" i="13"/>
  <c r="D3799" i="13"/>
  <c r="E3799" i="13"/>
  <c r="G3799" i="13"/>
  <c r="H3799" i="13"/>
  <c r="I3799" i="13"/>
  <c r="J3799" i="13"/>
  <c r="K3799" i="13"/>
  <c r="L3799" i="13"/>
  <c r="M3799" i="13"/>
  <c r="N3799" i="13"/>
  <c r="P3799" i="13"/>
  <c r="R3799" i="13"/>
  <c r="S3799" i="13"/>
  <c r="R3800" i="13"/>
  <c r="B3800" i="13"/>
  <c r="C3800" i="13"/>
  <c r="D3800" i="13"/>
  <c r="E3800" i="13"/>
  <c r="G3800" i="13"/>
  <c r="H3800" i="13"/>
  <c r="I3800" i="13"/>
  <c r="J3800" i="13"/>
  <c r="K3800" i="13"/>
  <c r="L3800" i="13"/>
  <c r="M3800" i="13"/>
  <c r="N3800" i="13"/>
  <c r="P3800" i="13"/>
  <c r="B3801" i="13"/>
  <c r="C3801" i="13"/>
  <c r="D3801" i="13"/>
  <c r="E3801" i="13"/>
  <c r="G3801" i="13"/>
  <c r="H3801" i="13"/>
  <c r="I3801" i="13"/>
  <c r="J3801" i="13"/>
  <c r="K3801" i="13"/>
  <c r="L3801" i="13"/>
  <c r="M3801" i="13"/>
  <c r="N3801" i="13"/>
  <c r="P3801" i="13"/>
  <c r="S3802" i="13"/>
  <c r="B3802" i="13"/>
  <c r="C3802" i="13"/>
  <c r="D3802" i="13"/>
  <c r="E3802" i="13"/>
  <c r="G3802" i="13"/>
  <c r="H3802" i="13"/>
  <c r="I3802" i="13"/>
  <c r="J3802" i="13"/>
  <c r="K3802" i="13"/>
  <c r="L3802" i="13"/>
  <c r="M3802" i="13"/>
  <c r="N3802" i="13"/>
  <c r="P3802" i="13"/>
  <c r="R3802" i="13"/>
  <c r="B3803" i="13"/>
  <c r="C3803" i="13"/>
  <c r="D3803" i="13"/>
  <c r="E3803" i="13"/>
  <c r="G3803" i="13"/>
  <c r="H3803" i="13"/>
  <c r="I3803" i="13"/>
  <c r="J3803" i="13"/>
  <c r="K3803" i="13"/>
  <c r="L3803" i="13"/>
  <c r="M3803" i="13"/>
  <c r="N3803" i="13"/>
  <c r="P3803" i="13"/>
  <c r="B3804" i="13"/>
  <c r="C3804" i="13"/>
  <c r="D3804" i="13"/>
  <c r="E3804" i="13"/>
  <c r="G3804" i="13"/>
  <c r="H3804" i="13"/>
  <c r="I3804" i="13"/>
  <c r="J3804" i="13"/>
  <c r="K3804" i="13"/>
  <c r="L3804" i="13"/>
  <c r="M3804" i="13"/>
  <c r="N3804" i="13"/>
  <c r="P3804" i="13"/>
  <c r="R3805" i="13"/>
  <c r="B3805" i="13"/>
  <c r="C3805" i="13"/>
  <c r="D3805" i="13"/>
  <c r="E3805" i="13"/>
  <c r="G3805" i="13"/>
  <c r="H3805" i="13"/>
  <c r="I3805" i="13"/>
  <c r="J3805" i="13"/>
  <c r="K3805" i="13"/>
  <c r="L3805" i="13"/>
  <c r="M3805" i="13"/>
  <c r="N3805" i="13"/>
  <c r="P3805" i="13"/>
  <c r="R3806" i="13"/>
  <c r="B3806" i="13"/>
  <c r="C3806" i="13"/>
  <c r="D3806" i="13"/>
  <c r="E3806" i="13"/>
  <c r="G3806" i="13"/>
  <c r="H3806" i="13"/>
  <c r="I3806" i="13"/>
  <c r="J3806" i="13"/>
  <c r="K3806" i="13"/>
  <c r="L3806" i="13"/>
  <c r="M3806" i="13"/>
  <c r="N3806" i="13"/>
  <c r="P3806" i="13"/>
  <c r="B3807" i="13"/>
  <c r="C3807" i="13"/>
  <c r="D3807" i="13"/>
  <c r="E3807" i="13"/>
  <c r="G3807" i="13"/>
  <c r="H3807" i="13"/>
  <c r="I3807" i="13"/>
  <c r="J3807" i="13"/>
  <c r="K3807" i="13"/>
  <c r="L3807" i="13"/>
  <c r="M3807" i="13"/>
  <c r="N3807" i="13"/>
  <c r="P3807" i="13"/>
  <c r="R3807" i="13"/>
  <c r="S3807" i="13"/>
  <c r="R3808" i="13"/>
  <c r="B3808" i="13"/>
  <c r="C3808" i="13"/>
  <c r="D3808" i="13"/>
  <c r="E3808" i="13"/>
  <c r="G3808" i="13"/>
  <c r="H3808" i="13"/>
  <c r="I3808" i="13"/>
  <c r="J3808" i="13"/>
  <c r="K3808" i="13"/>
  <c r="L3808" i="13"/>
  <c r="M3808" i="13"/>
  <c r="N3808" i="13"/>
  <c r="P3808" i="13"/>
  <c r="B3809" i="13"/>
  <c r="C3809" i="13"/>
  <c r="D3809" i="13"/>
  <c r="E3809" i="13"/>
  <c r="G3809" i="13"/>
  <c r="H3809" i="13"/>
  <c r="I3809" i="13"/>
  <c r="J3809" i="13"/>
  <c r="K3809" i="13"/>
  <c r="L3809" i="13"/>
  <c r="M3809" i="13"/>
  <c r="N3809" i="13"/>
  <c r="P3809" i="13"/>
  <c r="S3810" i="13"/>
  <c r="B3810" i="13"/>
  <c r="C3810" i="13"/>
  <c r="D3810" i="13"/>
  <c r="E3810" i="13"/>
  <c r="G3810" i="13"/>
  <c r="H3810" i="13"/>
  <c r="I3810" i="13"/>
  <c r="J3810" i="13"/>
  <c r="K3810" i="13"/>
  <c r="L3810" i="13"/>
  <c r="M3810" i="13"/>
  <c r="N3810" i="13"/>
  <c r="P3810" i="13"/>
  <c r="R3810" i="13"/>
  <c r="B3811" i="13"/>
  <c r="C3811" i="13"/>
  <c r="D3811" i="13"/>
  <c r="E3811" i="13"/>
  <c r="G3811" i="13"/>
  <c r="H3811" i="13"/>
  <c r="I3811" i="13"/>
  <c r="J3811" i="13"/>
  <c r="K3811" i="13"/>
  <c r="L3811" i="13"/>
  <c r="M3811" i="13"/>
  <c r="N3811" i="13"/>
  <c r="P3811" i="13"/>
  <c r="B3812" i="13"/>
  <c r="C3812" i="13"/>
  <c r="D3812" i="13"/>
  <c r="E3812" i="13"/>
  <c r="G3812" i="13"/>
  <c r="H3812" i="13"/>
  <c r="I3812" i="13"/>
  <c r="J3812" i="13"/>
  <c r="K3812" i="13"/>
  <c r="L3812" i="13"/>
  <c r="M3812" i="13"/>
  <c r="N3812" i="13"/>
  <c r="P3812" i="13"/>
  <c r="R3813" i="13"/>
  <c r="B3813" i="13"/>
  <c r="C3813" i="13"/>
  <c r="D3813" i="13"/>
  <c r="E3813" i="13"/>
  <c r="G3813" i="13"/>
  <c r="H3813" i="13"/>
  <c r="I3813" i="13"/>
  <c r="J3813" i="13"/>
  <c r="K3813" i="13"/>
  <c r="L3813" i="13"/>
  <c r="M3813" i="13"/>
  <c r="N3813" i="13"/>
  <c r="P3813" i="13"/>
  <c r="B3814" i="13"/>
  <c r="C3814" i="13"/>
  <c r="D3814" i="13"/>
  <c r="E3814" i="13"/>
  <c r="G3814" i="13"/>
  <c r="H3814" i="13"/>
  <c r="I3814" i="13"/>
  <c r="J3814" i="13"/>
  <c r="K3814" i="13"/>
  <c r="L3814" i="13"/>
  <c r="M3814" i="13"/>
  <c r="N3814" i="13"/>
  <c r="P3814" i="13"/>
  <c r="B3815" i="13"/>
  <c r="C3815" i="13"/>
  <c r="D3815" i="13"/>
  <c r="E3815" i="13"/>
  <c r="G3815" i="13"/>
  <c r="H3815" i="13"/>
  <c r="I3815" i="13"/>
  <c r="J3815" i="13"/>
  <c r="K3815" i="13"/>
  <c r="L3815" i="13"/>
  <c r="M3815" i="13"/>
  <c r="N3815" i="13"/>
  <c r="P3815" i="13"/>
  <c r="R3815" i="13"/>
  <c r="S3815" i="13"/>
  <c r="R3816" i="13"/>
  <c r="B3816" i="13"/>
  <c r="C3816" i="13"/>
  <c r="D3816" i="13"/>
  <c r="E3816" i="13"/>
  <c r="G3816" i="13"/>
  <c r="H3816" i="13"/>
  <c r="I3816" i="13"/>
  <c r="J3816" i="13"/>
  <c r="K3816" i="13"/>
  <c r="L3816" i="13"/>
  <c r="M3816" i="13"/>
  <c r="N3816" i="13"/>
  <c r="P3816" i="13"/>
  <c r="B3817" i="13"/>
  <c r="C3817" i="13"/>
  <c r="D3817" i="13"/>
  <c r="E3817" i="13"/>
  <c r="G3817" i="13"/>
  <c r="H3817" i="13"/>
  <c r="I3817" i="13"/>
  <c r="J3817" i="13"/>
  <c r="K3817" i="13"/>
  <c r="L3817" i="13"/>
  <c r="M3817" i="13"/>
  <c r="N3817" i="13"/>
  <c r="P3817" i="13"/>
  <c r="S3818" i="13"/>
  <c r="B3818" i="13"/>
  <c r="C3818" i="13"/>
  <c r="D3818" i="13"/>
  <c r="E3818" i="13"/>
  <c r="G3818" i="13"/>
  <c r="H3818" i="13"/>
  <c r="I3818" i="13"/>
  <c r="J3818" i="13"/>
  <c r="K3818" i="13"/>
  <c r="L3818" i="13"/>
  <c r="M3818" i="13"/>
  <c r="N3818" i="13"/>
  <c r="P3818" i="13"/>
  <c r="R3818" i="13"/>
  <c r="B3819" i="13"/>
  <c r="C3819" i="13"/>
  <c r="D3819" i="13"/>
  <c r="E3819" i="13"/>
  <c r="G3819" i="13"/>
  <c r="H3819" i="13"/>
  <c r="I3819" i="13"/>
  <c r="J3819" i="13"/>
  <c r="K3819" i="13"/>
  <c r="L3819" i="13"/>
  <c r="M3819" i="13"/>
  <c r="N3819" i="13"/>
  <c r="P3819" i="13"/>
  <c r="B3820" i="13"/>
  <c r="C3820" i="13"/>
  <c r="D3820" i="13"/>
  <c r="E3820" i="13"/>
  <c r="G3820" i="13"/>
  <c r="H3820" i="13"/>
  <c r="I3820" i="13"/>
  <c r="J3820" i="13"/>
  <c r="K3820" i="13"/>
  <c r="L3820" i="13"/>
  <c r="M3820" i="13"/>
  <c r="N3820" i="13"/>
  <c r="P3820" i="13"/>
  <c r="R3821" i="13"/>
  <c r="B3821" i="13"/>
  <c r="C3821" i="13"/>
  <c r="D3821" i="13"/>
  <c r="E3821" i="13"/>
  <c r="G3821" i="13"/>
  <c r="H3821" i="13"/>
  <c r="I3821" i="13"/>
  <c r="J3821" i="13"/>
  <c r="K3821" i="13"/>
  <c r="L3821" i="13"/>
  <c r="M3821" i="13"/>
  <c r="N3821" i="13"/>
  <c r="P3821" i="13"/>
  <c r="B3822" i="13"/>
  <c r="C3822" i="13"/>
  <c r="D3822" i="13"/>
  <c r="E3822" i="13"/>
  <c r="G3822" i="13"/>
  <c r="H3822" i="13"/>
  <c r="I3822" i="13"/>
  <c r="J3822" i="13"/>
  <c r="K3822" i="13"/>
  <c r="L3822" i="13"/>
  <c r="M3822" i="13"/>
  <c r="N3822" i="13"/>
  <c r="P3822" i="13"/>
  <c r="B3823" i="13"/>
  <c r="C3823" i="13"/>
  <c r="D3823" i="13"/>
  <c r="E3823" i="13"/>
  <c r="G3823" i="13"/>
  <c r="H3823" i="13"/>
  <c r="I3823" i="13"/>
  <c r="J3823" i="13"/>
  <c r="K3823" i="13"/>
  <c r="L3823" i="13"/>
  <c r="M3823" i="13"/>
  <c r="N3823" i="13"/>
  <c r="P3823" i="13"/>
  <c r="R3823" i="13"/>
  <c r="S3823" i="13"/>
  <c r="R3824" i="13"/>
  <c r="B3824" i="13"/>
  <c r="C3824" i="13"/>
  <c r="D3824" i="13"/>
  <c r="E3824" i="13"/>
  <c r="G3824" i="13"/>
  <c r="H3824" i="13"/>
  <c r="I3824" i="13"/>
  <c r="J3824" i="13"/>
  <c r="K3824" i="13"/>
  <c r="L3824" i="13"/>
  <c r="M3824" i="13"/>
  <c r="N3824" i="13"/>
  <c r="P3824" i="13"/>
  <c r="B3825" i="13"/>
  <c r="C3825" i="13"/>
  <c r="D3825" i="13"/>
  <c r="E3825" i="13"/>
  <c r="G3825" i="13"/>
  <c r="H3825" i="13"/>
  <c r="I3825" i="13"/>
  <c r="J3825" i="13"/>
  <c r="K3825" i="13"/>
  <c r="L3825" i="13"/>
  <c r="M3825" i="13"/>
  <c r="N3825" i="13"/>
  <c r="P3825" i="13"/>
  <c r="S3826" i="13"/>
  <c r="B3826" i="13"/>
  <c r="C3826" i="13"/>
  <c r="D3826" i="13"/>
  <c r="E3826" i="13"/>
  <c r="G3826" i="13"/>
  <c r="H3826" i="13"/>
  <c r="I3826" i="13"/>
  <c r="J3826" i="13"/>
  <c r="K3826" i="13"/>
  <c r="L3826" i="13"/>
  <c r="M3826" i="13"/>
  <c r="N3826" i="13"/>
  <c r="P3826" i="13"/>
  <c r="R3826" i="13"/>
  <c r="B3827" i="13"/>
  <c r="C3827" i="13"/>
  <c r="D3827" i="13"/>
  <c r="E3827" i="13"/>
  <c r="G3827" i="13"/>
  <c r="H3827" i="13"/>
  <c r="I3827" i="13"/>
  <c r="J3827" i="13"/>
  <c r="K3827" i="13"/>
  <c r="L3827" i="13"/>
  <c r="M3827" i="13"/>
  <c r="N3827" i="13"/>
  <c r="P3827" i="13"/>
  <c r="B3828" i="13"/>
  <c r="C3828" i="13"/>
  <c r="D3828" i="13"/>
  <c r="E3828" i="13"/>
  <c r="G3828" i="13"/>
  <c r="H3828" i="13"/>
  <c r="I3828" i="13"/>
  <c r="J3828" i="13"/>
  <c r="K3828" i="13"/>
  <c r="L3828" i="13"/>
  <c r="M3828" i="13"/>
  <c r="N3828" i="13"/>
  <c r="P3828" i="13"/>
  <c r="R3829" i="13"/>
  <c r="B3829" i="13"/>
  <c r="C3829" i="13"/>
  <c r="D3829" i="13"/>
  <c r="E3829" i="13"/>
  <c r="G3829" i="13"/>
  <c r="H3829" i="13"/>
  <c r="I3829" i="13"/>
  <c r="J3829" i="13"/>
  <c r="K3829" i="13"/>
  <c r="L3829" i="13"/>
  <c r="M3829" i="13"/>
  <c r="N3829" i="13"/>
  <c r="P3829" i="13"/>
  <c r="B3830" i="13"/>
  <c r="C3830" i="13"/>
  <c r="D3830" i="13"/>
  <c r="E3830" i="13"/>
  <c r="G3830" i="13"/>
  <c r="H3830" i="13"/>
  <c r="I3830" i="13"/>
  <c r="J3830" i="13"/>
  <c r="K3830" i="13"/>
  <c r="L3830" i="13"/>
  <c r="M3830" i="13"/>
  <c r="N3830" i="13"/>
  <c r="P3830" i="13"/>
  <c r="B3831" i="13"/>
  <c r="C3831" i="13"/>
  <c r="D3831" i="13"/>
  <c r="E3831" i="13"/>
  <c r="G3831" i="13"/>
  <c r="H3831" i="13"/>
  <c r="I3831" i="13"/>
  <c r="J3831" i="13"/>
  <c r="K3831" i="13"/>
  <c r="L3831" i="13"/>
  <c r="M3831" i="13"/>
  <c r="N3831" i="13"/>
  <c r="P3831" i="13"/>
  <c r="R3831" i="13"/>
  <c r="S3831" i="13"/>
  <c r="R3832" i="13"/>
  <c r="B3832" i="13"/>
  <c r="C3832" i="13"/>
  <c r="D3832" i="13"/>
  <c r="E3832" i="13"/>
  <c r="G3832" i="13"/>
  <c r="H3832" i="13"/>
  <c r="I3832" i="13"/>
  <c r="J3832" i="13"/>
  <c r="K3832" i="13"/>
  <c r="L3832" i="13"/>
  <c r="M3832" i="13"/>
  <c r="N3832" i="13"/>
  <c r="P3832" i="13"/>
  <c r="B3833" i="13"/>
  <c r="C3833" i="13"/>
  <c r="D3833" i="13"/>
  <c r="E3833" i="13"/>
  <c r="G3833" i="13"/>
  <c r="H3833" i="13"/>
  <c r="I3833" i="13"/>
  <c r="J3833" i="13"/>
  <c r="K3833" i="13"/>
  <c r="L3833" i="13"/>
  <c r="M3833" i="13"/>
  <c r="N3833" i="13"/>
  <c r="P3833" i="13"/>
  <c r="S3834" i="13"/>
  <c r="B3834" i="13"/>
  <c r="C3834" i="13"/>
  <c r="D3834" i="13"/>
  <c r="E3834" i="13"/>
  <c r="G3834" i="13"/>
  <c r="H3834" i="13"/>
  <c r="I3834" i="13"/>
  <c r="J3834" i="13"/>
  <c r="K3834" i="13"/>
  <c r="L3834" i="13"/>
  <c r="M3834" i="13"/>
  <c r="N3834" i="13"/>
  <c r="P3834" i="13"/>
  <c r="R3834" i="13"/>
  <c r="B3835" i="13"/>
  <c r="C3835" i="13"/>
  <c r="D3835" i="13"/>
  <c r="E3835" i="13"/>
  <c r="G3835" i="13"/>
  <c r="H3835" i="13"/>
  <c r="I3835" i="13"/>
  <c r="J3835" i="13"/>
  <c r="K3835" i="13"/>
  <c r="L3835" i="13"/>
  <c r="M3835" i="13"/>
  <c r="N3835" i="13"/>
  <c r="P3835" i="13"/>
  <c r="B3836" i="13"/>
  <c r="C3836" i="13"/>
  <c r="D3836" i="13"/>
  <c r="E3836" i="13"/>
  <c r="G3836" i="13"/>
  <c r="H3836" i="13"/>
  <c r="I3836" i="13"/>
  <c r="J3836" i="13"/>
  <c r="K3836" i="13"/>
  <c r="L3836" i="13"/>
  <c r="M3836" i="13"/>
  <c r="N3836" i="13"/>
  <c r="P3836" i="13"/>
  <c r="R3837" i="13"/>
  <c r="B3837" i="13"/>
  <c r="C3837" i="13"/>
  <c r="D3837" i="13"/>
  <c r="E3837" i="13"/>
  <c r="G3837" i="13"/>
  <c r="H3837" i="13"/>
  <c r="I3837" i="13"/>
  <c r="J3837" i="13"/>
  <c r="K3837" i="13"/>
  <c r="L3837" i="13"/>
  <c r="M3837" i="13"/>
  <c r="N3837" i="13"/>
  <c r="P3837" i="13"/>
  <c r="B3838" i="13"/>
  <c r="C3838" i="13"/>
  <c r="D3838" i="13"/>
  <c r="E3838" i="13"/>
  <c r="G3838" i="13"/>
  <c r="H3838" i="13"/>
  <c r="I3838" i="13"/>
  <c r="J3838" i="13"/>
  <c r="K3838" i="13"/>
  <c r="L3838" i="13"/>
  <c r="M3838" i="13"/>
  <c r="N3838" i="13"/>
  <c r="P3838" i="13"/>
  <c r="B3839" i="13"/>
  <c r="C3839" i="13"/>
  <c r="D3839" i="13"/>
  <c r="E3839" i="13"/>
  <c r="G3839" i="13"/>
  <c r="H3839" i="13"/>
  <c r="I3839" i="13"/>
  <c r="J3839" i="13"/>
  <c r="K3839" i="13"/>
  <c r="L3839" i="13"/>
  <c r="M3839" i="13"/>
  <c r="N3839" i="13"/>
  <c r="P3839" i="13"/>
  <c r="R3839" i="13"/>
  <c r="S3839" i="13"/>
  <c r="R3840" i="13"/>
  <c r="B3840" i="13"/>
  <c r="C3840" i="13"/>
  <c r="D3840" i="13"/>
  <c r="E3840" i="13"/>
  <c r="G3840" i="13"/>
  <c r="H3840" i="13"/>
  <c r="I3840" i="13"/>
  <c r="J3840" i="13"/>
  <c r="K3840" i="13"/>
  <c r="L3840" i="13"/>
  <c r="M3840" i="13"/>
  <c r="N3840" i="13"/>
  <c r="P3840" i="13"/>
  <c r="B3841" i="13"/>
  <c r="C3841" i="13"/>
  <c r="D3841" i="13"/>
  <c r="E3841" i="13"/>
  <c r="G3841" i="13"/>
  <c r="H3841" i="13"/>
  <c r="I3841" i="13"/>
  <c r="J3841" i="13"/>
  <c r="K3841" i="13"/>
  <c r="L3841" i="13"/>
  <c r="M3841" i="13"/>
  <c r="N3841" i="13"/>
  <c r="P3841" i="13"/>
  <c r="S3842" i="13"/>
  <c r="B3842" i="13"/>
  <c r="C3842" i="13"/>
  <c r="D3842" i="13"/>
  <c r="E3842" i="13"/>
  <c r="G3842" i="13"/>
  <c r="H3842" i="13"/>
  <c r="I3842" i="13"/>
  <c r="J3842" i="13"/>
  <c r="K3842" i="13"/>
  <c r="L3842" i="13"/>
  <c r="M3842" i="13"/>
  <c r="N3842" i="13"/>
  <c r="P3842" i="13"/>
  <c r="R3842" i="13"/>
  <c r="B3843" i="13"/>
  <c r="C3843" i="13"/>
  <c r="D3843" i="13"/>
  <c r="E3843" i="13"/>
  <c r="G3843" i="13"/>
  <c r="H3843" i="13"/>
  <c r="I3843" i="13"/>
  <c r="J3843" i="13"/>
  <c r="K3843" i="13"/>
  <c r="L3843" i="13"/>
  <c r="M3843" i="13"/>
  <c r="N3843" i="13"/>
  <c r="P3843" i="13"/>
  <c r="B3844" i="13"/>
  <c r="C3844" i="13"/>
  <c r="D3844" i="13"/>
  <c r="E3844" i="13"/>
  <c r="G3844" i="13"/>
  <c r="H3844" i="13"/>
  <c r="I3844" i="13"/>
  <c r="J3844" i="13"/>
  <c r="K3844" i="13"/>
  <c r="L3844" i="13"/>
  <c r="M3844" i="13"/>
  <c r="N3844" i="13"/>
  <c r="P3844" i="13"/>
  <c r="R3845" i="13"/>
  <c r="B3845" i="13"/>
  <c r="C3845" i="13"/>
  <c r="D3845" i="13"/>
  <c r="E3845" i="13"/>
  <c r="G3845" i="13"/>
  <c r="H3845" i="13"/>
  <c r="I3845" i="13"/>
  <c r="J3845" i="13"/>
  <c r="K3845" i="13"/>
  <c r="L3845" i="13"/>
  <c r="M3845" i="13"/>
  <c r="N3845" i="13"/>
  <c r="P3845" i="13"/>
  <c r="B3846" i="13"/>
  <c r="C3846" i="13"/>
  <c r="D3846" i="13"/>
  <c r="E3846" i="13"/>
  <c r="G3846" i="13"/>
  <c r="H3846" i="13"/>
  <c r="I3846" i="13"/>
  <c r="J3846" i="13"/>
  <c r="K3846" i="13"/>
  <c r="L3846" i="13"/>
  <c r="M3846" i="13"/>
  <c r="N3846" i="13"/>
  <c r="P3846" i="13"/>
  <c r="B3847" i="13"/>
  <c r="C3847" i="13"/>
  <c r="D3847" i="13"/>
  <c r="E3847" i="13"/>
  <c r="G3847" i="13"/>
  <c r="H3847" i="13"/>
  <c r="I3847" i="13"/>
  <c r="J3847" i="13"/>
  <c r="K3847" i="13"/>
  <c r="L3847" i="13"/>
  <c r="M3847" i="13"/>
  <c r="N3847" i="13"/>
  <c r="P3847" i="13"/>
  <c r="R3847" i="13"/>
  <c r="S3847" i="13"/>
  <c r="R3848" i="13"/>
  <c r="B3848" i="13"/>
  <c r="C3848" i="13"/>
  <c r="D3848" i="13"/>
  <c r="E3848" i="13"/>
  <c r="G3848" i="13"/>
  <c r="H3848" i="13"/>
  <c r="I3848" i="13"/>
  <c r="J3848" i="13"/>
  <c r="K3848" i="13"/>
  <c r="L3848" i="13"/>
  <c r="M3848" i="13"/>
  <c r="N3848" i="13"/>
  <c r="P3848" i="13"/>
  <c r="B3849" i="13"/>
  <c r="C3849" i="13"/>
  <c r="D3849" i="13"/>
  <c r="E3849" i="13"/>
  <c r="G3849" i="13"/>
  <c r="H3849" i="13"/>
  <c r="I3849" i="13"/>
  <c r="J3849" i="13"/>
  <c r="K3849" i="13"/>
  <c r="L3849" i="13"/>
  <c r="M3849" i="13"/>
  <c r="N3849" i="13"/>
  <c r="P3849" i="13"/>
  <c r="S3850" i="13"/>
  <c r="B3850" i="13"/>
  <c r="C3850" i="13"/>
  <c r="D3850" i="13"/>
  <c r="E3850" i="13"/>
  <c r="G3850" i="13"/>
  <c r="H3850" i="13"/>
  <c r="I3850" i="13"/>
  <c r="J3850" i="13"/>
  <c r="K3850" i="13"/>
  <c r="L3850" i="13"/>
  <c r="M3850" i="13"/>
  <c r="N3850" i="13"/>
  <c r="P3850" i="13"/>
  <c r="R3850" i="13"/>
  <c r="B3851" i="13"/>
  <c r="C3851" i="13"/>
  <c r="D3851" i="13"/>
  <c r="E3851" i="13"/>
  <c r="G3851" i="13"/>
  <c r="H3851" i="13"/>
  <c r="I3851" i="13"/>
  <c r="J3851" i="13"/>
  <c r="K3851" i="13"/>
  <c r="L3851" i="13"/>
  <c r="M3851" i="13"/>
  <c r="N3851" i="13"/>
  <c r="P3851" i="13"/>
  <c r="B3852" i="13"/>
  <c r="C3852" i="13"/>
  <c r="D3852" i="13"/>
  <c r="E3852" i="13"/>
  <c r="G3852" i="13"/>
  <c r="H3852" i="13"/>
  <c r="I3852" i="13"/>
  <c r="J3852" i="13"/>
  <c r="K3852" i="13"/>
  <c r="L3852" i="13"/>
  <c r="M3852" i="13"/>
  <c r="N3852" i="13"/>
  <c r="P3852" i="13"/>
  <c r="R3853" i="13"/>
  <c r="B3853" i="13"/>
  <c r="C3853" i="13"/>
  <c r="D3853" i="13"/>
  <c r="E3853" i="13"/>
  <c r="G3853" i="13"/>
  <c r="H3853" i="13"/>
  <c r="I3853" i="13"/>
  <c r="J3853" i="13"/>
  <c r="K3853" i="13"/>
  <c r="L3853" i="13"/>
  <c r="M3853" i="13"/>
  <c r="N3853" i="13"/>
  <c r="P3853" i="13"/>
  <c r="B3854" i="13"/>
  <c r="C3854" i="13"/>
  <c r="D3854" i="13"/>
  <c r="E3854" i="13"/>
  <c r="G3854" i="13"/>
  <c r="H3854" i="13"/>
  <c r="I3854" i="13"/>
  <c r="J3854" i="13"/>
  <c r="K3854" i="13"/>
  <c r="L3854" i="13"/>
  <c r="M3854" i="13"/>
  <c r="N3854" i="13"/>
  <c r="P3854" i="13"/>
  <c r="B3855" i="13"/>
  <c r="C3855" i="13"/>
  <c r="D3855" i="13"/>
  <c r="E3855" i="13"/>
  <c r="G3855" i="13"/>
  <c r="H3855" i="13"/>
  <c r="I3855" i="13"/>
  <c r="J3855" i="13"/>
  <c r="K3855" i="13"/>
  <c r="L3855" i="13"/>
  <c r="M3855" i="13"/>
  <c r="N3855" i="13"/>
  <c r="P3855" i="13"/>
  <c r="R3855" i="13"/>
  <c r="S3855" i="13"/>
  <c r="R3856" i="13"/>
  <c r="B3856" i="13"/>
  <c r="C3856" i="13"/>
  <c r="D3856" i="13"/>
  <c r="E3856" i="13"/>
  <c r="G3856" i="13"/>
  <c r="H3856" i="13"/>
  <c r="I3856" i="13"/>
  <c r="J3856" i="13"/>
  <c r="K3856" i="13"/>
  <c r="L3856" i="13"/>
  <c r="M3856" i="13"/>
  <c r="N3856" i="13"/>
  <c r="P3856" i="13"/>
  <c r="B3857" i="13"/>
  <c r="C3857" i="13"/>
  <c r="D3857" i="13"/>
  <c r="E3857" i="13"/>
  <c r="G3857" i="13"/>
  <c r="H3857" i="13"/>
  <c r="I3857" i="13"/>
  <c r="J3857" i="13"/>
  <c r="K3857" i="13"/>
  <c r="L3857" i="13"/>
  <c r="M3857" i="13"/>
  <c r="N3857" i="13"/>
  <c r="P3857" i="13"/>
  <c r="S3858" i="13"/>
  <c r="B3858" i="13"/>
  <c r="C3858" i="13"/>
  <c r="D3858" i="13"/>
  <c r="E3858" i="13"/>
  <c r="G3858" i="13"/>
  <c r="H3858" i="13"/>
  <c r="I3858" i="13"/>
  <c r="J3858" i="13"/>
  <c r="K3858" i="13"/>
  <c r="L3858" i="13"/>
  <c r="M3858" i="13"/>
  <c r="N3858" i="13"/>
  <c r="P3858" i="13"/>
  <c r="R3858" i="13"/>
  <c r="B3859" i="13"/>
  <c r="C3859" i="13"/>
  <c r="D3859" i="13"/>
  <c r="E3859" i="13"/>
  <c r="G3859" i="13"/>
  <c r="H3859" i="13"/>
  <c r="I3859" i="13"/>
  <c r="J3859" i="13"/>
  <c r="K3859" i="13"/>
  <c r="L3859" i="13"/>
  <c r="M3859" i="13"/>
  <c r="N3859" i="13"/>
  <c r="P3859" i="13"/>
  <c r="B3860" i="13"/>
  <c r="C3860" i="13"/>
  <c r="D3860" i="13"/>
  <c r="E3860" i="13"/>
  <c r="G3860" i="13"/>
  <c r="H3860" i="13"/>
  <c r="I3860" i="13"/>
  <c r="J3860" i="13"/>
  <c r="K3860" i="13"/>
  <c r="L3860" i="13"/>
  <c r="M3860" i="13"/>
  <c r="N3860" i="13"/>
  <c r="P3860" i="13"/>
  <c r="R3861" i="13"/>
  <c r="B3861" i="13"/>
  <c r="C3861" i="13"/>
  <c r="D3861" i="13"/>
  <c r="E3861" i="13"/>
  <c r="G3861" i="13"/>
  <c r="H3861" i="13"/>
  <c r="I3861" i="13"/>
  <c r="J3861" i="13"/>
  <c r="K3861" i="13"/>
  <c r="L3861" i="13"/>
  <c r="M3861" i="13"/>
  <c r="N3861" i="13"/>
  <c r="P3861" i="13"/>
  <c r="B3862" i="13"/>
  <c r="C3862" i="13"/>
  <c r="D3862" i="13"/>
  <c r="E3862" i="13"/>
  <c r="G3862" i="13"/>
  <c r="H3862" i="13"/>
  <c r="I3862" i="13"/>
  <c r="J3862" i="13"/>
  <c r="K3862" i="13"/>
  <c r="L3862" i="13"/>
  <c r="M3862" i="13"/>
  <c r="N3862" i="13"/>
  <c r="P3862" i="13"/>
  <c r="B3863" i="13"/>
  <c r="C3863" i="13"/>
  <c r="D3863" i="13"/>
  <c r="E3863" i="13"/>
  <c r="G3863" i="13"/>
  <c r="H3863" i="13"/>
  <c r="I3863" i="13"/>
  <c r="J3863" i="13"/>
  <c r="K3863" i="13"/>
  <c r="L3863" i="13"/>
  <c r="M3863" i="13"/>
  <c r="N3863" i="13"/>
  <c r="P3863" i="13"/>
  <c r="R3863" i="13"/>
  <c r="S3863" i="13"/>
  <c r="R3864" i="13"/>
  <c r="B3864" i="13"/>
  <c r="C3864" i="13"/>
  <c r="D3864" i="13"/>
  <c r="E3864" i="13"/>
  <c r="G3864" i="13"/>
  <c r="H3864" i="13"/>
  <c r="I3864" i="13"/>
  <c r="J3864" i="13"/>
  <c r="K3864" i="13"/>
  <c r="L3864" i="13"/>
  <c r="M3864" i="13"/>
  <c r="N3864" i="13"/>
  <c r="P3864" i="13"/>
  <c r="B3865" i="13"/>
  <c r="C3865" i="13"/>
  <c r="D3865" i="13"/>
  <c r="E3865" i="13"/>
  <c r="G3865" i="13"/>
  <c r="H3865" i="13"/>
  <c r="I3865" i="13"/>
  <c r="J3865" i="13"/>
  <c r="K3865" i="13"/>
  <c r="L3865" i="13"/>
  <c r="M3865" i="13"/>
  <c r="N3865" i="13"/>
  <c r="P3865" i="13"/>
  <c r="S3866" i="13"/>
  <c r="B3866" i="13"/>
  <c r="C3866" i="13"/>
  <c r="D3866" i="13"/>
  <c r="E3866" i="13"/>
  <c r="G3866" i="13"/>
  <c r="H3866" i="13"/>
  <c r="I3866" i="13"/>
  <c r="J3866" i="13"/>
  <c r="K3866" i="13"/>
  <c r="L3866" i="13"/>
  <c r="M3866" i="13"/>
  <c r="N3866" i="13"/>
  <c r="P3866" i="13"/>
  <c r="R3866" i="13"/>
  <c r="B3867" i="13"/>
  <c r="C3867" i="13"/>
  <c r="D3867" i="13"/>
  <c r="E3867" i="13"/>
  <c r="G3867" i="13"/>
  <c r="H3867" i="13"/>
  <c r="I3867" i="13"/>
  <c r="J3867" i="13"/>
  <c r="K3867" i="13"/>
  <c r="L3867" i="13"/>
  <c r="M3867" i="13"/>
  <c r="N3867" i="13"/>
  <c r="P3867" i="13"/>
  <c r="R3868" i="13"/>
  <c r="B3868" i="13"/>
  <c r="C3868" i="13"/>
  <c r="D3868" i="13"/>
  <c r="E3868" i="13"/>
  <c r="G3868" i="13"/>
  <c r="H3868" i="13"/>
  <c r="I3868" i="13"/>
  <c r="J3868" i="13"/>
  <c r="K3868" i="13"/>
  <c r="L3868" i="13"/>
  <c r="M3868" i="13"/>
  <c r="N3868" i="13"/>
  <c r="P3868" i="13"/>
  <c r="S3868" i="13"/>
  <c r="U3868" i="13" s="1"/>
  <c r="R3869" i="13"/>
  <c r="B3869" i="13"/>
  <c r="C3869" i="13"/>
  <c r="D3869" i="13"/>
  <c r="E3869" i="13"/>
  <c r="G3869" i="13"/>
  <c r="H3869" i="13"/>
  <c r="I3869" i="13"/>
  <c r="J3869" i="13"/>
  <c r="K3869" i="13"/>
  <c r="L3869" i="13"/>
  <c r="M3869" i="13"/>
  <c r="N3869" i="13"/>
  <c r="P3869" i="13"/>
  <c r="B3870" i="13"/>
  <c r="C3870" i="13"/>
  <c r="D3870" i="13"/>
  <c r="E3870" i="13"/>
  <c r="G3870" i="13"/>
  <c r="H3870" i="13"/>
  <c r="I3870" i="13"/>
  <c r="J3870" i="13"/>
  <c r="K3870" i="13"/>
  <c r="L3870" i="13"/>
  <c r="M3870" i="13"/>
  <c r="N3870" i="13"/>
  <c r="P3870" i="13"/>
  <c r="B3871" i="13"/>
  <c r="C3871" i="13"/>
  <c r="D3871" i="13"/>
  <c r="E3871" i="13"/>
  <c r="G3871" i="13"/>
  <c r="H3871" i="13"/>
  <c r="I3871" i="13"/>
  <c r="J3871" i="13"/>
  <c r="K3871" i="13"/>
  <c r="L3871" i="13"/>
  <c r="M3871" i="13"/>
  <c r="N3871" i="13"/>
  <c r="P3871" i="13"/>
  <c r="R3871" i="13"/>
  <c r="S3871" i="13"/>
  <c r="R3872" i="13"/>
  <c r="B3872" i="13"/>
  <c r="C3872" i="13"/>
  <c r="D3872" i="13"/>
  <c r="E3872" i="13"/>
  <c r="G3872" i="13"/>
  <c r="H3872" i="13"/>
  <c r="I3872" i="13"/>
  <c r="J3872" i="13"/>
  <c r="K3872" i="13"/>
  <c r="L3872" i="13"/>
  <c r="M3872" i="13"/>
  <c r="N3872" i="13"/>
  <c r="P3872" i="13"/>
  <c r="B3873" i="13"/>
  <c r="C3873" i="13"/>
  <c r="D3873" i="13"/>
  <c r="E3873" i="13"/>
  <c r="G3873" i="13"/>
  <c r="H3873" i="13"/>
  <c r="I3873" i="13"/>
  <c r="J3873" i="13"/>
  <c r="K3873" i="13"/>
  <c r="L3873" i="13"/>
  <c r="M3873" i="13"/>
  <c r="N3873" i="13"/>
  <c r="P3873" i="13"/>
  <c r="S3874" i="13"/>
  <c r="B3874" i="13"/>
  <c r="C3874" i="13"/>
  <c r="D3874" i="13"/>
  <c r="E3874" i="13"/>
  <c r="G3874" i="13"/>
  <c r="H3874" i="13"/>
  <c r="I3874" i="13"/>
  <c r="J3874" i="13"/>
  <c r="K3874" i="13"/>
  <c r="L3874" i="13"/>
  <c r="M3874" i="13"/>
  <c r="N3874" i="13"/>
  <c r="P3874" i="13"/>
  <c r="R3874" i="13"/>
  <c r="B3875" i="13"/>
  <c r="C3875" i="13"/>
  <c r="D3875" i="13"/>
  <c r="E3875" i="13"/>
  <c r="G3875" i="13"/>
  <c r="H3875" i="13"/>
  <c r="I3875" i="13"/>
  <c r="J3875" i="13"/>
  <c r="K3875" i="13"/>
  <c r="L3875" i="13"/>
  <c r="M3875" i="13"/>
  <c r="N3875" i="13"/>
  <c r="P3875" i="13"/>
  <c r="B3876" i="13"/>
  <c r="C3876" i="13"/>
  <c r="D3876" i="13"/>
  <c r="E3876" i="13"/>
  <c r="G3876" i="13"/>
  <c r="H3876" i="13"/>
  <c r="I3876" i="13"/>
  <c r="J3876" i="13"/>
  <c r="K3876" i="13"/>
  <c r="L3876" i="13"/>
  <c r="M3876" i="13"/>
  <c r="N3876" i="13"/>
  <c r="P3876" i="13"/>
  <c r="R3876" i="13"/>
  <c r="S3876" i="13"/>
  <c r="U3876" i="13" s="1"/>
  <c r="R3877" i="13"/>
  <c r="B3877" i="13"/>
  <c r="C3877" i="13"/>
  <c r="D3877" i="13"/>
  <c r="E3877" i="13"/>
  <c r="G3877" i="13"/>
  <c r="H3877" i="13"/>
  <c r="I3877" i="13"/>
  <c r="J3877" i="13"/>
  <c r="K3877" i="13"/>
  <c r="L3877" i="13"/>
  <c r="M3877" i="13"/>
  <c r="N3877" i="13"/>
  <c r="P3877" i="13"/>
  <c r="B3878" i="13"/>
  <c r="C3878" i="13"/>
  <c r="D3878" i="13"/>
  <c r="E3878" i="13"/>
  <c r="G3878" i="13"/>
  <c r="H3878" i="13"/>
  <c r="I3878" i="13"/>
  <c r="J3878" i="13"/>
  <c r="K3878" i="13"/>
  <c r="L3878" i="13"/>
  <c r="M3878" i="13"/>
  <c r="N3878" i="13"/>
  <c r="P3878" i="13"/>
  <c r="S3878" i="13"/>
  <c r="T3878" i="13" s="1"/>
  <c r="V3878" i="13" s="1"/>
  <c r="B3879" i="13"/>
  <c r="C3879" i="13"/>
  <c r="D3879" i="13"/>
  <c r="E3879" i="13"/>
  <c r="G3879" i="13"/>
  <c r="H3879" i="13"/>
  <c r="I3879" i="13"/>
  <c r="J3879" i="13"/>
  <c r="K3879" i="13"/>
  <c r="L3879" i="13"/>
  <c r="M3879" i="13"/>
  <c r="N3879" i="13"/>
  <c r="P3879" i="13"/>
  <c r="R3879" i="13"/>
  <c r="S3879" i="13"/>
  <c r="R3880" i="13"/>
  <c r="B3880" i="13"/>
  <c r="C3880" i="13"/>
  <c r="D3880" i="13"/>
  <c r="E3880" i="13"/>
  <c r="G3880" i="13"/>
  <c r="H3880" i="13"/>
  <c r="I3880" i="13"/>
  <c r="J3880" i="13"/>
  <c r="K3880" i="13"/>
  <c r="L3880" i="13"/>
  <c r="M3880" i="13"/>
  <c r="N3880" i="13"/>
  <c r="P3880" i="13"/>
  <c r="S3880" i="13"/>
  <c r="T3880" i="13" s="1"/>
  <c r="V3880" i="13" s="1"/>
  <c r="B3881" i="13"/>
  <c r="C3881" i="13"/>
  <c r="D3881" i="13"/>
  <c r="E3881" i="13"/>
  <c r="G3881" i="13"/>
  <c r="H3881" i="13"/>
  <c r="I3881" i="13"/>
  <c r="J3881" i="13"/>
  <c r="K3881" i="13"/>
  <c r="L3881" i="13"/>
  <c r="M3881" i="13"/>
  <c r="N3881" i="13"/>
  <c r="P3881" i="13"/>
  <c r="S3882" i="13"/>
  <c r="T3882" i="13" s="1"/>
  <c r="V3882" i="13" s="1"/>
  <c r="B3882" i="13"/>
  <c r="C3882" i="13"/>
  <c r="D3882" i="13"/>
  <c r="E3882" i="13"/>
  <c r="G3882" i="13"/>
  <c r="H3882" i="13"/>
  <c r="I3882" i="13"/>
  <c r="J3882" i="13"/>
  <c r="K3882" i="13"/>
  <c r="L3882" i="13"/>
  <c r="M3882" i="13"/>
  <c r="N3882" i="13"/>
  <c r="P3882" i="13"/>
  <c r="R3882" i="13"/>
  <c r="B3883" i="13"/>
  <c r="C3883" i="13"/>
  <c r="D3883" i="13"/>
  <c r="E3883" i="13"/>
  <c r="G3883" i="13"/>
  <c r="H3883" i="13"/>
  <c r="I3883" i="13"/>
  <c r="J3883" i="13"/>
  <c r="K3883" i="13"/>
  <c r="L3883" i="13"/>
  <c r="M3883" i="13"/>
  <c r="N3883" i="13"/>
  <c r="P3883" i="13"/>
  <c r="R3883" i="13"/>
  <c r="R3884" i="13"/>
  <c r="B3884" i="13"/>
  <c r="C3884" i="13"/>
  <c r="D3884" i="13"/>
  <c r="E3884" i="13"/>
  <c r="G3884" i="13"/>
  <c r="H3884" i="13"/>
  <c r="I3884" i="13"/>
  <c r="J3884" i="13"/>
  <c r="K3884" i="13"/>
  <c r="L3884" i="13"/>
  <c r="M3884" i="13"/>
  <c r="N3884" i="13"/>
  <c r="P3884" i="13"/>
  <c r="R3885" i="13"/>
  <c r="B3885" i="13"/>
  <c r="C3885" i="13"/>
  <c r="D3885" i="13"/>
  <c r="E3885" i="13"/>
  <c r="G3885" i="13"/>
  <c r="H3885" i="13"/>
  <c r="I3885" i="13"/>
  <c r="J3885" i="13"/>
  <c r="K3885" i="13"/>
  <c r="L3885" i="13"/>
  <c r="M3885" i="13"/>
  <c r="N3885" i="13"/>
  <c r="P3885" i="13"/>
  <c r="B3886" i="13"/>
  <c r="C3886" i="13"/>
  <c r="D3886" i="13"/>
  <c r="E3886" i="13"/>
  <c r="G3886" i="13"/>
  <c r="H3886" i="13"/>
  <c r="I3886" i="13"/>
  <c r="J3886" i="13"/>
  <c r="K3886" i="13"/>
  <c r="L3886" i="13"/>
  <c r="M3886" i="13"/>
  <c r="N3886" i="13"/>
  <c r="P3886" i="13"/>
  <c r="R3887" i="13"/>
  <c r="B3887" i="13"/>
  <c r="C3887" i="13"/>
  <c r="D3887" i="13"/>
  <c r="E3887" i="13"/>
  <c r="G3887" i="13"/>
  <c r="H3887" i="13"/>
  <c r="I3887" i="13"/>
  <c r="J3887" i="13"/>
  <c r="K3887" i="13"/>
  <c r="L3887" i="13"/>
  <c r="M3887" i="13"/>
  <c r="N3887" i="13"/>
  <c r="P3887" i="13"/>
  <c r="S3887" i="13"/>
  <c r="T3887" i="13" s="1"/>
  <c r="V3887" i="13" s="1"/>
  <c r="R3888" i="13"/>
  <c r="B3888" i="13"/>
  <c r="C3888" i="13"/>
  <c r="D3888" i="13"/>
  <c r="E3888" i="13"/>
  <c r="G3888" i="13"/>
  <c r="H3888" i="13"/>
  <c r="I3888" i="13"/>
  <c r="J3888" i="13"/>
  <c r="K3888" i="13"/>
  <c r="L3888" i="13"/>
  <c r="M3888" i="13"/>
  <c r="N3888" i="13"/>
  <c r="P3888" i="13"/>
  <c r="B3889" i="13"/>
  <c r="C3889" i="13"/>
  <c r="D3889" i="13"/>
  <c r="E3889" i="13"/>
  <c r="G3889" i="13"/>
  <c r="H3889" i="13"/>
  <c r="I3889" i="13"/>
  <c r="J3889" i="13"/>
  <c r="K3889" i="13"/>
  <c r="L3889" i="13"/>
  <c r="M3889" i="13"/>
  <c r="N3889" i="13"/>
  <c r="P3889" i="13"/>
  <c r="B3890" i="13"/>
  <c r="C3890" i="13"/>
  <c r="D3890" i="13"/>
  <c r="E3890" i="13"/>
  <c r="G3890" i="13"/>
  <c r="H3890" i="13"/>
  <c r="I3890" i="13"/>
  <c r="J3890" i="13"/>
  <c r="K3890" i="13"/>
  <c r="L3890" i="13"/>
  <c r="M3890" i="13"/>
  <c r="N3890" i="13"/>
  <c r="P3890" i="13"/>
  <c r="R3890" i="13"/>
  <c r="S3890" i="13"/>
  <c r="U3890" i="13" s="1"/>
  <c r="B3891" i="13"/>
  <c r="C3891" i="13"/>
  <c r="D3891" i="13"/>
  <c r="E3891" i="13"/>
  <c r="G3891" i="13"/>
  <c r="H3891" i="13"/>
  <c r="I3891" i="13"/>
  <c r="J3891" i="13"/>
  <c r="K3891" i="13"/>
  <c r="L3891" i="13"/>
  <c r="M3891" i="13"/>
  <c r="N3891" i="13"/>
  <c r="P3891" i="13"/>
  <c r="S3892" i="13"/>
  <c r="B3892" i="13"/>
  <c r="C3892" i="13"/>
  <c r="D3892" i="13"/>
  <c r="E3892" i="13"/>
  <c r="G3892" i="13"/>
  <c r="H3892" i="13"/>
  <c r="I3892" i="13"/>
  <c r="J3892" i="13"/>
  <c r="K3892" i="13"/>
  <c r="L3892" i="13"/>
  <c r="M3892" i="13"/>
  <c r="N3892" i="13"/>
  <c r="P3892" i="13"/>
  <c r="R3892" i="13"/>
  <c r="B3893" i="13"/>
  <c r="C3893" i="13"/>
  <c r="D3893" i="13"/>
  <c r="E3893" i="13"/>
  <c r="G3893" i="13"/>
  <c r="H3893" i="13"/>
  <c r="I3893" i="13"/>
  <c r="J3893" i="13"/>
  <c r="K3893" i="13"/>
  <c r="L3893" i="13"/>
  <c r="M3893" i="13"/>
  <c r="N3893" i="13"/>
  <c r="P3893" i="13"/>
  <c r="R3893" i="13"/>
  <c r="S3893" i="13"/>
  <c r="T3893" i="13" s="1"/>
  <c r="V3893" i="13" s="1"/>
  <c r="B3894" i="13"/>
  <c r="C3894" i="13"/>
  <c r="D3894" i="13"/>
  <c r="E3894" i="13"/>
  <c r="G3894" i="13"/>
  <c r="H3894" i="13"/>
  <c r="I3894" i="13"/>
  <c r="J3894" i="13"/>
  <c r="K3894" i="13"/>
  <c r="L3894" i="13"/>
  <c r="M3894" i="13"/>
  <c r="N3894" i="13"/>
  <c r="P3894" i="13"/>
  <c r="R3895" i="13"/>
  <c r="B3895" i="13"/>
  <c r="C3895" i="13"/>
  <c r="D3895" i="13"/>
  <c r="E3895" i="13"/>
  <c r="G3895" i="13"/>
  <c r="H3895" i="13"/>
  <c r="I3895" i="13"/>
  <c r="J3895" i="13"/>
  <c r="K3895" i="13"/>
  <c r="L3895" i="13"/>
  <c r="M3895" i="13"/>
  <c r="N3895" i="13"/>
  <c r="P3895" i="13"/>
  <c r="R3896" i="13"/>
  <c r="B3896" i="13"/>
  <c r="C3896" i="13"/>
  <c r="D3896" i="13"/>
  <c r="E3896" i="13"/>
  <c r="G3896" i="13"/>
  <c r="H3896" i="13"/>
  <c r="I3896" i="13"/>
  <c r="J3896" i="13"/>
  <c r="K3896" i="13"/>
  <c r="L3896" i="13"/>
  <c r="M3896" i="13"/>
  <c r="N3896" i="13"/>
  <c r="P3896" i="13"/>
  <c r="B3897" i="13"/>
  <c r="C3897" i="13"/>
  <c r="D3897" i="13"/>
  <c r="E3897" i="13"/>
  <c r="G3897" i="13"/>
  <c r="H3897" i="13"/>
  <c r="I3897" i="13"/>
  <c r="J3897" i="13"/>
  <c r="K3897" i="13"/>
  <c r="L3897" i="13"/>
  <c r="M3897" i="13"/>
  <c r="N3897" i="13"/>
  <c r="P3897" i="13"/>
  <c r="R3898" i="13"/>
  <c r="B3898" i="13"/>
  <c r="C3898" i="13"/>
  <c r="D3898" i="13"/>
  <c r="E3898" i="13"/>
  <c r="G3898" i="13"/>
  <c r="H3898" i="13"/>
  <c r="I3898" i="13"/>
  <c r="J3898" i="13"/>
  <c r="K3898" i="13"/>
  <c r="L3898" i="13"/>
  <c r="M3898" i="13"/>
  <c r="N3898" i="13"/>
  <c r="P3898" i="13"/>
  <c r="B3899" i="13"/>
  <c r="C3899" i="13"/>
  <c r="D3899" i="13"/>
  <c r="E3899" i="13"/>
  <c r="G3899" i="13"/>
  <c r="H3899" i="13"/>
  <c r="I3899" i="13"/>
  <c r="J3899" i="13"/>
  <c r="K3899" i="13"/>
  <c r="L3899" i="13"/>
  <c r="M3899" i="13"/>
  <c r="N3899" i="13"/>
  <c r="P3899" i="13"/>
  <c r="S3900" i="13"/>
  <c r="B3900" i="13"/>
  <c r="C3900" i="13"/>
  <c r="D3900" i="13"/>
  <c r="E3900" i="13"/>
  <c r="G3900" i="13"/>
  <c r="H3900" i="13"/>
  <c r="I3900" i="13"/>
  <c r="J3900" i="13"/>
  <c r="K3900" i="13"/>
  <c r="L3900" i="13"/>
  <c r="M3900" i="13"/>
  <c r="N3900" i="13"/>
  <c r="P3900" i="13"/>
  <c r="R3900" i="13"/>
  <c r="B3901" i="13"/>
  <c r="C3901" i="13"/>
  <c r="D3901" i="13"/>
  <c r="E3901" i="13"/>
  <c r="G3901" i="13"/>
  <c r="H3901" i="13"/>
  <c r="I3901" i="13"/>
  <c r="J3901" i="13"/>
  <c r="K3901" i="13"/>
  <c r="L3901" i="13"/>
  <c r="M3901" i="13"/>
  <c r="N3901" i="13"/>
  <c r="P3901" i="13"/>
  <c r="R3901" i="13"/>
  <c r="S3901" i="13"/>
  <c r="T3901" i="13" s="1"/>
  <c r="V3901" i="13" s="1"/>
  <c r="B3902" i="13"/>
  <c r="C3902" i="13"/>
  <c r="D3902" i="13"/>
  <c r="E3902" i="13"/>
  <c r="G3902" i="13"/>
  <c r="H3902" i="13"/>
  <c r="I3902" i="13"/>
  <c r="J3902" i="13"/>
  <c r="K3902" i="13"/>
  <c r="L3902" i="13"/>
  <c r="M3902" i="13"/>
  <c r="N3902" i="13"/>
  <c r="P3902" i="13"/>
  <c r="R3903" i="13"/>
  <c r="B3903" i="13"/>
  <c r="C3903" i="13"/>
  <c r="D3903" i="13"/>
  <c r="E3903" i="13"/>
  <c r="G3903" i="13"/>
  <c r="H3903" i="13"/>
  <c r="I3903" i="13"/>
  <c r="J3903" i="13"/>
  <c r="K3903" i="13"/>
  <c r="L3903" i="13"/>
  <c r="M3903" i="13"/>
  <c r="N3903" i="13"/>
  <c r="P3903" i="13"/>
  <c r="S3903" i="13"/>
  <c r="T3903" i="13" s="1"/>
  <c r="V3903" i="13" s="1"/>
  <c r="R3904" i="13"/>
  <c r="B3904" i="13"/>
  <c r="C3904" i="13"/>
  <c r="D3904" i="13"/>
  <c r="E3904" i="13"/>
  <c r="G3904" i="13"/>
  <c r="H3904" i="13"/>
  <c r="I3904" i="13"/>
  <c r="J3904" i="13"/>
  <c r="K3904" i="13"/>
  <c r="L3904" i="13"/>
  <c r="M3904" i="13"/>
  <c r="N3904" i="13"/>
  <c r="P3904" i="13"/>
  <c r="B3905" i="13"/>
  <c r="C3905" i="13"/>
  <c r="D3905" i="13"/>
  <c r="E3905" i="13"/>
  <c r="G3905" i="13"/>
  <c r="H3905" i="13"/>
  <c r="I3905" i="13"/>
  <c r="J3905" i="13"/>
  <c r="K3905" i="13"/>
  <c r="L3905" i="13"/>
  <c r="M3905" i="13"/>
  <c r="N3905" i="13"/>
  <c r="P3905" i="13"/>
  <c r="R3906" i="13"/>
  <c r="B3906" i="13"/>
  <c r="C3906" i="13"/>
  <c r="D3906" i="13"/>
  <c r="E3906" i="13"/>
  <c r="G3906" i="13"/>
  <c r="H3906" i="13"/>
  <c r="I3906" i="13"/>
  <c r="J3906" i="13"/>
  <c r="K3906" i="13"/>
  <c r="L3906" i="13"/>
  <c r="M3906" i="13"/>
  <c r="N3906" i="13"/>
  <c r="P3906" i="13"/>
  <c r="S3906" i="13"/>
  <c r="T3906" i="13" s="1"/>
  <c r="V3906" i="13" s="1"/>
  <c r="B3907" i="13"/>
  <c r="C3907" i="13"/>
  <c r="D3907" i="13"/>
  <c r="E3907" i="13"/>
  <c r="G3907" i="13"/>
  <c r="H3907" i="13"/>
  <c r="I3907" i="13"/>
  <c r="J3907" i="13"/>
  <c r="K3907" i="13"/>
  <c r="L3907" i="13"/>
  <c r="M3907" i="13"/>
  <c r="N3907" i="13"/>
  <c r="P3907" i="13"/>
  <c r="S3908" i="13"/>
  <c r="B3908" i="13"/>
  <c r="C3908" i="13"/>
  <c r="D3908" i="13"/>
  <c r="E3908" i="13"/>
  <c r="G3908" i="13"/>
  <c r="H3908" i="13"/>
  <c r="I3908" i="13"/>
  <c r="J3908" i="13"/>
  <c r="K3908" i="13"/>
  <c r="L3908" i="13"/>
  <c r="M3908" i="13"/>
  <c r="N3908" i="13"/>
  <c r="P3908" i="13"/>
  <c r="R3908" i="13"/>
  <c r="B3909" i="13"/>
  <c r="C3909" i="13"/>
  <c r="D3909" i="13"/>
  <c r="E3909" i="13"/>
  <c r="G3909" i="13"/>
  <c r="H3909" i="13"/>
  <c r="I3909" i="13"/>
  <c r="J3909" i="13"/>
  <c r="K3909" i="13"/>
  <c r="L3909" i="13"/>
  <c r="M3909" i="13"/>
  <c r="N3909" i="13"/>
  <c r="P3909" i="13"/>
  <c r="R3909" i="13"/>
  <c r="S3909" i="13"/>
  <c r="T3909" i="13" s="1"/>
  <c r="V3909" i="13" s="1"/>
  <c r="B3910" i="13"/>
  <c r="C3910" i="13"/>
  <c r="D3910" i="13"/>
  <c r="E3910" i="13"/>
  <c r="G3910" i="13"/>
  <c r="H3910" i="13"/>
  <c r="I3910" i="13"/>
  <c r="J3910" i="13"/>
  <c r="K3910" i="13"/>
  <c r="L3910" i="13"/>
  <c r="M3910" i="13"/>
  <c r="N3910" i="13"/>
  <c r="P3910" i="13"/>
  <c r="R3911" i="13"/>
  <c r="B3911" i="13"/>
  <c r="C3911" i="13"/>
  <c r="D3911" i="13"/>
  <c r="E3911" i="13"/>
  <c r="G3911" i="13"/>
  <c r="H3911" i="13"/>
  <c r="I3911" i="13"/>
  <c r="J3911" i="13"/>
  <c r="K3911" i="13"/>
  <c r="L3911" i="13"/>
  <c r="M3911" i="13"/>
  <c r="N3911" i="13"/>
  <c r="P3911" i="13"/>
  <c r="R3912" i="13"/>
  <c r="B3912" i="13"/>
  <c r="C3912" i="13"/>
  <c r="D3912" i="13"/>
  <c r="E3912" i="13"/>
  <c r="G3912" i="13"/>
  <c r="H3912" i="13"/>
  <c r="I3912" i="13"/>
  <c r="J3912" i="13"/>
  <c r="K3912" i="13"/>
  <c r="L3912" i="13"/>
  <c r="M3912" i="13"/>
  <c r="N3912" i="13"/>
  <c r="P3912" i="13"/>
  <c r="B3913" i="13"/>
  <c r="C3913" i="13"/>
  <c r="D3913" i="13"/>
  <c r="E3913" i="13"/>
  <c r="G3913" i="13"/>
  <c r="H3913" i="13"/>
  <c r="I3913" i="13"/>
  <c r="J3913" i="13"/>
  <c r="K3913" i="13"/>
  <c r="L3913" i="13"/>
  <c r="M3913" i="13"/>
  <c r="N3913" i="13"/>
  <c r="P3913" i="13"/>
  <c r="R3914" i="13"/>
  <c r="B3914" i="13"/>
  <c r="C3914" i="13"/>
  <c r="D3914" i="13"/>
  <c r="E3914" i="13"/>
  <c r="G3914" i="13"/>
  <c r="H3914" i="13"/>
  <c r="I3914" i="13"/>
  <c r="J3914" i="13"/>
  <c r="K3914" i="13"/>
  <c r="L3914" i="13"/>
  <c r="M3914" i="13"/>
  <c r="N3914" i="13"/>
  <c r="P3914" i="13"/>
  <c r="B3915" i="13"/>
  <c r="C3915" i="13"/>
  <c r="D3915" i="13"/>
  <c r="E3915" i="13"/>
  <c r="G3915" i="13"/>
  <c r="H3915" i="13"/>
  <c r="I3915" i="13"/>
  <c r="J3915" i="13"/>
  <c r="K3915" i="13"/>
  <c r="L3915" i="13"/>
  <c r="M3915" i="13"/>
  <c r="N3915" i="13"/>
  <c r="P3915" i="13"/>
  <c r="S3916" i="13"/>
  <c r="B3916" i="13"/>
  <c r="C3916" i="13"/>
  <c r="D3916" i="13"/>
  <c r="E3916" i="13"/>
  <c r="G3916" i="13"/>
  <c r="H3916" i="13"/>
  <c r="I3916" i="13"/>
  <c r="J3916" i="13"/>
  <c r="K3916" i="13"/>
  <c r="L3916" i="13"/>
  <c r="M3916" i="13"/>
  <c r="N3916" i="13"/>
  <c r="P3916" i="13"/>
  <c r="R3916" i="13"/>
  <c r="B3917" i="13"/>
  <c r="C3917" i="13"/>
  <c r="D3917" i="13"/>
  <c r="E3917" i="13"/>
  <c r="G3917" i="13"/>
  <c r="H3917" i="13"/>
  <c r="I3917" i="13"/>
  <c r="J3917" i="13"/>
  <c r="K3917" i="13"/>
  <c r="L3917" i="13"/>
  <c r="M3917" i="13"/>
  <c r="N3917" i="13"/>
  <c r="P3917" i="13"/>
  <c r="R3917" i="13"/>
  <c r="S3917" i="13"/>
  <c r="T3917" i="13" s="1"/>
  <c r="V3917" i="13" s="1"/>
  <c r="B3918" i="13"/>
  <c r="C3918" i="13"/>
  <c r="D3918" i="13"/>
  <c r="E3918" i="13"/>
  <c r="G3918" i="13"/>
  <c r="H3918" i="13"/>
  <c r="I3918" i="13"/>
  <c r="J3918" i="13"/>
  <c r="K3918" i="13"/>
  <c r="L3918" i="13"/>
  <c r="M3918" i="13"/>
  <c r="N3918" i="13"/>
  <c r="P3918" i="13"/>
  <c r="R3919" i="13"/>
  <c r="B3919" i="13"/>
  <c r="C3919" i="13"/>
  <c r="D3919" i="13"/>
  <c r="E3919" i="13"/>
  <c r="G3919" i="13"/>
  <c r="H3919" i="13"/>
  <c r="I3919" i="13"/>
  <c r="J3919" i="13"/>
  <c r="K3919" i="13"/>
  <c r="L3919" i="13"/>
  <c r="M3919" i="13"/>
  <c r="N3919" i="13"/>
  <c r="P3919" i="13"/>
  <c r="R3920" i="13"/>
  <c r="B3920" i="13"/>
  <c r="C3920" i="13"/>
  <c r="D3920" i="13"/>
  <c r="E3920" i="13"/>
  <c r="G3920" i="13"/>
  <c r="H3920" i="13"/>
  <c r="I3920" i="13"/>
  <c r="J3920" i="13"/>
  <c r="K3920" i="13"/>
  <c r="L3920" i="13"/>
  <c r="M3920" i="13"/>
  <c r="N3920" i="13"/>
  <c r="P3920" i="13"/>
  <c r="B3921" i="13"/>
  <c r="C3921" i="13"/>
  <c r="D3921" i="13"/>
  <c r="E3921" i="13"/>
  <c r="G3921" i="13"/>
  <c r="H3921" i="13"/>
  <c r="I3921" i="13"/>
  <c r="J3921" i="13"/>
  <c r="K3921" i="13"/>
  <c r="L3921" i="13"/>
  <c r="M3921" i="13"/>
  <c r="N3921" i="13"/>
  <c r="P3921" i="13"/>
  <c r="R3922" i="13"/>
  <c r="B3922" i="13"/>
  <c r="C3922" i="13"/>
  <c r="D3922" i="13"/>
  <c r="E3922" i="13"/>
  <c r="G3922" i="13"/>
  <c r="H3922" i="13"/>
  <c r="I3922" i="13"/>
  <c r="J3922" i="13"/>
  <c r="K3922" i="13"/>
  <c r="L3922" i="13"/>
  <c r="M3922" i="13"/>
  <c r="N3922" i="13"/>
  <c r="P3922" i="13"/>
  <c r="S3922" i="13"/>
  <c r="T3922" i="13" s="1"/>
  <c r="V3922" i="13" s="1"/>
  <c r="B3923" i="13"/>
  <c r="C3923" i="13"/>
  <c r="D3923" i="13"/>
  <c r="E3923" i="13"/>
  <c r="G3923" i="13"/>
  <c r="H3923" i="13"/>
  <c r="I3923" i="13"/>
  <c r="J3923" i="13"/>
  <c r="K3923" i="13"/>
  <c r="L3923" i="13"/>
  <c r="M3923" i="13"/>
  <c r="N3923" i="13"/>
  <c r="P3923" i="13"/>
  <c r="B3924" i="13"/>
  <c r="C3924" i="13"/>
  <c r="D3924" i="13"/>
  <c r="E3924" i="13"/>
  <c r="G3924" i="13"/>
  <c r="H3924" i="13"/>
  <c r="I3924" i="13"/>
  <c r="J3924" i="13"/>
  <c r="K3924" i="13"/>
  <c r="L3924" i="13"/>
  <c r="M3924" i="13"/>
  <c r="N3924" i="13"/>
  <c r="P3924" i="13"/>
  <c r="R3924" i="13"/>
  <c r="S3924" i="13"/>
  <c r="T3924" i="13" s="1"/>
  <c r="V3924" i="13" s="1"/>
  <c r="B3925" i="13"/>
  <c r="C3925" i="13"/>
  <c r="D3925" i="13"/>
  <c r="E3925" i="13"/>
  <c r="G3925" i="13"/>
  <c r="H3925" i="13"/>
  <c r="I3925" i="13"/>
  <c r="J3925" i="13"/>
  <c r="K3925" i="13"/>
  <c r="L3925" i="13"/>
  <c r="M3925" i="13"/>
  <c r="N3925" i="13"/>
  <c r="P3925" i="13"/>
  <c r="R3925" i="13"/>
  <c r="S3925" i="13"/>
  <c r="T3925" i="13" s="1"/>
  <c r="V3925" i="13" s="1"/>
  <c r="B3926" i="13"/>
  <c r="C3926" i="13"/>
  <c r="D3926" i="13"/>
  <c r="E3926" i="13"/>
  <c r="G3926" i="13"/>
  <c r="H3926" i="13"/>
  <c r="I3926" i="13"/>
  <c r="J3926" i="13"/>
  <c r="K3926" i="13"/>
  <c r="L3926" i="13"/>
  <c r="M3926" i="13"/>
  <c r="N3926" i="13"/>
  <c r="P3926" i="13"/>
  <c r="R3927" i="13"/>
  <c r="B3927" i="13"/>
  <c r="C3927" i="13"/>
  <c r="D3927" i="13"/>
  <c r="E3927" i="13"/>
  <c r="G3927" i="13"/>
  <c r="H3927" i="13"/>
  <c r="I3927" i="13"/>
  <c r="J3927" i="13"/>
  <c r="K3927" i="13"/>
  <c r="L3927" i="13"/>
  <c r="M3927" i="13"/>
  <c r="N3927" i="13"/>
  <c r="P3927" i="13"/>
  <c r="R3928" i="13"/>
  <c r="B3928" i="13"/>
  <c r="C3928" i="13"/>
  <c r="D3928" i="13"/>
  <c r="E3928" i="13"/>
  <c r="G3928" i="13"/>
  <c r="H3928" i="13"/>
  <c r="I3928" i="13"/>
  <c r="J3928" i="13"/>
  <c r="K3928" i="13"/>
  <c r="L3928" i="13"/>
  <c r="M3928" i="13"/>
  <c r="N3928" i="13"/>
  <c r="P3928" i="13"/>
  <c r="B3929" i="13"/>
  <c r="C3929" i="13"/>
  <c r="D3929" i="13"/>
  <c r="E3929" i="13"/>
  <c r="G3929" i="13"/>
  <c r="H3929" i="13"/>
  <c r="I3929" i="13"/>
  <c r="J3929" i="13"/>
  <c r="K3929" i="13"/>
  <c r="L3929" i="13"/>
  <c r="M3929" i="13"/>
  <c r="N3929" i="13"/>
  <c r="P3929" i="13"/>
  <c r="B3930" i="13"/>
  <c r="C3930" i="13"/>
  <c r="D3930" i="13"/>
  <c r="E3930" i="13"/>
  <c r="G3930" i="13"/>
  <c r="H3930" i="13"/>
  <c r="I3930" i="13"/>
  <c r="J3930" i="13"/>
  <c r="K3930" i="13"/>
  <c r="L3930" i="13"/>
  <c r="M3930" i="13"/>
  <c r="N3930" i="13"/>
  <c r="P3930" i="13"/>
  <c r="R3930" i="13"/>
  <c r="S3930" i="13"/>
  <c r="T3930" i="13" s="1"/>
  <c r="V3930" i="13" s="1"/>
  <c r="B3931" i="13"/>
  <c r="C3931" i="13"/>
  <c r="D3931" i="13"/>
  <c r="E3931" i="13"/>
  <c r="G3931" i="13"/>
  <c r="H3931" i="13"/>
  <c r="I3931" i="13"/>
  <c r="J3931" i="13"/>
  <c r="K3931" i="13"/>
  <c r="L3931" i="13"/>
  <c r="M3931" i="13"/>
  <c r="N3931" i="13"/>
  <c r="P3931" i="13"/>
  <c r="S3932" i="13"/>
  <c r="B3932" i="13"/>
  <c r="C3932" i="13"/>
  <c r="D3932" i="13"/>
  <c r="E3932" i="13"/>
  <c r="G3932" i="13"/>
  <c r="H3932" i="13"/>
  <c r="I3932" i="13"/>
  <c r="J3932" i="13"/>
  <c r="K3932" i="13"/>
  <c r="L3932" i="13"/>
  <c r="M3932" i="13"/>
  <c r="N3932" i="13"/>
  <c r="P3932" i="13"/>
  <c r="R3932" i="13"/>
  <c r="B3933" i="13"/>
  <c r="C3933" i="13"/>
  <c r="D3933" i="13"/>
  <c r="E3933" i="13"/>
  <c r="G3933" i="13"/>
  <c r="H3933" i="13"/>
  <c r="I3933" i="13"/>
  <c r="J3933" i="13"/>
  <c r="K3933" i="13"/>
  <c r="L3933" i="13"/>
  <c r="M3933" i="13"/>
  <c r="N3933" i="13"/>
  <c r="P3933" i="13"/>
  <c r="R3933" i="13"/>
  <c r="S3933" i="13"/>
  <c r="T3933" i="13" s="1"/>
  <c r="V3933" i="13" s="1"/>
  <c r="B3934" i="13"/>
  <c r="C3934" i="13"/>
  <c r="D3934" i="13"/>
  <c r="E3934" i="13"/>
  <c r="G3934" i="13"/>
  <c r="H3934" i="13"/>
  <c r="I3934" i="13"/>
  <c r="J3934" i="13"/>
  <c r="K3934" i="13"/>
  <c r="L3934" i="13"/>
  <c r="M3934" i="13"/>
  <c r="N3934" i="13"/>
  <c r="P3934" i="13"/>
  <c r="R3935" i="13"/>
  <c r="B3935" i="13"/>
  <c r="C3935" i="13"/>
  <c r="D3935" i="13"/>
  <c r="E3935" i="13"/>
  <c r="G3935" i="13"/>
  <c r="H3935" i="13"/>
  <c r="I3935" i="13"/>
  <c r="J3935" i="13"/>
  <c r="K3935" i="13"/>
  <c r="L3935" i="13"/>
  <c r="M3935" i="13"/>
  <c r="N3935" i="13"/>
  <c r="P3935" i="13"/>
  <c r="S3935" i="13"/>
  <c r="T3935" i="13" s="1"/>
  <c r="V3935" i="13" s="1"/>
  <c r="R3936" i="13"/>
  <c r="B3936" i="13"/>
  <c r="C3936" i="13"/>
  <c r="D3936" i="13"/>
  <c r="E3936" i="13"/>
  <c r="G3936" i="13"/>
  <c r="H3936" i="13"/>
  <c r="I3936" i="13"/>
  <c r="J3936" i="13"/>
  <c r="K3936" i="13"/>
  <c r="L3936" i="13"/>
  <c r="M3936" i="13"/>
  <c r="N3936" i="13"/>
  <c r="P3936" i="13"/>
  <c r="B3937" i="13"/>
  <c r="C3937" i="13"/>
  <c r="D3937" i="13"/>
  <c r="E3937" i="13"/>
  <c r="G3937" i="13"/>
  <c r="H3937" i="13"/>
  <c r="I3937" i="13"/>
  <c r="J3937" i="13"/>
  <c r="K3937" i="13"/>
  <c r="L3937" i="13"/>
  <c r="M3937" i="13"/>
  <c r="N3937" i="13"/>
  <c r="P3937" i="13"/>
  <c r="B3938" i="13"/>
  <c r="C3938" i="13"/>
  <c r="D3938" i="13"/>
  <c r="E3938" i="13"/>
  <c r="G3938" i="13"/>
  <c r="H3938" i="13"/>
  <c r="I3938" i="13"/>
  <c r="J3938" i="13"/>
  <c r="K3938" i="13"/>
  <c r="L3938" i="13"/>
  <c r="M3938" i="13"/>
  <c r="N3938" i="13"/>
  <c r="P3938" i="13"/>
  <c r="R3938" i="13"/>
  <c r="S3938" i="13"/>
  <c r="T3938" i="13" s="1"/>
  <c r="V3938" i="13" s="1"/>
  <c r="B3939" i="13"/>
  <c r="C3939" i="13"/>
  <c r="D3939" i="13"/>
  <c r="E3939" i="13"/>
  <c r="G3939" i="13"/>
  <c r="H3939" i="13"/>
  <c r="I3939" i="13"/>
  <c r="J3939" i="13"/>
  <c r="K3939" i="13"/>
  <c r="L3939" i="13"/>
  <c r="M3939" i="13"/>
  <c r="N3939" i="13"/>
  <c r="P3939" i="13"/>
  <c r="S3940" i="13"/>
  <c r="B3940" i="13"/>
  <c r="C3940" i="13"/>
  <c r="D3940" i="13"/>
  <c r="E3940" i="13"/>
  <c r="G3940" i="13"/>
  <c r="H3940" i="13"/>
  <c r="I3940" i="13"/>
  <c r="J3940" i="13"/>
  <c r="K3940" i="13"/>
  <c r="L3940" i="13"/>
  <c r="M3940" i="13"/>
  <c r="N3940" i="13"/>
  <c r="P3940" i="13"/>
  <c r="R3940" i="13"/>
  <c r="B3941" i="13"/>
  <c r="C3941" i="13"/>
  <c r="D3941" i="13"/>
  <c r="E3941" i="13"/>
  <c r="G3941" i="13"/>
  <c r="H3941" i="13"/>
  <c r="I3941" i="13"/>
  <c r="J3941" i="13"/>
  <c r="K3941" i="13"/>
  <c r="L3941" i="13"/>
  <c r="M3941" i="13"/>
  <c r="N3941" i="13"/>
  <c r="P3941" i="13"/>
  <c r="R3941" i="13"/>
  <c r="S3941" i="13"/>
  <c r="T3941" i="13" s="1"/>
  <c r="V3941" i="13" s="1"/>
  <c r="B3942" i="13"/>
  <c r="C3942" i="13"/>
  <c r="D3942" i="13"/>
  <c r="E3942" i="13"/>
  <c r="G3942" i="13"/>
  <c r="H3942" i="13"/>
  <c r="I3942" i="13"/>
  <c r="J3942" i="13"/>
  <c r="K3942" i="13"/>
  <c r="L3942" i="13"/>
  <c r="M3942" i="13"/>
  <c r="N3942" i="13"/>
  <c r="P3942" i="13"/>
  <c r="R3943" i="13"/>
  <c r="B3943" i="13"/>
  <c r="C3943" i="13"/>
  <c r="D3943" i="13"/>
  <c r="E3943" i="13"/>
  <c r="G3943" i="13"/>
  <c r="H3943" i="13"/>
  <c r="I3943" i="13"/>
  <c r="J3943" i="13"/>
  <c r="K3943" i="13"/>
  <c r="L3943" i="13"/>
  <c r="M3943" i="13"/>
  <c r="N3943" i="13"/>
  <c r="P3943" i="13"/>
  <c r="S3943" i="13"/>
  <c r="T3943" i="13" s="1"/>
  <c r="V3943" i="13" s="1"/>
  <c r="R3944" i="13"/>
  <c r="B3944" i="13"/>
  <c r="C3944" i="13"/>
  <c r="D3944" i="13"/>
  <c r="E3944" i="13"/>
  <c r="G3944" i="13"/>
  <c r="H3944" i="13"/>
  <c r="I3944" i="13"/>
  <c r="J3944" i="13"/>
  <c r="K3944" i="13"/>
  <c r="L3944" i="13"/>
  <c r="M3944" i="13"/>
  <c r="N3944" i="13"/>
  <c r="P3944" i="13"/>
  <c r="B3945" i="13"/>
  <c r="C3945" i="13"/>
  <c r="D3945" i="13"/>
  <c r="E3945" i="13"/>
  <c r="G3945" i="13"/>
  <c r="H3945" i="13"/>
  <c r="I3945" i="13"/>
  <c r="J3945" i="13"/>
  <c r="K3945" i="13"/>
  <c r="L3945" i="13"/>
  <c r="M3945" i="13"/>
  <c r="N3945" i="13"/>
  <c r="P3945" i="13"/>
  <c r="B3946" i="13"/>
  <c r="C3946" i="13"/>
  <c r="D3946" i="13"/>
  <c r="E3946" i="13"/>
  <c r="G3946" i="13"/>
  <c r="H3946" i="13"/>
  <c r="I3946" i="13"/>
  <c r="J3946" i="13"/>
  <c r="K3946" i="13"/>
  <c r="L3946" i="13"/>
  <c r="M3946" i="13"/>
  <c r="N3946" i="13"/>
  <c r="P3946" i="13"/>
  <c r="R3946" i="13"/>
  <c r="S3946" i="13"/>
  <c r="T3946" i="13" s="1"/>
  <c r="V3946" i="13" s="1"/>
  <c r="B3947" i="13"/>
  <c r="C3947" i="13"/>
  <c r="D3947" i="13"/>
  <c r="E3947" i="13"/>
  <c r="G3947" i="13"/>
  <c r="H3947" i="13"/>
  <c r="I3947" i="13"/>
  <c r="J3947" i="13"/>
  <c r="K3947" i="13"/>
  <c r="L3947" i="13"/>
  <c r="M3947" i="13"/>
  <c r="N3947" i="13"/>
  <c r="P3947" i="13"/>
  <c r="S3948" i="13"/>
  <c r="B3948" i="13"/>
  <c r="C3948" i="13"/>
  <c r="D3948" i="13"/>
  <c r="E3948" i="13"/>
  <c r="G3948" i="13"/>
  <c r="H3948" i="13"/>
  <c r="I3948" i="13"/>
  <c r="J3948" i="13"/>
  <c r="K3948" i="13"/>
  <c r="L3948" i="13"/>
  <c r="M3948" i="13"/>
  <c r="N3948" i="13"/>
  <c r="P3948" i="13"/>
  <c r="R3948" i="13"/>
  <c r="B3949" i="13"/>
  <c r="C3949" i="13"/>
  <c r="D3949" i="13"/>
  <c r="E3949" i="13"/>
  <c r="G3949" i="13"/>
  <c r="H3949" i="13"/>
  <c r="I3949" i="13"/>
  <c r="J3949" i="13"/>
  <c r="K3949" i="13"/>
  <c r="L3949" i="13"/>
  <c r="M3949" i="13"/>
  <c r="N3949" i="13"/>
  <c r="P3949" i="13"/>
  <c r="R3949" i="13"/>
  <c r="S3949" i="13"/>
  <c r="T3949" i="13" s="1"/>
  <c r="V3949" i="13" s="1"/>
  <c r="B3950" i="13"/>
  <c r="C3950" i="13"/>
  <c r="D3950" i="13"/>
  <c r="E3950" i="13"/>
  <c r="G3950" i="13"/>
  <c r="H3950" i="13"/>
  <c r="I3950" i="13"/>
  <c r="J3950" i="13"/>
  <c r="K3950" i="13"/>
  <c r="L3950" i="13"/>
  <c r="M3950" i="13"/>
  <c r="N3950" i="13"/>
  <c r="P3950" i="13"/>
  <c r="R3951" i="13"/>
  <c r="B3951" i="13"/>
  <c r="C3951" i="13"/>
  <c r="D3951" i="13"/>
  <c r="E3951" i="13"/>
  <c r="G3951" i="13"/>
  <c r="H3951" i="13"/>
  <c r="I3951" i="13"/>
  <c r="J3951" i="13"/>
  <c r="K3951" i="13"/>
  <c r="L3951" i="13"/>
  <c r="M3951" i="13"/>
  <c r="N3951" i="13"/>
  <c r="P3951" i="13"/>
  <c r="S3951" i="13"/>
  <c r="U3951" i="13" s="1"/>
  <c r="R3952" i="13"/>
  <c r="B3952" i="13"/>
  <c r="C3952" i="13"/>
  <c r="D3952" i="13"/>
  <c r="E3952" i="13"/>
  <c r="G3952" i="13"/>
  <c r="H3952" i="13"/>
  <c r="I3952" i="13"/>
  <c r="J3952" i="13"/>
  <c r="K3952" i="13"/>
  <c r="L3952" i="13"/>
  <c r="M3952" i="13"/>
  <c r="N3952" i="13"/>
  <c r="P3952" i="13"/>
  <c r="B3953" i="13"/>
  <c r="C3953" i="13"/>
  <c r="D3953" i="13"/>
  <c r="E3953" i="13"/>
  <c r="G3953" i="13"/>
  <c r="H3953" i="13"/>
  <c r="I3953" i="13"/>
  <c r="J3953" i="13"/>
  <c r="K3953" i="13"/>
  <c r="L3953" i="13"/>
  <c r="M3953" i="13"/>
  <c r="N3953" i="13"/>
  <c r="P3953" i="13"/>
  <c r="B3954" i="13"/>
  <c r="C3954" i="13"/>
  <c r="D3954" i="13"/>
  <c r="E3954" i="13"/>
  <c r="G3954" i="13"/>
  <c r="H3954" i="13"/>
  <c r="I3954" i="13"/>
  <c r="J3954" i="13"/>
  <c r="K3954" i="13"/>
  <c r="L3954" i="13"/>
  <c r="M3954" i="13"/>
  <c r="N3954" i="13"/>
  <c r="P3954" i="13"/>
  <c r="R3954" i="13"/>
  <c r="S3954" i="13"/>
  <c r="T3954" i="13" s="1"/>
  <c r="V3954" i="13" s="1"/>
  <c r="B3955" i="13"/>
  <c r="C3955" i="13"/>
  <c r="D3955" i="13"/>
  <c r="E3955" i="13"/>
  <c r="G3955" i="13"/>
  <c r="H3955" i="13"/>
  <c r="I3955" i="13"/>
  <c r="J3955" i="13"/>
  <c r="K3955" i="13"/>
  <c r="L3955" i="13"/>
  <c r="M3955" i="13"/>
  <c r="N3955" i="13"/>
  <c r="P3955" i="13"/>
  <c r="S3956" i="13"/>
  <c r="B3956" i="13"/>
  <c r="C3956" i="13"/>
  <c r="D3956" i="13"/>
  <c r="E3956" i="13"/>
  <c r="G3956" i="13"/>
  <c r="H3956" i="13"/>
  <c r="I3956" i="13"/>
  <c r="J3956" i="13"/>
  <c r="K3956" i="13"/>
  <c r="L3956" i="13"/>
  <c r="M3956" i="13"/>
  <c r="N3956" i="13"/>
  <c r="P3956" i="13"/>
  <c r="R3956" i="13"/>
  <c r="B3957" i="13"/>
  <c r="C3957" i="13"/>
  <c r="D3957" i="13"/>
  <c r="E3957" i="13"/>
  <c r="G3957" i="13"/>
  <c r="H3957" i="13"/>
  <c r="I3957" i="13"/>
  <c r="J3957" i="13"/>
  <c r="K3957" i="13"/>
  <c r="L3957" i="13"/>
  <c r="M3957" i="13"/>
  <c r="N3957" i="13"/>
  <c r="P3957" i="13"/>
  <c r="R3957" i="13"/>
  <c r="S3957" i="13"/>
  <c r="T3957" i="13" s="1"/>
  <c r="V3957" i="13" s="1"/>
  <c r="B3958" i="13"/>
  <c r="C3958" i="13"/>
  <c r="D3958" i="13"/>
  <c r="E3958" i="13"/>
  <c r="G3958" i="13"/>
  <c r="H3958" i="13"/>
  <c r="I3958" i="13"/>
  <c r="J3958" i="13"/>
  <c r="K3958" i="13"/>
  <c r="L3958" i="13"/>
  <c r="M3958" i="13"/>
  <c r="N3958" i="13"/>
  <c r="P3958" i="13"/>
  <c r="R3958" i="13"/>
  <c r="R3959" i="13"/>
  <c r="B3959" i="13"/>
  <c r="C3959" i="13"/>
  <c r="D3959" i="13"/>
  <c r="E3959" i="13"/>
  <c r="G3959" i="13"/>
  <c r="H3959" i="13"/>
  <c r="I3959" i="13"/>
  <c r="J3959" i="13"/>
  <c r="K3959" i="13"/>
  <c r="L3959" i="13"/>
  <c r="M3959" i="13"/>
  <c r="N3959" i="13"/>
  <c r="P3959" i="13"/>
  <c r="R3960" i="13"/>
  <c r="B3960" i="13"/>
  <c r="C3960" i="13"/>
  <c r="D3960" i="13"/>
  <c r="E3960" i="13"/>
  <c r="G3960" i="13"/>
  <c r="H3960" i="13"/>
  <c r="I3960" i="13"/>
  <c r="J3960" i="13"/>
  <c r="K3960" i="13"/>
  <c r="L3960" i="13"/>
  <c r="M3960" i="13"/>
  <c r="N3960" i="13"/>
  <c r="P3960" i="13"/>
  <c r="B3961" i="13"/>
  <c r="C3961" i="13"/>
  <c r="D3961" i="13"/>
  <c r="E3961" i="13"/>
  <c r="G3961" i="13"/>
  <c r="H3961" i="13"/>
  <c r="I3961" i="13"/>
  <c r="J3961" i="13"/>
  <c r="K3961" i="13"/>
  <c r="L3961" i="13"/>
  <c r="M3961" i="13"/>
  <c r="N3961" i="13"/>
  <c r="P3961" i="13"/>
  <c r="B3962" i="13"/>
  <c r="C3962" i="13"/>
  <c r="D3962" i="13"/>
  <c r="E3962" i="13"/>
  <c r="G3962" i="13"/>
  <c r="H3962" i="13"/>
  <c r="I3962" i="13"/>
  <c r="J3962" i="13"/>
  <c r="K3962" i="13"/>
  <c r="L3962" i="13"/>
  <c r="M3962" i="13"/>
  <c r="N3962" i="13"/>
  <c r="P3962" i="13"/>
  <c r="R3962" i="13"/>
  <c r="S3962" i="13"/>
  <c r="T3962" i="13" s="1"/>
  <c r="V3962" i="13" s="1"/>
  <c r="B3963" i="13"/>
  <c r="C3963" i="13"/>
  <c r="D3963" i="13"/>
  <c r="E3963" i="13"/>
  <c r="G3963" i="13"/>
  <c r="H3963" i="13"/>
  <c r="I3963" i="13"/>
  <c r="J3963" i="13"/>
  <c r="K3963" i="13"/>
  <c r="L3963" i="13"/>
  <c r="M3963" i="13"/>
  <c r="N3963" i="13"/>
  <c r="P3963" i="13"/>
  <c r="S3963" i="13"/>
  <c r="T3963" i="13" s="1"/>
  <c r="V3963" i="13" s="1"/>
  <c r="S3964" i="13"/>
  <c r="B3964" i="13"/>
  <c r="C3964" i="13"/>
  <c r="D3964" i="13"/>
  <c r="E3964" i="13"/>
  <c r="G3964" i="13"/>
  <c r="H3964" i="13"/>
  <c r="I3964" i="13"/>
  <c r="J3964" i="13"/>
  <c r="K3964" i="13"/>
  <c r="L3964" i="13"/>
  <c r="M3964" i="13"/>
  <c r="N3964" i="13"/>
  <c r="P3964" i="13"/>
  <c r="R3964" i="13"/>
  <c r="B3965" i="13"/>
  <c r="C3965" i="13"/>
  <c r="D3965" i="13"/>
  <c r="E3965" i="13"/>
  <c r="G3965" i="13"/>
  <c r="H3965" i="13"/>
  <c r="I3965" i="13"/>
  <c r="J3965" i="13"/>
  <c r="K3965" i="13"/>
  <c r="L3965" i="13"/>
  <c r="M3965" i="13"/>
  <c r="N3965" i="13"/>
  <c r="P3965" i="13"/>
  <c r="R3965" i="13"/>
  <c r="S3965" i="13"/>
  <c r="T3965" i="13" s="1"/>
  <c r="V3965" i="13" s="1"/>
  <c r="B3966" i="13"/>
  <c r="C3966" i="13"/>
  <c r="D3966" i="13"/>
  <c r="E3966" i="13"/>
  <c r="G3966" i="13"/>
  <c r="H3966" i="13"/>
  <c r="I3966" i="13"/>
  <c r="J3966" i="13"/>
  <c r="K3966" i="13"/>
  <c r="L3966" i="13"/>
  <c r="M3966" i="13"/>
  <c r="N3966" i="13"/>
  <c r="P3966" i="13"/>
  <c r="R3967" i="13"/>
  <c r="B3967" i="13"/>
  <c r="C3967" i="13"/>
  <c r="D3967" i="13"/>
  <c r="E3967" i="13"/>
  <c r="G3967" i="13"/>
  <c r="H3967" i="13"/>
  <c r="I3967" i="13"/>
  <c r="J3967" i="13"/>
  <c r="K3967" i="13"/>
  <c r="L3967" i="13"/>
  <c r="M3967" i="13"/>
  <c r="N3967" i="13"/>
  <c r="P3967" i="13"/>
  <c r="R3968" i="13"/>
  <c r="B3968" i="13"/>
  <c r="C3968" i="13"/>
  <c r="D3968" i="13"/>
  <c r="E3968" i="13"/>
  <c r="G3968" i="13"/>
  <c r="H3968" i="13"/>
  <c r="I3968" i="13"/>
  <c r="J3968" i="13"/>
  <c r="K3968" i="13"/>
  <c r="L3968" i="13"/>
  <c r="M3968" i="13"/>
  <c r="N3968" i="13"/>
  <c r="P3968" i="13"/>
  <c r="B3969" i="13"/>
  <c r="C3969" i="13"/>
  <c r="D3969" i="13"/>
  <c r="E3969" i="13"/>
  <c r="G3969" i="13"/>
  <c r="H3969" i="13"/>
  <c r="I3969" i="13"/>
  <c r="J3969" i="13"/>
  <c r="K3969" i="13"/>
  <c r="L3969" i="13"/>
  <c r="M3969" i="13"/>
  <c r="N3969" i="13"/>
  <c r="P3969" i="13"/>
  <c r="B3970" i="13"/>
  <c r="C3970" i="13"/>
  <c r="D3970" i="13"/>
  <c r="E3970" i="13"/>
  <c r="G3970" i="13"/>
  <c r="H3970" i="13"/>
  <c r="I3970" i="13"/>
  <c r="J3970" i="13"/>
  <c r="K3970" i="13"/>
  <c r="L3970" i="13"/>
  <c r="M3970" i="13"/>
  <c r="N3970" i="13"/>
  <c r="P3970" i="13"/>
  <c r="R3970" i="13"/>
  <c r="S3970" i="13"/>
  <c r="T3970" i="13" s="1"/>
  <c r="V3970" i="13" s="1"/>
  <c r="B3971" i="13"/>
  <c r="C3971" i="13"/>
  <c r="D3971" i="13"/>
  <c r="E3971" i="13"/>
  <c r="G3971" i="13"/>
  <c r="H3971" i="13"/>
  <c r="I3971" i="13"/>
  <c r="J3971" i="13"/>
  <c r="K3971" i="13"/>
  <c r="L3971" i="13"/>
  <c r="M3971" i="13"/>
  <c r="N3971" i="13"/>
  <c r="P3971" i="13"/>
  <c r="S3972" i="13"/>
  <c r="B3972" i="13"/>
  <c r="C3972" i="13"/>
  <c r="D3972" i="13"/>
  <c r="E3972" i="13"/>
  <c r="G3972" i="13"/>
  <c r="H3972" i="13"/>
  <c r="I3972" i="13"/>
  <c r="J3972" i="13"/>
  <c r="K3972" i="13"/>
  <c r="L3972" i="13"/>
  <c r="M3972" i="13"/>
  <c r="N3972" i="13"/>
  <c r="P3972" i="13"/>
  <c r="R3972" i="13"/>
  <c r="B3973" i="13"/>
  <c r="C3973" i="13"/>
  <c r="D3973" i="13"/>
  <c r="E3973" i="13"/>
  <c r="G3973" i="13"/>
  <c r="H3973" i="13"/>
  <c r="I3973" i="13"/>
  <c r="J3973" i="13"/>
  <c r="K3973" i="13"/>
  <c r="L3973" i="13"/>
  <c r="M3973" i="13"/>
  <c r="N3973" i="13"/>
  <c r="P3973" i="13"/>
  <c r="R3973" i="13"/>
  <c r="S3973" i="13"/>
  <c r="T3973" i="13" s="1"/>
  <c r="V3973" i="13" s="1"/>
  <c r="B3974" i="13"/>
  <c r="C3974" i="13"/>
  <c r="D3974" i="13"/>
  <c r="E3974" i="13"/>
  <c r="G3974" i="13"/>
  <c r="H3974" i="13"/>
  <c r="I3974" i="13"/>
  <c r="J3974" i="13"/>
  <c r="K3974" i="13"/>
  <c r="L3974" i="13"/>
  <c r="M3974" i="13"/>
  <c r="N3974" i="13"/>
  <c r="P3974" i="13"/>
  <c r="R3975" i="13"/>
  <c r="B3975" i="13"/>
  <c r="C3975" i="13"/>
  <c r="D3975" i="13"/>
  <c r="E3975" i="13"/>
  <c r="G3975" i="13"/>
  <c r="H3975" i="13"/>
  <c r="I3975" i="13"/>
  <c r="J3975" i="13"/>
  <c r="K3975" i="13"/>
  <c r="L3975" i="13"/>
  <c r="M3975" i="13"/>
  <c r="N3975" i="13"/>
  <c r="P3975" i="13"/>
  <c r="R3976" i="13"/>
  <c r="B3976" i="13"/>
  <c r="C3976" i="13"/>
  <c r="D3976" i="13"/>
  <c r="E3976" i="13"/>
  <c r="G3976" i="13"/>
  <c r="H3976" i="13"/>
  <c r="I3976" i="13"/>
  <c r="J3976" i="13"/>
  <c r="K3976" i="13"/>
  <c r="L3976" i="13"/>
  <c r="M3976" i="13"/>
  <c r="N3976" i="13"/>
  <c r="P3976" i="13"/>
  <c r="B3977" i="13"/>
  <c r="C3977" i="13"/>
  <c r="D3977" i="13"/>
  <c r="E3977" i="13"/>
  <c r="G3977" i="13"/>
  <c r="H3977" i="13"/>
  <c r="I3977" i="13"/>
  <c r="J3977" i="13"/>
  <c r="K3977" i="13"/>
  <c r="L3977" i="13"/>
  <c r="M3977" i="13"/>
  <c r="N3977" i="13"/>
  <c r="P3977" i="13"/>
  <c r="B3978" i="13"/>
  <c r="C3978" i="13"/>
  <c r="D3978" i="13"/>
  <c r="E3978" i="13"/>
  <c r="G3978" i="13"/>
  <c r="H3978" i="13"/>
  <c r="I3978" i="13"/>
  <c r="J3978" i="13"/>
  <c r="K3978" i="13"/>
  <c r="L3978" i="13"/>
  <c r="M3978" i="13"/>
  <c r="N3978" i="13"/>
  <c r="P3978" i="13"/>
  <c r="R3978" i="13"/>
  <c r="S3978" i="13"/>
  <c r="T3978" i="13" s="1"/>
  <c r="V3978" i="13" s="1"/>
  <c r="B3979" i="13"/>
  <c r="C3979" i="13"/>
  <c r="D3979" i="13"/>
  <c r="E3979" i="13"/>
  <c r="G3979" i="13"/>
  <c r="H3979" i="13"/>
  <c r="I3979" i="13"/>
  <c r="J3979" i="13"/>
  <c r="K3979" i="13"/>
  <c r="L3979" i="13"/>
  <c r="M3979" i="13"/>
  <c r="N3979" i="13"/>
  <c r="P3979" i="13"/>
  <c r="S3980" i="13"/>
  <c r="B3980" i="13"/>
  <c r="C3980" i="13"/>
  <c r="D3980" i="13"/>
  <c r="E3980" i="13"/>
  <c r="G3980" i="13"/>
  <c r="H3980" i="13"/>
  <c r="I3980" i="13"/>
  <c r="J3980" i="13"/>
  <c r="K3980" i="13"/>
  <c r="L3980" i="13"/>
  <c r="M3980" i="13"/>
  <c r="N3980" i="13"/>
  <c r="P3980" i="13"/>
  <c r="R3980" i="13"/>
  <c r="B3981" i="13"/>
  <c r="C3981" i="13"/>
  <c r="D3981" i="13"/>
  <c r="E3981" i="13"/>
  <c r="G3981" i="13"/>
  <c r="H3981" i="13"/>
  <c r="I3981" i="13"/>
  <c r="J3981" i="13"/>
  <c r="K3981" i="13"/>
  <c r="L3981" i="13"/>
  <c r="M3981" i="13"/>
  <c r="N3981" i="13"/>
  <c r="P3981" i="13"/>
  <c r="R3981" i="13"/>
  <c r="S3981" i="13"/>
  <c r="T3981" i="13" s="1"/>
  <c r="V3981" i="13" s="1"/>
  <c r="B3982" i="13"/>
  <c r="C3982" i="13"/>
  <c r="D3982" i="13"/>
  <c r="E3982" i="13"/>
  <c r="G3982" i="13"/>
  <c r="H3982" i="13"/>
  <c r="I3982" i="13"/>
  <c r="J3982" i="13"/>
  <c r="K3982" i="13"/>
  <c r="L3982" i="13"/>
  <c r="M3982" i="13"/>
  <c r="N3982" i="13"/>
  <c r="P3982" i="13"/>
  <c r="R3983" i="13"/>
  <c r="B3983" i="13"/>
  <c r="C3983" i="13"/>
  <c r="D3983" i="13"/>
  <c r="E3983" i="13"/>
  <c r="G3983" i="13"/>
  <c r="H3983" i="13"/>
  <c r="I3983" i="13"/>
  <c r="J3983" i="13"/>
  <c r="K3983" i="13"/>
  <c r="L3983" i="13"/>
  <c r="M3983" i="13"/>
  <c r="N3983" i="13"/>
  <c r="P3983" i="13"/>
  <c r="R3984" i="13"/>
  <c r="B3984" i="13"/>
  <c r="C3984" i="13"/>
  <c r="D3984" i="13"/>
  <c r="E3984" i="13"/>
  <c r="G3984" i="13"/>
  <c r="H3984" i="13"/>
  <c r="I3984" i="13"/>
  <c r="J3984" i="13"/>
  <c r="K3984" i="13"/>
  <c r="L3984" i="13"/>
  <c r="M3984" i="13"/>
  <c r="N3984" i="13"/>
  <c r="P3984" i="13"/>
  <c r="B3985" i="13"/>
  <c r="C3985" i="13"/>
  <c r="D3985" i="13"/>
  <c r="E3985" i="13"/>
  <c r="G3985" i="13"/>
  <c r="H3985" i="13"/>
  <c r="I3985" i="13"/>
  <c r="J3985" i="13"/>
  <c r="K3985" i="13"/>
  <c r="L3985" i="13"/>
  <c r="M3985" i="13"/>
  <c r="N3985" i="13"/>
  <c r="P3985" i="13"/>
  <c r="R3985" i="13"/>
  <c r="B3986" i="13"/>
  <c r="C3986" i="13"/>
  <c r="D3986" i="13"/>
  <c r="E3986" i="13"/>
  <c r="G3986" i="13"/>
  <c r="H3986" i="13"/>
  <c r="I3986" i="13"/>
  <c r="J3986" i="13"/>
  <c r="K3986" i="13"/>
  <c r="L3986" i="13"/>
  <c r="M3986" i="13"/>
  <c r="N3986" i="13"/>
  <c r="P3986" i="13"/>
  <c r="R3986" i="13"/>
  <c r="S3986" i="13"/>
  <c r="T3986" i="13" s="1"/>
  <c r="V3986" i="13" s="1"/>
  <c r="R3987" i="13"/>
  <c r="B3987" i="13"/>
  <c r="C3987" i="13"/>
  <c r="D3987" i="13"/>
  <c r="E3987" i="13"/>
  <c r="G3987" i="13"/>
  <c r="H3987" i="13"/>
  <c r="I3987" i="13"/>
  <c r="J3987" i="13"/>
  <c r="K3987" i="13"/>
  <c r="L3987" i="13"/>
  <c r="M3987" i="13"/>
  <c r="N3987" i="13"/>
  <c r="P3987" i="13"/>
  <c r="S3988" i="13"/>
  <c r="B3988" i="13"/>
  <c r="C3988" i="13"/>
  <c r="D3988" i="13"/>
  <c r="E3988" i="13"/>
  <c r="G3988" i="13"/>
  <c r="H3988" i="13"/>
  <c r="I3988" i="13"/>
  <c r="J3988" i="13"/>
  <c r="K3988" i="13"/>
  <c r="L3988" i="13"/>
  <c r="M3988" i="13"/>
  <c r="N3988" i="13"/>
  <c r="P3988" i="13"/>
  <c r="R3988" i="13"/>
  <c r="B3989" i="13"/>
  <c r="C3989" i="13"/>
  <c r="D3989" i="13"/>
  <c r="E3989" i="13"/>
  <c r="G3989" i="13"/>
  <c r="H3989" i="13"/>
  <c r="I3989" i="13"/>
  <c r="J3989" i="13"/>
  <c r="K3989" i="13"/>
  <c r="L3989" i="13"/>
  <c r="M3989" i="13"/>
  <c r="N3989" i="13"/>
  <c r="P3989" i="13"/>
  <c r="R3989" i="13"/>
  <c r="S3989" i="13"/>
  <c r="T3989" i="13" s="1"/>
  <c r="V3989" i="13" s="1"/>
  <c r="B3990" i="13"/>
  <c r="C3990" i="13"/>
  <c r="D3990" i="13"/>
  <c r="E3990" i="13"/>
  <c r="G3990" i="13"/>
  <c r="H3990" i="13"/>
  <c r="I3990" i="13"/>
  <c r="J3990" i="13"/>
  <c r="K3990" i="13"/>
  <c r="L3990" i="13"/>
  <c r="M3990" i="13"/>
  <c r="N3990" i="13"/>
  <c r="P3990" i="13"/>
  <c r="R3991" i="13"/>
  <c r="B3991" i="13"/>
  <c r="C3991" i="13"/>
  <c r="D3991" i="13"/>
  <c r="E3991" i="13"/>
  <c r="G3991" i="13"/>
  <c r="H3991" i="13"/>
  <c r="I3991" i="13"/>
  <c r="J3991" i="13"/>
  <c r="K3991" i="13"/>
  <c r="L3991" i="13"/>
  <c r="M3991" i="13"/>
  <c r="N3991" i="13"/>
  <c r="P3991" i="13"/>
  <c r="R3992" i="13"/>
  <c r="B3992" i="13"/>
  <c r="C3992" i="13"/>
  <c r="D3992" i="13"/>
  <c r="E3992" i="13"/>
  <c r="G3992" i="13"/>
  <c r="H3992" i="13"/>
  <c r="I3992" i="13"/>
  <c r="J3992" i="13"/>
  <c r="K3992" i="13"/>
  <c r="L3992" i="13"/>
  <c r="M3992" i="13"/>
  <c r="N3992" i="13"/>
  <c r="P3992" i="13"/>
  <c r="B3993" i="13"/>
  <c r="C3993" i="13"/>
  <c r="D3993" i="13"/>
  <c r="E3993" i="13"/>
  <c r="G3993" i="13"/>
  <c r="H3993" i="13"/>
  <c r="I3993" i="13"/>
  <c r="J3993" i="13"/>
  <c r="K3993" i="13"/>
  <c r="L3993" i="13"/>
  <c r="M3993" i="13"/>
  <c r="N3993" i="13"/>
  <c r="P3993" i="13"/>
  <c r="B3994" i="13"/>
  <c r="C3994" i="13"/>
  <c r="D3994" i="13"/>
  <c r="E3994" i="13"/>
  <c r="G3994" i="13"/>
  <c r="H3994" i="13"/>
  <c r="I3994" i="13"/>
  <c r="J3994" i="13"/>
  <c r="K3994" i="13"/>
  <c r="L3994" i="13"/>
  <c r="M3994" i="13"/>
  <c r="N3994" i="13"/>
  <c r="P3994" i="13"/>
  <c r="R3994" i="13"/>
  <c r="S3994" i="13"/>
  <c r="T3994" i="13" s="1"/>
  <c r="V3994" i="13" s="1"/>
  <c r="B3995" i="13"/>
  <c r="C3995" i="13"/>
  <c r="D3995" i="13"/>
  <c r="E3995" i="13"/>
  <c r="G3995" i="13"/>
  <c r="H3995" i="13"/>
  <c r="I3995" i="13"/>
  <c r="J3995" i="13"/>
  <c r="K3995" i="13"/>
  <c r="L3995" i="13"/>
  <c r="M3995" i="13"/>
  <c r="N3995" i="13"/>
  <c r="P3995" i="13"/>
  <c r="S3996" i="13"/>
  <c r="B3996" i="13"/>
  <c r="C3996" i="13"/>
  <c r="D3996" i="13"/>
  <c r="E3996" i="13"/>
  <c r="G3996" i="13"/>
  <c r="H3996" i="13"/>
  <c r="I3996" i="13"/>
  <c r="J3996" i="13"/>
  <c r="K3996" i="13"/>
  <c r="L3996" i="13"/>
  <c r="M3996" i="13"/>
  <c r="N3996" i="13"/>
  <c r="P3996" i="13"/>
  <c r="R3996" i="13"/>
  <c r="B3997" i="13"/>
  <c r="C3997" i="13"/>
  <c r="D3997" i="13"/>
  <c r="E3997" i="13"/>
  <c r="G3997" i="13"/>
  <c r="H3997" i="13"/>
  <c r="I3997" i="13"/>
  <c r="J3997" i="13"/>
  <c r="K3997" i="13"/>
  <c r="L3997" i="13"/>
  <c r="M3997" i="13"/>
  <c r="N3997" i="13"/>
  <c r="P3997" i="13"/>
  <c r="R3997" i="13"/>
  <c r="S3997" i="13"/>
  <c r="T3997" i="13" s="1"/>
  <c r="V3997" i="13" s="1"/>
  <c r="B3998" i="13"/>
  <c r="C3998" i="13"/>
  <c r="D3998" i="13"/>
  <c r="E3998" i="13"/>
  <c r="G3998" i="13"/>
  <c r="H3998" i="13"/>
  <c r="I3998" i="13"/>
  <c r="J3998" i="13"/>
  <c r="K3998" i="13"/>
  <c r="L3998" i="13"/>
  <c r="M3998" i="13"/>
  <c r="N3998" i="13"/>
  <c r="P3998" i="13"/>
  <c r="R3999" i="13"/>
  <c r="B3999" i="13"/>
  <c r="C3999" i="13"/>
  <c r="D3999" i="13"/>
  <c r="E3999" i="13"/>
  <c r="G3999" i="13"/>
  <c r="H3999" i="13"/>
  <c r="I3999" i="13"/>
  <c r="J3999" i="13"/>
  <c r="K3999" i="13"/>
  <c r="L3999" i="13"/>
  <c r="M3999" i="13"/>
  <c r="N3999" i="13"/>
  <c r="P3999" i="13"/>
  <c r="R4000" i="13"/>
  <c r="B4000" i="13"/>
  <c r="C4000" i="13"/>
  <c r="D4000" i="13"/>
  <c r="E4000" i="13"/>
  <c r="G4000" i="13"/>
  <c r="H4000" i="13"/>
  <c r="I4000" i="13"/>
  <c r="J4000" i="13"/>
  <c r="K4000" i="13"/>
  <c r="L4000" i="13"/>
  <c r="M4000" i="13"/>
  <c r="N4000" i="13"/>
  <c r="P4000" i="13"/>
  <c r="S1795" i="13" l="1"/>
  <c r="T1795" i="13" s="1"/>
  <c r="V1795" i="13" s="1"/>
  <c r="S579" i="13"/>
  <c r="S1883" i="13"/>
  <c r="T1883" i="13" s="1"/>
  <c r="V1883" i="13" s="1"/>
  <c r="R3047" i="13"/>
  <c r="S2335" i="13"/>
  <c r="R1839" i="13"/>
  <c r="S1895" i="13"/>
  <c r="T1895" i="13" s="1"/>
  <c r="V1895" i="13" s="1"/>
  <c r="S2487" i="13"/>
  <c r="T2487" i="13" s="1"/>
  <c r="V2487" i="13" s="1"/>
  <c r="S1761" i="13"/>
  <c r="T1761" i="13" s="1"/>
  <c r="V1761" i="13" s="1"/>
  <c r="R2566" i="13"/>
  <c r="R2590" i="13"/>
  <c r="R470" i="13"/>
  <c r="S2518" i="13"/>
  <c r="S2406" i="13"/>
  <c r="U2406" i="13" s="1"/>
  <c r="R3042" i="13"/>
  <c r="S3026" i="13"/>
  <c r="U3026" i="13" s="1"/>
  <c r="R2994" i="13"/>
  <c r="R1906" i="13"/>
  <c r="S2970" i="13"/>
  <c r="T2970" i="13" s="1"/>
  <c r="V2970" i="13" s="1"/>
  <c r="S2250" i="13"/>
  <c r="T2250" i="13" s="1"/>
  <c r="V2250" i="13" s="1"/>
  <c r="R2011" i="13"/>
  <c r="R1763" i="13"/>
  <c r="S1755" i="13"/>
  <c r="T1755" i="13" s="1"/>
  <c r="V1755" i="13" s="1"/>
  <c r="R1219" i="13"/>
  <c r="S771" i="13"/>
  <c r="T771" i="13" s="1"/>
  <c r="V771" i="13" s="1"/>
  <c r="S403" i="13"/>
  <c r="T403" i="13" s="1"/>
  <c r="V403" i="13" s="1"/>
  <c r="R3067" i="13"/>
  <c r="S1939" i="13"/>
  <c r="T1939" i="13" s="1"/>
  <c r="V1939" i="13" s="1"/>
  <c r="R1931" i="13"/>
  <c r="R1979" i="13"/>
  <c r="S1491" i="13"/>
  <c r="U1491" i="13" s="1"/>
  <c r="R1059" i="13"/>
  <c r="S963" i="13"/>
  <c r="T963" i="13" s="1"/>
  <c r="V963" i="13" s="1"/>
  <c r="S595" i="13"/>
  <c r="T595" i="13" s="1"/>
  <c r="V595" i="13" s="1"/>
  <c r="S1819" i="13"/>
  <c r="T1819" i="13" s="1"/>
  <c r="V1819" i="13" s="1"/>
  <c r="R1163" i="13"/>
  <c r="R723" i="13"/>
  <c r="S707" i="13"/>
  <c r="T707" i="13" s="1"/>
  <c r="V707" i="13" s="1"/>
  <c r="S523" i="13"/>
  <c r="T523" i="13" s="1"/>
  <c r="V523" i="13" s="1"/>
  <c r="S1859" i="13"/>
  <c r="T1859" i="13" s="1"/>
  <c r="V1859" i="13" s="1"/>
  <c r="R1459" i="13"/>
  <c r="R1187" i="13"/>
  <c r="S1139" i="13"/>
  <c r="T1139" i="13" s="1"/>
  <c r="V1139" i="13" s="1"/>
  <c r="R1131" i="13"/>
  <c r="S475" i="13"/>
  <c r="S467" i="13"/>
  <c r="T467" i="13" s="1"/>
  <c r="V467" i="13" s="1"/>
  <c r="R3187" i="13"/>
  <c r="R3107" i="13"/>
  <c r="R1963" i="13"/>
  <c r="T3542" i="13"/>
  <c r="V3542" i="13" s="1"/>
  <c r="U3542" i="13"/>
  <c r="R3998" i="13"/>
  <c r="S3990" i="13"/>
  <c r="R3974" i="13"/>
  <c r="S3966" i="13"/>
  <c r="R3950" i="13"/>
  <c r="R3926" i="13"/>
  <c r="S3918" i="13"/>
  <c r="R3894" i="13"/>
  <c r="R3662" i="13"/>
  <c r="R3654" i="13"/>
  <c r="S3646" i="13"/>
  <c r="T3646" i="13" s="1"/>
  <c r="V3646" i="13" s="1"/>
  <c r="S3638" i="13"/>
  <c r="T3638" i="13" s="1"/>
  <c r="V3638" i="13" s="1"/>
  <c r="S3630" i="13"/>
  <c r="U3630" i="13" s="1"/>
  <c r="R3622" i="13"/>
  <c r="S3598" i="13"/>
  <c r="S3566" i="13"/>
  <c r="R3550" i="13"/>
  <c r="R3494" i="13"/>
  <c r="R3398" i="13"/>
  <c r="S3390" i="13"/>
  <c r="S3382" i="13"/>
  <c r="T3382" i="13" s="1"/>
  <c r="V3382" i="13" s="1"/>
  <c r="S3342" i="13"/>
  <c r="T3342" i="13" s="1"/>
  <c r="V3342" i="13" s="1"/>
  <c r="R3246" i="13"/>
  <c r="S3238" i="13"/>
  <c r="T3238" i="13" s="1"/>
  <c r="V3238" i="13" s="1"/>
  <c r="U3234" i="13"/>
  <c r="R3214" i="13"/>
  <c r="R3206" i="13"/>
  <c r="R3014" i="13"/>
  <c r="R2526" i="13"/>
  <c r="S2382" i="13"/>
  <c r="T2382" i="13" s="1"/>
  <c r="V2382" i="13" s="1"/>
  <c r="R2222" i="13"/>
  <c r="R2038" i="13"/>
  <c r="S3942" i="13"/>
  <c r="S3910" i="13"/>
  <c r="R3614" i="13"/>
  <c r="R3606" i="13"/>
  <c r="S3486" i="13"/>
  <c r="T3486" i="13" s="1"/>
  <c r="V3486" i="13" s="1"/>
  <c r="S3374" i="13"/>
  <c r="T3374" i="13" s="1"/>
  <c r="V3374" i="13" s="1"/>
  <c r="S3150" i="13"/>
  <c r="T3150" i="13" s="1"/>
  <c r="V3150" i="13" s="1"/>
  <c r="S3126" i="13"/>
  <c r="T3126" i="13" s="1"/>
  <c r="V3126" i="13" s="1"/>
  <c r="R2974" i="13"/>
  <c r="S2958" i="13"/>
  <c r="R2918" i="13"/>
  <c r="S2822" i="13"/>
  <c r="T2822" i="13" s="1"/>
  <c r="V2822" i="13" s="1"/>
  <c r="S2558" i="13"/>
  <c r="T2558" i="13" s="1"/>
  <c r="V2558" i="13" s="1"/>
  <c r="R2294" i="13"/>
  <c r="S3886" i="13"/>
  <c r="T3886" i="13" s="1"/>
  <c r="V3886" i="13" s="1"/>
  <c r="S3462" i="13"/>
  <c r="S3366" i="13"/>
  <c r="T3366" i="13" s="1"/>
  <c r="V3366" i="13" s="1"/>
  <c r="S3334" i="13"/>
  <c r="T3334" i="13" s="1"/>
  <c r="V3334" i="13" s="1"/>
  <c r="R2902" i="13"/>
  <c r="R2678" i="13"/>
  <c r="R2662" i="13"/>
  <c r="R2622" i="13"/>
  <c r="S2550" i="13"/>
  <c r="T2550" i="13" s="1"/>
  <c r="V2550" i="13" s="1"/>
  <c r="R2494" i="13"/>
  <c r="S2302" i="13"/>
  <c r="S2246" i="13"/>
  <c r="R2102" i="13"/>
  <c r="R3542" i="13"/>
  <c r="S3534" i="13"/>
  <c r="T3534" i="13" s="1"/>
  <c r="V3534" i="13" s="1"/>
  <c r="S3454" i="13"/>
  <c r="T3454" i="13" s="1"/>
  <c r="V3454" i="13" s="1"/>
  <c r="S3230" i="13"/>
  <c r="T3230" i="13" s="1"/>
  <c r="V3230" i="13" s="1"/>
  <c r="U3118" i="13"/>
  <c r="R3046" i="13"/>
  <c r="R2966" i="13"/>
  <c r="R2886" i="13"/>
  <c r="R2614" i="13"/>
  <c r="R2486" i="13"/>
  <c r="S2454" i="13"/>
  <c r="T2454" i="13" s="1"/>
  <c r="V2454" i="13" s="1"/>
  <c r="R2430" i="13"/>
  <c r="R2262" i="13"/>
  <c r="S2214" i="13"/>
  <c r="S2198" i="13"/>
  <c r="T2198" i="13" s="1"/>
  <c r="V2198" i="13" s="1"/>
  <c r="R2182" i="13"/>
  <c r="R1966" i="13"/>
  <c r="R1742" i="13"/>
  <c r="S3982" i="13"/>
  <c r="U3982" i="13" s="1"/>
  <c r="S3934" i="13"/>
  <c r="S3902" i="13"/>
  <c r="R3142" i="13"/>
  <c r="S3110" i="13"/>
  <c r="T3110" i="13" s="1"/>
  <c r="V3110" i="13" s="1"/>
  <c r="S2982" i="13"/>
  <c r="T2982" i="13" s="1"/>
  <c r="V2982" i="13" s="1"/>
  <c r="R2798" i="13"/>
  <c r="R2742" i="13"/>
  <c r="R2726" i="13"/>
  <c r="R2574" i="13"/>
  <c r="S2534" i="13"/>
  <c r="U2534" i="13" s="1"/>
  <c r="R2478" i="13"/>
  <c r="R2438" i="13"/>
  <c r="R2310" i="13"/>
  <c r="S3670" i="13"/>
  <c r="T3670" i="13" s="1"/>
  <c r="V3670" i="13" s="1"/>
  <c r="S3574" i="13"/>
  <c r="T3564" i="13"/>
  <c r="V3564" i="13" s="1"/>
  <c r="S3558" i="13"/>
  <c r="T3558" i="13" s="1"/>
  <c r="V3558" i="13" s="1"/>
  <c r="S3502" i="13"/>
  <c r="T3502" i="13" s="1"/>
  <c r="V3502" i="13" s="1"/>
  <c r="S3470" i="13"/>
  <c r="T3470" i="13" s="1"/>
  <c r="V3470" i="13" s="1"/>
  <c r="S3414" i="13"/>
  <c r="T3414" i="13" s="1"/>
  <c r="V3414" i="13" s="1"/>
  <c r="S3406" i="13"/>
  <c r="T3406" i="13" s="1"/>
  <c r="V3406" i="13" s="1"/>
  <c r="S3350" i="13"/>
  <c r="T3350" i="13" s="1"/>
  <c r="V3350" i="13" s="1"/>
  <c r="S3310" i="13"/>
  <c r="T3310" i="13" s="1"/>
  <c r="V3310" i="13" s="1"/>
  <c r="S3302" i="13"/>
  <c r="T3302" i="13" s="1"/>
  <c r="V3302" i="13" s="1"/>
  <c r="S3294" i="13"/>
  <c r="T3294" i="13" s="1"/>
  <c r="V3294" i="13" s="1"/>
  <c r="S3286" i="13"/>
  <c r="T3286" i="13" s="1"/>
  <c r="V3286" i="13" s="1"/>
  <c r="S3278" i="13"/>
  <c r="T3278" i="13" s="1"/>
  <c r="V3278" i="13" s="1"/>
  <c r="S3270" i="13"/>
  <c r="S3262" i="13"/>
  <c r="S3254" i="13"/>
  <c r="T3254" i="13" s="1"/>
  <c r="V3254" i="13" s="1"/>
  <c r="S3222" i="13"/>
  <c r="T3222" i="13" s="1"/>
  <c r="V3222" i="13" s="1"/>
  <c r="R3158" i="13"/>
  <c r="R3102" i="13"/>
  <c r="R3094" i="13"/>
  <c r="S3086" i="13"/>
  <c r="R3062" i="13"/>
  <c r="R3006" i="13"/>
  <c r="S2990" i="13"/>
  <c r="T2990" i="13" s="1"/>
  <c r="V2990" i="13" s="1"/>
  <c r="S2910" i="13"/>
  <c r="U2910" i="13" s="1"/>
  <c r="R2790" i="13"/>
  <c r="S2750" i="13"/>
  <c r="T2750" i="13" s="1"/>
  <c r="V2750" i="13" s="1"/>
  <c r="S2582" i="13"/>
  <c r="T2582" i="13" s="1"/>
  <c r="V2582" i="13" s="1"/>
  <c r="S2398" i="13"/>
  <c r="R2238" i="13"/>
  <c r="S2118" i="13"/>
  <c r="T2118" i="13" s="1"/>
  <c r="V2118" i="13" s="1"/>
  <c r="R1798" i="13"/>
  <c r="R3182" i="13"/>
  <c r="S3078" i="13"/>
  <c r="T3078" i="13" s="1"/>
  <c r="V3078" i="13" s="1"/>
  <c r="R2950" i="13"/>
  <c r="S2870" i="13"/>
  <c r="T2870" i="13" s="1"/>
  <c r="V2870" i="13" s="1"/>
  <c r="R2814" i="13"/>
  <c r="R2806" i="13"/>
  <c r="R2606" i="13"/>
  <c r="R2462" i="13"/>
  <c r="R1958" i="13"/>
  <c r="U3933" i="13"/>
  <c r="U3310" i="13"/>
  <c r="U3925" i="13"/>
  <c r="U3924" i="13"/>
  <c r="U3358" i="13"/>
  <c r="U3246" i="13"/>
  <c r="U3222" i="13"/>
  <c r="U3354" i="13"/>
  <c r="T3707" i="13"/>
  <c r="V3707" i="13" s="1"/>
  <c r="U3707" i="13"/>
  <c r="T3747" i="13"/>
  <c r="V3747" i="13" s="1"/>
  <c r="U3747" i="13"/>
  <c r="T3771" i="13"/>
  <c r="V3771" i="13" s="1"/>
  <c r="U3771" i="13"/>
  <c r="S3939" i="13"/>
  <c r="T3939" i="13" s="1"/>
  <c r="V3939" i="13" s="1"/>
  <c r="S3755" i="13"/>
  <c r="R3747" i="13"/>
  <c r="R3699" i="13"/>
  <c r="S3643" i="13"/>
  <c r="T3643" i="13" s="1"/>
  <c r="V3643" i="13" s="1"/>
  <c r="R3635" i="13"/>
  <c r="S3611" i="13"/>
  <c r="T3611" i="13" s="1"/>
  <c r="V3611" i="13" s="1"/>
  <c r="S3571" i="13"/>
  <c r="U3571" i="13" s="1"/>
  <c r="S3555" i="13"/>
  <c r="T3555" i="13" s="1"/>
  <c r="V3555" i="13" s="1"/>
  <c r="R3499" i="13"/>
  <c r="R3427" i="13"/>
  <c r="S3419" i="13"/>
  <c r="S3371" i="13"/>
  <c r="R3347" i="13"/>
  <c r="R3291" i="13"/>
  <c r="S3283" i="13"/>
  <c r="T3283" i="13" s="1"/>
  <c r="V3283" i="13" s="1"/>
  <c r="R3259" i="13"/>
  <c r="S3251" i="13"/>
  <c r="T3251" i="13" s="1"/>
  <c r="V3251" i="13" s="1"/>
  <c r="S3235" i="13"/>
  <c r="R3211" i="13"/>
  <c r="R3203" i="13"/>
  <c r="R3155" i="13"/>
  <c r="S3139" i="13"/>
  <c r="S3099" i="13"/>
  <c r="T3099" i="13" s="1"/>
  <c r="V3099" i="13" s="1"/>
  <c r="R3083" i="13"/>
  <c r="S1923" i="13"/>
  <c r="T1923" i="13" s="1"/>
  <c r="V1923" i="13" s="1"/>
  <c r="S1899" i="13"/>
  <c r="T1899" i="13" s="1"/>
  <c r="V1899" i="13" s="1"/>
  <c r="S1835" i="13"/>
  <c r="T1835" i="13" s="1"/>
  <c r="V1835" i="13" s="1"/>
  <c r="S1731" i="13"/>
  <c r="T1731" i="13" s="1"/>
  <c r="V1731" i="13" s="1"/>
  <c r="S1659" i="13"/>
  <c r="R1635" i="13"/>
  <c r="S1627" i="13"/>
  <c r="T1627" i="13" s="1"/>
  <c r="V1627" i="13" s="1"/>
  <c r="S1579" i="13"/>
  <c r="T1579" i="13" s="1"/>
  <c r="V1579" i="13" s="1"/>
  <c r="S1563" i="13"/>
  <c r="T1563" i="13" s="1"/>
  <c r="V1563" i="13" s="1"/>
  <c r="R1547" i="13"/>
  <c r="S1539" i="13"/>
  <c r="T1539" i="13" s="1"/>
  <c r="V1539" i="13" s="1"/>
  <c r="S1387" i="13"/>
  <c r="T1387" i="13" s="1"/>
  <c r="V1387" i="13" s="1"/>
  <c r="R1275" i="13"/>
  <c r="R1203" i="13"/>
  <c r="R1171" i="13"/>
  <c r="R1155" i="13"/>
  <c r="R1107" i="13"/>
  <c r="S1035" i="13"/>
  <c r="U1035" i="13" s="1"/>
  <c r="S995" i="13"/>
  <c r="T995" i="13" s="1"/>
  <c r="V995" i="13" s="1"/>
  <c r="S987" i="13"/>
  <c r="T987" i="13" s="1"/>
  <c r="V987" i="13" s="1"/>
  <c r="S971" i="13"/>
  <c r="S939" i="13"/>
  <c r="S875" i="13"/>
  <c r="T875" i="13" s="1"/>
  <c r="V875" i="13" s="1"/>
  <c r="R843" i="13"/>
  <c r="S787" i="13"/>
  <c r="T787" i="13" s="1"/>
  <c r="V787" i="13" s="1"/>
  <c r="R747" i="13"/>
  <c r="R739" i="13"/>
  <c r="R643" i="13"/>
  <c r="S563" i="13"/>
  <c r="T563" i="13" s="1"/>
  <c r="V563" i="13" s="1"/>
  <c r="S547" i="13"/>
  <c r="T547" i="13" s="1"/>
  <c r="V547" i="13" s="1"/>
  <c r="R443" i="13"/>
  <c r="R347" i="13"/>
  <c r="R331" i="13"/>
  <c r="U275" i="13"/>
  <c r="R243" i="13"/>
  <c r="R131" i="13"/>
  <c r="R123" i="13"/>
  <c r="R3971" i="13"/>
  <c r="R3947" i="13"/>
  <c r="R3907" i="13"/>
  <c r="R3891" i="13"/>
  <c r="R3691" i="13"/>
  <c r="R3659" i="13"/>
  <c r="S3587" i="13"/>
  <c r="T3587" i="13" s="1"/>
  <c r="V3587" i="13" s="1"/>
  <c r="S3539" i="13"/>
  <c r="S3515" i="13"/>
  <c r="S3491" i="13"/>
  <c r="T3491" i="13" s="1"/>
  <c r="V3491" i="13" s="1"/>
  <c r="S3387" i="13"/>
  <c r="T3387" i="13" s="1"/>
  <c r="V3387" i="13" s="1"/>
  <c r="S3355" i="13"/>
  <c r="T3355" i="13" s="1"/>
  <c r="V3355" i="13" s="1"/>
  <c r="S3307" i="13"/>
  <c r="R3171" i="13"/>
  <c r="S3091" i="13"/>
  <c r="T3091" i="13" s="1"/>
  <c r="V3091" i="13" s="1"/>
  <c r="S3051" i="13"/>
  <c r="T3051" i="13" s="1"/>
  <c r="V3051" i="13" s="1"/>
  <c r="S1915" i="13"/>
  <c r="T1915" i="13" s="1"/>
  <c r="V1915" i="13" s="1"/>
  <c r="S1851" i="13"/>
  <c r="T1851" i="13" s="1"/>
  <c r="V1851" i="13" s="1"/>
  <c r="S1723" i="13"/>
  <c r="T1723" i="13" s="1"/>
  <c r="V1723" i="13" s="1"/>
  <c r="S1667" i="13"/>
  <c r="T1667" i="13" s="1"/>
  <c r="V1667" i="13" s="1"/>
  <c r="S1651" i="13"/>
  <c r="T1651" i="13" s="1"/>
  <c r="V1651" i="13" s="1"/>
  <c r="S1603" i="13"/>
  <c r="T1603" i="13" s="1"/>
  <c r="V1603" i="13" s="1"/>
  <c r="R1587" i="13"/>
  <c r="R1571" i="13"/>
  <c r="S1499" i="13"/>
  <c r="R1443" i="13"/>
  <c r="R1315" i="13"/>
  <c r="S1299" i="13"/>
  <c r="U1299" i="13" s="1"/>
  <c r="S1259" i="13"/>
  <c r="T1259" i="13" s="1"/>
  <c r="V1259" i="13" s="1"/>
  <c r="R1227" i="13"/>
  <c r="S1123" i="13"/>
  <c r="T1123" i="13" s="1"/>
  <c r="V1123" i="13" s="1"/>
  <c r="S1099" i="13"/>
  <c r="R1067" i="13"/>
  <c r="R1027" i="13"/>
  <c r="R1003" i="13"/>
  <c r="S955" i="13"/>
  <c r="T955" i="13" s="1"/>
  <c r="V955" i="13" s="1"/>
  <c r="S867" i="13"/>
  <c r="T867" i="13" s="1"/>
  <c r="V867" i="13" s="1"/>
  <c r="R851" i="13"/>
  <c r="R763" i="13"/>
  <c r="S659" i="13"/>
  <c r="T659" i="13" s="1"/>
  <c r="V659" i="13" s="1"/>
  <c r="R411" i="13"/>
  <c r="R379" i="13"/>
  <c r="R355" i="13"/>
  <c r="S291" i="13"/>
  <c r="T291" i="13" s="1"/>
  <c r="V291" i="13" s="1"/>
  <c r="S3915" i="13"/>
  <c r="T3915" i="13" s="1"/>
  <c r="V3915" i="13" s="1"/>
  <c r="S3899" i="13"/>
  <c r="T3899" i="13" s="1"/>
  <c r="V3899" i="13" s="1"/>
  <c r="R3955" i="13"/>
  <c r="R3923" i="13"/>
  <c r="R3771" i="13"/>
  <c r="R3739" i="13"/>
  <c r="S3443" i="13"/>
  <c r="T3443" i="13" s="1"/>
  <c r="V3443" i="13" s="1"/>
  <c r="S3339" i="13"/>
  <c r="T3339" i="13" s="1"/>
  <c r="V3339" i="13" s="1"/>
  <c r="S3323" i="13"/>
  <c r="S3275" i="13"/>
  <c r="S3219" i="13"/>
  <c r="S3195" i="13"/>
  <c r="S3163" i="13"/>
  <c r="S3115" i="13"/>
  <c r="T3115" i="13" s="1"/>
  <c r="V3115" i="13" s="1"/>
  <c r="S2003" i="13"/>
  <c r="T2003" i="13" s="1"/>
  <c r="V2003" i="13" s="1"/>
  <c r="S1971" i="13"/>
  <c r="T1971" i="13" s="1"/>
  <c r="V1971" i="13" s="1"/>
  <c r="S1891" i="13"/>
  <c r="T1891" i="13" s="1"/>
  <c r="V1891" i="13" s="1"/>
  <c r="S1843" i="13"/>
  <c r="T1843" i="13" s="1"/>
  <c r="V1843" i="13" s="1"/>
  <c r="R1811" i="13"/>
  <c r="S1803" i="13"/>
  <c r="T1803" i="13" s="1"/>
  <c r="V1803" i="13" s="1"/>
  <c r="R1699" i="13"/>
  <c r="S1683" i="13"/>
  <c r="T1683" i="13" s="1"/>
  <c r="V1683" i="13" s="1"/>
  <c r="S1675" i="13"/>
  <c r="U1675" i="13" s="1"/>
  <c r="R1643" i="13"/>
  <c r="S1611" i="13"/>
  <c r="T1611" i="13" s="1"/>
  <c r="V1611" i="13" s="1"/>
  <c r="S1427" i="13"/>
  <c r="T1427" i="13" s="1"/>
  <c r="V1427" i="13" s="1"/>
  <c r="U1403" i="13"/>
  <c r="R1395" i="13"/>
  <c r="U1363" i="13"/>
  <c r="S1267" i="13"/>
  <c r="U1267" i="13" s="1"/>
  <c r="S1243" i="13"/>
  <c r="T1243" i="13" s="1"/>
  <c r="V1243" i="13" s="1"/>
  <c r="R1179" i="13"/>
  <c r="S1147" i="13"/>
  <c r="U1147" i="13" s="1"/>
  <c r="R1091" i="13"/>
  <c r="R1019" i="13"/>
  <c r="S979" i="13"/>
  <c r="S907" i="13"/>
  <c r="S835" i="13"/>
  <c r="T835" i="13" s="1"/>
  <c r="V835" i="13" s="1"/>
  <c r="R619" i="13"/>
  <c r="R307" i="13"/>
  <c r="S259" i="13"/>
  <c r="T259" i="13" s="1"/>
  <c r="V259" i="13" s="1"/>
  <c r="R3995" i="13"/>
  <c r="R3731" i="13"/>
  <c r="R3683" i="13"/>
  <c r="R3651" i="13"/>
  <c r="S3603" i="13"/>
  <c r="T3603" i="13" s="1"/>
  <c r="V3603" i="13" s="1"/>
  <c r="U3573" i="13"/>
  <c r="S3507" i="13"/>
  <c r="T3507" i="13" s="1"/>
  <c r="V3507" i="13" s="1"/>
  <c r="S3475" i="13"/>
  <c r="S3411" i="13"/>
  <c r="S3379" i="13"/>
  <c r="S3363" i="13"/>
  <c r="S3179" i="13"/>
  <c r="S3147" i="13"/>
  <c r="T3147" i="13" s="1"/>
  <c r="V3147" i="13" s="1"/>
  <c r="R1995" i="13"/>
  <c r="S1955" i="13"/>
  <c r="T1955" i="13" s="1"/>
  <c r="V1955" i="13" s="1"/>
  <c r="S1867" i="13"/>
  <c r="T1867" i="13" s="1"/>
  <c r="V1867" i="13" s="1"/>
  <c r="S1787" i="13"/>
  <c r="T1787" i="13" s="1"/>
  <c r="V1787" i="13" s="1"/>
  <c r="S1747" i="13"/>
  <c r="T1747" i="13" s="1"/>
  <c r="V1747" i="13" s="1"/>
  <c r="S1715" i="13"/>
  <c r="R1707" i="13"/>
  <c r="S1691" i="13"/>
  <c r="T1691" i="13" s="1"/>
  <c r="V1691" i="13" s="1"/>
  <c r="R1555" i="13"/>
  <c r="S1507" i="13"/>
  <c r="T1507" i="13" s="1"/>
  <c r="V1507" i="13" s="1"/>
  <c r="R1403" i="13"/>
  <c r="R1363" i="13"/>
  <c r="S1323" i="13"/>
  <c r="T1323" i="13" s="1"/>
  <c r="V1323" i="13" s="1"/>
  <c r="S1291" i="13"/>
  <c r="T1291" i="13" s="1"/>
  <c r="V1291" i="13" s="1"/>
  <c r="R1211" i="13"/>
  <c r="R1195" i="13"/>
  <c r="S1083" i="13"/>
  <c r="T1083" i="13" s="1"/>
  <c r="V1083" i="13" s="1"/>
  <c r="S827" i="13"/>
  <c r="T827" i="13" s="1"/>
  <c r="V827" i="13" s="1"/>
  <c r="R675" i="13"/>
  <c r="S587" i="13"/>
  <c r="T587" i="13" s="1"/>
  <c r="V587" i="13" s="1"/>
  <c r="R323" i="13"/>
  <c r="S299" i="13"/>
  <c r="R3979" i="13"/>
  <c r="U3973" i="13"/>
  <c r="U3949" i="13"/>
  <c r="R3931" i="13"/>
  <c r="R3763" i="13"/>
  <c r="R3723" i="13"/>
  <c r="S3627" i="13"/>
  <c r="T3627" i="13" s="1"/>
  <c r="V3627" i="13" s="1"/>
  <c r="S3579" i="13"/>
  <c r="T3579" i="13" s="1"/>
  <c r="V3579" i="13" s="1"/>
  <c r="S3547" i="13"/>
  <c r="S3531" i="13"/>
  <c r="T3531" i="13" s="1"/>
  <c r="V3531" i="13" s="1"/>
  <c r="S3459" i="13"/>
  <c r="U3459" i="13" s="1"/>
  <c r="S3435" i="13"/>
  <c r="T3435" i="13" s="1"/>
  <c r="V3435" i="13" s="1"/>
  <c r="U3378" i="13"/>
  <c r="S3299" i="13"/>
  <c r="S3267" i="13"/>
  <c r="S3243" i="13"/>
  <c r="U3214" i="13"/>
  <c r="S3131" i="13"/>
  <c r="T3131" i="13" s="1"/>
  <c r="V3131" i="13" s="1"/>
  <c r="S1947" i="13"/>
  <c r="T1947" i="13" s="1"/>
  <c r="V1947" i="13" s="1"/>
  <c r="R1875" i="13"/>
  <c r="S1827" i="13"/>
  <c r="T1827" i="13" s="1"/>
  <c r="V1827" i="13" s="1"/>
  <c r="S1779" i="13"/>
  <c r="T1779" i="13" s="1"/>
  <c r="V1779" i="13" s="1"/>
  <c r="S1771" i="13"/>
  <c r="T1771" i="13" s="1"/>
  <c r="V1771" i="13" s="1"/>
  <c r="S1739" i="13"/>
  <c r="S1619" i="13"/>
  <c r="S1411" i="13"/>
  <c r="U1411" i="13" s="1"/>
  <c r="S1371" i="13"/>
  <c r="T1371" i="13" s="1"/>
  <c r="V1371" i="13" s="1"/>
  <c r="S1347" i="13"/>
  <c r="T1347" i="13" s="1"/>
  <c r="V1347" i="13" s="1"/>
  <c r="R1235" i="13"/>
  <c r="S1011" i="13"/>
  <c r="T1011" i="13" s="1"/>
  <c r="V1011" i="13" s="1"/>
  <c r="R923" i="13"/>
  <c r="S819" i="13"/>
  <c r="T819" i="13" s="1"/>
  <c r="V819" i="13" s="1"/>
  <c r="S755" i="13"/>
  <c r="T755" i="13" s="1"/>
  <c r="V755" i="13" s="1"/>
  <c r="S691" i="13"/>
  <c r="T691" i="13" s="1"/>
  <c r="V691" i="13" s="1"/>
  <c r="R627" i="13"/>
  <c r="R603" i="13"/>
  <c r="S515" i="13"/>
  <c r="T515" i="13" s="1"/>
  <c r="V515" i="13" s="1"/>
  <c r="S507" i="13"/>
  <c r="T507" i="13" s="1"/>
  <c r="V507" i="13" s="1"/>
  <c r="S499" i="13"/>
  <c r="T499" i="13" s="1"/>
  <c r="V499" i="13" s="1"/>
  <c r="R427" i="13"/>
  <c r="S387" i="13"/>
  <c r="T387" i="13" s="1"/>
  <c r="V387" i="13" s="1"/>
  <c r="U3957" i="13"/>
  <c r="T3951" i="13"/>
  <c r="V3951" i="13" s="1"/>
  <c r="U3486" i="13"/>
  <c r="U3334" i="13"/>
  <c r="U3242" i="13"/>
  <c r="S1987" i="13"/>
  <c r="T1987" i="13" s="1"/>
  <c r="V1987" i="13" s="1"/>
  <c r="S1907" i="13"/>
  <c r="T1907" i="13" s="1"/>
  <c r="V1907" i="13" s="1"/>
  <c r="S1595" i="13"/>
  <c r="S1531" i="13"/>
  <c r="T1531" i="13" s="1"/>
  <c r="V1531" i="13" s="1"/>
  <c r="S1475" i="13"/>
  <c r="T1475" i="13" s="1"/>
  <c r="V1475" i="13" s="1"/>
  <c r="S1467" i="13"/>
  <c r="T1467" i="13" s="1"/>
  <c r="V1467" i="13" s="1"/>
  <c r="S1451" i="13"/>
  <c r="T1451" i="13" s="1"/>
  <c r="V1451" i="13" s="1"/>
  <c r="S1435" i="13"/>
  <c r="T1435" i="13" s="1"/>
  <c r="V1435" i="13" s="1"/>
  <c r="S1331" i="13"/>
  <c r="T1331" i="13" s="1"/>
  <c r="V1331" i="13" s="1"/>
  <c r="S1307" i="13"/>
  <c r="T1307" i="13" s="1"/>
  <c r="V1307" i="13" s="1"/>
  <c r="S1115" i="13"/>
  <c r="R915" i="13"/>
  <c r="S883" i="13"/>
  <c r="T883" i="13" s="1"/>
  <c r="V883" i="13" s="1"/>
  <c r="R571" i="13"/>
  <c r="S235" i="13"/>
  <c r="T235" i="13" s="1"/>
  <c r="V235" i="13" s="1"/>
  <c r="S107" i="13"/>
  <c r="T107" i="13" s="1"/>
  <c r="V107" i="13" s="1"/>
  <c r="R67" i="13"/>
  <c r="U3997" i="13"/>
  <c r="S3123" i="13"/>
  <c r="T3123" i="13" s="1"/>
  <c r="V3123" i="13" s="1"/>
  <c r="S3075" i="13"/>
  <c r="T3075" i="13" s="1"/>
  <c r="V3075" i="13" s="1"/>
  <c r="R1515" i="13"/>
  <c r="S1379" i="13"/>
  <c r="T1379" i="13" s="1"/>
  <c r="V1379" i="13" s="1"/>
  <c r="S1283" i="13"/>
  <c r="U1283" i="13" s="1"/>
  <c r="S1251" i="13"/>
  <c r="T1251" i="13" s="1"/>
  <c r="V1251" i="13" s="1"/>
  <c r="S947" i="13"/>
  <c r="U947" i="13" s="1"/>
  <c r="R531" i="13"/>
  <c r="S451" i="13"/>
  <c r="U451" i="13" s="1"/>
  <c r="S419" i="13"/>
  <c r="T419" i="13" s="1"/>
  <c r="V419" i="13" s="1"/>
  <c r="S395" i="13"/>
  <c r="T395" i="13" s="1"/>
  <c r="V395" i="13" s="1"/>
  <c r="S267" i="13"/>
  <c r="T267" i="13" s="1"/>
  <c r="V267" i="13" s="1"/>
  <c r="R91" i="13"/>
  <c r="S43" i="13"/>
  <c r="T43" i="13" s="1"/>
  <c r="V43" i="13" s="1"/>
  <c r="S11" i="13"/>
  <c r="T11" i="13" s="1"/>
  <c r="V11" i="13" s="1"/>
  <c r="U3691" i="13"/>
  <c r="U3438" i="13"/>
  <c r="U3230" i="13"/>
  <c r="U3538" i="13"/>
  <c r="U3723" i="13"/>
  <c r="U3478" i="13"/>
  <c r="U3406" i="13"/>
  <c r="U3989" i="13"/>
  <c r="U3917" i="13"/>
  <c r="T3890" i="13"/>
  <c r="V3890" i="13" s="1"/>
  <c r="U3880" i="13"/>
  <c r="U3446" i="13"/>
  <c r="U3350" i="13"/>
  <c r="U3326" i="13"/>
  <c r="R1854" i="13"/>
  <c r="R1628" i="13"/>
  <c r="U3903" i="13"/>
  <c r="U3901" i="13"/>
  <c r="U3699" i="13"/>
  <c r="U3494" i="13"/>
  <c r="R1646" i="13"/>
  <c r="R1564" i="13"/>
  <c r="S1550" i="13"/>
  <c r="T1550" i="13" s="1"/>
  <c r="V1550" i="13" s="1"/>
  <c r="U3981" i="13"/>
  <c r="U3763" i="13"/>
  <c r="U3731" i="13"/>
  <c r="U3534" i="13"/>
  <c r="U3470" i="13"/>
  <c r="S1612" i="13"/>
  <c r="T1612" i="13" s="1"/>
  <c r="V1612" i="13" s="1"/>
  <c r="R1244" i="13"/>
  <c r="R1276" i="13"/>
  <c r="U3565" i="13"/>
  <c r="U3941" i="13"/>
  <c r="U3893" i="13"/>
  <c r="T3630" i="13"/>
  <c r="V3630" i="13" s="1"/>
  <c r="U3502" i="13"/>
  <c r="U3366" i="13"/>
  <c r="U3318" i="13"/>
  <c r="S1614" i="13"/>
  <c r="T1614" i="13" s="1"/>
  <c r="V1614" i="13" s="1"/>
  <c r="S1204" i="13"/>
  <c r="U1204" i="13" s="1"/>
  <c r="U1307" i="13"/>
  <c r="S1593" i="13"/>
  <c r="T1593" i="13" s="1"/>
  <c r="V1593" i="13" s="1"/>
  <c r="R1593" i="13"/>
  <c r="S721" i="13"/>
  <c r="T721" i="13" s="1"/>
  <c r="V721" i="13" s="1"/>
  <c r="R721" i="13"/>
  <c r="R3076" i="13"/>
  <c r="R2988" i="13"/>
  <c r="S2924" i="13"/>
  <c r="T2924" i="13" s="1"/>
  <c r="V2924" i="13" s="1"/>
  <c r="S2916" i="13"/>
  <c r="T2916" i="13" s="1"/>
  <c r="V2916" i="13" s="1"/>
  <c r="S2884" i="13"/>
  <c r="T2884" i="13" s="1"/>
  <c r="V2884" i="13" s="1"/>
  <c r="S2868" i="13"/>
  <c r="T2868" i="13" s="1"/>
  <c r="V2868" i="13" s="1"/>
  <c r="U2852" i="13"/>
  <c r="S2620" i="13"/>
  <c r="T2620" i="13" s="1"/>
  <c r="V2620" i="13" s="1"/>
  <c r="S2588" i="13"/>
  <c r="T2588" i="13" s="1"/>
  <c r="V2588" i="13" s="1"/>
  <c r="S2380" i="13"/>
  <c r="T2380" i="13" s="1"/>
  <c r="V2380" i="13" s="1"/>
  <c r="S2292" i="13"/>
  <c r="T2292" i="13" s="1"/>
  <c r="V2292" i="13" s="1"/>
  <c r="R2276" i="13"/>
  <c r="R2260" i="13"/>
  <c r="R2180" i="13"/>
  <c r="S2068" i="13"/>
  <c r="T2068" i="13" s="1"/>
  <c r="V2068" i="13" s="1"/>
  <c r="R1609" i="13"/>
  <c r="R1476" i="13"/>
  <c r="S1228" i="13"/>
  <c r="T1228" i="13" s="1"/>
  <c r="V1228" i="13" s="1"/>
  <c r="S1188" i="13"/>
  <c r="T1188" i="13" s="1"/>
  <c r="V1188" i="13" s="1"/>
  <c r="R1449" i="13"/>
  <c r="S1449" i="13"/>
  <c r="T1449" i="13" s="1"/>
  <c r="V1449" i="13" s="1"/>
  <c r="R65" i="13"/>
  <c r="S65" i="13"/>
  <c r="U65" i="13" s="1"/>
  <c r="R3204" i="13"/>
  <c r="S3196" i="13"/>
  <c r="T3196" i="13" s="1"/>
  <c r="V3196" i="13" s="1"/>
  <c r="R3156" i="13"/>
  <c r="R3148" i="13"/>
  <c r="R3124" i="13"/>
  <c r="R3108" i="13"/>
  <c r="S3028" i="13"/>
  <c r="U3028" i="13" s="1"/>
  <c r="S2972" i="13"/>
  <c r="U2972" i="13" s="1"/>
  <c r="S2956" i="13"/>
  <c r="T2956" i="13" s="1"/>
  <c r="V2956" i="13" s="1"/>
  <c r="S2908" i="13"/>
  <c r="T2908" i="13" s="1"/>
  <c r="V2908" i="13" s="1"/>
  <c r="S2881" i="13"/>
  <c r="T2881" i="13" s="1"/>
  <c r="V2881" i="13" s="1"/>
  <c r="R2852" i="13"/>
  <c r="S2836" i="13"/>
  <c r="T2836" i="13" s="1"/>
  <c r="V2836" i="13" s="1"/>
  <c r="U2780" i="13"/>
  <c r="S2764" i="13"/>
  <c r="T2764" i="13" s="1"/>
  <c r="V2764" i="13" s="1"/>
  <c r="S2692" i="13"/>
  <c r="T2692" i="13" s="1"/>
  <c r="V2692" i="13" s="1"/>
  <c r="S2668" i="13"/>
  <c r="U2652" i="13"/>
  <c r="S2572" i="13"/>
  <c r="T2572" i="13" s="1"/>
  <c r="V2572" i="13" s="1"/>
  <c r="S2012" i="13"/>
  <c r="U2012" i="13" s="1"/>
  <c r="T2008" i="13"/>
  <c r="V2008" i="13" s="1"/>
  <c r="S1737" i="13"/>
  <c r="T1737" i="13" s="1"/>
  <c r="V1737" i="13" s="1"/>
  <c r="S1697" i="13"/>
  <c r="T1697" i="13" s="1"/>
  <c r="V1697" i="13" s="1"/>
  <c r="S1220" i="13"/>
  <c r="U1220" i="13" s="1"/>
  <c r="S1212" i="13"/>
  <c r="T1212" i="13" s="1"/>
  <c r="V1212" i="13" s="1"/>
  <c r="S1172" i="13"/>
  <c r="T1172" i="13" s="1"/>
  <c r="V1172" i="13" s="1"/>
  <c r="S1481" i="13"/>
  <c r="T1481" i="13" s="1"/>
  <c r="V1481" i="13" s="1"/>
  <c r="R1481" i="13"/>
  <c r="R801" i="13"/>
  <c r="S801" i="13"/>
  <c r="T801" i="13" s="1"/>
  <c r="V801" i="13" s="1"/>
  <c r="S153" i="13"/>
  <c r="T153" i="13" s="1"/>
  <c r="V153" i="13" s="1"/>
  <c r="R153" i="13"/>
  <c r="S3092" i="13"/>
  <c r="T3092" i="13" s="1"/>
  <c r="V3092" i="13" s="1"/>
  <c r="S3052" i="13"/>
  <c r="T3052" i="13" s="1"/>
  <c r="V3052" i="13" s="1"/>
  <c r="S2996" i="13"/>
  <c r="T2996" i="13" s="1"/>
  <c r="V2996" i="13" s="1"/>
  <c r="S2828" i="13"/>
  <c r="T2828" i="13" s="1"/>
  <c r="V2828" i="13" s="1"/>
  <c r="S2812" i="13"/>
  <c r="T2812" i="13" s="1"/>
  <c r="V2812" i="13" s="1"/>
  <c r="R2780" i="13"/>
  <c r="S2740" i="13"/>
  <c r="T2740" i="13" s="1"/>
  <c r="V2740" i="13" s="1"/>
  <c r="U2716" i="13"/>
  <c r="S2684" i="13"/>
  <c r="T2684" i="13" s="1"/>
  <c r="V2684" i="13" s="1"/>
  <c r="R2652" i="13"/>
  <c r="S2636" i="13"/>
  <c r="T2636" i="13" s="1"/>
  <c r="V2636" i="13" s="1"/>
  <c r="S2596" i="13"/>
  <c r="T2596" i="13" s="1"/>
  <c r="V2596" i="13" s="1"/>
  <c r="R2388" i="13"/>
  <c r="S2372" i="13"/>
  <c r="T2372" i="13" s="1"/>
  <c r="V2372" i="13" s="1"/>
  <c r="S2340" i="13"/>
  <c r="T2340" i="13" s="1"/>
  <c r="V2340" i="13" s="1"/>
  <c r="R2268" i="13"/>
  <c r="R2244" i="13"/>
  <c r="S1713" i="13"/>
  <c r="T1713" i="13" s="1"/>
  <c r="V1713" i="13" s="1"/>
  <c r="R1681" i="13"/>
  <c r="R1649" i="13"/>
  <c r="S1252" i="13"/>
  <c r="T1252" i="13" s="1"/>
  <c r="V1252" i="13" s="1"/>
  <c r="S1132" i="13"/>
  <c r="T1132" i="13" s="1"/>
  <c r="V1132" i="13" s="1"/>
  <c r="S1577" i="13"/>
  <c r="T1577" i="13" s="1"/>
  <c r="V1577" i="13" s="1"/>
  <c r="R1577" i="13"/>
  <c r="R1465" i="13"/>
  <c r="S1465" i="13"/>
  <c r="T1465" i="13" s="1"/>
  <c r="V1465" i="13" s="1"/>
  <c r="R3188" i="13"/>
  <c r="R3164" i="13"/>
  <c r="R2716" i="13"/>
  <c r="S2316" i="13"/>
  <c r="T2316" i="13" s="1"/>
  <c r="V2316" i="13" s="1"/>
  <c r="R2220" i="13"/>
  <c r="R1745" i="13"/>
  <c r="S1657" i="13"/>
  <c r="T1657" i="13" s="1"/>
  <c r="V1657" i="13" s="1"/>
  <c r="S1492" i="13"/>
  <c r="T1492" i="13" s="1"/>
  <c r="V1492" i="13" s="1"/>
  <c r="S1297" i="13"/>
  <c r="T1297" i="13" s="1"/>
  <c r="V1297" i="13" s="1"/>
  <c r="R1196" i="13"/>
  <c r="S689" i="13"/>
  <c r="T689" i="13" s="1"/>
  <c r="V689" i="13" s="1"/>
  <c r="S1516" i="13"/>
  <c r="U1516" i="13" s="1"/>
  <c r="R1516" i="13"/>
  <c r="R1340" i="13"/>
  <c r="S1340" i="13"/>
  <c r="T1340" i="13" s="1"/>
  <c r="V1340" i="13" s="1"/>
  <c r="S1236" i="13"/>
  <c r="T1236" i="13" s="1"/>
  <c r="V1236" i="13" s="1"/>
  <c r="R1236" i="13"/>
  <c r="S1164" i="13"/>
  <c r="T1164" i="13" s="1"/>
  <c r="V1164" i="13" s="1"/>
  <c r="R1164" i="13"/>
  <c r="S548" i="13"/>
  <c r="T548" i="13" s="1"/>
  <c r="V548" i="13" s="1"/>
  <c r="R548" i="13"/>
  <c r="S172" i="13"/>
  <c r="T172" i="13" s="1"/>
  <c r="V172" i="13" s="1"/>
  <c r="R172" i="13"/>
  <c r="S2897" i="13"/>
  <c r="T2897" i="13" s="1"/>
  <c r="V2897" i="13" s="1"/>
  <c r="S1689" i="13"/>
  <c r="T1689" i="13" s="1"/>
  <c r="V1689" i="13" s="1"/>
  <c r="S1321" i="13"/>
  <c r="U1321" i="13" s="1"/>
  <c r="R1444" i="13"/>
  <c r="S1444" i="13"/>
  <c r="T1444" i="13" s="1"/>
  <c r="V1444" i="13" s="1"/>
  <c r="S1300" i="13"/>
  <c r="T1300" i="13" s="1"/>
  <c r="V1300" i="13" s="1"/>
  <c r="R1300" i="13"/>
  <c r="S1180" i="13"/>
  <c r="T1180" i="13" s="1"/>
  <c r="V1180" i="13" s="1"/>
  <c r="R1180" i="13"/>
  <c r="R708" i="13"/>
  <c r="S708" i="13"/>
  <c r="U708" i="13" s="1"/>
  <c r="S444" i="13"/>
  <c r="T444" i="13" s="1"/>
  <c r="V444" i="13" s="1"/>
  <c r="R444" i="13"/>
  <c r="S140" i="13"/>
  <c r="T140" i="13" s="1"/>
  <c r="V140" i="13" s="1"/>
  <c r="R140" i="13"/>
  <c r="S3004" i="13"/>
  <c r="T3004" i="13" s="1"/>
  <c r="V3004" i="13" s="1"/>
  <c r="S2948" i="13"/>
  <c r="T2948" i="13" s="1"/>
  <c r="V2948" i="13" s="1"/>
  <c r="U2932" i="13"/>
  <c r="S2860" i="13"/>
  <c r="T2860" i="13" s="1"/>
  <c r="V2860" i="13" s="1"/>
  <c r="S2804" i="13"/>
  <c r="T2804" i="13" s="1"/>
  <c r="V2804" i="13" s="1"/>
  <c r="S2796" i="13"/>
  <c r="T2796" i="13" s="1"/>
  <c r="V2796" i="13" s="1"/>
  <c r="S2772" i="13"/>
  <c r="T2772" i="13" s="1"/>
  <c r="V2772" i="13" s="1"/>
  <c r="S2708" i="13"/>
  <c r="T2708" i="13" s="1"/>
  <c r="V2708" i="13" s="1"/>
  <c r="S2556" i="13"/>
  <c r="T2556" i="13" s="1"/>
  <c r="V2556" i="13" s="1"/>
  <c r="S2324" i="13"/>
  <c r="T2324" i="13" s="1"/>
  <c r="V2324" i="13" s="1"/>
  <c r="R2228" i="13"/>
  <c r="R2020" i="13"/>
  <c r="R1769" i="13"/>
  <c r="R1721" i="13"/>
  <c r="R1420" i="13"/>
  <c r="R1268" i="13"/>
  <c r="S396" i="13"/>
  <c r="T396" i="13" s="1"/>
  <c r="V396" i="13" s="1"/>
  <c r="S1580" i="13"/>
  <c r="T1580" i="13" s="1"/>
  <c r="V1580" i="13" s="1"/>
  <c r="R1580" i="13"/>
  <c r="S1532" i="13"/>
  <c r="U1532" i="13" s="1"/>
  <c r="R1532" i="13"/>
  <c r="S1332" i="13"/>
  <c r="T1332" i="13" s="1"/>
  <c r="V1332" i="13" s="1"/>
  <c r="R1332" i="13"/>
  <c r="S1036" i="13"/>
  <c r="U1036" i="13" s="1"/>
  <c r="R1036" i="13"/>
  <c r="R540" i="13"/>
  <c r="S540" i="13"/>
  <c r="T540" i="13" s="1"/>
  <c r="V540" i="13" s="1"/>
  <c r="S516" i="13"/>
  <c r="T516" i="13" s="1"/>
  <c r="V516" i="13" s="1"/>
  <c r="R516" i="13"/>
  <c r="R492" i="13"/>
  <c r="S492" i="13"/>
  <c r="T492" i="13" s="1"/>
  <c r="V492" i="13" s="1"/>
  <c r="S3060" i="13"/>
  <c r="T3060" i="13" s="1"/>
  <c r="V3060" i="13" s="1"/>
  <c r="R2932" i="13"/>
  <c r="U2628" i="13"/>
  <c r="S2284" i="13"/>
  <c r="T2284" i="13" s="1"/>
  <c r="V2284" i="13" s="1"/>
  <c r="S2196" i="13"/>
  <c r="T2196" i="13" s="1"/>
  <c r="V2196" i="13" s="1"/>
  <c r="R1753" i="13"/>
  <c r="R1625" i="13"/>
  <c r="S1404" i="13"/>
  <c r="T1404" i="13" s="1"/>
  <c r="V1404" i="13" s="1"/>
  <c r="S1393" i="13"/>
  <c r="T1393" i="13" s="1"/>
  <c r="V1393" i="13" s="1"/>
  <c r="S1094" i="13"/>
  <c r="T1094" i="13" s="1"/>
  <c r="V1094" i="13" s="1"/>
  <c r="S966" i="13"/>
  <c r="T966" i="13" s="1"/>
  <c r="V966" i="13" s="1"/>
  <c r="U2600" i="13"/>
  <c r="U2700" i="13"/>
  <c r="S1729" i="13"/>
  <c r="T1729" i="13" s="1"/>
  <c r="V1729" i="13" s="1"/>
  <c r="R1729" i="13"/>
  <c r="R1665" i="13"/>
  <c r="S1665" i="13"/>
  <c r="T1665" i="13" s="1"/>
  <c r="V1665" i="13" s="1"/>
  <c r="R1633" i="13"/>
  <c r="S1633" i="13"/>
  <c r="T1633" i="13" s="1"/>
  <c r="V1633" i="13" s="1"/>
  <c r="R1617" i="13"/>
  <c r="S1617" i="13"/>
  <c r="T1617" i="13" s="1"/>
  <c r="V1617" i="13" s="1"/>
  <c r="R1601" i="13"/>
  <c r="S1601" i="13"/>
  <c r="T1601" i="13" s="1"/>
  <c r="V1601" i="13" s="1"/>
  <c r="R1569" i="13"/>
  <c r="S1569" i="13"/>
  <c r="T1569" i="13" s="1"/>
  <c r="V1569" i="13" s="1"/>
  <c r="R1545" i="13"/>
  <c r="S1545" i="13"/>
  <c r="T1545" i="13" s="1"/>
  <c r="V1545" i="13" s="1"/>
  <c r="R1537" i="13"/>
  <c r="S1537" i="13"/>
  <c r="T1537" i="13" s="1"/>
  <c r="V1537" i="13" s="1"/>
  <c r="R1505" i="13"/>
  <c r="S1505" i="13"/>
  <c r="T1505" i="13" s="1"/>
  <c r="V1505" i="13" s="1"/>
  <c r="R1497" i="13"/>
  <c r="S1497" i="13"/>
  <c r="T1497" i="13" s="1"/>
  <c r="V1497" i="13" s="1"/>
  <c r="S1457" i="13"/>
  <c r="T1457" i="13" s="1"/>
  <c r="V1457" i="13" s="1"/>
  <c r="R1457" i="13"/>
  <c r="S1433" i="13"/>
  <c r="T1433" i="13" s="1"/>
  <c r="V1433" i="13" s="1"/>
  <c r="R1433" i="13"/>
  <c r="R1425" i="13"/>
  <c r="S1425" i="13"/>
  <c r="U1425" i="13" s="1"/>
  <c r="R1417" i="13"/>
  <c r="S1417" i="13"/>
  <c r="T1417" i="13" s="1"/>
  <c r="V1417" i="13" s="1"/>
  <c r="S1409" i="13"/>
  <c r="T1409" i="13" s="1"/>
  <c r="V1409" i="13" s="1"/>
  <c r="R1409" i="13"/>
  <c r="R1377" i="13"/>
  <c r="S1377" i="13"/>
  <c r="T1377" i="13" s="1"/>
  <c r="V1377" i="13" s="1"/>
  <c r="R1369" i="13"/>
  <c r="S1369" i="13"/>
  <c r="T1369" i="13" s="1"/>
  <c r="V1369" i="13" s="1"/>
  <c r="R1361" i="13"/>
  <c r="S1361" i="13"/>
  <c r="T1361" i="13" s="1"/>
  <c r="V1361" i="13" s="1"/>
  <c r="R1353" i="13"/>
  <c r="S1353" i="13"/>
  <c r="T1353" i="13" s="1"/>
  <c r="V1353" i="13" s="1"/>
  <c r="S1345" i="13"/>
  <c r="T1345" i="13" s="1"/>
  <c r="V1345" i="13" s="1"/>
  <c r="R1345" i="13"/>
  <c r="S1337" i="13"/>
  <c r="T1337" i="13" s="1"/>
  <c r="V1337" i="13" s="1"/>
  <c r="R1337" i="13"/>
  <c r="S1329" i="13"/>
  <c r="T1329" i="13" s="1"/>
  <c r="V1329" i="13" s="1"/>
  <c r="R1329" i="13"/>
  <c r="R1313" i="13"/>
  <c r="S1313" i="13"/>
  <c r="T1313" i="13" s="1"/>
  <c r="V1313" i="13" s="1"/>
  <c r="R857" i="13"/>
  <c r="S857" i="13"/>
  <c r="T857" i="13" s="1"/>
  <c r="V857" i="13" s="1"/>
  <c r="T849" i="13"/>
  <c r="V849" i="13" s="1"/>
  <c r="U849" i="13"/>
  <c r="R841" i="13"/>
  <c r="S841" i="13"/>
  <c r="T841" i="13" s="1"/>
  <c r="V841" i="13" s="1"/>
  <c r="S833" i="13"/>
  <c r="T833" i="13" s="1"/>
  <c r="V833" i="13" s="1"/>
  <c r="R833" i="13"/>
  <c r="S793" i="13"/>
  <c r="T793" i="13" s="1"/>
  <c r="V793" i="13" s="1"/>
  <c r="R793" i="13"/>
  <c r="S785" i="13"/>
  <c r="R785" i="13"/>
  <c r="R729" i="13"/>
  <c r="S729" i="13"/>
  <c r="U729" i="13" s="1"/>
  <c r="S705" i="13"/>
  <c r="T705" i="13" s="1"/>
  <c r="V705" i="13" s="1"/>
  <c r="R705" i="13"/>
  <c r="R697" i="13"/>
  <c r="S697" i="13"/>
  <c r="T697" i="13" s="1"/>
  <c r="V697" i="13" s="1"/>
  <c r="R641" i="13"/>
  <c r="S641" i="13"/>
  <c r="T641" i="13" s="1"/>
  <c r="V641" i="13" s="1"/>
  <c r="S609" i="13"/>
  <c r="T609" i="13" s="1"/>
  <c r="V609" i="13" s="1"/>
  <c r="R609" i="13"/>
  <c r="S585" i="13"/>
  <c r="T585" i="13" s="1"/>
  <c r="V585" i="13" s="1"/>
  <c r="R585" i="13"/>
  <c r="R177" i="13"/>
  <c r="S177" i="13"/>
  <c r="U177" i="13" s="1"/>
  <c r="R169" i="13"/>
  <c r="S169" i="13"/>
  <c r="T169" i="13" s="1"/>
  <c r="V169" i="13" s="1"/>
  <c r="S129" i="13"/>
  <c r="T129" i="13" s="1"/>
  <c r="V129" i="13" s="1"/>
  <c r="R129" i="13"/>
  <c r="S113" i="13"/>
  <c r="T113" i="13" s="1"/>
  <c r="V113" i="13" s="1"/>
  <c r="R113" i="13"/>
  <c r="S73" i="13"/>
  <c r="T73" i="13" s="1"/>
  <c r="V73" i="13" s="1"/>
  <c r="R73" i="13"/>
  <c r="R57" i="13"/>
  <c r="S57" i="13"/>
  <c r="T57" i="13" s="1"/>
  <c r="V57" i="13" s="1"/>
  <c r="S41" i="13"/>
  <c r="T41" i="13" s="1"/>
  <c r="V41" i="13" s="1"/>
  <c r="R41" i="13"/>
  <c r="R25" i="13"/>
  <c r="S25" i="13"/>
  <c r="T25" i="13" s="1"/>
  <c r="V25" i="13" s="1"/>
  <c r="S17" i="13"/>
  <c r="R17" i="13"/>
  <c r="U2724" i="13"/>
  <c r="S1523" i="13"/>
  <c r="T1523" i="13" s="1"/>
  <c r="V1523" i="13" s="1"/>
  <c r="R1523" i="13"/>
  <c r="S1483" i="13"/>
  <c r="R1483" i="13"/>
  <c r="S1339" i="13"/>
  <c r="T1339" i="13" s="1"/>
  <c r="V1339" i="13" s="1"/>
  <c r="R1339" i="13"/>
  <c r="S1051" i="13"/>
  <c r="T1051" i="13" s="1"/>
  <c r="V1051" i="13" s="1"/>
  <c r="R1051" i="13"/>
  <c r="S931" i="13"/>
  <c r="U931" i="13" s="1"/>
  <c r="R931" i="13"/>
  <c r="S891" i="13"/>
  <c r="U891" i="13" s="1"/>
  <c r="R891" i="13"/>
  <c r="S859" i="13"/>
  <c r="T859" i="13" s="1"/>
  <c r="V859" i="13" s="1"/>
  <c r="R859" i="13"/>
  <c r="R811" i="13"/>
  <c r="S811" i="13"/>
  <c r="T811" i="13" s="1"/>
  <c r="V811" i="13" s="1"/>
  <c r="R795" i="13"/>
  <c r="S795" i="13"/>
  <c r="T795" i="13" s="1"/>
  <c r="V795" i="13" s="1"/>
  <c r="S779" i="13"/>
  <c r="T779" i="13" s="1"/>
  <c r="V779" i="13" s="1"/>
  <c r="R779" i="13"/>
  <c r="R731" i="13"/>
  <c r="S731" i="13"/>
  <c r="T731" i="13" s="1"/>
  <c r="V731" i="13" s="1"/>
  <c r="S715" i="13"/>
  <c r="T715" i="13" s="1"/>
  <c r="V715" i="13" s="1"/>
  <c r="R715" i="13"/>
  <c r="R699" i="13"/>
  <c r="S699" i="13"/>
  <c r="U699" i="13" s="1"/>
  <c r="R667" i="13"/>
  <c r="S667" i="13"/>
  <c r="T667" i="13" s="1"/>
  <c r="V667" i="13" s="1"/>
  <c r="R651" i="13"/>
  <c r="S651" i="13"/>
  <c r="T651" i="13" s="1"/>
  <c r="V651" i="13" s="1"/>
  <c r="S635" i="13"/>
  <c r="T635" i="13" s="1"/>
  <c r="V635" i="13" s="1"/>
  <c r="R635" i="13"/>
  <c r="S611" i="13"/>
  <c r="T611" i="13" s="1"/>
  <c r="V611" i="13" s="1"/>
  <c r="R611" i="13"/>
  <c r="R539" i="13"/>
  <c r="S539" i="13"/>
  <c r="T539" i="13" s="1"/>
  <c r="V539" i="13" s="1"/>
  <c r="S491" i="13"/>
  <c r="T491" i="13" s="1"/>
  <c r="V491" i="13" s="1"/>
  <c r="R491" i="13"/>
  <c r="S483" i="13"/>
  <c r="T483" i="13" s="1"/>
  <c r="V483" i="13" s="1"/>
  <c r="R483" i="13"/>
  <c r="R459" i="13"/>
  <c r="S459" i="13"/>
  <c r="T459" i="13" s="1"/>
  <c r="V459" i="13" s="1"/>
  <c r="S435" i="13"/>
  <c r="T435" i="13" s="1"/>
  <c r="V435" i="13" s="1"/>
  <c r="R435" i="13"/>
  <c r="S371" i="13"/>
  <c r="T371" i="13" s="1"/>
  <c r="V371" i="13" s="1"/>
  <c r="R371" i="13"/>
  <c r="R339" i="13"/>
  <c r="S339" i="13"/>
  <c r="T339" i="13" s="1"/>
  <c r="V339" i="13" s="1"/>
  <c r="R315" i="13"/>
  <c r="S315" i="13"/>
  <c r="T315" i="13" s="1"/>
  <c r="V315" i="13" s="1"/>
  <c r="R283" i="13"/>
  <c r="S283" i="13"/>
  <c r="U283" i="13" s="1"/>
  <c r="S251" i="13"/>
  <c r="T251" i="13" s="1"/>
  <c r="V251" i="13" s="1"/>
  <c r="R251" i="13"/>
  <c r="S115" i="13"/>
  <c r="T115" i="13" s="1"/>
  <c r="V115" i="13" s="1"/>
  <c r="R115" i="13"/>
  <c r="R51" i="13"/>
  <c r="S51" i="13"/>
  <c r="T51" i="13" s="1"/>
  <c r="V51" i="13" s="1"/>
  <c r="R27" i="13"/>
  <c r="S27" i="13"/>
  <c r="T27" i="13" s="1"/>
  <c r="V27" i="13" s="1"/>
  <c r="R348" i="13"/>
  <c r="R1388" i="13"/>
  <c r="S1380" i="13"/>
  <c r="U1380" i="13" s="1"/>
  <c r="R380" i="13"/>
  <c r="S293" i="13"/>
  <c r="T293" i="13" s="1"/>
  <c r="V293" i="13" s="1"/>
  <c r="S221" i="13"/>
  <c r="T221" i="13" s="1"/>
  <c r="V221" i="13" s="1"/>
  <c r="S813" i="13"/>
  <c r="T813" i="13" s="1"/>
  <c r="V813" i="13" s="1"/>
  <c r="R196" i="13"/>
  <c r="U2624" i="13"/>
  <c r="U2592" i="13"/>
  <c r="U3110" i="13"/>
  <c r="U2732" i="13"/>
  <c r="T2277" i="13"/>
  <c r="V2277" i="13" s="1"/>
  <c r="U2277" i="13"/>
  <c r="U2980" i="13"/>
  <c r="U2676" i="13"/>
  <c r="R1288" i="13"/>
  <c r="S1288" i="13"/>
  <c r="U1288" i="13" s="1"/>
  <c r="R1200" i="13"/>
  <c r="S1200" i="13"/>
  <c r="T1200" i="13" s="1"/>
  <c r="V1200" i="13" s="1"/>
  <c r="R1192" i="13"/>
  <c r="S1192" i="13"/>
  <c r="T1192" i="13" s="1"/>
  <c r="V1192" i="13" s="1"/>
  <c r="R1184" i="13"/>
  <c r="S1184" i="13"/>
  <c r="T1184" i="13" s="1"/>
  <c r="V1184" i="13" s="1"/>
  <c r="S1104" i="13"/>
  <c r="T1104" i="13" s="1"/>
  <c r="V1104" i="13" s="1"/>
  <c r="R1104" i="13"/>
  <c r="S1080" i="13"/>
  <c r="T1080" i="13" s="1"/>
  <c r="V1080" i="13" s="1"/>
  <c r="R1080" i="13"/>
  <c r="S1032" i="13"/>
  <c r="R1032" i="13"/>
  <c r="S1016" i="13"/>
  <c r="T1016" i="13" s="1"/>
  <c r="V1016" i="13" s="1"/>
  <c r="R1016" i="13"/>
  <c r="S1000" i="13"/>
  <c r="T1000" i="13" s="1"/>
  <c r="V1000" i="13" s="1"/>
  <c r="R1000" i="13"/>
  <c r="S992" i="13"/>
  <c r="T992" i="13" s="1"/>
  <c r="V992" i="13" s="1"/>
  <c r="R992" i="13"/>
  <c r="S984" i="13"/>
  <c r="T984" i="13" s="1"/>
  <c r="V984" i="13" s="1"/>
  <c r="R984" i="13"/>
  <c r="S976" i="13"/>
  <c r="T976" i="13" s="1"/>
  <c r="V976" i="13" s="1"/>
  <c r="R976" i="13"/>
  <c r="R968" i="13"/>
  <c r="S968" i="13"/>
  <c r="T968" i="13" s="1"/>
  <c r="V968" i="13" s="1"/>
  <c r="S944" i="13"/>
  <c r="T944" i="13" s="1"/>
  <c r="V944" i="13" s="1"/>
  <c r="R944" i="13"/>
  <c r="R912" i="13"/>
  <c r="S912" i="13"/>
  <c r="T912" i="13" s="1"/>
  <c r="V912" i="13" s="1"/>
  <c r="S904" i="13"/>
  <c r="T904" i="13" s="1"/>
  <c r="V904" i="13" s="1"/>
  <c r="R904" i="13"/>
  <c r="R888" i="13"/>
  <c r="S888" i="13"/>
  <c r="R880" i="13"/>
  <c r="S880" i="13"/>
  <c r="T880" i="13" s="1"/>
  <c r="V880" i="13" s="1"/>
  <c r="R856" i="13"/>
  <c r="S856" i="13"/>
  <c r="U856" i="13" s="1"/>
  <c r="R848" i="13"/>
  <c r="S848" i="13"/>
  <c r="T848" i="13" s="1"/>
  <c r="V848" i="13" s="1"/>
  <c r="R840" i="13"/>
  <c r="S840" i="13"/>
  <c r="T840" i="13" s="1"/>
  <c r="V840" i="13" s="1"/>
  <c r="R832" i="13"/>
  <c r="S832" i="13"/>
  <c r="T832" i="13" s="1"/>
  <c r="V832" i="13" s="1"/>
  <c r="R824" i="13"/>
  <c r="S824" i="13"/>
  <c r="T824" i="13" s="1"/>
  <c r="V824" i="13" s="1"/>
  <c r="R816" i="13"/>
  <c r="S816" i="13"/>
  <c r="T816" i="13" s="1"/>
  <c r="V816" i="13" s="1"/>
  <c r="R808" i="13"/>
  <c r="S808" i="13"/>
  <c r="T808" i="13" s="1"/>
  <c r="V808" i="13" s="1"/>
  <c r="S800" i="13"/>
  <c r="T800" i="13" s="1"/>
  <c r="V800" i="13" s="1"/>
  <c r="R800" i="13"/>
  <c r="R792" i="13"/>
  <c r="S792" i="13"/>
  <c r="T792" i="13" s="1"/>
  <c r="V792" i="13" s="1"/>
  <c r="S776" i="13"/>
  <c r="T776" i="13" s="1"/>
  <c r="V776" i="13" s="1"/>
  <c r="R776" i="13"/>
  <c r="S768" i="13"/>
  <c r="T768" i="13" s="1"/>
  <c r="V768" i="13" s="1"/>
  <c r="R768" i="13"/>
  <c r="R760" i="13"/>
  <c r="S760" i="13"/>
  <c r="U760" i="13" s="1"/>
  <c r="R744" i="13"/>
  <c r="S744" i="13"/>
  <c r="T744" i="13" s="1"/>
  <c r="V744" i="13" s="1"/>
  <c r="R736" i="13"/>
  <c r="S736" i="13"/>
  <c r="T736" i="13" s="1"/>
  <c r="V736" i="13" s="1"/>
  <c r="S728" i="13"/>
  <c r="T728" i="13" s="1"/>
  <c r="V728" i="13" s="1"/>
  <c r="R728" i="13"/>
  <c r="R720" i="13"/>
  <c r="S720" i="13"/>
  <c r="T720" i="13" s="1"/>
  <c r="V720" i="13" s="1"/>
  <c r="R704" i="13"/>
  <c r="S704" i="13"/>
  <c r="T704" i="13" s="1"/>
  <c r="V704" i="13" s="1"/>
  <c r="S688" i="13"/>
  <c r="T688" i="13" s="1"/>
  <c r="V688" i="13" s="1"/>
  <c r="R688" i="13"/>
  <c r="S680" i="13"/>
  <c r="T680" i="13" s="1"/>
  <c r="V680" i="13" s="1"/>
  <c r="R680" i="13"/>
  <c r="R664" i="13"/>
  <c r="S664" i="13"/>
  <c r="T664" i="13" s="1"/>
  <c r="V664" i="13" s="1"/>
  <c r="S648" i="13"/>
  <c r="R648" i="13"/>
  <c r="R568" i="13"/>
  <c r="S568" i="13"/>
  <c r="U568" i="13" s="1"/>
  <c r="S536" i="13"/>
  <c r="U536" i="13" s="1"/>
  <c r="R536" i="13"/>
  <c r="R528" i="13"/>
  <c r="S528" i="13"/>
  <c r="U528" i="13" s="1"/>
  <c r="R520" i="13"/>
  <c r="S520" i="13"/>
  <c r="U520" i="13" s="1"/>
  <c r="R512" i="13"/>
  <c r="S512" i="13"/>
  <c r="U512" i="13" s="1"/>
  <c r="R504" i="13"/>
  <c r="S504" i="13"/>
  <c r="U504" i="13" s="1"/>
  <c r="R488" i="13"/>
  <c r="S488" i="13"/>
  <c r="U488" i="13" s="1"/>
  <c r="S472" i="13"/>
  <c r="R472" i="13"/>
  <c r="S464" i="13"/>
  <c r="U464" i="13" s="1"/>
  <c r="R464" i="13"/>
  <c r="S328" i="13"/>
  <c r="T328" i="13" s="1"/>
  <c r="V328" i="13" s="1"/>
  <c r="R328" i="13"/>
  <c r="R296" i="13"/>
  <c r="S296" i="13"/>
  <c r="T296" i="13" s="1"/>
  <c r="V296" i="13" s="1"/>
  <c r="S288" i="13"/>
  <c r="T288" i="13" s="1"/>
  <c r="V288" i="13" s="1"/>
  <c r="R288" i="13"/>
  <c r="S280" i="13"/>
  <c r="T280" i="13" s="1"/>
  <c r="V280" i="13" s="1"/>
  <c r="R280" i="13"/>
  <c r="R272" i="13"/>
  <c r="S272" i="13"/>
  <c r="T272" i="13" s="1"/>
  <c r="V272" i="13" s="1"/>
  <c r="S264" i="13"/>
  <c r="T264" i="13" s="1"/>
  <c r="V264" i="13" s="1"/>
  <c r="R264" i="13"/>
  <c r="R256" i="13"/>
  <c r="S256" i="13"/>
  <c r="T256" i="13" s="1"/>
  <c r="V256" i="13" s="1"/>
  <c r="R224" i="13"/>
  <c r="S224" i="13"/>
  <c r="T224" i="13" s="1"/>
  <c r="V224" i="13" s="1"/>
  <c r="R144" i="13"/>
  <c r="S144" i="13"/>
  <c r="T144" i="13" s="1"/>
  <c r="V144" i="13" s="1"/>
  <c r="S80" i="13"/>
  <c r="T80" i="13" s="1"/>
  <c r="V80" i="13" s="1"/>
  <c r="R80" i="13"/>
  <c r="R64" i="13"/>
  <c r="S64" i="13"/>
  <c r="T64" i="13" s="1"/>
  <c r="V64" i="13" s="1"/>
  <c r="S16" i="13"/>
  <c r="T16" i="13" s="1"/>
  <c r="V16" i="13" s="1"/>
  <c r="R16" i="13"/>
  <c r="U2365" i="13"/>
  <c r="R373" i="13"/>
  <c r="R357" i="13"/>
  <c r="R301" i="13"/>
  <c r="R821" i="13"/>
  <c r="S733" i="13"/>
  <c r="T733" i="13" s="1"/>
  <c r="V733" i="13" s="1"/>
  <c r="R701" i="13"/>
  <c r="R453" i="13"/>
  <c r="S429" i="13"/>
  <c r="T429" i="13" s="1"/>
  <c r="V429" i="13" s="1"/>
  <c r="S365" i="13"/>
  <c r="T365" i="13" s="1"/>
  <c r="V365" i="13" s="1"/>
  <c r="R381" i="13"/>
  <c r="R101" i="13"/>
  <c r="S237" i="13"/>
  <c r="T237" i="13" s="1"/>
  <c r="V237" i="13" s="1"/>
  <c r="S205" i="13"/>
  <c r="T205" i="13" s="1"/>
  <c r="V205" i="13" s="1"/>
  <c r="U3051" i="13"/>
  <c r="U2580" i="13"/>
  <c r="U1761" i="13"/>
  <c r="T3050" i="13"/>
  <c r="V3050" i="13" s="1"/>
  <c r="R3170" i="13"/>
  <c r="U2576" i="13"/>
  <c r="U2564" i="13"/>
  <c r="U2325" i="13"/>
  <c r="U2293" i="13"/>
  <c r="R3058" i="13"/>
  <c r="S524" i="13"/>
  <c r="T524" i="13" s="1"/>
  <c r="V524" i="13" s="1"/>
  <c r="R524" i="13"/>
  <c r="R656" i="13"/>
  <c r="S656" i="13"/>
  <c r="T656" i="13" s="1"/>
  <c r="V656" i="13" s="1"/>
  <c r="S576" i="13"/>
  <c r="U576" i="13" s="1"/>
  <c r="R576" i="13"/>
  <c r="R312" i="13"/>
  <c r="S312" i="13"/>
  <c r="T312" i="13" s="1"/>
  <c r="V312" i="13" s="1"/>
  <c r="R304" i="13"/>
  <c r="S304" i="13"/>
  <c r="T304" i="13" s="1"/>
  <c r="V304" i="13" s="1"/>
  <c r="S216" i="13"/>
  <c r="T216" i="13" s="1"/>
  <c r="V216" i="13" s="1"/>
  <c r="R216" i="13"/>
  <c r="S96" i="13"/>
  <c r="R96" i="13"/>
  <c r="U3008" i="13"/>
  <c r="T1557" i="13"/>
  <c r="V1557" i="13" s="1"/>
  <c r="U1557" i="13"/>
  <c r="U405" i="13"/>
  <c r="R2301" i="13"/>
  <c r="S2301" i="13"/>
  <c r="R2189" i="13"/>
  <c r="S2189" i="13"/>
  <c r="T2189" i="13" s="1"/>
  <c r="V2189" i="13" s="1"/>
  <c r="R2173" i="13"/>
  <c r="S2173" i="13"/>
  <c r="T2173" i="13" s="1"/>
  <c r="V2173" i="13" s="1"/>
  <c r="S2165" i="13"/>
  <c r="T2165" i="13" s="1"/>
  <c r="V2165" i="13" s="1"/>
  <c r="R2165" i="13"/>
  <c r="R2157" i="13"/>
  <c r="S2157" i="13"/>
  <c r="R2141" i="13"/>
  <c r="S2141" i="13"/>
  <c r="T2141" i="13" s="1"/>
  <c r="V2141" i="13" s="1"/>
  <c r="S2133" i="13"/>
  <c r="T2133" i="13" s="1"/>
  <c r="V2133" i="13" s="1"/>
  <c r="R2133" i="13"/>
  <c r="R2117" i="13"/>
  <c r="S2117" i="13"/>
  <c r="T2117" i="13" s="1"/>
  <c r="V2117" i="13" s="1"/>
  <c r="R2109" i="13"/>
  <c r="S2109" i="13"/>
  <c r="R2101" i="13"/>
  <c r="S2101" i="13"/>
  <c r="T2101" i="13" s="1"/>
  <c r="V2101" i="13" s="1"/>
  <c r="R2093" i="13"/>
  <c r="S2093" i="13"/>
  <c r="T2093" i="13" s="1"/>
  <c r="V2093" i="13" s="1"/>
  <c r="S2077" i="13"/>
  <c r="T2077" i="13" s="1"/>
  <c r="V2077" i="13" s="1"/>
  <c r="R2077" i="13"/>
  <c r="R2069" i="13"/>
  <c r="S2069" i="13"/>
  <c r="R2053" i="13"/>
  <c r="S2053" i="13"/>
  <c r="T2053" i="13" s="1"/>
  <c r="V2053" i="13" s="1"/>
  <c r="R2045" i="13"/>
  <c r="S2045" i="13"/>
  <c r="T2045" i="13" s="1"/>
  <c r="V2045" i="13" s="1"/>
  <c r="R2037" i="13"/>
  <c r="S2037" i="13"/>
  <c r="U2037" i="13" s="1"/>
  <c r="S2029" i="13"/>
  <c r="T2029" i="13" s="1"/>
  <c r="V2029" i="13" s="1"/>
  <c r="R2029" i="13"/>
  <c r="S2021" i="13"/>
  <c r="U2021" i="13" s="1"/>
  <c r="R2021" i="13"/>
  <c r="R1581" i="13"/>
  <c r="S1581" i="13"/>
  <c r="R1573" i="13"/>
  <c r="S1573" i="13"/>
  <c r="T1573" i="13" s="1"/>
  <c r="V1573" i="13" s="1"/>
  <c r="R1565" i="13"/>
  <c r="S1565" i="13"/>
  <c r="T1565" i="13" s="1"/>
  <c r="V1565" i="13" s="1"/>
  <c r="S1549" i="13"/>
  <c r="T1549" i="13" s="1"/>
  <c r="V1549" i="13" s="1"/>
  <c r="R1549" i="13"/>
  <c r="S1541" i="13"/>
  <c r="T1541" i="13" s="1"/>
  <c r="V1541" i="13" s="1"/>
  <c r="R1541" i="13"/>
  <c r="S1309" i="13"/>
  <c r="T1309" i="13" s="1"/>
  <c r="V1309" i="13" s="1"/>
  <c r="R1309" i="13"/>
  <c r="S1301" i="13"/>
  <c r="T1301" i="13" s="1"/>
  <c r="V1301" i="13" s="1"/>
  <c r="R1301" i="13"/>
  <c r="S1045" i="13"/>
  <c r="R1045" i="13"/>
  <c r="R893" i="13"/>
  <c r="S893" i="13"/>
  <c r="T893" i="13" s="1"/>
  <c r="V893" i="13" s="1"/>
  <c r="S877" i="13"/>
  <c r="T877" i="13" s="1"/>
  <c r="V877" i="13" s="1"/>
  <c r="R877" i="13"/>
  <c r="R869" i="13"/>
  <c r="S869" i="13"/>
  <c r="R853" i="13"/>
  <c r="S853" i="13"/>
  <c r="T853" i="13" s="1"/>
  <c r="V853" i="13" s="1"/>
  <c r="S845" i="13"/>
  <c r="T845" i="13" s="1"/>
  <c r="V845" i="13" s="1"/>
  <c r="R845" i="13"/>
  <c r="R837" i="13"/>
  <c r="S837" i="13"/>
  <c r="T837" i="13" s="1"/>
  <c r="V837" i="13" s="1"/>
  <c r="R829" i="13"/>
  <c r="S829" i="13"/>
  <c r="S805" i="13"/>
  <c r="T805" i="13" s="1"/>
  <c r="V805" i="13" s="1"/>
  <c r="R805" i="13"/>
  <c r="R797" i="13"/>
  <c r="S797" i="13"/>
  <c r="T797" i="13" s="1"/>
  <c r="V797" i="13" s="1"/>
  <c r="S789" i="13"/>
  <c r="U789" i="13" s="1"/>
  <c r="R789" i="13"/>
  <c r="R781" i="13"/>
  <c r="S781" i="13"/>
  <c r="R773" i="13"/>
  <c r="S773" i="13"/>
  <c r="T773" i="13" s="1"/>
  <c r="V773" i="13" s="1"/>
  <c r="R765" i="13"/>
  <c r="S765" i="13"/>
  <c r="T765" i="13" s="1"/>
  <c r="V765" i="13" s="1"/>
  <c r="R757" i="13"/>
  <c r="S757" i="13"/>
  <c r="T757" i="13" s="1"/>
  <c r="V757" i="13" s="1"/>
  <c r="R741" i="13"/>
  <c r="S741" i="13"/>
  <c r="R725" i="13"/>
  <c r="S725" i="13"/>
  <c r="T725" i="13" s="1"/>
  <c r="V725" i="13" s="1"/>
  <c r="S709" i="13"/>
  <c r="R709" i="13"/>
  <c r="S685" i="13"/>
  <c r="T685" i="13" s="1"/>
  <c r="V685" i="13" s="1"/>
  <c r="R685" i="13"/>
  <c r="R677" i="13"/>
  <c r="S677" i="13"/>
  <c r="T677" i="13" s="1"/>
  <c r="V677" i="13" s="1"/>
  <c r="R653" i="13"/>
  <c r="S653" i="13"/>
  <c r="T653" i="13" s="1"/>
  <c r="V653" i="13" s="1"/>
  <c r="R445" i="13"/>
  <c r="S445" i="13"/>
  <c r="T445" i="13" s="1"/>
  <c r="V445" i="13" s="1"/>
  <c r="R437" i="13"/>
  <c r="S437" i="13"/>
  <c r="T437" i="13" s="1"/>
  <c r="V437" i="13" s="1"/>
  <c r="R421" i="13"/>
  <c r="S421" i="13"/>
  <c r="S413" i="13"/>
  <c r="T413" i="13" s="1"/>
  <c r="V413" i="13" s="1"/>
  <c r="R413" i="13"/>
  <c r="R397" i="13"/>
  <c r="S397" i="13"/>
  <c r="S389" i="13"/>
  <c r="R389" i="13"/>
  <c r="S349" i="13"/>
  <c r="T349" i="13" s="1"/>
  <c r="V349" i="13" s="1"/>
  <c r="R349" i="13"/>
  <c r="R341" i="13"/>
  <c r="S341" i="13"/>
  <c r="T341" i="13" s="1"/>
  <c r="V341" i="13" s="1"/>
  <c r="R333" i="13"/>
  <c r="S333" i="13"/>
  <c r="T333" i="13" s="1"/>
  <c r="V333" i="13" s="1"/>
  <c r="R325" i="13"/>
  <c r="S325" i="13"/>
  <c r="T325" i="13" s="1"/>
  <c r="V325" i="13" s="1"/>
  <c r="S317" i="13"/>
  <c r="T317" i="13" s="1"/>
  <c r="V317" i="13" s="1"/>
  <c r="R317" i="13"/>
  <c r="S285" i="13"/>
  <c r="T285" i="13" s="1"/>
  <c r="V285" i="13" s="1"/>
  <c r="R285" i="13"/>
  <c r="R269" i="13"/>
  <c r="S269" i="13"/>
  <c r="T269" i="13" s="1"/>
  <c r="V269" i="13" s="1"/>
  <c r="R261" i="13"/>
  <c r="S261" i="13"/>
  <c r="T261" i="13" s="1"/>
  <c r="V261" i="13" s="1"/>
  <c r="S229" i="13"/>
  <c r="T229" i="13" s="1"/>
  <c r="V229" i="13" s="1"/>
  <c r="R229" i="13"/>
  <c r="R213" i="13"/>
  <c r="S213" i="13"/>
  <c r="T213" i="13" s="1"/>
  <c r="V213" i="13" s="1"/>
  <c r="R197" i="13"/>
  <c r="S197" i="13"/>
  <c r="T197" i="13" s="1"/>
  <c r="V197" i="13" s="1"/>
  <c r="R117" i="13"/>
  <c r="S117" i="13"/>
  <c r="U117" i="13" s="1"/>
  <c r="R93" i="13"/>
  <c r="S93" i="13"/>
  <c r="U93" i="13" s="1"/>
  <c r="S85" i="13"/>
  <c r="U85" i="13" s="1"/>
  <c r="R85" i="13"/>
  <c r="S77" i="13"/>
  <c r="U77" i="13" s="1"/>
  <c r="R77" i="13"/>
  <c r="S69" i="13"/>
  <c r="U69" i="13" s="1"/>
  <c r="R69" i="13"/>
  <c r="R61" i="13"/>
  <c r="S61" i="13"/>
  <c r="U61" i="13" s="1"/>
  <c r="S13" i="13"/>
  <c r="U13" i="13" s="1"/>
  <c r="R13" i="13"/>
  <c r="R2348" i="13"/>
  <c r="S2348" i="13"/>
  <c r="T2348" i="13" s="1"/>
  <c r="V2348" i="13" s="1"/>
  <c r="R2332" i="13"/>
  <c r="S2332" i="13"/>
  <c r="T2332" i="13" s="1"/>
  <c r="V2332" i="13" s="1"/>
  <c r="R2308" i="13"/>
  <c r="S2308" i="13"/>
  <c r="T2308" i="13" s="1"/>
  <c r="V2308" i="13" s="1"/>
  <c r="R2252" i="13"/>
  <c r="S2252" i="13"/>
  <c r="T2252" i="13" s="1"/>
  <c r="V2252" i="13" s="1"/>
  <c r="S2236" i="13"/>
  <c r="T2236" i="13" s="1"/>
  <c r="V2236" i="13" s="1"/>
  <c r="R2236" i="13"/>
  <c r="R2212" i="13"/>
  <c r="S2212" i="13"/>
  <c r="T2212" i="13" s="1"/>
  <c r="V2212" i="13" s="1"/>
  <c r="S2204" i="13"/>
  <c r="T2204" i="13" s="1"/>
  <c r="V2204" i="13" s="1"/>
  <c r="R2204" i="13"/>
  <c r="R2188" i="13"/>
  <c r="S2188" i="13"/>
  <c r="T2188" i="13" s="1"/>
  <c r="V2188" i="13" s="1"/>
  <c r="R2164" i="13"/>
  <c r="S2164" i="13"/>
  <c r="T2164" i="13" s="1"/>
  <c r="V2164" i="13" s="1"/>
  <c r="R2156" i="13"/>
  <c r="S2156" i="13"/>
  <c r="T2156" i="13" s="1"/>
  <c r="V2156" i="13" s="1"/>
  <c r="S2148" i="13"/>
  <c r="T2148" i="13" s="1"/>
  <c r="V2148" i="13" s="1"/>
  <c r="R2148" i="13"/>
  <c r="R2132" i="13"/>
  <c r="S2132" i="13"/>
  <c r="T2132" i="13" s="1"/>
  <c r="V2132" i="13" s="1"/>
  <c r="S2124" i="13"/>
  <c r="T2124" i="13" s="1"/>
  <c r="V2124" i="13" s="1"/>
  <c r="R2124" i="13"/>
  <c r="R2100" i="13"/>
  <c r="S2100" i="13"/>
  <c r="T2100" i="13" s="1"/>
  <c r="V2100" i="13" s="1"/>
  <c r="R2092" i="13"/>
  <c r="S2092" i="13"/>
  <c r="T2092" i="13" s="1"/>
  <c r="V2092" i="13" s="1"/>
  <c r="S2084" i="13"/>
  <c r="T2084" i="13" s="1"/>
  <c r="V2084" i="13" s="1"/>
  <c r="R2084" i="13"/>
  <c r="R2060" i="13"/>
  <c r="S2060" i="13"/>
  <c r="T2060" i="13" s="1"/>
  <c r="V2060" i="13" s="1"/>
  <c r="R2052" i="13"/>
  <c r="S2052" i="13"/>
  <c r="T2052" i="13" s="1"/>
  <c r="V2052" i="13" s="1"/>
  <c r="R2044" i="13"/>
  <c r="S2044" i="13"/>
  <c r="T2044" i="13" s="1"/>
  <c r="V2044" i="13" s="1"/>
  <c r="R2036" i="13"/>
  <c r="S2036" i="13"/>
  <c r="T2036" i="13" s="1"/>
  <c r="V2036" i="13" s="1"/>
  <c r="T1628" i="13"/>
  <c r="V1628" i="13" s="1"/>
  <c r="U1628" i="13"/>
  <c r="R1620" i="13"/>
  <c r="S1620" i="13"/>
  <c r="T1620" i="13" s="1"/>
  <c r="V1620" i="13" s="1"/>
  <c r="R1604" i="13"/>
  <c r="S1604" i="13"/>
  <c r="T1604" i="13" s="1"/>
  <c r="V1604" i="13" s="1"/>
  <c r="R1596" i="13"/>
  <c r="S1596" i="13"/>
  <c r="T1596" i="13" s="1"/>
  <c r="V1596" i="13" s="1"/>
  <c r="S1588" i="13"/>
  <c r="T1588" i="13" s="1"/>
  <c r="V1588" i="13" s="1"/>
  <c r="R1588" i="13"/>
  <c r="R1572" i="13"/>
  <c r="S1572" i="13"/>
  <c r="T1572" i="13" s="1"/>
  <c r="V1572" i="13" s="1"/>
  <c r="S1556" i="13"/>
  <c r="T1556" i="13" s="1"/>
  <c r="V1556" i="13" s="1"/>
  <c r="R1556" i="13"/>
  <c r="R1548" i="13"/>
  <c r="S1548" i="13"/>
  <c r="T1548" i="13" s="1"/>
  <c r="V1548" i="13" s="1"/>
  <c r="R1540" i="13"/>
  <c r="S1540" i="13"/>
  <c r="T1540" i="13" s="1"/>
  <c r="V1540" i="13" s="1"/>
  <c r="S1468" i="13"/>
  <c r="T1468" i="13" s="1"/>
  <c r="V1468" i="13" s="1"/>
  <c r="R1468" i="13"/>
  <c r="S1460" i="13"/>
  <c r="T1460" i="13" s="1"/>
  <c r="V1460" i="13" s="1"/>
  <c r="R1460" i="13"/>
  <c r="R1452" i="13"/>
  <c r="S1452" i="13"/>
  <c r="T1452" i="13" s="1"/>
  <c r="V1452" i="13" s="1"/>
  <c r="S1436" i="13"/>
  <c r="T1436" i="13" s="1"/>
  <c r="V1436" i="13" s="1"/>
  <c r="R1436" i="13"/>
  <c r="S1428" i="13"/>
  <c r="T1428" i="13" s="1"/>
  <c r="V1428" i="13" s="1"/>
  <c r="R1428" i="13"/>
  <c r="R1412" i="13"/>
  <c r="S1412" i="13"/>
  <c r="S1396" i="13"/>
  <c r="T1396" i="13" s="1"/>
  <c r="V1396" i="13" s="1"/>
  <c r="R1396" i="13"/>
  <c r="S1372" i="13"/>
  <c r="T1372" i="13" s="1"/>
  <c r="V1372" i="13" s="1"/>
  <c r="R1372" i="13"/>
  <c r="R1364" i="13"/>
  <c r="S1364" i="13"/>
  <c r="T1364" i="13" s="1"/>
  <c r="V1364" i="13" s="1"/>
  <c r="R1356" i="13"/>
  <c r="S1356" i="13"/>
  <c r="R1348" i="13"/>
  <c r="S1348" i="13"/>
  <c r="T1348" i="13" s="1"/>
  <c r="V1348" i="13" s="1"/>
  <c r="R1324" i="13"/>
  <c r="S1324" i="13"/>
  <c r="T1324" i="13" s="1"/>
  <c r="V1324" i="13" s="1"/>
  <c r="R1316" i="13"/>
  <c r="S1316" i="13"/>
  <c r="T1316" i="13" s="1"/>
  <c r="V1316" i="13" s="1"/>
  <c r="S1308" i="13"/>
  <c r="T1308" i="13" s="1"/>
  <c r="V1308" i="13" s="1"/>
  <c r="R1308" i="13"/>
  <c r="R1284" i="13"/>
  <c r="S1284" i="13"/>
  <c r="T1284" i="13" s="1"/>
  <c r="V1284" i="13" s="1"/>
  <c r="R1260" i="13"/>
  <c r="S1260" i="13"/>
  <c r="T1260" i="13" s="1"/>
  <c r="V1260" i="13" s="1"/>
  <c r="R1156" i="13"/>
  <c r="S1156" i="13"/>
  <c r="T1156" i="13" s="1"/>
  <c r="V1156" i="13" s="1"/>
  <c r="R1148" i="13"/>
  <c r="S1148" i="13"/>
  <c r="R1140" i="13"/>
  <c r="S1140" i="13"/>
  <c r="T1140" i="13" s="1"/>
  <c r="V1140" i="13" s="1"/>
  <c r="R1124" i="13"/>
  <c r="S1124" i="13"/>
  <c r="T1124" i="13" s="1"/>
  <c r="V1124" i="13" s="1"/>
  <c r="R1116" i="13"/>
  <c r="S1116" i="13"/>
  <c r="T1116" i="13" s="1"/>
  <c r="V1116" i="13" s="1"/>
  <c r="S1108" i="13"/>
  <c r="U1108" i="13" s="1"/>
  <c r="R1108" i="13"/>
  <c r="R1100" i="13"/>
  <c r="S1100" i="13"/>
  <c r="T1100" i="13" s="1"/>
  <c r="V1100" i="13" s="1"/>
  <c r="R1092" i="13"/>
  <c r="S1092" i="13"/>
  <c r="T1092" i="13" s="1"/>
  <c r="V1092" i="13" s="1"/>
  <c r="R1084" i="13"/>
  <c r="S1084" i="13"/>
  <c r="T1084" i="13" s="1"/>
  <c r="V1084" i="13" s="1"/>
  <c r="R1076" i="13"/>
  <c r="S1076" i="13"/>
  <c r="S1068" i="13"/>
  <c r="U1068" i="13" s="1"/>
  <c r="R1068" i="13"/>
  <c r="R1060" i="13"/>
  <c r="S1060" i="13"/>
  <c r="T1060" i="13" s="1"/>
  <c r="V1060" i="13" s="1"/>
  <c r="R1044" i="13"/>
  <c r="S1044" i="13"/>
  <c r="U1044" i="13" s="1"/>
  <c r="R580" i="13"/>
  <c r="S580" i="13"/>
  <c r="U580" i="13" s="1"/>
  <c r="R572" i="13"/>
  <c r="S572" i="13"/>
  <c r="T572" i="13" s="1"/>
  <c r="V572" i="13" s="1"/>
  <c r="R564" i="13"/>
  <c r="S564" i="13"/>
  <c r="T564" i="13" s="1"/>
  <c r="V564" i="13" s="1"/>
  <c r="S556" i="13"/>
  <c r="T556" i="13" s="1"/>
  <c r="V556" i="13" s="1"/>
  <c r="R556" i="13"/>
  <c r="R532" i="13"/>
  <c r="S532" i="13"/>
  <c r="T532" i="13" s="1"/>
  <c r="V532" i="13" s="1"/>
  <c r="R508" i="13"/>
  <c r="S508" i="13"/>
  <c r="T508" i="13" s="1"/>
  <c r="V508" i="13" s="1"/>
  <c r="R500" i="13"/>
  <c r="S500" i="13"/>
  <c r="T500" i="13" s="1"/>
  <c r="V500" i="13" s="1"/>
  <c r="S484" i="13"/>
  <c r="T484" i="13" s="1"/>
  <c r="V484" i="13" s="1"/>
  <c r="R484" i="13"/>
  <c r="S476" i="13"/>
  <c r="T476" i="13" s="1"/>
  <c r="V476" i="13" s="1"/>
  <c r="R476" i="13"/>
  <c r="R468" i="13"/>
  <c r="S468" i="13"/>
  <c r="T468" i="13" s="1"/>
  <c r="V468" i="13" s="1"/>
  <c r="R452" i="13"/>
  <c r="S452" i="13"/>
  <c r="T452" i="13" s="1"/>
  <c r="V452" i="13" s="1"/>
  <c r="R436" i="13"/>
  <c r="S436" i="13"/>
  <c r="T436" i="13" s="1"/>
  <c r="V436" i="13" s="1"/>
  <c r="S428" i="13"/>
  <c r="U428" i="13" s="1"/>
  <c r="R428" i="13"/>
  <c r="R420" i="13"/>
  <c r="S420" i="13"/>
  <c r="T420" i="13" s="1"/>
  <c r="V420" i="13" s="1"/>
  <c r="R412" i="13"/>
  <c r="S412" i="13"/>
  <c r="T412" i="13" s="1"/>
  <c r="V412" i="13" s="1"/>
  <c r="S404" i="13"/>
  <c r="R404" i="13"/>
  <c r="R388" i="13"/>
  <c r="S388" i="13"/>
  <c r="T388" i="13" s="1"/>
  <c r="V388" i="13" s="1"/>
  <c r="S372" i="13"/>
  <c r="U372" i="13" s="1"/>
  <c r="R372" i="13"/>
  <c r="R364" i="13"/>
  <c r="S364" i="13"/>
  <c r="T364" i="13" s="1"/>
  <c r="V364" i="13" s="1"/>
  <c r="S356" i="13"/>
  <c r="T356" i="13" s="1"/>
  <c r="V356" i="13" s="1"/>
  <c r="R356" i="13"/>
  <c r="S340" i="13"/>
  <c r="U340" i="13" s="1"/>
  <c r="R340" i="13"/>
  <c r="R324" i="13"/>
  <c r="S324" i="13"/>
  <c r="U324" i="13" s="1"/>
  <c r="S292" i="13"/>
  <c r="U292" i="13" s="1"/>
  <c r="R292" i="13"/>
  <c r="S260" i="13"/>
  <c r="U260" i="13" s="1"/>
  <c r="R260" i="13"/>
  <c r="R212" i="13"/>
  <c r="S212" i="13"/>
  <c r="U212" i="13" s="1"/>
  <c r="R204" i="13"/>
  <c r="S204" i="13"/>
  <c r="T204" i="13" s="1"/>
  <c r="V204" i="13" s="1"/>
  <c r="S188" i="13"/>
  <c r="T188" i="13" s="1"/>
  <c r="V188" i="13" s="1"/>
  <c r="R188" i="13"/>
  <c r="S180" i="13"/>
  <c r="T180" i="13" s="1"/>
  <c r="V180" i="13" s="1"/>
  <c r="R180" i="13"/>
  <c r="R164" i="13"/>
  <c r="S164" i="13"/>
  <c r="T164" i="13" s="1"/>
  <c r="V164" i="13" s="1"/>
  <c r="R156" i="13"/>
  <c r="S156" i="13"/>
  <c r="T156" i="13" s="1"/>
  <c r="V156" i="13" s="1"/>
  <c r="R148" i="13"/>
  <c r="S148" i="13"/>
  <c r="T148" i="13" s="1"/>
  <c r="V148" i="13" s="1"/>
  <c r="U2608" i="13"/>
  <c r="U2892" i="13"/>
  <c r="U2644" i="13"/>
  <c r="U2976" i="13"/>
  <c r="U2844" i="13"/>
  <c r="U2748" i="13"/>
  <c r="U2660" i="13"/>
  <c r="U2493" i="13"/>
  <c r="U2245" i="13"/>
  <c r="T892" i="13"/>
  <c r="V892" i="13" s="1"/>
  <c r="U892" i="13"/>
  <c r="U1459" i="13"/>
  <c r="U323" i="13"/>
  <c r="S2511" i="13"/>
  <c r="T2511" i="13" s="1"/>
  <c r="V2511" i="13" s="1"/>
  <c r="R2511" i="13"/>
  <c r="R2319" i="13"/>
  <c r="S2319" i="13"/>
  <c r="S2263" i="13"/>
  <c r="T2263" i="13" s="1"/>
  <c r="V2263" i="13" s="1"/>
  <c r="R2263" i="13"/>
  <c r="R2135" i="13"/>
  <c r="S2135" i="13"/>
  <c r="T2135" i="13" s="1"/>
  <c r="V2135" i="13" s="1"/>
  <c r="R2071" i="13"/>
  <c r="S2071" i="13"/>
  <c r="R2015" i="13"/>
  <c r="S2015" i="13"/>
  <c r="R1959" i="13"/>
  <c r="S1959" i="13"/>
  <c r="U1959" i="13" s="1"/>
  <c r="S1903" i="13"/>
  <c r="T1903" i="13" s="1"/>
  <c r="V1903" i="13" s="1"/>
  <c r="R1903" i="13"/>
  <c r="R1767" i="13"/>
  <c r="S1767" i="13"/>
  <c r="T1767" i="13" s="1"/>
  <c r="V1767" i="13" s="1"/>
  <c r="S1703" i="13"/>
  <c r="T1703" i="13" s="1"/>
  <c r="V1703" i="13" s="1"/>
  <c r="R1703" i="13"/>
  <c r="S1655" i="13"/>
  <c r="T1655" i="13" s="1"/>
  <c r="V1655" i="13" s="1"/>
  <c r="R1655" i="13"/>
  <c r="S1519" i="13"/>
  <c r="T1519" i="13" s="1"/>
  <c r="V1519" i="13" s="1"/>
  <c r="R1519" i="13"/>
  <c r="S1463" i="13"/>
  <c r="T1463" i="13" s="1"/>
  <c r="V1463" i="13" s="1"/>
  <c r="R1463" i="13"/>
  <c r="S1399" i="13"/>
  <c r="T1399" i="13" s="1"/>
  <c r="V1399" i="13" s="1"/>
  <c r="R1399" i="13"/>
  <c r="S1335" i="13"/>
  <c r="T1335" i="13" s="1"/>
  <c r="V1335" i="13" s="1"/>
  <c r="R1335" i="13"/>
  <c r="S1271" i="13"/>
  <c r="T1271" i="13" s="1"/>
  <c r="V1271" i="13" s="1"/>
  <c r="R1271" i="13"/>
  <c r="S1207" i="13"/>
  <c r="T1207" i="13" s="1"/>
  <c r="V1207" i="13" s="1"/>
  <c r="R1207" i="13"/>
  <c r="R1159" i="13"/>
  <c r="S1159" i="13"/>
  <c r="R1095" i="13"/>
  <c r="S1095" i="13"/>
  <c r="T1095" i="13" s="1"/>
  <c r="V1095" i="13" s="1"/>
  <c r="S1031" i="13"/>
  <c r="T1031" i="13" s="1"/>
  <c r="V1031" i="13" s="1"/>
  <c r="R1031" i="13"/>
  <c r="R967" i="13"/>
  <c r="S967" i="13"/>
  <c r="U967" i="13" s="1"/>
  <c r="R903" i="13"/>
  <c r="S903" i="13"/>
  <c r="S839" i="13"/>
  <c r="R839" i="13"/>
  <c r="S799" i="13"/>
  <c r="T799" i="13" s="1"/>
  <c r="V799" i="13" s="1"/>
  <c r="R799" i="13"/>
  <c r="R735" i="13"/>
  <c r="S735" i="13"/>
  <c r="U735" i="13" s="1"/>
  <c r="S671" i="13"/>
  <c r="T671" i="13" s="1"/>
  <c r="V671" i="13" s="1"/>
  <c r="R671" i="13"/>
  <c r="S607" i="13"/>
  <c r="T607" i="13" s="1"/>
  <c r="V607" i="13" s="1"/>
  <c r="R607" i="13"/>
  <c r="S543" i="13"/>
  <c r="T543" i="13" s="1"/>
  <c r="V543" i="13" s="1"/>
  <c r="R543" i="13"/>
  <c r="R335" i="13"/>
  <c r="S335" i="13"/>
  <c r="T335" i="13" s="1"/>
  <c r="V335" i="13" s="1"/>
  <c r="R255" i="13"/>
  <c r="S255" i="13"/>
  <c r="S3167" i="13"/>
  <c r="T3167" i="13" s="1"/>
  <c r="V3167" i="13" s="1"/>
  <c r="S2463" i="13"/>
  <c r="T2463" i="13" s="1"/>
  <c r="V2463" i="13" s="1"/>
  <c r="S2343" i="13"/>
  <c r="T2343" i="13" s="1"/>
  <c r="V2343" i="13" s="1"/>
  <c r="S2247" i="13"/>
  <c r="U2247" i="13" s="1"/>
  <c r="R2239" i="13"/>
  <c r="T3182" i="13"/>
  <c r="V3182" i="13" s="1"/>
  <c r="U3182" i="13"/>
  <c r="T3158" i="13"/>
  <c r="V3158" i="13" s="1"/>
  <c r="U3158" i="13"/>
  <c r="T3102" i="13"/>
  <c r="V3102" i="13" s="1"/>
  <c r="U3102" i="13"/>
  <c r="T2222" i="13"/>
  <c r="V2222" i="13" s="1"/>
  <c r="U2222" i="13"/>
  <c r="U1534" i="13"/>
  <c r="T1534" i="13"/>
  <c r="V1534" i="13" s="1"/>
  <c r="R2287" i="13"/>
  <c r="S2287" i="13"/>
  <c r="T2287" i="13" s="1"/>
  <c r="V2287" i="13" s="1"/>
  <c r="R2127" i="13"/>
  <c r="S2127" i="13"/>
  <c r="T2127" i="13" s="1"/>
  <c r="V2127" i="13" s="1"/>
  <c r="T2047" i="13"/>
  <c r="V2047" i="13" s="1"/>
  <c r="U2047" i="13"/>
  <c r="S1991" i="13"/>
  <c r="U1991" i="13" s="1"/>
  <c r="R1991" i="13"/>
  <c r="S1935" i="13"/>
  <c r="R1935" i="13"/>
  <c r="R1855" i="13"/>
  <c r="S1855" i="13"/>
  <c r="U1855" i="13" s="1"/>
  <c r="R1799" i="13"/>
  <c r="S1799" i="13"/>
  <c r="T1799" i="13" s="1"/>
  <c r="V1799" i="13" s="1"/>
  <c r="S1735" i="13"/>
  <c r="T1735" i="13" s="1"/>
  <c r="V1735" i="13" s="1"/>
  <c r="R1735" i="13"/>
  <c r="R1671" i="13"/>
  <c r="S1671" i="13"/>
  <c r="T1671" i="13" s="1"/>
  <c r="V1671" i="13" s="1"/>
  <c r="S1615" i="13"/>
  <c r="T1615" i="13" s="1"/>
  <c r="V1615" i="13" s="1"/>
  <c r="R1615" i="13"/>
  <c r="R1559" i="13"/>
  <c r="S1559" i="13"/>
  <c r="T1559" i="13" s="1"/>
  <c r="V1559" i="13" s="1"/>
  <c r="R1495" i="13"/>
  <c r="S1495" i="13"/>
  <c r="T1495" i="13" s="1"/>
  <c r="V1495" i="13" s="1"/>
  <c r="S1431" i="13"/>
  <c r="T1431" i="13" s="1"/>
  <c r="V1431" i="13" s="1"/>
  <c r="R1431" i="13"/>
  <c r="R1367" i="13"/>
  <c r="S1367" i="13"/>
  <c r="T1367" i="13" s="1"/>
  <c r="V1367" i="13" s="1"/>
  <c r="R1311" i="13"/>
  <c r="S1311" i="13"/>
  <c r="R1247" i="13"/>
  <c r="S1247" i="13"/>
  <c r="T1247" i="13" s="1"/>
  <c r="V1247" i="13" s="1"/>
  <c r="R1183" i="13"/>
  <c r="S1183" i="13"/>
  <c r="T1183" i="13" s="1"/>
  <c r="V1183" i="13" s="1"/>
  <c r="S1039" i="13"/>
  <c r="T1039" i="13" s="1"/>
  <c r="V1039" i="13" s="1"/>
  <c r="R1039" i="13"/>
  <c r="R975" i="13"/>
  <c r="S975" i="13"/>
  <c r="U975" i="13" s="1"/>
  <c r="S911" i="13"/>
  <c r="U911" i="13" s="1"/>
  <c r="R911" i="13"/>
  <c r="R847" i="13"/>
  <c r="S847" i="13"/>
  <c r="T847" i="13" s="1"/>
  <c r="V847" i="13" s="1"/>
  <c r="S791" i="13"/>
  <c r="R791" i="13"/>
  <c r="S727" i="13"/>
  <c r="R727" i="13"/>
  <c r="R663" i="13"/>
  <c r="S663" i="13"/>
  <c r="T663" i="13" s="1"/>
  <c r="V663" i="13" s="1"/>
  <c r="R599" i="13"/>
  <c r="S599" i="13"/>
  <c r="T599" i="13" s="1"/>
  <c r="V599" i="13" s="1"/>
  <c r="S535" i="13"/>
  <c r="T535" i="13" s="1"/>
  <c r="V535" i="13" s="1"/>
  <c r="R535" i="13"/>
  <c r="R327" i="13"/>
  <c r="S327" i="13"/>
  <c r="U327" i="13" s="1"/>
  <c r="S271" i="13"/>
  <c r="U271" i="13" s="1"/>
  <c r="R271" i="13"/>
  <c r="R215" i="13"/>
  <c r="S215" i="13"/>
  <c r="T215" i="13" s="1"/>
  <c r="V215" i="13" s="1"/>
  <c r="R95" i="13"/>
  <c r="S95" i="13"/>
  <c r="T95" i="13" s="1"/>
  <c r="V95" i="13" s="1"/>
  <c r="S3175" i="13"/>
  <c r="T3175" i="13" s="1"/>
  <c r="V3175" i="13" s="1"/>
  <c r="R3159" i="13"/>
  <c r="R3151" i="13"/>
  <c r="U2604" i="13"/>
  <c r="S2495" i="13"/>
  <c r="T2495" i="13" s="1"/>
  <c r="V2495" i="13" s="1"/>
  <c r="T2477" i="13"/>
  <c r="V2477" i="13" s="1"/>
  <c r="U2477" i="13"/>
  <c r="R2183" i="13"/>
  <c r="R1791" i="13"/>
  <c r="R2351" i="13"/>
  <c r="S2351" i="13"/>
  <c r="T2351" i="13" s="1"/>
  <c r="V2351" i="13" s="1"/>
  <c r="S2295" i="13"/>
  <c r="T2295" i="13" s="1"/>
  <c r="V2295" i="13" s="1"/>
  <c r="R2295" i="13"/>
  <c r="R2175" i="13"/>
  <c r="S2175" i="13"/>
  <c r="R2111" i="13"/>
  <c r="S2111" i="13"/>
  <c r="T2111" i="13" s="1"/>
  <c r="V2111" i="13" s="1"/>
  <c r="S2063" i="13"/>
  <c r="R2063" i="13"/>
  <c r="R2007" i="13"/>
  <c r="S2007" i="13"/>
  <c r="T2007" i="13" s="1"/>
  <c r="V2007" i="13" s="1"/>
  <c r="R1871" i="13"/>
  <c r="S1871" i="13"/>
  <c r="R1807" i="13"/>
  <c r="S1807" i="13"/>
  <c r="U1807" i="13" s="1"/>
  <c r="R1743" i="13"/>
  <c r="S1743" i="13"/>
  <c r="T1743" i="13" s="1"/>
  <c r="V1743" i="13" s="1"/>
  <c r="R1679" i="13"/>
  <c r="S1679" i="13"/>
  <c r="T1679" i="13" s="1"/>
  <c r="V1679" i="13" s="1"/>
  <c r="R1535" i="13"/>
  <c r="S1535" i="13"/>
  <c r="T1535" i="13" s="1"/>
  <c r="V1535" i="13" s="1"/>
  <c r="R1471" i="13"/>
  <c r="S1471" i="13"/>
  <c r="T1471" i="13" s="1"/>
  <c r="V1471" i="13" s="1"/>
  <c r="R1407" i="13"/>
  <c r="S1407" i="13"/>
  <c r="T1407" i="13" s="1"/>
  <c r="V1407" i="13" s="1"/>
  <c r="R1343" i="13"/>
  <c r="S1343" i="13"/>
  <c r="R1279" i="13"/>
  <c r="S1279" i="13"/>
  <c r="R1215" i="13"/>
  <c r="S1215" i="13"/>
  <c r="T1215" i="13" s="1"/>
  <c r="V1215" i="13" s="1"/>
  <c r="R1143" i="13"/>
  <c r="S1143" i="13"/>
  <c r="T1143" i="13" s="1"/>
  <c r="V1143" i="13" s="1"/>
  <c r="S1087" i="13"/>
  <c r="T1087" i="13" s="1"/>
  <c r="V1087" i="13" s="1"/>
  <c r="R1087" i="13"/>
  <c r="R1023" i="13"/>
  <c r="S1023" i="13"/>
  <c r="R959" i="13"/>
  <c r="S959" i="13"/>
  <c r="T959" i="13" s="1"/>
  <c r="V959" i="13" s="1"/>
  <c r="S895" i="13"/>
  <c r="T895" i="13" s="1"/>
  <c r="V895" i="13" s="1"/>
  <c r="R895" i="13"/>
  <c r="S831" i="13"/>
  <c r="R831" i="13"/>
  <c r="R767" i="13"/>
  <c r="S767" i="13"/>
  <c r="S703" i="13"/>
  <c r="R703" i="13"/>
  <c r="R639" i="13"/>
  <c r="S639" i="13"/>
  <c r="U639" i="13" s="1"/>
  <c r="R575" i="13"/>
  <c r="S575" i="13"/>
  <c r="T575" i="13" s="1"/>
  <c r="V575" i="13" s="1"/>
  <c r="S511" i="13"/>
  <c r="T511" i="13" s="1"/>
  <c r="V511" i="13" s="1"/>
  <c r="R511" i="13"/>
  <c r="S303" i="13"/>
  <c r="R303" i="13"/>
  <c r="R239" i="13"/>
  <c r="S239" i="13"/>
  <c r="T239" i="13" s="1"/>
  <c r="V239" i="13" s="1"/>
  <c r="S175" i="13"/>
  <c r="T175" i="13" s="1"/>
  <c r="V175" i="13" s="1"/>
  <c r="R175" i="13"/>
  <c r="T3086" i="13"/>
  <c r="V3086" i="13" s="1"/>
  <c r="U3086" i="13"/>
  <c r="U2900" i="13"/>
  <c r="R2543" i="13"/>
  <c r="R2535" i="13"/>
  <c r="T2525" i="13"/>
  <c r="V2525" i="13" s="1"/>
  <c r="U2525" i="13"/>
  <c r="S2471" i="13"/>
  <c r="T2471" i="13" s="1"/>
  <c r="V2471" i="13" s="1"/>
  <c r="S2271" i="13"/>
  <c r="U2271" i="13" s="1"/>
  <c r="S1983" i="13"/>
  <c r="T1983" i="13" s="1"/>
  <c r="V1983" i="13" s="1"/>
  <c r="S1599" i="13"/>
  <c r="R3119" i="13"/>
  <c r="S3119" i="13"/>
  <c r="T3119" i="13" s="1"/>
  <c r="V3119" i="13" s="1"/>
  <c r="R2359" i="13"/>
  <c r="S2359" i="13"/>
  <c r="U2359" i="13" s="1"/>
  <c r="R2303" i="13"/>
  <c r="S2303" i="13"/>
  <c r="T2303" i="13" s="1"/>
  <c r="V2303" i="13" s="1"/>
  <c r="R2255" i="13"/>
  <c r="S2255" i="13"/>
  <c r="S2207" i="13"/>
  <c r="R2207" i="13"/>
  <c r="R2143" i="13"/>
  <c r="S2143" i="13"/>
  <c r="S2079" i="13"/>
  <c r="T2079" i="13" s="1"/>
  <c r="V2079" i="13" s="1"/>
  <c r="R2079" i="13"/>
  <c r="R1943" i="13"/>
  <c r="S1943" i="13"/>
  <c r="S1879" i="13"/>
  <c r="T1879" i="13" s="1"/>
  <c r="V1879" i="13" s="1"/>
  <c r="R1879" i="13"/>
  <c r="S1815" i="13"/>
  <c r="U1815" i="13" s="1"/>
  <c r="R1815" i="13"/>
  <c r="S1751" i="13"/>
  <c r="R1751" i="13"/>
  <c r="S1687" i="13"/>
  <c r="T1687" i="13" s="1"/>
  <c r="V1687" i="13" s="1"/>
  <c r="R1687" i="13"/>
  <c r="S1639" i="13"/>
  <c r="T1639" i="13" s="1"/>
  <c r="V1639" i="13" s="1"/>
  <c r="R1639" i="13"/>
  <c r="S1511" i="13"/>
  <c r="T1511" i="13" s="1"/>
  <c r="V1511" i="13" s="1"/>
  <c r="R1511" i="13"/>
  <c r="R1447" i="13"/>
  <c r="S1447" i="13"/>
  <c r="T1447" i="13" s="1"/>
  <c r="V1447" i="13" s="1"/>
  <c r="R1383" i="13"/>
  <c r="S1383" i="13"/>
  <c r="T1383" i="13" s="1"/>
  <c r="V1383" i="13" s="1"/>
  <c r="S1319" i="13"/>
  <c r="T1319" i="13" s="1"/>
  <c r="V1319" i="13" s="1"/>
  <c r="R1319" i="13"/>
  <c r="S1255" i="13"/>
  <c r="T1255" i="13" s="1"/>
  <c r="V1255" i="13" s="1"/>
  <c r="R1255" i="13"/>
  <c r="S1191" i="13"/>
  <c r="R1191" i="13"/>
  <c r="R1127" i="13"/>
  <c r="S1127" i="13"/>
  <c r="S1063" i="13"/>
  <c r="R1063" i="13"/>
  <c r="R999" i="13"/>
  <c r="S999" i="13"/>
  <c r="U999" i="13" s="1"/>
  <c r="R951" i="13"/>
  <c r="S951" i="13"/>
  <c r="U951" i="13" s="1"/>
  <c r="S887" i="13"/>
  <c r="R887" i="13"/>
  <c r="S823" i="13"/>
  <c r="R823" i="13"/>
  <c r="S759" i="13"/>
  <c r="R759" i="13"/>
  <c r="R695" i="13"/>
  <c r="S695" i="13"/>
  <c r="T695" i="13" s="1"/>
  <c r="V695" i="13" s="1"/>
  <c r="R631" i="13"/>
  <c r="S631" i="13"/>
  <c r="S559" i="13"/>
  <c r="T559" i="13" s="1"/>
  <c r="V559" i="13" s="1"/>
  <c r="R559" i="13"/>
  <c r="S495" i="13"/>
  <c r="U495" i="13" s="1"/>
  <c r="R495" i="13"/>
  <c r="S463" i="13"/>
  <c r="R463" i="13"/>
  <c r="S319" i="13"/>
  <c r="U319" i="13" s="1"/>
  <c r="R319" i="13"/>
  <c r="R263" i="13"/>
  <c r="S263" i="13"/>
  <c r="T263" i="13" s="1"/>
  <c r="V263" i="13" s="1"/>
  <c r="S199" i="13"/>
  <c r="U199" i="13" s="1"/>
  <c r="R199" i="13"/>
  <c r="S111" i="13"/>
  <c r="R111" i="13"/>
  <c r="R71" i="13"/>
  <c r="S71" i="13"/>
  <c r="T71" i="13" s="1"/>
  <c r="V71" i="13" s="1"/>
  <c r="T2584" i="13"/>
  <c r="V2584" i="13" s="1"/>
  <c r="U2584" i="13"/>
  <c r="R2223" i="13"/>
  <c r="R2215" i="13"/>
  <c r="R2047" i="13"/>
  <c r="R1999" i="13"/>
  <c r="S1831" i="13"/>
  <c r="T1831" i="13" s="1"/>
  <c r="V1831" i="13" s="1"/>
  <c r="S1551" i="13"/>
  <c r="R2327" i="13"/>
  <c r="S2327" i="13"/>
  <c r="T2327" i="13" s="1"/>
  <c r="V2327" i="13" s="1"/>
  <c r="R2167" i="13"/>
  <c r="S2167" i="13"/>
  <c r="T2167" i="13" s="1"/>
  <c r="V2167" i="13" s="1"/>
  <c r="R2103" i="13"/>
  <c r="S2103" i="13"/>
  <c r="T2103" i="13" s="1"/>
  <c r="V2103" i="13" s="1"/>
  <c r="R2039" i="13"/>
  <c r="S2039" i="13"/>
  <c r="R1975" i="13"/>
  <c r="S1975" i="13"/>
  <c r="T1975" i="13" s="1"/>
  <c r="V1975" i="13" s="1"/>
  <c r="R1919" i="13"/>
  <c r="S1919" i="13"/>
  <c r="T1919" i="13" s="1"/>
  <c r="V1919" i="13" s="1"/>
  <c r="R1863" i="13"/>
  <c r="S1863" i="13"/>
  <c r="T1863" i="13" s="1"/>
  <c r="V1863" i="13" s="1"/>
  <c r="S1719" i="13"/>
  <c r="T1719" i="13" s="1"/>
  <c r="V1719" i="13" s="1"/>
  <c r="R1719" i="13"/>
  <c r="R1567" i="13"/>
  <c r="S1567" i="13"/>
  <c r="T1567" i="13" s="1"/>
  <c r="V1567" i="13" s="1"/>
  <c r="R1503" i="13"/>
  <c r="S1503" i="13"/>
  <c r="T1503" i="13" s="1"/>
  <c r="V1503" i="13" s="1"/>
  <c r="S1439" i="13"/>
  <c r="T1439" i="13" s="1"/>
  <c r="V1439" i="13" s="1"/>
  <c r="R1439" i="13"/>
  <c r="R1375" i="13"/>
  <c r="S1375" i="13"/>
  <c r="T1375" i="13" s="1"/>
  <c r="V1375" i="13" s="1"/>
  <c r="R1303" i="13"/>
  <c r="S1303" i="13"/>
  <c r="T1303" i="13" s="1"/>
  <c r="V1303" i="13" s="1"/>
  <c r="R1239" i="13"/>
  <c r="S1239" i="13"/>
  <c r="T1239" i="13" s="1"/>
  <c r="V1239" i="13" s="1"/>
  <c r="R1167" i="13"/>
  <c r="S1167" i="13"/>
  <c r="T1167" i="13" s="1"/>
  <c r="V1167" i="13" s="1"/>
  <c r="S1119" i="13"/>
  <c r="T1119" i="13" s="1"/>
  <c r="V1119" i="13" s="1"/>
  <c r="R1119" i="13"/>
  <c r="R1055" i="13"/>
  <c r="S1055" i="13"/>
  <c r="T1055" i="13" s="1"/>
  <c r="V1055" i="13" s="1"/>
  <c r="R991" i="13"/>
  <c r="S991" i="13"/>
  <c r="U991" i="13" s="1"/>
  <c r="R927" i="13"/>
  <c r="S927" i="13"/>
  <c r="U927" i="13" s="1"/>
  <c r="R863" i="13"/>
  <c r="S863" i="13"/>
  <c r="S783" i="13"/>
  <c r="T783" i="13" s="1"/>
  <c r="V783" i="13" s="1"/>
  <c r="R783" i="13"/>
  <c r="S719" i="13"/>
  <c r="T719" i="13" s="1"/>
  <c r="V719" i="13" s="1"/>
  <c r="R719" i="13"/>
  <c r="R655" i="13"/>
  <c r="S655" i="13"/>
  <c r="T655" i="13" s="1"/>
  <c r="V655" i="13" s="1"/>
  <c r="S591" i="13"/>
  <c r="U591" i="13" s="1"/>
  <c r="R591" i="13"/>
  <c r="S527" i="13"/>
  <c r="U527" i="13" s="1"/>
  <c r="R527" i="13"/>
  <c r="S479" i="13"/>
  <c r="U479" i="13" s="1"/>
  <c r="R479" i="13"/>
  <c r="S279" i="13"/>
  <c r="R279" i="13"/>
  <c r="S223" i="13"/>
  <c r="T223" i="13" s="1"/>
  <c r="V223" i="13" s="1"/>
  <c r="R223" i="13"/>
  <c r="S119" i="13"/>
  <c r="T119" i="13" s="1"/>
  <c r="V119" i="13" s="1"/>
  <c r="R119" i="13"/>
  <c r="S55" i="13"/>
  <c r="R55" i="13"/>
  <c r="S3191" i="13"/>
  <c r="R3087" i="13"/>
  <c r="S3071" i="13"/>
  <c r="T3071" i="13" s="1"/>
  <c r="V3071" i="13" s="1"/>
  <c r="U2453" i="13"/>
  <c r="R2311" i="13"/>
  <c r="U2231" i="13"/>
  <c r="T2215" i="13"/>
  <c r="V2215" i="13" s="1"/>
  <c r="U2215" i="13"/>
  <c r="S2151" i="13"/>
  <c r="R2151" i="13"/>
  <c r="S2087" i="13"/>
  <c r="R2087" i="13"/>
  <c r="R2023" i="13"/>
  <c r="S2023" i="13"/>
  <c r="R1887" i="13"/>
  <c r="S1887" i="13"/>
  <c r="T1887" i="13" s="1"/>
  <c r="V1887" i="13" s="1"/>
  <c r="R1823" i="13"/>
  <c r="S1823" i="13"/>
  <c r="U1823" i="13" s="1"/>
  <c r="R1759" i="13"/>
  <c r="S1759" i="13"/>
  <c r="T1759" i="13" s="1"/>
  <c r="V1759" i="13" s="1"/>
  <c r="S1695" i="13"/>
  <c r="T1695" i="13" s="1"/>
  <c r="V1695" i="13" s="1"/>
  <c r="R1695" i="13"/>
  <c r="R1647" i="13"/>
  <c r="S1647" i="13"/>
  <c r="T1647" i="13" s="1"/>
  <c r="V1647" i="13" s="1"/>
  <c r="R1591" i="13"/>
  <c r="S1591" i="13"/>
  <c r="U1591" i="13" s="1"/>
  <c r="S1527" i="13"/>
  <c r="R1527" i="13"/>
  <c r="R1455" i="13"/>
  <c r="S1455" i="13"/>
  <c r="T1455" i="13" s="1"/>
  <c r="V1455" i="13" s="1"/>
  <c r="R1391" i="13"/>
  <c r="S1391" i="13"/>
  <c r="T1391" i="13" s="1"/>
  <c r="V1391" i="13" s="1"/>
  <c r="S1327" i="13"/>
  <c r="R1327" i="13"/>
  <c r="R1263" i="13"/>
  <c r="S1263" i="13"/>
  <c r="T1263" i="13" s="1"/>
  <c r="V1263" i="13" s="1"/>
  <c r="R1199" i="13"/>
  <c r="S1199" i="13"/>
  <c r="T1199" i="13" s="1"/>
  <c r="V1199" i="13" s="1"/>
  <c r="S1135" i="13"/>
  <c r="T1135" i="13" s="1"/>
  <c r="V1135" i="13" s="1"/>
  <c r="R1135" i="13"/>
  <c r="R1071" i="13"/>
  <c r="S1071" i="13"/>
  <c r="T1071" i="13" s="1"/>
  <c r="V1071" i="13" s="1"/>
  <c r="S1007" i="13"/>
  <c r="R1007" i="13"/>
  <c r="R935" i="13"/>
  <c r="S935" i="13"/>
  <c r="U935" i="13" s="1"/>
  <c r="S871" i="13"/>
  <c r="R871" i="13"/>
  <c r="S807" i="13"/>
  <c r="T807" i="13" s="1"/>
  <c r="V807" i="13" s="1"/>
  <c r="R807" i="13"/>
  <c r="R743" i="13"/>
  <c r="S743" i="13"/>
  <c r="S679" i="13"/>
  <c r="T679" i="13" s="1"/>
  <c r="V679" i="13" s="1"/>
  <c r="R679" i="13"/>
  <c r="R615" i="13"/>
  <c r="S615" i="13"/>
  <c r="U615" i="13" s="1"/>
  <c r="R551" i="13"/>
  <c r="S551" i="13"/>
  <c r="T551" i="13" s="1"/>
  <c r="V551" i="13" s="1"/>
  <c r="R487" i="13"/>
  <c r="S487" i="13"/>
  <c r="T487" i="13" s="1"/>
  <c r="V487" i="13" s="1"/>
  <c r="S455" i="13"/>
  <c r="R455" i="13"/>
  <c r="R287" i="13"/>
  <c r="S287" i="13"/>
  <c r="T287" i="13" s="1"/>
  <c r="V287" i="13" s="1"/>
  <c r="R231" i="13"/>
  <c r="S231" i="13"/>
  <c r="T231" i="13" s="1"/>
  <c r="V231" i="13" s="1"/>
  <c r="R183" i="13"/>
  <c r="S183" i="13"/>
  <c r="T183" i="13" s="1"/>
  <c r="V183" i="13" s="1"/>
  <c r="S135" i="13"/>
  <c r="R135" i="13"/>
  <c r="R3095" i="13"/>
  <c r="R3063" i="13"/>
  <c r="T2960" i="13"/>
  <c r="V2960" i="13" s="1"/>
  <c r="U2960" i="13"/>
  <c r="R2519" i="13"/>
  <c r="S2479" i="13"/>
  <c r="T2479" i="13" s="1"/>
  <c r="V2479" i="13" s="1"/>
  <c r="R2279" i="13"/>
  <c r="R2119" i="13"/>
  <c r="S1583" i="13"/>
  <c r="U1583" i="13" s="1"/>
  <c r="R1575" i="13"/>
  <c r="R1103" i="13"/>
  <c r="T2968" i="13"/>
  <c r="V2968" i="13" s="1"/>
  <c r="U2968" i="13"/>
  <c r="R3183" i="13"/>
  <c r="S3183" i="13"/>
  <c r="U3183" i="13" s="1"/>
  <c r="S3079" i="13"/>
  <c r="U3079" i="13" s="1"/>
  <c r="R3079" i="13"/>
  <c r="R2367" i="13"/>
  <c r="S2367" i="13"/>
  <c r="T2367" i="13" s="1"/>
  <c r="V2367" i="13" s="1"/>
  <c r="T2223" i="13"/>
  <c r="V2223" i="13" s="1"/>
  <c r="U2223" i="13"/>
  <c r="R2159" i="13"/>
  <c r="S2159" i="13"/>
  <c r="S2095" i="13"/>
  <c r="T2095" i="13" s="1"/>
  <c r="V2095" i="13" s="1"/>
  <c r="R2095" i="13"/>
  <c r="R2031" i="13"/>
  <c r="S2031" i="13"/>
  <c r="U2031" i="13" s="1"/>
  <c r="R1967" i="13"/>
  <c r="S1967" i="13"/>
  <c r="U1967" i="13" s="1"/>
  <c r="S1911" i="13"/>
  <c r="T1911" i="13" s="1"/>
  <c r="V1911" i="13" s="1"/>
  <c r="R1911" i="13"/>
  <c r="R1775" i="13"/>
  <c r="S1775" i="13"/>
  <c r="T1775" i="13" s="1"/>
  <c r="V1775" i="13" s="1"/>
  <c r="R1711" i="13"/>
  <c r="S1711" i="13"/>
  <c r="T1711" i="13" s="1"/>
  <c r="V1711" i="13" s="1"/>
  <c r="S1487" i="13"/>
  <c r="T1487" i="13" s="1"/>
  <c r="V1487" i="13" s="1"/>
  <c r="R1487" i="13"/>
  <c r="R1423" i="13"/>
  <c r="S1423" i="13"/>
  <c r="T1423" i="13" s="1"/>
  <c r="V1423" i="13" s="1"/>
  <c r="R1359" i="13"/>
  <c r="S1359" i="13"/>
  <c r="T1359" i="13" s="1"/>
  <c r="V1359" i="13" s="1"/>
  <c r="R1295" i="13"/>
  <c r="S1295" i="13"/>
  <c r="S1231" i="13"/>
  <c r="U1231" i="13" s="1"/>
  <c r="R1231" i="13"/>
  <c r="S1151" i="13"/>
  <c r="T1151" i="13" s="1"/>
  <c r="V1151" i="13" s="1"/>
  <c r="R1151" i="13"/>
  <c r="S1079" i="13"/>
  <c r="T1079" i="13" s="1"/>
  <c r="V1079" i="13" s="1"/>
  <c r="R1079" i="13"/>
  <c r="R1015" i="13"/>
  <c r="S1015" i="13"/>
  <c r="U1015" i="13" s="1"/>
  <c r="S943" i="13"/>
  <c r="U943" i="13" s="1"/>
  <c r="R943" i="13"/>
  <c r="R879" i="13"/>
  <c r="S879" i="13"/>
  <c r="T879" i="13" s="1"/>
  <c r="V879" i="13" s="1"/>
  <c r="S815" i="13"/>
  <c r="R815" i="13"/>
  <c r="R751" i="13"/>
  <c r="S751" i="13"/>
  <c r="R687" i="13"/>
  <c r="S687" i="13"/>
  <c r="T687" i="13" s="1"/>
  <c r="V687" i="13" s="1"/>
  <c r="R623" i="13"/>
  <c r="S623" i="13"/>
  <c r="T623" i="13" s="1"/>
  <c r="V623" i="13" s="1"/>
  <c r="S567" i="13"/>
  <c r="T567" i="13" s="1"/>
  <c r="V567" i="13" s="1"/>
  <c r="R567" i="13"/>
  <c r="S503" i="13"/>
  <c r="T503" i="13" s="1"/>
  <c r="V503" i="13" s="1"/>
  <c r="R503" i="13"/>
  <c r="R311" i="13"/>
  <c r="S311" i="13"/>
  <c r="T311" i="13" s="1"/>
  <c r="V311" i="13" s="1"/>
  <c r="S247" i="13"/>
  <c r="T247" i="13" s="1"/>
  <c r="V247" i="13" s="1"/>
  <c r="R247" i="13"/>
  <c r="R191" i="13"/>
  <c r="S191" i="13"/>
  <c r="T191" i="13" s="1"/>
  <c r="V191" i="13" s="1"/>
  <c r="R167" i="13"/>
  <c r="S167" i="13"/>
  <c r="T167" i="13" s="1"/>
  <c r="V167" i="13" s="1"/>
  <c r="R127" i="13"/>
  <c r="S127" i="13"/>
  <c r="U127" i="13" s="1"/>
  <c r="S103" i="13"/>
  <c r="T103" i="13" s="1"/>
  <c r="V103" i="13" s="1"/>
  <c r="R103" i="13"/>
  <c r="R63" i="13"/>
  <c r="S63" i="13"/>
  <c r="T63" i="13" s="1"/>
  <c r="V63" i="13" s="1"/>
  <c r="R47" i="13"/>
  <c r="S47" i="13"/>
  <c r="T47" i="13" s="1"/>
  <c r="V47" i="13" s="1"/>
  <c r="S3199" i="13"/>
  <c r="T3199" i="13" s="1"/>
  <c r="V3199" i="13" s="1"/>
  <c r="S3143" i="13"/>
  <c r="T3143" i="13" s="1"/>
  <c r="V3143" i="13" s="1"/>
  <c r="S3135" i="13"/>
  <c r="T3135" i="13" s="1"/>
  <c r="V3135" i="13" s="1"/>
  <c r="R3111" i="13"/>
  <c r="R3103" i="13"/>
  <c r="U3047" i="13"/>
  <c r="S2527" i="13"/>
  <c r="T2527" i="13" s="1"/>
  <c r="V2527" i="13" s="1"/>
  <c r="R2199" i="13"/>
  <c r="R1951" i="13"/>
  <c r="R1927" i="13"/>
  <c r="T2214" i="13"/>
  <c r="V2214" i="13" s="1"/>
  <c r="U2214" i="13"/>
  <c r="R3127" i="13"/>
  <c r="S3127" i="13"/>
  <c r="T3127" i="13" s="1"/>
  <c r="V3127" i="13" s="1"/>
  <c r="R2503" i="13"/>
  <c r="S2503" i="13"/>
  <c r="T2503" i="13" s="1"/>
  <c r="V2503" i="13" s="1"/>
  <c r="R2191" i="13"/>
  <c r="S2191" i="13"/>
  <c r="T2191" i="13" s="1"/>
  <c r="V2191" i="13" s="1"/>
  <c r="T2119" i="13"/>
  <c r="V2119" i="13" s="1"/>
  <c r="U2119" i="13"/>
  <c r="R2055" i="13"/>
  <c r="S2055" i="13"/>
  <c r="R1847" i="13"/>
  <c r="S1847" i="13"/>
  <c r="T1847" i="13" s="1"/>
  <c r="V1847" i="13" s="1"/>
  <c r="R1783" i="13"/>
  <c r="S1783" i="13"/>
  <c r="T1783" i="13" s="1"/>
  <c r="V1783" i="13" s="1"/>
  <c r="S1727" i="13"/>
  <c r="T1727" i="13" s="1"/>
  <c r="V1727" i="13" s="1"/>
  <c r="R1727" i="13"/>
  <c r="S1663" i="13"/>
  <c r="T1663" i="13" s="1"/>
  <c r="V1663" i="13" s="1"/>
  <c r="R1663" i="13"/>
  <c r="R1607" i="13"/>
  <c r="S1607" i="13"/>
  <c r="T1607" i="13" s="1"/>
  <c r="V1607" i="13" s="1"/>
  <c r="R1543" i="13"/>
  <c r="S1543" i="13"/>
  <c r="U1543" i="13" s="1"/>
  <c r="R1479" i="13"/>
  <c r="S1479" i="13"/>
  <c r="T1479" i="13" s="1"/>
  <c r="V1479" i="13" s="1"/>
  <c r="S1415" i="13"/>
  <c r="T1415" i="13" s="1"/>
  <c r="V1415" i="13" s="1"/>
  <c r="R1415" i="13"/>
  <c r="R1351" i="13"/>
  <c r="S1351" i="13"/>
  <c r="T1351" i="13" s="1"/>
  <c r="V1351" i="13" s="1"/>
  <c r="R1287" i="13"/>
  <c r="S1287" i="13"/>
  <c r="T1287" i="13" s="1"/>
  <c r="V1287" i="13" s="1"/>
  <c r="S1223" i="13"/>
  <c r="T1223" i="13" s="1"/>
  <c r="V1223" i="13" s="1"/>
  <c r="R1223" i="13"/>
  <c r="S1175" i="13"/>
  <c r="T1175" i="13" s="1"/>
  <c r="V1175" i="13" s="1"/>
  <c r="R1175" i="13"/>
  <c r="R1111" i="13"/>
  <c r="S1111" i="13"/>
  <c r="T1111" i="13" s="1"/>
  <c r="V1111" i="13" s="1"/>
  <c r="S1047" i="13"/>
  <c r="T1047" i="13" s="1"/>
  <c r="V1047" i="13" s="1"/>
  <c r="R1047" i="13"/>
  <c r="R983" i="13"/>
  <c r="S983" i="13"/>
  <c r="U983" i="13" s="1"/>
  <c r="R919" i="13"/>
  <c r="S919" i="13"/>
  <c r="T919" i="13" s="1"/>
  <c r="V919" i="13" s="1"/>
  <c r="S855" i="13"/>
  <c r="R855" i="13"/>
  <c r="R775" i="13"/>
  <c r="S775" i="13"/>
  <c r="S711" i="13"/>
  <c r="R711" i="13"/>
  <c r="R647" i="13"/>
  <c r="S647" i="13"/>
  <c r="T647" i="13" s="1"/>
  <c r="V647" i="13" s="1"/>
  <c r="S583" i="13"/>
  <c r="T583" i="13" s="1"/>
  <c r="V583" i="13" s="1"/>
  <c r="R583" i="13"/>
  <c r="R519" i="13"/>
  <c r="S519" i="13"/>
  <c r="T519" i="13" s="1"/>
  <c r="V519" i="13" s="1"/>
  <c r="R471" i="13"/>
  <c r="S471" i="13"/>
  <c r="T471" i="13" s="1"/>
  <c r="V471" i="13" s="1"/>
  <c r="S295" i="13"/>
  <c r="T295" i="13" s="1"/>
  <c r="V295" i="13" s="1"/>
  <c r="R295" i="13"/>
  <c r="R207" i="13"/>
  <c r="S207" i="13"/>
  <c r="T207" i="13" s="1"/>
  <c r="V207" i="13" s="1"/>
  <c r="S2206" i="13"/>
  <c r="T2206" i="13" s="1"/>
  <c r="V2206" i="13" s="1"/>
  <c r="R2206" i="13"/>
  <c r="R2190" i="13"/>
  <c r="S2190" i="13"/>
  <c r="T2190" i="13" s="1"/>
  <c r="V2190" i="13" s="1"/>
  <c r="R2166" i="13"/>
  <c r="S2166" i="13"/>
  <c r="T2166" i="13" s="1"/>
  <c r="V2166" i="13" s="1"/>
  <c r="R2158" i="13"/>
  <c r="S2158" i="13"/>
  <c r="T2158" i="13" s="1"/>
  <c r="V2158" i="13" s="1"/>
  <c r="R2134" i="13"/>
  <c r="S2134" i="13"/>
  <c r="T2134" i="13" s="1"/>
  <c r="V2134" i="13" s="1"/>
  <c r="S2094" i="13"/>
  <c r="T2094" i="13" s="1"/>
  <c r="V2094" i="13" s="1"/>
  <c r="R2094" i="13"/>
  <c r="R2086" i="13"/>
  <c r="S2086" i="13"/>
  <c r="T2086" i="13" s="1"/>
  <c r="V2086" i="13" s="1"/>
  <c r="R2078" i="13"/>
  <c r="S2078" i="13"/>
  <c r="T2078" i="13" s="1"/>
  <c r="V2078" i="13" s="1"/>
  <c r="R2054" i="13"/>
  <c r="S2054" i="13"/>
  <c r="T2054" i="13" s="1"/>
  <c r="V2054" i="13" s="1"/>
  <c r="R2046" i="13"/>
  <c r="S2046" i="13"/>
  <c r="T2046" i="13" s="1"/>
  <c r="V2046" i="13" s="1"/>
  <c r="R2030" i="13"/>
  <c r="S2030" i="13"/>
  <c r="T2030" i="13" s="1"/>
  <c r="V2030" i="13" s="1"/>
  <c r="R2014" i="13"/>
  <c r="S2014" i="13"/>
  <c r="R1990" i="13"/>
  <c r="S1990" i="13"/>
  <c r="T1990" i="13" s="1"/>
  <c r="V1990" i="13" s="1"/>
  <c r="R1982" i="13"/>
  <c r="S1982" i="13"/>
  <c r="T1982" i="13" s="1"/>
  <c r="V1982" i="13" s="1"/>
  <c r="S1974" i="13"/>
  <c r="T1974" i="13" s="1"/>
  <c r="V1974" i="13" s="1"/>
  <c r="R1974" i="13"/>
  <c r="R1950" i="13"/>
  <c r="S1950" i="13"/>
  <c r="T1950" i="13" s="1"/>
  <c r="V1950" i="13" s="1"/>
  <c r="R1934" i="13"/>
  <c r="S1934" i="13"/>
  <c r="U1934" i="13" s="1"/>
  <c r="R1926" i="13"/>
  <c r="S1926" i="13"/>
  <c r="T1926" i="13" s="1"/>
  <c r="V1926" i="13" s="1"/>
  <c r="S1910" i="13"/>
  <c r="T1910" i="13" s="1"/>
  <c r="V1910" i="13" s="1"/>
  <c r="R1910" i="13"/>
  <c r="R1894" i="13"/>
  <c r="S1894" i="13"/>
  <c r="T1894" i="13" s="1"/>
  <c r="V1894" i="13" s="1"/>
  <c r="R1838" i="13"/>
  <c r="S1838" i="13"/>
  <c r="T1838" i="13" s="1"/>
  <c r="V1838" i="13" s="1"/>
  <c r="R1814" i="13"/>
  <c r="S1814" i="13"/>
  <c r="T1814" i="13" s="1"/>
  <c r="V1814" i="13" s="1"/>
  <c r="R1806" i="13"/>
  <c r="S1806" i="13"/>
  <c r="T1806" i="13" s="1"/>
  <c r="V1806" i="13" s="1"/>
  <c r="S1790" i="13"/>
  <c r="U1790" i="13" s="1"/>
  <c r="R1790" i="13"/>
  <c r="R1750" i="13"/>
  <c r="S1750" i="13"/>
  <c r="T1750" i="13" s="1"/>
  <c r="V1750" i="13" s="1"/>
  <c r="R1734" i="13"/>
  <c r="S1734" i="13"/>
  <c r="T1734" i="13" s="1"/>
  <c r="V1734" i="13" s="1"/>
  <c r="R1726" i="13"/>
  <c r="S1726" i="13"/>
  <c r="T1726" i="13" s="1"/>
  <c r="V1726" i="13" s="1"/>
  <c r="R1718" i="13"/>
  <c r="S1718" i="13"/>
  <c r="T1718" i="13" s="1"/>
  <c r="V1718" i="13" s="1"/>
  <c r="R1702" i="13"/>
  <c r="S1702" i="13"/>
  <c r="T1702" i="13" s="1"/>
  <c r="V1702" i="13" s="1"/>
  <c r="R1694" i="13"/>
  <c r="S1694" i="13"/>
  <c r="T1694" i="13" s="1"/>
  <c r="V1694" i="13" s="1"/>
  <c r="S1686" i="13"/>
  <c r="T1686" i="13" s="1"/>
  <c r="V1686" i="13" s="1"/>
  <c r="R1686" i="13"/>
  <c r="R1678" i="13"/>
  <c r="S1678" i="13"/>
  <c r="T1678" i="13" s="1"/>
  <c r="V1678" i="13" s="1"/>
  <c r="R1670" i="13"/>
  <c r="S1670" i="13"/>
  <c r="T1670" i="13" s="1"/>
  <c r="V1670" i="13" s="1"/>
  <c r="R1662" i="13"/>
  <c r="S1662" i="13"/>
  <c r="T1662" i="13" s="1"/>
  <c r="V1662" i="13" s="1"/>
  <c r="R1654" i="13"/>
  <c r="S1654" i="13"/>
  <c r="T1654" i="13" s="1"/>
  <c r="V1654" i="13" s="1"/>
  <c r="R1638" i="13"/>
  <c r="S1638" i="13"/>
  <c r="T1638" i="13" s="1"/>
  <c r="V1638" i="13" s="1"/>
  <c r="S1622" i="13"/>
  <c r="T1622" i="13" s="1"/>
  <c r="V1622" i="13" s="1"/>
  <c r="R1622" i="13"/>
  <c r="R1606" i="13"/>
  <c r="S1606" i="13"/>
  <c r="T1606" i="13" s="1"/>
  <c r="V1606" i="13" s="1"/>
  <c r="R1598" i="13"/>
  <c r="S1598" i="13"/>
  <c r="T1598" i="13" s="1"/>
  <c r="V1598" i="13" s="1"/>
  <c r="R1590" i="13"/>
  <c r="S1590" i="13"/>
  <c r="T1590" i="13" s="1"/>
  <c r="V1590" i="13" s="1"/>
  <c r="R1582" i="13"/>
  <c r="S1582" i="13"/>
  <c r="T1582" i="13" s="1"/>
  <c r="V1582" i="13" s="1"/>
  <c r="S1574" i="13"/>
  <c r="T1574" i="13" s="1"/>
  <c r="V1574" i="13" s="1"/>
  <c r="R1574" i="13"/>
  <c r="R1566" i="13"/>
  <c r="S1566" i="13"/>
  <c r="T1566" i="13" s="1"/>
  <c r="V1566" i="13" s="1"/>
  <c r="R1558" i="13"/>
  <c r="S1558" i="13"/>
  <c r="T1558" i="13" s="1"/>
  <c r="V1558" i="13" s="1"/>
  <c r="R1542" i="13"/>
  <c r="S1542" i="13"/>
  <c r="T1542" i="13" s="1"/>
  <c r="V1542" i="13" s="1"/>
  <c r="R1526" i="13"/>
  <c r="S1526" i="13"/>
  <c r="T1526" i="13" s="1"/>
  <c r="V1526" i="13" s="1"/>
  <c r="S1294" i="13"/>
  <c r="T1294" i="13" s="1"/>
  <c r="V1294" i="13" s="1"/>
  <c r="R1294" i="13"/>
  <c r="S1254" i="13"/>
  <c r="T1254" i="13" s="1"/>
  <c r="V1254" i="13" s="1"/>
  <c r="R1254" i="13"/>
  <c r="S1246" i="13"/>
  <c r="T1246" i="13" s="1"/>
  <c r="V1246" i="13" s="1"/>
  <c r="R1246" i="13"/>
  <c r="R1238" i="13"/>
  <c r="S1238" i="13"/>
  <c r="U1238" i="13" s="1"/>
  <c r="R1222" i="13"/>
  <c r="S1222" i="13"/>
  <c r="S1214" i="13"/>
  <c r="R1214" i="13"/>
  <c r="R1206" i="13"/>
  <c r="S1206" i="13"/>
  <c r="T1198" i="13"/>
  <c r="V1198" i="13" s="1"/>
  <c r="U1198" i="13"/>
  <c r="R1190" i="13"/>
  <c r="S1190" i="13"/>
  <c r="S1182" i="13"/>
  <c r="R1182" i="13"/>
  <c r="R1174" i="13"/>
  <c r="S1174" i="13"/>
  <c r="R1166" i="13"/>
  <c r="S1166" i="13"/>
  <c r="T1166" i="13" s="1"/>
  <c r="V1166" i="13" s="1"/>
  <c r="S1158" i="13"/>
  <c r="R1158" i="13"/>
  <c r="S1150" i="13"/>
  <c r="R1150" i="13"/>
  <c r="T1142" i="13"/>
  <c r="V1142" i="13" s="1"/>
  <c r="U1142" i="13"/>
  <c r="S1134" i="13"/>
  <c r="R1134" i="13"/>
  <c r="S1126" i="13"/>
  <c r="R1126" i="13"/>
  <c r="S1118" i="13"/>
  <c r="T1118" i="13" s="1"/>
  <c r="V1118" i="13" s="1"/>
  <c r="R1118" i="13"/>
  <c r="S1110" i="13"/>
  <c r="T1110" i="13" s="1"/>
  <c r="V1110" i="13" s="1"/>
  <c r="R1110" i="13"/>
  <c r="T1086" i="13"/>
  <c r="V1086" i="13" s="1"/>
  <c r="U1086" i="13"/>
  <c r="S1078" i="13"/>
  <c r="T1078" i="13" s="1"/>
  <c r="V1078" i="13" s="1"/>
  <c r="R1078" i="13"/>
  <c r="S1070" i="13"/>
  <c r="T1070" i="13" s="1"/>
  <c r="V1070" i="13" s="1"/>
  <c r="R1070" i="13"/>
  <c r="R1062" i="13"/>
  <c r="S1062" i="13"/>
  <c r="T1062" i="13" s="1"/>
  <c r="V1062" i="13" s="1"/>
  <c r="S1054" i="13"/>
  <c r="R1054" i="13"/>
  <c r="R1046" i="13"/>
  <c r="S1046" i="13"/>
  <c r="S1038" i="13"/>
  <c r="R1038" i="13"/>
  <c r="R1030" i="13"/>
  <c r="S1030" i="13"/>
  <c r="T1030" i="13" s="1"/>
  <c r="V1030" i="13" s="1"/>
  <c r="R1022" i="13"/>
  <c r="S1022" i="13"/>
  <c r="R1014" i="13"/>
  <c r="S1014" i="13"/>
  <c r="T1014" i="13" s="1"/>
  <c r="V1014" i="13" s="1"/>
  <c r="R1006" i="13"/>
  <c r="S1006" i="13"/>
  <c r="R998" i="13"/>
  <c r="S998" i="13"/>
  <c r="T998" i="13" s="1"/>
  <c r="V998" i="13" s="1"/>
  <c r="S990" i="13"/>
  <c r="T990" i="13" s="1"/>
  <c r="V990" i="13" s="1"/>
  <c r="R990" i="13"/>
  <c r="R982" i="13"/>
  <c r="S982" i="13"/>
  <c r="R974" i="13"/>
  <c r="S974" i="13"/>
  <c r="S958" i="13"/>
  <c r="T958" i="13" s="1"/>
  <c r="V958" i="13" s="1"/>
  <c r="R958" i="13"/>
  <c r="S950" i="13"/>
  <c r="T950" i="13" s="1"/>
  <c r="V950" i="13" s="1"/>
  <c r="R950" i="13"/>
  <c r="R942" i="13"/>
  <c r="S942" i="13"/>
  <c r="T942" i="13" s="1"/>
  <c r="V942" i="13" s="1"/>
  <c r="S934" i="13"/>
  <c r="T934" i="13" s="1"/>
  <c r="V934" i="13" s="1"/>
  <c r="R934" i="13"/>
  <c r="S926" i="13"/>
  <c r="T926" i="13" s="1"/>
  <c r="V926" i="13" s="1"/>
  <c r="R926" i="13"/>
  <c r="S918" i="13"/>
  <c r="T918" i="13" s="1"/>
  <c r="V918" i="13" s="1"/>
  <c r="R918" i="13"/>
  <c r="S910" i="13"/>
  <c r="T910" i="13" s="1"/>
  <c r="V910" i="13" s="1"/>
  <c r="R910" i="13"/>
  <c r="R902" i="13"/>
  <c r="S902" i="13"/>
  <c r="T902" i="13" s="1"/>
  <c r="V902" i="13" s="1"/>
  <c r="S894" i="13"/>
  <c r="T894" i="13" s="1"/>
  <c r="V894" i="13" s="1"/>
  <c r="R894" i="13"/>
  <c r="R886" i="13"/>
  <c r="S886" i="13"/>
  <c r="T886" i="13" s="1"/>
  <c r="V886" i="13" s="1"/>
  <c r="R878" i="13"/>
  <c r="S878" i="13"/>
  <c r="T878" i="13" s="1"/>
  <c r="V878" i="13" s="1"/>
  <c r="R870" i="13"/>
  <c r="S870" i="13"/>
  <c r="T870" i="13" s="1"/>
  <c r="V870" i="13" s="1"/>
  <c r="S862" i="13"/>
  <c r="T862" i="13" s="1"/>
  <c r="V862" i="13" s="1"/>
  <c r="R862" i="13"/>
  <c r="R854" i="13"/>
  <c r="S854" i="13"/>
  <c r="T854" i="13" s="1"/>
  <c r="V854" i="13" s="1"/>
  <c r="R846" i="13"/>
  <c r="S846" i="13"/>
  <c r="T846" i="13" s="1"/>
  <c r="V846" i="13" s="1"/>
  <c r="R838" i="13"/>
  <c r="S838" i="13"/>
  <c r="T838" i="13" s="1"/>
  <c r="V838" i="13" s="1"/>
  <c r="R830" i="13"/>
  <c r="S830" i="13"/>
  <c r="T830" i="13" s="1"/>
  <c r="V830" i="13" s="1"/>
  <c r="R822" i="13"/>
  <c r="S822" i="13"/>
  <c r="T822" i="13" s="1"/>
  <c r="V822" i="13" s="1"/>
  <c r="R814" i="13"/>
  <c r="S814" i="13"/>
  <c r="T814" i="13" s="1"/>
  <c r="V814" i="13" s="1"/>
  <c r="R806" i="13"/>
  <c r="S806" i="13"/>
  <c r="T806" i="13" s="1"/>
  <c r="V806" i="13" s="1"/>
  <c r="R798" i="13"/>
  <c r="S798" i="13"/>
  <c r="T798" i="13" s="1"/>
  <c r="V798" i="13" s="1"/>
  <c r="R790" i="13"/>
  <c r="S790" i="13"/>
  <c r="T790" i="13" s="1"/>
  <c r="V790" i="13" s="1"/>
  <c r="R782" i="13"/>
  <c r="S782" i="13"/>
  <c r="T782" i="13" s="1"/>
  <c r="V782" i="13" s="1"/>
  <c r="R774" i="13"/>
  <c r="S774" i="13"/>
  <c r="T774" i="13" s="1"/>
  <c r="V774" i="13" s="1"/>
  <c r="R766" i="13"/>
  <c r="S766" i="13"/>
  <c r="T766" i="13" s="1"/>
  <c r="V766" i="13" s="1"/>
  <c r="R750" i="13"/>
  <c r="S750" i="13"/>
  <c r="T750" i="13" s="1"/>
  <c r="V750" i="13" s="1"/>
  <c r="R742" i="13"/>
  <c r="S742" i="13"/>
  <c r="U742" i="13" s="1"/>
  <c r="R734" i="13"/>
  <c r="S734" i="13"/>
  <c r="T734" i="13" s="1"/>
  <c r="V734" i="13" s="1"/>
  <c r="R726" i="13"/>
  <c r="S726" i="13"/>
  <c r="T726" i="13" s="1"/>
  <c r="V726" i="13" s="1"/>
  <c r="S718" i="13"/>
  <c r="T718" i="13" s="1"/>
  <c r="V718" i="13" s="1"/>
  <c r="R718" i="13"/>
  <c r="R710" i="13"/>
  <c r="S710" i="13"/>
  <c r="T710" i="13" s="1"/>
  <c r="V710" i="13" s="1"/>
  <c r="S638" i="13"/>
  <c r="T638" i="13" s="1"/>
  <c r="V638" i="13" s="1"/>
  <c r="R638" i="13"/>
  <c r="R630" i="13"/>
  <c r="S630" i="13"/>
  <c r="T630" i="13" s="1"/>
  <c r="V630" i="13" s="1"/>
  <c r="S622" i="13"/>
  <c r="T622" i="13" s="1"/>
  <c r="V622" i="13" s="1"/>
  <c r="R622" i="13"/>
  <c r="S614" i="13"/>
  <c r="T614" i="13" s="1"/>
  <c r="V614" i="13" s="1"/>
  <c r="R614" i="13"/>
  <c r="R606" i="13"/>
  <c r="S606" i="13"/>
  <c r="T606" i="13" s="1"/>
  <c r="V606" i="13" s="1"/>
  <c r="R598" i="13"/>
  <c r="S598" i="13"/>
  <c r="T598" i="13" s="1"/>
  <c r="V598" i="13" s="1"/>
  <c r="R590" i="13"/>
  <c r="S590" i="13"/>
  <c r="T590" i="13" s="1"/>
  <c r="V590" i="13" s="1"/>
  <c r="R582" i="13"/>
  <c r="S582" i="13"/>
  <c r="U582" i="13" s="1"/>
  <c r="R574" i="13"/>
  <c r="S574" i="13"/>
  <c r="T574" i="13" s="1"/>
  <c r="V574" i="13" s="1"/>
  <c r="R566" i="13"/>
  <c r="S566" i="13"/>
  <c r="T566" i="13" s="1"/>
  <c r="V566" i="13" s="1"/>
  <c r="R558" i="13"/>
  <c r="S558" i="13"/>
  <c r="R550" i="13"/>
  <c r="S550" i="13"/>
  <c r="S542" i="13"/>
  <c r="R542" i="13"/>
  <c r="R534" i="13"/>
  <c r="S534" i="13"/>
  <c r="R518" i="13"/>
  <c r="S518" i="13"/>
  <c r="U518" i="13" s="1"/>
  <c r="R510" i="13"/>
  <c r="S510" i="13"/>
  <c r="T510" i="13" s="1"/>
  <c r="V510" i="13" s="1"/>
  <c r="R502" i="13"/>
  <c r="S502" i="13"/>
  <c r="S494" i="13"/>
  <c r="T494" i="13" s="1"/>
  <c r="V494" i="13" s="1"/>
  <c r="R494" i="13"/>
  <c r="S486" i="13"/>
  <c r="T486" i="13" s="1"/>
  <c r="V486" i="13" s="1"/>
  <c r="R486" i="13"/>
  <c r="R478" i="13"/>
  <c r="S478" i="13"/>
  <c r="T478" i="13" s="1"/>
  <c r="V478" i="13" s="1"/>
  <c r="R462" i="13"/>
  <c r="S462" i="13"/>
  <c r="T462" i="13" s="1"/>
  <c r="V462" i="13" s="1"/>
  <c r="S454" i="13"/>
  <c r="R454" i="13"/>
  <c r="S446" i="13"/>
  <c r="T446" i="13" s="1"/>
  <c r="V446" i="13" s="1"/>
  <c r="R446" i="13"/>
  <c r="S438" i="13"/>
  <c r="R438" i="13"/>
  <c r="R430" i="13"/>
  <c r="S430" i="13"/>
  <c r="T430" i="13" s="1"/>
  <c r="V430" i="13" s="1"/>
  <c r="S422" i="13"/>
  <c r="T422" i="13" s="1"/>
  <c r="V422" i="13" s="1"/>
  <c r="R422" i="13"/>
  <c r="R414" i="13"/>
  <c r="S414" i="13"/>
  <c r="T414" i="13" s="1"/>
  <c r="V414" i="13" s="1"/>
  <c r="R406" i="13"/>
  <c r="S406" i="13"/>
  <c r="S398" i="13"/>
  <c r="T398" i="13" s="1"/>
  <c r="V398" i="13" s="1"/>
  <c r="R398" i="13"/>
  <c r="R390" i="13"/>
  <c r="S390" i="13"/>
  <c r="R382" i="13"/>
  <c r="S382" i="13"/>
  <c r="T382" i="13" s="1"/>
  <c r="V382" i="13" s="1"/>
  <c r="S374" i="13"/>
  <c r="T374" i="13" s="1"/>
  <c r="V374" i="13" s="1"/>
  <c r="R374" i="13"/>
  <c r="S366" i="13"/>
  <c r="T366" i="13" s="1"/>
  <c r="V366" i="13" s="1"/>
  <c r="R366" i="13"/>
  <c r="R358" i="13"/>
  <c r="S358" i="13"/>
  <c r="T358" i="13" s="1"/>
  <c r="V358" i="13" s="1"/>
  <c r="R350" i="13"/>
  <c r="S350" i="13"/>
  <c r="T350" i="13" s="1"/>
  <c r="V350" i="13" s="1"/>
  <c r="R342" i="13"/>
  <c r="S342" i="13"/>
  <c r="T342" i="13" s="1"/>
  <c r="V342" i="13" s="1"/>
  <c r="S174" i="13"/>
  <c r="U174" i="13" s="1"/>
  <c r="R174" i="13"/>
  <c r="S166" i="13"/>
  <c r="U166" i="13" s="1"/>
  <c r="R166" i="13"/>
  <c r="S150" i="13"/>
  <c r="U150" i="13" s="1"/>
  <c r="R150" i="13"/>
  <c r="R134" i="13"/>
  <c r="S134" i="13"/>
  <c r="T134" i="13" s="1"/>
  <c r="V134" i="13" s="1"/>
  <c r="R126" i="13"/>
  <c r="S126" i="13"/>
  <c r="T126" i="13" s="1"/>
  <c r="V126" i="13" s="1"/>
  <c r="S118" i="13"/>
  <c r="T118" i="13" s="1"/>
  <c r="V118" i="13" s="1"/>
  <c r="R118" i="13"/>
  <c r="R110" i="13"/>
  <c r="S110" i="13"/>
  <c r="T110" i="13" s="1"/>
  <c r="V110" i="13" s="1"/>
  <c r="S102" i="13"/>
  <c r="T102" i="13" s="1"/>
  <c r="V102" i="13" s="1"/>
  <c r="R102" i="13"/>
  <c r="S94" i="13"/>
  <c r="T94" i="13" s="1"/>
  <c r="V94" i="13" s="1"/>
  <c r="R94" i="13"/>
  <c r="R86" i="13"/>
  <c r="S86" i="13"/>
  <c r="T86" i="13" s="1"/>
  <c r="V86" i="13" s="1"/>
  <c r="S78" i="13"/>
  <c r="T78" i="13" s="1"/>
  <c r="V78" i="13" s="1"/>
  <c r="R78" i="13"/>
  <c r="S70" i="13"/>
  <c r="T70" i="13" s="1"/>
  <c r="V70" i="13" s="1"/>
  <c r="R70" i="13"/>
  <c r="R62" i="13"/>
  <c r="S62" i="13"/>
  <c r="T62" i="13" s="1"/>
  <c r="V62" i="13" s="1"/>
  <c r="S54" i="13"/>
  <c r="T54" i="13" s="1"/>
  <c r="V54" i="13" s="1"/>
  <c r="R54" i="13"/>
  <c r="R46" i="13"/>
  <c r="S46" i="13"/>
  <c r="T46" i="13" s="1"/>
  <c r="V46" i="13" s="1"/>
  <c r="R38" i="13"/>
  <c r="S38" i="13"/>
  <c r="T38" i="13" s="1"/>
  <c r="V38" i="13" s="1"/>
  <c r="S30" i="13"/>
  <c r="T30" i="13" s="1"/>
  <c r="V30" i="13" s="1"/>
  <c r="R30" i="13"/>
  <c r="R22" i="13"/>
  <c r="S22" i="13"/>
  <c r="T22" i="13" s="1"/>
  <c r="V22" i="13" s="1"/>
  <c r="S14" i="13"/>
  <c r="T14" i="13" s="1"/>
  <c r="V14" i="13" s="1"/>
  <c r="R14" i="13"/>
  <c r="S6" i="13"/>
  <c r="T6" i="13" s="1"/>
  <c r="V6" i="13" s="1"/>
  <c r="R6" i="13"/>
  <c r="S3198" i="13"/>
  <c r="R3190" i="13"/>
  <c r="S3166" i="13"/>
  <c r="S3134" i="13"/>
  <c r="T3134" i="13" s="1"/>
  <c r="V3134" i="13" s="1"/>
  <c r="R2894" i="13"/>
  <c r="R2878" i="13"/>
  <c r="T2876" i="13"/>
  <c r="V2876" i="13" s="1"/>
  <c r="U2876" i="13"/>
  <c r="R2838" i="13"/>
  <c r="R2830" i="13"/>
  <c r="R2766" i="13"/>
  <c r="R2758" i="13"/>
  <c r="T2756" i="13"/>
  <c r="V2756" i="13" s="1"/>
  <c r="U2756" i="13"/>
  <c r="R2702" i="13"/>
  <c r="R2694" i="13"/>
  <c r="R2638" i="13"/>
  <c r="R2598" i="13"/>
  <c r="S2502" i="13"/>
  <c r="T2502" i="13" s="1"/>
  <c r="V2502" i="13" s="1"/>
  <c r="S2414" i="13"/>
  <c r="T2414" i="13" s="1"/>
  <c r="V2414" i="13" s="1"/>
  <c r="R2390" i="13"/>
  <c r="S2374" i="13"/>
  <c r="T2374" i="13" s="1"/>
  <c r="V2374" i="13" s="1"/>
  <c r="T2357" i="13"/>
  <c r="V2357" i="13" s="1"/>
  <c r="U2357" i="13"/>
  <c r="S2342" i="13"/>
  <c r="U2342" i="13" s="1"/>
  <c r="S2334" i="13"/>
  <c r="T2261" i="13"/>
  <c r="V2261" i="13" s="1"/>
  <c r="U2261" i="13"/>
  <c r="U2253" i="13"/>
  <c r="R2110" i="13"/>
  <c r="R1942" i="13"/>
  <c r="S1870" i="13"/>
  <c r="T1870" i="13" s="1"/>
  <c r="V1870" i="13" s="1"/>
  <c r="S1774" i="13"/>
  <c r="U1774" i="13" s="1"/>
  <c r="S3162" i="13"/>
  <c r="S3106" i="13"/>
  <c r="U3032" i="13"/>
  <c r="U2992" i="13"/>
  <c r="U2940" i="13"/>
  <c r="R2782" i="13"/>
  <c r="R2718" i="13"/>
  <c r="R2654" i="13"/>
  <c r="R2634" i="13"/>
  <c r="R2630" i="13"/>
  <c r="S2510" i="13"/>
  <c r="T2510" i="13" s="1"/>
  <c r="V2510" i="13" s="1"/>
  <c r="S2446" i="13"/>
  <c r="T2446" i="13" s="1"/>
  <c r="V2446" i="13" s="1"/>
  <c r="S2422" i="13"/>
  <c r="T2422" i="13" s="1"/>
  <c r="V2422" i="13" s="1"/>
  <c r="S2366" i="13"/>
  <c r="U2366" i="13" s="1"/>
  <c r="R2358" i="13"/>
  <c r="S2350" i="13"/>
  <c r="T2350" i="13" s="1"/>
  <c r="V2350" i="13" s="1"/>
  <c r="S2326" i="13"/>
  <c r="T2326" i="13" s="1"/>
  <c r="V2326" i="13" s="1"/>
  <c r="S2318" i="13"/>
  <c r="T2318" i="13" s="1"/>
  <c r="V2318" i="13" s="1"/>
  <c r="S2286" i="13"/>
  <c r="T2286" i="13" s="1"/>
  <c r="V2286" i="13" s="1"/>
  <c r="S2254" i="13"/>
  <c r="T2254" i="13" s="1"/>
  <c r="V2254" i="13" s="1"/>
  <c r="S2126" i="13"/>
  <c r="T2126" i="13" s="1"/>
  <c r="V2126" i="13" s="1"/>
  <c r="S2022" i="13"/>
  <c r="T2022" i="13" s="1"/>
  <c r="V2022" i="13" s="1"/>
  <c r="S2006" i="13"/>
  <c r="T2006" i="13" s="1"/>
  <c r="V2006" i="13" s="1"/>
  <c r="S1998" i="13"/>
  <c r="T1998" i="13" s="1"/>
  <c r="V1998" i="13" s="1"/>
  <c r="R1782" i="13"/>
  <c r="S1758" i="13"/>
  <c r="T1758" i="13" s="1"/>
  <c r="V1758" i="13" s="1"/>
  <c r="R1710" i="13"/>
  <c r="R3050" i="13"/>
  <c r="R3022" i="13"/>
  <c r="R2998" i="13"/>
  <c r="R2978" i="13"/>
  <c r="R2942" i="13"/>
  <c r="R2934" i="13"/>
  <c r="R2926" i="13"/>
  <c r="R2862" i="13"/>
  <c r="R2854" i="13"/>
  <c r="R2846" i="13"/>
  <c r="R2774" i="13"/>
  <c r="S2734" i="13"/>
  <c r="T2734" i="13" s="1"/>
  <c r="V2734" i="13" s="1"/>
  <c r="R2710" i="13"/>
  <c r="S2670" i="13"/>
  <c r="T2670" i="13" s="1"/>
  <c r="V2670" i="13" s="1"/>
  <c r="R2646" i="13"/>
  <c r="S2174" i="13"/>
  <c r="T2174" i="13" s="1"/>
  <c r="V2174" i="13" s="1"/>
  <c r="R2150" i="13"/>
  <c r="R1918" i="13"/>
  <c r="S1862" i="13"/>
  <c r="U1862" i="13" s="1"/>
  <c r="S1102" i="13"/>
  <c r="T1102" i="13" s="1"/>
  <c r="V1102" i="13" s="1"/>
  <c r="S758" i="13"/>
  <c r="T758" i="13" s="1"/>
  <c r="V758" i="13" s="1"/>
  <c r="S526" i="13"/>
  <c r="U526" i="13" s="1"/>
  <c r="S3090" i="13"/>
  <c r="T3090" i="13" s="1"/>
  <c r="V3090" i="13" s="1"/>
  <c r="R3090" i="13"/>
  <c r="S2586" i="13"/>
  <c r="T2586" i="13" s="1"/>
  <c r="V2586" i="13" s="1"/>
  <c r="R2586" i="13"/>
  <c r="S2570" i="13"/>
  <c r="T2570" i="13" s="1"/>
  <c r="V2570" i="13" s="1"/>
  <c r="R2570" i="13"/>
  <c r="S2002" i="13"/>
  <c r="T2002" i="13" s="1"/>
  <c r="V2002" i="13" s="1"/>
  <c r="R2002" i="13"/>
  <c r="S1946" i="13"/>
  <c r="R1946" i="13"/>
  <c r="S978" i="13"/>
  <c r="T978" i="13" s="1"/>
  <c r="V978" i="13" s="1"/>
  <c r="R978" i="13"/>
  <c r="S3178" i="13"/>
  <c r="T3178" i="13" s="1"/>
  <c r="V3178" i="13" s="1"/>
  <c r="R3154" i="13"/>
  <c r="R3118" i="13"/>
  <c r="S3098" i="13"/>
  <c r="T3098" i="13" s="1"/>
  <c r="V3098" i="13" s="1"/>
  <c r="U3070" i="13"/>
  <c r="R2986" i="13"/>
  <c r="T2616" i="13"/>
  <c r="V2616" i="13" s="1"/>
  <c r="U2616" i="13"/>
  <c r="S2542" i="13"/>
  <c r="T2542" i="13" s="1"/>
  <c r="V2542" i="13" s="1"/>
  <c r="U2461" i="13"/>
  <c r="T2405" i="13"/>
  <c r="V2405" i="13" s="1"/>
  <c r="U2405" i="13"/>
  <c r="R2270" i="13"/>
  <c r="S2142" i="13"/>
  <c r="T2142" i="13" s="1"/>
  <c r="V2142" i="13" s="1"/>
  <c r="S2062" i="13"/>
  <c r="T2062" i="13" s="1"/>
  <c r="V2062" i="13" s="1"/>
  <c r="R1766" i="13"/>
  <c r="R1198" i="13"/>
  <c r="R1142" i="13"/>
  <c r="R1086" i="13"/>
  <c r="S3174" i="13"/>
  <c r="S3114" i="13"/>
  <c r="T3114" i="13" s="1"/>
  <c r="V3114" i="13" s="1"/>
  <c r="R3070" i="13"/>
  <c r="S3018" i="13"/>
  <c r="T3018" i="13" s="1"/>
  <c r="V3018" i="13" s="1"/>
  <c r="T2237" i="13"/>
  <c r="V2237" i="13" s="1"/>
  <c r="U2237" i="13"/>
  <c r="S2230" i="13"/>
  <c r="T2230" i="13" s="1"/>
  <c r="V2230" i="13" s="1"/>
  <c r="S2070" i="13"/>
  <c r="T2070" i="13" s="1"/>
  <c r="V2070" i="13" s="1"/>
  <c r="S1902" i="13"/>
  <c r="T1902" i="13" s="1"/>
  <c r="V1902" i="13" s="1"/>
  <c r="S1886" i="13"/>
  <c r="T1886" i="13" s="1"/>
  <c r="V1886" i="13" s="1"/>
  <c r="R1878" i="13"/>
  <c r="R1846" i="13"/>
  <c r="S1830" i="13"/>
  <c r="T1830" i="13" s="1"/>
  <c r="V1830" i="13" s="1"/>
  <c r="R1822" i="13"/>
  <c r="S1630" i="13"/>
  <c r="T1630" i="13" s="1"/>
  <c r="V1630" i="13" s="1"/>
  <c r="R1230" i="13"/>
  <c r="T372" i="13"/>
  <c r="V372" i="13" s="1"/>
  <c r="T580" i="13"/>
  <c r="V580" i="13" s="1"/>
  <c r="U579" i="13"/>
  <c r="T579" i="13"/>
  <c r="V579" i="13" s="1"/>
  <c r="U675" i="13"/>
  <c r="R1096" i="13"/>
  <c r="S1096" i="13"/>
  <c r="T1096" i="13" s="1"/>
  <c r="V1096" i="13" s="1"/>
  <c r="R1008" i="13"/>
  <c r="S1008" i="13"/>
  <c r="T1008" i="13" s="1"/>
  <c r="V1008" i="13" s="1"/>
  <c r="R936" i="13"/>
  <c r="S936" i="13"/>
  <c r="T936" i="13" s="1"/>
  <c r="V936" i="13" s="1"/>
  <c r="S552" i="13"/>
  <c r="T552" i="13" s="1"/>
  <c r="V552" i="13" s="1"/>
  <c r="R552" i="13"/>
  <c r="R496" i="13"/>
  <c r="S496" i="13"/>
  <c r="U496" i="13" s="1"/>
  <c r="S480" i="13"/>
  <c r="U480" i="13" s="1"/>
  <c r="R480" i="13"/>
  <c r="R336" i="13"/>
  <c r="S336" i="13"/>
  <c r="U336" i="13" s="1"/>
  <c r="R320" i="13"/>
  <c r="S320" i="13"/>
  <c r="T320" i="13" s="1"/>
  <c r="V320" i="13" s="1"/>
  <c r="S232" i="13"/>
  <c r="T232" i="13" s="1"/>
  <c r="V232" i="13" s="1"/>
  <c r="R232" i="13"/>
  <c r="R208" i="13"/>
  <c r="S208" i="13"/>
  <c r="R200" i="13"/>
  <c r="S200" i="13"/>
  <c r="R192" i="13"/>
  <c r="S192" i="13"/>
  <c r="T192" i="13" s="1"/>
  <c r="V192" i="13" s="1"/>
  <c r="R184" i="13"/>
  <c r="S184" i="13"/>
  <c r="T184" i="13" s="1"/>
  <c r="V184" i="13" s="1"/>
  <c r="S176" i="13"/>
  <c r="R176" i="13"/>
  <c r="R168" i="13"/>
  <c r="S168" i="13"/>
  <c r="U168" i="13" s="1"/>
  <c r="R160" i="13"/>
  <c r="S160" i="13"/>
  <c r="R152" i="13"/>
  <c r="S152" i="13"/>
  <c r="T152" i="13" s="1"/>
  <c r="V152" i="13" s="1"/>
  <c r="T340" i="13"/>
  <c r="V340" i="13" s="1"/>
  <c r="R32" i="13"/>
  <c r="S24" i="13"/>
  <c r="T24" i="13" s="1"/>
  <c r="V24" i="13" s="1"/>
  <c r="R88" i="13"/>
  <c r="T331" i="13"/>
  <c r="V331" i="13" s="1"/>
  <c r="U331" i="13"/>
  <c r="T299" i="13"/>
  <c r="V299" i="13" s="1"/>
  <c r="U299" i="13"/>
  <c r="S8" i="13"/>
  <c r="T8" i="13" s="1"/>
  <c r="V8" i="13" s="1"/>
  <c r="R112" i="13"/>
  <c r="R128" i="13"/>
  <c r="S128" i="13"/>
  <c r="T128" i="13" s="1"/>
  <c r="V128" i="13" s="1"/>
  <c r="R120" i="13"/>
  <c r="S120" i="13"/>
  <c r="S104" i="13"/>
  <c r="T104" i="13" s="1"/>
  <c r="V104" i="13" s="1"/>
  <c r="R104" i="13"/>
  <c r="R72" i="13"/>
  <c r="S72" i="13"/>
  <c r="U72" i="13" s="1"/>
  <c r="R56" i="13"/>
  <c r="S56" i="13"/>
  <c r="T56" i="13" s="1"/>
  <c r="V56" i="13" s="1"/>
  <c r="S48" i="13"/>
  <c r="U48" i="13" s="1"/>
  <c r="R48" i="13"/>
  <c r="R40" i="13"/>
  <c r="S40" i="13"/>
  <c r="T40" i="13" s="1"/>
  <c r="V40" i="13" s="1"/>
  <c r="U235" i="13"/>
  <c r="R253" i="13"/>
  <c r="S253" i="13"/>
  <c r="T253" i="13" s="1"/>
  <c r="V253" i="13" s="1"/>
  <c r="R37" i="13"/>
  <c r="S37" i="13"/>
  <c r="U37" i="13" s="1"/>
  <c r="S363" i="13"/>
  <c r="T363" i="13" s="1"/>
  <c r="V363" i="13" s="1"/>
  <c r="R363" i="13"/>
  <c r="S99" i="13"/>
  <c r="T99" i="13" s="1"/>
  <c r="V99" i="13" s="1"/>
  <c r="R99" i="13"/>
  <c r="R83" i="13"/>
  <c r="S83" i="13"/>
  <c r="T83" i="13" s="1"/>
  <c r="V83" i="13" s="1"/>
  <c r="S75" i="13"/>
  <c r="T75" i="13" s="1"/>
  <c r="V75" i="13" s="1"/>
  <c r="R75" i="13"/>
  <c r="S59" i="13"/>
  <c r="T59" i="13" s="1"/>
  <c r="V59" i="13" s="1"/>
  <c r="R59" i="13"/>
  <c r="S35" i="13"/>
  <c r="T35" i="13" s="1"/>
  <c r="V35" i="13" s="1"/>
  <c r="R35" i="13"/>
  <c r="R19" i="13"/>
  <c r="S19" i="13"/>
  <c r="T19" i="13" s="1"/>
  <c r="V19" i="13" s="1"/>
  <c r="R1524" i="13"/>
  <c r="T1508" i="13"/>
  <c r="V1508" i="13" s="1"/>
  <c r="R1355" i="13"/>
  <c r="S1292" i="13"/>
  <c r="T1292" i="13" s="1"/>
  <c r="V1292" i="13" s="1"/>
  <c r="S1075" i="13"/>
  <c r="T1075" i="13" s="1"/>
  <c r="V1075" i="13" s="1"/>
  <c r="S899" i="13"/>
  <c r="T899" i="13" s="1"/>
  <c r="V899" i="13" s="1"/>
  <c r="S861" i="13"/>
  <c r="T861" i="13" s="1"/>
  <c r="V861" i="13" s="1"/>
  <c r="S803" i="13"/>
  <c r="T803" i="13" s="1"/>
  <c r="V803" i="13" s="1"/>
  <c r="R693" i="13"/>
  <c r="R683" i="13"/>
  <c r="R661" i="13"/>
  <c r="S555" i="13"/>
  <c r="T555" i="13" s="1"/>
  <c r="V555" i="13" s="1"/>
  <c r="S460" i="13"/>
  <c r="S277" i="13"/>
  <c r="T277" i="13" s="1"/>
  <c r="V277" i="13" s="1"/>
  <c r="R275" i="13"/>
  <c r="R245" i="13"/>
  <c r="T3849" i="13"/>
  <c r="V3849" i="13" s="1"/>
  <c r="U3849" i="13"/>
  <c r="T3809" i="13"/>
  <c r="V3809" i="13" s="1"/>
  <c r="U3809" i="13"/>
  <c r="T3617" i="13"/>
  <c r="V3617" i="13" s="1"/>
  <c r="U3617" i="13"/>
  <c r="T3649" i="13"/>
  <c r="V3649" i="13" s="1"/>
  <c r="U3649" i="13"/>
  <c r="T3745" i="13"/>
  <c r="V3745" i="13" s="1"/>
  <c r="U3745" i="13"/>
  <c r="T3518" i="13"/>
  <c r="V3518" i="13" s="1"/>
  <c r="U3518" i="13"/>
  <c r="R3961" i="13"/>
  <c r="S3961" i="13"/>
  <c r="T3961" i="13" s="1"/>
  <c r="V3961" i="13" s="1"/>
  <c r="R3921" i="13"/>
  <c r="S3921" i="13"/>
  <c r="T3921" i="13" s="1"/>
  <c r="V3921" i="13" s="1"/>
  <c r="S3817" i="13"/>
  <c r="R3817" i="13"/>
  <c r="S3777" i="13"/>
  <c r="R3777" i="13"/>
  <c r="R3689" i="13"/>
  <c r="S3689" i="13"/>
  <c r="R3009" i="13"/>
  <c r="S3009" i="13"/>
  <c r="T3009" i="13" s="1"/>
  <c r="V3009" i="13" s="1"/>
  <c r="R2857" i="13"/>
  <c r="S2857" i="13"/>
  <c r="T2857" i="13" s="1"/>
  <c r="V2857" i="13" s="1"/>
  <c r="R2809" i="13"/>
  <c r="S2809" i="13"/>
  <c r="T2809" i="13" s="1"/>
  <c r="V2809" i="13" s="1"/>
  <c r="R2761" i="13"/>
  <c r="S2761" i="13"/>
  <c r="T2761" i="13" s="1"/>
  <c r="V2761" i="13" s="1"/>
  <c r="R2705" i="13"/>
  <c r="S2705" i="13"/>
  <c r="T2705" i="13" s="1"/>
  <c r="V2705" i="13" s="1"/>
  <c r="R2657" i="13"/>
  <c r="S2657" i="13"/>
  <c r="T2657" i="13" s="1"/>
  <c r="V2657" i="13" s="1"/>
  <c r="R2569" i="13"/>
  <c r="S2569" i="13"/>
  <c r="T2569" i="13" s="1"/>
  <c r="V2569" i="13" s="1"/>
  <c r="R2521" i="13"/>
  <c r="S2521" i="13"/>
  <c r="T2521" i="13" s="1"/>
  <c r="V2521" i="13" s="1"/>
  <c r="R2473" i="13"/>
  <c r="S2473" i="13"/>
  <c r="T2473" i="13" s="1"/>
  <c r="V2473" i="13" s="1"/>
  <c r="R2433" i="13"/>
  <c r="S2433" i="13"/>
  <c r="T2433" i="13" s="1"/>
  <c r="V2433" i="13" s="1"/>
  <c r="S2385" i="13"/>
  <c r="T2385" i="13" s="1"/>
  <c r="V2385" i="13" s="1"/>
  <c r="R2385" i="13"/>
  <c r="S2337" i="13"/>
  <c r="U2337" i="13" s="1"/>
  <c r="R2337" i="13"/>
  <c r="R2273" i="13"/>
  <c r="S2273" i="13"/>
  <c r="U2273" i="13" s="1"/>
  <c r="R2161" i="13"/>
  <c r="S2161" i="13"/>
  <c r="T2161" i="13" s="1"/>
  <c r="V2161" i="13" s="1"/>
  <c r="R2113" i="13"/>
  <c r="S2113" i="13"/>
  <c r="T2113" i="13" s="1"/>
  <c r="V2113" i="13" s="1"/>
  <c r="R2065" i="13"/>
  <c r="S2065" i="13"/>
  <c r="T2065" i="13" s="1"/>
  <c r="V2065" i="13" s="1"/>
  <c r="R2049" i="13"/>
  <c r="S2049" i="13"/>
  <c r="T2049" i="13" s="1"/>
  <c r="V2049" i="13" s="1"/>
  <c r="R3849" i="13"/>
  <c r="R3025" i="13"/>
  <c r="R3977" i="13"/>
  <c r="S3873" i="13"/>
  <c r="T3873" i="13" s="1"/>
  <c r="V3873" i="13" s="1"/>
  <c r="R3809" i="13"/>
  <c r="T3739" i="13"/>
  <c r="V3739" i="13" s="1"/>
  <c r="U3739" i="13"/>
  <c r="R3617" i="13"/>
  <c r="U3597" i="13"/>
  <c r="U3490" i="13"/>
  <c r="U3414" i="13"/>
  <c r="T3346" i="13"/>
  <c r="V3346" i="13" s="1"/>
  <c r="U3346" i="13"/>
  <c r="U3278" i="13"/>
  <c r="U3170" i="13"/>
  <c r="U3142" i="13"/>
  <c r="U3055" i="13"/>
  <c r="U3039" i="13"/>
  <c r="T3024" i="13"/>
  <c r="V3024" i="13" s="1"/>
  <c r="U3024" i="13"/>
  <c r="S2993" i="13"/>
  <c r="T2993" i="13" s="1"/>
  <c r="V2993" i="13" s="1"/>
  <c r="R2985" i="13"/>
  <c r="T2896" i="13"/>
  <c r="V2896" i="13" s="1"/>
  <c r="U2896" i="13"/>
  <c r="S2865" i="13"/>
  <c r="T2865" i="13" s="1"/>
  <c r="V2865" i="13" s="1"/>
  <c r="T3458" i="13"/>
  <c r="V3458" i="13" s="1"/>
  <c r="U3458" i="13"/>
  <c r="T3450" i="13"/>
  <c r="V3450" i="13" s="1"/>
  <c r="U3450" i="13"/>
  <c r="T3330" i="13"/>
  <c r="V3330" i="13" s="1"/>
  <c r="U3330" i="13"/>
  <c r="T3322" i="13"/>
  <c r="V3322" i="13" s="1"/>
  <c r="U3322" i="13"/>
  <c r="T3218" i="13"/>
  <c r="V3218" i="13" s="1"/>
  <c r="U3218" i="13"/>
  <c r="T3154" i="13"/>
  <c r="V3154" i="13" s="1"/>
  <c r="U3154" i="13"/>
  <c r="U3058" i="13"/>
  <c r="T3058" i="13"/>
  <c r="V3058" i="13" s="1"/>
  <c r="U3042" i="13"/>
  <c r="T3042" i="13"/>
  <c r="V3042" i="13" s="1"/>
  <c r="T3398" i="13"/>
  <c r="V3398" i="13" s="1"/>
  <c r="U3398" i="13"/>
  <c r="R3945" i="13"/>
  <c r="S3945" i="13"/>
  <c r="T3945" i="13" s="1"/>
  <c r="V3945" i="13" s="1"/>
  <c r="R3905" i="13"/>
  <c r="S3905" i="13"/>
  <c r="T3905" i="13" s="1"/>
  <c r="V3905" i="13" s="1"/>
  <c r="S3801" i="13"/>
  <c r="R3801" i="13"/>
  <c r="T3729" i="13"/>
  <c r="V3729" i="13" s="1"/>
  <c r="U3729" i="13"/>
  <c r="R3705" i="13"/>
  <c r="S3705" i="13"/>
  <c r="R3657" i="13"/>
  <c r="S3657" i="13"/>
  <c r="R2961" i="13"/>
  <c r="S2961" i="13"/>
  <c r="U2961" i="13" s="1"/>
  <c r="R2913" i="13"/>
  <c r="S2913" i="13"/>
  <c r="T2913" i="13" s="1"/>
  <c r="V2913" i="13" s="1"/>
  <c r="R2889" i="13"/>
  <c r="S2889" i="13"/>
  <c r="T2889" i="13" s="1"/>
  <c r="V2889" i="13" s="1"/>
  <c r="R2841" i="13"/>
  <c r="S2841" i="13"/>
  <c r="T2841" i="13" s="1"/>
  <c r="V2841" i="13" s="1"/>
  <c r="R2793" i="13"/>
  <c r="S2793" i="13"/>
  <c r="T2793" i="13" s="1"/>
  <c r="V2793" i="13" s="1"/>
  <c r="R2745" i="13"/>
  <c r="S2745" i="13"/>
  <c r="T2745" i="13" s="1"/>
  <c r="V2745" i="13" s="1"/>
  <c r="R2697" i="13"/>
  <c r="S2697" i="13"/>
  <c r="T2697" i="13" s="1"/>
  <c r="V2697" i="13" s="1"/>
  <c r="R2641" i="13"/>
  <c r="S2641" i="13"/>
  <c r="T2641" i="13" s="1"/>
  <c r="V2641" i="13" s="1"/>
  <c r="R2585" i="13"/>
  <c r="S2585" i="13"/>
  <c r="T2585" i="13" s="1"/>
  <c r="V2585" i="13" s="1"/>
  <c r="S2537" i="13"/>
  <c r="R2537" i="13"/>
  <c r="S2481" i="13"/>
  <c r="T2481" i="13" s="1"/>
  <c r="V2481" i="13" s="1"/>
  <c r="R2481" i="13"/>
  <c r="S2377" i="13"/>
  <c r="T2377" i="13" s="1"/>
  <c r="V2377" i="13" s="1"/>
  <c r="R2377" i="13"/>
  <c r="R2345" i="13"/>
  <c r="S2345" i="13"/>
  <c r="T2345" i="13" s="1"/>
  <c r="V2345" i="13" s="1"/>
  <c r="S2297" i="13"/>
  <c r="T2297" i="13" s="1"/>
  <c r="V2297" i="13" s="1"/>
  <c r="R2297" i="13"/>
  <c r="R2177" i="13"/>
  <c r="S2177" i="13"/>
  <c r="T2177" i="13" s="1"/>
  <c r="V2177" i="13" s="1"/>
  <c r="S2137" i="13"/>
  <c r="T2137" i="13" s="1"/>
  <c r="V2137" i="13" s="1"/>
  <c r="R2137" i="13"/>
  <c r="R2105" i="13"/>
  <c r="S2105" i="13"/>
  <c r="T2105" i="13" s="1"/>
  <c r="V2105" i="13" s="1"/>
  <c r="R2017" i="13"/>
  <c r="S2017" i="13"/>
  <c r="T2017" i="13" s="1"/>
  <c r="V2017" i="13" s="1"/>
  <c r="S3577" i="13"/>
  <c r="R3785" i="13"/>
  <c r="S3697" i="13"/>
  <c r="U3498" i="13"/>
  <c r="T3466" i="13"/>
  <c r="V3466" i="13" s="1"/>
  <c r="U3466" i="13"/>
  <c r="U3362" i="13"/>
  <c r="U3286" i="13"/>
  <c r="T3226" i="13"/>
  <c r="V3226" i="13" s="1"/>
  <c r="U3226" i="13"/>
  <c r="T3059" i="13"/>
  <c r="V3059" i="13" s="1"/>
  <c r="U3059" i="13"/>
  <c r="T3036" i="13"/>
  <c r="V3036" i="13" s="1"/>
  <c r="U3036" i="13"/>
  <c r="S3033" i="13"/>
  <c r="T3033" i="13" s="1"/>
  <c r="V3033" i="13" s="1"/>
  <c r="U3012" i="13"/>
  <c r="R2425" i="13"/>
  <c r="T2413" i="13"/>
  <c r="V2413" i="13" s="1"/>
  <c r="U2413" i="13"/>
  <c r="R3953" i="13"/>
  <c r="S3953" i="13"/>
  <c r="T3953" i="13" s="1"/>
  <c r="V3953" i="13" s="1"/>
  <c r="R3593" i="13"/>
  <c r="S3593" i="13"/>
  <c r="R2953" i="13"/>
  <c r="S2953" i="13"/>
  <c r="T2953" i="13" s="1"/>
  <c r="V2953" i="13" s="1"/>
  <c r="R2905" i="13"/>
  <c r="S2905" i="13"/>
  <c r="T2905" i="13" s="1"/>
  <c r="V2905" i="13" s="1"/>
  <c r="R2873" i="13"/>
  <c r="S2873" i="13"/>
  <c r="T2873" i="13" s="1"/>
  <c r="V2873" i="13" s="1"/>
  <c r="R2825" i="13"/>
  <c r="S2825" i="13"/>
  <c r="T2825" i="13" s="1"/>
  <c r="V2825" i="13" s="1"/>
  <c r="R2777" i="13"/>
  <c r="S2777" i="13"/>
  <c r="T2777" i="13" s="1"/>
  <c r="V2777" i="13" s="1"/>
  <c r="R2729" i="13"/>
  <c r="S2729" i="13"/>
  <c r="T2729" i="13" s="1"/>
  <c r="V2729" i="13" s="1"/>
  <c r="R2681" i="13"/>
  <c r="S2681" i="13"/>
  <c r="T2681" i="13" s="1"/>
  <c r="V2681" i="13" s="1"/>
  <c r="R2633" i="13"/>
  <c r="S2633" i="13"/>
  <c r="T2633" i="13" s="1"/>
  <c r="V2633" i="13" s="1"/>
  <c r="R2593" i="13"/>
  <c r="S2593" i="13"/>
  <c r="T2593" i="13" s="1"/>
  <c r="V2593" i="13" s="1"/>
  <c r="S2553" i="13"/>
  <c r="T2553" i="13" s="1"/>
  <c r="V2553" i="13" s="1"/>
  <c r="R2553" i="13"/>
  <c r="R2505" i="13"/>
  <c r="S2505" i="13"/>
  <c r="U2505" i="13" s="1"/>
  <c r="R2457" i="13"/>
  <c r="S2457" i="13"/>
  <c r="T2457" i="13" s="1"/>
  <c r="V2457" i="13" s="1"/>
  <c r="R2417" i="13"/>
  <c r="S2417" i="13"/>
  <c r="T2417" i="13" s="1"/>
  <c r="V2417" i="13" s="1"/>
  <c r="R2369" i="13"/>
  <c r="S2369" i="13"/>
  <c r="T2369" i="13" s="1"/>
  <c r="V2369" i="13" s="1"/>
  <c r="R2321" i="13"/>
  <c r="S2321" i="13"/>
  <c r="T2321" i="13" s="1"/>
  <c r="V2321" i="13" s="1"/>
  <c r="R2281" i="13"/>
  <c r="S2281" i="13"/>
  <c r="U2281" i="13" s="1"/>
  <c r="R2249" i="13"/>
  <c r="S2249" i="13"/>
  <c r="T2249" i="13" s="1"/>
  <c r="V2249" i="13" s="1"/>
  <c r="R2193" i="13"/>
  <c r="S2193" i="13"/>
  <c r="T2193" i="13" s="1"/>
  <c r="V2193" i="13" s="1"/>
  <c r="R2153" i="13"/>
  <c r="S2153" i="13"/>
  <c r="U2153" i="13" s="1"/>
  <c r="R2097" i="13"/>
  <c r="S2097" i="13"/>
  <c r="U2097" i="13" s="1"/>
  <c r="S2025" i="13"/>
  <c r="T2025" i="13" s="1"/>
  <c r="V2025" i="13" s="1"/>
  <c r="R2025" i="13"/>
  <c r="R2329" i="13"/>
  <c r="S3793" i="13"/>
  <c r="S3721" i="13"/>
  <c r="U3605" i="13"/>
  <c r="T3589" i="13"/>
  <c r="V3589" i="13" s="1"/>
  <c r="U3589" i="13"/>
  <c r="U3554" i="13"/>
  <c r="U3422" i="13"/>
  <c r="T3390" i="13"/>
  <c r="V3390" i="13" s="1"/>
  <c r="U3390" i="13"/>
  <c r="T3270" i="13"/>
  <c r="V3270" i="13" s="1"/>
  <c r="U3270" i="13"/>
  <c r="U3250" i="13"/>
  <c r="U3037" i="13"/>
  <c r="T3037" i="13"/>
  <c r="V3037" i="13" s="1"/>
  <c r="S2945" i="13"/>
  <c r="T2945" i="13" s="1"/>
  <c r="V2945" i="13" s="1"/>
  <c r="T2904" i="13"/>
  <c r="V2904" i="13" s="1"/>
  <c r="U2904" i="13"/>
  <c r="T2632" i="13"/>
  <c r="V2632" i="13" s="1"/>
  <c r="U2632" i="13"/>
  <c r="T2429" i="13"/>
  <c r="V2429" i="13" s="1"/>
  <c r="U2429" i="13"/>
  <c r="R3937" i="13"/>
  <c r="S3937" i="13"/>
  <c r="T3937" i="13" s="1"/>
  <c r="V3937" i="13" s="1"/>
  <c r="R3889" i="13"/>
  <c r="S3889" i="13"/>
  <c r="T3889" i="13" s="1"/>
  <c r="V3889" i="13" s="1"/>
  <c r="T3825" i="13"/>
  <c r="V3825" i="13" s="1"/>
  <c r="U3825" i="13"/>
  <c r="S3737" i="13"/>
  <c r="R3737" i="13"/>
  <c r="R3665" i="13"/>
  <c r="S3665" i="13"/>
  <c r="R3625" i="13"/>
  <c r="S3625" i="13"/>
  <c r="S3601" i="13"/>
  <c r="R3601" i="13"/>
  <c r="R3569" i="13"/>
  <c r="S3569" i="13"/>
  <c r="R3017" i="13"/>
  <c r="S3017" i="13"/>
  <c r="T3017" i="13" s="1"/>
  <c r="V3017" i="13" s="1"/>
  <c r="R2969" i="13"/>
  <c r="S2969" i="13"/>
  <c r="T2969" i="13" s="1"/>
  <c r="V2969" i="13" s="1"/>
  <c r="R2937" i="13"/>
  <c r="S2937" i="13"/>
  <c r="T2937" i="13" s="1"/>
  <c r="V2937" i="13" s="1"/>
  <c r="R2817" i="13"/>
  <c r="S2817" i="13"/>
  <c r="T2817" i="13" s="1"/>
  <c r="V2817" i="13" s="1"/>
  <c r="R2769" i="13"/>
  <c r="S2769" i="13"/>
  <c r="T2769" i="13" s="1"/>
  <c r="V2769" i="13" s="1"/>
  <c r="R2721" i="13"/>
  <c r="S2721" i="13"/>
  <c r="T2721" i="13" s="1"/>
  <c r="V2721" i="13" s="1"/>
  <c r="R2673" i="13"/>
  <c r="S2673" i="13"/>
  <c r="T2673" i="13" s="1"/>
  <c r="V2673" i="13" s="1"/>
  <c r="R2625" i="13"/>
  <c r="S2625" i="13"/>
  <c r="T2625" i="13" s="1"/>
  <c r="V2625" i="13" s="1"/>
  <c r="R2609" i="13"/>
  <c r="S2609" i="13"/>
  <c r="T2609" i="13" s="1"/>
  <c r="V2609" i="13" s="1"/>
  <c r="S2561" i="13"/>
  <c r="T2561" i="13" s="1"/>
  <c r="V2561" i="13" s="1"/>
  <c r="R2561" i="13"/>
  <c r="S2513" i="13"/>
  <c r="U2513" i="13" s="1"/>
  <c r="R2513" i="13"/>
  <c r="S2465" i="13"/>
  <c r="U2465" i="13" s="1"/>
  <c r="R2465" i="13"/>
  <c r="S2409" i="13"/>
  <c r="T2409" i="13" s="1"/>
  <c r="V2409" i="13" s="1"/>
  <c r="R2409" i="13"/>
  <c r="R2353" i="13"/>
  <c r="S2353" i="13"/>
  <c r="T2353" i="13" s="1"/>
  <c r="V2353" i="13" s="1"/>
  <c r="R2305" i="13"/>
  <c r="S2305" i="13"/>
  <c r="U2305" i="13" s="1"/>
  <c r="S2257" i="13"/>
  <c r="T2257" i="13" s="1"/>
  <c r="V2257" i="13" s="1"/>
  <c r="R2257" i="13"/>
  <c r="R2233" i="13"/>
  <c r="S2233" i="13"/>
  <c r="U2233" i="13" s="1"/>
  <c r="R2185" i="13"/>
  <c r="S2185" i="13"/>
  <c r="T2185" i="13" s="1"/>
  <c r="V2185" i="13" s="1"/>
  <c r="R2129" i="13"/>
  <c r="S2129" i="13"/>
  <c r="U2129" i="13" s="1"/>
  <c r="R2089" i="13"/>
  <c r="S2089" i="13"/>
  <c r="T2089" i="13" s="1"/>
  <c r="V2089" i="13" s="1"/>
  <c r="R2057" i="13"/>
  <c r="S2057" i="13"/>
  <c r="S3681" i="13"/>
  <c r="R3825" i="13"/>
  <c r="U3785" i="13"/>
  <c r="S3761" i="13"/>
  <c r="R3729" i="13"/>
  <c r="U3678" i="13"/>
  <c r="T3678" i="13"/>
  <c r="V3678" i="13" s="1"/>
  <c r="R3641" i="13"/>
  <c r="T3574" i="13"/>
  <c r="V3574" i="13" s="1"/>
  <c r="U3574" i="13"/>
  <c r="T3474" i="13"/>
  <c r="V3474" i="13" s="1"/>
  <c r="U3474" i="13"/>
  <c r="U3206" i="13"/>
  <c r="T3190" i="13"/>
  <c r="V3190" i="13" s="1"/>
  <c r="U3190" i="13"/>
  <c r="S3049" i="13"/>
  <c r="U3049" i="13" s="1"/>
  <c r="S3001" i="13"/>
  <c r="T3001" i="13" s="1"/>
  <c r="V3001" i="13" s="1"/>
  <c r="T2848" i="13"/>
  <c r="V2848" i="13" s="1"/>
  <c r="U2848" i="13"/>
  <c r="U2788" i="13"/>
  <c r="R3913" i="13"/>
  <c r="S3913" i="13"/>
  <c r="T3913" i="13" s="1"/>
  <c r="V3913" i="13" s="1"/>
  <c r="S3857" i="13"/>
  <c r="R3857" i="13"/>
  <c r="S3753" i="13"/>
  <c r="R3753" i="13"/>
  <c r="S3713" i="13"/>
  <c r="R3713" i="13"/>
  <c r="R3633" i="13"/>
  <c r="S3633" i="13"/>
  <c r="R3609" i="13"/>
  <c r="S3609" i="13"/>
  <c r="R3041" i="13"/>
  <c r="S3041" i="13"/>
  <c r="U3041" i="13" s="1"/>
  <c r="R2921" i="13"/>
  <c r="S2921" i="13"/>
  <c r="T2921" i="13" s="1"/>
  <c r="V2921" i="13" s="1"/>
  <c r="R2801" i="13"/>
  <c r="S2801" i="13"/>
  <c r="T2801" i="13" s="1"/>
  <c r="V2801" i="13" s="1"/>
  <c r="R2753" i="13"/>
  <c r="S2753" i="13"/>
  <c r="T2753" i="13" s="1"/>
  <c r="V2753" i="13" s="1"/>
  <c r="R2713" i="13"/>
  <c r="S2713" i="13"/>
  <c r="T2713" i="13" s="1"/>
  <c r="V2713" i="13" s="1"/>
  <c r="R2665" i="13"/>
  <c r="S2665" i="13"/>
  <c r="T2665" i="13" s="1"/>
  <c r="V2665" i="13" s="1"/>
  <c r="R2617" i="13"/>
  <c r="S2617" i="13"/>
  <c r="T2617" i="13" s="1"/>
  <c r="V2617" i="13" s="1"/>
  <c r="R2577" i="13"/>
  <c r="S2577" i="13"/>
  <c r="T2577" i="13" s="1"/>
  <c r="V2577" i="13" s="1"/>
  <c r="R2529" i="13"/>
  <c r="S2529" i="13"/>
  <c r="T2529" i="13" s="1"/>
  <c r="V2529" i="13" s="1"/>
  <c r="R2489" i="13"/>
  <c r="S2489" i="13"/>
  <c r="T2489" i="13" s="1"/>
  <c r="V2489" i="13" s="1"/>
  <c r="R2449" i="13"/>
  <c r="S2449" i="13"/>
  <c r="T2449" i="13" s="1"/>
  <c r="V2449" i="13" s="1"/>
  <c r="R2393" i="13"/>
  <c r="S2393" i="13"/>
  <c r="T2393" i="13" s="1"/>
  <c r="V2393" i="13" s="1"/>
  <c r="R2361" i="13"/>
  <c r="S2361" i="13"/>
  <c r="T2361" i="13" s="1"/>
  <c r="V2361" i="13" s="1"/>
  <c r="R2313" i="13"/>
  <c r="S2313" i="13"/>
  <c r="U2313" i="13" s="1"/>
  <c r="R2265" i="13"/>
  <c r="S2265" i="13"/>
  <c r="T2265" i="13" s="1"/>
  <c r="V2265" i="13" s="1"/>
  <c r="R2241" i="13"/>
  <c r="S2241" i="13"/>
  <c r="U2241" i="13" s="1"/>
  <c r="S2201" i="13"/>
  <c r="T2201" i="13" s="1"/>
  <c r="V2201" i="13" s="1"/>
  <c r="R2201" i="13"/>
  <c r="S2145" i="13"/>
  <c r="T2145" i="13" s="1"/>
  <c r="V2145" i="13" s="1"/>
  <c r="R2145" i="13"/>
  <c r="S2081" i="13"/>
  <c r="T2081" i="13" s="1"/>
  <c r="V2081" i="13" s="1"/>
  <c r="R2081" i="13"/>
  <c r="R2041" i="13"/>
  <c r="S2041" i="13"/>
  <c r="T2041" i="13" s="1"/>
  <c r="V2041" i="13" s="1"/>
  <c r="S3993" i="13"/>
  <c r="T3993" i="13" s="1"/>
  <c r="V3993" i="13" s="1"/>
  <c r="T3062" i="13"/>
  <c r="V3062" i="13" s="1"/>
  <c r="U3062" i="13"/>
  <c r="T2397" i="13"/>
  <c r="V2397" i="13" s="1"/>
  <c r="U2397" i="13"/>
  <c r="R3969" i="13"/>
  <c r="S3673" i="13"/>
  <c r="T3526" i="13"/>
  <c r="V3526" i="13" s="1"/>
  <c r="U3526" i="13"/>
  <c r="U3506" i="13"/>
  <c r="U3370" i="13"/>
  <c r="T3338" i="13"/>
  <c r="V3338" i="13" s="1"/>
  <c r="U3338" i="13"/>
  <c r="T3162" i="13"/>
  <c r="V3162" i="13" s="1"/>
  <c r="U3162" i="13"/>
  <c r="U3114" i="13"/>
  <c r="T2864" i="13"/>
  <c r="V2864" i="13" s="1"/>
  <c r="U2864" i="13"/>
  <c r="R3929" i="13"/>
  <c r="S3929" i="13"/>
  <c r="T3929" i="13" s="1"/>
  <c r="V3929" i="13" s="1"/>
  <c r="R3897" i="13"/>
  <c r="S3897" i="13"/>
  <c r="T3897" i="13" s="1"/>
  <c r="V3897" i="13" s="1"/>
  <c r="S3841" i="13"/>
  <c r="R3841" i="13"/>
  <c r="T3641" i="13"/>
  <c r="V3641" i="13" s="1"/>
  <c r="U3641" i="13"/>
  <c r="R2929" i="13"/>
  <c r="S2929" i="13"/>
  <c r="T2929" i="13" s="1"/>
  <c r="V2929" i="13" s="1"/>
  <c r="R2833" i="13"/>
  <c r="S2833" i="13"/>
  <c r="T2833" i="13" s="1"/>
  <c r="V2833" i="13" s="1"/>
  <c r="R2785" i="13"/>
  <c r="S2785" i="13"/>
  <c r="T2785" i="13" s="1"/>
  <c r="V2785" i="13" s="1"/>
  <c r="R2737" i="13"/>
  <c r="S2737" i="13"/>
  <c r="T2737" i="13" s="1"/>
  <c r="V2737" i="13" s="1"/>
  <c r="R2689" i="13"/>
  <c r="S2689" i="13"/>
  <c r="T2689" i="13" s="1"/>
  <c r="V2689" i="13" s="1"/>
  <c r="R2649" i="13"/>
  <c r="S2649" i="13"/>
  <c r="T2649" i="13" s="1"/>
  <c r="V2649" i="13" s="1"/>
  <c r="R2601" i="13"/>
  <c r="S2601" i="13"/>
  <c r="T2601" i="13" s="1"/>
  <c r="V2601" i="13" s="1"/>
  <c r="R2545" i="13"/>
  <c r="S2545" i="13"/>
  <c r="S2497" i="13"/>
  <c r="T2497" i="13" s="1"/>
  <c r="V2497" i="13" s="1"/>
  <c r="R2497" i="13"/>
  <c r="R2441" i="13"/>
  <c r="S2441" i="13"/>
  <c r="U2441" i="13" s="1"/>
  <c r="R2401" i="13"/>
  <c r="S2401" i="13"/>
  <c r="T2401" i="13" s="1"/>
  <c r="V2401" i="13" s="1"/>
  <c r="S2289" i="13"/>
  <c r="T2289" i="13" s="1"/>
  <c r="V2289" i="13" s="1"/>
  <c r="R2289" i="13"/>
  <c r="R2169" i="13"/>
  <c r="S2169" i="13"/>
  <c r="T2169" i="13" s="1"/>
  <c r="V2169" i="13" s="1"/>
  <c r="R2121" i="13"/>
  <c r="S2121" i="13"/>
  <c r="T2121" i="13" s="1"/>
  <c r="V2121" i="13" s="1"/>
  <c r="R2073" i="13"/>
  <c r="S2073" i="13"/>
  <c r="T2073" i="13" s="1"/>
  <c r="V2073" i="13" s="1"/>
  <c r="R2033" i="13"/>
  <c r="S2033" i="13"/>
  <c r="T2033" i="13" s="1"/>
  <c r="V2033" i="13" s="1"/>
  <c r="U3965" i="13"/>
  <c r="S3833" i="13"/>
  <c r="R3769" i="13"/>
  <c r="U3561" i="13"/>
  <c r="U3482" i="13"/>
  <c r="U3430" i="13"/>
  <c r="U3294" i="13"/>
  <c r="T3262" i="13"/>
  <c r="V3262" i="13" s="1"/>
  <c r="U3262" i="13"/>
  <c r="R3057" i="13"/>
  <c r="U2984" i="13"/>
  <c r="R2977" i="13"/>
  <c r="T2880" i="13"/>
  <c r="V2880" i="13" s="1"/>
  <c r="U2880" i="13"/>
  <c r="S2849" i="13"/>
  <c r="T2849" i="13" s="1"/>
  <c r="V2849" i="13" s="1"/>
  <c r="T2309" i="13"/>
  <c r="V2309" i="13" s="1"/>
  <c r="U2309" i="13"/>
  <c r="S2890" i="13"/>
  <c r="T2890" i="13" s="1"/>
  <c r="V2890" i="13" s="1"/>
  <c r="R2890" i="13"/>
  <c r="S2882" i="13"/>
  <c r="T2882" i="13" s="1"/>
  <c r="V2882" i="13" s="1"/>
  <c r="R2882" i="13"/>
  <c r="S2874" i="13"/>
  <c r="T2874" i="13" s="1"/>
  <c r="V2874" i="13" s="1"/>
  <c r="R2874" i="13"/>
  <c r="S2866" i="13"/>
  <c r="T2866" i="13" s="1"/>
  <c r="V2866" i="13" s="1"/>
  <c r="R2866" i="13"/>
  <c r="S2858" i="13"/>
  <c r="T2858" i="13" s="1"/>
  <c r="V2858" i="13" s="1"/>
  <c r="R2858" i="13"/>
  <c r="S2850" i="13"/>
  <c r="T2850" i="13" s="1"/>
  <c r="V2850" i="13" s="1"/>
  <c r="R2850" i="13"/>
  <c r="S2842" i="13"/>
  <c r="T2842" i="13" s="1"/>
  <c r="V2842" i="13" s="1"/>
  <c r="R2842" i="13"/>
  <c r="S2834" i="13"/>
  <c r="T2834" i="13" s="1"/>
  <c r="V2834" i="13" s="1"/>
  <c r="R2834" i="13"/>
  <c r="S2826" i="13"/>
  <c r="T2826" i="13" s="1"/>
  <c r="V2826" i="13" s="1"/>
  <c r="R2826" i="13"/>
  <c r="S2818" i="13"/>
  <c r="T2818" i="13" s="1"/>
  <c r="V2818" i="13" s="1"/>
  <c r="R2818" i="13"/>
  <c r="S2810" i="13"/>
  <c r="T2810" i="13" s="1"/>
  <c r="V2810" i="13" s="1"/>
  <c r="R2810" i="13"/>
  <c r="S2802" i="13"/>
  <c r="T2802" i="13" s="1"/>
  <c r="V2802" i="13" s="1"/>
  <c r="R2802" i="13"/>
  <c r="S2794" i="13"/>
  <c r="T2794" i="13" s="1"/>
  <c r="V2794" i="13" s="1"/>
  <c r="R2794" i="13"/>
  <c r="S2786" i="13"/>
  <c r="T2786" i="13" s="1"/>
  <c r="V2786" i="13" s="1"/>
  <c r="R2786" i="13"/>
  <c r="S2778" i="13"/>
  <c r="T2778" i="13" s="1"/>
  <c r="V2778" i="13" s="1"/>
  <c r="R2778" i="13"/>
  <c r="S2770" i="13"/>
  <c r="T2770" i="13" s="1"/>
  <c r="V2770" i="13" s="1"/>
  <c r="R2770" i="13"/>
  <c r="S2762" i="13"/>
  <c r="T2762" i="13" s="1"/>
  <c r="V2762" i="13" s="1"/>
  <c r="R2762" i="13"/>
  <c r="S2754" i="13"/>
  <c r="T2754" i="13" s="1"/>
  <c r="V2754" i="13" s="1"/>
  <c r="R2754" i="13"/>
  <c r="S2746" i="13"/>
  <c r="T2746" i="13" s="1"/>
  <c r="V2746" i="13" s="1"/>
  <c r="R2746" i="13"/>
  <c r="S2738" i="13"/>
  <c r="T2738" i="13" s="1"/>
  <c r="V2738" i="13" s="1"/>
  <c r="R2738" i="13"/>
  <c r="S2730" i="13"/>
  <c r="T2730" i="13" s="1"/>
  <c r="V2730" i="13" s="1"/>
  <c r="R2730" i="13"/>
  <c r="S2722" i="13"/>
  <c r="T2722" i="13" s="1"/>
  <c r="V2722" i="13" s="1"/>
  <c r="R2722" i="13"/>
  <c r="S2714" i="13"/>
  <c r="T2714" i="13" s="1"/>
  <c r="V2714" i="13" s="1"/>
  <c r="R2714" i="13"/>
  <c r="S2706" i="13"/>
  <c r="T2706" i="13" s="1"/>
  <c r="V2706" i="13" s="1"/>
  <c r="R2706" i="13"/>
  <c r="S2698" i="13"/>
  <c r="T2698" i="13" s="1"/>
  <c r="V2698" i="13" s="1"/>
  <c r="R2698" i="13"/>
  <c r="S2690" i="13"/>
  <c r="T2690" i="13" s="1"/>
  <c r="V2690" i="13" s="1"/>
  <c r="R2690" i="13"/>
  <c r="S2682" i="13"/>
  <c r="T2682" i="13" s="1"/>
  <c r="V2682" i="13" s="1"/>
  <c r="R2682" i="13"/>
  <c r="S2674" i="13"/>
  <c r="T2674" i="13" s="1"/>
  <c r="V2674" i="13" s="1"/>
  <c r="R2674" i="13"/>
  <c r="S2666" i="13"/>
  <c r="T2666" i="13" s="1"/>
  <c r="V2666" i="13" s="1"/>
  <c r="R2666" i="13"/>
  <c r="S2658" i="13"/>
  <c r="T2658" i="13" s="1"/>
  <c r="V2658" i="13" s="1"/>
  <c r="R2658" i="13"/>
  <c r="S2650" i="13"/>
  <c r="T2650" i="13" s="1"/>
  <c r="V2650" i="13" s="1"/>
  <c r="R2650" i="13"/>
  <c r="S2642" i="13"/>
  <c r="T2642" i="13" s="1"/>
  <c r="V2642" i="13" s="1"/>
  <c r="R2642" i="13"/>
  <c r="S2626" i="13"/>
  <c r="T2626" i="13" s="1"/>
  <c r="V2626" i="13" s="1"/>
  <c r="R2626" i="13"/>
  <c r="S2618" i="13"/>
  <c r="T2618" i="13" s="1"/>
  <c r="V2618" i="13" s="1"/>
  <c r="R2618" i="13"/>
  <c r="S2610" i="13"/>
  <c r="T2610" i="13" s="1"/>
  <c r="V2610" i="13" s="1"/>
  <c r="R2610" i="13"/>
  <c r="S2602" i="13"/>
  <c r="T2602" i="13" s="1"/>
  <c r="V2602" i="13" s="1"/>
  <c r="R2602" i="13"/>
  <c r="S2594" i="13"/>
  <c r="T2594" i="13" s="1"/>
  <c r="V2594" i="13" s="1"/>
  <c r="R2594" i="13"/>
  <c r="S2578" i="13"/>
  <c r="T2578" i="13" s="1"/>
  <c r="V2578" i="13" s="1"/>
  <c r="R2578" i="13"/>
  <c r="R2546" i="13"/>
  <c r="S2546" i="13"/>
  <c r="T2546" i="13" s="1"/>
  <c r="V2546" i="13" s="1"/>
  <c r="R2538" i="13"/>
  <c r="S2538" i="13"/>
  <c r="T2538" i="13" s="1"/>
  <c r="V2538" i="13" s="1"/>
  <c r="R2530" i="13"/>
  <c r="S2530" i="13"/>
  <c r="T2530" i="13" s="1"/>
  <c r="V2530" i="13" s="1"/>
  <c r="R2522" i="13"/>
  <c r="S2522" i="13"/>
  <c r="T2522" i="13" s="1"/>
  <c r="V2522" i="13" s="1"/>
  <c r="R2514" i="13"/>
  <c r="S2514" i="13"/>
  <c r="T2514" i="13" s="1"/>
  <c r="V2514" i="13" s="1"/>
  <c r="R2498" i="13"/>
  <c r="S2498" i="13"/>
  <c r="T2498" i="13" s="1"/>
  <c r="V2498" i="13" s="1"/>
  <c r="R2490" i="13"/>
  <c r="S2490" i="13"/>
  <c r="T2490" i="13" s="1"/>
  <c r="V2490" i="13" s="1"/>
  <c r="R2482" i="13"/>
  <c r="S2482" i="13"/>
  <c r="T2482" i="13" s="1"/>
  <c r="V2482" i="13" s="1"/>
  <c r="S2474" i="13"/>
  <c r="T2474" i="13" s="1"/>
  <c r="V2474" i="13" s="1"/>
  <c r="R2474" i="13"/>
  <c r="R2466" i="13"/>
  <c r="S2466" i="13"/>
  <c r="T2466" i="13" s="1"/>
  <c r="V2466" i="13" s="1"/>
  <c r="R2450" i="13"/>
  <c r="S2450" i="13"/>
  <c r="T2450" i="13" s="1"/>
  <c r="V2450" i="13" s="1"/>
  <c r="R2442" i="13"/>
  <c r="S2442" i="13"/>
  <c r="T2442" i="13" s="1"/>
  <c r="V2442" i="13" s="1"/>
  <c r="R2434" i="13"/>
  <c r="S2434" i="13"/>
  <c r="T2434" i="13" s="1"/>
  <c r="V2434" i="13" s="1"/>
  <c r="R2426" i="13"/>
  <c r="S2426" i="13"/>
  <c r="T2426" i="13" s="1"/>
  <c r="V2426" i="13" s="1"/>
  <c r="R2418" i="13"/>
  <c r="S2418" i="13"/>
  <c r="T2418" i="13" s="1"/>
  <c r="V2418" i="13" s="1"/>
  <c r="R2410" i="13"/>
  <c r="S2410" i="13"/>
  <c r="T2410" i="13" s="1"/>
  <c r="V2410" i="13" s="1"/>
  <c r="R2402" i="13"/>
  <c r="S2402" i="13"/>
  <c r="T2402" i="13" s="1"/>
  <c r="V2402" i="13" s="1"/>
  <c r="R2394" i="13"/>
  <c r="S2394" i="13"/>
  <c r="T2394" i="13" s="1"/>
  <c r="V2394" i="13" s="1"/>
  <c r="R2386" i="13"/>
  <c r="S2386" i="13"/>
  <c r="T2386" i="13" s="1"/>
  <c r="V2386" i="13" s="1"/>
  <c r="S2370" i="13"/>
  <c r="T2370" i="13" s="1"/>
  <c r="V2370" i="13" s="1"/>
  <c r="R2370" i="13"/>
  <c r="R2362" i="13"/>
  <c r="S2362" i="13"/>
  <c r="T2362" i="13" s="1"/>
  <c r="V2362" i="13" s="1"/>
  <c r="R2354" i="13"/>
  <c r="S2354" i="13"/>
  <c r="T2354" i="13" s="1"/>
  <c r="V2354" i="13" s="1"/>
  <c r="R2346" i="13"/>
  <c r="S2346" i="13"/>
  <c r="T2346" i="13" s="1"/>
  <c r="V2346" i="13" s="1"/>
  <c r="R2338" i="13"/>
  <c r="S2338" i="13"/>
  <c r="T2338" i="13" s="1"/>
  <c r="V2338" i="13" s="1"/>
  <c r="R2330" i="13"/>
  <c r="S2330" i="13"/>
  <c r="T2330" i="13" s="1"/>
  <c r="V2330" i="13" s="1"/>
  <c r="S2322" i="13"/>
  <c r="T2322" i="13" s="1"/>
  <c r="V2322" i="13" s="1"/>
  <c r="R2322" i="13"/>
  <c r="R2314" i="13"/>
  <c r="S2314" i="13"/>
  <c r="T2314" i="13" s="1"/>
  <c r="V2314" i="13" s="1"/>
  <c r="R2306" i="13"/>
  <c r="S2306" i="13"/>
  <c r="T2306" i="13" s="1"/>
  <c r="V2306" i="13" s="1"/>
  <c r="R2298" i="13"/>
  <c r="S2298" i="13"/>
  <c r="T2298" i="13" s="1"/>
  <c r="V2298" i="13" s="1"/>
  <c r="R2290" i="13"/>
  <c r="S2290" i="13"/>
  <c r="T2290" i="13" s="1"/>
  <c r="V2290" i="13" s="1"/>
  <c r="S2282" i="13"/>
  <c r="T2282" i="13" s="1"/>
  <c r="V2282" i="13" s="1"/>
  <c r="R2282" i="13"/>
  <c r="R2274" i="13"/>
  <c r="S2274" i="13"/>
  <c r="T2274" i="13" s="1"/>
  <c r="V2274" i="13" s="1"/>
  <c r="R2266" i="13"/>
  <c r="S2266" i="13"/>
  <c r="T2266" i="13" s="1"/>
  <c r="V2266" i="13" s="1"/>
  <c r="R2258" i="13"/>
  <c r="S2258" i="13"/>
  <c r="T2258" i="13" s="1"/>
  <c r="V2258" i="13" s="1"/>
  <c r="R2242" i="13"/>
  <c r="S2242" i="13"/>
  <c r="T2242" i="13" s="1"/>
  <c r="V2242" i="13" s="1"/>
  <c r="R2234" i="13"/>
  <c r="S2234" i="13"/>
  <c r="T2234" i="13" s="1"/>
  <c r="V2234" i="13" s="1"/>
  <c r="R2010" i="13"/>
  <c r="S2010" i="13"/>
  <c r="T2010" i="13" s="1"/>
  <c r="V2010" i="13" s="1"/>
  <c r="R1994" i="13"/>
  <c r="S1994" i="13"/>
  <c r="T1994" i="13" s="1"/>
  <c r="V1994" i="13" s="1"/>
  <c r="R1986" i="13"/>
  <c r="S1986" i="13"/>
  <c r="S1978" i="13"/>
  <c r="R1978" i="13"/>
  <c r="R1970" i="13"/>
  <c r="S1970" i="13"/>
  <c r="S1962" i="13"/>
  <c r="R1962" i="13"/>
  <c r="R1954" i="13"/>
  <c r="S1954" i="13"/>
  <c r="T1946" i="13"/>
  <c r="V1946" i="13" s="1"/>
  <c r="U1946" i="13"/>
  <c r="R1938" i="13"/>
  <c r="S1938" i="13"/>
  <c r="S1930" i="13"/>
  <c r="R1930" i="13"/>
  <c r="S1922" i="13"/>
  <c r="R1922" i="13"/>
  <c r="R1914" i="13"/>
  <c r="S1914" i="13"/>
  <c r="S1898" i="13"/>
  <c r="R1898" i="13"/>
  <c r="R1890" i="13"/>
  <c r="S1890" i="13"/>
  <c r="R1882" i="13"/>
  <c r="S1882" i="13"/>
  <c r="T1882" i="13" s="1"/>
  <c r="V1882" i="13" s="1"/>
  <c r="R1874" i="13"/>
  <c r="S1874" i="13"/>
  <c r="T1874" i="13" s="1"/>
  <c r="V1874" i="13" s="1"/>
  <c r="R1866" i="13"/>
  <c r="S1866" i="13"/>
  <c r="T1866" i="13" s="1"/>
  <c r="V1866" i="13" s="1"/>
  <c r="R1858" i="13"/>
  <c r="S1858" i="13"/>
  <c r="R1850" i="13"/>
  <c r="S1850" i="13"/>
  <c r="T1850" i="13" s="1"/>
  <c r="V1850" i="13" s="1"/>
  <c r="S1842" i="13"/>
  <c r="R1842" i="13"/>
  <c r="R1834" i="13"/>
  <c r="S1834" i="13"/>
  <c r="S1826" i="13"/>
  <c r="R1826" i="13"/>
  <c r="S1818" i="13"/>
  <c r="T1818" i="13" s="1"/>
  <c r="V1818" i="13" s="1"/>
  <c r="R1818" i="13"/>
  <c r="R1810" i="13"/>
  <c r="S1810" i="13"/>
  <c r="T1810" i="13" s="1"/>
  <c r="V1810" i="13" s="1"/>
  <c r="R1802" i="13"/>
  <c r="S1802" i="13"/>
  <c r="T1802" i="13" s="1"/>
  <c r="V1802" i="13" s="1"/>
  <c r="R1794" i="13"/>
  <c r="S1794" i="13"/>
  <c r="R1786" i="13"/>
  <c r="S1786" i="13"/>
  <c r="R1778" i="13"/>
  <c r="S1778" i="13"/>
  <c r="S1770" i="13"/>
  <c r="R1770" i="13"/>
  <c r="R1762" i="13"/>
  <c r="S1762" i="13"/>
  <c r="R1754" i="13"/>
  <c r="S1754" i="13"/>
  <c r="S1746" i="13"/>
  <c r="R1746" i="13"/>
  <c r="S1738" i="13"/>
  <c r="R1738" i="13"/>
  <c r="S1730" i="13"/>
  <c r="R1730" i="13"/>
  <c r="R1722" i="13"/>
  <c r="S1722" i="13"/>
  <c r="S1714" i="13"/>
  <c r="R1714" i="13"/>
  <c r="S1706" i="13"/>
  <c r="R1706" i="13"/>
  <c r="R1698" i="13"/>
  <c r="S1698" i="13"/>
  <c r="R1690" i="13"/>
  <c r="S1690" i="13"/>
  <c r="S1682" i="13"/>
  <c r="R1682" i="13"/>
  <c r="R1674" i="13"/>
  <c r="S1674" i="13"/>
  <c r="R1666" i="13"/>
  <c r="S1666" i="13"/>
  <c r="R1658" i="13"/>
  <c r="S1658" i="13"/>
  <c r="T1650" i="13"/>
  <c r="V1650" i="13" s="1"/>
  <c r="U1650" i="13"/>
  <c r="R1642" i="13"/>
  <c r="S1642" i="13"/>
  <c r="R1634" i="13"/>
  <c r="S1634" i="13"/>
  <c r="R1626" i="13"/>
  <c r="S1626" i="13"/>
  <c r="R1618" i="13"/>
  <c r="S1618" i="13"/>
  <c r="R1610" i="13"/>
  <c r="S1610" i="13"/>
  <c r="R1602" i="13"/>
  <c r="S1602" i="13"/>
  <c r="R1594" i="13"/>
  <c r="S1594" i="13"/>
  <c r="R1586" i="13"/>
  <c r="S1586" i="13"/>
  <c r="T1586" i="13" s="1"/>
  <c r="V1586" i="13" s="1"/>
  <c r="S1578" i="13"/>
  <c r="T1578" i="13" s="1"/>
  <c r="V1578" i="13" s="1"/>
  <c r="R1578" i="13"/>
  <c r="S1570" i="13"/>
  <c r="T1570" i="13" s="1"/>
  <c r="V1570" i="13" s="1"/>
  <c r="R1570" i="13"/>
  <c r="S1562" i="13"/>
  <c r="T1562" i="13" s="1"/>
  <c r="V1562" i="13" s="1"/>
  <c r="R1562" i="13"/>
  <c r="S1554" i="13"/>
  <c r="T1554" i="13" s="1"/>
  <c r="V1554" i="13" s="1"/>
  <c r="R1554" i="13"/>
  <c r="S1546" i="13"/>
  <c r="T1546" i="13" s="1"/>
  <c r="V1546" i="13" s="1"/>
  <c r="R1546" i="13"/>
  <c r="R1530" i="13"/>
  <c r="S1530" i="13"/>
  <c r="S1522" i="13"/>
  <c r="R1522" i="13"/>
  <c r="R1514" i="13"/>
  <c r="S1514" i="13"/>
  <c r="T1514" i="13" s="1"/>
  <c r="V1514" i="13" s="1"/>
  <c r="R1506" i="13"/>
  <c r="S1506" i="13"/>
  <c r="T1506" i="13" s="1"/>
  <c r="V1506" i="13" s="1"/>
  <c r="R1498" i="13"/>
  <c r="S1498" i="13"/>
  <c r="U1498" i="13" s="1"/>
  <c r="S1490" i="13"/>
  <c r="T1490" i="13" s="1"/>
  <c r="V1490" i="13" s="1"/>
  <c r="R1490" i="13"/>
  <c r="R1482" i="13"/>
  <c r="S1482" i="13"/>
  <c r="T1482" i="13" s="1"/>
  <c r="V1482" i="13" s="1"/>
  <c r="R1474" i="13"/>
  <c r="S1474" i="13"/>
  <c r="U1474" i="13" s="1"/>
  <c r="R1466" i="13"/>
  <c r="S1466" i="13"/>
  <c r="T1466" i="13" s="1"/>
  <c r="V1466" i="13" s="1"/>
  <c r="R1458" i="13"/>
  <c r="S1458" i="13"/>
  <c r="T1458" i="13" s="1"/>
  <c r="V1458" i="13" s="1"/>
  <c r="S1450" i="13"/>
  <c r="T1450" i="13" s="1"/>
  <c r="V1450" i="13" s="1"/>
  <c r="R1450" i="13"/>
  <c r="S1442" i="13"/>
  <c r="T1442" i="13" s="1"/>
  <c r="V1442" i="13" s="1"/>
  <c r="R1442" i="13"/>
  <c r="R1434" i="13"/>
  <c r="S1434" i="13"/>
  <c r="T1434" i="13" s="1"/>
  <c r="V1434" i="13" s="1"/>
  <c r="R1426" i="13"/>
  <c r="S1426" i="13"/>
  <c r="T1426" i="13" s="1"/>
  <c r="V1426" i="13" s="1"/>
  <c r="R1418" i="13"/>
  <c r="S1418" i="13"/>
  <c r="T1418" i="13" s="1"/>
  <c r="V1418" i="13" s="1"/>
  <c r="S1410" i="13"/>
  <c r="U1410" i="13" s="1"/>
  <c r="R1410" i="13"/>
  <c r="S1402" i="13"/>
  <c r="T1402" i="13" s="1"/>
  <c r="V1402" i="13" s="1"/>
  <c r="R1402" i="13"/>
  <c r="R1394" i="13"/>
  <c r="S1394" i="13"/>
  <c r="T1394" i="13" s="1"/>
  <c r="V1394" i="13" s="1"/>
  <c r="R1386" i="13"/>
  <c r="S1386" i="13"/>
  <c r="U1386" i="13" s="1"/>
  <c r="R1378" i="13"/>
  <c r="S1378" i="13"/>
  <c r="T1378" i="13" s="1"/>
  <c r="V1378" i="13" s="1"/>
  <c r="R1370" i="13"/>
  <c r="S1370" i="13"/>
  <c r="T1370" i="13" s="1"/>
  <c r="V1370" i="13" s="1"/>
  <c r="S1362" i="13"/>
  <c r="U1362" i="13" s="1"/>
  <c r="R1362" i="13"/>
  <c r="R1354" i="13"/>
  <c r="S1354" i="13"/>
  <c r="U1354" i="13" s="1"/>
  <c r="R1346" i="13"/>
  <c r="S1346" i="13"/>
  <c r="T1346" i="13" s="1"/>
  <c r="V1346" i="13" s="1"/>
  <c r="T1282" i="13"/>
  <c r="V1282" i="13" s="1"/>
  <c r="U1282" i="13"/>
  <c r="S1178" i="13"/>
  <c r="R1178" i="13"/>
  <c r="S1170" i="13"/>
  <c r="R1170" i="13"/>
  <c r="S1162" i="13"/>
  <c r="R1162" i="13"/>
  <c r="R1082" i="13"/>
  <c r="S1082" i="13"/>
  <c r="R1042" i="13"/>
  <c r="S1042" i="13"/>
  <c r="T1042" i="13" s="1"/>
  <c r="V1042" i="13" s="1"/>
  <c r="R1034" i="13"/>
  <c r="S1034" i="13"/>
  <c r="R1026" i="13"/>
  <c r="S1026" i="13"/>
  <c r="R1018" i="13"/>
  <c r="S1018" i="13"/>
  <c r="S1010" i="13"/>
  <c r="R1010" i="13"/>
  <c r="R1002" i="13"/>
  <c r="S1002" i="13"/>
  <c r="R994" i="13"/>
  <c r="S994" i="13"/>
  <c r="R986" i="13"/>
  <c r="S986" i="13"/>
  <c r="R970" i="13"/>
  <c r="S970" i="13"/>
  <c r="S962" i="13"/>
  <c r="R962" i="13"/>
  <c r="R954" i="13"/>
  <c r="S954" i="13"/>
  <c r="R946" i="13"/>
  <c r="S946" i="13"/>
  <c r="R938" i="13"/>
  <c r="S938" i="13"/>
  <c r="S930" i="13"/>
  <c r="R930" i="13"/>
  <c r="R922" i="13"/>
  <c r="S922" i="13"/>
  <c r="S914" i="13"/>
  <c r="R914" i="13"/>
  <c r="R906" i="13"/>
  <c r="S906" i="13"/>
  <c r="R898" i="13"/>
  <c r="S898" i="13"/>
  <c r="R882" i="13"/>
  <c r="S882" i="13"/>
  <c r="U882" i="13" s="1"/>
  <c r="R706" i="13"/>
  <c r="S706" i="13"/>
  <c r="U706" i="13" s="1"/>
  <c r="S698" i="13"/>
  <c r="T698" i="13" s="1"/>
  <c r="V698" i="13" s="1"/>
  <c r="R698" i="13"/>
  <c r="S690" i="13"/>
  <c r="U690" i="13" s="1"/>
  <c r="R690" i="13"/>
  <c r="R682" i="13"/>
  <c r="S682" i="13"/>
  <c r="T682" i="13" s="1"/>
  <c r="V682" i="13" s="1"/>
  <c r="S674" i="13"/>
  <c r="R674" i="13"/>
  <c r="R666" i="13"/>
  <c r="S666" i="13"/>
  <c r="T666" i="13" s="1"/>
  <c r="V666" i="13" s="1"/>
  <c r="R658" i="13"/>
  <c r="S658" i="13"/>
  <c r="U658" i="13" s="1"/>
  <c r="R650" i="13"/>
  <c r="S650" i="13"/>
  <c r="T650" i="13" s="1"/>
  <c r="V650" i="13" s="1"/>
  <c r="S642" i="13"/>
  <c r="R642" i="13"/>
  <c r="R634" i="13"/>
  <c r="S634" i="13"/>
  <c r="T634" i="13" s="1"/>
  <c r="V634" i="13" s="1"/>
  <c r="R626" i="13"/>
  <c r="S626" i="13"/>
  <c r="R618" i="13"/>
  <c r="S618" i="13"/>
  <c r="S610" i="13"/>
  <c r="R610" i="13"/>
  <c r="R602" i="13"/>
  <c r="S602" i="13"/>
  <c r="U602" i="13" s="1"/>
  <c r="R594" i="13"/>
  <c r="S594" i="13"/>
  <c r="R586" i="13"/>
  <c r="S586" i="13"/>
  <c r="T586" i="13" s="1"/>
  <c r="V586" i="13" s="1"/>
  <c r="S578" i="13"/>
  <c r="R578" i="13"/>
  <c r="R570" i="13"/>
  <c r="S570" i="13"/>
  <c r="S562" i="13"/>
  <c r="R562" i="13"/>
  <c r="R554" i="13"/>
  <c r="S554" i="13"/>
  <c r="S546" i="13"/>
  <c r="R546" i="13"/>
  <c r="R538" i="13"/>
  <c r="S538" i="13"/>
  <c r="R522" i="13"/>
  <c r="S522" i="13"/>
  <c r="R514" i="13"/>
  <c r="S514" i="13"/>
  <c r="R506" i="13"/>
  <c r="S506" i="13"/>
  <c r="R498" i="13"/>
  <c r="S498" i="13"/>
  <c r="S490" i="13"/>
  <c r="R490" i="13"/>
  <c r="S482" i="13"/>
  <c r="R482" i="13"/>
  <c r="R474" i="13"/>
  <c r="S474" i="13"/>
  <c r="S450" i="13"/>
  <c r="U450" i="13" s="1"/>
  <c r="R450" i="13"/>
  <c r="R442" i="13"/>
  <c r="S442" i="13"/>
  <c r="T442" i="13" s="1"/>
  <c r="V442" i="13" s="1"/>
  <c r="S434" i="13"/>
  <c r="T434" i="13" s="1"/>
  <c r="V434" i="13" s="1"/>
  <c r="R434" i="13"/>
  <c r="S426" i="13"/>
  <c r="R426" i="13"/>
  <c r="S418" i="13"/>
  <c r="T418" i="13" s="1"/>
  <c r="V418" i="13" s="1"/>
  <c r="R418" i="13"/>
  <c r="S410" i="13"/>
  <c r="T410" i="13" s="1"/>
  <c r="V410" i="13" s="1"/>
  <c r="R410" i="13"/>
  <c r="S402" i="13"/>
  <c r="T402" i="13" s="1"/>
  <c r="V402" i="13" s="1"/>
  <c r="R402" i="13"/>
  <c r="R394" i="13"/>
  <c r="S394" i="13"/>
  <c r="T394" i="13" s="1"/>
  <c r="V394" i="13" s="1"/>
  <c r="R386" i="13"/>
  <c r="S386" i="13"/>
  <c r="T386" i="13" s="1"/>
  <c r="V386" i="13" s="1"/>
  <c r="S378" i="13"/>
  <c r="T378" i="13" s="1"/>
  <c r="V378" i="13" s="1"/>
  <c r="R378" i="13"/>
  <c r="S370" i="13"/>
  <c r="T370" i="13" s="1"/>
  <c r="V370" i="13" s="1"/>
  <c r="R370" i="13"/>
  <c r="S362" i="13"/>
  <c r="R362" i="13"/>
  <c r="R354" i="13"/>
  <c r="S354" i="13"/>
  <c r="U354" i="13" s="1"/>
  <c r="R346" i="13"/>
  <c r="S346" i="13"/>
  <c r="U346" i="13" s="1"/>
  <c r="R338" i="13"/>
  <c r="S338" i="13"/>
  <c r="T338" i="13" s="1"/>
  <c r="V338" i="13" s="1"/>
  <c r="R330" i="13"/>
  <c r="S330" i="13"/>
  <c r="T330" i="13" s="1"/>
  <c r="V330" i="13" s="1"/>
  <c r="R322" i="13"/>
  <c r="S322" i="13"/>
  <c r="T322" i="13" s="1"/>
  <c r="V322" i="13" s="1"/>
  <c r="R314" i="13"/>
  <c r="S314" i="13"/>
  <c r="T314" i="13" s="1"/>
  <c r="V314" i="13" s="1"/>
  <c r="S306" i="13"/>
  <c r="T306" i="13" s="1"/>
  <c r="V306" i="13" s="1"/>
  <c r="R306" i="13"/>
  <c r="R298" i="13"/>
  <c r="S298" i="13"/>
  <c r="T298" i="13" s="1"/>
  <c r="V298" i="13" s="1"/>
  <c r="R290" i="13"/>
  <c r="S290" i="13"/>
  <c r="T290" i="13" s="1"/>
  <c r="V290" i="13" s="1"/>
  <c r="R282" i="13"/>
  <c r="S282" i="13"/>
  <c r="T282" i="13" s="1"/>
  <c r="V282" i="13" s="1"/>
  <c r="R274" i="13"/>
  <c r="S274" i="13"/>
  <c r="T274" i="13" s="1"/>
  <c r="V274" i="13" s="1"/>
  <c r="R266" i="13"/>
  <c r="S266" i="13"/>
  <c r="T266" i="13" s="1"/>
  <c r="V266" i="13" s="1"/>
  <c r="R258" i="13"/>
  <c r="S258" i="13"/>
  <c r="T258" i="13" s="1"/>
  <c r="V258" i="13" s="1"/>
  <c r="S250" i="13"/>
  <c r="T250" i="13" s="1"/>
  <c r="V250" i="13" s="1"/>
  <c r="R250" i="13"/>
  <c r="R242" i="13"/>
  <c r="S242" i="13"/>
  <c r="T242" i="13" s="1"/>
  <c r="V242" i="13" s="1"/>
  <c r="R234" i="13"/>
  <c r="S234" i="13"/>
  <c r="T234" i="13" s="1"/>
  <c r="V234" i="13" s="1"/>
  <c r="R226" i="13"/>
  <c r="S226" i="13"/>
  <c r="T226" i="13" s="1"/>
  <c r="V226" i="13" s="1"/>
  <c r="S218" i="13"/>
  <c r="T218" i="13" s="1"/>
  <c r="V218" i="13" s="1"/>
  <c r="R218" i="13"/>
  <c r="S82" i="13"/>
  <c r="U82" i="13" s="1"/>
  <c r="R82" i="13"/>
  <c r="R66" i="13"/>
  <c r="S66" i="13"/>
  <c r="R34" i="13"/>
  <c r="S34" i="13"/>
  <c r="R26" i="13"/>
  <c r="S26" i="13"/>
  <c r="T26" i="13" s="1"/>
  <c r="V26" i="13" s="1"/>
  <c r="R18" i="13"/>
  <c r="S18" i="13"/>
  <c r="T18" i="13" s="1"/>
  <c r="V18" i="13" s="1"/>
  <c r="U3550" i="13"/>
  <c r="U3530" i="13"/>
  <c r="S3522" i="13"/>
  <c r="S3514" i="13"/>
  <c r="S3394" i="13"/>
  <c r="S3386" i="13"/>
  <c r="S3266" i="13"/>
  <c r="S3258" i="13"/>
  <c r="S3186" i="13"/>
  <c r="S3122" i="13"/>
  <c r="U3094" i="13"/>
  <c r="U3020" i="13"/>
  <c r="R3002" i="13"/>
  <c r="U3000" i="13"/>
  <c r="U2964" i="13"/>
  <c r="R2946" i="13"/>
  <c r="U2944" i="13"/>
  <c r="R2938" i="13"/>
  <c r="U2936" i="13"/>
  <c r="R2930" i="13"/>
  <c r="U2928" i="13"/>
  <c r="R2922" i="13"/>
  <c r="U2920" i="13"/>
  <c r="R2914" i="13"/>
  <c r="U2912" i="13"/>
  <c r="S2898" i="13"/>
  <c r="T2898" i="13" s="1"/>
  <c r="V2898" i="13" s="1"/>
  <c r="U2804" i="13"/>
  <c r="T2269" i="13"/>
  <c r="V2269" i="13" s="1"/>
  <c r="U2269" i="13"/>
  <c r="S1290" i="13"/>
  <c r="R1282" i="13"/>
  <c r="U3882" i="13"/>
  <c r="U3581" i="13"/>
  <c r="S3410" i="13"/>
  <c r="S3402" i="13"/>
  <c r="S3282" i="13"/>
  <c r="S3274" i="13"/>
  <c r="S3194" i="13"/>
  <c r="S3130" i="13"/>
  <c r="S3066" i="13"/>
  <c r="R3010" i="13"/>
  <c r="R2954" i="13"/>
  <c r="T2888" i="13"/>
  <c r="V2888" i="13" s="1"/>
  <c r="U2888" i="13"/>
  <c r="T2872" i="13"/>
  <c r="V2872" i="13" s="1"/>
  <c r="U2872" i="13"/>
  <c r="T2856" i="13"/>
  <c r="V2856" i="13" s="1"/>
  <c r="U2856" i="13"/>
  <c r="U2612" i="13"/>
  <c r="T2501" i="13"/>
  <c r="V2501" i="13" s="1"/>
  <c r="U2501" i="13"/>
  <c r="S2458" i="13"/>
  <c r="T2458" i="13" s="1"/>
  <c r="V2458" i="13" s="1"/>
  <c r="T2349" i="13"/>
  <c r="V2349" i="13" s="1"/>
  <c r="U2349" i="13"/>
  <c r="S3426" i="13"/>
  <c r="S3418" i="13"/>
  <c r="S3298" i="13"/>
  <c r="S3290" i="13"/>
  <c r="U3238" i="13"/>
  <c r="S3202" i="13"/>
  <c r="S3138" i="13"/>
  <c r="S3074" i="13"/>
  <c r="R2962" i="13"/>
  <c r="S2906" i="13"/>
  <c r="T2906" i="13" s="1"/>
  <c r="V2906" i="13" s="1"/>
  <c r="U2820" i="13"/>
  <c r="R2506" i="13"/>
  <c r="U3909" i="13"/>
  <c r="U3715" i="13"/>
  <c r="U3558" i="13"/>
  <c r="U3546" i="13"/>
  <c r="U3510" i="13"/>
  <c r="S3442" i="13"/>
  <c r="S3434" i="13"/>
  <c r="U3382" i="13"/>
  <c r="S3314" i="13"/>
  <c r="S3306" i="13"/>
  <c r="U3254" i="13"/>
  <c r="S3210" i="13"/>
  <c r="S3146" i="13"/>
  <c r="S3082" i="13"/>
  <c r="U3044" i="13"/>
  <c r="U3016" i="13"/>
  <c r="S2378" i="13"/>
  <c r="T2378" i="13" s="1"/>
  <c r="V2378" i="13" s="1"/>
  <c r="R1650" i="13"/>
  <c r="U2568" i="13"/>
  <c r="U1906" i="13"/>
  <c r="U2640" i="13"/>
  <c r="T380" i="13"/>
  <c r="V380" i="13" s="1"/>
  <c r="U380" i="13"/>
  <c r="T381" i="13"/>
  <c r="V381" i="13" s="1"/>
  <c r="U381" i="13"/>
  <c r="U2840" i="13"/>
  <c r="U2832" i="13"/>
  <c r="U2824" i="13"/>
  <c r="U2816" i="13"/>
  <c r="U2808" i="13"/>
  <c r="U2800" i="13"/>
  <c r="U2792" i="13"/>
  <c r="U2784" i="13"/>
  <c r="U2776" i="13"/>
  <c r="U2768" i="13"/>
  <c r="U2760" i="13"/>
  <c r="U2752" i="13"/>
  <c r="U2744" i="13"/>
  <c r="U2736" i="13"/>
  <c r="U2728" i="13"/>
  <c r="U2720" i="13"/>
  <c r="U2712" i="13"/>
  <c r="U2704" i="13"/>
  <c r="U2696" i="13"/>
  <c r="U2688" i="13"/>
  <c r="U2680" i="13"/>
  <c r="U2672" i="13"/>
  <c r="U2664" i="13"/>
  <c r="U2656" i="13"/>
  <c r="U2648" i="13"/>
  <c r="T2469" i="13"/>
  <c r="V2469" i="13" s="1"/>
  <c r="U2469" i="13"/>
  <c r="T1443" i="13"/>
  <c r="V1443" i="13" s="1"/>
  <c r="U1443" i="13"/>
  <c r="T1419" i="13"/>
  <c r="V1419" i="13" s="1"/>
  <c r="U1419" i="13"/>
  <c r="T1355" i="13"/>
  <c r="V1355" i="13" s="1"/>
  <c r="U1355" i="13"/>
  <c r="T1230" i="13"/>
  <c r="V1230" i="13" s="1"/>
  <c r="U1230" i="13"/>
  <c r="U1736" i="13"/>
  <c r="T1736" i="13"/>
  <c r="V1736" i="13" s="1"/>
  <c r="U799" i="13"/>
  <c r="T421" i="13"/>
  <c r="V421" i="13" s="1"/>
  <c r="U421" i="13"/>
  <c r="T2560" i="13"/>
  <c r="V2560" i="13" s="1"/>
  <c r="U2560" i="13"/>
  <c r="T2533" i="13"/>
  <c r="V2533" i="13" s="1"/>
  <c r="U2533" i="13"/>
  <c r="T2543" i="13"/>
  <c r="V2543" i="13" s="1"/>
  <c r="U2541" i="13"/>
  <c r="U2437" i="13"/>
  <c r="U2373" i="13"/>
  <c r="U2517" i="13"/>
  <c r="U2485" i="13"/>
  <c r="U2421" i="13"/>
  <c r="T1992" i="13"/>
  <c r="V1992" i="13" s="1"/>
  <c r="U1319" i="13"/>
  <c r="U2389" i="13"/>
  <c r="U2381" i="13"/>
  <c r="U2183" i="13"/>
  <c r="T2013" i="13"/>
  <c r="V2013" i="13" s="1"/>
  <c r="T1589" i="13"/>
  <c r="V1589" i="13" s="1"/>
  <c r="U1589" i="13"/>
  <c r="T1499" i="13"/>
  <c r="V1499" i="13" s="1"/>
  <c r="U1499" i="13"/>
  <c r="T1238" i="13"/>
  <c r="V1238" i="13" s="1"/>
  <c r="T526" i="13"/>
  <c r="V526" i="13" s="1"/>
  <c r="U47" i="13"/>
  <c r="U2445" i="13"/>
  <c r="U2191" i="13"/>
  <c r="U1526" i="13"/>
  <c r="T1315" i="13"/>
  <c r="V1315" i="13" s="1"/>
  <c r="U1315" i="13"/>
  <c r="U2552" i="13"/>
  <c r="U2079" i="13"/>
  <c r="T2000" i="13"/>
  <c r="V2000" i="13" s="1"/>
  <c r="T1395" i="13"/>
  <c r="V1395" i="13" s="1"/>
  <c r="U1395" i="13"/>
  <c r="T518" i="13"/>
  <c r="V518" i="13" s="1"/>
  <c r="T307" i="13"/>
  <c r="V307" i="13" s="1"/>
  <c r="U307" i="13"/>
  <c r="U609" i="13"/>
  <c r="T969" i="13"/>
  <c r="V969" i="13" s="1"/>
  <c r="U969" i="13"/>
  <c r="R961" i="13"/>
  <c r="S961" i="13"/>
  <c r="T961" i="13" s="1"/>
  <c r="V961" i="13" s="1"/>
  <c r="R953" i="13"/>
  <c r="S953" i="13"/>
  <c r="T921" i="13"/>
  <c r="V921" i="13" s="1"/>
  <c r="U921" i="13"/>
  <c r="R913" i="13"/>
  <c r="S913" i="13"/>
  <c r="T913" i="13" s="1"/>
  <c r="V913" i="13" s="1"/>
  <c r="R905" i="13"/>
  <c r="S905" i="13"/>
  <c r="R889" i="13"/>
  <c r="S889" i="13"/>
  <c r="R881" i="13"/>
  <c r="S881" i="13"/>
  <c r="R873" i="13"/>
  <c r="S873" i="13"/>
  <c r="R825" i="13"/>
  <c r="S825" i="13"/>
  <c r="R817" i="13"/>
  <c r="S817" i="13"/>
  <c r="R809" i="13"/>
  <c r="S809" i="13"/>
  <c r="T769" i="13"/>
  <c r="V769" i="13" s="1"/>
  <c r="U769" i="13"/>
  <c r="R761" i="13"/>
  <c r="S761" i="13"/>
  <c r="R753" i="13"/>
  <c r="S753" i="13"/>
  <c r="R745" i="13"/>
  <c r="S745" i="13"/>
  <c r="S681" i="13"/>
  <c r="R681" i="13"/>
  <c r="S665" i="13"/>
  <c r="R665" i="13"/>
  <c r="S657" i="13"/>
  <c r="R657" i="13"/>
  <c r="T649" i="13"/>
  <c r="V649" i="13" s="1"/>
  <c r="U649" i="13"/>
  <c r="S633" i="13"/>
  <c r="R633" i="13"/>
  <c r="T625" i="13"/>
  <c r="V625" i="13" s="1"/>
  <c r="U625" i="13"/>
  <c r="T617" i="13"/>
  <c r="V617" i="13" s="1"/>
  <c r="U617" i="13"/>
  <c r="S601" i="13"/>
  <c r="R601" i="13"/>
  <c r="T593" i="13"/>
  <c r="V593" i="13" s="1"/>
  <c r="U593" i="13"/>
  <c r="R209" i="13"/>
  <c r="S209" i="13"/>
  <c r="T209" i="13" s="1"/>
  <c r="V209" i="13" s="1"/>
  <c r="R201" i="13"/>
  <c r="S201" i="13"/>
  <c r="U201" i="13" s="1"/>
  <c r="R161" i="13"/>
  <c r="S161" i="13"/>
  <c r="T161" i="13" s="1"/>
  <c r="V161" i="13" s="1"/>
  <c r="R105" i="13"/>
  <c r="S105" i="13"/>
  <c r="T105" i="13" s="1"/>
  <c r="V105" i="13" s="1"/>
  <c r="R81" i="13"/>
  <c r="S81" i="13"/>
  <c r="R49" i="13"/>
  <c r="S49" i="13"/>
  <c r="R33" i="13"/>
  <c r="S33" i="13"/>
  <c r="T9" i="13"/>
  <c r="V9" i="13" s="1"/>
  <c r="U9" i="13"/>
  <c r="S1705" i="13"/>
  <c r="T1705" i="13" s="1"/>
  <c r="V1705" i="13" s="1"/>
  <c r="S1673" i="13"/>
  <c r="T1673" i="13" s="1"/>
  <c r="V1673" i="13" s="1"/>
  <c r="S1641" i="13"/>
  <c r="T1641" i="13" s="1"/>
  <c r="V1641" i="13" s="1"/>
  <c r="S1561" i="13"/>
  <c r="U1561" i="13" s="1"/>
  <c r="S1553" i="13"/>
  <c r="T1553" i="13" s="1"/>
  <c r="V1553" i="13" s="1"/>
  <c r="R1513" i="13"/>
  <c r="R1473" i="13"/>
  <c r="R1385" i="13"/>
  <c r="R849" i="13"/>
  <c r="R769" i="13"/>
  <c r="R649" i="13"/>
  <c r="R617" i="13"/>
  <c r="T527" i="13"/>
  <c r="V527" i="13" s="1"/>
  <c r="S193" i="13"/>
  <c r="U193" i="13" s="1"/>
  <c r="R969" i="13"/>
  <c r="R921" i="13"/>
  <c r="T863" i="13"/>
  <c r="V863" i="13" s="1"/>
  <c r="U863" i="13"/>
  <c r="S713" i="13"/>
  <c r="R185" i="13"/>
  <c r="S1585" i="13"/>
  <c r="T1585" i="13" s="1"/>
  <c r="V1585" i="13" s="1"/>
  <c r="U1535" i="13"/>
  <c r="U1515" i="13"/>
  <c r="R1489" i="13"/>
  <c r="R1441" i="13"/>
  <c r="R1401" i="13"/>
  <c r="U1387" i="13"/>
  <c r="U1339" i="13"/>
  <c r="R1305" i="13"/>
  <c r="U1246" i="13"/>
  <c r="S777" i="13"/>
  <c r="S737" i="13"/>
  <c r="U667" i="13"/>
  <c r="R145" i="13"/>
  <c r="S137" i="13"/>
  <c r="T137" i="13" s="1"/>
  <c r="V137" i="13" s="1"/>
  <c r="T453" i="13"/>
  <c r="V453" i="13" s="1"/>
  <c r="U453" i="13"/>
  <c r="T357" i="13"/>
  <c r="V357" i="13" s="1"/>
  <c r="U357" i="13"/>
  <c r="U1565" i="13"/>
  <c r="U1291" i="13"/>
  <c r="S945" i="13"/>
  <c r="T945" i="13" s="1"/>
  <c r="V945" i="13" s="1"/>
  <c r="S897" i="13"/>
  <c r="T897" i="13" s="1"/>
  <c r="V897" i="13" s="1"/>
  <c r="S865" i="13"/>
  <c r="T683" i="13"/>
  <c r="V683" i="13" s="1"/>
  <c r="U683" i="13"/>
  <c r="S673" i="13"/>
  <c r="R625" i="13"/>
  <c r="R593" i="13"/>
  <c r="U487" i="13"/>
  <c r="U259" i="13"/>
  <c r="U470" i="13"/>
  <c r="U659" i="13"/>
  <c r="U349" i="13"/>
  <c r="U348" i="13"/>
  <c r="U243" i="13"/>
  <c r="T3996" i="13"/>
  <c r="V3996" i="13" s="1"/>
  <c r="U3996" i="13"/>
  <c r="T3942" i="13"/>
  <c r="V3942" i="13" s="1"/>
  <c r="U3942" i="13"/>
  <c r="T3940" i="13"/>
  <c r="V3940" i="13" s="1"/>
  <c r="U3940" i="13"/>
  <c r="T3918" i="13"/>
  <c r="V3918" i="13" s="1"/>
  <c r="U3918" i="13"/>
  <c r="T3916" i="13"/>
  <c r="V3916" i="13" s="1"/>
  <c r="U3916" i="13"/>
  <c r="T3910" i="13"/>
  <c r="V3910" i="13" s="1"/>
  <c r="U3910" i="13"/>
  <c r="T3908" i="13"/>
  <c r="V3908" i="13" s="1"/>
  <c r="U3908" i="13"/>
  <c r="T3990" i="13"/>
  <c r="V3990" i="13" s="1"/>
  <c r="U3990" i="13"/>
  <c r="T3988" i="13"/>
  <c r="V3988" i="13" s="1"/>
  <c r="U3988" i="13"/>
  <c r="T3958" i="13"/>
  <c r="V3958" i="13" s="1"/>
  <c r="U3958" i="13"/>
  <c r="T3956" i="13"/>
  <c r="V3956" i="13" s="1"/>
  <c r="U3956" i="13"/>
  <c r="T3966" i="13"/>
  <c r="V3966" i="13" s="1"/>
  <c r="U3966" i="13"/>
  <c r="T3982" i="13"/>
  <c r="V3982" i="13" s="1"/>
  <c r="T3980" i="13"/>
  <c r="V3980" i="13" s="1"/>
  <c r="U3980" i="13"/>
  <c r="T3934" i="13"/>
  <c r="V3934" i="13" s="1"/>
  <c r="U3934" i="13"/>
  <c r="T3932" i="13"/>
  <c r="V3932" i="13" s="1"/>
  <c r="U3932" i="13"/>
  <c r="T3998" i="13"/>
  <c r="V3998" i="13" s="1"/>
  <c r="U3998" i="13"/>
  <c r="T3902" i="13"/>
  <c r="V3902" i="13" s="1"/>
  <c r="U3902" i="13"/>
  <c r="T3900" i="13"/>
  <c r="V3900" i="13" s="1"/>
  <c r="U3900" i="13"/>
  <c r="T3964" i="13"/>
  <c r="V3964" i="13" s="1"/>
  <c r="U3964" i="13"/>
  <c r="T3974" i="13"/>
  <c r="V3974" i="13" s="1"/>
  <c r="U3974" i="13"/>
  <c r="T3972" i="13"/>
  <c r="V3972" i="13" s="1"/>
  <c r="U3972" i="13"/>
  <c r="T3950" i="13"/>
  <c r="V3950" i="13" s="1"/>
  <c r="U3950" i="13"/>
  <c r="T3948" i="13"/>
  <c r="V3948" i="13" s="1"/>
  <c r="U3948" i="13"/>
  <c r="T3926" i="13"/>
  <c r="V3926" i="13" s="1"/>
  <c r="U3926" i="13"/>
  <c r="T3892" i="13"/>
  <c r="V3892" i="13" s="1"/>
  <c r="U3892" i="13"/>
  <c r="T3815" i="13"/>
  <c r="V3815" i="13" s="1"/>
  <c r="U3815" i="13"/>
  <c r="R3700" i="13"/>
  <c r="S3700" i="13"/>
  <c r="S4000" i="13"/>
  <c r="U3994" i="13"/>
  <c r="S3992" i="13"/>
  <c r="U3986" i="13"/>
  <c r="S3984" i="13"/>
  <c r="U3978" i="13"/>
  <c r="S3976" i="13"/>
  <c r="U3970" i="13"/>
  <c r="S3968" i="13"/>
  <c r="U3962" i="13"/>
  <c r="S3960" i="13"/>
  <c r="U3954" i="13"/>
  <c r="S3952" i="13"/>
  <c r="U3946" i="13"/>
  <c r="S3944" i="13"/>
  <c r="U3938" i="13"/>
  <c r="S3936" i="13"/>
  <c r="U3930" i="13"/>
  <c r="S3928" i="13"/>
  <c r="U3922" i="13"/>
  <c r="S3920" i="13"/>
  <c r="S3912" i="13"/>
  <c r="U3906" i="13"/>
  <c r="S3904" i="13"/>
  <c r="S3896" i="13"/>
  <c r="S3888" i="13"/>
  <c r="S3881" i="13"/>
  <c r="T3823" i="13"/>
  <c r="V3823" i="13" s="1"/>
  <c r="U3823" i="13"/>
  <c r="T3818" i="13"/>
  <c r="V3818" i="13" s="1"/>
  <c r="U3818" i="13"/>
  <c r="R3796" i="13"/>
  <c r="S3796" i="13"/>
  <c r="R3748" i="13"/>
  <c r="S3748" i="13"/>
  <c r="T3738" i="13"/>
  <c r="V3738" i="13" s="1"/>
  <c r="U3738" i="13"/>
  <c r="T3727" i="13"/>
  <c r="V3727" i="13" s="1"/>
  <c r="U3727" i="13"/>
  <c r="T3690" i="13"/>
  <c r="V3690" i="13" s="1"/>
  <c r="U3690" i="13"/>
  <c r="T3687" i="13"/>
  <c r="V3687" i="13" s="1"/>
  <c r="U3687" i="13"/>
  <c r="R3676" i="13"/>
  <c r="S3676" i="13"/>
  <c r="T3650" i="13"/>
  <c r="V3650" i="13" s="1"/>
  <c r="U3650" i="13"/>
  <c r="T3647" i="13"/>
  <c r="V3647" i="13" s="1"/>
  <c r="U3647" i="13"/>
  <c r="R3636" i="13"/>
  <c r="S3636" i="13"/>
  <c r="T3606" i="13"/>
  <c r="V3606" i="13" s="1"/>
  <c r="U3606" i="13"/>
  <c r="T3586" i="13"/>
  <c r="V3586" i="13" s="1"/>
  <c r="U3586" i="13"/>
  <c r="U3355" i="13"/>
  <c r="T3352" i="13"/>
  <c r="V3352" i="13" s="1"/>
  <c r="U3352" i="13"/>
  <c r="R3309" i="13"/>
  <c r="S3309" i="13"/>
  <c r="T3871" i="13"/>
  <c r="V3871" i="13" s="1"/>
  <c r="U3871" i="13"/>
  <c r="R3788" i="13"/>
  <c r="S3788" i="13"/>
  <c r="R3620" i="13"/>
  <c r="S3620" i="13"/>
  <c r="U3943" i="13"/>
  <c r="U3935" i="13"/>
  <c r="U3887" i="13"/>
  <c r="S3885" i="13"/>
  <c r="T3831" i="13"/>
  <c r="V3831" i="13" s="1"/>
  <c r="U3831" i="13"/>
  <c r="T3826" i="13"/>
  <c r="V3826" i="13" s="1"/>
  <c r="U3826" i="13"/>
  <c r="R3804" i="13"/>
  <c r="S3804" i="13"/>
  <c r="R3740" i="13"/>
  <c r="S3740" i="13"/>
  <c r="T3730" i="13"/>
  <c r="V3730" i="13" s="1"/>
  <c r="U3730" i="13"/>
  <c r="T3719" i="13"/>
  <c r="V3719" i="13" s="1"/>
  <c r="U3719" i="13"/>
  <c r="R3692" i="13"/>
  <c r="S3692" i="13"/>
  <c r="T3666" i="13"/>
  <c r="V3666" i="13" s="1"/>
  <c r="U3666" i="13"/>
  <c r="T3663" i="13"/>
  <c r="V3663" i="13" s="1"/>
  <c r="U3663" i="13"/>
  <c r="T3610" i="13"/>
  <c r="V3610" i="13" s="1"/>
  <c r="U3610" i="13"/>
  <c r="T3607" i="13"/>
  <c r="V3607" i="13" s="1"/>
  <c r="U3607" i="13"/>
  <c r="R3588" i="13"/>
  <c r="S3588" i="13"/>
  <c r="U3567" i="13"/>
  <c r="T3567" i="13"/>
  <c r="V3567" i="13" s="1"/>
  <c r="R3501" i="13"/>
  <c r="S3501" i="13"/>
  <c r="R3229" i="13"/>
  <c r="S3229" i="13"/>
  <c r="R3197" i="13"/>
  <c r="S3197" i="13"/>
  <c r="R3165" i="13"/>
  <c r="S3165" i="13"/>
  <c r="R3133" i="13"/>
  <c r="S3133" i="13"/>
  <c r="R3101" i="13"/>
  <c r="S3101" i="13"/>
  <c r="R3069" i="13"/>
  <c r="S3069" i="13"/>
  <c r="S3914" i="13"/>
  <c r="S3898" i="13"/>
  <c r="S3884" i="13"/>
  <c r="T3847" i="13"/>
  <c r="V3847" i="13" s="1"/>
  <c r="U3847" i="13"/>
  <c r="T3842" i="13"/>
  <c r="V3842" i="13" s="1"/>
  <c r="U3842" i="13"/>
  <c r="T3839" i="13"/>
  <c r="V3839" i="13" s="1"/>
  <c r="U3839" i="13"/>
  <c r="T3834" i="13"/>
  <c r="V3834" i="13" s="1"/>
  <c r="U3834" i="13"/>
  <c r="R3812" i="13"/>
  <c r="S3812" i="13"/>
  <c r="T3775" i="13"/>
  <c r="V3775" i="13" s="1"/>
  <c r="U3775" i="13"/>
  <c r="R3732" i="13"/>
  <c r="S3732" i="13"/>
  <c r="T3722" i="13"/>
  <c r="V3722" i="13" s="1"/>
  <c r="U3722" i="13"/>
  <c r="T3711" i="13"/>
  <c r="V3711" i="13" s="1"/>
  <c r="U3711" i="13"/>
  <c r="T3682" i="13"/>
  <c r="V3682" i="13" s="1"/>
  <c r="U3682" i="13"/>
  <c r="T3679" i="13"/>
  <c r="V3679" i="13" s="1"/>
  <c r="U3679" i="13"/>
  <c r="R3652" i="13"/>
  <c r="S3652" i="13"/>
  <c r="T3622" i="13"/>
  <c r="V3622" i="13" s="1"/>
  <c r="U3622" i="13"/>
  <c r="R3612" i="13"/>
  <c r="S3612" i="13"/>
  <c r="T3594" i="13"/>
  <c r="V3594" i="13" s="1"/>
  <c r="U3594" i="13"/>
  <c r="T3591" i="13"/>
  <c r="V3591" i="13" s="1"/>
  <c r="U3591" i="13"/>
  <c r="T3562" i="13"/>
  <c r="V3562" i="13" s="1"/>
  <c r="U3562" i="13"/>
  <c r="T3231" i="13"/>
  <c r="V3231" i="13" s="1"/>
  <c r="U3231" i="13"/>
  <c r="T3103" i="13"/>
  <c r="V3103" i="13" s="1"/>
  <c r="U3103" i="13"/>
  <c r="T3746" i="13"/>
  <c r="V3746" i="13" s="1"/>
  <c r="U3746" i="13"/>
  <c r="R3604" i="13"/>
  <c r="S3604" i="13"/>
  <c r="U1882" i="13"/>
  <c r="S3999" i="13"/>
  <c r="U3993" i="13"/>
  <c r="S3991" i="13"/>
  <c r="U3985" i="13"/>
  <c r="S3983" i="13"/>
  <c r="U3977" i="13"/>
  <c r="S3975" i="13"/>
  <c r="U3969" i="13"/>
  <c r="S3967" i="13"/>
  <c r="U3961" i="13"/>
  <c r="S3959" i="13"/>
  <c r="U3953" i="13"/>
  <c r="U3945" i="13"/>
  <c r="U3937" i="13"/>
  <c r="S3927" i="13"/>
  <c r="U3921" i="13"/>
  <c r="S3919" i="13"/>
  <c r="U3913" i="13"/>
  <c r="S3911" i="13"/>
  <c r="U3897" i="13"/>
  <c r="S3895" i="13"/>
  <c r="U3883" i="13"/>
  <c r="T3879" i="13"/>
  <c r="V3879" i="13" s="1"/>
  <c r="U3879" i="13"/>
  <c r="T3863" i="13"/>
  <c r="V3863" i="13" s="1"/>
  <c r="U3863" i="13"/>
  <c r="T3858" i="13"/>
  <c r="V3858" i="13" s="1"/>
  <c r="U3858" i="13"/>
  <c r="T3855" i="13"/>
  <c r="V3855" i="13" s="1"/>
  <c r="U3855" i="13"/>
  <c r="T3850" i="13"/>
  <c r="V3850" i="13" s="1"/>
  <c r="U3850" i="13"/>
  <c r="R3820" i="13"/>
  <c r="S3820" i="13"/>
  <c r="T3783" i="13"/>
  <c r="V3783" i="13" s="1"/>
  <c r="U3783" i="13"/>
  <c r="T3778" i="13"/>
  <c r="V3778" i="13" s="1"/>
  <c r="U3778" i="13"/>
  <c r="T3767" i="13"/>
  <c r="V3767" i="13" s="1"/>
  <c r="U3767" i="13"/>
  <c r="R3724" i="13"/>
  <c r="S3724" i="13"/>
  <c r="T3714" i="13"/>
  <c r="V3714" i="13" s="1"/>
  <c r="U3714" i="13"/>
  <c r="R3668" i="13"/>
  <c r="S3668" i="13"/>
  <c r="T3642" i="13"/>
  <c r="V3642" i="13" s="1"/>
  <c r="U3642" i="13"/>
  <c r="T3639" i="13"/>
  <c r="V3639" i="13" s="1"/>
  <c r="U3639" i="13"/>
  <c r="T3626" i="13"/>
  <c r="V3626" i="13" s="1"/>
  <c r="U3626" i="13"/>
  <c r="T3623" i="13"/>
  <c r="V3623" i="13" s="1"/>
  <c r="U3623" i="13"/>
  <c r="R3596" i="13"/>
  <c r="S3596" i="13"/>
  <c r="T3578" i="13"/>
  <c r="V3578" i="13" s="1"/>
  <c r="U3578" i="13"/>
  <c r="T3575" i="13"/>
  <c r="V3575" i="13" s="1"/>
  <c r="U3575" i="13"/>
  <c r="T3419" i="13"/>
  <c r="V3419" i="13" s="1"/>
  <c r="U3419" i="13"/>
  <c r="T3416" i="13"/>
  <c r="V3416" i="13" s="1"/>
  <c r="U3416" i="13"/>
  <c r="R3373" i="13"/>
  <c r="S3373" i="13"/>
  <c r="T3810" i="13"/>
  <c r="V3810" i="13" s="1"/>
  <c r="U3810" i="13"/>
  <c r="U3894" i="13"/>
  <c r="U3886" i="13"/>
  <c r="U3878" i="13"/>
  <c r="T3876" i="13"/>
  <c r="V3876" i="13" s="1"/>
  <c r="T3874" i="13"/>
  <c r="V3874" i="13" s="1"/>
  <c r="U3874" i="13"/>
  <c r="R3828" i="13"/>
  <c r="S3828" i="13"/>
  <c r="T3791" i="13"/>
  <c r="V3791" i="13" s="1"/>
  <c r="U3791" i="13"/>
  <c r="T3786" i="13"/>
  <c r="V3786" i="13" s="1"/>
  <c r="U3786" i="13"/>
  <c r="T3770" i="13"/>
  <c r="V3770" i="13" s="1"/>
  <c r="U3770" i="13"/>
  <c r="T3759" i="13"/>
  <c r="V3759" i="13" s="1"/>
  <c r="U3759" i="13"/>
  <c r="R3716" i="13"/>
  <c r="S3716" i="13"/>
  <c r="T3706" i="13"/>
  <c r="V3706" i="13" s="1"/>
  <c r="U3706" i="13"/>
  <c r="T3703" i="13"/>
  <c r="V3703" i="13" s="1"/>
  <c r="U3703" i="13"/>
  <c r="R3684" i="13"/>
  <c r="S3684" i="13"/>
  <c r="T3658" i="13"/>
  <c r="V3658" i="13" s="1"/>
  <c r="U3658" i="13"/>
  <c r="R3628" i="13"/>
  <c r="S3628" i="13"/>
  <c r="T3598" i="13"/>
  <c r="V3598" i="13" s="1"/>
  <c r="U3598" i="13"/>
  <c r="R3580" i="13"/>
  <c r="S3580" i="13"/>
  <c r="R3870" i="13"/>
  <c r="S3870" i="13"/>
  <c r="T3735" i="13"/>
  <c r="V3735" i="13" s="1"/>
  <c r="U3735" i="13"/>
  <c r="T3686" i="13"/>
  <c r="V3686" i="13" s="1"/>
  <c r="U3686" i="13"/>
  <c r="U3995" i="13"/>
  <c r="U3987" i="13"/>
  <c r="U3979" i="13"/>
  <c r="U3971" i="13"/>
  <c r="U3963" i="13"/>
  <c r="U3955" i="13"/>
  <c r="U3947" i="13"/>
  <c r="U3931" i="13"/>
  <c r="U3923" i="13"/>
  <c r="U3915" i="13"/>
  <c r="U3907" i="13"/>
  <c r="U3899" i="13"/>
  <c r="U3891" i="13"/>
  <c r="R3875" i="13"/>
  <c r="S3875" i="13"/>
  <c r="T3866" i="13"/>
  <c r="V3866" i="13" s="1"/>
  <c r="U3866" i="13"/>
  <c r="R3844" i="13"/>
  <c r="S3844" i="13"/>
  <c r="R3836" i="13"/>
  <c r="S3836" i="13"/>
  <c r="T3799" i="13"/>
  <c r="V3799" i="13" s="1"/>
  <c r="U3799" i="13"/>
  <c r="T3794" i="13"/>
  <c r="V3794" i="13" s="1"/>
  <c r="U3794" i="13"/>
  <c r="R3772" i="13"/>
  <c r="S3772" i="13"/>
  <c r="T3762" i="13"/>
  <c r="V3762" i="13" s="1"/>
  <c r="U3762" i="13"/>
  <c r="T3751" i="13"/>
  <c r="V3751" i="13" s="1"/>
  <c r="U3751" i="13"/>
  <c r="R3708" i="13"/>
  <c r="S3708" i="13"/>
  <c r="T3655" i="13"/>
  <c r="V3655" i="13" s="1"/>
  <c r="U3655" i="13"/>
  <c r="R3644" i="13"/>
  <c r="S3644" i="13"/>
  <c r="T3614" i="13"/>
  <c r="V3614" i="13" s="1"/>
  <c r="U3614" i="13"/>
  <c r="T3599" i="13"/>
  <c r="V3599" i="13" s="1"/>
  <c r="U3599" i="13"/>
  <c r="T3582" i="13"/>
  <c r="V3582" i="13" s="1"/>
  <c r="U3582" i="13"/>
  <c r="T3291" i="13"/>
  <c r="V3291" i="13" s="1"/>
  <c r="U3291" i="13"/>
  <c r="T3288" i="13"/>
  <c r="V3288" i="13" s="1"/>
  <c r="U3288" i="13"/>
  <c r="R3245" i="13"/>
  <c r="S3245" i="13"/>
  <c r="R3213" i="13"/>
  <c r="S3213" i="13"/>
  <c r="R3181" i="13"/>
  <c r="S3181" i="13"/>
  <c r="R3149" i="13"/>
  <c r="S3149" i="13"/>
  <c r="R3117" i="13"/>
  <c r="S3117" i="13"/>
  <c r="R3085" i="13"/>
  <c r="S3085" i="13"/>
  <c r="R2755" i="13"/>
  <c r="S2755" i="13"/>
  <c r="R3756" i="13"/>
  <c r="S3756" i="13"/>
  <c r="T3868" i="13"/>
  <c r="V3868" i="13" s="1"/>
  <c r="R3860" i="13"/>
  <c r="S3860" i="13"/>
  <c r="R3852" i="13"/>
  <c r="S3852" i="13"/>
  <c r="T3807" i="13"/>
  <c r="V3807" i="13" s="1"/>
  <c r="U3807" i="13"/>
  <c r="T3802" i="13"/>
  <c r="V3802" i="13" s="1"/>
  <c r="U3802" i="13"/>
  <c r="R3780" i="13"/>
  <c r="S3780" i="13"/>
  <c r="R3764" i="13"/>
  <c r="S3764" i="13"/>
  <c r="T3754" i="13"/>
  <c r="V3754" i="13" s="1"/>
  <c r="U3754" i="13"/>
  <c r="T3743" i="13"/>
  <c r="V3743" i="13" s="1"/>
  <c r="U3743" i="13"/>
  <c r="T3698" i="13"/>
  <c r="V3698" i="13" s="1"/>
  <c r="U3698" i="13"/>
  <c r="T3695" i="13"/>
  <c r="V3695" i="13" s="1"/>
  <c r="U3695" i="13"/>
  <c r="T3674" i="13"/>
  <c r="V3674" i="13" s="1"/>
  <c r="U3674" i="13"/>
  <c r="T3671" i="13"/>
  <c r="V3671" i="13" s="1"/>
  <c r="U3671" i="13"/>
  <c r="R3660" i="13"/>
  <c r="S3660" i="13"/>
  <c r="T3634" i="13"/>
  <c r="V3634" i="13" s="1"/>
  <c r="U3634" i="13"/>
  <c r="T3631" i="13"/>
  <c r="V3631" i="13" s="1"/>
  <c r="U3631" i="13"/>
  <c r="T3618" i="13"/>
  <c r="V3618" i="13" s="1"/>
  <c r="U3618" i="13"/>
  <c r="T3615" i="13"/>
  <c r="V3615" i="13" s="1"/>
  <c r="U3615" i="13"/>
  <c r="T3602" i="13"/>
  <c r="V3602" i="13" s="1"/>
  <c r="U3602" i="13"/>
  <c r="T3583" i="13"/>
  <c r="V3583" i="13" s="1"/>
  <c r="U3583" i="13"/>
  <c r="T3483" i="13"/>
  <c r="V3483" i="13" s="1"/>
  <c r="U3483" i="13"/>
  <c r="T3480" i="13"/>
  <c r="V3480" i="13" s="1"/>
  <c r="U3480" i="13"/>
  <c r="R3437" i="13"/>
  <c r="S3437" i="13"/>
  <c r="T3215" i="13"/>
  <c r="V3215" i="13" s="1"/>
  <c r="U3215" i="13"/>
  <c r="T3183" i="13"/>
  <c r="V3183" i="13" s="1"/>
  <c r="T3151" i="13"/>
  <c r="V3151" i="13" s="1"/>
  <c r="U3151" i="13"/>
  <c r="T3087" i="13"/>
  <c r="V3087" i="13" s="1"/>
  <c r="U3087" i="13"/>
  <c r="U3670" i="13"/>
  <c r="U3662" i="13"/>
  <c r="U3654" i="13"/>
  <c r="U3646" i="13"/>
  <c r="U3638" i="13"/>
  <c r="U3590" i="13"/>
  <c r="U3570" i="13"/>
  <c r="R3525" i="13"/>
  <c r="S3525" i="13"/>
  <c r="T3504" i="13"/>
  <c r="V3504" i="13" s="1"/>
  <c r="U3504" i="13"/>
  <c r="R3461" i="13"/>
  <c r="S3461" i="13"/>
  <c r="U3443" i="13"/>
  <c r="T3440" i="13"/>
  <c r="V3440" i="13" s="1"/>
  <c r="U3440" i="13"/>
  <c r="R3397" i="13"/>
  <c r="S3397" i="13"/>
  <c r="T3379" i="13"/>
  <c r="V3379" i="13" s="1"/>
  <c r="U3379" i="13"/>
  <c r="T3376" i="13"/>
  <c r="V3376" i="13" s="1"/>
  <c r="U3376" i="13"/>
  <c r="R3333" i="13"/>
  <c r="S3333" i="13"/>
  <c r="T3315" i="13"/>
  <c r="V3315" i="13" s="1"/>
  <c r="U3315" i="13"/>
  <c r="T3312" i="13"/>
  <c r="V3312" i="13" s="1"/>
  <c r="U3312" i="13"/>
  <c r="R3269" i="13"/>
  <c r="S3269" i="13"/>
  <c r="T3248" i="13"/>
  <c r="V3248" i="13" s="1"/>
  <c r="U3248" i="13"/>
  <c r="U3053" i="13"/>
  <c r="T3053" i="13"/>
  <c r="V3053" i="13" s="1"/>
  <c r="R2851" i="13"/>
  <c r="S2851" i="13"/>
  <c r="R2595" i="13"/>
  <c r="S2595" i="13"/>
  <c r="T2486" i="13"/>
  <c r="V2486" i="13" s="1"/>
  <c r="U2486" i="13"/>
  <c r="S3865" i="13"/>
  <c r="U3683" i="13"/>
  <c r="U3675" i="13"/>
  <c r="U3667" i="13"/>
  <c r="U3659" i="13"/>
  <c r="U3651" i="13"/>
  <c r="U3643" i="13"/>
  <c r="U3635" i="13"/>
  <c r="U3627" i="13"/>
  <c r="U3619" i="13"/>
  <c r="U3611" i="13"/>
  <c r="U3595" i="13"/>
  <c r="U3587" i="13"/>
  <c r="S3585" i="13"/>
  <c r="U3579" i="13"/>
  <c r="U3560" i="13"/>
  <c r="T3528" i="13"/>
  <c r="V3528" i="13" s="1"/>
  <c r="U3528" i="13"/>
  <c r="R3485" i="13"/>
  <c r="S3485" i="13"/>
  <c r="T3467" i="13"/>
  <c r="V3467" i="13" s="1"/>
  <c r="U3467" i="13"/>
  <c r="T3464" i="13"/>
  <c r="V3464" i="13" s="1"/>
  <c r="U3464" i="13"/>
  <c r="R3421" i="13"/>
  <c r="S3421" i="13"/>
  <c r="T3403" i="13"/>
  <c r="V3403" i="13" s="1"/>
  <c r="U3403" i="13"/>
  <c r="T3400" i="13"/>
  <c r="V3400" i="13" s="1"/>
  <c r="U3400" i="13"/>
  <c r="R3357" i="13"/>
  <c r="S3357" i="13"/>
  <c r="T3336" i="13"/>
  <c r="V3336" i="13" s="1"/>
  <c r="U3336" i="13"/>
  <c r="R3293" i="13"/>
  <c r="S3293" i="13"/>
  <c r="T3275" i="13"/>
  <c r="V3275" i="13" s="1"/>
  <c r="U3275" i="13"/>
  <c r="T3272" i="13"/>
  <c r="V3272" i="13" s="1"/>
  <c r="U3272" i="13"/>
  <c r="T3235" i="13"/>
  <c r="V3235" i="13" s="1"/>
  <c r="U3235" i="13"/>
  <c r="T3232" i="13"/>
  <c r="V3232" i="13" s="1"/>
  <c r="U3232" i="13"/>
  <c r="T3219" i="13"/>
  <c r="V3219" i="13" s="1"/>
  <c r="U3219" i="13"/>
  <c r="T3216" i="13"/>
  <c r="V3216" i="13" s="1"/>
  <c r="U3216" i="13"/>
  <c r="T3203" i="13"/>
  <c r="V3203" i="13" s="1"/>
  <c r="U3203" i="13"/>
  <c r="T3200" i="13"/>
  <c r="V3200" i="13" s="1"/>
  <c r="U3200" i="13"/>
  <c r="T3187" i="13"/>
  <c r="V3187" i="13" s="1"/>
  <c r="U3187" i="13"/>
  <c r="T3184" i="13"/>
  <c r="V3184" i="13" s="1"/>
  <c r="U3184" i="13"/>
  <c r="T3171" i="13"/>
  <c r="V3171" i="13" s="1"/>
  <c r="U3171" i="13"/>
  <c r="T3168" i="13"/>
  <c r="V3168" i="13" s="1"/>
  <c r="U3168" i="13"/>
  <c r="T3155" i="13"/>
  <c r="V3155" i="13" s="1"/>
  <c r="U3155" i="13"/>
  <c r="T3152" i="13"/>
  <c r="V3152" i="13" s="1"/>
  <c r="U3152" i="13"/>
  <c r="T3139" i="13"/>
  <c r="V3139" i="13" s="1"/>
  <c r="U3139" i="13"/>
  <c r="T3136" i="13"/>
  <c r="V3136" i="13" s="1"/>
  <c r="U3136" i="13"/>
  <c r="T3120" i="13"/>
  <c r="V3120" i="13" s="1"/>
  <c r="U3120" i="13"/>
  <c r="T3107" i="13"/>
  <c r="V3107" i="13" s="1"/>
  <c r="U3107" i="13"/>
  <c r="T3104" i="13"/>
  <c r="V3104" i="13" s="1"/>
  <c r="U3104" i="13"/>
  <c r="T3088" i="13"/>
  <c r="V3088" i="13" s="1"/>
  <c r="U3088" i="13"/>
  <c r="T3072" i="13"/>
  <c r="V3072" i="13" s="1"/>
  <c r="U3072" i="13"/>
  <c r="R2987" i="13"/>
  <c r="S2987" i="13"/>
  <c r="R2691" i="13"/>
  <c r="S2691" i="13"/>
  <c r="S3862" i="13"/>
  <c r="S3854" i="13"/>
  <c r="S3846" i="13"/>
  <c r="S3838" i="13"/>
  <c r="S3830" i="13"/>
  <c r="S3822" i="13"/>
  <c r="S3814" i="13"/>
  <c r="S3806" i="13"/>
  <c r="S3798" i="13"/>
  <c r="S3790" i="13"/>
  <c r="S3782" i="13"/>
  <c r="S3774" i="13"/>
  <c r="S3766" i="13"/>
  <c r="S3758" i="13"/>
  <c r="S3750" i="13"/>
  <c r="S3742" i="13"/>
  <c r="S3734" i="13"/>
  <c r="S3726" i="13"/>
  <c r="S3718" i="13"/>
  <c r="S3710" i="13"/>
  <c r="S3702" i="13"/>
  <c r="S3694" i="13"/>
  <c r="R3561" i="13"/>
  <c r="R3509" i="13"/>
  <c r="S3509" i="13"/>
  <c r="T3488" i="13"/>
  <c r="V3488" i="13" s="1"/>
  <c r="U3488" i="13"/>
  <c r="R3445" i="13"/>
  <c r="S3445" i="13"/>
  <c r="T3427" i="13"/>
  <c r="V3427" i="13" s="1"/>
  <c r="U3427" i="13"/>
  <c r="T3424" i="13"/>
  <c r="V3424" i="13" s="1"/>
  <c r="U3424" i="13"/>
  <c r="R3381" i="13"/>
  <c r="S3381" i="13"/>
  <c r="T3363" i="13"/>
  <c r="V3363" i="13" s="1"/>
  <c r="U3363" i="13"/>
  <c r="T3360" i="13"/>
  <c r="V3360" i="13" s="1"/>
  <c r="U3360" i="13"/>
  <c r="R3317" i="13"/>
  <c r="S3317" i="13"/>
  <c r="T3299" i="13"/>
  <c r="V3299" i="13" s="1"/>
  <c r="U3299" i="13"/>
  <c r="T3296" i="13"/>
  <c r="V3296" i="13" s="1"/>
  <c r="U3296" i="13"/>
  <c r="R3253" i="13"/>
  <c r="S3253" i="13"/>
  <c r="S3043" i="13"/>
  <c r="R3043" i="13"/>
  <c r="R3038" i="13"/>
  <c r="S3038" i="13"/>
  <c r="R2787" i="13"/>
  <c r="S2787" i="13"/>
  <c r="R2547" i="13"/>
  <c r="S2547" i="13"/>
  <c r="S3867" i="13"/>
  <c r="S3859" i="13"/>
  <c r="S3851" i="13"/>
  <c r="S3843" i="13"/>
  <c r="S3835" i="13"/>
  <c r="S3827" i="13"/>
  <c r="S3819" i="13"/>
  <c r="S3811" i="13"/>
  <c r="S3803" i="13"/>
  <c r="S3795" i="13"/>
  <c r="S3787" i="13"/>
  <c r="S3779" i="13"/>
  <c r="T3559" i="13"/>
  <c r="V3559" i="13" s="1"/>
  <c r="U3559" i="13"/>
  <c r="R3557" i="13"/>
  <c r="S3557" i="13"/>
  <c r="T3539" i="13"/>
  <c r="V3539" i="13" s="1"/>
  <c r="U3539" i="13"/>
  <c r="R3537" i="13"/>
  <c r="S3537" i="13"/>
  <c r="R3533" i="13"/>
  <c r="S3533" i="13"/>
  <c r="T3515" i="13"/>
  <c r="V3515" i="13" s="1"/>
  <c r="U3515" i="13"/>
  <c r="T3512" i="13"/>
  <c r="V3512" i="13" s="1"/>
  <c r="U3512" i="13"/>
  <c r="R3469" i="13"/>
  <c r="S3469" i="13"/>
  <c r="T3451" i="13"/>
  <c r="V3451" i="13" s="1"/>
  <c r="U3451" i="13"/>
  <c r="T3448" i="13"/>
  <c r="V3448" i="13" s="1"/>
  <c r="U3448" i="13"/>
  <c r="R3405" i="13"/>
  <c r="S3405" i="13"/>
  <c r="T3384" i="13"/>
  <c r="V3384" i="13" s="1"/>
  <c r="U3384" i="13"/>
  <c r="R3341" i="13"/>
  <c r="S3341" i="13"/>
  <c r="T3323" i="13"/>
  <c r="V3323" i="13" s="1"/>
  <c r="U3323" i="13"/>
  <c r="T3320" i="13"/>
  <c r="V3320" i="13" s="1"/>
  <c r="U3320" i="13"/>
  <c r="R3277" i="13"/>
  <c r="S3277" i="13"/>
  <c r="T3259" i="13"/>
  <c r="V3259" i="13" s="1"/>
  <c r="U3259" i="13"/>
  <c r="T3256" i="13"/>
  <c r="V3256" i="13" s="1"/>
  <c r="U3256" i="13"/>
  <c r="T3239" i="13"/>
  <c r="V3239" i="13" s="1"/>
  <c r="U3239" i="13"/>
  <c r="R3237" i="13"/>
  <c r="S3237" i="13"/>
  <c r="T3223" i="13"/>
  <c r="V3223" i="13" s="1"/>
  <c r="U3223" i="13"/>
  <c r="R3221" i="13"/>
  <c r="S3221" i="13"/>
  <c r="T3207" i="13"/>
  <c r="V3207" i="13" s="1"/>
  <c r="U3207" i="13"/>
  <c r="R3205" i="13"/>
  <c r="S3205" i="13"/>
  <c r="T3191" i="13"/>
  <c r="V3191" i="13" s="1"/>
  <c r="U3191" i="13"/>
  <c r="R3189" i="13"/>
  <c r="S3189" i="13"/>
  <c r="R3173" i="13"/>
  <c r="S3173" i="13"/>
  <c r="T3159" i="13"/>
  <c r="V3159" i="13" s="1"/>
  <c r="U3159" i="13"/>
  <c r="R3157" i="13"/>
  <c r="S3157" i="13"/>
  <c r="R3141" i="13"/>
  <c r="S3141" i="13"/>
  <c r="R3125" i="13"/>
  <c r="S3125" i="13"/>
  <c r="T3111" i="13"/>
  <c r="V3111" i="13" s="1"/>
  <c r="U3111" i="13"/>
  <c r="R3109" i="13"/>
  <c r="S3109" i="13"/>
  <c r="T3095" i="13"/>
  <c r="V3095" i="13" s="1"/>
  <c r="U3095" i="13"/>
  <c r="R3093" i="13"/>
  <c r="S3093" i="13"/>
  <c r="R3077" i="13"/>
  <c r="S3077" i="13"/>
  <c r="T3063" i="13"/>
  <c r="V3063" i="13" s="1"/>
  <c r="U3063" i="13"/>
  <c r="R3061" i="13"/>
  <c r="S3061" i="13"/>
  <c r="R2883" i="13"/>
  <c r="S2883" i="13"/>
  <c r="R2627" i="13"/>
  <c r="S2627" i="13"/>
  <c r="S3872" i="13"/>
  <c r="S3864" i="13"/>
  <c r="S3856" i="13"/>
  <c r="S3848" i="13"/>
  <c r="S3840" i="13"/>
  <c r="S3832" i="13"/>
  <c r="S3824" i="13"/>
  <c r="S3816" i="13"/>
  <c r="S3808" i="13"/>
  <c r="S3800" i="13"/>
  <c r="S3792" i="13"/>
  <c r="S3784" i="13"/>
  <c r="S3776" i="13"/>
  <c r="S3768" i="13"/>
  <c r="S3760" i="13"/>
  <c r="S3752" i="13"/>
  <c r="S3744" i="13"/>
  <c r="S3736" i="13"/>
  <c r="S3728" i="13"/>
  <c r="S3720" i="13"/>
  <c r="S3712" i="13"/>
  <c r="S3704" i="13"/>
  <c r="S3696" i="13"/>
  <c r="S3688" i="13"/>
  <c r="S3680" i="13"/>
  <c r="S3672" i="13"/>
  <c r="S3664" i="13"/>
  <c r="S3656" i="13"/>
  <c r="S3648" i="13"/>
  <c r="S3640" i="13"/>
  <c r="S3632" i="13"/>
  <c r="S3624" i="13"/>
  <c r="S3616" i="13"/>
  <c r="S3608" i="13"/>
  <c r="S3600" i="13"/>
  <c r="S3592" i="13"/>
  <c r="S3584" i="13"/>
  <c r="S3576" i="13"/>
  <c r="T3563" i="13"/>
  <c r="V3563" i="13" s="1"/>
  <c r="R3553" i="13"/>
  <c r="S3553" i="13"/>
  <c r="T3547" i="13"/>
  <c r="V3547" i="13" s="1"/>
  <c r="U3547" i="13"/>
  <c r="R3545" i="13"/>
  <c r="S3545" i="13"/>
  <c r="R3541" i="13"/>
  <c r="S3541" i="13"/>
  <c r="T3536" i="13"/>
  <c r="V3536" i="13" s="1"/>
  <c r="U3536" i="13"/>
  <c r="R3493" i="13"/>
  <c r="S3493" i="13"/>
  <c r="T3475" i="13"/>
  <c r="V3475" i="13" s="1"/>
  <c r="U3475" i="13"/>
  <c r="T3472" i="13"/>
  <c r="V3472" i="13" s="1"/>
  <c r="U3472" i="13"/>
  <c r="R3429" i="13"/>
  <c r="S3429" i="13"/>
  <c r="T3411" i="13"/>
  <c r="V3411" i="13" s="1"/>
  <c r="U3411" i="13"/>
  <c r="T3408" i="13"/>
  <c r="V3408" i="13" s="1"/>
  <c r="U3408" i="13"/>
  <c r="R3365" i="13"/>
  <c r="S3365" i="13"/>
  <c r="T3347" i="13"/>
  <c r="V3347" i="13" s="1"/>
  <c r="U3347" i="13"/>
  <c r="T3344" i="13"/>
  <c r="V3344" i="13" s="1"/>
  <c r="U3344" i="13"/>
  <c r="R3301" i="13"/>
  <c r="S3301" i="13"/>
  <c r="T3280" i="13"/>
  <c r="V3280" i="13" s="1"/>
  <c r="U3280" i="13"/>
  <c r="U3057" i="13"/>
  <c r="T3057" i="13"/>
  <c r="V3057" i="13" s="1"/>
  <c r="T3048" i="13"/>
  <c r="V3048" i="13" s="1"/>
  <c r="U3048" i="13"/>
  <c r="R2723" i="13"/>
  <c r="S2723" i="13"/>
  <c r="R2563" i="13"/>
  <c r="S2563" i="13"/>
  <c r="S3877" i="13"/>
  <c r="S3869" i="13"/>
  <c r="S3861" i="13"/>
  <c r="S3853" i="13"/>
  <c r="S3845" i="13"/>
  <c r="S3837" i="13"/>
  <c r="S3829" i="13"/>
  <c r="S3821" i="13"/>
  <c r="S3813" i="13"/>
  <c r="S3805" i="13"/>
  <c r="S3797" i="13"/>
  <c r="S3789" i="13"/>
  <c r="S3781" i="13"/>
  <c r="S3773" i="13"/>
  <c r="S3765" i="13"/>
  <c r="S3757" i="13"/>
  <c r="S3749" i="13"/>
  <c r="S3741" i="13"/>
  <c r="S3733" i="13"/>
  <c r="S3725" i="13"/>
  <c r="S3717" i="13"/>
  <c r="S3709" i="13"/>
  <c r="S3701" i="13"/>
  <c r="S3693" i="13"/>
  <c r="S3685" i="13"/>
  <c r="S3677" i="13"/>
  <c r="S3669" i="13"/>
  <c r="S3661" i="13"/>
  <c r="S3653" i="13"/>
  <c r="S3645" i="13"/>
  <c r="S3637" i="13"/>
  <c r="S3629" i="13"/>
  <c r="S3621" i="13"/>
  <c r="S3613" i="13"/>
  <c r="R3573" i="13"/>
  <c r="S3568" i="13"/>
  <c r="S3556" i="13"/>
  <c r="T3552" i="13"/>
  <c r="V3552" i="13" s="1"/>
  <c r="U3552" i="13"/>
  <c r="T3551" i="13"/>
  <c r="V3551" i="13" s="1"/>
  <c r="U3551" i="13"/>
  <c r="R3549" i="13"/>
  <c r="S3549" i="13"/>
  <c r="T3544" i="13"/>
  <c r="V3544" i="13" s="1"/>
  <c r="U3544" i="13"/>
  <c r="T3540" i="13"/>
  <c r="V3540" i="13" s="1"/>
  <c r="U3540" i="13"/>
  <c r="R3517" i="13"/>
  <c r="S3517" i="13"/>
  <c r="T3499" i="13"/>
  <c r="V3499" i="13" s="1"/>
  <c r="U3499" i="13"/>
  <c r="T3496" i="13"/>
  <c r="V3496" i="13" s="1"/>
  <c r="U3496" i="13"/>
  <c r="R3453" i="13"/>
  <c r="S3453" i="13"/>
  <c r="T3432" i="13"/>
  <c r="V3432" i="13" s="1"/>
  <c r="U3432" i="13"/>
  <c r="R3389" i="13"/>
  <c r="S3389" i="13"/>
  <c r="T3371" i="13"/>
  <c r="V3371" i="13" s="1"/>
  <c r="U3371" i="13"/>
  <c r="T3368" i="13"/>
  <c r="V3368" i="13" s="1"/>
  <c r="U3368" i="13"/>
  <c r="R3325" i="13"/>
  <c r="S3325" i="13"/>
  <c r="T3307" i="13"/>
  <c r="V3307" i="13" s="1"/>
  <c r="U3307" i="13"/>
  <c r="T3304" i="13"/>
  <c r="V3304" i="13" s="1"/>
  <c r="U3304" i="13"/>
  <c r="R3261" i="13"/>
  <c r="S3261" i="13"/>
  <c r="T3243" i="13"/>
  <c r="V3243" i="13" s="1"/>
  <c r="U3243" i="13"/>
  <c r="T3240" i="13"/>
  <c r="V3240" i="13" s="1"/>
  <c r="U3240" i="13"/>
  <c r="T3227" i="13"/>
  <c r="V3227" i="13" s="1"/>
  <c r="U3227" i="13"/>
  <c r="T3224" i="13"/>
  <c r="V3224" i="13" s="1"/>
  <c r="U3224" i="13"/>
  <c r="T3211" i="13"/>
  <c r="V3211" i="13" s="1"/>
  <c r="U3211" i="13"/>
  <c r="T3208" i="13"/>
  <c r="V3208" i="13" s="1"/>
  <c r="U3208" i="13"/>
  <c r="T3195" i="13"/>
  <c r="V3195" i="13" s="1"/>
  <c r="U3195" i="13"/>
  <c r="T3192" i="13"/>
  <c r="V3192" i="13" s="1"/>
  <c r="U3192" i="13"/>
  <c r="T3179" i="13"/>
  <c r="V3179" i="13" s="1"/>
  <c r="U3179" i="13"/>
  <c r="T3176" i="13"/>
  <c r="V3176" i="13" s="1"/>
  <c r="U3176" i="13"/>
  <c r="T3163" i="13"/>
  <c r="V3163" i="13" s="1"/>
  <c r="U3163" i="13"/>
  <c r="T3160" i="13"/>
  <c r="V3160" i="13" s="1"/>
  <c r="U3160" i="13"/>
  <c r="T3144" i="13"/>
  <c r="V3144" i="13" s="1"/>
  <c r="U3144" i="13"/>
  <c r="T3128" i="13"/>
  <c r="V3128" i="13" s="1"/>
  <c r="U3128" i="13"/>
  <c r="T3112" i="13"/>
  <c r="V3112" i="13" s="1"/>
  <c r="U3112" i="13"/>
  <c r="T3096" i="13"/>
  <c r="V3096" i="13" s="1"/>
  <c r="U3096" i="13"/>
  <c r="T3083" i="13"/>
  <c r="V3083" i="13" s="1"/>
  <c r="U3083" i="13"/>
  <c r="T3080" i="13"/>
  <c r="V3080" i="13" s="1"/>
  <c r="U3080" i="13"/>
  <c r="T3067" i="13"/>
  <c r="V3067" i="13" s="1"/>
  <c r="U3067" i="13"/>
  <c r="T3064" i="13"/>
  <c r="V3064" i="13" s="1"/>
  <c r="U3064" i="13"/>
  <c r="R2819" i="13"/>
  <c r="S2819" i="13"/>
  <c r="S3572" i="13"/>
  <c r="T3548" i="13"/>
  <c r="V3548" i="13" s="1"/>
  <c r="U3548" i="13"/>
  <c r="T3523" i="13"/>
  <c r="V3523" i="13" s="1"/>
  <c r="U3523" i="13"/>
  <c r="T3520" i="13"/>
  <c r="V3520" i="13" s="1"/>
  <c r="U3520" i="13"/>
  <c r="R3477" i="13"/>
  <c r="S3477" i="13"/>
  <c r="T3459" i="13"/>
  <c r="V3459" i="13" s="1"/>
  <c r="T3456" i="13"/>
  <c r="V3456" i="13" s="1"/>
  <c r="U3456" i="13"/>
  <c r="R3413" i="13"/>
  <c r="S3413" i="13"/>
  <c r="T3395" i="13"/>
  <c r="V3395" i="13" s="1"/>
  <c r="U3395" i="13"/>
  <c r="T3392" i="13"/>
  <c r="V3392" i="13" s="1"/>
  <c r="U3392" i="13"/>
  <c r="R3349" i="13"/>
  <c r="S3349" i="13"/>
  <c r="T3331" i="13"/>
  <c r="V3331" i="13" s="1"/>
  <c r="U3331" i="13"/>
  <c r="T3328" i="13"/>
  <c r="V3328" i="13" s="1"/>
  <c r="U3328" i="13"/>
  <c r="R3285" i="13"/>
  <c r="S3285" i="13"/>
  <c r="T3267" i="13"/>
  <c r="V3267" i="13" s="1"/>
  <c r="U3267" i="13"/>
  <c r="T3264" i="13"/>
  <c r="V3264" i="13" s="1"/>
  <c r="U3264" i="13"/>
  <c r="T2966" i="13"/>
  <c r="V2966" i="13" s="1"/>
  <c r="U2966" i="13"/>
  <c r="R2915" i="13"/>
  <c r="S2915" i="13"/>
  <c r="R2659" i="13"/>
  <c r="S2659" i="13"/>
  <c r="U3543" i="13"/>
  <c r="U3535" i="13"/>
  <c r="U3527" i="13"/>
  <c r="U3519" i="13"/>
  <c r="U3511" i="13"/>
  <c r="U3503" i="13"/>
  <c r="U3495" i="13"/>
  <c r="U3487" i="13"/>
  <c r="U3479" i="13"/>
  <c r="U3471" i="13"/>
  <c r="U3463" i="13"/>
  <c r="U3455" i="13"/>
  <c r="U3447" i="13"/>
  <c r="U3439" i="13"/>
  <c r="U3431" i="13"/>
  <c r="U3423" i="13"/>
  <c r="U3415" i="13"/>
  <c r="U3407" i="13"/>
  <c r="U3399" i="13"/>
  <c r="U3391" i="13"/>
  <c r="U3383" i="13"/>
  <c r="U3375" i="13"/>
  <c r="U3367" i="13"/>
  <c r="U3359" i="13"/>
  <c r="U3351" i="13"/>
  <c r="U3343" i="13"/>
  <c r="U3335" i="13"/>
  <c r="U3327" i="13"/>
  <c r="U3319" i="13"/>
  <c r="U3311" i="13"/>
  <c r="U3303" i="13"/>
  <c r="U3295" i="13"/>
  <c r="U3287" i="13"/>
  <c r="U3279" i="13"/>
  <c r="U3271" i="13"/>
  <c r="U3263" i="13"/>
  <c r="U3255" i="13"/>
  <c r="U3247" i="13"/>
  <c r="U3056" i="13"/>
  <c r="R3039" i="13"/>
  <c r="R2947" i="13"/>
  <c r="S2947" i="13"/>
  <c r="T2918" i="13"/>
  <c r="V2918" i="13" s="1"/>
  <c r="U2918" i="13"/>
  <c r="T2886" i="13"/>
  <c r="V2886" i="13" s="1"/>
  <c r="U2886" i="13"/>
  <c r="T2854" i="13"/>
  <c r="V2854" i="13" s="1"/>
  <c r="U2854" i="13"/>
  <c r="T2790" i="13"/>
  <c r="V2790" i="13" s="1"/>
  <c r="U2790" i="13"/>
  <c r="T2758" i="13"/>
  <c r="V2758" i="13" s="1"/>
  <c r="U2758" i="13"/>
  <c r="T2726" i="13"/>
  <c r="V2726" i="13" s="1"/>
  <c r="U2726" i="13"/>
  <c r="T2694" i="13"/>
  <c r="V2694" i="13" s="1"/>
  <c r="U2694" i="13"/>
  <c r="T2662" i="13"/>
  <c r="V2662" i="13" s="1"/>
  <c r="U2662" i="13"/>
  <c r="T2630" i="13"/>
  <c r="V2630" i="13" s="1"/>
  <c r="U2630" i="13"/>
  <c r="T2598" i="13"/>
  <c r="V2598" i="13" s="1"/>
  <c r="U2598" i="13"/>
  <c r="T2566" i="13"/>
  <c r="V2566" i="13" s="1"/>
  <c r="U2566" i="13"/>
  <c r="R2259" i="13"/>
  <c r="S2259" i="13"/>
  <c r="T2200" i="13"/>
  <c r="V2200" i="13" s="1"/>
  <c r="U2200" i="13"/>
  <c r="U3532" i="13"/>
  <c r="U3524" i="13"/>
  <c r="U3516" i="13"/>
  <c r="U3508" i="13"/>
  <c r="U3500" i="13"/>
  <c r="U3492" i="13"/>
  <c r="U3484" i="13"/>
  <c r="U3476" i="13"/>
  <c r="U3468" i="13"/>
  <c r="U3460" i="13"/>
  <c r="U3452" i="13"/>
  <c r="U3444" i="13"/>
  <c r="U3436" i="13"/>
  <c r="U3428" i="13"/>
  <c r="U3420" i="13"/>
  <c r="U3412" i="13"/>
  <c r="U3404" i="13"/>
  <c r="U3396" i="13"/>
  <c r="U3388" i="13"/>
  <c r="U3380" i="13"/>
  <c r="U3372" i="13"/>
  <c r="U3364" i="13"/>
  <c r="U3356" i="13"/>
  <c r="U3348" i="13"/>
  <c r="U3340" i="13"/>
  <c r="U3332" i="13"/>
  <c r="U3324" i="13"/>
  <c r="U3316" i="13"/>
  <c r="U3308" i="13"/>
  <c r="U3300" i="13"/>
  <c r="U3292" i="13"/>
  <c r="U3284" i="13"/>
  <c r="U3276" i="13"/>
  <c r="U3268" i="13"/>
  <c r="U3260" i="13"/>
  <c r="U3252" i="13"/>
  <c r="U3244" i="13"/>
  <c r="U3236" i="13"/>
  <c r="U3228" i="13"/>
  <c r="U3220" i="13"/>
  <c r="U3212" i="13"/>
  <c r="U3204" i="13"/>
  <c r="U3188" i="13"/>
  <c r="U3180" i="13"/>
  <c r="U3172" i="13"/>
  <c r="U3164" i="13"/>
  <c r="U3156" i="13"/>
  <c r="U3148" i="13"/>
  <c r="U3140" i="13"/>
  <c r="U3132" i="13"/>
  <c r="U3124" i="13"/>
  <c r="U3116" i="13"/>
  <c r="U3108" i="13"/>
  <c r="U3100" i="13"/>
  <c r="U3084" i="13"/>
  <c r="U3076" i="13"/>
  <c r="U3068" i="13"/>
  <c r="U3046" i="13"/>
  <c r="R2971" i="13"/>
  <c r="S2971" i="13"/>
  <c r="T2950" i="13"/>
  <c r="V2950" i="13" s="1"/>
  <c r="U2950" i="13"/>
  <c r="R2923" i="13"/>
  <c r="S2923" i="13"/>
  <c r="R2891" i="13"/>
  <c r="S2891" i="13"/>
  <c r="R2859" i="13"/>
  <c r="S2859" i="13"/>
  <c r="R2827" i="13"/>
  <c r="S2827" i="13"/>
  <c r="R2795" i="13"/>
  <c r="S2795" i="13"/>
  <c r="R2763" i="13"/>
  <c r="S2763" i="13"/>
  <c r="R2731" i="13"/>
  <c r="S2731" i="13"/>
  <c r="R2699" i="13"/>
  <c r="S2699" i="13"/>
  <c r="R2667" i="13"/>
  <c r="S2667" i="13"/>
  <c r="R2635" i="13"/>
  <c r="S2635" i="13"/>
  <c r="R2603" i="13"/>
  <c r="S2603" i="13"/>
  <c r="R2571" i="13"/>
  <c r="S2571" i="13"/>
  <c r="R2548" i="13"/>
  <c r="S2548" i="13"/>
  <c r="R2999" i="13"/>
  <c r="S2999" i="13"/>
  <c r="R2995" i="13"/>
  <c r="S2995" i="13"/>
  <c r="T2977" i="13"/>
  <c r="V2977" i="13" s="1"/>
  <c r="U2977" i="13"/>
  <c r="T2974" i="13"/>
  <c r="V2974" i="13" s="1"/>
  <c r="U2974" i="13"/>
  <c r="T2926" i="13"/>
  <c r="V2926" i="13" s="1"/>
  <c r="U2926" i="13"/>
  <c r="T2894" i="13"/>
  <c r="V2894" i="13" s="1"/>
  <c r="U2894" i="13"/>
  <c r="T2862" i="13"/>
  <c r="V2862" i="13" s="1"/>
  <c r="U2862" i="13"/>
  <c r="T2830" i="13"/>
  <c r="V2830" i="13" s="1"/>
  <c r="U2830" i="13"/>
  <c r="T2798" i="13"/>
  <c r="V2798" i="13" s="1"/>
  <c r="U2798" i="13"/>
  <c r="T2766" i="13"/>
  <c r="V2766" i="13" s="1"/>
  <c r="U2766" i="13"/>
  <c r="T2702" i="13"/>
  <c r="V2702" i="13" s="1"/>
  <c r="U2702" i="13"/>
  <c r="T2638" i="13"/>
  <c r="V2638" i="13" s="1"/>
  <c r="U2638" i="13"/>
  <c r="T2606" i="13"/>
  <c r="V2606" i="13" s="1"/>
  <c r="U2606" i="13"/>
  <c r="T2574" i="13"/>
  <c r="V2574" i="13" s="1"/>
  <c r="U2574" i="13"/>
  <c r="T2430" i="13"/>
  <c r="V2430" i="13" s="1"/>
  <c r="U2430" i="13"/>
  <c r="T2238" i="13"/>
  <c r="V2238" i="13" s="1"/>
  <c r="U2238" i="13"/>
  <c r="R3035" i="13"/>
  <c r="S3035" i="13"/>
  <c r="R3007" i="13"/>
  <c r="S3007" i="13"/>
  <c r="R3003" i="13"/>
  <c r="S3003" i="13"/>
  <c r="T2998" i="13"/>
  <c r="V2998" i="13" s="1"/>
  <c r="U2998" i="13"/>
  <c r="R2955" i="13"/>
  <c r="S2955" i="13"/>
  <c r="R2931" i="13"/>
  <c r="S2931" i="13"/>
  <c r="R2899" i="13"/>
  <c r="S2899" i="13"/>
  <c r="R2867" i="13"/>
  <c r="S2867" i="13"/>
  <c r="R2835" i="13"/>
  <c r="S2835" i="13"/>
  <c r="R2803" i="13"/>
  <c r="S2803" i="13"/>
  <c r="R2771" i="13"/>
  <c r="S2771" i="13"/>
  <c r="R2739" i="13"/>
  <c r="S2739" i="13"/>
  <c r="R2707" i="13"/>
  <c r="S2707" i="13"/>
  <c r="R2675" i="13"/>
  <c r="S2675" i="13"/>
  <c r="R2643" i="13"/>
  <c r="S2643" i="13"/>
  <c r="R2611" i="13"/>
  <c r="S2611" i="13"/>
  <c r="R2579" i="13"/>
  <c r="S2579" i="13"/>
  <c r="T2549" i="13"/>
  <c r="V2549" i="13" s="1"/>
  <c r="U2549" i="13"/>
  <c r="R2323" i="13"/>
  <c r="S2323" i="13"/>
  <c r="S3529" i="13"/>
  <c r="S3521" i="13"/>
  <c r="S3513" i="13"/>
  <c r="S3505" i="13"/>
  <c r="S3497" i="13"/>
  <c r="S3489" i="13"/>
  <c r="S3481" i="13"/>
  <c r="S3473" i="13"/>
  <c r="S3465" i="13"/>
  <c r="S3457" i="13"/>
  <c r="S3449" i="13"/>
  <c r="S3441" i="13"/>
  <c r="S3433" i="13"/>
  <c r="S3425" i="13"/>
  <c r="S3417" i="13"/>
  <c r="S3409" i="13"/>
  <c r="S3401" i="13"/>
  <c r="S3393" i="13"/>
  <c r="S3385" i="13"/>
  <c r="S3377" i="13"/>
  <c r="S3369" i="13"/>
  <c r="S3361" i="13"/>
  <c r="S3353" i="13"/>
  <c r="S3345" i="13"/>
  <c r="S3337" i="13"/>
  <c r="S3329" i="13"/>
  <c r="S3321" i="13"/>
  <c r="S3313" i="13"/>
  <c r="S3305" i="13"/>
  <c r="S3297" i="13"/>
  <c r="S3289" i="13"/>
  <c r="S3281" i="13"/>
  <c r="S3273" i="13"/>
  <c r="S3265" i="13"/>
  <c r="S3257" i="13"/>
  <c r="S3249" i="13"/>
  <c r="S3241" i="13"/>
  <c r="S3233" i="13"/>
  <c r="S3225" i="13"/>
  <c r="S3217" i="13"/>
  <c r="S3209" i="13"/>
  <c r="S3201" i="13"/>
  <c r="S3193" i="13"/>
  <c r="S3185" i="13"/>
  <c r="S3177" i="13"/>
  <c r="S3169" i="13"/>
  <c r="S3161" i="13"/>
  <c r="S3153" i="13"/>
  <c r="S3145" i="13"/>
  <c r="S3137" i="13"/>
  <c r="S3129" i="13"/>
  <c r="S3121" i="13"/>
  <c r="S3113" i="13"/>
  <c r="S3105" i="13"/>
  <c r="S3097" i="13"/>
  <c r="S3089" i="13"/>
  <c r="S3081" i="13"/>
  <c r="S3073" i="13"/>
  <c r="S3065" i="13"/>
  <c r="R3055" i="13"/>
  <c r="S3045" i="13"/>
  <c r="U3040" i="13"/>
  <c r="R3031" i="13"/>
  <c r="S3031" i="13"/>
  <c r="R3015" i="13"/>
  <c r="S3015" i="13"/>
  <c r="R3011" i="13"/>
  <c r="S3011" i="13"/>
  <c r="T3006" i="13"/>
  <c r="V3006" i="13" s="1"/>
  <c r="U3006" i="13"/>
  <c r="T3002" i="13"/>
  <c r="V3002" i="13" s="1"/>
  <c r="U3002" i="13"/>
  <c r="R2979" i="13"/>
  <c r="S2979" i="13"/>
  <c r="T2958" i="13"/>
  <c r="V2958" i="13" s="1"/>
  <c r="U2958" i="13"/>
  <c r="T2934" i="13"/>
  <c r="V2934" i="13" s="1"/>
  <c r="U2934" i="13"/>
  <c r="T2902" i="13"/>
  <c r="V2902" i="13" s="1"/>
  <c r="U2902" i="13"/>
  <c r="T2838" i="13"/>
  <c r="V2838" i="13" s="1"/>
  <c r="U2838" i="13"/>
  <c r="T2806" i="13"/>
  <c r="V2806" i="13" s="1"/>
  <c r="U2806" i="13"/>
  <c r="T2774" i="13"/>
  <c r="V2774" i="13" s="1"/>
  <c r="U2774" i="13"/>
  <c r="T2742" i="13"/>
  <c r="V2742" i="13" s="1"/>
  <c r="U2742" i="13"/>
  <c r="T2710" i="13"/>
  <c r="V2710" i="13" s="1"/>
  <c r="U2710" i="13"/>
  <c r="T2678" i="13"/>
  <c r="V2678" i="13" s="1"/>
  <c r="U2678" i="13"/>
  <c r="T2646" i="13"/>
  <c r="V2646" i="13" s="1"/>
  <c r="U2646" i="13"/>
  <c r="T2614" i="13"/>
  <c r="V2614" i="13" s="1"/>
  <c r="U2614" i="13"/>
  <c r="R2555" i="13"/>
  <c r="S2555" i="13"/>
  <c r="T2470" i="13"/>
  <c r="V2470" i="13" s="1"/>
  <c r="U2470" i="13"/>
  <c r="R2443" i="13"/>
  <c r="S2443" i="13"/>
  <c r="R2387" i="13"/>
  <c r="S2387" i="13"/>
  <c r="R3059" i="13"/>
  <c r="S3054" i="13"/>
  <c r="S3034" i="13"/>
  <c r="T3030" i="13"/>
  <c r="V3030" i="13" s="1"/>
  <c r="U3030" i="13"/>
  <c r="T3029" i="13"/>
  <c r="V3029" i="13" s="1"/>
  <c r="U3029" i="13"/>
  <c r="R3027" i="13"/>
  <c r="S3027" i="13"/>
  <c r="T3025" i="13"/>
  <c r="V3025" i="13" s="1"/>
  <c r="U3025" i="13"/>
  <c r="R3023" i="13"/>
  <c r="S3023" i="13"/>
  <c r="R3019" i="13"/>
  <c r="S3019" i="13"/>
  <c r="T3014" i="13"/>
  <c r="V3014" i="13" s="1"/>
  <c r="U3014" i="13"/>
  <c r="T3010" i="13"/>
  <c r="V3010" i="13" s="1"/>
  <c r="U3010" i="13"/>
  <c r="T2985" i="13"/>
  <c r="V2985" i="13" s="1"/>
  <c r="U2985" i="13"/>
  <c r="R2939" i="13"/>
  <c r="S2939" i="13"/>
  <c r="R2907" i="13"/>
  <c r="S2907" i="13"/>
  <c r="R2875" i="13"/>
  <c r="S2875" i="13"/>
  <c r="R2843" i="13"/>
  <c r="S2843" i="13"/>
  <c r="R2811" i="13"/>
  <c r="S2811" i="13"/>
  <c r="R2779" i="13"/>
  <c r="S2779" i="13"/>
  <c r="R2747" i="13"/>
  <c r="S2747" i="13"/>
  <c r="R2715" i="13"/>
  <c r="S2715" i="13"/>
  <c r="R2683" i="13"/>
  <c r="S2683" i="13"/>
  <c r="R2651" i="13"/>
  <c r="S2651" i="13"/>
  <c r="R2619" i="13"/>
  <c r="S2619" i="13"/>
  <c r="R2587" i="13"/>
  <c r="S2587" i="13"/>
  <c r="T2518" i="13"/>
  <c r="V2518" i="13" s="1"/>
  <c r="U2518" i="13"/>
  <c r="T2302" i="13"/>
  <c r="V2302" i="13" s="1"/>
  <c r="U2302" i="13"/>
  <c r="T3022" i="13"/>
  <c r="V3022" i="13" s="1"/>
  <c r="U3022" i="13"/>
  <c r="R2963" i="13"/>
  <c r="S2963" i="13"/>
  <c r="T2942" i="13"/>
  <c r="V2942" i="13" s="1"/>
  <c r="U2942" i="13"/>
  <c r="T2910" i="13"/>
  <c r="V2910" i="13" s="1"/>
  <c r="T2878" i="13"/>
  <c r="V2878" i="13" s="1"/>
  <c r="U2878" i="13"/>
  <c r="T2846" i="13"/>
  <c r="V2846" i="13" s="1"/>
  <c r="U2846" i="13"/>
  <c r="T2814" i="13"/>
  <c r="V2814" i="13" s="1"/>
  <c r="U2814" i="13"/>
  <c r="T2782" i="13"/>
  <c r="V2782" i="13" s="1"/>
  <c r="U2782" i="13"/>
  <c r="T2718" i="13"/>
  <c r="V2718" i="13" s="1"/>
  <c r="U2718" i="13"/>
  <c r="T2686" i="13"/>
  <c r="V2686" i="13" s="1"/>
  <c r="U2686" i="13"/>
  <c r="T2654" i="13"/>
  <c r="V2654" i="13" s="1"/>
  <c r="U2654" i="13"/>
  <c r="T2622" i="13"/>
  <c r="V2622" i="13" s="1"/>
  <c r="U2622" i="13"/>
  <c r="T2590" i="13"/>
  <c r="V2590" i="13" s="1"/>
  <c r="U2590" i="13"/>
  <c r="U3021" i="13"/>
  <c r="U3013" i="13"/>
  <c r="U3005" i="13"/>
  <c r="U2997" i="13"/>
  <c r="U2989" i="13"/>
  <c r="U2981" i="13"/>
  <c r="U2973" i="13"/>
  <c r="U2965" i="13"/>
  <c r="U2957" i="13"/>
  <c r="U2949" i="13"/>
  <c r="U2941" i="13"/>
  <c r="U2933" i="13"/>
  <c r="U2925" i="13"/>
  <c r="U2917" i="13"/>
  <c r="U2909" i="13"/>
  <c r="U2901" i="13"/>
  <c r="U2893" i="13"/>
  <c r="U2885" i="13"/>
  <c r="U2877" i="13"/>
  <c r="U2869" i="13"/>
  <c r="U2861" i="13"/>
  <c r="U2853" i="13"/>
  <c r="U2845" i="13"/>
  <c r="U2837" i="13"/>
  <c r="U2829" i="13"/>
  <c r="U2821" i="13"/>
  <c r="U2813" i="13"/>
  <c r="U2805" i="13"/>
  <c r="U2797" i="13"/>
  <c r="U2789" i="13"/>
  <c r="U2781" i="13"/>
  <c r="U2773" i="13"/>
  <c r="U2765" i="13"/>
  <c r="U2757" i="13"/>
  <c r="U2749" i="13"/>
  <c r="U2741" i="13"/>
  <c r="U2733" i="13"/>
  <c r="U2725" i="13"/>
  <c r="U2717" i="13"/>
  <c r="U2709" i="13"/>
  <c r="U2701" i="13"/>
  <c r="U2693" i="13"/>
  <c r="U2685" i="13"/>
  <c r="U2677" i="13"/>
  <c r="U2669" i="13"/>
  <c r="U2661" i="13"/>
  <c r="U2653" i="13"/>
  <c r="U2645" i="13"/>
  <c r="U2637" i="13"/>
  <c r="U2629" i="13"/>
  <c r="U2621" i="13"/>
  <c r="U2613" i="13"/>
  <c r="U2605" i="13"/>
  <c r="U2597" i="13"/>
  <c r="U2589" i="13"/>
  <c r="U2581" i="13"/>
  <c r="U2573" i="13"/>
  <c r="U2565" i="13"/>
  <c r="U2557" i="13"/>
  <c r="R2419" i="13"/>
  <c r="S2419" i="13"/>
  <c r="R2347" i="13"/>
  <c r="S2347" i="13"/>
  <c r="U2326" i="13"/>
  <c r="R2283" i="13"/>
  <c r="S2283" i="13"/>
  <c r="T2262" i="13"/>
  <c r="V2262" i="13" s="1"/>
  <c r="U2262" i="13"/>
  <c r="T2149" i="13"/>
  <c r="V2149" i="13" s="1"/>
  <c r="U2149" i="13"/>
  <c r="U2994" i="13"/>
  <c r="U2986" i="13"/>
  <c r="U2978" i="13"/>
  <c r="U2970" i="13"/>
  <c r="U2962" i="13"/>
  <c r="U2954" i="13"/>
  <c r="U2946" i="13"/>
  <c r="U2938" i="13"/>
  <c r="U2930" i="13"/>
  <c r="U2922" i="13"/>
  <c r="U2914" i="13"/>
  <c r="U2874" i="13"/>
  <c r="U2834" i="13"/>
  <c r="U2770" i="13"/>
  <c r="U2706" i="13"/>
  <c r="U2642" i="13"/>
  <c r="U2634" i="13"/>
  <c r="R2544" i="13"/>
  <c r="S2544" i="13"/>
  <c r="R2523" i="13"/>
  <c r="S2523" i="13"/>
  <c r="R2507" i="13"/>
  <c r="S2507" i="13"/>
  <c r="R2491" i="13"/>
  <c r="S2491" i="13"/>
  <c r="R2475" i="13"/>
  <c r="S2475" i="13"/>
  <c r="R2459" i="13"/>
  <c r="S2459" i="13"/>
  <c r="R2395" i="13"/>
  <c r="S2395" i="13"/>
  <c r="U2374" i="13"/>
  <c r="R2371" i="13"/>
  <c r="S2371" i="13"/>
  <c r="T2329" i="13"/>
  <c r="V2329" i="13" s="1"/>
  <c r="U2329" i="13"/>
  <c r="T2311" i="13"/>
  <c r="V2311" i="13" s="1"/>
  <c r="U2311" i="13"/>
  <c r="R2307" i="13"/>
  <c r="S2307" i="13"/>
  <c r="T2247" i="13"/>
  <c r="V2247" i="13" s="1"/>
  <c r="R2243" i="13"/>
  <c r="S2243" i="13"/>
  <c r="R2210" i="13"/>
  <c r="S2210" i="13"/>
  <c r="R2435" i="13"/>
  <c r="S2435" i="13"/>
  <c r="T2335" i="13"/>
  <c r="V2335" i="13" s="1"/>
  <c r="U2335" i="13"/>
  <c r="R2331" i="13"/>
  <c r="S2331" i="13"/>
  <c r="T2310" i="13"/>
  <c r="V2310" i="13" s="1"/>
  <c r="U2310" i="13"/>
  <c r="R2267" i="13"/>
  <c r="S2267" i="13"/>
  <c r="T2246" i="13"/>
  <c r="V2246" i="13" s="1"/>
  <c r="U2246" i="13"/>
  <c r="R2050" i="13"/>
  <c r="S2050" i="13"/>
  <c r="T1816" i="13"/>
  <c r="V1816" i="13" s="1"/>
  <c r="U1816" i="13"/>
  <c r="S2562" i="13"/>
  <c r="S2554" i="13"/>
  <c r="S2551" i="13"/>
  <c r="R2540" i="13"/>
  <c r="S2540" i="13"/>
  <c r="U2529" i="13"/>
  <c r="R2528" i="13"/>
  <c r="S2528" i="13"/>
  <c r="T2526" i="13"/>
  <c r="V2526" i="13" s="1"/>
  <c r="U2526" i="13"/>
  <c r="T2494" i="13"/>
  <c r="V2494" i="13" s="1"/>
  <c r="U2494" i="13"/>
  <c r="T2478" i="13"/>
  <c r="V2478" i="13" s="1"/>
  <c r="U2478" i="13"/>
  <c r="T2462" i="13"/>
  <c r="V2462" i="13" s="1"/>
  <c r="U2462" i="13"/>
  <c r="R2411" i="13"/>
  <c r="S2411" i="13"/>
  <c r="T2398" i="13"/>
  <c r="V2398" i="13" s="1"/>
  <c r="U2398" i="13"/>
  <c r="U2377" i="13"/>
  <c r="T2359" i="13"/>
  <c r="V2359" i="13" s="1"/>
  <c r="R2355" i="13"/>
  <c r="S2355" i="13"/>
  <c r="T2334" i="13"/>
  <c r="V2334" i="13" s="1"/>
  <c r="U2334" i="13"/>
  <c r="R2291" i="13"/>
  <c r="S2291" i="13"/>
  <c r="T2270" i="13"/>
  <c r="V2270" i="13" s="1"/>
  <c r="U2270" i="13"/>
  <c r="S2991" i="13"/>
  <c r="S2983" i="13"/>
  <c r="S2975" i="13"/>
  <c r="S2967" i="13"/>
  <c r="S2959" i="13"/>
  <c r="S2951" i="13"/>
  <c r="S2943" i="13"/>
  <c r="S2935" i="13"/>
  <c r="S2927" i="13"/>
  <c r="S2919" i="13"/>
  <c r="S2911" i="13"/>
  <c r="S2903" i="13"/>
  <c r="S2895" i="13"/>
  <c r="S2887" i="13"/>
  <c r="S2879" i="13"/>
  <c r="S2871" i="13"/>
  <c r="S2863" i="13"/>
  <c r="S2855" i="13"/>
  <c r="S2847" i="13"/>
  <c r="S2839" i="13"/>
  <c r="S2831" i="13"/>
  <c r="U2825" i="13"/>
  <c r="S2823" i="13"/>
  <c r="S2815" i="13"/>
  <c r="S2807" i="13"/>
  <c r="S2799" i="13"/>
  <c r="S2791" i="13"/>
  <c r="S2783" i="13"/>
  <c r="S2775" i="13"/>
  <c r="S2767" i="13"/>
  <c r="S2759" i="13"/>
  <c r="S2751" i="13"/>
  <c r="S2743" i="13"/>
  <c r="U2737" i="13"/>
  <c r="S2735" i="13"/>
  <c r="S2727" i="13"/>
  <c r="S2719" i="13"/>
  <c r="S2711" i="13"/>
  <c r="S2703" i="13"/>
  <c r="S2695" i="13"/>
  <c r="S2687" i="13"/>
  <c r="S2679" i="13"/>
  <c r="S2671" i="13"/>
  <c r="S2663" i="13"/>
  <c r="S2655" i="13"/>
  <c r="S2647" i="13"/>
  <c r="S2639" i="13"/>
  <c r="S2631" i="13"/>
  <c r="S2623" i="13"/>
  <c r="S2615" i="13"/>
  <c r="S2607" i="13"/>
  <c r="S2599" i="13"/>
  <c r="S2591" i="13"/>
  <c r="S2583" i="13"/>
  <c r="S2575" i="13"/>
  <c r="S2567" i="13"/>
  <c r="S2559" i="13"/>
  <c r="R2536" i="13"/>
  <c r="S2536" i="13"/>
  <c r="T2534" i="13"/>
  <c r="V2534" i="13" s="1"/>
  <c r="R2451" i="13"/>
  <c r="S2451" i="13"/>
  <c r="T2438" i="13"/>
  <c r="V2438" i="13" s="1"/>
  <c r="U2438" i="13"/>
  <c r="T2425" i="13"/>
  <c r="V2425" i="13" s="1"/>
  <c r="U2425" i="13"/>
  <c r="R2379" i="13"/>
  <c r="S2379" i="13"/>
  <c r="T2358" i="13"/>
  <c r="V2358" i="13" s="1"/>
  <c r="U2358" i="13"/>
  <c r="T2319" i="13"/>
  <c r="V2319" i="13" s="1"/>
  <c r="U2319" i="13"/>
  <c r="R2315" i="13"/>
  <c r="S2315" i="13"/>
  <c r="T2294" i="13"/>
  <c r="V2294" i="13" s="1"/>
  <c r="U2294" i="13"/>
  <c r="T2255" i="13"/>
  <c r="V2255" i="13" s="1"/>
  <c r="U2255" i="13"/>
  <c r="R2251" i="13"/>
  <c r="S2251" i="13"/>
  <c r="S2232" i="13"/>
  <c r="R2232" i="13"/>
  <c r="T2221" i="13"/>
  <c r="V2221" i="13" s="1"/>
  <c r="U2221" i="13"/>
  <c r="T2181" i="13"/>
  <c r="V2181" i="13" s="1"/>
  <c r="U2181" i="13"/>
  <c r="S2539" i="13"/>
  <c r="S2531" i="13"/>
  <c r="R2515" i="13"/>
  <c r="S2515" i="13"/>
  <c r="R2499" i="13"/>
  <c r="S2499" i="13"/>
  <c r="R2483" i="13"/>
  <c r="S2483" i="13"/>
  <c r="R2467" i="13"/>
  <c r="S2467" i="13"/>
  <c r="R2427" i="13"/>
  <c r="S2427" i="13"/>
  <c r="U2343" i="13"/>
  <c r="R2339" i="13"/>
  <c r="S2339" i="13"/>
  <c r="T2279" i="13"/>
  <c r="V2279" i="13" s="1"/>
  <c r="U2279" i="13"/>
  <c r="R2275" i="13"/>
  <c r="S2275" i="13"/>
  <c r="T2072" i="13"/>
  <c r="V2072" i="13" s="1"/>
  <c r="U2072" i="13"/>
  <c r="R2403" i="13"/>
  <c r="S2403" i="13"/>
  <c r="T2390" i="13"/>
  <c r="V2390" i="13" s="1"/>
  <c r="U2390" i="13"/>
  <c r="U2367" i="13"/>
  <c r="R2363" i="13"/>
  <c r="S2363" i="13"/>
  <c r="R2299" i="13"/>
  <c r="S2299" i="13"/>
  <c r="T2278" i="13"/>
  <c r="V2278" i="13" s="1"/>
  <c r="U2278" i="13"/>
  <c r="T2239" i="13"/>
  <c r="V2239" i="13" s="1"/>
  <c r="U2239" i="13"/>
  <c r="R2235" i="13"/>
  <c r="S2235" i="13"/>
  <c r="T2199" i="13"/>
  <c r="V2199" i="13" s="1"/>
  <c r="U2199" i="13"/>
  <c r="T2197" i="13"/>
  <c r="V2197" i="13" s="1"/>
  <c r="U2197" i="13"/>
  <c r="T2021" i="13"/>
  <c r="V2021" i="13" s="1"/>
  <c r="R2186" i="13"/>
  <c r="S2186" i="13"/>
  <c r="R2170" i="13"/>
  <c r="S2170" i="13"/>
  <c r="R2154" i="13"/>
  <c r="S2154" i="13"/>
  <c r="R2138" i="13"/>
  <c r="S2138" i="13"/>
  <c r="R2122" i="13"/>
  <c r="S2122" i="13"/>
  <c r="R2106" i="13"/>
  <c r="S2106" i="13"/>
  <c r="R2090" i="13"/>
  <c r="S2090" i="13"/>
  <c r="T2085" i="13"/>
  <c r="V2085" i="13" s="1"/>
  <c r="U2085" i="13"/>
  <c r="T2032" i="13"/>
  <c r="V2032" i="13" s="1"/>
  <c r="U2032" i="13"/>
  <c r="R1884" i="13"/>
  <c r="S1884" i="13"/>
  <c r="S2520" i="13"/>
  <c r="S2512" i="13"/>
  <c r="U2506" i="13"/>
  <c r="S2504" i="13"/>
  <c r="S2496" i="13"/>
  <c r="S2488" i="13"/>
  <c r="S2480" i="13"/>
  <c r="S2472" i="13"/>
  <c r="S2464" i="13"/>
  <c r="S2456" i="13"/>
  <c r="S2448" i="13"/>
  <c r="S2440" i="13"/>
  <c r="S2432" i="13"/>
  <c r="S2424" i="13"/>
  <c r="S2416" i="13"/>
  <c r="S2408" i="13"/>
  <c r="S2400" i="13"/>
  <c r="S2392" i="13"/>
  <c r="U2386" i="13"/>
  <c r="S2384" i="13"/>
  <c r="S2376" i="13"/>
  <c r="S2368" i="13"/>
  <c r="S2360" i="13"/>
  <c r="S2352" i="13"/>
  <c r="S2344" i="13"/>
  <c r="S2336" i="13"/>
  <c r="U2330" i="13"/>
  <c r="S2328" i="13"/>
  <c r="U2322" i="13"/>
  <c r="S2320" i="13"/>
  <c r="S2312" i="13"/>
  <c r="S2304" i="13"/>
  <c r="S2296" i="13"/>
  <c r="S2288" i="13"/>
  <c r="S2280" i="13"/>
  <c r="S2272" i="13"/>
  <c r="S2264" i="13"/>
  <c r="S2256" i="13"/>
  <c r="U2250" i="13"/>
  <c r="S2248" i="13"/>
  <c r="S2240" i="13"/>
  <c r="U2230" i="13"/>
  <c r="R2226" i="13"/>
  <c r="S2226" i="13"/>
  <c r="T2216" i="13"/>
  <c r="V2216" i="13" s="1"/>
  <c r="U2216" i="13"/>
  <c r="R2202" i="13"/>
  <c r="S2202" i="13"/>
  <c r="R2074" i="13"/>
  <c r="S2074" i="13"/>
  <c r="T2069" i="13"/>
  <c r="V2069" i="13" s="1"/>
  <c r="U2069" i="13"/>
  <c r="R2058" i="13"/>
  <c r="S2058" i="13"/>
  <c r="T2056" i="13"/>
  <c r="V2056" i="13" s="1"/>
  <c r="U2056" i="13"/>
  <c r="R2034" i="13"/>
  <c r="S2034" i="13"/>
  <c r="R1861" i="13"/>
  <c r="S1861" i="13"/>
  <c r="R1820" i="13"/>
  <c r="S1820" i="13"/>
  <c r="U2535" i="13"/>
  <c r="U2519" i="13"/>
  <c r="U2487" i="13"/>
  <c r="U2479" i="13"/>
  <c r="U2471" i="13"/>
  <c r="R2231" i="13"/>
  <c r="T2213" i="13"/>
  <c r="V2213" i="13" s="1"/>
  <c r="U2213" i="13"/>
  <c r="T2192" i="13"/>
  <c r="V2192" i="13" s="1"/>
  <c r="U2192" i="13"/>
  <c r="T2176" i="13"/>
  <c r="V2176" i="13" s="1"/>
  <c r="U2176" i="13"/>
  <c r="T2160" i="13"/>
  <c r="V2160" i="13" s="1"/>
  <c r="U2160" i="13"/>
  <c r="T2144" i="13"/>
  <c r="V2144" i="13" s="1"/>
  <c r="U2144" i="13"/>
  <c r="T2128" i="13"/>
  <c r="V2128" i="13" s="1"/>
  <c r="U2128" i="13"/>
  <c r="T2112" i="13"/>
  <c r="V2112" i="13" s="1"/>
  <c r="U2112" i="13"/>
  <c r="T2096" i="13"/>
  <c r="V2096" i="13" s="1"/>
  <c r="U2096" i="13"/>
  <c r="T2016" i="13"/>
  <c r="V2016" i="13" s="1"/>
  <c r="U2016" i="13"/>
  <c r="U1976" i="13"/>
  <c r="T1976" i="13"/>
  <c r="V1976" i="13" s="1"/>
  <c r="R1797" i="13"/>
  <c r="S1797" i="13"/>
  <c r="U2364" i="13"/>
  <c r="U2356" i="13"/>
  <c r="U2308" i="13"/>
  <c r="U2300" i="13"/>
  <c r="U2276" i="13"/>
  <c r="U2268" i="13"/>
  <c r="U2260" i="13"/>
  <c r="U2244" i="13"/>
  <c r="T2229" i="13"/>
  <c r="V2229" i="13" s="1"/>
  <c r="U2229" i="13"/>
  <c r="T2157" i="13"/>
  <c r="V2157" i="13" s="1"/>
  <c r="U2157" i="13"/>
  <c r="T2125" i="13"/>
  <c r="V2125" i="13" s="1"/>
  <c r="U2125" i="13"/>
  <c r="T2109" i="13"/>
  <c r="V2109" i="13" s="1"/>
  <c r="U2109" i="13"/>
  <c r="T2080" i="13"/>
  <c r="V2080" i="13" s="1"/>
  <c r="U2080" i="13"/>
  <c r="T2064" i="13"/>
  <c r="V2064" i="13" s="1"/>
  <c r="U2064" i="13"/>
  <c r="T2040" i="13"/>
  <c r="V2040" i="13" s="1"/>
  <c r="U2040" i="13"/>
  <c r="R2018" i="13"/>
  <c r="S2018" i="13"/>
  <c r="S2455" i="13"/>
  <c r="S2447" i="13"/>
  <c r="S2439" i="13"/>
  <c r="S2431" i="13"/>
  <c r="S2423" i="13"/>
  <c r="S2415" i="13"/>
  <c r="S2407" i="13"/>
  <c r="S2399" i="13"/>
  <c r="S2391" i="13"/>
  <c r="S2383" i="13"/>
  <c r="S2375" i="13"/>
  <c r="T2228" i="13"/>
  <c r="V2228" i="13" s="1"/>
  <c r="U2228" i="13"/>
  <c r="R2218" i="13"/>
  <c r="S2218" i="13"/>
  <c r="T2208" i="13"/>
  <c r="V2208" i="13" s="1"/>
  <c r="U2208" i="13"/>
  <c r="T2205" i="13"/>
  <c r="V2205" i="13" s="1"/>
  <c r="U2205" i="13"/>
  <c r="R2194" i="13"/>
  <c r="S2194" i="13"/>
  <c r="R2178" i="13"/>
  <c r="S2178" i="13"/>
  <c r="R2162" i="13"/>
  <c r="S2162" i="13"/>
  <c r="R2146" i="13"/>
  <c r="S2146" i="13"/>
  <c r="R2130" i="13"/>
  <c r="S2130" i="13"/>
  <c r="R2114" i="13"/>
  <c r="S2114" i="13"/>
  <c r="R2098" i="13"/>
  <c r="S2098" i="13"/>
  <c r="R2042" i="13"/>
  <c r="S2042" i="13"/>
  <c r="T1934" i="13"/>
  <c r="V1934" i="13" s="1"/>
  <c r="S2532" i="13"/>
  <c r="S2524" i="13"/>
  <c r="S2516" i="13"/>
  <c r="S2508" i="13"/>
  <c r="S2500" i="13"/>
  <c r="S2492" i="13"/>
  <c r="S2484" i="13"/>
  <c r="S2476" i="13"/>
  <c r="S2468" i="13"/>
  <c r="S2460" i="13"/>
  <c r="S2452" i="13"/>
  <c r="S2444" i="13"/>
  <c r="S2436" i="13"/>
  <c r="S2428" i="13"/>
  <c r="S2420" i="13"/>
  <c r="S2412" i="13"/>
  <c r="S2404" i="13"/>
  <c r="S2396" i="13"/>
  <c r="R2082" i="13"/>
  <c r="S2082" i="13"/>
  <c r="R2066" i="13"/>
  <c r="S2066" i="13"/>
  <c r="T2061" i="13"/>
  <c r="V2061" i="13" s="1"/>
  <c r="U2061" i="13"/>
  <c r="T2024" i="13"/>
  <c r="V2024" i="13" s="1"/>
  <c r="U2024" i="13"/>
  <c r="T1966" i="13"/>
  <c r="V1966" i="13" s="1"/>
  <c r="U1966" i="13"/>
  <c r="R1908" i="13"/>
  <c r="S1908" i="13"/>
  <c r="T2224" i="13"/>
  <c r="V2224" i="13" s="1"/>
  <c r="U2224" i="13"/>
  <c r="T2184" i="13"/>
  <c r="V2184" i="13" s="1"/>
  <c r="U2184" i="13"/>
  <c r="T2168" i="13"/>
  <c r="V2168" i="13" s="1"/>
  <c r="U2168" i="13"/>
  <c r="T2152" i="13"/>
  <c r="V2152" i="13" s="1"/>
  <c r="U2152" i="13"/>
  <c r="T2136" i="13"/>
  <c r="V2136" i="13" s="1"/>
  <c r="U2136" i="13"/>
  <c r="T2120" i="13"/>
  <c r="V2120" i="13" s="1"/>
  <c r="U2120" i="13"/>
  <c r="T2104" i="13"/>
  <c r="V2104" i="13" s="1"/>
  <c r="U2104" i="13"/>
  <c r="T2088" i="13"/>
  <c r="V2088" i="13" s="1"/>
  <c r="U2088" i="13"/>
  <c r="T2048" i="13"/>
  <c r="V2048" i="13" s="1"/>
  <c r="U2048" i="13"/>
  <c r="R2026" i="13"/>
  <c r="S2026" i="13"/>
  <c r="R1940" i="13"/>
  <c r="S1940" i="13"/>
  <c r="T1880" i="13"/>
  <c r="V1880" i="13" s="1"/>
  <c r="U1880" i="13"/>
  <c r="U2220" i="13"/>
  <c r="U2180" i="13"/>
  <c r="U2172" i="13"/>
  <c r="U2140" i="13"/>
  <c r="U2116" i="13"/>
  <c r="U2108" i="13"/>
  <c r="U2092" i="13"/>
  <c r="U2076" i="13"/>
  <c r="U2044" i="13"/>
  <c r="U2028" i="13"/>
  <c r="U2020" i="13"/>
  <c r="S1968" i="13"/>
  <c r="R1941" i="13"/>
  <c r="S1941" i="13"/>
  <c r="T1936" i="13"/>
  <c r="V1936" i="13" s="1"/>
  <c r="U1936" i="13"/>
  <c r="T1935" i="13"/>
  <c r="V1935" i="13" s="1"/>
  <c r="U1935" i="13"/>
  <c r="R1909" i="13"/>
  <c r="S1909" i="13"/>
  <c r="T1904" i="13"/>
  <c r="V1904" i="13" s="1"/>
  <c r="U1904" i="13"/>
  <c r="R1885" i="13"/>
  <c r="S1885" i="13"/>
  <c r="R1844" i="13"/>
  <c r="S1844" i="13"/>
  <c r="T1840" i="13"/>
  <c r="V1840" i="13" s="1"/>
  <c r="U1840" i="13"/>
  <c r="T1839" i="13"/>
  <c r="V1839" i="13" s="1"/>
  <c r="U1839" i="13"/>
  <c r="R1821" i="13"/>
  <c r="S1821" i="13"/>
  <c r="T1798" i="13"/>
  <c r="V1798" i="13" s="1"/>
  <c r="U1798" i="13"/>
  <c r="R1780" i="13"/>
  <c r="S1780" i="13"/>
  <c r="T1776" i="13"/>
  <c r="V1776" i="13" s="1"/>
  <c r="U1776" i="13"/>
  <c r="U1771" i="13"/>
  <c r="R1624" i="13"/>
  <c r="S1624" i="13"/>
  <c r="U2033" i="13"/>
  <c r="U2025" i="13"/>
  <c r="R1948" i="13"/>
  <c r="S1948" i="13"/>
  <c r="T1942" i="13"/>
  <c r="V1942" i="13" s="1"/>
  <c r="U1942" i="13"/>
  <c r="R1916" i="13"/>
  <c r="S1916" i="13"/>
  <c r="R1868" i="13"/>
  <c r="S1868" i="13"/>
  <c r="T1864" i="13"/>
  <c r="V1864" i="13" s="1"/>
  <c r="U1864" i="13"/>
  <c r="R1845" i="13"/>
  <c r="S1845" i="13"/>
  <c r="T1822" i="13"/>
  <c r="V1822" i="13" s="1"/>
  <c r="U1822" i="13"/>
  <c r="R1804" i="13"/>
  <c r="S1804" i="13"/>
  <c r="T1800" i="13"/>
  <c r="V1800" i="13" s="1"/>
  <c r="U1800" i="13"/>
  <c r="U1799" i="13"/>
  <c r="R1781" i="13"/>
  <c r="S1781" i="13"/>
  <c r="R1772" i="13"/>
  <c r="S1772" i="13"/>
  <c r="R1757" i="13"/>
  <c r="S1757" i="13"/>
  <c r="U2198" i="13"/>
  <c r="U2182" i="13"/>
  <c r="U2150" i="13"/>
  <c r="U2110" i="13"/>
  <c r="U2102" i="13"/>
  <c r="U2054" i="13"/>
  <c r="U2038" i="13"/>
  <c r="R1949" i="13"/>
  <c r="S1949" i="13"/>
  <c r="T1944" i="13"/>
  <c r="V1944" i="13" s="1"/>
  <c r="U1944" i="13"/>
  <c r="T1943" i="13"/>
  <c r="V1943" i="13" s="1"/>
  <c r="U1943" i="13"/>
  <c r="R1917" i="13"/>
  <c r="S1917" i="13"/>
  <c r="T1912" i="13"/>
  <c r="V1912" i="13" s="1"/>
  <c r="U1912" i="13"/>
  <c r="R1892" i="13"/>
  <c r="S1892" i="13"/>
  <c r="T1888" i="13"/>
  <c r="V1888" i="13" s="1"/>
  <c r="U1888" i="13"/>
  <c r="R1869" i="13"/>
  <c r="S1869" i="13"/>
  <c r="T1846" i="13"/>
  <c r="V1846" i="13" s="1"/>
  <c r="U1846" i="13"/>
  <c r="R1828" i="13"/>
  <c r="S1828" i="13"/>
  <c r="T1824" i="13"/>
  <c r="V1824" i="13" s="1"/>
  <c r="U1824" i="13"/>
  <c r="R1805" i="13"/>
  <c r="S1805" i="13"/>
  <c r="T1782" i="13"/>
  <c r="V1782" i="13" s="1"/>
  <c r="U1782" i="13"/>
  <c r="T1721" i="13"/>
  <c r="V1721" i="13" s="1"/>
  <c r="U1721" i="13"/>
  <c r="T1659" i="13"/>
  <c r="V1659" i="13" s="1"/>
  <c r="U1659" i="13"/>
  <c r="S2225" i="13"/>
  <c r="S2217" i="13"/>
  <c r="S2209" i="13"/>
  <c r="R2004" i="13"/>
  <c r="S2004" i="13"/>
  <c r="R1996" i="13"/>
  <c r="S1996" i="13"/>
  <c r="R1988" i="13"/>
  <c r="S1988" i="13"/>
  <c r="R1956" i="13"/>
  <c r="S1956" i="13"/>
  <c r="R1924" i="13"/>
  <c r="S1924" i="13"/>
  <c r="T1918" i="13"/>
  <c r="V1918" i="13" s="1"/>
  <c r="U1918" i="13"/>
  <c r="R1893" i="13"/>
  <c r="S1893" i="13"/>
  <c r="R1852" i="13"/>
  <c r="S1852" i="13"/>
  <c r="T1848" i="13"/>
  <c r="V1848" i="13" s="1"/>
  <c r="U1848" i="13"/>
  <c r="U1847" i="13"/>
  <c r="R1829" i="13"/>
  <c r="S1829" i="13"/>
  <c r="R1788" i="13"/>
  <c r="S1788" i="13"/>
  <c r="T1784" i="13"/>
  <c r="V1784" i="13" s="1"/>
  <c r="U1784" i="13"/>
  <c r="U1783" i="13"/>
  <c r="T1543" i="13"/>
  <c r="V1543" i="13" s="1"/>
  <c r="T2011" i="13"/>
  <c r="V2011" i="13" s="1"/>
  <c r="U2011" i="13"/>
  <c r="R2005" i="13"/>
  <c r="S2005" i="13"/>
  <c r="R1997" i="13"/>
  <c r="S1997" i="13"/>
  <c r="T1995" i="13"/>
  <c r="V1995" i="13" s="1"/>
  <c r="U1995" i="13"/>
  <c r="R1989" i="13"/>
  <c r="S1989" i="13"/>
  <c r="R1980" i="13"/>
  <c r="S1980" i="13"/>
  <c r="R1957" i="13"/>
  <c r="S1957" i="13"/>
  <c r="T1952" i="13"/>
  <c r="V1952" i="13" s="1"/>
  <c r="U1952" i="13"/>
  <c r="T1951" i="13"/>
  <c r="V1951" i="13" s="1"/>
  <c r="U1951" i="13"/>
  <c r="R1925" i="13"/>
  <c r="S1925" i="13"/>
  <c r="T1920" i="13"/>
  <c r="V1920" i="13" s="1"/>
  <c r="U1920" i="13"/>
  <c r="U1894" i="13"/>
  <c r="R1876" i="13"/>
  <c r="S1876" i="13"/>
  <c r="T1872" i="13"/>
  <c r="V1872" i="13" s="1"/>
  <c r="U1872" i="13"/>
  <c r="T1871" i="13"/>
  <c r="V1871" i="13" s="1"/>
  <c r="U1871" i="13"/>
  <c r="R1853" i="13"/>
  <c r="S1853" i="13"/>
  <c r="R1812" i="13"/>
  <c r="S1812" i="13"/>
  <c r="T1808" i="13"/>
  <c r="V1808" i="13" s="1"/>
  <c r="U1808" i="13"/>
  <c r="R1789" i="13"/>
  <c r="S1789" i="13"/>
  <c r="S2227" i="13"/>
  <c r="S2219" i="13"/>
  <c r="S2211" i="13"/>
  <c r="S2203" i="13"/>
  <c r="S2195" i="13"/>
  <c r="S2187" i="13"/>
  <c r="S2179" i="13"/>
  <c r="S2171" i="13"/>
  <c r="S2163" i="13"/>
  <c r="S2155" i="13"/>
  <c r="S2147" i="13"/>
  <c r="S2139" i="13"/>
  <c r="S2131" i="13"/>
  <c r="S2123" i="13"/>
  <c r="S2115" i="13"/>
  <c r="S2107" i="13"/>
  <c r="S2099" i="13"/>
  <c r="S2091" i="13"/>
  <c r="S2083" i="13"/>
  <c r="S2075" i="13"/>
  <c r="S2067" i="13"/>
  <c r="S2059" i="13"/>
  <c r="S2051" i="13"/>
  <c r="S2043" i="13"/>
  <c r="S2035" i="13"/>
  <c r="S2027" i="13"/>
  <c r="S2019" i="13"/>
  <c r="T1999" i="13"/>
  <c r="V1999" i="13" s="1"/>
  <c r="U1999" i="13"/>
  <c r="T1984" i="13"/>
  <c r="V1984" i="13" s="1"/>
  <c r="R1981" i="13"/>
  <c r="S1981" i="13"/>
  <c r="T1979" i="13"/>
  <c r="V1979" i="13" s="1"/>
  <c r="U1979" i="13"/>
  <c r="R1972" i="13"/>
  <c r="S1972" i="13"/>
  <c r="R1964" i="13"/>
  <c r="S1964" i="13"/>
  <c r="T1958" i="13"/>
  <c r="V1958" i="13" s="1"/>
  <c r="U1958" i="13"/>
  <c r="R1932" i="13"/>
  <c r="S1932" i="13"/>
  <c r="R1900" i="13"/>
  <c r="S1900" i="13"/>
  <c r="T1896" i="13"/>
  <c r="V1896" i="13" s="1"/>
  <c r="U1896" i="13"/>
  <c r="R1877" i="13"/>
  <c r="S1877" i="13"/>
  <c r="T1854" i="13"/>
  <c r="V1854" i="13" s="1"/>
  <c r="U1854" i="13"/>
  <c r="R1836" i="13"/>
  <c r="S1836" i="13"/>
  <c r="T1832" i="13"/>
  <c r="V1832" i="13" s="1"/>
  <c r="U1832" i="13"/>
  <c r="R1813" i="13"/>
  <c r="S1813" i="13"/>
  <c r="R1973" i="13"/>
  <c r="S1973" i="13"/>
  <c r="R1965" i="13"/>
  <c r="S1965" i="13"/>
  <c r="T1960" i="13"/>
  <c r="V1960" i="13" s="1"/>
  <c r="U1960" i="13"/>
  <c r="R1933" i="13"/>
  <c r="S1933" i="13"/>
  <c r="T1928" i="13"/>
  <c r="V1928" i="13" s="1"/>
  <c r="U1928" i="13"/>
  <c r="T1927" i="13"/>
  <c r="V1927" i="13" s="1"/>
  <c r="U1927" i="13"/>
  <c r="R1901" i="13"/>
  <c r="S1901" i="13"/>
  <c r="T1878" i="13"/>
  <c r="V1878" i="13" s="1"/>
  <c r="U1878" i="13"/>
  <c r="R1860" i="13"/>
  <c r="S1860" i="13"/>
  <c r="T1856" i="13"/>
  <c r="V1856" i="13" s="1"/>
  <c r="U1856" i="13"/>
  <c r="T1855" i="13"/>
  <c r="V1855" i="13" s="1"/>
  <c r="R1837" i="13"/>
  <c r="S1837" i="13"/>
  <c r="R1796" i="13"/>
  <c r="S1796" i="13"/>
  <c r="T1792" i="13"/>
  <c r="V1792" i="13" s="1"/>
  <c r="U1792" i="13"/>
  <c r="T1791" i="13"/>
  <c r="V1791" i="13" s="1"/>
  <c r="U1791" i="13"/>
  <c r="T1707" i="13"/>
  <c r="V1707" i="13" s="1"/>
  <c r="U1707" i="13"/>
  <c r="T1643" i="13"/>
  <c r="V1643" i="13" s="1"/>
  <c r="U1643" i="13"/>
  <c r="R1773" i="13"/>
  <c r="S1760" i="13"/>
  <c r="R1748" i="13"/>
  <c r="S1748" i="13"/>
  <c r="R1725" i="13"/>
  <c r="S1725" i="13"/>
  <c r="T1625" i="13"/>
  <c r="V1625" i="13" s="1"/>
  <c r="U1625" i="13"/>
  <c r="R1608" i="13"/>
  <c r="S1608" i="13"/>
  <c r="R1544" i="13"/>
  <c r="S1544" i="13"/>
  <c r="U1753" i="13"/>
  <c r="T1752" i="13"/>
  <c r="V1752" i="13" s="1"/>
  <c r="R1749" i="13"/>
  <c r="S1749" i="13"/>
  <c r="T1739" i="13"/>
  <c r="V1739" i="13" s="1"/>
  <c r="U1739" i="13"/>
  <c r="R1733" i="13"/>
  <c r="S1733" i="13"/>
  <c r="T1728" i="13"/>
  <c r="V1728" i="13" s="1"/>
  <c r="T1609" i="13"/>
  <c r="V1609" i="13" s="1"/>
  <c r="U1609" i="13"/>
  <c r="T1575" i="13"/>
  <c r="V1575" i="13" s="1"/>
  <c r="U1575" i="13"/>
  <c r="T1555" i="13"/>
  <c r="V1555" i="13" s="1"/>
  <c r="U1555" i="13"/>
  <c r="T1412" i="13"/>
  <c r="V1412" i="13" s="1"/>
  <c r="U1412" i="13"/>
  <c r="T1410" i="13"/>
  <c r="V1410" i="13" s="1"/>
  <c r="T1751" i="13"/>
  <c r="V1751" i="13" s="1"/>
  <c r="U1751" i="13"/>
  <c r="R1741" i="13"/>
  <c r="S1741" i="13"/>
  <c r="R1712" i="13"/>
  <c r="S1712" i="13"/>
  <c r="R1696" i="13"/>
  <c r="S1696" i="13"/>
  <c r="R1680" i="13"/>
  <c r="S1680" i="13"/>
  <c r="R1664" i="13"/>
  <c r="S1664" i="13"/>
  <c r="R1648" i="13"/>
  <c r="S1648" i="13"/>
  <c r="R1632" i="13"/>
  <c r="S1632" i="13"/>
  <c r="R1592" i="13"/>
  <c r="S1592" i="13"/>
  <c r="T1587" i="13"/>
  <c r="V1587" i="13" s="1"/>
  <c r="U1587" i="13"/>
  <c r="R1576" i="13"/>
  <c r="S1576" i="13"/>
  <c r="T1571" i="13"/>
  <c r="V1571" i="13" s="1"/>
  <c r="U1571" i="13"/>
  <c r="R1560" i="13"/>
  <c r="S1560" i="13"/>
  <c r="R1422" i="13"/>
  <c r="S1422" i="13"/>
  <c r="U1769" i="13"/>
  <c r="U1745" i="13"/>
  <c r="T1715" i="13"/>
  <c r="V1715" i="13" s="1"/>
  <c r="U1715" i="13"/>
  <c r="T1699" i="13"/>
  <c r="V1699" i="13" s="1"/>
  <c r="U1699" i="13"/>
  <c r="U1697" i="13"/>
  <c r="T1681" i="13"/>
  <c r="V1681" i="13" s="1"/>
  <c r="U1681" i="13"/>
  <c r="T1649" i="13"/>
  <c r="V1649" i="13" s="1"/>
  <c r="U1649" i="13"/>
  <c r="T1635" i="13"/>
  <c r="V1635" i="13" s="1"/>
  <c r="U1635" i="13"/>
  <c r="U1633" i="13"/>
  <c r="R1616" i="13"/>
  <c r="S1616" i="13"/>
  <c r="U1536" i="13"/>
  <c r="T1536" i="13"/>
  <c r="V1536" i="13" s="1"/>
  <c r="R1528" i="13"/>
  <c r="S1528" i="13"/>
  <c r="T1305" i="13"/>
  <c r="V1305" i="13" s="1"/>
  <c r="U1305" i="13"/>
  <c r="S2009" i="13"/>
  <c r="S2001" i="13"/>
  <c r="S1993" i="13"/>
  <c r="S1985" i="13"/>
  <c r="S1977" i="13"/>
  <c r="S1969" i="13"/>
  <c r="U1963" i="13"/>
  <c r="S1961" i="13"/>
  <c r="S1953" i="13"/>
  <c r="S1945" i="13"/>
  <c r="U1939" i="13"/>
  <c r="S1937" i="13"/>
  <c r="U1931" i="13"/>
  <c r="S1929" i="13"/>
  <c r="S1921" i="13"/>
  <c r="U1915" i="13"/>
  <c r="S1913" i="13"/>
  <c r="U1907" i="13"/>
  <c r="S1905" i="13"/>
  <c r="S1897" i="13"/>
  <c r="S1889" i="13"/>
  <c r="U1883" i="13"/>
  <c r="S1881" i="13"/>
  <c r="U1875" i="13"/>
  <c r="S1873" i="13"/>
  <c r="S1865" i="13"/>
  <c r="U1859" i="13"/>
  <c r="S1857" i="13"/>
  <c r="S1849" i="13"/>
  <c r="S1841" i="13"/>
  <c r="S1833" i="13"/>
  <c r="S1825" i="13"/>
  <c r="S1817" i="13"/>
  <c r="U1811" i="13"/>
  <c r="S1809" i="13"/>
  <c r="U1803" i="13"/>
  <c r="S1801" i="13"/>
  <c r="U1795" i="13"/>
  <c r="S1793" i="13"/>
  <c r="S1785" i="13"/>
  <c r="S1777" i="13"/>
  <c r="R1764" i="13"/>
  <c r="S1764" i="13"/>
  <c r="S1744" i="13"/>
  <c r="T1619" i="13"/>
  <c r="V1619" i="13" s="1"/>
  <c r="U1619" i="13"/>
  <c r="T1599" i="13"/>
  <c r="V1599" i="13" s="1"/>
  <c r="U1599" i="13"/>
  <c r="T1595" i="13"/>
  <c r="V1595" i="13" s="1"/>
  <c r="U1595" i="13"/>
  <c r="T1551" i="13"/>
  <c r="V1551" i="13" s="1"/>
  <c r="U1551" i="13"/>
  <c r="T1547" i="13"/>
  <c r="V1547" i="13" s="1"/>
  <c r="U1547" i="13"/>
  <c r="R1533" i="13"/>
  <c r="S1533" i="13"/>
  <c r="T1476" i="13"/>
  <c r="V1476" i="13" s="1"/>
  <c r="U1476" i="13"/>
  <c r="T1474" i="13"/>
  <c r="V1474" i="13" s="1"/>
  <c r="S1768" i="13"/>
  <c r="T1766" i="13"/>
  <c r="V1766" i="13" s="1"/>
  <c r="U1766" i="13"/>
  <c r="R1765" i="13"/>
  <c r="S1765" i="13"/>
  <c r="T1763" i="13"/>
  <c r="V1763" i="13" s="1"/>
  <c r="U1763" i="13"/>
  <c r="R1600" i="13"/>
  <c r="S1600" i="13"/>
  <c r="R1552" i="13"/>
  <c r="S1552" i="13"/>
  <c r="S1538" i="13"/>
  <c r="R1538" i="13"/>
  <c r="R1517" i="13"/>
  <c r="S1517" i="13"/>
  <c r="R1486" i="13"/>
  <c r="S1486" i="13"/>
  <c r="R1756" i="13"/>
  <c r="S1756" i="13"/>
  <c r="R1720" i="13"/>
  <c r="S1720" i="13"/>
  <c r="R1704" i="13"/>
  <c r="S1704" i="13"/>
  <c r="R1688" i="13"/>
  <c r="S1688" i="13"/>
  <c r="R1672" i="13"/>
  <c r="S1672" i="13"/>
  <c r="R1656" i="13"/>
  <c r="S1656" i="13"/>
  <c r="R1640" i="13"/>
  <c r="S1640" i="13"/>
  <c r="U1601" i="13"/>
  <c r="R1584" i="13"/>
  <c r="S1584" i="13"/>
  <c r="R1568" i="13"/>
  <c r="S1568" i="13"/>
  <c r="R1326" i="13"/>
  <c r="S1326" i="13"/>
  <c r="T1219" i="13"/>
  <c r="V1219" i="13" s="1"/>
  <c r="U1219" i="13"/>
  <c r="T1187" i="13"/>
  <c r="V1187" i="13" s="1"/>
  <c r="U1187" i="13"/>
  <c r="U1578" i="13"/>
  <c r="R1534" i="13"/>
  <c r="S1529" i="13"/>
  <c r="S1521" i="13"/>
  <c r="T1520" i="13"/>
  <c r="V1520" i="13" s="1"/>
  <c r="U1520" i="13"/>
  <c r="R1518" i="13"/>
  <c r="S1518" i="13"/>
  <c r="R1510" i="13"/>
  <c r="S1510" i="13"/>
  <c r="R1508" i="13"/>
  <c r="T1473" i="13"/>
  <c r="V1473" i="13" s="1"/>
  <c r="U1473" i="13"/>
  <c r="R1462" i="13"/>
  <c r="S1462" i="13"/>
  <c r="R1281" i="13"/>
  <c r="S1281" i="13"/>
  <c r="R1105" i="13"/>
  <c r="S1105" i="13"/>
  <c r="T933" i="13"/>
  <c r="V933" i="13" s="1"/>
  <c r="U933" i="13"/>
  <c r="S1717" i="13"/>
  <c r="S1709" i="13"/>
  <c r="S1701" i="13"/>
  <c r="S1693" i="13"/>
  <c r="U1687" i="13"/>
  <c r="S1685" i="13"/>
  <c r="S1677" i="13"/>
  <c r="S1669" i="13"/>
  <c r="S1661" i="13"/>
  <c r="S1653" i="13"/>
  <c r="S1645" i="13"/>
  <c r="S1637" i="13"/>
  <c r="S1629" i="13"/>
  <c r="S1621" i="13"/>
  <c r="S1613" i="13"/>
  <c r="S1605" i="13"/>
  <c r="S1597" i="13"/>
  <c r="T1527" i="13"/>
  <c r="V1527" i="13" s="1"/>
  <c r="U1527" i="13"/>
  <c r="U1513" i="13"/>
  <c r="R1438" i="13"/>
  <c r="S1438" i="13"/>
  <c r="R1398" i="13"/>
  <c r="S1398" i="13"/>
  <c r="R1382" i="13"/>
  <c r="S1382" i="13"/>
  <c r="R1366" i="13"/>
  <c r="S1366" i="13"/>
  <c r="R1350" i="13"/>
  <c r="S1350" i="13"/>
  <c r="R1310" i="13"/>
  <c r="S1310" i="13"/>
  <c r="U1604" i="13"/>
  <c r="U1564" i="13"/>
  <c r="R1525" i="13"/>
  <c r="S1525" i="13"/>
  <c r="T1489" i="13"/>
  <c r="V1489" i="13" s="1"/>
  <c r="U1489" i="13"/>
  <c r="R1478" i="13"/>
  <c r="S1478" i="13"/>
  <c r="T1425" i="13"/>
  <c r="V1425" i="13" s="1"/>
  <c r="R1414" i="13"/>
  <c r="S1414" i="13"/>
  <c r="U1402" i="13"/>
  <c r="T1388" i="13"/>
  <c r="V1388" i="13" s="1"/>
  <c r="U1388" i="13"/>
  <c r="T1356" i="13"/>
  <c r="V1356" i="13" s="1"/>
  <c r="U1356" i="13"/>
  <c r="R1334" i="13"/>
  <c r="S1334" i="13"/>
  <c r="R1293" i="13"/>
  <c r="S1293" i="13"/>
  <c r="T1231" i="13"/>
  <c r="V1231" i="13" s="1"/>
  <c r="S1631" i="13"/>
  <c r="S1623" i="13"/>
  <c r="T1524" i="13"/>
  <c r="V1524" i="13" s="1"/>
  <c r="R1454" i="13"/>
  <c r="S1454" i="13"/>
  <c r="U1442" i="13"/>
  <c r="T1401" i="13"/>
  <c r="V1401" i="13" s="1"/>
  <c r="U1401" i="13"/>
  <c r="T1385" i="13"/>
  <c r="V1385" i="13" s="1"/>
  <c r="U1385" i="13"/>
  <c r="U1742" i="13"/>
  <c r="S1740" i="13"/>
  <c r="S1732" i="13"/>
  <c r="S1724" i="13"/>
  <c r="S1716" i="13"/>
  <c r="U1710" i="13"/>
  <c r="S1708" i="13"/>
  <c r="S1700" i="13"/>
  <c r="S1692" i="13"/>
  <c r="S1684" i="13"/>
  <c r="U1678" i="13"/>
  <c r="S1676" i="13"/>
  <c r="U1670" i="13"/>
  <c r="S1668" i="13"/>
  <c r="S1660" i="13"/>
  <c r="S1652" i="13"/>
  <c r="U1646" i="13"/>
  <c r="S1644" i="13"/>
  <c r="S1636" i="13"/>
  <c r="U1630" i="13"/>
  <c r="R1494" i="13"/>
  <c r="S1494" i="13"/>
  <c r="T1484" i="13"/>
  <c r="V1484" i="13" s="1"/>
  <c r="U1484" i="13"/>
  <c r="T1441" i="13"/>
  <c r="V1441" i="13" s="1"/>
  <c r="U1441" i="13"/>
  <c r="R1430" i="13"/>
  <c r="S1430" i="13"/>
  <c r="T1420" i="13"/>
  <c r="V1420" i="13" s="1"/>
  <c r="U1420" i="13"/>
  <c r="R1318" i="13"/>
  <c r="S1318" i="13"/>
  <c r="T1500" i="13"/>
  <c r="V1500" i="13" s="1"/>
  <c r="R1470" i="13"/>
  <c r="S1470" i="13"/>
  <c r="U1458" i="13"/>
  <c r="R1406" i="13"/>
  <c r="S1406" i="13"/>
  <c r="R1390" i="13"/>
  <c r="S1390" i="13"/>
  <c r="R1374" i="13"/>
  <c r="S1374" i="13"/>
  <c r="R1358" i="13"/>
  <c r="S1358" i="13"/>
  <c r="T1321" i="13"/>
  <c r="V1321" i="13" s="1"/>
  <c r="R1502" i="13"/>
  <c r="S1502" i="13"/>
  <c r="R1500" i="13"/>
  <c r="R1446" i="13"/>
  <c r="S1446" i="13"/>
  <c r="U1346" i="13"/>
  <c r="R1342" i="13"/>
  <c r="S1342" i="13"/>
  <c r="R1302" i="13"/>
  <c r="S1302" i="13"/>
  <c r="R1137" i="13"/>
  <c r="S1137" i="13"/>
  <c r="T1059" i="13"/>
  <c r="V1059" i="13" s="1"/>
  <c r="U1059" i="13"/>
  <c r="U1512" i="13"/>
  <c r="U1504" i="13"/>
  <c r="U1496" i="13"/>
  <c r="U1488" i="13"/>
  <c r="U1480" i="13"/>
  <c r="U1472" i="13"/>
  <c r="U1464" i="13"/>
  <c r="U1456" i="13"/>
  <c r="U1448" i="13"/>
  <c r="U1440" i="13"/>
  <c r="U1432" i="13"/>
  <c r="U1424" i="13"/>
  <c r="U1416" i="13"/>
  <c r="U1408" i="13"/>
  <c r="U1400" i="13"/>
  <c r="U1392" i="13"/>
  <c r="U1384" i="13"/>
  <c r="U1376" i="13"/>
  <c r="U1368" i="13"/>
  <c r="U1360" i="13"/>
  <c r="U1352" i="13"/>
  <c r="U1344" i="13"/>
  <c r="U1336" i="13"/>
  <c r="U1328" i="13"/>
  <c r="U1320" i="13"/>
  <c r="U1312" i="13"/>
  <c r="U1304" i="13"/>
  <c r="U1296" i="13"/>
  <c r="R1273" i="13"/>
  <c r="S1273" i="13"/>
  <c r="R1233" i="13"/>
  <c r="S1233" i="13"/>
  <c r="T1220" i="13"/>
  <c r="V1220" i="13" s="1"/>
  <c r="R1201" i="13"/>
  <c r="S1201" i="13"/>
  <c r="T1159" i="13"/>
  <c r="V1159" i="13" s="1"/>
  <c r="U1159" i="13"/>
  <c r="T1127" i="13"/>
  <c r="V1127" i="13" s="1"/>
  <c r="U1127" i="13"/>
  <c r="T1115" i="13"/>
  <c r="V1115" i="13" s="1"/>
  <c r="U1115" i="13"/>
  <c r="R1081" i="13"/>
  <c r="S1081" i="13"/>
  <c r="T973" i="13"/>
  <c r="V973" i="13" s="1"/>
  <c r="U973" i="13"/>
  <c r="U1309" i="13"/>
  <c r="R1265" i="13"/>
  <c r="S1265" i="13"/>
  <c r="T1211" i="13"/>
  <c r="V1211" i="13" s="1"/>
  <c r="U1211" i="13"/>
  <c r="T1191" i="13"/>
  <c r="V1191" i="13" s="1"/>
  <c r="U1191" i="13"/>
  <c r="T1179" i="13"/>
  <c r="V1179" i="13" s="1"/>
  <c r="U1179" i="13"/>
  <c r="R1177" i="13"/>
  <c r="S1177" i="13"/>
  <c r="R1161" i="13"/>
  <c r="S1161" i="13"/>
  <c r="T1148" i="13"/>
  <c r="V1148" i="13" s="1"/>
  <c r="U1148" i="13"/>
  <c r="R1129" i="13"/>
  <c r="S1129" i="13"/>
  <c r="R1097" i="13"/>
  <c r="S1097" i="13"/>
  <c r="R1073" i="13"/>
  <c r="S1073" i="13"/>
  <c r="T1063" i="13"/>
  <c r="V1063" i="13" s="1"/>
  <c r="U1063" i="13"/>
  <c r="R1289" i="13"/>
  <c r="S1289" i="13"/>
  <c r="R1257" i="13"/>
  <c r="S1257" i="13"/>
  <c r="T1244" i="13"/>
  <c r="V1244" i="13" s="1"/>
  <c r="U1244" i="13"/>
  <c r="R1225" i="13"/>
  <c r="S1225" i="13"/>
  <c r="U1212" i="13"/>
  <c r="R1193" i="13"/>
  <c r="S1193" i="13"/>
  <c r="T1163" i="13"/>
  <c r="V1163" i="13" s="1"/>
  <c r="U1163" i="13"/>
  <c r="T1107" i="13"/>
  <c r="V1107" i="13" s="1"/>
  <c r="U1107" i="13"/>
  <c r="R1065" i="13"/>
  <c r="S1065" i="13"/>
  <c r="T1052" i="13"/>
  <c r="V1052" i="13" s="1"/>
  <c r="U1052" i="13"/>
  <c r="S1509" i="13"/>
  <c r="S1501" i="13"/>
  <c r="S1493" i="13"/>
  <c r="S1485" i="13"/>
  <c r="S1477" i="13"/>
  <c r="S1469" i="13"/>
  <c r="S1461" i="13"/>
  <c r="S1453" i="13"/>
  <c r="S1445" i="13"/>
  <c r="U1439" i="13"/>
  <c r="S1437" i="13"/>
  <c r="U1431" i="13"/>
  <c r="S1429" i="13"/>
  <c r="S1421" i="13"/>
  <c r="S1413" i="13"/>
  <c r="S1405" i="13"/>
  <c r="S1397" i="13"/>
  <c r="S1389" i="13"/>
  <c r="U1383" i="13"/>
  <c r="S1381" i="13"/>
  <c r="U1375" i="13"/>
  <c r="S1373" i="13"/>
  <c r="S1365" i="13"/>
  <c r="S1357" i="13"/>
  <c r="S1349" i="13"/>
  <c r="S1341" i="13"/>
  <c r="S1333" i="13"/>
  <c r="S1325" i="13"/>
  <c r="S1317" i="13"/>
  <c r="T1275" i="13"/>
  <c r="V1275" i="13" s="1"/>
  <c r="U1275" i="13"/>
  <c r="T1235" i="13"/>
  <c r="V1235" i="13" s="1"/>
  <c r="U1235" i="13"/>
  <c r="T1203" i="13"/>
  <c r="V1203" i="13" s="1"/>
  <c r="U1203" i="13"/>
  <c r="R1153" i="13"/>
  <c r="S1153" i="13"/>
  <c r="R1121" i="13"/>
  <c r="S1121" i="13"/>
  <c r="T1108" i="13"/>
  <c r="V1108" i="13" s="1"/>
  <c r="R1089" i="13"/>
  <c r="S1089" i="13"/>
  <c r="S1041" i="13"/>
  <c r="R1041" i="13"/>
  <c r="R916" i="13"/>
  <c r="S916" i="13"/>
  <c r="S1338" i="13"/>
  <c r="S1330" i="13"/>
  <c r="S1322" i="13"/>
  <c r="S1314" i="13"/>
  <c r="S1306" i="13"/>
  <c r="S1298" i="13"/>
  <c r="T1276" i="13"/>
  <c r="V1276" i="13" s="1"/>
  <c r="U1276" i="13"/>
  <c r="R1249" i="13"/>
  <c r="S1249" i="13"/>
  <c r="R1217" i="13"/>
  <c r="S1217" i="13"/>
  <c r="R1185" i="13"/>
  <c r="S1185" i="13"/>
  <c r="T1131" i="13"/>
  <c r="V1131" i="13" s="1"/>
  <c r="U1131" i="13"/>
  <c r="T1099" i="13"/>
  <c r="V1099" i="13" s="1"/>
  <c r="U1099" i="13"/>
  <c r="R1057" i="13"/>
  <c r="S1057" i="13"/>
  <c r="T1019" i="13"/>
  <c r="V1019" i="13" s="1"/>
  <c r="U1019" i="13"/>
  <c r="T1268" i="13"/>
  <c r="V1268" i="13" s="1"/>
  <c r="U1268" i="13"/>
  <c r="U1259" i="13"/>
  <c r="T1227" i="13"/>
  <c r="V1227" i="13" s="1"/>
  <c r="U1227" i="13"/>
  <c r="T1195" i="13"/>
  <c r="V1195" i="13" s="1"/>
  <c r="U1195" i="13"/>
  <c r="R1169" i="13"/>
  <c r="S1169" i="13"/>
  <c r="R1145" i="13"/>
  <c r="S1145" i="13"/>
  <c r="R1113" i="13"/>
  <c r="S1113" i="13"/>
  <c r="T1076" i="13"/>
  <c r="V1076" i="13" s="1"/>
  <c r="U1076" i="13"/>
  <c r="T1067" i="13"/>
  <c r="V1067" i="13" s="1"/>
  <c r="U1067" i="13"/>
  <c r="U1042" i="13"/>
  <c r="T1279" i="13"/>
  <c r="V1279" i="13" s="1"/>
  <c r="U1279" i="13"/>
  <c r="R1241" i="13"/>
  <c r="S1241" i="13"/>
  <c r="R1209" i="13"/>
  <c r="S1209" i="13"/>
  <c r="T1196" i="13"/>
  <c r="V1196" i="13" s="1"/>
  <c r="U1196" i="13"/>
  <c r="T1171" i="13"/>
  <c r="V1171" i="13" s="1"/>
  <c r="U1171" i="13"/>
  <c r="T1155" i="13"/>
  <c r="V1155" i="13" s="1"/>
  <c r="U1155" i="13"/>
  <c r="T1103" i="13"/>
  <c r="V1103" i="13" s="1"/>
  <c r="U1103" i="13"/>
  <c r="T1091" i="13"/>
  <c r="V1091" i="13" s="1"/>
  <c r="U1091" i="13"/>
  <c r="T1068" i="13"/>
  <c r="V1068" i="13" s="1"/>
  <c r="R1049" i="13"/>
  <c r="S1049" i="13"/>
  <c r="R996" i="13"/>
  <c r="S996" i="13"/>
  <c r="U1040" i="13"/>
  <c r="R1020" i="13"/>
  <c r="S1020" i="13"/>
  <c r="T997" i="13"/>
  <c r="V997" i="13" s="1"/>
  <c r="U997" i="13"/>
  <c r="T979" i="13"/>
  <c r="V979" i="13" s="1"/>
  <c r="U979" i="13"/>
  <c r="R956" i="13"/>
  <c r="S956" i="13"/>
  <c r="T917" i="13"/>
  <c r="V917" i="13" s="1"/>
  <c r="U917" i="13"/>
  <c r="R850" i="13"/>
  <c r="S850" i="13"/>
  <c r="S1286" i="13"/>
  <c r="U1280" i="13"/>
  <c r="S1278" i="13"/>
  <c r="U1272" i="13"/>
  <c r="S1270" i="13"/>
  <c r="U1264" i="13"/>
  <c r="S1262" i="13"/>
  <c r="U1256" i="13"/>
  <c r="U1248" i="13"/>
  <c r="U1240" i="13"/>
  <c r="U1232" i="13"/>
  <c r="U1224" i="13"/>
  <c r="U1216" i="13"/>
  <c r="U1208" i="13"/>
  <c r="U1176" i="13"/>
  <c r="U1168" i="13"/>
  <c r="U1160" i="13"/>
  <c r="U1152" i="13"/>
  <c r="U1144" i="13"/>
  <c r="U1136" i="13"/>
  <c r="U1128" i="13"/>
  <c r="U1120" i="13"/>
  <c r="U1112" i="13"/>
  <c r="U1088" i="13"/>
  <c r="U1072" i="13"/>
  <c r="U1064" i="13"/>
  <c r="U1056" i="13"/>
  <c r="U1048" i="13"/>
  <c r="S1037" i="13"/>
  <c r="R1037" i="13"/>
  <c r="T1021" i="13"/>
  <c r="V1021" i="13" s="1"/>
  <c r="U1021" i="13"/>
  <c r="T1003" i="13"/>
  <c r="V1003" i="13" s="1"/>
  <c r="U1003" i="13"/>
  <c r="R980" i="13"/>
  <c r="S980" i="13"/>
  <c r="T957" i="13"/>
  <c r="V957" i="13" s="1"/>
  <c r="U957" i="13"/>
  <c r="T939" i="13"/>
  <c r="V939" i="13" s="1"/>
  <c r="U939" i="13"/>
  <c r="T923" i="13"/>
  <c r="V923" i="13" s="1"/>
  <c r="U923" i="13"/>
  <c r="R900" i="13"/>
  <c r="S900" i="13"/>
  <c r="R714" i="13"/>
  <c r="S714" i="13"/>
  <c r="R1033" i="13"/>
  <c r="S1033" i="13"/>
  <c r="T1027" i="13"/>
  <c r="V1027" i="13" s="1"/>
  <c r="U1027" i="13"/>
  <c r="U1023" i="13"/>
  <c r="T1023" i="13"/>
  <c r="V1023" i="13" s="1"/>
  <c r="R1004" i="13"/>
  <c r="S1004" i="13"/>
  <c r="T981" i="13"/>
  <c r="V981" i="13" s="1"/>
  <c r="U981" i="13"/>
  <c r="R940" i="13"/>
  <c r="S940" i="13"/>
  <c r="R924" i="13"/>
  <c r="S924" i="13"/>
  <c r="T901" i="13"/>
  <c r="V901" i="13" s="1"/>
  <c r="U901" i="13"/>
  <c r="U897" i="13"/>
  <c r="T821" i="13"/>
  <c r="V821" i="13" s="1"/>
  <c r="U821" i="13"/>
  <c r="R786" i="13"/>
  <c r="S786" i="13"/>
  <c r="T784" i="13"/>
  <c r="V784" i="13" s="1"/>
  <c r="U784" i="13"/>
  <c r="T1032" i="13"/>
  <c r="V1032" i="13" s="1"/>
  <c r="U1032" i="13"/>
  <c r="U1031" i="13"/>
  <c r="S1029" i="13"/>
  <c r="R1029" i="13"/>
  <c r="T1024" i="13"/>
  <c r="V1024" i="13" s="1"/>
  <c r="U1024" i="13"/>
  <c r="T1005" i="13"/>
  <c r="V1005" i="13" s="1"/>
  <c r="U1005" i="13"/>
  <c r="R964" i="13"/>
  <c r="S964" i="13"/>
  <c r="T941" i="13"/>
  <c r="V941" i="13" s="1"/>
  <c r="U941" i="13"/>
  <c r="T925" i="13"/>
  <c r="V925" i="13" s="1"/>
  <c r="U925" i="13"/>
  <c r="T907" i="13"/>
  <c r="V907" i="13" s="1"/>
  <c r="U907" i="13"/>
  <c r="S1285" i="13"/>
  <c r="S1277" i="13"/>
  <c r="S1269" i="13"/>
  <c r="S1261" i="13"/>
  <c r="S1253" i="13"/>
  <c r="S1245" i="13"/>
  <c r="S1237" i="13"/>
  <c r="S1229" i="13"/>
  <c r="S1221" i="13"/>
  <c r="S1213" i="13"/>
  <c r="S1205" i="13"/>
  <c r="S1197" i="13"/>
  <c r="S1189" i="13"/>
  <c r="S1181" i="13"/>
  <c r="S1173" i="13"/>
  <c r="S1165" i="13"/>
  <c r="S1157" i="13"/>
  <c r="S1149" i="13"/>
  <c r="S1141" i="13"/>
  <c r="S1133" i="13"/>
  <c r="S1125" i="13"/>
  <c r="S1117" i="13"/>
  <c r="S1109" i="13"/>
  <c r="S1101" i="13"/>
  <c r="S1093" i="13"/>
  <c r="S1085" i="13"/>
  <c r="S1077" i="13"/>
  <c r="S1069" i="13"/>
  <c r="S1061" i="13"/>
  <c r="S1053" i="13"/>
  <c r="U1007" i="13"/>
  <c r="T1007" i="13"/>
  <c r="V1007" i="13" s="1"/>
  <c r="R988" i="13"/>
  <c r="S988" i="13"/>
  <c r="T965" i="13"/>
  <c r="V965" i="13" s="1"/>
  <c r="U965" i="13"/>
  <c r="R908" i="13"/>
  <c r="S908" i="13"/>
  <c r="U903" i="13"/>
  <c r="T903" i="13"/>
  <c r="V903" i="13" s="1"/>
  <c r="S1274" i="13"/>
  <c r="S1266" i="13"/>
  <c r="S1258" i="13"/>
  <c r="S1250" i="13"/>
  <c r="S1242" i="13"/>
  <c r="S1234" i="13"/>
  <c r="S1226" i="13"/>
  <c r="S1218" i="13"/>
  <c r="S1210" i="13"/>
  <c r="S1202" i="13"/>
  <c r="S1194" i="13"/>
  <c r="S1186" i="13"/>
  <c r="S1154" i="13"/>
  <c r="S1146" i="13"/>
  <c r="S1138" i="13"/>
  <c r="S1130" i="13"/>
  <c r="S1122" i="13"/>
  <c r="S1114" i="13"/>
  <c r="S1106" i="13"/>
  <c r="S1098" i="13"/>
  <c r="S1090" i="13"/>
  <c r="S1074" i="13"/>
  <c r="S1066" i="13"/>
  <c r="S1058" i="13"/>
  <c r="S1050" i="13"/>
  <c r="S1043" i="13"/>
  <c r="S1028" i="13"/>
  <c r="R1012" i="13"/>
  <c r="S1012" i="13"/>
  <c r="T989" i="13"/>
  <c r="V989" i="13" s="1"/>
  <c r="U989" i="13"/>
  <c r="T971" i="13"/>
  <c r="V971" i="13" s="1"/>
  <c r="U971" i="13"/>
  <c r="R948" i="13"/>
  <c r="S948" i="13"/>
  <c r="T931" i="13"/>
  <c r="V931" i="13" s="1"/>
  <c r="T909" i="13"/>
  <c r="V909" i="13" s="1"/>
  <c r="U909" i="13"/>
  <c r="T1013" i="13"/>
  <c r="V1013" i="13" s="1"/>
  <c r="U1013" i="13"/>
  <c r="R972" i="13"/>
  <c r="S972" i="13"/>
  <c r="T949" i="13"/>
  <c r="V949" i="13" s="1"/>
  <c r="U949" i="13"/>
  <c r="R932" i="13"/>
  <c r="S932" i="13"/>
  <c r="T915" i="13"/>
  <c r="V915" i="13" s="1"/>
  <c r="U915" i="13"/>
  <c r="R890" i="13"/>
  <c r="S890" i="13"/>
  <c r="R1021" i="13"/>
  <c r="R1013" i="13"/>
  <c r="R1005" i="13"/>
  <c r="R997" i="13"/>
  <c r="R989" i="13"/>
  <c r="R981" i="13"/>
  <c r="R973" i="13"/>
  <c r="R965" i="13"/>
  <c r="R957" i="13"/>
  <c r="R949" i="13"/>
  <c r="R941" i="13"/>
  <c r="R933" i="13"/>
  <c r="R925" i="13"/>
  <c r="R917" i="13"/>
  <c r="R909" i="13"/>
  <c r="R901" i="13"/>
  <c r="R892" i="13"/>
  <c r="R826" i="13"/>
  <c r="S826" i="13"/>
  <c r="T712" i="13"/>
  <c r="V712" i="13" s="1"/>
  <c r="U712" i="13"/>
  <c r="R874" i="13"/>
  <c r="S874" i="13"/>
  <c r="T872" i="13"/>
  <c r="V872" i="13" s="1"/>
  <c r="U872" i="13"/>
  <c r="R810" i="13"/>
  <c r="S810" i="13"/>
  <c r="T781" i="13"/>
  <c r="V781" i="13" s="1"/>
  <c r="U781" i="13"/>
  <c r="R770" i="13"/>
  <c r="S770" i="13"/>
  <c r="R754" i="13"/>
  <c r="S754" i="13"/>
  <c r="T752" i="13"/>
  <c r="V752" i="13" s="1"/>
  <c r="U752" i="13"/>
  <c r="T749" i="13"/>
  <c r="V749" i="13" s="1"/>
  <c r="U749" i="13"/>
  <c r="R738" i="13"/>
  <c r="S738" i="13"/>
  <c r="S1025" i="13"/>
  <c r="S1017" i="13"/>
  <c r="S1009" i="13"/>
  <c r="S1001" i="13"/>
  <c r="S993" i="13"/>
  <c r="S985" i="13"/>
  <c r="S977" i="13"/>
  <c r="S937" i="13"/>
  <c r="S929" i="13"/>
  <c r="T869" i="13"/>
  <c r="V869" i="13" s="1"/>
  <c r="U869" i="13"/>
  <c r="R834" i="13"/>
  <c r="S834" i="13"/>
  <c r="U984" i="13"/>
  <c r="U960" i="13"/>
  <c r="U952" i="13"/>
  <c r="U928" i="13"/>
  <c r="U920" i="13"/>
  <c r="U896" i="13"/>
  <c r="R858" i="13"/>
  <c r="S858" i="13"/>
  <c r="T829" i="13"/>
  <c r="V829" i="13" s="1"/>
  <c r="U829" i="13"/>
  <c r="R794" i="13"/>
  <c r="S794" i="13"/>
  <c r="R722" i="13"/>
  <c r="S722" i="13"/>
  <c r="T717" i="13"/>
  <c r="V717" i="13" s="1"/>
  <c r="U717" i="13"/>
  <c r="U885" i="13"/>
  <c r="R884" i="13"/>
  <c r="S884" i="13"/>
  <c r="U879" i="13"/>
  <c r="R818" i="13"/>
  <c r="S818" i="13"/>
  <c r="T789" i="13"/>
  <c r="V789" i="13" s="1"/>
  <c r="R842" i="13"/>
  <c r="S842" i="13"/>
  <c r="R778" i="13"/>
  <c r="S778" i="13"/>
  <c r="R762" i="13"/>
  <c r="S762" i="13"/>
  <c r="T760" i="13"/>
  <c r="V760" i="13" s="1"/>
  <c r="R746" i="13"/>
  <c r="S746" i="13"/>
  <c r="T741" i="13"/>
  <c r="V741" i="13" s="1"/>
  <c r="U741" i="13"/>
  <c r="R866" i="13"/>
  <c r="S866" i="13"/>
  <c r="T864" i="13"/>
  <c r="V864" i="13" s="1"/>
  <c r="U864" i="13"/>
  <c r="R802" i="13"/>
  <c r="S802" i="13"/>
  <c r="R730" i="13"/>
  <c r="S730" i="13"/>
  <c r="U728" i="13"/>
  <c r="T703" i="13"/>
  <c r="V703" i="13" s="1"/>
  <c r="U703" i="13"/>
  <c r="R668" i="13"/>
  <c r="S668" i="13"/>
  <c r="T648" i="13"/>
  <c r="V648" i="13" s="1"/>
  <c r="U648" i="13"/>
  <c r="R628" i="13"/>
  <c r="S628" i="13"/>
  <c r="R692" i="13"/>
  <c r="S692" i="13"/>
  <c r="R652" i="13"/>
  <c r="S652" i="13"/>
  <c r="T610" i="13"/>
  <c r="V610" i="13" s="1"/>
  <c r="U610" i="13"/>
  <c r="R509" i="13"/>
  <c r="S509" i="13"/>
  <c r="S876" i="13"/>
  <c r="S868" i="13"/>
  <c r="S860" i="13"/>
  <c r="S852" i="13"/>
  <c r="S844" i="13"/>
  <c r="S836" i="13"/>
  <c r="U830" i="13"/>
  <c r="S828" i="13"/>
  <c r="S820" i="13"/>
  <c r="S812" i="13"/>
  <c r="S804" i="13"/>
  <c r="S796" i="13"/>
  <c r="S788" i="13"/>
  <c r="S780" i="13"/>
  <c r="S772" i="13"/>
  <c r="S764" i="13"/>
  <c r="S756" i="13"/>
  <c r="S748" i="13"/>
  <c r="S740" i="13"/>
  <c r="S732" i="13"/>
  <c r="S724" i="13"/>
  <c r="S716" i="13"/>
  <c r="R612" i="13"/>
  <c r="S612" i="13"/>
  <c r="R588" i="13"/>
  <c r="S588" i="13"/>
  <c r="U851" i="13"/>
  <c r="U843" i="13"/>
  <c r="U819" i="13"/>
  <c r="U763" i="13"/>
  <c r="U755" i="13"/>
  <c r="U747" i="13"/>
  <c r="U739" i="13"/>
  <c r="U731" i="13"/>
  <c r="U723" i="13"/>
  <c r="R676" i="13"/>
  <c r="S676" i="13"/>
  <c r="T674" i="13"/>
  <c r="V674" i="13" s="1"/>
  <c r="U674" i="13"/>
  <c r="T642" i="13"/>
  <c r="V642" i="13" s="1"/>
  <c r="U642" i="13"/>
  <c r="R700" i="13"/>
  <c r="S700" i="13"/>
  <c r="R644" i="13"/>
  <c r="S644" i="13"/>
  <c r="T631" i="13"/>
  <c r="V631" i="13" s="1"/>
  <c r="U631" i="13"/>
  <c r="R620" i="13"/>
  <c r="S620" i="13"/>
  <c r="R604" i="13"/>
  <c r="S604" i="13"/>
  <c r="R660" i="13"/>
  <c r="S660" i="13"/>
  <c r="R565" i="13"/>
  <c r="S565" i="13"/>
  <c r="R684" i="13"/>
  <c r="S684" i="13"/>
  <c r="R636" i="13"/>
  <c r="S636" i="13"/>
  <c r="T615" i="13"/>
  <c r="V615" i="13" s="1"/>
  <c r="R596" i="13"/>
  <c r="S596" i="13"/>
  <c r="R569" i="13"/>
  <c r="S569" i="13"/>
  <c r="U544" i="13"/>
  <c r="T544" i="13"/>
  <c r="V544" i="13" s="1"/>
  <c r="U472" i="13"/>
  <c r="T472" i="13"/>
  <c r="V472" i="13" s="1"/>
  <c r="R469" i="13"/>
  <c r="S469" i="13"/>
  <c r="U643" i="13"/>
  <c r="U627" i="13"/>
  <c r="U619" i="13"/>
  <c r="U603" i="13"/>
  <c r="R577" i="13"/>
  <c r="S577" i="13"/>
  <c r="R573" i="13"/>
  <c r="S573" i="13"/>
  <c r="R549" i="13"/>
  <c r="S549" i="13"/>
  <c r="R517" i="13"/>
  <c r="S517" i="13"/>
  <c r="T475" i="13"/>
  <c r="V475" i="13" s="1"/>
  <c r="U475" i="13"/>
  <c r="R359" i="13"/>
  <c r="S359" i="13"/>
  <c r="S702" i="13"/>
  <c r="U696" i="13"/>
  <c r="S694" i="13"/>
  <c r="S686" i="13"/>
  <c r="S678" i="13"/>
  <c r="U672" i="13"/>
  <c r="S670" i="13"/>
  <c r="S662" i="13"/>
  <c r="S654" i="13"/>
  <c r="S646" i="13"/>
  <c r="T576" i="13"/>
  <c r="V576" i="13" s="1"/>
  <c r="R477" i="13"/>
  <c r="S477" i="13"/>
  <c r="T426" i="13"/>
  <c r="V426" i="13" s="1"/>
  <c r="U426" i="13"/>
  <c r="U701" i="13"/>
  <c r="U693" i="13"/>
  <c r="U677" i="13"/>
  <c r="U669" i="13"/>
  <c r="U661" i="13"/>
  <c r="R557" i="13"/>
  <c r="S557" i="13"/>
  <c r="R525" i="13"/>
  <c r="S525" i="13"/>
  <c r="T463" i="13"/>
  <c r="V463" i="13" s="1"/>
  <c r="U463" i="13"/>
  <c r="R461" i="13"/>
  <c r="S461" i="13"/>
  <c r="T428" i="13"/>
  <c r="V428" i="13" s="1"/>
  <c r="S640" i="13"/>
  <c r="S632" i="13"/>
  <c r="S624" i="13"/>
  <c r="S616" i="13"/>
  <c r="S608" i="13"/>
  <c r="S600" i="13"/>
  <c r="S592" i="13"/>
  <c r="S584" i="13"/>
  <c r="R493" i="13"/>
  <c r="S493" i="13"/>
  <c r="S645" i="13"/>
  <c r="S637" i="13"/>
  <c r="S629" i="13"/>
  <c r="S621" i="13"/>
  <c r="S613" i="13"/>
  <c r="S605" i="13"/>
  <c r="S597" i="13"/>
  <c r="S589" i="13"/>
  <c r="S581" i="13"/>
  <c r="U560" i="13"/>
  <c r="T560" i="13"/>
  <c r="V560" i="13" s="1"/>
  <c r="R501" i="13"/>
  <c r="S501" i="13"/>
  <c r="T488" i="13"/>
  <c r="V488" i="13" s="1"/>
  <c r="R316" i="13"/>
  <c r="S316" i="13"/>
  <c r="R541" i="13"/>
  <c r="S541" i="13"/>
  <c r="R533" i="13"/>
  <c r="S533" i="13"/>
  <c r="R485" i="13"/>
  <c r="S485" i="13"/>
  <c r="R383" i="13"/>
  <c r="S383" i="13"/>
  <c r="R415" i="13"/>
  <c r="S415" i="13"/>
  <c r="R391" i="13"/>
  <c r="S391" i="13"/>
  <c r="R367" i="13"/>
  <c r="S367" i="13"/>
  <c r="R284" i="13"/>
  <c r="S284" i="13"/>
  <c r="U532" i="13"/>
  <c r="S530" i="13"/>
  <c r="S466" i="13"/>
  <c r="R252" i="13"/>
  <c r="S252" i="13"/>
  <c r="R456" i="13"/>
  <c r="S456" i="13"/>
  <c r="R399" i="13"/>
  <c r="S399" i="13"/>
  <c r="R343" i="13"/>
  <c r="S343" i="13"/>
  <c r="R457" i="13"/>
  <c r="S457" i="13"/>
  <c r="R321" i="13"/>
  <c r="S321" i="13"/>
  <c r="U571" i="13"/>
  <c r="U563" i="13"/>
  <c r="S561" i="13"/>
  <c r="S553" i="13"/>
  <c r="U547" i="13"/>
  <c r="S545" i="13"/>
  <c r="S537" i="13"/>
  <c r="U531" i="13"/>
  <c r="S529" i="13"/>
  <c r="S521" i="13"/>
  <c r="S513" i="13"/>
  <c r="U507" i="13"/>
  <c r="S505" i="13"/>
  <c r="S497" i="13"/>
  <c r="S489" i="13"/>
  <c r="S481" i="13"/>
  <c r="S473" i="13"/>
  <c r="S465" i="13"/>
  <c r="T447" i="13"/>
  <c r="V447" i="13" s="1"/>
  <c r="T439" i="13"/>
  <c r="V439" i="13" s="1"/>
  <c r="T431" i="13"/>
  <c r="V431" i="13" s="1"/>
  <c r="T423" i="13"/>
  <c r="V423" i="13" s="1"/>
  <c r="R375" i="13"/>
  <c r="S375" i="13"/>
  <c r="T373" i="13"/>
  <c r="V373" i="13" s="1"/>
  <c r="U373" i="13"/>
  <c r="T362" i="13"/>
  <c r="V362" i="13" s="1"/>
  <c r="U362" i="13"/>
  <c r="R289" i="13"/>
  <c r="S289" i="13"/>
  <c r="S458" i="13"/>
  <c r="R449" i="13"/>
  <c r="S449" i="13"/>
  <c r="R447" i="13"/>
  <c r="R441" i="13"/>
  <c r="S441" i="13"/>
  <c r="R439" i="13"/>
  <c r="R433" i="13"/>
  <c r="S433" i="13"/>
  <c r="R431" i="13"/>
  <c r="R425" i="13"/>
  <c r="S425" i="13"/>
  <c r="R423" i="13"/>
  <c r="R407" i="13"/>
  <c r="S407" i="13"/>
  <c r="R351" i="13"/>
  <c r="S351" i="13"/>
  <c r="R257" i="13"/>
  <c r="S257" i="13"/>
  <c r="U287" i="13"/>
  <c r="T255" i="13"/>
  <c r="V255" i="13" s="1"/>
  <c r="U255" i="13"/>
  <c r="R158" i="13"/>
  <c r="S158" i="13"/>
  <c r="R2" i="13"/>
  <c r="S2" i="13"/>
  <c r="R313" i="13"/>
  <c r="S313" i="13"/>
  <c r="R281" i="13"/>
  <c r="S281" i="13"/>
  <c r="R249" i="13"/>
  <c r="S249" i="13"/>
  <c r="R217" i="13"/>
  <c r="S217" i="13"/>
  <c r="R211" i="13"/>
  <c r="S211" i="13"/>
  <c r="R190" i="13"/>
  <c r="S190" i="13"/>
  <c r="U101" i="13"/>
  <c r="T101" i="13"/>
  <c r="V101" i="13" s="1"/>
  <c r="T32" i="13"/>
  <c r="V32" i="13" s="1"/>
  <c r="U32" i="13"/>
  <c r="U443" i="13"/>
  <c r="U427" i="13"/>
  <c r="S417" i="13"/>
  <c r="U411" i="13"/>
  <c r="S409" i="13"/>
  <c r="S401" i="13"/>
  <c r="S393" i="13"/>
  <c r="U387" i="13"/>
  <c r="S385" i="13"/>
  <c r="U379" i="13"/>
  <c r="S377" i="13"/>
  <c r="S369" i="13"/>
  <c r="S361" i="13"/>
  <c r="U355" i="13"/>
  <c r="S353" i="13"/>
  <c r="U347" i="13"/>
  <c r="S345" i="13"/>
  <c r="S337" i="13"/>
  <c r="T279" i="13"/>
  <c r="V279" i="13" s="1"/>
  <c r="U279" i="13"/>
  <c r="R225" i="13"/>
  <c r="S225" i="13"/>
  <c r="S332" i="13"/>
  <c r="S308" i="13"/>
  <c r="R305" i="13"/>
  <c r="S305" i="13"/>
  <c r="S276" i="13"/>
  <c r="R273" i="13"/>
  <c r="S273" i="13"/>
  <c r="S244" i="13"/>
  <c r="R241" i="13"/>
  <c r="S241" i="13"/>
  <c r="R329" i="13"/>
  <c r="S329" i="13"/>
  <c r="T303" i="13"/>
  <c r="V303" i="13" s="1"/>
  <c r="U303" i="13"/>
  <c r="R233" i="13"/>
  <c r="S233" i="13"/>
  <c r="R10" i="13"/>
  <c r="S10" i="13"/>
  <c r="S448" i="13"/>
  <c r="S440" i="13"/>
  <c r="S432" i="13"/>
  <c r="S424" i="13"/>
  <c r="S416" i="13"/>
  <c r="S408" i="13"/>
  <c r="S400" i="13"/>
  <c r="S392" i="13"/>
  <c r="S384" i="13"/>
  <c r="S376" i="13"/>
  <c r="S368" i="13"/>
  <c r="S360" i="13"/>
  <c r="S352" i="13"/>
  <c r="S344" i="13"/>
  <c r="S300" i="13"/>
  <c r="R297" i="13"/>
  <c r="S297" i="13"/>
  <c r="S268" i="13"/>
  <c r="R265" i="13"/>
  <c r="S265" i="13"/>
  <c r="S236" i="13"/>
  <c r="S220" i="13"/>
  <c r="R155" i="13"/>
  <c r="S155" i="13"/>
  <c r="S228" i="13"/>
  <c r="R203" i="13"/>
  <c r="S203" i="13"/>
  <c r="R195" i="13"/>
  <c r="S195" i="13"/>
  <c r="R187" i="13"/>
  <c r="S187" i="13"/>
  <c r="R90" i="13"/>
  <c r="S90" i="13"/>
  <c r="R31" i="13"/>
  <c r="S31" i="13"/>
  <c r="S206" i="13"/>
  <c r="S198" i="13"/>
  <c r="S182" i="13"/>
  <c r="R133" i="13"/>
  <c r="S133" i="13"/>
  <c r="R108" i="13"/>
  <c r="S108" i="13"/>
  <c r="R45" i="13"/>
  <c r="S45" i="13"/>
  <c r="S334" i="13"/>
  <c r="S326" i="13"/>
  <c r="S318" i="13"/>
  <c r="S310" i="13"/>
  <c r="S302" i="13"/>
  <c r="S294" i="13"/>
  <c r="U288" i="13"/>
  <c r="S286" i="13"/>
  <c r="S278" i="13"/>
  <c r="S270" i="13"/>
  <c r="S262" i="13"/>
  <c r="S254" i="13"/>
  <c r="U248" i="13"/>
  <c r="S246" i="13"/>
  <c r="U240" i="13"/>
  <c r="S238" i="13"/>
  <c r="S230" i="13"/>
  <c r="S222" i="13"/>
  <c r="S214" i="13"/>
  <c r="R163" i="13"/>
  <c r="S163" i="13"/>
  <c r="U309" i="13"/>
  <c r="U301" i="13"/>
  <c r="U245" i="13"/>
  <c r="U237" i="13"/>
  <c r="S227" i="13"/>
  <c r="S219" i="13"/>
  <c r="R74" i="13"/>
  <c r="S74" i="13"/>
  <c r="R68" i="13"/>
  <c r="S68" i="13"/>
  <c r="R171" i="13"/>
  <c r="S171" i="13"/>
  <c r="T166" i="13"/>
  <c r="V166" i="13" s="1"/>
  <c r="T111" i="13"/>
  <c r="V111" i="13" s="1"/>
  <c r="U111" i="13"/>
  <c r="S109" i="13"/>
  <c r="R60" i="13"/>
  <c r="S60" i="13"/>
  <c r="R53" i="13"/>
  <c r="S53" i="13"/>
  <c r="T145" i="13"/>
  <c r="V145" i="13" s="1"/>
  <c r="U145" i="13"/>
  <c r="R125" i="13"/>
  <c r="S125" i="13"/>
  <c r="R116" i="13"/>
  <c r="S116" i="13"/>
  <c r="R100" i="13"/>
  <c r="S100" i="13"/>
  <c r="T185" i="13"/>
  <c r="V185" i="13" s="1"/>
  <c r="U185" i="13"/>
  <c r="R179" i="13"/>
  <c r="S179" i="13"/>
  <c r="R147" i="13"/>
  <c r="S147" i="13"/>
  <c r="S142" i="13"/>
  <c r="S139" i="13"/>
  <c r="T61" i="13"/>
  <c r="V61" i="13" s="1"/>
  <c r="R39" i="13"/>
  <c r="S39" i="13"/>
  <c r="R132" i="13"/>
  <c r="S132" i="13"/>
  <c r="R124" i="13"/>
  <c r="S124" i="13"/>
  <c r="T88" i="13"/>
  <c r="V88" i="13" s="1"/>
  <c r="U88" i="13"/>
  <c r="R52" i="13"/>
  <c r="S52" i="13"/>
  <c r="R44" i="13"/>
  <c r="S44" i="13"/>
  <c r="R36" i="13"/>
  <c r="S36" i="13"/>
  <c r="S189" i="13"/>
  <c r="S181" i="13"/>
  <c r="S173" i="13"/>
  <c r="S165" i="13"/>
  <c r="S157" i="13"/>
  <c r="S149" i="13"/>
  <c r="S141" i="13"/>
  <c r="S138" i="13"/>
  <c r="S114" i="13"/>
  <c r="S106" i="13"/>
  <c r="S98" i="13"/>
  <c r="T96" i="13"/>
  <c r="V96" i="13" s="1"/>
  <c r="U96" i="13"/>
  <c r="T72" i="13"/>
  <c r="V72" i="13" s="1"/>
  <c r="S58" i="13"/>
  <c r="S29" i="13"/>
  <c r="R28" i="13"/>
  <c r="S28" i="13"/>
  <c r="S23" i="13"/>
  <c r="S210" i="13"/>
  <c r="S202" i="13"/>
  <c r="U196" i="13"/>
  <c r="S194" i="13"/>
  <c r="S186" i="13"/>
  <c r="S178" i="13"/>
  <c r="S170" i="13"/>
  <c r="S162" i="13"/>
  <c r="S154" i="13"/>
  <c r="S146" i="13"/>
  <c r="S130" i="13"/>
  <c r="S122" i="13"/>
  <c r="T120" i="13"/>
  <c r="V120" i="13" s="1"/>
  <c r="U120" i="13"/>
  <c r="T112" i="13"/>
  <c r="V112" i="13" s="1"/>
  <c r="U112" i="13"/>
  <c r="U105" i="13"/>
  <c r="S87" i="13"/>
  <c r="U71" i="13"/>
  <c r="S50" i="13"/>
  <c r="S42" i="13"/>
  <c r="S21" i="13"/>
  <c r="R20" i="13"/>
  <c r="S20" i="13"/>
  <c r="S15" i="13"/>
  <c r="S159" i="13"/>
  <c r="S151" i="13"/>
  <c r="S143" i="13"/>
  <c r="S136" i="13"/>
  <c r="T93" i="13"/>
  <c r="V93" i="13" s="1"/>
  <c r="R84" i="13"/>
  <c r="S84" i="13"/>
  <c r="S79" i="13"/>
  <c r="R12" i="13"/>
  <c r="S12" i="13"/>
  <c r="S7" i="13"/>
  <c r="T5" i="13"/>
  <c r="V5" i="13" s="1"/>
  <c r="R92" i="13"/>
  <c r="S92" i="13"/>
  <c r="R76" i="13"/>
  <c r="S76" i="13"/>
  <c r="R4" i="13"/>
  <c r="S4" i="13"/>
  <c r="U22" i="13"/>
  <c r="U131" i="13"/>
  <c r="U123" i="13"/>
  <c r="S121" i="13"/>
  <c r="S97" i="13"/>
  <c r="U91" i="13"/>
  <c r="S89" i="13"/>
  <c r="U67" i="13"/>
  <c r="U3" i="13"/>
  <c r="E36" i="4"/>
  <c r="D36" i="4"/>
  <c r="C36" i="4"/>
  <c r="E40" i="4"/>
  <c r="D40" i="4"/>
  <c r="C40" i="4"/>
  <c r="B24" i="4"/>
  <c r="B23" i="4"/>
  <c r="B21" i="4"/>
  <c r="B17" i="4"/>
  <c r="B19" i="4"/>
  <c r="B26" i="4"/>
  <c r="B22" i="4"/>
  <c r="B20" i="4"/>
  <c r="B16" i="4"/>
  <c r="B13" i="4"/>
  <c r="J3" i="2"/>
  <c r="J4" i="2"/>
  <c r="J5" i="2"/>
  <c r="J6"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68" i="2"/>
  <c r="J369" i="2"/>
  <c r="J370" i="2"/>
  <c r="J371" i="2"/>
  <c r="J372" i="2"/>
  <c r="J373" i="2"/>
  <c r="J374" i="2"/>
  <c r="J375" i="2"/>
  <c r="J376" i="2"/>
  <c r="J377" i="2"/>
  <c r="J378" i="2"/>
  <c r="J379" i="2"/>
  <c r="J380" i="2"/>
  <c r="J381"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7" i="2"/>
  <c r="J408" i="2"/>
  <c r="J409" i="2"/>
  <c r="J410" i="2"/>
  <c r="J411" i="2"/>
  <c r="J412" i="2"/>
  <c r="J413" i="2"/>
  <c r="J414" i="2"/>
  <c r="J415" i="2"/>
  <c r="J416" i="2"/>
  <c r="J417" i="2"/>
  <c r="J418" i="2"/>
  <c r="J419" i="2"/>
  <c r="J420" i="2"/>
  <c r="J421" i="2"/>
  <c r="J422" i="2"/>
  <c r="J423" i="2"/>
  <c r="J424" i="2"/>
  <c r="J425" i="2"/>
  <c r="J426" i="2"/>
  <c r="J427" i="2"/>
  <c r="J428" i="2"/>
  <c r="J429" i="2"/>
  <c r="J430" i="2"/>
  <c r="J431" i="2"/>
  <c r="J432" i="2"/>
  <c r="J433" i="2"/>
  <c r="J434" i="2"/>
  <c r="J435" i="2"/>
  <c r="J436" i="2"/>
  <c r="J437" i="2"/>
  <c r="J438" i="2"/>
  <c r="J439" i="2"/>
  <c r="J440" i="2"/>
  <c r="J441" i="2"/>
  <c r="J442" i="2"/>
  <c r="J443" i="2"/>
  <c r="J444" i="2"/>
  <c r="J445" i="2"/>
  <c r="J446" i="2"/>
  <c r="J447" i="2"/>
  <c r="J448" i="2"/>
  <c r="J449" i="2"/>
  <c r="J450" i="2"/>
  <c r="J451" i="2"/>
  <c r="J452" i="2"/>
  <c r="J453" i="2"/>
  <c r="J454" i="2"/>
  <c r="J455" i="2"/>
  <c r="J456" i="2"/>
  <c r="J457" i="2"/>
  <c r="J458" i="2"/>
  <c r="J459" i="2"/>
  <c r="J460" i="2"/>
  <c r="J461" i="2"/>
  <c r="J462" i="2"/>
  <c r="J463" i="2"/>
  <c r="J464" i="2"/>
  <c r="J465" i="2"/>
  <c r="J466" i="2"/>
  <c r="J467" i="2"/>
  <c r="J468" i="2"/>
  <c r="J469" i="2"/>
  <c r="J470" i="2"/>
  <c r="J471" i="2"/>
  <c r="J472" i="2"/>
  <c r="J473" i="2"/>
  <c r="J474" i="2"/>
  <c r="J475" i="2"/>
  <c r="J476" i="2"/>
  <c r="J477" i="2"/>
  <c r="J478" i="2"/>
  <c r="J479" i="2"/>
  <c r="J480" i="2"/>
  <c r="J481" i="2"/>
  <c r="J482" i="2"/>
  <c r="J483" i="2"/>
  <c r="J484" i="2"/>
  <c r="J485" i="2"/>
  <c r="J486" i="2"/>
  <c r="J487" i="2"/>
  <c r="J488" i="2"/>
  <c r="J489" i="2"/>
  <c r="J490" i="2"/>
  <c r="J491" i="2"/>
  <c r="J492" i="2"/>
  <c r="J493" i="2"/>
  <c r="J494" i="2"/>
  <c r="J495" i="2"/>
  <c r="J496" i="2"/>
  <c r="J497" i="2"/>
  <c r="J498" i="2"/>
  <c r="J499" i="2"/>
  <c r="J500" i="2"/>
  <c r="J501" i="2"/>
  <c r="J502" i="2"/>
  <c r="J503" i="2"/>
  <c r="J504" i="2"/>
  <c r="J505" i="2"/>
  <c r="J506" i="2"/>
  <c r="J507" i="2"/>
  <c r="J508" i="2"/>
  <c r="J509" i="2"/>
  <c r="J510" i="2"/>
  <c r="J511" i="2"/>
  <c r="J512" i="2"/>
  <c r="J513" i="2"/>
  <c r="J514" i="2"/>
  <c r="J515" i="2"/>
  <c r="J516" i="2"/>
  <c r="J517" i="2"/>
  <c r="J518" i="2"/>
  <c r="J519" i="2"/>
  <c r="J520" i="2"/>
  <c r="J521" i="2"/>
  <c r="J522" i="2"/>
  <c r="J523" i="2"/>
  <c r="J524" i="2"/>
  <c r="J525" i="2"/>
  <c r="J526" i="2"/>
  <c r="J527" i="2"/>
  <c r="J528" i="2"/>
  <c r="J529" i="2"/>
  <c r="J530" i="2"/>
  <c r="J531" i="2"/>
  <c r="J532" i="2"/>
  <c r="J533" i="2"/>
  <c r="J534" i="2"/>
  <c r="J535" i="2"/>
  <c r="J536" i="2"/>
  <c r="J537" i="2"/>
  <c r="J538" i="2"/>
  <c r="J539" i="2"/>
  <c r="J540" i="2"/>
  <c r="J541" i="2"/>
  <c r="J542" i="2"/>
  <c r="J543" i="2"/>
  <c r="J544" i="2"/>
  <c r="J545" i="2"/>
  <c r="J546" i="2"/>
  <c r="J547" i="2"/>
  <c r="J548" i="2"/>
  <c r="J549" i="2"/>
  <c r="J550" i="2"/>
  <c r="J551" i="2"/>
  <c r="J552" i="2"/>
  <c r="J553" i="2"/>
  <c r="J554" i="2"/>
  <c r="J555" i="2"/>
  <c r="J556" i="2"/>
  <c r="J557" i="2"/>
  <c r="J558" i="2"/>
  <c r="J559" i="2"/>
  <c r="J560" i="2"/>
  <c r="J561" i="2"/>
  <c r="J562" i="2"/>
  <c r="J563" i="2"/>
  <c r="J564" i="2"/>
  <c r="J565" i="2"/>
  <c r="J566" i="2"/>
  <c r="J567" i="2"/>
  <c r="J568" i="2"/>
  <c r="J569" i="2"/>
  <c r="J570" i="2"/>
  <c r="J571" i="2"/>
  <c r="J572" i="2"/>
  <c r="J573" i="2"/>
  <c r="J574" i="2"/>
  <c r="J575" i="2"/>
  <c r="J576" i="2"/>
  <c r="J577" i="2"/>
  <c r="J578" i="2"/>
  <c r="J579" i="2"/>
  <c r="J580" i="2"/>
  <c r="J581" i="2"/>
  <c r="J582" i="2"/>
  <c r="J583" i="2"/>
  <c r="J584" i="2"/>
  <c r="J585" i="2"/>
  <c r="J586" i="2"/>
  <c r="J587" i="2"/>
  <c r="J588" i="2"/>
  <c r="J589" i="2"/>
  <c r="J590" i="2"/>
  <c r="J591" i="2"/>
  <c r="J592" i="2"/>
  <c r="J593" i="2"/>
  <c r="J594" i="2"/>
  <c r="J595" i="2"/>
  <c r="J596" i="2"/>
  <c r="J597" i="2"/>
  <c r="J598" i="2"/>
  <c r="J599" i="2"/>
  <c r="J600" i="2"/>
  <c r="J601" i="2"/>
  <c r="J602" i="2"/>
  <c r="J603" i="2"/>
  <c r="J604" i="2"/>
  <c r="J605" i="2"/>
  <c r="J606" i="2"/>
  <c r="J607" i="2"/>
  <c r="J608" i="2"/>
  <c r="J609" i="2"/>
  <c r="J610" i="2"/>
  <c r="J611" i="2"/>
  <c r="J612" i="2"/>
  <c r="J613" i="2"/>
  <c r="J614" i="2"/>
  <c r="J615" i="2"/>
  <c r="J616" i="2"/>
  <c r="J617" i="2"/>
  <c r="J618" i="2"/>
  <c r="J619" i="2"/>
  <c r="J620" i="2"/>
  <c r="J621" i="2"/>
  <c r="J622" i="2"/>
  <c r="J623" i="2"/>
  <c r="J624" i="2"/>
  <c r="J625" i="2"/>
  <c r="J626" i="2"/>
  <c r="J627" i="2"/>
  <c r="J628" i="2"/>
  <c r="J629" i="2"/>
  <c r="J630" i="2"/>
  <c r="J631" i="2"/>
  <c r="J632" i="2"/>
  <c r="J633" i="2"/>
  <c r="J634" i="2"/>
  <c r="J635" i="2"/>
  <c r="J636" i="2"/>
  <c r="J637" i="2"/>
  <c r="J638" i="2"/>
  <c r="J639" i="2"/>
  <c r="J640" i="2"/>
  <c r="J641" i="2"/>
  <c r="J642" i="2"/>
  <c r="J643" i="2"/>
  <c r="J644" i="2"/>
  <c r="J645" i="2"/>
  <c r="J646" i="2"/>
  <c r="J647" i="2"/>
  <c r="J648" i="2"/>
  <c r="J649" i="2"/>
  <c r="J650" i="2"/>
  <c r="J651" i="2"/>
  <c r="J652" i="2"/>
  <c r="J653" i="2"/>
  <c r="J654" i="2"/>
  <c r="J655" i="2"/>
  <c r="J656" i="2"/>
  <c r="J657" i="2"/>
  <c r="J658" i="2"/>
  <c r="J659" i="2"/>
  <c r="J660" i="2"/>
  <c r="J661" i="2"/>
  <c r="J662" i="2"/>
  <c r="J663" i="2"/>
  <c r="J664" i="2"/>
  <c r="J665" i="2"/>
  <c r="J666" i="2"/>
  <c r="J667" i="2"/>
  <c r="J668" i="2"/>
  <c r="J669" i="2"/>
  <c r="J670" i="2"/>
  <c r="J671" i="2"/>
  <c r="J672" i="2"/>
  <c r="J673" i="2"/>
  <c r="J674" i="2"/>
  <c r="J675" i="2"/>
  <c r="J676" i="2"/>
  <c r="J677" i="2"/>
  <c r="J678" i="2"/>
  <c r="J679" i="2"/>
  <c r="J680" i="2"/>
  <c r="J681" i="2"/>
  <c r="J682" i="2"/>
  <c r="J683" i="2"/>
  <c r="J684" i="2"/>
  <c r="J685" i="2"/>
  <c r="J686" i="2"/>
  <c r="J687" i="2"/>
  <c r="J688" i="2"/>
  <c r="J689" i="2"/>
  <c r="J690" i="2"/>
  <c r="J691" i="2"/>
  <c r="J692" i="2"/>
  <c r="J693" i="2"/>
  <c r="J694" i="2"/>
  <c r="J695" i="2"/>
  <c r="J696" i="2"/>
  <c r="J697" i="2"/>
  <c r="J698" i="2"/>
  <c r="J699" i="2"/>
  <c r="J700" i="2"/>
  <c r="J701" i="2"/>
  <c r="J702" i="2"/>
  <c r="J703" i="2"/>
  <c r="J704" i="2"/>
  <c r="J705" i="2"/>
  <c r="J706" i="2"/>
  <c r="J707" i="2"/>
  <c r="J708" i="2"/>
  <c r="J709" i="2"/>
  <c r="J710" i="2"/>
  <c r="J711" i="2"/>
  <c r="J712" i="2"/>
  <c r="J713" i="2"/>
  <c r="J714" i="2"/>
  <c r="J715" i="2"/>
  <c r="J716" i="2"/>
  <c r="J717" i="2"/>
  <c r="J718" i="2"/>
  <c r="J719" i="2"/>
  <c r="J720" i="2"/>
  <c r="J721" i="2"/>
  <c r="J722" i="2"/>
  <c r="J723" i="2"/>
  <c r="J724" i="2"/>
  <c r="J725" i="2"/>
  <c r="J726" i="2"/>
  <c r="J727" i="2"/>
  <c r="J728" i="2"/>
  <c r="J729" i="2"/>
  <c r="J730" i="2"/>
  <c r="J731" i="2"/>
  <c r="J732" i="2"/>
  <c r="J733" i="2"/>
  <c r="J734" i="2"/>
  <c r="J735" i="2"/>
  <c r="J736" i="2"/>
  <c r="J737" i="2"/>
  <c r="J738" i="2"/>
  <c r="J739" i="2"/>
  <c r="J740" i="2"/>
  <c r="J741" i="2"/>
  <c r="J742" i="2"/>
  <c r="J743" i="2"/>
  <c r="J744" i="2"/>
  <c r="J745" i="2"/>
  <c r="J746" i="2"/>
  <c r="J747" i="2"/>
  <c r="J748" i="2"/>
  <c r="J749" i="2"/>
  <c r="J750" i="2"/>
  <c r="J751" i="2"/>
  <c r="J752" i="2"/>
  <c r="J753" i="2"/>
  <c r="J754" i="2"/>
  <c r="J755" i="2"/>
  <c r="J756" i="2"/>
  <c r="J757" i="2"/>
  <c r="J758" i="2"/>
  <c r="J759" i="2"/>
  <c r="J760" i="2"/>
  <c r="J761" i="2"/>
  <c r="J762" i="2"/>
  <c r="J763" i="2"/>
  <c r="J764" i="2"/>
  <c r="J765" i="2"/>
  <c r="J766" i="2"/>
  <c r="J767" i="2"/>
  <c r="J768" i="2"/>
  <c r="J769" i="2"/>
  <c r="J770" i="2"/>
  <c r="J771" i="2"/>
  <c r="J772" i="2"/>
  <c r="J773" i="2"/>
  <c r="J774" i="2"/>
  <c r="J775" i="2"/>
  <c r="J776" i="2"/>
  <c r="J777" i="2"/>
  <c r="J778" i="2"/>
  <c r="J779" i="2"/>
  <c r="J780" i="2"/>
  <c r="J781" i="2"/>
  <c r="J782" i="2"/>
  <c r="J783" i="2"/>
  <c r="J784" i="2"/>
  <c r="J785" i="2"/>
  <c r="J786" i="2"/>
  <c r="J787" i="2"/>
  <c r="J788" i="2"/>
  <c r="J789" i="2"/>
  <c r="J790" i="2"/>
  <c r="J791" i="2"/>
  <c r="J792" i="2"/>
  <c r="J793" i="2"/>
  <c r="J794" i="2"/>
  <c r="J795" i="2"/>
  <c r="J796" i="2"/>
  <c r="J797" i="2"/>
  <c r="J798" i="2"/>
  <c r="J799" i="2"/>
  <c r="J800" i="2"/>
  <c r="J801" i="2"/>
  <c r="J802" i="2"/>
  <c r="J803" i="2"/>
  <c r="J804" i="2"/>
  <c r="J805" i="2"/>
  <c r="J806" i="2"/>
  <c r="J807" i="2"/>
  <c r="J808" i="2"/>
  <c r="J809" i="2"/>
  <c r="J810" i="2"/>
  <c r="J811" i="2"/>
  <c r="J812" i="2"/>
  <c r="J813" i="2"/>
  <c r="J814" i="2"/>
  <c r="J815" i="2"/>
  <c r="J816" i="2"/>
  <c r="J817" i="2"/>
  <c r="J818" i="2"/>
  <c r="J819" i="2"/>
  <c r="J820" i="2"/>
  <c r="J821" i="2"/>
  <c r="J822" i="2"/>
  <c r="J823" i="2"/>
  <c r="J824" i="2"/>
  <c r="J825" i="2"/>
  <c r="J826" i="2"/>
  <c r="J827" i="2"/>
  <c r="J828" i="2"/>
  <c r="J829" i="2"/>
  <c r="J830" i="2"/>
  <c r="J831" i="2"/>
  <c r="J832" i="2"/>
  <c r="J833" i="2"/>
  <c r="J834" i="2"/>
  <c r="J835" i="2"/>
  <c r="J836" i="2"/>
  <c r="J837" i="2"/>
  <c r="J838" i="2"/>
  <c r="J839" i="2"/>
  <c r="J840" i="2"/>
  <c r="J841" i="2"/>
  <c r="J842" i="2"/>
  <c r="J843" i="2"/>
  <c r="J844" i="2"/>
  <c r="J845" i="2"/>
  <c r="J846" i="2"/>
  <c r="J847" i="2"/>
  <c r="J848" i="2"/>
  <c r="J849" i="2"/>
  <c r="J850" i="2"/>
  <c r="J851" i="2"/>
  <c r="J852" i="2"/>
  <c r="J853" i="2"/>
  <c r="J854" i="2"/>
  <c r="J855" i="2"/>
  <c r="J856" i="2"/>
  <c r="J857" i="2"/>
  <c r="J858" i="2"/>
  <c r="J859" i="2"/>
  <c r="J860" i="2"/>
  <c r="J861" i="2"/>
  <c r="J862" i="2"/>
  <c r="J863" i="2"/>
  <c r="J864" i="2"/>
  <c r="J865" i="2"/>
  <c r="J866" i="2"/>
  <c r="J867" i="2"/>
  <c r="J868" i="2"/>
  <c r="J869" i="2"/>
  <c r="J870" i="2"/>
  <c r="J871" i="2"/>
  <c r="J872" i="2"/>
  <c r="J873" i="2"/>
  <c r="J874" i="2"/>
  <c r="J875" i="2"/>
  <c r="J876" i="2"/>
  <c r="J877" i="2"/>
  <c r="J878" i="2"/>
  <c r="J879" i="2"/>
  <c r="J880" i="2"/>
  <c r="J881" i="2"/>
  <c r="J882" i="2"/>
  <c r="J883" i="2"/>
  <c r="J884" i="2"/>
  <c r="J885" i="2"/>
  <c r="J886" i="2"/>
  <c r="J887" i="2"/>
  <c r="J888" i="2"/>
  <c r="J889" i="2"/>
  <c r="J890" i="2"/>
  <c r="J891" i="2"/>
  <c r="J892" i="2"/>
  <c r="J893" i="2"/>
  <c r="J894" i="2"/>
  <c r="J895" i="2"/>
  <c r="J896" i="2"/>
  <c r="J897" i="2"/>
  <c r="J898" i="2"/>
  <c r="J899" i="2"/>
  <c r="J900" i="2"/>
  <c r="J901" i="2"/>
  <c r="J902" i="2"/>
  <c r="J903" i="2"/>
  <c r="J904" i="2"/>
  <c r="J905" i="2"/>
  <c r="J906" i="2"/>
  <c r="J907" i="2"/>
  <c r="J908" i="2"/>
  <c r="J909" i="2"/>
  <c r="J910" i="2"/>
  <c r="J911" i="2"/>
  <c r="J912" i="2"/>
  <c r="J913" i="2"/>
  <c r="J914" i="2"/>
  <c r="J915" i="2"/>
  <c r="J916" i="2"/>
  <c r="J917" i="2"/>
  <c r="J918" i="2"/>
  <c r="J919" i="2"/>
  <c r="J920" i="2"/>
  <c r="J921" i="2"/>
  <c r="J922" i="2"/>
  <c r="J923" i="2"/>
  <c r="J924" i="2"/>
  <c r="J925" i="2"/>
  <c r="J926" i="2"/>
  <c r="J927" i="2"/>
  <c r="J928" i="2"/>
  <c r="J929" i="2"/>
  <c r="J930" i="2"/>
  <c r="J931" i="2"/>
  <c r="J932" i="2"/>
  <c r="J933" i="2"/>
  <c r="J934" i="2"/>
  <c r="J935" i="2"/>
  <c r="J936" i="2"/>
  <c r="J937" i="2"/>
  <c r="J938" i="2"/>
  <c r="J939" i="2"/>
  <c r="J940" i="2"/>
  <c r="J941" i="2"/>
  <c r="J942" i="2"/>
  <c r="J943" i="2"/>
  <c r="J944" i="2"/>
  <c r="J945" i="2"/>
  <c r="J946" i="2"/>
  <c r="J947" i="2"/>
  <c r="J948" i="2"/>
  <c r="J949" i="2"/>
  <c r="J950" i="2"/>
  <c r="J951" i="2"/>
  <c r="J952" i="2"/>
  <c r="J953" i="2"/>
  <c r="J954" i="2"/>
  <c r="J955" i="2"/>
  <c r="J956" i="2"/>
  <c r="J957" i="2"/>
  <c r="J958" i="2"/>
  <c r="J959" i="2"/>
  <c r="J960" i="2"/>
  <c r="J961" i="2"/>
  <c r="J962" i="2"/>
  <c r="J963" i="2"/>
  <c r="J964" i="2"/>
  <c r="J965" i="2"/>
  <c r="J966" i="2"/>
  <c r="J967" i="2"/>
  <c r="J968" i="2"/>
  <c r="J969" i="2"/>
  <c r="J970" i="2"/>
  <c r="J971" i="2"/>
  <c r="J972" i="2"/>
  <c r="J973" i="2"/>
  <c r="J974" i="2"/>
  <c r="J975" i="2"/>
  <c r="J976" i="2"/>
  <c r="J977" i="2"/>
  <c r="J978" i="2"/>
  <c r="J979" i="2"/>
  <c r="J980" i="2"/>
  <c r="J981" i="2"/>
  <c r="J982" i="2"/>
  <c r="J983" i="2"/>
  <c r="J984" i="2"/>
  <c r="J985" i="2"/>
  <c r="J986" i="2"/>
  <c r="J987" i="2"/>
  <c r="J988" i="2"/>
  <c r="J989" i="2"/>
  <c r="J990" i="2"/>
  <c r="J991" i="2"/>
  <c r="J992" i="2"/>
  <c r="J993" i="2"/>
  <c r="J994" i="2"/>
  <c r="J995" i="2"/>
  <c r="J996" i="2"/>
  <c r="J997" i="2"/>
  <c r="J998" i="2"/>
  <c r="J999" i="2"/>
  <c r="J1000" i="2"/>
  <c r="J1001" i="2"/>
  <c r="J1002" i="2"/>
  <c r="J1003" i="2"/>
  <c r="J1004" i="2"/>
  <c r="J1005" i="2"/>
  <c r="J1006" i="2"/>
  <c r="J1007" i="2"/>
  <c r="J1008" i="2"/>
  <c r="J1009" i="2"/>
  <c r="J1010" i="2"/>
  <c r="J1011" i="2"/>
  <c r="J1012" i="2"/>
  <c r="J1013" i="2"/>
  <c r="J1014" i="2"/>
  <c r="J1015" i="2"/>
  <c r="J1016" i="2"/>
  <c r="J1017" i="2"/>
  <c r="J1018" i="2"/>
  <c r="J1019" i="2"/>
  <c r="J1020" i="2"/>
  <c r="J1021" i="2"/>
  <c r="J1022" i="2"/>
  <c r="J1023" i="2"/>
  <c r="J1024" i="2"/>
  <c r="J1025" i="2"/>
  <c r="J1026" i="2"/>
  <c r="J1027" i="2"/>
  <c r="J1028" i="2"/>
  <c r="J1029" i="2"/>
  <c r="J1030" i="2"/>
  <c r="J1031" i="2"/>
  <c r="J1032" i="2"/>
  <c r="J1033" i="2"/>
  <c r="J1034" i="2"/>
  <c r="J1035" i="2"/>
  <c r="J1036" i="2"/>
  <c r="J1037" i="2"/>
  <c r="J1038" i="2"/>
  <c r="J1039" i="2"/>
  <c r="J1040" i="2"/>
  <c r="J1041" i="2"/>
  <c r="J1042" i="2"/>
  <c r="J1043" i="2"/>
  <c r="J1044" i="2"/>
  <c r="J1045" i="2"/>
  <c r="J1046" i="2"/>
  <c r="J1047" i="2"/>
  <c r="J1048" i="2"/>
  <c r="J1049" i="2"/>
  <c r="J1050" i="2"/>
  <c r="J1051" i="2"/>
  <c r="J1052" i="2"/>
  <c r="J1053" i="2"/>
  <c r="J1054" i="2"/>
  <c r="J1055" i="2"/>
  <c r="J1056" i="2"/>
  <c r="J1057" i="2"/>
  <c r="J1058" i="2"/>
  <c r="J1059" i="2"/>
  <c r="J1060" i="2"/>
  <c r="J1061" i="2"/>
  <c r="J1062" i="2"/>
  <c r="J1063" i="2"/>
  <c r="J1064" i="2"/>
  <c r="J1065" i="2"/>
  <c r="J1066" i="2"/>
  <c r="J1067" i="2"/>
  <c r="J1068" i="2"/>
  <c r="J1069" i="2"/>
  <c r="J1070" i="2"/>
  <c r="J1071" i="2"/>
  <c r="J1072" i="2"/>
  <c r="J1073" i="2"/>
  <c r="J1074" i="2"/>
  <c r="J1075" i="2"/>
  <c r="J1076" i="2"/>
  <c r="J1077" i="2"/>
  <c r="J1078" i="2"/>
  <c r="J1079" i="2"/>
  <c r="J1080" i="2"/>
  <c r="J1081" i="2"/>
  <c r="J1082" i="2"/>
  <c r="J1083" i="2"/>
  <c r="J1084" i="2"/>
  <c r="J1085" i="2"/>
  <c r="J1086" i="2"/>
  <c r="J1087" i="2"/>
  <c r="J1088" i="2"/>
  <c r="J1089" i="2"/>
  <c r="J1090" i="2"/>
  <c r="J1091" i="2"/>
  <c r="J1092" i="2"/>
  <c r="J1093" i="2"/>
  <c r="J1094" i="2"/>
  <c r="J1095" i="2"/>
  <c r="J1096" i="2"/>
  <c r="J1097" i="2"/>
  <c r="J1098" i="2"/>
  <c r="J1099" i="2"/>
  <c r="J1100" i="2"/>
  <c r="J1101" i="2"/>
  <c r="J1102" i="2"/>
  <c r="J1103" i="2"/>
  <c r="J1104" i="2"/>
  <c r="J1105" i="2"/>
  <c r="J1106" i="2"/>
  <c r="J1107" i="2"/>
  <c r="J1108" i="2"/>
  <c r="J1109" i="2"/>
  <c r="J1110" i="2"/>
  <c r="J1111" i="2"/>
  <c r="J1112" i="2"/>
  <c r="J1113" i="2"/>
  <c r="J1114" i="2"/>
  <c r="J1115" i="2"/>
  <c r="J1116" i="2"/>
  <c r="J1117" i="2"/>
  <c r="J1118" i="2"/>
  <c r="J1119" i="2"/>
  <c r="J1120" i="2"/>
  <c r="J1121" i="2"/>
  <c r="J1122" i="2"/>
  <c r="J1123" i="2"/>
  <c r="J1124" i="2"/>
  <c r="J1125" i="2"/>
  <c r="J1126" i="2"/>
  <c r="J1127" i="2"/>
  <c r="J1128" i="2"/>
  <c r="J1129" i="2"/>
  <c r="J1130" i="2"/>
  <c r="J1131" i="2"/>
  <c r="J1132" i="2"/>
  <c r="J1133" i="2"/>
  <c r="J1134" i="2"/>
  <c r="J1135" i="2"/>
  <c r="J1136" i="2"/>
  <c r="J1137" i="2"/>
  <c r="J1138" i="2"/>
  <c r="J1139" i="2"/>
  <c r="J1140" i="2"/>
  <c r="J1141" i="2"/>
  <c r="J1142" i="2"/>
  <c r="J1143" i="2"/>
  <c r="J1144" i="2"/>
  <c r="J1145" i="2"/>
  <c r="J1146" i="2"/>
  <c r="J1147" i="2"/>
  <c r="J1148" i="2"/>
  <c r="J1149" i="2"/>
  <c r="J1150" i="2"/>
  <c r="J1151" i="2"/>
  <c r="J1152" i="2"/>
  <c r="J1153" i="2"/>
  <c r="J1154" i="2"/>
  <c r="J1155" i="2"/>
  <c r="J1156" i="2"/>
  <c r="J1157" i="2"/>
  <c r="J1158" i="2"/>
  <c r="J1159" i="2"/>
  <c r="J1160" i="2"/>
  <c r="J1161" i="2"/>
  <c r="J1162" i="2"/>
  <c r="J1163" i="2"/>
  <c r="J1164" i="2"/>
  <c r="J1165" i="2"/>
  <c r="J1166" i="2"/>
  <c r="J1167" i="2"/>
  <c r="J1168" i="2"/>
  <c r="J1169" i="2"/>
  <c r="J1170" i="2"/>
  <c r="J1171" i="2"/>
  <c r="J1172" i="2"/>
  <c r="J1173" i="2"/>
  <c r="J1174" i="2"/>
  <c r="J1175" i="2"/>
  <c r="J1176" i="2"/>
  <c r="J1177" i="2"/>
  <c r="J1178" i="2"/>
  <c r="J1179" i="2"/>
  <c r="J1180" i="2"/>
  <c r="J1181" i="2"/>
  <c r="J1182" i="2"/>
  <c r="J1183" i="2"/>
  <c r="J1184" i="2"/>
  <c r="J1185" i="2"/>
  <c r="J1186" i="2"/>
  <c r="J1187" i="2"/>
  <c r="J1188" i="2"/>
  <c r="J1189" i="2"/>
  <c r="J1190" i="2"/>
  <c r="J1191" i="2"/>
  <c r="J1192" i="2"/>
  <c r="J1193" i="2"/>
  <c r="J1194" i="2"/>
  <c r="J1195" i="2"/>
  <c r="J1196" i="2"/>
  <c r="J1197" i="2"/>
  <c r="J1198" i="2"/>
  <c r="J1199" i="2"/>
  <c r="J1200" i="2"/>
  <c r="J1201" i="2"/>
  <c r="J1202" i="2"/>
  <c r="J1203" i="2"/>
  <c r="J1204" i="2"/>
  <c r="J1205" i="2"/>
  <c r="J1206" i="2"/>
  <c r="J1207" i="2"/>
  <c r="J1208" i="2"/>
  <c r="J1209" i="2"/>
  <c r="J1210" i="2"/>
  <c r="J1211" i="2"/>
  <c r="J1212" i="2"/>
  <c r="J1213" i="2"/>
  <c r="J1214" i="2"/>
  <c r="J1215" i="2"/>
  <c r="J1216" i="2"/>
  <c r="J1217" i="2"/>
  <c r="J1218" i="2"/>
  <c r="J1219" i="2"/>
  <c r="J1220" i="2"/>
  <c r="J1221" i="2"/>
  <c r="J1222" i="2"/>
  <c r="J1223" i="2"/>
  <c r="J1224" i="2"/>
  <c r="J1225" i="2"/>
  <c r="J1226" i="2"/>
  <c r="J1227" i="2"/>
  <c r="J1228" i="2"/>
  <c r="J1229" i="2"/>
  <c r="J1230" i="2"/>
  <c r="J1231" i="2"/>
  <c r="J1232" i="2"/>
  <c r="J1233" i="2"/>
  <c r="J1234" i="2"/>
  <c r="J1235" i="2"/>
  <c r="J1236" i="2"/>
  <c r="J1237" i="2"/>
  <c r="J1238" i="2"/>
  <c r="J1239" i="2"/>
  <c r="J1240" i="2"/>
  <c r="J1241" i="2"/>
  <c r="J1242" i="2"/>
  <c r="J1243" i="2"/>
  <c r="J1244" i="2"/>
  <c r="J1245" i="2"/>
  <c r="J1246" i="2"/>
  <c r="J1247" i="2"/>
  <c r="J1248" i="2"/>
  <c r="J1249" i="2"/>
  <c r="J1250" i="2"/>
  <c r="J1251" i="2"/>
  <c r="J1252" i="2"/>
  <c r="J1253" i="2"/>
  <c r="J1254" i="2"/>
  <c r="J1255" i="2"/>
  <c r="J1256" i="2"/>
  <c r="J1257" i="2"/>
  <c r="J1258" i="2"/>
  <c r="J1259" i="2"/>
  <c r="J1260" i="2"/>
  <c r="J1261" i="2"/>
  <c r="J1262" i="2"/>
  <c r="J1263" i="2"/>
  <c r="J1264" i="2"/>
  <c r="J1265" i="2"/>
  <c r="J1266" i="2"/>
  <c r="J1267" i="2"/>
  <c r="J1268" i="2"/>
  <c r="J1269" i="2"/>
  <c r="J1270" i="2"/>
  <c r="J1271" i="2"/>
  <c r="J1272" i="2"/>
  <c r="J1273" i="2"/>
  <c r="J1274" i="2"/>
  <c r="J1275" i="2"/>
  <c r="J1276" i="2"/>
  <c r="J1277" i="2"/>
  <c r="J1278" i="2"/>
  <c r="J1279" i="2"/>
  <c r="J1280" i="2"/>
  <c r="J1281" i="2"/>
  <c r="J1282" i="2"/>
  <c r="J1283" i="2"/>
  <c r="J1284" i="2"/>
  <c r="J1285" i="2"/>
  <c r="J1286" i="2"/>
  <c r="J1287" i="2"/>
  <c r="J1288" i="2"/>
  <c r="J1289" i="2"/>
  <c r="J1290" i="2"/>
  <c r="J1291" i="2"/>
  <c r="J1292" i="2"/>
  <c r="J1293" i="2"/>
  <c r="J1294" i="2"/>
  <c r="J1295" i="2"/>
  <c r="J1296" i="2"/>
  <c r="J1297" i="2"/>
  <c r="J1298" i="2"/>
  <c r="J1299" i="2"/>
  <c r="J1300" i="2"/>
  <c r="J1301" i="2"/>
  <c r="J1302" i="2"/>
  <c r="J1303" i="2"/>
  <c r="J1304" i="2"/>
  <c r="J1305" i="2"/>
  <c r="J1306" i="2"/>
  <c r="J1307" i="2"/>
  <c r="J1308" i="2"/>
  <c r="J1309" i="2"/>
  <c r="J1310" i="2"/>
  <c r="J1311" i="2"/>
  <c r="J1312" i="2"/>
  <c r="J1313" i="2"/>
  <c r="J1314" i="2"/>
  <c r="J1315" i="2"/>
  <c r="J1316" i="2"/>
  <c r="J1317" i="2"/>
  <c r="J1318" i="2"/>
  <c r="J1319" i="2"/>
  <c r="J1320" i="2"/>
  <c r="J1321" i="2"/>
  <c r="J1322" i="2"/>
  <c r="J1323" i="2"/>
  <c r="J1324" i="2"/>
  <c r="J1325" i="2"/>
  <c r="J1326" i="2"/>
  <c r="J1327" i="2"/>
  <c r="J1328" i="2"/>
  <c r="J1329" i="2"/>
  <c r="J1330" i="2"/>
  <c r="J1331" i="2"/>
  <c r="J1332" i="2"/>
  <c r="J1333" i="2"/>
  <c r="J1334" i="2"/>
  <c r="J1335" i="2"/>
  <c r="J1336" i="2"/>
  <c r="J1337" i="2"/>
  <c r="J1338" i="2"/>
  <c r="J1339" i="2"/>
  <c r="J1340" i="2"/>
  <c r="J1341" i="2"/>
  <c r="J1342" i="2"/>
  <c r="J1343" i="2"/>
  <c r="J1344" i="2"/>
  <c r="J1345" i="2"/>
  <c r="J1346" i="2"/>
  <c r="J1347" i="2"/>
  <c r="J1348" i="2"/>
  <c r="J1349" i="2"/>
  <c r="J1350" i="2"/>
  <c r="J1351" i="2"/>
  <c r="J1352" i="2"/>
  <c r="J1353" i="2"/>
  <c r="J1354" i="2"/>
  <c r="J1355" i="2"/>
  <c r="J1356" i="2"/>
  <c r="J1357" i="2"/>
  <c r="J1358" i="2"/>
  <c r="J1359" i="2"/>
  <c r="J1360" i="2"/>
  <c r="J1361" i="2"/>
  <c r="J1362" i="2"/>
  <c r="J1363" i="2"/>
  <c r="J1364" i="2"/>
  <c r="J1365" i="2"/>
  <c r="J1366" i="2"/>
  <c r="J1367" i="2"/>
  <c r="J1368" i="2"/>
  <c r="J1369" i="2"/>
  <c r="J1370" i="2"/>
  <c r="J1371" i="2"/>
  <c r="J1372" i="2"/>
  <c r="J1373" i="2"/>
  <c r="J1374" i="2"/>
  <c r="J1375" i="2"/>
  <c r="J1376" i="2"/>
  <c r="J1377" i="2"/>
  <c r="J1378" i="2"/>
  <c r="J1379" i="2"/>
  <c r="J1380" i="2"/>
  <c r="J1381" i="2"/>
  <c r="J1382" i="2"/>
  <c r="J1383" i="2"/>
  <c r="J1384" i="2"/>
  <c r="J1385" i="2"/>
  <c r="J1386" i="2"/>
  <c r="J1387" i="2"/>
  <c r="J1388" i="2"/>
  <c r="J1389" i="2"/>
  <c r="J1390" i="2"/>
  <c r="J1391" i="2"/>
  <c r="J1392" i="2"/>
  <c r="J1393" i="2"/>
  <c r="J1394" i="2"/>
  <c r="J1395" i="2"/>
  <c r="J1396" i="2"/>
  <c r="J1397" i="2"/>
  <c r="J1398" i="2"/>
  <c r="J1399" i="2"/>
  <c r="J1400" i="2"/>
  <c r="J1401" i="2"/>
  <c r="J1402" i="2"/>
  <c r="J1403" i="2"/>
  <c r="J1404" i="2"/>
  <c r="J1405" i="2"/>
  <c r="J1406" i="2"/>
  <c r="J1407" i="2"/>
  <c r="J1408" i="2"/>
  <c r="J1409" i="2"/>
  <c r="J1410" i="2"/>
  <c r="J1411" i="2"/>
  <c r="J1412" i="2"/>
  <c r="J1413" i="2"/>
  <c r="J1414" i="2"/>
  <c r="J1415" i="2"/>
  <c r="J1416" i="2"/>
  <c r="J1417" i="2"/>
  <c r="J1418" i="2"/>
  <c r="J1419" i="2"/>
  <c r="J1420" i="2"/>
  <c r="J1421" i="2"/>
  <c r="J1422" i="2"/>
  <c r="J1423" i="2"/>
  <c r="J1424" i="2"/>
  <c r="J1425" i="2"/>
  <c r="J1426" i="2"/>
  <c r="J1427" i="2"/>
  <c r="J1428" i="2"/>
  <c r="J1429" i="2"/>
  <c r="J1430" i="2"/>
  <c r="J1431" i="2"/>
  <c r="J1432" i="2"/>
  <c r="J1433" i="2"/>
  <c r="J1434" i="2"/>
  <c r="J1435" i="2"/>
  <c r="J1436" i="2"/>
  <c r="J1437" i="2"/>
  <c r="J1438" i="2"/>
  <c r="J1439" i="2"/>
  <c r="J1440" i="2"/>
  <c r="J1441" i="2"/>
  <c r="J1442" i="2"/>
  <c r="J1443" i="2"/>
  <c r="J1444" i="2"/>
  <c r="J1445" i="2"/>
  <c r="J1446" i="2"/>
  <c r="J1447" i="2"/>
  <c r="J1448" i="2"/>
  <c r="J1449" i="2"/>
  <c r="J1450" i="2"/>
  <c r="J1451" i="2"/>
  <c r="J1452" i="2"/>
  <c r="J1453" i="2"/>
  <c r="J1454" i="2"/>
  <c r="J1455" i="2"/>
  <c r="J1456" i="2"/>
  <c r="J1457" i="2"/>
  <c r="J1458" i="2"/>
  <c r="J1459" i="2"/>
  <c r="J1460" i="2"/>
  <c r="J1461" i="2"/>
  <c r="J1462" i="2"/>
  <c r="J1463" i="2"/>
  <c r="J1464" i="2"/>
  <c r="J1465" i="2"/>
  <c r="J1466" i="2"/>
  <c r="J1467" i="2"/>
  <c r="J1468" i="2"/>
  <c r="J1469" i="2"/>
  <c r="J1470" i="2"/>
  <c r="J1471" i="2"/>
  <c r="J1472" i="2"/>
  <c r="J1473" i="2"/>
  <c r="J1474" i="2"/>
  <c r="J1475" i="2"/>
  <c r="J1476" i="2"/>
  <c r="J1477" i="2"/>
  <c r="J1478" i="2"/>
  <c r="J1479" i="2"/>
  <c r="J1480" i="2"/>
  <c r="J1481" i="2"/>
  <c r="J1482" i="2"/>
  <c r="J1483" i="2"/>
  <c r="J1484" i="2"/>
  <c r="J1485" i="2"/>
  <c r="J1486" i="2"/>
  <c r="J1487" i="2"/>
  <c r="J1488" i="2"/>
  <c r="J1489" i="2"/>
  <c r="J1490" i="2"/>
  <c r="J1491" i="2"/>
  <c r="J1492" i="2"/>
  <c r="J1493" i="2"/>
  <c r="J1494" i="2"/>
  <c r="J1495" i="2"/>
  <c r="J1496" i="2"/>
  <c r="J1497" i="2"/>
  <c r="J1498" i="2"/>
  <c r="J1499" i="2"/>
  <c r="J1500" i="2"/>
  <c r="J1501" i="2"/>
  <c r="J1502" i="2"/>
  <c r="J1503" i="2"/>
  <c r="J1504" i="2"/>
  <c r="J1505" i="2"/>
  <c r="J1506" i="2"/>
  <c r="J1507" i="2"/>
  <c r="J1508" i="2"/>
  <c r="J1509" i="2"/>
  <c r="J1510" i="2"/>
  <c r="J1511" i="2"/>
  <c r="J1512" i="2"/>
  <c r="J1513" i="2"/>
  <c r="J1514" i="2"/>
  <c r="J1515" i="2"/>
  <c r="J1516" i="2"/>
  <c r="J1517" i="2"/>
  <c r="J1518" i="2"/>
  <c r="J1519" i="2"/>
  <c r="J1520" i="2"/>
  <c r="J1521" i="2"/>
  <c r="J1522" i="2"/>
  <c r="J1523" i="2"/>
  <c r="J1524" i="2"/>
  <c r="J1525" i="2"/>
  <c r="J1526" i="2"/>
  <c r="J1527" i="2"/>
  <c r="J1528" i="2"/>
  <c r="J1529" i="2"/>
  <c r="J1530" i="2"/>
  <c r="J1531" i="2"/>
  <c r="J1532" i="2"/>
  <c r="J1533" i="2"/>
  <c r="J1534" i="2"/>
  <c r="J1535" i="2"/>
  <c r="J1536" i="2"/>
  <c r="J1537" i="2"/>
  <c r="J1538" i="2"/>
  <c r="J1539" i="2"/>
  <c r="J1540" i="2"/>
  <c r="J1541" i="2"/>
  <c r="J1542" i="2"/>
  <c r="J1543" i="2"/>
  <c r="J1544" i="2"/>
  <c r="J1545" i="2"/>
  <c r="J1546" i="2"/>
  <c r="J1547" i="2"/>
  <c r="J1548" i="2"/>
  <c r="J1549" i="2"/>
  <c r="J1550" i="2"/>
  <c r="J1551" i="2"/>
  <c r="J1552" i="2"/>
  <c r="J1553" i="2"/>
  <c r="J1554" i="2"/>
  <c r="J1555" i="2"/>
  <c r="J1556" i="2"/>
  <c r="J1557" i="2"/>
  <c r="J1558" i="2"/>
  <c r="J1559" i="2"/>
  <c r="J1560" i="2"/>
  <c r="J1561" i="2"/>
  <c r="J1562" i="2"/>
  <c r="J1563" i="2"/>
  <c r="J1564" i="2"/>
  <c r="J1565" i="2"/>
  <c r="J1566" i="2"/>
  <c r="J1567" i="2"/>
  <c r="J1568" i="2"/>
  <c r="J1569" i="2"/>
  <c r="J1570" i="2"/>
  <c r="J1571" i="2"/>
  <c r="J1572" i="2"/>
  <c r="J1573" i="2"/>
  <c r="J1574" i="2"/>
  <c r="J1575" i="2"/>
  <c r="J1576" i="2"/>
  <c r="J1577" i="2"/>
  <c r="J1578" i="2"/>
  <c r="J1579" i="2"/>
  <c r="J1580" i="2"/>
  <c r="J1581" i="2"/>
  <c r="J1582" i="2"/>
  <c r="J1583" i="2"/>
  <c r="J1584" i="2"/>
  <c r="J1585" i="2"/>
  <c r="J1586" i="2"/>
  <c r="J1587" i="2"/>
  <c r="J1588" i="2"/>
  <c r="J1589" i="2"/>
  <c r="J1590" i="2"/>
  <c r="J1591" i="2"/>
  <c r="J1592" i="2"/>
  <c r="J1593" i="2"/>
  <c r="J1594" i="2"/>
  <c r="J1595" i="2"/>
  <c r="J1596" i="2"/>
  <c r="J1597" i="2"/>
  <c r="J1598" i="2"/>
  <c r="J1599" i="2"/>
  <c r="J1600" i="2"/>
  <c r="J1601" i="2"/>
  <c r="J1602" i="2"/>
  <c r="J1603" i="2"/>
  <c r="J1604" i="2"/>
  <c r="J1605" i="2"/>
  <c r="J1606" i="2"/>
  <c r="J1607" i="2"/>
  <c r="J1608" i="2"/>
  <c r="J1609" i="2"/>
  <c r="J1610" i="2"/>
  <c r="J1611" i="2"/>
  <c r="J1612" i="2"/>
  <c r="J1613" i="2"/>
  <c r="J1614" i="2"/>
  <c r="J1615" i="2"/>
  <c r="J1616" i="2"/>
  <c r="J1617" i="2"/>
  <c r="J1618" i="2"/>
  <c r="J1619" i="2"/>
  <c r="J1620" i="2"/>
  <c r="J1621" i="2"/>
  <c r="J1622" i="2"/>
  <c r="J1623" i="2"/>
  <c r="J1624" i="2"/>
  <c r="J1625" i="2"/>
  <c r="J1626" i="2"/>
  <c r="J1627" i="2"/>
  <c r="J1628" i="2"/>
  <c r="J1629" i="2"/>
  <c r="J1630" i="2"/>
  <c r="J1631" i="2"/>
  <c r="J1632" i="2"/>
  <c r="J1633" i="2"/>
  <c r="J1634" i="2"/>
  <c r="J1635" i="2"/>
  <c r="J1636" i="2"/>
  <c r="J1637" i="2"/>
  <c r="J1638" i="2"/>
  <c r="J1639" i="2"/>
  <c r="J1640" i="2"/>
  <c r="J1641" i="2"/>
  <c r="J1642" i="2"/>
  <c r="J1643" i="2"/>
  <c r="J1644" i="2"/>
  <c r="J1645" i="2"/>
  <c r="J1646" i="2"/>
  <c r="J1647" i="2"/>
  <c r="J1648" i="2"/>
  <c r="J1649" i="2"/>
  <c r="J1650" i="2"/>
  <c r="J1651" i="2"/>
  <c r="J1652" i="2"/>
  <c r="J1653" i="2"/>
  <c r="J1654" i="2"/>
  <c r="J1655" i="2"/>
  <c r="J1656" i="2"/>
  <c r="J1657" i="2"/>
  <c r="J1658" i="2"/>
  <c r="J1659" i="2"/>
  <c r="J1660" i="2"/>
  <c r="J1661" i="2"/>
  <c r="J1662" i="2"/>
  <c r="J1663" i="2"/>
  <c r="J1664" i="2"/>
  <c r="J1665" i="2"/>
  <c r="J1666" i="2"/>
  <c r="J1667" i="2"/>
  <c r="J1668" i="2"/>
  <c r="J1669" i="2"/>
  <c r="J1670" i="2"/>
  <c r="J1671" i="2"/>
  <c r="J1672" i="2"/>
  <c r="J1673" i="2"/>
  <c r="J1674" i="2"/>
  <c r="J1675" i="2"/>
  <c r="J1676" i="2"/>
  <c r="J1677" i="2"/>
  <c r="J1678" i="2"/>
  <c r="J1679" i="2"/>
  <c r="J1680" i="2"/>
  <c r="J1681" i="2"/>
  <c r="J1682" i="2"/>
  <c r="J1683" i="2"/>
  <c r="J1684" i="2"/>
  <c r="J1685" i="2"/>
  <c r="J1686" i="2"/>
  <c r="J1687" i="2"/>
  <c r="J1688" i="2"/>
  <c r="J1689" i="2"/>
  <c r="J1690" i="2"/>
  <c r="J1691" i="2"/>
  <c r="J1692" i="2"/>
  <c r="J1693" i="2"/>
  <c r="J1694" i="2"/>
  <c r="J1695" i="2"/>
  <c r="J1696" i="2"/>
  <c r="J1697" i="2"/>
  <c r="J1698" i="2"/>
  <c r="J1699" i="2"/>
  <c r="J1700" i="2"/>
  <c r="J1701" i="2"/>
  <c r="J1702" i="2"/>
  <c r="J1703" i="2"/>
  <c r="J1704" i="2"/>
  <c r="J1705" i="2"/>
  <c r="J1706" i="2"/>
  <c r="J1707" i="2"/>
  <c r="J1708" i="2"/>
  <c r="J1709" i="2"/>
  <c r="J1710" i="2"/>
  <c r="J1711" i="2"/>
  <c r="J1712" i="2"/>
  <c r="J1713" i="2"/>
  <c r="J1714" i="2"/>
  <c r="J1715" i="2"/>
  <c r="J1716" i="2"/>
  <c r="J1717" i="2"/>
  <c r="J1718" i="2"/>
  <c r="J1719" i="2"/>
  <c r="J1720" i="2"/>
  <c r="J1721" i="2"/>
  <c r="J1722" i="2"/>
  <c r="J1723" i="2"/>
  <c r="J1724" i="2"/>
  <c r="J1725" i="2"/>
  <c r="J1726" i="2"/>
  <c r="J1727" i="2"/>
  <c r="J1728" i="2"/>
  <c r="J1729" i="2"/>
  <c r="J1730" i="2"/>
  <c r="J1731" i="2"/>
  <c r="J1732" i="2"/>
  <c r="J1733" i="2"/>
  <c r="J1734" i="2"/>
  <c r="J1735" i="2"/>
  <c r="J1736" i="2"/>
  <c r="J1737" i="2"/>
  <c r="J1738" i="2"/>
  <c r="J1739" i="2"/>
  <c r="J1740" i="2"/>
  <c r="J1741" i="2"/>
  <c r="J1742" i="2"/>
  <c r="J1743" i="2"/>
  <c r="J1744" i="2"/>
  <c r="J1745" i="2"/>
  <c r="J1746" i="2"/>
  <c r="J1747" i="2"/>
  <c r="J1748" i="2"/>
  <c r="J1749" i="2"/>
  <c r="J1750" i="2"/>
  <c r="J1751" i="2"/>
  <c r="J1752" i="2"/>
  <c r="J1753" i="2"/>
  <c r="J1754" i="2"/>
  <c r="J1755" i="2"/>
  <c r="J1756" i="2"/>
  <c r="J1757" i="2"/>
  <c r="J1758" i="2"/>
  <c r="J1759" i="2"/>
  <c r="J1760" i="2"/>
  <c r="J1761" i="2"/>
  <c r="J1762" i="2"/>
  <c r="J1763" i="2"/>
  <c r="J1764" i="2"/>
  <c r="J1765" i="2"/>
  <c r="J1766" i="2"/>
  <c r="J1767" i="2"/>
  <c r="J1768" i="2"/>
  <c r="J1769" i="2"/>
  <c r="J1770" i="2"/>
  <c r="J1771" i="2"/>
  <c r="J1772" i="2"/>
  <c r="J1773" i="2"/>
  <c r="J1774" i="2"/>
  <c r="J1775" i="2"/>
  <c r="J1776" i="2"/>
  <c r="J1777" i="2"/>
  <c r="J1778" i="2"/>
  <c r="J1779" i="2"/>
  <c r="J1780" i="2"/>
  <c r="J1781" i="2"/>
  <c r="J1782" i="2"/>
  <c r="J1783" i="2"/>
  <c r="J1784" i="2"/>
  <c r="J1785" i="2"/>
  <c r="J1786" i="2"/>
  <c r="J1787" i="2"/>
  <c r="J1788" i="2"/>
  <c r="J1789" i="2"/>
  <c r="J1790" i="2"/>
  <c r="J1791" i="2"/>
  <c r="J1792" i="2"/>
  <c r="J1793" i="2"/>
  <c r="J1794" i="2"/>
  <c r="J1795" i="2"/>
  <c r="J1796" i="2"/>
  <c r="J1797" i="2"/>
  <c r="J1798" i="2"/>
  <c r="J1799" i="2"/>
  <c r="J1800" i="2"/>
  <c r="J1801" i="2"/>
  <c r="J1802" i="2"/>
  <c r="J1803" i="2"/>
  <c r="J1804" i="2"/>
  <c r="J1805" i="2"/>
  <c r="J1806" i="2"/>
  <c r="J1807" i="2"/>
  <c r="J1808" i="2"/>
  <c r="J1809" i="2"/>
  <c r="J1810" i="2"/>
  <c r="J1811" i="2"/>
  <c r="J1812" i="2"/>
  <c r="J1813" i="2"/>
  <c r="J1814" i="2"/>
  <c r="J1815" i="2"/>
  <c r="J1816" i="2"/>
  <c r="J1817" i="2"/>
  <c r="J1818" i="2"/>
  <c r="J1819" i="2"/>
  <c r="J1820" i="2"/>
  <c r="J1821" i="2"/>
  <c r="J1822" i="2"/>
  <c r="J1823" i="2"/>
  <c r="J1824" i="2"/>
  <c r="J1825" i="2"/>
  <c r="J1826" i="2"/>
  <c r="J1827" i="2"/>
  <c r="J1828" i="2"/>
  <c r="J1829" i="2"/>
  <c r="J1830" i="2"/>
  <c r="J1831" i="2"/>
  <c r="J1832" i="2"/>
  <c r="J1833" i="2"/>
  <c r="J1834" i="2"/>
  <c r="J1835" i="2"/>
  <c r="J1836" i="2"/>
  <c r="J1837" i="2"/>
  <c r="J1838" i="2"/>
  <c r="J1839" i="2"/>
  <c r="J1840" i="2"/>
  <c r="J1841" i="2"/>
  <c r="J1842" i="2"/>
  <c r="J1843" i="2"/>
  <c r="J1844" i="2"/>
  <c r="J1845" i="2"/>
  <c r="J1846" i="2"/>
  <c r="J1847" i="2"/>
  <c r="J1848" i="2"/>
  <c r="J1849" i="2"/>
  <c r="J1850" i="2"/>
  <c r="J1851" i="2"/>
  <c r="J1852" i="2"/>
  <c r="J1853" i="2"/>
  <c r="J1854" i="2"/>
  <c r="J1855" i="2"/>
  <c r="J1856" i="2"/>
  <c r="J1857" i="2"/>
  <c r="J1858" i="2"/>
  <c r="J1859" i="2"/>
  <c r="J1860" i="2"/>
  <c r="J1861" i="2"/>
  <c r="J1862" i="2"/>
  <c r="J1863" i="2"/>
  <c r="J1864" i="2"/>
  <c r="J1865" i="2"/>
  <c r="J1866" i="2"/>
  <c r="J1867" i="2"/>
  <c r="J1868" i="2"/>
  <c r="J1869" i="2"/>
  <c r="J1870" i="2"/>
  <c r="J1871" i="2"/>
  <c r="J1872" i="2"/>
  <c r="J1873" i="2"/>
  <c r="J1874" i="2"/>
  <c r="J1875" i="2"/>
  <c r="J1876" i="2"/>
  <c r="J1877" i="2"/>
  <c r="J1878" i="2"/>
  <c r="J1879" i="2"/>
  <c r="J1880" i="2"/>
  <c r="J1881" i="2"/>
  <c r="J1882" i="2"/>
  <c r="J1883" i="2"/>
  <c r="J1884" i="2"/>
  <c r="J1885" i="2"/>
  <c r="J1886" i="2"/>
  <c r="J1887" i="2"/>
  <c r="J1888" i="2"/>
  <c r="J1889" i="2"/>
  <c r="J1890" i="2"/>
  <c r="J1891" i="2"/>
  <c r="J1892" i="2"/>
  <c r="J1893" i="2"/>
  <c r="J1894" i="2"/>
  <c r="J1895" i="2"/>
  <c r="J1896" i="2"/>
  <c r="J1897" i="2"/>
  <c r="J1898" i="2"/>
  <c r="J1899" i="2"/>
  <c r="J1900" i="2"/>
  <c r="J1901" i="2"/>
  <c r="J1902" i="2"/>
  <c r="J1903" i="2"/>
  <c r="J1904" i="2"/>
  <c r="J1905" i="2"/>
  <c r="J1906" i="2"/>
  <c r="J1907" i="2"/>
  <c r="J1908" i="2"/>
  <c r="J1909" i="2"/>
  <c r="J1910" i="2"/>
  <c r="J1911" i="2"/>
  <c r="J1912" i="2"/>
  <c r="J1913" i="2"/>
  <c r="J1914" i="2"/>
  <c r="J1915" i="2"/>
  <c r="J1916" i="2"/>
  <c r="J1917" i="2"/>
  <c r="J1918" i="2"/>
  <c r="J1919" i="2"/>
  <c r="J1920" i="2"/>
  <c r="J1921" i="2"/>
  <c r="J1922" i="2"/>
  <c r="J1923" i="2"/>
  <c r="J1924" i="2"/>
  <c r="J1925" i="2"/>
  <c r="J1926" i="2"/>
  <c r="J1927" i="2"/>
  <c r="J1928" i="2"/>
  <c r="J1929" i="2"/>
  <c r="J1930" i="2"/>
  <c r="J1931" i="2"/>
  <c r="J1932" i="2"/>
  <c r="J1933" i="2"/>
  <c r="J1934" i="2"/>
  <c r="J1935" i="2"/>
  <c r="J1936" i="2"/>
  <c r="J1937" i="2"/>
  <c r="J1938" i="2"/>
  <c r="J1939" i="2"/>
  <c r="J1940" i="2"/>
  <c r="J1941" i="2"/>
  <c r="J1942" i="2"/>
  <c r="J1943" i="2"/>
  <c r="J1944" i="2"/>
  <c r="J1945" i="2"/>
  <c r="J1946" i="2"/>
  <c r="J1947" i="2"/>
  <c r="J1948" i="2"/>
  <c r="J1949" i="2"/>
  <c r="J1950" i="2"/>
  <c r="J1951" i="2"/>
  <c r="J1952" i="2"/>
  <c r="J1953" i="2"/>
  <c r="J1954" i="2"/>
  <c r="J1955" i="2"/>
  <c r="J1956" i="2"/>
  <c r="J1957" i="2"/>
  <c r="J1958" i="2"/>
  <c r="J1959" i="2"/>
  <c r="J1960" i="2"/>
  <c r="J1961" i="2"/>
  <c r="J1962" i="2"/>
  <c r="J1963" i="2"/>
  <c r="J1964" i="2"/>
  <c r="J1965" i="2"/>
  <c r="J1966" i="2"/>
  <c r="J1967" i="2"/>
  <c r="J1968" i="2"/>
  <c r="J1969" i="2"/>
  <c r="J1970" i="2"/>
  <c r="J1971" i="2"/>
  <c r="J1972" i="2"/>
  <c r="J1973" i="2"/>
  <c r="J1974" i="2"/>
  <c r="J1975" i="2"/>
  <c r="J1976" i="2"/>
  <c r="J1977" i="2"/>
  <c r="J1978" i="2"/>
  <c r="J1979" i="2"/>
  <c r="J1980" i="2"/>
  <c r="J1981" i="2"/>
  <c r="J1982" i="2"/>
  <c r="J1983" i="2"/>
  <c r="J1984" i="2"/>
  <c r="J1985" i="2"/>
  <c r="J1986" i="2"/>
  <c r="J1987" i="2"/>
  <c r="J1988" i="2"/>
  <c r="J1989" i="2"/>
  <c r="J1990" i="2"/>
  <c r="J1991" i="2"/>
  <c r="J1992" i="2"/>
  <c r="J1993" i="2"/>
  <c r="J1994" i="2"/>
  <c r="J1995" i="2"/>
  <c r="J1996" i="2"/>
  <c r="J1997" i="2"/>
  <c r="J1998" i="2"/>
  <c r="J1999" i="2"/>
  <c r="J2000" i="2"/>
  <c r="J2001" i="2"/>
  <c r="J2002" i="2"/>
  <c r="J2003" i="2"/>
  <c r="J2004" i="2"/>
  <c r="J2005" i="2"/>
  <c r="J2006" i="2"/>
  <c r="J2007" i="2"/>
  <c r="J2008" i="2"/>
  <c r="J2009" i="2"/>
  <c r="J2010" i="2"/>
  <c r="J2011" i="2"/>
  <c r="J2012" i="2"/>
  <c r="J2013" i="2"/>
  <c r="J2014" i="2"/>
  <c r="J2015" i="2"/>
  <c r="J2016" i="2"/>
  <c r="J2017" i="2"/>
  <c r="J2018" i="2"/>
  <c r="J2019" i="2"/>
  <c r="J2020" i="2"/>
  <c r="J2021" i="2"/>
  <c r="J2022" i="2"/>
  <c r="J2023" i="2"/>
  <c r="J2024" i="2"/>
  <c r="J2025" i="2"/>
  <c r="J2026" i="2"/>
  <c r="J2027" i="2"/>
  <c r="J2028" i="2"/>
  <c r="J2029" i="2"/>
  <c r="J2030" i="2"/>
  <c r="J2031" i="2"/>
  <c r="J2032" i="2"/>
  <c r="J2033" i="2"/>
  <c r="J2034" i="2"/>
  <c r="J2035" i="2"/>
  <c r="J2036" i="2"/>
  <c r="J2037" i="2"/>
  <c r="J2038" i="2"/>
  <c r="J2039" i="2"/>
  <c r="J2040" i="2"/>
  <c r="J2041" i="2"/>
  <c r="J2042" i="2"/>
  <c r="J2043" i="2"/>
  <c r="J2044" i="2"/>
  <c r="J2045" i="2"/>
  <c r="J2046" i="2"/>
  <c r="J2047" i="2"/>
  <c r="J2048" i="2"/>
  <c r="J2049" i="2"/>
  <c r="J2050" i="2"/>
  <c r="J2051" i="2"/>
  <c r="J2052" i="2"/>
  <c r="J2053" i="2"/>
  <c r="J2054" i="2"/>
  <c r="J2055" i="2"/>
  <c r="J2056" i="2"/>
  <c r="J2057" i="2"/>
  <c r="J2058" i="2"/>
  <c r="J2059" i="2"/>
  <c r="J2060" i="2"/>
  <c r="J2061" i="2"/>
  <c r="J2062" i="2"/>
  <c r="J2063" i="2"/>
  <c r="J2064" i="2"/>
  <c r="J2065" i="2"/>
  <c r="J2066" i="2"/>
  <c r="J2067" i="2"/>
  <c r="J2068" i="2"/>
  <c r="J2069" i="2"/>
  <c r="J2070" i="2"/>
  <c r="J2071" i="2"/>
  <c r="J2072" i="2"/>
  <c r="J2073" i="2"/>
  <c r="J2074" i="2"/>
  <c r="J2075" i="2"/>
  <c r="J2076" i="2"/>
  <c r="J2077" i="2"/>
  <c r="J2078" i="2"/>
  <c r="J2079" i="2"/>
  <c r="J2080" i="2"/>
  <c r="J2081" i="2"/>
  <c r="J2082" i="2"/>
  <c r="J2083" i="2"/>
  <c r="J2084" i="2"/>
  <c r="J2085" i="2"/>
  <c r="J2086" i="2"/>
  <c r="J2087" i="2"/>
  <c r="J2088" i="2"/>
  <c r="J2089" i="2"/>
  <c r="J2090" i="2"/>
  <c r="J2091" i="2"/>
  <c r="J2092" i="2"/>
  <c r="J2093" i="2"/>
  <c r="J2094" i="2"/>
  <c r="J2095" i="2"/>
  <c r="J2096" i="2"/>
  <c r="J2097" i="2"/>
  <c r="J2098" i="2"/>
  <c r="J2099" i="2"/>
  <c r="J2100" i="2"/>
  <c r="J2101" i="2"/>
  <c r="J2102" i="2"/>
  <c r="J2103" i="2"/>
  <c r="J2104" i="2"/>
  <c r="J2105" i="2"/>
  <c r="J2106" i="2"/>
  <c r="J2107" i="2"/>
  <c r="J2108" i="2"/>
  <c r="J2109" i="2"/>
  <c r="J2110" i="2"/>
  <c r="J2111" i="2"/>
  <c r="J2112" i="2"/>
  <c r="J2113" i="2"/>
  <c r="J2114" i="2"/>
  <c r="J2115" i="2"/>
  <c r="J2116" i="2"/>
  <c r="J2117" i="2"/>
  <c r="J2118" i="2"/>
  <c r="J2119" i="2"/>
  <c r="J2120" i="2"/>
  <c r="J2121" i="2"/>
  <c r="J2122" i="2"/>
  <c r="J2123" i="2"/>
  <c r="J2124" i="2"/>
  <c r="J2125" i="2"/>
  <c r="J2126" i="2"/>
  <c r="J2127" i="2"/>
  <c r="J2128" i="2"/>
  <c r="J2129" i="2"/>
  <c r="J2130" i="2"/>
  <c r="J2131" i="2"/>
  <c r="J2132" i="2"/>
  <c r="J2133" i="2"/>
  <c r="J2134" i="2"/>
  <c r="J2135" i="2"/>
  <c r="J2136" i="2"/>
  <c r="J2137" i="2"/>
  <c r="J2138" i="2"/>
  <c r="J2139" i="2"/>
  <c r="J2140" i="2"/>
  <c r="J2141" i="2"/>
  <c r="J2142" i="2"/>
  <c r="J2143" i="2"/>
  <c r="J2144" i="2"/>
  <c r="J2145" i="2"/>
  <c r="J2146" i="2"/>
  <c r="J2147" i="2"/>
  <c r="J2148" i="2"/>
  <c r="J2149" i="2"/>
  <c r="J2150" i="2"/>
  <c r="J2151" i="2"/>
  <c r="J2152" i="2"/>
  <c r="J2153" i="2"/>
  <c r="J2154" i="2"/>
  <c r="J2155" i="2"/>
  <c r="J2156" i="2"/>
  <c r="J2157" i="2"/>
  <c r="J2158" i="2"/>
  <c r="J2159" i="2"/>
  <c r="J2160" i="2"/>
  <c r="J2161" i="2"/>
  <c r="J2162" i="2"/>
  <c r="J2163" i="2"/>
  <c r="J2164" i="2"/>
  <c r="J2165" i="2"/>
  <c r="J2166" i="2"/>
  <c r="J2167" i="2"/>
  <c r="J2168" i="2"/>
  <c r="J2169" i="2"/>
  <c r="J2170" i="2"/>
  <c r="J2171" i="2"/>
  <c r="J2172" i="2"/>
  <c r="J2173" i="2"/>
  <c r="J2174" i="2"/>
  <c r="J2175" i="2"/>
  <c r="J2176" i="2"/>
  <c r="J2177" i="2"/>
  <c r="J2178" i="2"/>
  <c r="J2179" i="2"/>
  <c r="J2180" i="2"/>
  <c r="J2181" i="2"/>
  <c r="J2182" i="2"/>
  <c r="J2183" i="2"/>
  <c r="J2184" i="2"/>
  <c r="J2185" i="2"/>
  <c r="J2186" i="2"/>
  <c r="J2187" i="2"/>
  <c r="J2188" i="2"/>
  <c r="J2189" i="2"/>
  <c r="J2190" i="2"/>
  <c r="J2191" i="2"/>
  <c r="J2192" i="2"/>
  <c r="J2193" i="2"/>
  <c r="J2194" i="2"/>
  <c r="J2195" i="2"/>
  <c r="J2196" i="2"/>
  <c r="J2197" i="2"/>
  <c r="J2198" i="2"/>
  <c r="J2199" i="2"/>
  <c r="J2200" i="2"/>
  <c r="J2201" i="2"/>
  <c r="J2202" i="2"/>
  <c r="J2203" i="2"/>
  <c r="J2204" i="2"/>
  <c r="J2205" i="2"/>
  <c r="J2206" i="2"/>
  <c r="J2207" i="2"/>
  <c r="J2208" i="2"/>
  <c r="J2209" i="2"/>
  <c r="J2210" i="2"/>
  <c r="J2211" i="2"/>
  <c r="J2212" i="2"/>
  <c r="J2213" i="2"/>
  <c r="J2214" i="2"/>
  <c r="J2215" i="2"/>
  <c r="J2216" i="2"/>
  <c r="J2217" i="2"/>
  <c r="J2218" i="2"/>
  <c r="J2219" i="2"/>
  <c r="J2220" i="2"/>
  <c r="J2221" i="2"/>
  <c r="J2222" i="2"/>
  <c r="J2223" i="2"/>
  <c r="J2224" i="2"/>
  <c r="J2225" i="2"/>
  <c r="J2226" i="2"/>
  <c r="J2227" i="2"/>
  <c r="J2228" i="2"/>
  <c r="J2229" i="2"/>
  <c r="J2230" i="2"/>
  <c r="J2231" i="2"/>
  <c r="J2232" i="2"/>
  <c r="J2233" i="2"/>
  <c r="J2234" i="2"/>
  <c r="J2235" i="2"/>
  <c r="J2236" i="2"/>
  <c r="J2237" i="2"/>
  <c r="J2238" i="2"/>
  <c r="J2239" i="2"/>
  <c r="J2240" i="2"/>
  <c r="J2241" i="2"/>
  <c r="J2242" i="2"/>
  <c r="J2243" i="2"/>
  <c r="J2244" i="2"/>
  <c r="J2245" i="2"/>
  <c r="J2246" i="2"/>
  <c r="J2247" i="2"/>
  <c r="J2248" i="2"/>
  <c r="J2249" i="2"/>
  <c r="J2250" i="2"/>
  <c r="J2251" i="2"/>
  <c r="J2252" i="2"/>
  <c r="J2253" i="2"/>
  <c r="J2254" i="2"/>
  <c r="J2255" i="2"/>
  <c r="J2256" i="2"/>
  <c r="J2257" i="2"/>
  <c r="J2258" i="2"/>
  <c r="J2259" i="2"/>
  <c r="J2260" i="2"/>
  <c r="J2261" i="2"/>
  <c r="J2262" i="2"/>
  <c r="J2263" i="2"/>
  <c r="J2264" i="2"/>
  <c r="J2265" i="2"/>
  <c r="J2266" i="2"/>
  <c r="J2267" i="2"/>
  <c r="J2268" i="2"/>
  <c r="J2269" i="2"/>
  <c r="J2270" i="2"/>
  <c r="J2271" i="2"/>
  <c r="J2272" i="2"/>
  <c r="J2273" i="2"/>
  <c r="J2274" i="2"/>
  <c r="J2275" i="2"/>
  <c r="J2276" i="2"/>
  <c r="J2277" i="2"/>
  <c r="J2278" i="2"/>
  <c r="J2279" i="2"/>
  <c r="J2280" i="2"/>
  <c r="J2281" i="2"/>
  <c r="J2282" i="2"/>
  <c r="J2283" i="2"/>
  <c r="J2284" i="2"/>
  <c r="J2285" i="2"/>
  <c r="J2286" i="2"/>
  <c r="J2287" i="2"/>
  <c r="J2288" i="2"/>
  <c r="J2289" i="2"/>
  <c r="J2290" i="2"/>
  <c r="J2291" i="2"/>
  <c r="J2292" i="2"/>
  <c r="J2293" i="2"/>
  <c r="J2294" i="2"/>
  <c r="J2295" i="2"/>
  <c r="J2296" i="2"/>
  <c r="J2297" i="2"/>
  <c r="J2298" i="2"/>
  <c r="J2299" i="2"/>
  <c r="J2300" i="2"/>
  <c r="J2301" i="2"/>
  <c r="J2302" i="2"/>
  <c r="J2303" i="2"/>
  <c r="J2304" i="2"/>
  <c r="J2305" i="2"/>
  <c r="J2306" i="2"/>
  <c r="J2307" i="2"/>
  <c r="J2308" i="2"/>
  <c r="J2309" i="2"/>
  <c r="J2310" i="2"/>
  <c r="J2311" i="2"/>
  <c r="J2312" i="2"/>
  <c r="J2313" i="2"/>
  <c r="J2314" i="2"/>
  <c r="J2315" i="2"/>
  <c r="J2316" i="2"/>
  <c r="J2317" i="2"/>
  <c r="J2318" i="2"/>
  <c r="J2319" i="2"/>
  <c r="J2320" i="2"/>
  <c r="J2321" i="2"/>
  <c r="J2322" i="2"/>
  <c r="J2323" i="2"/>
  <c r="J2324" i="2"/>
  <c r="J2325" i="2"/>
  <c r="J2326" i="2"/>
  <c r="J2327" i="2"/>
  <c r="J2328" i="2"/>
  <c r="J2329" i="2"/>
  <c r="J2330" i="2"/>
  <c r="J2331" i="2"/>
  <c r="J2332" i="2"/>
  <c r="J2333" i="2"/>
  <c r="J2334" i="2"/>
  <c r="J2335" i="2"/>
  <c r="J2336" i="2"/>
  <c r="J2337" i="2"/>
  <c r="J2338" i="2"/>
  <c r="J2339" i="2"/>
  <c r="J2340" i="2"/>
  <c r="J2341" i="2"/>
  <c r="J2342" i="2"/>
  <c r="J2343" i="2"/>
  <c r="J2344" i="2"/>
  <c r="J2345" i="2"/>
  <c r="J2346" i="2"/>
  <c r="J2347" i="2"/>
  <c r="J2348" i="2"/>
  <c r="J2349" i="2"/>
  <c r="J2350" i="2"/>
  <c r="J2351" i="2"/>
  <c r="J2352" i="2"/>
  <c r="J2353" i="2"/>
  <c r="J2354" i="2"/>
  <c r="J2355" i="2"/>
  <c r="J2356" i="2"/>
  <c r="J2357" i="2"/>
  <c r="J2358" i="2"/>
  <c r="J2359" i="2"/>
  <c r="J2360" i="2"/>
  <c r="J2361" i="2"/>
  <c r="J2362" i="2"/>
  <c r="J2363" i="2"/>
  <c r="J2364" i="2"/>
  <c r="J2365" i="2"/>
  <c r="J2366" i="2"/>
  <c r="J2367" i="2"/>
  <c r="J2368" i="2"/>
  <c r="J2369" i="2"/>
  <c r="J2370" i="2"/>
  <c r="J2371" i="2"/>
  <c r="J2372" i="2"/>
  <c r="J2373" i="2"/>
  <c r="J2374" i="2"/>
  <c r="J2375" i="2"/>
  <c r="J2376" i="2"/>
  <c r="J2377" i="2"/>
  <c r="J2378" i="2"/>
  <c r="J2379" i="2"/>
  <c r="J2380" i="2"/>
  <c r="J2381" i="2"/>
  <c r="J2382" i="2"/>
  <c r="J2383" i="2"/>
  <c r="J2384" i="2"/>
  <c r="J2385" i="2"/>
  <c r="J2386" i="2"/>
  <c r="J2387" i="2"/>
  <c r="J2388" i="2"/>
  <c r="J2389" i="2"/>
  <c r="J2390" i="2"/>
  <c r="J2391" i="2"/>
  <c r="J2392" i="2"/>
  <c r="J2393" i="2"/>
  <c r="J2394" i="2"/>
  <c r="J2395" i="2"/>
  <c r="J2396" i="2"/>
  <c r="J2397" i="2"/>
  <c r="J2398" i="2"/>
  <c r="J2399" i="2"/>
  <c r="J2400" i="2"/>
  <c r="J2401" i="2"/>
  <c r="J2402" i="2"/>
  <c r="J2403" i="2"/>
  <c r="J2404" i="2"/>
  <c r="J2405" i="2"/>
  <c r="J2406" i="2"/>
  <c r="J2407" i="2"/>
  <c r="J2408" i="2"/>
  <c r="J2409" i="2"/>
  <c r="J2410" i="2"/>
  <c r="J2411" i="2"/>
  <c r="J2412" i="2"/>
  <c r="J2413" i="2"/>
  <c r="J2414" i="2"/>
  <c r="J2415" i="2"/>
  <c r="J2416" i="2"/>
  <c r="J2417" i="2"/>
  <c r="J2418" i="2"/>
  <c r="J2419" i="2"/>
  <c r="J2420" i="2"/>
  <c r="J2421" i="2"/>
  <c r="J2422" i="2"/>
  <c r="J2423" i="2"/>
  <c r="J2424" i="2"/>
  <c r="J2425" i="2"/>
  <c r="J2426" i="2"/>
  <c r="J2427" i="2"/>
  <c r="J2428" i="2"/>
  <c r="J2429" i="2"/>
  <c r="J2430" i="2"/>
  <c r="J2431" i="2"/>
  <c r="J2432" i="2"/>
  <c r="J2433" i="2"/>
  <c r="J2434" i="2"/>
  <c r="J2435" i="2"/>
  <c r="J2436" i="2"/>
  <c r="J2437" i="2"/>
  <c r="J2438" i="2"/>
  <c r="J2439" i="2"/>
  <c r="J2440" i="2"/>
  <c r="J2441" i="2"/>
  <c r="J2442" i="2"/>
  <c r="J2443" i="2"/>
  <c r="J2444" i="2"/>
  <c r="J2445" i="2"/>
  <c r="J2446" i="2"/>
  <c r="J2447" i="2"/>
  <c r="J2448" i="2"/>
  <c r="J2449" i="2"/>
  <c r="J2450" i="2"/>
  <c r="J2451" i="2"/>
  <c r="J2452" i="2"/>
  <c r="J2453" i="2"/>
  <c r="J2454" i="2"/>
  <c r="J2455" i="2"/>
  <c r="J2456" i="2"/>
  <c r="J2457" i="2"/>
  <c r="J2458" i="2"/>
  <c r="J2459" i="2"/>
  <c r="J2460" i="2"/>
  <c r="J2461" i="2"/>
  <c r="J2462" i="2"/>
  <c r="J2463" i="2"/>
  <c r="J2464" i="2"/>
  <c r="J2465" i="2"/>
  <c r="J2466" i="2"/>
  <c r="J2467" i="2"/>
  <c r="J2468" i="2"/>
  <c r="J2469" i="2"/>
  <c r="J2470" i="2"/>
  <c r="J2471" i="2"/>
  <c r="J2472" i="2"/>
  <c r="J2473" i="2"/>
  <c r="J2474" i="2"/>
  <c r="J2475" i="2"/>
  <c r="J2476" i="2"/>
  <c r="J2477" i="2"/>
  <c r="J2478" i="2"/>
  <c r="J2479" i="2"/>
  <c r="J2480" i="2"/>
  <c r="J2481" i="2"/>
  <c r="J2482" i="2"/>
  <c r="J2483" i="2"/>
  <c r="J2484" i="2"/>
  <c r="J2485" i="2"/>
  <c r="J2486" i="2"/>
  <c r="J2487" i="2"/>
  <c r="J2488" i="2"/>
  <c r="J2489" i="2"/>
  <c r="J2490" i="2"/>
  <c r="J2491" i="2"/>
  <c r="J2492" i="2"/>
  <c r="J2493" i="2"/>
  <c r="J2494" i="2"/>
  <c r="J2495" i="2"/>
  <c r="J2496" i="2"/>
  <c r="J2497" i="2"/>
  <c r="J2498" i="2"/>
  <c r="J2499" i="2"/>
  <c r="J2500" i="2"/>
  <c r="J2" i="2"/>
  <c r="B12" i="4"/>
  <c r="U1239" i="13" l="1"/>
  <c r="U1503" i="13"/>
  <c r="U2434" i="13"/>
  <c r="U2295" i="13"/>
  <c r="U267" i="13"/>
  <c r="U1324" i="13"/>
  <c r="U1391" i="13"/>
  <c r="U1378" i="13"/>
  <c r="U1340" i="13"/>
  <c r="U1647" i="13"/>
  <c r="U2002" i="13"/>
  <c r="U1998" i="13"/>
  <c r="U1887" i="13"/>
  <c r="U2298" i="13"/>
  <c r="U2849" i="13"/>
  <c r="U3092" i="13"/>
  <c r="U175" i="13"/>
  <c r="U1506" i="13"/>
  <c r="U1612" i="13"/>
  <c r="U1409" i="13"/>
  <c r="U2010" i="13"/>
  <c r="U2201" i="13"/>
  <c r="U2350" i="13"/>
  <c r="U2558" i="13"/>
  <c r="T3026" i="13"/>
  <c r="V3026" i="13" s="1"/>
  <c r="U2167" i="13"/>
  <c r="T283" i="13"/>
  <c r="V283" i="13" s="1"/>
  <c r="U564" i="13"/>
  <c r="U765" i="13"/>
  <c r="T999" i="13"/>
  <c r="V999" i="13" s="1"/>
  <c r="U1180" i="13"/>
  <c r="U2402" i="13"/>
  <c r="U2620" i="13"/>
  <c r="U503" i="13"/>
  <c r="U1705" i="13"/>
  <c r="U2266" i="13"/>
  <c r="U2362" i="13"/>
  <c r="U2514" i="13"/>
  <c r="U585" i="13"/>
  <c r="U539" i="13"/>
  <c r="T991" i="13"/>
  <c r="V991" i="13" s="1"/>
  <c r="U1087" i="13"/>
  <c r="U1457" i="13"/>
  <c r="U1919" i="13"/>
  <c r="U1657" i="13"/>
  <c r="U1802" i="13"/>
  <c r="U2289" i="13"/>
  <c r="U338" i="13"/>
  <c r="U1866" i="13"/>
  <c r="T354" i="13"/>
  <c r="V354" i="13" s="1"/>
  <c r="U2118" i="13"/>
  <c r="U2418" i="13"/>
  <c r="T2465" i="13"/>
  <c r="V2465" i="13" s="1"/>
  <c r="U2857" i="13"/>
  <c r="U2542" i="13"/>
  <c r="T2406" i="13"/>
  <c r="V2406" i="13" s="1"/>
  <c r="T48" i="13"/>
  <c r="V48" i="13" s="1"/>
  <c r="U1426" i="13"/>
  <c r="T2097" i="13"/>
  <c r="V2097" i="13" s="1"/>
  <c r="U2346" i="13"/>
  <c r="U2530" i="13"/>
  <c r="U2257" i="13"/>
  <c r="U2833" i="13"/>
  <c r="U2457" i="13"/>
  <c r="T2281" i="13"/>
  <c r="V2281" i="13" s="1"/>
  <c r="T3028" i="13"/>
  <c r="V3028" i="13" s="1"/>
  <c r="T37" i="13"/>
  <c r="V37" i="13" s="1"/>
  <c r="U2314" i="13"/>
  <c r="U2490" i="13"/>
  <c r="U795" i="13"/>
  <c r="T639" i="13"/>
  <c r="V639" i="13" s="1"/>
  <c r="U2089" i="13"/>
  <c r="U1394" i="13"/>
  <c r="U1895" i="13"/>
  <c r="U1850" i="13"/>
  <c r="U2450" i="13"/>
  <c r="U2633" i="13"/>
  <c r="T699" i="13"/>
  <c r="V699" i="13" s="1"/>
  <c r="U2161" i="13"/>
  <c r="U70" i="13"/>
  <c r="U1463" i="13"/>
  <c r="U2242" i="13"/>
  <c r="U2817" i="13"/>
  <c r="U894" i="13"/>
  <c r="U1546" i="13"/>
  <c r="U1779" i="13"/>
  <c r="T1591" i="13"/>
  <c r="V1591" i="13" s="1"/>
  <c r="T2037" i="13"/>
  <c r="V2037" i="13" s="1"/>
  <c r="U2682" i="13"/>
  <c r="U2842" i="13"/>
  <c r="U2263" i="13"/>
  <c r="U43" i="13"/>
  <c r="U161" i="13"/>
  <c r="U1481" i="13"/>
  <c r="U1433" i="13"/>
  <c r="U1787" i="13"/>
  <c r="U1345" i="13"/>
  <c r="U1689" i="13"/>
  <c r="U2117" i="13"/>
  <c r="U2550" i="13"/>
  <c r="U2714" i="13"/>
  <c r="U2750" i="13"/>
  <c r="T496" i="13"/>
  <c r="V496" i="13" s="1"/>
  <c r="U862" i="13"/>
  <c r="U926" i="13"/>
  <c r="U1603" i="13"/>
  <c r="T1823" i="13"/>
  <c r="V1823" i="13" s="1"/>
  <c r="U2881" i="13"/>
  <c r="U2746" i="13"/>
  <c r="U54" i="13"/>
  <c r="U757" i="13"/>
  <c r="U958" i="13"/>
  <c r="U1011" i="13"/>
  <c r="U1550" i="13"/>
  <c r="U1835" i="13"/>
  <c r="U2284" i="13"/>
  <c r="U2610" i="13"/>
  <c r="U1110" i="13"/>
  <c r="U403" i="13"/>
  <c r="T943" i="13"/>
  <c r="V943" i="13" s="1"/>
  <c r="U1096" i="13"/>
  <c r="U1228" i="13"/>
  <c r="U1047" i="13"/>
  <c r="U1539" i="13"/>
  <c r="U1614" i="13"/>
  <c r="U1572" i="13"/>
  <c r="U2206" i="13"/>
  <c r="U2778" i="13"/>
  <c r="U494" i="13"/>
  <c r="U2996" i="13"/>
  <c r="U118" i="13"/>
  <c r="U325" i="13"/>
  <c r="U540" i="13"/>
  <c r="U587" i="13"/>
  <c r="U607" i="13"/>
  <c r="U995" i="13"/>
  <c r="U1487" i="13"/>
  <c r="U1297" i="13"/>
  <c r="U1622" i="13"/>
  <c r="U1251" i="13"/>
  <c r="U1843" i="13"/>
  <c r="U2474" i="13"/>
  <c r="U2810" i="13"/>
  <c r="U3199" i="13"/>
  <c r="U107" i="13"/>
  <c r="T193" i="13"/>
  <c r="V193" i="13" s="1"/>
  <c r="U595" i="13"/>
  <c r="U2650" i="13"/>
  <c r="U3017" i="13"/>
  <c r="U437" i="13"/>
  <c r="T1583" i="13"/>
  <c r="V1583" i="13" s="1"/>
  <c r="U1806" i="13"/>
  <c r="T2313" i="13"/>
  <c r="V2313" i="13" s="1"/>
  <c r="T2305" i="13"/>
  <c r="V2305" i="13" s="1"/>
  <c r="U961" i="13"/>
  <c r="T1036" i="13"/>
  <c r="V1036" i="13" s="1"/>
  <c r="U1743" i="13"/>
  <c r="U2345" i="13"/>
  <c r="U134" i="13"/>
  <c r="U919" i="13"/>
  <c r="U1143" i="13"/>
  <c r="T1675" i="13"/>
  <c r="V1675" i="13" s="1"/>
  <c r="T2153" i="13"/>
  <c r="V2153" i="13" s="1"/>
  <c r="U239" i="13"/>
  <c r="U523" i="13"/>
  <c r="U1135" i="13"/>
  <c r="U1407" i="13"/>
  <c r="U1393" i="13"/>
  <c r="U2351" i="13"/>
  <c r="U2489" i="13"/>
  <c r="U3178" i="13"/>
  <c r="U813" i="13"/>
  <c r="U75" i="13"/>
  <c r="U16" i="13"/>
  <c r="T2129" i="13"/>
  <c r="V2129" i="13" s="1"/>
  <c r="U2665" i="13"/>
  <c r="U2570" i="13"/>
  <c r="T2505" i="13"/>
  <c r="V2505" i="13" s="1"/>
  <c r="U38" i="13"/>
  <c r="U779" i="13"/>
  <c r="U2873" i="13"/>
  <c r="U2921" i="13"/>
  <c r="T2961" i="13"/>
  <c r="V2961" i="13" s="1"/>
  <c r="U1434" i="13"/>
  <c r="U1910" i="13"/>
  <c r="T3079" i="13"/>
  <c r="V3079" i="13" s="1"/>
  <c r="U1371" i="13"/>
  <c r="T1491" i="13"/>
  <c r="V1491" i="13" s="1"/>
  <c r="T2972" i="13"/>
  <c r="V2972" i="13" s="1"/>
  <c r="U102" i="13"/>
  <c r="U234" i="13"/>
  <c r="U330" i="13"/>
  <c r="U394" i="13"/>
  <c r="U567" i="13"/>
  <c r="U803" i="13"/>
  <c r="U1079" i="13"/>
  <c r="U1415" i="13"/>
  <c r="U1294" i="13"/>
  <c r="U1974" i="13"/>
  <c r="U374" i="13"/>
  <c r="T729" i="13"/>
  <c r="V729" i="13" s="1"/>
  <c r="U1361" i="13"/>
  <c r="U1569" i="13"/>
  <c r="U1755" i="13"/>
  <c r="U2258" i="13"/>
  <c r="U2822" i="13"/>
  <c r="U172" i="13"/>
  <c r="U266" i="13"/>
  <c r="U295" i="13"/>
  <c r="U435" i="13"/>
  <c r="T706" i="13"/>
  <c r="V706" i="13" s="1"/>
  <c r="U1016" i="13"/>
  <c r="T891" i="13"/>
  <c r="V891" i="13" s="1"/>
  <c r="U1175" i="13"/>
  <c r="U1665" i="13"/>
  <c r="U2068" i="13"/>
  <c r="T2513" i="13"/>
  <c r="V2513" i="13" s="1"/>
  <c r="U83" i="13"/>
  <c r="U6" i="13"/>
  <c r="U298" i="13"/>
  <c r="U910" i="13"/>
  <c r="U1417" i="13"/>
  <c r="U1497" i="13"/>
  <c r="U1686" i="13"/>
  <c r="U2990" i="13"/>
  <c r="U614" i="13"/>
  <c r="U895" i="13"/>
  <c r="T1498" i="13"/>
  <c r="V1498" i="13" s="1"/>
  <c r="U1830" i="13"/>
  <c r="U2095" i="13"/>
  <c r="U1663" i="13"/>
  <c r="U2003" i="13"/>
  <c r="U2898" i="13"/>
  <c r="U183" i="13"/>
  <c r="U213" i="13"/>
  <c r="T327" i="13"/>
  <c r="V327" i="13" s="1"/>
  <c r="U771" i="13"/>
  <c r="U867" i="13"/>
  <c r="U726" i="13"/>
  <c r="U766" i="13"/>
  <c r="T1035" i="13"/>
  <c r="V1035" i="13" s="1"/>
  <c r="U1207" i="13"/>
  <c r="T1147" i="13"/>
  <c r="V1147" i="13" s="1"/>
  <c r="T1283" i="13"/>
  <c r="V1283" i="13" s="1"/>
  <c r="U1891" i="13"/>
  <c r="U1990" i="13"/>
  <c r="T2233" i="13"/>
  <c r="V2233" i="13" s="1"/>
  <c r="U2684" i="13"/>
  <c r="U859" i="13"/>
  <c r="U27" i="13"/>
  <c r="U515" i="13"/>
  <c r="U119" i="13"/>
  <c r="U598" i="13"/>
  <c r="T536" i="13"/>
  <c r="V536" i="13" s="1"/>
  <c r="U816" i="13"/>
  <c r="U1000" i="13"/>
  <c r="U736" i="13"/>
  <c r="U1104" i="13"/>
  <c r="U1452" i="13"/>
  <c r="U1827" i="13"/>
  <c r="U2511" i="13"/>
  <c r="U2254" i="13"/>
  <c r="U2446" i="13"/>
  <c r="U358" i="13"/>
  <c r="U783" i="13"/>
  <c r="U705" i="13"/>
  <c r="U1030" i="13"/>
  <c r="U3134" i="13"/>
  <c r="U224" i="13"/>
  <c r="U86" i="13"/>
  <c r="U8" i="13"/>
  <c r="T568" i="13"/>
  <c r="V568" i="13" s="1"/>
  <c r="T512" i="13"/>
  <c r="V512" i="13" s="1"/>
  <c r="U630" i="13"/>
  <c r="U798" i="13"/>
  <c r="U1008" i="13"/>
  <c r="U848" i="13"/>
  <c r="U1287" i="13"/>
  <c r="U1542" i="13"/>
  <c r="U1867" i="13"/>
  <c r="U1899" i="13"/>
  <c r="U1759" i="13"/>
  <c r="U2134" i="13"/>
  <c r="U1879" i="13"/>
  <c r="U2414" i="13"/>
  <c r="U1062" i="13"/>
  <c r="U2556" i="13"/>
  <c r="U396" i="13"/>
  <c r="T1299" i="13"/>
  <c r="V1299" i="13" s="1"/>
  <c r="U519" i="13"/>
  <c r="U559" i="13"/>
  <c r="U1184" i="13"/>
  <c r="U1263" i="13"/>
  <c r="T1386" i="13"/>
  <c r="V1386" i="13" s="1"/>
  <c r="U1639" i="13"/>
  <c r="U1651" i="13"/>
  <c r="U1611" i="13"/>
  <c r="U1838" i="13"/>
  <c r="U2553" i="13"/>
  <c r="U2609" i="13"/>
  <c r="U2769" i="13"/>
  <c r="U1094" i="13"/>
  <c r="U833" i="13"/>
  <c r="U429" i="13"/>
  <c r="U2956" i="13"/>
  <c r="U204" i="13"/>
  <c r="U328" i="13"/>
  <c r="T324" i="13"/>
  <c r="V324" i="13" s="1"/>
  <c r="U768" i="13"/>
  <c r="U963" i="13"/>
  <c r="T975" i="13"/>
  <c r="V975" i="13" s="1"/>
  <c r="U1582" i="13"/>
  <c r="U1559" i="13"/>
  <c r="U2945" i="13"/>
  <c r="T3049" i="13"/>
  <c r="V3049" i="13" s="1"/>
  <c r="U156" i="13"/>
  <c r="U998" i="13"/>
  <c r="U1451" i="13"/>
  <c r="U113" i="13"/>
  <c r="U680" i="13"/>
  <c r="U1702" i="13"/>
  <c r="U1750" i="13"/>
  <c r="U2382" i="13"/>
  <c r="U566" i="13"/>
  <c r="U3004" i="13"/>
  <c r="U1379" i="13"/>
  <c r="U110" i="13"/>
  <c r="U221" i="13"/>
  <c r="U410" i="13"/>
  <c r="U599" i="13"/>
  <c r="U790" i="13"/>
  <c r="T983" i="13"/>
  <c r="V983" i="13" s="1"/>
  <c r="U1316" i="13"/>
  <c r="U1183" i="13"/>
  <c r="U1329" i="13"/>
  <c r="U1577" i="13"/>
  <c r="U2052" i="13"/>
  <c r="U2156" i="13"/>
  <c r="U3167" i="13"/>
  <c r="U847" i="13"/>
  <c r="U1166" i="13"/>
  <c r="U382" i="13"/>
  <c r="U707" i="13"/>
  <c r="U492" i="13"/>
  <c r="U656" i="13"/>
  <c r="U886" i="13"/>
  <c r="U623" i="13"/>
  <c r="U1364" i="13"/>
  <c r="U1300" i="13"/>
  <c r="U1814" i="13"/>
  <c r="T2337" i="13"/>
  <c r="V2337" i="13" s="1"/>
  <c r="U35" i="13"/>
  <c r="T479" i="13"/>
  <c r="V479" i="13" s="1"/>
  <c r="T690" i="13"/>
  <c r="V690" i="13" s="1"/>
  <c r="U1620" i="13"/>
  <c r="U1671" i="13"/>
  <c r="U1982" i="13"/>
  <c r="U2332" i="13"/>
  <c r="U3147" i="13"/>
  <c r="U315" i="13"/>
  <c r="U2868" i="13"/>
  <c r="U99" i="13"/>
  <c r="U46" i="13"/>
  <c r="U129" i="13"/>
  <c r="T199" i="13"/>
  <c r="V199" i="13" s="1"/>
  <c r="U215" i="13"/>
  <c r="U459" i="13"/>
  <c r="U436" i="13"/>
  <c r="U590" i="13"/>
  <c r="U837" i="13"/>
  <c r="T856" i="13"/>
  <c r="V856" i="13" s="1"/>
  <c r="U750" i="13"/>
  <c r="U1423" i="13"/>
  <c r="U1084" i="13"/>
  <c r="U1606" i="13"/>
  <c r="U1404" i="13"/>
  <c r="U2046" i="13"/>
  <c r="U2190" i="13"/>
  <c r="U2212" i="13"/>
  <c r="U2340" i="13"/>
  <c r="T495" i="13"/>
  <c r="V495" i="13" s="1"/>
  <c r="T1411" i="13"/>
  <c r="V1411" i="13" s="1"/>
  <c r="U2740" i="13"/>
  <c r="U51" i="13"/>
  <c r="U261" i="13"/>
  <c r="T201" i="13"/>
  <c r="V201" i="13" s="1"/>
  <c r="U854" i="13"/>
  <c r="U1116" i="13"/>
  <c r="U1662" i="13"/>
  <c r="U1694" i="13"/>
  <c r="U1734" i="13"/>
  <c r="U1554" i="13"/>
  <c r="U1926" i="13"/>
  <c r="U2100" i="13"/>
  <c r="U2287" i="13"/>
  <c r="U2982" i="13"/>
  <c r="U471" i="13"/>
  <c r="U1335" i="13"/>
  <c r="U1573" i="13"/>
  <c r="U153" i="13"/>
  <c r="T117" i="13"/>
  <c r="V117" i="13" s="1"/>
  <c r="U467" i="13"/>
  <c r="U1075" i="13"/>
  <c r="U1156" i="13"/>
  <c r="T1815" i="13"/>
  <c r="V1815" i="13" s="1"/>
  <c r="U3115" i="13"/>
  <c r="U350" i="13"/>
  <c r="U719" i="13"/>
  <c r="U41" i="13"/>
  <c r="U2764" i="13"/>
  <c r="U822" i="13"/>
  <c r="U1479" i="13"/>
  <c r="U1655" i="13"/>
  <c r="U414" i="13"/>
  <c r="U140" i="13"/>
  <c r="T1044" i="13"/>
  <c r="V1044" i="13" s="1"/>
  <c r="U3098" i="13"/>
  <c r="U184" i="13"/>
  <c r="U422" i="13"/>
  <c r="U2546" i="13"/>
  <c r="U152" i="13"/>
  <c r="U2906" i="13"/>
  <c r="U1123" i="13"/>
  <c r="T319" i="13"/>
  <c r="V319" i="13" s="1"/>
  <c r="U499" i="13"/>
  <c r="T591" i="13"/>
  <c r="V591" i="13" s="1"/>
  <c r="T582" i="13"/>
  <c r="V582" i="13" s="1"/>
  <c r="T947" i="13"/>
  <c r="V947" i="13" s="1"/>
  <c r="U1566" i="13"/>
  <c r="T1561" i="13"/>
  <c r="V1561" i="13" s="1"/>
  <c r="U2086" i="13"/>
  <c r="T2441" i="13"/>
  <c r="V2441" i="13" s="1"/>
  <c r="T168" i="13"/>
  <c r="V168" i="13" s="1"/>
  <c r="T2031" i="13"/>
  <c r="V2031" i="13" s="1"/>
  <c r="U231" i="13"/>
  <c r="U1598" i="13"/>
  <c r="U1983" i="13"/>
  <c r="U2582" i="13"/>
  <c r="U3127" i="13"/>
  <c r="U478" i="13"/>
  <c r="U987" i="13"/>
  <c r="T292" i="13"/>
  <c r="V292" i="13" s="1"/>
  <c r="U710" i="13"/>
  <c r="T742" i="13"/>
  <c r="V742" i="13" s="1"/>
  <c r="U936" i="13"/>
  <c r="U1654" i="13"/>
  <c r="U1747" i="13"/>
  <c r="U1731" i="13"/>
  <c r="U2030" i="13"/>
  <c r="U2236" i="13"/>
  <c r="U2527" i="13"/>
  <c r="T735" i="13"/>
  <c r="V735" i="13" s="1"/>
  <c r="U1435" i="13"/>
  <c r="U1331" i="13"/>
  <c r="U223" i="13"/>
  <c r="U551" i="13"/>
  <c r="U878" i="13"/>
  <c r="U647" i="13"/>
  <c r="T1204" i="13"/>
  <c r="V1204" i="13" s="1"/>
  <c r="U913" i="13"/>
  <c r="U1119" i="13"/>
  <c r="U1726" i="13"/>
  <c r="U2649" i="13"/>
  <c r="U2870" i="13"/>
  <c r="U1014" i="13"/>
  <c r="U2380" i="13"/>
  <c r="U793" i="13"/>
  <c r="U651" i="13"/>
  <c r="U264" i="13"/>
  <c r="U524" i="13"/>
  <c r="U846" i="13"/>
  <c r="T1015" i="13"/>
  <c r="V1015" i="13" s="1"/>
  <c r="U1071" i="13"/>
  <c r="U1711" i="13"/>
  <c r="U2006" i="13"/>
  <c r="U2722" i="13"/>
  <c r="U3091" i="13"/>
  <c r="U3071" i="13"/>
  <c r="U342" i="13"/>
  <c r="U1078" i="13"/>
  <c r="U420" i="13"/>
  <c r="U2636" i="13"/>
  <c r="U3126" i="13"/>
  <c r="U1323" i="13"/>
  <c r="U3150" i="13"/>
  <c r="U942" i="13"/>
  <c r="U1819" i="13"/>
  <c r="U167" i="13"/>
  <c r="T336" i="13"/>
  <c r="V336" i="13" s="1"/>
  <c r="U814" i="13"/>
  <c r="U1139" i="13"/>
  <c r="U1831" i="13"/>
  <c r="U1987" i="13"/>
  <c r="U2166" i="13"/>
  <c r="U2121" i="13"/>
  <c r="T2241" i="13"/>
  <c r="V2241" i="13" s="1"/>
  <c r="U73" i="13"/>
  <c r="U510" i="13"/>
  <c r="U3090" i="13"/>
  <c r="U1427" i="13"/>
  <c r="U2572" i="13"/>
  <c r="U11" i="13"/>
  <c r="U782" i="13"/>
  <c r="U1719" i="13"/>
  <c r="T1991" i="13"/>
  <c r="V1991" i="13" s="1"/>
  <c r="U2070" i="13"/>
  <c r="U2174" i="13"/>
  <c r="F24" i="4"/>
  <c r="G24" i="4" s="1"/>
  <c r="F25" i="4"/>
  <c r="G25" i="4" s="1"/>
  <c r="F23" i="4"/>
  <c r="G23" i="4" s="1"/>
  <c r="U296" i="13"/>
  <c r="U611" i="13"/>
  <c r="U880" i="13"/>
  <c r="U945" i="13"/>
  <c r="U1200" i="13"/>
  <c r="U1955" i="13"/>
  <c r="U1667" i="13"/>
  <c r="T1862" i="13"/>
  <c r="V1862" i="13" s="1"/>
  <c r="U2173" i="13"/>
  <c r="U2454" i="13"/>
  <c r="U2889" i="13"/>
  <c r="U3339" i="13"/>
  <c r="U412" i="13"/>
  <c r="U57" i="13"/>
  <c r="U2372" i="13"/>
  <c r="U169" i="13"/>
  <c r="U333" i="13"/>
  <c r="U500" i="13"/>
  <c r="U1332" i="13"/>
  <c r="U1060" i="13"/>
  <c r="U1563" i="13"/>
  <c r="U1923" i="13"/>
  <c r="U2081" i="13"/>
  <c r="U2348" i="13"/>
  <c r="U801" i="13"/>
  <c r="U1467" i="13"/>
  <c r="U3454" i="13"/>
  <c r="U269" i="13"/>
  <c r="T271" i="13"/>
  <c r="V271" i="13" s="1"/>
  <c r="T528" i="13"/>
  <c r="V528" i="13" s="1"/>
  <c r="U787" i="13"/>
  <c r="U1523" i="13"/>
  <c r="T1516" i="13"/>
  <c r="V1516" i="13" s="1"/>
  <c r="U2060" i="13"/>
  <c r="U2177" i="13"/>
  <c r="U148" i="13"/>
  <c r="U1507" i="13"/>
  <c r="U3342" i="13"/>
  <c r="U3374" i="13"/>
  <c r="U104" i="13"/>
  <c r="U24" i="13"/>
  <c r="U293" i="13"/>
  <c r="U797" i="13"/>
  <c r="T967" i="13"/>
  <c r="V967" i="13" s="1"/>
  <c r="U1132" i="13"/>
  <c r="U1092" i="13"/>
  <c r="U1593" i="13"/>
  <c r="U2164" i="13"/>
  <c r="U2045" i="13"/>
  <c r="U3435" i="13"/>
  <c r="U3507" i="13"/>
  <c r="U1505" i="13"/>
  <c r="U893" i="13"/>
  <c r="U832" i="13"/>
  <c r="U1124" i="13"/>
  <c r="U1449" i="13"/>
  <c r="U1971" i="13"/>
  <c r="U2093" i="13"/>
  <c r="T2271" i="13"/>
  <c r="V2271" i="13" s="1"/>
  <c r="U3251" i="13"/>
  <c r="U291" i="13"/>
  <c r="U445" i="13"/>
  <c r="U641" i="13"/>
  <c r="U2796" i="13"/>
  <c r="U452" i="13"/>
  <c r="U720" i="13"/>
  <c r="U1260" i="13"/>
  <c r="U955" i="13"/>
  <c r="U1369" i="13"/>
  <c r="U1444" i="13"/>
  <c r="U1737" i="13"/>
  <c r="U364" i="13"/>
  <c r="U1347" i="13"/>
  <c r="U3078" i="13"/>
  <c r="U3302" i="13"/>
  <c r="T3462" i="13"/>
  <c r="V3462" i="13" s="1"/>
  <c r="U3462" i="13"/>
  <c r="T3566" i="13"/>
  <c r="V3566" i="13" s="1"/>
  <c r="U3566" i="13"/>
  <c r="U197" i="13"/>
  <c r="U395" i="13"/>
  <c r="U335" i="13"/>
  <c r="U548" i="13"/>
  <c r="U664" i="13"/>
  <c r="U827" i="13"/>
  <c r="U1540" i="13"/>
  <c r="U2316" i="13"/>
  <c r="U2697" i="13"/>
  <c r="U2884" i="13"/>
  <c r="U232" i="13"/>
  <c r="U312" i="13"/>
  <c r="T212" i="13"/>
  <c r="V212" i="13" s="1"/>
  <c r="U572" i="13"/>
  <c r="U853" i="13"/>
  <c r="U1252" i="13"/>
  <c r="U1348" i="13"/>
  <c r="U2036" i="13"/>
  <c r="U2188" i="13"/>
  <c r="U3555" i="13"/>
  <c r="U164" i="13"/>
  <c r="U773" i="13"/>
  <c r="U944" i="13"/>
  <c r="U1243" i="13"/>
  <c r="U1548" i="13"/>
  <c r="U1723" i="13"/>
  <c r="T2342" i="13"/>
  <c r="V2342" i="13" s="1"/>
  <c r="U2585" i="13"/>
  <c r="U2729" i="13"/>
  <c r="U2105" i="13"/>
  <c r="U3075" i="13"/>
  <c r="U3929" i="13"/>
  <c r="U2812" i="13"/>
  <c r="U1100" i="13"/>
  <c r="T1362" i="13"/>
  <c r="V1362" i="13" s="1"/>
  <c r="U1083" i="13"/>
  <c r="U1579" i="13"/>
  <c r="U1615" i="13"/>
  <c r="U1729" i="13"/>
  <c r="U2132" i="13"/>
  <c r="U2141" i="13"/>
  <c r="U689" i="13"/>
  <c r="U2836" i="13"/>
  <c r="U468" i="13"/>
  <c r="U800" i="13"/>
  <c r="U1080" i="13"/>
  <c r="U1140" i="13"/>
  <c r="U1337" i="13"/>
  <c r="U2053" i="13"/>
  <c r="U2189" i="13"/>
  <c r="U2905" i="13"/>
  <c r="U2369" i="13"/>
  <c r="U444" i="13"/>
  <c r="U80" i="13"/>
  <c r="U209" i="13"/>
  <c r="U339" i="13"/>
  <c r="U861" i="13"/>
  <c r="U1596" i="13"/>
  <c r="T1959" i="13"/>
  <c r="V1959" i="13" s="1"/>
  <c r="U2793" i="13"/>
  <c r="U3387" i="13"/>
  <c r="U1475" i="13"/>
  <c r="U137" i="13"/>
  <c r="U653" i="13"/>
  <c r="U883" i="13"/>
  <c r="U725" i="13"/>
  <c r="U992" i="13"/>
  <c r="U1284" i="13"/>
  <c r="U2193" i="13"/>
  <c r="U2561" i="13"/>
  <c r="U3001" i="13"/>
  <c r="U3939" i="13"/>
  <c r="U2916" i="13"/>
  <c r="U419" i="13"/>
  <c r="U508" i="13"/>
  <c r="U698" i="13"/>
  <c r="U811" i="13"/>
  <c r="U1039" i="13"/>
  <c r="U1947" i="13"/>
  <c r="T2366" i="13"/>
  <c r="V2366" i="13" s="1"/>
  <c r="G19" i="4"/>
  <c r="D48" i="4"/>
  <c r="U115" i="13"/>
  <c r="T177" i="13"/>
  <c r="V177" i="13" s="1"/>
  <c r="U272" i="13"/>
  <c r="T451" i="13"/>
  <c r="V451" i="13" s="1"/>
  <c r="U808" i="13"/>
  <c r="U959" i="13"/>
  <c r="T1267" i="13"/>
  <c r="V1267" i="13" s="1"/>
  <c r="T1288" i="13"/>
  <c r="V1288" i="13" s="1"/>
  <c r="U1188" i="13"/>
  <c r="T1380" i="13"/>
  <c r="V1380" i="13" s="1"/>
  <c r="U2084" i="13"/>
  <c r="T2273" i="13"/>
  <c r="V2273" i="13" s="1"/>
  <c r="U2705" i="13"/>
  <c r="U2473" i="13"/>
  <c r="U3009" i="13"/>
  <c r="U3283" i="13"/>
  <c r="U3123" i="13"/>
  <c r="U3531" i="13"/>
  <c r="U2924" i="13"/>
  <c r="U2828" i="13"/>
  <c r="T3755" i="13"/>
  <c r="V3755" i="13" s="1"/>
  <c r="U3755" i="13"/>
  <c r="U516" i="13"/>
  <c r="U1531" i="13"/>
  <c r="U1549" i="13"/>
  <c r="U413" i="13"/>
  <c r="U19" i="13"/>
  <c r="T504" i="13"/>
  <c r="V504" i="13" s="1"/>
  <c r="U483" i="13"/>
  <c r="T450" i="13"/>
  <c r="V450" i="13" s="1"/>
  <c r="U875" i="13"/>
  <c r="U805" i="13"/>
  <c r="U1396" i="13"/>
  <c r="T1532" i="13"/>
  <c r="V1532" i="13" s="1"/>
  <c r="U1377" i="13"/>
  <c r="U1617" i="13"/>
  <c r="U1627" i="13"/>
  <c r="U1902" i="13"/>
  <c r="U3491" i="13"/>
  <c r="T3571" i="13"/>
  <c r="V3571" i="13" s="1"/>
  <c r="U2596" i="13"/>
  <c r="T13" i="13"/>
  <c r="V13" i="13" s="1"/>
  <c r="T85" i="13"/>
  <c r="V85" i="13" s="1"/>
  <c r="T708" i="13"/>
  <c r="V708" i="13" s="1"/>
  <c r="U1735" i="13"/>
  <c r="U2196" i="13"/>
  <c r="U3889" i="13"/>
  <c r="U857" i="13"/>
  <c r="U697" i="13"/>
  <c r="T2012" i="13"/>
  <c r="V2012" i="13" s="1"/>
  <c r="U285" i="13"/>
  <c r="U968" i="13"/>
  <c r="U1164" i="13"/>
  <c r="T911" i="13"/>
  <c r="V911" i="13" s="1"/>
  <c r="U1051" i="13"/>
  <c r="U1683" i="13"/>
  <c r="U1691" i="13"/>
  <c r="U2142" i="13"/>
  <c r="U2049" i="13"/>
  <c r="U2292" i="13"/>
  <c r="U2826" i="13"/>
  <c r="U635" i="13"/>
  <c r="U835" i="13"/>
  <c r="U840" i="13"/>
  <c r="U1767" i="13"/>
  <c r="U3099" i="13"/>
  <c r="U3131" i="13"/>
  <c r="U2860" i="13"/>
  <c r="U715" i="13"/>
  <c r="U1537" i="13"/>
  <c r="U1851" i="13"/>
  <c r="U3603" i="13"/>
  <c r="U144" i="13"/>
  <c r="U691" i="13"/>
  <c r="U556" i="13"/>
  <c r="T464" i="13"/>
  <c r="V464" i="13" s="1"/>
  <c r="U688" i="13"/>
  <c r="U776" i="13"/>
  <c r="U1095" i="13"/>
  <c r="U1172" i="13"/>
  <c r="U1562" i="13"/>
  <c r="U2730" i="13"/>
  <c r="U2393" i="13"/>
  <c r="U2327" i="13"/>
  <c r="U2908" i="13"/>
  <c r="U25" i="13"/>
  <c r="U371" i="13"/>
  <c r="U966" i="13"/>
  <c r="U1465" i="13"/>
  <c r="U1580" i="13"/>
  <c r="T1967" i="13"/>
  <c r="V1967" i="13" s="1"/>
  <c r="U2077" i="13"/>
  <c r="U2324" i="13"/>
  <c r="U2569" i="13"/>
  <c r="U2670" i="13"/>
  <c r="U3873" i="13"/>
  <c r="U216" i="13"/>
  <c r="U2948" i="13"/>
  <c r="U3052" i="13"/>
  <c r="U418" i="13"/>
  <c r="U575" i="13"/>
  <c r="U877" i="13"/>
  <c r="U904" i="13"/>
  <c r="U976" i="13"/>
  <c r="U1490" i="13"/>
  <c r="U2113" i="13"/>
  <c r="U2897" i="13"/>
  <c r="U2937" i="13"/>
  <c r="U2666" i="13"/>
  <c r="U2762" i="13"/>
  <c r="U2858" i="13"/>
  <c r="U398" i="13"/>
  <c r="U251" i="13"/>
  <c r="U685" i="13"/>
  <c r="U552" i="13"/>
  <c r="U1353" i="13"/>
  <c r="U1713" i="13"/>
  <c r="U2577" i="13"/>
  <c r="U1102" i="13"/>
  <c r="U2588" i="13"/>
  <c r="T174" i="13"/>
  <c r="V174" i="13" s="1"/>
  <c r="U280" i="13"/>
  <c r="U491" i="13"/>
  <c r="U555" i="13"/>
  <c r="U535" i="13"/>
  <c r="U1236" i="13"/>
  <c r="U1428" i="13"/>
  <c r="U1492" i="13"/>
  <c r="T1790" i="13"/>
  <c r="V1790" i="13" s="1"/>
  <c r="U2126" i="13"/>
  <c r="U1818" i="13"/>
  <c r="U2753" i="13"/>
  <c r="U2422" i="13"/>
  <c r="U2594" i="13"/>
  <c r="U2698" i="13"/>
  <c r="U2890" i="13"/>
  <c r="U3196" i="13"/>
  <c r="T69" i="13"/>
  <c r="V69" i="13" s="1"/>
  <c r="U1313" i="13"/>
  <c r="U1468" i="13"/>
  <c r="U1545" i="13"/>
  <c r="U2282" i="13"/>
  <c r="U2481" i="13"/>
  <c r="U2673" i="13"/>
  <c r="U2165" i="13"/>
  <c r="U2794" i="13"/>
  <c r="T1774" i="13"/>
  <c r="V1774" i="13" s="1"/>
  <c r="U188" i="13"/>
  <c r="U263" i="13"/>
  <c r="U484" i="13"/>
  <c r="U1292" i="13"/>
  <c r="U2041" i="13"/>
  <c r="U2463" i="13"/>
  <c r="U2809" i="13"/>
  <c r="U2626" i="13"/>
  <c r="T346" i="13"/>
  <c r="V346" i="13" s="1"/>
  <c r="T658" i="13"/>
  <c r="V658" i="13" s="1"/>
  <c r="U2101" i="13"/>
  <c r="U2953" i="13"/>
  <c r="T65" i="13"/>
  <c r="V65" i="13" s="1"/>
  <c r="U341" i="13"/>
  <c r="U26" i="13"/>
  <c r="U442" i="13"/>
  <c r="U2252" i="13"/>
  <c r="U721" i="13"/>
  <c r="U2708" i="13"/>
  <c r="U282" i="13"/>
  <c r="T1807" i="13"/>
  <c r="V1807" i="13" s="1"/>
  <c r="U841" i="13"/>
  <c r="U1514" i="13"/>
  <c r="U2401" i="13"/>
  <c r="U2692" i="13"/>
  <c r="U314" i="13"/>
  <c r="U2111" i="13"/>
  <c r="U388" i="13"/>
  <c r="T1354" i="13"/>
  <c r="V1354" i="13" s="1"/>
  <c r="U2073" i="13"/>
  <c r="U2993" i="13"/>
  <c r="U3060" i="13"/>
  <c r="U365" i="13"/>
  <c r="U2772" i="13"/>
  <c r="T2668" i="13"/>
  <c r="V2668" i="13" s="1"/>
  <c r="U2668" i="13"/>
  <c r="T1483" i="13"/>
  <c r="V1483" i="13" s="1"/>
  <c r="U1483" i="13"/>
  <c r="T785" i="13"/>
  <c r="V785" i="13" s="1"/>
  <c r="U785" i="13"/>
  <c r="T17" i="13"/>
  <c r="V17" i="13" s="1"/>
  <c r="U17" i="13"/>
  <c r="U277" i="13"/>
  <c r="U446" i="13"/>
  <c r="U378" i="13"/>
  <c r="U704" i="13"/>
  <c r="U695" i="13"/>
  <c r="U744" i="13"/>
  <c r="U622" i="13"/>
  <c r="U792" i="13"/>
  <c r="U918" i="13"/>
  <c r="U1247" i="13"/>
  <c r="U1223" i="13"/>
  <c r="U1553" i="13"/>
  <c r="U2370" i="13"/>
  <c r="U2625" i="13"/>
  <c r="U2578" i="13"/>
  <c r="U2658" i="13"/>
  <c r="U2882" i="13"/>
  <c r="U205" i="13"/>
  <c r="U256" i="13"/>
  <c r="U63" i="13"/>
  <c r="U733" i="13"/>
  <c r="U845" i="13"/>
  <c r="U899" i="13"/>
  <c r="U1447" i="13"/>
  <c r="U1703" i="13"/>
  <c r="U2094" i="13"/>
  <c r="U1863" i="13"/>
  <c r="U1775" i="13"/>
  <c r="U2818" i="13"/>
  <c r="U191" i="13"/>
  <c r="U78" i="13"/>
  <c r="U64" i="13"/>
  <c r="U250" i="13"/>
  <c r="U655" i="13"/>
  <c r="U758" i="13"/>
  <c r="T927" i="13"/>
  <c r="V927" i="13" s="1"/>
  <c r="U1450" i="13"/>
  <c r="U2022" i="13"/>
  <c r="U2361" i="13"/>
  <c r="U2713" i="13"/>
  <c r="U2754" i="13"/>
  <c r="U128" i="13"/>
  <c r="U218" i="13"/>
  <c r="T480" i="13"/>
  <c r="V480" i="13" s="1"/>
  <c r="U950" i="13"/>
  <c r="U1192" i="13"/>
  <c r="U1372" i="13"/>
  <c r="U2065" i="13"/>
  <c r="U2133" i="13"/>
  <c r="U2618" i="13"/>
  <c r="U2690" i="13"/>
  <c r="U2521" i="13"/>
  <c r="U2502" i="13"/>
  <c r="U990" i="13"/>
  <c r="U888" i="13"/>
  <c r="T888" i="13"/>
  <c r="V888" i="13" s="1"/>
  <c r="U14" i="13"/>
  <c r="U56" i="13"/>
  <c r="T150" i="13"/>
  <c r="V150" i="13" s="1"/>
  <c r="U671" i="13"/>
  <c r="U663" i="13"/>
  <c r="U718" i="13"/>
  <c r="U824" i="13"/>
  <c r="U1167" i="13"/>
  <c r="U1215" i="13"/>
  <c r="U1359" i="13"/>
  <c r="U1495" i="13"/>
  <c r="U1574" i="13"/>
  <c r="U1588" i="13"/>
  <c r="U1541" i="13"/>
  <c r="U2761" i="13"/>
  <c r="U2103" i="13"/>
  <c r="U253" i="13"/>
  <c r="U304" i="13"/>
  <c r="T520" i="13"/>
  <c r="V520" i="13" s="1"/>
  <c r="T951" i="13"/>
  <c r="V951" i="13" s="1"/>
  <c r="U1399" i="13"/>
  <c r="U1436" i="13"/>
  <c r="U2124" i="13"/>
  <c r="U2137" i="13"/>
  <c r="U2303" i="13"/>
  <c r="U2850" i="13"/>
  <c r="T3041" i="13"/>
  <c r="V3041" i="13" s="1"/>
  <c r="U486" i="13"/>
  <c r="U807" i="13"/>
  <c r="T77" i="13"/>
  <c r="V77" i="13" s="1"/>
  <c r="U912" i="13"/>
  <c r="U1471" i="13"/>
  <c r="U1727" i="13"/>
  <c r="U2786" i="13"/>
  <c r="U94" i="13"/>
  <c r="U679" i="13"/>
  <c r="U2007" i="13"/>
  <c r="U2204" i="13"/>
  <c r="U2185" i="13"/>
  <c r="U2586" i="13"/>
  <c r="U3119" i="13"/>
  <c r="U366" i="13"/>
  <c r="U2127" i="13"/>
  <c r="U40" i="13"/>
  <c r="U370" i="13"/>
  <c r="T260" i="13"/>
  <c r="V260" i="13" s="1"/>
  <c r="U402" i="13"/>
  <c r="U543" i="13"/>
  <c r="U434" i="13"/>
  <c r="U1556" i="13"/>
  <c r="U2062" i="13"/>
  <c r="U2148" i="13"/>
  <c r="U2495" i="13"/>
  <c r="U2297" i="13"/>
  <c r="U2721" i="13"/>
  <c r="U2353" i="13"/>
  <c r="U3018" i="13"/>
  <c r="U1254" i="13"/>
  <c r="T389" i="13"/>
  <c r="V389" i="13" s="1"/>
  <c r="U389" i="13"/>
  <c r="U95" i="13"/>
  <c r="T127" i="13"/>
  <c r="V127" i="13" s="1"/>
  <c r="T82" i="13"/>
  <c r="V82" i="13" s="1"/>
  <c r="U1055" i="13"/>
  <c r="U1301" i="13"/>
  <c r="U1271" i="13"/>
  <c r="U1695" i="13"/>
  <c r="U1886" i="13"/>
  <c r="U1903" i="13"/>
  <c r="U2029" i="13"/>
  <c r="U1975" i="13"/>
  <c r="U2617" i="13"/>
  <c r="U2801" i="13"/>
  <c r="U2602" i="13"/>
  <c r="U2969" i="13"/>
  <c r="U1070" i="13"/>
  <c r="U356" i="13"/>
  <c r="T397" i="13"/>
  <c r="V397" i="13" s="1"/>
  <c r="U397" i="13"/>
  <c r="T1581" i="13"/>
  <c r="V1581" i="13" s="1"/>
  <c r="U1581" i="13"/>
  <c r="T404" i="13"/>
  <c r="V404" i="13" s="1"/>
  <c r="U404" i="13"/>
  <c r="U229" i="13"/>
  <c r="U583" i="13"/>
  <c r="U934" i="13"/>
  <c r="U1519" i="13"/>
  <c r="U1567" i="13"/>
  <c r="U2378" i="13"/>
  <c r="U2318" i="13"/>
  <c r="U2657" i="13"/>
  <c r="U2674" i="13"/>
  <c r="U2738" i="13"/>
  <c r="U2802" i="13"/>
  <c r="U2866" i="13"/>
  <c r="U709" i="13"/>
  <c r="T709" i="13"/>
  <c r="V709" i="13" s="1"/>
  <c r="U30" i="13"/>
  <c r="U476" i="13"/>
  <c r="U1460" i="13"/>
  <c r="U1758" i="13"/>
  <c r="U1673" i="13"/>
  <c r="U1585" i="13"/>
  <c r="U2497" i="13"/>
  <c r="U2449" i="13"/>
  <c r="U2265" i="13"/>
  <c r="U2433" i="13"/>
  <c r="U1118" i="13"/>
  <c r="U978" i="13"/>
  <c r="U180" i="13"/>
  <c r="U306" i="13"/>
  <c r="U311" i="13"/>
  <c r="U687" i="13"/>
  <c r="U638" i="13"/>
  <c r="U1308" i="13"/>
  <c r="U3143" i="13"/>
  <c r="U1303" i="13"/>
  <c r="T1045" i="13"/>
  <c r="V1045" i="13" s="1"/>
  <c r="U1045" i="13"/>
  <c r="U317" i="13"/>
  <c r="U1367" i="13"/>
  <c r="U1679" i="13"/>
  <c r="U1570" i="13"/>
  <c r="T2301" i="13"/>
  <c r="V2301" i="13" s="1"/>
  <c r="U2301" i="13"/>
  <c r="T502" i="13"/>
  <c r="V502" i="13" s="1"/>
  <c r="U502" i="13"/>
  <c r="T2014" i="13"/>
  <c r="V2014" i="13" s="1"/>
  <c r="U2014" i="13"/>
  <c r="U55" i="13"/>
  <c r="T55" i="13"/>
  <c r="V55" i="13" s="1"/>
  <c r="T759" i="13"/>
  <c r="V759" i="13" s="1"/>
  <c r="U759" i="13"/>
  <c r="U274" i="13"/>
  <c r="U511" i="13"/>
  <c r="U902" i="13"/>
  <c r="U734" i="13"/>
  <c r="U1151" i="13"/>
  <c r="U1466" i="13"/>
  <c r="U1911" i="13"/>
  <c r="T3198" i="13"/>
  <c r="V3198" i="13" s="1"/>
  <c r="U3198" i="13"/>
  <c r="T542" i="13"/>
  <c r="V542" i="13" s="1"/>
  <c r="U542" i="13"/>
  <c r="T1038" i="13"/>
  <c r="V1038" i="13" s="1"/>
  <c r="U1038" i="13"/>
  <c r="T1150" i="13"/>
  <c r="V1150" i="13" s="1"/>
  <c r="U1150" i="13"/>
  <c r="T1182" i="13"/>
  <c r="V1182" i="13" s="1"/>
  <c r="U1182" i="13"/>
  <c r="T1214" i="13"/>
  <c r="V1214" i="13" s="1"/>
  <c r="U1214" i="13"/>
  <c r="T855" i="13"/>
  <c r="V855" i="13" s="1"/>
  <c r="U855" i="13"/>
  <c r="U135" i="13"/>
  <c r="T135" i="13"/>
  <c r="V135" i="13" s="1"/>
  <c r="U455" i="13"/>
  <c r="T455" i="13"/>
  <c r="V455" i="13" s="1"/>
  <c r="T1343" i="13"/>
  <c r="V1343" i="13" s="1"/>
  <c r="U1343" i="13"/>
  <c r="U126" i="13"/>
  <c r="U320" i="13"/>
  <c r="U247" i="13"/>
  <c r="U682" i="13"/>
  <c r="U606" i="13"/>
  <c r="T935" i="13"/>
  <c r="V935" i="13" s="1"/>
  <c r="U1718" i="13"/>
  <c r="U1370" i="13"/>
  <c r="U2913" i="13"/>
  <c r="U2734" i="13"/>
  <c r="U3175" i="13"/>
  <c r="T200" i="13"/>
  <c r="V200" i="13" s="1"/>
  <c r="U200" i="13"/>
  <c r="T406" i="13"/>
  <c r="V406" i="13" s="1"/>
  <c r="U406" i="13"/>
  <c r="T550" i="13"/>
  <c r="V550" i="13" s="1"/>
  <c r="U550" i="13"/>
  <c r="T982" i="13"/>
  <c r="V982" i="13" s="1"/>
  <c r="U982" i="13"/>
  <c r="T1046" i="13"/>
  <c r="V1046" i="13" s="1"/>
  <c r="U1046" i="13"/>
  <c r="T1190" i="13"/>
  <c r="V1190" i="13" s="1"/>
  <c r="U1190" i="13"/>
  <c r="T1222" i="13"/>
  <c r="V1222" i="13" s="1"/>
  <c r="U1222" i="13"/>
  <c r="T2055" i="13"/>
  <c r="V2055" i="13" s="1"/>
  <c r="U2055" i="13"/>
  <c r="T743" i="13"/>
  <c r="V743" i="13" s="1"/>
  <c r="U743" i="13"/>
  <c r="T823" i="13"/>
  <c r="V823" i="13" s="1"/>
  <c r="U823" i="13"/>
  <c r="T2207" i="13"/>
  <c r="V2207" i="13" s="1"/>
  <c r="U2207" i="13"/>
  <c r="T831" i="13"/>
  <c r="V831" i="13" s="1"/>
  <c r="U831" i="13"/>
  <c r="T791" i="13"/>
  <c r="V791" i="13" s="1"/>
  <c r="U791" i="13"/>
  <c r="T160" i="13"/>
  <c r="V160" i="13" s="1"/>
  <c r="U160" i="13"/>
  <c r="T974" i="13"/>
  <c r="V974" i="13" s="1"/>
  <c r="U974" i="13"/>
  <c r="U62" i="13"/>
  <c r="U207" i="13"/>
  <c r="U586" i="13"/>
  <c r="U774" i="13"/>
  <c r="U1255" i="13"/>
  <c r="U1558" i="13"/>
  <c r="U1994" i="13"/>
  <c r="U2681" i="13"/>
  <c r="U2745" i="13"/>
  <c r="U2286" i="13"/>
  <c r="U462" i="13"/>
  <c r="T3106" i="13"/>
  <c r="V3106" i="13" s="1"/>
  <c r="U3106" i="13"/>
  <c r="T438" i="13"/>
  <c r="V438" i="13" s="1"/>
  <c r="U438" i="13"/>
  <c r="T1126" i="13"/>
  <c r="V1126" i="13" s="1"/>
  <c r="U1126" i="13"/>
  <c r="T1158" i="13"/>
  <c r="V1158" i="13" s="1"/>
  <c r="U1158" i="13"/>
  <c r="T751" i="13"/>
  <c r="V751" i="13" s="1"/>
  <c r="U751" i="13"/>
  <c r="T1295" i="13"/>
  <c r="V1295" i="13" s="1"/>
  <c r="U1295" i="13"/>
  <c r="T2087" i="13"/>
  <c r="V2087" i="13" s="1"/>
  <c r="U2087" i="13"/>
  <c r="T2039" i="13"/>
  <c r="V2039" i="13" s="1"/>
  <c r="U2039" i="13"/>
  <c r="T839" i="13"/>
  <c r="V839" i="13" s="1"/>
  <c r="U839" i="13"/>
  <c r="U2078" i="13"/>
  <c r="U2538" i="13"/>
  <c r="U2510" i="13"/>
  <c r="U3033" i="13"/>
  <c r="T208" i="13"/>
  <c r="V208" i="13" s="1"/>
  <c r="U208" i="13"/>
  <c r="T3174" i="13"/>
  <c r="V3174" i="13" s="1"/>
  <c r="U3174" i="13"/>
  <c r="T558" i="13"/>
  <c r="V558" i="13" s="1"/>
  <c r="U558" i="13"/>
  <c r="T1022" i="13"/>
  <c r="V1022" i="13" s="1"/>
  <c r="U1022" i="13"/>
  <c r="T887" i="13"/>
  <c r="V887" i="13" s="1"/>
  <c r="U887" i="13"/>
  <c r="T2063" i="13"/>
  <c r="V2063" i="13" s="1"/>
  <c r="U2063" i="13"/>
  <c r="T2015" i="13"/>
  <c r="V2015" i="13" s="1"/>
  <c r="U2015" i="13"/>
  <c r="T727" i="13"/>
  <c r="V727" i="13" s="1"/>
  <c r="U727" i="13"/>
  <c r="U806" i="13"/>
  <c r="U838" i="13"/>
  <c r="U870" i="13"/>
  <c r="U650" i="13"/>
  <c r="U1111" i="13"/>
  <c r="U1351" i="13"/>
  <c r="U1199" i="13"/>
  <c r="U1607" i="13"/>
  <c r="U2354" i="13"/>
  <c r="U2498" i="13"/>
  <c r="U2689" i="13"/>
  <c r="U2169" i="13"/>
  <c r="U3135" i="13"/>
  <c r="U574" i="13"/>
  <c r="U430" i="13"/>
  <c r="U2135" i="13"/>
  <c r="U192" i="13"/>
  <c r="T176" i="13"/>
  <c r="V176" i="13" s="1"/>
  <c r="U176" i="13"/>
  <c r="T1054" i="13"/>
  <c r="V1054" i="13" s="1"/>
  <c r="U1054" i="13"/>
  <c r="T1134" i="13"/>
  <c r="V1134" i="13" s="1"/>
  <c r="U1134" i="13"/>
  <c r="T711" i="13"/>
  <c r="V711" i="13" s="1"/>
  <c r="U711" i="13"/>
  <c r="T1327" i="13"/>
  <c r="V1327" i="13" s="1"/>
  <c r="U1327" i="13"/>
  <c r="T2151" i="13"/>
  <c r="V2151" i="13" s="1"/>
  <c r="U2151" i="13"/>
  <c r="U242" i="13"/>
  <c r="U18" i="13"/>
  <c r="U103" i="13"/>
  <c r="T882" i="13"/>
  <c r="V882" i="13" s="1"/>
  <c r="U1638" i="13"/>
  <c r="U1511" i="13"/>
  <c r="U1870" i="13"/>
  <c r="U1950" i="13"/>
  <c r="U2158" i="13"/>
  <c r="U2426" i="13"/>
  <c r="U2466" i="13"/>
  <c r="U2321" i="13"/>
  <c r="U2385" i="13"/>
  <c r="U2865" i="13"/>
  <c r="U2929" i="13"/>
  <c r="T460" i="13"/>
  <c r="V460" i="13" s="1"/>
  <c r="U460" i="13"/>
  <c r="T390" i="13"/>
  <c r="V390" i="13" s="1"/>
  <c r="U390" i="13"/>
  <c r="T534" i="13"/>
  <c r="V534" i="13" s="1"/>
  <c r="U534" i="13"/>
  <c r="T1174" i="13"/>
  <c r="V1174" i="13" s="1"/>
  <c r="U1174" i="13"/>
  <c r="T1206" i="13"/>
  <c r="V1206" i="13" s="1"/>
  <c r="U1206" i="13"/>
  <c r="T775" i="13"/>
  <c r="V775" i="13" s="1"/>
  <c r="U775" i="13"/>
  <c r="T815" i="13"/>
  <c r="V815" i="13" s="1"/>
  <c r="U815" i="13"/>
  <c r="T2071" i="13"/>
  <c r="V2071" i="13" s="1"/>
  <c r="U2071" i="13"/>
  <c r="T1006" i="13"/>
  <c r="V1006" i="13" s="1"/>
  <c r="U1006" i="13"/>
  <c r="T2023" i="13"/>
  <c r="V2023" i="13" s="1"/>
  <c r="U2023" i="13"/>
  <c r="U59" i="13"/>
  <c r="U363" i="13"/>
  <c r="U1455" i="13"/>
  <c r="U1590" i="13"/>
  <c r="U2017" i="13"/>
  <c r="U2503" i="13"/>
  <c r="U2290" i="13"/>
  <c r="U2394" i="13"/>
  <c r="T3166" i="13"/>
  <c r="V3166" i="13" s="1"/>
  <c r="U3166" i="13"/>
  <c r="T454" i="13"/>
  <c r="V454" i="13" s="1"/>
  <c r="U454" i="13"/>
  <c r="T2159" i="13"/>
  <c r="V2159" i="13" s="1"/>
  <c r="U2159" i="13"/>
  <c r="T871" i="13"/>
  <c r="V871" i="13" s="1"/>
  <c r="U871" i="13"/>
  <c r="T2143" i="13"/>
  <c r="V2143" i="13" s="1"/>
  <c r="U2143" i="13"/>
  <c r="T767" i="13"/>
  <c r="V767" i="13" s="1"/>
  <c r="U767" i="13"/>
  <c r="T2175" i="13"/>
  <c r="V2175" i="13" s="1"/>
  <c r="U2175" i="13"/>
  <c r="T1311" i="13"/>
  <c r="V1311" i="13" s="1"/>
  <c r="U1311" i="13"/>
  <c r="T602" i="13"/>
  <c r="V602" i="13" s="1"/>
  <c r="U1874" i="13"/>
  <c r="U2274" i="13"/>
  <c r="U2306" i="13"/>
  <c r="U2338" i="13"/>
  <c r="U2601" i="13"/>
  <c r="T777" i="13"/>
  <c r="V777" i="13" s="1"/>
  <c r="U777" i="13"/>
  <c r="T745" i="13"/>
  <c r="V745" i="13" s="1"/>
  <c r="U745" i="13"/>
  <c r="T809" i="13"/>
  <c r="V809" i="13" s="1"/>
  <c r="U809" i="13"/>
  <c r="T873" i="13"/>
  <c r="V873" i="13" s="1"/>
  <c r="U873" i="13"/>
  <c r="T3314" i="13"/>
  <c r="V3314" i="13" s="1"/>
  <c r="U3314" i="13"/>
  <c r="T3274" i="13"/>
  <c r="V3274" i="13" s="1"/>
  <c r="U3274" i="13"/>
  <c r="T3394" i="13"/>
  <c r="V3394" i="13" s="1"/>
  <c r="U3394" i="13"/>
  <c r="T490" i="13"/>
  <c r="V490" i="13" s="1"/>
  <c r="U490" i="13"/>
  <c r="T562" i="13"/>
  <c r="V562" i="13" s="1"/>
  <c r="U562" i="13"/>
  <c r="T930" i="13"/>
  <c r="V930" i="13" s="1"/>
  <c r="U930" i="13"/>
  <c r="T962" i="13"/>
  <c r="V962" i="13" s="1"/>
  <c r="U962" i="13"/>
  <c r="T1162" i="13"/>
  <c r="V1162" i="13" s="1"/>
  <c r="U1162" i="13"/>
  <c r="T1706" i="13"/>
  <c r="V1706" i="13" s="1"/>
  <c r="U1706" i="13"/>
  <c r="T1738" i="13"/>
  <c r="V1738" i="13" s="1"/>
  <c r="U1738" i="13"/>
  <c r="T1770" i="13"/>
  <c r="V1770" i="13" s="1"/>
  <c r="U1770" i="13"/>
  <c r="T1898" i="13"/>
  <c r="V1898" i="13" s="1"/>
  <c r="U1898" i="13"/>
  <c r="U2057" i="13"/>
  <c r="T2057" i="13"/>
  <c r="V2057" i="13" s="1"/>
  <c r="T3665" i="13"/>
  <c r="V3665" i="13" s="1"/>
  <c r="U3665" i="13"/>
  <c r="T3801" i="13"/>
  <c r="V3801" i="13" s="1"/>
  <c r="U3801" i="13"/>
  <c r="T34" i="13"/>
  <c r="V34" i="13" s="1"/>
  <c r="U34" i="13"/>
  <c r="T970" i="13"/>
  <c r="V970" i="13" s="1"/>
  <c r="U970" i="13"/>
  <c r="T1618" i="13"/>
  <c r="V1618" i="13" s="1"/>
  <c r="U1618" i="13"/>
  <c r="T1778" i="13"/>
  <c r="V1778" i="13" s="1"/>
  <c r="U1778" i="13"/>
  <c r="U1418" i="13"/>
  <c r="U1482" i="13"/>
  <c r="U1586" i="13"/>
  <c r="U2410" i="13"/>
  <c r="U2442" i="13"/>
  <c r="U2641" i="13"/>
  <c r="T49" i="13"/>
  <c r="V49" i="13" s="1"/>
  <c r="U49" i="13"/>
  <c r="T753" i="13"/>
  <c r="V753" i="13" s="1"/>
  <c r="U753" i="13"/>
  <c r="T817" i="13"/>
  <c r="V817" i="13" s="1"/>
  <c r="U817" i="13"/>
  <c r="T881" i="13"/>
  <c r="V881" i="13" s="1"/>
  <c r="U881" i="13"/>
  <c r="T3434" i="13"/>
  <c r="V3434" i="13" s="1"/>
  <c r="U3434" i="13"/>
  <c r="T3298" i="13"/>
  <c r="V3298" i="13" s="1"/>
  <c r="U3298" i="13"/>
  <c r="T3402" i="13"/>
  <c r="V3402" i="13" s="1"/>
  <c r="U3402" i="13"/>
  <c r="T3522" i="13"/>
  <c r="V3522" i="13" s="1"/>
  <c r="U3522" i="13"/>
  <c r="T1170" i="13"/>
  <c r="V1170" i="13" s="1"/>
  <c r="U1170" i="13"/>
  <c r="T1682" i="13"/>
  <c r="V1682" i="13" s="1"/>
  <c r="U1682" i="13"/>
  <c r="T1714" i="13"/>
  <c r="V1714" i="13" s="1"/>
  <c r="U1714" i="13"/>
  <c r="T1746" i="13"/>
  <c r="V1746" i="13" s="1"/>
  <c r="U1746" i="13"/>
  <c r="T1842" i="13"/>
  <c r="V1842" i="13" s="1"/>
  <c r="U1842" i="13"/>
  <c r="T1978" i="13"/>
  <c r="V1978" i="13" s="1"/>
  <c r="U1978" i="13"/>
  <c r="T3841" i="13"/>
  <c r="V3841" i="13" s="1"/>
  <c r="U3841" i="13"/>
  <c r="T3569" i="13"/>
  <c r="V3569" i="13" s="1"/>
  <c r="U3569" i="13"/>
  <c r="T3697" i="13"/>
  <c r="V3697" i="13" s="1"/>
  <c r="U3697" i="13"/>
  <c r="T3689" i="13"/>
  <c r="V3689" i="13" s="1"/>
  <c r="U3689" i="13"/>
  <c r="T570" i="13"/>
  <c r="V570" i="13" s="1"/>
  <c r="U570" i="13"/>
  <c r="U290" i="13"/>
  <c r="U634" i="13"/>
  <c r="U2145" i="13"/>
  <c r="U3905" i="13"/>
  <c r="T673" i="13"/>
  <c r="V673" i="13" s="1"/>
  <c r="U673" i="13"/>
  <c r="T657" i="13"/>
  <c r="V657" i="13" s="1"/>
  <c r="U657" i="13"/>
  <c r="T3082" i="13"/>
  <c r="V3082" i="13" s="1"/>
  <c r="U3082" i="13"/>
  <c r="T3442" i="13"/>
  <c r="V3442" i="13" s="1"/>
  <c r="U3442" i="13"/>
  <c r="T3418" i="13"/>
  <c r="V3418" i="13" s="1"/>
  <c r="U3418" i="13"/>
  <c r="T3410" i="13"/>
  <c r="V3410" i="13" s="1"/>
  <c r="U3410" i="13"/>
  <c r="T3122" i="13"/>
  <c r="V3122" i="13" s="1"/>
  <c r="U3122" i="13"/>
  <c r="T66" i="13"/>
  <c r="V66" i="13" s="1"/>
  <c r="U66" i="13"/>
  <c r="T474" i="13"/>
  <c r="V474" i="13" s="1"/>
  <c r="U474" i="13"/>
  <c r="T506" i="13"/>
  <c r="V506" i="13" s="1"/>
  <c r="U506" i="13"/>
  <c r="T946" i="13"/>
  <c r="V946" i="13" s="1"/>
  <c r="U946" i="13"/>
  <c r="T1594" i="13"/>
  <c r="V1594" i="13" s="1"/>
  <c r="U1594" i="13"/>
  <c r="T1626" i="13"/>
  <c r="V1626" i="13" s="1"/>
  <c r="U1626" i="13"/>
  <c r="T1658" i="13"/>
  <c r="V1658" i="13" s="1"/>
  <c r="U1658" i="13"/>
  <c r="T1690" i="13"/>
  <c r="V1690" i="13" s="1"/>
  <c r="U1690" i="13"/>
  <c r="T1722" i="13"/>
  <c r="V1722" i="13" s="1"/>
  <c r="U1722" i="13"/>
  <c r="T1754" i="13"/>
  <c r="V1754" i="13" s="1"/>
  <c r="U1754" i="13"/>
  <c r="T1786" i="13"/>
  <c r="V1786" i="13" s="1"/>
  <c r="U1786" i="13"/>
  <c r="T1954" i="13"/>
  <c r="V1954" i="13" s="1"/>
  <c r="U1954" i="13"/>
  <c r="T1986" i="13"/>
  <c r="V1986" i="13" s="1"/>
  <c r="U1986" i="13"/>
  <c r="T3753" i="13"/>
  <c r="V3753" i="13" s="1"/>
  <c r="U3753" i="13"/>
  <c r="T3737" i="13"/>
  <c r="V3737" i="13" s="1"/>
  <c r="U3737" i="13"/>
  <c r="T3593" i="13"/>
  <c r="V3593" i="13" s="1"/>
  <c r="U3593" i="13"/>
  <c r="T3705" i="13"/>
  <c r="V3705" i="13" s="1"/>
  <c r="U3705" i="13"/>
  <c r="T865" i="13"/>
  <c r="V865" i="13" s="1"/>
  <c r="U865" i="13"/>
  <c r="T3290" i="13"/>
  <c r="V3290" i="13" s="1"/>
  <c r="U3290" i="13"/>
  <c r="T3282" i="13"/>
  <c r="V3282" i="13" s="1"/>
  <c r="U3282" i="13"/>
  <c r="T3514" i="13"/>
  <c r="V3514" i="13" s="1"/>
  <c r="U3514" i="13"/>
  <c r="T1034" i="13"/>
  <c r="V1034" i="13" s="1"/>
  <c r="U1034" i="13"/>
  <c r="U226" i="13"/>
  <c r="U2482" i="13"/>
  <c r="U2777" i="13"/>
  <c r="U2841" i="13"/>
  <c r="U2249" i="13"/>
  <c r="U2417" i="13"/>
  <c r="T713" i="13"/>
  <c r="V713" i="13" s="1"/>
  <c r="U713" i="13"/>
  <c r="T81" i="13"/>
  <c r="V81" i="13" s="1"/>
  <c r="U81" i="13"/>
  <c r="T761" i="13"/>
  <c r="V761" i="13" s="1"/>
  <c r="U761" i="13"/>
  <c r="T825" i="13"/>
  <c r="V825" i="13" s="1"/>
  <c r="U825" i="13"/>
  <c r="T889" i="13"/>
  <c r="V889" i="13" s="1"/>
  <c r="U889" i="13"/>
  <c r="T953" i="13"/>
  <c r="V953" i="13" s="1"/>
  <c r="U953" i="13"/>
  <c r="T3146" i="13"/>
  <c r="V3146" i="13" s="1"/>
  <c r="U3146" i="13"/>
  <c r="T3426" i="13"/>
  <c r="V3426" i="13" s="1"/>
  <c r="U3426" i="13"/>
  <c r="T3186" i="13"/>
  <c r="V3186" i="13" s="1"/>
  <c r="U3186" i="13"/>
  <c r="T546" i="13"/>
  <c r="V546" i="13" s="1"/>
  <c r="U546" i="13"/>
  <c r="T578" i="13"/>
  <c r="V578" i="13" s="1"/>
  <c r="U578" i="13"/>
  <c r="T914" i="13"/>
  <c r="V914" i="13" s="1"/>
  <c r="U914" i="13"/>
  <c r="T1010" i="13"/>
  <c r="V1010" i="13" s="1"/>
  <c r="U1010" i="13"/>
  <c r="T1178" i="13"/>
  <c r="V1178" i="13" s="1"/>
  <c r="U1178" i="13"/>
  <c r="T1522" i="13"/>
  <c r="V1522" i="13" s="1"/>
  <c r="U1522" i="13"/>
  <c r="T1922" i="13"/>
  <c r="V1922" i="13" s="1"/>
  <c r="U1922" i="13"/>
  <c r="T3609" i="13"/>
  <c r="V3609" i="13" s="1"/>
  <c r="U3609" i="13"/>
  <c r="T3761" i="13"/>
  <c r="V3761" i="13" s="1"/>
  <c r="U3761" i="13"/>
  <c r="U3577" i="13"/>
  <c r="T3577" i="13"/>
  <c r="V3577" i="13" s="1"/>
  <c r="T498" i="13"/>
  <c r="V498" i="13" s="1"/>
  <c r="U498" i="13"/>
  <c r="T938" i="13"/>
  <c r="V938" i="13" s="1"/>
  <c r="U938" i="13"/>
  <c r="T1914" i="13"/>
  <c r="V1914" i="13" s="1"/>
  <c r="U1914" i="13"/>
  <c r="U1641" i="13"/>
  <c r="U1810" i="13"/>
  <c r="U2409" i="13"/>
  <c r="T665" i="13"/>
  <c r="V665" i="13" s="1"/>
  <c r="U665" i="13"/>
  <c r="T3210" i="13"/>
  <c r="V3210" i="13" s="1"/>
  <c r="U3210" i="13"/>
  <c r="T3074" i="13"/>
  <c r="V3074" i="13" s="1"/>
  <c r="U3074" i="13"/>
  <c r="T3066" i="13"/>
  <c r="V3066" i="13" s="1"/>
  <c r="U3066" i="13"/>
  <c r="T3258" i="13"/>
  <c r="V3258" i="13" s="1"/>
  <c r="U3258" i="13"/>
  <c r="T514" i="13"/>
  <c r="V514" i="13" s="1"/>
  <c r="U514" i="13"/>
  <c r="T554" i="13"/>
  <c r="V554" i="13" s="1"/>
  <c r="U554" i="13"/>
  <c r="T618" i="13"/>
  <c r="V618" i="13" s="1"/>
  <c r="U618" i="13"/>
  <c r="T922" i="13"/>
  <c r="V922" i="13" s="1"/>
  <c r="U922" i="13"/>
  <c r="T954" i="13"/>
  <c r="V954" i="13" s="1"/>
  <c r="U954" i="13"/>
  <c r="T986" i="13"/>
  <c r="V986" i="13" s="1"/>
  <c r="U986" i="13"/>
  <c r="T1018" i="13"/>
  <c r="V1018" i="13" s="1"/>
  <c r="U1018" i="13"/>
  <c r="T1082" i="13"/>
  <c r="V1082" i="13" s="1"/>
  <c r="U1082" i="13"/>
  <c r="T1530" i="13"/>
  <c r="V1530" i="13" s="1"/>
  <c r="U1530" i="13"/>
  <c r="T1602" i="13"/>
  <c r="V1602" i="13" s="1"/>
  <c r="U1602" i="13"/>
  <c r="T1634" i="13"/>
  <c r="V1634" i="13" s="1"/>
  <c r="U1634" i="13"/>
  <c r="T1666" i="13"/>
  <c r="V1666" i="13" s="1"/>
  <c r="U1666" i="13"/>
  <c r="T1698" i="13"/>
  <c r="V1698" i="13" s="1"/>
  <c r="U1698" i="13"/>
  <c r="T1762" i="13"/>
  <c r="V1762" i="13" s="1"/>
  <c r="U1762" i="13"/>
  <c r="T1794" i="13"/>
  <c r="V1794" i="13" s="1"/>
  <c r="U1794" i="13"/>
  <c r="T1858" i="13"/>
  <c r="V1858" i="13" s="1"/>
  <c r="U1858" i="13"/>
  <c r="T1890" i="13"/>
  <c r="V1890" i="13" s="1"/>
  <c r="U1890" i="13"/>
  <c r="T3833" i="13"/>
  <c r="V3833" i="13" s="1"/>
  <c r="U3833" i="13"/>
  <c r="T3673" i="13"/>
  <c r="V3673" i="13" s="1"/>
  <c r="U3673" i="13"/>
  <c r="T3857" i="13"/>
  <c r="V3857" i="13" s="1"/>
  <c r="U3857" i="13"/>
  <c r="T3601" i="13"/>
  <c r="V3601" i="13" s="1"/>
  <c r="U3601" i="13"/>
  <c r="T3777" i="13"/>
  <c r="V3777" i="13" s="1"/>
  <c r="U3777" i="13"/>
  <c r="T1002" i="13"/>
  <c r="V1002" i="13" s="1"/>
  <c r="U1002" i="13"/>
  <c r="T3713" i="13"/>
  <c r="V3713" i="13" s="1"/>
  <c r="U3713" i="13"/>
  <c r="T3657" i="13"/>
  <c r="V3657" i="13" s="1"/>
  <c r="U3657" i="13"/>
  <c r="U386" i="13"/>
  <c r="U666" i="13"/>
  <c r="U2234" i="13"/>
  <c r="U2458" i="13"/>
  <c r="U2522" i="13"/>
  <c r="U2593" i="13"/>
  <c r="U2785" i="13"/>
  <c r="T33" i="13"/>
  <c r="V33" i="13" s="1"/>
  <c r="U33" i="13"/>
  <c r="T905" i="13"/>
  <c r="V905" i="13" s="1"/>
  <c r="U905" i="13"/>
  <c r="T3138" i="13"/>
  <c r="V3138" i="13" s="1"/>
  <c r="U3138" i="13"/>
  <c r="T3130" i="13"/>
  <c r="V3130" i="13" s="1"/>
  <c r="U3130" i="13"/>
  <c r="T3266" i="13"/>
  <c r="V3266" i="13" s="1"/>
  <c r="U3266" i="13"/>
  <c r="T482" i="13"/>
  <c r="V482" i="13" s="1"/>
  <c r="U482" i="13"/>
  <c r="T1730" i="13"/>
  <c r="V1730" i="13" s="1"/>
  <c r="U1730" i="13"/>
  <c r="T1826" i="13"/>
  <c r="V1826" i="13" s="1"/>
  <c r="U1826" i="13"/>
  <c r="T1930" i="13"/>
  <c r="V1930" i="13" s="1"/>
  <c r="U1930" i="13"/>
  <c r="T1962" i="13"/>
  <c r="V1962" i="13" s="1"/>
  <c r="U1962" i="13"/>
  <c r="T3633" i="13"/>
  <c r="V3633" i="13" s="1"/>
  <c r="U3633" i="13"/>
  <c r="T3625" i="13"/>
  <c r="V3625" i="13" s="1"/>
  <c r="U3625" i="13"/>
  <c r="T3721" i="13"/>
  <c r="V3721" i="13" s="1"/>
  <c r="U3721" i="13"/>
  <c r="T2537" i="13"/>
  <c r="V2537" i="13" s="1"/>
  <c r="U2537" i="13"/>
  <c r="T601" i="13"/>
  <c r="V601" i="13" s="1"/>
  <c r="U601" i="13"/>
  <c r="T538" i="13"/>
  <c r="V538" i="13" s="1"/>
  <c r="U538" i="13"/>
  <c r="T906" i="13"/>
  <c r="V906" i="13" s="1"/>
  <c r="U906" i="13"/>
  <c r="U258" i="13"/>
  <c r="U322" i="13"/>
  <c r="T737" i="13"/>
  <c r="V737" i="13" s="1"/>
  <c r="U737" i="13"/>
  <c r="T633" i="13"/>
  <c r="V633" i="13" s="1"/>
  <c r="U633" i="13"/>
  <c r="T681" i="13"/>
  <c r="V681" i="13" s="1"/>
  <c r="U681" i="13"/>
  <c r="T3306" i="13"/>
  <c r="V3306" i="13" s="1"/>
  <c r="U3306" i="13"/>
  <c r="T3202" i="13"/>
  <c r="V3202" i="13" s="1"/>
  <c r="U3202" i="13"/>
  <c r="T3194" i="13"/>
  <c r="V3194" i="13" s="1"/>
  <c r="U3194" i="13"/>
  <c r="T1290" i="13"/>
  <c r="V1290" i="13" s="1"/>
  <c r="U1290" i="13"/>
  <c r="T3386" i="13"/>
  <c r="V3386" i="13" s="1"/>
  <c r="U3386" i="13"/>
  <c r="T522" i="13"/>
  <c r="V522" i="13" s="1"/>
  <c r="U522" i="13"/>
  <c r="T594" i="13"/>
  <c r="V594" i="13" s="1"/>
  <c r="U594" i="13"/>
  <c r="T626" i="13"/>
  <c r="V626" i="13" s="1"/>
  <c r="U626" i="13"/>
  <c r="T898" i="13"/>
  <c r="V898" i="13" s="1"/>
  <c r="U898" i="13"/>
  <c r="T994" i="13"/>
  <c r="V994" i="13" s="1"/>
  <c r="U994" i="13"/>
  <c r="T1026" i="13"/>
  <c r="V1026" i="13" s="1"/>
  <c r="U1026" i="13"/>
  <c r="T1610" i="13"/>
  <c r="V1610" i="13" s="1"/>
  <c r="U1610" i="13"/>
  <c r="T1642" i="13"/>
  <c r="V1642" i="13" s="1"/>
  <c r="U1642" i="13"/>
  <c r="T1674" i="13"/>
  <c r="V1674" i="13" s="1"/>
  <c r="U1674" i="13"/>
  <c r="T1834" i="13"/>
  <c r="V1834" i="13" s="1"/>
  <c r="U1834" i="13"/>
  <c r="T1938" i="13"/>
  <c r="V1938" i="13" s="1"/>
  <c r="U1938" i="13"/>
  <c r="T1970" i="13"/>
  <c r="V1970" i="13" s="1"/>
  <c r="U1970" i="13"/>
  <c r="T2545" i="13"/>
  <c r="V2545" i="13" s="1"/>
  <c r="U2545" i="13"/>
  <c r="T3681" i="13"/>
  <c r="V3681" i="13" s="1"/>
  <c r="U3681" i="13"/>
  <c r="T3793" i="13"/>
  <c r="V3793" i="13" s="1"/>
  <c r="U3793" i="13"/>
  <c r="T3817" i="13"/>
  <c r="V3817" i="13" s="1"/>
  <c r="U3817" i="13"/>
  <c r="T756" i="13"/>
  <c r="V756" i="13" s="1"/>
  <c r="U756" i="13"/>
  <c r="U810" i="13"/>
  <c r="T810" i="13"/>
  <c r="V810" i="13" s="1"/>
  <c r="U1502" i="13"/>
  <c r="T1502" i="13"/>
  <c r="V1502" i="13" s="1"/>
  <c r="U1430" i="13"/>
  <c r="T1430" i="13"/>
  <c r="V1430" i="13" s="1"/>
  <c r="T1732" i="13"/>
  <c r="V1732" i="13" s="1"/>
  <c r="U1732" i="13"/>
  <c r="U1105" i="13"/>
  <c r="T1105" i="13"/>
  <c r="V1105" i="13" s="1"/>
  <c r="U1765" i="13"/>
  <c r="T1765" i="13"/>
  <c r="V1765" i="13" s="1"/>
  <c r="U1764" i="13"/>
  <c r="T1764" i="13"/>
  <c r="V1764" i="13" s="1"/>
  <c r="T1961" i="13"/>
  <c r="V1961" i="13" s="1"/>
  <c r="U1961" i="13"/>
  <c r="U1845" i="13"/>
  <c r="T1845" i="13"/>
  <c r="V1845" i="13" s="1"/>
  <c r="U2843" i="13"/>
  <c r="T2843" i="13"/>
  <c r="V2843" i="13" s="1"/>
  <c r="T3217" i="13"/>
  <c r="V3217" i="13" s="1"/>
  <c r="U3217" i="13"/>
  <c r="U2771" i="13"/>
  <c r="T2771" i="13"/>
  <c r="V2771" i="13" s="1"/>
  <c r="U2819" i="13"/>
  <c r="T2819" i="13"/>
  <c r="V2819" i="13" s="1"/>
  <c r="U3325" i="13"/>
  <c r="T3325" i="13"/>
  <c r="V3325" i="13" s="1"/>
  <c r="U2883" i="13"/>
  <c r="T2883" i="13"/>
  <c r="V2883" i="13" s="1"/>
  <c r="U3708" i="13"/>
  <c r="T3708" i="13"/>
  <c r="V3708" i="13" s="1"/>
  <c r="T3914" i="13"/>
  <c r="V3914" i="13" s="1"/>
  <c r="U3914" i="13"/>
  <c r="T76" i="13"/>
  <c r="V76" i="13" s="1"/>
  <c r="U76" i="13"/>
  <c r="T122" i="13"/>
  <c r="V122" i="13" s="1"/>
  <c r="U122" i="13"/>
  <c r="T149" i="13"/>
  <c r="V149" i="13" s="1"/>
  <c r="U149" i="13"/>
  <c r="T44" i="13"/>
  <c r="V44" i="13" s="1"/>
  <c r="U44" i="13"/>
  <c r="T132" i="13"/>
  <c r="V132" i="13" s="1"/>
  <c r="U132" i="13"/>
  <c r="U139" i="13"/>
  <c r="T139" i="13"/>
  <c r="V139" i="13" s="1"/>
  <c r="U109" i="13"/>
  <c r="T109" i="13"/>
  <c r="V109" i="13" s="1"/>
  <c r="T238" i="13"/>
  <c r="V238" i="13" s="1"/>
  <c r="U238" i="13"/>
  <c r="T270" i="13"/>
  <c r="V270" i="13" s="1"/>
  <c r="U270" i="13"/>
  <c r="T302" i="13"/>
  <c r="V302" i="13" s="1"/>
  <c r="U302" i="13"/>
  <c r="T334" i="13"/>
  <c r="V334" i="13" s="1"/>
  <c r="U334" i="13"/>
  <c r="T195" i="13"/>
  <c r="V195" i="13" s="1"/>
  <c r="U195" i="13"/>
  <c r="U236" i="13"/>
  <c r="T236" i="13"/>
  <c r="V236" i="13" s="1"/>
  <c r="T344" i="13"/>
  <c r="V344" i="13" s="1"/>
  <c r="U344" i="13"/>
  <c r="T408" i="13"/>
  <c r="V408" i="13" s="1"/>
  <c r="U408" i="13"/>
  <c r="U244" i="13"/>
  <c r="T244" i="13"/>
  <c r="V244" i="13" s="1"/>
  <c r="T2" i="13"/>
  <c r="V2" i="13" s="1"/>
  <c r="U2" i="13"/>
  <c r="U449" i="13"/>
  <c r="T449" i="13"/>
  <c r="V449" i="13" s="1"/>
  <c r="T497" i="13"/>
  <c r="V497" i="13" s="1"/>
  <c r="U497" i="13"/>
  <c r="T529" i="13"/>
  <c r="V529" i="13" s="1"/>
  <c r="U529" i="13"/>
  <c r="T561" i="13"/>
  <c r="V561" i="13" s="1"/>
  <c r="U561" i="13"/>
  <c r="U367" i="13"/>
  <c r="T367" i="13"/>
  <c r="V367" i="13" s="1"/>
  <c r="T621" i="13"/>
  <c r="V621" i="13" s="1"/>
  <c r="U621" i="13"/>
  <c r="U493" i="13"/>
  <c r="T493" i="13"/>
  <c r="V493" i="13" s="1"/>
  <c r="T616" i="13"/>
  <c r="V616" i="13" s="1"/>
  <c r="U616" i="13"/>
  <c r="U461" i="13"/>
  <c r="T461" i="13"/>
  <c r="V461" i="13" s="1"/>
  <c r="U557" i="13"/>
  <c r="T557" i="13"/>
  <c r="V557" i="13" s="1"/>
  <c r="T646" i="13"/>
  <c r="V646" i="13" s="1"/>
  <c r="U646" i="13"/>
  <c r="T686" i="13"/>
  <c r="V686" i="13" s="1"/>
  <c r="U686" i="13"/>
  <c r="U636" i="13"/>
  <c r="T636" i="13"/>
  <c r="V636" i="13" s="1"/>
  <c r="U620" i="13"/>
  <c r="T620" i="13"/>
  <c r="V620" i="13" s="1"/>
  <c r="U676" i="13"/>
  <c r="T676" i="13"/>
  <c r="V676" i="13" s="1"/>
  <c r="U588" i="13"/>
  <c r="T588" i="13"/>
  <c r="V588" i="13" s="1"/>
  <c r="T764" i="13"/>
  <c r="V764" i="13" s="1"/>
  <c r="U764" i="13"/>
  <c r="T804" i="13"/>
  <c r="V804" i="13" s="1"/>
  <c r="U804" i="13"/>
  <c r="T836" i="13"/>
  <c r="V836" i="13" s="1"/>
  <c r="U836" i="13"/>
  <c r="T868" i="13"/>
  <c r="V868" i="13" s="1"/>
  <c r="U868" i="13"/>
  <c r="U858" i="13"/>
  <c r="T858" i="13"/>
  <c r="V858" i="13" s="1"/>
  <c r="T977" i="13"/>
  <c r="V977" i="13" s="1"/>
  <c r="U977" i="13"/>
  <c r="T1050" i="13"/>
  <c r="V1050" i="13" s="1"/>
  <c r="U1050" i="13"/>
  <c r="T1122" i="13"/>
  <c r="V1122" i="13" s="1"/>
  <c r="U1122" i="13"/>
  <c r="T1210" i="13"/>
  <c r="V1210" i="13" s="1"/>
  <c r="U1210" i="13"/>
  <c r="T1274" i="13"/>
  <c r="V1274" i="13" s="1"/>
  <c r="U1274" i="13"/>
  <c r="T1053" i="13"/>
  <c r="V1053" i="13" s="1"/>
  <c r="U1053" i="13"/>
  <c r="T1117" i="13"/>
  <c r="V1117" i="13" s="1"/>
  <c r="U1117" i="13"/>
  <c r="T1181" i="13"/>
  <c r="V1181" i="13" s="1"/>
  <c r="U1181" i="13"/>
  <c r="T1245" i="13"/>
  <c r="V1245" i="13" s="1"/>
  <c r="U1245" i="13"/>
  <c r="U850" i="13"/>
  <c r="T850" i="13"/>
  <c r="V850" i="13" s="1"/>
  <c r="U1121" i="13"/>
  <c r="T1121" i="13"/>
  <c r="V1121" i="13" s="1"/>
  <c r="T1333" i="13"/>
  <c r="V1333" i="13" s="1"/>
  <c r="U1333" i="13"/>
  <c r="T1373" i="13"/>
  <c r="V1373" i="13" s="1"/>
  <c r="U1373" i="13"/>
  <c r="T1405" i="13"/>
  <c r="V1405" i="13" s="1"/>
  <c r="U1405" i="13"/>
  <c r="T1437" i="13"/>
  <c r="V1437" i="13" s="1"/>
  <c r="U1437" i="13"/>
  <c r="T1469" i="13"/>
  <c r="V1469" i="13" s="1"/>
  <c r="U1469" i="13"/>
  <c r="T1509" i="13"/>
  <c r="V1509" i="13" s="1"/>
  <c r="U1509" i="13"/>
  <c r="U1201" i="13"/>
  <c r="T1201" i="13"/>
  <c r="V1201" i="13" s="1"/>
  <c r="U1366" i="13"/>
  <c r="T1366" i="13"/>
  <c r="V1366" i="13" s="1"/>
  <c r="T1597" i="13"/>
  <c r="V1597" i="13" s="1"/>
  <c r="U1597" i="13"/>
  <c r="U1510" i="13"/>
  <c r="T1510" i="13"/>
  <c r="V1510" i="13" s="1"/>
  <c r="U1640" i="13"/>
  <c r="T1640" i="13"/>
  <c r="V1640" i="13" s="1"/>
  <c r="U1704" i="13"/>
  <c r="T1704" i="13"/>
  <c r="V1704" i="13" s="1"/>
  <c r="U1517" i="13"/>
  <c r="T1517" i="13"/>
  <c r="V1517" i="13" s="1"/>
  <c r="U1748" i="13"/>
  <c r="T1748" i="13"/>
  <c r="V1748" i="13" s="1"/>
  <c r="U1860" i="13"/>
  <c r="T1860" i="13"/>
  <c r="V1860" i="13" s="1"/>
  <c r="U1965" i="13"/>
  <c r="T1965" i="13"/>
  <c r="V1965" i="13" s="1"/>
  <c r="U1900" i="13"/>
  <c r="T1900" i="13"/>
  <c r="V1900" i="13" s="1"/>
  <c r="U1964" i="13"/>
  <c r="T1964" i="13"/>
  <c r="V1964" i="13" s="1"/>
  <c r="T2051" i="13"/>
  <c r="V2051" i="13" s="1"/>
  <c r="U2051" i="13"/>
  <c r="T2115" i="13"/>
  <c r="V2115" i="13" s="1"/>
  <c r="U2115" i="13"/>
  <c r="T2179" i="13"/>
  <c r="V2179" i="13" s="1"/>
  <c r="U2179" i="13"/>
  <c r="U1876" i="13"/>
  <c r="T1876" i="13"/>
  <c r="V1876" i="13" s="1"/>
  <c r="U1925" i="13"/>
  <c r="T1925" i="13"/>
  <c r="V1925" i="13" s="1"/>
  <c r="U1980" i="13"/>
  <c r="T1980" i="13"/>
  <c r="V1980" i="13" s="1"/>
  <c r="T2005" i="13"/>
  <c r="V2005" i="13" s="1"/>
  <c r="U2005" i="13"/>
  <c r="U1829" i="13"/>
  <c r="T1829" i="13"/>
  <c r="V1829" i="13" s="1"/>
  <c r="U2004" i="13"/>
  <c r="T2004" i="13"/>
  <c r="V2004" i="13" s="1"/>
  <c r="U1805" i="13"/>
  <c r="T1805" i="13"/>
  <c r="V1805" i="13" s="1"/>
  <c r="U1780" i="13"/>
  <c r="T1780" i="13"/>
  <c r="V1780" i="13" s="1"/>
  <c r="T2420" i="13"/>
  <c r="V2420" i="13" s="1"/>
  <c r="U2420" i="13"/>
  <c r="T2484" i="13"/>
  <c r="V2484" i="13" s="1"/>
  <c r="U2484" i="13"/>
  <c r="T2383" i="13"/>
  <c r="V2383" i="13" s="1"/>
  <c r="U2383" i="13"/>
  <c r="T2447" i="13"/>
  <c r="V2447" i="13" s="1"/>
  <c r="U2447" i="13"/>
  <c r="U1820" i="13"/>
  <c r="T1820" i="13"/>
  <c r="V1820" i="13" s="1"/>
  <c r="U2202" i="13"/>
  <c r="T2202" i="13"/>
  <c r="V2202" i="13" s="1"/>
  <c r="T2240" i="13"/>
  <c r="V2240" i="13" s="1"/>
  <c r="U2240" i="13"/>
  <c r="T2272" i="13"/>
  <c r="V2272" i="13" s="1"/>
  <c r="U2272" i="13"/>
  <c r="T2304" i="13"/>
  <c r="V2304" i="13" s="1"/>
  <c r="U2304" i="13"/>
  <c r="T2336" i="13"/>
  <c r="V2336" i="13" s="1"/>
  <c r="U2336" i="13"/>
  <c r="T2368" i="13"/>
  <c r="V2368" i="13" s="1"/>
  <c r="U2368" i="13"/>
  <c r="T2400" i="13"/>
  <c r="V2400" i="13" s="1"/>
  <c r="U2400" i="13"/>
  <c r="T2432" i="13"/>
  <c r="V2432" i="13" s="1"/>
  <c r="U2432" i="13"/>
  <c r="T2464" i="13"/>
  <c r="V2464" i="13" s="1"/>
  <c r="U2464" i="13"/>
  <c r="T2496" i="13"/>
  <c r="V2496" i="13" s="1"/>
  <c r="U2496" i="13"/>
  <c r="U2106" i="13"/>
  <c r="T2106" i="13"/>
  <c r="V2106" i="13" s="1"/>
  <c r="U2170" i="13"/>
  <c r="T2170" i="13"/>
  <c r="V2170" i="13" s="1"/>
  <c r="U2235" i="13"/>
  <c r="T2235" i="13"/>
  <c r="V2235" i="13" s="1"/>
  <c r="U2299" i="13"/>
  <c r="T2299" i="13"/>
  <c r="V2299" i="13" s="1"/>
  <c r="U2363" i="13"/>
  <c r="T2363" i="13"/>
  <c r="V2363" i="13" s="1"/>
  <c r="U2403" i="13"/>
  <c r="T2403" i="13"/>
  <c r="V2403" i="13" s="1"/>
  <c r="U2467" i="13"/>
  <c r="T2467" i="13"/>
  <c r="V2467" i="13" s="1"/>
  <c r="U2531" i="13"/>
  <c r="T2531" i="13"/>
  <c r="V2531" i="13" s="1"/>
  <c r="T2567" i="13"/>
  <c r="V2567" i="13" s="1"/>
  <c r="U2567" i="13"/>
  <c r="T2599" i="13"/>
  <c r="V2599" i="13" s="1"/>
  <c r="U2599" i="13"/>
  <c r="T2631" i="13"/>
  <c r="V2631" i="13" s="1"/>
  <c r="U2631" i="13"/>
  <c r="T2663" i="13"/>
  <c r="V2663" i="13" s="1"/>
  <c r="U2663" i="13"/>
  <c r="T2695" i="13"/>
  <c r="V2695" i="13" s="1"/>
  <c r="U2695" i="13"/>
  <c r="T2727" i="13"/>
  <c r="V2727" i="13" s="1"/>
  <c r="U2727" i="13"/>
  <c r="T2759" i="13"/>
  <c r="V2759" i="13" s="1"/>
  <c r="U2759" i="13"/>
  <c r="T2791" i="13"/>
  <c r="V2791" i="13" s="1"/>
  <c r="U2791" i="13"/>
  <c r="T2823" i="13"/>
  <c r="V2823" i="13" s="1"/>
  <c r="U2823" i="13"/>
  <c r="T2855" i="13"/>
  <c r="V2855" i="13" s="1"/>
  <c r="U2855" i="13"/>
  <c r="T2887" i="13"/>
  <c r="V2887" i="13" s="1"/>
  <c r="U2887" i="13"/>
  <c r="T2919" i="13"/>
  <c r="V2919" i="13" s="1"/>
  <c r="U2919" i="13"/>
  <c r="T2959" i="13"/>
  <c r="V2959" i="13" s="1"/>
  <c r="U2959" i="13"/>
  <c r="T2554" i="13"/>
  <c r="V2554" i="13" s="1"/>
  <c r="U2554" i="13"/>
  <c r="U2267" i="13"/>
  <c r="T2267" i="13"/>
  <c r="V2267" i="13" s="1"/>
  <c r="U2331" i="13"/>
  <c r="T2331" i="13"/>
  <c r="V2331" i="13" s="1"/>
  <c r="U2459" i="13"/>
  <c r="T2459" i="13"/>
  <c r="V2459" i="13" s="1"/>
  <c r="U2523" i="13"/>
  <c r="T2523" i="13"/>
  <c r="V2523" i="13" s="1"/>
  <c r="U2419" i="13"/>
  <c r="T2419" i="13"/>
  <c r="V2419" i="13" s="1"/>
  <c r="U2443" i="13"/>
  <c r="T2443" i="13"/>
  <c r="V2443" i="13" s="1"/>
  <c r="U3011" i="13"/>
  <c r="T3011" i="13"/>
  <c r="V3011" i="13" s="1"/>
  <c r="T3097" i="13"/>
  <c r="V3097" i="13" s="1"/>
  <c r="U3097" i="13"/>
  <c r="T3161" i="13"/>
  <c r="V3161" i="13" s="1"/>
  <c r="U3161" i="13"/>
  <c r="T3225" i="13"/>
  <c r="V3225" i="13" s="1"/>
  <c r="U3225" i="13"/>
  <c r="T3289" i="13"/>
  <c r="V3289" i="13" s="1"/>
  <c r="U3289" i="13"/>
  <c r="T3353" i="13"/>
  <c r="V3353" i="13" s="1"/>
  <c r="U3353" i="13"/>
  <c r="T3417" i="13"/>
  <c r="V3417" i="13" s="1"/>
  <c r="U3417" i="13"/>
  <c r="T3481" i="13"/>
  <c r="V3481" i="13" s="1"/>
  <c r="U3481" i="13"/>
  <c r="U2571" i="13"/>
  <c r="T2571" i="13"/>
  <c r="V2571" i="13" s="1"/>
  <c r="U2699" i="13"/>
  <c r="T2699" i="13"/>
  <c r="V2699" i="13" s="1"/>
  <c r="U2827" i="13"/>
  <c r="T2827" i="13"/>
  <c r="V2827" i="13" s="1"/>
  <c r="U3349" i="13"/>
  <c r="T3349" i="13"/>
  <c r="V3349" i="13" s="1"/>
  <c r="T3613" i="13"/>
  <c r="V3613" i="13" s="1"/>
  <c r="U3613" i="13"/>
  <c r="T3677" i="13"/>
  <c r="V3677" i="13" s="1"/>
  <c r="U3677" i="13"/>
  <c r="T3741" i="13"/>
  <c r="V3741" i="13" s="1"/>
  <c r="U3741" i="13"/>
  <c r="T3805" i="13"/>
  <c r="V3805" i="13" s="1"/>
  <c r="U3805" i="13"/>
  <c r="T3869" i="13"/>
  <c r="V3869" i="13" s="1"/>
  <c r="U3869" i="13"/>
  <c r="U3301" i="13"/>
  <c r="T3301" i="13"/>
  <c r="V3301" i="13" s="1"/>
  <c r="U3545" i="13"/>
  <c r="T3545" i="13"/>
  <c r="V3545" i="13" s="1"/>
  <c r="T3584" i="13"/>
  <c r="V3584" i="13" s="1"/>
  <c r="U3584" i="13"/>
  <c r="T3648" i="13"/>
  <c r="V3648" i="13" s="1"/>
  <c r="U3648" i="13"/>
  <c r="T3712" i="13"/>
  <c r="V3712" i="13" s="1"/>
  <c r="U3712" i="13"/>
  <c r="T3776" i="13"/>
  <c r="V3776" i="13" s="1"/>
  <c r="U3776" i="13"/>
  <c r="T3840" i="13"/>
  <c r="V3840" i="13" s="1"/>
  <c r="U3840" i="13"/>
  <c r="T3835" i="13"/>
  <c r="V3835" i="13" s="1"/>
  <c r="U3835" i="13"/>
  <c r="T3742" i="13"/>
  <c r="V3742" i="13" s="1"/>
  <c r="U3742" i="13"/>
  <c r="T3806" i="13"/>
  <c r="V3806" i="13" s="1"/>
  <c r="U3806" i="13"/>
  <c r="U2691" i="13"/>
  <c r="T2691" i="13"/>
  <c r="V2691" i="13" s="1"/>
  <c r="U3421" i="13"/>
  <c r="T3421" i="13"/>
  <c r="V3421" i="13" s="1"/>
  <c r="U3580" i="13"/>
  <c r="T3580" i="13"/>
  <c r="V3580" i="13" s="1"/>
  <c r="U3684" i="13"/>
  <c r="T3684" i="13"/>
  <c r="V3684" i="13" s="1"/>
  <c r="U3828" i="13"/>
  <c r="T3828" i="13"/>
  <c r="V3828" i="13" s="1"/>
  <c r="U3668" i="13"/>
  <c r="T3668" i="13"/>
  <c r="V3668" i="13" s="1"/>
  <c r="T3967" i="13"/>
  <c r="V3967" i="13" s="1"/>
  <c r="U3967" i="13"/>
  <c r="T3999" i="13"/>
  <c r="V3999" i="13" s="1"/>
  <c r="U3999" i="13"/>
  <c r="U3069" i="13"/>
  <c r="T3069" i="13"/>
  <c r="V3069" i="13" s="1"/>
  <c r="U3197" i="13"/>
  <c r="T3197" i="13"/>
  <c r="V3197" i="13" s="1"/>
  <c r="U3588" i="13"/>
  <c r="T3588" i="13"/>
  <c r="V3588" i="13" s="1"/>
  <c r="U3740" i="13"/>
  <c r="T3740" i="13"/>
  <c r="V3740" i="13" s="1"/>
  <c r="U3885" i="13"/>
  <c r="T3885" i="13"/>
  <c r="V3885" i="13" s="1"/>
  <c r="U3944" i="13"/>
  <c r="T3944" i="13"/>
  <c r="V3944" i="13" s="1"/>
  <c r="U3976" i="13"/>
  <c r="T3976" i="13"/>
  <c r="V3976" i="13" s="1"/>
  <c r="T50" i="13"/>
  <c r="V50" i="13" s="1"/>
  <c r="U50" i="13"/>
  <c r="T141" i="13"/>
  <c r="V141" i="13" s="1"/>
  <c r="U141" i="13"/>
  <c r="T345" i="13"/>
  <c r="V345" i="13" s="1"/>
  <c r="U345" i="13"/>
  <c r="U425" i="13"/>
  <c r="T425" i="13"/>
  <c r="V425" i="13" s="1"/>
  <c r="U501" i="13"/>
  <c r="T501" i="13"/>
  <c r="V501" i="13" s="1"/>
  <c r="U866" i="13"/>
  <c r="T866" i="13"/>
  <c r="V866" i="13" s="1"/>
  <c r="T1266" i="13"/>
  <c r="V1266" i="13" s="1"/>
  <c r="U1266" i="13"/>
  <c r="U1113" i="13"/>
  <c r="T1113" i="13"/>
  <c r="V1113" i="13" s="1"/>
  <c r="U1217" i="13"/>
  <c r="T1217" i="13"/>
  <c r="V1217" i="13" s="1"/>
  <c r="T1325" i="13"/>
  <c r="V1325" i="13" s="1"/>
  <c r="U1325" i="13"/>
  <c r="T1668" i="13"/>
  <c r="V1668" i="13" s="1"/>
  <c r="U1668" i="13"/>
  <c r="T1897" i="13"/>
  <c r="V1897" i="13" s="1"/>
  <c r="U1897" i="13"/>
  <c r="T2043" i="13"/>
  <c r="V2043" i="13" s="1"/>
  <c r="U2043" i="13"/>
  <c r="T2476" i="13"/>
  <c r="V2476" i="13" s="1"/>
  <c r="U2476" i="13"/>
  <c r="U3019" i="13"/>
  <c r="T3019" i="13"/>
  <c r="V3019" i="13" s="1"/>
  <c r="U2323" i="13"/>
  <c r="T2323" i="13"/>
  <c r="V2323" i="13" s="1"/>
  <c r="U3035" i="13"/>
  <c r="T3035" i="13"/>
  <c r="V3035" i="13" s="1"/>
  <c r="T3669" i="13"/>
  <c r="V3669" i="13" s="1"/>
  <c r="U3669" i="13"/>
  <c r="T3861" i="13"/>
  <c r="V3861" i="13" s="1"/>
  <c r="U3861" i="13"/>
  <c r="T3576" i="13"/>
  <c r="V3576" i="13" s="1"/>
  <c r="U3576" i="13"/>
  <c r="U3469" i="13"/>
  <c r="T3469" i="13"/>
  <c r="V3469" i="13" s="1"/>
  <c r="U3253" i="13"/>
  <c r="T3253" i="13"/>
  <c r="V3253" i="13" s="1"/>
  <c r="T3798" i="13"/>
  <c r="V3798" i="13" s="1"/>
  <c r="U3798" i="13"/>
  <c r="U3732" i="13"/>
  <c r="T3732" i="13"/>
  <c r="V3732" i="13" s="1"/>
  <c r="T121" i="13"/>
  <c r="V121" i="13" s="1"/>
  <c r="U121" i="13"/>
  <c r="T15" i="13"/>
  <c r="V15" i="13" s="1"/>
  <c r="U15" i="13"/>
  <c r="T130" i="13"/>
  <c r="V130" i="13" s="1"/>
  <c r="U130" i="13"/>
  <c r="T178" i="13"/>
  <c r="V178" i="13" s="1"/>
  <c r="U178" i="13"/>
  <c r="T210" i="13"/>
  <c r="V210" i="13" s="1"/>
  <c r="U210" i="13"/>
  <c r="T157" i="13"/>
  <c r="V157" i="13" s="1"/>
  <c r="U157" i="13"/>
  <c r="T36" i="13"/>
  <c r="V36" i="13" s="1"/>
  <c r="U36" i="13"/>
  <c r="U142" i="13"/>
  <c r="T142" i="13"/>
  <c r="V142" i="13" s="1"/>
  <c r="U125" i="13"/>
  <c r="T125" i="13"/>
  <c r="V125" i="13" s="1"/>
  <c r="U53" i="13"/>
  <c r="T53" i="13"/>
  <c r="V53" i="13" s="1"/>
  <c r="T68" i="13"/>
  <c r="V68" i="13" s="1"/>
  <c r="U68" i="13"/>
  <c r="U265" i="13"/>
  <c r="T265" i="13"/>
  <c r="V265" i="13" s="1"/>
  <c r="T352" i="13"/>
  <c r="V352" i="13" s="1"/>
  <c r="U352" i="13"/>
  <c r="T416" i="13"/>
  <c r="V416" i="13" s="1"/>
  <c r="U416" i="13"/>
  <c r="T273" i="13"/>
  <c r="V273" i="13" s="1"/>
  <c r="U273" i="13"/>
  <c r="T353" i="13"/>
  <c r="V353" i="13" s="1"/>
  <c r="U353" i="13"/>
  <c r="T385" i="13"/>
  <c r="V385" i="13" s="1"/>
  <c r="U385" i="13"/>
  <c r="T417" i="13"/>
  <c r="V417" i="13" s="1"/>
  <c r="U417" i="13"/>
  <c r="U252" i="13"/>
  <c r="T252" i="13"/>
  <c r="V252" i="13" s="1"/>
  <c r="U533" i="13"/>
  <c r="T533" i="13"/>
  <c r="V533" i="13" s="1"/>
  <c r="T629" i="13"/>
  <c r="V629" i="13" s="1"/>
  <c r="U629" i="13"/>
  <c r="T624" i="13"/>
  <c r="V624" i="13" s="1"/>
  <c r="U624" i="13"/>
  <c r="T654" i="13"/>
  <c r="V654" i="13" s="1"/>
  <c r="U654" i="13"/>
  <c r="T772" i="13"/>
  <c r="V772" i="13" s="1"/>
  <c r="U772" i="13"/>
  <c r="U692" i="13"/>
  <c r="T692" i="13"/>
  <c r="V692" i="13" s="1"/>
  <c r="U668" i="13"/>
  <c r="T668" i="13"/>
  <c r="V668" i="13" s="1"/>
  <c r="U802" i="13"/>
  <c r="T802" i="13"/>
  <c r="V802" i="13" s="1"/>
  <c r="U842" i="13"/>
  <c r="T842" i="13"/>
  <c r="V842" i="13" s="1"/>
  <c r="T985" i="13"/>
  <c r="V985" i="13" s="1"/>
  <c r="U985" i="13"/>
  <c r="U770" i="13"/>
  <c r="T770" i="13"/>
  <c r="V770" i="13" s="1"/>
  <c r="T1058" i="13"/>
  <c r="V1058" i="13" s="1"/>
  <c r="U1058" i="13"/>
  <c r="T1130" i="13"/>
  <c r="V1130" i="13" s="1"/>
  <c r="U1130" i="13"/>
  <c r="T1218" i="13"/>
  <c r="V1218" i="13" s="1"/>
  <c r="U1218" i="13"/>
  <c r="T1061" i="13"/>
  <c r="V1061" i="13" s="1"/>
  <c r="U1061" i="13"/>
  <c r="T1125" i="13"/>
  <c r="V1125" i="13" s="1"/>
  <c r="U1125" i="13"/>
  <c r="T1189" i="13"/>
  <c r="V1189" i="13" s="1"/>
  <c r="U1189" i="13"/>
  <c r="T1253" i="13"/>
  <c r="V1253" i="13" s="1"/>
  <c r="U1253" i="13"/>
  <c r="U1029" i="13"/>
  <c r="T1029" i="13"/>
  <c r="V1029" i="13" s="1"/>
  <c r="T1033" i="13"/>
  <c r="V1033" i="13" s="1"/>
  <c r="U1033" i="13"/>
  <c r="U1037" i="13"/>
  <c r="T1037" i="13"/>
  <c r="V1037" i="13" s="1"/>
  <c r="T1270" i="13"/>
  <c r="V1270" i="13" s="1"/>
  <c r="U1270" i="13"/>
  <c r="T1298" i="13"/>
  <c r="V1298" i="13" s="1"/>
  <c r="U1298" i="13"/>
  <c r="T1338" i="13"/>
  <c r="V1338" i="13" s="1"/>
  <c r="U1338" i="13"/>
  <c r="T1041" i="13"/>
  <c r="V1041" i="13" s="1"/>
  <c r="U1041" i="13"/>
  <c r="T1341" i="13"/>
  <c r="V1341" i="13" s="1"/>
  <c r="U1341" i="13"/>
  <c r="U1225" i="13"/>
  <c r="T1225" i="13"/>
  <c r="V1225" i="13" s="1"/>
  <c r="U1289" i="13"/>
  <c r="T1289" i="13"/>
  <c r="V1289" i="13" s="1"/>
  <c r="U1374" i="13"/>
  <c r="T1374" i="13"/>
  <c r="V1374" i="13" s="1"/>
  <c r="U1318" i="13"/>
  <c r="T1318" i="13"/>
  <c r="V1318" i="13" s="1"/>
  <c r="T1644" i="13"/>
  <c r="V1644" i="13" s="1"/>
  <c r="U1644" i="13"/>
  <c r="T1676" i="13"/>
  <c r="V1676" i="13" s="1"/>
  <c r="U1676" i="13"/>
  <c r="T1708" i="13"/>
  <c r="V1708" i="13" s="1"/>
  <c r="U1708" i="13"/>
  <c r="T1740" i="13"/>
  <c r="V1740" i="13" s="1"/>
  <c r="U1740" i="13"/>
  <c r="U1414" i="13"/>
  <c r="T1414" i="13"/>
  <c r="V1414" i="13" s="1"/>
  <c r="U1478" i="13"/>
  <c r="T1478" i="13"/>
  <c r="V1478" i="13" s="1"/>
  <c r="T1605" i="13"/>
  <c r="V1605" i="13" s="1"/>
  <c r="U1605" i="13"/>
  <c r="T1653" i="13"/>
  <c r="V1653" i="13" s="1"/>
  <c r="U1653" i="13"/>
  <c r="T1685" i="13"/>
  <c r="V1685" i="13" s="1"/>
  <c r="U1685" i="13"/>
  <c r="T1717" i="13"/>
  <c r="V1717" i="13" s="1"/>
  <c r="U1717" i="13"/>
  <c r="U1281" i="13"/>
  <c r="T1281" i="13"/>
  <c r="V1281" i="13" s="1"/>
  <c r="T1777" i="13"/>
  <c r="V1777" i="13" s="1"/>
  <c r="U1777" i="13"/>
  <c r="T1809" i="13"/>
  <c r="V1809" i="13" s="1"/>
  <c r="U1809" i="13"/>
  <c r="T1841" i="13"/>
  <c r="V1841" i="13" s="1"/>
  <c r="U1841" i="13"/>
  <c r="T1873" i="13"/>
  <c r="V1873" i="13" s="1"/>
  <c r="U1873" i="13"/>
  <c r="T1905" i="13"/>
  <c r="V1905" i="13" s="1"/>
  <c r="U1905" i="13"/>
  <c r="T1937" i="13"/>
  <c r="V1937" i="13" s="1"/>
  <c r="U1937" i="13"/>
  <c r="T1969" i="13"/>
  <c r="V1969" i="13" s="1"/>
  <c r="U1969" i="13"/>
  <c r="U1576" i="13"/>
  <c r="T1576" i="13"/>
  <c r="V1576" i="13" s="1"/>
  <c r="U1632" i="13"/>
  <c r="T1632" i="13"/>
  <c r="V1632" i="13" s="1"/>
  <c r="U1696" i="13"/>
  <c r="T1696" i="13"/>
  <c r="V1696" i="13" s="1"/>
  <c r="T2059" i="13"/>
  <c r="V2059" i="13" s="1"/>
  <c r="U2059" i="13"/>
  <c r="T2123" i="13"/>
  <c r="V2123" i="13" s="1"/>
  <c r="U2123" i="13"/>
  <c r="T2187" i="13"/>
  <c r="V2187" i="13" s="1"/>
  <c r="U2187" i="13"/>
  <c r="U1892" i="13"/>
  <c r="T1892" i="13"/>
  <c r="V1892" i="13" s="1"/>
  <c r="T1757" i="13"/>
  <c r="V1757" i="13" s="1"/>
  <c r="U1757" i="13"/>
  <c r="T2428" i="13"/>
  <c r="V2428" i="13" s="1"/>
  <c r="U2428" i="13"/>
  <c r="T2492" i="13"/>
  <c r="V2492" i="13" s="1"/>
  <c r="U2492" i="13"/>
  <c r="U2098" i="13"/>
  <c r="T2098" i="13"/>
  <c r="V2098" i="13" s="1"/>
  <c r="U2162" i="13"/>
  <c r="T2162" i="13"/>
  <c r="V2162" i="13" s="1"/>
  <c r="T2391" i="13"/>
  <c r="V2391" i="13" s="1"/>
  <c r="U2391" i="13"/>
  <c r="T2455" i="13"/>
  <c r="V2455" i="13" s="1"/>
  <c r="U2455" i="13"/>
  <c r="U2539" i="13"/>
  <c r="T2539" i="13"/>
  <c r="V2539" i="13" s="1"/>
  <c r="T2967" i="13"/>
  <c r="V2967" i="13" s="1"/>
  <c r="U2967" i="13"/>
  <c r="U2291" i="13"/>
  <c r="T2291" i="13"/>
  <c r="V2291" i="13" s="1"/>
  <c r="U2355" i="13"/>
  <c r="T2355" i="13"/>
  <c r="V2355" i="13" s="1"/>
  <c r="U2411" i="13"/>
  <c r="T2411" i="13"/>
  <c r="V2411" i="13" s="1"/>
  <c r="T2562" i="13"/>
  <c r="V2562" i="13" s="1"/>
  <c r="U2562" i="13"/>
  <c r="U2963" i="13"/>
  <c r="T2963" i="13"/>
  <c r="V2963" i="13" s="1"/>
  <c r="U2619" i="13"/>
  <c r="T2619" i="13"/>
  <c r="V2619" i="13" s="1"/>
  <c r="U2747" i="13"/>
  <c r="T2747" i="13"/>
  <c r="V2747" i="13" s="1"/>
  <c r="U2875" i="13"/>
  <c r="T2875" i="13"/>
  <c r="V2875" i="13" s="1"/>
  <c r="U3023" i="13"/>
  <c r="T3023" i="13"/>
  <c r="V3023" i="13" s="1"/>
  <c r="U3045" i="13"/>
  <c r="T3045" i="13"/>
  <c r="V3045" i="13" s="1"/>
  <c r="T3105" i="13"/>
  <c r="V3105" i="13" s="1"/>
  <c r="U3105" i="13"/>
  <c r="T3169" i="13"/>
  <c r="V3169" i="13" s="1"/>
  <c r="U3169" i="13"/>
  <c r="T3233" i="13"/>
  <c r="V3233" i="13" s="1"/>
  <c r="U3233" i="13"/>
  <c r="T3297" i="13"/>
  <c r="V3297" i="13" s="1"/>
  <c r="U3297" i="13"/>
  <c r="T3361" i="13"/>
  <c r="V3361" i="13" s="1"/>
  <c r="U3361" i="13"/>
  <c r="T3425" i="13"/>
  <c r="V3425" i="13" s="1"/>
  <c r="U3425" i="13"/>
  <c r="T3489" i="13"/>
  <c r="V3489" i="13" s="1"/>
  <c r="U3489" i="13"/>
  <c r="U2675" i="13"/>
  <c r="T2675" i="13"/>
  <c r="V2675" i="13" s="1"/>
  <c r="U2803" i="13"/>
  <c r="T2803" i="13"/>
  <c r="V2803" i="13" s="1"/>
  <c r="U2931" i="13"/>
  <c r="T2931" i="13"/>
  <c r="V2931" i="13" s="1"/>
  <c r="U3007" i="13"/>
  <c r="T3007" i="13"/>
  <c r="V3007" i="13" s="1"/>
  <c r="U3261" i="13"/>
  <c r="T3261" i="13"/>
  <c r="V3261" i="13" s="1"/>
  <c r="U3517" i="13"/>
  <c r="T3517" i="13"/>
  <c r="V3517" i="13" s="1"/>
  <c r="T3621" i="13"/>
  <c r="V3621" i="13" s="1"/>
  <c r="U3621" i="13"/>
  <c r="T3685" i="13"/>
  <c r="V3685" i="13" s="1"/>
  <c r="U3685" i="13"/>
  <c r="T3749" i="13"/>
  <c r="V3749" i="13" s="1"/>
  <c r="U3749" i="13"/>
  <c r="T3813" i="13"/>
  <c r="V3813" i="13" s="1"/>
  <c r="U3813" i="13"/>
  <c r="T3877" i="13"/>
  <c r="V3877" i="13" s="1"/>
  <c r="U3877" i="13"/>
  <c r="T3592" i="13"/>
  <c r="V3592" i="13" s="1"/>
  <c r="U3592" i="13"/>
  <c r="T3656" i="13"/>
  <c r="V3656" i="13" s="1"/>
  <c r="U3656" i="13"/>
  <c r="T3720" i="13"/>
  <c r="V3720" i="13" s="1"/>
  <c r="U3720" i="13"/>
  <c r="T3784" i="13"/>
  <c r="V3784" i="13" s="1"/>
  <c r="U3784" i="13"/>
  <c r="T3848" i="13"/>
  <c r="V3848" i="13" s="1"/>
  <c r="U3848" i="13"/>
  <c r="U3061" i="13"/>
  <c r="T3061" i="13"/>
  <c r="V3061" i="13" s="1"/>
  <c r="U3093" i="13"/>
  <c r="T3093" i="13"/>
  <c r="V3093" i="13" s="1"/>
  <c r="U3125" i="13"/>
  <c r="T3125" i="13"/>
  <c r="V3125" i="13" s="1"/>
  <c r="U3157" i="13"/>
  <c r="T3157" i="13"/>
  <c r="V3157" i="13" s="1"/>
  <c r="U3189" i="13"/>
  <c r="T3189" i="13"/>
  <c r="V3189" i="13" s="1"/>
  <c r="U3221" i="13"/>
  <c r="T3221" i="13"/>
  <c r="V3221" i="13" s="1"/>
  <c r="U3405" i="13"/>
  <c r="T3405" i="13"/>
  <c r="V3405" i="13" s="1"/>
  <c r="T3779" i="13"/>
  <c r="V3779" i="13" s="1"/>
  <c r="U3779" i="13"/>
  <c r="T3843" i="13"/>
  <c r="V3843" i="13" s="1"/>
  <c r="U3843" i="13"/>
  <c r="U2787" i="13"/>
  <c r="T2787" i="13"/>
  <c r="V2787" i="13" s="1"/>
  <c r="U3445" i="13"/>
  <c r="T3445" i="13"/>
  <c r="V3445" i="13" s="1"/>
  <c r="T3750" i="13"/>
  <c r="V3750" i="13" s="1"/>
  <c r="U3750" i="13"/>
  <c r="T3814" i="13"/>
  <c r="V3814" i="13" s="1"/>
  <c r="U3814" i="13"/>
  <c r="U2851" i="13"/>
  <c r="T2851" i="13"/>
  <c r="V2851" i="13" s="1"/>
  <c r="U3269" i="13"/>
  <c r="T3269" i="13"/>
  <c r="V3269" i="13" s="1"/>
  <c r="U3525" i="13"/>
  <c r="T3525" i="13"/>
  <c r="V3525" i="13" s="1"/>
  <c r="U3756" i="13"/>
  <c r="T3756" i="13"/>
  <c r="V3756" i="13" s="1"/>
  <c r="U3149" i="13"/>
  <c r="T3149" i="13"/>
  <c r="V3149" i="13" s="1"/>
  <c r="T3927" i="13"/>
  <c r="V3927" i="13" s="1"/>
  <c r="U3927" i="13"/>
  <c r="U3612" i="13"/>
  <c r="T3612" i="13"/>
  <c r="V3612" i="13" s="1"/>
  <c r="U3912" i="13"/>
  <c r="T3912" i="13"/>
  <c r="V3912" i="13" s="1"/>
  <c r="T332" i="13"/>
  <c r="V332" i="13" s="1"/>
  <c r="U332" i="13"/>
  <c r="T613" i="13"/>
  <c r="V613" i="13" s="1"/>
  <c r="U613" i="13"/>
  <c r="T1202" i="13"/>
  <c r="V1202" i="13" s="1"/>
  <c r="U1202" i="13"/>
  <c r="T1109" i="13"/>
  <c r="V1109" i="13" s="1"/>
  <c r="U1109" i="13"/>
  <c r="U1049" i="13"/>
  <c r="T1049" i="13"/>
  <c r="V1049" i="13" s="1"/>
  <c r="U1073" i="13"/>
  <c r="T1073" i="13"/>
  <c r="V1073" i="13" s="1"/>
  <c r="T1709" i="13"/>
  <c r="V1709" i="13" s="1"/>
  <c r="U1709" i="13"/>
  <c r="T1801" i="13"/>
  <c r="V1801" i="13" s="1"/>
  <c r="U1801" i="13"/>
  <c r="U1680" i="13"/>
  <c r="T1680" i="13"/>
  <c r="V1680" i="13" s="1"/>
  <c r="U1813" i="13"/>
  <c r="T1813" i="13"/>
  <c r="V1813" i="13" s="1"/>
  <c r="T2171" i="13"/>
  <c r="V2171" i="13" s="1"/>
  <c r="U2171" i="13"/>
  <c r="T2412" i="13"/>
  <c r="V2412" i="13" s="1"/>
  <c r="U2412" i="13"/>
  <c r="T2439" i="13"/>
  <c r="V2439" i="13" s="1"/>
  <c r="U2439" i="13"/>
  <c r="U2715" i="13"/>
  <c r="T2715" i="13"/>
  <c r="V2715" i="13" s="1"/>
  <c r="T3345" i="13"/>
  <c r="V3345" i="13" s="1"/>
  <c r="U3345" i="13"/>
  <c r="U3003" i="13"/>
  <c r="T3003" i="13"/>
  <c r="V3003" i="13" s="1"/>
  <c r="T3733" i="13"/>
  <c r="V3733" i="13" s="1"/>
  <c r="U3733" i="13"/>
  <c r="T3827" i="13"/>
  <c r="V3827" i="13" s="1"/>
  <c r="U3827" i="13"/>
  <c r="U3509" i="13"/>
  <c r="T3509" i="13"/>
  <c r="V3509" i="13" s="1"/>
  <c r="T3919" i="13"/>
  <c r="V3919" i="13" s="1"/>
  <c r="U3919" i="13"/>
  <c r="T92" i="13"/>
  <c r="V92" i="13" s="1"/>
  <c r="U92" i="13"/>
  <c r="T20" i="13"/>
  <c r="V20" i="13" s="1"/>
  <c r="U20" i="13"/>
  <c r="T23" i="13"/>
  <c r="V23" i="13" s="1"/>
  <c r="U23" i="13"/>
  <c r="T165" i="13"/>
  <c r="V165" i="13" s="1"/>
  <c r="U165" i="13"/>
  <c r="T52" i="13"/>
  <c r="V52" i="13" s="1"/>
  <c r="U52" i="13"/>
  <c r="U147" i="13"/>
  <c r="T147" i="13"/>
  <c r="V147" i="13" s="1"/>
  <c r="T219" i="13"/>
  <c r="V219" i="13" s="1"/>
  <c r="U219" i="13"/>
  <c r="T163" i="13"/>
  <c r="V163" i="13" s="1"/>
  <c r="U163" i="13"/>
  <c r="T246" i="13"/>
  <c r="V246" i="13" s="1"/>
  <c r="U246" i="13"/>
  <c r="T278" i="13"/>
  <c r="V278" i="13" s="1"/>
  <c r="U278" i="13"/>
  <c r="T310" i="13"/>
  <c r="V310" i="13" s="1"/>
  <c r="U310" i="13"/>
  <c r="T90" i="13"/>
  <c r="V90" i="13" s="1"/>
  <c r="U90" i="13"/>
  <c r="T360" i="13"/>
  <c r="V360" i="13" s="1"/>
  <c r="U360" i="13"/>
  <c r="T424" i="13"/>
  <c r="V424" i="13" s="1"/>
  <c r="U424" i="13"/>
  <c r="U190" i="13"/>
  <c r="T190" i="13"/>
  <c r="V190" i="13" s="1"/>
  <c r="T249" i="13"/>
  <c r="V249" i="13" s="1"/>
  <c r="U249" i="13"/>
  <c r="U158" i="13"/>
  <c r="T158" i="13"/>
  <c r="V158" i="13" s="1"/>
  <c r="U433" i="13"/>
  <c r="T433" i="13"/>
  <c r="V433" i="13" s="1"/>
  <c r="U458" i="13"/>
  <c r="T458" i="13"/>
  <c r="V458" i="13" s="1"/>
  <c r="T505" i="13"/>
  <c r="V505" i="13" s="1"/>
  <c r="U505" i="13"/>
  <c r="T537" i="13"/>
  <c r="V537" i="13" s="1"/>
  <c r="U537" i="13"/>
  <c r="U391" i="13"/>
  <c r="T391" i="13"/>
  <c r="V391" i="13" s="1"/>
  <c r="T637" i="13"/>
  <c r="V637" i="13" s="1"/>
  <c r="U637" i="13"/>
  <c r="T632" i="13"/>
  <c r="V632" i="13" s="1"/>
  <c r="U632" i="13"/>
  <c r="T662" i="13"/>
  <c r="V662" i="13" s="1"/>
  <c r="U662" i="13"/>
  <c r="T694" i="13"/>
  <c r="V694" i="13" s="1"/>
  <c r="U694" i="13"/>
  <c r="U573" i="13"/>
  <c r="T573" i="13"/>
  <c r="V573" i="13" s="1"/>
  <c r="U660" i="13"/>
  <c r="T660" i="13"/>
  <c r="V660" i="13" s="1"/>
  <c r="T716" i="13"/>
  <c r="V716" i="13" s="1"/>
  <c r="U716" i="13"/>
  <c r="T780" i="13"/>
  <c r="V780" i="13" s="1"/>
  <c r="U780" i="13"/>
  <c r="T812" i="13"/>
  <c r="V812" i="13" s="1"/>
  <c r="U812" i="13"/>
  <c r="T844" i="13"/>
  <c r="V844" i="13" s="1"/>
  <c r="U844" i="13"/>
  <c r="T876" i="13"/>
  <c r="V876" i="13" s="1"/>
  <c r="U876" i="13"/>
  <c r="U794" i="13"/>
  <c r="T794" i="13"/>
  <c r="V794" i="13" s="1"/>
  <c r="U834" i="13"/>
  <c r="T834" i="13"/>
  <c r="V834" i="13" s="1"/>
  <c r="T993" i="13"/>
  <c r="V993" i="13" s="1"/>
  <c r="U993" i="13"/>
  <c r="U826" i="13"/>
  <c r="T826" i="13"/>
  <c r="V826" i="13" s="1"/>
  <c r="T1066" i="13"/>
  <c r="V1066" i="13" s="1"/>
  <c r="U1066" i="13"/>
  <c r="T1138" i="13"/>
  <c r="V1138" i="13" s="1"/>
  <c r="U1138" i="13"/>
  <c r="T1226" i="13"/>
  <c r="V1226" i="13" s="1"/>
  <c r="U1226" i="13"/>
  <c r="U988" i="13"/>
  <c r="T988" i="13"/>
  <c r="V988" i="13" s="1"/>
  <c r="T1069" i="13"/>
  <c r="V1069" i="13" s="1"/>
  <c r="U1069" i="13"/>
  <c r="T1133" i="13"/>
  <c r="V1133" i="13" s="1"/>
  <c r="U1133" i="13"/>
  <c r="T1197" i="13"/>
  <c r="V1197" i="13" s="1"/>
  <c r="U1197" i="13"/>
  <c r="T1261" i="13"/>
  <c r="V1261" i="13" s="1"/>
  <c r="U1261" i="13"/>
  <c r="U786" i="13"/>
  <c r="T786" i="13"/>
  <c r="V786" i="13" s="1"/>
  <c r="U956" i="13"/>
  <c r="T956" i="13"/>
  <c r="V956" i="13" s="1"/>
  <c r="U1020" i="13"/>
  <c r="T1020" i="13"/>
  <c r="V1020" i="13" s="1"/>
  <c r="T1306" i="13"/>
  <c r="V1306" i="13" s="1"/>
  <c r="U1306" i="13"/>
  <c r="U916" i="13"/>
  <c r="T916" i="13"/>
  <c r="V916" i="13" s="1"/>
  <c r="T1349" i="13"/>
  <c r="V1349" i="13" s="1"/>
  <c r="U1349" i="13"/>
  <c r="T1381" i="13"/>
  <c r="V1381" i="13" s="1"/>
  <c r="U1381" i="13"/>
  <c r="T1413" i="13"/>
  <c r="V1413" i="13" s="1"/>
  <c r="U1413" i="13"/>
  <c r="T1445" i="13"/>
  <c r="V1445" i="13" s="1"/>
  <c r="U1445" i="13"/>
  <c r="T1477" i="13"/>
  <c r="V1477" i="13" s="1"/>
  <c r="U1477" i="13"/>
  <c r="U1273" i="13"/>
  <c r="T1273" i="13"/>
  <c r="V1273" i="13" s="1"/>
  <c r="U1302" i="13"/>
  <c r="T1302" i="13"/>
  <c r="V1302" i="13" s="1"/>
  <c r="U1446" i="13"/>
  <c r="T1446" i="13"/>
  <c r="V1446" i="13" s="1"/>
  <c r="U1382" i="13"/>
  <c r="T1382" i="13"/>
  <c r="V1382" i="13" s="1"/>
  <c r="U1438" i="13"/>
  <c r="T1438" i="13"/>
  <c r="V1438" i="13" s="1"/>
  <c r="T1613" i="13"/>
  <c r="V1613" i="13" s="1"/>
  <c r="U1613" i="13"/>
  <c r="U1521" i="13"/>
  <c r="T1521" i="13"/>
  <c r="V1521" i="13" s="1"/>
  <c r="U1326" i="13"/>
  <c r="T1326" i="13"/>
  <c r="V1326" i="13" s="1"/>
  <c r="U1584" i="13"/>
  <c r="T1584" i="13"/>
  <c r="V1584" i="13" s="1"/>
  <c r="U1656" i="13"/>
  <c r="T1656" i="13"/>
  <c r="V1656" i="13" s="1"/>
  <c r="U1720" i="13"/>
  <c r="T1720" i="13"/>
  <c r="V1720" i="13" s="1"/>
  <c r="T1977" i="13"/>
  <c r="V1977" i="13" s="1"/>
  <c r="U1977" i="13"/>
  <c r="U1544" i="13"/>
  <c r="T1544" i="13"/>
  <c r="V1544" i="13" s="1"/>
  <c r="T1725" i="13"/>
  <c r="V1725" i="13" s="1"/>
  <c r="U1725" i="13"/>
  <c r="U1837" i="13"/>
  <c r="T1837" i="13"/>
  <c r="V1837" i="13" s="1"/>
  <c r="U1933" i="13"/>
  <c r="T1933" i="13"/>
  <c r="V1933" i="13" s="1"/>
  <c r="U1877" i="13"/>
  <c r="T1877" i="13"/>
  <c r="V1877" i="13" s="1"/>
  <c r="U1972" i="13"/>
  <c r="T1972" i="13"/>
  <c r="V1972" i="13" s="1"/>
  <c r="T2067" i="13"/>
  <c r="V2067" i="13" s="1"/>
  <c r="U2067" i="13"/>
  <c r="T2131" i="13"/>
  <c r="V2131" i="13" s="1"/>
  <c r="U2131" i="13"/>
  <c r="T2195" i="13"/>
  <c r="V2195" i="13" s="1"/>
  <c r="U2195" i="13"/>
  <c r="U1853" i="13"/>
  <c r="T1853" i="13"/>
  <c r="V1853" i="13" s="1"/>
  <c r="T1997" i="13"/>
  <c r="V1997" i="13" s="1"/>
  <c r="U1997" i="13"/>
  <c r="U1893" i="13"/>
  <c r="T1893" i="13"/>
  <c r="V1893" i="13" s="1"/>
  <c r="U1956" i="13"/>
  <c r="T1956" i="13"/>
  <c r="V1956" i="13" s="1"/>
  <c r="T2209" i="13"/>
  <c r="V2209" i="13" s="1"/>
  <c r="U2209" i="13"/>
  <c r="U1844" i="13"/>
  <c r="T1844" i="13"/>
  <c r="V1844" i="13" s="1"/>
  <c r="U1941" i="13"/>
  <c r="T1941" i="13"/>
  <c r="V1941" i="13" s="1"/>
  <c r="T2436" i="13"/>
  <c r="V2436" i="13" s="1"/>
  <c r="U2436" i="13"/>
  <c r="T2500" i="13"/>
  <c r="V2500" i="13" s="1"/>
  <c r="U2500" i="13"/>
  <c r="T2399" i="13"/>
  <c r="V2399" i="13" s="1"/>
  <c r="U2399" i="13"/>
  <c r="U1861" i="13"/>
  <c r="T1861" i="13"/>
  <c r="V1861" i="13" s="1"/>
  <c r="U2058" i="13"/>
  <c r="T2058" i="13"/>
  <c r="V2058" i="13" s="1"/>
  <c r="T2248" i="13"/>
  <c r="V2248" i="13" s="1"/>
  <c r="U2248" i="13"/>
  <c r="T2280" i="13"/>
  <c r="V2280" i="13" s="1"/>
  <c r="U2280" i="13"/>
  <c r="T2312" i="13"/>
  <c r="V2312" i="13" s="1"/>
  <c r="U2312" i="13"/>
  <c r="T2344" i="13"/>
  <c r="V2344" i="13" s="1"/>
  <c r="U2344" i="13"/>
  <c r="T2376" i="13"/>
  <c r="V2376" i="13" s="1"/>
  <c r="U2376" i="13"/>
  <c r="T2408" i="13"/>
  <c r="V2408" i="13" s="1"/>
  <c r="U2408" i="13"/>
  <c r="T2440" i="13"/>
  <c r="V2440" i="13" s="1"/>
  <c r="U2440" i="13"/>
  <c r="T2472" i="13"/>
  <c r="V2472" i="13" s="1"/>
  <c r="U2472" i="13"/>
  <c r="T2504" i="13"/>
  <c r="V2504" i="13" s="1"/>
  <c r="U2504" i="13"/>
  <c r="U2122" i="13"/>
  <c r="T2122" i="13"/>
  <c r="V2122" i="13" s="1"/>
  <c r="U2186" i="13"/>
  <c r="T2186" i="13"/>
  <c r="V2186" i="13" s="1"/>
  <c r="U2483" i="13"/>
  <c r="T2483" i="13"/>
  <c r="V2483" i="13" s="1"/>
  <c r="T2536" i="13"/>
  <c r="V2536" i="13" s="1"/>
  <c r="U2536" i="13"/>
  <c r="T2575" i="13"/>
  <c r="V2575" i="13" s="1"/>
  <c r="U2575" i="13"/>
  <c r="T2607" i="13"/>
  <c r="V2607" i="13" s="1"/>
  <c r="U2607" i="13"/>
  <c r="T2639" i="13"/>
  <c r="V2639" i="13" s="1"/>
  <c r="U2639" i="13"/>
  <c r="T2671" i="13"/>
  <c r="V2671" i="13" s="1"/>
  <c r="U2671" i="13"/>
  <c r="T2703" i="13"/>
  <c r="V2703" i="13" s="1"/>
  <c r="U2703" i="13"/>
  <c r="T2735" i="13"/>
  <c r="V2735" i="13" s="1"/>
  <c r="U2735" i="13"/>
  <c r="T2767" i="13"/>
  <c r="V2767" i="13" s="1"/>
  <c r="U2767" i="13"/>
  <c r="T2799" i="13"/>
  <c r="V2799" i="13" s="1"/>
  <c r="U2799" i="13"/>
  <c r="T2831" i="13"/>
  <c r="V2831" i="13" s="1"/>
  <c r="U2831" i="13"/>
  <c r="T2863" i="13"/>
  <c r="V2863" i="13" s="1"/>
  <c r="U2863" i="13"/>
  <c r="T2895" i="13"/>
  <c r="V2895" i="13" s="1"/>
  <c r="U2895" i="13"/>
  <c r="T2927" i="13"/>
  <c r="V2927" i="13" s="1"/>
  <c r="U2927" i="13"/>
  <c r="T2975" i="13"/>
  <c r="V2975" i="13" s="1"/>
  <c r="U2975" i="13"/>
  <c r="U2435" i="13"/>
  <c r="T2435" i="13"/>
  <c r="V2435" i="13" s="1"/>
  <c r="U2395" i="13"/>
  <c r="T2395" i="13"/>
  <c r="V2395" i="13" s="1"/>
  <c r="U2475" i="13"/>
  <c r="T2475" i="13"/>
  <c r="V2475" i="13" s="1"/>
  <c r="T2544" i="13"/>
  <c r="V2544" i="13" s="1"/>
  <c r="U2544" i="13"/>
  <c r="U2979" i="13"/>
  <c r="T2979" i="13"/>
  <c r="V2979" i="13" s="1"/>
  <c r="U3015" i="13"/>
  <c r="T3015" i="13"/>
  <c r="V3015" i="13" s="1"/>
  <c r="T3113" i="13"/>
  <c r="V3113" i="13" s="1"/>
  <c r="U3113" i="13"/>
  <c r="T3177" i="13"/>
  <c r="V3177" i="13" s="1"/>
  <c r="U3177" i="13"/>
  <c r="T3241" i="13"/>
  <c r="V3241" i="13" s="1"/>
  <c r="U3241" i="13"/>
  <c r="T3305" i="13"/>
  <c r="V3305" i="13" s="1"/>
  <c r="U3305" i="13"/>
  <c r="T3369" i="13"/>
  <c r="V3369" i="13" s="1"/>
  <c r="U3369" i="13"/>
  <c r="T3433" i="13"/>
  <c r="V3433" i="13" s="1"/>
  <c r="U3433" i="13"/>
  <c r="T3497" i="13"/>
  <c r="V3497" i="13" s="1"/>
  <c r="U3497" i="13"/>
  <c r="U2603" i="13"/>
  <c r="T2603" i="13"/>
  <c r="V2603" i="13" s="1"/>
  <c r="U2731" i="13"/>
  <c r="T2731" i="13"/>
  <c r="V2731" i="13" s="1"/>
  <c r="U2859" i="13"/>
  <c r="T2859" i="13"/>
  <c r="V2859" i="13" s="1"/>
  <c r="U3285" i="13"/>
  <c r="T3285" i="13"/>
  <c r="V3285" i="13" s="1"/>
  <c r="T3629" i="13"/>
  <c r="V3629" i="13" s="1"/>
  <c r="U3629" i="13"/>
  <c r="T3693" i="13"/>
  <c r="V3693" i="13" s="1"/>
  <c r="U3693" i="13"/>
  <c r="T3757" i="13"/>
  <c r="V3757" i="13" s="1"/>
  <c r="U3757" i="13"/>
  <c r="T3821" i="13"/>
  <c r="V3821" i="13" s="1"/>
  <c r="U3821" i="13"/>
  <c r="U3493" i="13"/>
  <c r="T3493" i="13"/>
  <c r="V3493" i="13" s="1"/>
  <c r="T3600" i="13"/>
  <c r="V3600" i="13" s="1"/>
  <c r="U3600" i="13"/>
  <c r="T3664" i="13"/>
  <c r="V3664" i="13" s="1"/>
  <c r="U3664" i="13"/>
  <c r="T3728" i="13"/>
  <c r="V3728" i="13" s="1"/>
  <c r="U3728" i="13"/>
  <c r="T3792" i="13"/>
  <c r="V3792" i="13" s="1"/>
  <c r="U3792" i="13"/>
  <c r="T3856" i="13"/>
  <c r="V3856" i="13" s="1"/>
  <c r="U3856" i="13"/>
  <c r="T3787" i="13"/>
  <c r="V3787" i="13" s="1"/>
  <c r="U3787" i="13"/>
  <c r="T3851" i="13"/>
  <c r="V3851" i="13" s="1"/>
  <c r="U3851" i="13"/>
  <c r="T3694" i="13"/>
  <c r="V3694" i="13" s="1"/>
  <c r="U3694" i="13"/>
  <c r="T3758" i="13"/>
  <c r="V3758" i="13" s="1"/>
  <c r="U3758" i="13"/>
  <c r="T3822" i="13"/>
  <c r="V3822" i="13" s="1"/>
  <c r="U3822" i="13"/>
  <c r="U2987" i="13"/>
  <c r="T2987" i="13"/>
  <c r="V2987" i="13" s="1"/>
  <c r="U3357" i="13"/>
  <c r="T3357" i="13"/>
  <c r="V3357" i="13" s="1"/>
  <c r="U3875" i="13"/>
  <c r="T3875" i="13"/>
  <c r="V3875" i="13" s="1"/>
  <c r="U3373" i="13"/>
  <c r="T3373" i="13"/>
  <c r="V3373" i="13" s="1"/>
  <c r="T3895" i="13"/>
  <c r="V3895" i="13" s="1"/>
  <c r="U3895" i="13"/>
  <c r="T3975" i="13"/>
  <c r="V3975" i="13" s="1"/>
  <c r="U3975" i="13"/>
  <c r="U3101" i="13"/>
  <c r="T3101" i="13"/>
  <c r="V3101" i="13" s="1"/>
  <c r="U3229" i="13"/>
  <c r="T3229" i="13"/>
  <c r="V3229" i="13" s="1"/>
  <c r="U3692" i="13"/>
  <c r="T3692" i="13"/>
  <c r="V3692" i="13" s="1"/>
  <c r="U3804" i="13"/>
  <c r="T3804" i="13"/>
  <c r="V3804" i="13" s="1"/>
  <c r="U3309" i="13"/>
  <c r="T3309" i="13"/>
  <c r="V3309" i="13" s="1"/>
  <c r="U3676" i="13"/>
  <c r="T3676" i="13"/>
  <c r="V3676" i="13" s="1"/>
  <c r="U3920" i="13"/>
  <c r="T3920" i="13"/>
  <c r="V3920" i="13" s="1"/>
  <c r="U3952" i="13"/>
  <c r="T3952" i="13"/>
  <c r="V3952" i="13" s="1"/>
  <c r="U3984" i="13"/>
  <c r="T3984" i="13"/>
  <c r="V3984" i="13" s="1"/>
  <c r="T170" i="13"/>
  <c r="V170" i="13" s="1"/>
  <c r="U170" i="13"/>
  <c r="T377" i="13"/>
  <c r="V377" i="13" s="1"/>
  <c r="U377" i="13"/>
  <c r="U1043" i="13"/>
  <c r="T1043" i="13"/>
  <c r="V1043" i="13" s="1"/>
  <c r="T1636" i="13"/>
  <c r="V1636" i="13" s="1"/>
  <c r="U1636" i="13"/>
  <c r="T1833" i="13"/>
  <c r="V1833" i="13" s="1"/>
  <c r="U1833" i="13"/>
  <c r="U1917" i="13"/>
  <c r="T1917" i="13"/>
  <c r="V1917" i="13" s="1"/>
  <c r="U2066" i="13"/>
  <c r="T2066" i="13"/>
  <c r="V2066" i="13" s="1"/>
  <c r="T2375" i="13"/>
  <c r="V2375" i="13" s="1"/>
  <c r="U2375" i="13"/>
  <c r="T3281" i="13"/>
  <c r="V3281" i="13" s="1"/>
  <c r="U3281" i="13"/>
  <c r="T3768" i="13"/>
  <c r="V3768" i="13" s="1"/>
  <c r="U3768" i="13"/>
  <c r="U2595" i="13"/>
  <c r="T2595" i="13"/>
  <c r="V2595" i="13" s="1"/>
  <c r="U3700" i="13"/>
  <c r="T3700" i="13"/>
  <c r="V3700" i="13" s="1"/>
  <c r="T89" i="13"/>
  <c r="V89" i="13" s="1"/>
  <c r="U89" i="13"/>
  <c r="T146" i="13"/>
  <c r="V146" i="13" s="1"/>
  <c r="U146" i="13"/>
  <c r="T186" i="13"/>
  <c r="V186" i="13" s="1"/>
  <c r="U186" i="13"/>
  <c r="T28" i="13"/>
  <c r="V28" i="13" s="1"/>
  <c r="U28" i="13"/>
  <c r="T98" i="13"/>
  <c r="V98" i="13" s="1"/>
  <c r="U98" i="13"/>
  <c r="T173" i="13"/>
  <c r="V173" i="13" s="1"/>
  <c r="U173" i="13"/>
  <c r="T60" i="13"/>
  <c r="V60" i="13" s="1"/>
  <c r="U60" i="13"/>
  <c r="T74" i="13"/>
  <c r="V74" i="13" s="1"/>
  <c r="U74" i="13"/>
  <c r="U45" i="13"/>
  <c r="T45" i="13"/>
  <c r="V45" i="13" s="1"/>
  <c r="U182" i="13"/>
  <c r="T182" i="13"/>
  <c r="V182" i="13" s="1"/>
  <c r="T155" i="13"/>
  <c r="V155" i="13" s="1"/>
  <c r="U155" i="13"/>
  <c r="U268" i="13"/>
  <c r="T268" i="13"/>
  <c r="V268" i="13" s="1"/>
  <c r="T368" i="13"/>
  <c r="V368" i="13" s="1"/>
  <c r="U368" i="13"/>
  <c r="T432" i="13"/>
  <c r="V432" i="13" s="1"/>
  <c r="U432" i="13"/>
  <c r="U276" i="13"/>
  <c r="T276" i="13"/>
  <c r="V276" i="13" s="1"/>
  <c r="T225" i="13"/>
  <c r="V225" i="13" s="1"/>
  <c r="U225" i="13"/>
  <c r="T361" i="13"/>
  <c r="V361" i="13" s="1"/>
  <c r="U361" i="13"/>
  <c r="T393" i="13"/>
  <c r="V393" i="13" s="1"/>
  <c r="U393" i="13"/>
  <c r="T289" i="13"/>
  <c r="V289" i="13" s="1"/>
  <c r="U289" i="13"/>
  <c r="U375" i="13"/>
  <c r="T375" i="13"/>
  <c r="V375" i="13" s="1"/>
  <c r="T465" i="13"/>
  <c r="V465" i="13" s="1"/>
  <c r="U465" i="13"/>
  <c r="T321" i="13"/>
  <c r="V321" i="13" s="1"/>
  <c r="U321" i="13"/>
  <c r="U457" i="13"/>
  <c r="T457" i="13"/>
  <c r="V457" i="13" s="1"/>
  <c r="U399" i="13"/>
  <c r="T399" i="13"/>
  <c r="V399" i="13" s="1"/>
  <c r="U541" i="13"/>
  <c r="T541" i="13"/>
  <c r="V541" i="13" s="1"/>
  <c r="T581" i="13"/>
  <c r="V581" i="13" s="1"/>
  <c r="U581" i="13"/>
  <c r="T645" i="13"/>
  <c r="V645" i="13" s="1"/>
  <c r="U645" i="13"/>
  <c r="T640" i="13"/>
  <c r="V640" i="13" s="1"/>
  <c r="U640" i="13"/>
  <c r="T724" i="13"/>
  <c r="V724" i="13" s="1"/>
  <c r="U724" i="13"/>
  <c r="U652" i="13"/>
  <c r="T652" i="13"/>
  <c r="V652" i="13" s="1"/>
  <c r="U628" i="13"/>
  <c r="T628" i="13"/>
  <c r="V628" i="13" s="1"/>
  <c r="U778" i="13"/>
  <c r="T778" i="13"/>
  <c r="V778" i="13" s="1"/>
  <c r="T1001" i="13"/>
  <c r="V1001" i="13" s="1"/>
  <c r="U1001" i="13"/>
  <c r="U754" i="13"/>
  <c r="T754" i="13"/>
  <c r="V754" i="13" s="1"/>
  <c r="U890" i="13"/>
  <c r="T890" i="13"/>
  <c r="V890" i="13" s="1"/>
  <c r="T1074" i="13"/>
  <c r="V1074" i="13" s="1"/>
  <c r="U1074" i="13"/>
  <c r="T1146" i="13"/>
  <c r="V1146" i="13" s="1"/>
  <c r="U1146" i="13"/>
  <c r="T1234" i="13"/>
  <c r="V1234" i="13" s="1"/>
  <c r="U1234" i="13"/>
  <c r="U908" i="13"/>
  <c r="T908" i="13"/>
  <c r="V908" i="13" s="1"/>
  <c r="T1077" i="13"/>
  <c r="V1077" i="13" s="1"/>
  <c r="U1077" i="13"/>
  <c r="T1141" i="13"/>
  <c r="V1141" i="13" s="1"/>
  <c r="U1141" i="13"/>
  <c r="T1205" i="13"/>
  <c r="V1205" i="13" s="1"/>
  <c r="U1205" i="13"/>
  <c r="T1269" i="13"/>
  <c r="V1269" i="13" s="1"/>
  <c r="U1269" i="13"/>
  <c r="U924" i="13"/>
  <c r="T924" i="13"/>
  <c r="V924" i="13" s="1"/>
  <c r="U1004" i="13"/>
  <c r="T1004" i="13"/>
  <c r="V1004" i="13" s="1"/>
  <c r="T1278" i="13"/>
  <c r="V1278" i="13" s="1"/>
  <c r="U1278" i="13"/>
  <c r="U1209" i="13"/>
  <c r="T1209" i="13"/>
  <c r="V1209" i="13" s="1"/>
  <c r="U1145" i="13"/>
  <c r="T1145" i="13"/>
  <c r="V1145" i="13" s="1"/>
  <c r="U1185" i="13"/>
  <c r="T1185" i="13"/>
  <c r="V1185" i="13" s="1"/>
  <c r="U1249" i="13"/>
  <c r="T1249" i="13"/>
  <c r="V1249" i="13" s="1"/>
  <c r="T1314" i="13"/>
  <c r="V1314" i="13" s="1"/>
  <c r="U1314" i="13"/>
  <c r="U1097" i="13"/>
  <c r="T1097" i="13"/>
  <c r="V1097" i="13" s="1"/>
  <c r="U1161" i="13"/>
  <c r="T1161" i="13"/>
  <c r="V1161" i="13" s="1"/>
  <c r="U1265" i="13"/>
  <c r="T1265" i="13"/>
  <c r="V1265" i="13" s="1"/>
  <c r="U1390" i="13"/>
  <c r="T1390" i="13"/>
  <c r="V1390" i="13" s="1"/>
  <c r="T1652" i="13"/>
  <c r="V1652" i="13" s="1"/>
  <c r="U1652" i="13"/>
  <c r="T1684" i="13"/>
  <c r="V1684" i="13" s="1"/>
  <c r="U1684" i="13"/>
  <c r="T1716" i="13"/>
  <c r="V1716" i="13" s="1"/>
  <c r="U1716" i="13"/>
  <c r="T1623" i="13"/>
  <c r="V1623" i="13" s="1"/>
  <c r="U1623" i="13"/>
  <c r="U1293" i="13"/>
  <c r="T1293" i="13"/>
  <c r="V1293" i="13" s="1"/>
  <c r="T1621" i="13"/>
  <c r="V1621" i="13" s="1"/>
  <c r="U1621" i="13"/>
  <c r="T1661" i="13"/>
  <c r="V1661" i="13" s="1"/>
  <c r="U1661" i="13"/>
  <c r="T1693" i="13"/>
  <c r="V1693" i="13" s="1"/>
  <c r="U1693" i="13"/>
  <c r="U1462" i="13"/>
  <c r="T1462" i="13"/>
  <c r="V1462" i="13" s="1"/>
  <c r="U1529" i="13"/>
  <c r="T1529" i="13"/>
  <c r="V1529" i="13" s="1"/>
  <c r="T1538" i="13"/>
  <c r="V1538" i="13" s="1"/>
  <c r="U1538" i="13"/>
  <c r="U1600" i="13"/>
  <c r="T1600" i="13"/>
  <c r="V1600" i="13" s="1"/>
  <c r="T1785" i="13"/>
  <c r="V1785" i="13" s="1"/>
  <c r="U1785" i="13"/>
  <c r="T1817" i="13"/>
  <c r="V1817" i="13" s="1"/>
  <c r="U1817" i="13"/>
  <c r="T1849" i="13"/>
  <c r="V1849" i="13" s="1"/>
  <c r="U1849" i="13"/>
  <c r="T1881" i="13"/>
  <c r="V1881" i="13" s="1"/>
  <c r="U1881" i="13"/>
  <c r="T1913" i="13"/>
  <c r="V1913" i="13" s="1"/>
  <c r="U1913" i="13"/>
  <c r="T1945" i="13"/>
  <c r="V1945" i="13" s="1"/>
  <c r="U1945" i="13"/>
  <c r="T1985" i="13"/>
  <c r="V1985" i="13" s="1"/>
  <c r="U1985" i="13"/>
  <c r="U1528" i="13"/>
  <c r="T1528" i="13"/>
  <c r="V1528" i="13" s="1"/>
  <c r="U1422" i="13"/>
  <c r="T1422" i="13"/>
  <c r="V1422" i="13" s="1"/>
  <c r="U1648" i="13"/>
  <c r="T1648" i="13"/>
  <c r="V1648" i="13" s="1"/>
  <c r="U1712" i="13"/>
  <c r="T1712" i="13"/>
  <c r="V1712" i="13" s="1"/>
  <c r="T2075" i="13"/>
  <c r="V2075" i="13" s="1"/>
  <c r="U2075" i="13"/>
  <c r="T2139" i="13"/>
  <c r="V2139" i="13" s="1"/>
  <c r="U2139" i="13"/>
  <c r="T2203" i="13"/>
  <c r="V2203" i="13" s="1"/>
  <c r="U2203" i="13"/>
  <c r="T2217" i="13"/>
  <c r="V2217" i="13" s="1"/>
  <c r="U2217" i="13"/>
  <c r="U1869" i="13"/>
  <c r="T1869" i="13"/>
  <c r="V1869" i="13" s="1"/>
  <c r="T1772" i="13"/>
  <c r="V1772" i="13" s="1"/>
  <c r="U1772" i="13"/>
  <c r="U1804" i="13"/>
  <c r="T1804" i="13"/>
  <c r="V1804" i="13" s="1"/>
  <c r="U1916" i="13"/>
  <c r="T1916" i="13"/>
  <c r="V1916" i="13" s="1"/>
  <c r="U2082" i="13"/>
  <c r="T2082" i="13"/>
  <c r="V2082" i="13" s="1"/>
  <c r="T2444" i="13"/>
  <c r="V2444" i="13" s="1"/>
  <c r="U2444" i="13"/>
  <c r="T2508" i="13"/>
  <c r="V2508" i="13" s="1"/>
  <c r="U2508" i="13"/>
  <c r="U2042" i="13"/>
  <c r="T2042" i="13"/>
  <c r="V2042" i="13" s="1"/>
  <c r="U2114" i="13"/>
  <c r="T2114" i="13"/>
  <c r="V2114" i="13" s="1"/>
  <c r="U2178" i="13"/>
  <c r="T2178" i="13"/>
  <c r="V2178" i="13" s="1"/>
  <c r="U2218" i="13"/>
  <c r="T2218" i="13"/>
  <c r="V2218" i="13" s="1"/>
  <c r="T2407" i="13"/>
  <c r="V2407" i="13" s="1"/>
  <c r="U2407" i="13"/>
  <c r="T2983" i="13"/>
  <c r="V2983" i="13" s="1"/>
  <c r="U2983" i="13"/>
  <c r="U2540" i="13"/>
  <c r="T2540" i="13"/>
  <c r="V2540" i="13" s="1"/>
  <c r="U2651" i="13"/>
  <c r="T2651" i="13"/>
  <c r="V2651" i="13" s="1"/>
  <c r="U2779" i="13"/>
  <c r="T2779" i="13"/>
  <c r="V2779" i="13" s="1"/>
  <c r="U2907" i="13"/>
  <c r="T2907" i="13"/>
  <c r="V2907" i="13" s="1"/>
  <c r="U3034" i="13"/>
  <c r="T3034" i="13"/>
  <c r="V3034" i="13" s="1"/>
  <c r="T3121" i="13"/>
  <c r="V3121" i="13" s="1"/>
  <c r="U3121" i="13"/>
  <c r="T3185" i="13"/>
  <c r="V3185" i="13" s="1"/>
  <c r="U3185" i="13"/>
  <c r="T3249" i="13"/>
  <c r="V3249" i="13" s="1"/>
  <c r="U3249" i="13"/>
  <c r="T3313" i="13"/>
  <c r="V3313" i="13" s="1"/>
  <c r="U3313" i="13"/>
  <c r="T3377" i="13"/>
  <c r="V3377" i="13" s="1"/>
  <c r="U3377" i="13"/>
  <c r="T3441" i="13"/>
  <c r="V3441" i="13" s="1"/>
  <c r="U3441" i="13"/>
  <c r="T3505" i="13"/>
  <c r="V3505" i="13" s="1"/>
  <c r="U3505" i="13"/>
  <c r="U2579" i="13"/>
  <c r="T2579" i="13"/>
  <c r="V2579" i="13" s="1"/>
  <c r="U2707" i="13"/>
  <c r="T2707" i="13"/>
  <c r="V2707" i="13" s="1"/>
  <c r="U2835" i="13"/>
  <c r="T2835" i="13"/>
  <c r="V2835" i="13" s="1"/>
  <c r="U2955" i="13"/>
  <c r="T2955" i="13"/>
  <c r="V2955" i="13" s="1"/>
  <c r="U3453" i="13"/>
  <c r="T3453" i="13"/>
  <c r="V3453" i="13" s="1"/>
  <c r="T3637" i="13"/>
  <c r="V3637" i="13" s="1"/>
  <c r="U3637" i="13"/>
  <c r="T3701" i="13"/>
  <c r="V3701" i="13" s="1"/>
  <c r="U3701" i="13"/>
  <c r="T3765" i="13"/>
  <c r="V3765" i="13" s="1"/>
  <c r="U3765" i="13"/>
  <c r="T3829" i="13"/>
  <c r="V3829" i="13" s="1"/>
  <c r="U3829" i="13"/>
  <c r="T3608" i="13"/>
  <c r="V3608" i="13" s="1"/>
  <c r="U3608" i="13"/>
  <c r="T3672" i="13"/>
  <c r="V3672" i="13" s="1"/>
  <c r="U3672" i="13"/>
  <c r="T3736" i="13"/>
  <c r="V3736" i="13" s="1"/>
  <c r="U3736" i="13"/>
  <c r="T3800" i="13"/>
  <c r="V3800" i="13" s="1"/>
  <c r="U3800" i="13"/>
  <c r="T3864" i="13"/>
  <c r="V3864" i="13" s="1"/>
  <c r="U3864" i="13"/>
  <c r="U3341" i="13"/>
  <c r="T3341" i="13"/>
  <c r="V3341" i="13" s="1"/>
  <c r="T3795" i="13"/>
  <c r="V3795" i="13" s="1"/>
  <c r="U3795" i="13"/>
  <c r="T3859" i="13"/>
  <c r="V3859" i="13" s="1"/>
  <c r="U3859" i="13"/>
  <c r="T3038" i="13"/>
  <c r="V3038" i="13" s="1"/>
  <c r="U3038" i="13"/>
  <c r="U3381" i="13"/>
  <c r="T3381" i="13"/>
  <c r="V3381" i="13" s="1"/>
  <c r="T3702" i="13"/>
  <c r="V3702" i="13" s="1"/>
  <c r="U3702" i="13"/>
  <c r="T3766" i="13"/>
  <c r="V3766" i="13" s="1"/>
  <c r="U3766" i="13"/>
  <c r="T3830" i="13"/>
  <c r="V3830" i="13" s="1"/>
  <c r="U3830" i="13"/>
  <c r="U3461" i="13"/>
  <c r="T3461" i="13"/>
  <c r="V3461" i="13" s="1"/>
  <c r="U2755" i="13"/>
  <c r="T2755" i="13"/>
  <c r="V2755" i="13" s="1"/>
  <c r="U3181" i="13"/>
  <c r="T3181" i="13"/>
  <c r="V3181" i="13" s="1"/>
  <c r="U3644" i="13"/>
  <c r="T3644" i="13"/>
  <c r="V3644" i="13" s="1"/>
  <c r="U3836" i="13"/>
  <c r="T3836" i="13"/>
  <c r="V3836" i="13" s="1"/>
  <c r="U3604" i="13"/>
  <c r="T3604" i="13"/>
  <c r="V3604" i="13" s="1"/>
  <c r="U3812" i="13"/>
  <c r="T3812" i="13"/>
  <c r="V3812" i="13" s="1"/>
  <c r="T159" i="13"/>
  <c r="V159" i="13" s="1"/>
  <c r="U159" i="13"/>
  <c r="T202" i="13"/>
  <c r="V202" i="13" s="1"/>
  <c r="U202" i="13"/>
  <c r="T116" i="13"/>
  <c r="V116" i="13" s="1"/>
  <c r="U116" i="13"/>
  <c r="T400" i="13"/>
  <c r="V400" i="13" s="1"/>
  <c r="U400" i="13"/>
  <c r="U316" i="13"/>
  <c r="T316" i="13"/>
  <c r="V316" i="13" s="1"/>
  <c r="T608" i="13"/>
  <c r="V608" i="13" s="1"/>
  <c r="U608" i="13"/>
  <c r="T937" i="13"/>
  <c r="V937" i="13" s="1"/>
  <c r="U937" i="13"/>
  <c r="U932" i="13"/>
  <c r="T932" i="13"/>
  <c r="V932" i="13" s="1"/>
  <c r="T1173" i="13"/>
  <c r="V1173" i="13" s="1"/>
  <c r="U1173" i="13"/>
  <c r="T1262" i="13"/>
  <c r="V1262" i="13" s="1"/>
  <c r="U1262" i="13"/>
  <c r="U1241" i="13"/>
  <c r="T1241" i="13"/>
  <c r="V1241" i="13" s="1"/>
  <c r="T1330" i="13"/>
  <c r="V1330" i="13" s="1"/>
  <c r="U1330" i="13"/>
  <c r="U1065" i="13"/>
  <c r="T1065" i="13"/>
  <c r="V1065" i="13" s="1"/>
  <c r="U1129" i="13"/>
  <c r="T1129" i="13"/>
  <c r="V1129" i="13" s="1"/>
  <c r="U1358" i="13"/>
  <c r="T1358" i="13"/>
  <c r="V1358" i="13" s="1"/>
  <c r="U1494" i="13"/>
  <c r="T1494" i="13"/>
  <c r="V1494" i="13" s="1"/>
  <c r="T1677" i="13"/>
  <c r="V1677" i="13" s="1"/>
  <c r="U1677" i="13"/>
  <c r="U1789" i="13"/>
  <c r="T1789" i="13"/>
  <c r="V1789" i="13" s="1"/>
  <c r="U2146" i="13"/>
  <c r="T2146" i="13"/>
  <c r="V2146" i="13" s="1"/>
  <c r="T2551" i="13"/>
  <c r="V2551" i="13" s="1"/>
  <c r="U2551" i="13"/>
  <c r="T3153" i="13"/>
  <c r="V3153" i="13" s="1"/>
  <c r="U3153" i="13"/>
  <c r="U2643" i="13"/>
  <c r="T2643" i="13"/>
  <c r="V2643" i="13" s="1"/>
  <c r="U2999" i="13"/>
  <c r="T2999" i="13"/>
  <c r="V2999" i="13" s="1"/>
  <c r="U3549" i="13"/>
  <c r="T3549" i="13"/>
  <c r="V3549" i="13" s="1"/>
  <c r="T3832" i="13"/>
  <c r="V3832" i="13" s="1"/>
  <c r="U3832" i="13"/>
  <c r="U3245" i="13"/>
  <c r="T3245" i="13"/>
  <c r="V3245" i="13" s="1"/>
  <c r="U3904" i="13"/>
  <c r="T3904" i="13"/>
  <c r="V3904" i="13" s="1"/>
  <c r="T4" i="13"/>
  <c r="V4" i="13" s="1"/>
  <c r="U4" i="13"/>
  <c r="U136" i="13"/>
  <c r="T136" i="13"/>
  <c r="V136" i="13" s="1"/>
  <c r="U21" i="13"/>
  <c r="T21" i="13"/>
  <c r="V21" i="13" s="1"/>
  <c r="T87" i="13"/>
  <c r="V87" i="13" s="1"/>
  <c r="U87" i="13"/>
  <c r="T154" i="13"/>
  <c r="V154" i="13" s="1"/>
  <c r="U154" i="13"/>
  <c r="T106" i="13"/>
  <c r="V106" i="13" s="1"/>
  <c r="U106" i="13"/>
  <c r="T181" i="13"/>
  <c r="V181" i="13" s="1"/>
  <c r="U181" i="13"/>
  <c r="U39" i="13"/>
  <c r="T39" i="13"/>
  <c r="V39" i="13" s="1"/>
  <c r="T171" i="13"/>
  <c r="V171" i="13" s="1"/>
  <c r="U171" i="13"/>
  <c r="T227" i="13"/>
  <c r="V227" i="13" s="1"/>
  <c r="U227" i="13"/>
  <c r="T214" i="13"/>
  <c r="V214" i="13" s="1"/>
  <c r="U214" i="13"/>
  <c r="T254" i="13"/>
  <c r="V254" i="13" s="1"/>
  <c r="U254" i="13"/>
  <c r="T286" i="13"/>
  <c r="V286" i="13" s="1"/>
  <c r="U286" i="13"/>
  <c r="T318" i="13"/>
  <c r="V318" i="13" s="1"/>
  <c r="U318" i="13"/>
  <c r="U198" i="13"/>
  <c r="T198" i="13"/>
  <c r="V198" i="13" s="1"/>
  <c r="T203" i="13"/>
  <c r="V203" i="13" s="1"/>
  <c r="U203" i="13"/>
  <c r="U297" i="13"/>
  <c r="T297" i="13"/>
  <c r="V297" i="13" s="1"/>
  <c r="T376" i="13"/>
  <c r="V376" i="13" s="1"/>
  <c r="U376" i="13"/>
  <c r="T440" i="13"/>
  <c r="V440" i="13" s="1"/>
  <c r="U440" i="13"/>
  <c r="T233" i="13"/>
  <c r="V233" i="13" s="1"/>
  <c r="U233" i="13"/>
  <c r="T305" i="13"/>
  <c r="V305" i="13" s="1"/>
  <c r="U305" i="13"/>
  <c r="T211" i="13"/>
  <c r="V211" i="13" s="1"/>
  <c r="U211" i="13"/>
  <c r="T281" i="13"/>
  <c r="V281" i="13" s="1"/>
  <c r="U281" i="13"/>
  <c r="T257" i="13"/>
  <c r="V257" i="13" s="1"/>
  <c r="U257" i="13"/>
  <c r="U407" i="13"/>
  <c r="T407" i="13"/>
  <c r="V407" i="13" s="1"/>
  <c r="T473" i="13"/>
  <c r="V473" i="13" s="1"/>
  <c r="U473" i="13"/>
  <c r="T513" i="13"/>
  <c r="V513" i="13" s="1"/>
  <c r="U513" i="13"/>
  <c r="T545" i="13"/>
  <c r="V545" i="13" s="1"/>
  <c r="U545" i="13"/>
  <c r="T589" i="13"/>
  <c r="V589" i="13" s="1"/>
  <c r="U589" i="13"/>
  <c r="T584" i="13"/>
  <c r="V584" i="13" s="1"/>
  <c r="U584" i="13"/>
  <c r="U525" i="13"/>
  <c r="T525" i="13"/>
  <c r="V525" i="13" s="1"/>
  <c r="T670" i="13"/>
  <c r="V670" i="13" s="1"/>
  <c r="U670" i="13"/>
  <c r="T702" i="13"/>
  <c r="V702" i="13" s="1"/>
  <c r="U702" i="13"/>
  <c r="U517" i="13"/>
  <c r="T517" i="13"/>
  <c r="V517" i="13" s="1"/>
  <c r="U469" i="13"/>
  <c r="T469" i="13"/>
  <c r="V469" i="13" s="1"/>
  <c r="U569" i="13"/>
  <c r="T569" i="13"/>
  <c r="V569" i="13" s="1"/>
  <c r="U596" i="13"/>
  <c r="T596" i="13"/>
  <c r="V596" i="13" s="1"/>
  <c r="U684" i="13"/>
  <c r="T684" i="13"/>
  <c r="V684" i="13" s="1"/>
  <c r="U644" i="13"/>
  <c r="T644" i="13"/>
  <c r="V644" i="13" s="1"/>
  <c r="U700" i="13"/>
  <c r="T700" i="13"/>
  <c r="V700" i="13" s="1"/>
  <c r="U612" i="13"/>
  <c r="T612" i="13"/>
  <c r="V612" i="13" s="1"/>
  <c r="T732" i="13"/>
  <c r="V732" i="13" s="1"/>
  <c r="U732" i="13"/>
  <c r="T788" i="13"/>
  <c r="V788" i="13" s="1"/>
  <c r="U788" i="13"/>
  <c r="T820" i="13"/>
  <c r="V820" i="13" s="1"/>
  <c r="U820" i="13"/>
  <c r="T852" i="13"/>
  <c r="V852" i="13" s="1"/>
  <c r="U852" i="13"/>
  <c r="T1009" i="13"/>
  <c r="V1009" i="13" s="1"/>
  <c r="U1009" i="13"/>
  <c r="U1012" i="13"/>
  <c r="T1012" i="13"/>
  <c r="V1012" i="13" s="1"/>
  <c r="T1090" i="13"/>
  <c r="V1090" i="13" s="1"/>
  <c r="U1090" i="13"/>
  <c r="T1154" i="13"/>
  <c r="V1154" i="13" s="1"/>
  <c r="U1154" i="13"/>
  <c r="T1242" i="13"/>
  <c r="V1242" i="13" s="1"/>
  <c r="U1242" i="13"/>
  <c r="T1085" i="13"/>
  <c r="V1085" i="13" s="1"/>
  <c r="U1085" i="13"/>
  <c r="T1149" i="13"/>
  <c r="V1149" i="13" s="1"/>
  <c r="U1149" i="13"/>
  <c r="T1213" i="13"/>
  <c r="V1213" i="13" s="1"/>
  <c r="U1213" i="13"/>
  <c r="T1277" i="13"/>
  <c r="V1277" i="13" s="1"/>
  <c r="U1277" i="13"/>
  <c r="U900" i="13"/>
  <c r="T900" i="13"/>
  <c r="V900" i="13" s="1"/>
  <c r="U1089" i="13"/>
  <c r="T1089" i="13"/>
  <c r="V1089" i="13" s="1"/>
  <c r="U1153" i="13"/>
  <c r="T1153" i="13"/>
  <c r="V1153" i="13" s="1"/>
  <c r="T1357" i="13"/>
  <c r="V1357" i="13" s="1"/>
  <c r="U1357" i="13"/>
  <c r="T1389" i="13"/>
  <c r="V1389" i="13" s="1"/>
  <c r="U1389" i="13"/>
  <c r="T1421" i="13"/>
  <c r="V1421" i="13" s="1"/>
  <c r="U1421" i="13"/>
  <c r="T1453" i="13"/>
  <c r="V1453" i="13" s="1"/>
  <c r="U1453" i="13"/>
  <c r="T1485" i="13"/>
  <c r="V1485" i="13" s="1"/>
  <c r="U1485" i="13"/>
  <c r="U1233" i="13"/>
  <c r="T1233" i="13"/>
  <c r="V1233" i="13" s="1"/>
  <c r="U1342" i="13"/>
  <c r="T1342" i="13"/>
  <c r="V1342" i="13" s="1"/>
  <c r="T1631" i="13"/>
  <c r="V1631" i="13" s="1"/>
  <c r="U1631" i="13"/>
  <c r="U1310" i="13"/>
  <c r="T1310" i="13"/>
  <c r="V1310" i="13" s="1"/>
  <c r="U1398" i="13"/>
  <c r="T1398" i="13"/>
  <c r="V1398" i="13" s="1"/>
  <c r="T1629" i="13"/>
  <c r="V1629" i="13" s="1"/>
  <c r="U1629" i="13"/>
  <c r="T1518" i="13"/>
  <c r="V1518" i="13" s="1"/>
  <c r="U1518" i="13"/>
  <c r="U1672" i="13"/>
  <c r="T1672" i="13"/>
  <c r="V1672" i="13" s="1"/>
  <c r="U1756" i="13"/>
  <c r="T1756" i="13"/>
  <c r="V1756" i="13" s="1"/>
  <c r="T1993" i="13"/>
  <c r="V1993" i="13" s="1"/>
  <c r="U1993" i="13"/>
  <c r="T1733" i="13"/>
  <c r="V1733" i="13" s="1"/>
  <c r="U1733" i="13"/>
  <c r="T1749" i="13"/>
  <c r="V1749" i="13" s="1"/>
  <c r="U1749" i="13"/>
  <c r="U1608" i="13"/>
  <c r="T1608" i="13"/>
  <c r="V1608" i="13" s="1"/>
  <c r="U1760" i="13"/>
  <c r="T1760" i="13"/>
  <c r="V1760" i="13" s="1"/>
  <c r="U1901" i="13"/>
  <c r="T1901" i="13"/>
  <c r="V1901" i="13" s="1"/>
  <c r="T1973" i="13"/>
  <c r="V1973" i="13" s="1"/>
  <c r="U1973" i="13"/>
  <c r="U1932" i="13"/>
  <c r="T1932" i="13"/>
  <c r="V1932" i="13" s="1"/>
  <c r="T2019" i="13"/>
  <c r="V2019" i="13" s="1"/>
  <c r="U2019" i="13"/>
  <c r="T2083" i="13"/>
  <c r="V2083" i="13" s="1"/>
  <c r="U2083" i="13"/>
  <c r="T2147" i="13"/>
  <c r="V2147" i="13" s="1"/>
  <c r="U2147" i="13"/>
  <c r="T2211" i="13"/>
  <c r="V2211" i="13" s="1"/>
  <c r="U2211" i="13"/>
  <c r="T1989" i="13"/>
  <c r="V1989" i="13" s="1"/>
  <c r="U1989" i="13"/>
  <c r="U1788" i="13"/>
  <c r="T1788" i="13"/>
  <c r="V1788" i="13" s="1"/>
  <c r="U1988" i="13"/>
  <c r="T1988" i="13"/>
  <c r="V1988" i="13" s="1"/>
  <c r="T2225" i="13"/>
  <c r="V2225" i="13" s="1"/>
  <c r="U2225" i="13"/>
  <c r="U1821" i="13"/>
  <c r="T1821" i="13"/>
  <c r="V1821" i="13" s="1"/>
  <c r="U1909" i="13"/>
  <c r="T1909" i="13"/>
  <c r="V1909" i="13" s="1"/>
  <c r="T2452" i="13"/>
  <c r="V2452" i="13" s="1"/>
  <c r="U2452" i="13"/>
  <c r="T2516" i="13"/>
  <c r="V2516" i="13" s="1"/>
  <c r="U2516" i="13"/>
  <c r="T2415" i="13"/>
  <c r="V2415" i="13" s="1"/>
  <c r="U2415" i="13"/>
  <c r="U2018" i="13"/>
  <c r="T2018" i="13"/>
  <c r="V2018" i="13" s="1"/>
  <c r="U2226" i="13"/>
  <c r="T2226" i="13"/>
  <c r="V2226" i="13" s="1"/>
  <c r="T2256" i="13"/>
  <c r="V2256" i="13" s="1"/>
  <c r="U2256" i="13"/>
  <c r="T2288" i="13"/>
  <c r="V2288" i="13" s="1"/>
  <c r="U2288" i="13"/>
  <c r="T2320" i="13"/>
  <c r="V2320" i="13" s="1"/>
  <c r="U2320" i="13"/>
  <c r="T2352" i="13"/>
  <c r="V2352" i="13" s="1"/>
  <c r="U2352" i="13"/>
  <c r="T2384" i="13"/>
  <c r="V2384" i="13" s="1"/>
  <c r="U2384" i="13"/>
  <c r="T2416" i="13"/>
  <c r="V2416" i="13" s="1"/>
  <c r="U2416" i="13"/>
  <c r="T2448" i="13"/>
  <c r="V2448" i="13" s="1"/>
  <c r="U2448" i="13"/>
  <c r="T2480" i="13"/>
  <c r="V2480" i="13" s="1"/>
  <c r="U2480" i="13"/>
  <c r="T2512" i="13"/>
  <c r="V2512" i="13" s="1"/>
  <c r="U2512" i="13"/>
  <c r="U1884" i="13"/>
  <c r="T1884" i="13"/>
  <c r="V1884" i="13" s="1"/>
  <c r="U2138" i="13"/>
  <c r="T2138" i="13"/>
  <c r="V2138" i="13" s="1"/>
  <c r="U2275" i="13"/>
  <c r="T2275" i="13"/>
  <c r="V2275" i="13" s="1"/>
  <c r="U2339" i="13"/>
  <c r="T2339" i="13"/>
  <c r="V2339" i="13" s="1"/>
  <c r="U2499" i="13"/>
  <c r="T2499" i="13"/>
  <c r="V2499" i="13" s="1"/>
  <c r="T2583" i="13"/>
  <c r="V2583" i="13" s="1"/>
  <c r="U2583" i="13"/>
  <c r="T2615" i="13"/>
  <c r="V2615" i="13" s="1"/>
  <c r="U2615" i="13"/>
  <c r="T2647" i="13"/>
  <c r="V2647" i="13" s="1"/>
  <c r="U2647" i="13"/>
  <c r="T2679" i="13"/>
  <c r="V2679" i="13" s="1"/>
  <c r="U2679" i="13"/>
  <c r="T2711" i="13"/>
  <c r="V2711" i="13" s="1"/>
  <c r="U2711" i="13"/>
  <c r="T2743" i="13"/>
  <c r="V2743" i="13" s="1"/>
  <c r="U2743" i="13"/>
  <c r="T2775" i="13"/>
  <c r="V2775" i="13" s="1"/>
  <c r="U2775" i="13"/>
  <c r="T2807" i="13"/>
  <c r="V2807" i="13" s="1"/>
  <c r="U2807" i="13"/>
  <c r="T2839" i="13"/>
  <c r="V2839" i="13" s="1"/>
  <c r="U2839" i="13"/>
  <c r="T2871" i="13"/>
  <c r="V2871" i="13" s="1"/>
  <c r="U2871" i="13"/>
  <c r="T2903" i="13"/>
  <c r="V2903" i="13" s="1"/>
  <c r="U2903" i="13"/>
  <c r="T2935" i="13"/>
  <c r="V2935" i="13" s="1"/>
  <c r="U2935" i="13"/>
  <c r="T2991" i="13"/>
  <c r="V2991" i="13" s="1"/>
  <c r="U2991" i="13"/>
  <c r="U2050" i="13"/>
  <c r="T2050" i="13"/>
  <c r="V2050" i="13" s="1"/>
  <c r="U2210" i="13"/>
  <c r="T2210" i="13"/>
  <c r="V2210" i="13" s="1"/>
  <c r="U2491" i="13"/>
  <c r="T2491" i="13"/>
  <c r="V2491" i="13" s="1"/>
  <c r="T3054" i="13"/>
  <c r="V3054" i="13" s="1"/>
  <c r="U3054" i="13"/>
  <c r="U2555" i="13"/>
  <c r="T2555" i="13"/>
  <c r="V2555" i="13" s="1"/>
  <c r="T3065" i="13"/>
  <c r="V3065" i="13" s="1"/>
  <c r="U3065" i="13"/>
  <c r="T3129" i="13"/>
  <c r="V3129" i="13" s="1"/>
  <c r="U3129" i="13"/>
  <c r="T3193" i="13"/>
  <c r="V3193" i="13" s="1"/>
  <c r="U3193" i="13"/>
  <c r="T3257" i="13"/>
  <c r="V3257" i="13" s="1"/>
  <c r="U3257" i="13"/>
  <c r="T3321" i="13"/>
  <c r="V3321" i="13" s="1"/>
  <c r="U3321" i="13"/>
  <c r="T3385" i="13"/>
  <c r="V3385" i="13" s="1"/>
  <c r="U3385" i="13"/>
  <c r="T3449" i="13"/>
  <c r="V3449" i="13" s="1"/>
  <c r="U3449" i="13"/>
  <c r="T3513" i="13"/>
  <c r="V3513" i="13" s="1"/>
  <c r="U3513" i="13"/>
  <c r="U2635" i="13"/>
  <c r="T2635" i="13"/>
  <c r="V2635" i="13" s="1"/>
  <c r="U2763" i="13"/>
  <c r="T2763" i="13"/>
  <c r="V2763" i="13" s="1"/>
  <c r="U2891" i="13"/>
  <c r="T2891" i="13"/>
  <c r="V2891" i="13" s="1"/>
  <c r="U2971" i="13"/>
  <c r="T2971" i="13"/>
  <c r="V2971" i="13" s="1"/>
  <c r="U2259" i="13"/>
  <c r="T2259" i="13"/>
  <c r="V2259" i="13" s="1"/>
  <c r="U2659" i="13"/>
  <c r="T2659" i="13"/>
  <c r="V2659" i="13" s="1"/>
  <c r="U3477" i="13"/>
  <c r="T3477" i="13"/>
  <c r="V3477" i="13" s="1"/>
  <c r="T3572" i="13"/>
  <c r="V3572" i="13" s="1"/>
  <c r="U3572" i="13"/>
  <c r="T3645" i="13"/>
  <c r="V3645" i="13" s="1"/>
  <c r="U3645" i="13"/>
  <c r="T3709" i="13"/>
  <c r="V3709" i="13" s="1"/>
  <c r="U3709" i="13"/>
  <c r="T3773" i="13"/>
  <c r="V3773" i="13" s="1"/>
  <c r="U3773" i="13"/>
  <c r="T3837" i="13"/>
  <c r="V3837" i="13" s="1"/>
  <c r="U3837" i="13"/>
  <c r="U2563" i="13"/>
  <c r="T2563" i="13"/>
  <c r="V2563" i="13" s="1"/>
  <c r="U3429" i="13"/>
  <c r="T3429" i="13"/>
  <c r="V3429" i="13" s="1"/>
  <c r="T3553" i="13"/>
  <c r="V3553" i="13" s="1"/>
  <c r="U3553" i="13"/>
  <c r="T3616" i="13"/>
  <c r="V3616" i="13" s="1"/>
  <c r="U3616" i="13"/>
  <c r="T3680" i="13"/>
  <c r="V3680" i="13" s="1"/>
  <c r="U3680" i="13"/>
  <c r="T3744" i="13"/>
  <c r="V3744" i="13" s="1"/>
  <c r="U3744" i="13"/>
  <c r="T3808" i="13"/>
  <c r="V3808" i="13" s="1"/>
  <c r="U3808" i="13"/>
  <c r="T3872" i="13"/>
  <c r="V3872" i="13" s="1"/>
  <c r="U3872" i="13"/>
  <c r="T3803" i="13"/>
  <c r="V3803" i="13" s="1"/>
  <c r="U3803" i="13"/>
  <c r="T3867" i="13"/>
  <c r="V3867" i="13" s="1"/>
  <c r="U3867" i="13"/>
  <c r="T3710" i="13"/>
  <c r="V3710" i="13" s="1"/>
  <c r="U3710" i="13"/>
  <c r="T3774" i="13"/>
  <c r="V3774" i="13" s="1"/>
  <c r="U3774" i="13"/>
  <c r="T3838" i="13"/>
  <c r="V3838" i="13" s="1"/>
  <c r="U3838" i="13"/>
  <c r="U3293" i="13"/>
  <c r="T3293" i="13"/>
  <c r="V3293" i="13" s="1"/>
  <c r="T3865" i="13"/>
  <c r="V3865" i="13" s="1"/>
  <c r="U3865" i="13"/>
  <c r="U3437" i="13"/>
  <c r="T3437" i="13"/>
  <c r="V3437" i="13" s="1"/>
  <c r="U3764" i="13"/>
  <c r="T3764" i="13"/>
  <c r="V3764" i="13" s="1"/>
  <c r="U3852" i="13"/>
  <c r="T3852" i="13"/>
  <c r="V3852" i="13" s="1"/>
  <c r="U3628" i="13"/>
  <c r="T3628" i="13"/>
  <c r="V3628" i="13" s="1"/>
  <c r="U3724" i="13"/>
  <c r="T3724" i="13"/>
  <c r="V3724" i="13" s="1"/>
  <c r="U3820" i="13"/>
  <c r="T3820" i="13"/>
  <c r="V3820" i="13" s="1"/>
  <c r="T3983" i="13"/>
  <c r="V3983" i="13" s="1"/>
  <c r="U3983" i="13"/>
  <c r="U3133" i="13"/>
  <c r="T3133" i="13"/>
  <c r="V3133" i="13" s="1"/>
  <c r="U3501" i="13"/>
  <c r="T3501" i="13"/>
  <c r="V3501" i="13" s="1"/>
  <c r="U3620" i="13"/>
  <c r="T3620" i="13"/>
  <c r="V3620" i="13" s="1"/>
  <c r="U3636" i="13"/>
  <c r="T3636" i="13"/>
  <c r="V3636" i="13" s="1"/>
  <c r="U3748" i="13"/>
  <c r="T3748" i="13"/>
  <c r="V3748" i="13" s="1"/>
  <c r="U3881" i="13"/>
  <c r="T3881" i="13"/>
  <c r="V3881" i="13" s="1"/>
  <c r="U3928" i="13"/>
  <c r="T3928" i="13"/>
  <c r="V3928" i="13" s="1"/>
  <c r="U3960" i="13"/>
  <c r="T3960" i="13"/>
  <c r="V3960" i="13" s="1"/>
  <c r="U3992" i="13"/>
  <c r="T3992" i="13"/>
  <c r="V3992" i="13" s="1"/>
  <c r="T409" i="13"/>
  <c r="V409" i="13" s="1"/>
  <c r="U409" i="13"/>
  <c r="U818" i="13"/>
  <c r="T818" i="13"/>
  <c r="V818" i="13" s="1"/>
  <c r="T1237" i="13"/>
  <c r="V1237" i="13" s="1"/>
  <c r="U1237" i="13"/>
  <c r="T1501" i="13"/>
  <c r="V1501" i="13" s="1"/>
  <c r="U1501" i="13"/>
  <c r="T1700" i="13"/>
  <c r="V1700" i="13" s="1"/>
  <c r="U1700" i="13"/>
  <c r="U1334" i="13"/>
  <c r="T1334" i="13"/>
  <c r="V1334" i="13" s="1"/>
  <c r="T1865" i="13"/>
  <c r="V1865" i="13" s="1"/>
  <c r="U1865" i="13"/>
  <c r="U2026" i="13"/>
  <c r="T2026" i="13"/>
  <c r="V2026" i="13" s="1"/>
  <c r="T2951" i="13"/>
  <c r="V2951" i="13" s="1"/>
  <c r="U2951" i="13"/>
  <c r="U2587" i="13"/>
  <c r="T2587" i="13"/>
  <c r="V2587" i="13" s="1"/>
  <c r="T3409" i="13"/>
  <c r="V3409" i="13" s="1"/>
  <c r="U3409" i="13"/>
  <c r="U2899" i="13"/>
  <c r="T2899" i="13"/>
  <c r="V2899" i="13" s="1"/>
  <c r="T3797" i="13"/>
  <c r="V3797" i="13" s="1"/>
  <c r="U3797" i="13"/>
  <c r="T3640" i="13"/>
  <c r="V3640" i="13" s="1"/>
  <c r="U3640" i="13"/>
  <c r="U2547" i="13"/>
  <c r="T2547" i="13"/>
  <c r="V2547" i="13" s="1"/>
  <c r="T3734" i="13"/>
  <c r="V3734" i="13" s="1"/>
  <c r="U3734" i="13"/>
  <c r="U3117" i="13"/>
  <c r="T3117" i="13"/>
  <c r="V3117" i="13" s="1"/>
  <c r="T97" i="13"/>
  <c r="V97" i="13" s="1"/>
  <c r="U97" i="13"/>
  <c r="T7" i="13"/>
  <c r="V7" i="13" s="1"/>
  <c r="U7" i="13"/>
  <c r="T79" i="13"/>
  <c r="V79" i="13" s="1"/>
  <c r="U79" i="13"/>
  <c r="T143" i="13"/>
  <c r="V143" i="13" s="1"/>
  <c r="U143" i="13"/>
  <c r="T162" i="13"/>
  <c r="V162" i="13" s="1"/>
  <c r="U162" i="13"/>
  <c r="T194" i="13"/>
  <c r="V194" i="13" s="1"/>
  <c r="U194" i="13"/>
  <c r="U29" i="13"/>
  <c r="T29" i="13"/>
  <c r="V29" i="13" s="1"/>
  <c r="T114" i="13"/>
  <c r="V114" i="13" s="1"/>
  <c r="U114" i="13"/>
  <c r="U179" i="13"/>
  <c r="T179" i="13"/>
  <c r="V179" i="13" s="1"/>
  <c r="T100" i="13"/>
  <c r="V100" i="13" s="1"/>
  <c r="U100" i="13"/>
  <c r="T222" i="13"/>
  <c r="V222" i="13" s="1"/>
  <c r="U222" i="13"/>
  <c r="T108" i="13"/>
  <c r="V108" i="13" s="1"/>
  <c r="U108" i="13"/>
  <c r="U206" i="13"/>
  <c r="T206" i="13"/>
  <c r="V206" i="13" s="1"/>
  <c r="U220" i="13"/>
  <c r="T220" i="13"/>
  <c r="V220" i="13" s="1"/>
  <c r="T384" i="13"/>
  <c r="V384" i="13" s="1"/>
  <c r="U384" i="13"/>
  <c r="T448" i="13"/>
  <c r="V448" i="13" s="1"/>
  <c r="U448" i="13"/>
  <c r="T337" i="13"/>
  <c r="V337" i="13" s="1"/>
  <c r="U337" i="13"/>
  <c r="T369" i="13"/>
  <c r="V369" i="13" s="1"/>
  <c r="U369" i="13"/>
  <c r="T401" i="13"/>
  <c r="V401" i="13" s="1"/>
  <c r="U401" i="13"/>
  <c r="U441" i="13"/>
  <c r="T441" i="13"/>
  <c r="V441" i="13" s="1"/>
  <c r="T481" i="13"/>
  <c r="V481" i="13" s="1"/>
  <c r="U481" i="13"/>
  <c r="U456" i="13"/>
  <c r="T456" i="13"/>
  <c r="V456" i="13" s="1"/>
  <c r="T466" i="13"/>
  <c r="V466" i="13" s="1"/>
  <c r="U466" i="13"/>
  <c r="U485" i="13"/>
  <c r="T485" i="13"/>
  <c r="V485" i="13" s="1"/>
  <c r="T597" i="13"/>
  <c r="V597" i="13" s="1"/>
  <c r="U597" i="13"/>
  <c r="T592" i="13"/>
  <c r="V592" i="13" s="1"/>
  <c r="U592" i="13"/>
  <c r="U477" i="13"/>
  <c r="T477" i="13"/>
  <c r="V477" i="13" s="1"/>
  <c r="T740" i="13"/>
  <c r="V740" i="13" s="1"/>
  <c r="U740" i="13"/>
  <c r="U509" i="13"/>
  <c r="T509" i="13"/>
  <c r="V509" i="13" s="1"/>
  <c r="U730" i="13"/>
  <c r="T730" i="13"/>
  <c r="V730" i="13" s="1"/>
  <c r="U762" i="13"/>
  <c r="T762" i="13"/>
  <c r="V762" i="13" s="1"/>
  <c r="U884" i="13"/>
  <c r="T884" i="13"/>
  <c r="V884" i="13" s="1"/>
  <c r="T1017" i="13"/>
  <c r="V1017" i="13" s="1"/>
  <c r="U1017" i="13"/>
  <c r="U738" i="13"/>
  <c r="T738" i="13"/>
  <c r="V738" i="13" s="1"/>
  <c r="U874" i="13"/>
  <c r="T874" i="13"/>
  <c r="V874" i="13" s="1"/>
  <c r="T1098" i="13"/>
  <c r="V1098" i="13" s="1"/>
  <c r="U1098" i="13"/>
  <c r="T1186" i="13"/>
  <c r="V1186" i="13" s="1"/>
  <c r="U1186" i="13"/>
  <c r="T1250" i="13"/>
  <c r="V1250" i="13" s="1"/>
  <c r="U1250" i="13"/>
  <c r="T1093" i="13"/>
  <c r="V1093" i="13" s="1"/>
  <c r="U1093" i="13"/>
  <c r="T1157" i="13"/>
  <c r="V1157" i="13" s="1"/>
  <c r="U1157" i="13"/>
  <c r="T1221" i="13"/>
  <c r="V1221" i="13" s="1"/>
  <c r="U1221" i="13"/>
  <c r="U1285" i="13"/>
  <c r="T1285" i="13"/>
  <c r="V1285" i="13" s="1"/>
  <c r="U940" i="13"/>
  <c r="T940" i="13"/>
  <c r="V940" i="13" s="1"/>
  <c r="T1286" i="13"/>
  <c r="V1286" i="13" s="1"/>
  <c r="U1286" i="13"/>
  <c r="U996" i="13"/>
  <c r="T996" i="13"/>
  <c r="V996" i="13" s="1"/>
  <c r="U1169" i="13"/>
  <c r="T1169" i="13"/>
  <c r="V1169" i="13" s="1"/>
  <c r="U1057" i="13"/>
  <c r="T1057" i="13"/>
  <c r="V1057" i="13" s="1"/>
  <c r="T1322" i="13"/>
  <c r="V1322" i="13" s="1"/>
  <c r="U1322" i="13"/>
  <c r="U1193" i="13"/>
  <c r="T1193" i="13"/>
  <c r="V1193" i="13" s="1"/>
  <c r="U1257" i="13"/>
  <c r="T1257" i="13"/>
  <c r="V1257" i="13" s="1"/>
  <c r="U1177" i="13"/>
  <c r="T1177" i="13"/>
  <c r="V1177" i="13" s="1"/>
  <c r="U1406" i="13"/>
  <c r="T1406" i="13"/>
  <c r="V1406" i="13" s="1"/>
  <c r="U1470" i="13"/>
  <c r="T1470" i="13"/>
  <c r="V1470" i="13" s="1"/>
  <c r="T1660" i="13"/>
  <c r="V1660" i="13" s="1"/>
  <c r="U1660" i="13"/>
  <c r="T1692" i="13"/>
  <c r="V1692" i="13" s="1"/>
  <c r="U1692" i="13"/>
  <c r="T1724" i="13"/>
  <c r="V1724" i="13" s="1"/>
  <c r="U1724" i="13"/>
  <c r="U1454" i="13"/>
  <c r="T1454" i="13"/>
  <c r="V1454" i="13" s="1"/>
  <c r="T1525" i="13"/>
  <c r="V1525" i="13" s="1"/>
  <c r="U1525" i="13"/>
  <c r="T1637" i="13"/>
  <c r="V1637" i="13" s="1"/>
  <c r="U1637" i="13"/>
  <c r="T1669" i="13"/>
  <c r="V1669" i="13" s="1"/>
  <c r="U1669" i="13"/>
  <c r="T1701" i="13"/>
  <c r="V1701" i="13" s="1"/>
  <c r="U1701" i="13"/>
  <c r="U1552" i="13"/>
  <c r="T1552" i="13"/>
  <c r="V1552" i="13" s="1"/>
  <c r="T1768" i="13"/>
  <c r="V1768" i="13" s="1"/>
  <c r="U1768" i="13"/>
  <c r="T1793" i="13"/>
  <c r="V1793" i="13" s="1"/>
  <c r="U1793" i="13"/>
  <c r="T1825" i="13"/>
  <c r="V1825" i="13" s="1"/>
  <c r="U1825" i="13"/>
  <c r="T1857" i="13"/>
  <c r="V1857" i="13" s="1"/>
  <c r="U1857" i="13"/>
  <c r="T1889" i="13"/>
  <c r="V1889" i="13" s="1"/>
  <c r="U1889" i="13"/>
  <c r="T1921" i="13"/>
  <c r="V1921" i="13" s="1"/>
  <c r="U1921" i="13"/>
  <c r="T1953" i="13"/>
  <c r="V1953" i="13" s="1"/>
  <c r="U1953" i="13"/>
  <c r="T2001" i="13"/>
  <c r="V2001" i="13" s="1"/>
  <c r="U2001" i="13"/>
  <c r="U1616" i="13"/>
  <c r="T1616" i="13"/>
  <c r="V1616" i="13" s="1"/>
  <c r="U1560" i="13"/>
  <c r="T1560" i="13"/>
  <c r="V1560" i="13" s="1"/>
  <c r="U1592" i="13"/>
  <c r="T1592" i="13"/>
  <c r="V1592" i="13" s="1"/>
  <c r="U1664" i="13"/>
  <c r="T1664" i="13"/>
  <c r="V1664" i="13" s="1"/>
  <c r="T1741" i="13"/>
  <c r="V1741" i="13" s="1"/>
  <c r="U1741" i="13"/>
  <c r="U1836" i="13"/>
  <c r="T1836" i="13"/>
  <c r="V1836" i="13" s="1"/>
  <c r="T2027" i="13"/>
  <c r="V2027" i="13" s="1"/>
  <c r="U2027" i="13"/>
  <c r="T2091" i="13"/>
  <c r="V2091" i="13" s="1"/>
  <c r="U2091" i="13"/>
  <c r="T2155" i="13"/>
  <c r="V2155" i="13" s="1"/>
  <c r="U2155" i="13"/>
  <c r="T2219" i="13"/>
  <c r="V2219" i="13" s="1"/>
  <c r="U2219" i="13"/>
  <c r="U1812" i="13"/>
  <c r="T1812" i="13"/>
  <c r="V1812" i="13" s="1"/>
  <c r="U1949" i="13"/>
  <c r="T1949" i="13"/>
  <c r="V1949" i="13" s="1"/>
  <c r="U1781" i="13"/>
  <c r="T1781" i="13"/>
  <c r="V1781" i="13" s="1"/>
  <c r="U1868" i="13"/>
  <c r="T1868" i="13"/>
  <c r="V1868" i="13" s="1"/>
  <c r="U1940" i="13"/>
  <c r="T1940" i="13"/>
  <c r="V1940" i="13" s="1"/>
  <c r="U1908" i="13"/>
  <c r="T1908" i="13"/>
  <c r="V1908" i="13" s="1"/>
  <c r="T2396" i="13"/>
  <c r="V2396" i="13" s="1"/>
  <c r="U2396" i="13"/>
  <c r="T2460" i="13"/>
  <c r="V2460" i="13" s="1"/>
  <c r="U2460" i="13"/>
  <c r="T2524" i="13"/>
  <c r="V2524" i="13" s="1"/>
  <c r="U2524" i="13"/>
  <c r="U2130" i="13"/>
  <c r="T2130" i="13"/>
  <c r="V2130" i="13" s="1"/>
  <c r="U2194" i="13"/>
  <c r="T2194" i="13"/>
  <c r="V2194" i="13" s="1"/>
  <c r="T2423" i="13"/>
  <c r="V2423" i="13" s="1"/>
  <c r="U2423" i="13"/>
  <c r="U1797" i="13"/>
  <c r="T1797" i="13"/>
  <c r="V1797" i="13" s="1"/>
  <c r="T2232" i="13"/>
  <c r="V2232" i="13" s="1"/>
  <c r="U2232" i="13"/>
  <c r="U2683" i="13"/>
  <c r="T2683" i="13"/>
  <c r="V2683" i="13" s="1"/>
  <c r="U2811" i="13"/>
  <c r="T2811" i="13"/>
  <c r="V2811" i="13" s="1"/>
  <c r="U2939" i="13"/>
  <c r="T2939" i="13"/>
  <c r="V2939" i="13" s="1"/>
  <c r="U3027" i="13"/>
  <c r="T3027" i="13"/>
  <c r="V3027" i="13" s="1"/>
  <c r="T3073" i="13"/>
  <c r="V3073" i="13" s="1"/>
  <c r="U3073" i="13"/>
  <c r="T3137" i="13"/>
  <c r="V3137" i="13" s="1"/>
  <c r="U3137" i="13"/>
  <c r="T3201" i="13"/>
  <c r="V3201" i="13" s="1"/>
  <c r="U3201" i="13"/>
  <c r="T3265" i="13"/>
  <c r="V3265" i="13" s="1"/>
  <c r="U3265" i="13"/>
  <c r="T3329" i="13"/>
  <c r="V3329" i="13" s="1"/>
  <c r="U3329" i="13"/>
  <c r="T3393" i="13"/>
  <c r="V3393" i="13" s="1"/>
  <c r="U3393" i="13"/>
  <c r="T3457" i="13"/>
  <c r="V3457" i="13" s="1"/>
  <c r="U3457" i="13"/>
  <c r="T3521" i="13"/>
  <c r="V3521" i="13" s="1"/>
  <c r="U3521" i="13"/>
  <c r="U2611" i="13"/>
  <c r="T2611" i="13"/>
  <c r="V2611" i="13" s="1"/>
  <c r="U2739" i="13"/>
  <c r="T2739" i="13"/>
  <c r="V2739" i="13" s="1"/>
  <c r="U2867" i="13"/>
  <c r="T2867" i="13"/>
  <c r="V2867" i="13" s="1"/>
  <c r="U2995" i="13"/>
  <c r="T2995" i="13"/>
  <c r="V2995" i="13" s="1"/>
  <c r="U3389" i="13"/>
  <c r="T3389" i="13"/>
  <c r="V3389" i="13" s="1"/>
  <c r="U3556" i="13"/>
  <c r="T3556" i="13"/>
  <c r="V3556" i="13" s="1"/>
  <c r="T3653" i="13"/>
  <c r="V3653" i="13" s="1"/>
  <c r="U3653" i="13"/>
  <c r="T3717" i="13"/>
  <c r="V3717" i="13" s="1"/>
  <c r="U3717" i="13"/>
  <c r="T3781" i="13"/>
  <c r="V3781" i="13" s="1"/>
  <c r="U3781" i="13"/>
  <c r="T3845" i="13"/>
  <c r="V3845" i="13" s="1"/>
  <c r="U3845" i="13"/>
  <c r="T3624" i="13"/>
  <c r="V3624" i="13" s="1"/>
  <c r="U3624" i="13"/>
  <c r="T3688" i="13"/>
  <c r="V3688" i="13" s="1"/>
  <c r="U3688" i="13"/>
  <c r="T3752" i="13"/>
  <c r="V3752" i="13" s="1"/>
  <c r="U3752" i="13"/>
  <c r="T3816" i="13"/>
  <c r="V3816" i="13" s="1"/>
  <c r="U3816" i="13"/>
  <c r="U2627" i="13"/>
  <c r="T2627" i="13"/>
  <c r="V2627" i="13" s="1"/>
  <c r="U3077" i="13"/>
  <c r="T3077" i="13"/>
  <c r="V3077" i="13" s="1"/>
  <c r="U3109" i="13"/>
  <c r="T3109" i="13"/>
  <c r="V3109" i="13" s="1"/>
  <c r="U3141" i="13"/>
  <c r="T3141" i="13"/>
  <c r="V3141" i="13" s="1"/>
  <c r="U3173" i="13"/>
  <c r="T3173" i="13"/>
  <c r="V3173" i="13" s="1"/>
  <c r="U3205" i="13"/>
  <c r="T3205" i="13"/>
  <c r="V3205" i="13" s="1"/>
  <c r="U3237" i="13"/>
  <c r="T3237" i="13"/>
  <c r="V3237" i="13" s="1"/>
  <c r="U3277" i="13"/>
  <c r="T3277" i="13"/>
  <c r="V3277" i="13" s="1"/>
  <c r="U3533" i="13"/>
  <c r="T3533" i="13"/>
  <c r="V3533" i="13" s="1"/>
  <c r="U3557" i="13"/>
  <c r="T3557" i="13"/>
  <c r="V3557" i="13" s="1"/>
  <c r="T3811" i="13"/>
  <c r="V3811" i="13" s="1"/>
  <c r="U3811" i="13"/>
  <c r="U3317" i="13"/>
  <c r="T3317" i="13"/>
  <c r="V3317" i="13" s="1"/>
  <c r="T3718" i="13"/>
  <c r="V3718" i="13" s="1"/>
  <c r="U3718" i="13"/>
  <c r="T3782" i="13"/>
  <c r="V3782" i="13" s="1"/>
  <c r="U3782" i="13"/>
  <c r="T3846" i="13"/>
  <c r="V3846" i="13" s="1"/>
  <c r="U3846" i="13"/>
  <c r="U3397" i="13"/>
  <c r="T3397" i="13"/>
  <c r="V3397" i="13" s="1"/>
  <c r="U3085" i="13"/>
  <c r="T3085" i="13"/>
  <c r="V3085" i="13" s="1"/>
  <c r="U3213" i="13"/>
  <c r="T3213" i="13"/>
  <c r="V3213" i="13" s="1"/>
  <c r="U3772" i="13"/>
  <c r="T3772" i="13"/>
  <c r="V3772" i="13" s="1"/>
  <c r="U3844" i="13"/>
  <c r="T3844" i="13"/>
  <c r="V3844" i="13" s="1"/>
  <c r="T3911" i="13"/>
  <c r="V3911" i="13" s="1"/>
  <c r="U3911" i="13"/>
  <c r="U3652" i="13"/>
  <c r="T3652" i="13"/>
  <c r="V3652" i="13" s="1"/>
  <c r="U3884" i="13"/>
  <c r="T3884" i="13"/>
  <c r="V3884" i="13" s="1"/>
  <c r="U3888" i="13"/>
  <c r="T3888" i="13"/>
  <c r="V3888" i="13" s="1"/>
  <c r="U133" i="13"/>
  <c r="T133" i="13"/>
  <c r="V133" i="13" s="1"/>
  <c r="U343" i="13"/>
  <c r="T343" i="13"/>
  <c r="V343" i="13" s="1"/>
  <c r="U383" i="13"/>
  <c r="T383" i="13"/>
  <c r="V383" i="13" s="1"/>
  <c r="U746" i="13"/>
  <c r="T746" i="13"/>
  <c r="V746" i="13" s="1"/>
  <c r="T1114" i="13"/>
  <c r="V1114" i="13" s="1"/>
  <c r="U1114" i="13"/>
  <c r="T1645" i="13"/>
  <c r="V1645" i="13" s="1"/>
  <c r="U1645" i="13"/>
  <c r="T1929" i="13"/>
  <c r="V1929" i="13" s="1"/>
  <c r="U1929" i="13"/>
  <c r="T2107" i="13"/>
  <c r="V2107" i="13" s="1"/>
  <c r="U2107" i="13"/>
  <c r="U1948" i="13"/>
  <c r="T1948" i="13"/>
  <c r="V1948" i="13" s="1"/>
  <c r="T2528" i="13"/>
  <c r="V2528" i="13" s="1"/>
  <c r="U2528" i="13"/>
  <c r="T3089" i="13"/>
  <c r="V3089" i="13" s="1"/>
  <c r="U3089" i="13"/>
  <c r="T3473" i="13"/>
  <c r="V3473" i="13" s="1"/>
  <c r="U3473" i="13"/>
  <c r="T3704" i="13"/>
  <c r="V3704" i="13" s="1"/>
  <c r="U3704" i="13"/>
  <c r="U3537" i="13"/>
  <c r="T3537" i="13"/>
  <c r="V3537" i="13" s="1"/>
  <c r="T3862" i="13"/>
  <c r="V3862" i="13" s="1"/>
  <c r="U3862" i="13"/>
  <c r="U3333" i="13"/>
  <c r="T3333" i="13"/>
  <c r="V3333" i="13" s="1"/>
  <c r="U12" i="13"/>
  <c r="T12" i="13"/>
  <c r="V12" i="13" s="1"/>
  <c r="U84" i="13"/>
  <c r="T84" i="13"/>
  <c r="V84" i="13" s="1"/>
  <c r="T151" i="13"/>
  <c r="V151" i="13" s="1"/>
  <c r="U151" i="13"/>
  <c r="T42" i="13"/>
  <c r="V42" i="13" s="1"/>
  <c r="U42" i="13"/>
  <c r="T58" i="13"/>
  <c r="V58" i="13" s="1"/>
  <c r="U58" i="13"/>
  <c r="T138" i="13"/>
  <c r="V138" i="13" s="1"/>
  <c r="U138" i="13"/>
  <c r="T189" i="13"/>
  <c r="V189" i="13" s="1"/>
  <c r="U189" i="13"/>
  <c r="T124" i="13"/>
  <c r="V124" i="13" s="1"/>
  <c r="U124" i="13"/>
  <c r="T230" i="13"/>
  <c r="V230" i="13" s="1"/>
  <c r="U230" i="13"/>
  <c r="T262" i="13"/>
  <c r="V262" i="13" s="1"/>
  <c r="U262" i="13"/>
  <c r="T294" i="13"/>
  <c r="V294" i="13" s="1"/>
  <c r="U294" i="13"/>
  <c r="T326" i="13"/>
  <c r="V326" i="13" s="1"/>
  <c r="U326" i="13"/>
  <c r="T31" i="13"/>
  <c r="V31" i="13" s="1"/>
  <c r="U31" i="13"/>
  <c r="T187" i="13"/>
  <c r="V187" i="13" s="1"/>
  <c r="U187" i="13"/>
  <c r="U228" i="13"/>
  <c r="T228" i="13"/>
  <c r="V228" i="13" s="1"/>
  <c r="U300" i="13"/>
  <c r="T300" i="13"/>
  <c r="V300" i="13" s="1"/>
  <c r="T392" i="13"/>
  <c r="V392" i="13" s="1"/>
  <c r="U392" i="13"/>
  <c r="U10" i="13"/>
  <c r="T10" i="13"/>
  <c r="V10" i="13" s="1"/>
  <c r="T329" i="13"/>
  <c r="V329" i="13" s="1"/>
  <c r="U329" i="13"/>
  <c r="T241" i="13"/>
  <c r="V241" i="13" s="1"/>
  <c r="U241" i="13"/>
  <c r="U308" i="13"/>
  <c r="T308" i="13"/>
  <c r="V308" i="13" s="1"/>
  <c r="T217" i="13"/>
  <c r="V217" i="13" s="1"/>
  <c r="U217" i="13"/>
  <c r="T313" i="13"/>
  <c r="V313" i="13" s="1"/>
  <c r="U313" i="13"/>
  <c r="U351" i="13"/>
  <c r="T351" i="13"/>
  <c r="V351" i="13" s="1"/>
  <c r="T489" i="13"/>
  <c r="V489" i="13" s="1"/>
  <c r="U489" i="13"/>
  <c r="T521" i="13"/>
  <c r="V521" i="13" s="1"/>
  <c r="U521" i="13"/>
  <c r="T553" i="13"/>
  <c r="V553" i="13" s="1"/>
  <c r="U553" i="13"/>
  <c r="T530" i="13"/>
  <c r="V530" i="13" s="1"/>
  <c r="U530" i="13"/>
  <c r="U284" i="13"/>
  <c r="T284" i="13"/>
  <c r="V284" i="13" s="1"/>
  <c r="U415" i="13"/>
  <c r="T415" i="13"/>
  <c r="V415" i="13" s="1"/>
  <c r="T605" i="13"/>
  <c r="V605" i="13" s="1"/>
  <c r="U605" i="13"/>
  <c r="T600" i="13"/>
  <c r="V600" i="13" s="1"/>
  <c r="U600" i="13"/>
  <c r="T678" i="13"/>
  <c r="V678" i="13" s="1"/>
  <c r="U678" i="13"/>
  <c r="U359" i="13"/>
  <c r="T359" i="13"/>
  <c r="V359" i="13" s="1"/>
  <c r="U549" i="13"/>
  <c r="T549" i="13"/>
  <c r="V549" i="13" s="1"/>
  <c r="U577" i="13"/>
  <c r="T577" i="13"/>
  <c r="V577" i="13" s="1"/>
  <c r="U565" i="13"/>
  <c r="T565" i="13"/>
  <c r="V565" i="13" s="1"/>
  <c r="U604" i="13"/>
  <c r="T604" i="13"/>
  <c r="V604" i="13" s="1"/>
  <c r="T748" i="13"/>
  <c r="V748" i="13" s="1"/>
  <c r="U748" i="13"/>
  <c r="T796" i="13"/>
  <c r="V796" i="13" s="1"/>
  <c r="U796" i="13"/>
  <c r="T828" i="13"/>
  <c r="V828" i="13" s="1"/>
  <c r="U828" i="13"/>
  <c r="T860" i="13"/>
  <c r="V860" i="13" s="1"/>
  <c r="U860" i="13"/>
  <c r="U722" i="13"/>
  <c r="T722" i="13"/>
  <c r="V722" i="13" s="1"/>
  <c r="T929" i="13"/>
  <c r="V929" i="13" s="1"/>
  <c r="U929" i="13"/>
  <c r="T1025" i="13"/>
  <c r="V1025" i="13" s="1"/>
  <c r="U1025" i="13"/>
  <c r="U972" i="13"/>
  <c r="T972" i="13"/>
  <c r="V972" i="13" s="1"/>
  <c r="U948" i="13"/>
  <c r="T948" i="13"/>
  <c r="V948" i="13" s="1"/>
  <c r="U1028" i="13"/>
  <c r="T1028" i="13"/>
  <c r="V1028" i="13" s="1"/>
  <c r="T1106" i="13"/>
  <c r="V1106" i="13" s="1"/>
  <c r="U1106" i="13"/>
  <c r="T1194" i="13"/>
  <c r="V1194" i="13" s="1"/>
  <c r="U1194" i="13"/>
  <c r="T1258" i="13"/>
  <c r="V1258" i="13" s="1"/>
  <c r="U1258" i="13"/>
  <c r="T1101" i="13"/>
  <c r="V1101" i="13" s="1"/>
  <c r="U1101" i="13"/>
  <c r="T1165" i="13"/>
  <c r="V1165" i="13" s="1"/>
  <c r="U1165" i="13"/>
  <c r="T1229" i="13"/>
  <c r="V1229" i="13" s="1"/>
  <c r="U1229" i="13"/>
  <c r="U964" i="13"/>
  <c r="T964" i="13"/>
  <c r="V964" i="13" s="1"/>
  <c r="U714" i="13"/>
  <c r="T714" i="13"/>
  <c r="V714" i="13" s="1"/>
  <c r="U980" i="13"/>
  <c r="T980" i="13"/>
  <c r="V980" i="13" s="1"/>
  <c r="T1317" i="13"/>
  <c r="V1317" i="13" s="1"/>
  <c r="U1317" i="13"/>
  <c r="T1365" i="13"/>
  <c r="V1365" i="13" s="1"/>
  <c r="U1365" i="13"/>
  <c r="T1397" i="13"/>
  <c r="V1397" i="13" s="1"/>
  <c r="U1397" i="13"/>
  <c r="T1429" i="13"/>
  <c r="V1429" i="13" s="1"/>
  <c r="U1429" i="13"/>
  <c r="T1461" i="13"/>
  <c r="V1461" i="13" s="1"/>
  <c r="U1461" i="13"/>
  <c r="T1493" i="13"/>
  <c r="V1493" i="13" s="1"/>
  <c r="U1493" i="13"/>
  <c r="U1081" i="13"/>
  <c r="T1081" i="13"/>
  <c r="V1081" i="13" s="1"/>
  <c r="U1137" i="13"/>
  <c r="T1137" i="13"/>
  <c r="V1137" i="13" s="1"/>
  <c r="U1350" i="13"/>
  <c r="T1350" i="13"/>
  <c r="V1350" i="13" s="1"/>
  <c r="U1568" i="13"/>
  <c r="T1568" i="13"/>
  <c r="V1568" i="13" s="1"/>
  <c r="U1688" i="13"/>
  <c r="T1688" i="13"/>
  <c r="V1688" i="13" s="1"/>
  <c r="U1486" i="13"/>
  <c r="T1486" i="13"/>
  <c r="V1486" i="13" s="1"/>
  <c r="T1533" i="13"/>
  <c r="V1533" i="13" s="1"/>
  <c r="U1533" i="13"/>
  <c r="U1744" i="13"/>
  <c r="T1744" i="13"/>
  <c r="V1744" i="13" s="1"/>
  <c r="T2009" i="13"/>
  <c r="V2009" i="13" s="1"/>
  <c r="U2009" i="13"/>
  <c r="U1796" i="13"/>
  <c r="T1796" i="13"/>
  <c r="V1796" i="13" s="1"/>
  <c r="U1981" i="13"/>
  <c r="T1981" i="13"/>
  <c r="V1981" i="13" s="1"/>
  <c r="T2035" i="13"/>
  <c r="V2035" i="13" s="1"/>
  <c r="U2035" i="13"/>
  <c r="T2099" i="13"/>
  <c r="V2099" i="13" s="1"/>
  <c r="U2099" i="13"/>
  <c r="T2163" i="13"/>
  <c r="V2163" i="13" s="1"/>
  <c r="U2163" i="13"/>
  <c r="T2227" i="13"/>
  <c r="V2227" i="13" s="1"/>
  <c r="U2227" i="13"/>
  <c r="U1957" i="13"/>
  <c r="T1957" i="13"/>
  <c r="V1957" i="13" s="1"/>
  <c r="U1852" i="13"/>
  <c r="T1852" i="13"/>
  <c r="V1852" i="13" s="1"/>
  <c r="U1924" i="13"/>
  <c r="T1924" i="13"/>
  <c r="V1924" i="13" s="1"/>
  <c r="U1996" i="13"/>
  <c r="T1996" i="13"/>
  <c r="V1996" i="13" s="1"/>
  <c r="U1828" i="13"/>
  <c r="T1828" i="13"/>
  <c r="V1828" i="13" s="1"/>
  <c r="U1624" i="13"/>
  <c r="T1624" i="13"/>
  <c r="V1624" i="13" s="1"/>
  <c r="U1885" i="13"/>
  <c r="T1885" i="13"/>
  <c r="V1885" i="13" s="1"/>
  <c r="U1968" i="13"/>
  <c r="T1968" i="13"/>
  <c r="V1968" i="13" s="1"/>
  <c r="T2404" i="13"/>
  <c r="V2404" i="13" s="1"/>
  <c r="U2404" i="13"/>
  <c r="T2468" i="13"/>
  <c r="V2468" i="13" s="1"/>
  <c r="U2468" i="13"/>
  <c r="T2532" i="13"/>
  <c r="V2532" i="13" s="1"/>
  <c r="U2532" i="13"/>
  <c r="T2431" i="13"/>
  <c r="V2431" i="13" s="1"/>
  <c r="U2431" i="13"/>
  <c r="U2034" i="13"/>
  <c r="T2034" i="13"/>
  <c r="V2034" i="13" s="1"/>
  <c r="U2074" i="13"/>
  <c r="T2074" i="13"/>
  <c r="V2074" i="13" s="1"/>
  <c r="T2264" i="13"/>
  <c r="V2264" i="13" s="1"/>
  <c r="U2264" i="13"/>
  <c r="T2296" i="13"/>
  <c r="V2296" i="13" s="1"/>
  <c r="U2296" i="13"/>
  <c r="T2328" i="13"/>
  <c r="V2328" i="13" s="1"/>
  <c r="U2328" i="13"/>
  <c r="T2360" i="13"/>
  <c r="V2360" i="13" s="1"/>
  <c r="U2360" i="13"/>
  <c r="T2392" i="13"/>
  <c r="V2392" i="13" s="1"/>
  <c r="U2392" i="13"/>
  <c r="T2424" i="13"/>
  <c r="V2424" i="13" s="1"/>
  <c r="U2424" i="13"/>
  <c r="T2456" i="13"/>
  <c r="V2456" i="13" s="1"/>
  <c r="U2456" i="13"/>
  <c r="T2488" i="13"/>
  <c r="V2488" i="13" s="1"/>
  <c r="U2488" i="13"/>
  <c r="T2520" i="13"/>
  <c r="V2520" i="13" s="1"/>
  <c r="U2520" i="13"/>
  <c r="U2090" i="13"/>
  <c r="T2090" i="13"/>
  <c r="V2090" i="13" s="1"/>
  <c r="U2154" i="13"/>
  <c r="T2154" i="13"/>
  <c r="V2154" i="13" s="1"/>
  <c r="U2427" i="13"/>
  <c r="T2427" i="13"/>
  <c r="V2427" i="13" s="1"/>
  <c r="U2515" i="13"/>
  <c r="T2515" i="13"/>
  <c r="V2515" i="13" s="1"/>
  <c r="U2251" i="13"/>
  <c r="T2251" i="13"/>
  <c r="V2251" i="13" s="1"/>
  <c r="U2315" i="13"/>
  <c r="T2315" i="13"/>
  <c r="V2315" i="13" s="1"/>
  <c r="U2379" i="13"/>
  <c r="T2379" i="13"/>
  <c r="V2379" i="13" s="1"/>
  <c r="U2451" i="13"/>
  <c r="T2451" i="13"/>
  <c r="V2451" i="13" s="1"/>
  <c r="T2559" i="13"/>
  <c r="V2559" i="13" s="1"/>
  <c r="U2559" i="13"/>
  <c r="T2591" i="13"/>
  <c r="V2591" i="13" s="1"/>
  <c r="U2591" i="13"/>
  <c r="T2623" i="13"/>
  <c r="V2623" i="13" s="1"/>
  <c r="U2623" i="13"/>
  <c r="T2655" i="13"/>
  <c r="V2655" i="13" s="1"/>
  <c r="U2655" i="13"/>
  <c r="T2687" i="13"/>
  <c r="V2687" i="13" s="1"/>
  <c r="U2687" i="13"/>
  <c r="T2719" i="13"/>
  <c r="V2719" i="13" s="1"/>
  <c r="U2719" i="13"/>
  <c r="T2751" i="13"/>
  <c r="V2751" i="13" s="1"/>
  <c r="U2751" i="13"/>
  <c r="T2783" i="13"/>
  <c r="V2783" i="13" s="1"/>
  <c r="U2783" i="13"/>
  <c r="T2815" i="13"/>
  <c r="V2815" i="13" s="1"/>
  <c r="U2815" i="13"/>
  <c r="T2847" i="13"/>
  <c r="V2847" i="13" s="1"/>
  <c r="U2847" i="13"/>
  <c r="T2879" i="13"/>
  <c r="V2879" i="13" s="1"/>
  <c r="U2879" i="13"/>
  <c r="T2911" i="13"/>
  <c r="V2911" i="13" s="1"/>
  <c r="U2911" i="13"/>
  <c r="T2943" i="13"/>
  <c r="V2943" i="13" s="1"/>
  <c r="U2943" i="13"/>
  <c r="U2243" i="13"/>
  <c r="T2243" i="13"/>
  <c r="V2243" i="13" s="1"/>
  <c r="U2307" i="13"/>
  <c r="T2307" i="13"/>
  <c r="V2307" i="13" s="1"/>
  <c r="U2371" i="13"/>
  <c r="T2371" i="13"/>
  <c r="V2371" i="13" s="1"/>
  <c r="U2507" i="13"/>
  <c r="T2507" i="13"/>
  <c r="V2507" i="13" s="1"/>
  <c r="U2283" i="13"/>
  <c r="T2283" i="13"/>
  <c r="V2283" i="13" s="1"/>
  <c r="U2347" i="13"/>
  <c r="T2347" i="13"/>
  <c r="V2347" i="13" s="1"/>
  <c r="U2387" i="13"/>
  <c r="T2387" i="13"/>
  <c r="V2387" i="13" s="1"/>
  <c r="T3031" i="13"/>
  <c r="V3031" i="13" s="1"/>
  <c r="U3031" i="13"/>
  <c r="T3081" i="13"/>
  <c r="V3081" i="13" s="1"/>
  <c r="U3081" i="13"/>
  <c r="T3145" i="13"/>
  <c r="V3145" i="13" s="1"/>
  <c r="U3145" i="13"/>
  <c r="T3209" i="13"/>
  <c r="V3209" i="13" s="1"/>
  <c r="U3209" i="13"/>
  <c r="T3273" i="13"/>
  <c r="V3273" i="13" s="1"/>
  <c r="U3273" i="13"/>
  <c r="T3337" i="13"/>
  <c r="V3337" i="13" s="1"/>
  <c r="U3337" i="13"/>
  <c r="T3401" i="13"/>
  <c r="V3401" i="13" s="1"/>
  <c r="U3401" i="13"/>
  <c r="T3465" i="13"/>
  <c r="V3465" i="13" s="1"/>
  <c r="U3465" i="13"/>
  <c r="T3529" i="13"/>
  <c r="V3529" i="13" s="1"/>
  <c r="U3529" i="13"/>
  <c r="T2548" i="13"/>
  <c r="V2548" i="13" s="1"/>
  <c r="U2548" i="13"/>
  <c r="U2667" i="13"/>
  <c r="T2667" i="13"/>
  <c r="V2667" i="13" s="1"/>
  <c r="U2795" i="13"/>
  <c r="T2795" i="13"/>
  <c r="V2795" i="13" s="1"/>
  <c r="U2923" i="13"/>
  <c r="T2923" i="13"/>
  <c r="V2923" i="13" s="1"/>
  <c r="U2947" i="13"/>
  <c r="T2947" i="13"/>
  <c r="V2947" i="13" s="1"/>
  <c r="U2915" i="13"/>
  <c r="T2915" i="13"/>
  <c r="V2915" i="13" s="1"/>
  <c r="U3413" i="13"/>
  <c r="T3413" i="13"/>
  <c r="V3413" i="13" s="1"/>
  <c r="T3568" i="13"/>
  <c r="V3568" i="13" s="1"/>
  <c r="U3568" i="13"/>
  <c r="T3661" i="13"/>
  <c r="V3661" i="13" s="1"/>
  <c r="U3661" i="13"/>
  <c r="T3725" i="13"/>
  <c r="V3725" i="13" s="1"/>
  <c r="U3725" i="13"/>
  <c r="T3789" i="13"/>
  <c r="V3789" i="13" s="1"/>
  <c r="U3789" i="13"/>
  <c r="T3853" i="13"/>
  <c r="V3853" i="13" s="1"/>
  <c r="U3853" i="13"/>
  <c r="U2723" i="13"/>
  <c r="T2723" i="13"/>
  <c r="V2723" i="13" s="1"/>
  <c r="U3365" i="13"/>
  <c r="T3365" i="13"/>
  <c r="V3365" i="13" s="1"/>
  <c r="U3541" i="13"/>
  <c r="T3541" i="13"/>
  <c r="V3541" i="13" s="1"/>
  <c r="T3632" i="13"/>
  <c r="V3632" i="13" s="1"/>
  <c r="U3632" i="13"/>
  <c r="T3696" i="13"/>
  <c r="V3696" i="13" s="1"/>
  <c r="U3696" i="13"/>
  <c r="T3760" i="13"/>
  <c r="V3760" i="13" s="1"/>
  <c r="U3760" i="13"/>
  <c r="T3824" i="13"/>
  <c r="V3824" i="13" s="1"/>
  <c r="U3824" i="13"/>
  <c r="T3819" i="13"/>
  <c r="V3819" i="13" s="1"/>
  <c r="U3819" i="13"/>
  <c r="T3043" i="13"/>
  <c r="V3043" i="13" s="1"/>
  <c r="U3043" i="13"/>
  <c r="T3726" i="13"/>
  <c r="V3726" i="13" s="1"/>
  <c r="U3726" i="13"/>
  <c r="T3790" i="13"/>
  <c r="V3790" i="13" s="1"/>
  <c r="U3790" i="13"/>
  <c r="T3854" i="13"/>
  <c r="V3854" i="13" s="1"/>
  <c r="U3854" i="13"/>
  <c r="U3485" i="13"/>
  <c r="T3485" i="13"/>
  <c r="V3485" i="13" s="1"/>
  <c r="T3585" i="13"/>
  <c r="V3585" i="13" s="1"/>
  <c r="U3585" i="13"/>
  <c r="U3660" i="13"/>
  <c r="T3660" i="13"/>
  <c r="V3660" i="13" s="1"/>
  <c r="U3780" i="13"/>
  <c r="T3780" i="13"/>
  <c r="V3780" i="13" s="1"/>
  <c r="U3860" i="13"/>
  <c r="T3860" i="13"/>
  <c r="V3860" i="13" s="1"/>
  <c r="T3870" i="13"/>
  <c r="V3870" i="13" s="1"/>
  <c r="U3870" i="13"/>
  <c r="U3716" i="13"/>
  <c r="T3716" i="13"/>
  <c r="V3716" i="13" s="1"/>
  <c r="U3596" i="13"/>
  <c r="T3596" i="13"/>
  <c r="V3596" i="13" s="1"/>
  <c r="T3959" i="13"/>
  <c r="V3959" i="13" s="1"/>
  <c r="U3959" i="13"/>
  <c r="T3991" i="13"/>
  <c r="V3991" i="13" s="1"/>
  <c r="U3991" i="13"/>
  <c r="T3898" i="13"/>
  <c r="V3898" i="13" s="1"/>
  <c r="U3898" i="13"/>
  <c r="U3165" i="13"/>
  <c r="T3165" i="13"/>
  <c r="V3165" i="13" s="1"/>
  <c r="U3788" i="13"/>
  <c r="T3788" i="13"/>
  <c r="V3788" i="13" s="1"/>
  <c r="U3796" i="13"/>
  <c r="T3796" i="13"/>
  <c r="V3796" i="13" s="1"/>
  <c r="U3896" i="13"/>
  <c r="T3896" i="13"/>
  <c r="V3896" i="13" s="1"/>
  <c r="U3936" i="13"/>
  <c r="T3936" i="13"/>
  <c r="V3936" i="13" s="1"/>
  <c r="U3968" i="13"/>
  <c r="T3968" i="13"/>
  <c r="V3968" i="13" s="1"/>
  <c r="U4000" i="13"/>
  <c r="T4000" i="13"/>
  <c r="V4000" i="13" s="1"/>
  <c r="C37" i="4"/>
  <c r="D37" i="4"/>
  <c r="E37" i="4"/>
  <c r="C41" i="4"/>
  <c r="D41" i="4"/>
  <c r="E41" i="4"/>
  <c r="G18" i="4"/>
  <c r="G17" i="4"/>
  <c r="F21" i="4"/>
  <c r="G21" i="4" s="1"/>
  <c r="G16" i="4"/>
  <c r="G20" i="4"/>
  <c r="G22" i="4" l="1"/>
  <c r="G26" i="4" s="1"/>
  <c r="C48" i="4" s="1"/>
  <c r="E48" i="4" s="1"/>
  <c r="N1" i="2" l="1"/>
  <c r="K1" i="2"/>
  <c r="G1" i="2"/>
  <c r="V8" i="2"/>
  <c r="F3" i="2"/>
  <c r="F4" i="2"/>
  <c r="F5" i="2"/>
  <c r="F6" i="2"/>
  <c r="F7" i="2"/>
  <c r="F8" i="2"/>
  <c r="F9" i="2"/>
  <c r="F10" i="2"/>
  <c r="F11"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2" i="2"/>
  <c r="B18" i="4"/>
  <c r="P1" i="2" l="1"/>
  <c r="B3" i="2"/>
  <c r="H50" i="2" s="1"/>
  <c r="H2465" i="2" l="1"/>
  <c r="H2486" i="2"/>
  <c r="H2455" i="2"/>
  <c r="H2476" i="2"/>
  <c r="H2444" i="2"/>
  <c r="H2" i="2"/>
  <c r="I2" i="2" s="1"/>
  <c r="H2433" i="2"/>
  <c r="H2494" i="2"/>
  <c r="H2423" i="2"/>
  <c r="H2493" i="2"/>
  <c r="H2401" i="2"/>
  <c r="H2412" i="2"/>
  <c r="H2391" i="2"/>
  <c r="I2391" i="2" s="1"/>
  <c r="H2380" i="2"/>
  <c r="I2380" i="2" s="1"/>
  <c r="H2315" i="2"/>
  <c r="H2485" i="2"/>
  <c r="H2453" i="2"/>
  <c r="H2432" i="2"/>
  <c r="H2411" i="2"/>
  <c r="H2389" i="2"/>
  <c r="I2389" i="2" s="1"/>
  <c r="H2379" i="2"/>
  <c r="I2379" i="2" s="1"/>
  <c r="H2500" i="2"/>
  <c r="H2484" i="2"/>
  <c r="H2463" i="2"/>
  <c r="H2441" i="2"/>
  <c r="H2420" i="2"/>
  <c r="H2399" i="2"/>
  <c r="H2388" i="2"/>
  <c r="I2388" i="2" s="1"/>
  <c r="H2499" i="2"/>
  <c r="H2491" i="2"/>
  <c r="H2483" i="2"/>
  <c r="H2472" i="2"/>
  <c r="H2461" i="2"/>
  <c r="H2451" i="2"/>
  <c r="H2440" i="2"/>
  <c r="H2429" i="2"/>
  <c r="H2419" i="2"/>
  <c r="H2408" i="2"/>
  <c r="H2397" i="2"/>
  <c r="H2387" i="2"/>
  <c r="I2387" i="2" s="1"/>
  <c r="H2370" i="2"/>
  <c r="H2475" i="2"/>
  <c r="H2443" i="2"/>
  <c r="H2421" i="2"/>
  <c r="H2400" i="2"/>
  <c r="H2498" i="2"/>
  <c r="H2490" i="2"/>
  <c r="H2481" i="2"/>
  <c r="H2471" i="2"/>
  <c r="H2460" i="2"/>
  <c r="H2449" i="2"/>
  <c r="H2439" i="2"/>
  <c r="H2428" i="2"/>
  <c r="H2417" i="2"/>
  <c r="H2407" i="2"/>
  <c r="H2396" i="2"/>
  <c r="H2385" i="2"/>
  <c r="H2369" i="2"/>
  <c r="H2492" i="2"/>
  <c r="H2473" i="2"/>
  <c r="H2452" i="2"/>
  <c r="H2431" i="2"/>
  <c r="H2409" i="2"/>
  <c r="H2371" i="2"/>
  <c r="I2371" i="2" s="1"/>
  <c r="H2497" i="2"/>
  <c r="H2489" i="2"/>
  <c r="H2480" i="2"/>
  <c r="H2469" i="2"/>
  <c r="H2459" i="2"/>
  <c r="H2448" i="2"/>
  <c r="H2437" i="2"/>
  <c r="H2427" i="2"/>
  <c r="H2416" i="2"/>
  <c r="H2405" i="2"/>
  <c r="H2395" i="2"/>
  <c r="H2384" i="2"/>
  <c r="I2384" i="2" s="1"/>
  <c r="H2365" i="2"/>
  <c r="I2365" i="2" s="1"/>
  <c r="H2464" i="2"/>
  <c r="H2496" i="2"/>
  <c r="H2488" i="2"/>
  <c r="H2479" i="2"/>
  <c r="H2468" i="2"/>
  <c r="H2457" i="2"/>
  <c r="H2447" i="2"/>
  <c r="H2436" i="2"/>
  <c r="H2425" i="2"/>
  <c r="H2415" i="2"/>
  <c r="H2404" i="2"/>
  <c r="H2393" i="2"/>
  <c r="H2383" i="2"/>
  <c r="H2358" i="2"/>
  <c r="H2495" i="2"/>
  <c r="H2487" i="2"/>
  <c r="H2477" i="2"/>
  <c r="H2467" i="2"/>
  <c r="H2456" i="2"/>
  <c r="H2445" i="2"/>
  <c r="H2435" i="2"/>
  <c r="H2424" i="2"/>
  <c r="H2413" i="2"/>
  <c r="H2403" i="2"/>
  <c r="H2392" i="2"/>
  <c r="I2392" i="2" s="1"/>
  <c r="H2381" i="2"/>
  <c r="I2381" i="2" s="1"/>
  <c r="H2329" i="2"/>
  <c r="I2329" i="2" s="1"/>
  <c r="H2343" i="2"/>
  <c r="H2339" i="2"/>
  <c r="H2311" i="2"/>
  <c r="H2307" i="2"/>
  <c r="H2286" i="2"/>
  <c r="H2278" i="2"/>
  <c r="I2278" i="2" s="1"/>
  <c r="H2337" i="2"/>
  <c r="I2337" i="2" s="1"/>
  <c r="H2283" i="2"/>
  <c r="I2283" i="2" s="1"/>
  <c r="H2270" i="2"/>
  <c r="H2250" i="2"/>
  <c r="H2245" i="2"/>
  <c r="H2301" i="2"/>
  <c r="I2301" i="2" s="1"/>
  <c r="H2241" i="2"/>
  <c r="I2241" i="2" s="1"/>
  <c r="H2230" i="2"/>
  <c r="I2230" i="2" s="1"/>
  <c r="H2377" i="2"/>
  <c r="I2377" i="2" s="1"/>
  <c r="H2355" i="2"/>
  <c r="I2355" i="2" s="1"/>
  <c r="H2327" i="2"/>
  <c r="H2299" i="2"/>
  <c r="I2299" i="2" s="1"/>
  <c r="H2266" i="2"/>
  <c r="I2266" i="2" s="1"/>
  <c r="H2229" i="2"/>
  <c r="I2229" i="2" s="1"/>
  <c r="H2375" i="2"/>
  <c r="I2375" i="2" s="1"/>
  <c r="H2354" i="2"/>
  <c r="I2354" i="2" s="1"/>
  <c r="H2326" i="2"/>
  <c r="H2297" i="2"/>
  <c r="I2297" i="2" s="1"/>
  <c r="H2265" i="2"/>
  <c r="H2227" i="2"/>
  <c r="I2227" i="2" s="1"/>
  <c r="H2374" i="2"/>
  <c r="I2374" i="2" s="1"/>
  <c r="H2350" i="2"/>
  <c r="I2350" i="2" s="1"/>
  <c r="H2322" i="2"/>
  <c r="H2294" i="2"/>
  <c r="I2294" i="2" s="1"/>
  <c r="H2259" i="2"/>
  <c r="I2259" i="2" s="1"/>
  <c r="H2213" i="2"/>
  <c r="I2213" i="2" s="1"/>
  <c r="H2342" i="2"/>
  <c r="H2313" i="2"/>
  <c r="H2285" i="2"/>
  <c r="I2285" i="2" s="1"/>
  <c r="H2249" i="2"/>
  <c r="I2249" i="2" s="1"/>
  <c r="H2222" i="2"/>
  <c r="I2222" i="2" s="1"/>
  <c r="H2209" i="2"/>
  <c r="I2209" i="2" s="1"/>
  <c r="H2207" i="2"/>
  <c r="I2207" i="2" s="1"/>
  <c r="H2193" i="2"/>
  <c r="I2193" i="2" s="1"/>
  <c r="H2202" i="2"/>
  <c r="H2191" i="2"/>
  <c r="I2191" i="2" s="1"/>
  <c r="H2187" i="2"/>
  <c r="I2187" i="2" s="1"/>
  <c r="H2185" i="2"/>
  <c r="I2185" i="2" s="1"/>
  <c r="H2171" i="2"/>
  <c r="I2171" i="2" s="1"/>
  <c r="H2170" i="2"/>
  <c r="I2170" i="2" s="1"/>
  <c r="H2155" i="2"/>
  <c r="I2155" i="2" s="1"/>
  <c r="H2153" i="2"/>
  <c r="I2153" i="2" s="1"/>
  <c r="H2150" i="2"/>
  <c r="H2145" i="2"/>
  <c r="I2145" i="2" s="1"/>
  <c r="H2125" i="2"/>
  <c r="I2125" i="2" s="1"/>
  <c r="H2129" i="2"/>
  <c r="I2129" i="2" s="1"/>
  <c r="H2118" i="2"/>
  <c r="I2118" i="2" s="1"/>
  <c r="H2165" i="2"/>
  <c r="I2165" i="2" s="1"/>
  <c r="H2102" i="2"/>
  <c r="I2102" i="2" s="1"/>
  <c r="H2077" i="2"/>
  <c r="I2077" i="2" s="1"/>
  <c r="H2101" i="2"/>
  <c r="H2097" i="2"/>
  <c r="I2097" i="2" s="1"/>
  <c r="H2174" i="2"/>
  <c r="I2174" i="2" s="1"/>
  <c r="H2133" i="2"/>
  <c r="I2133" i="2" s="1"/>
  <c r="H2046" i="2"/>
  <c r="I2046" i="2" s="1"/>
  <c r="H2089" i="2"/>
  <c r="I2089" i="2" s="1"/>
  <c r="H2070" i="2"/>
  <c r="I2070" i="2" s="1"/>
  <c r="H2069" i="2"/>
  <c r="I2069" i="2" s="1"/>
  <c r="H2061" i="2"/>
  <c r="H2045" i="2"/>
  <c r="I2045" i="2" s="1"/>
  <c r="H2038" i="2"/>
  <c r="I2038" i="2" s="1"/>
  <c r="H2033" i="2"/>
  <c r="I2033" i="2" s="1"/>
  <c r="H2366" i="2"/>
  <c r="I2366" i="2" s="1"/>
  <c r="H2353" i="2"/>
  <c r="I2353" i="2" s="1"/>
  <c r="H2338" i="2"/>
  <c r="I2338" i="2" s="1"/>
  <c r="H2323" i="2"/>
  <c r="H2310" i="2"/>
  <c r="H2295" i="2"/>
  <c r="I2295" i="2" s="1"/>
  <c r="H2281" i="2"/>
  <c r="I2281" i="2" s="1"/>
  <c r="H2262" i="2"/>
  <c r="I2262" i="2" s="1"/>
  <c r="H2243" i="2"/>
  <c r="I2243" i="2" s="1"/>
  <c r="H2223" i="2"/>
  <c r="I2223" i="2" s="1"/>
  <c r="H2206" i="2"/>
  <c r="I2206" i="2" s="1"/>
  <c r="H2186" i="2"/>
  <c r="I2186" i="2" s="1"/>
  <c r="H2166" i="2"/>
  <c r="I2166" i="2" s="1"/>
  <c r="H2149" i="2"/>
  <c r="I2149" i="2" s="1"/>
  <c r="H2121" i="2"/>
  <c r="I2121" i="2" s="1"/>
  <c r="H2093" i="2"/>
  <c r="I2093" i="2" s="1"/>
  <c r="H2065" i="2"/>
  <c r="I2065" i="2" s="1"/>
  <c r="H2037" i="2"/>
  <c r="I2037" i="2" s="1"/>
  <c r="H2363" i="2"/>
  <c r="I2363" i="2" s="1"/>
  <c r="H2349" i="2"/>
  <c r="I2349" i="2" s="1"/>
  <c r="H2334" i="2"/>
  <c r="I2334" i="2" s="1"/>
  <c r="H2321" i="2"/>
  <c r="H2306" i="2"/>
  <c r="H2291" i="2"/>
  <c r="I2291" i="2" s="1"/>
  <c r="H2277" i="2"/>
  <c r="I2277" i="2" s="1"/>
  <c r="H2257" i="2"/>
  <c r="I2257" i="2" s="1"/>
  <c r="H2238" i="2"/>
  <c r="I2238" i="2" s="1"/>
  <c r="H2219" i="2"/>
  <c r="I2219" i="2" s="1"/>
  <c r="H2201" i="2"/>
  <c r="I2201" i="2" s="1"/>
  <c r="H2181" i="2"/>
  <c r="I2181" i="2" s="1"/>
  <c r="H2163" i="2"/>
  <c r="I2163" i="2" s="1"/>
  <c r="H2142" i="2"/>
  <c r="I2142" i="2" s="1"/>
  <c r="H2113" i="2"/>
  <c r="I2113" i="2" s="1"/>
  <c r="H2086" i="2"/>
  <c r="I2086" i="2" s="1"/>
  <c r="H2057" i="2"/>
  <c r="I2057" i="2" s="1"/>
  <c r="H2029" i="2"/>
  <c r="I2029" i="2" s="1"/>
  <c r="H2361" i="2"/>
  <c r="I2361" i="2" s="1"/>
  <c r="H2347" i="2"/>
  <c r="I2347" i="2" s="1"/>
  <c r="H2333" i="2"/>
  <c r="I2333" i="2" s="1"/>
  <c r="H2318" i="2"/>
  <c r="H2305" i="2"/>
  <c r="I2305" i="2" s="1"/>
  <c r="H2290" i="2"/>
  <c r="I2290" i="2" s="1"/>
  <c r="H2273" i="2"/>
  <c r="I2273" i="2" s="1"/>
  <c r="H2255" i="2"/>
  <c r="I2255" i="2" s="1"/>
  <c r="H2235" i="2"/>
  <c r="I2235" i="2" s="1"/>
  <c r="H2217" i="2"/>
  <c r="I2217" i="2" s="1"/>
  <c r="H2198" i="2"/>
  <c r="I2198" i="2" s="1"/>
  <c r="H2179" i="2"/>
  <c r="I2179" i="2" s="1"/>
  <c r="H2159" i="2"/>
  <c r="I2159" i="2" s="1"/>
  <c r="H2141" i="2"/>
  <c r="I2141" i="2" s="1"/>
  <c r="H2110" i="2"/>
  <c r="I2110" i="2" s="1"/>
  <c r="H2081" i="2"/>
  <c r="I2081" i="2" s="1"/>
  <c r="H2054" i="2"/>
  <c r="I2054" i="2" s="1"/>
  <c r="H2025" i="2"/>
  <c r="H2359" i="2"/>
  <c r="I2359" i="2" s="1"/>
  <c r="H2345" i="2"/>
  <c r="I2345" i="2" s="1"/>
  <c r="H2331" i="2"/>
  <c r="I2331" i="2" s="1"/>
  <c r="H2317" i="2"/>
  <c r="H2302" i="2"/>
  <c r="I2302" i="2" s="1"/>
  <c r="H2289" i="2"/>
  <c r="I2289" i="2" s="1"/>
  <c r="H2271" i="2"/>
  <c r="I2271" i="2" s="1"/>
  <c r="H2251" i="2"/>
  <c r="I2251" i="2" s="1"/>
  <c r="H2234" i="2"/>
  <c r="H2214" i="2"/>
  <c r="I2214" i="2" s="1"/>
  <c r="H2195" i="2"/>
  <c r="I2195" i="2" s="1"/>
  <c r="H2177" i="2"/>
  <c r="I2177" i="2" s="1"/>
  <c r="H2158" i="2"/>
  <c r="I2158" i="2" s="1"/>
  <c r="H2134" i="2"/>
  <c r="I2134" i="2" s="1"/>
  <c r="H2109" i="2"/>
  <c r="I2109" i="2" s="1"/>
  <c r="H2078" i="2"/>
  <c r="I2078" i="2" s="1"/>
  <c r="H2049" i="2"/>
  <c r="I2049" i="2" s="1"/>
  <c r="H2017" i="2"/>
  <c r="I2017" i="2" s="1"/>
  <c r="H2013" i="2"/>
  <c r="I2013" i="2" s="1"/>
  <c r="H2006" i="2"/>
  <c r="I2006" i="2" s="1"/>
  <c r="H2014" i="2"/>
  <c r="I2014" i="2" s="1"/>
  <c r="H2001" i="2"/>
  <c r="I2001" i="2" s="1"/>
  <c r="H1997" i="2"/>
  <c r="H2022" i="2"/>
  <c r="I2022" i="2" s="1"/>
  <c r="H2005" i="2"/>
  <c r="I2005" i="2" s="1"/>
  <c r="H1982" i="2"/>
  <c r="I1982" i="2" s="1"/>
  <c r="H1974" i="2"/>
  <c r="I1974" i="2" s="1"/>
  <c r="H1965" i="2"/>
  <c r="I1965" i="2" s="1"/>
  <c r="H1973" i="2"/>
  <c r="I1973" i="2" s="1"/>
  <c r="H1993" i="2"/>
  <c r="I1993" i="2" s="1"/>
  <c r="H1950" i="2"/>
  <c r="I1950" i="2" s="1"/>
  <c r="H1990" i="2"/>
  <c r="I1990" i="2" s="1"/>
  <c r="H1949" i="2"/>
  <c r="I1949" i="2" s="1"/>
  <c r="H1985" i="2"/>
  <c r="I1985" i="2" s="1"/>
  <c r="H1942" i="2"/>
  <c r="I1942" i="2" s="1"/>
  <c r="H1981" i="2"/>
  <c r="I1981" i="2" s="1"/>
  <c r="H1969" i="2"/>
  <c r="I1969" i="2" s="1"/>
  <c r="H1941" i="2"/>
  <c r="I1941" i="2" s="1"/>
  <c r="H1937" i="2"/>
  <c r="I1937" i="2" s="1"/>
  <c r="H1961" i="2"/>
  <c r="I1961" i="2" s="1"/>
  <c r="H1933" i="2"/>
  <c r="I1933" i="2" s="1"/>
  <c r="H1958" i="2"/>
  <c r="I1958" i="2" s="1"/>
  <c r="H1921" i="2"/>
  <c r="I1921" i="2" s="1"/>
  <c r="H1953" i="2"/>
  <c r="I1953" i="2" s="1"/>
  <c r="H1909" i="2"/>
  <c r="I1909" i="2" s="1"/>
  <c r="H1910" i="2"/>
  <c r="I1910" i="2" s="1"/>
  <c r="H1905" i="2"/>
  <c r="I1905" i="2" s="1"/>
  <c r="H1885" i="2"/>
  <c r="I1885" i="2" s="1"/>
  <c r="H1870" i="2"/>
  <c r="I1870" i="2" s="1"/>
  <c r="H1858" i="2"/>
  <c r="I1858" i="2" s="1"/>
  <c r="H1929" i="2"/>
  <c r="I1929" i="2" s="1"/>
  <c r="H1901" i="2"/>
  <c r="I1901" i="2" s="1"/>
  <c r="H1857" i="2"/>
  <c r="I1857" i="2" s="1"/>
  <c r="H1926" i="2"/>
  <c r="I1926" i="2" s="1"/>
  <c r="H1897" i="2"/>
  <c r="H1838" i="2"/>
  <c r="I1838" i="2" s="1"/>
  <c r="H1894" i="2"/>
  <c r="I1894" i="2" s="1"/>
  <c r="H1818" i="2"/>
  <c r="I1818" i="2" s="1"/>
  <c r="H1918" i="2"/>
  <c r="I1918" i="2" s="1"/>
  <c r="H1889" i="2"/>
  <c r="I1889" i="2" s="1"/>
  <c r="H1794" i="2"/>
  <c r="I1794" i="2" s="1"/>
  <c r="H1917" i="2"/>
  <c r="I1917" i="2" s="1"/>
  <c r="H1886" i="2"/>
  <c r="I1886" i="2" s="1"/>
  <c r="H1754" i="2"/>
  <c r="I1754" i="2" s="1"/>
  <c r="H2482" i="2"/>
  <c r="H2474" i="2"/>
  <c r="H2466" i="2"/>
  <c r="H2458" i="2"/>
  <c r="H2450" i="2"/>
  <c r="H2442" i="2"/>
  <c r="H2434" i="2"/>
  <c r="H2426" i="2"/>
  <c r="H2418" i="2"/>
  <c r="H2410" i="2"/>
  <c r="H2402" i="2"/>
  <c r="H2394" i="2"/>
  <c r="H2386" i="2"/>
  <c r="I2386" i="2" s="1"/>
  <c r="H2378" i="2"/>
  <c r="I2378" i="2" s="1"/>
  <c r="H2367" i="2"/>
  <c r="H2357" i="2"/>
  <c r="I2357" i="2" s="1"/>
  <c r="H2346" i="2"/>
  <c r="I2346" i="2" s="1"/>
  <c r="H2335" i="2"/>
  <c r="I2335" i="2" s="1"/>
  <c r="H2325" i="2"/>
  <c r="H2314" i="2"/>
  <c r="H2303" i="2"/>
  <c r="I2303" i="2" s="1"/>
  <c r="H2293" i="2"/>
  <c r="I2293" i="2" s="1"/>
  <c r="H2282" i="2"/>
  <c r="I2282" i="2" s="1"/>
  <c r="H2267" i="2"/>
  <c r="I2267" i="2" s="1"/>
  <c r="H2254" i="2"/>
  <c r="I2254" i="2" s="1"/>
  <c r="H2239" i="2"/>
  <c r="I2239" i="2" s="1"/>
  <c r="H2225" i="2"/>
  <c r="I2225" i="2" s="1"/>
  <c r="H2211" i="2"/>
  <c r="I2211" i="2" s="1"/>
  <c r="H2197" i="2"/>
  <c r="I2197" i="2" s="1"/>
  <c r="H2182" i="2"/>
  <c r="I2182" i="2" s="1"/>
  <c r="H2169" i="2"/>
  <c r="I2169" i="2" s="1"/>
  <c r="H2154" i="2"/>
  <c r="I2154" i="2" s="1"/>
  <c r="H2137" i="2"/>
  <c r="I2137" i="2" s="1"/>
  <c r="H2117" i="2"/>
  <c r="I2117" i="2" s="1"/>
  <c r="H2094" i="2"/>
  <c r="I2094" i="2" s="1"/>
  <c r="H2073" i="2"/>
  <c r="I2073" i="2" s="1"/>
  <c r="H2053" i="2"/>
  <c r="I2053" i="2" s="1"/>
  <c r="H2030" i="2"/>
  <c r="I2030" i="2" s="1"/>
  <c r="H2009" i="2"/>
  <c r="I2009" i="2" s="1"/>
  <c r="H1989" i="2"/>
  <c r="I1989" i="2" s="1"/>
  <c r="H1966" i="2"/>
  <c r="I1966" i="2" s="1"/>
  <c r="H1945" i="2"/>
  <c r="I1945" i="2" s="1"/>
  <c r="H1925" i="2"/>
  <c r="I1925" i="2" s="1"/>
  <c r="H1902" i="2"/>
  <c r="I1902" i="2" s="1"/>
  <c r="H1881" i="2"/>
  <c r="I1881" i="2" s="1"/>
  <c r="H1854" i="2"/>
  <c r="I1854" i="2" s="1"/>
  <c r="H1790" i="2"/>
  <c r="I1790" i="2" s="1"/>
  <c r="H1878" i="2"/>
  <c r="I1878" i="2" s="1"/>
  <c r="H1849" i="2"/>
  <c r="I1849" i="2" s="1"/>
  <c r="H1774" i="2"/>
  <c r="I1774" i="2" s="1"/>
  <c r="H1874" i="2"/>
  <c r="I1874" i="2" s="1"/>
  <c r="H1842" i="2"/>
  <c r="I1842" i="2" s="1"/>
  <c r="H1770" i="2"/>
  <c r="I1770" i="2" s="1"/>
  <c r="H2478" i="2"/>
  <c r="H2470" i="2"/>
  <c r="H2462" i="2"/>
  <c r="H2454" i="2"/>
  <c r="H2446" i="2"/>
  <c r="H2438" i="2"/>
  <c r="H2430" i="2"/>
  <c r="H2422" i="2"/>
  <c r="H2414" i="2"/>
  <c r="H2406" i="2"/>
  <c r="H2398" i="2"/>
  <c r="H2390" i="2"/>
  <c r="I2390" i="2" s="1"/>
  <c r="H2382" i="2"/>
  <c r="I2382" i="2" s="1"/>
  <c r="H2373" i="2"/>
  <c r="I2373" i="2" s="1"/>
  <c r="H2362" i="2"/>
  <c r="I2362" i="2" s="1"/>
  <c r="H2351" i="2"/>
  <c r="I2351" i="2" s="1"/>
  <c r="H2341" i="2"/>
  <c r="I2341" i="2" s="1"/>
  <c r="H2330" i="2"/>
  <c r="I2330" i="2" s="1"/>
  <c r="H2319" i="2"/>
  <c r="H2309" i="2"/>
  <c r="H2298" i="2"/>
  <c r="I2298" i="2" s="1"/>
  <c r="H2287" i="2"/>
  <c r="I2287" i="2" s="1"/>
  <c r="H2275" i="2"/>
  <c r="I2275" i="2" s="1"/>
  <c r="H2261" i="2"/>
  <c r="I2261" i="2" s="1"/>
  <c r="H2246" i="2"/>
  <c r="I2246" i="2" s="1"/>
  <c r="H2233" i="2"/>
  <c r="I2233" i="2" s="1"/>
  <c r="H2218" i="2"/>
  <c r="I2218" i="2" s="1"/>
  <c r="H2203" i="2"/>
  <c r="I2203" i="2" s="1"/>
  <c r="H2190" i="2"/>
  <c r="I2190" i="2" s="1"/>
  <c r="H2175" i="2"/>
  <c r="I2175" i="2" s="1"/>
  <c r="H2161" i="2"/>
  <c r="I2161" i="2" s="1"/>
  <c r="H2147" i="2"/>
  <c r="I2147" i="2" s="1"/>
  <c r="H2126" i="2"/>
  <c r="I2126" i="2" s="1"/>
  <c r="H2105" i="2"/>
  <c r="I2105" i="2" s="1"/>
  <c r="H2085" i="2"/>
  <c r="I2085" i="2" s="1"/>
  <c r="H2062" i="2"/>
  <c r="I2062" i="2" s="1"/>
  <c r="H2041" i="2"/>
  <c r="I2041" i="2" s="1"/>
  <c r="H2021" i="2"/>
  <c r="I2021" i="2" s="1"/>
  <c r="H1998" i="2"/>
  <c r="I1998" i="2" s="1"/>
  <c r="H1977" i="2"/>
  <c r="I1977" i="2" s="1"/>
  <c r="H1957" i="2"/>
  <c r="I1957" i="2" s="1"/>
  <c r="H1934" i="2"/>
  <c r="I1934" i="2" s="1"/>
  <c r="H1913" i="2"/>
  <c r="I1913" i="2" s="1"/>
  <c r="H1893" i="2"/>
  <c r="I1893" i="2" s="1"/>
  <c r="H1866" i="2"/>
  <c r="I1866" i="2" s="1"/>
  <c r="H1826" i="2"/>
  <c r="I1826" i="2" s="1"/>
  <c r="H1742" i="2"/>
  <c r="I1742" i="2" s="1"/>
  <c r="H1865" i="2"/>
  <c r="I1865" i="2" s="1"/>
  <c r="H1822" i="2"/>
  <c r="I1822" i="2" s="1"/>
  <c r="H1738" i="2"/>
  <c r="I1738" i="2" s="1"/>
  <c r="H1846" i="2"/>
  <c r="I1846" i="2" s="1"/>
  <c r="H1810" i="2"/>
  <c r="I1810" i="2" s="1"/>
  <c r="H1746" i="2"/>
  <c r="I1746" i="2" s="1"/>
  <c r="H1834" i="2"/>
  <c r="I1834" i="2" s="1"/>
  <c r="H1786" i="2"/>
  <c r="I1786" i="2" s="1"/>
  <c r="H1714" i="2"/>
  <c r="I1714" i="2" s="1"/>
  <c r="H1833" i="2"/>
  <c r="I1833" i="2" s="1"/>
  <c r="H1778" i="2"/>
  <c r="I1778" i="2" s="1"/>
  <c r="H1710" i="2"/>
  <c r="I1710" i="2" s="1"/>
  <c r="H1806" i="2"/>
  <c r="I1806" i="2" s="1"/>
  <c r="H1762" i="2"/>
  <c r="I1762" i="2" s="1"/>
  <c r="H1706" i="2"/>
  <c r="I1706" i="2" s="1"/>
  <c r="H1802" i="2"/>
  <c r="I1802" i="2" s="1"/>
  <c r="H1758" i="2"/>
  <c r="I1758" i="2" s="1"/>
  <c r="H1678" i="2"/>
  <c r="I1678" i="2" s="1"/>
  <c r="H2372" i="2"/>
  <c r="I2372" i="2" s="1"/>
  <c r="H2364" i="2"/>
  <c r="I2364" i="2" s="1"/>
  <c r="H2356" i="2"/>
  <c r="I2356" i="2" s="1"/>
  <c r="H2348" i="2"/>
  <c r="I2348" i="2" s="1"/>
  <c r="H2340" i="2"/>
  <c r="I2340" i="2" s="1"/>
  <c r="H2332" i="2"/>
  <c r="I2332" i="2" s="1"/>
  <c r="H2324" i="2"/>
  <c r="H2316" i="2"/>
  <c r="H2308" i="2"/>
  <c r="H2300" i="2"/>
  <c r="I2300" i="2" s="1"/>
  <c r="H2292" i="2"/>
  <c r="I2292" i="2" s="1"/>
  <c r="H2284" i="2"/>
  <c r="I2284" i="2" s="1"/>
  <c r="H2274" i="2"/>
  <c r="I2274" i="2" s="1"/>
  <c r="H2263" i="2"/>
  <c r="I2263" i="2" s="1"/>
  <c r="H2253" i="2"/>
  <c r="I2253" i="2" s="1"/>
  <c r="H2242" i="2"/>
  <c r="I2242" i="2" s="1"/>
  <c r="H2231" i="2"/>
  <c r="I2231" i="2" s="1"/>
  <c r="H2221" i="2"/>
  <c r="I2221" i="2" s="1"/>
  <c r="H2210" i="2"/>
  <c r="I2210" i="2" s="1"/>
  <c r="H2199" i="2"/>
  <c r="I2199" i="2" s="1"/>
  <c r="H2189" i="2"/>
  <c r="I2189" i="2" s="1"/>
  <c r="H2178" i="2"/>
  <c r="I2178" i="2" s="1"/>
  <c r="H2167" i="2"/>
  <c r="I2167" i="2" s="1"/>
  <c r="H2157" i="2"/>
  <c r="I2157" i="2" s="1"/>
  <c r="H2146" i="2"/>
  <c r="I2146" i="2" s="1"/>
  <c r="H2130" i="2"/>
  <c r="I2130" i="2" s="1"/>
  <c r="H2114" i="2"/>
  <c r="I2114" i="2" s="1"/>
  <c r="H2098" i="2"/>
  <c r="I2098" i="2" s="1"/>
  <c r="H2082" i="2"/>
  <c r="I2082" i="2" s="1"/>
  <c r="H2066" i="2"/>
  <c r="I2066" i="2" s="1"/>
  <c r="H2050" i="2"/>
  <c r="I2050" i="2" s="1"/>
  <c r="H2034" i="2"/>
  <c r="I2034" i="2" s="1"/>
  <c r="H2018" i="2"/>
  <c r="I2018" i="2" s="1"/>
  <c r="H2002" i="2"/>
  <c r="I2002" i="2" s="1"/>
  <c r="H1986" i="2"/>
  <c r="I1986" i="2" s="1"/>
  <c r="H1970" i="2"/>
  <c r="I1970" i="2" s="1"/>
  <c r="H1954" i="2"/>
  <c r="I1954" i="2" s="1"/>
  <c r="H1938" i="2"/>
  <c r="I1938" i="2" s="1"/>
  <c r="H1922" i="2"/>
  <c r="I1922" i="2" s="1"/>
  <c r="H1906" i="2"/>
  <c r="I1906" i="2" s="1"/>
  <c r="H1890" i="2"/>
  <c r="I1890" i="2" s="1"/>
  <c r="H1873" i="2"/>
  <c r="I1873" i="2" s="1"/>
  <c r="H1850" i="2"/>
  <c r="I1850" i="2" s="1"/>
  <c r="H1830" i="2"/>
  <c r="I1830" i="2" s="1"/>
  <c r="H1798" i="2"/>
  <c r="I1798" i="2" s="1"/>
  <c r="H1766" i="2"/>
  <c r="I1766" i="2" s="1"/>
  <c r="H1734" i="2"/>
  <c r="I1734" i="2" s="1"/>
  <c r="H1702" i="2"/>
  <c r="I1702" i="2" s="1"/>
  <c r="H1730" i="2"/>
  <c r="I1730" i="2" s="1"/>
  <c r="H1698" i="2"/>
  <c r="I1698" i="2" s="1"/>
  <c r="H1726" i="2"/>
  <c r="I1726" i="2" s="1"/>
  <c r="H1690" i="2"/>
  <c r="I1690" i="2" s="1"/>
  <c r="H1722" i="2"/>
  <c r="I1722" i="2" s="1"/>
  <c r="H1686" i="2"/>
  <c r="I1686" i="2" s="1"/>
  <c r="H2376" i="2"/>
  <c r="I2376" i="2" s="1"/>
  <c r="H2368" i="2"/>
  <c r="I2368" i="2" s="1"/>
  <c r="H2360" i="2"/>
  <c r="I2360" i="2" s="1"/>
  <c r="H2352" i="2"/>
  <c r="I2352" i="2" s="1"/>
  <c r="H2344" i="2"/>
  <c r="I2344" i="2" s="1"/>
  <c r="H2336" i="2"/>
  <c r="I2336" i="2" s="1"/>
  <c r="H2328" i="2"/>
  <c r="I2328" i="2" s="1"/>
  <c r="H2320" i="2"/>
  <c r="H2312" i="2"/>
  <c r="H2304" i="2"/>
  <c r="I2304" i="2" s="1"/>
  <c r="H2296" i="2"/>
  <c r="I2296" i="2" s="1"/>
  <c r="H2288" i="2"/>
  <c r="I2288" i="2" s="1"/>
  <c r="H2279" i="2"/>
  <c r="I2279" i="2" s="1"/>
  <c r="H2269" i="2"/>
  <c r="I2269" i="2" s="1"/>
  <c r="H2258" i="2"/>
  <c r="I2258" i="2" s="1"/>
  <c r="H2247" i="2"/>
  <c r="I2247" i="2" s="1"/>
  <c r="H2237" i="2"/>
  <c r="I2237" i="2" s="1"/>
  <c r="H2226" i="2"/>
  <c r="I2226" i="2" s="1"/>
  <c r="H2215" i="2"/>
  <c r="I2215" i="2" s="1"/>
  <c r="H2205" i="2"/>
  <c r="I2205" i="2" s="1"/>
  <c r="H2194" i="2"/>
  <c r="I2194" i="2" s="1"/>
  <c r="H2183" i="2"/>
  <c r="I2183" i="2" s="1"/>
  <c r="H2173" i="2"/>
  <c r="I2173" i="2" s="1"/>
  <c r="H2162" i="2"/>
  <c r="I2162" i="2" s="1"/>
  <c r="H2151" i="2"/>
  <c r="I2151" i="2" s="1"/>
  <c r="H2138" i="2"/>
  <c r="I2138" i="2" s="1"/>
  <c r="H2122" i="2"/>
  <c r="I2122" i="2" s="1"/>
  <c r="H2106" i="2"/>
  <c r="I2106" i="2" s="1"/>
  <c r="H2090" i="2"/>
  <c r="I2090" i="2" s="1"/>
  <c r="H2074" i="2"/>
  <c r="I2074" i="2" s="1"/>
  <c r="H2058" i="2"/>
  <c r="I2058" i="2" s="1"/>
  <c r="H2042" i="2"/>
  <c r="I2042" i="2" s="1"/>
  <c r="H2026" i="2"/>
  <c r="I2026" i="2" s="1"/>
  <c r="H2010" i="2"/>
  <c r="I2010" i="2" s="1"/>
  <c r="H1994" i="2"/>
  <c r="I1994" i="2" s="1"/>
  <c r="H1978" i="2"/>
  <c r="I1978" i="2" s="1"/>
  <c r="H1962" i="2"/>
  <c r="I1962" i="2" s="1"/>
  <c r="H1946" i="2"/>
  <c r="I1946" i="2" s="1"/>
  <c r="H1930" i="2"/>
  <c r="I1930" i="2" s="1"/>
  <c r="H1914" i="2"/>
  <c r="I1914" i="2" s="1"/>
  <c r="H1898" i="2"/>
  <c r="I1898" i="2" s="1"/>
  <c r="H1882" i="2"/>
  <c r="I1882" i="2" s="1"/>
  <c r="H1862" i="2"/>
  <c r="I1862" i="2" s="1"/>
  <c r="H1841" i="2"/>
  <c r="I1841" i="2" s="1"/>
  <c r="H1814" i="2"/>
  <c r="I1814" i="2" s="1"/>
  <c r="H1782" i="2"/>
  <c r="I1782" i="2" s="1"/>
  <c r="H1750" i="2"/>
  <c r="I1750" i="2" s="1"/>
  <c r="H1718" i="2"/>
  <c r="I1718" i="2" s="1"/>
  <c r="H1682" i="2"/>
  <c r="I1682" i="2" s="1"/>
  <c r="H1674" i="2"/>
  <c r="I1674" i="2" s="1"/>
  <c r="H1670" i="2"/>
  <c r="I1670" i="2" s="1"/>
  <c r="H1694" i="2"/>
  <c r="I1694" i="2" s="1"/>
  <c r="H1662" i="2"/>
  <c r="I1662" i="2" s="1"/>
  <c r="H1658" i="2"/>
  <c r="I1658" i="2" s="1"/>
  <c r="H1632" i="2"/>
  <c r="I1632" i="2" s="1"/>
  <c r="H1613" i="2"/>
  <c r="I1613" i="2" s="1"/>
  <c r="H1627" i="2"/>
  <c r="I1627" i="2" s="1"/>
  <c r="H1620" i="2"/>
  <c r="I1620" i="2" s="1"/>
  <c r="H1666" i="2"/>
  <c r="I1666" i="2" s="1"/>
  <c r="H1653" i="2"/>
  <c r="I1653" i="2" s="1"/>
  <c r="H1608" i="2"/>
  <c r="I1608" i="2" s="1"/>
  <c r="H1648" i="2"/>
  <c r="I1648" i="2" s="1"/>
  <c r="H1601" i="2"/>
  <c r="I1601" i="2" s="1"/>
  <c r="H1643" i="2"/>
  <c r="I1643" i="2" s="1"/>
  <c r="H1595" i="2"/>
  <c r="I1595" i="2" s="1"/>
  <c r="H1637" i="2"/>
  <c r="I1637" i="2" s="1"/>
  <c r="H1588" i="2"/>
  <c r="I1588" i="2" s="1"/>
  <c r="H2280" i="2"/>
  <c r="I2280" i="2" s="1"/>
  <c r="H2272" i="2"/>
  <c r="I2272" i="2" s="1"/>
  <c r="H2264" i="2"/>
  <c r="I2264" i="2" s="1"/>
  <c r="H2256" i="2"/>
  <c r="I2256" i="2" s="1"/>
  <c r="H2248" i="2"/>
  <c r="I2248" i="2" s="1"/>
  <c r="H2240" i="2"/>
  <c r="I2240" i="2" s="1"/>
  <c r="H2232" i="2"/>
  <c r="I2232" i="2" s="1"/>
  <c r="H2224" i="2"/>
  <c r="I2224" i="2" s="1"/>
  <c r="H2216" i="2"/>
  <c r="I2216" i="2" s="1"/>
  <c r="H2208" i="2"/>
  <c r="I2208" i="2" s="1"/>
  <c r="H2200" i="2"/>
  <c r="I2200" i="2" s="1"/>
  <c r="H2192" i="2"/>
  <c r="I2192" i="2" s="1"/>
  <c r="H2184" i="2"/>
  <c r="I2184" i="2" s="1"/>
  <c r="H2176" i="2"/>
  <c r="I2176" i="2" s="1"/>
  <c r="H2168" i="2"/>
  <c r="I2168" i="2" s="1"/>
  <c r="H2160" i="2"/>
  <c r="I2160" i="2" s="1"/>
  <c r="H2152" i="2"/>
  <c r="I2152" i="2" s="1"/>
  <c r="H2144" i="2"/>
  <c r="I2144" i="2" s="1"/>
  <c r="H2136" i="2"/>
  <c r="I2136" i="2" s="1"/>
  <c r="H2128" i="2"/>
  <c r="I2128" i="2" s="1"/>
  <c r="H2120" i="2"/>
  <c r="I2120" i="2" s="1"/>
  <c r="H2112" i="2"/>
  <c r="I2112" i="2" s="1"/>
  <c r="H2104" i="2"/>
  <c r="I2104" i="2" s="1"/>
  <c r="H2096" i="2"/>
  <c r="I2096" i="2" s="1"/>
  <c r="H2088" i="2"/>
  <c r="I2088" i="2" s="1"/>
  <c r="H2080" i="2"/>
  <c r="I2080" i="2" s="1"/>
  <c r="H2072" i="2"/>
  <c r="I2072" i="2" s="1"/>
  <c r="H2064" i="2"/>
  <c r="I2064" i="2" s="1"/>
  <c r="H2056" i="2"/>
  <c r="I2056" i="2" s="1"/>
  <c r="H2048" i="2"/>
  <c r="I2048" i="2" s="1"/>
  <c r="H2040" i="2"/>
  <c r="I2040" i="2" s="1"/>
  <c r="H2032" i="2"/>
  <c r="I2032" i="2" s="1"/>
  <c r="H2024" i="2"/>
  <c r="I2024" i="2" s="1"/>
  <c r="H2016" i="2"/>
  <c r="I2016" i="2" s="1"/>
  <c r="H2008" i="2"/>
  <c r="I2008" i="2" s="1"/>
  <c r="H2000" i="2"/>
  <c r="I2000" i="2" s="1"/>
  <c r="H1992" i="2"/>
  <c r="I1992" i="2" s="1"/>
  <c r="H1984" i="2"/>
  <c r="I1984" i="2" s="1"/>
  <c r="H1976" i="2"/>
  <c r="I1976" i="2" s="1"/>
  <c r="H1968" i="2"/>
  <c r="I1968" i="2" s="1"/>
  <c r="H1960" i="2"/>
  <c r="I1960" i="2" s="1"/>
  <c r="H1952" i="2"/>
  <c r="I1952" i="2" s="1"/>
  <c r="H1944" i="2"/>
  <c r="I1944" i="2" s="1"/>
  <c r="H1936" i="2"/>
  <c r="I1936" i="2" s="1"/>
  <c r="H1928" i="2"/>
  <c r="I1928" i="2" s="1"/>
  <c r="H1920" i="2"/>
  <c r="I1920" i="2" s="1"/>
  <c r="H1912" i="2"/>
  <c r="I1912" i="2" s="1"/>
  <c r="H1904" i="2"/>
  <c r="I1904" i="2" s="1"/>
  <c r="H1896" i="2"/>
  <c r="I1896" i="2" s="1"/>
  <c r="H1888" i="2"/>
  <c r="I1888" i="2" s="1"/>
  <c r="H1880" i="2"/>
  <c r="I1880" i="2" s="1"/>
  <c r="H1872" i="2"/>
  <c r="I1872" i="2" s="1"/>
  <c r="H1864" i="2"/>
  <c r="I1864" i="2" s="1"/>
  <c r="H1856" i="2"/>
  <c r="I1856" i="2" s="1"/>
  <c r="H1848" i="2"/>
  <c r="I1848" i="2" s="1"/>
  <c r="H1840" i="2"/>
  <c r="I1840" i="2" s="1"/>
  <c r="H1832" i="2"/>
  <c r="I1832" i="2" s="1"/>
  <c r="H1824" i="2"/>
  <c r="I1824" i="2" s="1"/>
  <c r="H1816" i="2"/>
  <c r="I1816" i="2" s="1"/>
  <c r="H1808" i="2"/>
  <c r="I1808" i="2" s="1"/>
  <c r="H1800" i="2"/>
  <c r="I1800" i="2" s="1"/>
  <c r="H1792" i="2"/>
  <c r="I1792" i="2" s="1"/>
  <c r="H1784" i="2"/>
  <c r="I1784" i="2" s="1"/>
  <c r="H1776" i="2"/>
  <c r="I1776" i="2" s="1"/>
  <c r="H1768" i="2"/>
  <c r="I1768" i="2" s="1"/>
  <c r="H1760" i="2"/>
  <c r="I1760" i="2" s="1"/>
  <c r="H1752" i="2"/>
  <c r="I1752" i="2" s="1"/>
  <c r="H1744" i="2"/>
  <c r="I1744" i="2" s="1"/>
  <c r="H1736" i="2"/>
  <c r="I1736" i="2" s="1"/>
  <c r="H1728" i="2"/>
  <c r="I1728" i="2" s="1"/>
  <c r="H1720" i="2"/>
  <c r="I1720" i="2" s="1"/>
  <c r="H1712" i="2"/>
  <c r="I1712" i="2" s="1"/>
  <c r="H1704" i="2"/>
  <c r="I1704" i="2" s="1"/>
  <c r="H1696" i="2"/>
  <c r="I1696" i="2" s="1"/>
  <c r="H1688" i="2"/>
  <c r="I1688" i="2" s="1"/>
  <c r="H1680" i="2"/>
  <c r="I1680" i="2" s="1"/>
  <c r="H1672" i="2"/>
  <c r="I1672" i="2" s="1"/>
  <c r="H1664" i="2"/>
  <c r="I1664" i="2" s="1"/>
  <c r="H1656" i="2"/>
  <c r="I1656" i="2" s="1"/>
  <c r="H1645" i="2"/>
  <c r="I1645" i="2" s="1"/>
  <c r="H1635" i="2"/>
  <c r="I1635" i="2" s="1"/>
  <c r="H1624" i="2"/>
  <c r="I1624" i="2" s="1"/>
  <c r="H1611" i="2"/>
  <c r="I1611" i="2" s="1"/>
  <c r="H1597" i="2"/>
  <c r="I1597" i="2" s="1"/>
  <c r="H1585" i="2"/>
  <c r="I1585" i="2" s="1"/>
  <c r="H2143" i="2"/>
  <c r="I2143" i="2" s="1"/>
  <c r="H2135" i="2"/>
  <c r="I2135" i="2" s="1"/>
  <c r="H2127" i="2"/>
  <c r="I2127" i="2" s="1"/>
  <c r="H2119" i="2"/>
  <c r="I2119" i="2" s="1"/>
  <c r="H2111" i="2"/>
  <c r="I2111" i="2" s="1"/>
  <c r="H2103" i="2"/>
  <c r="I2103" i="2" s="1"/>
  <c r="H2095" i="2"/>
  <c r="I2095" i="2" s="1"/>
  <c r="H2087" i="2"/>
  <c r="I2087" i="2" s="1"/>
  <c r="H2079" i="2"/>
  <c r="I2079" i="2" s="1"/>
  <c r="H2071" i="2"/>
  <c r="I2071" i="2" s="1"/>
  <c r="H2063" i="2"/>
  <c r="I2063" i="2" s="1"/>
  <c r="H2055" i="2"/>
  <c r="I2055" i="2" s="1"/>
  <c r="H2047" i="2"/>
  <c r="I2047" i="2" s="1"/>
  <c r="H2039" i="2"/>
  <c r="I2039" i="2" s="1"/>
  <c r="H2031" i="2"/>
  <c r="I2031" i="2" s="1"/>
  <c r="H2023" i="2"/>
  <c r="I2023" i="2" s="1"/>
  <c r="H2015" i="2"/>
  <c r="I2015" i="2" s="1"/>
  <c r="H2007" i="2"/>
  <c r="I2007" i="2" s="1"/>
  <c r="H1999" i="2"/>
  <c r="I1999" i="2" s="1"/>
  <c r="H1991" i="2"/>
  <c r="I1991" i="2" s="1"/>
  <c r="H1983" i="2"/>
  <c r="I1983" i="2" s="1"/>
  <c r="H1975" i="2"/>
  <c r="I1975" i="2" s="1"/>
  <c r="H1967" i="2"/>
  <c r="I1967" i="2" s="1"/>
  <c r="H1959" i="2"/>
  <c r="I1959" i="2" s="1"/>
  <c r="H1951" i="2"/>
  <c r="I1951" i="2" s="1"/>
  <c r="H1943" i="2"/>
  <c r="I1943" i="2" s="1"/>
  <c r="H1935" i="2"/>
  <c r="I1935" i="2" s="1"/>
  <c r="H1927" i="2"/>
  <c r="I1927" i="2" s="1"/>
  <c r="H1919" i="2"/>
  <c r="I1919" i="2" s="1"/>
  <c r="H1911" i="2"/>
  <c r="I1911" i="2" s="1"/>
  <c r="H1903" i="2"/>
  <c r="I1903" i="2" s="1"/>
  <c r="H1895" i="2"/>
  <c r="I1895" i="2" s="1"/>
  <c r="H1887" i="2"/>
  <c r="I1887" i="2" s="1"/>
  <c r="H1879" i="2"/>
  <c r="I1879" i="2" s="1"/>
  <c r="H1871" i="2"/>
  <c r="I1871" i="2" s="1"/>
  <c r="H1863" i="2"/>
  <c r="I1863" i="2" s="1"/>
  <c r="H1855" i="2"/>
  <c r="I1855" i="2" s="1"/>
  <c r="H1847" i="2"/>
  <c r="I1847" i="2" s="1"/>
  <c r="H1839" i="2"/>
  <c r="I1839" i="2" s="1"/>
  <c r="H1831" i="2"/>
  <c r="I1831" i="2" s="1"/>
  <c r="H1823" i="2"/>
  <c r="I1823" i="2" s="1"/>
  <c r="H1815" i="2"/>
  <c r="I1815" i="2" s="1"/>
  <c r="H1807" i="2"/>
  <c r="I1807" i="2" s="1"/>
  <c r="H1799" i="2"/>
  <c r="I1799" i="2" s="1"/>
  <c r="H1791" i="2"/>
  <c r="I1791" i="2" s="1"/>
  <c r="H1783" i="2"/>
  <c r="I1783" i="2" s="1"/>
  <c r="H1775" i="2"/>
  <c r="I1775" i="2" s="1"/>
  <c r="H1767" i="2"/>
  <c r="I1767" i="2" s="1"/>
  <c r="H1759" i="2"/>
  <c r="I1759" i="2" s="1"/>
  <c r="H1751" i="2"/>
  <c r="I1751" i="2" s="1"/>
  <c r="H1743" i="2"/>
  <c r="I1743" i="2" s="1"/>
  <c r="H1735" i="2"/>
  <c r="I1735" i="2" s="1"/>
  <c r="H1727" i="2"/>
  <c r="I1727" i="2" s="1"/>
  <c r="H1719" i="2"/>
  <c r="I1719" i="2" s="1"/>
  <c r="H1711" i="2"/>
  <c r="I1711" i="2" s="1"/>
  <c r="H1703" i="2"/>
  <c r="I1703" i="2" s="1"/>
  <c r="H1695" i="2"/>
  <c r="I1695" i="2" s="1"/>
  <c r="H1687" i="2"/>
  <c r="I1687" i="2" s="1"/>
  <c r="H1679" i="2"/>
  <c r="I1679" i="2" s="1"/>
  <c r="H1671" i="2"/>
  <c r="I1671" i="2" s="1"/>
  <c r="H1663" i="2"/>
  <c r="I1663" i="2" s="1"/>
  <c r="H1654" i="2"/>
  <c r="I1654" i="2" s="1"/>
  <c r="H1644" i="2"/>
  <c r="I1644" i="2" s="1"/>
  <c r="H1633" i="2"/>
  <c r="I1633" i="2" s="1"/>
  <c r="H1621" i="2"/>
  <c r="I1621" i="2" s="1"/>
  <c r="H1609" i="2"/>
  <c r="I1609" i="2" s="1"/>
  <c r="H1596" i="2"/>
  <c r="I1596" i="2" s="1"/>
  <c r="H1581" i="2"/>
  <c r="I1581" i="2" s="1"/>
  <c r="H1579" i="2"/>
  <c r="I1579" i="2" s="1"/>
  <c r="H1877" i="2"/>
  <c r="I1877" i="2" s="1"/>
  <c r="H1869" i="2"/>
  <c r="I1869" i="2" s="1"/>
  <c r="H1861" i="2"/>
  <c r="I1861" i="2" s="1"/>
  <c r="H1853" i="2"/>
  <c r="I1853" i="2" s="1"/>
  <c r="H1845" i="2"/>
  <c r="I1845" i="2" s="1"/>
  <c r="H1837" i="2"/>
  <c r="I1837" i="2" s="1"/>
  <c r="H1829" i="2"/>
  <c r="I1829" i="2" s="1"/>
  <c r="H1821" i="2"/>
  <c r="I1821" i="2" s="1"/>
  <c r="H1813" i="2"/>
  <c r="I1813" i="2" s="1"/>
  <c r="H1805" i="2"/>
  <c r="I1805" i="2" s="1"/>
  <c r="H1797" i="2"/>
  <c r="I1797" i="2" s="1"/>
  <c r="H1789" i="2"/>
  <c r="I1789" i="2" s="1"/>
  <c r="H1781" i="2"/>
  <c r="I1781" i="2" s="1"/>
  <c r="H1773" i="2"/>
  <c r="I1773" i="2" s="1"/>
  <c r="H1765" i="2"/>
  <c r="I1765" i="2" s="1"/>
  <c r="H1757" i="2"/>
  <c r="I1757" i="2" s="1"/>
  <c r="H1749" i="2"/>
  <c r="I1749" i="2" s="1"/>
  <c r="H1741" i="2"/>
  <c r="I1741" i="2" s="1"/>
  <c r="H1733" i="2"/>
  <c r="I1733" i="2" s="1"/>
  <c r="H1725" i="2"/>
  <c r="I1725" i="2" s="1"/>
  <c r="H1717" i="2"/>
  <c r="I1717" i="2" s="1"/>
  <c r="H1709" i="2"/>
  <c r="I1709" i="2" s="1"/>
  <c r="H1701" i="2"/>
  <c r="I1701" i="2" s="1"/>
  <c r="H1693" i="2"/>
  <c r="I1693" i="2" s="1"/>
  <c r="H1685" i="2"/>
  <c r="I1685" i="2" s="1"/>
  <c r="H1677" i="2"/>
  <c r="I1677" i="2" s="1"/>
  <c r="H1669" i="2"/>
  <c r="I1669" i="2" s="1"/>
  <c r="H1661" i="2"/>
  <c r="I1661" i="2" s="1"/>
  <c r="H1652" i="2"/>
  <c r="I1652" i="2" s="1"/>
  <c r="H1641" i="2"/>
  <c r="I1641" i="2" s="1"/>
  <c r="H1630" i="2"/>
  <c r="I1630" i="2" s="1"/>
  <c r="H1619" i="2"/>
  <c r="I1619" i="2" s="1"/>
  <c r="H1605" i="2"/>
  <c r="I1605" i="2" s="1"/>
  <c r="H1593" i="2"/>
  <c r="I1593" i="2" s="1"/>
  <c r="H1571" i="2"/>
  <c r="I1571" i="2" s="1"/>
  <c r="H2276" i="2"/>
  <c r="I2276" i="2" s="1"/>
  <c r="H2268" i="2"/>
  <c r="I2268" i="2" s="1"/>
  <c r="H2260" i="2"/>
  <c r="I2260" i="2" s="1"/>
  <c r="H2252" i="2"/>
  <c r="I2252" i="2" s="1"/>
  <c r="H2244" i="2"/>
  <c r="I2244" i="2" s="1"/>
  <c r="H2236" i="2"/>
  <c r="I2236" i="2" s="1"/>
  <c r="H2228" i="2"/>
  <c r="I2228" i="2" s="1"/>
  <c r="H2220" i="2"/>
  <c r="I2220" i="2" s="1"/>
  <c r="H2212" i="2"/>
  <c r="I2212" i="2" s="1"/>
  <c r="H2204" i="2"/>
  <c r="I2204" i="2" s="1"/>
  <c r="H2196" i="2"/>
  <c r="I2196" i="2" s="1"/>
  <c r="H2188" i="2"/>
  <c r="I2188" i="2" s="1"/>
  <c r="H2180" i="2"/>
  <c r="I2180" i="2" s="1"/>
  <c r="H2172" i="2"/>
  <c r="I2172" i="2" s="1"/>
  <c r="H2164" i="2"/>
  <c r="I2164" i="2" s="1"/>
  <c r="H2156" i="2"/>
  <c r="I2156" i="2" s="1"/>
  <c r="H2148" i="2"/>
  <c r="I2148" i="2" s="1"/>
  <c r="H2140" i="2"/>
  <c r="I2140" i="2" s="1"/>
  <c r="H2132" i="2"/>
  <c r="I2132" i="2" s="1"/>
  <c r="H2124" i="2"/>
  <c r="I2124" i="2" s="1"/>
  <c r="H2116" i="2"/>
  <c r="I2116" i="2" s="1"/>
  <c r="H2108" i="2"/>
  <c r="I2108" i="2" s="1"/>
  <c r="H2100" i="2"/>
  <c r="I2100" i="2" s="1"/>
  <c r="H2092" i="2"/>
  <c r="I2092" i="2" s="1"/>
  <c r="H2084" i="2"/>
  <c r="I2084" i="2" s="1"/>
  <c r="H2076" i="2"/>
  <c r="I2076" i="2" s="1"/>
  <c r="H2068" i="2"/>
  <c r="I2068" i="2" s="1"/>
  <c r="H2060" i="2"/>
  <c r="I2060" i="2" s="1"/>
  <c r="H2052" i="2"/>
  <c r="I2052" i="2" s="1"/>
  <c r="H2044" i="2"/>
  <c r="I2044" i="2" s="1"/>
  <c r="H2036" i="2"/>
  <c r="I2036" i="2" s="1"/>
  <c r="H2028" i="2"/>
  <c r="I2028" i="2" s="1"/>
  <c r="H2020" i="2"/>
  <c r="I2020" i="2" s="1"/>
  <c r="H2012" i="2"/>
  <c r="I2012" i="2" s="1"/>
  <c r="H2004" i="2"/>
  <c r="I2004" i="2" s="1"/>
  <c r="H1996" i="2"/>
  <c r="I1996" i="2" s="1"/>
  <c r="H1988" i="2"/>
  <c r="I1988" i="2" s="1"/>
  <c r="H1980" i="2"/>
  <c r="I1980" i="2" s="1"/>
  <c r="H1972" i="2"/>
  <c r="I1972" i="2" s="1"/>
  <c r="H1964" i="2"/>
  <c r="I1964" i="2" s="1"/>
  <c r="H1956" i="2"/>
  <c r="I1956" i="2" s="1"/>
  <c r="H1948" i="2"/>
  <c r="I1948" i="2" s="1"/>
  <c r="H1940" i="2"/>
  <c r="I1940" i="2" s="1"/>
  <c r="H1932" i="2"/>
  <c r="I1932" i="2" s="1"/>
  <c r="H1924" i="2"/>
  <c r="I1924" i="2" s="1"/>
  <c r="H1916" i="2"/>
  <c r="I1916" i="2" s="1"/>
  <c r="H1908" i="2"/>
  <c r="I1908" i="2" s="1"/>
  <c r="H1900" i="2"/>
  <c r="I1900" i="2" s="1"/>
  <c r="H1892" i="2"/>
  <c r="I1892" i="2" s="1"/>
  <c r="H1884" i="2"/>
  <c r="I1884" i="2" s="1"/>
  <c r="H1876" i="2"/>
  <c r="I1876" i="2" s="1"/>
  <c r="H1868" i="2"/>
  <c r="I1868" i="2" s="1"/>
  <c r="H1860" i="2"/>
  <c r="I1860" i="2" s="1"/>
  <c r="H1852" i="2"/>
  <c r="I1852" i="2" s="1"/>
  <c r="H1844" i="2"/>
  <c r="I1844" i="2" s="1"/>
  <c r="H1836" i="2"/>
  <c r="I1836" i="2" s="1"/>
  <c r="H1828" i="2"/>
  <c r="I1828" i="2" s="1"/>
  <c r="H1820" i="2"/>
  <c r="I1820" i="2" s="1"/>
  <c r="H1812" i="2"/>
  <c r="I1812" i="2" s="1"/>
  <c r="H1804" i="2"/>
  <c r="I1804" i="2" s="1"/>
  <c r="H1796" i="2"/>
  <c r="I1796" i="2" s="1"/>
  <c r="H1788" i="2"/>
  <c r="I1788" i="2" s="1"/>
  <c r="H1780" i="2"/>
  <c r="I1780" i="2" s="1"/>
  <c r="H1772" i="2"/>
  <c r="I1772" i="2" s="1"/>
  <c r="H1764" i="2"/>
  <c r="I1764" i="2" s="1"/>
  <c r="H1756" i="2"/>
  <c r="I1756" i="2" s="1"/>
  <c r="H1748" i="2"/>
  <c r="I1748" i="2" s="1"/>
  <c r="H1740" i="2"/>
  <c r="I1740" i="2" s="1"/>
  <c r="H1732" i="2"/>
  <c r="I1732" i="2" s="1"/>
  <c r="H1724" i="2"/>
  <c r="I1724" i="2" s="1"/>
  <c r="H1716" i="2"/>
  <c r="I1716" i="2" s="1"/>
  <c r="H1708" i="2"/>
  <c r="I1708" i="2" s="1"/>
  <c r="H1700" i="2"/>
  <c r="I1700" i="2" s="1"/>
  <c r="H1692" i="2"/>
  <c r="I1692" i="2" s="1"/>
  <c r="H1684" i="2"/>
  <c r="I1684" i="2" s="1"/>
  <c r="H1676" i="2"/>
  <c r="I1676" i="2" s="1"/>
  <c r="H1668" i="2"/>
  <c r="I1668" i="2" s="1"/>
  <c r="H1660" i="2"/>
  <c r="I1660" i="2" s="1"/>
  <c r="H1651" i="2"/>
  <c r="I1651" i="2" s="1"/>
  <c r="H1640" i="2"/>
  <c r="I1640" i="2" s="1"/>
  <c r="H1629" i="2"/>
  <c r="I1629" i="2" s="1"/>
  <c r="H1617" i="2"/>
  <c r="I1617" i="2" s="1"/>
  <c r="H1604" i="2"/>
  <c r="I1604" i="2" s="1"/>
  <c r="H1592" i="2"/>
  <c r="I1592" i="2" s="1"/>
  <c r="H1563" i="2"/>
  <c r="I1563" i="2" s="1"/>
  <c r="H2139" i="2"/>
  <c r="I2139" i="2" s="1"/>
  <c r="H2131" i="2"/>
  <c r="I2131" i="2" s="1"/>
  <c r="H2123" i="2"/>
  <c r="I2123" i="2" s="1"/>
  <c r="H2115" i="2"/>
  <c r="I2115" i="2" s="1"/>
  <c r="H2107" i="2"/>
  <c r="I2107" i="2" s="1"/>
  <c r="H2099" i="2"/>
  <c r="I2099" i="2" s="1"/>
  <c r="H2091" i="2"/>
  <c r="I2091" i="2" s="1"/>
  <c r="H2083" i="2"/>
  <c r="I2083" i="2" s="1"/>
  <c r="H2075" i="2"/>
  <c r="I2075" i="2" s="1"/>
  <c r="H2067" i="2"/>
  <c r="I2067" i="2" s="1"/>
  <c r="H2059" i="2"/>
  <c r="I2059" i="2" s="1"/>
  <c r="H2051" i="2"/>
  <c r="I2051" i="2" s="1"/>
  <c r="H2043" i="2"/>
  <c r="I2043" i="2" s="1"/>
  <c r="H2035" i="2"/>
  <c r="I2035" i="2" s="1"/>
  <c r="H2027" i="2"/>
  <c r="I2027" i="2" s="1"/>
  <c r="H2019" i="2"/>
  <c r="I2019" i="2" s="1"/>
  <c r="H2011" i="2"/>
  <c r="I2011" i="2" s="1"/>
  <c r="H2003" i="2"/>
  <c r="I2003" i="2" s="1"/>
  <c r="H1995" i="2"/>
  <c r="I1995" i="2" s="1"/>
  <c r="H1987" i="2"/>
  <c r="I1987" i="2" s="1"/>
  <c r="H1979" i="2"/>
  <c r="I1979" i="2" s="1"/>
  <c r="H1971" i="2"/>
  <c r="I1971" i="2" s="1"/>
  <c r="H1963" i="2"/>
  <c r="I1963" i="2" s="1"/>
  <c r="H1955" i="2"/>
  <c r="I1955" i="2" s="1"/>
  <c r="H1947" i="2"/>
  <c r="I1947" i="2" s="1"/>
  <c r="H1939" i="2"/>
  <c r="I1939" i="2" s="1"/>
  <c r="H1931" i="2"/>
  <c r="I1931" i="2" s="1"/>
  <c r="H1923" i="2"/>
  <c r="I1923" i="2" s="1"/>
  <c r="H1915" i="2"/>
  <c r="I1915" i="2" s="1"/>
  <c r="H1907" i="2"/>
  <c r="I1907" i="2" s="1"/>
  <c r="H1899" i="2"/>
  <c r="I1899" i="2" s="1"/>
  <c r="H1891" i="2"/>
  <c r="I1891" i="2" s="1"/>
  <c r="H1883" i="2"/>
  <c r="I1883" i="2" s="1"/>
  <c r="H1875" i="2"/>
  <c r="I1875" i="2" s="1"/>
  <c r="H1867" i="2"/>
  <c r="I1867" i="2" s="1"/>
  <c r="H1859" i="2"/>
  <c r="I1859" i="2" s="1"/>
  <c r="H1851" i="2"/>
  <c r="I1851" i="2" s="1"/>
  <c r="H1843" i="2"/>
  <c r="I1843" i="2" s="1"/>
  <c r="H1835" i="2"/>
  <c r="I1835" i="2" s="1"/>
  <c r="H1827" i="2"/>
  <c r="I1827" i="2" s="1"/>
  <c r="H1819" i="2"/>
  <c r="I1819" i="2" s="1"/>
  <c r="H1811" i="2"/>
  <c r="I1811" i="2" s="1"/>
  <c r="H1803" i="2"/>
  <c r="I1803" i="2" s="1"/>
  <c r="H1795" i="2"/>
  <c r="I1795" i="2" s="1"/>
  <c r="H1787" i="2"/>
  <c r="I1787" i="2" s="1"/>
  <c r="H1779" i="2"/>
  <c r="I1779" i="2" s="1"/>
  <c r="H1771" i="2"/>
  <c r="I1771" i="2" s="1"/>
  <c r="H1763" i="2"/>
  <c r="I1763" i="2" s="1"/>
  <c r="H1755" i="2"/>
  <c r="I1755" i="2" s="1"/>
  <c r="H1747" i="2"/>
  <c r="I1747" i="2" s="1"/>
  <c r="H1739" i="2"/>
  <c r="I1739" i="2" s="1"/>
  <c r="H1731" i="2"/>
  <c r="I1731" i="2" s="1"/>
  <c r="H1723" i="2"/>
  <c r="I1723" i="2" s="1"/>
  <c r="H1715" i="2"/>
  <c r="I1715" i="2" s="1"/>
  <c r="H1707" i="2"/>
  <c r="I1707" i="2" s="1"/>
  <c r="H1699" i="2"/>
  <c r="I1699" i="2" s="1"/>
  <c r="H1691" i="2"/>
  <c r="I1691" i="2" s="1"/>
  <c r="H1683" i="2"/>
  <c r="I1683" i="2" s="1"/>
  <c r="H1675" i="2"/>
  <c r="I1675" i="2" s="1"/>
  <c r="H1667" i="2"/>
  <c r="I1667" i="2" s="1"/>
  <c r="H1659" i="2"/>
  <c r="I1659" i="2" s="1"/>
  <c r="H1649" i="2"/>
  <c r="I1649" i="2" s="1"/>
  <c r="H1638" i="2"/>
  <c r="I1638" i="2" s="1"/>
  <c r="H1628" i="2"/>
  <c r="I1628" i="2" s="1"/>
  <c r="H1616" i="2"/>
  <c r="I1616" i="2" s="1"/>
  <c r="H1603" i="2"/>
  <c r="I1603" i="2" s="1"/>
  <c r="H1589" i="2"/>
  <c r="I1589" i="2" s="1"/>
  <c r="H1553" i="2"/>
  <c r="H1825" i="2"/>
  <c r="I1825" i="2" s="1"/>
  <c r="H1817" i="2"/>
  <c r="I1817" i="2" s="1"/>
  <c r="H1809" i="2"/>
  <c r="I1809" i="2" s="1"/>
  <c r="H1801" i="2"/>
  <c r="I1801" i="2" s="1"/>
  <c r="H1793" i="2"/>
  <c r="I1793" i="2" s="1"/>
  <c r="H1785" i="2"/>
  <c r="I1785" i="2" s="1"/>
  <c r="H1777" i="2"/>
  <c r="I1777" i="2" s="1"/>
  <c r="H1769" i="2"/>
  <c r="I1769" i="2" s="1"/>
  <c r="H1761" i="2"/>
  <c r="I1761" i="2" s="1"/>
  <c r="H1753" i="2"/>
  <c r="I1753" i="2" s="1"/>
  <c r="H1745" i="2"/>
  <c r="I1745" i="2" s="1"/>
  <c r="H1737" i="2"/>
  <c r="I1737" i="2" s="1"/>
  <c r="H1729" i="2"/>
  <c r="I1729" i="2" s="1"/>
  <c r="H1721" i="2"/>
  <c r="I1721" i="2" s="1"/>
  <c r="H1713" i="2"/>
  <c r="I1713" i="2" s="1"/>
  <c r="H1705" i="2"/>
  <c r="I1705" i="2" s="1"/>
  <c r="H1697" i="2"/>
  <c r="I1697" i="2" s="1"/>
  <c r="H1689" i="2"/>
  <c r="I1689" i="2" s="1"/>
  <c r="H1681" i="2"/>
  <c r="I1681" i="2" s="1"/>
  <c r="H1673" i="2"/>
  <c r="I1673" i="2" s="1"/>
  <c r="H1665" i="2"/>
  <c r="I1665" i="2" s="1"/>
  <c r="H1657" i="2"/>
  <c r="I1657" i="2" s="1"/>
  <c r="H1646" i="2"/>
  <c r="I1646" i="2" s="1"/>
  <c r="H1636" i="2"/>
  <c r="I1636" i="2" s="1"/>
  <c r="H1625" i="2"/>
  <c r="I1625" i="2" s="1"/>
  <c r="H1612" i="2"/>
  <c r="I1612" i="2" s="1"/>
  <c r="H1600" i="2"/>
  <c r="I1600" i="2" s="1"/>
  <c r="H1587" i="2"/>
  <c r="I1587" i="2" s="1"/>
  <c r="H1580" i="2"/>
  <c r="I1580" i="2" s="1"/>
  <c r="H1561" i="2"/>
  <c r="H1577" i="2"/>
  <c r="I1577" i="2" s="1"/>
  <c r="H1550" i="2"/>
  <c r="H1576" i="2"/>
  <c r="I1576" i="2" s="1"/>
  <c r="H1547" i="2"/>
  <c r="H1572" i="2"/>
  <c r="I1572" i="2" s="1"/>
  <c r="H1539" i="2"/>
  <c r="H1584" i="2"/>
  <c r="I1584" i="2" s="1"/>
  <c r="H1569" i="2"/>
  <c r="I1569" i="2" s="1"/>
  <c r="H1542" i="2"/>
  <c r="H1529" i="2"/>
  <c r="H1521" i="2"/>
  <c r="I1521" i="2" s="1"/>
  <c r="H1518" i="2"/>
  <c r="H1505" i="2"/>
  <c r="H1499" i="2"/>
  <c r="H1497" i="2"/>
  <c r="H1486" i="2"/>
  <c r="I1486" i="2" s="1"/>
  <c r="H1531" i="2"/>
  <c r="H1481" i="2"/>
  <c r="I1481" i="2" s="1"/>
  <c r="H1526" i="2"/>
  <c r="I1526" i="2" s="1"/>
  <c r="H1489" i="2"/>
  <c r="H1510" i="2"/>
  <c r="H1473" i="2"/>
  <c r="H1507" i="2"/>
  <c r="H1450" i="2"/>
  <c r="I1450" i="2" s="1"/>
  <c r="H1475" i="2"/>
  <c r="H1459" i="2"/>
  <c r="I1459" i="2" s="1"/>
  <c r="H1448" i="2"/>
  <c r="I1448" i="2" s="1"/>
  <c r="H1434" i="2"/>
  <c r="I1434" i="2" s="1"/>
  <c r="H1429" i="2"/>
  <c r="I1429" i="2" s="1"/>
  <c r="H1650" i="2"/>
  <c r="I1650" i="2" s="1"/>
  <c r="H1642" i="2"/>
  <c r="I1642" i="2" s="1"/>
  <c r="H1634" i="2"/>
  <c r="I1634" i="2" s="1"/>
  <c r="H1626" i="2"/>
  <c r="I1626" i="2" s="1"/>
  <c r="H1618" i="2"/>
  <c r="I1618" i="2" s="1"/>
  <c r="H1610" i="2"/>
  <c r="I1610" i="2" s="1"/>
  <c r="H1602" i="2"/>
  <c r="I1602" i="2" s="1"/>
  <c r="H1594" i="2"/>
  <c r="I1594" i="2" s="1"/>
  <c r="H1586" i="2"/>
  <c r="I1586" i="2" s="1"/>
  <c r="H1578" i="2"/>
  <c r="I1578" i="2" s="1"/>
  <c r="H1566" i="2"/>
  <c r="I1566" i="2" s="1"/>
  <c r="H1545" i="2"/>
  <c r="H1523" i="2"/>
  <c r="I1523" i="2" s="1"/>
  <c r="H1502" i="2"/>
  <c r="H1478" i="2"/>
  <c r="H1437" i="2"/>
  <c r="I1437" i="2" s="1"/>
  <c r="H1655" i="2"/>
  <c r="I1655" i="2" s="1"/>
  <c r="H1647" i="2"/>
  <c r="I1647" i="2" s="1"/>
  <c r="H1639" i="2"/>
  <c r="I1639" i="2" s="1"/>
  <c r="H1631" i="2"/>
  <c r="I1631" i="2" s="1"/>
  <c r="H1623" i="2"/>
  <c r="I1623" i="2" s="1"/>
  <c r="H1615" i="2"/>
  <c r="I1615" i="2" s="1"/>
  <c r="H1607" i="2"/>
  <c r="I1607" i="2" s="1"/>
  <c r="H1599" i="2"/>
  <c r="I1599" i="2" s="1"/>
  <c r="H1591" i="2"/>
  <c r="I1591" i="2" s="1"/>
  <c r="H1583" i="2"/>
  <c r="I1583" i="2" s="1"/>
  <c r="H1575" i="2"/>
  <c r="I1575" i="2" s="1"/>
  <c r="H1558" i="2"/>
  <c r="H1537" i="2"/>
  <c r="H1515" i="2"/>
  <c r="H1494" i="2"/>
  <c r="H1467" i="2"/>
  <c r="H1425" i="2"/>
  <c r="I1425" i="2" s="1"/>
  <c r="H1622" i="2"/>
  <c r="I1622" i="2" s="1"/>
  <c r="H1614" i="2"/>
  <c r="I1614" i="2" s="1"/>
  <c r="H1606" i="2"/>
  <c r="I1606" i="2" s="1"/>
  <c r="H1598" i="2"/>
  <c r="I1598" i="2" s="1"/>
  <c r="H1590" i="2"/>
  <c r="I1590" i="2" s="1"/>
  <c r="H1582" i="2"/>
  <c r="I1582" i="2" s="1"/>
  <c r="H1574" i="2"/>
  <c r="I1574" i="2" s="1"/>
  <c r="H1555" i="2"/>
  <c r="H1534" i="2"/>
  <c r="H1513" i="2"/>
  <c r="H1491" i="2"/>
  <c r="H1464" i="2"/>
  <c r="I1464" i="2" s="1"/>
  <c r="H1409" i="2"/>
  <c r="I1409" i="2" s="1"/>
  <c r="H1357" i="2"/>
  <c r="H1403" i="2"/>
  <c r="I1403" i="2" s="1"/>
  <c r="H1395" i="2"/>
  <c r="I1395" i="2" s="1"/>
  <c r="H1442" i="2"/>
  <c r="I1442" i="2" s="1"/>
  <c r="H1378" i="2"/>
  <c r="H1370" i="2"/>
  <c r="H1353" i="2"/>
  <c r="H1483" i="2"/>
  <c r="I1483" i="2" s="1"/>
  <c r="H1456" i="2"/>
  <c r="I1456" i="2" s="1"/>
  <c r="H1421" i="2"/>
  <c r="I1421" i="2" s="1"/>
  <c r="H1321" i="2"/>
  <c r="I1321" i="2" s="1"/>
  <c r="H1345" i="2"/>
  <c r="I1345" i="2" s="1"/>
  <c r="H1392" i="2"/>
  <c r="H1337" i="2"/>
  <c r="I1337" i="2" s="1"/>
  <c r="H1384" i="2"/>
  <c r="H1325" i="2"/>
  <c r="I1325" i="2" s="1"/>
  <c r="H1417" i="2"/>
  <c r="I1417" i="2" s="1"/>
  <c r="H1365" i="2"/>
  <c r="H1567" i="2"/>
  <c r="I1567" i="2" s="1"/>
  <c r="H1559" i="2"/>
  <c r="H1551" i="2"/>
  <c r="H1543" i="2"/>
  <c r="H1535" i="2"/>
  <c r="H1527" i="2"/>
  <c r="I1527" i="2" s="1"/>
  <c r="H1519" i="2"/>
  <c r="I1519" i="2" s="1"/>
  <c r="H1511" i="2"/>
  <c r="H1503" i="2"/>
  <c r="H1495" i="2"/>
  <c r="H1487" i="2"/>
  <c r="H1479" i="2"/>
  <c r="H1469" i="2"/>
  <c r="H1457" i="2"/>
  <c r="I1457" i="2" s="1"/>
  <c r="H1443" i="2"/>
  <c r="I1443" i="2" s="1"/>
  <c r="H1432" i="2"/>
  <c r="I1432" i="2" s="1"/>
  <c r="H1418" i="2"/>
  <c r="I1418" i="2" s="1"/>
  <c r="H1405" i="2"/>
  <c r="I1405" i="2" s="1"/>
  <c r="H1393" i="2"/>
  <c r="H1379" i="2"/>
  <c r="H1368" i="2"/>
  <c r="H1354" i="2"/>
  <c r="H1338" i="2"/>
  <c r="I1338" i="2" s="1"/>
  <c r="H1322" i="2"/>
  <c r="I1322" i="2" s="1"/>
  <c r="H1573" i="2"/>
  <c r="I1573" i="2" s="1"/>
  <c r="H1565" i="2"/>
  <c r="I1565" i="2" s="1"/>
  <c r="H1557" i="2"/>
  <c r="H1549" i="2"/>
  <c r="H1541" i="2"/>
  <c r="H1533" i="2"/>
  <c r="H1525" i="2"/>
  <c r="I1525" i="2" s="1"/>
  <c r="H1517" i="2"/>
  <c r="H1509" i="2"/>
  <c r="H1501" i="2"/>
  <c r="H1493" i="2"/>
  <c r="H1485" i="2"/>
  <c r="I1485" i="2" s="1"/>
  <c r="H1477" i="2"/>
  <c r="H1466" i="2"/>
  <c r="H1453" i="2"/>
  <c r="I1453" i="2" s="1"/>
  <c r="H1441" i="2"/>
  <c r="I1441" i="2" s="1"/>
  <c r="H1427" i="2"/>
  <c r="I1427" i="2" s="1"/>
  <c r="H1416" i="2"/>
  <c r="I1416" i="2" s="1"/>
  <c r="H1402" i="2"/>
  <c r="I1402" i="2" s="1"/>
  <c r="H1389" i="2"/>
  <c r="H1377" i="2"/>
  <c r="H1363" i="2"/>
  <c r="H1352" i="2"/>
  <c r="H1336" i="2"/>
  <c r="I1336" i="2" s="1"/>
  <c r="H1303" i="2"/>
  <c r="I1303" i="2" s="1"/>
  <c r="H1564" i="2"/>
  <c r="I1564" i="2" s="1"/>
  <c r="H1556" i="2"/>
  <c r="H1548" i="2"/>
  <c r="H1540" i="2"/>
  <c r="H1532" i="2"/>
  <c r="H1524" i="2"/>
  <c r="I1524" i="2" s="1"/>
  <c r="H1516" i="2"/>
  <c r="H1508" i="2"/>
  <c r="H1500" i="2"/>
  <c r="H1492" i="2"/>
  <c r="H1484" i="2"/>
  <c r="I1484" i="2" s="1"/>
  <c r="H1476" i="2"/>
  <c r="H1465" i="2"/>
  <c r="H1451" i="2"/>
  <c r="I1451" i="2" s="1"/>
  <c r="H1440" i="2"/>
  <c r="I1440" i="2" s="1"/>
  <c r="H1426" i="2"/>
  <c r="I1426" i="2" s="1"/>
  <c r="H1413" i="2"/>
  <c r="I1413" i="2" s="1"/>
  <c r="H1401" i="2"/>
  <c r="I1401" i="2" s="1"/>
  <c r="H1387" i="2"/>
  <c r="H1376" i="2"/>
  <c r="H1362" i="2"/>
  <c r="H1349" i="2"/>
  <c r="I1349" i="2" s="1"/>
  <c r="H1333" i="2"/>
  <c r="I1333" i="2" s="1"/>
  <c r="H1298" i="2"/>
  <c r="I1298" i="2" s="1"/>
  <c r="H1411" i="2"/>
  <c r="I1411" i="2" s="1"/>
  <c r="H1400" i="2"/>
  <c r="I1400" i="2" s="1"/>
  <c r="H1386" i="2"/>
  <c r="H1373" i="2"/>
  <c r="H1361" i="2"/>
  <c r="H1347" i="2"/>
  <c r="I1347" i="2" s="1"/>
  <c r="H1331" i="2"/>
  <c r="I1331" i="2" s="1"/>
  <c r="H1290" i="2"/>
  <c r="H1570" i="2"/>
  <c r="I1570" i="2" s="1"/>
  <c r="H1562" i="2"/>
  <c r="I1562" i="2" s="1"/>
  <c r="H1554" i="2"/>
  <c r="H1546" i="2"/>
  <c r="H1538" i="2"/>
  <c r="H1530" i="2"/>
  <c r="H1522" i="2"/>
  <c r="I1522" i="2" s="1"/>
  <c r="H1514" i="2"/>
  <c r="H1506" i="2"/>
  <c r="H1498" i="2"/>
  <c r="H1490" i="2"/>
  <c r="H1482" i="2"/>
  <c r="I1482" i="2" s="1"/>
  <c r="H1474" i="2"/>
  <c r="H1461" i="2"/>
  <c r="I1461" i="2" s="1"/>
  <c r="H1449" i="2"/>
  <c r="I1449" i="2" s="1"/>
  <c r="H1435" i="2"/>
  <c r="I1435" i="2" s="1"/>
  <c r="H1424" i="2"/>
  <c r="I1424" i="2" s="1"/>
  <c r="H1410" i="2"/>
  <c r="I1410" i="2" s="1"/>
  <c r="H1397" i="2"/>
  <c r="I1397" i="2" s="1"/>
  <c r="H1385" i="2"/>
  <c r="H1371" i="2"/>
  <c r="H1360" i="2"/>
  <c r="H1346" i="2"/>
  <c r="I1346" i="2" s="1"/>
  <c r="H1328" i="2"/>
  <c r="I1328" i="2" s="1"/>
  <c r="H1283" i="2"/>
  <c r="H1568" i="2"/>
  <c r="I1568" i="2" s="1"/>
  <c r="H1560" i="2"/>
  <c r="H1552" i="2"/>
  <c r="H1544" i="2"/>
  <c r="H1536" i="2"/>
  <c r="H1528" i="2"/>
  <c r="I1528" i="2" s="1"/>
  <c r="H1520" i="2"/>
  <c r="I1520" i="2" s="1"/>
  <c r="H1512" i="2"/>
  <c r="H1504" i="2"/>
  <c r="H1496" i="2"/>
  <c r="H1488" i="2"/>
  <c r="H1480" i="2"/>
  <c r="I1480" i="2" s="1"/>
  <c r="H1472" i="2"/>
  <c r="H1458" i="2"/>
  <c r="I1458" i="2" s="1"/>
  <c r="H1445" i="2"/>
  <c r="I1445" i="2" s="1"/>
  <c r="H1433" i="2"/>
  <c r="I1433" i="2" s="1"/>
  <c r="H1419" i="2"/>
  <c r="I1419" i="2" s="1"/>
  <c r="H1408" i="2"/>
  <c r="I1408" i="2" s="1"/>
  <c r="H1394" i="2"/>
  <c r="H1381" i="2"/>
  <c r="H1369" i="2"/>
  <c r="H1355" i="2"/>
  <c r="H1339" i="2"/>
  <c r="I1339" i="2" s="1"/>
  <c r="H1323" i="2"/>
  <c r="I1323" i="2" s="1"/>
  <c r="H1319" i="2"/>
  <c r="I1319" i="2" s="1"/>
  <c r="H1282" i="2"/>
  <c r="H1344" i="2"/>
  <c r="I1344" i="2" s="1"/>
  <c r="H1330" i="2"/>
  <c r="I1330" i="2" s="1"/>
  <c r="H1311" i="2"/>
  <c r="I1311" i="2" s="1"/>
  <c r="H1279" i="2"/>
  <c r="H1341" i="2"/>
  <c r="I1341" i="2" s="1"/>
  <c r="H1329" i="2"/>
  <c r="I1329" i="2" s="1"/>
  <c r="H1306" i="2"/>
  <c r="I1306" i="2" s="1"/>
  <c r="H1267" i="2"/>
  <c r="H1299" i="2"/>
  <c r="I1299" i="2" s="1"/>
  <c r="H1471" i="2"/>
  <c r="H1463" i="2"/>
  <c r="I1463" i="2" s="1"/>
  <c r="H1455" i="2"/>
  <c r="I1455" i="2" s="1"/>
  <c r="H1447" i="2"/>
  <c r="I1447" i="2" s="1"/>
  <c r="H1439" i="2"/>
  <c r="I1439" i="2" s="1"/>
  <c r="H1431" i="2"/>
  <c r="I1431" i="2" s="1"/>
  <c r="H1423" i="2"/>
  <c r="I1423" i="2" s="1"/>
  <c r="H1415" i="2"/>
  <c r="I1415" i="2" s="1"/>
  <c r="H1407" i="2"/>
  <c r="I1407" i="2" s="1"/>
  <c r="H1399" i="2"/>
  <c r="I1399" i="2" s="1"/>
  <c r="H1391" i="2"/>
  <c r="H1383" i="2"/>
  <c r="H1375" i="2"/>
  <c r="H1367" i="2"/>
  <c r="H1359" i="2"/>
  <c r="H1351" i="2"/>
  <c r="H1343" i="2"/>
  <c r="I1343" i="2" s="1"/>
  <c r="H1335" i="2"/>
  <c r="I1335" i="2" s="1"/>
  <c r="H1327" i="2"/>
  <c r="I1327" i="2" s="1"/>
  <c r="H1315" i="2"/>
  <c r="I1315" i="2" s="1"/>
  <c r="H1295" i="2"/>
  <c r="I1295" i="2" s="1"/>
  <c r="H1263" i="2"/>
  <c r="H1470" i="2"/>
  <c r="H1462" i="2"/>
  <c r="I1462" i="2" s="1"/>
  <c r="H1454" i="2"/>
  <c r="I1454" i="2" s="1"/>
  <c r="H1446" i="2"/>
  <c r="I1446" i="2" s="1"/>
  <c r="H1438" i="2"/>
  <c r="I1438" i="2" s="1"/>
  <c r="H1430" i="2"/>
  <c r="I1430" i="2" s="1"/>
  <c r="H1422" i="2"/>
  <c r="I1422" i="2" s="1"/>
  <c r="H1414" i="2"/>
  <c r="I1414" i="2" s="1"/>
  <c r="H1406" i="2"/>
  <c r="I1406" i="2" s="1"/>
  <c r="H1398" i="2"/>
  <c r="I1398" i="2" s="1"/>
  <c r="H1390" i="2"/>
  <c r="H1382" i="2"/>
  <c r="H1374" i="2"/>
  <c r="H1366" i="2"/>
  <c r="H1358" i="2"/>
  <c r="H1350" i="2"/>
  <c r="H1342" i="2"/>
  <c r="I1342" i="2" s="1"/>
  <c r="H1334" i="2"/>
  <c r="I1334" i="2" s="1"/>
  <c r="H1326" i="2"/>
  <c r="I1326" i="2" s="1"/>
  <c r="H1314" i="2"/>
  <c r="I1314" i="2" s="1"/>
  <c r="H1291" i="2"/>
  <c r="I1291" i="2" s="1"/>
  <c r="H1245" i="2"/>
  <c r="H1468" i="2"/>
  <c r="H1460" i="2"/>
  <c r="I1460" i="2" s="1"/>
  <c r="H1452" i="2"/>
  <c r="I1452" i="2" s="1"/>
  <c r="H1444" i="2"/>
  <c r="I1444" i="2" s="1"/>
  <c r="H1436" i="2"/>
  <c r="I1436" i="2" s="1"/>
  <c r="H1428" i="2"/>
  <c r="I1428" i="2" s="1"/>
  <c r="H1420" i="2"/>
  <c r="I1420" i="2" s="1"/>
  <c r="H1412" i="2"/>
  <c r="I1412" i="2" s="1"/>
  <c r="H1404" i="2"/>
  <c r="I1404" i="2" s="1"/>
  <c r="H1396" i="2"/>
  <c r="I1396" i="2" s="1"/>
  <c r="H1388" i="2"/>
  <c r="H1380" i="2"/>
  <c r="H1372" i="2"/>
  <c r="H1364" i="2"/>
  <c r="H1356" i="2"/>
  <c r="H1348" i="2"/>
  <c r="I1348" i="2" s="1"/>
  <c r="H1340" i="2"/>
  <c r="I1340" i="2" s="1"/>
  <c r="H1332" i="2"/>
  <c r="I1332" i="2" s="1"/>
  <c r="H1324" i="2"/>
  <c r="I1324" i="2" s="1"/>
  <c r="H1307" i="2"/>
  <c r="I1307" i="2" s="1"/>
  <c r="H1287" i="2"/>
  <c r="H1259" i="2"/>
  <c r="H1250" i="2"/>
  <c r="H1234" i="2"/>
  <c r="H1274" i="2"/>
  <c r="H1238" i="2"/>
  <c r="H1266" i="2"/>
  <c r="H1239" i="2"/>
  <c r="H1258" i="2"/>
  <c r="H1227" i="2"/>
  <c r="H1275" i="2"/>
  <c r="H1255" i="2"/>
  <c r="H1226" i="2"/>
  <c r="H1271" i="2"/>
  <c r="H1248" i="2"/>
  <c r="H1317" i="2"/>
  <c r="I1317" i="2" s="1"/>
  <c r="H1309" i="2"/>
  <c r="I1309" i="2" s="1"/>
  <c r="H1301" i="2"/>
  <c r="I1301" i="2" s="1"/>
  <c r="H1293" i="2"/>
  <c r="I1293" i="2" s="1"/>
  <c r="H1285" i="2"/>
  <c r="H1277" i="2"/>
  <c r="H1269" i="2"/>
  <c r="H1261" i="2"/>
  <c r="H1253" i="2"/>
  <c r="H1242" i="2"/>
  <c r="H1231" i="2"/>
  <c r="H1316" i="2"/>
  <c r="I1316" i="2" s="1"/>
  <c r="H1308" i="2"/>
  <c r="I1308" i="2" s="1"/>
  <c r="H1300" i="2"/>
  <c r="I1300" i="2" s="1"/>
  <c r="H1292" i="2"/>
  <c r="I1292" i="2" s="1"/>
  <c r="H1284" i="2"/>
  <c r="H1276" i="2"/>
  <c r="H1268" i="2"/>
  <c r="H1260" i="2"/>
  <c r="H1251" i="2"/>
  <c r="H1240" i="2"/>
  <c r="H1230" i="2"/>
  <c r="H1313" i="2"/>
  <c r="I1313" i="2" s="1"/>
  <c r="H1305" i="2"/>
  <c r="I1305" i="2" s="1"/>
  <c r="H1297" i="2"/>
  <c r="I1297" i="2" s="1"/>
  <c r="H1289" i="2"/>
  <c r="H1281" i="2"/>
  <c r="H1273" i="2"/>
  <c r="H1265" i="2"/>
  <c r="H1257" i="2"/>
  <c r="H1247" i="2"/>
  <c r="H1237" i="2"/>
  <c r="H1224" i="2"/>
  <c r="H1320" i="2"/>
  <c r="I1320" i="2" s="1"/>
  <c r="H1312" i="2"/>
  <c r="I1312" i="2" s="1"/>
  <c r="H1304" i="2"/>
  <c r="I1304" i="2" s="1"/>
  <c r="H1296" i="2"/>
  <c r="I1296" i="2" s="1"/>
  <c r="H1288" i="2"/>
  <c r="H1280" i="2"/>
  <c r="H1272" i="2"/>
  <c r="H1264" i="2"/>
  <c r="H1256" i="2"/>
  <c r="H1246" i="2"/>
  <c r="H1235" i="2"/>
  <c r="H1223" i="2"/>
  <c r="H1318" i="2"/>
  <c r="I1318" i="2" s="1"/>
  <c r="H1310" i="2"/>
  <c r="I1310" i="2" s="1"/>
  <c r="H1302" i="2"/>
  <c r="I1302" i="2" s="1"/>
  <c r="H1294" i="2"/>
  <c r="I1294" i="2" s="1"/>
  <c r="H1286" i="2"/>
  <c r="H1278" i="2"/>
  <c r="H1270" i="2"/>
  <c r="H1262" i="2"/>
  <c r="H1254" i="2"/>
  <c r="H1243" i="2"/>
  <c r="H1232" i="2"/>
  <c r="H1218" i="2"/>
  <c r="H1216" i="2"/>
  <c r="H1215" i="2"/>
  <c r="H1202" i="2"/>
  <c r="H1222" i="2"/>
  <c r="H1219" i="2"/>
  <c r="H1199" i="2"/>
  <c r="H1168" i="2"/>
  <c r="H1088" i="2"/>
  <c r="H1211" i="2"/>
  <c r="H1203" i="2"/>
  <c r="H1206" i="2"/>
  <c r="H1186" i="2"/>
  <c r="H1214" i="2"/>
  <c r="H1200" i="2"/>
  <c r="H1032" i="2"/>
  <c r="I1032" i="2" s="1"/>
  <c r="H1210" i="2"/>
  <c r="H1195" i="2"/>
  <c r="H1208" i="2"/>
  <c r="H1192" i="2"/>
  <c r="H1207" i="2"/>
  <c r="H1187" i="2"/>
  <c r="H1190" i="2"/>
  <c r="H1104" i="2"/>
  <c r="H1198" i="2"/>
  <c r="H1184" i="2"/>
  <c r="H1024" i="2"/>
  <c r="I1024" i="2" s="1"/>
  <c r="H1194" i="2"/>
  <c r="H1164" i="2"/>
  <c r="H1155" i="2"/>
  <c r="H1191" i="2"/>
  <c r="H1119" i="2"/>
  <c r="I1119" i="2" s="1"/>
  <c r="H1171" i="2"/>
  <c r="H1126" i="2"/>
  <c r="I1126" i="2" s="1"/>
  <c r="H1040" i="2"/>
  <c r="I1040" i="2" s="1"/>
  <c r="H1156" i="2"/>
  <c r="H1096" i="2"/>
  <c r="H1008" i="2"/>
  <c r="I1008" i="2" s="1"/>
  <c r="H1180" i="2"/>
  <c r="H1151" i="2"/>
  <c r="I1151" i="2" s="1"/>
  <c r="H1072" i="2"/>
  <c r="H1179" i="2"/>
  <c r="H1144" i="2"/>
  <c r="I1144" i="2" s="1"/>
  <c r="H1064" i="2"/>
  <c r="H1172" i="2"/>
  <c r="H1133" i="2"/>
  <c r="I1133" i="2" s="1"/>
  <c r="H1056" i="2"/>
  <c r="H960" i="2"/>
  <c r="I960" i="2" s="1"/>
  <c r="H903" i="2"/>
  <c r="H855" i="2"/>
  <c r="H807" i="2"/>
  <c r="H1000" i="2"/>
  <c r="H992" i="2"/>
  <c r="I992" i="2" s="1"/>
  <c r="H970" i="2"/>
  <c r="I970" i="2" s="1"/>
  <c r="H951" i="2"/>
  <c r="H839" i="2"/>
  <c r="H928" i="2"/>
  <c r="I928" i="2" s="1"/>
  <c r="H919" i="2"/>
  <c r="I919" i="2" s="1"/>
  <c r="H871" i="2"/>
  <c r="I871" i="2" s="1"/>
  <c r="H1130" i="2"/>
  <c r="I1130" i="2" s="1"/>
  <c r="H1103" i="2"/>
  <c r="H1071" i="2"/>
  <c r="H1039" i="2"/>
  <c r="I1039" i="2" s="1"/>
  <c r="H1007" i="2"/>
  <c r="H968" i="2"/>
  <c r="I968" i="2" s="1"/>
  <c r="H927" i="2"/>
  <c r="I927" i="2" s="1"/>
  <c r="H866" i="2"/>
  <c r="H802" i="2"/>
  <c r="H1249" i="2"/>
  <c r="H1241" i="2"/>
  <c r="H1233" i="2"/>
  <c r="H1225" i="2"/>
  <c r="H1217" i="2"/>
  <c r="H1209" i="2"/>
  <c r="H1201" i="2"/>
  <c r="H1193" i="2"/>
  <c r="H1185" i="2"/>
  <c r="H1170" i="2"/>
  <c r="H1154" i="2"/>
  <c r="H1128" i="2"/>
  <c r="I1128" i="2" s="1"/>
  <c r="H1102" i="2"/>
  <c r="H1070" i="2"/>
  <c r="H1038" i="2"/>
  <c r="I1038" i="2" s="1"/>
  <c r="H1006" i="2"/>
  <c r="I1006" i="2" s="1"/>
  <c r="H967" i="2"/>
  <c r="I967" i="2" s="1"/>
  <c r="H922" i="2"/>
  <c r="I922" i="2" s="1"/>
  <c r="H863" i="2"/>
  <c r="H791" i="2"/>
  <c r="H738" i="2"/>
  <c r="H1163" i="2"/>
  <c r="H1143" i="2"/>
  <c r="I1143" i="2" s="1"/>
  <c r="H1118" i="2"/>
  <c r="I1118" i="2" s="1"/>
  <c r="H1087" i="2"/>
  <c r="H1055" i="2"/>
  <c r="H1023" i="2"/>
  <c r="I1023" i="2" s="1"/>
  <c r="H991" i="2"/>
  <c r="H946" i="2"/>
  <c r="H898" i="2"/>
  <c r="H834" i="2"/>
  <c r="H1229" i="2"/>
  <c r="H1221" i="2"/>
  <c r="H1213" i="2"/>
  <c r="H1205" i="2"/>
  <c r="H1197" i="2"/>
  <c r="H1189" i="2"/>
  <c r="H1178" i="2"/>
  <c r="H1162" i="2"/>
  <c r="H1142" i="2"/>
  <c r="I1142" i="2" s="1"/>
  <c r="H1117" i="2"/>
  <c r="I1117" i="2" s="1"/>
  <c r="H1086" i="2"/>
  <c r="H1054" i="2"/>
  <c r="H1022" i="2"/>
  <c r="I1022" i="2" s="1"/>
  <c r="H986" i="2"/>
  <c r="I986" i="2" s="1"/>
  <c r="H944" i="2"/>
  <c r="H895" i="2"/>
  <c r="H831" i="2"/>
  <c r="H1252" i="2"/>
  <c r="H1244" i="2"/>
  <c r="H1236" i="2"/>
  <c r="H1228" i="2"/>
  <c r="H1220" i="2"/>
  <c r="H1212" i="2"/>
  <c r="H1204" i="2"/>
  <c r="H1196" i="2"/>
  <c r="H1188" i="2"/>
  <c r="H1176" i="2"/>
  <c r="H1160" i="2"/>
  <c r="H1138" i="2"/>
  <c r="I1138" i="2" s="1"/>
  <c r="H1112" i="2"/>
  <c r="I1112" i="2" s="1"/>
  <c r="H1080" i="2"/>
  <c r="H1048" i="2"/>
  <c r="I1048" i="2" s="1"/>
  <c r="H1016" i="2"/>
  <c r="I1016" i="2" s="1"/>
  <c r="H983" i="2"/>
  <c r="I983" i="2" s="1"/>
  <c r="H938" i="2"/>
  <c r="H887" i="2"/>
  <c r="H823" i="2"/>
  <c r="H775" i="2"/>
  <c r="H735" i="2"/>
  <c r="H799" i="2"/>
  <c r="H767" i="2"/>
  <c r="H666" i="2"/>
  <c r="I666" i="2" s="1"/>
  <c r="H658" i="2"/>
  <c r="H610" i="2"/>
  <c r="I610" i="2" s="1"/>
  <c r="H594" i="2"/>
  <c r="H711" i="2"/>
  <c r="I711" i="2" s="1"/>
  <c r="H703" i="2"/>
  <c r="I703" i="2" s="1"/>
  <c r="H770" i="2"/>
  <c r="H706" i="2"/>
  <c r="I706" i="2" s="1"/>
  <c r="H602" i="2"/>
  <c r="I602" i="2" s="1"/>
  <c r="H759" i="2"/>
  <c r="H695" i="2"/>
  <c r="I695" i="2" s="1"/>
  <c r="H522" i="2"/>
  <c r="H743" i="2"/>
  <c r="H674" i="2"/>
  <c r="I674" i="2" s="1"/>
  <c r="H482" i="2"/>
  <c r="I482" i="2" s="1"/>
  <c r="H727" i="2"/>
  <c r="H642" i="2"/>
  <c r="H1183" i="2"/>
  <c r="H1175" i="2"/>
  <c r="H1167" i="2"/>
  <c r="H1159" i="2"/>
  <c r="H1150" i="2"/>
  <c r="I1150" i="2" s="1"/>
  <c r="H1136" i="2"/>
  <c r="I1136" i="2" s="1"/>
  <c r="H1125" i="2"/>
  <c r="I1125" i="2" s="1"/>
  <c r="H1111" i="2"/>
  <c r="I1111" i="2" s="1"/>
  <c r="H1095" i="2"/>
  <c r="H1079" i="2"/>
  <c r="H1063" i="2"/>
  <c r="H1047" i="2"/>
  <c r="I1047" i="2" s="1"/>
  <c r="H1031" i="2"/>
  <c r="I1031" i="2" s="1"/>
  <c r="H1015" i="2"/>
  <c r="I1015" i="2" s="1"/>
  <c r="H999" i="2"/>
  <c r="I999" i="2" s="1"/>
  <c r="H978" i="2"/>
  <c r="I978" i="2" s="1"/>
  <c r="H959" i="2"/>
  <c r="I959" i="2" s="1"/>
  <c r="H936" i="2"/>
  <c r="H914" i="2"/>
  <c r="I914" i="2" s="1"/>
  <c r="H882" i="2"/>
  <c r="I882" i="2" s="1"/>
  <c r="H850" i="2"/>
  <c r="H818" i="2"/>
  <c r="H786" i="2"/>
  <c r="H754" i="2"/>
  <c r="H722" i="2"/>
  <c r="H690" i="2"/>
  <c r="I690" i="2" s="1"/>
  <c r="H634" i="2"/>
  <c r="I634" i="2" s="1"/>
  <c r="H554" i="2"/>
  <c r="H442" i="2"/>
  <c r="I442" i="2" s="1"/>
  <c r="H1182" i="2"/>
  <c r="H1174" i="2"/>
  <c r="H1166" i="2"/>
  <c r="H1158" i="2"/>
  <c r="H1149" i="2"/>
  <c r="I1149" i="2" s="1"/>
  <c r="H1135" i="2"/>
  <c r="I1135" i="2" s="1"/>
  <c r="H1122" i="2"/>
  <c r="I1122" i="2" s="1"/>
  <c r="H1110" i="2"/>
  <c r="H1094" i="2"/>
  <c r="H1078" i="2"/>
  <c r="H1062" i="2"/>
  <c r="H1046" i="2"/>
  <c r="I1046" i="2" s="1"/>
  <c r="H1030" i="2"/>
  <c r="I1030" i="2" s="1"/>
  <c r="H1014" i="2"/>
  <c r="I1014" i="2" s="1"/>
  <c r="H998" i="2"/>
  <c r="H976" i="2"/>
  <c r="I976" i="2" s="1"/>
  <c r="H954" i="2"/>
  <c r="H935" i="2"/>
  <c r="H911" i="2"/>
  <c r="I911" i="2" s="1"/>
  <c r="H879" i="2"/>
  <c r="I879" i="2" s="1"/>
  <c r="H847" i="2"/>
  <c r="H815" i="2"/>
  <c r="H783" i="2"/>
  <c r="H751" i="2"/>
  <c r="H719" i="2"/>
  <c r="I719" i="2" s="1"/>
  <c r="H687" i="2"/>
  <c r="I687" i="2" s="1"/>
  <c r="H626" i="2"/>
  <c r="I626" i="2" s="1"/>
  <c r="H546" i="2"/>
  <c r="H370" i="2"/>
  <c r="I370" i="2" s="1"/>
  <c r="H1181" i="2"/>
  <c r="H1173" i="2"/>
  <c r="H1165" i="2"/>
  <c r="H1157" i="2"/>
  <c r="H1146" i="2"/>
  <c r="I1146" i="2" s="1"/>
  <c r="H1134" i="2"/>
  <c r="I1134" i="2" s="1"/>
  <c r="H1120" i="2"/>
  <c r="I1120" i="2" s="1"/>
  <c r="H1106" i="2"/>
  <c r="H1090" i="2"/>
  <c r="H1074" i="2"/>
  <c r="H1058" i="2"/>
  <c r="H1042" i="2"/>
  <c r="I1042" i="2" s="1"/>
  <c r="H1026" i="2"/>
  <c r="I1026" i="2" s="1"/>
  <c r="H1010" i="2"/>
  <c r="H994" i="2"/>
  <c r="H975" i="2"/>
  <c r="I975" i="2" s="1"/>
  <c r="H952" i="2"/>
  <c r="H930" i="2"/>
  <c r="I930" i="2" s="1"/>
  <c r="H906" i="2"/>
  <c r="H874" i="2"/>
  <c r="I874" i="2" s="1"/>
  <c r="H842" i="2"/>
  <c r="H810" i="2"/>
  <c r="H778" i="2"/>
  <c r="H746" i="2"/>
  <c r="H714" i="2"/>
  <c r="I714" i="2" s="1"/>
  <c r="H682" i="2"/>
  <c r="I682" i="2" s="1"/>
  <c r="H618" i="2"/>
  <c r="I618" i="2" s="1"/>
  <c r="H538" i="2"/>
  <c r="H330" i="2"/>
  <c r="I330" i="2" s="1"/>
  <c r="H530" i="2"/>
  <c r="H178" i="2"/>
  <c r="I178" i="2" s="1"/>
  <c r="H1177" i="2"/>
  <c r="H1169" i="2"/>
  <c r="H1161" i="2"/>
  <c r="H1152" i="2"/>
  <c r="I1152" i="2" s="1"/>
  <c r="H1141" i="2"/>
  <c r="I1141" i="2" s="1"/>
  <c r="H1127" i="2"/>
  <c r="I1127" i="2" s="1"/>
  <c r="H1114" i="2"/>
  <c r="I1114" i="2" s="1"/>
  <c r="H1098" i="2"/>
  <c r="H1082" i="2"/>
  <c r="H1066" i="2"/>
  <c r="H1050" i="2"/>
  <c r="H1034" i="2"/>
  <c r="I1034" i="2" s="1"/>
  <c r="H1018" i="2"/>
  <c r="I1018" i="2" s="1"/>
  <c r="H1002" i="2"/>
  <c r="H984" i="2"/>
  <c r="I984" i="2" s="1"/>
  <c r="H962" i="2"/>
  <c r="I962" i="2" s="1"/>
  <c r="H943" i="2"/>
  <c r="H920" i="2"/>
  <c r="I920" i="2" s="1"/>
  <c r="H890" i="2"/>
  <c r="H858" i="2"/>
  <c r="H826" i="2"/>
  <c r="H794" i="2"/>
  <c r="H762" i="2"/>
  <c r="H730" i="2"/>
  <c r="H698" i="2"/>
  <c r="I698" i="2" s="1"/>
  <c r="H650" i="2"/>
  <c r="H586" i="2"/>
  <c r="H474" i="2"/>
  <c r="I474" i="2" s="1"/>
  <c r="H570" i="2"/>
  <c r="H458" i="2"/>
  <c r="I458" i="2" s="1"/>
  <c r="H466" i="2"/>
  <c r="I466" i="2" s="1"/>
  <c r="H298" i="2"/>
  <c r="I298" i="2" s="1"/>
  <c r="H426" i="2"/>
  <c r="I426" i="2" s="1"/>
  <c r="H506" i="2"/>
  <c r="H394" i="2"/>
  <c r="I394" i="2" s="1"/>
  <c r="H490" i="2"/>
  <c r="H386" i="2"/>
  <c r="I386" i="2" s="1"/>
  <c r="H578" i="2"/>
  <c r="H514" i="2"/>
  <c r="H450" i="2"/>
  <c r="I450" i="2" s="1"/>
  <c r="H322" i="2"/>
  <c r="I322" i="2" s="1"/>
  <c r="H562" i="2"/>
  <c r="H498" i="2"/>
  <c r="H434" i="2"/>
  <c r="I434" i="2" s="1"/>
  <c r="H250" i="2"/>
  <c r="I250" i="2" s="1"/>
  <c r="H402" i="2"/>
  <c r="I402" i="2" s="1"/>
  <c r="H338" i="2"/>
  <c r="I338" i="2" s="1"/>
  <c r="H258" i="2"/>
  <c r="I258" i="2" s="1"/>
  <c r="H378" i="2"/>
  <c r="I378" i="2" s="1"/>
  <c r="H314" i="2"/>
  <c r="H66" i="2"/>
  <c r="H362" i="2"/>
  <c r="I362" i="2" s="1"/>
  <c r="H282" i="2"/>
  <c r="I282" i="2" s="1"/>
  <c r="H418" i="2"/>
  <c r="I418" i="2" s="1"/>
  <c r="H354" i="2"/>
  <c r="I354" i="2" s="1"/>
  <c r="H274" i="2"/>
  <c r="I274" i="2" s="1"/>
  <c r="H410" i="2"/>
  <c r="I410" i="2" s="1"/>
  <c r="H346" i="2"/>
  <c r="I346" i="2" s="1"/>
  <c r="H266" i="2"/>
  <c r="I266" i="2" s="1"/>
  <c r="H306" i="2"/>
  <c r="H242" i="2"/>
  <c r="I242" i="2" s="1"/>
  <c r="H290" i="2"/>
  <c r="I290" i="2" s="1"/>
  <c r="H130" i="2"/>
  <c r="H186" i="2"/>
  <c r="I186" i="2" s="1"/>
  <c r="H74" i="2"/>
  <c r="H154" i="2"/>
  <c r="H42" i="2"/>
  <c r="H138" i="2"/>
  <c r="H34" i="2"/>
  <c r="H218" i="2"/>
  <c r="I218" i="2" s="1"/>
  <c r="H122" i="2"/>
  <c r="I122" i="2" s="1"/>
  <c r="H202" i="2"/>
  <c r="I202" i="2" s="1"/>
  <c r="H114" i="2"/>
  <c r="I114" i="2" s="1"/>
  <c r="H194" i="2"/>
  <c r="I194" i="2" s="1"/>
  <c r="H90" i="2"/>
  <c r="H234" i="2"/>
  <c r="I234" i="2" s="1"/>
  <c r="H170" i="2"/>
  <c r="I170" i="2" s="1"/>
  <c r="H106" i="2"/>
  <c r="H26" i="2"/>
  <c r="H226" i="2"/>
  <c r="I226" i="2" s="1"/>
  <c r="H162" i="2"/>
  <c r="I162" i="2" s="1"/>
  <c r="H98" i="2"/>
  <c r="H10" i="2"/>
  <c r="H210" i="2"/>
  <c r="I210" i="2" s="1"/>
  <c r="H146" i="2"/>
  <c r="H82" i="2"/>
  <c r="H18" i="2"/>
  <c r="H58" i="2"/>
  <c r="H990" i="2"/>
  <c r="H912" i="2"/>
  <c r="I912" i="2" s="1"/>
  <c r="H904" i="2"/>
  <c r="H679" i="2"/>
  <c r="I679" i="2" s="1"/>
  <c r="H671" i="2"/>
  <c r="I671" i="2" s="1"/>
  <c r="H663" i="2"/>
  <c r="H655" i="2"/>
  <c r="H647" i="2"/>
  <c r="H639" i="2"/>
  <c r="H631" i="2"/>
  <c r="I631" i="2" s="1"/>
  <c r="H982" i="2"/>
  <c r="I982" i="2" s="1"/>
  <c r="H974" i="2"/>
  <c r="I974" i="2" s="1"/>
  <c r="H966" i="2"/>
  <c r="I966" i="2" s="1"/>
  <c r="H958" i="2"/>
  <c r="I958" i="2" s="1"/>
  <c r="H950" i="2"/>
  <c r="H1148" i="2"/>
  <c r="I1148" i="2" s="1"/>
  <c r="H1140" i="2"/>
  <c r="I1140" i="2" s="1"/>
  <c r="H1132" i="2"/>
  <c r="I1132" i="2" s="1"/>
  <c r="H1124" i="2"/>
  <c r="I1124" i="2" s="1"/>
  <c r="H1116" i="2"/>
  <c r="I1116" i="2" s="1"/>
  <c r="H1147" i="2"/>
  <c r="I1147" i="2" s="1"/>
  <c r="H1139" i="2"/>
  <c r="I1139" i="2" s="1"/>
  <c r="H1131" i="2"/>
  <c r="I1131" i="2" s="1"/>
  <c r="H1123" i="2"/>
  <c r="I1123" i="2" s="1"/>
  <c r="H1115" i="2"/>
  <c r="I1115" i="2" s="1"/>
  <c r="H1153" i="2"/>
  <c r="I1153" i="2" s="1"/>
  <c r="H1145" i="2"/>
  <c r="I1145" i="2" s="1"/>
  <c r="H1137" i="2"/>
  <c r="I1137" i="2" s="1"/>
  <c r="H1129" i="2"/>
  <c r="I1129" i="2" s="1"/>
  <c r="H1121" i="2"/>
  <c r="I1121" i="2" s="1"/>
  <c r="H1113" i="2"/>
  <c r="I1113" i="2" s="1"/>
  <c r="H896" i="2"/>
  <c r="H888" i="2"/>
  <c r="H880" i="2"/>
  <c r="I880" i="2" s="1"/>
  <c r="H872" i="2"/>
  <c r="I872" i="2" s="1"/>
  <c r="H623" i="2"/>
  <c r="I623" i="2" s="1"/>
  <c r="H615" i="2"/>
  <c r="I615" i="2" s="1"/>
  <c r="H607" i="2"/>
  <c r="I607" i="2" s="1"/>
  <c r="H599" i="2"/>
  <c r="I599" i="2" s="1"/>
  <c r="H591" i="2"/>
  <c r="H583" i="2"/>
  <c r="H942" i="2"/>
  <c r="H934" i="2"/>
  <c r="H926" i="2"/>
  <c r="I926" i="2" s="1"/>
  <c r="H918" i="2"/>
  <c r="I918" i="2" s="1"/>
  <c r="H864" i="2"/>
  <c r="H856" i="2"/>
  <c r="H848" i="2"/>
  <c r="H840" i="2"/>
  <c r="H575" i="2"/>
  <c r="H567" i="2"/>
  <c r="H559" i="2"/>
  <c r="H551" i="2"/>
  <c r="H543" i="2"/>
  <c r="H1109" i="2"/>
  <c r="H1101" i="2"/>
  <c r="H1093" i="2"/>
  <c r="H1085" i="2"/>
  <c r="H1077" i="2"/>
  <c r="H1069" i="2"/>
  <c r="H1061" i="2"/>
  <c r="H1053" i="2"/>
  <c r="H1045" i="2"/>
  <c r="I1045" i="2" s="1"/>
  <c r="H1037" i="2"/>
  <c r="I1037" i="2" s="1"/>
  <c r="H1029" i="2"/>
  <c r="I1029" i="2" s="1"/>
  <c r="H1021" i="2"/>
  <c r="I1021" i="2" s="1"/>
  <c r="H1013" i="2"/>
  <c r="H1005" i="2"/>
  <c r="H997" i="2"/>
  <c r="H989" i="2"/>
  <c r="I989" i="2" s="1"/>
  <c r="H981" i="2"/>
  <c r="I981" i="2" s="1"/>
  <c r="H973" i="2"/>
  <c r="I973" i="2" s="1"/>
  <c r="H965" i="2"/>
  <c r="I965" i="2" s="1"/>
  <c r="H957" i="2"/>
  <c r="I957" i="2" s="1"/>
  <c r="H949" i="2"/>
  <c r="H941" i="2"/>
  <c r="H933" i="2"/>
  <c r="H925" i="2"/>
  <c r="I925" i="2" s="1"/>
  <c r="H917" i="2"/>
  <c r="I917" i="2" s="1"/>
  <c r="H909" i="2"/>
  <c r="H901" i="2"/>
  <c r="H893" i="2"/>
  <c r="H885" i="2"/>
  <c r="I885" i="2" s="1"/>
  <c r="H877" i="2"/>
  <c r="I877" i="2" s="1"/>
  <c r="H869" i="2"/>
  <c r="I869" i="2" s="1"/>
  <c r="H861" i="2"/>
  <c r="H853" i="2"/>
  <c r="H845" i="2"/>
  <c r="H837" i="2"/>
  <c r="H829" i="2"/>
  <c r="H821" i="2"/>
  <c r="H813" i="2"/>
  <c r="H805" i="2"/>
  <c r="H797" i="2"/>
  <c r="H789" i="2"/>
  <c r="H781" i="2"/>
  <c r="H773" i="2"/>
  <c r="H765" i="2"/>
  <c r="H757" i="2"/>
  <c r="H749" i="2"/>
  <c r="H741" i="2"/>
  <c r="H733" i="2"/>
  <c r="H725" i="2"/>
  <c r="H717" i="2"/>
  <c r="I717" i="2" s="1"/>
  <c r="H709" i="2"/>
  <c r="I709" i="2" s="1"/>
  <c r="H701" i="2"/>
  <c r="I701" i="2" s="1"/>
  <c r="H693" i="2"/>
  <c r="I693" i="2" s="1"/>
  <c r="H685" i="2"/>
  <c r="I685" i="2" s="1"/>
  <c r="H677" i="2"/>
  <c r="I677" i="2" s="1"/>
  <c r="H669" i="2"/>
  <c r="I669" i="2" s="1"/>
  <c r="H661" i="2"/>
  <c r="H653" i="2"/>
  <c r="H645" i="2"/>
  <c r="H637" i="2"/>
  <c r="I637" i="2" s="1"/>
  <c r="H629" i="2"/>
  <c r="I629" i="2" s="1"/>
  <c r="H621" i="2"/>
  <c r="I621" i="2" s="1"/>
  <c r="H613" i="2"/>
  <c r="I613" i="2" s="1"/>
  <c r="H605" i="2"/>
  <c r="I605" i="2" s="1"/>
  <c r="H597" i="2"/>
  <c r="I597" i="2" s="1"/>
  <c r="H1108" i="2"/>
  <c r="H1100" i="2"/>
  <c r="H1092" i="2"/>
  <c r="H1084" i="2"/>
  <c r="H1076" i="2"/>
  <c r="H1068" i="2"/>
  <c r="H1060" i="2"/>
  <c r="H1052" i="2"/>
  <c r="H1044" i="2"/>
  <c r="I1044" i="2" s="1"/>
  <c r="H1036" i="2"/>
  <c r="I1036" i="2" s="1"/>
  <c r="H1028" i="2"/>
  <c r="I1028" i="2" s="1"/>
  <c r="H1020" i="2"/>
  <c r="I1020" i="2" s="1"/>
  <c r="H1012" i="2"/>
  <c r="H1004" i="2"/>
  <c r="H996" i="2"/>
  <c r="H988" i="2"/>
  <c r="I988" i="2" s="1"/>
  <c r="H980" i="2"/>
  <c r="I980" i="2" s="1"/>
  <c r="H972" i="2"/>
  <c r="I972" i="2" s="1"/>
  <c r="H964" i="2"/>
  <c r="I964" i="2" s="1"/>
  <c r="H956" i="2"/>
  <c r="I956" i="2" s="1"/>
  <c r="H948" i="2"/>
  <c r="H940" i="2"/>
  <c r="H932" i="2"/>
  <c r="H924" i="2"/>
  <c r="I924" i="2" s="1"/>
  <c r="H916" i="2"/>
  <c r="I916" i="2" s="1"/>
  <c r="H908" i="2"/>
  <c r="H900" i="2"/>
  <c r="H892" i="2"/>
  <c r="H884" i="2"/>
  <c r="I884" i="2" s="1"/>
  <c r="H876" i="2"/>
  <c r="I876" i="2" s="1"/>
  <c r="H868" i="2"/>
  <c r="H860" i="2"/>
  <c r="H852" i="2"/>
  <c r="H844" i="2"/>
  <c r="H836" i="2"/>
  <c r="H828" i="2"/>
  <c r="H820" i="2"/>
  <c r="H812" i="2"/>
  <c r="H804" i="2"/>
  <c r="H796" i="2"/>
  <c r="H788" i="2"/>
  <c r="H780" i="2"/>
  <c r="H772" i="2"/>
  <c r="H764" i="2"/>
  <c r="H756" i="2"/>
  <c r="H748" i="2"/>
  <c r="H740" i="2"/>
  <c r="H732" i="2"/>
  <c r="H1107" i="2"/>
  <c r="H1099" i="2"/>
  <c r="H1091" i="2"/>
  <c r="H1083" i="2"/>
  <c r="H1075" i="2"/>
  <c r="H1067" i="2"/>
  <c r="H1059" i="2"/>
  <c r="H1051" i="2"/>
  <c r="H1043" i="2"/>
  <c r="I1043" i="2" s="1"/>
  <c r="H1035" i="2"/>
  <c r="I1035" i="2" s="1"/>
  <c r="H1027" i="2"/>
  <c r="I1027" i="2" s="1"/>
  <c r="H1019" i="2"/>
  <c r="I1019" i="2" s="1"/>
  <c r="H1011" i="2"/>
  <c r="H1003" i="2"/>
  <c r="H995" i="2"/>
  <c r="H987" i="2"/>
  <c r="I987" i="2" s="1"/>
  <c r="H979" i="2"/>
  <c r="I979" i="2" s="1"/>
  <c r="H971" i="2"/>
  <c r="I971" i="2" s="1"/>
  <c r="H963" i="2"/>
  <c r="I963" i="2" s="1"/>
  <c r="H955" i="2"/>
  <c r="H947" i="2"/>
  <c r="H939" i="2"/>
  <c r="H931" i="2"/>
  <c r="I931" i="2" s="1"/>
  <c r="H923" i="2"/>
  <c r="I923" i="2" s="1"/>
  <c r="H915" i="2"/>
  <c r="I915" i="2" s="1"/>
  <c r="H907" i="2"/>
  <c r="H899" i="2"/>
  <c r="H891" i="2"/>
  <c r="H883" i="2"/>
  <c r="I883" i="2" s="1"/>
  <c r="H875" i="2"/>
  <c r="I875" i="2" s="1"/>
  <c r="H867" i="2"/>
  <c r="H859" i="2"/>
  <c r="H851" i="2"/>
  <c r="H843" i="2"/>
  <c r="H835" i="2"/>
  <c r="H827" i="2"/>
  <c r="H819" i="2"/>
  <c r="H811" i="2"/>
  <c r="H803" i="2"/>
  <c r="H795" i="2"/>
  <c r="H787" i="2"/>
  <c r="H779" i="2"/>
  <c r="H771" i="2"/>
  <c r="H763" i="2"/>
  <c r="H755" i="2"/>
  <c r="H747" i="2"/>
  <c r="H739" i="2"/>
  <c r="H731" i="2"/>
  <c r="H723" i="2"/>
  <c r="H715" i="2"/>
  <c r="I715" i="2" s="1"/>
  <c r="H707" i="2"/>
  <c r="I707" i="2" s="1"/>
  <c r="H699" i="2"/>
  <c r="I699" i="2" s="1"/>
  <c r="H691" i="2"/>
  <c r="I691" i="2" s="1"/>
  <c r="H683" i="2"/>
  <c r="I683" i="2" s="1"/>
  <c r="H675" i="2"/>
  <c r="I675" i="2" s="1"/>
  <c r="H667" i="2"/>
  <c r="H659" i="2"/>
  <c r="H1105" i="2"/>
  <c r="H1097" i="2"/>
  <c r="H1089" i="2"/>
  <c r="H1081" i="2"/>
  <c r="H1073" i="2"/>
  <c r="H1065" i="2"/>
  <c r="H1057" i="2"/>
  <c r="H1049" i="2"/>
  <c r="I1049" i="2" s="1"/>
  <c r="H1041" i="2"/>
  <c r="I1041" i="2" s="1"/>
  <c r="H1033" i="2"/>
  <c r="I1033" i="2" s="1"/>
  <c r="H1025" i="2"/>
  <c r="I1025" i="2" s="1"/>
  <c r="H1017" i="2"/>
  <c r="I1017" i="2" s="1"/>
  <c r="H1009" i="2"/>
  <c r="H1001" i="2"/>
  <c r="H993" i="2"/>
  <c r="H985" i="2"/>
  <c r="I985" i="2" s="1"/>
  <c r="H977" i="2"/>
  <c r="I977" i="2" s="1"/>
  <c r="H969" i="2"/>
  <c r="I969" i="2" s="1"/>
  <c r="H961" i="2"/>
  <c r="I961" i="2" s="1"/>
  <c r="H953" i="2"/>
  <c r="H945" i="2"/>
  <c r="H937" i="2"/>
  <c r="H929" i="2"/>
  <c r="I929" i="2" s="1"/>
  <c r="H921" i="2"/>
  <c r="I921" i="2" s="1"/>
  <c r="H913" i="2"/>
  <c r="I913" i="2" s="1"/>
  <c r="H905" i="2"/>
  <c r="H897" i="2"/>
  <c r="H889" i="2"/>
  <c r="H881" i="2"/>
  <c r="I881" i="2" s="1"/>
  <c r="H873" i="2"/>
  <c r="I873" i="2" s="1"/>
  <c r="H865" i="2"/>
  <c r="H857" i="2"/>
  <c r="H849" i="2"/>
  <c r="H841" i="2"/>
  <c r="H833" i="2"/>
  <c r="H825" i="2"/>
  <c r="H817" i="2"/>
  <c r="H809" i="2"/>
  <c r="H801" i="2"/>
  <c r="H793" i="2"/>
  <c r="H785" i="2"/>
  <c r="H777" i="2"/>
  <c r="H769" i="2"/>
  <c r="H761" i="2"/>
  <c r="H753" i="2"/>
  <c r="H745" i="2"/>
  <c r="H737" i="2"/>
  <c r="H729" i="2"/>
  <c r="H721" i="2"/>
  <c r="H713" i="2"/>
  <c r="I713" i="2" s="1"/>
  <c r="H705" i="2"/>
  <c r="I705" i="2" s="1"/>
  <c r="H697" i="2"/>
  <c r="I697" i="2" s="1"/>
  <c r="H689" i="2"/>
  <c r="I689" i="2" s="1"/>
  <c r="H681" i="2"/>
  <c r="I681" i="2" s="1"/>
  <c r="H673" i="2"/>
  <c r="I673" i="2" s="1"/>
  <c r="H665" i="2"/>
  <c r="I665" i="2" s="1"/>
  <c r="H832" i="2"/>
  <c r="H824" i="2"/>
  <c r="H816" i="2"/>
  <c r="H808" i="2"/>
  <c r="H800" i="2"/>
  <c r="H792" i="2"/>
  <c r="H784" i="2"/>
  <c r="H776" i="2"/>
  <c r="H768" i="2"/>
  <c r="H760" i="2"/>
  <c r="H752" i="2"/>
  <c r="H744" i="2"/>
  <c r="H736" i="2"/>
  <c r="H728" i="2"/>
  <c r="H720" i="2"/>
  <c r="I720" i="2" s="1"/>
  <c r="H712" i="2"/>
  <c r="I712" i="2" s="1"/>
  <c r="H704" i="2"/>
  <c r="I704" i="2" s="1"/>
  <c r="H696" i="2"/>
  <c r="I696" i="2" s="1"/>
  <c r="H688" i="2"/>
  <c r="I688" i="2" s="1"/>
  <c r="H680" i="2"/>
  <c r="I680" i="2" s="1"/>
  <c r="H672" i="2"/>
  <c r="I672" i="2" s="1"/>
  <c r="H664" i="2"/>
  <c r="H656" i="2"/>
  <c r="H648" i="2"/>
  <c r="H640" i="2"/>
  <c r="H632" i="2"/>
  <c r="I632" i="2" s="1"/>
  <c r="H624" i="2"/>
  <c r="I624" i="2" s="1"/>
  <c r="H616" i="2"/>
  <c r="I616" i="2" s="1"/>
  <c r="H608" i="2"/>
  <c r="I608" i="2" s="1"/>
  <c r="H600" i="2"/>
  <c r="I600" i="2" s="1"/>
  <c r="H592" i="2"/>
  <c r="H584" i="2"/>
  <c r="H576" i="2"/>
  <c r="H568" i="2"/>
  <c r="H560" i="2"/>
  <c r="H552" i="2"/>
  <c r="H544" i="2"/>
  <c r="H536" i="2"/>
  <c r="I536" i="2" s="1"/>
  <c r="H528" i="2"/>
  <c r="H520" i="2"/>
  <c r="H512" i="2"/>
  <c r="H504" i="2"/>
  <c r="H496" i="2"/>
  <c r="H488" i="2"/>
  <c r="H480" i="2"/>
  <c r="I480" i="2" s="1"/>
  <c r="H472" i="2"/>
  <c r="I472" i="2" s="1"/>
  <c r="H464" i="2"/>
  <c r="I464" i="2" s="1"/>
  <c r="H456" i="2"/>
  <c r="I456" i="2" s="1"/>
  <c r="H448" i="2"/>
  <c r="I448" i="2" s="1"/>
  <c r="H440" i="2"/>
  <c r="I440" i="2" s="1"/>
  <c r="H432" i="2"/>
  <c r="I432" i="2" s="1"/>
  <c r="H424" i="2"/>
  <c r="I424" i="2" s="1"/>
  <c r="H416" i="2"/>
  <c r="I416" i="2" s="1"/>
  <c r="H535" i="2"/>
  <c r="H527" i="2"/>
  <c r="H519" i="2"/>
  <c r="H511" i="2"/>
  <c r="H503" i="2"/>
  <c r="H495" i="2"/>
  <c r="H487" i="2"/>
  <c r="H479" i="2"/>
  <c r="I479" i="2" s="1"/>
  <c r="H651" i="2"/>
  <c r="I651" i="2" s="1"/>
  <c r="H643" i="2"/>
  <c r="H635" i="2"/>
  <c r="I635" i="2" s="1"/>
  <c r="H627" i="2"/>
  <c r="I627" i="2" s="1"/>
  <c r="H619" i="2"/>
  <c r="I619" i="2" s="1"/>
  <c r="H611" i="2"/>
  <c r="I611" i="2" s="1"/>
  <c r="H657" i="2"/>
  <c r="H649" i="2"/>
  <c r="H641" i="2"/>
  <c r="H633" i="2"/>
  <c r="I633" i="2" s="1"/>
  <c r="H408" i="2"/>
  <c r="I408" i="2" s="1"/>
  <c r="H400" i="2"/>
  <c r="I400" i="2" s="1"/>
  <c r="H392" i="2"/>
  <c r="I392" i="2" s="1"/>
  <c r="H384" i="2"/>
  <c r="I384" i="2" s="1"/>
  <c r="H376" i="2"/>
  <c r="I376" i="2" s="1"/>
  <c r="H471" i="2"/>
  <c r="I471" i="2" s="1"/>
  <c r="H463" i="2"/>
  <c r="I463" i="2" s="1"/>
  <c r="H455" i="2"/>
  <c r="I455" i="2" s="1"/>
  <c r="H447" i="2"/>
  <c r="I447" i="2" s="1"/>
  <c r="H439" i="2"/>
  <c r="I439" i="2" s="1"/>
  <c r="Q3" i="2"/>
  <c r="Q4" i="2"/>
  <c r="Q2" i="2"/>
  <c r="Q5" i="2"/>
  <c r="Q6" i="2"/>
  <c r="Q7" i="2"/>
  <c r="Q8" i="2"/>
  <c r="H910" i="2"/>
  <c r="I910" i="2" s="1"/>
  <c r="H902" i="2"/>
  <c r="H603" i="2"/>
  <c r="I603" i="2" s="1"/>
  <c r="H595" i="2"/>
  <c r="I595" i="2" s="1"/>
  <c r="H587" i="2"/>
  <c r="H579" i="2"/>
  <c r="H368" i="2"/>
  <c r="I368" i="2" s="1"/>
  <c r="H360" i="2"/>
  <c r="I360" i="2" s="1"/>
  <c r="H352" i="2"/>
  <c r="I352" i="2" s="1"/>
  <c r="H571" i="2"/>
  <c r="H563" i="2"/>
  <c r="H555" i="2"/>
  <c r="H625" i="2"/>
  <c r="I625" i="2" s="1"/>
  <c r="H617" i="2"/>
  <c r="I617" i="2" s="1"/>
  <c r="H609" i="2"/>
  <c r="I609" i="2" s="1"/>
  <c r="H344" i="2"/>
  <c r="I344" i="2" s="1"/>
  <c r="H336" i="2"/>
  <c r="I336" i="2" s="1"/>
  <c r="H328" i="2"/>
  <c r="I328" i="2" s="1"/>
  <c r="H431" i="2"/>
  <c r="I431" i="2" s="1"/>
  <c r="H423" i="2"/>
  <c r="I423" i="2" s="1"/>
  <c r="H415" i="2"/>
  <c r="I415" i="2" s="1"/>
  <c r="H407" i="2"/>
  <c r="I407" i="2" s="1"/>
  <c r="H547" i="2"/>
  <c r="H601" i="2"/>
  <c r="I601" i="2" s="1"/>
  <c r="H593" i="2"/>
  <c r="H320" i="2"/>
  <c r="H399" i="2"/>
  <c r="I399" i="2" s="1"/>
  <c r="H391" i="2"/>
  <c r="I391" i="2" s="1"/>
  <c r="H383" i="2"/>
  <c r="I383" i="2" s="1"/>
  <c r="H375" i="2"/>
  <c r="I375" i="2" s="1"/>
  <c r="H894" i="2"/>
  <c r="H539" i="2"/>
  <c r="H531" i="2"/>
  <c r="H523" i="2"/>
  <c r="H515" i="2"/>
  <c r="H589" i="2"/>
  <c r="H581" i="2"/>
  <c r="H573" i="2"/>
  <c r="H507" i="2"/>
  <c r="H499" i="2"/>
  <c r="H491" i="2"/>
  <c r="H483" i="2"/>
  <c r="I483" i="2" s="1"/>
  <c r="H585" i="2"/>
  <c r="H577" i="2"/>
  <c r="H569" i="2"/>
  <c r="H561" i="2"/>
  <c r="H367" i="2"/>
  <c r="I367" i="2" s="1"/>
  <c r="H359" i="2"/>
  <c r="I359" i="2" s="1"/>
  <c r="H351" i="2"/>
  <c r="I351" i="2" s="1"/>
  <c r="H343" i="2"/>
  <c r="I343" i="2" s="1"/>
  <c r="H335" i="2"/>
  <c r="I335" i="2" s="1"/>
  <c r="H327" i="2"/>
  <c r="I327" i="2" s="1"/>
  <c r="H319" i="2"/>
  <c r="H311" i="2"/>
  <c r="H303" i="2"/>
  <c r="H295" i="2"/>
  <c r="I295" i="2" s="1"/>
  <c r="H287" i="2"/>
  <c r="I287" i="2" s="1"/>
  <c r="H279" i="2"/>
  <c r="I279" i="2" s="1"/>
  <c r="H271" i="2"/>
  <c r="I271" i="2" s="1"/>
  <c r="H263" i="2"/>
  <c r="I263" i="2" s="1"/>
  <c r="H255" i="2"/>
  <c r="I255" i="2" s="1"/>
  <c r="H247" i="2"/>
  <c r="I247" i="2" s="1"/>
  <c r="H239" i="2"/>
  <c r="I239" i="2" s="1"/>
  <c r="H231" i="2"/>
  <c r="I231" i="2" s="1"/>
  <c r="H223" i="2"/>
  <c r="I223" i="2" s="1"/>
  <c r="H215" i="2"/>
  <c r="I215" i="2" s="1"/>
  <c r="H207" i="2"/>
  <c r="I207" i="2" s="1"/>
  <c r="H199" i="2"/>
  <c r="I199" i="2" s="1"/>
  <c r="H191" i="2"/>
  <c r="I191" i="2" s="1"/>
  <c r="H183" i="2"/>
  <c r="I183" i="2" s="1"/>
  <c r="H175" i="2"/>
  <c r="I175" i="2" s="1"/>
  <c r="H167" i="2"/>
  <c r="I167" i="2" s="1"/>
  <c r="H159" i="2"/>
  <c r="I159" i="2" s="1"/>
  <c r="H151" i="2"/>
  <c r="H143" i="2"/>
  <c r="H135" i="2"/>
  <c r="H127" i="2"/>
  <c r="H119" i="2"/>
  <c r="I119" i="2" s="1"/>
  <c r="H111" i="2"/>
  <c r="H103" i="2"/>
  <c r="H95" i="2"/>
  <c r="H87" i="2"/>
  <c r="H79" i="2"/>
  <c r="H71" i="2"/>
  <c r="H63" i="2"/>
  <c r="H55" i="2"/>
  <c r="H47" i="2"/>
  <c r="H39" i="2"/>
  <c r="H31" i="2"/>
  <c r="H886" i="2"/>
  <c r="I886" i="2" s="1"/>
  <c r="H878" i="2"/>
  <c r="I878" i="2" s="1"/>
  <c r="H870" i="2"/>
  <c r="I870" i="2" s="1"/>
  <c r="H862" i="2"/>
  <c r="H854" i="2"/>
  <c r="H846" i="2"/>
  <c r="H838" i="2"/>
  <c r="H830" i="2"/>
  <c r="H822" i="2"/>
  <c r="H814" i="2"/>
  <c r="H806" i="2"/>
  <c r="H798" i="2"/>
  <c r="H790" i="2"/>
  <c r="H782" i="2"/>
  <c r="H774" i="2"/>
  <c r="H766" i="2"/>
  <c r="H758" i="2"/>
  <c r="H750" i="2"/>
  <c r="H742" i="2"/>
  <c r="H734" i="2"/>
  <c r="H726" i="2"/>
  <c r="H718" i="2"/>
  <c r="I718" i="2" s="1"/>
  <c r="H710" i="2"/>
  <c r="I710" i="2" s="1"/>
  <c r="H565" i="2"/>
  <c r="H557" i="2"/>
  <c r="H549" i="2"/>
  <c r="H541" i="2"/>
  <c r="H533" i="2"/>
  <c r="H525" i="2"/>
  <c r="H517" i="2"/>
  <c r="H509" i="2"/>
  <c r="H501" i="2"/>
  <c r="H493" i="2"/>
  <c r="H485" i="2"/>
  <c r="I485" i="2" s="1"/>
  <c r="H477" i="2"/>
  <c r="I477" i="2" s="1"/>
  <c r="H469" i="2"/>
  <c r="I469" i="2" s="1"/>
  <c r="H461" i="2"/>
  <c r="I461" i="2" s="1"/>
  <c r="H453" i="2"/>
  <c r="I453" i="2" s="1"/>
  <c r="H445" i="2"/>
  <c r="I445" i="2" s="1"/>
  <c r="H437" i="2"/>
  <c r="I437" i="2" s="1"/>
  <c r="H429" i="2"/>
  <c r="I429" i="2" s="1"/>
  <c r="H421" i="2"/>
  <c r="I421" i="2" s="1"/>
  <c r="H413" i="2"/>
  <c r="I413" i="2" s="1"/>
  <c r="H405" i="2"/>
  <c r="I405" i="2" s="1"/>
  <c r="H397" i="2"/>
  <c r="I397" i="2" s="1"/>
  <c r="H389" i="2"/>
  <c r="I389" i="2" s="1"/>
  <c r="H381" i="2"/>
  <c r="I381" i="2" s="1"/>
  <c r="H373" i="2"/>
  <c r="I373" i="2" s="1"/>
  <c r="H365" i="2"/>
  <c r="I365" i="2" s="1"/>
  <c r="H357" i="2"/>
  <c r="I357" i="2" s="1"/>
  <c r="H349" i="2"/>
  <c r="I349" i="2" s="1"/>
  <c r="H341" i="2"/>
  <c r="I341" i="2" s="1"/>
  <c r="H333" i="2"/>
  <c r="I333" i="2" s="1"/>
  <c r="H325" i="2"/>
  <c r="I325" i="2" s="1"/>
  <c r="H317" i="2"/>
  <c r="H475" i="2"/>
  <c r="I475" i="2" s="1"/>
  <c r="H467" i="2"/>
  <c r="I467" i="2" s="1"/>
  <c r="H459" i="2"/>
  <c r="I459" i="2" s="1"/>
  <c r="H451" i="2"/>
  <c r="I451" i="2" s="1"/>
  <c r="H553" i="2"/>
  <c r="H545" i="2"/>
  <c r="H537" i="2"/>
  <c r="H529" i="2"/>
  <c r="H521" i="2"/>
  <c r="H513" i="2"/>
  <c r="H505" i="2"/>
  <c r="H497" i="2"/>
  <c r="H489" i="2"/>
  <c r="H481" i="2"/>
  <c r="I481" i="2" s="1"/>
  <c r="H473" i="2"/>
  <c r="I473" i="2" s="1"/>
  <c r="H465" i="2"/>
  <c r="I465" i="2" s="1"/>
  <c r="H457" i="2"/>
  <c r="I457" i="2" s="1"/>
  <c r="H449" i="2"/>
  <c r="I449" i="2" s="1"/>
  <c r="H441" i="2"/>
  <c r="I441" i="2" s="1"/>
  <c r="H433" i="2"/>
  <c r="I433" i="2" s="1"/>
  <c r="H425" i="2"/>
  <c r="I425" i="2" s="1"/>
  <c r="H417" i="2"/>
  <c r="I417" i="2" s="1"/>
  <c r="H409" i="2"/>
  <c r="I409" i="2" s="1"/>
  <c r="H401" i="2"/>
  <c r="I401" i="2" s="1"/>
  <c r="H393" i="2"/>
  <c r="I393" i="2" s="1"/>
  <c r="H385" i="2"/>
  <c r="I385" i="2" s="1"/>
  <c r="H377" i="2"/>
  <c r="I377" i="2" s="1"/>
  <c r="H369" i="2"/>
  <c r="I369" i="2" s="1"/>
  <c r="H361" i="2"/>
  <c r="I361" i="2" s="1"/>
  <c r="H353" i="2"/>
  <c r="I353" i="2" s="1"/>
  <c r="H345" i="2"/>
  <c r="I345" i="2" s="1"/>
  <c r="H337" i="2"/>
  <c r="I337" i="2" s="1"/>
  <c r="H329" i="2"/>
  <c r="I329" i="2" s="1"/>
  <c r="H321" i="2"/>
  <c r="H313" i="2"/>
  <c r="H305" i="2"/>
  <c r="H297" i="2"/>
  <c r="I297" i="2" s="1"/>
  <c r="H289" i="2"/>
  <c r="I289" i="2" s="1"/>
  <c r="H281" i="2"/>
  <c r="I281" i="2" s="1"/>
  <c r="H273" i="2"/>
  <c r="I273" i="2" s="1"/>
  <c r="H265" i="2"/>
  <c r="I265" i="2" s="1"/>
  <c r="H702" i="2"/>
  <c r="I702" i="2" s="1"/>
  <c r="H309" i="2"/>
  <c r="H301" i="2"/>
  <c r="H293" i="2"/>
  <c r="I293" i="2" s="1"/>
  <c r="H285" i="2"/>
  <c r="I285" i="2" s="1"/>
  <c r="H724" i="2"/>
  <c r="H312" i="2"/>
  <c r="H304" i="2"/>
  <c r="H296" i="2"/>
  <c r="I296" i="2" s="1"/>
  <c r="H288" i="2"/>
  <c r="I288" i="2" s="1"/>
  <c r="H280" i="2"/>
  <c r="I280" i="2" s="1"/>
  <c r="H272" i="2"/>
  <c r="I272" i="2" s="1"/>
  <c r="H694" i="2"/>
  <c r="I694" i="2" s="1"/>
  <c r="H277" i="2"/>
  <c r="I277" i="2" s="1"/>
  <c r="H269" i="2"/>
  <c r="I269" i="2" s="1"/>
  <c r="H261" i="2"/>
  <c r="I261" i="2" s="1"/>
  <c r="H253" i="2"/>
  <c r="I253" i="2" s="1"/>
  <c r="H443" i="2"/>
  <c r="I443" i="2" s="1"/>
  <c r="H257" i="2"/>
  <c r="I257" i="2" s="1"/>
  <c r="H23" i="2"/>
  <c r="I649" i="2" s="1"/>
  <c r="H15" i="2"/>
  <c r="H7" i="2"/>
  <c r="H686" i="2"/>
  <c r="I686" i="2" s="1"/>
  <c r="H678" i="2"/>
  <c r="I678" i="2" s="1"/>
  <c r="H670" i="2"/>
  <c r="I670" i="2" s="1"/>
  <c r="H662" i="2"/>
  <c r="H654" i="2"/>
  <c r="H646" i="2"/>
  <c r="I646" i="2" s="1"/>
  <c r="H638" i="2"/>
  <c r="H630" i="2"/>
  <c r="I630" i="2" s="1"/>
  <c r="H622" i="2"/>
  <c r="I622" i="2" s="1"/>
  <c r="H614" i="2"/>
  <c r="I614" i="2" s="1"/>
  <c r="H606" i="2"/>
  <c r="I606" i="2" s="1"/>
  <c r="H598" i="2"/>
  <c r="I598" i="2" s="1"/>
  <c r="H590" i="2"/>
  <c r="H582" i="2"/>
  <c r="H574" i="2"/>
  <c r="H566" i="2"/>
  <c r="H558" i="2"/>
  <c r="H550" i="2"/>
  <c r="H542" i="2"/>
  <c r="H534" i="2"/>
  <c r="H526" i="2"/>
  <c r="H518" i="2"/>
  <c r="H510" i="2"/>
  <c r="H502" i="2"/>
  <c r="H494" i="2"/>
  <c r="H486" i="2"/>
  <c r="I486" i="2" s="1"/>
  <c r="H478" i="2"/>
  <c r="I478" i="2" s="1"/>
  <c r="H470" i="2"/>
  <c r="I470" i="2" s="1"/>
  <c r="H462" i="2"/>
  <c r="I462" i="2" s="1"/>
  <c r="H454" i="2"/>
  <c r="I454" i="2" s="1"/>
  <c r="H446" i="2"/>
  <c r="I446" i="2" s="1"/>
  <c r="H438" i="2"/>
  <c r="I438" i="2" s="1"/>
  <c r="H430" i="2"/>
  <c r="I430" i="2" s="1"/>
  <c r="H422" i="2"/>
  <c r="I422" i="2" s="1"/>
  <c r="H414" i="2"/>
  <c r="I414" i="2" s="1"/>
  <c r="H406" i="2"/>
  <c r="I406" i="2" s="1"/>
  <c r="H398" i="2"/>
  <c r="I398" i="2" s="1"/>
  <c r="H390" i="2"/>
  <c r="I390" i="2" s="1"/>
  <c r="H382" i="2"/>
  <c r="I382" i="2" s="1"/>
  <c r="H374" i="2"/>
  <c r="I374" i="2" s="1"/>
  <c r="H366" i="2"/>
  <c r="I366" i="2" s="1"/>
  <c r="H358" i="2"/>
  <c r="I358" i="2" s="1"/>
  <c r="H350" i="2"/>
  <c r="I350" i="2" s="1"/>
  <c r="H342" i="2"/>
  <c r="I342" i="2" s="1"/>
  <c r="H334" i="2"/>
  <c r="I334" i="2" s="1"/>
  <c r="H326" i="2"/>
  <c r="I326" i="2" s="1"/>
  <c r="H318" i="2"/>
  <c r="H310" i="2"/>
  <c r="H302" i="2"/>
  <c r="H294" i="2"/>
  <c r="I294" i="2" s="1"/>
  <c r="H286" i="2"/>
  <c r="I286" i="2" s="1"/>
  <c r="H278" i="2"/>
  <c r="I278" i="2" s="1"/>
  <c r="H270" i="2"/>
  <c r="I270" i="2" s="1"/>
  <c r="H262" i="2"/>
  <c r="I262" i="2" s="1"/>
  <c r="H254" i="2"/>
  <c r="I254" i="2" s="1"/>
  <c r="H246" i="2"/>
  <c r="I246" i="2" s="1"/>
  <c r="H238" i="2"/>
  <c r="I238" i="2" s="1"/>
  <c r="H230" i="2"/>
  <c r="I230" i="2" s="1"/>
  <c r="H222" i="2"/>
  <c r="I222" i="2" s="1"/>
  <c r="H214" i="2"/>
  <c r="I214" i="2" s="1"/>
  <c r="H206" i="2"/>
  <c r="I206" i="2" s="1"/>
  <c r="H198" i="2"/>
  <c r="I198" i="2" s="1"/>
  <c r="H190" i="2"/>
  <c r="I190" i="2" s="1"/>
  <c r="H182" i="2"/>
  <c r="I182" i="2" s="1"/>
  <c r="H174" i="2"/>
  <c r="I174" i="2" s="1"/>
  <c r="H166" i="2"/>
  <c r="I166" i="2" s="1"/>
  <c r="H158" i="2"/>
  <c r="H150" i="2"/>
  <c r="H142" i="2"/>
  <c r="H134" i="2"/>
  <c r="H126" i="2"/>
  <c r="H118" i="2"/>
  <c r="I118" i="2" s="1"/>
  <c r="H110" i="2"/>
  <c r="H102" i="2"/>
  <c r="H94" i="2"/>
  <c r="H86" i="2"/>
  <c r="H78" i="2"/>
  <c r="H70" i="2"/>
  <c r="H62" i="2"/>
  <c r="H54" i="2"/>
  <c r="H46" i="2"/>
  <c r="H38" i="2"/>
  <c r="H30" i="2"/>
  <c r="H22" i="2"/>
  <c r="H14" i="2"/>
  <c r="H245" i="2"/>
  <c r="I245" i="2" s="1"/>
  <c r="H237" i="2"/>
  <c r="I237" i="2" s="1"/>
  <c r="H716" i="2"/>
  <c r="I716" i="2" s="1"/>
  <c r="H708" i="2"/>
  <c r="I708" i="2" s="1"/>
  <c r="H700" i="2"/>
  <c r="I700" i="2" s="1"/>
  <c r="H692" i="2"/>
  <c r="I692" i="2" s="1"/>
  <c r="H684" i="2"/>
  <c r="I684" i="2" s="1"/>
  <c r="H676" i="2"/>
  <c r="I676" i="2" s="1"/>
  <c r="H668" i="2"/>
  <c r="I668" i="2" s="1"/>
  <c r="H660" i="2"/>
  <c r="H652" i="2"/>
  <c r="H644" i="2"/>
  <c r="I644" i="2" s="1"/>
  <c r="H636" i="2"/>
  <c r="I636" i="2" s="1"/>
  <c r="H628" i="2"/>
  <c r="I628" i="2" s="1"/>
  <c r="H620" i="2"/>
  <c r="I620" i="2" s="1"/>
  <c r="H612" i="2"/>
  <c r="I612" i="2" s="1"/>
  <c r="H604" i="2"/>
  <c r="I604" i="2" s="1"/>
  <c r="H596" i="2"/>
  <c r="I596" i="2" s="1"/>
  <c r="H588" i="2"/>
  <c r="H580" i="2"/>
  <c r="H572" i="2"/>
  <c r="H564" i="2"/>
  <c r="H556" i="2"/>
  <c r="H548" i="2"/>
  <c r="H540" i="2"/>
  <c r="H532" i="2"/>
  <c r="H524" i="2"/>
  <c r="H516" i="2"/>
  <c r="H508" i="2"/>
  <c r="H500" i="2"/>
  <c r="H492" i="2"/>
  <c r="H484" i="2"/>
  <c r="I484" i="2" s="1"/>
  <c r="H476" i="2"/>
  <c r="I476" i="2" s="1"/>
  <c r="H468" i="2"/>
  <c r="I468" i="2" s="1"/>
  <c r="H460" i="2"/>
  <c r="I460" i="2" s="1"/>
  <c r="H452" i="2"/>
  <c r="I452" i="2" s="1"/>
  <c r="H444" i="2"/>
  <c r="I444" i="2" s="1"/>
  <c r="H436" i="2"/>
  <c r="I436" i="2" s="1"/>
  <c r="H428" i="2"/>
  <c r="I428" i="2" s="1"/>
  <c r="H420" i="2"/>
  <c r="I420" i="2" s="1"/>
  <c r="H412" i="2"/>
  <c r="I412" i="2" s="1"/>
  <c r="H404" i="2"/>
  <c r="I404" i="2" s="1"/>
  <c r="H396" i="2"/>
  <c r="I396" i="2" s="1"/>
  <c r="H388" i="2"/>
  <c r="I388" i="2" s="1"/>
  <c r="H380" i="2"/>
  <c r="I380" i="2" s="1"/>
  <c r="H372" i="2"/>
  <c r="I372" i="2" s="1"/>
  <c r="H364" i="2"/>
  <c r="I364" i="2" s="1"/>
  <c r="H356" i="2"/>
  <c r="I356" i="2" s="1"/>
  <c r="H348" i="2"/>
  <c r="I348" i="2" s="1"/>
  <c r="H340" i="2"/>
  <c r="I340" i="2" s="1"/>
  <c r="H332" i="2"/>
  <c r="I332" i="2" s="1"/>
  <c r="H324" i="2"/>
  <c r="I324" i="2" s="1"/>
  <c r="H316" i="2"/>
  <c r="H308" i="2"/>
  <c r="H300" i="2"/>
  <c r="I300" i="2" s="1"/>
  <c r="H292" i="2"/>
  <c r="I292" i="2" s="1"/>
  <c r="H284" i="2"/>
  <c r="I284" i="2" s="1"/>
  <c r="H276" i="2"/>
  <c r="I276" i="2" s="1"/>
  <c r="H268" i="2"/>
  <c r="I268" i="2" s="1"/>
  <c r="H260" i="2"/>
  <c r="I260" i="2" s="1"/>
  <c r="H252" i="2"/>
  <c r="I252" i="2" s="1"/>
  <c r="H244" i="2"/>
  <c r="I244" i="2" s="1"/>
  <c r="H435" i="2"/>
  <c r="I435" i="2" s="1"/>
  <c r="H427" i="2"/>
  <c r="I427" i="2" s="1"/>
  <c r="H419" i="2"/>
  <c r="I419" i="2" s="1"/>
  <c r="H411" i="2"/>
  <c r="I411" i="2" s="1"/>
  <c r="H403" i="2"/>
  <c r="I403" i="2" s="1"/>
  <c r="H395" i="2"/>
  <c r="I395" i="2" s="1"/>
  <c r="H387" i="2"/>
  <c r="I387" i="2" s="1"/>
  <c r="H379" i="2"/>
  <c r="I379" i="2" s="1"/>
  <c r="H371" i="2"/>
  <c r="I371" i="2" s="1"/>
  <c r="H363" i="2"/>
  <c r="I363" i="2" s="1"/>
  <c r="H355" i="2"/>
  <c r="I355" i="2" s="1"/>
  <c r="H347" i="2"/>
  <c r="I347" i="2" s="1"/>
  <c r="H339" i="2"/>
  <c r="I339" i="2" s="1"/>
  <c r="H331" i="2"/>
  <c r="I331" i="2" s="1"/>
  <c r="H323" i="2"/>
  <c r="I323" i="2" s="1"/>
  <c r="H315" i="2"/>
  <c r="H307" i="2"/>
  <c r="H299" i="2"/>
  <c r="I299" i="2" s="1"/>
  <c r="H291" i="2"/>
  <c r="I291" i="2" s="1"/>
  <c r="H283" i="2"/>
  <c r="I283" i="2" s="1"/>
  <c r="H275" i="2"/>
  <c r="I275" i="2" s="1"/>
  <c r="H267" i="2"/>
  <c r="I267" i="2" s="1"/>
  <c r="H259" i="2"/>
  <c r="I259" i="2" s="1"/>
  <c r="H264" i="2"/>
  <c r="I264" i="2" s="1"/>
  <c r="H256" i="2"/>
  <c r="I256" i="2" s="1"/>
  <c r="H6" i="2"/>
  <c r="H229" i="2"/>
  <c r="I229" i="2" s="1"/>
  <c r="H251" i="2"/>
  <c r="I251" i="2" s="1"/>
  <c r="H249" i="2"/>
  <c r="I249" i="2" s="1"/>
  <c r="H248" i="2"/>
  <c r="I248" i="2" s="1"/>
  <c r="H221" i="2"/>
  <c r="I221" i="2" s="1"/>
  <c r="H213" i="2"/>
  <c r="I213" i="2" s="1"/>
  <c r="H205" i="2"/>
  <c r="I205" i="2" s="1"/>
  <c r="H197" i="2"/>
  <c r="I197" i="2" s="1"/>
  <c r="H189" i="2"/>
  <c r="I189" i="2" s="1"/>
  <c r="H181" i="2"/>
  <c r="I181" i="2" s="1"/>
  <c r="H173" i="2"/>
  <c r="I173" i="2" s="1"/>
  <c r="H165" i="2"/>
  <c r="I165" i="2" s="1"/>
  <c r="H157" i="2"/>
  <c r="H149" i="2"/>
  <c r="H141" i="2"/>
  <c r="H133" i="2"/>
  <c r="H125" i="2"/>
  <c r="H117" i="2"/>
  <c r="I117" i="2" s="1"/>
  <c r="H109" i="2"/>
  <c r="H101" i="2"/>
  <c r="H93" i="2"/>
  <c r="H85" i="2"/>
  <c r="H77" i="2"/>
  <c r="H69" i="2"/>
  <c r="H61" i="2"/>
  <c r="H53" i="2"/>
  <c r="H45" i="2"/>
  <c r="H37" i="2"/>
  <c r="H29" i="2"/>
  <c r="H21" i="2"/>
  <c r="H13" i="2"/>
  <c r="H5" i="2"/>
  <c r="H236" i="2"/>
  <c r="I236" i="2" s="1"/>
  <c r="H228" i="2"/>
  <c r="I228" i="2" s="1"/>
  <c r="H220" i="2"/>
  <c r="I220" i="2" s="1"/>
  <c r="H212" i="2"/>
  <c r="I212" i="2" s="1"/>
  <c r="H204" i="2"/>
  <c r="I204" i="2" s="1"/>
  <c r="H196" i="2"/>
  <c r="I196" i="2" s="1"/>
  <c r="H188" i="2"/>
  <c r="I188" i="2" s="1"/>
  <c r="H180" i="2"/>
  <c r="I180" i="2" s="1"/>
  <c r="H172" i="2"/>
  <c r="I172" i="2" s="1"/>
  <c r="H164" i="2"/>
  <c r="I164" i="2" s="1"/>
  <c r="H156" i="2"/>
  <c r="H148" i="2"/>
  <c r="H140" i="2"/>
  <c r="H132" i="2"/>
  <c r="H124" i="2"/>
  <c r="H116" i="2"/>
  <c r="I116" i="2" s="1"/>
  <c r="H108" i="2"/>
  <c r="H100" i="2"/>
  <c r="H92" i="2"/>
  <c r="H84" i="2"/>
  <c r="H76" i="2"/>
  <c r="H68" i="2"/>
  <c r="H60" i="2"/>
  <c r="H52" i="2"/>
  <c r="H44" i="2"/>
  <c r="H36" i="2"/>
  <c r="H28" i="2"/>
  <c r="H20" i="2"/>
  <c r="H12" i="2"/>
  <c r="H4" i="2"/>
  <c r="H243" i="2"/>
  <c r="I243" i="2" s="1"/>
  <c r="H235" i="2"/>
  <c r="I235" i="2" s="1"/>
  <c r="H227" i="2"/>
  <c r="I227" i="2" s="1"/>
  <c r="H219" i="2"/>
  <c r="I219" i="2" s="1"/>
  <c r="H211" i="2"/>
  <c r="I211" i="2" s="1"/>
  <c r="H203" i="2"/>
  <c r="I203" i="2" s="1"/>
  <c r="H195" i="2"/>
  <c r="I195" i="2" s="1"/>
  <c r="H187" i="2"/>
  <c r="I187" i="2" s="1"/>
  <c r="H179" i="2"/>
  <c r="I179" i="2" s="1"/>
  <c r="H171" i="2"/>
  <c r="I171" i="2" s="1"/>
  <c r="H163" i="2"/>
  <c r="I163" i="2" s="1"/>
  <c r="H155" i="2"/>
  <c r="H147" i="2"/>
  <c r="H139" i="2"/>
  <c r="H131" i="2"/>
  <c r="H123" i="2"/>
  <c r="I123" i="2" s="1"/>
  <c r="H115" i="2"/>
  <c r="I115" i="2" s="1"/>
  <c r="H107" i="2"/>
  <c r="H99" i="2"/>
  <c r="H91" i="2"/>
  <c r="H83" i="2"/>
  <c r="H75" i="2"/>
  <c r="H67" i="2"/>
  <c r="H59" i="2"/>
  <c r="H51" i="2"/>
  <c r="H43" i="2"/>
  <c r="H35" i="2"/>
  <c r="H27" i="2"/>
  <c r="H19" i="2"/>
  <c r="H11" i="2"/>
  <c r="H3" i="2"/>
  <c r="H241" i="2"/>
  <c r="I241" i="2" s="1"/>
  <c r="H233" i="2"/>
  <c r="I233" i="2" s="1"/>
  <c r="H225" i="2"/>
  <c r="I225" i="2" s="1"/>
  <c r="H217" i="2"/>
  <c r="I217" i="2" s="1"/>
  <c r="H209" i="2"/>
  <c r="I209" i="2" s="1"/>
  <c r="H201" i="2"/>
  <c r="I201" i="2" s="1"/>
  <c r="H193" i="2"/>
  <c r="I193" i="2" s="1"/>
  <c r="H185" i="2"/>
  <c r="I185" i="2" s="1"/>
  <c r="H177" i="2"/>
  <c r="I177" i="2" s="1"/>
  <c r="H169" i="2"/>
  <c r="I169" i="2" s="1"/>
  <c r="H161" i="2"/>
  <c r="I161" i="2" s="1"/>
  <c r="H153" i="2"/>
  <c r="H145" i="2"/>
  <c r="H137" i="2"/>
  <c r="H129" i="2"/>
  <c r="H121" i="2"/>
  <c r="I121" i="2" s="1"/>
  <c r="H113" i="2"/>
  <c r="I113" i="2" s="1"/>
  <c r="H105" i="2"/>
  <c r="H97" i="2"/>
  <c r="H89" i="2"/>
  <c r="H81" i="2"/>
  <c r="H73" i="2"/>
  <c r="H65" i="2"/>
  <c r="H57" i="2"/>
  <c r="H49" i="2"/>
  <c r="H41" i="2"/>
  <c r="H33" i="2"/>
  <c r="H25" i="2"/>
  <c r="H17" i="2"/>
  <c r="H9" i="2"/>
  <c r="H240" i="2"/>
  <c r="I240" i="2" s="1"/>
  <c r="H232" i="2"/>
  <c r="I232" i="2" s="1"/>
  <c r="H224" i="2"/>
  <c r="I224" i="2" s="1"/>
  <c r="H216" i="2"/>
  <c r="I216" i="2" s="1"/>
  <c r="H208" i="2"/>
  <c r="I208" i="2" s="1"/>
  <c r="H200" i="2"/>
  <c r="I200" i="2" s="1"/>
  <c r="H192" i="2"/>
  <c r="I192" i="2" s="1"/>
  <c r="H184" i="2"/>
  <c r="I184" i="2" s="1"/>
  <c r="H176" i="2"/>
  <c r="I176" i="2" s="1"/>
  <c r="H168" i="2"/>
  <c r="I168" i="2" s="1"/>
  <c r="H160" i="2"/>
  <c r="I160" i="2" s="1"/>
  <c r="H152" i="2"/>
  <c r="H144" i="2"/>
  <c r="I144" i="2" s="1"/>
  <c r="H136" i="2"/>
  <c r="H128" i="2"/>
  <c r="H120" i="2"/>
  <c r="I120" i="2" s="1"/>
  <c r="H112" i="2"/>
  <c r="I112" i="2" s="1"/>
  <c r="H104" i="2"/>
  <c r="H96" i="2"/>
  <c r="H88" i="2"/>
  <c r="H80" i="2"/>
  <c r="I80" i="2" s="1"/>
  <c r="H72" i="2"/>
  <c r="H64" i="2"/>
  <c r="H56" i="2"/>
  <c r="H48" i="2"/>
  <c r="H40" i="2"/>
  <c r="H32" i="2"/>
  <c r="H24" i="2"/>
  <c r="H16" i="2"/>
  <c r="H8" i="2"/>
  <c r="I2383" i="2"/>
  <c r="I2358" i="2"/>
  <c r="I2342" i="2"/>
  <c r="I2286" i="2"/>
  <c r="I2270" i="2"/>
  <c r="I2150" i="2"/>
  <c r="I2367" i="2"/>
  <c r="I2245" i="2"/>
  <c r="I2101" i="2"/>
  <c r="I2061" i="2"/>
  <c r="I1997" i="2"/>
  <c r="I2471" i="2"/>
  <c r="I2343" i="2"/>
  <c r="I2339" i="2"/>
  <c r="I2370" i="2"/>
  <c r="I2250" i="2"/>
  <c r="I2234" i="2"/>
  <c r="I2202" i="2"/>
  <c r="I2441" i="2"/>
  <c r="I2393" i="2"/>
  <c r="I2369" i="2"/>
  <c r="I1897" i="2"/>
  <c r="I2385" i="2"/>
  <c r="I2265" i="2"/>
  <c r="I2025" i="2"/>
  <c r="I2399" i="2" l="1"/>
  <c r="I2451" i="2"/>
  <c r="I1369" i="2"/>
  <c r="I1386" i="2"/>
  <c r="I798" i="2"/>
  <c r="I806" i="2"/>
  <c r="I800" i="2"/>
  <c r="I808" i="2"/>
  <c r="I801" i="2"/>
  <c r="I809" i="2"/>
  <c r="I795" i="2"/>
  <c r="I803" i="2"/>
  <c r="I796" i="2"/>
  <c r="I804" i="2"/>
  <c r="I797" i="2"/>
  <c r="I805" i="2"/>
  <c r="I810" i="2"/>
  <c r="I799" i="2"/>
  <c r="I802" i="2"/>
  <c r="I807" i="2"/>
  <c r="I1278" i="2"/>
  <c r="I1286" i="2"/>
  <c r="I1280" i="2"/>
  <c r="I1288" i="2"/>
  <c r="I1281" i="2"/>
  <c r="I1289" i="2"/>
  <c r="I1276" i="2"/>
  <c r="I1284" i="2"/>
  <c r="I1277" i="2"/>
  <c r="I1285" i="2"/>
  <c r="I1287" i="2"/>
  <c r="I1279" i="2"/>
  <c r="I1282" i="2"/>
  <c r="I1283" i="2"/>
  <c r="I1290" i="2"/>
  <c r="I569" i="2"/>
  <c r="I894" i="2"/>
  <c r="I902" i="2"/>
  <c r="I889" i="2"/>
  <c r="I897" i="2"/>
  <c r="I905" i="2"/>
  <c r="I891" i="2"/>
  <c r="I899" i="2"/>
  <c r="I907" i="2"/>
  <c r="I892" i="2"/>
  <c r="I900" i="2"/>
  <c r="I908" i="2"/>
  <c r="I893" i="2"/>
  <c r="I901" i="2"/>
  <c r="I909" i="2"/>
  <c r="I888" i="2"/>
  <c r="I896" i="2"/>
  <c r="I904" i="2"/>
  <c r="I890" i="2"/>
  <c r="I906" i="2"/>
  <c r="I887" i="2"/>
  <c r="I895" i="2"/>
  <c r="I898" i="2"/>
  <c r="I903" i="2"/>
  <c r="I1161" i="2"/>
  <c r="I1169" i="2"/>
  <c r="I1157" i="2"/>
  <c r="I1165" i="2"/>
  <c r="I1158" i="2"/>
  <c r="I1166" i="2"/>
  <c r="I1159" i="2"/>
  <c r="I1167" i="2"/>
  <c r="I1160" i="2"/>
  <c r="I1162" i="2"/>
  <c r="I1163" i="2"/>
  <c r="I1154" i="2"/>
  <c r="I1170" i="2"/>
  <c r="I1172" i="2"/>
  <c r="I1156" i="2"/>
  <c r="I1171" i="2"/>
  <c r="I1155" i="2"/>
  <c r="I1164" i="2"/>
  <c r="I1168" i="2"/>
  <c r="I1381" i="2"/>
  <c r="I1362" i="2"/>
  <c r="I1380" i="2"/>
  <c r="I1351" i="2"/>
  <c r="I1394" i="2"/>
  <c r="I1385" i="2"/>
  <c r="I1373" i="2"/>
  <c r="I1376" i="2"/>
  <c r="I1377" i="2"/>
  <c r="I1368" i="2"/>
  <c r="I1384" i="2"/>
  <c r="I1353" i="2"/>
  <c r="I1387" i="2"/>
  <c r="I1389" i="2"/>
  <c r="I1379" i="2"/>
  <c r="I1370" i="2"/>
  <c r="I1364" i="2"/>
  <c r="I1390" i="2"/>
  <c r="I1354" i="2"/>
  <c r="I1359" i="2"/>
  <c r="I1350" i="2"/>
  <c r="I1367" i="2"/>
  <c r="I1393" i="2"/>
  <c r="I1392" i="2"/>
  <c r="I1378" i="2"/>
  <c r="I1372" i="2"/>
  <c r="I1363" i="2"/>
  <c r="I1358" i="2"/>
  <c r="I1375" i="2"/>
  <c r="I1382" i="2"/>
  <c r="I1371" i="2"/>
  <c r="I1388" i="2"/>
  <c r="I1366" i="2"/>
  <c r="I1383" i="2"/>
  <c r="I1361" i="2"/>
  <c r="I1356" i="2"/>
  <c r="I1374" i="2"/>
  <c r="I1391" i="2"/>
  <c r="I1355" i="2"/>
  <c r="I1365" i="2"/>
  <c r="I1360" i="2"/>
  <c r="I1352" i="2"/>
  <c r="I1357" i="2"/>
  <c r="I816" i="2"/>
  <c r="I825" i="2"/>
  <c r="I819" i="2"/>
  <c r="I820" i="2"/>
  <c r="I813" i="2"/>
  <c r="I822" i="2"/>
  <c r="I824" i="2"/>
  <c r="I815" i="2"/>
  <c r="I823" i="2"/>
  <c r="I821" i="2"/>
  <c r="I828" i="2"/>
  <c r="I814" i="2"/>
  <c r="I827" i="2"/>
  <c r="I817" i="2"/>
  <c r="I811" i="2"/>
  <c r="I812" i="2"/>
  <c r="I826" i="2"/>
  <c r="I818" i="2"/>
  <c r="I301" i="2"/>
  <c r="I305" i="2"/>
  <c r="I306" i="2"/>
  <c r="I307" i="2"/>
  <c r="I309" i="2"/>
  <c r="I313" i="2"/>
  <c r="I315" i="2"/>
  <c r="I308" i="2"/>
  <c r="I321" i="2"/>
  <c r="I320" i="2"/>
  <c r="I314" i="2"/>
  <c r="I316" i="2"/>
  <c r="I304" i="2"/>
  <c r="I302" i="2"/>
  <c r="I312" i="2"/>
  <c r="I317" i="2"/>
  <c r="I310" i="2"/>
  <c r="I303" i="2"/>
  <c r="I318" i="2"/>
  <c r="I311" i="2"/>
  <c r="I319" i="2"/>
  <c r="I1184" i="2"/>
  <c r="I1198" i="2"/>
  <c r="I1181" i="2"/>
  <c r="I1197" i="2"/>
  <c r="I1195" i="2"/>
  <c r="I1189" i="2"/>
  <c r="I1190" i="2"/>
  <c r="I1183" i="2"/>
  <c r="I1176" i="2"/>
  <c r="I1187" i="2"/>
  <c r="I1178" i="2"/>
  <c r="I1173" i="2"/>
  <c r="I1175" i="2"/>
  <c r="I1200" i="2"/>
  <c r="I1188" i="2"/>
  <c r="I1185" i="2"/>
  <c r="I1186" i="2"/>
  <c r="I1179" i="2"/>
  <c r="I1177" i="2"/>
  <c r="I1180" i="2"/>
  <c r="I1199" i="2"/>
  <c r="I1174" i="2"/>
  <c r="I1196" i="2"/>
  <c r="I1193" i="2"/>
  <c r="I1194" i="2"/>
  <c r="I1192" i="2"/>
  <c r="I1202" i="2"/>
  <c r="I1191" i="2"/>
  <c r="I1182" i="2"/>
  <c r="I1201" i="2"/>
  <c r="I1203" i="2"/>
  <c r="I752" i="2"/>
  <c r="I721" i="2"/>
  <c r="I735" i="2"/>
  <c r="I729" i="2"/>
  <c r="I723" i="2"/>
  <c r="I730" i="2"/>
  <c r="I722" i="2"/>
  <c r="I724" i="2"/>
  <c r="I737" i="2"/>
  <c r="I731" i="2"/>
  <c r="I732" i="2"/>
  <c r="I725" i="2"/>
  <c r="I728" i="2"/>
  <c r="I733" i="2"/>
  <c r="I727" i="2"/>
  <c r="I738" i="2"/>
  <c r="I726" i="2"/>
  <c r="I734" i="2"/>
  <c r="I736" i="2"/>
  <c r="I1488" i="2"/>
  <c r="I1496" i="2"/>
  <c r="I1490" i="2"/>
  <c r="I1491" i="2"/>
  <c r="I1504" i="2"/>
  <c r="I1498" i="2"/>
  <c r="I1492" i="2"/>
  <c r="I1493" i="2"/>
  <c r="I1487" i="2"/>
  <c r="I1513" i="2"/>
  <c r="I1515" i="2"/>
  <c r="I1512" i="2"/>
  <c r="I1506" i="2"/>
  <c r="I1500" i="2"/>
  <c r="I1501" i="2"/>
  <c r="I1495" i="2"/>
  <c r="I1507" i="2"/>
  <c r="I1497" i="2"/>
  <c r="I1502" i="2"/>
  <c r="I1514" i="2"/>
  <c r="I1508" i="2"/>
  <c r="I1509" i="2"/>
  <c r="I1503" i="2"/>
  <c r="I1499" i="2"/>
  <c r="I1516" i="2"/>
  <c r="I1517" i="2"/>
  <c r="I1511" i="2"/>
  <c r="I1510" i="2"/>
  <c r="I1505" i="2"/>
  <c r="I1494" i="2"/>
  <c r="I1489" i="2"/>
  <c r="I1518" i="2"/>
  <c r="I495" i="2"/>
  <c r="I493" i="2"/>
  <c r="I490" i="2"/>
  <c r="I491" i="2"/>
  <c r="I494" i="2"/>
  <c r="I488" i="2"/>
  <c r="I492" i="2"/>
  <c r="I487" i="2"/>
  <c r="I489" i="2"/>
  <c r="I1051" i="2"/>
  <c r="I1052" i="2"/>
  <c r="I1050" i="2"/>
  <c r="I537" i="2"/>
  <c r="I542" i="2"/>
  <c r="I547" i="2"/>
  <c r="I541" i="2"/>
  <c r="I546" i="2"/>
  <c r="I545" i="2"/>
  <c r="I543" i="2"/>
  <c r="I548" i="2"/>
  <c r="I539" i="2"/>
  <c r="I540" i="2"/>
  <c r="I544" i="2"/>
  <c r="I538" i="2"/>
  <c r="I2427" i="2"/>
  <c r="I2450" i="2"/>
  <c r="I2467" i="2"/>
  <c r="I2430" i="2"/>
  <c r="I2394" i="2"/>
  <c r="I2458" i="2"/>
  <c r="I2425" i="2"/>
  <c r="I2464" i="2"/>
  <c r="I2448" i="2"/>
  <c r="I2431" i="2"/>
  <c r="I2449" i="2"/>
  <c r="I2438" i="2"/>
  <c r="I2466" i="2"/>
  <c r="I2436" i="2"/>
  <c r="I2459" i="2"/>
  <c r="I2452" i="2"/>
  <c r="I2428" i="2"/>
  <c r="I2400" i="2"/>
  <c r="I2444" i="2"/>
  <c r="I2457" i="2"/>
  <c r="I2433" i="2"/>
  <c r="I2446" i="2"/>
  <c r="I2447" i="2"/>
  <c r="I2469" i="2"/>
  <c r="I2439" i="2"/>
  <c r="I2429" i="2"/>
  <c r="I2442" i="2"/>
  <c r="I2456" i="2"/>
  <c r="I2435" i="2"/>
  <c r="I2437" i="2"/>
  <c r="I2465" i="2"/>
  <c r="I2424" i="2"/>
  <c r="I2455" i="2"/>
  <c r="I2445" i="2"/>
  <c r="I2454" i="2"/>
  <c r="I2396" i="2"/>
  <c r="I2397" i="2"/>
  <c r="I2432" i="2"/>
  <c r="I2460" i="2"/>
  <c r="I2398" i="2"/>
  <c r="I2462" i="2"/>
  <c r="I2426" i="2"/>
  <c r="I2463" i="2"/>
  <c r="I2395" i="2"/>
  <c r="I2453" i="2"/>
  <c r="I2440" i="2"/>
  <c r="I2443" i="2"/>
  <c r="I2468" i="2"/>
  <c r="I2461" i="2"/>
  <c r="I2470" i="2"/>
  <c r="I2434" i="2"/>
  <c r="I1054" i="2"/>
  <c r="I1056" i="2"/>
  <c r="I1055" i="2"/>
  <c r="I1053" i="2"/>
  <c r="I552" i="2"/>
  <c r="I563" i="2"/>
  <c r="I560" i="2"/>
  <c r="I557" i="2"/>
  <c r="I562" i="2"/>
  <c r="I556" i="2"/>
  <c r="I554" i="2"/>
  <c r="I564" i="2"/>
  <c r="I550" i="2"/>
  <c r="I565" i="2"/>
  <c r="I555" i="2"/>
  <c r="I566" i="2"/>
  <c r="I559" i="2"/>
  <c r="I561" i="2"/>
  <c r="I549" i="2"/>
  <c r="I558" i="2"/>
  <c r="I553" i="2"/>
  <c r="I551" i="2"/>
  <c r="I842" i="2"/>
  <c r="I831" i="2"/>
  <c r="I2316" i="2"/>
  <c r="I2323" i="2"/>
  <c r="I2312" i="2"/>
  <c r="I2324" i="2"/>
  <c r="I2326" i="2"/>
  <c r="I2315" i="2"/>
  <c r="I2320" i="2"/>
  <c r="I2325" i="2"/>
  <c r="I2322" i="2"/>
  <c r="I2317" i="2"/>
  <c r="I2318" i="2"/>
  <c r="I2307" i="2"/>
  <c r="I2314" i="2"/>
  <c r="I2327" i="2"/>
  <c r="I2309" i="2"/>
  <c r="I2306" i="2"/>
  <c r="I2311" i="2"/>
  <c r="I2319" i="2"/>
  <c r="I2321" i="2"/>
  <c r="I2313" i="2"/>
  <c r="I2308" i="2"/>
  <c r="I2310" i="2"/>
  <c r="I500" i="2"/>
  <c r="I523" i="2"/>
  <c r="I522" i="2"/>
  <c r="I508" i="2"/>
  <c r="I521" i="2"/>
  <c r="I501" i="2"/>
  <c r="I531" i="2"/>
  <c r="I511" i="2"/>
  <c r="I512" i="2"/>
  <c r="I497" i="2"/>
  <c r="I505" i="2"/>
  <c r="I513" i="2"/>
  <c r="I504" i="2"/>
  <c r="I516" i="2"/>
  <c r="I529" i="2"/>
  <c r="I509" i="2"/>
  <c r="I499" i="2"/>
  <c r="I519" i="2"/>
  <c r="I520" i="2"/>
  <c r="I526" i="2"/>
  <c r="I515" i="2"/>
  <c r="I496" i="2"/>
  <c r="I498" i="2"/>
  <c r="I524" i="2"/>
  <c r="I502" i="2"/>
  <c r="I517" i="2"/>
  <c r="I507" i="2"/>
  <c r="I527" i="2"/>
  <c r="I528" i="2"/>
  <c r="I514" i="2"/>
  <c r="I530" i="2"/>
  <c r="I532" i="2"/>
  <c r="I510" i="2"/>
  <c r="I525" i="2"/>
  <c r="I535" i="2"/>
  <c r="I534" i="2"/>
  <c r="I503" i="2"/>
  <c r="I506" i="2"/>
  <c r="I518" i="2"/>
  <c r="I533" i="2"/>
  <c r="I755" i="2"/>
  <c r="I751" i="2"/>
  <c r="I742" i="2"/>
  <c r="I749" i="2"/>
  <c r="I769" i="2"/>
  <c r="I760" i="2"/>
  <c r="I766" i="2"/>
  <c r="I768" i="2"/>
  <c r="I746" i="2"/>
  <c r="I744" i="2"/>
  <c r="I743" i="2"/>
  <c r="I765" i="2"/>
  <c r="I759" i="2"/>
  <c r="I757" i="2"/>
  <c r="I758" i="2"/>
  <c r="I762" i="2"/>
  <c r="I754" i="2"/>
  <c r="I764" i="2"/>
  <c r="I745" i="2"/>
  <c r="I739" i="2"/>
  <c r="I740" i="2"/>
  <c r="I767" i="2"/>
  <c r="I761" i="2"/>
  <c r="I756" i="2"/>
  <c r="I750" i="2"/>
  <c r="I763" i="2"/>
  <c r="I753" i="2"/>
  <c r="I747" i="2"/>
  <c r="I748" i="2"/>
  <c r="I741" i="2"/>
  <c r="I777" i="2"/>
  <c r="I771" i="2"/>
  <c r="I772" i="2"/>
  <c r="I791" i="2"/>
  <c r="I785" i="2"/>
  <c r="I779" i="2"/>
  <c r="I780" i="2"/>
  <c r="I773" i="2"/>
  <c r="I775" i="2"/>
  <c r="I774" i="2"/>
  <c r="I776" i="2"/>
  <c r="I793" i="2"/>
  <c r="I787" i="2"/>
  <c r="I788" i="2"/>
  <c r="I781" i="2"/>
  <c r="I778" i="2"/>
  <c r="I782" i="2"/>
  <c r="I784" i="2"/>
  <c r="I789" i="2"/>
  <c r="I790" i="2"/>
  <c r="I792" i="2"/>
  <c r="I794" i="2"/>
  <c r="I786" i="2"/>
  <c r="I783" i="2"/>
  <c r="I770" i="2"/>
  <c r="I2413" i="2"/>
  <c r="I124" i="2"/>
  <c r="I141" i="2"/>
  <c r="I143" i="2"/>
  <c r="I142" i="2"/>
  <c r="I131" i="2"/>
  <c r="I140" i="2"/>
  <c r="I129" i="2"/>
  <c r="I139" i="2"/>
  <c r="I130" i="2"/>
  <c r="I138" i="2"/>
  <c r="I132" i="2"/>
  <c r="I128" i="2"/>
  <c r="I145" i="2"/>
  <c r="I126" i="2"/>
  <c r="I133" i="2"/>
  <c r="I135" i="2"/>
  <c r="I137" i="2"/>
  <c r="I147" i="2"/>
  <c r="I136" i="2"/>
  <c r="I125" i="2"/>
  <c r="I134" i="2"/>
  <c r="I127" i="2"/>
  <c r="I146" i="2"/>
  <c r="I150" i="2"/>
  <c r="I149" i="2"/>
  <c r="I158" i="2"/>
  <c r="I151" i="2"/>
  <c r="I154" i="2"/>
  <c r="I157" i="2"/>
  <c r="I152" i="2"/>
  <c r="I156" i="2"/>
  <c r="I155" i="2"/>
  <c r="I148" i="2"/>
  <c r="I153" i="2"/>
  <c r="I1465" i="2"/>
  <c r="I1476" i="2"/>
  <c r="I1477" i="2"/>
  <c r="I1469" i="2"/>
  <c r="I1474" i="2"/>
  <c r="I1468" i="2"/>
  <c r="I1473" i="2"/>
  <c r="I1466" i="2"/>
  <c r="I1470" i="2"/>
  <c r="I1475" i="2"/>
  <c r="I1467" i="2"/>
  <c r="I1471" i="2"/>
  <c r="I1479" i="2"/>
  <c r="I1472" i="2"/>
  <c r="I1478" i="2"/>
  <c r="I1544" i="2"/>
  <c r="I1552" i="2"/>
  <c r="I1546" i="2"/>
  <c r="I1540" i="2"/>
  <c r="I1541" i="2"/>
  <c r="I1535" i="2"/>
  <c r="I1537" i="2"/>
  <c r="I1529" i="2"/>
  <c r="I1550" i="2"/>
  <c r="I1553" i="2"/>
  <c r="I1533" i="2"/>
  <c r="I1554" i="2"/>
  <c r="I1545" i="2"/>
  <c r="I1556" i="2"/>
  <c r="I1557" i="2"/>
  <c r="I1551" i="2"/>
  <c r="I1561" i="2"/>
  <c r="I1543" i="2"/>
  <c r="I1531" i="2"/>
  <c r="I1559" i="2"/>
  <c r="I1534" i="2"/>
  <c r="I1538" i="2"/>
  <c r="I1548" i="2"/>
  <c r="I1542" i="2"/>
  <c r="I1555" i="2"/>
  <c r="I1539" i="2"/>
  <c r="I1560" i="2"/>
  <c r="I1558" i="2"/>
  <c r="I1532" i="2"/>
  <c r="I1549" i="2"/>
  <c r="I1536" i="2"/>
  <c r="I1530" i="2"/>
  <c r="I1547" i="2"/>
  <c r="I1058" i="2"/>
  <c r="I1072" i="2"/>
  <c r="I1066" i="2"/>
  <c r="I1063" i="2"/>
  <c r="I1069" i="2"/>
  <c r="I1071" i="2"/>
  <c r="I1070" i="2"/>
  <c r="I1057" i="2"/>
  <c r="I1062" i="2"/>
  <c r="I1065" i="2"/>
  <c r="I1059" i="2"/>
  <c r="I1060" i="2"/>
  <c r="I1064" i="2"/>
  <c r="I1067" i="2"/>
  <c r="I1068" i="2"/>
  <c r="I1061" i="2"/>
  <c r="R3" i="2"/>
  <c r="S3" i="2" s="1"/>
  <c r="I1077" i="2"/>
  <c r="I1088" i="2"/>
  <c r="I1090" i="2"/>
  <c r="I1107" i="2"/>
  <c r="I1095" i="2"/>
  <c r="I1081" i="2"/>
  <c r="I1078" i="2"/>
  <c r="I77" i="2"/>
  <c r="I86" i="2"/>
  <c r="I79" i="2"/>
  <c r="I66" i="2"/>
  <c r="I69" i="2"/>
  <c r="I68" i="2"/>
  <c r="I85" i="2"/>
  <c r="I78" i="2"/>
  <c r="I67" i="2"/>
  <c r="I76" i="2"/>
  <c r="I74" i="2"/>
  <c r="I65" i="2"/>
  <c r="I75" i="2"/>
  <c r="I84" i="2"/>
  <c r="I73" i="2"/>
  <c r="I83" i="2"/>
  <c r="I64" i="2"/>
  <c r="I81" i="2"/>
  <c r="I82" i="2"/>
  <c r="I71" i="2"/>
  <c r="I72" i="2"/>
  <c r="I70" i="2"/>
  <c r="I33" i="2"/>
  <c r="I27" i="2"/>
  <c r="I26" i="2"/>
  <c r="I36" i="2"/>
  <c r="I30" i="2"/>
  <c r="I38" i="2"/>
  <c r="I839" i="2"/>
  <c r="I838" i="2"/>
  <c r="I856" i="2"/>
  <c r="I841" i="2"/>
  <c r="I835" i="2"/>
  <c r="I836" i="2"/>
  <c r="I829" i="2"/>
  <c r="I847" i="2"/>
  <c r="I830" i="2"/>
  <c r="I832" i="2"/>
  <c r="I849" i="2"/>
  <c r="I843" i="2"/>
  <c r="I844" i="2"/>
  <c r="I837" i="2"/>
  <c r="I840" i="2"/>
  <c r="I857" i="2"/>
  <c r="I851" i="2"/>
  <c r="I852" i="2"/>
  <c r="I845" i="2"/>
  <c r="I848" i="2"/>
  <c r="I863" i="2"/>
  <c r="I846" i="2"/>
  <c r="I865" i="2"/>
  <c r="I859" i="2"/>
  <c r="I860" i="2"/>
  <c r="I853" i="2"/>
  <c r="I867" i="2"/>
  <c r="I861" i="2"/>
  <c r="I862" i="2"/>
  <c r="I834" i="2"/>
  <c r="I866" i="2"/>
  <c r="I854" i="2"/>
  <c r="I864" i="2"/>
  <c r="I858" i="2"/>
  <c r="I850" i="2"/>
  <c r="I855" i="2"/>
  <c r="I868" i="2"/>
  <c r="I833" i="2"/>
  <c r="I938" i="2"/>
  <c r="I943" i="2"/>
  <c r="I936" i="2"/>
  <c r="I951" i="2"/>
  <c r="I952" i="2"/>
  <c r="I998" i="2"/>
  <c r="I1001" i="2"/>
  <c r="I1000" i="2"/>
  <c r="I994" i="2"/>
  <c r="I993" i="2"/>
  <c r="I1010" i="2"/>
  <c r="I996" i="2"/>
  <c r="I1009" i="2"/>
  <c r="I1003" i="2"/>
  <c r="I1004" i="2"/>
  <c r="I997" i="2"/>
  <c r="I1002" i="2"/>
  <c r="I991" i="2"/>
  <c r="I1011" i="2"/>
  <c r="I1012" i="2"/>
  <c r="I1005" i="2"/>
  <c r="I1007" i="2"/>
  <c r="I1013" i="2"/>
  <c r="I995" i="2"/>
  <c r="I990" i="2"/>
  <c r="I942" i="2"/>
  <c r="I946" i="2"/>
  <c r="I950" i="2"/>
  <c r="I944" i="2"/>
  <c r="I937" i="2"/>
  <c r="I932" i="2"/>
  <c r="I935" i="2"/>
  <c r="I945" i="2"/>
  <c r="I939" i="2"/>
  <c r="I940" i="2"/>
  <c r="I933" i="2"/>
  <c r="I954" i="2"/>
  <c r="I953" i="2"/>
  <c r="I947" i="2"/>
  <c r="I948" i="2"/>
  <c r="I941" i="2"/>
  <c r="I955" i="2"/>
  <c r="I949" i="2"/>
  <c r="I934" i="2"/>
  <c r="I1266" i="2"/>
  <c r="I1237" i="2"/>
  <c r="I1228" i="2"/>
  <c r="I1238" i="2"/>
  <c r="I1231" i="2"/>
  <c r="I1225" i="2"/>
  <c r="I1240" i="2"/>
  <c r="I1267" i="2"/>
  <c r="I1222" i="2"/>
  <c r="I1208" i="2"/>
  <c r="I1232" i="2"/>
  <c r="I1217" i="2"/>
  <c r="I1258" i="2"/>
  <c r="I1259" i="2"/>
  <c r="I1220" i="2"/>
  <c r="I1229" i="2"/>
  <c r="I1230" i="2"/>
  <c r="I1210" i="2"/>
  <c r="I1274" i="2"/>
  <c r="I1211" i="2"/>
  <c r="I1275" i="2"/>
  <c r="I1236" i="2"/>
  <c r="I1245" i="2"/>
  <c r="I1271" i="2"/>
  <c r="I1246" i="2"/>
  <c r="I1248" i="2"/>
  <c r="I1233" i="2"/>
  <c r="I1256" i="2"/>
  <c r="I1241" i="2"/>
  <c r="I1218" i="2"/>
  <c r="I1219" i="2"/>
  <c r="I1244" i="2"/>
  <c r="I1253" i="2"/>
  <c r="I1254" i="2"/>
  <c r="I1264" i="2"/>
  <c r="I1249" i="2"/>
  <c r="I1226" i="2"/>
  <c r="I1227" i="2"/>
  <c r="I1223" i="2"/>
  <c r="I1252" i="2"/>
  <c r="I1261" i="2"/>
  <c r="I1262" i="2"/>
  <c r="I1215" i="2"/>
  <c r="I1257" i="2"/>
  <c r="I1234" i="2"/>
  <c r="I1207" i="2"/>
  <c r="I1235" i="2"/>
  <c r="I1263" i="2"/>
  <c r="I1260" i="2"/>
  <c r="I1205" i="2"/>
  <c r="I1269" i="2"/>
  <c r="I1206" i="2"/>
  <c r="I1270" i="2"/>
  <c r="I1255" i="2"/>
  <c r="I1216" i="2"/>
  <c r="I1265" i="2"/>
  <c r="I1242" i="2"/>
  <c r="I1247" i="2"/>
  <c r="I1243" i="2"/>
  <c r="I1204" i="2"/>
  <c r="I1268" i="2"/>
  <c r="I1213" i="2"/>
  <c r="I1214" i="2"/>
  <c r="I1272" i="2"/>
  <c r="I1224" i="2"/>
  <c r="I1209" i="2"/>
  <c r="I1273" i="2"/>
  <c r="I1250" i="2"/>
  <c r="I1251" i="2"/>
  <c r="I1212" i="2"/>
  <c r="I1239" i="2"/>
  <c r="I1221" i="2"/>
  <c r="I5" i="2"/>
  <c r="R7" i="2"/>
  <c r="S7" i="2" s="1"/>
  <c r="I106" i="2"/>
  <c r="I107" i="2"/>
  <c r="I1085" i="2"/>
  <c r="I661" i="2"/>
  <c r="I92" i="2"/>
  <c r="I109" i="2"/>
  <c r="I94" i="2"/>
  <c r="I87" i="2"/>
  <c r="I101" i="2"/>
  <c r="I91" i="2"/>
  <c r="I100" i="2"/>
  <c r="I102" i="2"/>
  <c r="I95" i="2"/>
  <c r="I108" i="2"/>
  <c r="I103" i="2"/>
  <c r="I111" i="2"/>
  <c r="I89" i="2"/>
  <c r="I110" i="2"/>
  <c r="I97" i="2"/>
  <c r="I88" i="2"/>
  <c r="I105" i="2"/>
  <c r="I99" i="2"/>
  <c r="I90" i="2"/>
  <c r="I98" i="2"/>
  <c r="I96" i="2"/>
  <c r="I104" i="2"/>
  <c r="I93" i="2"/>
  <c r="I7" i="2"/>
  <c r="I2491" i="2"/>
  <c r="I2497" i="2"/>
  <c r="I2474" i="2"/>
  <c r="I2483" i="2"/>
  <c r="I2479" i="2"/>
  <c r="I576" i="2"/>
  <c r="I2472" i="2"/>
  <c r="I2482" i="2"/>
  <c r="I2499" i="2"/>
  <c r="I2486" i="2"/>
  <c r="I2490" i="2"/>
  <c r="I2494" i="2"/>
  <c r="I2487" i="2"/>
  <c r="I2480" i="2"/>
  <c r="I2488" i="2"/>
  <c r="I2498" i="2"/>
  <c r="I2476" i="2"/>
  <c r="I2477" i="2"/>
  <c r="I2496" i="2"/>
  <c r="I2489" i="2"/>
  <c r="I2484" i="2"/>
  <c r="I2485" i="2"/>
  <c r="I2492" i="2"/>
  <c r="I2493" i="2"/>
  <c r="I2473" i="2"/>
  <c r="I2500" i="2"/>
  <c r="I2481" i="2"/>
  <c r="I2495" i="2"/>
  <c r="I2475" i="2"/>
  <c r="I2478" i="2"/>
  <c r="I1098" i="2"/>
  <c r="I1080" i="2"/>
  <c r="I1073" i="2"/>
  <c r="I1082" i="2"/>
  <c r="I1099" i="2"/>
  <c r="I1108" i="2"/>
  <c r="I1103" i="2"/>
  <c r="I1089" i="2"/>
  <c r="I1104" i="2"/>
  <c r="I1097" i="2"/>
  <c r="I1106" i="2"/>
  <c r="I1087" i="2"/>
  <c r="I1093" i="2"/>
  <c r="I1094" i="2"/>
  <c r="I1086" i="2"/>
  <c r="I1105" i="2"/>
  <c r="I4" i="2"/>
  <c r="I1076" i="2"/>
  <c r="I1101" i="2"/>
  <c r="I1102" i="2"/>
  <c r="I1096" i="2"/>
  <c r="I1075" i="2"/>
  <c r="I1084" i="2"/>
  <c r="I1109" i="2"/>
  <c r="I1110" i="2"/>
  <c r="I1083" i="2"/>
  <c r="I1092" i="2"/>
  <c r="I54" i="2"/>
  <c r="I1074" i="2"/>
  <c r="I1091" i="2"/>
  <c r="I1100" i="2"/>
  <c r="I1079" i="2"/>
  <c r="I3" i="2"/>
  <c r="I15" i="2"/>
  <c r="I29" i="2"/>
  <c r="I2410" i="2"/>
  <c r="I2416" i="2"/>
  <c r="I2417" i="2"/>
  <c r="I2402" i="2"/>
  <c r="I2405" i="2"/>
  <c r="I2423" i="2"/>
  <c r="I2418" i="2"/>
  <c r="I2403" i="2"/>
  <c r="I2421" i="2"/>
  <c r="I2409" i="2"/>
  <c r="I2407" i="2"/>
  <c r="I2419" i="2"/>
  <c r="I2404" i="2"/>
  <c r="I2406" i="2"/>
  <c r="I2412" i="2"/>
  <c r="I2414" i="2"/>
  <c r="I2411" i="2"/>
  <c r="I2420" i="2"/>
  <c r="I2422" i="2"/>
  <c r="I2408" i="2"/>
  <c r="I2401" i="2"/>
  <c r="I2415" i="2"/>
  <c r="I57" i="2"/>
  <c r="I42" i="2"/>
  <c r="I63" i="2"/>
  <c r="I62" i="2"/>
  <c r="I55" i="2"/>
  <c r="I47" i="2"/>
  <c r="I44" i="2"/>
  <c r="I50" i="2"/>
  <c r="I31" i="2"/>
  <c r="I43" i="2"/>
  <c r="I41" i="2"/>
  <c r="I51" i="2"/>
  <c r="I60" i="2"/>
  <c r="I46" i="2"/>
  <c r="I35" i="2"/>
  <c r="I59" i="2"/>
  <c r="I34" i="2"/>
  <c r="I52" i="2"/>
  <c r="I61" i="2"/>
  <c r="I58" i="2"/>
  <c r="I32" i="2"/>
  <c r="I53" i="2"/>
  <c r="I49" i="2"/>
  <c r="I25" i="2"/>
  <c r="I40" i="2"/>
  <c r="I39" i="2"/>
  <c r="I48" i="2"/>
  <c r="I37" i="2"/>
  <c r="I56" i="2"/>
  <c r="I28" i="2"/>
  <c r="I45" i="2"/>
  <c r="I6" i="2"/>
  <c r="I17" i="2"/>
  <c r="I580" i="2"/>
  <c r="I654" i="2"/>
  <c r="I659" i="2"/>
  <c r="I652" i="2"/>
  <c r="I662" i="2"/>
  <c r="I640" i="2"/>
  <c r="I667" i="2"/>
  <c r="I660" i="2"/>
  <c r="I648" i="2"/>
  <c r="I639" i="2"/>
  <c r="I663" i="2"/>
  <c r="I656" i="2"/>
  <c r="I664" i="2"/>
  <c r="I641" i="2"/>
  <c r="I642" i="2"/>
  <c r="I655" i="2"/>
  <c r="I645" i="2"/>
  <c r="I650" i="2"/>
  <c r="I647" i="2"/>
  <c r="I653" i="2"/>
  <c r="I638" i="2"/>
  <c r="I657" i="2"/>
  <c r="I658" i="2"/>
  <c r="I643" i="2"/>
  <c r="I21" i="2"/>
  <c r="I13" i="2"/>
  <c r="I19" i="2"/>
  <c r="I11" i="2"/>
  <c r="I20" i="2"/>
  <c r="I568" i="2"/>
  <c r="I594" i="2"/>
  <c r="I587" i="2"/>
  <c r="I588" i="2"/>
  <c r="I567" i="2"/>
  <c r="I591" i="2"/>
  <c r="I584" i="2"/>
  <c r="I577" i="2"/>
  <c r="I573" i="2"/>
  <c r="I585" i="2"/>
  <c r="I581" i="2"/>
  <c r="I574" i="2"/>
  <c r="I593" i="2"/>
  <c r="I583" i="2"/>
  <c r="I575" i="2"/>
  <c r="I589" i="2"/>
  <c r="I582" i="2"/>
  <c r="I570" i="2"/>
  <c r="I590" i="2"/>
  <c r="I578" i="2"/>
  <c r="I571" i="2"/>
  <c r="I572" i="2"/>
  <c r="I592" i="2"/>
  <c r="I8" i="2"/>
  <c r="I586" i="2"/>
  <c r="I579" i="2"/>
  <c r="I14" i="2"/>
  <c r="I22" i="2"/>
  <c r="I10" i="2"/>
  <c r="I12" i="2"/>
  <c r="I23" i="2"/>
  <c r="I16" i="2"/>
  <c r="I18" i="2"/>
  <c r="I24" i="2"/>
  <c r="I9" i="2"/>
  <c r="Q1" i="2"/>
  <c r="R8" i="2"/>
  <c r="S8" i="2" s="1"/>
  <c r="R6" i="2"/>
  <c r="S6" i="2" s="1"/>
  <c r="R5" i="2"/>
  <c r="S5" i="2" s="1"/>
  <c r="R2" i="2"/>
  <c r="S2" i="2" s="1"/>
  <c r="R4" i="2"/>
  <c r="S4" i="2" s="1"/>
  <c r="B4" i="2" l="1"/>
  <c r="U3" i="2"/>
  <c r="V3" i="2" s="1"/>
  <c r="U4" i="2"/>
  <c r="V4" i="2" s="1"/>
  <c r="U5" i="2"/>
  <c r="V5" i="2" s="1"/>
  <c r="U6" i="2"/>
  <c r="V6" i="2" s="1"/>
  <c r="U2" i="2"/>
  <c r="V2" i="2" s="1"/>
  <c r="U7" i="2"/>
  <c r="V7" i="2" s="1"/>
  <c r="L2" i="2" l="1"/>
  <c r="M2" i="2" s="1"/>
  <c r="L3" i="2"/>
  <c r="M3" i="2" s="1"/>
  <c r="L10" i="2"/>
  <c r="M10" i="2" s="1"/>
  <c r="L16" i="2"/>
  <c r="M16" i="2" s="1"/>
  <c r="L29" i="2"/>
  <c r="M29" i="2" s="1"/>
  <c r="L35" i="2"/>
  <c r="M35" i="2" s="1"/>
  <c r="L42" i="2"/>
  <c r="M42" i="2" s="1"/>
  <c r="L48" i="2"/>
  <c r="M48" i="2" s="1"/>
  <c r="L61" i="2"/>
  <c r="M61" i="2" s="1"/>
  <c r="L67" i="2"/>
  <c r="M67" i="2" s="1"/>
  <c r="L74" i="2"/>
  <c r="M74" i="2" s="1"/>
  <c r="L4" i="2"/>
  <c r="M4" i="2" s="1"/>
  <c r="L17" i="2"/>
  <c r="M17" i="2" s="1"/>
  <c r="L23" i="2"/>
  <c r="M23" i="2" s="1"/>
  <c r="L30" i="2"/>
  <c r="M30" i="2" s="1"/>
  <c r="L36" i="2"/>
  <c r="M36" i="2" s="1"/>
  <c r="L49" i="2"/>
  <c r="M49" i="2" s="1"/>
  <c r="L55" i="2"/>
  <c r="M55" i="2" s="1"/>
  <c r="L62" i="2"/>
  <c r="M62" i="2" s="1"/>
  <c r="L68" i="2"/>
  <c r="M68" i="2" s="1"/>
  <c r="L73" i="2"/>
  <c r="M73" i="2" s="1"/>
  <c r="L5" i="2"/>
  <c r="M5" i="2" s="1"/>
  <c r="L11" i="2"/>
  <c r="M11" i="2" s="1"/>
  <c r="L18" i="2"/>
  <c r="M18" i="2" s="1"/>
  <c r="L24" i="2"/>
  <c r="M24" i="2" s="1"/>
  <c r="L37" i="2"/>
  <c r="M37" i="2" s="1"/>
  <c r="L43" i="2"/>
  <c r="M43" i="2" s="1"/>
  <c r="L50" i="2"/>
  <c r="M50" i="2" s="1"/>
  <c r="L56" i="2"/>
  <c r="M56" i="2" s="1"/>
  <c r="L69" i="2"/>
  <c r="M69" i="2" s="1"/>
  <c r="L75" i="2"/>
  <c r="M75" i="2" s="1"/>
  <c r="L22" i="2"/>
  <c r="M22" i="2" s="1"/>
  <c r="L54" i="2"/>
  <c r="M54" i="2" s="1"/>
  <c r="L6" i="2"/>
  <c r="M6" i="2" s="1"/>
  <c r="L12" i="2"/>
  <c r="M12" i="2" s="1"/>
  <c r="L25" i="2"/>
  <c r="M25" i="2" s="1"/>
  <c r="L31" i="2"/>
  <c r="M31" i="2" s="1"/>
  <c r="L38" i="2"/>
  <c r="M38" i="2" s="1"/>
  <c r="L44" i="2"/>
  <c r="M44" i="2" s="1"/>
  <c r="L57" i="2"/>
  <c r="M57" i="2" s="1"/>
  <c r="L63" i="2"/>
  <c r="M63" i="2" s="1"/>
  <c r="L70" i="2"/>
  <c r="M70" i="2" s="1"/>
  <c r="L15" i="2"/>
  <c r="M15" i="2" s="1"/>
  <c r="L47" i="2"/>
  <c r="M47" i="2" s="1"/>
  <c r="L13" i="2"/>
  <c r="M13" i="2" s="1"/>
  <c r="L19" i="2"/>
  <c r="M19" i="2" s="1"/>
  <c r="L26" i="2"/>
  <c r="M26" i="2" s="1"/>
  <c r="L32" i="2"/>
  <c r="M32" i="2" s="1"/>
  <c r="L45" i="2"/>
  <c r="M45" i="2" s="1"/>
  <c r="L51" i="2"/>
  <c r="M51" i="2" s="1"/>
  <c r="L58" i="2"/>
  <c r="M58" i="2" s="1"/>
  <c r="L64" i="2"/>
  <c r="M64" i="2" s="1"/>
  <c r="L9" i="2"/>
  <c r="M9" i="2" s="1"/>
  <c r="L60" i="2"/>
  <c r="M60" i="2" s="1"/>
  <c r="L7" i="2"/>
  <c r="M7" i="2" s="1"/>
  <c r="L14" i="2"/>
  <c r="M14" i="2" s="1"/>
  <c r="L20" i="2"/>
  <c r="M20" i="2" s="1"/>
  <c r="L33" i="2"/>
  <c r="M33" i="2" s="1"/>
  <c r="L39" i="2"/>
  <c r="M39" i="2" s="1"/>
  <c r="L46" i="2"/>
  <c r="M46" i="2" s="1"/>
  <c r="L52" i="2"/>
  <c r="M52" i="2" s="1"/>
  <c r="L65" i="2"/>
  <c r="M65" i="2" s="1"/>
  <c r="L71" i="2"/>
  <c r="M71" i="2" s="1"/>
  <c r="L41" i="2"/>
  <c r="M41" i="2" s="1"/>
  <c r="L8" i="2"/>
  <c r="M8" i="2" s="1"/>
  <c r="L21" i="2"/>
  <c r="M21" i="2" s="1"/>
  <c r="L27" i="2"/>
  <c r="M27" i="2" s="1"/>
  <c r="L34" i="2"/>
  <c r="M34" i="2" s="1"/>
  <c r="L40" i="2"/>
  <c r="M40" i="2" s="1"/>
  <c r="L53" i="2"/>
  <c r="M53" i="2" s="1"/>
  <c r="L59" i="2"/>
  <c r="M59" i="2" s="1"/>
  <c r="L66" i="2"/>
  <c r="M66" i="2" s="1"/>
  <c r="L72" i="2"/>
  <c r="M72" i="2" s="1"/>
  <c r="L28" i="2"/>
  <c r="M28" i="2"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<sst xmlns="http://schemas.openxmlformats.org/spreadsheetml/2006/main" count="24433" uniqueCount="9027">
  <si>
    <t>County
Code</t>
  </si>
  <si>
    <t>Unit
Type</t>
  </si>
  <si>
    <t>Unit
Code</t>
  </si>
  <si>
    <t>Unit Name</t>
  </si>
  <si>
    <t>Cross
County</t>
  </si>
  <si>
    <t>MOD</t>
  </si>
  <si>
    <t>01</t>
  </si>
  <si>
    <t>1</t>
  </si>
  <si>
    <t>0000</t>
  </si>
  <si>
    <t>ADAMS COUNTY</t>
  </si>
  <si>
    <t>N</t>
  </si>
  <si>
    <t>0110000</t>
  </si>
  <si>
    <t>2</t>
  </si>
  <si>
    <t>0001</t>
  </si>
  <si>
    <t>BLUE CREEK TOWNSHIP</t>
  </si>
  <si>
    <t>0120001</t>
  </si>
  <si>
    <t>0002</t>
  </si>
  <si>
    <t>FRENCH TOWNSHIP</t>
  </si>
  <si>
    <t>0120002</t>
  </si>
  <si>
    <t>0003</t>
  </si>
  <si>
    <t>HARTFORD TOWNSHIP</t>
  </si>
  <si>
    <t>0120003</t>
  </si>
  <si>
    <t>0004</t>
  </si>
  <si>
    <t>JEFFERSON TOWNSHIP</t>
  </si>
  <si>
    <t>0120004</t>
  </si>
  <si>
    <t>0005</t>
  </si>
  <si>
    <t>KIRKLAND TOWNSHIP</t>
  </si>
  <si>
    <t>0120005</t>
  </si>
  <si>
    <t>0006</t>
  </si>
  <si>
    <t>MONROE TOWNSHIP</t>
  </si>
  <si>
    <t>0120006</t>
  </si>
  <si>
    <t>0007</t>
  </si>
  <si>
    <t>PREBLE TOWNSHIP</t>
  </si>
  <si>
    <t>0120007</t>
  </si>
  <si>
    <t>0008</t>
  </si>
  <si>
    <t>ROOT TOWNSHIP</t>
  </si>
  <si>
    <t>0120008</t>
  </si>
  <si>
    <t>0009</t>
  </si>
  <si>
    <t>ST. MARYS TOWNSHIP</t>
  </si>
  <si>
    <t>0120009</t>
  </si>
  <si>
    <t>0010</t>
  </si>
  <si>
    <t>UNION TOWNSHIP</t>
  </si>
  <si>
    <t>0120010</t>
  </si>
  <si>
    <t>0011</t>
  </si>
  <si>
    <t>WABASH TOWNSHIP</t>
  </si>
  <si>
    <t>0120011</t>
  </si>
  <si>
    <t>0012</t>
  </si>
  <si>
    <t>WASHINGTON TOWNSHIP</t>
  </si>
  <si>
    <t>0120012</t>
  </si>
  <si>
    <t>3</t>
  </si>
  <si>
    <t>0407</t>
  </si>
  <si>
    <t>DECATUR CIVIL CITY</t>
  </si>
  <si>
    <t>0130407</t>
  </si>
  <si>
    <t>0453</t>
  </si>
  <si>
    <t>BERNE CIVIL CITY</t>
  </si>
  <si>
    <t>0130453</t>
  </si>
  <si>
    <t>0520</t>
  </si>
  <si>
    <t>GENEVA CIVIL TOWN</t>
  </si>
  <si>
    <t>0130520</t>
  </si>
  <si>
    <t>0521</t>
  </si>
  <si>
    <t>MONROE CIVIL TOWN</t>
  </si>
  <si>
    <t>0130521</t>
  </si>
  <si>
    <t>4</t>
  </si>
  <si>
    <t>0015</t>
  </si>
  <si>
    <t>ADAMS CENTRAL COMMUNITY SCHOOL CORPORATION</t>
  </si>
  <si>
    <t>0140015</t>
  </si>
  <si>
    <t>0025</t>
  </si>
  <si>
    <t>NORTH ADAMS COMMUNITY SCHOOL CORPORATION</t>
  </si>
  <si>
    <t>0140025</t>
  </si>
  <si>
    <t>0035</t>
  </si>
  <si>
    <t>SOUTH ADAMS SCHOOL CORPORATION</t>
  </si>
  <si>
    <t>0140035</t>
  </si>
  <si>
    <t>5</t>
  </si>
  <si>
    <t>BERNE PUBLIC LIBRARY</t>
  </si>
  <si>
    <t>0150001</t>
  </si>
  <si>
    <t>0304</t>
  </si>
  <si>
    <t>ADAMS PUBLIC LIBRARY SYSTEM</t>
  </si>
  <si>
    <t>0150304</t>
  </si>
  <si>
    <t>6</t>
  </si>
  <si>
    <t>1011</t>
  </si>
  <si>
    <t>ADAMS COUNTY SOLID WASTE MANAGEMENT</t>
  </si>
  <si>
    <t>0161011</t>
  </si>
  <si>
    <t>02</t>
  </si>
  <si>
    <t>ALLEN COUNTY</t>
  </si>
  <si>
    <t>0210000</t>
  </si>
  <si>
    <t>ABOITE TOWNSHIP</t>
  </si>
  <si>
    <t>0220001</t>
  </si>
  <si>
    <t>ADAMS TOWNSHIP</t>
  </si>
  <si>
    <t>0220002</t>
  </si>
  <si>
    <t>CEDAR CREEK TOWNSHIP</t>
  </si>
  <si>
    <t>0220003</t>
  </si>
  <si>
    <t>EEL RIVER TOWNSHIP</t>
  </si>
  <si>
    <t>0220004</t>
  </si>
  <si>
    <t>JACKSON TOWNSHIP</t>
  </si>
  <si>
    <t>0220005</t>
  </si>
  <si>
    <t>0220006</t>
  </si>
  <si>
    <t>LAFAYETTE TOWNSHIP</t>
  </si>
  <si>
    <t>0220007</t>
  </si>
  <si>
    <t>LAKE TOWNSHIP</t>
  </si>
  <si>
    <t>0220008</t>
  </si>
  <si>
    <t>MADISON TOWNSHIP</t>
  </si>
  <si>
    <t>0220009</t>
  </si>
  <si>
    <t>MARION TOWNSHIP</t>
  </si>
  <si>
    <t>0220010</t>
  </si>
  <si>
    <t>MAUMEE TOWNSHIP</t>
  </si>
  <si>
    <t>0220011</t>
  </si>
  <si>
    <t>MILAN TOWNSHIP</t>
  </si>
  <si>
    <t>0220012</t>
  </si>
  <si>
    <t>0013</t>
  </si>
  <si>
    <t>0220013</t>
  </si>
  <si>
    <t>0014</t>
  </si>
  <si>
    <t>PERRY TOWNSHIP</t>
  </si>
  <si>
    <t>0220014</t>
  </si>
  <si>
    <t>PLEASANT TOWNSHIP</t>
  </si>
  <si>
    <t>0220015</t>
  </si>
  <si>
    <t>0016</t>
  </si>
  <si>
    <t>SCIPIO TOWNSHIP</t>
  </si>
  <si>
    <t>0220016</t>
  </si>
  <si>
    <t>0017</t>
  </si>
  <si>
    <t>SPRINGFIELD TOWNSHIP</t>
  </si>
  <si>
    <t>0220017</t>
  </si>
  <si>
    <t>0018</t>
  </si>
  <si>
    <t>ST. JOSEPH TOWNSHIP</t>
  </si>
  <si>
    <t>0220018</t>
  </si>
  <si>
    <t>0019</t>
  </si>
  <si>
    <t>0220019</t>
  </si>
  <si>
    <t>0020</t>
  </si>
  <si>
    <t>WAYNE TOWNSHIP</t>
  </si>
  <si>
    <t>0220020</t>
  </si>
  <si>
    <t>0100</t>
  </si>
  <si>
    <t>FORT WAYNE CIVIL CITY</t>
  </si>
  <si>
    <t>0230100</t>
  </si>
  <si>
    <t>0424</t>
  </si>
  <si>
    <t>NEW HAVEN CIVIL CITY</t>
  </si>
  <si>
    <t>0230424</t>
  </si>
  <si>
    <t>0465</t>
  </si>
  <si>
    <t>WOODBURN CIVIL CITY</t>
  </si>
  <si>
    <t>0230465</t>
  </si>
  <si>
    <t>0522</t>
  </si>
  <si>
    <t>GRABILL CIVIL TOWN</t>
  </si>
  <si>
    <t>0230522</t>
  </si>
  <si>
    <t>0523</t>
  </si>
  <si>
    <t>HUNTERTOWN CIVIL TOWN</t>
  </si>
  <si>
    <t>0230523</t>
  </si>
  <si>
    <t>0524</t>
  </si>
  <si>
    <t>MONROEVILLE CIVIL TOWN</t>
  </si>
  <si>
    <t>0230524</t>
  </si>
  <si>
    <t>0968</t>
  </si>
  <si>
    <t>LEO-CEDARVILLE</t>
  </si>
  <si>
    <t>0230968</t>
  </si>
  <si>
    <t>0125</t>
  </si>
  <si>
    <t>M.S.D. SW ALLEN COUNTY SCHOOL CORPORATION</t>
  </si>
  <si>
    <t>0240125</t>
  </si>
  <si>
    <t>0225</t>
  </si>
  <si>
    <t>NORTHWEST ALLEN COUNTY SCHOOL CORPORATION</t>
  </si>
  <si>
    <t>0240225</t>
  </si>
  <si>
    <t>0235</t>
  </si>
  <si>
    <t>FORT WAYNE COMMUNITY SCHOOL CORPORATION</t>
  </si>
  <si>
    <t>0240235</t>
  </si>
  <si>
    <t>0255</t>
  </si>
  <si>
    <t>EAST ALLEN COUNTY SCHOOL CORPORATION</t>
  </si>
  <si>
    <t>0240255</t>
  </si>
  <si>
    <t>0260</t>
  </si>
  <si>
    <t>ALLEN COUNTY PUBLIC LIBRARY</t>
  </si>
  <si>
    <t>0250260</t>
  </si>
  <si>
    <t>0800</t>
  </si>
  <si>
    <t>FORT WAYNE PUBLIC TRANSPORTATION</t>
  </si>
  <si>
    <t>0260800</t>
  </si>
  <si>
    <t>0960</t>
  </si>
  <si>
    <t>FORT WAYNE-ALLEN COUNTY AIRPORT AUTHORITY</t>
  </si>
  <si>
    <t>0260960</t>
  </si>
  <si>
    <t>0969</t>
  </si>
  <si>
    <t>SOUTHWEST ALLEN COUNTY FIRE</t>
  </si>
  <si>
    <t>0260969</t>
  </si>
  <si>
    <t>1192</t>
  </si>
  <si>
    <t>West Central Fire District</t>
  </si>
  <si>
    <t>0261192</t>
  </si>
  <si>
    <t>1193</t>
  </si>
  <si>
    <t>Northwest Allen Fire District</t>
  </si>
  <si>
    <t>0261193</t>
  </si>
  <si>
    <t>1194</t>
  </si>
  <si>
    <t xml:space="preserve">Northeast Allen Fire District </t>
  </si>
  <si>
    <t>0261194</t>
  </si>
  <si>
    <t>03</t>
  </si>
  <si>
    <t>BARTHOLOMEW COUNTY</t>
  </si>
  <si>
    <t>0310000</t>
  </si>
  <si>
    <t>CLAY TOWNSHIP</t>
  </si>
  <si>
    <t>0320001</t>
  </si>
  <si>
    <t>CLIFTY TOWNSHIP</t>
  </si>
  <si>
    <t>0320002</t>
  </si>
  <si>
    <t>COLUMBUS TOWNSHIP</t>
  </si>
  <si>
    <t>0320003</t>
  </si>
  <si>
    <t>FLATROCK TOWNSHIP</t>
  </si>
  <si>
    <t>0320004</t>
  </si>
  <si>
    <t>GERMAN TOWNSHIP</t>
  </si>
  <si>
    <t>0320005</t>
  </si>
  <si>
    <t>HARRISON TOWNSHIP</t>
  </si>
  <si>
    <t>0320006</t>
  </si>
  <si>
    <t>HAWCREEK TOWNSHIP</t>
  </si>
  <si>
    <t>0320007</t>
  </si>
  <si>
    <t>0320008</t>
  </si>
  <si>
    <t>OHIO TOWNSHIP</t>
  </si>
  <si>
    <t>0320009</t>
  </si>
  <si>
    <t>ROCKCREEK TOWNSHIP</t>
  </si>
  <si>
    <t>0320010</t>
  </si>
  <si>
    <t>SANDCREEK TOWNSHIP</t>
  </si>
  <si>
    <t>0320011</t>
  </si>
  <si>
    <t>0320012</t>
  </si>
  <si>
    <t>0200</t>
  </si>
  <si>
    <t>COLUMBUS CIVIL CITY</t>
  </si>
  <si>
    <t>0330200</t>
  </si>
  <si>
    <t>0525</t>
  </si>
  <si>
    <t>CLIFFORD CIVIL TOWN</t>
  </si>
  <si>
    <t>0330525</t>
  </si>
  <si>
    <t>0526</t>
  </si>
  <si>
    <t>ELIZABETHTOWN CIVIL TOWN</t>
  </si>
  <si>
    <t>0330526</t>
  </si>
  <si>
    <t>0527</t>
  </si>
  <si>
    <t>HARTSVILLE CIVIL TOWN</t>
  </si>
  <si>
    <t>0330527</t>
  </si>
  <si>
    <t>0528</t>
  </si>
  <si>
    <t>HOPE CIVIL TOWN</t>
  </si>
  <si>
    <t>0330528</t>
  </si>
  <si>
    <t>0529</t>
  </si>
  <si>
    <t>JONESVILLE CIVIL TOWN</t>
  </si>
  <si>
    <t>0330529</t>
  </si>
  <si>
    <t>0365</t>
  </si>
  <si>
    <t>BARTHOLOMEW CONSOLIDATED SCHOOL CORPORATION</t>
  </si>
  <si>
    <t>0340365</t>
  </si>
  <si>
    <t>0370</t>
  </si>
  <si>
    <t>FLATROCK-HAWCREEK SCHOOL CORPORATION</t>
  </si>
  <si>
    <t>0340370</t>
  </si>
  <si>
    <t>BARTHOLOMEW COUNTY PUBLIC LIBRARY</t>
  </si>
  <si>
    <t>0350006</t>
  </si>
  <si>
    <t>1039</t>
  </si>
  <si>
    <t>BARTHOLOMEW COUNTY SOLID WASTE MANAGEMENT</t>
  </si>
  <si>
    <t>0361039</t>
  </si>
  <si>
    <t>04</t>
  </si>
  <si>
    <t>BENTON COUNTY</t>
  </si>
  <si>
    <t>0410000</t>
  </si>
  <si>
    <t>BOLIVAR TOWNSHIP</t>
  </si>
  <si>
    <t>0420001</t>
  </si>
  <si>
    <t>CENTER TOWNSHIP</t>
  </si>
  <si>
    <t>0420002</t>
  </si>
  <si>
    <t>GILBOA TOWNSHIP</t>
  </si>
  <si>
    <t>0420003</t>
  </si>
  <si>
    <t>GRANT TOWNSHIP</t>
  </si>
  <si>
    <t>0420004</t>
  </si>
  <si>
    <t>HICKORY GROVE TOWNSHIP</t>
  </si>
  <si>
    <t>0420005</t>
  </si>
  <si>
    <t>OAK GROVE TOWNSHIP</t>
  </si>
  <si>
    <t>0420006</t>
  </si>
  <si>
    <t>PARISH GROVE TOWNSHIP</t>
  </si>
  <si>
    <t>0420007</t>
  </si>
  <si>
    <t>PINE TOWNSHIP</t>
  </si>
  <si>
    <t>0420008</t>
  </si>
  <si>
    <t>RICHLAND TOWNSHIP</t>
  </si>
  <si>
    <t>0420009</t>
  </si>
  <si>
    <t>0420010</t>
  </si>
  <si>
    <t>YORK TOWNSHIP</t>
  </si>
  <si>
    <t>0420011</t>
  </si>
  <si>
    <t>0530</t>
  </si>
  <si>
    <t>AMBIA CIVIL TOWN</t>
  </si>
  <si>
    <t>0430530</t>
  </si>
  <si>
    <t>0531</t>
  </si>
  <si>
    <t>BOSWELL CIVIL TOWN</t>
  </si>
  <si>
    <t>0430531</t>
  </si>
  <si>
    <t>0532</t>
  </si>
  <si>
    <t>EARL PARK CIVIL TOWN</t>
  </si>
  <si>
    <t>0430532</t>
  </si>
  <si>
    <t>0533</t>
  </si>
  <si>
    <t>FOWLER CIVIL TOWN</t>
  </si>
  <si>
    <t>0430533</t>
  </si>
  <si>
    <t>0534</t>
  </si>
  <si>
    <t>OTTERBEIN CIVIL TOWN</t>
  </si>
  <si>
    <t>Y</t>
  </si>
  <si>
    <t>0430534</t>
  </si>
  <si>
    <t>0535</t>
  </si>
  <si>
    <t>OXFORD CIVIL TOWN</t>
  </si>
  <si>
    <t>0430535</t>
  </si>
  <si>
    <t>0395</t>
  </si>
  <si>
    <t>BENTON COMMUNITY SCHOOL CORPORATION</t>
  </si>
  <si>
    <t>0440395</t>
  </si>
  <si>
    <t>BOSWELL PUBLIC LIBRARY</t>
  </si>
  <si>
    <t>0450007</t>
  </si>
  <si>
    <t>EARL PARK PUBLIC LIBRARY</t>
  </si>
  <si>
    <t>0450008</t>
  </si>
  <si>
    <t>OTTERBEIN PUBLIC LIBRARY</t>
  </si>
  <si>
    <t>0450009</t>
  </si>
  <si>
    <t>OXFORD PUBLIC LIBRARY</t>
  </si>
  <si>
    <t>0450010</t>
  </si>
  <si>
    <t>BENTON COUNTY PUBLIC LIBRARY</t>
  </si>
  <si>
    <t>0450011</t>
  </si>
  <si>
    <t>YORK TOWNSHIP PUBLIC LIBRARY</t>
  </si>
  <si>
    <t>0450012</t>
  </si>
  <si>
    <t>05</t>
  </si>
  <si>
    <t>BLACKFORD COUNTY</t>
  </si>
  <si>
    <t>0510000</t>
  </si>
  <si>
    <t>0520001</t>
  </si>
  <si>
    <t>0520002</t>
  </si>
  <si>
    <t>LICKING TOWNSHIP</t>
  </si>
  <si>
    <t>0520003</t>
  </si>
  <si>
    <t>0520004</t>
  </si>
  <si>
    <t>0409</t>
  </si>
  <si>
    <t>HARTFORD CITY CIVIL CITY</t>
  </si>
  <si>
    <t>0530409</t>
  </si>
  <si>
    <t>0464</t>
  </si>
  <si>
    <t>MONTPELIER CIVIL CITY</t>
  </si>
  <si>
    <t>0530464</t>
  </si>
  <si>
    <t>0951</t>
  </si>
  <si>
    <t>SHAMROCK LAKES CIVIL TOWN</t>
  </si>
  <si>
    <t>0530951</t>
  </si>
  <si>
    <t>0515</t>
  </si>
  <si>
    <t>BLACKFORD COUNTY SCHOOL CORPORATION</t>
  </si>
  <si>
    <t>0540515</t>
  </si>
  <si>
    <t>HARTFORD CITY PUBLIC LIBRARY</t>
  </si>
  <si>
    <t>0550013</t>
  </si>
  <si>
    <t>MONTPELIER PUBLIC LIBRARY</t>
  </si>
  <si>
    <t>0550014</t>
  </si>
  <si>
    <t>1092</t>
  </si>
  <si>
    <t>BLACKFORD COUNTY SOLID WASTE</t>
  </si>
  <si>
    <t>0561092</t>
  </si>
  <si>
    <t>06</t>
  </si>
  <si>
    <t>BOONE COUNTY</t>
  </si>
  <si>
    <t>0610000</t>
  </si>
  <si>
    <t>0620001</t>
  </si>
  <si>
    <t>CLINTON TOWNSHIP</t>
  </si>
  <si>
    <t>0620002</t>
  </si>
  <si>
    <t>0620004</t>
  </si>
  <si>
    <t>0620005</t>
  </si>
  <si>
    <t>0620006</t>
  </si>
  <si>
    <t>0620007</t>
  </si>
  <si>
    <t>SUGAR CREEK TOWNSHIP</t>
  </si>
  <si>
    <t>0620009</t>
  </si>
  <si>
    <t>0620011</t>
  </si>
  <si>
    <t>WORTH TOWNSHIP</t>
  </si>
  <si>
    <t>0620012</t>
  </si>
  <si>
    <t>0402</t>
  </si>
  <si>
    <t>LEBANON CIVIL CITY</t>
  </si>
  <si>
    <t>0630402</t>
  </si>
  <si>
    <t>0536</t>
  </si>
  <si>
    <t>ADVANCE CIVIL TOWN</t>
  </si>
  <si>
    <t>0630536</t>
  </si>
  <si>
    <t>0537</t>
  </si>
  <si>
    <t>JAMESTOWN CIVIL TOWN</t>
  </si>
  <si>
    <t>0630537</t>
  </si>
  <si>
    <t>0538</t>
  </si>
  <si>
    <t>THORNTOWN CIVIL TOWN</t>
  </si>
  <si>
    <t>0630538</t>
  </si>
  <si>
    <t>0539</t>
  </si>
  <si>
    <t>ULEN CIVIL TOWN</t>
  </si>
  <si>
    <t>0630539</t>
  </si>
  <si>
    <t>0540</t>
  </si>
  <si>
    <t>WHITESTOWN CIVIL TOWN</t>
  </si>
  <si>
    <t>0630540</t>
  </si>
  <si>
    <t>0541</t>
  </si>
  <si>
    <t>ZIONSVILLE CIVIL TOWN</t>
  </si>
  <si>
    <t>0630541</t>
  </si>
  <si>
    <t>0615</t>
  </si>
  <si>
    <t>WESTERN BOONE COUNTY SCHOOL CORPORATION</t>
  </si>
  <si>
    <t>0640615</t>
  </si>
  <si>
    <t>0630</t>
  </si>
  <si>
    <t>ZIONSVILLE COMMUNITY SCHOOL CORPORATION</t>
  </si>
  <si>
    <t>0640630</t>
  </si>
  <si>
    <t>0665</t>
  </si>
  <si>
    <t>LEBANON COMMUNITY SCHOOL CORPORATION</t>
  </si>
  <si>
    <t>0640665</t>
  </si>
  <si>
    <t>LEBANON PUBLIC LIBRARY</t>
  </si>
  <si>
    <t>0650015</t>
  </si>
  <si>
    <t>THORNTOWN PUBLIC LIBRARY</t>
  </si>
  <si>
    <t>0650016</t>
  </si>
  <si>
    <t>0296</t>
  </si>
  <si>
    <t>HUSSEY - MAYFIELD MEMORIAL LIBRARY</t>
  </si>
  <si>
    <t>0650296</t>
  </si>
  <si>
    <t>1040</t>
  </si>
  <si>
    <t>BOONE COUNTY SOLID WASTE MANAGEMENT DISTRICT</t>
  </si>
  <si>
    <t>0661040</t>
  </si>
  <si>
    <t>07</t>
  </si>
  <si>
    <t>BROWN COUNTY</t>
  </si>
  <si>
    <t>0710000</t>
  </si>
  <si>
    <t>HAMBLEN TOWNSHIP</t>
  </si>
  <si>
    <t>0720001</t>
  </si>
  <si>
    <t>0720002</t>
  </si>
  <si>
    <t>VAN BUREN TOWNSHIP</t>
  </si>
  <si>
    <t>0720003</t>
  </si>
  <si>
    <t>0720004</t>
  </si>
  <si>
    <t>0542</t>
  </si>
  <si>
    <t>NASHVILLE CIVIL TOWN</t>
  </si>
  <si>
    <t>0730542</t>
  </si>
  <si>
    <t>0670</t>
  </si>
  <si>
    <t>BROWN COUNTY SCHOOL CORPORATION</t>
  </si>
  <si>
    <t>0740670</t>
  </si>
  <si>
    <t>BROWN COUNTY PUBLIC LIBRARY</t>
  </si>
  <si>
    <t>0750017</t>
  </si>
  <si>
    <t>HAMBLEN TOWNSHIP FIRE PROTECTION DISTRICT</t>
  </si>
  <si>
    <t>0760960</t>
  </si>
  <si>
    <t>1041</t>
  </si>
  <si>
    <t>BROWN COUNTY SOLID WASTE MANAGEMENT</t>
  </si>
  <si>
    <t>0761041</t>
  </si>
  <si>
    <t>08</t>
  </si>
  <si>
    <t>CARROLL COUNTY</t>
  </si>
  <si>
    <t>0770051</t>
  </si>
  <si>
    <t>0810000</t>
  </si>
  <si>
    <t>BURLINGTON TOWNSHIP</t>
  </si>
  <si>
    <t>0820001</t>
  </si>
  <si>
    <t>CARROLLTON TOWNSHIP</t>
  </si>
  <si>
    <t>0820002</t>
  </si>
  <si>
    <t>0820003</t>
  </si>
  <si>
    <t>DEER CREEK TOWNSHIP</t>
  </si>
  <si>
    <t>0820004</t>
  </si>
  <si>
    <t>DEMOCRAT TOWNSHIP</t>
  </si>
  <si>
    <t>0820005</t>
  </si>
  <si>
    <t>0820006</t>
  </si>
  <si>
    <t>0820007</t>
  </si>
  <si>
    <t>LIBERTY TOWNSHIP</t>
  </si>
  <si>
    <t>0820008</t>
  </si>
  <si>
    <t>0820009</t>
  </si>
  <si>
    <t>0820010</t>
  </si>
  <si>
    <t>ROCK CREEK TOWNSHIP</t>
  </si>
  <si>
    <t>0820011</t>
  </si>
  <si>
    <t>TIPPECANOE TOWNSHIP</t>
  </si>
  <si>
    <t>0820012</t>
  </si>
  <si>
    <t>0820013</t>
  </si>
  <si>
    <t>0457</t>
  </si>
  <si>
    <t>DELPHI CIVIL CITY</t>
  </si>
  <si>
    <t>0820014</t>
  </si>
  <si>
    <t>0543</t>
  </si>
  <si>
    <t>BURLINGTON CIVIL TOWN</t>
  </si>
  <si>
    <t>0830457</t>
  </si>
  <si>
    <t>0544</t>
  </si>
  <si>
    <t>CAMDEN CIVIL TOWN</t>
  </si>
  <si>
    <t>0830543</t>
  </si>
  <si>
    <t>0545</t>
  </si>
  <si>
    <t>FLORA CIVIL TOWN</t>
  </si>
  <si>
    <t>0830544</t>
  </si>
  <si>
    <t>0546</t>
  </si>
  <si>
    <t>YEOMAN CIVIL TOWN</t>
  </si>
  <si>
    <t>0830545</t>
  </si>
  <si>
    <t>0750</t>
  </si>
  <si>
    <t>CARROLL CONSOLIDATED SCHOOL CORPORATION</t>
  </si>
  <si>
    <t>0830546</t>
  </si>
  <si>
    <t>0755</t>
  </si>
  <si>
    <t>DELPHI COMMUNITY SCHOOL CORPORATION</t>
  </si>
  <si>
    <t>0840750</t>
  </si>
  <si>
    <t>CAMDEN PUBLIC LIBRARY</t>
  </si>
  <si>
    <t>0840755</t>
  </si>
  <si>
    <t>DELPHI PUBLIC LIBRARY</t>
  </si>
  <si>
    <t>0850018</t>
  </si>
  <si>
    <t>FLORA PUBLIC LIBRARY</t>
  </si>
  <si>
    <t>0850019</t>
  </si>
  <si>
    <t>09</t>
  </si>
  <si>
    <t>CASS COUNTY</t>
  </si>
  <si>
    <t>0850020</t>
  </si>
  <si>
    <t>0870002</t>
  </si>
  <si>
    <t>BETHLEHEM TOWNSHIP</t>
  </si>
  <si>
    <t>0910000</t>
  </si>
  <si>
    <t>BOONE TOWNSHIP</t>
  </si>
  <si>
    <t>0920001</t>
  </si>
  <si>
    <t>0920002</t>
  </si>
  <si>
    <t>0920003</t>
  </si>
  <si>
    <t>0920004</t>
  </si>
  <si>
    <t>EEL TOWNSHIP</t>
  </si>
  <si>
    <t>0920005</t>
  </si>
  <si>
    <t>0920006</t>
  </si>
  <si>
    <t>0920007</t>
  </si>
  <si>
    <t>0920008</t>
  </si>
  <si>
    <t>MIAMI TOWNSHIP</t>
  </si>
  <si>
    <t>0920009</t>
  </si>
  <si>
    <t>NOBLE TOWNSHIP</t>
  </si>
  <si>
    <t>0920010</t>
  </si>
  <si>
    <t>TIPTON TOWNSHIP</t>
  </si>
  <si>
    <t>0920011</t>
  </si>
  <si>
    <t>0920012</t>
  </si>
  <si>
    <t>0301</t>
  </si>
  <si>
    <t>LOGANSPORT CIVIL CITY</t>
  </si>
  <si>
    <t>0920013</t>
  </si>
  <si>
    <t>0547</t>
  </si>
  <si>
    <t>GALVESTON CIVIL TOWN</t>
  </si>
  <si>
    <t>0920014</t>
  </si>
  <si>
    <t>0548</t>
  </si>
  <si>
    <t>ONWARD CIVIL TOWN</t>
  </si>
  <si>
    <t>0930301</t>
  </si>
  <si>
    <t>0549</t>
  </si>
  <si>
    <t>ROYAL CENTER CIVIL TOWN</t>
  </si>
  <si>
    <t>0930547</t>
  </si>
  <si>
    <t>0550</t>
  </si>
  <si>
    <t>WALTON CIVIL TOWN</t>
  </si>
  <si>
    <t>0930548</t>
  </si>
  <si>
    <t>0775</t>
  </si>
  <si>
    <t>PIONEER REGIONAL SCHOOL CORPORATION</t>
  </si>
  <si>
    <t>0930549</t>
  </si>
  <si>
    <t>0815</t>
  </si>
  <si>
    <t>Lewis Cass Schools</t>
  </si>
  <si>
    <t>0930550</t>
  </si>
  <si>
    <t>0875</t>
  </si>
  <si>
    <t>LOGANSPORT COMMUNITY SCHOOL CORPORATION</t>
  </si>
  <si>
    <t>0940775</t>
  </si>
  <si>
    <t>0021</t>
  </si>
  <si>
    <t>LOGANSPORT-CASS PUBLIC LIBRARY</t>
  </si>
  <si>
    <t>0940815</t>
  </si>
  <si>
    <t>0022</t>
  </si>
  <si>
    <t>ROYAL CENTER PUBLIC LIBRARY</t>
  </si>
  <si>
    <t>0940875</t>
  </si>
  <si>
    <t>0023</t>
  </si>
  <si>
    <t>WALTON PUBLIC LIBRARY</t>
  </si>
  <si>
    <t>0950021</t>
  </si>
  <si>
    <t>1042</t>
  </si>
  <si>
    <t>CASS COUNTY SOLID WASTE MANAGEMENT DISTRICT</t>
  </si>
  <si>
    <t>0950022</t>
  </si>
  <si>
    <t>1101</t>
  </si>
  <si>
    <t>LOGANSPORT AND CASS CO. AIRPORT AUTHORITY</t>
  </si>
  <si>
    <t>0950023</t>
  </si>
  <si>
    <t>2002</t>
  </si>
  <si>
    <t>CASS COUNTY FIRE DISTRICT #1</t>
  </si>
  <si>
    <t>0961042</t>
  </si>
  <si>
    <t>10</t>
  </si>
  <si>
    <t>CLARK COUNTY</t>
  </si>
  <si>
    <t>0961101</t>
  </si>
  <si>
    <t>0962002</t>
  </si>
  <si>
    <t>CARR TOWNSHIP</t>
  </si>
  <si>
    <t>0970003</t>
  </si>
  <si>
    <t>CHARLESTOWN TOWNSHIP</t>
  </si>
  <si>
    <t>1010000</t>
  </si>
  <si>
    <t>JEFFERSONVILLE TOWNSHIP</t>
  </si>
  <si>
    <t>1020001</t>
  </si>
  <si>
    <t>1020002</t>
  </si>
  <si>
    <t>OREGON TOWNSHIP</t>
  </si>
  <si>
    <t>1020003</t>
  </si>
  <si>
    <t>OWEN TOWNSHIP</t>
  </si>
  <si>
    <t>1020004</t>
  </si>
  <si>
    <t>SILVER CREEK TOWNSHIP</t>
  </si>
  <si>
    <t>1020005</t>
  </si>
  <si>
    <t>1020006</t>
  </si>
  <si>
    <t>UTICA TOWNSHIP</t>
  </si>
  <si>
    <t>1020007</t>
  </si>
  <si>
    <t>1020008</t>
  </si>
  <si>
    <t>WOOD TOWNSHIP</t>
  </si>
  <si>
    <t>1020009</t>
  </si>
  <si>
    <t>0205</t>
  </si>
  <si>
    <t>JEFFERSONVILLE CIVIL CITY</t>
  </si>
  <si>
    <t>1020010</t>
  </si>
  <si>
    <t>0421</t>
  </si>
  <si>
    <t>CHARLESTOWN CIVIL CITY</t>
  </si>
  <si>
    <t>1020011</t>
  </si>
  <si>
    <t>0500</t>
  </si>
  <si>
    <t>CLARKSVILLE CIVIL TOWN</t>
  </si>
  <si>
    <t>1020012</t>
  </si>
  <si>
    <t>0551</t>
  </si>
  <si>
    <t>TOWN OF BORDEN</t>
  </si>
  <si>
    <t>1030205</t>
  </si>
  <si>
    <t>0552</t>
  </si>
  <si>
    <t>SELLERSBURG CIVIL TOWN</t>
  </si>
  <si>
    <t>1030421</t>
  </si>
  <si>
    <t>0962</t>
  </si>
  <si>
    <t>UTICA CIVIL TOWN</t>
  </si>
  <si>
    <t>1030500</t>
  </si>
  <si>
    <t>0935</t>
  </si>
  <si>
    <t>BORDEN-HENRYVILLE SCHOOL CORPORATION</t>
  </si>
  <si>
    <t>1030551</t>
  </si>
  <si>
    <t>0945</t>
  </si>
  <si>
    <t>SILVER CREEK SCHOOL CORPORATION</t>
  </si>
  <si>
    <t>1030552</t>
  </si>
  <si>
    <t>1000</t>
  </si>
  <si>
    <t>CLARKSVILLE COMMUNITY SCHOOL CORPORATION</t>
  </si>
  <si>
    <t>1030962</t>
  </si>
  <si>
    <t>1010</t>
  </si>
  <si>
    <t>GREATER CLARK COUNTY SCHOOL CORPORATION</t>
  </si>
  <si>
    <t>1040935</t>
  </si>
  <si>
    <t>JEFFERSONVILLE TOWNSHIP PUBLIC LIBRARY</t>
  </si>
  <si>
    <t>1040945</t>
  </si>
  <si>
    <t>0287</t>
  </si>
  <si>
    <t>CHARLESTOWN-CLARK COUNTY CONTRACTUAL LIBRARY</t>
  </si>
  <si>
    <t>1041000</t>
  </si>
  <si>
    <t>0802</t>
  </si>
  <si>
    <t>JEFFERSONVILLE FLOOD CONTROL</t>
  </si>
  <si>
    <t>1041010</t>
  </si>
  <si>
    <t>CHARLESTOWN FIRE</t>
  </si>
  <si>
    <t>1050025</t>
  </si>
  <si>
    <t>0967</t>
  </si>
  <si>
    <t>TRI-TOWNSHIP FIRE PROTECTION DISTRICT</t>
  </si>
  <si>
    <t>1050287</t>
  </si>
  <si>
    <t>0971</t>
  </si>
  <si>
    <t>MONROE TOWNSHIP FIRE PROTECTION</t>
  </si>
  <si>
    <t>1060802</t>
  </si>
  <si>
    <t>0972</t>
  </si>
  <si>
    <t>UTICA TOWNSHIP FIRE DISTRICT</t>
  </si>
  <si>
    <t>1060962</t>
  </si>
  <si>
    <t>0997</t>
  </si>
  <si>
    <t>NEW WASHINGTON FIRE PROTECTION DISTRICT</t>
  </si>
  <si>
    <t>1060967</t>
  </si>
  <si>
    <t>1043</t>
  </si>
  <si>
    <t>CLARK COUNTY SOLID WASTE MANAGEMENT DISTRICT</t>
  </si>
  <si>
    <t>1060971</t>
  </si>
  <si>
    <t>11</t>
  </si>
  <si>
    <t>CLAY COUNTY</t>
  </si>
  <si>
    <t>1060972</t>
  </si>
  <si>
    <t>BRAZIL TOWNSHIP</t>
  </si>
  <si>
    <t>1060997</t>
  </si>
  <si>
    <t>CASS TOWNSHIP</t>
  </si>
  <si>
    <t>1061043</t>
  </si>
  <si>
    <t>DICK JOHNSON TOWNSHIP</t>
  </si>
  <si>
    <t>1070004</t>
  </si>
  <si>
    <t>1070056</t>
  </si>
  <si>
    <t>1110000</t>
  </si>
  <si>
    <t>LEWIS TOWNSHIP</t>
  </si>
  <si>
    <t>1120001</t>
  </si>
  <si>
    <t>1120002</t>
  </si>
  <si>
    <t>POSEY TOWNSHIP</t>
  </si>
  <si>
    <t>1120003</t>
  </si>
  <si>
    <t>SUGAR RIDGE TOWNSHIP</t>
  </si>
  <si>
    <t>1120004</t>
  </si>
  <si>
    <t>1120005</t>
  </si>
  <si>
    <t>1120006</t>
  </si>
  <si>
    <t>0410</t>
  </si>
  <si>
    <t>BRAZIL CIVIL CITY</t>
  </si>
  <si>
    <t>1120007</t>
  </si>
  <si>
    <t>0553</t>
  </si>
  <si>
    <t>CARBON CIVIL TOWN</t>
  </si>
  <si>
    <t>1120008</t>
  </si>
  <si>
    <t>0554</t>
  </si>
  <si>
    <t>CENTER POINT CIVIL TOWN</t>
  </si>
  <si>
    <t>1120009</t>
  </si>
  <si>
    <t>0555</t>
  </si>
  <si>
    <t>CLAY CITY CIVIL TOWN</t>
  </si>
  <si>
    <t>1120010</t>
  </si>
  <si>
    <t>0556</t>
  </si>
  <si>
    <t>KNIGHTSVILLE CIVIL TOWN</t>
  </si>
  <si>
    <t>1120011</t>
  </si>
  <si>
    <t>0557</t>
  </si>
  <si>
    <t>STAUNTON CIVIL TOWN</t>
  </si>
  <si>
    <t>1130410</t>
  </si>
  <si>
    <t>0558</t>
  </si>
  <si>
    <t>HARMONY CIVIL TOWN</t>
  </si>
  <si>
    <t>1130553</t>
  </si>
  <si>
    <t>1125</t>
  </si>
  <si>
    <t>CLAY COMMUNITY SCHOOL CORPORATION</t>
  </si>
  <si>
    <t>1130554</t>
  </si>
  <si>
    <t>2960</t>
  </si>
  <si>
    <t>M.S.D. SHAKAMAK SCHOOL CORPORATION</t>
  </si>
  <si>
    <t>1130555</t>
  </si>
  <si>
    <t>0026</t>
  </si>
  <si>
    <t>BRAZIL PUBLIC LIBRARY</t>
  </si>
  <si>
    <t>1130556</t>
  </si>
  <si>
    <t>0331</t>
  </si>
  <si>
    <t>Lewis Township Fire Protection District</t>
  </si>
  <si>
    <t>1130557</t>
  </si>
  <si>
    <t>0333</t>
  </si>
  <si>
    <t>Clay-Owen Solid Waste Management District</t>
  </si>
  <si>
    <t>1130558</t>
  </si>
  <si>
    <t>0338</t>
  </si>
  <si>
    <t>VAN BUREN FIRE PROTECTION DISTRICT</t>
  </si>
  <si>
    <t>1141125</t>
  </si>
  <si>
    <t>0342</t>
  </si>
  <si>
    <t>Posey Township Fire Protection District</t>
  </si>
  <si>
    <t>1142960</t>
  </si>
  <si>
    <t>12</t>
  </si>
  <si>
    <t>CLINTON COUNTY</t>
  </si>
  <si>
    <t>1150026</t>
  </si>
  <si>
    <t>1160331</t>
  </si>
  <si>
    <t>FOREST TOWNSHIP</t>
  </si>
  <si>
    <t>1160333</t>
  </si>
  <si>
    <t>1160338</t>
  </si>
  <si>
    <t>JOHNSON TOWNSHIP</t>
  </si>
  <si>
    <t>1160342</t>
  </si>
  <si>
    <t>KIRKLIN TOWNSHIP</t>
  </si>
  <si>
    <t>1210000</t>
  </si>
  <si>
    <t>1220001</t>
  </si>
  <si>
    <t>MICHIGAN TOWNSHIP</t>
  </si>
  <si>
    <t>1220002</t>
  </si>
  <si>
    <t>1220003</t>
  </si>
  <si>
    <t>1220004</t>
  </si>
  <si>
    <t>ROSS TOWNSHIP</t>
  </si>
  <si>
    <t>1220005</t>
  </si>
  <si>
    <t>1220006</t>
  </si>
  <si>
    <t>1220007</t>
  </si>
  <si>
    <t>WARREN TOWNSHIP</t>
  </si>
  <si>
    <t>1220008</t>
  </si>
  <si>
    <t>1220009</t>
  </si>
  <si>
    <t>0309</t>
  </si>
  <si>
    <t>FRANKFORT CIVIL CITY</t>
  </si>
  <si>
    <t>1220010</t>
  </si>
  <si>
    <t>0559</t>
  </si>
  <si>
    <t>COLFAX CIVIL TOWN</t>
  </si>
  <si>
    <t>1220011</t>
  </si>
  <si>
    <t>0560</t>
  </si>
  <si>
    <t>KIRKLIN CIVIL TOWN</t>
  </si>
  <si>
    <t>1220012</t>
  </si>
  <si>
    <t>0561</t>
  </si>
  <si>
    <t>MICHIGANTOWN CIVIL TOWN</t>
  </si>
  <si>
    <t>1220013</t>
  </si>
  <si>
    <t>0562</t>
  </si>
  <si>
    <t>MULBERRY CIVIL TOWN</t>
  </si>
  <si>
    <t>1220014</t>
  </si>
  <si>
    <t>0563</t>
  </si>
  <si>
    <t>ROSSVILLE CIVIL TOWN</t>
  </si>
  <si>
    <t>1230309</t>
  </si>
  <si>
    <t>1150</t>
  </si>
  <si>
    <t>CLINTON CENTRAL SCHOOL CORPORATION</t>
  </si>
  <si>
    <t>1230559</t>
  </si>
  <si>
    <t>1160</t>
  </si>
  <si>
    <t>CLINTON PRAIRIE SCHOOL CORPORATION</t>
  </si>
  <si>
    <t>1230560</t>
  </si>
  <si>
    <t>1170</t>
  </si>
  <si>
    <t>FRANKFORT COMMUNITY SCHOOL CORPORATION</t>
  </si>
  <si>
    <t>1230561</t>
  </si>
  <si>
    <t>1180</t>
  </si>
  <si>
    <t>ROSSVILLE CONSOLIDATED SCHOOL CORP</t>
  </si>
  <si>
    <t>1230562</t>
  </si>
  <si>
    <t>0027</t>
  </si>
  <si>
    <t>COLFAX-PERRY TOWNSHIP PUBLIC LIBRARY</t>
  </si>
  <si>
    <t>1230563</t>
  </si>
  <si>
    <t>0028</t>
  </si>
  <si>
    <t>FRANKFORT COMMUNITY PUBLIC LIBRARY</t>
  </si>
  <si>
    <t>1241150</t>
  </si>
  <si>
    <t>0029</t>
  </si>
  <si>
    <t>KIRKLIN PUBLIC LIBRARY</t>
  </si>
  <si>
    <t>1241160</t>
  </si>
  <si>
    <t>0286</t>
  </si>
  <si>
    <t>CLINTON COUNTY CONTRACTUAL PUBLIC LIBRARY</t>
  </si>
  <si>
    <t>1241170</t>
  </si>
  <si>
    <t>0326</t>
  </si>
  <si>
    <t>FRANKFORT AND CLINTON COUNTY AIRPORT AUTHORITY</t>
  </si>
  <si>
    <t>1241180</t>
  </si>
  <si>
    <t>0329</t>
  </si>
  <si>
    <t>Wild Cat Solid Waste Management District</t>
  </si>
  <si>
    <t>1250027</t>
  </si>
  <si>
    <t>13</t>
  </si>
  <si>
    <t>CRAWFORD COUNTY</t>
  </si>
  <si>
    <t>1250028</t>
  </si>
  <si>
    <t>1250029</t>
  </si>
  <si>
    <t>JENNINGS TOWNSHIP</t>
  </si>
  <si>
    <t>1250286</t>
  </si>
  <si>
    <t>1260326</t>
  </si>
  <si>
    <t>1260329</t>
  </si>
  <si>
    <t>1310000</t>
  </si>
  <si>
    <t>PATOKA TOWNSHIP</t>
  </si>
  <si>
    <t>1320001</t>
  </si>
  <si>
    <t>STERLING TOWNSHIP</t>
  </si>
  <si>
    <t>1320002</t>
  </si>
  <si>
    <t>1320003</t>
  </si>
  <si>
    <t>WHISKEY RUN TOWNSHIP</t>
  </si>
  <si>
    <t>1320004</t>
  </si>
  <si>
    <t>0564</t>
  </si>
  <si>
    <t>ALTON CIVIL TOWN</t>
  </si>
  <si>
    <t>1320005</t>
  </si>
  <si>
    <t>0565</t>
  </si>
  <si>
    <t>ENGLISH CIVIL TOWN</t>
  </si>
  <si>
    <t>1320006</t>
  </si>
  <si>
    <t>0566</t>
  </si>
  <si>
    <t>LEAVENWORTH CIVIL TOWN</t>
  </si>
  <si>
    <t>1320007</t>
  </si>
  <si>
    <t>0567</t>
  </si>
  <si>
    <t>MARENGO CIVIL TOWN</t>
  </si>
  <si>
    <t>1320008</t>
  </si>
  <si>
    <t>1300</t>
  </si>
  <si>
    <t>CRAWFORD COUNTY COMMUNITY SCHOOL CORPORATION</t>
  </si>
  <si>
    <t>1320009</t>
  </si>
  <si>
    <t>0030</t>
  </si>
  <si>
    <t>CRAWFORD COUNTY PUBLIC LIBRARY</t>
  </si>
  <si>
    <t>1330564</t>
  </si>
  <si>
    <t>0965</t>
  </si>
  <si>
    <t>MARENGO-LIBERTY TOWNSHIP FIRE</t>
  </si>
  <si>
    <t>1330565</t>
  </si>
  <si>
    <t>0966</t>
  </si>
  <si>
    <t>ENGLISH FIRE</t>
  </si>
  <si>
    <t>1330566</t>
  </si>
  <si>
    <t>WHISKEY RUN FIRE PROTECTION DISTRICT</t>
  </si>
  <si>
    <t>1330567</t>
  </si>
  <si>
    <t>LEAVENWORTH FIRE PROTECTION DISTRICT</t>
  </si>
  <si>
    <t>1341300</t>
  </si>
  <si>
    <t>1045</t>
  </si>
  <si>
    <t>CRAWFORD COUNTY SOLID WASTE MANAGEMENT DISTRICT</t>
  </si>
  <si>
    <t>1350030</t>
  </si>
  <si>
    <t>14</t>
  </si>
  <si>
    <t>DAVIESS COUNTY</t>
  </si>
  <si>
    <t>1360965</t>
  </si>
  <si>
    <t>BARR TOWNSHIP</t>
  </si>
  <si>
    <t>1360966</t>
  </si>
  <si>
    <t>BOGARD TOWNSHIP</t>
  </si>
  <si>
    <t>1360967</t>
  </si>
  <si>
    <t>ELMORE TOWNSHIP</t>
  </si>
  <si>
    <t>1360968</t>
  </si>
  <si>
    <t>1361045</t>
  </si>
  <si>
    <t>1410000</t>
  </si>
  <si>
    <t>REEVE TOWNSHIP</t>
  </si>
  <si>
    <t>1420001</t>
  </si>
  <si>
    <t>STEELE TOWNSHIP</t>
  </si>
  <si>
    <t>1420002</t>
  </si>
  <si>
    <t>1420003</t>
  </si>
  <si>
    <t>VEALE TOWNSHIP</t>
  </si>
  <si>
    <t>1420004</t>
  </si>
  <si>
    <t>1420005</t>
  </si>
  <si>
    <t>0319</t>
  </si>
  <si>
    <t>WASHINGTON CIVIL CITY</t>
  </si>
  <si>
    <t>1420006</t>
  </si>
  <si>
    <t>0569</t>
  </si>
  <si>
    <t>ALFORDSVILLE CIVIL TOWN</t>
  </si>
  <si>
    <t>1420007</t>
  </si>
  <si>
    <t>0570</t>
  </si>
  <si>
    <t>CANNELBURG CIVIL TOWN</t>
  </si>
  <si>
    <t>1420008</t>
  </si>
  <si>
    <t>0571</t>
  </si>
  <si>
    <t>ELNORA CIVIL TOWN</t>
  </si>
  <si>
    <t>1420009</t>
  </si>
  <si>
    <t>0572</t>
  </si>
  <si>
    <t>MONTGOMERY CIVIL TOWN</t>
  </si>
  <si>
    <t>1420010</t>
  </si>
  <si>
    <t>0573</t>
  </si>
  <si>
    <t>ODON CIVIL TOWN</t>
  </si>
  <si>
    <t>1430319</t>
  </si>
  <si>
    <t>0574</t>
  </si>
  <si>
    <t>PLAINVILLE CIVIL TOWN</t>
  </si>
  <si>
    <t>1430569</t>
  </si>
  <si>
    <t>1315</t>
  </si>
  <si>
    <t>BARR-REEVE COMMUNITY SCHOOL CORPORATION</t>
  </si>
  <si>
    <t>1430570</t>
  </si>
  <si>
    <t>1375</t>
  </si>
  <si>
    <t>NORTH DAVIESS COUNTY SCHOOL CORPORATION</t>
  </si>
  <si>
    <t>1430571</t>
  </si>
  <si>
    <t>1405</t>
  </si>
  <si>
    <t>WASHINGTON COMMUNITY SCHOOL CORPORATION</t>
  </si>
  <si>
    <t>1430572</t>
  </si>
  <si>
    <t>0031</t>
  </si>
  <si>
    <t>ODON-WINKELPLECK PUBLIC LIBRARY</t>
  </si>
  <si>
    <t>1430573</t>
  </si>
  <si>
    <t>0032</t>
  </si>
  <si>
    <t>WASHINGTON CARNEGIE PUBLIC LIBRARY</t>
  </si>
  <si>
    <t>1430574</t>
  </si>
  <si>
    <t>0984</t>
  </si>
  <si>
    <t>VEALE FIRE DISTRICT</t>
  </si>
  <si>
    <t>1441315</t>
  </si>
  <si>
    <t>0989</t>
  </si>
  <si>
    <t>SOUTHEAST DAVIESS FIRE PROTECTION DISTRICT</t>
  </si>
  <si>
    <t>1441375</t>
  </si>
  <si>
    <t>1022</t>
  </si>
  <si>
    <t>DAVIESS COUNTY SOLID WASTE DISTRICT</t>
  </si>
  <si>
    <t>1441405</t>
  </si>
  <si>
    <t>15</t>
  </si>
  <si>
    <t>DEARBORN COUNTY</t>
  </si>
  <si>
    <t>1450031</t>
  </si>
  <si>
    <t>CAESAR CREEK TOWNSHIP</t>
  </si>
  <si>
    <t>1450032</t>
  </si>
  <si>
    <t>1460984</t>
  </si>
  <si>
    <t>1460989</t>
  </si>
  <si>
    <t>1461022</t>
  </si>
  <si>
    <t>HOGAN TOWNSHIP</t>
  </si>
  <si>
    <t>1470005</t>
  </si>
  <si>
    <t>1510000</t>
  </si>
  <si>
    <t>KELSO TOWNSHIP</t>
  </si>
  <si>
    <t>1520001</t>
  </si>
  <si>
    <t>LAWRENCEBURG TOWNSHIP</t>
  </si>
  <si>
    <t>1520002</t>
  </si>
  <si>
    <t>LOGAN TOWNSHIP</t>
  </si>
  <si>
    <t>1520003</t>
  </si>
  <si>
    <t>MANCHESTER TOWNSHIP</t>
  </si>
  <si>
    <t>1520004</t>
  </si>
  <si>
    <t>MILLER TOWNSHIP</t>
  </si>
  <si>
    <t>1520005</t>
  </si>
  <si>
    <t>SPARTA TOWNSHIP</t>
  </si>
  <si>
    <t>1520006</t>
  </si>
  <si>
    <t>1520007</t>
  </si>
  <si>
    <t>1520008</t>
  </si>
  <si>
    <t>0439</t>
  </si>
  <si>
    <t>LAWRENCEBURG CIVIL CITY</t>
  </si>
  <si>
    <t>1520009</t>
  </si>
  <si>
    <t>0442</t>
  </si>
  <si>
    <t>AURORA CIVIL CITY</t>
  </si>
  <si>
    <t>1520010</t>
  </si>
  <si>
    <t>0575</t>
  </si>
  <si>
    <t>DILLSBORO CIVIL TOWN</t>
  </si>
  <si>
    <t>1520011</t>
  </si>
  <si>
    <t>0576</t>
  </si>
  <si>
    <t>CITY OF GREENDALE</t>
  </si>
  <si>
    <t>1520012</t>
  </si>
  <si>
    <t>0577</t>
  </si>
  <si>
    <t>MOORES HILL CIVIL TOWN</t>
  </si>
  <si>
    <t>1520013</t>
  </si>
  <si>
    <t>0578</t>
  </si>
  <si>
    <t>ST. LEON CIVIL TOWN</t>
  </si>
  <si>
    <t>1520014</t>
  </si>
  <si>
    <t>0579</t>
  </si>
  <si>
    <t>WEST HARRISON CIVIL TOWN</t>
  </si>
  <si>
    <t>1530439</t>
  </si>
  <si>
    <t>1560</t>
  </si>
  <si>
    <t>SUNMAN-DEARBORN COMMUNITY SCHOOL CORPORATION</t>
  </si>
  <si>
    <t>1530442</t>
  </si>
  <si>
    <t>1600</t>
  </si>
  <si>
    <t>SOUTH DEARBORN COMMUNITY SCHOOL CORPORATION</t>
  </si>
  <si>
    <t>1530575</t>
  </si>
  <si>
    <t>1620</t>
  </si>
  <si>
    <t>LAWRENCEBURG COMMUNITY SCHOOL CORPORATION</t>
  </si>
  <si>
    <t>1530576</t>
  </si>
  <si>
    <t>0033</t>
  </si>
  <si>
    <t>AURORA PUBLIC LIBRARY</t>
  </si>
  <si>
    <t>1530577</t>
  </si>
  <si>
    <t>0034</t>
  </si>
  <si>
    <t>LAWRENCEBURG PUBLIC LIBRARY</t>
  </si>
  <si>
    <t>1530578</t>
  </si>
  <si>
    <t>1036</t>
  </si>
  <si>
    <t>DEARBORN COUNTY SOLID WASTE</t>
  </si>
  <si>
    <t>1530579</t>
  </si>
  <si>
    <t>16</t>
  </si>
  <si>
    <t>DECATUR COUNTY</t>
  </si>
  <si>
    <t>1541560</t>
  </si>
  <si>
    <t>1541600</t>
  </si>
  <si>
    <t>1541620</t>
  </si>
  <si>
    <t>1550033</t>
  </si>
  <si>
    <t>FUGIT TOWNSHIP</t>
  </si>
  <si>
    <t>1550034</t>
  </si>
  <si>
    <t>1561036</t>
  </si>
  <si>
    <t>1570006</t>
  </si>
  <si>
    <t>SALTCREEK TOWNSHIP</t>
  </si>
  <si>
    <t>1610000</t>
  </si>
  <si>
    <t>1620001</t>
  </si>
  <si>
    <t>1620002</t>
  </si>
  <si>
    <t>0406</t>
  </si>
  <si>
    <t>GREENSBURG CIVIL CITY</t>
  </si>
  <si>
    <t>1620003</t>
  </si>
  <si>
    <t>0581</t>
  </si>
  <si>
    <t>MILLHOUSEN CIVIL TOWN</t>
  </si>
  <si>
    <t>1620004</t>
  </si>
  <si>
    <t>0582</t>
  </si>
  <si>
    <t>NEW POINT CIVIL TOWN</t>
  </si>
  <si>
    <t>1620005</t>
  </si>
  <si>
    <t>0583</t>
  </si>
  <si>
    <t>ST. PAUL CIVIL TOWN</t>
  </si>
  <si>
    <t>1620006</t>
  </si>
  <si>
    <t>0584</t>
  </si>
  <si>
    <t>WESTPORT CIVIL TOWN</t>
  </si>
  <si>
    <t>1620007</t>
  </si>
  <si>
    <t>1655</t>
  </si>
  <si>
    <t>DECATUR COUNTY COMMUNITY SCHOOL CORPORATION</t>
  </si>
  <si>
    <t>1620008</t>
  </si>
  <si>
    <t>1730</t>
  </si>
  <si>
    <t>GREENSBURG COMMUNITY SCHOOL CORPORATION</t>
  </si>
  <si>
    <t>1620009</t>
  </si>
  <si>
    <t>GREENSBURG PUBLIC LIBRARY</t>
  </si>
  <si>
    <t>1630406</t>
  </si>
  <si>
    <t>0283</t>
  </si>
  <si>
    <t>DECATUR COUNTY CONTRACTUAL LIBRARY</t>
  </si>
  <si>
    <t>1630581</t>
  </si>
  <si>
    <t>1003</t>
  </si>
  <si>
    <t>DECATUR COUNTY SOLID WASTE MANAGEMENT</t>
  </si>
  <si>
    <t>1630582</t>
  </si>
  <si>
    <t>17</t>
  </si>
  <si>
    <t>DEKALB COUNTY</t>
  </si>
  <si>
    <t>1630583</t>
  </si>
  <si>
    <t>BUTLER TOWNSHIP</t>
  </si>
  <si>
    <t>1630584</t>
  </si>
  <si>
    <t>CONCORD TOWNSHIP</t>
  </si>
  <si>
    <t>1641655</t>
  </si>
  <si>
    <t>FAIRFIELD TOWNSHIP</t>
  </si>
  <si>
    <t>1641730</t>
  </si>
  <si>
    <t>FRANKLIN TOWNSHIP</t>
  </si>
  <si>
    <t>1650035</t>
  </si>
  <si>
    <t>1650283</t>
  </si>
  <si>
    <t>1661003</t>
  </si>
  <si>
    <t>KEYSER TOWNSHIP</t>
  </si>
  <si>
    <t>1670049</t>
  </si>
  <si>
    <t>NEWVILLE TOWNSHIP</t>
  </si>
  <si>
    <t>1710000</t>
  </si>
  <si>
    <t>1720001</t>
  </si>
  <si>
    <t>SMITHFIELD TOWNSHIP</t>
  </si>
  <si>
    <t>1720002</t>
  </si>
  <si>
    <t>SPENCER TOWNSHIP</t>
  </si>
  <si>
    <t>1720003</t>
  </si>
  <si>
    <t>STAFFORD TOWNSHIP</t>
  </si>
  <si>
    <t>1720004</t>
  </si>
  <si>
    <t>TROY TOWNSHIP</t>
  </si>
  <si>
    <t>1720005</t>
  </si>
  <si>
    <t>1720006</t>
  </si>
  <si>
    <t>WILMINGTON TOWNSHIP</t>
  </si>
  <si>
    <t>1720007</t>
  </si>
  <si>
    <t>0416</t>
  </si>
  <si>
    <t>AUBURN CIVIL CITY</t>
  </si>
  <si>
    <t>1720008</t>
  </si>
  <si>
    <t>0436</t>
  </si>
  <si>
    <t>GARRETT CIVIL CITY</t>
  </si>
  <si>
    <t>1720009</t>
  </si>
  <si>
    <t>0460</t>
  </si>
  <si>
    <t>BUTLER CIVIL CITY</t>
  </si>
  <si>
    <t>1720010</t>
  </si>
  <si>
    <t>0585</t>
  </si>
  <si>
    <t>ALTONA CIVIL TOWN</t>
  </si>
  <si>
    <t>1720011</t>
  </si>
  <si>
    <t>0586</t>
  </si>
  <si>
    <t>ASHLEY CIVIL TOWN</t>
  </si>
  <si>
    <t>1720012</t>
  </si>
  <si>
    <t>0587</t>
  </si>
  <si>
    <t>CORUNNA CIVIL TOWN</t>
  </si>
  <si>
    <t>1720013</t>
  </si>
  <si>
    <t>0589</t>
  </si>
  <si>
    <t>ST. JOE CIVIL TOWN</t>
  </si>
  <si>
    <t>1720014</t>
  </si>
  <si>
    <t>0590</t>
  </si>
  <si>
    <t>WATERLOO CIVIL TOWN</t>
  </si>
  <si>
    <t>1720015</t>
  </si>
  <si>
    <t>1805</t>
  </si>
  <si>
    <t>DEKALB COUNTY EASTERN COMM SCHOOL CORPORATION</t>
  </si>
  <si>
    <t>1730416</t>
  </si>
  <si>
    <t>1820</t>
  </si>
  <si>
    <t>GARRETT-KEYSER-BUTLER COMMUNITY SCHOOL CORPORATION</t>
  </si>
  <si>
    <t>1730436</t>
  </si>
  <si>
    <t>1835</t>
  </si>
  <si>
    <t>DEKALB COUNTY CENTRAL UNITED SCHOOL CORPORATION</t>
  </si>
  <si>
    <t>1730460</t>
  </si>
  <si>
    <t>0036</t>
  </si>
  <si>
    <t>AUBURN-ECKHART PUBLIC LIBRARY</t>
  </si>
  <si>
    <t>1730585</t>
  </si>
  <si>
    <t>0037</t>
  </si>
  <si>
    <t>BUTLER CARNEGIE PUBLIC LIBRARY</t>
  </si>
  <si>
    <t>1730586</t>
  </si>
  <si>
    <t>0038</t>
  </si>
  <si>
    <t>GARRETT PUBLIC LIBRARY</t>
  </si>
  <si>
    <t>1730587</t>
  </si>
  <si>
    <t>0039</t>
  </si>
  <si>
    <t>WATERLOO PUBLIC LIBRARY</t>
  </si>
  <si>
    <t>1730589</t>
  </si>
  <si>
    <t>1103</t>
  </si>
  <si>
    <t>DeKalb County Airport Authority</t>
  </si>
  <si>
    <t>1730590</t>
  </si>
  <si>
    <t>18</t>
  </si>
  <si>
    <t>DELAWARE COUNTY</t>
  </si>
  <si>
    <t>1741805</t>
  </si>
  <si>
    <t>1741820</t>
  </si>
  <si>
    <t>DELAWARE TOWNSHIP</t>
  </si>
  <si>
    <t>1741835</t>
  </si>
  <si>
    <t>HAMILTON TOWNSHIP</t>
  </si>
  <si>
    <t>1750036</t>
  </si>
  <si>
    <t>1750037</t>
  </si>
  <si>
    <t>1750038</t>
  </si>
  <si>
    <t>1750039</t>
  </si>
  <si>
    <t>NILES TOWNSHIP</t>
  </si>
  <si>
    <t>1761103</t>
  </si>
  <si>
    <t>1810000</t>
  </si>
  <si>
    <t>SALEM TOWNSHIP</t>
  </si>
  <si>
    <t>1820001</t>
  </si>
  <si>
    <t>1820002</t>
  </si>
  <si>
    <t>1820003</t>
  </si>
  <si>
    <t>0107</t>
  </si>
  <si>
    <t>MUNCIE CIVIL CITY</t>
  </si>
  <si>
    <t>1820004</t>
  </si>
  <si>
    <t>0591</t>
  </si>
  <si>
    <t>ALBANY CIVIL TOWN</t>
  </si>
  <si>
    <t>1820005</t>
  </si>
  <si>
    <t>0592</t>
  </si>
  <si>
    <t>EATON CIVIL TOWN</t>
  </si>
  <si>
    <t>1820006</t>
  </si>
  <si>
    <t>0593</t>
  </si>
  <si>
    <t>GASTON CIVIL TOWN</t>
  </si>
  <si>
    <t>1820008</t>
  </si>
  <si>
    <t>0594</t>
  </si>
  <si>
    <t>SELMA CIVIL TOWN</t>
  </si>
  <si>
    <t>1820009</t>
  </si>
  <si>
    <t>0595</t>
  </si>
  <si>
    <t>YORKTOWN CIVIL TOWN</t>
  </si>
  <si>
    <t>1820010</t>
  </si>
  <si>
    <t>0963</t>
  </si>
  <si>
    <t>DALEVILLE CIVIL TOWN</t>
  </si>
  <si>
    <t>1820011</t>
  </si>
  <si>
    <t>1875</t>
  </si>
  <si>
    <t>DELAWARE COMMUNITY SCHOOL CORPORATION</t>
  </si>
  <si>
    <t>1820012</t>
  </si>
  <si>
    <t>1885</t>
  </si>
  <si>
    <t>WES-DEL COMMUNITY SCHOOL CORPORATION</t>
  </si>
  <si>
    <t>1830107</t>
  </si>
  <si>
    <t>1895</t>
  </si>
  <si>
    <t>LIBERTY-PERRY COMMUNITY SCHOOL CORPORATION</t>
  </si>
  <si>
    <t>1830591</t>
  </si>
  <si>
    <t>1900</t>
  </si>
  <si>
    <t>COWAN COMMUNITY SCHOOL CORPORATION</t>
  </si>
  <si>
    <t>1830592</t>
  </si>
  <si>
    <t>1910</t>
  </si>
  <si>
    <t>YORKTOWN COMMUNITY SCHOOLS</t>
  </si>
  <si>
    <t>1830593</t>
  </si>
  <si>
    <t>1940</t>
  </si>
  <si>
    <t>DALEVILLE COMMUNITY SCHOOLS</t>
  </si>
  <si>
    <t>1830594</t>
  </si>
  <si>
    <t>1970</t>
  </si>
  <si>
    <t>MUNCIE COMMUNITY SCHOOL CORPORATION</t>
  </si>
  <si>
    <t>1830595</t>
  </si>
  <si>
    <t>0040</t>
  </si>
  <si>
    <t>MUNCIE PUBLIC LIBRARY</t>
  </si>
  <si>
    <t>1830963</t>
  </si>
  <si>
    <t>0041</t>
  </si>
  <si>
    <t>YORKTOWN - MT PLEASANT LIBRARY</t>
  </si>
  <si>
    <t>1841875</t>
  </si>
  <si>
    <t>0806</t>
  </si>
  <si>
    <t>MUNCIE SANITARY</t>
  </si>
  <si>
    <t>1841885</t>
  </si>
  <si>
    <t>MUNCIE PUBLIC TRANSPORTATION</t>
  </si>
  <si>
    <t>1841895</t>
  </si>
  <si>
    <t>0956</t>
  </si>
  <si>
    <t>DELAWARE AIRPORT</t>
  </si>
  <si>
    <t>1841900</t>
  </si>
  <si>
    <t>19</t>
  </si>
  <si>
    <t>DUBOIS COUNTY</t>
  </si>
  <si>
    <t>1841910</t>
  </si>
  <si>
    <t>BAINBRIDGE TOWNSHIP</t>
  </si>
  <si>
    <t>1841940</t>
  </si>
  <si>
    <t>1841970</t>
  </si>
  <si>
    <t>1850040</t>
  </si>
  <si>
    <t>COLUMBIA TOWNSHIP</t>
  </si>
  <si>
    <t>1850041</t>
  </si>
  <si>
    <t>FERDINAND TOWNSHIP</t>
  </si>
  <si>
    <t>1860806</t>
  </si>
  <si>
    <t>HALL TOWNSHIP</t>
  </si>
  <si>
    <t>1860935</t>
  </si>
  <si>
    <t>HARBISON TOWNSHIP</t>
  </si>
  <si>
    <t>1860956</t>
  </si>
  <si>
    <t>1910000</t>
  </si>
  <si>
    <t>1920001</t>
  </si>
  <si>
    <t>1920002</t>
  </si>
  <si>
    <t>1920003</t>
  </si>
  <si>
    <t>1920004</t>
  </si>
  <si>
    <t>0405</t>
  </si>
  <si>
    <t>JASPER CIVIL CITY</t>
  </si>
  <si>
    <t>1920005</t>
  </si>
  <si>
    <t>0434</t>
  </si>
  <si>
    <t>HUNTINGBURG CIVIL CITY</t>
  </si>
  <si>
    <t>1920006</t>
  </si>
  <si>
    <t>0596</t>
  </si>
  <si>
    <t>BIRDSEYE CIVIL TOWN</t>
  </si>
  <si>
    <t>1920007</t>
  </si>
  <si>
    <t>0597</t>
  </si>
  <si>
    <t>FERDINAND CIVIL TOWN</t>
  </si>
  <si>
    <t>1920008</t>
  </si>
  <si>
    <t>0598</t>
  </si>
  <si>
    <t>HOLLAND CIVIL TOWN</t>
  </si>
  <si>
    <t>1920009</t>
  </si>
  <si>
    <t>2040</t>
  </si>
  <si>
    <t>NORTHEAST DUBOIS COUNTY SCHOOL CORPORATION</t>
  </si>
  <si>
    <t>1920010</t>
  </si>
  <si>
    <t>2100</t>
  </si>
  <si>
    <t>SOUTHEAST DUBOIS COUNTY SCHOOL CORPORATION</t>
  </si>
  <si>
    <t>1920011</t>
  </si>
  <si>
    <t>2110</t>
  </si>
  <si>
    <t>SOUTHWEST DUBOIS COUNTY SCHOOL CORPORATION</t>
  </si>
  <si>
    <t>1920012</t>
  </si>
  <si>
    <t>2120</t>
  </si>
  <si>
    <t>GREATER JASPER CONSOLIDATED SCHOOL CORPORATION</t>
  </si>
  <si>
    <t>1930405</t>
  </si>
  <si>
    <t>HUNTINGBURG PUBLIC LIBRARY</t>
  </si>
  <si>
    <t>1930434</t>
  </si>
  <si>
    <t>0042</t>
  </si>
  <si>
    <t>JASPER PUBLIC LIBRARY</t>
  </si>
  <si>
    <t>1930596</t>
  </si>
  <si>
    <t>0043</t>
  </si>
  <si>
    <t>DUBOIS COUNTY CONTRACTUAL LIBRARY</t>
  </si>
  <si>
    <t>1930597</t>
  </si>
  <si>
    <t>0922</t>
  </si>
  <si>
    <t>DUBOIS COUNTY AIRPORT AUTHORITY</t>
  </si>
  <si>
    <t>1930598</t>
  </si>
  <si>
    <t>1030</t>
  </si>
  <si>
    <t>NORTHEAST DUBOIS COUNTY FIRE PROTECTION</t>
  </si>
  <si>
    <t>1942040</t>
  </si>
  <si>
    <t>1047</t>
  </si>
  <si>
    <t>DUBOIS COUNTY SOLID WASTE MANAGEMENT DISTRICT</t>
  </si>
  <si>
    <t>1942100</t>
  </si>
  <si>
    <t>20</t>
  </si>
  <si>
    <t>ELKHART COUNTY</t>
  </si>
  <si>
    <t>1942110</t>
  </si>
  <si>
    <t>BAUGO TOWNSHIP</t>
  </si>
  <si>
    <t>1942120</t>
  </si>
  <si>
    <t>BENTON TOWNSHIP</t>
  </si>
  <si>
    <t>1950041</t>
  </si>
  <si>
    <t>CLEVELAND TOWNSHIP</t>
  </si>
  <si>
    <t>1950042</t>
  </si>
  <si>
    <t>1950043</t>
  </si>
  <si>
    <t>1960922</t>
  </si>
  <si>
    <t>ELKHART TOWNSHIP</t>
  </si>
  <si>
    <t>1961030</t>
  </si>
  <si>
    <t>1961047</t>
  </si>
  <si>
    <t>1970007</t>
  </si>
  <si>
    <t>2010000</t>
  </si>
  <si>
    <t>LOCKE TOWNSHIP</t>
  </si>
  <si>
    <t>2020001</t>
  </si>
  <si>
    <t>MIDDLEBURY TOWNSHIP</t>
  </si>
  <si>
    <t>2020002</t>
  </si>
  <si>
    <t>OLIVE TOWNSHIP</t>
  </si>
  <si>
    <t>2020003</t>
  </si>
  <si>
    <t>OSOLO TOWNSHIP</t>
  </si>
  <si>
    <t>2020004</t>
  </si>
  <si>
    <t>2020005</t>
  </si>
  <si>
    <t>2020006</t>
  </si>
  <si>
    <t>2020007</t>
  </si>
  <si>
    <t>0112</t>
  </si>
  <si>
    <t>ELKHART CIVIL CITY</t>
  </si>
  <si>
    <t>2020008</t>
  </si>
  <si>
    <t>0305</t>
  </si>
  <si>
    <t>GOSHEN CIVIL CITY</t>
  </si>
  <si>
    <t>2020009</t>
  </si>
  <si>
    <t>0444</t>
  </si>
  <si>
    <t>NAPPANEE CIVIL CITY</t>
  </si>
  <si>
    <t>2020010</t>
  </si>
  <si>
    <t>0599</t>
  </si>
  <si>
    <t>BRISTOL CIVIL TOWN</t>
  </si>
  <si>
    <t>2020011</t>
  </si>
  <si>
    <t>0600</t>
  </si>
  <si>
    <t>MIDDLEBURY CIVIL TOWN</t>
  </si>
  <si>
    <t>2020012</t>
  </si>
  <si>
    <t>0601</t>
  </si>
  <si>
    <t>MILLERSBURG CIVIL TOWN</t>
  </si>
  <si>
    <t>2020013</t>
  </si>
  <si>
    <t>0602</t>
  </si>
  <si>
    <t>WAKARUSA CIVIL TOWN</t>
  </si>
  <si>
    <t>2020014</t>
  </si>
  <si>
    <t>2155</t>
  </si>
  <si>
    <t>FAIRFIELD COMMUNITY SCHOOL CORPORATION</t>
  </si>
  <si>
    <t>2020015</t>
  </si>
  <si>
    <t>2260</t>
  </si>
  <si>
    <t>BAUGO COMMUNITY SCHOOL CORPORATION</t>
  </si>
  <si>
    <t>2020016</t>
  </si>
  <si>
    <t>2270</t>
  </si>
  <si>
    <t>CONCORD COMMUNITY SCHOOL CORPORATION</t>
  </si>
  <si>
    <t>2030112</t>
  </si>
  <si>
    <t>2275</t>
  </si>
  <si>
    <t>MIDDLEBURY COMMUNITY SCHOOL CORPORATION</t>
  </si>
  <si>
    <t>2030305</t>
  </si>
  <si>
    <t>2285</t>
  </si>
  <si>
    <t>WA-NEE COMMUNITY SCHOOL CORPORATION</t>
  </si>
  <si>
    <t>2030444</t>
  </si>
  <si>
    <t>2305</t>
  </si>
  <si>
    <t>ELKHART COMMUNITY SCHOOL CORPORATION</t>
  </si>
  <si>
    <t>2030599</t>
  </si>
  <si>
    <t>2315</t>
  </si>
  <si>
    <t>GOSHEN COMMUNITY SCHOOL CORPORATION</t>
  </si>
  <si>
    <t>2030600</t>
  </si>
  <si>
    <t>0044</t>
  </si>
  <si>
    <t>BRISTOL PUBLIC LIBRARY</t>
  </si>
  <si>
    <t>2030601</t>
  </si>
  <si>
    <t>0045</t>
  </si>
  <si>
    <t>ELKHART PUBLIC LIBRARY</t>
  </si>
  <si>
    <t>2030602</t>
  </si>
  <si>
    <t>0046</t>
  </si>
  <si>
    <t>GOSHEN PUBLIC LIBRARY</t>
  </si>
  <si>
    <t>2042155</t>
  </si>
  <si>
    <t>0047</t>
  </si>
  <si>
    <t>NAPPANEE PUBLIC LIBRARY</t>
  </si>
  <si>
    <t>2042260</t>
  </si>
  <si>
    <t>0048</t>
  </si>
  <si>
    <t>WAKARUSA-OLIVE TOWNSHIP-HARRISON TOWNSHIP LIBRARY</t>
  </si>
  <si>
    <t>2042270</t>
  </si>
  <si>
    <t>0259</t>
  </si>
  <si>
    <t>MIDDLEBURY PUBLIC LIBRARY</t>
  </si>
  <si>
    <t>2042275</t>
  </si>
  <si>
    <t>21</t>
  </si>
  <si>
    <t>FAYETTE COUNTY</t>
  </si>
  <si>
    <t>2042285</t>
  </si>
  <si>
    <t>2042305</t>
  </si>
  <si>
    <t>CONNERSVILLE TOWNSHIP</t>
  </si>
  <si>
    <t>2042315</t>
  </si>
  <si>
    <t>FAIRVIEW TOWNSHIP</t>
  </si>
  <si>
    <t>2050044</t>
  </si>
  <si>
    <t>2050045</t>
  </si>
  <si>
    <t>2050046</t>
  </si>
  <si>
    <t>2050047</t>
  </si>
  <si>
    <t>ORANGE TOWNSHIP</t>
  </si>
  <si>
    <t>2050048</t>
  </si>
  <si>
    <t>2050259</t>
  </si>
  <si>
    <t>WATERLOO TOWNSHIP</t>
  </si>
  <si>
    <t>2069100</t>
  </si>
  <si>
    <t>CONNERSVILLE CIVIL CITY</t>
  </si>
  <si>
    <t>2070046</t>
  </si>
  <si>
    <t>2395</t>
  </si>
  <si>
    <t>FAYETTE COUNTY SCHOOL CORPORATION</t>
  </si>
  <si>
    <t>2070060</t>
  </si>
  <si>
    <t>0049</t>
  </si>
  <si>
    <t>FAYETTE COUNTY PUBLIC LIBRARY</t>
  </si>
  <si>
    <t>2110000</t>
  </si>
  <si>
    <t>22</t>
  </si>
  <si>
    <t>FLOYD COUNTY</t>
  </si>
  <si>
    <t>2120001</t>
  </si>
  <si>
    <t>2120002</t>
  </si>
  <si>
    <t>GEORGETOWN TOWNSHIP</t>
  </si>
  <si>
    <t>2120003</t>
  </si>
  <si>
    <t>GREENVILLE TOWNSHIP</t>
  </si>
  <si>
    <t>2120004</t>
  </si>
  <si>
    <t>2120005</t>
  </si>
  <si>
    <t>NEW ALBANY TOWNSHIP</t>
  </si>
  <si>
    <t>2120006</t>
  </si>
  <si>
    <t>0116</t>
  </si>
  <si>
    <t>NEW ALBANY CIVIL CITY</t>
  </si>
  <si>
    <t>2120007</t>
  </si>
  <si>
    <t>0603</t>
  </si>
  <si>
    <t>GEORGETOWN CIVIL TOWN</t>
  </si>
  <si>
    <t>2120008</t>
  </si>
  <si>
    <t>0604</t>
  </si>
  <si>
    <t>GREENVILLE CIVIL TOWN</t>
  </si>
  <si>
    <t>2120009</t>
  </si>
  <si>
    <t>2400</t>
  </si>
  <si>
    <t>NEW ALBANY-FLOYD COUNTY CONSOLIDATED SCHOOLS</t>
  </si>
  <si>
    <t>2130304</t>
  </si>
  <si>
    <t>0050</t>
  </si>
  <si>
    <t>NEW ALBANY-FLOYD COUNTY PUBLIC LIBRARY</t>
  </si>
  <si>
    <t>2142395</t>
  </si>
  <si>
    <t>0807</t>
  </si>
  <si>
    <t>NEW ALBANY FLOOD CONTROL</t>
  </si>
  <si>
    <t>2150049</t>
  </si>
  <si>
    <t>1016</t>
  </si>
  <si>
    <t>FLOYD COUNTY SOLID WASTE</t>
  </si>
  <si>
    <t>2210000</t>
  </si>
  <si>
    <t>GEORGETOWN TWP FIRE DISTRCT</t>
  </si>
  <si>
    <t>2220001</t>
  </si>
  <si>
    <t>1182</t>
  </si>
  <si>
    <t>NEW ALBANY TWP FIRE DISTRICT</t>
  </si>
  <si>
    <t>2220002</t>
  </si>
  <si>
    <t>1195</t>
  </si>
  <si>
    <t>Highlander Fire Protection District</t>
  </si>
  <si>
    <t>2220003</t>
  </si>
  <si>
    <t>23</t>
  </si>
  <si>
    <t>FOUNTAIN COUNTY</t>
  </si>
  <si>
    <t>2220004</t>
  </si>
  <si>
    <t>CAIN TOWNSHIP</t>
  </si>
  <si>
    <t>2220005</t>
  </si>
  <si>
    <t>DAVIS TOWNSHIP</t>
  </si>
  <si>
    <t>2230116</t>
  </si>
  <si>
    <t>FULTON TOWNSHIP</t>
  </si>
  <si>
    <t>2230603</t>
  </si>
  <si>
    <t>2230604</t>
  </si>
  <si>
    <t>2242400</t>
  </si>
  <si>
    <t>MILLCREEK TOWNSHIP</t>
  </si>
  <si>
    <t>2250050</t>
  </si>
  <si>
    <t>2260183</t>
  </si>
  <si>
    <t>SHAWNEE TOWNSHIP</t>
  </si>
  <si>
    <t>2260807</t>
  </si>
  <si>
    <t>2261016</t>
  </si>
  <si>
    <t>2261180</t>
  </si>
  <si>
    <t>2261181</t>
  </si>
  <si>
    <t>0443</t>
  </si>
  <si>
    <t>ATTICA CIVIL CITY</t>
  </si>
  <si>
    <t>2261182</t>
  </si>
  <si>
    <t>0456</t>
  </si>
  <si>
    <t>COVINGTON CIVIL CITY</t>
  </si>
  <si>
    <t>2261195</t>
  </si>
  <si>
    <t>0605</t>
  </si>
  <si>
    <t>HILLSBORO CIVIL TOWN</t>
  </si>
  <si>
    <t>2310000</t>
  </si>
  <si>
    <t>0606</t>
  </si>
  <si>
    <t>KINGMAN CIVIL TOWN</t>
  </si>
  <si>
    <t>2320001</t>
  </si>
  <si>
    <t>0607</t>
  </si>
  <si>
    <t>MELLOTT CIVIL TOWN</t>
  </si>
  <si>
    <t>2320002</t>
  </si>
  <si>
    <t>0608</t>
  </si>
  <si>
    <t>NEWTOWN CIVIL TOWN</t>
  </si>
  <si>
    <t>2320003</t>
  </si>
  <si>
    <t>0609</t>
  </si>
  <si>
    <t>VEEDERSBURG CIVIL TOWN</t>
  </si>
  <si>
    <t>2320004</t>
  </si>
  <si>
    <t>0610</t>
  </si>
  <si>
    <t>WALLACE CIVIL TOWN</t>
  </si>
  <si>
    <t>2320005</t>
  </si>
  <si>
    <t>2435</t>
  </si>
  <si>
    <t>ATTICA CONSOLIDATED SCHOOL CORPORATION</t>
  </si>
  <si>
    <t>2320006</t>
  </si>
  <si>
    <t>2440</t>
  </si>
  <si>
    <t>COVINGTON COMMUNITY SCHOOL CORPORATION</t>
  </si>
  <si>
    <t>2320007</t>
  </si>
  <si>
    <t>2455</t>
  </si>
  <si>
    <t>SOUTHEAST FOUNTAIN SCHOOL CORPORATION</t>
  </si>
  <si>
    <t>2320008</t>
  </si>
  <si>
    <t>0052</t>
  </si>
  <si>
    <t>COVINGTON-VEEDERSBURG PUBLIC LIBRARY</t>
  </si>
  <si>
    <t>2320009</t>
  </si>
  <si>
    <t>0271</t>
  </si>
  <si>
    <t>KINGMAN-MILLCREEK PUBLIC LIBRARY</t>
  </si>
  <si>
    <t>2320010</t>
  </si>
  <si>
    <t>0300</t>
  </si>
  <si>
    <t>ATTICA PUBLIC LIBRARY</t>
  </si>
  <si>
    <t>2320011</t>
  </si>
  <si>
    <t>1050</t>
  </si>
  <si>
    <t>FOUNTAIN COUNTY SOLID WASTE MANAGEMENT DISTRICT</t>
  </si>
  <si>
    <t>2330443</t>
  </si>
  <si>
    <t>1187</t>
  </si>
  <si>
    <t>Allen Brown Fire Protection Territory</t>
  </si>
  <si>
    <t>2330456</t>
  </si>
  <si>
    <t>24</t>
  </si>
  <si>
    <t>FRANKLIN COUNTY</t>
  </si>
  <si>
    <t>2330605</t>
  </si>
  <si>
    <t>BATH TOWNSHIP</t>
  </si>
  <si>
    <t>2330606</t>
  </si>
  <si>
    <t>BLOOMING GROVE TOWNSHIP</t>
  </si>
  <si>
    <t>2330607</t>
  </si>
  <si>
    <t>BROOKVILLE TOWNSHIP</t>
  </si>
  <si>
    <t>2330608</t>
  </si>
  <si>
    <t>2330609</t>
  </si>
  <si>
    <t>2330610</t>
  </si>
  <si>
    <t>HIGHLAND TOWNSHIP</t>
  </si>
  <si>
    <t>2342435</t>
  </si>
  <si>
    <t>LAUREL TOWNSHIP</t>
  </si>
  <si>
    <t>2342440</t>
  </si>
  <si>
    <t>METAMORA TOWNSHIP</t>
  </si>
  <si>
    <t>2342455</t>
  </si>
  <si>
    <t>2350052</t>
  </si>
  <si>
    <t>RAY TOWNSHIP</t>
  </si>
  <si>
    <t>2350271</t>
  </si>
  <si>
    <t>SALT CREEK TOWNSHIP</t>
  </si>
  <si>
    <t>2350300</t>
  </si>
  <si>
    <t>2361050</t>
  </si>
  <si>
    <t>WHITEWATER TOWNSHIP</t>
  </si>
  <si>
    <t>2361187</t>
  </si>
  <si>
    <t>0611</t>
  </si>
  <si>
    <t>CEDAR GROVE CIVIL TOWN</t>
  </si>
  <si>
    <t>2410000</t>
  </si>
  <si>
    <t>0612</t>
  </si>
  <si>
    <t>LAUREL CIVIL TOWN</t>
  </si>
  <si>
    <t>2420001</t>
  </si>
  <si>
    <t>0613</t>
  </si>
  <si>
    <t>MT. CARMEL CIVIL TOWN</t>
  </si>
  <si>
    <t>2420002</t>
  </si>
  <si>
    <t>0614</t>
  </si>
  <si>
    <t>OLDENBURG CIVIL TOWN</t>
  </si>
  <si>
    <t>2420003</t>
  </si>
  <si>
    <t>0952</t>
  </si>
  <si>
    <t>BROOKVILLE CIVIL TOWN</t>
  </si>
  <si>
    <t>2420004</t>
  </si>
  <si>
    <t>2475</t>
  </si>
  <si>
    <t>FRANKLIN COUNTY COMMUNITY SCHOOL CORPORATION</t>
  </si>
  <si>
    <t>2420005</t>
  </si>
  <si>
    <t>0054</t>
  </si>
  <si>
    <t>FRANKLIN COUNTY PUBLIC LIBRARY DISTRICT</t>
  </si>
  <si>
    <t>2420006</t>
  </si>
  <si>
    <t>25</t>
  </si>
  <si>
    <t>FULTON COUNTY</t>
  </si>
  <si>
    <t>2420007</t>
  </si>
  <si>
    <t>AUBBEENAUBBEE TOWNSHIP</t>
  </si>
  <si>
    <t>2420008</t>
  </si>
  <si>
    <t>HENRY TOWNSHIP</t>
  </si>
  <si>
    <t>2420009</t>
  </si>
  <si>
    <t>2420010</t>
  </si>
  <si>
    <t>NEWCASTLE TOWNSHIP</t>
  </si>
  <si>
    <t>2420011</t>
  </si>
  <si>
    <t>2420012</t>
  </si>
  <si>
    <t>ROCHESTER TOWNSHIP</t>
  </si>
  <si>
    <t>2420013</t>
  </si>
  <si>
    <t>2430611</t>
  </si>
  <si>
    <t>2430612</t>
  </si>
  <si>
    <t>0440</t>
  </si>
  <si>
    <t>ROCHESTER CIVIL CITY</t>
  </si>
  <si>
    <t>2430613</t>
  </si>
  <si>
    <t>AKRON CIVIL TOWN</t>
  </si>
  <si>
    <t>2430614</t>
  </si>
  <si>
    <t>0616</t>
  </si>
  <si>
    <t>FULTON CIVIL TOWN</t>
  </si>
  <si>
    <t>2430952</t>
  </si>
  <si>
    <t>0617</t>
  </si>
  <si>
    <t>KEWANNA CIVIL TOWN</t>
  </si>
  <si>
    <t>2442475</t>
  </si>
  <si>
    <t>2645</t>
  </si>
  <si>
    <t>ROCHESTER COMMUNITY SCHOOL CORPORATION</t>
  </si>
  <si>
    <t>2450054</t>
  </si>
  <si>
    <t>2650</t>
  </si>
  <si>
    <t>CASTON SCHOOL CORPORATION</t>
  </si>
  <si>
    <t>2510000</t>
  </si>
  <si>
    <t>0055</t>
  </si>
  <si>
    <t>AKRON CARNEGIE PUBLIC LIBRARY</t>
  </si>
  <si>
    <t>2520001</t>
  </si>
  <si>
    <t>0056</t>
  </si>
  <si>
    <t>KEWANNA PUBLIC LIBRARY</t>
  </si>
  <si>
    <t>2520002</t>
  </si>
  <si>
    <t>0057</t>
  </si>
  <si>
    <t>FULTON COUNTY PUBLIC LIBRARY</t>
  </si>
  <si>
    <t>2520003</t>
  </si>
  <si>
    <t>1051</t>
  </si>
  <si>
    <t>FULTON COUNTY SOLID WASTE MANAGEMENT DISTRICT</t>
  </si>
  <si>
    <t>2520004</t>
  </si>
  <si>
    <t>1179</t>
  </si>
  <si>
    <t>FULTON COUNTY AIRPORT AUTHORITY</t>
  </si>
  <si>
    <t>2520005</t>
  </si>
  <si>
    <t>26</t>
  </si>
  <si>
    <t>GIBSON COUNTY</t>
  </si>
  <si>
    <t>2520006</t>
  </si>
  <si>
    <t>BARTON TOWNSHIP</t>
  </si>
  <si>
    <t>2520007</t>
  </si>
  <si>
    <t>2520008</t>
  </si>
  <si>
    <t>2530440</t>
  </si>
  <si>
    <t>2530615</t>
  </si>
  <si>
    <t>MONTGOMERY TOWNSHIP</t>
  </si>
  <si>
    <t>2530616</t>
  </si>
  <si>
    <t>2530617</t>
  </si>
  <si>
    <t>2542645</t>
  </si>
  <si>
    <t>2542650</t>
  </si>
  <si>
    <t>2550055</t>
  </si>
  <si>
    <t>WHITE RIVER TOWNSHIP</t>
  </si>
  <si>
    <t>2550056</t>
  </si>
  <si>
    <t>0415</t>
  </si>
  <si>
    <t>PRINCETON CIVIL CITY</t>
  </si>
  <si>
    <t>2550057</t>
  </si>
  <si>
    <t>0451</t>
  </si>
  <si>
    <t>OAKLAND CITY CIVIL CITY</t>
  </si>
  <si>
    <t>2561051</t>
  </si>
  <si>
    <t>0618</t>
  </si>
  <si>
    <t>FORT BRANCH CIVIL TOWN</t>
  </si>
  <si>
    <t>2561179</t>
  </si>
  <si>
    <t>0619</t>
  </si>
  <si>
    <t>FRANCISCO CIVIL TOWN</t>
  </si>
  <si>
    <t>2570008</t>
  </si>
  <si>
    <t>0620</t>
  </si>
  <si>
    <t>HAUBSTADT CIVIL TOWN</t>
  </si>
  <si>
    <t>2570061</t>
  </si>
  <si>
    <t>0621</t>
  </si>
  <si>
    <t>HAZLETON CIVIL TOWN</t>
  </si>
  <si>
    <t>2610000</t>
  </si>
  <si>
    <t>0622</t>
  </si>
  <si>
    <t>MACKEY CIVIL TOWN</t>
  </si>
  <si>
    <t>2620001</t>
  </si>
  <si>
    <t>0623</t>
  </si>
  <si>
    <t>OWENSVILLE CIVIL TOWN</t>
  </si>
  <si>
    <t>2620002</t>
  </si>
  <si>
    <t>0624</t>
  </si>
  <si>
    <t>PATOKA CIVIL TOWN</t>
  </si>
  <si>
    <t>2620003</t>
  </si>
  <si>
    <t>0625</t>
  </si>
  <si>
    <t>SOMERVILLE CIVIL TOWN</t>
  </si>
  <si>
    <t>2620004</t>
  </si>
  <si>
    <t>2725</t>
  </si>
  <si>
    <t>EAST GIBSON SCHOOL CORPORATION</t>
  </si>
  <si>
    <t>2620005</t>
  </si>
  <si>
    <t>2735</t>
  </si>
  <si>
    <t>NORTH GIBSON SCHOOL CORPORATION</t>
  </si>
  <si>
    <t>2620006</t>
  </si>
  <si>
    <t>2765</t>
  </si>
  <si>
    <t>SOUTH GIBSON SCHOOL CORPORATION</t>
  </si>
  <si>
    <t>2620007</t>
  </si>
  <si>
    <t>0059</t>
  </si>
  <si>
    <t>OAKLAND CITY-COLUMBIA TOWNSHIP PUBLIC LIBRARY</t>
  </si>
  <si>
    <t>2620008</t>
  </si>
  <si>
    <t>0060</t>
  </si>
  <si>
    <t>OWENSVILLE CARNEGIE LIBRARY</t>
  </si>
  <si>
    <t>2620009</t>
  </si>
  <si>
    <t>0273</t>
  </si>
  <si>
    <t>FORT BRANCH-JOHNSON TOWNSHIP LIBRARY</t>
  </si>
  <si>
    <t>2620010</t>
  </si>
  <si>
    <t>0274</t>
  </si>
  <si>
    <t>PRINCETON-PATOKA TOWNSHIP PUBLIC LIBRARY</t>
  </si>
  <si>
    <t>2630415</t>
  </si>
  <si>
    <t>0932</t>
  </si>
  <si>
    <t>OWENSVILLE-MONTGOMERY TOWNSHIP FIRE</t>
  </si>
  <si>
    <t>2630451</t>
  </si>
  <si>
    <t>1018</t>
  </si>
  <si>
    <t>GIBSON CO SOLID WASTE MANAGEMENT</t>
  </si>
  <si>
    <t>2630618</t>
  </si>
  <si>
    <t>27</t>
  </si>
  <si>
    <t>GRANT COUNTY</t>
  </si>
  <si>
    <t>2630619</t>
  </si>
  <si>
    <t>2630620</t>
  </si>
  <si>
    <t>FAIRMOUNT TOWNSHIP</t>
  </si>
  <si>
    <t>2630621</t>
  </si>
  <si>
    <t>2630622</t>
  </si>
  <si>
    <t>GREEN TOWNSHIP</t>
  </si>
  <si>
    <t>2630623</t>
  </si>
  <si>
    <t>2630624</t>
  </si>
  <si>
    <t>2630625</t>
  </si>
  <si>
    <t>MILL TOWNSHIP</t>
  </si>
  <si>
    <t>2642725</t>
  </si>
  <si>
    <t>2642735</t>
  </si>
  <si>
    <t>2642765</t>
  </si>
  <si>
    <t>2650059</t>
  </si>
  <si>
    <t>SIMS TOWNSHIP</t>
  </si>
  <si>
    <t>2650060</t>
  </si>
  <si>
    <t>2650273</t>
  </si>
  <si>
    <t>2650274</t>
  </si>
  <si>
    <t>0114</t>
  </si>
  <si>
    <t>MARION CIVIL CITY</t>
  </si>
  <si>
    <t>2660932</t>
  </si>
  <si>
    <t>0422</t>
  </si>
  <si>
    <t>GAS CITY CIVIL CITY</t>
  </si>
  <si>
    <t>2661018</t>
  </si>
  <si>
    <t>0626</t>
  </si>
  <si>
    <t>FAIRMOUNT CIVIL TOWN</t>
  </si>
  <si>
    <t>2670009</t>
  </si>
  <si>
    <t>0627</t>
  </si>
  <si>
    <t>FOWLERTON CIVIL TOWN</t>
  </si>
  <si>
    <t>2710000</t>
  </si>
  <si>
    <t>0628</t>
  </si>
  <si>
    <t>CITY OF JONESBORO</t>
  </si>
  <si>
    <t>2720001</t>
  </si>
  <si>
    <t>0629</t>
  </si>
  <si>
    <t>MATTHEWS CIVIL TOWN</t>
  </si>
  <si>
    <t>2720002</t>
  </si>
  <si>
    <t>SWAYZEE CIVIL TOWN</t>
  </si>
  <si>
    <t>2720003</t>
  </si>
  <si>
    <t>0631</t>
  </si>
  <si>
    <t>SWEETSER CIVIL TOWN</t>
  </si>
  <si>
    <t>2720004</t>
  </si>
  <si>
    <t>0632</t>
  </si>
  <si>
    <t>UPLAND CIVIL TOWN</t>
  </si>
  <si>
    <t>2720005</t>
  </si>
  <si>
    <t>0633</t>
  </si>
  <si>
    <t>VAN BUREN CIVIL TOWN</t>
  </si>
  <si>
    <t>2720006</t>
  </si>
  <si>
    <t>2815</t>
  </si>
  <si>
    <t>EASTBROOK COMMUNITY SCHOOL CORPORATION</t>
  </si>
  <si>
    <t>2720007</t>
  </si>
  <si>
    <t>2825</t>
  </si>
  <si>
    <t>MADISON-GRANT UNITED SCHOOL CORPORATION</t>
  </si>
  <si>
    <t>2720008</t>
  </si>
  <si>
    <t>2855</t>
  </si>
  <si>
    <t>MISSISSINEWA COMMUNITY SCHOOL CORPORATION</t>
  </si>
  <si>
    <t>2720009</t>
  </si>
  <si>
    <t>2865</t>
  </si>
  <si>
    <t>MARION COMMUNITY SCHOOL CORPORATION</t>
  </si>
  <si>
    <t>2720010</t>
  </si>
  <si>
    <t>5625</t>
  </si>
  <si>
    <t>OAK HILL UNITED SCHOOL CORPORATION</t>
  </si>
  <si>
    <t>2720011</t>
  </si>
  <si>
    <t>0063</t>
  </si>
  <si>
    <t>FAIRMOUNT PUBLIC LIBRARY</t>
  </si>
  <si>
    <t>2720012</t>
  </si>
  <si>
    <t>0064</t>
  </si>
  <si>
    <t>GAS CITY-MILL TOWNSHIP PUBLIC LIBRARY</t>
  </si>
  <si>
    <t>2720013</t>
  </si>
  <si>
    <t>0065</t>
  </si>
  <si>
    <t>JONESBORO PUBLIC LIBRARY</t>
  </si>
  <si>
    <t>2730114</t>
  </si>
  <si>
    <t>0066</t>
  </si>
  <si>
    <t>MARION PUBLIC LIBRARY</t>
  </si>
  <si>
    <t>2730422</t>
  </si>
  <si>
    <t>0067</t>
  </si>
  <si>
    <t>MATTHEWS PUBLIC LIBRARY</t>
  </si>
  <si>
    <t>2730626</t>
  </si>
  <si>
    <t>0068</t>
  </si>
  <si>
    <t>SWAYZEE PUBLIC LIBRARY</t>
  </si>
  <si>
    <t>2730627</t>
  </si>
  <si>
    <t>0069</t>
  </si>
  <si>
    <t>BARTON-REES-POGUE MEMORIAL LIBRARY</t>
  </si>
  <si>
    <t>2730628</t>
  </si>
  <si>
    <t>0070</t>
  </si>
  <si>
    <t>VAN BUREN PUBLIC LIBRARY</t>
  </si>
  <si>
    <t>2730629</t>
  </si>
  <si>
    <t>28</t>
  </si>
  <si>
    <t>GREENE COUNTY</t>
  </si>
  <si>
    <t>2730630</t>
  </si>
  <si>
    <t>BEECH CREEK TOWNSHIP</t>
  </si>
  <si>
    <t>2730631</t>
  </si>
  <si>
    <t>2730632</t>
  </si>
  <si>
    <t>2730633</t>
  </si>
  <si>
    <t>FAIRPLAY TOWNSHIP</t>
  </si>
  <si>
    <t>2742815</t>
  </si>
  <si>
    <t>2742825</t>
  </si>
  <si>
    <t>2742855</t>
  </si>
  <si>
    <t>2742865</t>
  </si>
  <si>
    <t>2745625</t>
  </si>
  <si>
    <t>2750063</t>
  </si>
  <si>
    <t>SMITH TOWNSHIP</t>
  </si>
  <si>
    <t>2750064</t>
  </si>
  <si>
    <t>2750065</t>
  </si>
  <si>
    <t>STOCKTON TOWNSHIP</t>
  </si>
  <si>
    <t>2750066</t>
  </si>
  <si>
    <t>TAYLOR TOWNSHIP</t>
  </si>
  <si>
    <t>2750067</t>
  </si>
  <si>
    <t>2750068</t>
  </si>
  <si>
    <t>WRIGHT TOWNSHIP</t>
  </si>
  <si>
    <t>2750069</t>
  </si>
  <si>
    <t>0426</t>
  </si>
  <si>
    <t>LINTON CIVIL CITY</t>
  </si>
  <si>
    <t>2750070</t>
  </si>
  <si>
    <t>0461</t>
  </si>
  <si>
    <t>JASONVILLE CIVIL CITY</t>
  </si>
  <si>
    <t>2810000</t>
  </si>
  <si>
    <t>0634</t>
  </si>
  <si>
    <t>BLOOMFIELD CIVIL TOWN</t>
  </si>
  <si>
    <t>2820001</t>
  </si>
  <si>
    <t>0635</t>
  </si>
  <si>
    <t>LYONS CIVIL TOWN</t>
  </si>
  <si>
    <t>2820002</t>
  </si>
  <si>
    <t>0636</t>
  </si>
  <si>
    <t>NEWBERRY CIVIL TOWN</t>
  </si>
  <si>
    <t>2820003</t>
  </si>
  <si>
    <t>0637</t>
  </si>
  <si>
    <t>SWITZ CITY CIVIL TOWN</t>
  </si>
  <si>
    <t>2820004</t>
  </si>
  <si>
    <t>0638</t>
  </si>
  <si>
    <t>WORTHINGTON CIVIL TOWN</t>
  </si>
  <si>
    <t>2820005</t>
  </si>
  <si>
    <t>2920</t>
  </si>
  <si>
    <t>BLOOMFIELD SCHOOL DISTRICT</t>
  </si>
  <si>
    <t>2820006</t>
  </si>
  <si>
    <t>2940</t>
  </si>
  <si>
    <t>Eastern Greene Schools</t>
  </si>
  <si>
    <t>2820007</t>
  </si>
  <si>
    <t>2950</t>
  </si>
  <si>
    <t>LINTON-STOCKTON SCHOOL CORPORATION</t>
  </si>
  <si>
    <t>2820008</t>
  </si>
  <si>
    <t>2980</t>
  </si>
  <si>
    <t>WHITE RIVER VALLEY CONSOLIDATED SCHOOL CORPORATION</t>
  </si>
  <si>
    <t>2820009</t>
  </si>
  <si>
    <t>0072</t>
  </si>
  <si>
    <t>JASONVILLE PUBLIC LIBRARY</t>
  </si>
  <si>
    <t>2820010</t>
  </si>
  <si>
    <t>0073</t>
  </si>
  <si>
    <t>LINTON PUBLIC LIBRARY</t>
  </si>
  <si>
    <t>2820011</t>
  </si>
  <si>
    <t>0074</t>
  </si>
  <si>
    <t>WORTHINGTON PUBLIC LIBRARY</t>
  </si>
  <si>
    <t>2820012</t>
  </si>
  <si>
    <t>0291</t>
  </si>
  <si>
    <t>BLOOMFIELD-EASTERN GREENE COUNTY PUBLIC LIBRARY</t>
  </si>
  <si>
    <t>2820013</t>
  </si>
  <si>
    <t>GREENE COUNTY SOLID WASTE</t>
  </si>
  <si>
    <t>2820014</t>
  </si>
  <si>
    <t>29</t>
  </si>
  <si>
    <t>HAMILTON COUNTY</t>
  </si>
  <si>
    <t>2820015</t>
  </si>
  <si>
    <t>2830426</t>
  </si>
  <si>
    <t>2830461</t>
  </si>
  <si>
    <t>2830634</t>
  </si>
  <si>
    <t>FALL CREEK TOWNSHIP</t>
  </si>
  <si>
    <t>2830635</t>
  </si>
  <si>
    <t>2830636</t>
  </si>
  <si>
    <t>NOBLESVILLE TOWNSHIP</t>
  </si>
  <si>
    <t>2830637</t>
  </si>
  <si>
    <t>2830638</t>
  </si>
  <si>
    <t>2842920</t>
  </si>
  <si>
    <t>2842940</t>
  </si>
  <si>
    <t>0323</t>
  </si>
  <si>
    <t>CARMEL CIVIL CITY</t>
  </si>
  <si>
    <t>2842950</t>
  </si>
  <si>
    <t>0413</t>
  </si>
  <si>
    <t>NOBLESVILLE CIVIL CITY</t>
  </si>
  <si>
    <t>2842980</t>
  </si>
  <si>
    <t>0639</t>
  </si>
  <si>
    <t>ARCADIA CIVIL TOWN</t>
  </si>
  <si>
    <t>2850072</t>
  </si>
  <si>
    <t>0640</t>
  </si>
  <si>
    <t>ATLANTA CIVIL TOWN</t>
  </si>
  <si>
    <t>2850073</t>
  </si>
  <si>
    <t>0641</t>
  </si>
  <si>
    <t>CICERO CIVIL TOWN</t>
  </si>
  <si>
    <t>2850074</t>
  </si>
  <si>
    <t>0642</t>
  </si>
  <si>
    <t>FISHERS CIVIL CITY</t>
  </si>
  <si>
    <t>2850291</t>
  </si>
  <si>
    <t>0643</t>
  </si>
  <si>
    <t>SHERIDAN CIVIL TOWN</t>
  </si>
  <si>
    <t>2861018</t>
  </si>
  <si>
    <t>0644</t>
  </si>
  <si>
    <t>WESTFIELD CIVIL CITY</t>
  </si>
  <si>
    <t>2870010</t>
  </si>
  <si>
    <t>3005</t>
  </si>
  <si>
    <t>HAMILTON SOUTHEASTERN SCHOOL CORPORATION</t>
  </si>
  <si>
    <t>2910000</t>
  </si>
  <si>
    <t>3025</t>
  </si>
  <si>
    <t>HAMILTON HEIGHTS SCHOOL CORPORATION</t>
  </si>
  <si>
    <t>2920001</t>
  </si>
  <si>
    <t>3030</t>
  </si>
  <si>
    <t>WESTFIELD-WASHINGTON SCHOOL CORPORATION</t>
  </si>
  <si>
    <t>2920002</t>
  </si>
  <si>
    <t>3055</t>
  </si>
  <si>
    <t>SHERIDAN COMMUNITY SCHOOLS</t>
  </si>
  <si>
    <t>2920003</t>
  </si>
  <si>
    <t>3060</t>
  </si>
  <si>
    <t>CARMEL-CLAY SCHOOL CORPORATION</t>
  </si>
  <si>
    <t>2920004</t>
  </si>
  <si>
    <t>3070</t>
  </si>
  <si>
    <t>NOBLESVILLE SCHOOL CORPORATION</t>
  </si>
  <si>
    <t>2920005</t>
  </si>
  <si>
    <t>0075</t>
  </si>
  <si>
    <t>HAMILTON NORTH PUBLIC LIBRARY</t>
  </si>
  <si>
    <t>2920006</t>
  </si>
  <si>
    <t>0076</t>
  </si>
  <si>
    <t>CARMEL-CLAY PUBLIC LIBRARY</t>
  </si>
  <si>
    <t>2920007</t>
  </si>
  <si>
    <t>0077</t>
  </si>
  <si>
    <t>HAMILTON EAST PUBLIC LIBRARY</t>
  </si>
  <si>
    <t>2920008</t>
  </si>
  <si>
    <t>0078</t>
  </si>
  <si>
    <t>SHERIDAN PUBLIC LIBRARY</t>
  </si>
  <si>
    <t>2920009</t>
  </si>
  <si>
    <t>0079</t>
  </si>
  <si>
    <t>WESTFIELD PUBLIC LIBRARY</t>
  </si>
  <si>
    <t>2930323</t>
  </si>
  <si>
    <t>0336</t>
  </si>
  <si>
    <t>Hamilton County Airport Authority</t>
  </si>
  <si>
    <t>2930413</t>
  </si>
  <si>
    <t>1053</t>
  </si>
  <si>
    <t>HAMILTON COUNTY SOLID WASTE MANAGEMENT DISTRICT</t>
  </si>
  <si>
    <t>2930639</t>
  </si>
  <si>
    <t>30</t>
  </si>
  <si>
    <t>HANCOCK COUNTY</t>
  </si>
  <si>
    <t>2930640</t>
  </si>
  <si>
    <t>BLUE RIVER TOWNSHIP</t>
  </si>
  <si>
    <t>2930641</t>
  </si>
  <si>
    <t>BRANDYWINE TOWNSHIP</t>
  </si>
  <si>
    <t>2930642</t>
  </si>
  <si>
    <t>BROWN TOWNSHIP</t>
  </si>
  <si>
    <t>2930643</t>
  </si>
  <si>
    <t>BUCK CREEK TOWNSHIP</t>
  </si>
  <si>
    <t>2930644</t>
  </si>
  <si>
    <t>2943005</t>
  </si>
  <si>
    <t>2943025</t>
  </si>
  <si>
    <t>2943030</t>
  </si>
  <si>
    <t>2943055</t>
  </si>
  <si>
    <t>VERNON TOWNSHIP</t>
  </si>
  <si>
    <t>2943060</t>
  </si>
  <si>
    <t>0400</t>
  </si>
  <si>
    <t>GREENFIELD CIVIL CITY</t>
  </si>
  <si>
    <t>2943070</t>
  </si>
  <si>
    <t>0645</t>
  </si>
  <si>
    <t>FORTVILLE CIVIL TOWN</t>
  </si>
  <si>
    <t>2950075</t>
  </si>
  <si>
    <t>0646</t>
  </si>
  <si>
    <t>NEW PALESTINE CIVIL TOWN</t>
  </si>
  <si>
    <t>2950076</t>
  </si>
  <si>
    <t>0647</t>
  </si>
  <si>
    <t>SHIRLEY CIVIL TOWN</t>
  </si>
  <si>
    <t>2950077</t>
  </si>
  <si>
    <t>0648</t>
  </si>
  <si>
    <t>SPRING LAKE CIVIL TOWN</t>
  </si>
  <si>
    <t>2950078</t>
  </si>
  <si>
    <t>0649</t>
  </si>
  <si>
    <t>WILKINSON CIVIL TOWN</t>
  </si>
  <si>
    <t>2950079</t>
  </si>
  <si>
    <t>0762</t>
  </si>
  <si>
    <t>CUMBERLAND CIVIL TOWN</t>
  </si>
  <si>
    <t>2960336</t>
  </si>
  <si>
    <t>MCCORDSVILLE CIVIL TOWN</t>
  </si>
  <si>
    <t>2961053</t>
  </si>
  <si>
    <t>3115</t>
  </si>
  <si>
    <t>NEW PALESTINE COMMUNITY SCHOOLS</t>
  </si>
  <si>
    <t>3010000</t>
  </si>
  <si>
    <t>3125</t>
  </si>
  <si>
    <t>GREENFIELD CENTRAL COMMUNITY SCHOOL CORPORATION</t>
  </si>
  <si>
    <t>3020001</t>
  </si>
  <si>
    <t>3135</t>
  </si>
  <si>
    <t>MT. VERNON COMMUNITY SCHOOL CORPORATION</t>
  </si>
  <si>
    <t>3020002</t>
  </si>
  <si>
    <t>3145</t>
  </si>
  <si>
    <t>EASTERN HANCOCK COUNTY COMMUNITY SCHOOL</t>
  </si>
  <si>
    <t>3020003</t>
  </si>
  <si>
    <t>0080</t>
  </si>
  <si>
    <t>VERNON TOWNSHIP PUBLIC LIBRARY</t>
  </si>
  <si>
    <t>3020004</t>
  </si>
  <si>
    <t>0081</t>
  </si>
  <si>
    <t>HANCOCK COUNTY PUBLIC LIBRARY</t>
  </si>
  <si>
    <t>3020005</t>
  </si>
  <si>
    <t>1178</t>
  </si>
  <si>
    <t>HANCOCK CO SOLID WASTE DISTRICT</t>
  </si>
  <si>
    <t>3020006</t>
  </si>
  <si>
    <t>31</t>
  </si>
  <si>
    <t>HARRISON COUNTY</t>
  </si>
  <si>
    <t>3020007</t>
  </si>
  <si>
    <t>3020008</t>
  </si>
  <si>
    <t>3020009</t>
  </si>
  <si>
    <t>3030400</t>
  </si>
  <si>
    <t>3030645</t>
  </si>
  <si>
    <t>HETH TOWNSHIP</t>
  </si>
  <si>
    <t>3030646</t>
  </si>
  <si>
    <t>3030647</t>
  </si>
  <si>
    <t>MORGAN TOWNSHIP</t>
  </si>
  <si>
    <t>3030648</t>
  </si>
  <si>
    <t>3030649</t>
  </si>
  <si>
    <t>3030762</t>
  </si>
  <si>
    <t>3030966</t>
  </si>
  <si>
    <t>3043115</t>
  </si>
  <si>
    <t>WEBSTER TOWNSHIP</t>
  </si>
  <si>
    <t>3043125</t>
  </si>
  <si>
    <t>0568</t>
  </si>
  <si>
    <t>MILLTOWN CIVIL TOWN</t>
  </si>
  <si>
    <t>3043135</t>
  </si>
  <si>
    <t>0650</t>
  </si>
  <si>
    <t>CORYDON CIVIL TOWN</t>
  </si>
  <si>
    <t>3043145</t>
  </si>
  <si>
    <t>0651</t>
  </si>
  <si>
    <t>CRANDALL CIVIL TOWN</t>
  </si>
  <si>
    <t>3050080</t>
  </si>
  <si>
    <t>0652</t>
  </si>
  <si>
    <t>ELIZABETH CIVIL TOWN</t>
  </si>
  <si>
    <t>3050081</t>
  </si>
  <si>
    <t>0653</t>
  </si>
  <si>
    <t>LACONIA CIVIL TOWN</t>
  </si>
  <si>
    <t>3061178</t>
  </si>
  <si>
    <t>0654</t>
  </si>
  <si>
    <t>LANESVILLE CIVIL TOWN</t>
  </si>
  <si>
    <t>3110000</t>
  </si>
  <si>
    <t>0655</t>
  </si>
  <si>
    <t>MAUCKPORT CIVIL TOWN</t>
  </si>
  <si>
    <t>3120001</t>
  </si>
  <si>
    <t>0656</t>
  </si>
  <si>
    <t>NEW AMSTERDAM CIVIL TOWN</t>
  </si>
  <si>
    <t>3120002</t>
  </si>
  <si>
    <t>0657</t>
  </si>
  <si>
    <t>NEW MIDDLETOWN CIVIL TOWN</t>
  </si>
  <si>
    <t>3120003</t>
  </si>
  <si>
    <t>0658</t>
  </si>
  <si>
    <t>PALMYRA CIVIL TOWN</t>
  </si>
  <si>
    <t>3120004</t>
  </si>
  <si>
    <t>3160</t>
  </si>
  <si>
    <t>LANESVILLE SCHOOL CORPORATION</t>
  </si>
  <si>
    <t>3120005</t>
  </si>
  <si>
    <t>3180</t>
  </si>
  <si>
    <t>NORTH HARRISON COMMUNITY SCHOOL CORPORATION</t>
  </si>
  <si>
    <t>3120006</t>
  </si>
  <si>
    <t>3190</t>
  </si>
  <si>
    <t>SOUTH HARRISON SCHOOL CORPORATION</t>
  </si>
  <si>
    <t>3120007</t>
  </si>
  <si>
    <t>0082</t>
  </si>
  <si>
    <t>HARRISON COUNTY PUBLIC LIBRARY</t>
  </si>
  <si>
    <t>3120008</t>
  </si>
  <si>
    <t>0341</t>
  </si>
  <si>
    <t>Harrison Township Fire Protection District</t>
  </si>
  <si>
    <t>3120009</t>
  </si>
  <si>
    <t>0343</t>
  </si>
  <si>
    <t>Posey-Taylor Fire Protection District</t>
  </si>
  <si>
    <t>3120010</t>
  </si>
  <si>
    <t>0973</t>
  </si>
  <si>
    <t>PALMYRA FIRE</t>
  </si>
  <si>
    <t>3120011</t>
  </si>
  <si>
    <t>0980</t>
  </si>
  <si>
    <t>HETH-WASHINGTON TWP. FIRE PROTECTION DISTRICT</t>
  </si>
  <si>
    <t>3120012</t>
  </si>
  <si>
    <t>0983</t>
  </si>
  <si>
    <t>BOONE TOWNSHIP FIRE DISTRICT</t>
  </si>
  <si>
    <t>3130568</t>
  </si>
  <si>
    <t>1031</t>
  </si>
  <si>
    <t>HARRISON COUNTY SOLID WASTE</t>
  </si>
  <si>
    <t>3130650</t>
  </si>
  <si>
    <t>1087</t>
  </si>
  <si>
    <t>WEBSTER TWP FIRE PROTECTION</t>
  </si>
  <si>
    <t>3130651</t>
  </si>
  <si>
    <t>32</t>
  </si>
  <si>
    <t>HENDRICKS COUNTY</t>
  </si>
  <si>
    <t>3130652</t>
  </si>
  <si>
    <t>3130653</t>
  </si>
  <si>
    <t>3130654</t>
  </si>
  <si>
    <t>3130655</t>
  </si>
  <si>
    <t>3130656</t>
  </si>
  <si>
    <t>3130657</t>
  </si>
  <si>
    <t>GUILFORD TOWNSHIP</t>
  </si>
  <si>
    <t>3130658</t>
  </si>
  <si>
    <t>3143160</t>
  </si>
  <si>
    <t>LINCOLN TOWNSHIP</t>
  </si>
  <si>
    <t>3143180</t>
  </si>
  <si>
    <t>3143190</t>
  </si>
  <si>
    <t>MIDDLE TOWNSHIP</t>
  </si>
  <si>
    <t>3150082</t>
  </si>
  <si>
    <t>3160341</t>
  </si>
  <si>
    <t>3160343</t>
  </si>
  <si>
    <t>0502</t>
  </si>
  <si>
    <t>BROWNSBURG CIVIL TOWN</t>
  </si>
  <si>
    <t>3160973</t>
  </si>
  <si>
    <t>0503</t>
  </si>
  <si>
    <t>PLAINFIELD CIVIL TOWN</t>
  </si>
  <si>
    <t>3160980</t>
  </si>
  <si>
    <t>0659</t>
  </si>
  <si>
    <t>AMO CIVIL TOWN</t>
  </si>
  <si>
    <t>3160983</t>
  </si>
  <si>
    <t>0660</t>
  </si>
  <si>
    <t>CLAYTON CIVIL TOWN</t>
  </si>
  <si>
    <t>3161031</t>
  </si>
  <si>
    <t>0661</t>
  </si>
  <si>
    <t>COATESVILLE CIVIL TOWN</t>
  </si>
  <si>
    <t>3161087</t>
  </si>
  <si>
    <t>0662</t>
  </si>
  <si>
    <t>DANVILLE CIVIL TOWN</t>
  </si>
  <si>
    <t>3210000</t>
  </si>
  <si>
    <t>0663</t>
  </si>
  <si>
    <t>LIZTON CIVIL TOWN</t>
  </si>
  <si>
    <t>3220001</t>
  </si>
  <si>
    <t>0664</t>
  </si>
  <si>
    <t>NORTH SALEM CIVIL TOWN</t>
  </si>
  <si>
    <t>3220002</t>
  </si>
  <si>
    <t>PITTSBORO CIVIL TOWN</t>
  </si>
  <si>
    <t>3220003</t>
  </si>
  <si>
    <t>0666</t>
  </si>
  <si>
    <t>STILESVILLE CIVIL TOWN</t>
  </si>
  <si>
    <t>3220004</t>
  </si>
  <si>
    <t>AVON CIVIL TOWN</t>
  </si>
  <si>
    <t>3220005</t>
  </si>
  <si>
    <t>3295</t>
  </si>
  <si>
    <t>NORTHWEST HENDRICKS SCHOOL CORPORATION</t>
  </si>
  <si>
    <t>3220006</t>
  </si>
  <si>
    <t>3305</t>
  </si>
  <si>
    <t>BROWNSBURG COMMUNITY SCHOOL CORPORATION</t>
  </si>
  <si>
    <t>3220007</t>
  </si>
  <si>
    <t>3315</t>
  </si>
  <si>
    <t>AVON COMMUNITY SCHOOL CORPORATION</t>
  </si>
  <si>
    <t>3220008</t>
  </si>
  <si>
    <t>3325</t>
  </si>
  <si>
    <t>DANVILLE COMMUNITY SCHOOL CORPORATION</t>
  </si>
  <si>
    <t>3220009</t>
  </si>
  <si>
    <t>3330</t>
  </si>
  <si>
    <t>PLAINFIELD COMMUNITY SCHOOL CORPORATION</t>
  </si>
  <si>
    <t>3220010</t>
  </si>
  <si>
    <t>3335</t>
  </si>
  <si>
    <t>MILL CREEK COMMUNITY SCHOOL CORPORATION</t>
  </si>
  <si>
    <t>3220011</t>
  </si>
  <si>
    <t>0083</t>
  </si>
  <si>
    <t>AVON-WASHINGTON TOWNSHIP PUBLIC LIBRARY</t>
  </si>
  <si>
    <t>3220012</t>
  </si>
  <si>
    <t>0084</t>
  </si>
  <si>
    <t>BROWNSBURG PUBLIC LIBRARY</t>
  </si>
  <si>
    <t>3230502</t>
  </si>
  <si>
    <t>0085</t>
  </si>
  <si>
    <t>CLAYTON PUBLIC LIBRARY</t>
  </si>
  <si>
    <t>3230503</t>
  </si>
  <si>
    <t>0086</t>
  </si>
  <si>
    <t>COATESVILLE-CLAY TOWNSHIP PUBLIC LIBRARY</t>
  </si>
  <si>
    <t>3230659</t>
  </si>
  <si>
    <t>0087</t>
  </si>
  <si>
    <t>DANVILLE PUBLIC LIBRARY</t>
  </si>
  <si>
    <t>3230660</t>
  </si>
  <si>
    <t>0088</t>
  </si>
  <si>
    <t>PLAINFIELD - GUILFORD TWP PUBLIC LIBRARY</t>
  </si>
  <si>
    <t>3230661</t>
  </si>
  <si>
    <t>1093</t>
  </si>
  <si>
    <t>HENDRICKS COUNTY RECYCLYING DISTRICT</t>
  </si>
  <si>
    <t>3230662</t>
  </si>
  <si>
    <t>33</t>
  </si>
  <si>
    <t>HENRY COUNTY</t>
  </si>
  <si>
    <t>3230663</t>
  </si>
  <si>
    <t>3230664</t>
  </si>
  <si>
    <t>DUDLEY TOWNSHIP</t>
  </si>
  <si>
    <t>3230665</t>
  </si>
  <si>
    <t>3230666</t>
  </si>
  <si>
    <t>3230969</t>
  </si>
  <si>
    <t>GREENSBORO TOWNSHIP</t>
  </si>
  <si>
    <t>3243295</t>
  </si>
  <si>
    <t>3243305</t>
  </si>
  <si>
    <t>3243315</t>
  </si>
  <si>
    <t>3243325</t>
  </si>
  <si>
    <t>3243330</t>
  </si>
  <si>
    <t>PRAIRIE TOWNSHIP</t>
  </si>
  <si>
    <t>3243335</t>
  </si>
  <si>
    <t>SPICELAND TOWNSHIP</t>
  </si>
  <si>
    <t>3250083</t>
  </si>
  <si>
    <t>STONEY CREEK TOWNSHIP</t>
  </si>
  <si>
    <t>3250084</t>
  </si>
  <si>
    <t>3250085</t>
  </si>
  <si>
    <t>0203</t>
  </si>
  <si>
    <t>NEW CASTLE CIVIL CITY</t>
  </si>
  <si>
    <t>3250086</t>
  </si>
  <si>
    <t>0667</t>
  </si>
  <si>
    <t>BLOUNTSVILLE CIVIL TOWN</t>
  </si>
  <si>
    <t>3250087</t>
  </si>
  <si>
    <t>0668</t>
  </si>
  <si>
    <t>CADIZ CIVIL TOWN</t>
  </si>
  <si>
    <t>3250088</t>
  </si>
  <si>
    <t>0669</t>
  </si>
  <si>
    <t>DUNREITH CIVIL TOWN</t>
  </si>
  <si>
    <t>3261093</t>
  </si>
  <si>
    <t>GREENSBORO CIVIL TOWN</t>
  </si>
  <si>
    <t>3270077</t>
  </si>
  <si>
    <t>0671</t>
  </si>
  <si>
    <t>KENNARD CIVIL TOWN</t>
  </si>
  <si>
    <t>3270097</t>
  </si>
  <si>
    <t>0672</t>
  </si>
  <si>
    <t>KNIGHTSTOWN CIVIL TOWN</t>
  </si>
  <si>
    <t>3270327</t>
  </si>
  <si>
    <t>0673</t>
  </si>
  <si>
    <t>LEWISVILLE CIVIL TOWN</t>
  </si>
  <si>
    <t>3310000</t>
  </si>
  <si>
    <t>0674</t>
  </si>
  <si>
    <t>MIDDLETOWN CIVIL TOWN</t>
  </si>
  <si>
    <t>3320001</t>
  </si>
  <si>
    <t>0675</t>
  </si>
  <si>
    <t>MOORELAND CIVIL TOWN</t>
  </si>
  <si>
    <t>3320002</t>
  </si>
  <si>
    <t>0676</t>
  </si>
  <si>
    <t>MOUNT SUMMIT CIVIL TOWN</t>
  </si>
  <si>
    <t>3320003</t>
  </si>
  <si>
    <t>0677</t>
  </si>
  <si>
    <t>SPICELAND CIVIL TOWN</t>
  </si>
  <si>
    <t>3320004</t>
  </si>
  <si>
    <t>0678</t>
  </si>
  <si>
    <t>SPRINGPORT CIVIL TOWN</t>
  </si>
  <si>
    <t>3320005</t>
  </si>
  <si>
    <t>0679</t>
  </si>
  <si>
    <t>STRAUGHN CIVIL TOWN</t>
  </si>
  <si>
    <t>3320006</t>
  </si>
  <si>
    <t>0680</t>
  </si>
  <si>
    <t>SULPHUR SPRINGS CIVIL TOWN</t>
  </si>
  <si>
    <t>3320007</t>
  </si>
  <si>
    <t>3405</t>
  </si>
  <si>
    <t>BLUE RIVER VALLEY SCHOOL CORPORATION</t>
  </si>
  <si>
    <t>3320008</t>
  </si>
  <si>
    <t>3415</t>
  </si>
  <si>
    <t>SOUTH HENRY SCHOOL CORPORATION</t>
  </si>
  <si>
    <t>3320009</t>
  </si>
  <si>
    <t>3435</t>
  </si>
  <si>
    <t>SHENANDOAH SCHOOL CORPORATION</t>
  </si>
  <si>
    <t>3320010</t>
  </si>
  <si>
    <t>3445</t>
  </si>
  <si>
    <t>NEW CASTLE COMMUNITY SCHOOL CORPORATION</t>
  </si>
  <si>
    <t>3320011</t>
  </si>
  <si>
    <t>3455</t>
  </si>
  <si>
    <t>CHARLES A BEARD MEMORIAL SCHOOL CORPORATION</t>
  </si>
  <si>
    <t>3320012</t>
  </si>
  <si>
    <t>0089</t>
  </si>
  <si>
    <t>KNIGHTSTOWN PUBLIC LIBRARY</t>
  </si>
  <si>
    <t>3320013</t>
  </si>
  <si>
    <t>0090</t>
  </si>
  <si>
    <t>MIDDLETOWN-FALL CREEK TWP PUBLIC LIBRARY</t>
  </si>
  <si>
    <t>3330203</t>
  </si>
  <si>
    <t>0091</t>
  </si>
  <si>
    <t>SPICELAND PUBLIC LIBRARY</t>
  </si>
  <si>
    <t>3330667</t>
  </si>
  <si>
    <t>0293</t>
  </si>
  <si>
    <t>NEW CASTLE-HENRY COUNTY PUBLIC LIBRARY</t>
  </si>
  <si>
    <t>3330668</t>
  </si>
  <si>
    <t>1071</t>
  </si>
  <si>
    <t>Henry County Solid Waste Management District</t>
  </si>
  <si>
    <t>3330669</t>
  </si>
  <si>
    <t>34</t>
  </si>
  <si>
    <t>HOWARD COUNTY</t>
  </si>
  <si>
    <t>3330670</t>
  </si>
  <si>
    <t>3330671</t>
  </si>
  <si>
    <t>3330672</t>
  </si>
  <si>
    <t>ERVIN TOWNSHIP</t>
  </si>
  <si>
    <t>3330673</t>
  </si>
  <si>
    <t>3330674</t>
  </si>
  <si>
    <t>HONEY CREEK TOWNSHIP</t>
  </si>
  <si>
    <t>3330675</t>
  </si>
  <si>
    <t>HOWARD TOWNSHIP</t>
  </si>
  <si>
    <t>3330676</t>
  </si>
  <si>
    <t>3330677</t>
  </si>
  <si>
    <t>3330678</t>
  </si>
  <si>
    <t>3330679</t>
  </si>
  <si>
    <t>3330680</t>
  </si>
  <si>
    <t>3343405</t>
  </si>
  <si>
    <t>0110</t>
  </si>
  <si>
    <t>KOKOMO CIVIL CITY</t>
  </si>
  <si>
    <t>3343415</t>
  </si>
  <si>
    <t>0681</t>
  </si>
  <si>
    <t>GREENTOWN CIVIL TOWN</t>
  </si>
  <si>
    <t>3343435</t>
  </si>
  <si>
    <t>0682</t>
  </si>
  <si>
    <t>RUSSIAVILLE CIVIL TOWN</t>
  </si>
  <si>
    <t>3343445</t>
  </si>
  <si>
    <t>3460</t>
  </si>
  <si>
    <t>TAYLOR COMMUNITY SCHOOL CORPORATION</t>
  </si>
  <si>
    <t>3343455</t>
  </si>
  <si>
    <t>3470</t>
  </si>
  <si>
    <t>NORTHWESTERN SCHOOL CORPORATION</t>
  </si>
  <si>
    <t>3350089</t>
  </si>
  <si>
    <t>3480</t>
  </si>
  <si>
    <t>EASTERN HOWARD COMMUNITY SCHOOL CORPORATION</t>
  </si>
  <si>
    <t>3350090</t>
  </si>
  <si>
    <t>3490</t>
  </si>
  <si>
    <t>WESTERN SCHOOL CORPORATION</t>
  </si>
  <si>
    <t>3350091</t>
  </si>
  <si>
    <t>3500</t>
  </si>
  <si>
    <t>Kokomo School Corporation</t>
  </si>
  <si>
    <t>3350293</t>
  </si>
  <si>
    <t>0094</t>
  </si>
  <si>
    <t>GREENTOWN PUBLIC LIBRARY</t>
  </si>
  <si>
    <t>3361071</t>
  </si>
  <si>
    <t>0282</t>
  </si>
  <si>
    <t>KOKOMO-HOWARD COUNTY PUBLIC LIBRARY</t>
  </si>
  <si>
    <t>3370034</t>
  </si>
  <si>
    <t>1027</t>
  </si>
  <si>
    <t>HOWARD COUNTY SOLID WASTE MANAGEMENT</t>
  </si>
  <si>
    <t>3410000</t>
  </si>
  <si>
    <t>35</t>
  </si>
  <si>
    <t>HUNTINGTON COUNTY</t>
  </si>
  <si>
    <t>3420001</t>
  </si>
  <si>
    <t>CLEAR CREEK TOWNSHIP</t>
  </si>
  <si>
    <t>3420002</t>
  </si>
  <si>
    <t>DALLAS TOWNSHIP</t>
  </si>
  <si>
    <t>3420003</t>
  </si>
  <si>
    <t>HUNTINGTON TOWNSHIP</t>
  </si>
  <si>
    <t>3420004</t>
  </si>
  <si>
    <t>3420005</t>
  </si>
  <si>
    <t>3420006</t>
  </si>
  <si>
    <t>LANCASTER TOWNSHIP</t>
  </si>
  <si>
    <t>3420007</t>
  </si>
  <si>
    <t>POLK TOWNSHIP</t>
  </si>
  <si>
    <t>3420008</t>
  </si>
  <si>
    <t>3420009</t>
  </si>
  <si>
    <t>SALAMONIE TOWNSHIP</t>
  </si>
  <si>
    <t>3420010</t>
  </si>
  <si>
    <t>3420011</t>
  </si>
  <si>
    <t>3430110</t>
  </si>
  <si>
    <t>3430681</t>
  </si>
  <si>
    <t>0307</t>
  </si>
  <si>
    <t>HUNTINGTON CIVIL CITY</t>
  </si>
  <si>
    <t>3430682</t>
  </si>
  <si>
    <t>0683</t>
  </si>
  <si>
    <t>ANDREWS CIVIL TOWN</t>
  </si>
  <si>
    <t>3443460</t>
  </si>
  <si>
    <t>0685</t>
  </si>
  <si>
    <t>MOUNT ETNA CIVIL TOWN</t>
  </si>
  <si>
    <t>3443470</t>
  </si>
  <si>
    <t>0686</t>
  </si>
  <si>
    <t>ROANOKE CIVIL TOWN</t>
  </si>
  <si>
    <t>3443480</t>
  </si>
  <si>
    <t>0687</t>
  </si>
  <si>
    <t>WARREN CIVIL TOWN</t>
  </si>
  <si>
    <t>3443490</t>
  </si>
  <si>
    <t>3625</t>
  </si>
  <si>
    <t>HUNTINGTON COUNTY COMMUNITY SCHOOL CORPORATION</t>
  </si>
  <si>
    <t>3443500</t>
  </si>
  <si>
    <t>0096</t>
  </si>
  <si>
    <t>ANDREWS PUBLIC LIBRARY</t>
  </si>
  <si>
    <t>3450094</t>
  </si>
  <si>
    <t>0098</t>
  </si>
  <si>
    <t>ROANOKE PUBLIC LIBRARY</t>
  </si>
  <si>
    <t>3450282</t>
  </si>
  <si>
    <t>0099</t>
  </si>
  <si>
    <t>WARREN PUBLIC LIBRARY</t>
  </si>
  <si>
    <t>3461027</t>
  </si>
  <si>
    <t>0302</t>
  </si>
  <si>
    <t>HUNTINGTON LIBRARY</t>
  </si>
  <si>
    <t>3510000</t>
  </si>
  <si>
    <t>1055</t>
  </si>
  <si>
    <t>HUNTINGTON COUNTY SOLID WASTE MANAGEMENT</t>
  </si>
  <si>
    <t>3520001</t>
  </si>
  <si>
    <t>36</t>
  </si>
  <si>
    <t>JACKSON COUNTY</t>
  </si>
  <si>
    <t>3520002</t>
  </si>
  <si>
    <t>BROWNSTOWN TOWNSHIP</t>
  </si>
  <si>
    <t>3520003</t>
  </si>
  <si>
    <t>3520004</t>
  </si>
  <si>
    <t>DRIFTWOOD TOWNSHIP</t>
  </si>
  <si>
    <t>3520005</t>
  </si>
  <si>
    <t>GRASSY FORK TOWNSHIP</t>
  </si>
  <si>
    <t>3520006</t>
  </si>
  <si>
    <t>3520007</t>
  </si>
  <si>
    <t>3520008</t>
  </si>
  <si>
    <t>3520009</t>
  </si>
  <si>
    <t>PERSHING TOWNSHIP</t>
  </si>
  <si>
    <t>3520010</t>
  </si>
  <si>
    <t>REDDING TOWNSHIP</t>
  </si>
  <si>
    <t>3520011</t>
  </si>
  <si>
    <t>3520012</t>
  </si>
  <si>
    <t>3530307</t>
  </si>
  <si>
    <t>3530683</t>
  </si>
  <si>
    <t>0314</t>
  </si>
  <si>
    <t>SEYMOUR CIVIL CITY</t>
  </si>
  <si>
    <t>3530685</t>
  </si>
  <si>
    <t>0688</t>
  </si>
  <si>
    <t>BROWNSTOWN CIVIL TOWN</t>
  </si>
  <si>
    <t>3530686</t>
  </si>
  <si>
    <t>0689</t>
  </si>
  <si>
    <t>CROTHERSVILLE CIVIL TOWN</t>
  </si>
  <si>
    <t>3530687</t>
  </si>
  <si>
    <t>0690</t>
  </si>
  <si>
    <t>MEDORA CIVIL TOWN</t>
  </si>
  <si>
    <t>3543625</t>
  </si>
  <si>
    <t>3640</t>
  </si>
  <si>
    <t>MEDORA COMMUNITY SCHOOL CORPORATION</t>
  </si>
  <si>
    <t>3550096</t>
  </si>
  <si>
    <t>3675</t>
  </si>
  <si>
    <t>SEYMOUR COMMUNITY SCHOOL CORPORATION</t>
  </si>
  <si>
    <t>3550098</t>
  </si>
  <si>
    <t>3695</t>
  </si>
  <si>
    <t>BROWNSTOWN CENTRAL COMMUNITY SCHOOL CORPORATION</t>
  </si>
  <si>
    <t>3550099</t>
  </si>
  <si>
    <t>3710</t>
  </si>
  <si>
    <t>CROTHERSVILLE COMMUNITY SCHOOL CORPORATION</t>
  </si>
  <si>
    <t>3550302</t>
  </si>
  <si>
    <t>BROWNSTOWN PUBLIC LIBRARY</t>
  </si>
  <si>
    <t>3561055</t>
  </si>
  <si>
    <t>0289</t>
  </si>
  <si>
    <t>JACKSON COUNTY PUBLIC LIBRARY</t>
  </si>
  <si>
    <t>3610000</t>
  </si>
  <si>
    <t>0339</t>
  </si>
  <si>
    <t>Vernon Township Fire Protection District</t>
  </si>
  <si>
    <t>3620001</t>
  </si>
  <si>
    <t>0940</t>
  </si>
  <si>
    <t>SEYMOUR AIRPORT AUTHORITY</t>
  </si>
  <si>
    <t>3620002</t>
  </si>
  <si>
    <t>1014</t>
  </si>
  <si>
    <t>JACKSON COUNTY SOLID WASTE</t>
  </si>
  <si>
    <t>3620003</t>
  </si>
  <si>
    <t>1081</t>
  </si>
  <si>
    <t>PERSHING FIRE DISTRICT</t>
  </si>
  <si>
    <t>3620004</t>
  </si>
  <si>
    <t>1083</t>
  </si>
  <si>
    <t>DRIFTWOOD TOWNSHIP FIRE PROTECTION DISTRICT</t>
  </si>
  <si>
    <t>3620005</t>
  </si>
  <si>
    <t>1084</t>
  </si>
  <si>
    <t>BROWNSTOWN FIRE PROTECTION DISTRICT</t>
  </si>
  <si>
    <t>3620006</t>
  </si>
  <si>
    <t>1085</t>
  </si>
  <si>
    <t>GRASSY FORK TOWNSHIP FIRE PROTECTION DISTRICT</t>
  </si>
  <si>
    <t>3620007</t>
  </si>
  <si>
    <t>1086</t>
  </si>
  <si>
    <t>REDDING TOWNSHIP FIRE PROTECTION DISTRICT</t>
  </si>
  <si>
    <t>3620008</t>
  </si>
  <si>
    <t>OWEN SALT CREEK FIRE PROTECTION DISTRICT</t>
  </si>
  <si>
    <t>3620009</t>
  </si>
  <si>
    <t>1088</t>
  </si>
  <si>
    <t>Hamilton Township Fire Protection District</t>
  </si>
  <si>
    <t>3620010</t>
  </si>
  <si>
    <t>1089</t>
  </si>
  <si>
    <t>JACKSON WASHINGTON FIRE PROTECTION DISTRICT</t>
  </si>
  <si>
    <t>3620011</t>
  </si>
  <si>
    <t>37</t>
  </si>
  <si>
    <t>JASPER COUNTY</t>
  </si>
  <si>
    <t>3620012</t>
  </si>
  <si>
    <t>BARKLEY TOWNSHIP</t>
  </si>
  <si>
    <t>3630314</t>
  </si>
  <si>
    <t>CARPENTER TOWNSHIP</t>
  </si>
  <si>
    <t>3630688</t>
  </si>
  <si>
    <t>GILLAM TOWNSHIP</t>
  </si>
  <si>
    <t>3630689</t>
  </si>
  <si>
    <t>HANGING GROVE TOWNSHIP</t>
  </si>
  <si>
    <t>3630690</t>
  </si>
  <si>
    <t>JORDAN TOWNSHIP</t>
  </si>
  <si>
    <t>3643640</t>
  </si>
  <si>
    <t>KANKAKEE TOWNSHIP</t>
  </si>
  <si>
    <t>3643675</t>
  </si>
  <si>
    <t>KEENER TOWNSHIP</t>
  </si>
  <si>
    <t>3643695</t>
  </si>
  <si>
    <t>3643710</t>
  </si>
  <si>
    <t>MILROY TOWNSHIP</t>
  </si>
  <si>
    <t>3650100</t>
  </si>
  <si>
    <t>NEWTON TOWNSHIP</t>
  </si>
  <si>
    <t>3650289</t>
  </si>
  <si>
    <t>3660339</t>
  </si>
  <si>
    <t>WALKER TOWNSHIP</t>
  </si>
  <si>
    <t>3660940</t>
  </si>
  <si>
    <t>WHEATFIELD TOWNSHIP</t>
  </si>
  <si>
    <t>3661014</t>
  </si>
  <si>
    <t>0437</t>
  </si>
  <si>
    <t>RENSSELAER CIVIL CITY</t>
  </si>
  <si>
    <t>3661081</t>
  </si>
  <si>
    <t>0691</t>
  </si>
  <si>
    <t>DEMOTTE CIVIL TOWN</t>
  </si>
  <si>
    <t>3661083</t>
  </si>
  <si>
    <t>0692</t>
  </si>
  <si>
    <t>REMINGTON CIVIL TOWN</t>
  </si>
  <si>
    <t>3661084</t>
  </si>
  <si>
    <t>0693</t>
  </si>
  <si>
    <t>WHEATFIELD CIVIL TOWN</t>
  </si>
  <si>
    <t>3661085</t>
  </si>
  <si>
    <t>3785</t>
  </si>
  <si>
    <t>KANKAKEE VALLEY SCHOOL CORPORATION</t>
  </si>
  <si>
    <t>3661086</t>
  </si>
  <si>
    <t>3815</t>
  </si>
  <si>
    <t>RENSSELAER CENTRAL SCHOOL CORPORATION</t>
  </si>
  <si>
    <t>3661087</t>
  </si>
  <si>
    <t>0103</t>
  </si>
  <si>
    <t>REMINGTON PUBLIC LIBRARY</t>
  </si>
  <si>
    <t>3661088</t>
  </si>
  <si>
    <t>0266</t>
  </si>
  <si>
    <t>JASPER COUNTY PUBLIC LIBRARY</t>
  </si>
  <si>
    <t>3661089</t>
  </si>
  <si>
    <t>0328</t>
  </si>
  <si>
    <t>Jasper County Airport Authority</t>
  </si>
  <si>
    <t>3710000</t>
  </si>
  <si>
    <t>1062</t>
  </si>
  <si>
    <t>NORTHWEST INDIANA SOLID WASTE MANAGEMENT</t>
  </si>
  <si>
    <t>3720001</t>
  </si>
  <si>
    <t>38</t>
  </si>
  <si>
    <t>JAY COUNTY</t>
  </si>
  <si>
    <t>3720002</t>
  </si>
  <si>
    <t>BEARCREEK TOWNSHIP</t>
  </si>
  <si>
    <t>3720003</t>
  </si>
  <si>
    <t>GREENE TOWNSHIP</t>
  </si>
  <si>
    <t>3720004</t>
  </si>
  <si>
    <t>3720005</t>
  </si>
  <si>
    <t>3720006</t>
  </si>
  <si>
    <t>KNOX TOWNSHIP</t>
  </si>
  <si>
    <t>3720007</t>
  </si>
  <si>
    <t>3720008</t>
  </si>
  <si>
    <t>3720009</t>
  </si>
  <si>
    <t>PENN TOWNSHIP</t>
  </si>
  <si>
    <t>3720010</t>
  </si>
  <si>
    <t>PIKE TOWNSHIP</t>
  </si>
  <si>
    <t>3720011</t>
  </si>
  <si>
    <t>3720012</t>
  </si>
  <si>
    <t>3720013</t>
  </si>
  <si>
    <t>3730437</t>
  </si>
  <si>
    <t>0417</t>
  </si>
  <si>
    <t>PORTLAND CIVIL CITY</t>
  </si>
  <si>
    <t>3730691</t>
  </si>
  <si>
    <t>0450</t>
  </si>
  <si>
    <t>DUNKIRK CIVIL CITY</t>
  </si>
  <si>
    <t>3730692</t>
  </si>
  <si>
    <t>0694</t>
  </si>
  <si>
    <t>BRYANT CIVIL TOWN</t>
  </si>
  <si>
    <t>3730693</t>
  </si>
  <si>
    <t>0695</t>
  </si>
  <si>
    <t>PENNVILLE CIVIL TOWN</t>
  </si>
  <si>
    <t>3743785</t>
  </si>
  <si>
    <t>0696</t>
  </si>
  <si>
    <t>REDKEY CIVIL TOWN</t>
  </si>
  <si>
    <t>3743815</t>
  </si>
  <si>
    <t>0697</t>
  </si>
  <si>
    <t>SALAMONIA CIVIL TOWN</t>
  </si>
  <si>
    <t>3750103</t>
  </si>
  <si>
    <t>3945</t>
  </si>
  <si>
    <t>JAY COUNTY SCHOOL CORPORATION</t>
  </si>
  <si>
    <t>3750266</t>
  </si>
  <si>
    <t>0106</t>
  </si>
  <si>
    <t>DUNKIRK PUBLIC LIBRARY</t>
  </si>
  <si>
    <t>3760328</t>
  </si>
  <si>
    <t>PENN TOWNSHIP PUBLIC LIBRARY</t>
  </si>
  <si>
    <t>3761062</t>
  </si>
  <si>
    <t>0267</t>
  </si>
  <si>
    <t>JAY COUNTY PUBLIC LIBRARY</t>
  </si>
  <si>
    <t>3770098</t>
  </si>
  <si>
    <t>1090</t>
  </si>
  <si>
    <t>JAY COUNTY SOLID WASTE DISTRICT</t>
  </si>
  <si>
    <t>3810000</t>
  </si>
  <si>
    <t>39</t>
  </si>
  <si>
    <t>JEFFERSON COUNTY</t>
  </si>
  <si>
    <t>3820001</t>
  </si>
  <si>
    <t>GRAHAM TOWNSHIP</t>
  </si>
  <si>
    <t>3820002</t>
  </si>
  <si>
    <t>HANOVER TOWNSHIP</t>
  </si>
  <si>
    <t>3820003</t>
  </si>
  <si>
    <t>3820004</t>
  </si>
  <si>
    <t>3820005</t>
  </si>
  <si>
    <t>MILTON TOWNSHIP</t>
  </si>
  <si>
    <t>3820006</t>
  </si>
  <si>
    <t>3820007</t>
  </si>
  <si>
    <t>REPUBLICAN TOWNSHIP</t>
  </si>
  <si>
    <t>3820008</t>
  </si>
  <si>
    <t>SALUDA TOWNSHIP</t>
  </si>
  <si>
    <t>3820009</t>
  </si>
  <si>
    <t>SHELBY TOWNSHIP</t>
  </si>
  <si>
    <t>3820010</t>
  </si>
  <si>
    <t>SMYRNA TOWNSHIP</t>
  </si>
  <si>
    <t>3820011</t>
  </si>
  <si>
    <t>0316</t>
  </si>
  <si>
    <t>MADISON CIVIL CITY</t>
  </si>
  <si>
    <t>3820012</t>
  </si>
  <si>
    <t>0698</t>
  </si>
  <si>
    <t>BROOKSBURG CIVIL TOWN</t>
  </si>
  <si>
    <t>3830417</t>
  </si>
  <si>
    <t>0699</t>
  </si>
  <si>
    <t>DUPONT CIVIL TOWN</t>
  </si>
  <si>
    <t>3830450</t>
  </si>
  <si>
    <t>0700</t>
  </si>
  <si>
    <t>HANOVER CIVIL TOWN</t>
  </si>
  <si>
    <t>3830694</t>
  </si>
  <si>
    <t>3995</t>
  </si>
  <si>
    <t>MADISON CONSOLIDATED SCHOOL CORPORATION</t>
  </si>
  <si>
    <t>3830695</t>
  </si>
  <si>
    <t>4000</t>
  </si>
  <si>
    <t>SOUTHWESTERN JEFFERSON CONSOLIDATED SCHOOLS</t>
  </si>
  <si>
    <t>3830696</t>
  </si>
  <si>
    <t>0109</t>
  </si>
  <si>
    <t>JEFFERSON COUNTY PUBLIC LIBRARY</t>
  </si>
  <si>
    <t>3830697</t>
  </si>
  <si>
    <t>40</t>
  </si>
  <si>
    <t>JENNINGS COUNTY</t>
  </si>
  <si>
    <t>3843945</t>
  </si>
  <si>
    <t>BIGGER TOWNSHIP</t>
  </si>
  <si>
    <t>3850106</t>
  </si>
  <si>
    <t>CAMPBELL TOWNSHIP</t>
  </si>
  <si>
    <t>3850107</t>
  </si>
  <si>
    <t>3850267</t>
  </si>
  <si>
    <t>3861090</t>
  </si>
  <si>
    <t>GENEVA TOWNSHIP</t>
  </si>
  <si>
    <t>3910000</t>
  </si>
  <si>
    <t>LOVETT TOWNSHIP</t>
  </si>
  <si>
    <t>3920001</t>
  </si>
  <si>
    <t>3920002</t>
  </si>
  <si>
    <t>3920003</t>
  </si>
  <si>
    <t>SAND CREEK TOWNSHIP</t>
  </si>
  <si>
    <t>3920004</t>
  </si>
  <si>
    <t>3920005</t>
  </si>
  <si>
    <t>3920006</t>
  </si>
  <si>
    <t>0441</t>
  </si>
  <si>
    <t>NORTH VERNON CIVIL CITY</t>
  </si>
  <si>
    <t>3920007</t>
  </si>
  <si>
    <t>0701</t>
  </si>
  <si>
    <t>VERNON CIVIL TOWN</t>
  </si>
  <si>
    <t>3920008</t>
  </si>
  <si>
    <t>4015</t>
  </si>
  <si>
    <t>JENNINGS COUNTY SCHOOL CORPORATION</t>
  </si>
  <si>
    <t>3920009</t>
  </si>
  <si>
    <t>JENNINGS COUNTY PUBLIC LIBRARY</t>
  </si>
  <si>
    <t>3920010</t>
  </si>
  <si>
    <t>41</t>
  </si>
  <si>
    <t>JOHNSON COUNTY</t>
  </si>
  <si>
    <t>3930316</t>
  </si>
  <si>
    <t>3930698</t>
  </si>
  <si>
    <t>CLARK TOWNSHIP</t>
  </si>
  <si>
    <t>3930699</t>
  </si>
  <si>
    <t>3930700</t>
  </si>
  <si>
    <t>HENSLEY TOWNSHIP</t>
  </si>
  <si>
    <t>3943995</t>
  </si>
  <si>
    <t>NINEVEH TOWNSHIP</t>
  </si>
  <si>
    <t>3944000</t>
  </si>
  <si>
    <t>3950109</t>
  </si>
  <si>
    <t>4010000</t>
  </si>
  <si>
    <t>0317</t>
  </si>
  <si>
    <t>FRANKLIN CIVIL CITY</t>
  </si>
  <si>
    <t>4020001</t>
  </si>
  <si>
    <t>0318</t>
  </si>
  <si>
    <t>GREENWOOD CIVIL CITY</t>
  </si>
  <si>
    <t>4020002</t>
  </si>
  <si>
    <t>0702</t>
  </si>
  <si>
    <t>BARGERSVILLE CIVIL TOWN</t>
  </si>
  <si>
    <t>4020003</t>
  </si>
  <si>
    <t>0703</t>
  </si>
  <si>
    <t>EDINBURGH CIVIL TOWN</t>
  </si>
  <si>
    <t>4020004</t>
  </si>
  <si>
    <t>0704</t>
  </si>
  <si>
    <t>NEW WHITELAND CIVIL TOWN</t>
  </si>
  <si>
    <t>4020005</t>
  </si>
  <si>
    <t>0705</t>
  </si>
  <si>
    <t>PRINCES LAKES CIVIL TOWN</t>
  </si>
  <si>
    <t>4020006</t>
  </si>
  <si>
    <t>0706</t>
  </si>
  <si>
    <t>TRAFALGAR CIVIL TOWN</t>
  </si>
  <si>
    <t>4020007</t>
  </si>
  <si>
    <t>0707</t>
  </si>
  <si>
    <t>WHITELAND CIVIL TOWN</t>
  </si>
  <si>
    <t>4020008</t>
  </si>
  <si>
    <t>4145</t>
  </si>
  <si>
    <t>CLARK-PLEASANT COMMUNITY SCHOOL CORPORATION</t>
  </si>
  <si>
    <t>4020009</t>
  </si>
  <si>
    <t>4205</t>
  </si>
  <si>
    <t>CENTER GROVE COMMUNITY SCHOOL CORPORATION</t>
  </si>
  <si>
    <t>4020010</t>
  </si>
  <si>
    <t>4215</t>
  </si>
  <si>
    <t>EDINBURGH COMMUNITY SCHOOL CORPORATION</t>
  </si>
  <si>
    <t>4020011</t>
  </si>
  <si>
    <t>4225</t>
  </si>
  <si>
    <t>FRANKLIN COMMUNITY SCHOOL CORPORATION</t>
  </si>
  <si>
    <t>4030441</t>
  </si>
  <si>
    <t>4245</t>
  </si>
  <si>
    <t>GREENWOOD COMMUNITY SCHOOL CORPORATION</t>
  </si>
  <si>
    <t>4030701</t>
  </si>
  <si>
    <t>4255</t>
  </si>
  <si>
    <t>NINEVEH-HENSLEY-JACKSON UNITED SCHOOL CORPORATION</t>
  </si>
  <si>
    <t>4044015</t>
  </si>
  <si>
    <t>0111</t>
  </si>
  <si>
    <t>EDINBURGH-WRIGHT-HAGEMAN PUBLIC LIBRARY</t>
  </si>
  <si>
    <t>4050110</t>
  </si>
  <si>
    <t>GREENWOOD PUBLIC LIBRARY</t>
  </si>
  <si>
    <t>4110000</t>
  </si>
  <si>
    <t>0113</t>
  </si>
  <si>
    <t>JOHNSON COUNTY PUBLIC LIBRARY</t>
  </si>
  <si>
    <t>4120001</t>
  </si>
  <si>
    <t>0970</t>
  </si>
  <si>
    <t>WHITE RIVER TOWNSHIP FIRE</t>
  </si>
  <si>
    <t>4120002</t>
  </si>
  <si>
    <t>0974</t>
  </si>
  <si>
    <t>AMITY FIRE PROTECTION</t>
  </si>
  <si>
    <t>4120003</t>
  </si>
  <si>
    <t>0979</t>
  </si>
  <si>
    <t>NINEVEH FIRE PROTECTION DISTRICT</t>
  </si>
  <si>
    <t>4120004</t>
  </si>
  <si>
    <t>0991</t>
  </si>
  <si>
    <t>NEEDHAM FIRE PROTECTION DISTRICT</t>
  </si>
  <si>
    <t>4120005</t>
  </si>
  <si>
    <t>1028</t>
  </si>
  <si>
    <t>BARGERSVILLE FIRE PROTECTION</t>
  </si>
  <si>
    <t>4120006</t>
  </si>
  <si>
    <t>HENSLEY FIRE PROTECTION</t>
  </si>
  <si>
    <t>4120007</t>
  </si>
  <si>
    <t>1035</t>
  </si>
  <si>
    <t>JOHNSON COUNTY SOLID WASTE</t>
  </si>
  <si>
    <t>4120008</t>
  </si>
  <si>
    <t>42</t>
  </si>
  <si>
    <t>KNOX COUNTY</t>
  </si>
  <si>
    <t>4120009</t>
  </si>
  <si>
    <t>BUSSERON TOWNSHIP</t>
  </si>
  <si>
    <t>4130317</t>
  </si>
  <si>
    <t>DECKER TOWNSHIP</t>
  </si>
  <si>
    <t>4130318</t>
  </si>
  <si>
    <t>4130702</t>
  </si>
  <si>
    <t>4130703</t>
  </si>
  <si>
    <t>PALMYRA TOWNSHIP</t>
  </si>
  <si>
    <t>4130704</t>
  </si>
  <si>
    <t>STEEN TOWNSHIP</t>
  </si>
  <si>
    <t>4130705</t>
  </si>
  <si>
    <t>VIGO TOWNSHIP</t>
  </si>
  <si>
    <t>4130706</t>
  </si>
  <si>
    <t>VINCENNES TOWNSHIP</t>
  </si>
  <si>
    <t>4130707</t>
  </si>
  <si>
    <t>4144145</t>
  </si>
  <si>
    <t>WIDNER TOWNSHIP</t>
  </si>
  <si>
    <t>4144205</t>
  </si>
  <si>
    <t>VINCENNES CIVIL CITY</t>
  </si>
  <si>
    <t>4144215</t>
  </si>
  <si>
    <t>0448</t>
  </si>
  <si>
    <t>BICKNELL CIVIL CITY</t>
  </si>
  <si>
    <t>4144225</t>
  </si>
  <si>
    <t>0708</t>
  </si>
  <si>
    <t>BRUCEVILLE CIVIL TOWN</t>
  </si>
  <si>
    <t>4144245</t>
  </si>
  <si>
    <t>0709</t>
  </si>
  <si>
    <t>DECKER CIVIL TOWN</t>
  </si>
  <si>
    <t>4144255</t>
  </si>
  <si>
    <t>0710</t>
  </si>
  <si>
    <t>EDWARDSPORT CIVIL TOWN</t>
  </si>
  <si>
    <t>4150111</t>
  </si>
  <si>
    <t>0711</t>
  </si>
  <si>
    <t>MONROE CITY CIVIL TOWN</t>
  </si>
  <si>
    <t>4150112</t>
  </si>
  <si>
    <t>0712</t>
  </si>
  <si>
    <t>OAKTOWN CIVIL TOWN</t>
  </si>
  <si>
    <t>4150113</t>
  </si>
  <si>
    <t>0713</t>
  </si>
  <si>
    <t>SANDBORN CIVIL TOWN</t>
  </si>
  <si>
    <t>4160970</t>
  </si>
  <si>
    <t>0714</t>
  </si>
  <si>
    <t>WHEATLAND CIVIL TOWN</t>
  </si>
  <si>
    <t>4160974</t>
  </si>
  <si>
    <t>4315</t>
  </si>
  <si>
    <t>NORTH KNOX SCHOOL CORPORATION</t>
  </si>
  <si>
    <t>4160979</t>
  </si>
  <si>
    <t>4325</t>
  </si>
  <si>
    <t>SOUTH KNOX SCHOOL CORPORATION</t>
  </si>
  <si>
    <t>4160991</t>
  </si>
  <si>
    <t>4335</t>
  </si>
  <si>
    <t>VINCENNES COMMUNITY SCHOOL CORPORATION</t>
  </si>
  <si>
    <t>4161028</t>
  </si>
  <si>
    <t>BICKNELL PUBLIC LIBRARY</t>
  </si>
  <si>
    <t>4161030</t>
  </si>
  <si>
    <t>KNOX COUNTY PUBLIC LIBRARY</t>
  </si>
  <si>
    <t>4161035</t>
  </si>
  <si>
    <t>0936</t>
  </si>
  <si>
    <t>VINCENNES TOWNSHIP FIRE</t>
  </si>
  <si>
    <t>4170012</t>
  </si>
  <si>
    <t>SOUTH VIGO TOWNSHIP FIRE</t>
  </si>
  <si>
    <t>4170079</t>
  </si>
  <si>
    <t>0953</t>
  </si>
  <si>
    <t>VIGO CENTRAL COMMUNITY FIRE</t>
  </si>
  <si>
    <t>4170081</t>
  </si>
  <si>
    <t>0954</t>
  </si>
  <si>
    <t>JOHNSON TOWNSHIP COMMUNITY FIRE</t>
  </si>
  <si>
    <t>4170100</t>
  </si>
  <si>
    <t>1056</t>
  </si>
  <si>
    <t>KNOX COUNTY SOLID WASTE MANAGEMENT DISTRICT</t>
  </si>
  <si>
    <t>4210000</t>
  </si>
  <si>
    <t>43</t>
  </si>
  <si>
    <t>KOSCIUSKO COUNTY</t>
  </si>
  <si>
    <t>4220001</t>
  </si>
  <si>
    <t>4220002</t>
  </si>
  <si>
    <t>ETNA TOWNSHIP</t>
  </si>
  <si>
    <t>4220003</t>
  </si>
  <si>
    <t>4220004</t>
  </si>
  <si>
    <t>4220005</t>
  </si>
  <si>
    <t>4220006</t>
  </si>
  <si>
    <t>4220007</t>
  </si>
  <si>
    <t>4220008</t>
  </si>
  <si>
    <t>4220009</t>
  </si>
  <si>
    <t>PLAIN TOWNSHIP</t>
  </si>
  <si>
    <t>4220010</t>
  </si>
  <si>
    <t>4230300</t>
  </si>
  <si>
    <t>SCOTT TOWNSHIP</t>
  </si>
  <si>
    <t>4230448</t>
  </si>
  <si>
    <t>SEWARD TOWNSHIP</t>
  </si>
  <si>
    <t>4230708</t>
  </si>
  <si>
    <t>4230709</t>
  </si>
  <si>
    <t>TURKEY CREEK TOWNSHIP</t>
  </si>
  <si>
    <t>4230710</t>
  </si>
  <si>
    <t>4230711</t>
  </si>
  <si>
    <t>4230712</t>
  </si>
  <si>
    <t>4230713</t>
  </si>
  <si>
    <t>0414</t>
  </si>
  <si>
    <t>WARSAW CIVIL CITY</t>
  </si>
  <si>
    <t>4230714</t>
  </si>
  <si>
    <t>0715</t>
  </si>
  <si>
    <t>BURKET CIVIL TOWN</t>
  </si>
  <si>
    <t>4244315</t>
  </si>
  <si>
    <t>0716</t>
  </si>
  <si>
    <t>CLAYPOOL CIVIL TOWN</t>
  </si>
  <si>
    <t>4244325</t>
  </si>
  <si>
    <t>0717</t>
  </si>
  <si>
    <t>ETNA GREEN CIVIL TOWN</t>
  </si>
  <si>
    <t>4244335</t>
  </si>
  <si>
    <t>0718</t>
  </si>
  <si>
    <t>LEESBURG CIVIL TOWN</t>
  </si>
  <si>
    <t>4250114</t>
  </si>
  <si>
    <t>0719</t>
  </si>
  <si>
    <t>MENTONE CIVIL TOWN</t>
  </si>
  <si>
    <t>4250116</t>
  </si>
  <si>
    <t>0720</t>
  </si>
  <si>
    <t>MILFORD CIVIL TOWN</t>
  </si>
  <si>
    <t>4260936</t>
  </si>
  <si>
    <t>0721</t>
  </si>
  <si>
    <t>NORTH WEBSTER CIVIL TOWN</t>
  </si>
  <si>
    <t>4260952</t>
  </si>
  <si>
    <t>0722</t>
  </si>
  <si>
    <t>PIERCETON CIVIL TOWN</t>
  </si>
  <si>
    <t>4260953</t>
  </si>
  <si>
    <t>0723</t>
  </si>
  <si>
    <t>SIDNEY CIVIL TOWN</t>
  </si>
  <si>
    <t>4260954</t>
  </si>
  <si>
    <t>0724</t>
  </si>
  <si>
    <t>SILVER LAKE CIVIL TOWN</t>
  </si>
  <si>
    <t>4261056</t>
  </si>
  <si>
    <t>0725</t>
  </si>
  <si>
    <t>SYRACUSE CIVIL TOWN</t>
  </si>
  <si>
    <t>4270013</t>
  </si>
  <si>
    <t>0726</t>
  </si>
  <si>
    <t>WINONA LAKE CIVIL TOWN</t>
  </si>
  <si>
    <t>4310000</t>
  </si>
  <si>
    <t>4345</t>
  </si>
  <si>
    <t>WAWASEE COMMUNITY SCHOOL CORPORATION</t>
  </si>
  <si>
    <t>4320001</t>
  </si>
  <si>
    <t>4415</t>
  </si>
  <si>
    <t>WARSAW COMMUNITY SCHOOL CORPORATION</t>
  </si>
  <si>
    <t>4320002</t>
  </si>
  <si>
    <t>4445</t>
  </si>
  <si>
    <t>TIPPECANOE VALLEY SCHOOL CORPORATION</t>
  </si>
  <si>
    <t>4320003</t>
  </si>
  <si>
    <t>4455</t>
  </si>
  <si>
    <t>WHITKO COMMUNITY SCHOOL CORPORATION</t>
  </si>
  <si>
    <t>4320004</t>
  </si>
  <si>
    <t>0118</t>
  </si>
  <si>
    <t>MILFORD PUBLIC LIBRARY</t>
  </si>
  <si>
    <t>4320005</t>
  </si>
  <si>
    <t>0119</t>
  </si>
  <si>
    <t>PIERCETON PUBLIC LIBRARY</t>
  </si>
  <si>
    <t>4320006</t>
  </si>
  <si>
    <t>0120</t>
  </si>
  <si>
    <t>SYRACUSE PUBLIC LIBRARY</t>
  </si>
  <si>
    <t>4320007</t>
  </si>
  <si>
    <t>0121</t>
  </si>
  <si>
    <t>WARSAW COMMUNITY PUBLIC LIBRARY</t>
  </si>
  <si>
    <t>4320008</t>
  </si>
  <si>
    <t>0268</t>
  </si>
  <si>
    <t>BELL MEMORIAL PUBLIC LIBRARY</t>
  </si>
  <si>
    <t>4320009</t>
  </si>
  <si>
    <t>0303</t>
  </si>
  <si>
    <t>NORTH WEBSTER COMMUNITY PUBLIC LIBRARY</t>
  </si>
  <si>
    <t>4320010</t>
  </si>
  <si>
    <t>1057</t>
  </si>
  <si>
    <t>KOSCIUSKO COUNTY SOLID WASTE MANAGEMENT</t>
  </si>
  <si>
    <t>4320011</t>
  </si>
  <si>
    <t>44</t>
  </si>
  <si>
    <t>LAGRANGE COUNTY</t>
  </si>
  <si>
    <t>4320012</t>
  </si>
  <si>
    <t>BLOOMFIELD TOWNSHIP</t>
  </si>
  <si>
    <t>4320013</t>
  </si>
  <si>
    <t>4320014</t>
  </si>
  <si>
    <t>CLEARSPRING TOWNSHIP</t>
  </si>
  <si>
    <t>4320015</t>
  </si>
  <si>
    <t>EDEN TOWNSHIP</t>
  </si>
  <si>
    <t>4320016</t>
  </si>
  <si>
    <t>GREENFIELD TOWNSHIP</t>
  </si>
  <si>
    <t>4320017</t>
  </si>
  <si>
    <t>4330414</t>
  </si>
  <si>
    <t>LIMA TOWNSHIP</t>
  </si>
  <si>
    <t>4330715</t>
  </si>
  <si>
    <t>MILFORD TOWNSHIP</t>
  </si>
  <si>
    <t>4330716</t>
  </si>
  <si>
    <t>NEWBURY TOWNSHIP</t>
  </si>
  <si>
    <t>4330717</t>
  </si>
  <si>
    <t>4330718</t>
  </si>
  <si>
    <t>4330719</t>
  </si>
  <si>
    <t>0727</t>
  </si>
  <si>
    <t>LAGRANGE CIVIL TOWN</t>
  </si>
  <si>
    <t>4330720</t>
  </si>
  <si>
    <t>0728</t>
  </si>
  <si>
    <t>SHIPSHEWANA CIVIL TOWN</t>
  </si>
  <si>
    <t>4330721</t>
  </si>
  <si>
    <t>0729</t>
  </si>
  <si>
    <t>TOPEKA CIVIL TOWN</t>
  </si>
  <si>
    <t>4330722</t>
  </si>
  <si>
    <t>0811</t>
  </si>
  <si>
    <t>WOLCOTTVILLE CIVIL TOWN</t>
  </si>
  <si>
    <t>4330723</t>
  </si>
  <si>
    <t>4525</t>
  </si>
  <si>
    <t>WESTVIEW SCHOOL CORPORATION</t>
  </si>
  <si>
    <t>4330724</t>
  </si>
  <si>
    <t>4535</t>
  </si>
  <si>
    <t>LAKELAND SCHOOL CORPORATION</t>
  </si>
  <si>
    <t>4330725</t>
  </si>
  <si>
    <t>0122</t>
  </si>
  <si>
    <t>LAGRANGE COUNTY PUBLIC LIBRARY</t>
  </si>
  <si>
    <t>4330726</t>
  </si>
  <si>
    <t>45</t>
  </si>
  <si>
    <t>LAKE COUNTY</t>
  </si>
  <si>
    <t>4344345</t>
  </si>
  <si>
    <t>CALUMET TOWNSHIP</t>
  </si>
  <si>
    <t>4344415</t>
  </si>
  <si>
    <t>4344445</t>
  </si>
  <si>
    <t>4344455</t>
  </si>
  <si>
    <t>EAGLE CREEK TOWNSHIP</t>
  </si>
  <si>
    <t>4350118</t>
  </si>
  <si>
    <t>4350119</t>
  </si>
  <si>
    <t>HOBART TOWNSHIP</t>
  </si>
  <si>
    <t>4350120</t>
  </si>
  <si>
    <t>NORTH TOWNSHIP</t>
  </si>
  <si>
    <t>4350121</t>
  </si>
  <si>
    <t>4350268</t>
  </si>
  <si>
    <t>ST. JOHN TOWNSHIP</t>
  </si>
  <si>
    <t>4350303</t>
  </si>
  <si>
    <t>WEST CREEK TOWNSHIP</t>
  </si>
  <si>
    <t>4361057</t>
  </si>
  <si>
    <t>WINFIELD TOWNSHIP</t>
  </si>
  <si>
    <t>4370047</t>
  </si>
  <si>
    <t>0101</t>
  </si>
  <si>
    <t>GARY CIVIL CITY</t>
  </si>
  <si>
    <t>4410000</t>
  </si>
  <si>
    <t>0104</t>
  </si>
  <si>
    <t>HAMMOND CIVIL CITY</t>
  </si>
  <si>
    <t>4420001</t>
  </si>
  <si>
    <t>0108</t>
  </si>
  <si>
    <t>EAST CHICAGO CIVIL CITY</t>
  </si>
  <si>
    <t>4420002</t>
  </si>
  <si>
    <t>0202</t>
  </si>
  <si>
    <t>HOBART CIVIL CITY</t>
  </si>
  <si>
    <t>4420003</t>
  </si>
  <si>
    <t>0321</t>
  </si>
  <si>
    <t>CROWN POINT CIVIL CITY</t>
  </si>
  <si>
    <t>4420004</t>
  </si>
  <si>
    <t>0322</t>
  </si>
  <si>
    <t>WHITING CIVIL CITY</t>
  </si>
  <si>
    <t>4420005</t>
  </si>
  <si>
    <t>0401</t>
  </si>
  <si>
    <t>LAKE STATION CIVIL CITY</t>
  </si>
  <si>
    <t>4420006</t>
  </si>
  <si>
    <t>0504</t>
  </si>
  <si>
    <t>CEDAR LAKE CIVIL TOWN</t>
  </si>
  <si>
    <t>4420007</t>
  </si>
  <si>
    <t>0505</t>
  </si>
  <si>
    <t>GRIFFITH CIVIL TOWN</t>
  </si>
  <si>
    <t>4420008</t>
  </si>
  <si>
    <t>0506</t>
  </si>
  <si>
    <t>HIGHLAND CIVIL TOWN</t>
  </si>
  <si>
    <t>4420009</t>
  </si>
  <si>
    <t>0507</t>
  </si>
  <si>
    <t>MUNSTER CIVIL TOWN</t>
  </si>
  <si>
    <t>4420010</t>
  </si>
  <si>
    <t>0512</t>
  </si>
  <si>
    <t>MERRILLVILLE CIVIL TOWN</t>
  </si>
  <si>
    <t>4420011</t>
  </si>
  <si>
    <t>0730</t>
  </si>
  <si>
    <t>DYER CIVIL TOWN</t>
  </si>
  <si>
    <t>4430727</t>
  </si>
  <si>
    <t>0731</t>
  </si>
  <si>
    <t>LOWELL CIVIL TOWN</t>
  </si>
  <si>
    <t>4430728</t>
  </si>
  <si>
    <t>0732</t>
  </si>
  <si>
    <t>NEW CHICAGO CIVIL TOWN</t>
  </si>
  <si>
    <t>4430729</t>
  </si>
  <si>
    <t>0733</t>
  </si>
  <si>
    <t>ST. JOHN CIVIL TOWN</t>
  </si>
  <si>
    <t>4430811</t>
  </si>
  <si>
    <t>0734</t>
  </si>
  <si>
    <t>SCHERERVILLE CIVIL TOWN</t>
  </si>
  <si>
    <t>4444525</t>
  </si>
  <si>
    <t>0735</t>
  </si>
  <si>
    <t>SCHNEIDER CIVIL TOWN</t>
  </si>
  <si>
    <t>4444535</t>
  </si>
  <si>
    <t>0736</t>
  </si>
  <si>
    <t>WINFIELD CIVIL TOWN</t>
  </si>
  <si>
    <t>4450122</t>
  </si>
  <si>
    <t>4580</t>
  </si>
  <si>
    <t>HANOVER COMMUNITY SCHOOL CORPORATION</t>
  </si>
  <si>
    <t>4510000</t>
  </si>
  <si>
    <t>4590</t>
  </si>
  <si>
    <t>RIVER FOREST COMMUNITY SCHOOL CORPORATION</t>
  </si>
  <si>
    <t>4520001</t>
  </si>
  <si>
    <t>4600</t>
  </si>
  <si>
    <t>MERRILLVILLE SCHOOL CORPORATION</t>
  </si>
  <si>
    <t>4520002</t>
  </si>
  <si>
    <t>4615</t>
  </si>
  <si>
    <t>LAKE CENTRAL SCHOOL CORPORATION</t>
  </si>
  <si>
    <t>4520003</t>
  </si>
  <si>
    <t>4645</t>
  </si>
  <si>
    <t>TRI CREEK SCHOOL CORPORATION</t>
  </si>
  <si>
    <t>4520004</t>
  </si>
  <si>
    <t>4650</t>
  </si>
  <si>
    <t>LAKE RIDGE SCHOOL CORPORATION</t>
  </si>
  <si>
    <t>4520005</t>
  </si>
  <si>
    <t>4660</t>
  </si>
  <si>
    <t>CROWN POINT COMMUNITY SCHOOL CORPORATION</t>
  </si>
  <si>
    <t>4520006</t>
  </si>
  <si>
    <t>4670</t>
  </si>
  <si>
    <t>School City of East Chicago</t>
  </si>
  <si>
    <t>4520007</t>
  </si>
  <si>
    <t>4680</t>
  </si>
  <si>
    <t>LAKE STATION SCHOOL CORPORATION</t>
  </si>
  <si>
    <t>4520008</t>
  </si>
  <si>
    <t>4690</t>
  </si>
  <si>
    <t>GARY COMMUNITY SCHOOL CORPORATION</t>
  </si>
  <si>
    <t>4520009</t>
  </si>
  <si>
    <t>4700</t>
  </si>
  <si>
    <t>GRIFFITH PUBLIC SCHOOL CORPORATION</t>
  </si>
  <si>
    <t>4520010</t>
  </si>
  <si>
    <t>4710</t>
  </si>
  <si>
    <t>HAMMOND CITY SCHOOL CORPORATION</t>
  </si>
  <si>
    <t>4520011</t>
  </si>
  <si>
    <t>4720</t>
  </si>
  <si>
    <t>HIGHLAND TOWN SCHOOL CORPORATION</t>
  </si>
  <si>
    <t>4530101</t>
  </si>
  <si>
    <t>4730</t>
  </si>
  <si>
    <t>SCHOOL CITY OF HOBART SCHOOL CORPORATION</t>
  </si>
  <si>
    <t>4530104</t>
  </si>
  <si>
    <t>4740</t>
  </si>
  <si>
    <t>MUNSTER COMMUNITY SCHOOL CORPORATION</t>
  </si>
  <si>
    <t>4530108</t>
  </si>
  <si>
    <t>4760</t>
  </si>
  <si>
    <t>WHITING CITY SCHOOL CORPORATION</t>
  </si>
  <si>
    <t>4530202</t>
  </si>
  <si>
    <t>0124</t>
  </si>
  <si>
    <t>EAST CHICAGO PUBLIC LIBRARY</t>
  </si>
  <si>
    <t>4530321</t>
  </si>
  <si>
    <t>GARY PUBLIC LIBRARY</t>
  </si>
  <si>
    <t>4530322</t>
  </si>
  <si>
    <t>0126</t>
  </si>
  <si>
    <t>HAMMOND PUBLIC LIBRARY</t>
  </si>
  <si>
    <t>4530401</t>
  </si>
  <si>
    <t>0127</t>
  </si>
  <si>
    <t>LOWELL PUBLIC LIBRARY</t>
  </si>
  <si>
    <t>4530504</t>
  </si>
  <si>
    <t>0128</t>
  </si>
  <si>
    <t>WHITING PUBLIC LIBRARY</t>
  </si>
  <si>
    <t>4530505</t>
  </si>
  <si>
    <t>0129</t>
  </si>
  <si>
    <t>LAKE COUNTY PUBLIC LIBRARY</t>
  </si>
  <si>
    <t>4530506</t>
  </si>
  <si>
    <t>0276</t>
  </si>
  <si>
    <t>CROWN POINT COMMUNITY PUBLIC LIBRARY</t>
  </si>
  <si>
    <t>4530507</t>
  </si>
  <si>
    <t>0808</t>
  </si>
  <si>
    <t>EAST CHICAGO SANITARY</t>
  </si>
  <si>
    <t>4530512</t>
  </si>
  <si>
    <t>0810</t>
  </si>
  <si>
    <t>HAMMOND SANITARY</t>
  </si>
  <si>
    <t>4530730</t>
  </si>
  <si>
    <t>HIGHLAND SANITARY DISTRICT</t>
  </si>
  <si>
    <t>4530731</t>
  </si>
  <si>
    <t>0812</t>
  </si>
  <si>
    <t>WHITING SANITARY</t>
  </si>
  <si>
    <t>4530732</t>
  </si>
  <si>
    <t>0813</t>
  </si>
  <si>
    <t>GARY AIRPORT</t>
  </si>
  <si>
    <t>4530733</t>
  </si>
  <si>
    <t>0814</t>
  </si>
  <si>
    <t>GARY REDEVELOPMENT</t>
  </si>
  <si>
    <t>4530734</t>
  </si>
  <si>
    <t>HAMMOND REDEVELOPMENT</t>
  </si>
  <si>
    <t>4530735</t>
  </si>
  <si>
    <t>0816</t>
  </si>
  <si>
    <t>GARY PUBLIC TRANSPORTATION</t>
  </si>
  <si>
    <t>4530736</t>
  </si>
  <si>
    <t>0901</t>
  </si>
  <si>
    <t>HIGHLAND WATER DISTRICT</t>
  </si>
  <si>
    <t>4544580</t>
  </si>
  <si>
    <t>0959</t>
  </si>
  <si>
    <t>ST. JOHN SANITARY</t>
  </si>
  <si>
    <t>4544590</t>
  </si>
  <si>
    <t>0961</t>
  </si>
  <si>
    <t>LAKE RIDGE FIRE PROTECTION</t>
  </si>
  <si>
    <t>4544600</t>
  </si>
  <si>
    <t>0995</t>
  </si>
  <si>
    <t>ST. JOHN WATER DISTRICT</t>
  </si>
  <si>
    <t>4544615</t>
  </si>
  <si>
    <t>1002</t>
  </si>
  <si>
    <t>TOWN OF DYER SANITARY DISTRICT</t>
  </si>
  <si>
    <t>4544645</t>
  </si>
  <si>
    <t>1058</t>
  </si>
  <si>
    <t>LAKE COUNTY SOLID WASTE MANAGEMENT DISTRICT</t>
  </si>
  <si>
    <t>4544650</t>
  </si>
  <si>
    <t>9993</t>
  </si>
  <si>
    <t>DYER WATER WORKS</t>
  </si>
  <si>
    <t>4544660</t>
  </si>
  <si>
    <t>46</t>
  </si>
  <si>
    <t>LAPORTE COUNTY</t>
  </si>
  <si>
    <t>4544670</t>
  </si>
  <si>
    <t>4544680</t>
  </si>
  <si>
    <t>4544690</t>
  </si>
  <si>
    <t>4544700</t>
  </si>
  <si>
    <t>COOLSPRING TOWNSHIP</t>
  </si>
  <si>
    <t>4544710</t>
  </si>
  <si>
    <t>DEWEY TOWNSHIP</t>
  </si>
  <si>
    <t>4544720</t>
  </si>
  <si>
    <t>GALENA TOWNSHIP</t>
  </si>
  <si>
    <t>4544730</t>
  </si>
  <si>
    <t>HANNA TOWNSHIP</t>
  </si>
  <si>
    <t>4544740</t>
  </si>
  <si>
    <t>HUDSON TOWNSHIP</t>
  </si>
  <si>
    <t>4544760</t>
  </si>
  <si>
    <t>4550124</t>
  </si>
  <si>
    <t>4550125</t>
  </si>
  <si>
    <t>4550126</t>
  </si>
  <si>
    <t>4550127</t>
  </si>
  <si>
    <t>NEW DURHAM TOWNSHIP</t>
  </si>
  <si>
    <t>4550128</t>
  </si>
  <si>
    <t>4550129</t>
  </si>
  <si>
    <t>4550276</t>
  </si>
  <si>
    <t>4560808</t>
  </si>
  <si>
    <t>4560810</t>
  </si>
  <si>
    <t>4560811</t>
  </si>
  <si>
    <t>4560812</t>
  </si>
  <si>
    <t>4560813</t>
  </si>
  <si>
    <t>WILLS TOWNSHIP</t>
  </si>
  <si>
    <t>4560814</t>
  </si>
  <si>
    <t>0115</t>
  </si>
  <si>
    <t>MICHIGAN CITY CIVIL CITY</t>
  </si>
  <si>
    <t>4560815</t>
  </si>
  <si>
    <t>0201</t>
  </si>
  <si>
    <t>LAPORTE CIVIL CITY</t>
  </si>
  <si>
    <t>4560816</t>
  </si>
  <si>
    <t>KINGSBURY CIVIL TOWN</t>
  </si>
  <si>
    <t>4560901</t>
  </si>
  <si>
    <t>0737</t>
  </si>
  <si>
    <t>KINGSFORD HEIGHTS CIVIL TOWN</t>
  </si>
  <si>
    <t>4560959</t>
  </si>
  <si>
    <t>0738</t>
  </si>
  <si>
    <t>LACROSSE CIVIL TOWN</t>
  </si>
  <si>
    <t>4560961</t>
  </si>
  <si>
    <t>0739</t>
  </si>
  <si>
    <t>LONG BEACH CIVIL TOWN</t>
  </si>
  <si>
    <t>4560995</t>
  </si>
  <si>
    <t>0740</t>
  </si>
  <si>
    <t>MICHIANA SHORES CIVIL TOWN</t>
  </si>
  <si>
    <t>4561002</t>
  </si>
  <si>
    <t>0741</t>
  </si>
  <si>
    <t>POTTAWATTAMIE PARK CIVIL TOWN</t>
  </si>
  <si>
    <t>4561058</t>
  </si>
  <si>
    <t>0742</t>
  </si>
  <si>
    <t>TRAIL CREEK CIVIL TOWN</t>
  </si>
  <si>
    <t>4561104</t>
  </si>
  <si>
    <t>0743</t>
  </si>
  <si>
    <t>WANATAH CIVIL TOWN</t>
  </si>
  <si>
    <t>4569993</t>
  </si>
  <si>
    <t>0744</t>
  </si>
  <si>
    <t>WESTVILLE CIVIL TOWN</t>
  </si>
  <si>
    <t>4570014</t>
  </si>
  <si>
    <t>4805</t>
  </si>
  <si>
    <t>NEW PRAIRIE UNITED SCHOOL CORPORATION</t>
  </si>
  <si>
    <t>4570015</t>
  </si>
  <si>
    <t>4860</t>
  </si>
  <si>
    <t>NEW DURHAM TOWNSHIP SCHOOL CORPORATION</t>
  </si>
  <si>
    <t>4610000</t>
  </si>
  <si>
    <t>4915</t>
  </si>
  <si>
    <t>TRI-TOWNSHIP CONSOLIDATED SCHOOL  CORPORATION</t>
  </si>
  <si>
    <t>4620001</t>
  </si>
  <si>
    <t>4925</t>
  </si>
  <si>
    <t>MICHIGAN CITY AREA SCHOOL CORPORATION</t>
  </si>
  <si>
    <t>4620002</t>
  </si>
  <si>
    <t>4940</t>
  </si>
  <si>
    <t>SOUTH CENTRAL COMMUNITY SCHOOL CORPORATION</t>
  </si>
  <si>
    <t>4620003</t>
  </si>
  <si>
    <t>4945</t>
  </si>
  <si>
    <t>LAPORTE COMMUNITY SCHOOL CORPORATION</t>
  </si>
  <si>
    <t>4620004</t>
  </si>
  <si>
    <t>0130</t>
  </si>
  <si>
    <t>MICHIGAN CITY PUBLIC LIBRARY</t>
  </si>
  <si>
    <t>4620005</t>
  </si>
  <si>
    <t>0131</t>
  </si>
  <si>
    <t>WANATAH PUBLIC LIBRARY</t>
  </si>
  <si>
    <t>4620006</t>
  </si>
  <si>
    <t>0132</t>
  </si>
  <si>
    <t>WESTVILLE PUBLIC LIBRARY</t>
  </si>
  <si>
    <t>4620007</t>
  </si>
  <si>
    <t>0277</t>
  </si>
  <si>
    <t>LAPORTE COUNTY PUBLIC LIBRARY</t>
  </si>
  <si>
    <t>4620008</t>
  </si>
  <si>
    <t>0281</t>
  </si>
  <si>
    <t>LACROSSE PUBLIC LIBRARY</t>
  </si>
  <si>
    <t>4620009</t>
  </si>
  <si>
    <t>OLIVE-NEW CARLISLE-HUDSON FIRE TERRITORY</t>
  </si>
  <si>
    <t>4620010</t>
  </si>
  <si>
    <t>0817</t>
  </si>
  <si>
    <t>MICHIGAN CITY SANITARY</t>
  </si>
  <si>
    <t>4620011</t>
  </si>
  <si>
    <t>0978</t>
  </si>
  <si>
    <t>LAPORTE MUNICIPAL AIRPORT AUTHORITY</t>
  </si>
  <si>
    <t>4620012</t>
  </si>
  <si>
    <t>1017</t>
  </si>
  <si>
    <t>LAPORTE REDEVELOPMENT</t>
  </si>
  <si>
    <t>4620013</t>
  </si>
  <si>
    <t>1020</t>
  </si>
  <si>
    <t>LAPORTE COUNTY SOLID WASTE MANAGEMENT</t>
  </si>
  <si>
    <t>4620014</t>
  </si>
  <si>
    <t>47</t>
  </si>
  <si>
    <t>LAWRENCE COUNTY</t>
  </si>
  <si>
    <t>4620015</t>
  </si>
  <si>
    <t>BONO TOWNSHIP</t>
  </si>
  <si>
    <t>4620016</t>
  </si>
  <si>
    <t>GUTHRIE TOWNSHIP</t>
  </si>
  <si>
    <t>4620017</t>
  </si>
  <si>
    <t>INDIAN CREEK TOWNSHIP</t>
  </si>
  <si>
    <t>4620018</t>
  </si>
  <si>
    <t>4620019</t>
  </si>
  <si>
    <t>MARSHALL TOWNSHIP</t>
  </si>
  <si>
    <t>4620020</t>
  </si>
  <si>
    <t>4620021</t>
  </si>
  <si>
    <t>PLEASANT RUN TOWNSHIP</t>
  </si>
  <si>
    <t>4630115</t>
  </si>
  <si>
    <t>SHAWSWICK TOWNSHIP</t>
  </si>
  <si>
    <t>4630201</t>
  </si>
  <si>
    <t>SPICE VALLEY TOWNSHIP</t>
  </si>
  <si>
    <t>4630736</t>
  </si>
  <si>
    <t>0315</t>
  </si>
  <si>
    <t>BEDFORD CIVIL CITY</t>
  </si>
  <si>
    <t>4630737</t>
  </si>
  <si>
    <t>0445</t>
  </si>
  <si>
    <t>MITCHELL CIVIL CITY</t>
  </si>
  <si>
    <t>4630738</t>
  </si>
  <si>
    <t>0745</t>
  </si>
  <si>
    <t>OOLITIC CIVIL TOWN</t>
  </si>
  <si>
    <t>4630739</t>
  </si>
  <si>
    <t>5075</t>
  </si>
  <si>
    <t>NORTH LAWRENCE COMMUNITY SCHOOL CORPORATION</t>
  </si>
  <si>
    <t>4630740</t>
  </si>
  <si>
    <t>5085</t>
  </si>
  <si>
    <t>MITCHELL COMMUNITY SCHOOL CORPORATION</t>
  </si>
  <si>
    <t>4630741</t>
  </si>
  <si>
    <t>0135</t>
  </si>
  <si>
    <t>BEDFORD PUBLIC LIBRARY</t>
  </si>
  <si>
    <t>4630742</t>
  </si>
  <si>
    <t>0136</t>
  </si>
  <si>
    <t>MITCHELL COMMUNITY PUBLIC LIBRARY</t>
  </si>
  <si>
    <t>4630743</t>
  </si>
  <si>
    <t>1001</t>
  </si>
  <si>
    <t>LAWRENCE COUNTY SOLID WASTE MANAGEMENT DISTRICT</t>
  </si>
  <si>
    <t>4630744</t>
  </si>
  <si>
    <t>48</t>
  </si>
  <si>
    <t>MADISON COUNTY</t>
  </si>
  <si>
    <t>4644805</t>
  </si>
  <si>
    <t>4644860</t>
  </si>
  <si>
    <t>ANDERSON TOWNSHIP</t>
  </si>
  <si>
    <t>4644915</t>
  </si>
  <si>
    <t>4644925</t>
  </si>
  <si>
    <t>DUCK CREEK TOWNSHIP</t>
  </si>
  <si>
    <t>4644940</t>
  </si>
  <si>
    <t>4644945</t>
  </si>
  <si>
    <t>4650130</t>
  </si>
  <si>
    <t>4650131</t>
  </si>
  <si>
    <t>4650132</t>
  </si>
  <si>
    <t>4650277</t>
  </si>
  <si>
    <t>PIPE CREEK TOWNSHIP</t>
  </si>
  <si>
    <t>4650281</t>
  </si>
  <si>
    <t>4660665</t>
  </si>
  <si>
    <t>STONY CREEK TOWNSHIP</t>
  </si>
  <si>
    <t>4660817</t>
  </si>
  <si>
    <t>4660978</t>
  </si>
  <si>
    <t>4661017</t>
  </si>
  <si>
    <t>0105</t>
  </si>
  <si>
    <t>ANDERSON CIVIL CITY</t>
  </si>
  <si>
    <t>4661020</t>
  </si>
  <si>
    <t>0320</t>
  </si>
  <si>
    <t>ELWOOD CIVIL CITY</t>
  </si>
  <si>
    <t>4670070</t>
  </si>
  <si>
    <t>0430</t>
  </si>
  <si>
    <t>ALEXANDRIA CIVIL CITY</t>
  </si>
  <si>
    <t>4670075</t>
  </si>
  <si>
    <t>0746</t>
  </si>
  <si>
    <t>CHESTERFIELD CIVIL TOWN</t>
  </si>
  <si>
    <t>4670082</t>
  </si>
  <si>
    <t>0747</t>
  </si>
  <si>
    <t>COUNTRY CLUB HEIGHTS CIVIL TOWN</t>
  </si>
  <si>
    <t>4710000</t>
  </si>
  <si>
    <t>0748</t>
  </si>
  <si>
    <t>EDGEWOOD CIVIL TOWN</t>
  </si>
  <si>
    <t>4720001</t>
  </si>
  <si>
    <t>0749</t>
  </si>
  <si>
    <t>FRANKTON CIVIL TOWN</t>
  </si>
  <si>
    <t>4720002</t>
  </si>
  <si>
    <t>0751</t>
  </si>
  <si>
    <t>INGALLS CIVIL TOWN</t>
  </si>
  <si>
    <t>4720003</t>
  </si>
  <si>
    <t>0752</t>
  </si>
  <si>
    <t>LAPEL CIVIL TOWN</t>
  </si>
  <si>
    <t>4720004</t>
  </si>
  <si>
    <t>0753</t>
  </si>
  <si>
    <t>MARKLEVILLE CIVIL TOWN</t>
  </si>
  <si>
    <t>4720005</t>
  </si>
  <si>
    <t>0754</t>
  </si>
  <si>
    <t>ORESTES CIVIL TOWN</t>
  </si>
  <si>
    <t>4720006</t>
  </si>
  <si>
    <t>PENDLETON CIVIL TOWN</t>
  </si>
  <si>
    <t>4720007</t>
  </si>
  <si>
    <t>0756</t>
  </si>
  <si>
    <t>RIVER FOREST CIVIL TOWN</t>
  </si>
  <si>
    <t>4720008</t>
  </si>
  <si>
    <t>0757</t>
  </si>
  <si>
    <t>SUMMITVILLE CIVIL TOWN</t>
  </si>
  <si>
    <t>4720009</t>
  </si>
  <si>
    <t>0758</t>
  </si>
  <si>
    <t>WOODLAWN HEIGHTS CIVIL TOWN</t>
  </si>
  <si>
    <t>4730315</t>
  </si>
  <si>
    <t>5245</t>
  </si>
  <si>
    <t>FRANKTON-LAPEL COMMUNITY SCHOOL CORPORATION</t>
  </si>
  <si>
    <t>4730445</t>
  </si>
  <si>
    <t>5255</t>
  </si>
  <si>
    <t>SOUTH MADISON COMMUNITY SCHOOL CORPORATION</t>
  </si>
  <si>
    <t>4730745</t>
  </si>
  <si>
    <t>5265</t>
  </si>
  <si>
    <t>ALEXANDRIA COMMUNITY SCHOOL CORPORATION</t>
  </si>
  <si>
    <t>4745075</t>
  </si>
  <si>
    <t>5275</t>
  </si>
  <si>
    <t>ANDERSON COMMUNITY SCHOOL CORPORATION</t>
  </si>
  <si>
    <t>4745085</t>
  </si>
  <si>
    <t>5280</t>
  </si>
  <si>
    <t>ELWOOD COMMUNITY SCHOOL CORPORATION</t>
  </si>
  <si>
    <t>4750135</t>
  </si>
  <si>
    <t>0138</t>
  </si>
  <si>
    <t>ALEXANDRIA-MONROE PUBLIC LIBRARY</t>
  </si>
  <si>
    <t>4750136</t>
  </si>
  <si>
    <t>0139</t>
  </si>
  <si>
    <t>Anderson City Anderson Stony Creek Union Twps Pub Lib</t>
  </si>
  <si>
    <t>4761001</t>
  </si>
  <si>
    <t>0141</t>
  </si>
  <si>
    <t>PENDLETON COMMUNITY PUBLIC LIBRARY</t>
  </si>
  <si>
    <t>4810000</t>
  </si>
  <si>
    <t>0290</t>
  </si>
  <si>
    <t>NORTH MADISON COUNTY LIBRARY SYSTEM</t>
  </si>
  <si>
    <t>4820001</t>
  </si>
  <si>
    <t>0955</t>
  </si>
  <si>
    <t>INDEPENDENCE FIRE</t>
  </si>
  <si>
    <t>4820002</t>
  </si>
  <si>
    <t>1034</t>
  </si>
  <si>
    <t>EAST CENTRAL INDIANA SOLID WASTE</t>
  </si>
  <si>
    <t>4820003</t>
  </si>
  <si>
    <t>49</t>
  </si>
  <si>
    <t>MARION COUNTY</t>
  </si>
  <si>
    <t>4820004</t>
  </si>
  <si>
    <t>4820005</t>
  </si>
  <si>
    <t>DECATUR TOWNSHIP</t>
  </si>
  <si>
    <t>4820006</t>
  </si>
  <si>
    <t>4820007</t>
  </si>
  <si>
    <t>LAWRENCE TOWNSHIP</t>
  </si>
  <si>
    <t>4820008</t>
  </si>
  <si>
    <t>4820009</t>
  </si>
  <si>
    <t>4820010</t>
  </si>
  <si>
    <t>4820011</t>
  </si>
  <si>
    <t>4820012</t>
  </si>
  <si>
    <t>4820013</t>
  </si>
  <si>
    <t>0306</t>
  </si>
  <si>
    <t>LAWRENCE CIVIL CITY</t>
  </si>
  <si>
    <t>4820014</t>
  </si>
  <si>
    <t>0312</t>
  </si>
  <si>
    <t>BEECH GROVE CIVIL CITY</t>
  </si>
  <si>
    <t>4830105</t>
  </si>
  <si>
    <t>0459</t>
  </si>
  <si>
    <t>SOUTHPORT CIVIL CITY</t>
  </si>
  <si>
    <t>4830320</t>
  </si>
  <si>
    <t>0508</t>
  </si>
  <si>
    <t>SPEEDWAY CIVIL TOWN</t>
  </si>
  <si>
    <t>4830430</t>
  </si>
  <si>
    <t>0760</t>
  </si>
  <si>
    <t>CLERMONT CIVIL TOWN</t>
  </si>
  <si>
    <t>4830746</t>
  </si>
  <si>
    <t>0764</t>
  </si>
  <si>
    <t>HOMECROFT CIVIL TOWN</t>
  </si>
  <si>
    <t>4830747</t>
  </si>
  <si>
    <t>0766</t>
  </si>
  <si>
    <t>MERIDIAN HILLS CIVIL TOWN</t>
  </si>
  <si>
    <t>4830748</t>
  </si>
  <si>
    <t>0769</t>
  </si>
  <si>
    <t>ROCKY RIPPLE CIVIL TOWN</t>
  </si>
  <si>
    <t>4830749</t>
  </si>
  <si>
    <t>0772</t>
  </si>
  <si>
    <t>WARREN PARK CIVIL TOWN</t>
  </si>
  <si>
    <t>4830751</t>
  </si>
  <si>
    <t>0773</t>
  </si>
  <si>
    <t>WILLIAMS CREEK CIVIL TOWN</t>
  </si>
  <si>
    <t>4830752</t>
  </si>
  <si>
    <t>0774</t>
  </si>
  <si>
    <t>WYNNEDALE CIVIL TOWN</t>
  </si>
  <si>
    <t>4830753</t>
  </si>
  <si>
    <t>SPRING HILL CIVIL TOWN</t>
  </si>
  <si>
    <t>4830754</t>
  </si>
  <si>
    <t>5300</t>
  </si>
  <si>
    <t>M.S.D DECATUR TOWNSHIP SCHOOL CORPORATION</t>
  </si>
  <si>
    <t>4830755</t>
  </si>
  <si>
    <t>5310</t>
  </si>
  <si>
    <t>FRANKLIN TOWNSHIP COMMUNITY SCHOOL CORPORATION</t>
  </si>
  <si>
    <t>4830756</t>
  </si>
  <si>
    <t>5330</t>
  </si>
  <si>
    <t>M.S.D. LAWRENCE TOWNSHIP SCHOOL CORPORATION</t>
  </si>
  <si>
    <t>4830757</t>
  </si>
  <si>
    <t>5340</t>
  </si>
  <si>
    <t>PERRY TOWNSHIP SCHOOLS</t>
  </si>
  <si>
    <t>4830758</t>
  </si>
  <si>
    <t>5350</t>
  </si>
  <si>
    <t>M.S.D. PIKE TOWNSHIP SCHOOL CORPORATION</t>
  </si>
  <si>
    <t>4845245</t>
  </si>
  <si>
    <t>5360</t>
  </si>
  <si>
    <t>M.S.D. WARREN TOWNSHIP SCHOOL CORPORATION</t>
  </si>
  <si>
    <t>4845255</t>
  </si>
  <si>
    <t>5370</t>
  </si>
  <si>
    <t>M.S.D. WASHINGTON TOWNSHIP SCHOOL CORPORATION</t>
  </si>
  <si>
    <t>4845265</t>
  </si>
  <si>
    <t>5375</t>
  </si>
  <si>
    <t>M.S.D. WAYNE TOWNSHIP SCHOOL CORPORATION</t>
  </si>
  <si>
    <t>4845275</t>
  </si>
  <si>
    <t>5380</t>
  </si>
  <si>
    <t>BEECH GROVE CITY SCHOOL CORPORATION</t>
  </si>
  <si>
    <t>4845280</t>
  </si>
  <si>
    <t>5385</t>
  </si>
  <si>
    <t>INDIANAPOLIS PUBLIC SCHOOL CORPORATION</t>
  </si>
  <si>
    <t>4850138</t>
  </si>
  <si>
    <t>5400</t>
  </si>
  <si>
    <t>SPEEDWAY CITY SCHOOL CORPORATION</t>
  </si>
  <si>
    <t>4850139</t>
  </si>
  <si>
    <t>0143</t>
  </si>
  <si>
    <t>SPEEDWAY CITY PUBLIC LIBRARY</t>
  </si>
  <si>
    <t>4850141</t>
  </si>
  <si>
    <t>0144</t>
  </si>
  <si>
    <t>INDIANAPOLIS-MARION COUNTY PUBLIC LIBRARY</t>
  </si>
  <si>
    <t>4850290</t>
  </si>
  <si>
    <t>0820</t>
  </si>
  <si>
    <t>INDIANAPOLIS SANITATION (SOLID)</t>
  </si>
  <si>
    <t>4860955</t>
  </si>
  <si>
    <t>0821</t>
  </si>
  <si>
    <t>INDIANAPOLIS POLICE SPECIAL SERVICE</t>
  </si>
  <si>
    <t>4861034</t>
  </si>
  <si>
    <t>0822</t>
  </si>
  <si>
    <t>INDIANAPOLIS FIRE SPECIAL SERVICE</t>
  </si>
  <si>
    <t>4910000</t>
  </si>
  <si>
    <t>0877</t>
  </si>
  <si>
    <t>INDIANAPOLIS PUBLIC TRANSPORTATION</t>
  </si>
  <si>
    <t>4920001</t>
  </si>
  <si>
    <t>0890</t>
  </si>
  <si>
    <t>MARION COUNTY HEALTH AND HOSPITAL</t>
  </si>
  <si>
    <t>4920002</t>
  </si>
  <si>
    <t>0894</t>
  </si>
  <si>
    <t>Indianapolis Airport Authority</t>
  </si>
  <si>
    <t>4920003</t>
  </si>
  <si>
    <t>0919</t>
  </si>
  <si>
    <t>SPEEDWAY PUBLIC TRANSPORTATION</t>
  </si>
  <si>
    <t>4920004</t>
  </si>
  <si>
    <t>0938</t>
  </si>
  <si>
    <t>INDIANAPOLIS CONSOLIDATED CITY</t>
  </si>
  <si>
    <t>4920005</t>
  </si>
  <si>
    <t>0939</t>
  </si>
  <si>
    <t>INDIANAPOLIS CONSOLIDATED COUNTY</t>
  </si>
  <si>
    <t>4920006</t>
  </si>
  <si>
    <t>1105</t>
  </si>
  <si>
    <t>Capital Improvement Board of Managers (of Marion County , Indiana)</t>
  </si>
  <si>
    <t>4920007</t>
  </si>
  <si>
    <t>50</t>
  </si>
  <si>
    <t>MARSHALL COUNTY</t>
  </si>
  <si>
    <t>4920008</t>
  </si>
  <si>
    <t>BOURBON TOWNSHIP</t>
  </si>
  <si>
    <t>4920009</t>
  </si>
  <si>
    <t>4930306</t>
  </si>
  <si>
    <t>4930312</t>
  </si>
  <si>
    <t>4930459</t>
  </si>
  <si>
    <t>4930508</t>
  </si>
  <si>
    <t>4930760</t>
  </si>
  <si>
    <t>4930764</t>
  </si>
  <si>
    <t>4930766</t>
  </si>
  <si>
    <t>WALNUT TOWNSHIP</t>
  </si>
  <si>
    <t>4930769</t>
  </si>
  <si>
    <t>WEST TOWNSHIP</t>
  </si>
  <si>
    <t>4930772</t>
  </si>
  <si>
    <t>0412</t>
  </si>
  <si>
    <t>PLYMOUTH CIVIL CITY</t>
  </si>
  <si>
    <t>4930773</t>
  </si>
  <si>
    <t>ARGOS CIVIL TOWN</t>
  </si>
  <si>
    <t>4930774</t>
  </si>
  <si>
    <t>0776</t>
  </si>
  <si>
    <t>BOURBON CIVIL TOWN</t>
  </si>
  <si>
    <t>4930971</t>
  </si>
  <si>
    <t>0777</t>
  </si>
  <si>
    <t>BREMEN CIVIL TOWN</t>
  </si>
  <si>
    <t>4945300</t>
  </si>
  <si>
    <t>0778</t>
  </si>
  <si>
    <t>CULVER CIVIL TOWN</t>
  </si>
  <si>
    <t>4945310</t>
  </si>
  <si>
    <t>0779</t>
  </si>
  <si>
    <t>LAPAZ CIVIL TOWN</t>
  </si>
  <si>
    <t>4945330</t>
  </si>
  <si>
    <t>5455</t>
  </si>
  <si>
    <t>CULVER COMMUNITY SCHOOL CORPORATION</t>
  </si>
  <si>
    <t>4945340</t>
  </si>
  <si>
    <t>5470</t>
  </si>
  <si>
    <t>ARGOS COMMUNITY SCHOOL CORPORATION</t>
  </si>
  <si>
    <t>4945350</t>
  </si>
  <si>
    <t>5480</t>
  </si>
  <si>
    <t>BREMEN PUBLIC SCHOOL CORPORATION</t>
  </si>
  <si>
    <t>4945360</t>
  </si>
  <si>
    <t>5485</t>
  </si>
  <si>
    <t>PLYMOUTH COMMUNITY SCHOOL CORPORATION</t>
  </si>
  <si>
    <t>4945370</t>
  </si>
  <si>
    <t>5495</t>
  </si>
  <si>
    <t>TRITON SCHOOL CORPORATION</t>
  </si>
  <si>
    <t>4945375</t>
  </si>
  <si>
    <t>7215</t>
  </si>
  <si>
    <t>UNION-NORTH UNITED SCHOOL CORPORATION</t>
  </si>
  <si>
    <t>4945380</t>
  </si>
  <si>
    <t>0145</t>
  </si>
  <si>
    <t>ARGOS PUBLIC LIBRARY</t>
  </si>
  <si>
    <t>4945385</t>
  </si>
  <si>
    <t>0146</t>
  </si>
  <si>
    <t>BOURBON PUBLIC LIBRARY</t>
  </si>
  <si>
    <t>4945400</t>
  </si>
  <si>
    <t>0147</t>
  </si>
  <si>
    <t>BREMEN PUBLIC LIBRARY</t>
  </si>
  <si>
    <t>4950143</t>
  </si>
  <si>
    <t>0148</t>
  </si>
  <si>
    <t>CULVER PUBLIC LIBRARY</t>
  </si>
  <si>
    <t>4950144</t>
  </si>
  <si>
    <t>0149</t>
  </si>
  <si>
    <t>PLYMOUTH PUBLIC LIBRARY</t>
  </si>
  <si>
    <t>4960820</t>
  </si>
  <si>
    <t>1004</t>
  </si>
  <si>
    <t>MARSHALL COUNTY SOLID WASTE MANAGEMENT</t>
  </si>
  <si>
    <t>4960821</t>
  </si>
  <si>
    <t>51</t>
  </si>
  <si>
    <t>MARTIN COUNTY</t>
  </si>
  <si>
    <t>4960822</t>
  </si>
  <si>
    <t>4960877</t>
  </si>
  <si>
    <t>HALBERT TOWNSHIP</t>
  </si>
  <si>
    <t>4960890</t>
  </si>
  <si>
    <t>LOST RIVER TOWNSHIP</t>
  </si>
  <si>
    <t>4960894</t>
  </si>
  <si>
    <t>MITCHELTREE TOWNSHIP</t>
  </si>
  <si>
    <t>4960919</t>
  </si>
  <si>
    <t>4960938</t>
  </si>
  <si>
    <t>RUTHERFORD TOWNSHIP</t>
  </si>
  <si>
    <t>4960939</t>
  </si>
  <si>
    <t>0454</t>
  </si>
  <si>
    <t>LOOGOOTEE CIVIL CITY</t>
  </si>
  <si>
    <t>4961105</t>
  </si>
  <si>
    <t>0780</t>
  </si>
  <si>
    <t>CRANE CIVIL TOWN</t>
  </si>
  <si>
    <t>4970016</t>
  </si>
  <si>
    <t>0781</t>
  </si>
  <si>
    <t>SHOALS CIVIL TOWN</t>
  </si>
  <si>
    <t>4970076</t>
  </si>
  <si>
    <t>5520</t>
  </si>
  <si>
    <t>SHOALS COMMUNITY SCHOOL CORPORATION</t>
  </si>
  <si>
    <t>5010000</t>
  </si>
  <si>
    <t>5525</t>
  </si>
  <si>
    <t>LOOGOOTEE COMMUNITY SCHOOL CORPORATION</t>
  </si>
  <si>
    <t>5020001</t>
  </si>
  <si>
    <t>0150</t>
  </si>
  <si>
    <t>LOOGOOTEE PUBLIC LIBRARY</t>
  </si>
  <si>
    <t>5020002</t>
  </si>
  <si>
    <t>0151</t>
  </si>
  <si>
    <t>SHOALS PUBLIC LIBRARY</t>
  </si>
  <si>
    <t>5020003</t>
  </si>
  <si>
    <t>1059</t>
  </si>
  <si>
    <t>MARTIN COUNTY SOLID WASTE MANAGEMENT DISTRICT</t>
  </si>
  <si>
    <t>5020004</t>
  </si>
  <si>
    <t>52</t>
  </si>
  <si>
    <t>MIAMI COUNTY</t>
  </si>
  <si>
    <t>5020005</t>
  </si>
  <si>
    <t>ALLEN TOWNSHIP</t>
  </si>
  <si>
    <t>5020006</t>
  </si>
  <si>
    <t>5020007</t>
  </si>
  <si>
    <t>5020008</t>
  </si>
  <si>
    <t>5020009</t>
  </si>
  <si>
    <t>ERIE TOWNSHIP</t>
  </si>
  <si>
    <t>5020010</t>
  </si>
  <si>
    <t>5030412</t>
  </si>
  <si>
    <t>5030775</t>
  </si>
  <si>
    <t>5030776</t>
  </si>
  <si>
    <t>5030777</t>
  </si>
  <si>
    <t>PERU TOWNSHIP</t>
  </si>
  <si>
    <t>5030778</t>
  </si>
  <si>
    <t>5030779</t>
  </si>
  <si>
    <t>5045455</t>
  </si>
  <si>
    <t>5045470</t>
  </si>
  <si>
    <t>5045480</t>
  </si>
  <si>
    <t>0310</t>
  </si>
  <si>
    <t>PERU CIVIL CITY</t>
  </si>
  <si>
    <t>5045485</t>
  </si>
  <si>
    <t>0782</t>
  </si>
  <si>
    <t>AMBOY CIVIL TOWN</t>
  </si>
  <si>
    <t>5045495</t>
  </si>
  <si>
    <t>0783</t>
  </si>
  <si>
    <t>BUNKER HILL CIVIL TOWN</t>
  </si>
  <si>
    <t>5047215</t>
  </si>
  <si>
    <t>0784</t>
  </si>
  <si>
    <t>CONVERSE CIVIL TOWN</t>
  </si>
  <si>
    <t>5050145</t>
  </si>
  <si>
    <t>0785</t>
  </si>
  <si>
    <t>DENVER CIVIL TOWN</t>
  </si>
  <si>
    <t>5050146</t>
  </si>
  <si>
    <t>0786</t>
  </si>
  <si>
    <t>MACY CIVIL TOWN</t>
  </si>
  <si>
    <t>5050147</t>
  </si>
  <si>
    <t>5615</t>
  </si>
  <si>
    <t>MACONAQUAH SCHOOL CORPORATION</t>
  </si>
  <si>
    <t>5050148</t>
  </si>
  <si>
    <t>5620</t>
  </si>
  <si>
    <t>NORTH MIAMI CONSOLIDATED SCHOOL CORPORATION</t>
  </si>
  <si>
    <t>5050149</t>
  </si>
  <si>
    <t>5635</t>
  </si>
  <si>
    <t>PERU COMMUNITY SCHOOL CORPORATION</t>
  </si>
  <si>
    <t>5061004</t>
  </si>
  <si>
    <t>0152</t>
  </si>
  <si>
    <t>CONVERSE PUBLIC LIBRARY</t>
  </si>
  <si>
    <t>5070001</t>
  </si>
  <si>
    <t>0153</t>
  </si>
  <si>
    <t>PERU PUBLIC LIBRARY</t>
  </si>
  <si>
    <t>5070346</t>
  </si>
  <si>
    <t>1060</t>
  </si>
  <si>
    <t>MIAMI COUNTY SOLID WASTE MANAGEMENT DISTRICT</t>
  </si>
  <si>
    <t>5110000</t>
  </si>
  <si>
    <t>53</t>
  </si>
  <si>
    <t>MONROE COUNTY</t>
  </si>
  <si>
    <t>5120001</t>
  </si>
  <si>
    <t>BEAN BLOSSOM TOWNSHIP</t>
  </si>
  <si>
    <t>5120002</t>
  </si>
  <si>
    <t>5120003</t>
  </si>
  <si>
    <t>BLOOMINGTON TOWNSHIP</t>
  </si>
  <si>
    <t>5120004</t>
  </si>
  <si>
    <t>5120005</t>
  </si>
  <si>
    <t>5120006</t>
  </si>
  <si>
    <t>5130454</t>
  </si>
  <si>
    <t>5130780</t>
  </si>
  <si>
    <t>5130781</t>
  </si>
  <si>
    <t>5145520</t>
  </si>
  <si>
    <t>5145525</t>
  </si>
  <si>
    <t>5150150</t>
  </si>
  <si>
    <t>BLOOMINGTON CIVIL CITY</t>
  </si>
  <si>
    <t>5150151</t>
  </si>
  <si>
    <t>0788</t>
  </si>
  <si>
    <t>ELLETTSVILLE CIVIL TOWN</t>
  </si>
  <si>
    <t>5161059</t>
  </si>
  <si>
    <t>0789</t>
  </si>
  <si>
    <t>STINESVILLE CIVIL TOWN</t>
  </si>
  <si>
    <t>5210000</t>
  </si>
  <si>
    <t>5705</t>
  </si>
  <si>
    <t>RICHLAND-BEAN BLOSSOM COMMUNITY SCHOOL CORPORATION</t>
  </si>
  <si>
    <t>5220001</t>
  </si>
  <si>
    <t>5740</t>
  </si>
  <si>
    <t>MONROE COUNTY COMMUNITY SCHOOL CORPORATION</t>
  </si>
  <si>
    <t>5220002</t>
  </si>
  <si>
    <t>0154</t>
  </si>
  <si>
    <t>MONROE COUNTY PUBLIC LIBRARY</t>
  </si>
  <si>
    <t>5220003</t>
  </si>
  <si>
    <t>BLOOMINGTON TRANSPORTATION</t>
  </si>
  <si>
    <t>5220004</t>
  </si>
  <si>
    <t>Monroe Fire Protection District</t>
  </si>
  <si>
    <t>5220005</t>
  </si>
  <si>
    <t>0990</t>
  </si>
  <si>
    <t>MONROE COUNTY SOLID WASTE MANAGEMENT DISTRICT</t>
  </si>
  <si>
    <t>5220006</t>
  </si>
  <si>
    <t>54</t>
  </si>
  <si>
    <t>MONTGOMERY COUNTY</t>
  </si>
  <si>
    <t>5220007</t>
  </si>
  <si>
    <t>5220008</t>
  </si>
  <si>
    <t>5220009</t>
  </si>
  <si>
    <t>COAL CREEK TOWNSHIP</t>
  </si>
  <si>
    <t>5220010</t>
  </si>
  <si>
    <t>5220011</t>
  </si>
  <si>
    <t>5220012</t>
  </si>
  <si>
    <t>RIPLEY TOWNSHIP</t>
  </si>
  <si>
    <t>5220013</t>
  </si>
  <si>
    <t>5220014</t>
  </si>
  <si>
    <t>5230310</t>
  </si>
  <si>
    <t>5230782</t>
  </si>
  <si>
    <t>5230783</t>
  </si>
  <si>
    <t>5230784</t>
  </si>
  <si>
    <t>0311</t>
  </si>
  <si>
    <t>CRAWFORDSVILLE CIVIL CITY</t>
  </si>
  <si>
    <t>5230785</t>
  </si>
  <si>
    <t>0790</t>
  </si>
  <si>
    <t>ALAMO CIVIL TOWN</t>
  </si>
  <si>
    <t>5230786</t>
  </si>
  <si>
    <t>0791</t>
  </si>
  <si>
    <t>DARLINGTON CIVIL TOWN</t>
  </si>
  <si>
    <t>5245615</t>
  </si>
  <si>
    <t>0792</t>
  </si>
  <si>
    <t>LADOGA CIVIL TOWN</t>
  </si>
  <si>
    <t>5245620</t>
  </si>
  <si>
    <t>0793</t>
  </si>
  <si>
    <t>LINDEN CIVIL TOWN</t>
  </si>
  <si>
    <t>5245635</t>
  </si>
  <si>
    <t>0794</t>
  </si>
  <si>
    <t>NEW MARKET CIVIL TOWN</t>
  </si>
  <si>
    <t>5250152</t>
  </si>
  <si>
    <t>0795</t>
  </si>
  <si>
    <t>WAVELAND CIVIL TOWN</t>
  </si>
  <si>
    <t>5250153</t>
  </si>
  <si>
    <t>0796</t>
  </si>
  <si>
    <t>WAYNETOWN CIVIL TOWN</t>
  </si>
  <si>
    <t>5261060</t>
  </si>
  <si>
    <t>0797</t>
  </si>
  <si>
    <t>WINGATE CIVIL TOWN</t>
  </si>
  <si>
    <t>5310000</t>
  </si>
  <si>
    <t>NEW RICHMOND CIVIL TOWN</t>
  </si>
  <si>
    <t>5320001</t>
  </si>
  <si>
    <t>NEW ROSS CIVIL TOWN</t>
  </si>
  <si>
    <t>5320002</t>
  </si>
  <si>
    <t>5835</t>
  </si>
  <si>
    <t>NORTH MONTGOMERY COMMUNITY SCHOOL CORPORATION</t>
  </si>
  <si>
    <t>5320003</t>
  </si>
  <si>
    <t>5845</t>
  </si>
  <si>
    <t>SOUTH MONTGOMERY COMMUNITY SCHOOL CORPORATION</t>
  </si>
  <si>
    <t>5320004</t>
  </si>
  <si>
    <t>5855</t>
  </si>
  <si>
    <t>CRAWFORDSVILLE COMMUNITY SCHOOL CORPORATION</t>
  </si>
  <si>
    <t>5320005</t>
  </si>
  <si>
    <t>0155</t>
  </si>
  <si>
    <t>CRAWFORDSVILLE PUBLIC LIBRARY</t>
  </si>
  <si>
    <t>5320006</t>
  </si>
  <si>
    <t>0156</t>
  </si>
  <si>
    <t>DARLINGTON PUBLIC LIBRARY</t>
  </si>
  <si>
    <t>5320007</t>
  </si>
  <si>
    <t>0157</t>
  </si>
  <si>
    <t>LADOGA PUBLIC LIBRARY</t>
  </si>
  <si>
    <t>5320008</t>
  </si>
  <si>
    <t>0158</t>
  </si>
  <si>
    <t>LINDEN PUBLIC LIBRARY</t>
  </si>
  <si>
    <t>5320009</t>
  </si>
  <si>
    <t>0159</t>
  </si>
  <si>
    <t>WAVELAND PUBLIC LIBRARY</t>
  </si>
  <si>
    <t>5320010</t>
  </si>
  <si>
    <t xml:space="preserve">MONTGOMERY COUNTY SOLID WASTE DISTRICT </t>
  </si>
  <si>
    <t>5320011</t>
  </si>
  <si>
    <t>55</t>
  </si>
  <si>
    <t>MORGAN COUNTY</t>
  </si>
  <si>
    <t>5330113</t>
  </si>
  <si>
    <t>5330788</t>
  </si>
  <si>
    <t>ASHLAND TOWNSHIP</t>
  </si>
  <si>
    <t>5330789</t>
  </si>
  <si>
    <t>BAKER TOWNSHIP</t>
  </si>
  <si>
    <t>5345705</t>
  </si>
  <si>
    <t>5345740</t>
  </si>
  <si>
    <t>5350154</t>
  </si>
  <si>
    <t>5360951</t>
  </si>
  <si>
    <t>GREGG TOWNSHIP</t>
  </si>
  <si>
    <t>5360972</t>
  </si>
  <si>
    <t>5360990</t>
  </si>
  <si>
    <t>5370055</t>
  </si>
  <si>
    <t>5410000</t>
  </si>
  <si>
    <t>5420001</t>
  </si>
  <si>
    <t>5420002</t>
  </si>
  <si>
    <t>5420003</t>
  </si>
  <si>
    <t>5420004</t>
  </si>
  <si>
    <t>0403</t>
  </si>
  <si>
    <t>MARTINSVILLE CIVIL CITY</t>
  </si>
  <si>
    <t>5420005</t>
  </si>
  <si>
    <t>0509</t>
  </si>
  <si>
    <t>MOORESVILLE CIVIL TOWN</t>
  </si>
  <si>
    <t>5420006</t>
  </si>
  <si>
    <t>0798</t>
  </si>
  <si>
    <t>BETHANY CIVIL TOWN</t>
  </si>
  <si>
    <t>5420007</t>
  </si>
  <si>
    <t>0799</t>
  </si>
  <si>
    <t>BROOKLYN CIVIL TOWN</t>
  </si>
  <si>
    <t>5420008</t>
  </si>
  <si>
    <t>MORGANTOWN CIVIL TOWN</t>
  </si>
  <si>
    <t>5420009</t>
  </si>
  <si>
    <t>0801</t>
  </si>
  <si>
    <t>PARAGON CIVIL TOWN</t>
  </si>
  <si>
    <t>5420010</t>
  </si>
  <si>
    <t>MONROVIA CIVIL TOWN</t>
  </si>
  <si>
    <t>5420011</t>
  </si>
  <si>
    <t>5900</t>
  </si>
  <si>
    <t>MONROE-GREGG SCHOOL CORPORATION</t>
  </si>
  <si>
    <t>5430311</t>
  </si>
  <si>
    <t>5910</t>
  </si>
  <si>
    <t>EMINENCE CONSOLIDATED SCHOOL CORPORATION</t>
  </si>
  <si>
    <t>5430790</t>
  </si>
  <si>
    <t>5925</t>
  </si>
  <si>
    <t>M.S.D. MARTINSVILLE SCHOOL CORPORATION</t>
  </si>
  <si>
    <t>5430791</t>
  </si>
  <si>
    <t>5930</t>
  </si>
  <si>
    <t>MOORESVILLE CONSOLIDATED SCHOOL CORPORATION</t>
  </si>
  <si>
    <t>5430792</t>
  </si>
  <si>
    <t>0160</t>
  </si>
  <si>
    <t>MORGAN COUNTY PUBLIC LIBRARY</t>
  </si>
  <si>
    <t>5430793</t>
  </si>
  <si>
    <t>0161</t>
  </si>
  <si>
    <t>MOORESVILLE PUBLIC LIBRARY</t>
  </si>
  <si>
    <t>5430794</t>
  </si>
  <si>
    <t>HARRISON TOWNSHIP FIRE #7</t>
  </si>
  <si>
    <t>5430795</t>
  </si>
  <si>
    <t>MONROE TOWNSHIP FIRE DISTRICT</t>
  </si>
  <si>
    <t>5430796</t>
  </si>
  <si>
    <t>56</t>
  </si>
  <si>
    <t>NEWTON COUNTY</t>
  </si>
  <si>
    <t>5430797</t>
  </si>
  <si>
    <t>BEAVER TOWNSHIP</t>
  </si>
  <si>
    <t>5430959</t>
  </si>
  <si>
    <t>COLFAX TOWNSHIP</t>
  </si>
  <si>
    <t>5430960</t>
  </si>
  <si>
    <t>5445835</t>
  </si>
  <si>
    <t>IROQUOIS TOWNSHIP</t>
  </si>
  <si>
    <t>5445845</t>
  </si>
  <si>
    <t>5445855</t>
  </si>
  <si>
    <t>5450155</t>
  </si>
  <si>
    <t>5450156</t>
  </si>
  <si>
    <t>5450157</t>
  </si>
  <si>
    <t>MCCLELLAN TOWNSHIP</t>
  </si>
  <si>
    <t>5450158</t>
  </si>
  <si>
    <t>5450159</t>
  </si>
  <si>
    <t>BROOK CIVIL TOWN</t>
  </si>
  <si>
    <t>5460039</t>
  </si>
  <si>
    <t>0803</t>
  </si>
  <si>
    <t>GOODLAND CIVIL TOWN</t>
  </si>
  <si>
    <t>5472000</t>
  </si>
  <si>
    <t>0804</t>
  </si>
  <si>
    <t>KENTLAND CIVIL TOWN</t>
  </si>
  <si>
    <t>5510000</t>
  </si>
  <si>
    <t>0805</t>
  </si>
  <si>
    <t>MOROCCO CIVIL TOWN</t>
  </si>
  <si>
    <t>5520001</t>
  </si>
  <si>
    <t>MT. AYR CIVIL TOWN</t>
  </si>
  <si>
    <t>5520002</t>
  </si>
  <si>
    <t>5945</t>
  </si>
  <si>
    <t>NORTH NEWTON SCHOOL CORPORATION</t>
  </si>
  <si>
    <t>5520003</t>
  </si>
  <si>
    <t>5995</t>
  </si>
  <si>
    <t>SOUTH NEWTON SCHOOL CORPORATION</t>
  </si>
  <si>
    <t>5520004</t>
  </si>
  <si>
    <t>0162</t>
  </si>
  <si>
    <t>BROOK PUBLIC LIBRARY</t>
  </si>
  <si>
    <t>5520005</t>
  </si>
  <si>
    <t>0163</t>
  </si>
  <si>
    <t>GOODLAND PUBLIC LIBRARY</t>
  </si>
  <si>
    <t>5520006</t>
  </si>
  <si>
    <t>0164</t>
  </si>
  <si>
    <t>KENTLAND PUBLIC LIBRARY</t>
  </si>
  <si>
    <t>5520007</t>
  </si>
  <si>
    <t>0166</t>
  </si>
  <si>
    <t>NEWTON COUNTY PUBLIC LIBRARY</t>
  </si>
  <si>
    <t>5520008</t>
  </si>
  <si>
    <t>57</t>
  </si>
  <si>
    <t>NOBLE COUNTY</t>
  </si>
  <si>
    <t>5520009</t>
  </si>
  <si>
    <t>ALBION TOWNSHIP</t>
  </si>
  <si>
    <t>5520010</t>
  </si>
  <si>
    <t>5520011</t>
  </si>
  <si>
    <t>5520012</t>
  </si>
  <si>
    <t>5520013</t>
  </si>
  <si>
    <t>5520014</t>
  </si>
  <si>
    <t>5530403</t>
  </si>
  <si>
    <t>5530509</t>
  </si>
  <si>
    <t>5530798</t>
  </si>
  <si>
    <t>5530799</t>
  </si>
  <si>
    <t>SWAN TOWNSHIP</t>
  </si>
  <si>
    <t>5530800</t>
  </si>
  <si>
    <t>5530801</t>
  </si>
  <si>
    <t>5530970</t>
  </si>
  <si>
    <t>5545900</t>
  </si>
  <si>
    <t>0418</t>
  </si>
  <si>
    <t>KENDALLVILLE CIVIL CITY</t>
  </si>
  <si>
    <t>5545910</t>
  </si>
  <si>
    <t>0452</t>
  </si>
  <si>
    <t>LIGONIER CIVIL CITY</t>
  </si>
  <si>
    <t>5545925</t>
  </si>
  <si>
    <t>ALBION CIVIL TOWN</t>
  </si>
  <si>
    <t>5545930</t>
  </si>
  <si>
    <t>AVILLA CIVIL TOWN</t>
  </si>
  <si>
    <t>5550160</t>
  </si>
  <si>
    <t>0809</t>
  </si>
  <si>
    <t>CROMWELL CIVIL TOWN</t>
  </si>
  <si>
    <t>5550161</t>
  </si>
  <si>
    <t>ROME CITY CIVIL TOWN</t>
  </si>
  <si>
    <t>5560963</t>
  </si>
  <si>
    <t>6055</t>
  </si>
  <si>
    <t>CENTRAL NOBLE COMMUNITY SCHOOL CORPORATION</t>
  </si>
  <si>
    <t>5561085</t>
  </si>
  <si>
    <t>6060</t>
  </si>
  <si>
    <t>EAST NOBLE SCHOOL CORPORATION</t>
  </si>
  <si>
    <t>5561191</t>
  </si>
  <si>
    <t>6065</t>
  </si>
  <si>
    <t>WEST NOBLE SCHOOL CORPORATION</t>
  </si>
  <si>
    <t>5570017</t>
  </si>
  <si>
    <t>0167</t>
  </si>
  <si>
    <t>KENDALLVILLE PUBLIC LIBRARY</t>
  </si>
  <si>
    <t>5570101</t>
  </si>
  <si>
    <t>0168</t>
  </si>
  <si>
    <t>LIGONIER PUBLIC LIBRARY</t>
  </si>
  <si>
    <t>5570103</t>
  </si>
  <si>
    <t>0169</t>
  </si>
  <si>
    <t>NOBLE COUNTY PUBLIC LIBRARY</t>
  </si>
  <si>
    <t>5570106</t>
  </si>
  <si>
    <t>58</t>
  </si>
  <si>
    <t>OHIO COUNTY</t>
  </si>
  <si>
    <t>5570325</t>
  </si>
  <si>
    <t>5570345</t>
  </si>
  <si>
    <t>5610000</t>
  </si>
  <si>
    <t>RANDOLPH TOWNSHIP</t>
  </si>
  <si>
    <t>5620001</t>
  </si>
  <si>
    <t>5620002</t>
  </si>
  <si>
    <t>0462</t>
  </si>
  <si>
    <t>RISING SUN CIVIL CITY</t>
  </si>
  <si>
    <t>5620003</t>
  </si>
  <si>
    <t>6080</t>
  </si>
  <si>
    <t>RISING SUN-OHIO COUNTY COMMUNITY SCHOOL</t>
  </si>
  <si>
    <t>5620004</t>
  </si>
  <si>
    <t>0170</t>
  </si>
  <si>
    <t>OHIO COUNTY PUBLIC LIBRARY</t>
  </si>
  <si>
    <t>5620005</t>
  </si>
  <si>
    <t>59</t>
  </si>
  <si>
    <t>ORANGE COUNTY</t>
  </si>
  <si>
    <t>5620006</t>
  </si>
  <si>
    <t>FRENCH LICK TOWNSHIP</t>
  </si>
  <si>
    <t>5620007</t>
  </si>
  <si>
    <t>5620008</t>
  </si>
  <si>
    <t>5620009</t>
  </si>
  <si>
    <t>NORTHEAST TOWNSHIP</t>
  </si>
  <si>
    <t>5620010</t>
  </si>
  <si>
    <t>NORTHWEST TOWNSHIP</t>
  </si>
  <si>
    <t>5630802</t>
  </si>
  <si>
    <t>ORANGEVILLE TOWNSHIP</t>
  </si>
  <si>
    <t>5630803</t>
  </si>
  <si>
    <t>ORLEANS TOWNSHIP</t>
  </si>
  <si>
    <t>5630804</t>
  </si>
  <si>
    <t>PAOLI TOWNSHIP</t>
  </si>
  <si>
    <t>5630805</t>
  </si>
  <si>
    <t>SOUTHEAST TOWNSHIP</t>
  </si>
  <si>
    <t>5630806</t>
  </si>
  <si>
    <t>STAMPERSCREEK TOWNSHIP</t>
  </si>
  <si>
    <t>5645945</t>
  </si>
  <si>
    <t>FRENCH LICK CIVIL TOWN</t>
  </si>
  <si>
    <t>5645995</t>
  </si>
  <si>
    <t>ORLEANS CIVIL TOWN</t>
  </si>
  <si>
    <t>5650162</t>
  </si>
  <si>
    <t>PAOLI CIVIL TOWN</t>
  </si>
  <si>
    <t>5650163</t>
  </si>
  <si>
    <t>TOWN OF WEST BADEN SPRINGS</t>
  </si>
  <si>
    <t>5650164</t>
  </si>
  <si>
    <t>6145</t>
  </si>
  <si>
    <t>Orleans Community School Corporation</t>
  </si>
  <si>
    <t>5650166</t>
  </si>
  <si>
    <t>6155</t>
  </si>
  <si>
    <t>Paoli Community School Corporation</t>
  </si>
  <si>
    <t>5670019</t>
  </si>
  <si>
    <t>6160</t>
  </si>
  <si>
    <t>Springs Valley Community Schools</t>
  </si>
  <si>
    <t>5670052</t>
  </si>
  <si>
    <t>0171</t>
  </si>
  <si>
    <t>ORLEANS PUBLIC LIBRARY</t>
  </si>
  <si>
    <t>5710000</t>
  </si>
  <si>
    <t>0172</t>
  </si>
  <si>
    <t>PAOLI PUBLIC LIBRARY</t>
  </si>
  <si>
    <t>5720001</t>
  </si>
  <si>
    <t>0173</t>
  </si>
  <si>
    <t>FRENCH LICK-MELTON PUBLIC LIBRARY</t>
  </si>
  <si>
    <t>5720002</t>
  </si>
  <si>
    <t>0992</t>
  </si>
  <si>
    <t>ORANGE COUNTY FIRE PROTECTION DISTRICT</t>
  </si>
  <si>
    <t>5720003</t>
  </si>
  <si>
    <t>1063</t>
  </si>
  <si>
    <t>ORANGE COUNTY SOLID WASTE MANAGEMENT DISTRICT</t>
  </si>
  <si>
    <t>5720004</t>
  </si>
  <si>
    <t>60</t>
  </si>
  <si>
    <t>OWEN COUNTY</t>
  </si>
  <si>
    <t>5720005</t>
  </si>
  <si>
    <t>5720006</t>
  </si>
  <si>
    <t>5720007</t>
  </si>
  <si>
    <t>5720008</t>
  </si>
  <si>
    <t>5720009</t>
  </si>
  <si>
    <t>5720010</t>
  </si>
  <si>
    <t>5720011</t>
  </si>
  <si>
    <t>5720012</t>
  </si>
  <si>
    <t>5720013</t>
  </si>
  <si>
    <t>5730418</t>
  </si>
  <si>
    <t>5730452</t>
  </si>
  <si>
    <t>5730807</t>
  </si>
  <si>
    <t>5730808</t>
  </si>
  <si>
    <t>5730809</t>
  </si>
  <si>
    <t>GOSPORT CIVIL TOWN</t>
  </si>
  <si>
    <t>5730810</t>
  </si>
  <si>
    <t>SPENCER CIVIL TOWN</t>
  </si>
  <si>
    <t>5746055</t>
  </si>
  <si>
    <t>6195</t>
  </si>
  <si>
    <t>SPENCER-OWEN COMMUNITY SCHOOL CORPORATION</t>
  </si>
  <si>
    <t>5746060</t>
  </si>
  <si>
    <t>0264</t>
  </si>
  <si>
    <t>SPENCER-OWEN COUNTY PUBLIC LIBRARY</t>
  </si>
  <si>
    <t>5746065</t>
  </si>
  <si>
    <t>1186</t>
  </si>
  <si>
    <t>POLAND FIRE TERRITORY (JACKSON TOWNSHIP)</t>
  </si>
  <si>
    <t>5750167</t>
  </si>
  <si>
    <t>61</t>
  </si>
  <si>
    <t>PARKE COUNTY</t>
  </si>
  <si>
    <t>5750168</t>
  </si>
  <si>
    <t>5750169</t>
  </si>
  <si>
    <t>FLORIDA TOWNSHIP</t>
  </si>
  <si>
    <t>5770054</t>
  </si>
  <si>
    <t>5810000</t>
  </si>
  <si>
    <t>5820001</t>
  </si>
  <si>
    <t>5820002</t>
  </si>
  <si>
    <t>5820003</t>
  </si>
  <si>
    <t>5820004</t>
  </si>
  <si>
    <t>RACCOON TOWNSHIP</t>
  </si>
  <si>
    <t>5830462</t>
  </si>
  <si>
    <t>RESERVE TOWNSHIP</t>
  </si>
  <si>
    <t>5846080</t>
  </si>
  <si>
    <t>5850170</t>
  </si>
  <si>
    <t>5910000</t>
  </si>
  <si>
    <t>5920001</t>
  </si>
  <si>
    <t>5920002</t>
  </si>
  <si>
    <t>0818</t>
  </si>
  <si>
    <t>BLOOMINGDALE CIVIL TOWN</t>
  </si>
  <si>
    <t>5920003</t>
  </si>
  <si>
    <t>MARSHALL CIVIL TOWN</t>
  </si>
  <si>
    <t>5920004</t>
  </si>
  <si>
    <t>MONTEZUMA CIVIL TOWN</t>
  </si>
  <si>
    <t>5920005</t>
  </si>
  <si>
    <t>ROCKVILLE CIVIL TOWN</t>
  </si>
  <si>
    <t>5920006</t>
  </si>
  <si>
    <t>0823</t>
  </si>
  <si>
    <t>ROSEDALE CIVIL TOWN</t>
  </si>
  <si>
    <t>5920007</t>
  </si>
  <si>
    <t>MECCA CIVIL TOWN</t>
  </si>
  <si>
    <t>5920008</t>
  </si>
  <si>
    <t>6260</t>
  </si>
  <si>
    <t>SOUTHWEST PARKE COMMUNITY SCHOOL CORPORATION</t>
  </si>
  <si>
    <t>5920009</t>
  </si>
  <si>
    <t>6375</t>
  </si>
  <si>
    <t>North Central Parke Comm School Corp</t>
  </si>
  <si>
    <t>5920010</t>
  </si>
  <si>
    <t>0176</t>
  </si>
  <si>
    <t>MONTEZUMA PUBLIC LIBRARY</t>
  </si>
  <si>
    <t>5930812</t>
  </si>
  <si>
    <t>0292</t>
  </si>
  <si>
    <t>Parke County Public Library</t>
  </si>
  <si>
    <t>5930813</t>
  </si>
  <si>
    <t>62</t>
  </si>
  <si>
    <t>PERRY COUNTY</t>
  </si>
  <si>
    <t>5930814</t>
  </si>
  <si>
    <t>5930815</t>
  </si>
  <si>
    <t>5946145</t>
  </si>
  <si>
    <t>LEOPOLD TOWNSHIP</t>
  </si>
  <si>
    <t>5946155</t>
  </si>
  <si>
    <t>OIL TOWNSHIP</t>
  </si>
  <si>
    <t>5946160</t>
  </si>
  <si>
    <t>TOBIN TOWNSHIP</t>
  </si>
  <si>
    <t>5950171</t>
  </si>
  <si>
    <t>5950172</t>
  </si>
  <si>
    <t>5950173</t>
  </si>
  <si>
    <t>0411</t>
  </si>
  <si>
    <t>TELL CITY CIVIL CITY</t>
  </si>
  <si>
    <t>5960992</t>
  </si>
  <si>
    <t>0463</t>
  </si>
  <si>
    <t>CANNELTON CIVIL CITY</t>
  </si>
  <si>
    <t>5961063</t>
  </si>
  <si>
    <t>0824</t>
  </si>
  <si>
    <t>TROY CIVIL TOWN</t>
  </si>
  <si>
    <t>5970021</t>
  </si>
  <si>
    <t>6325</t>
  </si>
  <si>
    <t>PERRY CENTRAL COMMUNITY SCHOOL CORPORATION</t>
  </si>
  <si>
    <t>6010000</t>
  </si>
  <si>
    <t>6340</t>
  </si>
  <si>
    <t>CANNELTON CITY SCHOOL CORPORATION</t>
  </si>
  <si>
    <t>6020001</t>
  </si>
  <si>
    <t>6350</t>
  </si>
  <si>
    <t>TELL CITY-TROY TOWNSHIP SCHOOL CORPORATION</t>
  </si>
  <si>
    <t>6020002</t>
  </si>
  <si>
    <t>0324</t>
  </si>
  <si>
    <t>PERRY COUNTY PUBLIC LIBRARY</t>
  </si>
  <si>
    <t>6020003</t>
  </si>
  <si>
    <t>0993</t>
  </si>
  <si>
    <t>PERRY COUNTY AIRPORT AUTHORITY</t>
  </si>
  <si>
    <t>6020004</t>
  </si>
  <si>
    <t>1064</t>
  </si>
  <si>
    <t>PERRY COUNTY SOLID WASTE MANAGEMENT DISTRICT</t>
  </si>
  <si>
    <t>6020005</t>
  </si>
  <si>
    <t>63</t>
  </si>
  <si>
    <t>PIKE COUNTY</t>
  </si>
  <si>
    <t>6020006</t>
  </si>
  <si>
    <t>6020007</t>
  </si>
  <si>
    <t>6020008</t>
  </si>
  <si>
    <t>LOCKHART TOWNSHIP</t>
  </si>
  <si>
    <t>6020009</t>
  </si>
  <si>
    <t>6020010</t>
  </si>
  <si>
    <t>6020011</t>
  </si>
  <si>
    <t>6020012</t>
  </si>
  <si>
    <t>6020013</t>
  </si>
  <si>
    <t>6030816</t>
  </si>
  <si>
    <t>6030817</t>
  </si>
  <si>
    <t>0455</t>
  </si>
  <si>
    <t>PETERSBURG CIVIL CITY</t>
  </si>
  <si>
    <t>6046195</t>
  </si>
  <si>
    <t>0825</t>
  </si>
  <si>
    <t>SPURGEON CIVIL TOWN</t>
  </si>
  <si>
    <t>6050264</t>
  </si>
  <si>
    <t>0826</t>
  </si>
  <si>
    <t>WINSLOW CIVIL TOWN</t>
  </si>
  <si>
    <t>6061186</t>
  </si>
  <si>
    <t>6445</t>
  </si>
  <si>
    <t>PIKE COUNTY SCHOOL CORPORATION</t>
  </si>
  <si>
    <t>6070102</t>
  </si>
  <si>
    <t>0288</t>
  </si>
  <si>
    <t>PIKE COUNTY PUBLIC LIBRARY</t>
  </si>
  <si>
    <t>6110000</t>
  </si>
  <si>
    <t>0964</t>
  </si>
  <si>
    <t>PATOKA TOWNSHIP FIRE</t>
  </si>
  <si>
    <t>6120001</t>
  </si>
  <si>
    <t>JEFFERSON-MARION TOWNSHIP FIRE</t>
  </si>
  <si>
    <t>6120002</t>
  </si>
  <si>
    <t>1065</t>
  </si>
  <si>
    <t>PIKE COUNTY SOLID WASTE DISTRICT</t>
  </si>
  <si>
    <t>6120003</t>
  </si>
  <si>
    <t>64</t>
  </si>
  <si>
    <t>PORTER COUNTY</t>
  </si>
  <si>
    <t>6120004</t>
  </si>
  <si>
    <t>6120005</t>
  </si>
  <si>
    <t>6120006</t>
  </si>
  <si>
    <t>6120007</t>
  </si>
  <si>
    <t>6120008</t>
  </si>
  <si>
    <t>6120009</t>
  </si>
  <si>
    <t>6120010</t>
  </si>
  <si>
    <t>6120011</t>
  </si>
  <si>
    <t>PORTAGE TOWNSHIP</t>
  </si>
  <si>
    <t>6120012</t>
  </si>
  <si>
    <t>PORTER TOWNSHIP</t>
  </si>
  <si>
    <t>6120013</t>
  </si>
  <si>
    <t>6130818</t>
  </si>
  <si>
    <t>6130820</t>
  </si>
  <si>
    <t>WESTCHESTER TOWNSHIP</t>
  </si>
  <si>
    <t>6130821</t>
  </si>
  <si>
    <t>0204</t>
  </si>
  <si>
    <t>VALPARAISO CIVIL CITY</t>
  </si>
  <si>
    <t>6130822</t>
  </si>
  <si>
    <t>PORTAGE CIVIL CITY</t>
  </si>
  <si>
    <t>6130823</t>
  </si>
  <si>
    <t>0510</t>
  </si>
  <si>
    <t>CHESTERTON CIVIL TOWN</t>
  </si>
  <si>
    <t>6130954</t>
  </si>
  <si>
    <t>0827</t>
  </si>
  <si>
    <t>BEVERLY SHORES CIVIL TOWN</t>
  </si>
  <si>
    <t>6146260</t>
  </si>
  <si>
    <t>0828</t>
  </si>
  <si>
    <t>BURNS HARBOR CIVIL TOWN</t>
  </si>
  <si>
    <t>6146375</t>
  </si>
  <si>
    <t>0829</t>
  </si>
  <si>
    <t>DUNE ACRES CIVIL TOWN</t>
  </si>
  <si>
    <t>6150176</t>
  </si>
  <si>
    <t>0830</t>
  </si>
  <si>
    <t>HEBRON CIVIL TOWN</t>
  </si>
  <si>
    <t>6150292</t>
  </si>
  <si>
    <t>0831</t>
  </si>
  <si>
    <t>KOUTS CIVIL TOWN</t>
  </si>
  <si>
    <t>6170022</t>
  </si>
  <si>
    <t>0832</t>
  </si>
  <si>
    <t>OGDEN DUNES CIVIL TOWN</t>
  </si>
  <si>
    <t>6210000</t>
  </si>
  <si>
    <t>0833</t>
  </si>
  <si>
    <t>PORTER CIVIL TOWN</t>
  </si>
  <si>
    <t>6220001</t>
  </si>
  <si>
    <t>0834</t>
  </si>
  <si>
    <t>PINES CIVIL TOWN</t>
  </si>
  <si>
    <t>6220002</t>
  </si>
  <si>
    <t>6460</t>
  </si>
  <si>
    <t>BOONE TOWNSHIP SCHOOL CORPORATION</t>
  </si>
  <si>
    <t>6220003</t>
  </si>
  <si>
    <t>6470</t>
  </si>
  <si>
    <t>DUNELAND SCHOOL CORPORATION</t>
  </si>
  <si>
    <t>6220004</t>
  </si>
  <si>
    <t>6510</t>
  </si>
  <si>
    <t>EAST PORTER COUNTY SCHOOL CORPORATION</t>
  </si>
  <si>
    <t>6220005</t>
  </si>
  <si>
    <t>6520</t>
  </si>
  <si>
    <t>PORTER TOWNSHIP SCHOOL CORPORATION</t>
  </si>
  <si>
    <t>6220006</t>
  </si>
  <si>
    <t>6530</t>
  </si>
  <si>
    <t>UNION TOWNSHIP SCHOOL CORPORATION</t>
  </si>
  <si>
    <t>6220007</t>
  </si>
  <si>
    <t>6550</t>
  </si>
  <si>
    <t>PORTAGE TOWNSHIP SCHOOL CORPORATION</t>
  </si>
  <si>
    <t>6230411</t>
  </si>
  <si>
    <t>6560</t>
  </si>
  <si>
    <t>VALPARAISO COMMUNITY SCHOOL CORPORATION</t>
  </si>
  <si>
    <t>6230463</t>
  </si>
  <si>
    <t>0184</t>
  </si>
  <si>
    <t>WESTCHESTER PUBLIC LIBRARY</t>
  </si>
  <si>
    <t>6230824</t>
  </si>
  <si>
    <t>0185</t>
  </si>
  <si>
    <t>PORTER COUNTY PUBLIC LIBRARY</t>
  </si>
  <si>
    <t>6246325</t>
  </si>
  <si>
    <t>0975</t>
  </si>
  <si>
    <t>WEST PORTER TOWNSHIP FIRE PROTECTION</t>
  </si>
  <si>
    <t>6246340</t>
  </si>
  <si>
    <t>1066</t>
  </si>
  <si>
    <t>Porter County Solid Waste Management District</t>
  </si>
  <si>
    <t>6246350</t>
  </si>
  <si>
    <t>PORTER CO AIRPORT AUTHORITY</t>
  </si>
  <si>
    <t>6250324</t>
  </si>
  <si>
    <t>65</t>
  </si>
  <si>
    <t>POSEY COUNTY</t>
  </si>
  <si>
    <t>6260993</t>
  </si>
  <si>
    <t>BETHEL TOWNSHIP</t>
  </si>
  <si>
    <t>6261064</t>
  </si>
  <si>
    <t>BLACK TOWNSHIP</t>
  </si>
  <si>
    <t>6270023</t>
  </si>
  <si>
    <t>6310000</t>
  </si>
  <si>
    <t>HARMONY TOWNSHIP</t>
  </si>
  <si>
    <t>6320001</t>
  </si>
  <si>
    <t>LYNN TOWNSHIP</t>
  </si>
  <si>
    <t>6320002</t>
  </si>
  <si>
    <t>MARRS TOWNSHIP</t>
  </si>
  <si>
    <t>6320003</t>
  </si>
  <si>
    <t>POINT TOWNSHIP</t>
  </si>
  <si>
    <t>6320004</t>
  </si>
  <si>
    <t>ROBB TOWNSHIP</t>
  </si>
  <si>
    <t>6320005</t>
  </si>
  <si>
    <t>ROBINSON TOWNSHIP</t>
  </si>
  <si>
    <t>6320006</t>
  </si>
  <si>
    <t>6320007</t>
  </si>
  <si>
    <t>0419</t>
  </si>
  <si>
    <t>MOUNT VERNON CIVIL CITY</t>
  </si>
  <si>
    <t>6320008</t>
  </si>
  <si>
    <t>0835</t>
  </si>
  <si>
    <t>CYNTHIANA CIVIL TOWN</t>
  </si>
  <si>
    <t>6320009</t>
  </si>
  <si>
    <t>0836</t>
  </si>
  <si>
    <t>GRIFFIN CIVIL TOWN</t>
  </si>
  <si>
    <t>6330455</t>
  </si>
  <si>
    <t>0837</t>
  </si>
  <si>
    <t>NEW HARMONY CIVIL TOWN</t>
  </si>
  <si>
    <t>6330825</t>
  </si>
  <si>
    <t>0838</t>
  </si>
  <si>
    <t>POSEYVILLE CIVIL TOWN</t>
  </si>
  <si>
    <t>6330826</t>
  </si>
  <si>
    <t>6590</t>
  </si>
  <si>
    <t>M.S.D. MOUNT VERNON SCHOOL CORPORATION</t>
  </si>
  <si>
    <t>6346445</t>
  </si>
  <si>
    <t>6600</t>
  </si>
  <si>
    <t>M.S.D. NORTH POSEY COUNTY SCHOOL CORPORATION</t>
  </si>
  <si>
    <t>6350288</t>
  </si>
  <si>
    <t>0187</t>
  </si>
  <si>
    <t>NEW HARMONY WORKINGMENS INSTITUTE</t>
  </si>
  <si>
    <t>6360964</t>
  </si>
  <si>
    <t>0188</t>
  </si>
  <si>
    <t>POSEYVILLE CARNEGIE LIBRARY</t>
  </si>
  <si>
    <t>6360968</t>
  </si>
  <si>
    <t>0269</t>
  </si>
  <si>
    <t>ALEXANDRIAN FREE PUBLIC LIBRARY</t>
  </si>
  <si>
    <t>6361065</t>
  </si>
  <si>
    <t>0920</t>
  </si>
  <si>
    <t>GRIFFIN-BETHEL TOWNSHIP FIRE PROTECTION</t>
  </si>
  <si>
    <t>6370024</t>
  </si>
  <si>
    <t>0957</t>
  </si>
  <si>
    <t>WADESVILLE-CENTER TOWNSHIP FIRE</t>
  </si>
  <si>
    <t>6410000</t>
  </si>
  <si>
    <t>1067</t>
  </si>
  <si>
    <t>POSEY COUNTY SOLID WASTE MANAGEMENT DISTRICT</t>
  </si>
  <si>
    <t>6420001</t>
  </si>
  <si>
    <t>66</t>
  </si>
  <si>
    <t>PULASKI COUNTY</t>
  </si>
  <si>
    <t>6420002</t>
  </si>
  <si>
    <t>6420003</t>
  </si>
  <si>
    <t>6420004</t>
  </si>
  <si>
    <t>6420005</t>
  </si>
  <si>
    <t>6420006</t>
  </si>
  <si>
    <t>6420007</t>
  </si>
  <si>
    <t>6420008</t>
  </si>
  <si>
    <t>6420009</t>
  </si>
  <si>
    <t>RICH GROVE TOWNSHIP</t>
  </si>
  <si>
    <t>6420010</t>
  </si>
  <si>
    <t>6420011</t>
  </si>
  <si>
    <t>6420012</t>
  </si>
  <si>
    <t>6430204</t>
  </si>
  <si>
    <t>WHITE POST TOWNSHIP</t>
  </si>
  <si>
    <t>6430303</t>
  </si>
  <si>
    <t>0839</t>
  </si>
  <si>
    <t>FRANCESVILLE CIVIL TOWN</t>
  </si>
  <si>
    <t>6430510</t>
  </si>
  <si>
    <t>0840</t>
  </si>
  <si>
    <t>MEDARYVILLE CIVIL TOWN</t>
  </si>
  <si>
    <t>6430827</t>
  </si>
  <si>
    <t>0841</t>
  </si>
  <si>
    <t>MONTEREY CIVIL TOWN</t>
  </si>
  <si>
    <t>6430828</t>
  </si>
  <si>
    <t>0842</t>
  </si>
  <si>
    <t>WINAMAC CIVIL TOWN</t>
  </si>
  <si>
    <t>6430829</t>
  </si>
  <si>
    <t>6620</t>
  </si>
  <si>
    <t>EASTERN PULASKI COMMUNITY SCHOOL CORPORATION</t>
  </si>
  <si>
    <t>6430830</t>
  </si>
  <si>
    <t>6630</t>
  </si>
  <si>
    <t>WEST CENTRAL SCHOOL CORPORATION</t>
  </si>
  <si>
    <t>6430831</t>
  </si>
  <si>
    <t>0189</t>
  </si>
  <si>
    <t>FRANCESVILLE PUBLIC LIBRARY</t>
  </si>
  <si>
    <t>6430832</t>
  </si>
  <si>
    <t>0190</t>
  </si>
  <si>
    <t>MONTEREY PUBLIC LIBRARY</t>
  </si>
  <si>
    <t>6430833</t>
  </si>
  <si>
    <t>0191</t>
  </si>
  <si>
    <t>PULASKI COUNTY PUBLIC LIBRARY</t>
  </si>
  <si>
    <t>6430834</t>
  </si>
  <si>
    <t>67</t>
  </si>
  <si>
    <t>PUTNAM COUNTY</t>
  </si>
  <si>
    <t>6446460</t>
  </si>
  <si>
    <t>6446470</t>
  </si>
  <si>
    <t>CLOVERDALE TOWNSHIP</t>
  </si>
  <si>
    <t>6446510</t>
  </si>
  <si>
    <t>FLOYD TOWNSHIP</t>
  </si>
  <si>
    <t>6446520</t>
  </si>
  <si>
    <t>6446530</t>
  </si>
  <si>
    <t>GREENCASTLE TOWNSHIP</t>
  </si>
  <si>
    <t>6446550</t>
  </si>
  <si>
    <t>6446560</t>
  </si>
  <si>
    <t>6450184</t>
  </si>
  <si>
    <t>6450185</t>
  </si>
  <si>
    <t>6460975</t>
  </si>
  <si>
    <t>6461066</t>
  </si>
  <si>
    <t>RUSSELL TOWNSHIP</t>
  </si>
  <si>
    <t>6461084</t>
  </si>
  <si>
    <t>6470025</t>
  </si>
  <si>
    <t>6470026</t>
  </si>
  <si>
    <t>0404</t>
  </si>
  <si>
    <t>GREENCASTLE CIVIL CITY</t>
  </si>
  <si>
    <t>6470027</t>
  </si>
  <si>
    <t>0843</t>
  </si>
  <si>
    <t>BAINBRIDGE CIVIL TOWN</t>
  </si>
  <si>
    <t>6470028</t>
  </si>
  <si>
    <t>0844</t>
  </si>
  <si>
    <t>CLOVERDALE CIVIL TOWN</t>
  </si>
  <si>
    <t>6470059</t>
  </si>
  <si>
    <t>0845</t>
  </si>
  <si>
    <t>ROACHDALE CIVIL TOWN</t>
  </si>
  <si>
    <t>6470099</t>
  </si>
  <si>
    <t>0846</t>
  </si>
  <si>
    <t>RUSSELLVILLE CIVIL TOWN</t>
  </si>
  <si>
    <t>6510000</t>
  </si>
  <si>
    <t>FILLMORE CIVIL TOWN</t>
  </si>
  <si>
    <t>6520001</t>
  </si>
  <si>
    <t>6705</t>
  </si>
  <si>
    <t>SOUTH PUTNAM COMMUNITY SCHOOL CORPORATION</t>
  </si>
  <si>
    <t>6520002</t>
  </si>
  <si>
    <t>6715</t>
  </si>
  <si>
    <t>NORTH PUTNAM COMMUNITY SCHOOL CORPORATION</t>
  </si>
  <si>
    <t>6520003</t>
  </si>
  <si>
    <t>6750</t>
  </si>
  <si>
    <t>CLOVERDALE COMMUNITY SCHOOL CORPORATION</t>
  </si>
  <si>
    <t>6520004</t>
  </si>
  <si>
    <t>6755</t>
  </si>
  <si>
    <t>GREENCASTLE COMMUNITY SCHOOL CORPORATION</t>
  </si>
  <si>
    <t>6520005</t>
  </si>
  <si>
    <t>0192</t>
  </si>
  <si>
    <t>ROACHDALE PUBLIC LIBRARY</t>
  </si>
  <si>
    <t>6520006</t>
  </si>
  <si>
    <t>0193</t>
  </si>
  <si>
    <t>PUTNAM COUNTY PUBLIC LIBRARY</t>
  </si>
  <si>
    <t>6520007</t>
  </si>
  <si>
    <t>0337</t>
  </si>
  <si>
    <t>Putnam County Airport Authority</t>
  </si>
  <si>
    <t>6520008</t>
  </si>
  <si>
    <t>0976</t>
  </si>
  <si>
    <t>ROACHDALE FIRE PROTECTION</t>
  </si>
  <si>
    <t>6520009</t>
  </si>
  <si>
    <t>0977</t>
  </si>
  <si>
    <t>WALNUT CREEK FIRE PROTECTION</t>
  </si>
  <si>
    <t>6520010</t>
  </si>
  <si>
    <t>FLOYD TWP FIRE DISTRICT</t>
  </si>
  <si>
    <t>6530419</t>
  </si>
  <si>
    <t>1079</t>
  </si>
  <si>
    <t>WEST CENTRAL INDIANA SOLID WASTE MANAGEMENT</t>
  </si>
  <si>
    <t>6530835</t>
  </si>
  <si>
    <t>68</t>
  </si>
  <si>
    <t>RANDOLPH COUNTY</t>
  </si>
  <si>
    <t>6530836</t>
  </si>
  <si>
    <t>6530837</t>
  </si>
  <si>
    <t>6530838</t>
  </si>
  <si>
    <t>GREENSFORK TOWNSHIP</t>
  </si>
  <si>
    <t>6546590</t>
  </si>
  <si>
    <t>6546600</t>
  </si>
  <si>
    <t>6550187</t>
  </si>
  <si>
    <t>6550188</t>
  </si>
  <si>
    <t>6550269</t>
  </si>
  <si>
    <t>WARD TOWNSHIP</t>
  </si>
  <si>
    <t>6560920</t>
  </si>
  <si>
    <t>6560957</t>
  </si>
  <si>
    <t>6561067</t>
  </si>
  <si>
    <t>6610000</t>
  </si>
  <si>
    <t>0425</t>
  </si>
  <si>
    <t>WINCHESTER CIVIL CITY</t>
  </si>
  <si>
    <t>6620001</t>
  </si>
  <si>
    <t>0446</t>
  </si>
  <si>
    <t>UNION CITY CIVIL CITY</t>
  </si>
  <si>
    <t>6620002</t>
  </si>
  <si>
    <t>0847</t>
  </si>
  <si>
    <t>FARMLAND CIVIL TOWN</t>
  </si>
  <si>
    <t>6620003</t>
  </si>
  <si>
    <t>0848</t>
  </si>
  <si>
    <t>LOSANTVILLE CIVIL TOWN</t>
  </si>
  <si>
    <t>6620004</t>
  </si>
  <si>
    <t>0849</t>
  </si>
  <si>
    <t>LYNN CIVIL TOWN</t>
  </si>
  <si>
    <t>6620005</t>
  </si>
  <si>
    <t>0850</t>
  </si>
  <si>
    <t>MODOC CIVIL TOWN</t>
  </si>
  <si>
    <t>6620006</t>
  </si>
  <si>
    <t>0851</t>
  </si>
  <si>
    <t>PARKER CIVIL TOWN</t>
  </si>
  <si>
    <t>6620007</t>
  </si>
  <si>
    <t>0852</t>
  </si>
  <si>
    <t>RIDGEVILLE CIVIL TOWN</t>
  </si>
  <si>
    <t>6620008</t>
  </si>
  <si>
    <t>0853</t>
  </si>
  <si>
    <t>SARATOGA CIVIL TOWN</t>
  </si>
  <si>
    <t>6620009</t>
  </si>
  <si>
    <t>6795</t>
  </si>
  <si>
    <t>UNION SCHOOL CORPORATION</t>
  </si>
  <si>
    <t>6620010</t>
  </si>
  <si>
    <t>6805</t>
  </si>
  <si>
    <t>RANDOLPH SOUTHERN SCHOOL CORPORATION</t>
  </si>
  <si>
    <t>6620011</t>
  </si>
  <si>
    <t>6820</t>
  </si>
  <si>
    <t>MONROE CENTRAL SCHOOL CORPORATION</t>
  </si>
  <si>
    <t>6620012</t>
  </si>
  <si>
    <t>6825</t>
  </si>
  <si>
    <t>RANDOLPH CENTRAL SCHOOL CORPORATION</t>
  </si>
  <si>
    <t>6630839</t>
  </si>
  <si>
    <t>6835</t>
  </si>
  <si>
    <t>RANDOLPH EASTERN SCHOOL CORPORATION</t>
  </si>
  <si>
    <t>6630840</t>
  </si>
  <si>
    <t>0194</t>
  </si>
  <si>
    <t>FARMLAND PUBLIC LIBRARY</t>
  </si>
  <si>
    <t>6630841</t>
  </si>
  <si>
    <t>0195</t>
  </si>
  <si>
    <t>RIDGEVILLE PUBLIC LIBRARY</t>
  </si>
  <si>
    <t>6630842</t>
  </si>
  <si>
    <t>0196</t>
  </si>
  <si>
    <t>UNION CITY PUBLIC LIBRARY</t>
  </si>
  <si>
    <t>6646620</t>
  </si>
  <si>
    <t>0197</t>
  </si>
  <si>
    <t>WINCHESTER PUBLIC LIBRARY</t>
  </si>
  <si>
    <t>6646630</t>
  </si>
  <si>
    <t>0198</t>
  </si>
  <si>
    <t>WASHINGTON TOWNSHIP PUBLIC LIBRARY</t>
  </si>
  <si>
    <t>6650189</t>
  </si>
  <si>
    <t>1099</t>
  </si>
  <si>
    <t>RANDOLPH CO SOLID WASTE</t>
  </si>
  <si>
    <t>6650190</t>
  </si>
  <si>
    <t>69</t>
  </si>
  <si>
    <t>RIPLEY COUNTY</t>
  </si>
  <si>
    <t>6650191</t>
  </si>
  <si>
    <t>6710000</t>
  </si>
  <si>
    <t>6720001</t>
  </si>
  <si>
    <t>6720002</t>
  </si>
  <si>
    <t>6720003</t>
  </si>
  <si>
    <t>6720004</t>
  </si>
  <si>
    <t>6720005</t>
  </si>
  <si>
    <t>6720006</t>
  </si>
  <si>
    <t>LAUGHERY TOWNSHIP</t>
  </si>
  <si>
    <t>6720007</t>
  </si>
  <si>
    <t>OTTER CREEK TOWNSHIP</t>
  </si>
  <si>
    <t>6720008</t>
  </si>
  <si>
    <t>6720009</t>
  </si>
  <si>
    <t>6720010</t>
  </si>
  <si>
    <t>0447</t>
  </si>
  <si>
    <t>BATESVILLE CIVIL CITY</t>
  </si>
  <si>
    <t>6720011</t>
  </si>
  <si>
    <t>0854</t>
  </si>
  <si>
    <t>MILAN CIVIL TOWN</t>
  </si>
  <si>
    <t>6720012</t>
  </si>
  <si>
    <t>0855</t>
  </si>
  <si>
    <t>NAPOLEON CIVIL TOWN</t>
  </si>
  <si>
    <t>6720013</t>
  </si>
  <si>
    <t>0856</t>
  </si>
  <si>
    <t>OSGOOD CIVIL TOWN</t>
  </si>
  <si>
    <t>6730404</t>
  </si>
  <si>
    <t>0857</t>
  </si>
  <si>
    <t>SUNMAN CIVIL TOWN</t>
  </si>
  <si>
    <t>6730843</t>
  </si>
  <si>
    <t>0858</t>
  </si>
  <si>
    <t>VERSAILLES CIVIL TOWN</t>
  </si>
  <si>
    <t>6730844</t>
  </si>
  <si>
    <t>HOLTON CIVIL TOWN</t>
  </si>
  <si>
    <t>6730845</t>
  </si>
  <si>
    <t>6865</t>
  </si>
  <si>
    <t>SOUTH RIPLEY COMMUNITY SCHOOL CORPORATION</t>
  </si>
  <si>
    <t>6730846</t>
  </si>
  <si>
    <t>6895</t>
  </si>
  <si>
    <t>BATESVILLE COMMUNITY SCHOOL CORPORATION</t>
  </si>
  <si>
    <t>6730965</t>
  </si>
  <si>
    <t>6900</t>
  </si>
  <si>
    <t>JAC-CEN-DEL COMMUNITY SCHOOL CORPORATION</t>
  </si>
  <si>
    <t>6746705</t>
  </si>
  <si>
    <t>6910</t>
  </si>
  <si>
    <t>MILAN COMMUNITY SCHOOLS</t>
  </si>
  <si>
    <t>6746715</t>
  </si>
  <si>
    <t>0199</t>
  </si>
  <si>
    <t>BATESVILLE PUBLIC LIBRARY</t>
  </si>
  <si>
    <t>6746750</t>
  </si>
  <si>
    <t>OSGOOD PUBLIC LIBRARY</t>
  </si>
  <si>
    <t>6746755</t>
  </si>
  <si>
    <t>1006</t>
  </si>
  <si>
    <t>SOUTHEASTERN INDIANA SOLID WASTE MGT.</t>
  </si>
  <si>
    <t>6750192</t>
  </si>
  <si>
    <t>70</t>
  </si>
  <si>
    <t>RUSH COUNTY</t>
  </si>
  <si>
    <t>6750193</t>
  </si>
  <si>
    <t>6760337</t>
  </si>
  <si>
    <t>6760976</t>
  </si>
  <si>
    <t>6760977</t>
  </si>
  <si>
    <t>6760978</t>
  </si>
  <si>
    <t>6761079</t>
  </si>
  <si>
    <t>6770030</t>
  </si>
  <si>
    <t>6770031</t>
  </si>
  <si>
    <t>6779996</t>
  </si>
  <si>
    <t>RUSHVILLE TOWNSHIP</t>
  </si>
  <si>
    <t>6810000</t>
  </si>
  <si>
    <t>6820001</t>
  </si>
  <si>
    <t>6820002</t>
  </si>
  <si>
    <t>6820003</t>
  </si>
  <si>
    <t>0420</t>
  </si>
  <si>
    <t>RUSHVILLE CIVIL CITY</t>
  </si>
  <si>
    <t>6820004</t>
  </si>
  <si>
    <t>0859</t>
  </si>
  <si>
    <t>CARTHAGE CIVIL TOWN</t>
  </si>
  <si>
    <t>6820005</t>
  </si>
  <si>
    <t>0860</t>
  </si>
  <si>
    <t>GLENWOOD CIVIL TOWN</t>
  </si>
  <si>
    <t>6820006</t>
  </si>
  <si>
    <t>6995</t>
  </si>
  <si>
    <t>RUSH COUNTY SCHOOL CORPORATION</t>
  </si>
  <si>
    <t>6820007</t>
  </si>
  <si>
    <t>HENRY HENLEY PUBLIC LIBRARY</t>
  </si>
  <si>
    <t>6820008</t>
  </si>
  <si>
    <t>RUSHVILLE PUBLIC LIBRARY</t>
  </si>
  <si>
    <t>6820009</t>
  </si>
  <si>
    <t>1183</t>
  </si>
  <si>
    <t>RUSH COUNTY SOLID WASTE DISTRICT</t>
  </si>
  <si>
    <t>6820010</t>
  </si>
  <si>
    <t>71</t>
  </si>
  <si>
    <t>ST. JOSEPH COUNTY</t>
  </si>
  <si>
    <t>6820011</t>
  </si>
  <si>
    <t>CENTRE TOWNSHIP</t>
  </si>
  <si>
    <t>6830425</t>
  </si>
  <si>
    <t>6830446</t>
  </si>
  <si>
    <t>6830847</t>
  </si>
  <si>
    <t>6830848</t>
  </si>
  <si>
    <t>HARRIS TOWNSHIP</t>
  </si>
  <si>
    <t>6830849</t>
  </si>
  <si>
    <t>6830850</t>
  </si>
  <si>
    <t>6830851</t>
  </si>
  <si>
    <t>6830852</t>
  </si>
  <si>
    <t>6830853</t>
  </si>
  <si>
    <t>6846795</t>
  </si>
  <si>
    <t>6846805</t>
  </si>
  <si>
    <t>6846820</t>
  </si>
  <si>
    <t>6846825</t>
  </si>
  <si>
    <t>SOUTH BEND CIVIL CITY</t>
  </si>
  <si>
    <t>6846835</t>
  </si>
  <si>
    <t>0117</t>
  </si>
  <si>
    <t>MISHAWAKA CIVIL CITY</t>
  </si>
  <si>
    <t>6850194</t>
  </si>
  <si>
    <t>0861</t>
  </si>
  <si>
    <t>INDIAN VILLAGE CIVIL TOWN</t>
  </si>
  <si>
    <t>6850195</t>
  </si>
  <si>
    <t>0862</t>
  </si>
  <si>
    <t>LAKEVILLE CIVIL TOWN</t>
  </si>
  <si>
    <t>6850196</t>
  </si>
  <si>
    <t>0863</t>
  </si>
  <si>
    <t>NEW CARLISLE CIVIL TOWN</t>
  </si>
  <si>
    <t>6850197</t>
  </si>
  <si>
    <t>0864</t>
  </si>
  <si>
    <t>NORTH LIBERTY CIVIL TOWN</t>
  </si>
  <si>
    <t>6850198</t>
  </si>
  <si>
    <t>0865</t>
  </si>
  <si>
    <t>OSCEOLA CIVIL TOWN</t>
  </si>
  <si>
    <t>6861099</t>
  </si>
  <si>
    <t>0866</t>
  </si>
  <si>
    <t>ROSELAND CIVIL TOWN</t>
  </si>
  <si>
    <t>6910000</t>
  </si>
  <si>
    <t>0867</t>
  </si>
  <si>
    <t>WALKERTON CIVIL TOWN</t>
  </si>
  <si>
    <t>6920001</t>
  </si>
  <si>
    <t>7150</t>
  </si>
  <si>
    <t>JOHN GLENN SCHOOL CORPORATION</t>
  </si>
  <si>
    <t>6920002</t>
  </si>
  <si>
    <t>7175</t>
  </si>
  <si>
    <t>PENN-HARRIS-MADISON-SCHOOL CORPORATION</t>
  </si>
  <si>
    <t>6920003</t>
  </si>
  <si>
    <t>7200</t>
  </si>
  <si>
    <t>MISHAWAKA CITY SCHOOL CORPORATION</t>
  </si>
  <si>
    <t>6920004</t>
  </si>
  <si>
    <t>7205</t>
  </si>
  <si>
    <t>SOUTH BEND COMMUNITY SCHOOL CORPORATION</t>
  </si>
  <si>
    <t>6920005</t>
  </si>
  <si>
    <t>MISHAWAKA PUBLIC LIBRARY</t>
  </si>
  <si>
    <t>6920006</t>
  </si>
  <si>
    <t>NEW CARLISLE PUBLIC LIBRARY</t>
  </si>
  <si>
    <t>6920007</t>
  </si>
  <si>
    <t>WALKERTON PUBLIC LIBRARY</t>
  </si>
  <si>
    <t>6920008</t>
  </si>
  <si>
    <t>0206</t>
  </si>
  <si>
    <t>ST. JOSEPH COUNTY PUBLIC LIBRARY</t>
  </si>
  <si>
    <t>6920009</t>
  </si>
  <si>
    <t>ST. JOSEPH AIRPORT</t>
  </si>
  <si>
    <t>6920010</t>
  </si>
  <si>
    <t>SOUTH BEND PUBLIC TRANSPORTATION</t>
  </si>
  <si>
    <t>6920011</t>
  </si>
  <si>
    <t>1008</t>
  </si>
  <si>
    <t>ST. JOSEPH SOLID WASTE MANAGEMENT</t>
  </si>
  <si>
    <t>6930447</t>
  </si>
  <si>
    <t>72</t>
  </si>
  <si>
    <t>SCOTT COUNTY</t>
  </si>
  <si>
    <t>6930854</t>
  </si>
  <si>
    <t>FINLEY TOWNSHIP</t>
  </si>
  <si>
    <t>6930855</t>
  </si>
  <si>
    <t>6930856</t>
  </si>
  <si>
    <t>6930857</t>
  </si>
  <si>
    <t>LEXINGTON TOWNSHIP</t>
  </si>
  <si>
    <t>6930858</t>
  </si>
  <si>
    <t>VIENNA TOWNSHIP</t>
  </si>
  <si>
    <t>6930955</t>
  </si>
  <si>
    <t>0435</t>
  </si>
  <si>
    <t>SCOTTSBURG CIVIL CITY</t>
  </si>
  <si>
    <t>6946865</t>
  </si>
  <si>
    <t>0868</t>
  </si>
  <si>
    <t>CITY OF AUSTIN</t>
  </si>
  <si>
    <t>6946895</t>
  </si>
  <si>
    <t>7230</t>
  </si>
  <si>
    <t>SCOTT COUNTY DISTRICT NO. 1 SCHOOL CORPORATION</t>
  </si>
  <si>
    <t>6946900</t>
  </si>
  <si>
    <t>7255</t>
  </si>
  <si>
    <t>SCOTT COUNTY DISTRICT NO. 2 SCHOOL CORPORATION</t>
  </si>
  <si>
    <t>6946910</t>
  </si>
  <si>
    <t>0207</t>
  </si>
  <si>
    <t>SCOTT COUNTY PUBLIC LIBRARY</t>
  </si>
  <si>
    <t>6950199</t>
  </si>
  <si>
    <t>73</t>
  </si>
  <si>
    <t>SHELBY COUNTY</t>
  </si>
  <si>
    <t>6950200</t>
  </si>
  <si>
    <t>ADDISON TOWNSHIP</t>
  </si>
  <si>
    <t>6961006</t>
  </si>
  <si>
    <t>7010000</t>
  </si>
  <si>
    <t>7020001</t>
  </si>
  <si>
    <t>HENDRICKS TOWNSHIP</t>
  </si>
  <si>
    <t>7020002</t>
  </si>
  <si>
    <t>7020003</t>
  </si>
  <si>
    <t>7020004</t>
  </si>
  <si>
    <t>7020005</t>
  </si>
  <si>
    <t>MORAL TOWNSHIP</t>
  </si>
  <si>
    <t>7020006</t>
  </si>
  <si>
    <t>7020007</t>
  </si>
  <si>
    <t>7020008</t>
  </si>
  <si>
    <t>7020009</t>
  </si>
  <si>
    <t>7020010</t>
  </si>
  <si>
    <t>7020011</t>
  </si>
  <si>
    <t>7020012</t>
  </si>
  <si>
    <t>0308</t>
  </si>
  <si>
    <t>SHELBYVILLE CIVIL CITY</t>
  </si>
  <si>
    <t>7030420</t>
  </si>
  <si>
    <t>0869</t>
  </si>
  <si>
    <t>MORRISTOWN CIVIL TOWN</t>
  </si>
  <si>
    <t>7030859</t>
  </si>
  <si>
    <t>FAIRLAND CIVIL TOWN</t>
  </si>
  <si>
    <t>7030860</t>
  </si>
  <si>
    <t>7285</t>
  </si>
  <si>
    <t>SHELBY EASTERN SCHOOL CORPORATION</t>
  </si>
  <si>
    <t>7046995</t>
  </si>
  <si>
    <t>7350</t>
  </si>
  <si>
    <t>NORTHWESTERN CONSOLIDATED SCHOOL CORPORATION</t>
  </si>
  <si>
    <t>7050201</t>
  </si>
  <si>
    <t>7360</t>
  </si>
  <si>
    <t>SOUTHWESTERN CONSOLIDATED SHELBY COUNTY SCHOOLS</t>
  </si>
  <si>
    <t>7050202</t>
  </si>
  <si>
    <t>7365</t>
  </si>
  <si>
    <t>SHELBYVILLE CENTRAL SCHOOL CORPORATION</t>
  </si>
  <si>
    <t>7061183</t>
  </si>
  <si>
    <t>0208</t>
  </si>
  <si>
    <t>SHELBY COUNTY PUBLIC LIBRARY</t>
  </si>
  <si>
    <t>7110000</t>
  </si>
  <si>
    <t>1013</t>
  </si>
  <si>
    <t>SHELBY COUNTY RECYCLING DISTRICT</t>
  </si>
  <si>
    <t>7120001</t>
  </si>
  <si>
    <t>74</t>
  </si>
  <si>
    <t>SPENCER COUNTY</t>
  </si>
  <si>
    <t>7120002</t>
  </si>
  <si>
    <t>CARTER TOWNSHIP</t>
  </si>
  <si>
    <t>7120003</t>
  </si>
  <si>
    <t>7120004</t>
  </si>
  <si>
    <t>GRASS TOWNSHIP</t>
  </si>
  <si>
    <t>7120005</t>
  </si>
  <si>
    <t>HAMMOND TOWNSHIP</t>
  </si>
  <si>
    <t>7120006</t>
  </si>
  <si>
    <t>7120007</t>
  </si>
  <si>
    <t>HUFF TOWNSHIP</t>
  </si>
  <si>
    <t>7120008</t>
  </si>
  <si>
    <t>7120009</t>
  </si>
  <si>
    <t>LUCE TOWNSHIP</t>
  </si>
  <si>
    <t>7120010</t>
  </si>
  <si>
    <t>7120011</t>
  </si>
  <si>
    <t>0458</t>
  </si>
  <si>
    <t>ROCKPORT CIVIL CITY</t>
  </si>
  <si>
    <t>7120012</t>
  </si>
  <si>
    <t>0870</t>
  </si>
  <si>
    <t>CHRISNEY CIVIL TOWN</t>
  </si>
  <si>
    <t>7120013</t>
  </si>
  <si>
    <t>0871</t>
  </si>
  <si>
    <t>DALE CIVIL TOWN</t>
  </si>
  <si>
    <t>7130103</t>
  </si>
  <si>
    <t>0872</t>
  </si>
  <si>
    <t>GENTRYVILLE CIVIL TOWN</t>
  </si>
  <si>
    <t>7130117</t>
  </si>
  <si>
    <t>0873</t>
  </si>
  <si>
    <t>GRANDVIEW CIVIL TOWN</t>
  </si>
  <si>
    <t>7130861</t>
  </si>
  <si>
    <t>0874</t>
  </si>
  <si>
    <t>SANTA CLAUS CIVIL TOWN</t>
  </si>
  <si>
    <t>7130862</t>
  </si>
  <si>
    <t>RICHLAND CIVIL TOWN</t>
  </si>
  <si>
    <t>7130863</t>
  </si>
  <si>
    <t>7385</t>
  </si>
  <si>
    <t>NORTH SPENCER COUNTY SCHOOL CORPORATION</t>
  </si>
  <si>
    <t>7130864</t>
  </si>
  <si>
    <t>7445</t>
  </si>
  <si>
    <t>SOUTH SPENCER COUNTY SCHOOL CORPORATION</t>
  </si>
  <si>
    <t>7130865</t>
  </si>
  <si>
    <t>0294</t>
  </si>
  <si>
    <t>SPENCER COUNTY PUBLIC LIBRARY</t>
  </si>
  <si>
    <t>7130866</t>
  </si>
  <si>
    <t>LINCOLN HERITAGE PUBLIC LIBRARY</t>
  </si>
  <si>
    <t>7130867</t>
  </si>
  <si>
    <t>CARTER FIRE PROTECTION DISTRICT</t>
  </si>
  <si>
    <t>7147150</t>
  </si>
  <si>
    <t>1068</t>
  </si>
  <si>
    <t>SPENCER COUNTY SOLID WASTE MANAGEMENT DISTRICT</t>
  </si>
  <si>
    <t>7147175</t>
  </si>
  <si>
    <t>75</t>
  </si>
  <si>
    <t>STARKE COUNTY</t>
  </si>
  <si>
    <t>7147200</t>
  </si>
  <si>
    <t>CALIFORNIA TOWNSHIP</t>
  </si>
  <si>
    <t>7147205</t>
  </si>
  <si>
    <t>7150203</t>
  </si>
  <si>
    <t>7150204</t>
  </si>
  <si>
    <t>7150205</t>
  </si>
  <si>
    <t>NORTH BEND TOWNSHIP</t>
  </si>
  <si>
    <t>7150206</t>
  </si>
  <si>
    <t>7160866</t>
  </si>
  <si>
    <t>RAILROAD TOWNSHIP</t>
  </si>
  <si>
    <t>7160867</t>
  </si>
  <si>
    <t>7161008</t>
  </si>
  <si>
    <t>7210000</t>
  </si>
  <si>
    <t>0449</t>
  </si>
  <si>
    <t>KNOX CIVIL CITY</t>
  </si>
  <si>
    <t>7220001</t>
  </si>
  <si>
    <t>HAMLET CIVIL TOWN</t>
  </si>
  <si>
    <t>7220002</t>
  </si>
  <si>
    <t>0876</t>
  </si>
  <si>
    <t>NORTH JUDSON CIVIL TOWN</t>
  </si>
  <si>
    <t>7220003</t>
  </si>
  <si>
    <t>7495</t>
  </si>
  <si>
    <t>OREGON-DAVIS SCHOOL CORPORATION</t>
  </si>
  <si>
    <t>7220004</t>
  </si>
  <si>
    <t>7515</t>
  </si>
  <si>
    <t>NORTH JUDSON-SAN PIERRE SCHOOL CORPORATION</t>
  </si>
  <si>
    <t>7220005</t>
  </si>
  <si>
    <t>7525</t>
  </si>
  <si>
    <t>KNOX COMMUNITY SCHOOL CORPORATION</t>
  </si>
  <si>
    <t>7230435</t>
  </si>
  <si>
    <t>0213</t>
  </si>
  <si>
    <t>NORTH JUDSON PUBLIC LIBRARY</t>
  </si>
  <si>
    <t>7230868</t>
  </si>
  <si>
    <t>0214</t>
  </si>
  <si>
    <t>STARKE COUNTY PUBLIC LIBRARY</t>
  </si>
  <si>
    <t>7247230</t>
  </si>
  <si>
    <t>STARKE COUNTY AIRPORT AUTHORITY</t>
  </si>
  <si>
    <t>7247255</t>
  </si>
  <si>
    <t>1069</t>
  </si>
  <si>
    <t>STARKE COUNTY SOLID WASTE MANAGEMENT DISTRICT</t>
  </si>
  <si>
    <t>7250207</t>
  </si>
  <si>
    <t>76</t>
  </si>
  <si>
    <t>STEUBEN COUNTY</t>
  </si>
  <si>
    <t>7270035</t>
  </si>
  <si>
    <t>CLEAR LAKE TOWNSHIP</t>
  </si>
  <si>
    <t>7310000</t>
  </si>
  <si>
    <t>FREMONT TOWNSHIP</t>
  </si>
  <si>
    <t>7320001</t>
  </si>
  <si>
    <t>7320002</t>
  </si>
  <si>
    <t>JAMESTOWN TOWNSHIP</t>
  </si>
  <si>
    <t>7320003</t>
  </si>
  <si>
    <t>MILLGROVE TOWNSHIP</t>
  </si>
  <si>
    <t>7320004</t>
  </si>
  <si>
    <t>OTSEGO TOWNSHIP</t>
  </si>
  <si>
    <t>7320005</t>
  </si>
  <si>
    <t>7320006</t>
  </si>
  <si>
    <t>7320007</t>
  </si>
  <si>
    <t>7320008</t>
  </si>
  <si>
    <t>7320009</t>
  </si>
  <si>
    <t>STEUBEN TOWNSHIP</t>
  </si>
  <si>
    <t>7320010</t>
  </si>
  <si>
    <t>7320011</t>
  </si>
  <si>
    <t>0429</t>
  </si>
  <si>
    <t>ANGOLA CIVIL CITY</t>
  </si>
  <si>
    <t>7320012</t>
  </si>
  <si>
    <t>CLEAR LAKE CIVIL TOWN</t>
  </si>
  <si>
    <t>7320013</t>
  </si>
  <si>
    <t>0878</t>
  </si>
  <si>
    <t>FREMONT CIVIL TOWN</t>
  </si>
  <si>
    <t>7320014</t>
  </si>
  <si>
    <t>0879</t>
  </si>
  <si>
    <t>HAMILTON CIVIL TOWN</t>
  </si>
  <si>
    <t>7330308</t>
  </si>
  <si>
    <t>0880</t>
  </si>
  <si>
    <t>HUDSON CIVIL TOWN</t>
  </si>
  <si>
    <t>7330869</t>
  </si>
  <si>
    <t>0881</t>
  </si>
  <si>
    <t>ORLAND CIVIL TOWN</t>
  </si>
  <si>
    <t>7330972</t>
  </si>
  <si>
    <t>4515</t>
  </si>
  <si>
    <t>PRAIRIE HEIGHTS COMMUNITY SCHOOL CORPORATION</t>
  </si>
  <si>
    <t>7347285</t>
  </si>
  <si>
    <t>7605</t>
  </si>
  <si>
    <t>FREMONT COMMUNITY SCHOOL CORPORATION</t>
  </si>
  <si>
    <t>7347350</t>
  </si>
  <si>
    <t>7610</t>
  </si>
  <si>
    <t>HAMILTON COMMUNITY SCHOOL CORPORATION</t>
  </si>
  <si>
    <t>7347360</t>
  </si>
  <si>
    <t>7615</t>
  </si>
  <si>
    <t>M.S.D. STEUBEN COUNTY SCHOOL CORPORATION</t>
  </si>
  <si>
    <t>7347365</t>
  </si>
  <si>
    <t>0215</t>
  </si>
  <si>
    <t>CARNEGIE PUBLIC LIBRARY OF STEUBEN COUNT</t>
  </si>
  <si>
    <t>7350208</t>
  </si>
  <si>
    <t>0216</t>
  </si>
  <si>
    <t>FREMONT PUBLIC LIBRARY</t>
  </si>
  <si>
    <t>7361013</t>
  </si>
  <si>
    <t>0994</t>
  </si>
  <si>
    <t>NORTHEAST INDIANA SOLID WASTE MANAGEMENT</t>
  </si>
  <si>
    <t>7370036</t>
  </si>
  <si>
    <t>77</t>
  </si>
  <si>
    <t>SULLIVAN COUNTY</t>
  </si>
  <si>
    <t>7410000</t>
  </si>
  <si>
    <t>7420001</t>
  </si>
  <si>
    <t>CURRY TOWNSHIP</t>
  </si>
  <si>
    <t>7420002</t>
  </si>
  <si>
    <t>FAIRBANKS TOWNSHIP</t>
  </si>
  <si>
    <t>7420003</t>
  </si>
  <si>
    <t>GILL TOWNSHIP</t>
  </si>
  <si>
    <t>7420004</t>
  </si>
  <si>
    <t>HADDON TOWNSHIP</t>
  </si>
  <si>
    <t>7420005</t>
  </si>
  <si>
    <t>7420006</t>
  </si>
  <si>
    <t>7420007</t>
  </si>
  <si>
    <t>7420008</t>
  </si>
  <si>
    <t>TURMAN TOWNSHIP</t>
  </si>
  <si>
    <t>7420009</t>
  </si>
  <si>
    <t>0438</t>
  </si>
  <si>
    <t>SULLIVAN CIVIL CITY</t>
  </si>
  <si>
    <t>7430458</t>
  </si>
  <si>
    <t>0882</t>
  </si>
  <si>
    <t>CARLISLE CIVIL TOWN</t>
  </si>
  <si>
    <t>7430870</t>
  </si>
  <si>
    <t>0883</t>
  </si>
  <si>
    <t>DUGGER CIVIL TOWN</t>
  </si>
  <si>
    <t>7430871</t>
  </si>
  <si>
    <t>0884</t>
  </si>
  <si>
    <t>FARMERSBURG CIVIL TOWN</t>
  </si>
  <si>
    <t>7430872</t>
  </si>
  <si>
    <t>0885</t>
  </si>
  <si>
    <t>HYMERA CIVIL TOWN</t>
  </si>
  <si>
    <t>7430873</t>
  </si>
  <si>
    <t>0886</t>
  </si>
  <si>
    <t>MEROM CIVIL TOWN</t>
  </si>
  <si>
    <t>7430874</t>
  </si>
  <si>
    <t>0887</t>
  </si>
  <si>
    <t>SHELBURN CIVIL TOWN</t>
  </si>
  <si>
    <t>7430973</t>
  </si>
  <si>
    <t>7645</t>
  </si>
  <si>
    <t>NORTHEAST SCHOOL CORPORATION</t>
  </si>
  <si>
    <t>7447385</t>
  </si>
  <si>
    <t>7715</t>
  </si>
  <si>
    <t>SOUTHWEST SCHOOL CORPORATION</t>
  </si>
  <si>
    <t>7447445</t>
  </si>
  <si>
    <t>0217</t>
  </si>
  <si>
    <t>SULLIVAN COUNTY PUBLIC LIBRARY</t>
  </si>
  <si>
    <t>7450294</t>
  </si>
  <si>
    <t>1070</t>
  </si>
  <si>
    <t>SULLIVAN COUNTY SOLID WASTE MANAGEMENT DSTRICT</t>
  </si>
  <si>
    <t>7450301</t>
  </si>
  <si>
    <t>78</t>
  </si>
  <si>
    <t>SWITZERLAND COUNTY</t>
  </si>
  <si>
    <t>7460960</t>
  </si>
  <si>
    <t>COTTON TOWNSHIP</t>
  </si>
  <si>
    <t>7461068</t>
  </si>
  <si>
    <t>CRAIG TOWNSHIP</t>
  </si>
  <si>
    <t>7510000</t>
  </si>
  <si>
    <t>7520001</t>
  </si>
  <si>
    <t>7520002</t>
  </si>
  <si>
    <t>7520003</t>
  </si>
  <si>
    <t>7520004</t>
  </si>
  <si>
    <t>0888</t>
  </si>
  <si>
    <t>PATRIOT CIVIL TOWN</t>
  </si>
  <si>
    <t>7520005</t>
  </si>
  <si>
    <t>0889</t>
  </si>
  <si>
    <t>VEVAY CIVIL TOWN</t>
  </si>
  <si>
    <t>7520006</t>
  </si>
  <si>
    <t>7775</t>
  </si>
  <si>
    <t>SWITZERLAND COUNTY SCHOOL CORPORATION</t>
  </si>
  <si>
    <t>7520007</t>
  </si>
  <si>
    <t>0218</t>
  </si>
  <si>
    <t>SWITZERLAND COUNTY PUBLIC LIBRARY</t>
  </si>
  <si>
    <t>7520008</t>
  </si>
  <si>
    <t>79</t>
  </si>
  <si>
    <t>TIPPECANOE COUNTY</t>
  </si>
  <si>
    <t>7520009</t>
  </si>
  <si>
    <t>7530449</t>
  </si>
  <si>
    <t>7530875</t>
  </si>
  <si>
    <t>LAURAMIE TOWNSHIP</t>
  </si>
  <si>
    <t>7530876</t>
  </si>
  <si>
    <t>7547495</t>
  </si>
  <si>
    <t>7547515</t>
  </si>
  <si>
    <t>SHEFFIELD TOWNSHIP</t>
  </si>
  <si>
    <t>7547525</t>
  </si>
  <si>
    <t>7550213</t>
  </si>
  <si>
    <t>7550214</t>
  </si>
  <si>
    <t>7560977</t>
  </si>
  <si>
    <t>7561069</t>
  </si>
  <si>
    <t>7570037</t>
  </si>
  <si>
    <t>7570344</t>
  </si>
  <si>
    <t>WEA TOWNSHIP</t>
  </si>
  <si>
    <t>7610000</t>
  </si>
  <si>
    <t>LAFAYETTE CIVIL CITY</t>
  </si>
  <si>
    <t>7620001</t>
  </si>
  <si>
    <t>WEST LAFAYETTE CIVIL CITY</t>
  </si>
  <si>
    <t>7620002</t>
  </si>
  <si>
    <t>BATTLE GROUND CIVIL TOWN</t>
  </si>
  <si>
    <t>7620003</t>
  </si>
  <si>
    <t>0891</t>
  </si>
  <si>
    <t>CLARKS HILL CIVIL TOWN</t>
  </si>
  <si>
    <t>7620004</t>
  </si>
  <si>
    <t>DAYTON CIVIL TOWN</t>
  </si>
  <si>
    <t>7620005</t>
  </si>
  <si>
    <t>SHADELAND CIVIL TOWN</t>
  </si>
  <si>
    <t>7620006</t>
  </si>
  <si>
    <t>7855</t>
  </si>
  <si>
    <t>LAFAYETTE SCHOOL CORPORATION</t>
  </si>
  <si>
    <t>7620007</t>
  </si>
  <si>
    <t>7865</t>
  </si>
  <si>
    <t>TIPPECANOE SCHOOL CORPORATION</t>
  </si>
  <si>
    <t>7620008</t>
  </si>
  <si>
    <t>7875</t>
  </si>
  <si>
    <t>WEST LAFAYETTE COMMUNITY SCHOOL CORPORATION</t>
  </si>
  <si>
    <t>7620009</t>
  </si>
  <si>
    <t>0221</t>
  </si>
  <si>
    <t>WEST LAFAYETTE PUBLIC LIBRARY</t>
  </si>
  <si>
    <t>7620010</t>
  </si>
  <si>
    <t>0280</t>
  </si>
  <si>
    <t>TIPPECANOE COUNTY PUBLIC LIBRARY</t>
  </si>
  <si>
    <t>7620011</t>
  </si>
  <si>
    <t>0330</t>
  </si>
  <si>
    <t>Tippecanoe County Solid Waste Mgmt District</t>
  </si>
  <si>
    <t>7620012</t>
  </si>
  <si>
    <t>GREATER LAFAYETTE PUBLIC TRANSPORTATION</t>
  </si>
  <si>
    <t>7630429</t>
  </si>
  <si>
    <t>1188</t>
  </si>
  <si>
    <t>OTTERBEIN FIRE PROTECTION TERRITORY</t>
  </si>
  <si>
    <t>7630877</t>
  </si>
  <si>
    <t>80</t>
  </si>
  <si>
    <t>TIPTON COUNTY</t>
  </si>
  <si>
    <t>7630878</t>
  </si>
  <si>
    <t>CICERO TOWNSHIP</t>
  </si>
  <si>
    <t>7630879</t>
  </si>
  <si>
    <t>7630880</t>
  </si>
  <si>
    <t>7630881</t>
  </si>
  <si>
    <t>7644515</t>
  </si>
  <si>
    <t>7647605</t>
  </si>
  <si>
    <t>WILDCAT TOWNSHIP</t>
  </si>
  <si>
    <t>7647610</t>
  </si>
  <si>
    <t>0428</t>
  </si>
  <si>
    <t>TIPTON CIVIL CITY</t>
  </si>
  <si>
    <t>7647615</t>
  </si>
  <si>
    <t>0892</t>
  </si>
  <si>
    <t>KEMPTON CIVIL TOWN</t>
  </si>
  <si>
    <t>7650215</t>
  </si>
  <si>
    <t>0893</t>
  </si>
  <si>
    <t>SHARPSVILLE CIVIL TOWN</t>
  </si>
  <si>
    <t>7650216</t>
  </si>
  <si>
    <t>WINDFALL CIVIL TOWN</t>
  </si>
  <si>
    <t>7660994</t>
  </si>
  <si>
    <t>7935</t>
  </si>
  <si>
    <t>TRI-CENTRAL COMMUNITY SCHOOLS</t>
  </si>
  <si>
    <t>7710000</t>
  </si>
  <si>
    <t>7945</t>
  </si>
  <si>
    <t>TIPTON COMMUNITY SCHOOL CORPORATION</t>
  </si>
  <si>
    <t>7720001</t>
  </si>
  <si>
    <t>0222</t>
  </si>
  <si>
    <t>TIPTON COUNTY PUBLIC LIBRARY</t>
  </si>
  <si>
    <t>7720002</t>
  </si>
  <si>
    <t>1037</t>
  </si>
  <si>
    <t>TIPTON COUNTY SOLID WASTE</t>
  </si>
  <si>
    <t>7720003</t>
  </si>
  <si>
    <t>81</t>
  </si>
  <si>
    <t>UNION COUNTY</t>
  </si>
  <si>
    <t>7720004</t>
  </si>
  <si>
    <t>BROWNSVILLE TOWNSHIP</t>
  </si>
  <si>
    <t>7720005</t>
  </si>
  <si>
    <t>7720006</t>
  </si>
  <si>
    <t>7720007</t>
  </si>
  <si>
    <t>7720008</t>
  </si>
  <si>
    <t>7720009</t>
  </si>
  <si>
    <t>7730438</t>
  </si>
  <si>
    <t>0895</t>
  </si>
  <si>
    <t>LIBERTY CIVIL TOWN</t>
  </si>
  <si>
    <t>7730882</t>
  </si>
  <si>
    <t>0896</t>
  </si>
  <si>
    <t>WEST COLLEGE CORNER CIVIL TOWN</t>
  </si>
  <si>
    <t>7730883</t>
  </si>
  <si>
    <t>7950</t>
  </si>
  <si>
    <t>UNION COUNTY SCHOOL CORPORATION</t>
  </si>
  <si>
    <t>7730884</t>
  </si>
  <si>
    <t>0223</t>
  </si>
  <si>
    <t>UNION COUNTY PUBLIC LIBRARY</t>
  </si>
  <si>
    <t>7730885</t>
  </si>
  <si>
    <t>82</t>
  </si>
  <si>
    <t>VANDERBURGH COUNTY</t>
  </si>
  <si>
    <t>7730886</t>
  </si>
  <si>
    <t>ARMSTRONG TOWNSHIP</t>
  </si>
  <si>
    <t>7730887</t>
  </si>
  <si>
    <t>7747645</t>
  </si>
  <si>
    <t>7747715</t>
  </si>
  <si>
    <t>7750217</t>
  </si>
  <si>
    <t>KNIGHT TOWNSHIP</t>
  </si>
  <si>
    <t>7761070</t>
  </si>
  <si>
    <t>PIGEON TOWNSHIP</t>
  </si>
  <si>
    <t>7770038</t>
  </si>
  <si>
    <t>7770039</t>
  </si>
  <si>
    <t>7810000</t>
  </si>
  <si>
    <t>0102</t>
  </si>
  <si>
    <t>EVANSVILLE CIVIL CITY</t>
  </si>
  <si>
    <t>7820001</t>
  </si>
  <si>
    <t>0958</t>
  </si>
  <si>
    <t>DARMSTADT CIVIL TOWN</t>
  </si>
  <si>
    <t>7820002</t>
  </si>
  <si>
    <t>7995</t>
  </si>
  <si>
    <t>EVANSVILLE-VANDERBURGH SCHOOL CORPORATION</t>
  </si>
  <si>
    <t>7820003</t>
  </si>
  <si>
    <t>0265</t>
  </si>
  <si>
    <t>EVANSVILLE-VANDERBURGH COUNTY PUBLIC LIBRARY</t>
  </si>
  <si>
    <t>7820004</t>
  </si>
  <si>
    <t>1072</t>
  </si>
  <si>
    <t>VANDERBURGH COUNTY SOLID WASTE MANAGEMENT</t>
  </si>
  <si>
    <t>7820005</t>
  </si>
  <si>
    <t>1102</t>
  </si>
  <si>
    <t>EVANSVILLE LEVEE AUTHORITY</t>
  </si>
  <si>
    <t>7820006</t>
  </si>
  <si>
    <t>1190</t>
  </si>
  <si>
    <t>EVANSVILLE-VANDERBURGH AIRPORT AUTHORITY</t>
  </si>
  <si>
    <t>7830888</t>
  </si>
  <si>
    <t>83</t>
  </si>
  <si>
    <t>VERMILLION COUNTY</t>
  </si>
  <si>
    <t>7830889</t>
  </si>
  <si>
    <t>7847775</t>
  </si>
  <si>
    <t>EUGENE TOWNSHIP</t>
  </si>
  <si>
    <t>7850218</t>
  </si>
  <si>
    <t>HELT TOWNSHIP</t>
  </si>
  <si>
    <t>7910000</t>
  </si>
  <si>
    <t>7920001</t>
  </si>
  <si>
    <t>VERMILLION TOWNSHIP</t>
  </si>
  <si>
    <t>7920002</t>
  </si>
  <si>
    <t>0427</t>
  </si>
  <si>
    <t>CLINTON CIVIL CITY</t>
  </si>
  <si>
    <t>7920003</t>
  </si>
  <si>
    <t>0897</t>
  </si>
  <si>
    <t>CAYUGA CIVIL TOWN</t>
  </si>
  <si>
    <t>7920004</t>
  </si>
  <si>
    <t>0898</t>
  </si>
  <si>
    <t>DANA CIVIL TOWN</t>
  </si>
  <si>
    <t>7920005</t>
  </si>
  <si>
    <t>0899</t>
  </si>
  <si>
    <t>FAIRVIEW PARK CIVIL TOWN</t>
  </si>
  <si>
    <t>7920006</t>
  </si>
  <si>
    <t>0900</t>
  </si>
  <si>
    <t>NEWPORT CIVIL TOWN</t>
  </si>
  <si>
    <t>7920007</t>
  </si>
  <si>
    <t>PERRYSVILLE CIVIL TOWN</t>
  </si>
  <si>
    <t>7920008</t>
  </si>
  <si>
    <t>0902</t>
  </si>
  <si>
    <t>UNIVERSAL CIVIL TOWN</t>
  </si>
  <si>
    <t>7920009</t>
  </si>
  <si>
    <t>8010</t>
  </si>
  <si>
    <t>NORTH VERMILLION COMMUNITY SCHOOL CORPORATION</t>
  </si>
  <si>
    <t>7920010</t>
  </si>
  <si>
    <t>8020</t>
  </si>
  <si>
    <t>SOUTH VERMILLION COMMUNITY SCHOOL CORPORATION</t>
  </si>
  <si>
    <t>7920011</t>
  </si>
  <si>
    <t>0227</t>
  </si>
  <si>
    <t>CLINTON PUBLIC LIBRARY</t>
  </si>
  <si>
    <t>7920012</t>
  </si>
  <si>
    <t>0228</t>
  </si>
  <si>
    <t>VERMILLION COUNTY PUBLIC LIBRARY</t>
  </si>
  <si>
    <t>7920013</t>
  </si>
  <si>
    <t>1073</t>
  </si>
  <si>
    <t>VERMILLION COUNTY SOLID WASTE MANAGEMENT</t>
  </si>
  <si>
    <t>7930109</t>
  </si>
  <si>
    <t>84</t>
  </si>
  <si>
    <t>VIGO COUNTY</t>
  </si>
  <si>
    <t>7930302</t>
  </si>
  <si>
    <t>FAYETTE TOWNSHIP</t>
  </si>
  <si>
    <t>7930890</t>
  </si>
  <si>
    <t>7930891</t>
  </si>
  <si>
    <t>7930957</t>
  </si>
  <si>
    <t>LINTON TOWNSHIP</t>
  </si>
  <si>
    <t>7930964</t>
  </si>
  <si>
    <t>LOST CREEK TOWNSHIP</t>
  </si>
  <si>
    <t>7947855</t>
  </si>
  <si>
    <t>NEVINS TOWNSHIP</t>
  </si>
  <si>
    <t>7947865</t>
  </si>
  <si>
    <t>7947875</t>
  </si>
  <si>
    <t>PIERSON TOWNSHIP</t>
  </si>
  <si>
    <t>7950221</t>
  </si>
  <si>
    <t>PRAIRIE CREEK TOWNSHIP</t>
  </si>
  <si>
    <t>7950280</t>
  </si>
  <si>
    <t>PRAIRIETON TOWNSHIP</t>
  </si>
  <si>
    <t>7960330</t>
  </si>
  <si>
    <t>RILEY TOWNSHIP</t>
  </si>
  <si>
    <t>7960868</t>
  </si>
  <si>
    <t>7961188</t>
  </si>
  <si>
    <t>TERRE HAUTE CIVIL CITY</t>
  </si>
  <si>
    <t>7970040</t>
  </si>
  <si>
    <t>0903</t>
  </si>
  <si>
    <t>RILEY CIVIL TOWN</t>
  </si>
  <si>
    <t>7970041</t>
  </si>
  <si>
    <t>0904</t>
  </si>
  <si>
    <t>SEELYVILLE CIVIL TOWN</t>
  </si>
  <si>
    <t>8010000</t>
  </si>
  <si>
    <t>0905</t>
  </si>
  <si>
    <t>WEST TERRE HAUTE CIVIL TOWN</t>
  </si>
  <si>
    <t>8020001</t>
  </si>
  <si>
    <t>8030</t>
  </si>
  <si>
    <t>VIGO COUNTY SCHOOL CORPORATION</t>
  </si>
  <si>
    <t>8020002</t>
  </si>
  <si>
    <t>0229</t>
  </si>
  <si>
    <t>VIGO COUNTY PUBLIC LIBRARY</t>
  </si>
  <si>
    <t>8020003</t>
  </si>
  <si>
    <t>0334</t>
  </si>
  <si>
    <t>Vigo County Solid Waste Management District</t>
  </si>
  <si>
    <t>8020004</t>
  </si>
  <si>
    <t>TERRE HAUTE SANITARY</t>
  </si>
  <si>
    <t>8020005</t>
  </si>
  <si>
    <t>TERRE HAUTE INTERNATIONAL AIRPORT</t>
  </si>
  <si>
    <t>8020006</t>
  </si>
  <si>
    <t>HONEY CREEK FIRE PROTECTION</t>
  </si>
  <si>
    <t>8030428</t>
  </si>
  <si>
    <t>NEW GOSHEN FIRE PROTECTION DISTRICT</t>
  </si>
  <si>
    <t>8030892</t>
  </si>
  <si>
    <t>0981</t>
  </si>
  <si>
    <t>LOST CREEK FIRE PROTECTION DISTRICT</t>
  </si>
  <si>
    <t>8030893</t>
  </si>
  <si>
    <t>1005</t>
  </si>
  <si>
    <t>PRAIRIETON FIRE PROTECTION DISTRICT</t>
  </si>
  <si>
    <t>8030894</t>
  </si>
  <si>
    <t>1023</t>
  </si>
  <si>
    <t>RILEY FIRE PROTECTION DISTRICT</t>
  </si>
  <si>
    <t>8047935</t>
  </si>
  <si>
    <t>SUGAR CREEK TOWNSHIP FIRE DISTRICT</t>
  </si>
  <si>
    <t>8047945</t>
  </si>
  <si>
    <t>85</t>
  </si>
  <si>
    <t>WABASH COUNTY</t>
  </si>
  <si>
    <t>8050222</t>
  </si>
  <si>
    <t>CHESTER TOWNSHIP</t>
  </si>
  <si>
    <t>8061037</t>
  </si>
  <si>
    <t>LAGRO TOWNSHIP</t>
  </si>
  <si>
    <t>8110000</t>
  </si>
  <si>
    <t>8120001</t>
  </si>
  <si>
    <t>8120002</t>
  </si>
  <si>
    <t>PAW PAW TOWNSHIP</t>
  </si>
  <si>
    <t>8120003</t>
  </si>
  <si>
    <t>8120004</t>
  </si>
  <si>
    <t>WALTZ TOWNSHIP</t>
  </si>
  <si>
    <t>8120005</t>
  </si>
  <si>
    <t>0313</t>
  </si>
  <si>
    <t>WABASH CIVIL CITY</t>
  </si>
  <si>
    <t>8120006</t>
  </si>
  <si>
    <t>0511</t>
  </si>
  <si>
    <t>NORTH MANCHESTER CIVIL TOWN</t>
  </si>
  <si>
    <t>8130895</t>
  </si>
  <si>
    <t>0906</t>
  </si>
  <si>
    <t>LAFONTAINE CIVIL TOWN</t>
  </si>
  <si>
    <t>8130896</t>
  </si>
  <si>
    <t>0907</t>
  </si>
  <si>
    <t>LAGRO CIVIL TOWN</t>
  </si>
  <si>
    <t>8147950</t>
  </si>
  <si>
    <t>0908</t>
  </si>
  <si>
    <t>ROANN CIVIL TOWN</t>
  </si>
  <si>
    <t>8150223</t>
  </si>
  <si>
    <t>8045</t>
  </si>
  <si>
    <t>MANCHESTER COMMUNITY SCHOOL CORPORATION</t>
  </si>
  <si>
    <t>8210000</t>
  </si>
  <si>
    <t>8050</t>
  </si>
  <si>
    <t>M.S.D. WABASH COUNTY SCHOOL CORPORATION</t>
  </si>
  <si>
    <t>8220001</t>
  </si>
  <si>
    <t>8060</t>
  </si>
  <si>
    <t>WABASH CITY SCHOOL CORPORATION</t>
  </si>
  <si>
    <t>8220002</t>
  </si>
  <si>
    <t>0230</t>
  </si>
  <si>
    <t>NORTH MANCHESTER PUBLIC LIBRARY</t>
  </si>
  <si>
    <t>8220003</t>
  </si>
  <si>
    <t>0231</t>
  </si>
  <si>
    <t>ROANN PUBLIC LIBRARY</t>
  </si>
  <si>
    <t>8220004</t>
  </si>
  <si>
    <t>0232</t>
  </si>
  <si>
    <t>WABASH PUBLIC LIBRARY</t>
  </si>
  <si>
    <t>8220005</t>
  </si>
  <si>
    <t>1075</t>
  </si>
  <si>
    <t>WABASH COUNTY SOLID WASTE MANAGEMENT DISTRICT</t>
  </si>
  <si>
    <t>8220006</t>
  </si>
  <si>
    <t>86</t>
  </si>
  <si>
    <t>WARREN COUNTY</t>
  </si>
  <si>
    <t>8220007</t>
  </si>
  <si>
    <t>8220008</t>
  </si>
  <si>
    <t>8230102</t>
  </si>
  <si>
    <t>KENT TOWNSHIP</t>
  </si>
  <si>
    <t>8230958</t>
  </si>
  <si>
    <t>8247995</t>
  </si>
  <si>
    <t>MEDINA TOWNSHIP</t>
  </si>
  <si>
    <t>8250265</t>
  </si>
  <si>
    <t>MOUND TOWNSHIP</t>
  </si>
  <si>
    <t>8261072</t>
  </si>
  <si>
    <t>8261102</t>
  </si>
  <si>
    <t>8261190</t>
  </si>
  <si>
    <t>8310000</t>
  </si>
  <si>
    <t>8320001</t>
  </si>
  <si>
    <t>8320002</t>
  </si>
  <si>
    <t>8320003</t>
  </si>
  <si>
    <t>0909</t>
  </si>
  <si>
    <t>PINE VILLAGE CIVIL TOWN</t>
  </si>
  <si>
    <t>8320004</t>
  </si>
  <si>
    <t>0910</t>
  </si>
  <si>
    <t>STATE LINE CITY CIVIL TOWN</t>
  </si>
  <si>
    <t>8320005</t>
  </si>
  <si>
    <t>0911</t>
  </si>
  <si>
    <t>WEST LEBANON CIVIL TOWN</t>
  </si>
  <si>
    <t>8330427</t>
  </si>
  <si>
    <t>0912</t>
  </si>
  <si>
    <t>WILLIAMSPORT CIVIL TOWN</t>
  </si>
  <si>
    <t>8330897</t>
  </si>
  <si>
    <t>8115</t>
  </si>
  <si>
    <t>M.S.D. OF WARREN COUNTY SCHOOL CORPORATION</t>
  </si>
  <si>
    <t>8330898</t>
  </si>
  <si>
    <t>0233</t>
  </si>
  <si>
    <t>WEST LEBANON PUBLIC LIBRARY</t>
  </si>
  <si>
    <t>8330899</t>
  </si>
  <si>
    <t>0234</t>
  </si>
  <si>
    <t>WILLIAMSPORT PUBLIC LIBRARY</t>
  </si>
  <si>
    <t>8330900</t>
  </si>
  <si>
    <t>1033</t>
  </si>
  <si>
    <t>WARREN COUNTY SOLID WASTE</t>
  </si>
  <si>
    <t>8330901</t>
  </si>
  <si>
    <t>87</t>
  </si>
  <si>
    <t>WARRICK COUNTY</t>
  </si>
  <si>
    <t>8330902</t>
  </si>
  <si>
    <t>8348010</t>
  </si>
  <si>
    <t>BOON TOWNSHIP</t>
  </si>
  <si>
    <t>8348020</t>
  </si>
  <si>
    <t>8350227</t>
  </si>
  <si>
    <t>GREER TOWNSHIP</t>
  </si>
  <si>
    <t>8350228</t>
  </si>
  <si>
    <t>HART TOWNSHIP</t>
  </si>
  <si>
    <t>8361073</t>
  </si>
  <si>
    <t>LANE TOWNSHIP</t>
  </si>
  <si>
    <t>8410000</t>
  </si>
  <si>
    <t>8420001</t>
  </si>
  <si>
    <t>8420002</t>
  </si>
  <si>
    <t>8420003</t>
  </si>
  <si>
    <t>SKELTON TOWNSHIP</t>
  </si>
  <si>
    <t>8420004</t>
  </si>
  <si>
    <t>Victoria Woods Civil Town</t>
  </si>
  <si>
    <t>8420005</t>
  </si>
  <si>
    <t>0423</t>
  </si>
  <si>
    <t>BOONVILLE CIVIL CITY</t>
  </si>
  <si>
    <t>8420006</t>
  </si>
  <si>
    <t>0913</t>
  </si>
  <si>
    <t>CHANDLER CIVIL TOWN</t>
  </si>
  <si>
    <t>8420007</t>
  </si>
  <si>
    <t>0914</t>
  </si>
  <si>
    <t>ELBERFELD CIVIL TOWN</t>
  </si>
  <si>
    <t>8420008</t>
  </si>
  <si>
    <t>0915</t>
  </si>
  <si>
    <t>LYNNVILLE CIVIL TOWN</t>
  </si>
  <si>
    <t>8420009</t>
  </si>
  <si>
    <t>0916</t>
  </si>
  <si>
    <t>NEWBURGH CIVIL TOWN</t>
  </si>
  <si>
    <t>8420010</t>
  </si>
  <si>
    <t>0917</t>
  </si>
  <si>
    <t>TENNYSON CIVIL TOWN</t>
  </si>
  <si>
    <t>8420011</t>
  </si>
  <si>
    <t>8130</t>
  </si>
  <si>
    <t>WARRICK COUNTY SCHOOL CORPORATION</t>
  </si>
  <si>
    <t>8420012</t>
  </si>
  <si>
    <t>Newburgh Chandler Public Library</t>
  </si>
  <si>
    <t>8430106</t>
  </si>
  <si>
    <t>0236</t>
  </si>
  <si>
    <t>BOONVILLE-WARRICK COUNTY PUBLIC LIBRARY</t>
  </si>
  <si>
    <t>8430903</t>
  </si>
  <si>
    <t>1032</t>
  </si>
  <si>
    <t>WARRICK COUNTY SOLID WASTE</t>
  </si>
  <si>
    <t>8430904</t>
  </si>
  <si>
    <t>88</t>
  </si>
  <si>
    <t>WASHINGTON COUNTY</t>
  </si>
  <si>
    <t>8430905</t>
  </si>
  <si>
    <t>8448030</t>
  </si>
  <si>
    <t>8450229</t>
  </si>
  <si>
    <t>GIBSON TOWNSHIP</t>
  </si>
  <si>
    <t>8460334</t>
  </si>
  <si>
    <t>8460871</t>
  </si>
  <si>
    <t>8460872</t>
  </si>
  <si>
    <t>8460958</t>
  </si>
  <si>
    <t>8460970</t>
  </si>
  <si>
    <t>8460981</t>
  </si>
  <si>
    <t>PIERCE TOWNSHIP</t>
  </si>
  <si>
    <t>8461005</t>
  </si>
  <si>
    <t>8461023</t>
  </si>
  <si>
    <t>8461086</t>
  </si>
  <si>
    <t>8470042</t>
  </si>
  <si>
    <t>8470049</t>
  </si>
  <si>
    <t>0431</t>
  </si>
  <si>
    <t>SALEM CIVIL CITY</t>
  </si>
  <si>
    <t>8470104</t>
  </si>
  <si>
    <t>0918</t>
  </si>
  <si>
    <t>CAMPBELLSBURG CIVIL TOWN</t>
  </si>
  <si>
    <t>8470332</t>
  </si>
  <si>
    <t>0921</t>
  </si>
  <si>
    <t>LITTLE YORK CIVIL TOWN</t>
  </si>
  <si>
    <t>8470847</t>
  </si>
  <si>
    <t>LIVONIA CIVIL TOWN</t>
  </si>
  <si>
    <t>8510000</t>
  </si>
  <si>
    <t>0923</t>
  </si>
  <si>
    <t>NEW PEKIN CIVIL TOWN</t>
  </si>
  <si>
    <t>8520001</t>
  </si>
  <si>
    <t>0924</t>
  </si>
  <si>
    <t>SALTILLO CIVIL TOWN</t>
  </si>
  <si>
    <t>8520002</t>
  </si>
  <si>
    <t>8205</t>
  </si>
  <si>
    <t>SALEM COMMUNITY SCHOOL CORPORATION</t>
  </si>
  <si>
    <t>8520003</t>
  </si>
  <si>
    <t>8215</t>
  </si>
  <si>
    <t>EAST WASHINGTON SCHOOL CORPORATION</t>
  </si>
  <si>
    <t>8520004</t>
  </si>
  <si>
    <t>8220</t>
  </si>
  <si>
    <t>WEST WASHINGTON SCHOOL CORPORATION</t>
  </si>
  <si>
    <t>8520005</t>
  </si>
  <si>
    <t>0237</t>
  </si>
  <si>
    <t>SALEM PUBLIC LIBRARY</t>
  </si>
  <si>
    <t>8520006</t>
  </si>
  <si>
    <t>1025</t>
  </si>
  <si>
    <t>BROWN-VERNON FIRE DISTRICT</t>
  </si>
  <si>
    <t>8520007</t>
  </si>
  <si>
    <t>1026</t>
  </si>
  <si>
    <t>WASHINGTON COUNTY SOLID WASTE MANAGEMENT</t>
  </si>
  <si>
    <t>8530313</t>
  </si>
  <si>
    <t>BLUE RIVER FIRE PROTECTION DISTRICT</t>
  </si>
  <si>
    <t>8530511</t>
  </si>
  <si>
    <t>89</t>
  </si>
  <si>
    <t>WAYNE COUNTY</t>
  </si>
  <si>
    <t>8530906</t>
  </si>
  <si>
    <t>ABINGTON TOWNSHIP</t>
  </si>
  <si>
    <t>8530907</t>
  </si>
  <si>
    <t>BOSTON TOWNSHIP</t>
  </si>
  <si>
    <t>8530908</t>
  </si>
  <si>
    <t>8548045</t>
  </si>
  <si>
    <t>8548050</t>
  </si>
  <si>
    <t>DALTON TOWNSHIP</t>
  </si>
  <si>
    <t>8548060</t>
  </si>
  <si>
    <t>8550230</t>
  </si>
  <si>
    <t>8550231</t>
  </si>
  <si>
    <t>8550232</t>
  </si>
  <si>
    <t>8561075</t>
  </si>
  <si>
    <t>8610000</t>
  </si>
  <si>
    <t>NEW GARDEN TOWNSHIP</t>
  </si>
  <si>
    <t>8620001</t>
  </si>
  <si>
    <t>8620002</t>
  </si>
  <si>
    <t>8620003</t>
  </si>
  <si>
    <t>8620004</t>
  </si>
  <si>
    <t>8620005</t>
  </si>
  <si>
    <t>RICHMOND CIVIL CITY</t>
  </si>
  <si>
    <t>8620006</t>
  </si>
  <si>
    <t>0925</t>
  </si>
  <si>
    <t>BOSTON CIVIL TOWN</t>
  </si>
  <si>
    <t>8620007</t>
  </si>
  <si>
    <t>0926</t>
  </si>
  <si>
    <t>CAMBRIDGE CITY CIVIL TOWN</t>
  </si>
  <si>
    <t>8620008</t>
  </si>
  <si>
    <t>0927</t>
  </si>
  <si>
    <t>CENTERVILLE CIVIL TOWN</t>
  </si>
  <si>
    <t>8620009</t>
  </si>
  <si>
    <t>0928</t>
  </si>
  <si>
    <t>DUBLIN CIVIL TOWN</t>
  </si>
  <si>
    <t>8620010</t>
  </si>
  <si>
    <t>0929</t>
  </si>
  <si>
    <t>EAST GERMANTOWN CIVIL TOWN</t>
  </si>
  <si>
    <t>8620011</t>
  </si>
  <si>
    <t>0930</t>
  </si>
  <si>
    <t>ECONOMY CIVIL TOWN</t>
  </si>
  <si>
    <t>8620012</t>
  </si>
  <si>
    <t>0931</t>
  </si>
  <si>
    <t>FOUNTAIN CITY CIVIL TOWN</t>
  </si>
  <si>
    <t>8630909</t>
  </si>
  <si>
    <t>GREENS FORK CIVIL TOWN</t>
  </si>
  <si>
    <t>8630910</t>
  </si>
  <si>
    <t>0933</t>
  </si>
  <si>
    <t>HAGERSTOWN CIVIL TOWN</t>
  </si>
  <si>
    <t>8630911</t>
  </si>
  <si>
    <t>0934</t>
  </si>
  <si>
    <t>MILTON CIVIL TOWN</t>
  </si>
  <si>
    <t>8630912</t>
  </si>
  <si>
    <t>MOUNT AUBURN CIVIL TOWN</t>
  </si>
  <si>
    <t>8648115</t>
  </si>
  <si>
    <t>SPRING GROVE CIVIL TOWN</t>
  </si>
  <si>
    <t>8650233</t>
  </si>
  <si>
    <t>0937</t>
  </si>
  <si>
    <t>WHITEWATER CIVIL TOWN</t>
  </si>
  <si>
    <t>8650234</t>
  </si>
  <si>
    <t>8305</t>
  </si>
  <si>
    <t>NETTLE CREEK SCHOOL CORPORATION</t>
  </si>
  <si>
    <t>8661033</t>
  </si>
  <si>
    <t>8355</t>
  </si>
  <si>
    <t>WESTERN WAYNE SCHOOL CORPORATION</t>
  </si>
  <si>
    <t>8670043</t>
  </si>
  <si>
    <t>8360</t>
  </si>
  <si>
    <t>CENTERVILLE-ABINGTON COMMUNITY SCHOOL CORPORATION</t>
  </si>
  <si>
    <t>8670044</t>
  </si>
  <si>
    <t>8375</t>
  </si>
  <si>
    <t>NORTHEASTERN WAYNE SCHOOL CORPORATION</t>
  </si>
  <si>
    <t>8710000</t>
  </si>
  <si>
    <t>8385</t>
  </si>
  <si>
    <t>RICHMOND COMMUNITY SCHOOL CORPORATION</t>
  </si>
  <si>
    <t>8720001</t>
  </si>
  <si>
    <t>0238</t>
  </si>
  <si>
    <t>CAMBRIDGE CITY PUBLIC LIBRARY</t>
  </si>
  <si>
    <t>8720002</t>
  </si>
  <si>
    <t>0239</t>
  </si>
  <si>
    <t>Centerville-Center Township Public Library</t>
  </si>
  <si>
    <t>8720003</t>
  </si>
  <si>
    <t>0240</t>
  </si>
  <si>
    <t>DUBLIN PUBLIC LIBRARY</t>
  </si>
  <si>
    <t>8720004</t>
  </si>
  <si>
    <t>0241</t>
  </si>
  <si>
    <t>HAGERSTOWN PUBLIC LIBRARY</t>
  </si>
  <si>
    <t>8720005</t>
  </si>
  <si>
    <t>0242</t>
  </si>
  <si>
    <t>MORRISSON REEVES PUBLIC LIBRARY</t>
  </si>
  <si>
    <t>8720006</t>
  </si>
  <si>
    <t>0243</t>
  </si>
  <si>
    <t>WAYNE COUNTY CONTRACTUAL LIBRARY</t>
  </si>
  <si>
    <t>8720007</t>
  </si>
  <si>
    <t>RICHMOND SANITARY</t>
  </si>
  <si>
    <t>8720008</t>
  </si>
  <si>
    <t>1074</t>
  </si>
  <si>
    <t>W. U. R. SOLID WASTE MANAGEMENT DISTRICT</t>
  </si>
  <si>
    <t>8720009</t>
  </si>
  <si>
    <t>90</t>
  </si>
  <si>
    <t>WELLS COUNTY</t>
  </si>
  <si>
    <t>8720010</t>
  </si>
  <si>
    <t>8730001</t>
  </si>
  <si>
    <t>8730423</t>
  </si>
  <si>
    <t>8730913</t>
  </si>
  <si>
    <t>8730914</t>
  </si>
  <si>
    <t>8730915</t>
  </si>
  <si>
    <t>8730916</t>
  </si>
  <si>
    <t>NOTTINGHAM TOWNSHIP</t>
  </si>
  <si>
    <t>8730917</t>
  </si>
  <si>
    <t>8748130</t>
  </si>
  <si>
    <t>8750235</t>
  </si>
  <si>
    <t>0408</t>
  </si>
  <si>
    <t>BLUFFTON CIVIL CITY</t>
  </si>
  <si>
    <t>8750236</t>
  </si>
  <si>
    <t>0476</t>
  </si>
  <si>
    <t>ZANESVILLE CIVIL TOWN</t>
  </si>
  <si>
    <t>8761032</t>
  </si>
  <si>
    <t>0684</t>
  </si>
  <si>
    <t>MARKLE CIVIL TOWN</t>
  </si>
  <si>
    <t>8810000</t>
  </si>
  <si>
    <t>OSSIAN CIVIL TOWN</t>
  </si>
  <si>
    <t>8820001</t>
  </si>
  <si>
    <t>PONETO CIVIL TOWN</t>
  </si>
  <si>
    <t>8820002</t>
  </si>
  <si>
    <t>UNIONDALE CIVIL TOWN</t>
  </si>
  <si>
    <t>8820003</t>
  </si>
  <si>
    <t>0941</t>
  </si>
  <si>
    <t>VERA CRUZ CIVIL TOWN</t>
  </si>
  <si>
    <t>8820004</t>
  </si>
  <si>
    <t>8425</t>
  </si>
  <si>
    <t>SOUTHERN WELLS COMMUNITY SCHOOL CORPORATION</t>
  </si>
  <si>
    <t>8820005</t>
  </si>
  <si>
    <t>8435</t>
  </si>
  <si>
    <t>NORWELL COMMUNITY SCHOOLS</t>
  </si>
  <si>
    <t>8820006</t>
  </si>
  <si>
    <t>8445</t>
  </si>
  <si>
    <t>M.S.D. BLUFFTON-HARRISON SCHOOL CORPORATION</t>
  </si>
  <si>
    <t>8820007</t>
  </si>
  <si>
    <t>0244</t>
  </si>
  <si>
    <t>WELLS COUNTY PUBLIC LIBRARY</t>
  </si>
  <si>
    <t>8820008</t>
  </si>
  <si>
    <t>1091</t>
  </si>
  <si>
    <t>WELLS COUNTY SOLID WASTE DISTRICT</t>
  </si>
  <si>
    <t>8820009</t>
  </si>
  <si>
    <t>91</t>
  </si>
  <si>
    <t>WHITE COUNTY</t>
  </si>
  <si>
    <t>8820010</t>
  </si>
  <si>
    <t>BIG CREEK TOWNSHIP</t>
  </si>
  <si>
    <t>8820011</t>
  </si>
  <si>
    <t>8820012</t>
  </si>
  <si>
    <t>8820013</t>
  </si>
  <si>
    <t>8830431</t>
  </si>
  <si>
    <t>8830918</t>
  </si>
  <si>
    <t>8830920</t>
  </si>
  <si>
    <t>MONON TOWNSHIP</t>
  </si>
  <si>
    <t>8830921</t>
  </si>
  <si>
    <t>8830922</t>
  </si>
  <si>
    <t>PRINCETON TOWNSHIP</t>
  </si>
  <si>
    <t>8830923</t>
  </si>
  <si>
    <t>ROUND GROVE TOWNSHIP</t>
  </si>
  <si>
    <t>8830924</t>
  </si>
  <si>
    <t>8848205</t>
  </si>
  <si>
    <t>WEST POINT TOWNSHIP</t>
  </si>
  <si>
    <t>8848215</t>
  </si>
  <si>
    <t>0433</t>
  </si>
  <si>
    <t>MONTICELLO CIVIL CITY</t>
  </si>
  <si>
    <t>8848220</t>
  </si>
  <si>
    <t>0942</t>
  </si>
  <si>
    <t>BROOKSTON CIVIL TOWN</t>
  </si>
  <si>
    <t>8850237</t>
  </si>
  <si>
    <t>0943</t>
  </si>
  <si>
    <t>BURNETTSVILLE CIVIL TOWN</t>
  </si>
  <si>
    <t>8861025</t>
  </si>
  <si>
    <t>0944</t>
  </si>
  <si>
    <t>CHALMERS CIVIL TOWN</t>
  </si>
  <si>
    <t>8861026</t>
  </si>
  <si>
    <t>MONON CIVIL TOWN</t>
  </si>
  <si>
    <t>8861083</t>
  </si>
  <si>
    <t>0946</t>
  </si>
  <si>
    <t>REYNOLDS CIVIL TOWN</t>
  </si>
  <si>
    <t>8870045</t>
  </si>
  <si>
    <t>0947</t>
  </si>
  <si>
    <t>WOLCOTT CIVIL TOWN</t>
  </si>
  <si>
    <t>8870046</t>
  </si>
  <si>
    <t>8515</t>
  </si>
  <si>
    <t>NORTH WHITE SCHOOL CORPORATION</t>
  </si>
  <si>
    <t>8870047</t>
  </si>
  <si>
    <t>8525</t>
  </si>
  <si>
    <t>FRONTIER SCHOOL CORPORATION</t>
  </si>
  <si>
    <t>8910000</t>
  </si>
  <si>
    <t>8535</t>
  </si>
  <si>
    <t>TRI COUNTY SCHOOL CORPORATION</t>
  </si>
  <si>
    <t>8920001</t>
  </si>
  <si>
    <t>8565</t>
  </si>
  <si>
    <t>TWIN LAKES COMMUNITY SCHOOL CORPORATION</t>
  </si>
  <si>
    <t>8920002</t>
  </si>
  <si>
    <t>0245</t>
  </si>
  <si>
    <t>BROOKSTON PUBLIC LIBRARY</t>
  </si>
  <si>
    <t>8920003</t>
  </si>
  <si>
    <t>0246</t>
  </si>
  <si>
    <t>MONON PUBLIC LIBRARY</t>
  </si>
  <si>
    <t>8920004</t>
  </si>
  <si>
    <t>0247</t>
  </si>
  <si>
    <t>MONTICELLO PUBLIC LIBRARY</t>
  </si>
  <si>
    <t>8920005</t>
  </si>
  <si>
    <t>0248</t>
  </si>
  <si>
    <t>WOLCOTT PUBLIC LIBRARY</t>
  </si>
  <si>
    <t>8920006</t>
  </si>
  <si>
    <t>92</t>
  </si>
  <si>
    <t>WHITLEY COUNTY</t>
  </si>
  <si>
    <t>8920007</t>
  </si>
  <si>
    <t>8920008</t>
  </si>
  <si>
    <t>8920009</t>
  </si>
  <si>
    <t>ETNA TROY TOWNSHIP</t>
  </si>
  <si>
    <t>8920010</t>
  </si>
  <si>
    <t>8920011</t>
  </si>
  <si>
    <t>8920012</t>
  </si>
  <si>
    <t>8920013</t>
  </si>
  <si>
    <t>THORNCREEK TOWNSHIP</t>
  </si>
  <si>
    <t>8920014</t>
  </si>
  <si>
    <t>8920015</t>
  </si>
  <si>
    <t>8930111</t>
  </si>
  <si>
    <t>0432</t>
  </si>
  <si>
    <t>COLUMBIA CITY CIVIL CITY</t>
  </si>
  <si>
    <t>8930925</t>
  </si>
  <si>
    <t>0948</t>
  </si>
  <si>
    <t>CHURUBUSCO CIVIL TOWN</t>
  </si>
  <si>
    <t>8930926</t>
  </si>
  <si>
    <t>0949</t>
  </si>
  <si>
    <t>LARWILL CIVIL TOWN</t>
  </si>
  <si>
    <t>8930927</t>
  </si>
  <si>
    <t>0950</t>
  </si>
  <si>
    <t>SOUTH WHITLEY CIVIL TOWN</t>
  </si>
  <si>
    <t>8930928</t>
  </si>
  <si>
    <t>8625</t>
  </si>
  <si>
    <t>SMITH-GREEN COMMUNITY SCHOOL CORPORATION</t>
  </si>
  <si>
    <t>8930929</t>
  </si>
  <si>
    <t>8665</t>
  </si>
  <si>
    <t>WHITLEY COUNTY CONSOLIDATED SCHOOL CORPORATION</t>
  </si>
  <si>
    <t>8930930</t>
  </si>
  <si>
    <t>0249</t>
  </si>
  <si>
    <t>CHURUBUSCO PUBLIC LIBRARY</t>
  </si>
  <si>
    <t>8930931</t>
  </si>
  <si>
    <t>0250</t>
  </si>
  <si>
    <t>PEABODY LIBRARY</t>
  </si>
  <si>
    <t>8930932</t>
  </si>
  <si>
    <t>0251</t>
  </si>
  <si>
    <t>South Whitley Community Public Library</t>
  </si>
  <si>
    <t>8930933</t>
  </si>
  <si>
    <t>1078</t>
  </si>
  <si>
    <t>WHITLEY COUNTY SOLID WASTE MANAGEMENT DISTRICT</t>
  </si>
  <si>
    <t>8930934</t>
  </si>
  <si>
    <t>8930935</t>
  </si>
  <si>
    <t>8930936</t>
  </si>
  <si>
    <t>8930937</t>
  </si>
  <si>
    <t>8948305</t>
  </si>
  <si>
    <t>8948355</t>
  </si>
  <si>
    <t>8948360</t>
  </si>
  <si>
    <t>8948375</t>
  </si>
  <si>
    <t>8948385</t>
  </si>
  <si>
    <t>8950238</t>
  </si>
  <si>
    <t>8950239</t>
  </si>
  <si>
    <t>8950240</t>
  </si>
  <si>
    <t>8950241</t>
  </si>
  <si>
    <t>8950242</t>
  </si>
  <si>
    <t>8950243</t>
  </si>
  <si>
    <t>8960909</t>
  </si>
  <si>
    <t>8961074</t>
  </si>
  <si>
    <t>9010000</t>
  </si>
  <si>
    <t>9020001</t>
  </si>
  <si>
    <t>9020002</t>
  </si>
  <si>
    <t>9020003</t>
  </si>
  <si>
    <t>9020004</t>
  </si>
  <si>
    <t>9020005</t>
  </si>
  <si>
    <t>9020006</t>
  </si>
  <si>
    <t>9020007</t>
  </si>
  <si>
    <t>9020008</t>
  </si>
  <si>
    <t>9020009</t>
  </si>
  <si>
    <t>9030408</t>
  </si>
  <si>
    <t>9030476</t>
  </si>
  <si>
    <t>9030684</t>
  </si>
  <si>
    <t>9030938</t>
  </si>
  <si>
    <t>9030939</t>
  </si>
  <si>
    <t>9030940</t>
  </si>
  <si>
    <t>9030941</t>
  </si>
  <si>
    <t>9048425</t>
  </si>
  <si>
    <t>9048435</t>
  </si>
  <si>
    <t>9048445</t>
  </si>
  <si>
    <t>9050244</t>
  </si>
  <si>
    <t>9061091</t>
  </si>
  <si>
    <t>9070048</t>
  </si>
  <si>
    <t>9110000</t>
  </si>
  <si>
    <t>9120001</t>
  </si>
  <si>
    <t>9120002</t>
  </si>
  <si>
    <t>9120003</t>
  </si>
  <si>
    <t>9120004</t>
  </si>
  <si>
    <t>9120005</t>
  </si>
  <si>
    <t>9120006</t>
  </si>
  <si>
    <t>9120007</t>
  </si>
  <si>
    <t>9120008</t>
  </si>
  <si>
    <t>9120009</t>
  </si>
  <si>
    <t>9120010</t>
  </si>
  <si>
    <t>9120011</t>
  </si>
  <si>
    <t>9120012</t>
  </si>
  <si>
    <t>9130433</t>
  </si>
  <si>
    <t>9130942</t>
  </si>
  <si>
    <t>9130943</t>
  </si>
  <si>
    <t>9130944</t>
  </si>
  <si>
    <t>9130945</t>
  </si>
  <si>
    <t>9130946</t>
  </si>
  <si>
    <t>9130947</t>
  </si>
  <si>
    <t>9148515</t>
  </si>
  <si>
    <t>9148525</t>
  </si>
  <si>
    <t>9148535</t>
  </si>
  <si>
    <t>9148565</t>
  </si>
  <si>
    <t>9150245</t>
  </si>
  <si>
    <t>9150246</t>
  </si>
  <si>
    <t>9150247</t>
  </si>
  <si>
    <t>9150248</t>
  </si>
  <si>
    <t>9210000</t>
  </si>
  <si>
    <t>9220001</t>
  </si>
  <si>
    <t>9220002</t>
  </si>
  <si>
    <t>9220003</t>
  </si>
  <si>
    <t>9220004</t>
  </si>
  <si>
    <t>9220005</t>
  </si>
  <si>
    <t>9220006</t>
  </si>
  <si>
    <t>9220007</t>
  </si>
  <si>
    <t>9220008</t>
  </si>
  <si>
    <t>9220009</t>
  </si>
  <si>
    <t>9230432</t>
  </si>
  <si>
    <t>9230948</t>
  </si>
  <si>
    <t>9230949</t>
  </si>
  <si>
    <t>9230950</t>
  </si>
  <si>
    <t>9248625</t>
  </si>
  <si>
    <t>9248665</t>
  </si>
  <si>
    <t>9250249</t>
  </si>
  <si>
    <t>9250250</t>
  </si>
  <si>
    <t>9250251</t>
  </si>
  <si>
    <t>9261078</t>
  </si>
  <si>
    <t>CO
Code</t>
  </si>
  <si>
    <t>County
Name</t>
  </si>
  <si>
    <t>Selected</t>
  </si>
  <si>
    <t>Order</t>
  </si>
  <si>
    <t>MOD + UNIT LIST</t>
  </si>
  <si>
    <t>Order
(Restated)</t>
  </si>
  <si>
    <t>Maximum Levy Type</t>
  </si>
  <si>
    <t>Year</t>
  </si>
  <si>
    <t>Adams</t>
  </si>
  <si>
    <t>FT - Fire Territory</t>
  </si>
  <si>
    <t>FT</t>
  </si>
  <si>
    <t>County</t>
  </si>
  <si>
    <t>Allen</t>
  </si>
  <si>
    <t>MS - Miscellaneous</t>
  </si>
  <si>
    <t>MS</t>
  </si>
  <si>
    <t># Units</t>
  </si>
  <si>
    <t>Bartholomew</t>
  </si>
  <si>
    <t>SO - School Operating</t>
  </si>
  <si>
    <t>SO</t>
  </si>
  <si>
    <t>Benton</t>
  </si>
  <si>
    <t>TA - Township Assistance Administration</t>
  </si>
  <si>
    <t>TA</t>
  </si>
  <si>
    <t>Blackford</t>
  </si>
  <si>
    <t>TB - Township Assistance Benefits</t>
  </si>
  <si>
    <t>TB</t>
  </si>
  <si>
    <t>Boone</t>
  </si>
  <si>
    <t>TF - Township Fire</t>
  </si>
  <si>
    <t>TF</t>
  </si>
  <si>
    <t>Brown</t>
  </si>
  <si>
    <t>UT - Civil</t>
  </si>
  <si>
    <t>UT</t>
  </si>
  <si>
    <t>Carroll</t>
  </si>
  <si>
    <t>Cass</t>
  </si>
  <si>
    <t>Clark</t>
  </si>
  <si>
    <t>Clay</t>
  </si>
  <si>
    <t>Clinton</t>
  </si>
  <si>
    <t>Crawford</t>
  </si>
  <si>
    <t>Daviess</t>
  </si>
  <si>
    <t>Dearborn</t>
  </si>
  <si>
    <t>Decatur</t>
  </si>
  <si>
    <t>Dekalb</t>
  </si>
  <si>
    <t>Delaware</t>
  </si>
  <si>
    <t>Dubois</t>
  </si>
  <si>
    <t>Elkhart</t>
  </si>
  <si>
    <t>Fayette</t>
  </si>
  <si>
    <t>Floyd</t>
  </si>
  <si>
    <t>Fountain</t>
  </si>
  <si>
    <t>Franklin</t>
  </si>
  <si>
    <t>Fulton</t>
  </si>
  <si>
    <t>Gibson</t>
  </si>
  <si>
    <t>Grant</t>
  </si>
  <si>
    <t>Greene</t>
  </si>
  <si>
    <t>Hamilton</t>
  </si>
  <si>
    <t>Hancock</t>
  </si>
  <si>
    <t>Harrison</t>
  </si>
  <si>
    <t>Hendricks</t>
  </si>
  <si>
    <t>Henry</t>
  </si>
  <si>
    <t>Howard</t>
  </si>
  <si>
    <t>Huntington</t>
  </si>
  <si>
    <t>Jackson</t>
  </si>
  <si>
    <t>Jasper</t>
  </si>
  <si>
    <t>Jay</t>
  </si>
  <si>
    <t>Jefferson</t>
  </si>
  <si>
    <t>Jennings</t>
  </si>
  <si>
    <t>Johnson</t>
  </si>
  <si>
    <t>Knox</t>
  </si>
  <si>
    <t>Kosciusko</t>
  </si>
  <si>
    <t>Lagrange</t>
  </si>
  <si>
    <t>Lake</t>
  </si>
  <si>
    <t>LaPorte</t>
  </si>
  <si>
    <t>Lawrence</t>
  </si>
  <si>
    <t>Madison</t>
  </si>
  <si>
    <t>Marion</t>
  </si>
  <si>
    <t>Marshall</t>
  </si>
  <si>
    <t>Martin</t>
  </si>
  <si>
    <t>Miami</t>
  </si>
  <si>
    <t>Monroe</t>
  </si>
  <si>
    <t>Montgomery</t>
  </si>
  <si>
    <t>Morgan</t>
  </si>
  <si>
    <t>Newton</t>
  </si>
  <si>
    <t>Noble</t>
  </si>
  <si>
    <t>Ohio</t>
  </si>
  <si>
    <t>Orange</t>
  </si>
  <si>
    <t>Owen</t>
  </si>
  <si>
    <t>Parke</t>
  </si>
  <si>
    <t>Perry</t>
  </si>
  <si>
    <t>Pike</t>
  </si>
  <si>
    <t>Porter</t>
  </si>
  <si>
    <t>Posey</t>
  </si>
  <si>
    <t>Pulaski</t>
  </si>
  <si>
    <t>Putnam</t>
  </si>
  <si>
    <t>Randolph</t>
  </si>
  <si>
    <t>Ripley</t>
  </si>
  <si>
    <t>Rush</t>
  </si>
  <si>
    <t>St. Joseph</t>
  </si>
  <si>
    <t>Scott</t>
  </si>
  <si>
    <t>Shelby</t>
  </si>
  <si>
    <t>Spencer</t>
  </si>
  <si>
    <t>Starke</t>
  </si>
  <si>
    <t>Steuben</t>
  </si>
  <si>
    <t>Sullivan</t>
  </si>
  <si>
    <t>Switzerland</t>
  </si>
  <si>
    <t>Tippecanoe</t>
  </si>
  <si>
    <t>Tipton</t>
  </si>
  <si>
    <t>Union</t>
  </si>
  <si>
    <t>Vanderburgh</t>
  </si>
  <si>
    <t>Vermillion</t>
  </si>
  <si>
    <t>Vigo</t>
  </si>
  <si>
    <t>Wabash</t>
  </si>
  <si>
    <t>Warren</t>
  </si>
  <si>
    <t>Warrick</t>
  </si>
  <si>
    <t>Washington</t>
  </si>
  <si>
    <t>Wayne</t>
  </si>
  <si>
    <t>Wells</t>
  </si>
  <si>
    <t>White</t>
  </si>
  <si>
    <t>Whitley</t>
  </si>
  <si>
    <t>HISTORICAL COUNTY LEVY
ADJUSTMENTS, 2023 - 2025</t>
  </si>
  <si>
    <t>Developmental Disability
Adjustment</t>
  </si>
  <si>
    <t>Mental Health
Adjustment</t>
  </si>
  <si>
    <t>01 - Adams County</t>
  </si>
  <si>
    <t>02 - Allen County</t>
  </si>
  <si>
    <t>03 - Bartholomew County</t>
  </si>
  <si>
    <t>04 - Benton County</t>
  </si>
  <si>
    <t>05 - Blackford County</t>
  </si>
  <si>
    <t>06 - Boone County</t>
  </si>
  <si>
    <t>07 - Brown County</t>
  </si>
  <si>
    <t>08 - Carroll County</t>
  </si>
  <si>
    <t>09 - Cass County</t>
  </si>
  <si>
    <t>10 - Clark County</t>
  </si>
  <si>
    <t>11 - Clay County</t>
  </si>
  <si>
    <t>12 - Clinton County</t>
  </si>
  <si>
    <t>13 - Crawford County</t>
  </si>
  <si>
    <t>14 - Daviess County</t>
  </si>
  <si>
    <t>15 - Dearborn County</t>
  </si>
  <si>
    <t>16 - Decatur County</t>
  </si>
  <si>
    <t>17 - DeKalb County</t>
  </si>
  <si>
    <t>18 - Delaware County</t>
  </si>
  <si>
    <t>19 - Dubois County</t>
  </si>
  <si>
    <t>20 - Elkhart County</t>
  </si>
  <si>
    <t>21 - Fayette County</t>
  </si>
  <si>
    <t>22 - Floyd County</t>
  </si>
  <si>
    <t>23 - Fountain County</t>
  </si>
  <si>
    <t>24 - Franklin County</t>
  </si>
  <si>
    <t>25 - Fulton County</t>
  </si>
  <si>
    <t>26 - Gibson County</t>
  </si>
  <si>
    <t>27 - Grant County</t>
  </si>
  <si>
    <t>28 - Greene County</t>
  </si>
  <si>
    <t>29 - Hamilton County</t>
  </si>
  <si>
    <t>30 - Hancock County</t>
  </si>
  <si>
    <t>31 - Harrison County</t>
  </si>
  <si>
    <t>32 - Hendricks County</t>
  </si>
  <si>
    <t>33 - Henry County</t>
  </si>
  <si>
    <t>34 - Howard County</t>
  </si>
  <si>
    <t>35 - Huntington County</t>
  </si>
  <si>
    <t>36 - Jackson County</t>
  </si>
  <si>
    <t>37 - Jasper County</t>
  </si>
  <si>
    <t>38 - Jay County</t>
  </si>
  <si>
    <t>39 - Jefferson County</t>
  </si>
  <si>
    <t>40 - Jennings County</t>
  </si>
  <si>
    <t>41 - Johnson County</t>
  </si>
  <si>
    <t>42 - Knox County</t>
  </si>
  <si>
    <t>43 - Kosciusko County</t>
  </si>
  <si>
    <t>44 - LaGrange County</t>
  </si>
  <si>
    <t>45 - Lake County</t>
  </si>
  <si>
    <t>46 - LaPorte County</t>
  </si>
  <si>
    <t>47 - Lawrence County</t>
  </si>
  <si>
    <t>48 - Madison County</t>
  </si>
  <si>
    <t>49 - Marion County</t>
  </si>
  <si>
    <t>50 - Marshall County</t>
  </si>
  <si>
    <t>51 - Martin County</t>
  </si>
  <si>
    <t>52 - Miami County</t>
  </si>
  <si>
    <t>53 - Monroe County</t>
  </si>
  <si>
    <t>54 - Montgomery County</t>
  </si>
  <si>
    <t>55 - Morgan County</t>
  </si>
  <si>
    <t>56 - Newton County</t>
  </si>
  <si>
    <t>57 - Noble County</t>
  </si>
  <si>
    <t>58 - Ohio County</t>
  </si>
  <si>
    <t>59 - Orange County</t>
  </si>
  <si>
    <t>60 - Owen County</t>
  </si>
  <si>
    <t>61 - Parke County</t>
  </si>
  <si>
    <t>62 - Perry County</t>
  </si>
  <si>
    <t>63 - Pike County</t>
  </si>
  <si>
    <t>64 - Porter County</t>
  </si>
  <si>
    <t>65 - Posey County</t>
  </si>
  <si>
    <t>66 - Pulaski County</t>
  </si>
  <si>
    <t>67 - Putnam County</t>
  </si>
  <si>
    <t>68 - Randolph County</t>
  </si>
  <si>
    <t>69 - Ripley County</t>
  </si>
  <si>
    <t>70 - Rush County</t>
  </si>
  <si>
    <t>71 - St. Joseph County</t>
  </si>
  <si>
    <t>72 - Scott County</t>
  </si>
  <si>
    <t>73 - Shelby County</t>
  </si>
  <si>
    <t>74 - Spencer County</t>
  </si>
  <si>
    <t>75 - Starke County</t>
  </si>
  <si>
    <t>76 - Steuben County</t>
  </si>
  <si>
    <t>77 - Sullivan County</t>
  </si>
  <si>
    <t>78 - Switzerland County</t>
  </si>
  <si>
    <t>79 - Tippecanoe County</t>
  </si>
  <si>
    <t>80 - Tipton County</t>
  </si>
  <si>
    <t>81 - Union County</t>
  </si>
  <si>
    <t>82 - Vanderburgh County</t>
  </si>
  <si>
    <t>83 - Vermillion County</t>
  </si>
  <si>
    <t>84 - Vigo County</t>
  </si>
  <si>
    <t>85 - Wabash County</t>
  </si>
  <si>
    <t>86 - Warren County</t>
  </si>
  <si>
    <t>87 - Warrick County</t>
  </si>
  <si>
    <t>88 - Washington County</t>
  </si>
  <si>
    <t>89 - Wayne County</t>
  </si>
  <si>
    <t>90 - Wells County</t>
  </si>
  <si>
    <t>91 - White County</t>
  </si>
  <si>
    <t>92 - Whitley County</t>
  </si>
  <si>
    <t>Major MOD
+ ML Type</t>
  </si>
  <si>
    <t>Cross County
Indicator</t>
  </si>
  <si>
    <t>Cross County
Code</t>
  </si>
  <si>
    <t>2025 Maximum Levy</t>
  </si>
  <si>
    <t>2025 Permanent Appeals</t>
  </si>
  <si>
    <t>2025 Maximum Levy
for Growth Quotient</t>
  </si>
  <si>
    <t>MLGQ</t>
  </si>
  <si>
    <t>2026 Initial
Maximum Levy</t>
  </si>
  <si>
    <t xml:space="preserve">2026 Potential
Appeals </t>
  </si>
  <si>
    <t>HEA1065
Adjustments</t>
  </si>
  <si>
    <t>Estimated Maximum Levy
Prior to Allowable Adj.</t>
  </si>
  <si>
    <t>Cumulative Capital
Development Adjustment</t>
  </si>
  <si>
    <t>2026 Estimated Maximum Levy</t>
  </si>
  <si>
    <t>0110000 - UT</t>
  </si>
  <si>
    <t>0120001 - UT</t>
  </si>
  <si>
    <t>0120001 - TF</t>
  </si>
  <si>
    <t>0150001 - UT</t>
  </si>
  <si>
    <t>0120002 - UT</t>
  </si>
  <si>
    <t>0120002 - TF</t>
  </si>
  <si>
    <t>0120003 - TF</t>
  </si>
  <si>
    <t>0120003 - UT</t>
  </si>
  <si>
    <t>0120004 - UT</t>
  </si>
  <si>
    <t>0120004 - TF</t>
  </si>
  <si>
    <t>0120005 - TF</t>
  </si>
  <si>
    <t>0120005 - UT</t>
  </si>
  <si>
    <t>0120006 - UT</t>
  </si>
  <si>
    <t>0120006 - TF</t>
  </si>
  <si>
    <t>0120007 - TF</t>
  </si>
  <si>
    <t>0120007 - UT</t>
  </si>
  <si>
    <t>0120008 - UT</t>
  </si>
  <si>
    <t>0120008 - TF</t>
  </si>
  <si>
    <t>0120009 - TF</t>
  </si>
  <si>
    <t>0120009 - UT</t>
  </si>
  <si>
    <t>0120010 - UT</t>
  </si>
  <si>
    <t>0120010 - TF</t>
  </si>
  <si>
    <t>0120011 - TF</t>
  </si>
  <si>
    <t>0120011 - UT</t>
  </si>
  <si>
    <t>0120012 - UT</t>
  </si>
  <si>
    <t>0120012 - TF</t>
  </si>
  <si>
    <t>0140015 - SO</t>
  </si>
  <si>
    <t>0140025 - SO</t>
  </si>
  <si>
    <t>0140035 - SO</t>
  </si>
  <si>
    <t>0150304 - UT</t>
  </si>
  <si>
    <t>0130407 - UT</t>
  </si>
  <si>
    <t>0130453 - UT</t>
  </si>
  <si>
    <t>0130520 - UT</t>
  </si>
  <si>
    <t>0130521 - UT</t>
  </si>
  <si>
    <t>0161011 - UT</t>
  </si>
  <si>
    <t>0210000 - UT</t>
  </si>
  <si>
    <t>0220001 - UT</t>
  </si>
  <si>
    <t>0220002 - UT</t>
  </si>
  <si>
    <t>0220003 - UT</t>
  </si>
  <si>
    <t>0220004 - UT</t>
  </si>
  <si>
    <t>0220005 - UT</t>
  </si>
  <si>
    <t>0220005 - TF</t>
  </si>
  <si>
    <t>0220006 - UT</t>
  </si>
  <si>
    <t>0220007 - UT</t>
  </si>
  <si>
    <t>0220008 - UT</t>
  </si>
  <si>
    <t>0220009 - UT</t>
  </si>
  <si>
    <t>0220009 - TF</t>
  </si>
  <si>
    <t>0220010 - UT</t>
  </si>
  <si>
    <t>0220011 - UT</t>
  </si>
  <si>
    <t>0220012 - UT</t>
  </si>
  <si>
    <t>0220013 - UT</t>
  </si>
  <si>
    <t>0220013 - TF</t>
  </si>
  <si>
    <t>0220014 - UT</t>
  </si>
  <si>
    <t>0220015 - UT</t>
  </si>
  <si>
    <t>0220016 - UT</t>
  </si>
  <si>
    <t>0220017 - UT</t>
  </si>
  <si>
    <t>0220018 - UT</t>
  </si>
  <si>
    <t>0220018 - TF</t>
  </si>
  <si>
    <t>0220019 - UT</t>
  </si>
  <si>
    <t>0220020 - UT</t>
  </si>
  <si>
    <t>0230100 - UT</t>
  </si>
  <si>
    <t>0240125 - SO</t>
  </si>
  <si>
    <t>0240225 - SO</t>
  </si>
  <si>
    <t>0240235 - SO</t>
  </si>
  <si>
    <t>0240255 - SO</t>
  </si>
  <si>
    <t>0250260 - UT</t>
  </si>
  <si>
    <t>0230424 - UT</t>
  </si>
  <si>
    <t>0230424 - FT</t>
  </si>
  <si>
    <t>0230465 - UT</t>
  </si>
  <si>
    <t>9030476 - UT</t>
  </si>
  <si>
    <t>0230522 - UT</t>
  </si>
  <si>
    <t>0230523 - UT</t>
  </si>
  <si>
    <t>0230524 - UT</t>
  </si>
  <si>
    <t>0260800 - UT</t>
  </si>
  <si>
    <t>0260960 - UT</t>
  </si>
  <si>
    <t>0230968 - UT</t>
  </si>
  <si>
    <t>0260969 - UT</t>
  </si>
  <si>
    <t>0261192 - UT</t>
  </si>
  <si>
    <t>0261193 - UT</t>
  </si>
  <si>
    <t>0261194 - UT</t>
  </si>
  <si>
    <t>0310000 - UT</t>
  </si>
  <si>
    <t>0320001 - TF</t>
  </si>
  <si>
    <t>0320001 - UT</t>
  </si>
  <si>
    <t>0320002 - TF</t>
  </si>
  <si>
    <t>0320002 - UT</t>
  </si>
  <si>
    <t>0320003 - TF</t>
  </si>
  <si>
    <t>0320003 - UT</t>
  </si>
  <si>
    <t>X</t>
  </si>
  <si>
    <t>0320004 - TF</t>
  </si>
  <si>
    <t>0320004 - UT</t>
  </si>
  <si>
    <t>0320005 - TF</t>
  </si>
  <si>
    <t>0320005 - UT</t>
  </si>
  <si>
    <t>0320006 - TF</t>
  </si>
  <si>
    <t>0320006 - UT</t>
  </si>
  <si>
    <t>0350006 - UT</t>
  </si>
  <si>
    <t>0320007 - TF</t>
  </si>
  <si>
    <t>0320007 - UT</t>
  </si>
  <si>
    <t>0320008 - UT</t>
  </si>
  <si>
    <t>0320009 - FT</t>
  </si>
  <si>
    <t>0320009 - UT</t>
  </si>
  <si>
    <t>0320010 - TF</t>
  </si>
  <si>
    <t>0320010 - UT</t>
  </si>
  <si>
    <t>0320011 - TF</t>
  </si>
  <si>
    <t>0320011 - UT</t>
  </si>
  <si>
    <t>0320012 - TF</t>
  </si>
  <si>
    <t>0320012 - UT</t>
  </si>
  <si>
    <t>4150111 - UT</t>
  </si>
  <si>
    <t>0330200 - UT</t>
  </si>
  <si>
    <t>0340365 - SO</t>
  </si>
  <si>
    <t>0340370 - SO</t>
  </si>
  <si>
    <t>0330525 - UT</t>
  </si>
  <si>
    <t>0330526 - UT</t>
  </si>
  <si>
    <t>0330527 - UT</t>
  </si>
  <si>
    <t>0330528 - UT</t>
  </si>
  <si>
    <t>0330529 - UT</t>
  </si>
  <si>
    <t>4130703 - UT</t>
  </si>
  <si>
    <t>0361039 - UT</t>
  </si>
  <si>
    <t>4144215 - SO</t>
  </si>
  <si>
    <t>0410000 - UT</t>
  </si>
  <si>
    <t>0420001 - UT</t>
  </si>
  <si>
    <t>0420002 - UT</t>
  </si>
  <si>
    <t>0420002 - TF</t>
  </si>
  <si>
    <t>0420003 - TF</t>
  </si>
  <si>
    <t>0420003 - UT</t>
  </si>
  <si>
    <t>0420004 - UT</t>
  </si>
  <si>
    <t>0420004 - TF</t>
  </si>
  <si>
    <t>0420005 - TF</t>
  </si>
  <si>
    <t>0420005 - UT</t>
  </si>
  <si>
    <t>0420006 - UT</t>
  </si>
  <si>
    <t>0420006 - TF</t>
  </si>
  <si>
    <t>0420007 - TF</t>
  </si>
  <si>
    <t>0420007 - UT</t>
  </si>
  <si>
    <t>0450007 - UT</t>
  </si>
  <si>
    <t>0420008 - UT</t>
  </si>
  <si>
    <t>0450008 - UT</t>
  </si>
  <si>
    <t>0420009 - UT</t>
  </si>
  <si>
    <t>0420009 - TF</t>
  </si>
  <si>
    <t>0450009 - UT</t>
  </si>
  <si>
    <t>0420010 - UT</t>
  </si>
  <si>
    <t>0420010 - TF</t>
  </si>
  <si>
    <t>0450010 - UT</t>
  </si>
  <si>
    <t>0420011 - UT</t>
  </si>
  <si>
    <t>0420011 - TF</t>
  </si>
  <si>
    <t>0450011 - UT</t>
  </si>
  <si>
    <t>0450012 - UT</t>
  </si>
  <si>
    <t>0440395 - SO</t>
  </si>
  <si>
    <t>0430530 - UT</t>
  </si>
  <si>
    <t>0430531 - UT</t>
  </si>
  <si>
    <t>0430532 - UT</t>
  </si>
  <si>
    <t>0430533 - UT</t>
  </si>
  <si>
    <t>0430534 - UT</t>
  </si>
  <si>
    <t>0430535 - UT</t>
  </si>
  <si>
    <t>3761062 - UT</t>
  </si>
  <si>
    <t>7961188 - FT</t>
  </si>
  <si>
    <t>5645995 - SO</t>
  </si>
  <si>
    <t>9148535 - SO</t>
  </si>
  <si>
    <t>0510000 - UT</t>
  </si>
  <si>
    <t>0520001 - UT</t>
  </si>
  <si>
    <t>0520001 - TF</t>
  </si>
  <si>
    <t>0520002 - TF</t>
  </si>
  <si>
    <t>0520002 - UT</t>
  </si>
  <si>
    <t>0520003 - UT</t>
  </si>
  <si>
    <t>0520003 - TF</t>
  </si>
  <si>
    <t>0520004 - TF</t>
  </si>
  <si>
    <t>0520004 - UT</t>
  </si>
  <si>
    <t>0550013 - UT</t>
  </si>
  <si>
    <t>0550014 - UT</t>
  </si>
  <si>
    <t>3850106 - UT</t>
  </si>
  <si>
    <t>0530409 - UT</t>
  </si>
  <si>
    <t>3830450 - UT</t>
  </si>
  <si>
    <t>0530464 - UT</t>
  </si>
  <si>
    <t>0540515 - SO</t>
  </si>
  <si>
    <t>0530951 - UT</t>
  </si>
  <si>
    <t>0561092 - UT</t>
  </si>
  <si>
    <t>3843945 - SO</t>
  </si>
  <si>
    <t>0610000 - UT</t>
  </si>
  <si>
    <t>0620001 - UT</t>
  </si>
  <si>
    <t>0620001 - TF</t>
  </si>
  <si>
    <t>0620002 - TF</t>
  </si>
  <si>
    <t>0620002 - UT</t>
  </si>
  <si>
    <t>0620004 - UT</t>
  </si>
  <si>
    <t>0620004 - TF</t>
  </si>
  <si>
    <t>0620005 - TF</t>
  </si>
  <si>
    <t>0620005 - UT</t>
  </si>
  <si>
    <t>0620006 - UT</t>
  </si>
  <si>
    <t>0620006 - TF</t>
  </si>
  <si>
    <t>0620007 - TF</t>
  </si>
  <si>
    <t>0620007 - UT</t>
  </si>
  <si>
    <t>0620009 - UT</t>
  </si>
  <si>
    <t>0620009 - TF</t>
  </si>
  <si>
    <t>0620011 - TF</t>
  </si>
  <si>
    <t>0620011 - UT</t>
  </si>
  <si>
    <t>0620012 - UT</t>
  </si>
  <si>
    <t>0620012 - TF</t>
  </si>
  <si>
    <t>0650015 - UT</t>
  </si>
  <si>
    <t>0650016 - UT</t>
  </si>
  <si>
    <t>0650296 - UT</t>
  </si>
  <si>
    <t>0630402 - UT</t>
  </si>
  <si>
    <t>0630536 - UT</t>
  </si>
  <si>
    <t>0630537 - UT</t>
  </si>
  <si>
    <t>0630538 - UT</t>
  </si>
  <si>
    <t>0630539 - UT</t>
  </si>
  <si>
    <t>0630540 - UT</t>
  </si>
  <si>
    <t>0630541 - UT</t>
  </si>
  <si>
    <t>0640615 - SO</t>
  </si>
  <si>
    <t>0640630 - SO</t>
  </si>
  <si>
    <t>0640665 - SO</t>
  </si>
  <si>
    <t>0661040 - UT</t>
  </si>
  <si>
    <t>2943055 - SO</t>
  </si>
  <si>
    <t>0710000 - UT</t>
  </si>
  <si>
    <t>0720001 - UT</t>
  </si>
  <si>
    <t>0720001 - TF</t>
  </si>
  <si>
    <t>0720002 - TF</t>
  </si>
  <si>
    <t>0720002 - UT</t>
  </si>
  <si>
    <t>0720003 - UT</t>
  </si>
  <si>
    <t>0720003 - TF</t>
  </si>
  <si>
    <t>0720004 - TF</t>
  </si>
  <si>
    <t>0720004 - UT</t>
  </si>
  <si>
    <t>0750017 - UT</t>
  </si>
  <si>
    <t>0730542 - UT</t>
  </si>
  <si>
    <t>0740670 - SO</t>
  </si>
  <si>
    <t>0760960 - UT</t>
  </si>
  <si>
    <t>0761041 - UT</t>
  </si>
  <si>
    <t>0810000 - UT</t>
  </si>
  <si>
    <t>0820001 - TF</t>
  </si>
  <si>
    <t>0820001 - UT</t>
  </si>
  <si>
    <t>0820002 - TF</t>
  </si>
  <si>
    <t>0820002 - UT</t>
  </si>
  <si>
    <t>0820003 - TF</t>
  </si>
  <si>
    <t>0820003 - UT</t>
  </si>
  <si>
    <t>0820004 - TF</t>
  </si>
  <si>
    <t>0820004 - UT</t>
  </si>
  <si>
    <t>0820005 - UT</t>
  </si>
  <si>
    <t>0820006 - TF</t>
  </si>
  <si>
    <t>0820006 - UT</t>
  </si>
  <si>
    <t>0820007 - TF</t>
  </si>
  <si>
    <t>0820007 - UT</t>
  </si>
  <si>
    <t>0820008 - TF</t>
  </si>
  <si>
    <t>0820008 - UT</t>
  </si>
  <si>
    <t>0820009 - TF</t>
  </si>
  <si>
    <t>0820009 - UT</t>
  </si>
  <si>
    <t>0820010 - UT</t>
  </si>
  <si>
    <t>0820011 - TF</t>
  </si>
  <si>
    <t>0820011 - UT</t>
  </si>
  <si>
    <t>0820012 - TF</t>
  </si>
  <si>
    <t>0820012 - UT</t>
  </si>
  <si>
    <t>0820013 - UT</t>
  </si>
  <si>
    <t>0820014 - TF</t>
  </si>
  <si>
    <t>0820014 - UT</t>
  </si>
  <si>
    <t>0850018 - UT</t>
  </si>
  <si>
    <t>0850019 - UT</t>
  </si>
  <si>
    <t>0850020 - UT</t>
  </si>
  <si>
    <t>0830457 - FT</t>
  </si>
  <si>
    <t>0830457 - UT</t>
  </si>
  <si>
    <t>0830543 - UT</t>
  </si>
  <si>
    <t>0830544 - UT</t>
  </si>
  <si>
    <t>0830545 - UT</t>
  </si>
  <si>
    <t>0830546 - UT</t>
  </si>
  <si>
    <t>0840750 - SO</t>
  </si>
  <si>
    <t>0840755 - SO</t>
  </si>
  <si>
    <t>1241180 - SO</t>
  </si>
  <si>
    <t>9148565 - SO</t>
  </si>
  <si>
    <t>0910000 - UT</t>
  </si>
  <si>
    <t>0920001 - TF</t>
  </si>
  <si>
    <t>0920001 - UT</t>
  </si>
  <si>
    <t>0920002 - TF</t>
  </si>
  <si>
    <t>0920002 - UT</t>
  </si>
  <si>
    <t>0920003 - TF</t>
  </si>
  <si>
    <t>0920003 - UT</t>
  </si>
  <si>
    <t>0920004 - UT</t>
  </si>
  <si>
    <t>0920005 - TF</t>
  </si>
  <si>
    <t>0920005 - UT</t>
  </si>
  <si>
    <t>0920006 - TF</t>
  </si>
  <si>
    <t>0920006 - UT</t>
  </si>
  <si>
    <t>0920007 - UT</t>
  </si>
  <si>
    <t>0920008 - TF</t>
  </si>
  <si>
    <t>0920008 - UT</t>
  </si>
  <si>
    <t>0920009 - TF</t>
  </si>
  <si>
    <t>0920009 - UT</t>
  </si>
  <si>
    <t>0920010 - TF</t>
  </si>
  <si>
    <t>0920010 - UT</t>
  </si>
  <si>
    <t>0920011 - TF</t>
  </si>
  <si>
    <t>0920011 - UT</t>
  </si>
  <si>
    <t>0920012 - UT</t>
  </si>
  <si>
    <t>0920013 - TF</t>
  </si>
  <si>
    <t>0920013 - UT</t>
  </si>
  <si>
    <t>0920014 - TF</t>
  </si>
  <si>
    <t>0920014 - UT</t>
  </si>
  <si>
    <t>0950021 - UT</t>
  </si>
  <si>
    <t>0950022 - UT</t>
  </si>
  <si>
    <t>0950023 - UT</t>
  </si>
  <si>
    <t>0930301 - UT</t>
  </si>
  <si>
    <t>0930547 - UT</t>
  </si>
  <si>
    <t>0930548 - UT</t>
  </si>
  <si>
    <t>0930549 - UT</t>
  </si>
  <si>
    <t>0930550 - UT</t>
  </si>
  <si>
    <t>0940775 - SO</t>
  </si>
  <si>
    <t>0940815 - SO</t>
  </si>
  <si>
    <t>0940875 - SO</t>
  </si>
  <si>
    <t>0961042 - UT</t>
  </si>
  <si>
    <t>0961101 - UT</t>
  </si>
  <si>
    <t>0962002 - UT</t>
  </si>
  <si>
    <t>2542650 - SO</t>
  </si>
  <si>
    <t>1010000 - UT</t>
  </si>
  <si>
    <t>1020001 - UT</t>
  </si>
  <si>
    <t>1020002 - UT</t>
  </si>
  <si>
    <t>1020003 - UT</t>
  </si>
  <si>
    <t>1020004 - UT</t>
  </si>
  <si>
    <t>1020005 - UT</t>
  </si>
  <si>
    <t>1020006 - UT</t>
  </si>
  <si>
    <t>1020007 - UT</t>
  </si>
  <si>
    <t>1020008 - UT</t>
  </si>
  <si>
    <t>1020009 - UT</t>
  </si>
  <si>
    <t>1020010 - UT</t>
  </si>
  <si>
    <t>1020011 - UT</t>
  </si>
  <si>
    <t>1020012 - UT</t>
  </si>
  <si>
    <t>1020012 - TF</t>
  </si>
  <si>
    <t>1050025 - UT</t>
  </si>
  <si>
    <t>1030205 - UT</t>
  </si>
  <si>
    <t>1050287 - UT</t>
  </si>
  <si>
    <t>1030421 - UT</t>
  </si>
  <si>
    <t>1030500 - UT</t>
  </si>
  <si>
    <t>1030500 - FT</t>
  </si>
  <si>
    <t>1030551 - UT</t>
  </si>
  <si>
    <t>1030552 - UT</t>
  </si>
  <si>
    <t>1040935 - SO</t>
  </si>
  <si>
    <t>1040945 - SO</t>
  </si>
  <si>
    <t>1030962 - UT</t>
  </si>
  <si>
    <t>1060962 - UT</t>
  </si>
  <si>
    <t>1060967 - UT</t>
  </si>
  <si>
    <t>1060971 - UT</t>
  </si>
  <si>
    <t>1060972 - UT</t>
  </si>
  <si>
    <t>1060997 - UT</t>
  </si>
  <si>
    <t>1041000 - SO</t>
  </si>
  <si>
    <t>1041010 - SO</t>
  </si>
  <si>
    <t>1110000 - UT</t>
  </si>
  <si>
    <t>1120001 - UT</t>
  </si>
  <si>
    <t>1120001 - TF</t>
  </si>
  <si>
    <t>1120002 - UT</t>
  </si>
  <si>
    <t>1120003 - UT</t>
  </si>
  <si>
    <t>1120003 - TF</t>
  </si>
  <si>
    <t>1120004 - TF</t>
  </si>
  <si>
    <t>1120004 - UT</t>
  </si>
  <si>
    <t>1120005 - UT</t>
  </si>
  <si>
    <t>1120005 - TF</t>
  </si>
  <si>
    <t>1120006 - UT</t>
  </si>
  <si>
    <t>1120007 - UT</t>
  </si>
  <si>
    <t>1120007 - TF</t>
  </si>
  <si>
    <t>1120008 - UT</t>
  </si>
  <si>
    <t>1120009 - UT</t>
  </si>
  <si>
    <t>1120009 - TF</t>
  </si>
  <si>
    <t>1120010 - UT</t>
  </si>
  <si>
    <t>1120011 - UT</t>
  </si>
  <si>
    <t>1120011 - TF</t>
  </si>
  <si>
    <t>1150026 - UT</t>
  </si>
  <si>
    <t>1160331 - UT</t>
  </si>
  <si>
    <t>1160333 - UT</t>
  </si>
  <si>
    <t>1160338 - UT</t>
  </si>
  <si>
    <t>1160342 - UT</t>
  </si>
  <si>
    <t>1130410 - UT</t>
  </si>
  <si>
    <t>1130553 - UT</t>
  </si>
  <si>
    <t>1130554 - UT</t>
  </si>
  <si>
    <t>1130555 - UT</t>
  </si>
  <si>
    <t>1130556 - UT</t>
  </si>
  <si>
    <t>1130557 - UT</t>
  </si>
  <si>
    <t>1130558 - UT</t>
  </si>
  <si>
    <t>1141125 - SO</t>
  </si>
  <si>
    <t>6061186 - FT</t>
  </si>
  <si>
    <t>1142960 - SO</t>
  </si>
  <si>
    <t>1210000 - UT</t>
  </si>
  <si>
    <t>1220001 - TF</t>
  </si>
  <si>
    <t>1220001 - UT</t>
  </si>
  <si>
    <t>1220002 - UT</t>
  </si>
  <si>
    <t>1220003 - TF</t>
  </si>
  <si>
    <t>1220003 - UT</t>
  </si>
  <si>
    <t>1220004 - UT</t>
  </si>
  <si>
    <t>1220005 - FT</t>
  </si>
  <si>
    <t>1220005 - UT</t>
  </si>
  <si>
    <t>1220006 - TF</t>
  </si>
  <si>
    <t>1220006 - UT</t>
  </si>
  <si>
    <t>1220007 - FT</t>
  </si>
  <si>
    <t>1220007 - UT</t>
  </si>
  <si>
    <t>1220008 - TF</t>
  </si>
  <si>
    <t>1220008 - UT</t>
  </si>
  <si>
    <t>1220009 - TF</t>
  </si>
  <si>
    <t>1220009 - UT</t>
  </si>
  <si>
    <t>1220010 - TF</t>
  </si>
  <si>
    <t>1220010 - UT</t>
  </si>
  <si>
    <t>1220011 - UT</t>
  </si>
  <si>
    <t>1220012 - TF</t>
  </si>
  <si>
    <t>1220012 - UT</t>
  </si>
  <si>
    <t>1220013 - UT</t>
  </si>
  <si>
    <t>1220014 - TF</t>
  </si>
  <si>
    <t>1220014 - UT</t>
  </si>
  <si>
    <t>1250027 - UT</t>
  </si>
  <si>
    <t>1250028 - UT</t>
  </si>
  <si>
    <t>1250029 - UT</t>
  </si>
  <si>
    <t>1250286 - UT</t>
  </si>
  <si>
    <t>1230309 - UT</t>
  </si>
  <si>
    <t>1260326 - UT</t>
  </si>
  <si>
    <t>1260329 - UT</t>
  </si>
  <si>
    <t>1230559 - UT</t>
  </si>
  <si>
    <t>1230560 - UT</t>
  </si>
  <si>
    <t>1230561 - UT</t>
  </si>
  <si>
    <t>1230562 - UT</t>
  </si>
  <si>
    <t>1230563 - UT</t>
  </si>
  <si>
    <t>1241150 - SO</t>
  </si>
  <si>
    <t>1241160 - SO</t>
  </si>
  <si>
    <t>1241170 - SO</t>
  </si>
  <si>
    <t>1310000 - UT</t>
  </si>
  <si>
    <t>1320001 - UT</t>
  </si>
  <si>
    <t>1320002 - UT</t>
  </si>
  <si>
    <t>1320003 - UT</t>
  </si>
  <si>
    <t>1320004 - UT</t>
  </si>
  <si>
    <t>1320005 - UT</t>
  </si>
  <si>
    <t>1320006 - UT</t>
  </si>
  <si>
    <t>1320007 - UT</t>
  </si>
  <si>
    <t>1320008 - UT</t>
  </si>
  <si>
    <t>1320009 - UT</t>
  </si>
  <si>
    <t>1350030 - UT</t>
  </si>
  <si>
    <t>1330564 - UT</t>
  </si>
  <si>
    <t>1330565 - UT</t>
  </si>
  <si>
    <t>1330566 - UT</t>
  </si>
  <si>
    <t>1330567 - UT</t>
  </si>
  <si>
    <t>3130568 - UT</t>
  </si>
  <si>
    <t>1360965 - UT</t>
  </si>
  <si>
    <t>1360966 - UT</t>
  </si>
  <si>
    <t>1360967 - UT</t>
  </si>
  <si>
    <t>1360968 - UT</t>
  </si>
  <si>
    <t>1361045 - UT</t>
  </si>
  <si>
    <t>1341300 - SO</t>
  </si>
  <si>
    <t>1410000 - UT</t>
  </si>
  <si>
    <t>1420001 - UT</t>
  </si>
  <si>
    <t>1420001 - TF</t>
  </si>
  <si>
    <t>1420002 - TF</t>
  </si>
  <si>
    <t>1420002 - UT</t>
  </si>
  <si>
    <t>1420003 - UT</t>
  </si>
  <si>
    <t>1420003 - TF</t>
  </si>
  <si>
    <t>1420004 - UT</t>
  </si>
  <si>
    <t>1420005 - UT</t>
  </si>
  <si>
    <t>1420005 - TF</t>
  </si>
  <si>
    <t>1420006 - UT</t>
  </si>
  <si>
    <t>1420007 - UT</t>
  </si>
  <si>
    <t>1420007 - TF</t>
  </si>
  <si>
    <t>1420008 - TF</t>
  </si>
  <si>
    <t>1420008 - UT</t>
  </si>
  <si>
    <t>1420009 - UT</t>
  </si>
  <si>
    <t>1420010 - UT</t>
  </si>
  <si>
    <t>1420010 - TF</t>
  </si>
  <si>
    <t>1450031 - UT</t>
  </si>
  <si>
    <t>1450032 - UT</t>
  </si>
  <si>
    <t>1430319 - UT</t>
  </si>
  <si>
    <t>1430569 - UT</t>
  </si>
  <si>
    <t>1430570 - UT</t>
  </si>
  <si>
    <t>1430571 - UT</t>
  </si>
  <si>
    <t>1430572 - UT</t>
  </si>
  <si>
    <t>1430573 - UT</t>
  </si>
  <si>
    <t>1430574 - UT</t>
  </si>
  <si>
    <t>1460984 - UT</t>
  </si>
  <si>
    <t>1460989 - UT</t>
  </si>
  <si>
    <t>1461022 - UT</t>
  </si>
  <si>
    <t>1441315 - SO</t>
  </si>
  <si>
    <t>1441375 - SO</t>
  </si>
  <si>
    <t>1441405 - SO</t>
  </si>
  <si>
    <t>1510000 - UT</t>
  </si>
  <si>
    <t>1520001 - TF</t>
  </si>
  <si>
    <t>1520001 - UT</t>
  </si>
  <si>
    <t>1520002 - TF</t>
  </si>
  <si>
    <t>1520002 - UT</t>
  </si>
  <si>
    <t>1520003 - TF</t>
  </si>
  <si>
    <t>1520003 - UT</t>
  </si>
  <si>
    <t>1520004 - TF</t>
  </si>
  <si>
    <t>1520004 - UT</t>
  </si>
  <si>
    <t>1520005 - TF</t>
  </si>
  <si>
    <t>1520005 - UT</t>
  </si>
  <si>
    <t>1520006 - TF</t>
  </si>
  <si>
    <t>1520006 - UT</t>
  </si>
  <si>
    <t>1520007 - TF</t>
  </si>
  <si>
    <t>1520007 - UT</t>
  </si>
  <si>
    <t>1520008 - TF</t>
  </si>
  <si>
    <t>1520008 - UT</t>
  </si>
  <si>
    <t>1520009 - TF</t>
  </si>
  <si>
    <t>1520009 - UT</t>
  </si>
  <si>
    <t>1520010 - TF</t>
  </si>
  <si>
    <t>1520010 - UT</t>
  </si>
  <si>
    <t>1520011 - TF</t>
  </si>
  <si>
    <t>1520011 - UT</t>
  </si>
  <si>
    <t>1520012 - TF</t>
  </si>
  <si>
    <t>1520012 - UT</t>
  </si>
  <si>
    <t>1520013 - TF</t>
  </si>
  <si>
    <t>1520013 - UT</t>
  </si>
  <si>
    <t>1520014 - TF</t>
  </si>
  <si>
    <t>1520014 - UT</t>
  </si>
  <si>
    <t>1550033 - UT</t>
  </si>
  <si>
    <t>1550034 - UT</t>
  </si>
  <si>
    <t>1530439 - UT</t>
  </si>
  <si>
    <t>1530442 - UT</t>
  </si>
  <si>
    <t>1530575 - UT</t>
  </si>
  <si>
    <t>1530576 - UT</t>
  </si>
  <si>
    <t>1530577 - UT</t>
  </si>
  <si>
    <t>1530578 - UT</t>
  </si>
  <si>
    <t>1530579 - UT</t>
  </si>
  <si>
    <t>1561036 - UT</t>
  </si>
  <si>
    <t>1541560 - SO</t>
  </si>
  <si>
    <t>1541600 - SO</t>
  </si>
  <si>
    <t>1541620 - SO</t>
  </si>
  <si>
    <t>1610000 - UT</t>
  </si>
  <si>
    <t>1620001 - UT</t>
  </si>
  <si>
    <t>1620001 - TF</t>
  </si>
  <si>
    <t>1620002 - TF</t>
  </si>
  <si>
    <t>1620002 - UT</t>
  </si>
  <si>
    <t>1620003 - UT</t>
  </si>
  <si>
    <t>1620003 - TF</t>
  </si>
  <si>
    <t>1620004 - TF</t>
  </si>
  <si>
    <t>1620004 - UT</t>
  </si>
  <si>
    <t>1620005 - UT</t>
  </si>
  <si>
    <t>1620005 - TF</t>
  </si>
  <si>
    <t>1620006 - TF</t>
  </si>
  <si>
    <t>1620006 - UT</t>
  </si>
  <si>
    <t>1620007 - UT</t>
  </si>
  <si>
    <t>1620007 - TF</t>
  </si>
  <si>
    <t>1620008 - TF</t>
  </si>
  <si>
    <t>1620008 - UT</t>
  </si>
  <si>
    <t>1620009 - UT</t>
  </si>
  <si>
    <t>1620009 - TF</t>
  </si>
  <si>
    <t>1650035 - UT</t>
  </si>
  <si>
    <t>1650283 - UT</t>
  </si>
  <si>
    <t>1630406 - UT</t>
  </si>
  <si>
    <t>1630581 - UT</t>
  </si>
  <si>
    <t>1630582 - UT</t>
  </si>
  <si>
    <t>1630583 - UT</t>
  </si>
  <si>
    <t>1630584 - UT</t>
  </si>
  <si>
    <t>1661003 - UT</t>
  </si>
  <si>
    <t>1641655 - SO</t>
  </si>
  <si>
    <t>1641730 - SO</t>
  </si>
  <si>
    <t>1710000 - UT</t>
  </si>
  <si>
    <t>1720001 - UT</t>
  </si>
  <si>
    <t>1720001 - TF</t>
  </si>
  <si>
    <t>1720002 - TF</t>
  </si>
  <si>
    <t>1720002 - UT</t>
  </si>
  <si>
    <t>1720003 - UT</t>
  </si>
  <si>
    <t>1720003 - TF</t>
  </si>
  <si>
    <t>1720004 - TF</t>
  </si>
  <si>
    <t>1720004 - UT</t>
  </si>
  <si>
    <t>1720005 - UT</t>
  </si>
  <si>
    <t>1720005 - TF</t>
  </si>
  <si>
    <t>1720006 - TF</t>
  </si>
  <si>
    <t>1720006 - UT</t>
  </si>
  <si>
    <t>1720007 - UT</t>
  </si>
  <si>
    <t>1720008 - UT</t>
  </si>
  <si>
    <t>1720008 - TF</t>
  </si>
  <si>
    <t>1720009 - TF</t>
  </si>
  <si>
    <t>1720009 - UT</t>
  </si>
  <si>
    <t>1720010 - UT</t>
  </si>
  <si>
    <t>1720010 - TF</t>
  </si>
  <si>
    <t>1720011 - TF</t>
  </si>
  <si>
    <t>1720011 - UT</t>
  </si>
  <si>
    <t>1720012 - UT</t>
  </si>
  <si>
    <t>1720012 - TF</t>
  </si>
  <si>
    <t>1720013 - TF</t>
  </si>
  <si>
    <t>1720013 - UT</t>
  </si>
  <si>
    <t>1720014 - UT</t>
  </si>
  <si>
    <t>1720015 - UT</t>
  </si>
  <si>
    <t>1750036 - UT</t>
  </si>
  <si>
    <t>1750037 - UT</t>
  </si>
  <si>
    <t>1750038 - UT</t>
  </si>
  <si>
    <t>1750039 - UT</t>
  </si>
  <si>
    <t>1730416 - UT</t>
  </si>
  <si>
    <t>1730416 - FT</t>
  </si>
  <si>
    <t>1730436 - FT</t>
  </si>
  <si>
    <t>1730436 - UT</t>
  </si>
  <si>
    <t>1730460 - UT</t>
  </si>
  <si>
    <t>1730460 - FT</t>
  </si>
  <si>
    <t>1730585 - UT</t>
  </si>
  <si>
    <t>1730586 - UT</t>
  </si>
  <si>
    <t>1730587 - UT</t>
  </si>
  <si>
    <t>1730589 - UT</t>
  </si>
  <si>
    <t>1730590 - UT</t>
  </si>
  <si>
    <t>7630879 - UT</t>
  </si>
  <si>
    <t>7660994 - UT</t>
  </si>
  <si>
    <t>1761103 - UT</t>
  </si>
  <si>
    <t>1741805 - SO</t>
  </si>
  <si>
    <t>1741820 - SO</t>
  </si>
  <si>
    <t>1741835 - SO</t>
  </si>
  <si>
    <t>7647610 - SO</t>
  </si>
  <si>
    <t>1810000 - UT</t>
  </si>
  <si>
    <t>1820001 - UT</t>
  </si>
  <si>
    <t>1820001 - TF</t>
  </si>
  <si>
    <t>1820002 - TF</t>
  </si>
  <si>
    <t>1820002 - UT</t>
  </si>
  <si>
    <t>1820003 - UT</t>
  </si>
  <si>
    <t>1820003 - TF</t>
  </si>
  <si>
    <t>1820004 - TF</t>
  </si>
  <si>
    <t>1820004 - UT</t>
  </si>
  <si>
    <t>1820005 - UT</t>
  </si>
  <si>
    <t>1820005 - TF</t>
  </si>
  <si>
    <t>1820006 - TF</t>
  </si>
  <si>
    <t>1820006 - UT</t>
  </si>
  <si>
    <t>1820008 - UT</t>
  </si>
  <si>
    <t>1820008 - TF</t>
  </si>
  <si>
    <t>1820009 - TF</t>
  </si>
  <si>
    <t>1820009 - UT</t>
  </si>
  <si>
    <t>1820010 - UT</t>
  </si>
  <si>
    <t>1820010 - FT</t>
  </si>
  <si>
    <t>1820011 - TF</t>
  </si>
  <si>
    <t>1820011 - UT</t>
  </si>
  <si>
    <t>1820012 - UT</t>
  </si>
  <si>
    <t>1820012 - TF</t>
  </si>
  <si>
    <t>1850040 - UT</t>
  </si>
  <si>
    <t>1850041 - UT</t>
  </si>
  <si>
    <t>1830107 - UT</t>
  </si>
  <si>
    <t>1830591 - UT</t>
  </si>
  <si>
    <t>1830592 - UT</t>
  </si>
  <si>
    <t>1830593 - UT</t>
  </si>
  <si>
    <t>1830594 - UT</t>
  </si>
  <si>
    <t>1830595 - UT</t>
  </si>
  <si>
    <t>4830746 - UT</t>
  </si>
  <si>
    <t>1860806 - UT</t>
  </si>
  <si>
    <t>1860935 - UT</t>
  </si>
  <si>
    <t>1860956 - UT</t>
  </si>
  <si>
    <t>1830963 - UT</t>
  </si>
  <si>
    <t>4861034 - UT</t>
  </si>
  <si>
    <t>1841875 - SO</t>
  </si>
  <si>
    <t>1841885 - SO</t>
  </si>
  <si>
    <t>1841895 - SO</t>
  </si>
  <si>
    <t>1841900 - SO</t>
  </si>
  <si>
    <t>1841910 - SO</t>
  </si>
  <si>
    <t>1841940 - SO</t>
  </si>
  <si>
    <t>1841970 - SO</t>
  </si>
  <si>
    <t>1910000 - UT</t>
  </si>
  <si>
    <t>1920001 - UT</t>
  </si>
  <si>
    <t>1920001 - TF</t>
  </si>
  <si>
    <t>1920002 - TF</t>
  </si>
  <si>
    <t>1920002 - UT</t>
  </si>
  <si>
    <t>1920003 - UT</t>
  </si>
  <si>
    <t>1920003 - TF</t>
  </si>
  <si>
    <t>1920004 - UT</t>
  </si>
  <si>
    <t>1920005 - UT</t>
  </si>
  <si>
    <t>1920005 - TF</t>
  </si>
  <si>
    <t>1920006 - TF</t>
  </si>
  <si>
    <t>1920006 - UT</t>
  </si>
  <si>
    <t>1920007 - UT</t>
  </si>
  <si>
    <t>1920007 - TF</t>
  </si>
  <si>
    <t>1920008 - TF</t>
  </si>
  <si>
    <t>1920008 - UT</t>
  </si>
  <si>
    <t>1920009 - UT</t>
  </si>
  <si>
    <t>1920009 - TF</t>
  </si>
  <si>
    <t>1920010 - TF</t>
  </si>
  <si>
    <t>1920010 - UT</t>
  </si>
  <si>
    <t>1920011 - UT</t>
  </si>
  <si>
    <t>1920011 - TF</t>
  </si>
  <si>
    <t>1920012 - TF</t>
  </si>
  <si>
    <t>1920012 - UT</t>
  </si>
  <si>
    <t>1950041 - UT</t>
  </si>
  <si>
    <t>1950042 - UT</t>
  </si>
  <si>
    <t>1950043 - UT</t>
  </si>
  <si>
    <t>1930405 - UT</t>
  </si>
  <si>
    <t>1930434 - UT</t>
  </si>
  <si>
    <t>1930596 - UT</t>
  </si>
  <si>
    <t>1930597 - UT</t>
  </si>
  <si>
    <t>1930598 - UT</t>
  </si>
  <si>
    <t>1960922 - UT</t>
  </si>
  <si>
    <t>1961030 - UT</t>
  </si>
  <si>
    <t>1961047 - UT</t>
  </si>
  <si>
    <t>1942040 - SO</t>
  </si>
  <si>
    <t>1942100 - SO</t>
  </si>
  <si>
    <t>1942110 - SO</t>
  </si>
  <si>
    <t>1942120 - SO</t>
  </si>
  <si>
    <t>2010000 - UT</t>
  </si>
  <si>
    <t>2020001 - TF</t>
  </si>
  <si>
    <t>2020001 - UT</t>
  </si>
  <si>
    <t>2020002 - TF</t>
  </si>
  <si>
    <t>2020002 - UT</t>
  </si>
  <si>
    <t>2020003 - TF</t>
  </si>
  <si>
    <t>2020003 - UT</t>
  </si>
  <si>
    <t>2020004 - FT</t>
  </si>
  <si>
    <t>2020004 - UT</t>
  </si>
  <si>
    <t>2020005 - TF</t>
  </si>
  <si>
    <t>2020005 - UT</t>
  </si>
  <si>
    <t>2020006 - TF</t>
  </si>
  <si>
    <t>2020006 - UT</t>
  </si>
  <si>
    <t>2020007 - TF</t>
  </si>
  <si>
    <t>2020007 - UT</t>
  </si>
  <si>
    <t>2020008 - TF</t>
  </si>
  <si>
    <t>2020008 - UT</t>
  </si>
  <si>
    <t>2020009 - TF</t>
  </si>
  <si>
    <t>2020009 - UT</t>
  </si>
  <si>
    <t>2020010 - TF</t>
  </si>
  <si>
    <t>2020010 - UT</t>
  </si>
  <si>
    <t>2020011 - TF</t>
  </si>
  <si>
    <t>2020011 - UT</t>
  </si>
  <si>
    <t>2020012 - TF</t>
  </si>
  <si>
    <t>2020012 - UT</t>
  </si>
  <si>
    <t>2020013 - TF</t>
  </si>
  <si>
    <t>2020013 - UT</t>
  </si>
  <si>
    <t>2020014 - TF</t>
  </si>
  <si>
    <t>2020014 - UT</t>
  </si>
  <si>
    <t>2020015 - TF</t>
  </si>
  <si>
    <t>2020015 - UT</t>
  </si>
  <si>
    <t>2020016 - TF</t>
  </si>
  <si>
    <t>2020016 - UT</t>
  </si>
  <si>
    <t>2050044 - UT</t>
  </si>
  <si>
    <t>2050045 - UT</t>
  </si>
  <si>
    <t>2050046 - UT</t>
  </si>
  <si>
    <t>2050047 - UT</t>
  </si>
  <si>
    <t>2050048 - UT</t>
  </si>
  <si>
    <t>2030112 - UT</t>
  </si>
  <si>
    <t>2050259 - UT</t>
  </si>
  <si>
    <t>2030305 - UT</t>
  </si>
  <si>
    <t>2030444 - UT</t>
  </si>
  <si>
    <t>2030599 - UT</t>
  </si>
  <si>
    <t>2030600 - UT</t>
  </si>
  <si>
    <t>2030601 - UT</t>
  </si>
  <si>
    <t>2030602 - UT</t>
  </si>
  <si>
    <t>4330725 - UT</t>
  </si>
  <si>
    <t>2042155 - SO</t>
  </si>
  <si>
    <t>2042260 - SO</t>
  </si>
  <si>
    <t>2042270 - SO</t>
  </si>
  <si>
    <t>2042275 - SO</t>
  </si>
  <si>
    <t>2042285 - SO</t>
  </si>
  <si>
    <t>2042305 - SO</t>
  </si>
  <si>
    <t>2042315 - SO</t>
  </si>
  <si>
    <t>2110000 - UT</t>
  </si>
  <si>
    <t>2120001 - UT</t>
  </si>
  <si>
    <t>2120001 - TF</t>
  </si>
  <si>
    <t>2120002 - TF</t>
  </si>
  <si>
    <t>2120002 - UT</t>
  </si>
  <si>
    <t>2120003 - UT</t>
  </si>
  <si>
    <t>2120003 - TF</t>
  </si>
  <si>
    <t>2120004 - TF</t>
  </si>
  <si>
    <t>2120004 - UT</t>
  </si>
  <si>
    <t>2120005 - UT</t>
  </si>
  <si>
    <t>2120005 - TF</t>
  </si>
  <si>
    <t>2120006 - TF</t>
  </si>
  <si>
    <t>2120006 - UT</t>
  </si>
  <si>
    <t>2120007 - UT</t>
  </si>
  <si>
    <t>2120007 - TF</t>
  </si>
  <si>
    <t>2120008 - TF</t>
  </si>
  <si>
    <t>2120008 - UT</t>
  </si>
  <si>
    <t>2120009 - UT</t>
  </si>
  <si>
    <t>2120009 - TF</t>
  </si>
  <si>
    <t>2150049 - UT</t>
  </si>
  <si>
    <t>2130304 - UT</t>
  </si>
  <si>
    <t>7030860 - UT</t>
  </si>
  <si>
    <t>2142395 - SO</t>
  </si>
  <si>
    <t>2210000 - UT</t>
  </si>
  <si>
    <t>2220001 - TF</t>
  </si>
  <si>
    <t>2220001 - UT</t>
  </si>
  <si>
    <t>2220002 - UT</t>
  </si>
  <si>
    <t>2220003 - UT</t>
  </si>
  <si>
    <t>2220004 - UT</t>
  </si>
  <si>
    <t>2220005 - UT</t>
  </si>
  <si>
    <t>2250050 - UT</t>
  </si>
  <si>
    <t>2230116 - UT</t>
  </si>
  <si>
    <t>2230603 - UT</t>
  </si>
  <si>
    <t>2230604 - UT</t>
  </si>
  <si>
    <t>2261016 - UT</t>
  </si>
  <si>
    <t>2261180 - UT</t>
  </si>
  <si>
    <t>2261182 - UT</t>
  </si>
  <si>
    <t>2261195 - UT</t>
  </si>
  <si>
    <t>2242400 - SO</t>
  </si>
  <si>
    <t>2310000 - UT</t>
  </si>
  <si>
    <t>2320001 - UT</t>
  </si>
  <si>
    <t>2320001 - TF</t>
  </si>
  <si>
    <t>2320002 - UT</t>
  </si>
  <si>
    <t>2320003 - UT</t>
  </si>
  <si>
    <t>2320004 - UT</t>
  </si>
  <si>
    <t>2320005 - UT</t>
  </si>
  <si>
    <t>2320006 - UT</t>
  </si>
  <si>
    <t>2320007 - UT</t>
  </si>
  <si>
    <t>2320007 - TF</t>
  </si>
  <si>
    <t>2320008 - UT</t>
  </si>
  <si>
    <t>2320009 - UT</t>
  </si>
  <si>
    <t>2320009 - TF</t>
  </si>
  <si>
    <t>2320010 - TF</t>
  </si>
  <si>
    <t>2320010 - UT</t>
  </si>
  <si>
    <t>2320011 - UT</t>
  </si>
  <si>
    <t>2320011 - TF</t>
  </si>
  <si>
    <t>2350052 - UT</t>
  </si>
  <si>
    <t>2350271 - UT</t>
  </si>
  <si>
    <t>2350300 - UT</t>
  </si>
  <si>
    <t>2330443 - UT</t>
  </si>
  <si>
    <t>2330443 - FT</t>
  </si>
  <si>
    <t>2330456 - UT</t>
  </si>
  <si>
    <t>2330605 - UT</t>
  </si>
  <si>
    <t>2330606 - UT</t>
  </si>
  <si>
    <t>2330607 - UT</t>
  </si>
  <si>
    <t>2330608 - UT</t>
  </si>
  <si>
    <t>2330609 - UT</t>
  </si>
  <si>
    <t>2330610 - UT</t>
  </si>
  <si>
    <t>2361050 - UT</t>
  </si>
  <si>
    <t>2361187 - FT</t>
  </si>
  <si>
    <t>2342435 - SO</t>
  </si>
  <si>
    <t>2342440 - SO</t>
  </si>
  <si>
    <t>2342455 - SO</t>
  </si>
  <si>
    <t>2410000 - UT</t>
  </si>
  <si>
    <t>2420001 - UT</t>
  </si>
  <si>
    <t>2420001 - TF</t>
  </si>
  <si>
    <t>2420002 - TF</t>
  </si>
  <si>
    <t>2420002 - UT</t>
  </si>
  <si>
    <t>2420003 - UT</t>
  </si>
  <si>
    <t>2420003 - TF</t>
  </si>
  <si>
    <t>2420004 - TF</t>
  </si>
  <si>
    <t>2420004 - UT</t>
  </si>
  <si>
    <t>2420005 - UT</t>
  </si>
  <si>
    <t>2420005 - TF</t>
  </si>
  <si>
    <t>2420006 - TF</t>
  </si>
  <si>
    <t>2420006 - UT</t>
  </si>
  <si>
    <t>2420007 - UT</t>
  </si>
  <si>
    <t>2420007 - TF</t>
  </si>
  <si>
    <t>2420008 - TF</t>
  </si>
  <si>
    <t>2420008 - UT</t>
  </si>
  <si>
    <t>2420009 - UT</t>
  </si>
  <si>
    <t>2420009 - TF</t>
  </si>
  <si>
    <t>2420010 - TF</t>
  </si>
  <si>
    <t>2420010 - UT</t>
  </si>
  <si>
    <t>2420011 - UT</t>
  </si>
  <si>
    <t>2420011 - TF</t>
  </si>
  <si>
    <t>2420012 - TF</t>
  </si>
  <si>
    <t>2420012 - UT</t>
  </si>
  <si>
    <t>2420013 - UT</t>
  </si>
  <si>
    <t>2420013 - TF</t>
  </si>
  <si>
    <t>2450054 - UT</t>
  </si>
  <si>
    <t>6950199 - UT</t>
  </si>
  <si>
    <t>6930447 - UT</t>
  </si>
  <si>
    <t>2430611 - UT</t>
  </si>
  <si>
    <t>2430612 - UT</t>
  </si>
  <si>
    <t>2430613 - UT</t>
  </si>
  <si>
    <t>2430614 - UT</t>
  </si>
  <si>
    <t>2430614 - FT</t>
  </si>
  <si>
    <t>2430952 - UT</t>
  </si>
  <si>
    <t>6961006 - UT</t>
  </si>
  <si>
    <t>2442475 - SO</t>
  </si>
  <si>
    <t>6946895 - SO</t>
  </si>
  <si>
    <t>8147950 - SO</t>
  </si>
  <si>
    <t>2510000 - UT</t>
  </si>
  <si>
    <t>2520001 - UT</t>
  </si>
  <si>
    <t>2520001 - TF</t>
  </si>
  <si>
    <t>2520002 - TF</t>
  </si>
  <si>
    <t>2520002 - UT</t>
  </si>
  <si>
    <t>2520003 - UT</t>
  </si>
  <si>
    <t>2520003 - TF</t>
  </si>
  <si>
    <t>2520004 - TF</t>
  </si>
  <si>
    <t>2520004 - UT</t>
  </si>
  <si>
    <t>2520005 - UT</t>
  </si>
  <si>
    <t>2520005 - TF</t>
  </si>
  <si>
    <t>2520006 - TF</t>
  </si>
  <si>
    <t>2520006 - UT</t>
  </si>
  <si>
    <t>2520007 - UT</t>
  </si>
  <si>
    <t>2520007 - TF</t>
  </si>
  <si>
    <t>2520008 - TF</t>
  </si>
  <si>
    <t>2520008 - UT</t>
  </si>
  <si>
    <t>2550055 - UT</t>
  </si>
  <si>
    <t>2550056 - UT</t>
  </si>
  <si>
    <t>2550057 - UT</t>
  </si>
  <si>
    <t>2530440 - UT</t>
  </si>
  <si>
    <t>2530615 - UT</t>
  </si>
  <si>
    <t>2530616 - UT</t>
  </si>
  <si>
    <t>2530617 - UT</t>
  </si>
  <si>
    <t>2561051 - UT</t>
  </si>
  <si>
    <t>2561179 - UT</t>
  </si>
  <si>
    <t>2542645 - SO</t>
  </si>
  <si>
    <t>4344445 - SO</t>
  </si>
  <si>
    <t>5045455 - SO</t>
  </si>
  <si>
    <t>6646620 - SO</t>
  </si>
  <si>
    <t>2610000 - UT</t>
  </si>
  <si>
    <t>2620001 - UT</t>
  </si>
  <si>
    <t>2620002 - UT</t>
  </si>
  <si>
    <t>2620002 - TF</t>
  </si>
  <si>
    <t>2620003 - UT</t>
  </si>
  <si>
    <t>2620004 - UT</t>
  </si>
  <si>
    <t>2620005 - UT</t>
  </si>
  <si>
    <t>2620006 - UT</t>
  </si>
  <si>
    <t>2620006 - TF</t>
  </si>
  <si>
    <t>2620007 - TF</t>
  </si>
  <si>
    <t>2620007 - UT</t>
  </si>
  <si>
    <t>2620008 - UT</t>
  </si>
  <si>
    <t>2620009 - UT</t>
  </si>
  <si>
    <t>2620009 - TF</t>
  </si>
  <si>
    <t>2620010 - FT</t>
  </si>
  <si>
    <t>2620010 - UT</t>
  </si>
  <si>
    <t>2650059 - UT</t>
  </si>
  <si>
    <t>2650060 - UT</t>
  </si>
  <si>
    <t>2650273 - UT</t>
  </si>
  <si>
    <t>2650274 - UT</t>
  </si>
  <si>
    <t>2630415 - UT</t>
  </si>
  <si>
    <t>2630451 - UT</t>
  </si>
  <si>
    <t>2630451 - FT</t>
  </si>
  <si>
    <t>2630618 - UT</t>
  </si>
  <si>
    <t>2630619 - UT</t>
  </si>
  <si>
    <t>2630620 - UT</t>
  </si>
  <si>
    <t>2630620 - FT</t>
  </si>
  <si>
    <t>2630621 - UT</t>
  </si>
  <si>
    <t>2630622 - UT</t>
  </si>
  <si>
    <t>2630623 - UT</t>
  </si>
  <si>
    <t>2630624 - UT</t>
  </si>
  <si>
    <t>2630625 - UT</t>
  </si>
  <si>
    <t>2630625 - FT</t>
  </si>
  <si>
    <t>2660932 - UT</t>
  </si>
  <si>
    <t>2661018 - UT</t>
  </si>
  <si>
    <t>2642725 - SO</t>
  </si>
  <si>
    <t>2642735 - SO</t>
  </si>
  <si>
    <t>2642765 - SO</t>
  </si>
  <si>
    <t>2710000 - UT</t>
  </si>
  <si>
    <t>2720001 - TF</t>
  </si>
  <si>
    <t>2720001 - UT</t>
  </si>
  <si>
    <t>2720002 - TF</t>
  </si>
  <si>
    <t>2720002 - UT</t>
  </si>
  <si>
    <t>2720003 - TF</t>
  </si>
  <si>
    <t>2720003 - UT</t>
  </si>
  <si>
    <t>2720004 - TF</t>
  </si>
  <si>
    <t>2720004 - UT</t>
  </si>
  <si>
    <t>2720005 - TF</t>
  </si>
  <si>
    <t>2720005 - UT</t>
  </si>
  <si>
    <t>2720006 - TF</t>
  </si>
  <si>
    <t>2720006 - UT</t>
  </si>
  <si>
    <t>2720007 - TF</t>
  </si>
  <si>
    <t>2720007 - UT</t>
  </si>
  <si>
    <t>2720008 - TF</t>
  </si>
  <si>
    <t>2720008 - UT</t>
  </si>
  <si>
    <t>2720009 - TF</t>
  </si>
  <si>
    <t>2720009 - UT</t>
  </si>
  <si>
    <t>2720010 - TF</t>
  </si>
  <si>
    <t>2720010 - UT</t>
  </si>
  <si>
    <t>2720011 - TF</t>
  </si>
  <si>
    <t>2720011 - UT</t>
  </si>
  <si>
    <t>2720012 - TF</t>
  </si>
  <si>
    <t>2720012 - UT</t>
  </si>
  <si>
    <t>2720013 - TF</t>
  </si>
  <si>
    <t>2720013 - UT</t>
  </si>
  <si>
    <t>2750063 - UT</t>
  </si>
  <si>
    <t>2750064 - UT</t>
  </si>
  <si>
    <t>2750065 - UT</t>
  </si>
  <si>
    <t>2750066 - UT</t>
  </si>
  <si>
    <t>2750067 - UT</t>
  </si>
  <si>
    <t>2750068 - UT</t>
  </si>
  <si>
    <t>2750069 - UT</t>
  </si>
  <si>
    <t>2750070 - UT</t>
  </si>
  <si>
    <t>2730114 - UT</t>
  </si>
  <si>
    <t>5250152 - UT</t>
  </si>
  <si>
    <t>2730422 - UT</t>
  </si>
  <si>
    <t>2730626 - UT</t>
  </si>
  <si>
    <t>2730627 - UT</t>
  </si>
  <si>
    <t>2730628 - UT</t>
  </si>
  <si>
    <t>2730629 - UT</t>
  </si>
  <si>
    <t>2730630 - UT</t>
  </si>
  <si>
    <t>2730631 - UT</t>
  </si>
  <si>
    <t>2730632 - UT</t>
  </si>
  <si>
    <t>2730633 - UT</t>
  </si>
  <si>
    <t>5230784 - UT</t>
  </si>
  <si>
    <t>2742815 - SO</t>
  </si>
  <si>
    <t>2742825 - SO</t>
  </si>
  <si>
    <t>2742855 - SO</t>
  </si>
  <si>
    <t>2742865 - SO</t>
  </si>
  <si>
    <t>2745625 - SO</t>
  </si>
  <si>
    <t>2810000 - UT</t>
  </si>
  <si>
    <t>2820001 - UT</t>
  </si>
  <si>
    <t>2820002 - UT</t>
  </si>
  <si>
    <t>2820002 - TF</t>
  </si>
  <si>
    <t>2820003 - FT</t>
  </si>
  <si>
    <t>2820003 - UT</t>
  </si>
  <si>
    <t>2820004 - UT</t>
  </si>
  <si>
    <t>2820005 - UT</t>
  </si>
  <si>
    <t>2820006 - UT</t>
  </si>
  <si>
    <t>2820006 - TF</t>
  </si>
  <si>
    <t>2820007 - UT</t>
  </si>
  <si>
    <t>2820008 - UT</t>
  </si>
  <si>
    <t>2820009 - UT</t>
  </si>
  <si>
    <t>2820009 - TF</t>
  </si>
  <si>
    <t>2820010 - UT</t>
  </si>
  <si>
    <t>2820011 - UT</t>
  </si>
  <si>
    <t>2820011 - TF</t>
  </si>
  <si>
    <t>2820012 - TF</t>
  </si>
  <si>
    <t>2820012 - UT</t>
  </si>
  <si>
    <t>2820013 - UT</t>
  </si>
  <si>
    <t>2820013 - TF</t>
  </si>
  <si>
    <t>2820014 - TF</t>
  </si>
  <si>
    <t>2820014 - UT</t>
  </si>
  <si>
    <t>2820015 - UT</t>
  </si>
  <si>
    <t>2820015 - TF</t>
  </si>
  <si>
    <t>2850072 - UT</t>
  </si>
  <si>
    <t>2850073 - UT</t>
  </si>
  <si>
    <t>2850074 - UT</t>
  </si>
  <si>
    <t>2850291 - UT</t>
  </si>
  <si>
    <t>2830426 - UT</t>
  </si>
  <si>
    <t>2830461 - UT</t>
  </si>
  <si>
    <t>2830634 - UT</t>
  </si>
  <si>
    <t>2830635 - UT</t>
  </si>
  <si>
    <t>2830636 - UT</t>
  </si>
  <si>
    <t>2830637 - UT</t>
  </si>
  <si>
    <t>2830637 - FT</t>
  </si>
  <si>
    <t>2830638 - FT</t>
  </si>
  <si>
    <t>2830638 - UT</t>
  </si>
  <si>
    <t>2861018 - UT</t>
  </si>
  <si>
    <t>2842920 - SO</t>
  </si>
  <si>
    <t>2842940 - SO</t>
  </si>
  <si>
    <t>2842950 - SO</t>
  </si>
  <si>
    <t>2842980 - SO</t>
  </si>
  <si>
    <t>2910000 - UT</t>
  </si>
  <si>
    <t>2920001 - UT</t>
  </si>
  <si>
    <t>2920001 - TF</t>
  </si>
  <si>
    <t>2920002 - UT</t>
  </si>
  <si>
    <t>2920003 - UT</t>
  </si>
  <si>
    <t>2920003 - TF</t>
  </si>
  <si>
    <t>2920004 - TF</t>
  </si>
  <si>
    <t>2920004 - UT</t>
  </si>
  <si>
    <t>2920005 - UT</t>
  </si>
  <si>
    <t>2920005 - TF</t>
  </si>
  <si>
    <t>2920006 - TF</t>
  </si>
  <si>
    <t>2920006 - UT</t>
  </si>
  <si>
    <t>2920007 - UT</t>
  </si>
  <si>
    <t>2920007 - TF</t>
  </si>
  <si>
    <t>2920008 - TF</t>
  </si>
  <si>
    <t>2920008 - UT</t>
  </si>
  <si>
    <t>2920009 - UT</t>
  </si>
  <si>
    <t>2920009 - TF</t>
  </si>
  <si>
    <t>2950075 - UT</t>
  </si>
  <si>
    <t>2950076 - UT</t>
  </si>
  <si>
    <t>2950077 - UT</t>
  </si>
  <si>
    <t>2950078 - UT</t>
  </si>
  <si>
    <t>2950079 - UT</t>
  </si>
  <si>
    <t>2930323 - UT</t>
  </si>
  <si>
    <t>2960336 - UT</t>
  </si>
  <si>
    <t>2930413 - UT</t>
  </si>
  <si>
    <t>2930639 - UT</t>
  </si>
  <si>
    <t>2930640 - UT</t>
  </si>
  <si>
    <t>2930641 - UT</t>
  </si>
  <si>
    <t>2930642 - UT</t>
  </si>
  <si>
    <t>2930643 - UT</t>
  </si>
  <si>
    <t>2930644 - UT</t>
  </si>
  <si>
    <t>2961053 - UT</t>
  </si>
  <si>
    <t>2943005 - SO</t>
  </si>
  <si>
    <t>2943025 - SO</t>
  </si>
  <si>
    <t>2943030 - SO</t>
  </si>
  <si>
    <t>2943060 - SO</t>
  </si>
  <si>
    <t>2943070 - SO</t>
  </si>
  <si>
    <t>3010000 - UT</t>
  </si>
  <si>
    <t>3020001 - TF</t>
  </si>
  <si>
    <t>3020001 - UT</t>
  </si>
  <si>
    <t>3020002 - TF</t>
  </si>
  <si>
    <t>3020002 - UT</t>
  </si>
  <si>
    <t>3020003 - TF</t>
  </si>
  <si>
    <t>3020003 - UT</t>
  </si>
  <si>
    <t>3020004 - TF</t>
  </si>
  <si>
    <t>3020004 - UT</t>
  </si>
  <si>
    <t>3020005 - UT</t>
  </si>
  <si>
    <t>3020006 - TF</t>
  </si>
  <si>
    <t>3020006 - UT</t>
  </si>
  <si>
    <t>3020007 - TF</t>
  </si>
  <si>
    <t>3020007 - UT</t>
  </si>
  <si>
    <t>3020008 - TF</t>
  </si>
  <si>
    <t>3020008 - UT</t>
  </si>
  <si>
    <t>3020009 - FT</t>
  </si>
  <si>
    <t>3020009 - UT</t>
  </si>
  <si>
    <t>3050080 - UT</t>
  </si>
  <si>
    <t>3050081 - UT</t>
  </si>
  <si>
    <t>3030400 - FT</t>
  </si>
  <si>
    <t>3030400 - UT</t>
  </si>
  <si>
    <t>3030645 - UT</t>
  </si>
  <si>
    <t>3030646 - UT</t>
  </si>
  <si>
    <t>3030647 - UT</t>
  </si>
  <si>
    <t>3030648 - UT</t>
  </si>
  <si>
    <t>3030649 - UT</t>
  </si>
  <si>
    <t>3030762 - UT</t>
  </si>
  <si>
    <t>3030966 - UT</t>
  </si>
  <si>
    <t>3043115 - SO</t>
  </si>
  <si>
    <t>3043125 - SO</t>
  </si>
  <si>
    <t>3043135 - SO</t>
  </si>
  <si>
    <t>3043145 - SO</t>
  </si>
  <si>
    <t>3110000 - UT</t>
  </si>
  <si>
    <t>3120001 - UT</t>
  </si>
  <si>
    <t>3120001 - FT</t>
  </si>
  <si>
    <t>3120002 - UT</t>
  </si>
  <si>
    <t>3120003 - UT</t>
  </si>
  <si>
    <t>3120003 - TF</t>
  </si>
  <si>
    <t>3120004 - UT</t>
  </si>
  <si>
    <t>3120005 - UT</t>
  </si>
  <si>
    <t>3120006 - UT</t>
  </si>
  <si>
    <t>3120007 - UT</t>
  </si>
  <si>
    <t>3120008 - UT</t>
  </si>
  <si>
    <t>3120009 - UT</t>
  </si>
  <si>
    <t>3120010 - UT</t>
  </si>
  <si>
    <t>3120011 - UT</t>
  </si>
  <si>
    <t>3120012 - UT</t>
  </si>
  <si>
    <t>3150082 - UT</t>
  </si>
  <si>
    <t>3160341 - UT</t>
  </si>
  <si>
    <t>3160343 - UT</t>
  </si>
  <si>
    <t>3130650 - UT</t>
  </si>
  <si>
    <t>3130651 - UT</t>
  </si>
  <si>
    <t>3130652 - UT</t>
  </si>
  <si>
    <t>3130653 - UT</t>
  </si>
  <si>
    <t>3130654 - UT</t>
  </si>
  <si>
    <t>3130655 - UT</t>
  </si>
  <si>
    <t>3130656 - UT</t>
  </si>
  <si>
    <t>3130657 - UT</t>
  </si>
  <si>
    <t>3130658 - UT</t>
  </si>
  <si>
    <t>3160973 - UT</t>
  </si>
  <si>
    <t>3160980 - UT</t>
  </si>
  <si>
    <t>3160983 - UT</t>
  </si>
  <si>
    <t>3161031 - UT</t>
  </si>
  <si>
    <t>3161087 - UT</t>
  </si>
  <si>
    <t>3143160 - SO</t>
  </si>
  <si>
    <t>3143180 - SO</t>
  </si>
  <si>
    <t>3143190 - SO</t>
  </si>
  <si>
    <t>3210000 - UT</t>
  </si>
  <si>
    <t>3220001 - UT</t>
  </si>
  <si>
    <t>3220002 - TF</t>
  </si>
  <si>
    <t>3220002 - UT</t>
  </si>
  <si>
    <t>3220003 - TF</t>
  </si>
  <si>
    <t>3220003 - UT</t>
  </si>
  <si>
    <t>3220004 - TF</t>
  </si>
  <si>
    <t>3220004 - UT</t>
  </si>
  <si>
    <t>3220005 - TF</t>
  </si>
  <si>
    <t>3220005 - UT</t>
  </si>
  <si>
    <t>3220006 - UT</t>
  </si>
  <si>
    <t>3220007 - TF</t>
  </si>
  <si>
    <t>3220007 - UT</t>
  </si>
  <si>
    <t>3220008 - UT</t>
  </si>
  <si>
    <t>3220009 - TF</t>
  </si>
  <si>
    <t>3220009 - UT</t>
  </si>
  <si>
    <t>3220010 - FT</t>
  </si>
  <si>
    <t>3220010 - UT</t>
  </si>
  <si>
    <t>3220011 - TF</t>
  </si>
  <si>
    <t>3220011 - UT</t>
  </si>
  <si>
    <t>3220012 - TF</t>
  </si>
  <si>
    <t>3220012 - UT</t>
  </si>
  <si>
    <t>3250083 - UT</t>
  </si>
  <si>
    <t>3250084 - UT</t>
  </si>
  <si>
    <t>3250085 - UT</t>
  </si>
  <si>
    <t>3250086 - UT</t>
  </si>
  <si>
    <t>3250087 - UT</t>
  </si>
  <si>
    <t>3250088 - UT</t>
  </si>
  <si>
    <t>3230502 - FT</t>
  </si>
  <si>
    <t>3230502 - UT</t>
  </si>
  <si>
    <t>3230503 - FT</t>
  </si>
  <si>
    <t>3230503 - UT</t>
  </si>
  <si>
    <t>3230659 - UT</t>
  </si>
  <si>
    <t>3230660 - UT</t>
  </si>
  <si>
    <t>3230661 - UT</t>
  </si>
  <si>
    <t>3230662 - UT</t>
  </si>
  <si>
    <t>3230663 - UT</t>
  </si>
  <si>
    <t>3230664 - UT</t>
  </si>
  <si>
    <t>3230665 - UT</t>
  </si>
  <si>
    <t>3230666 - UT</t>
  </si>
  <si>
    <t>3230969 - UT</t>
  </si>
  <si>
    <t>3261093 - UT</t>
  </si>
  <si>
    <t>3243295 - SO</t>
  </si>
  <si>
    <t>3243305 - SO</t>
  </si>
  <si>
    <t>3243315 - SO</t>
  </si>
  <si>
    <t>3243325 - SO</t>
  </si>
  <si>
    <t>3243330 - SO</t>
  </si>
  <si>
    <t>3243335 - SO</t>
  </si>
  <si>
    <t>3310000 - UT</t>
  </si>
  <si>
    <t>3320001 - TF</t>
  </si>
  <si>
    <t>3320001 - UT</t>
  </si>
  <si>
    <t>3320002 - TF</t>
  </si>
  <si>
    <t>3320002 - UT</t>
  </si>
  <si>
    <t>3320003 - TF</t>
  </si>
  <si>
    <t>3320003 - UT</t>
  </si>
  <si>
    <t>3320004 - FT</t>
  </si>
  <si>
    <t>3320004 - UT</t>
  </si>
  <si>
    <t>3320005 - TF</t>
  </si>
  <si>
    <t>3320005 - UT</t>
  </si>
  <si>
    <t>3320006 - TF</t>
  </si>
  <si>
    <t>3320006 - UT</t>
  </si>
  <si>
    <t>3320007 - TF</t>
  </si>
  <si>
    <t>3320007 - UT</t>
  </si>
  <si>
    <t>3320008 - TF</t>
  </si>
  <si>
    <t>3320008 - UT</t>
  </si>
  <si>
    <t>3320009 - TF</t>
  </si>
  <si>
    <t>3320009 - UT</t>
  </si>
  <si>
    <t>3320010 - TF</t>
  </si>
  <si>
    <t>3320010 - UT</t>
  </si>
  <si>
    <t>3320011 - TF</t>
  </si>
  <si>
    <t>3320011 - UT</t>
  </si>
  <si>
    <t>3320012 - TF</t>
  </si>
  <si>
    <t>3320012 - UT</t>
  </si>
  <si>
    <t>3320013 - TF</t>
  </si>
  <si>
    <t>3320013 - UT</t>
  </si>
  <si>
    <t>3350089 - UT</t>
  </si>
  <si>
    <t>3350090 - UT</t>
  </si>
  <si>
    <t>3350091 - UT</t>
  </si>
  <si>
    <t>3330203 - UT</t>
  </si>
  <si>
    <t>3350293 - UT</t>
  </si>
  <si>
    <t>3330667 - UT</t>
  </si>
  <si>
    <t>3330668 - UT</t>
  </si>
  <si>
    <t>3330669 - UT</t>
  </si>
  <si>
    <t>3330670 - UT</t>
  </si>
  <si>
    <t>3330671 - UT</t>
  </si>
  <si>
    <t>3330672 - UT</t>
  </si>
  <si>
    <t>3330673 - UT</t>
  </si>
  <si>
    <t>3330674 - UT</t>
  </si>
  <si>
    <t>3330675 - UT</t>
  </si>
  <si>
    <t>3330676 - UT</t>
  </si>
  <si>
    <t>3330677 - UT</t>
  </si>
  <si>
    <t>3330678 - UT</t>
  </si>
  <si>
    <t>3330679 - UT</t>
  </si>
  <si>
    <t>3330680 - UT</t>
  </si>
  <si>
    <t>3361071 - UT</t>
  </si>
  <si>
    <t>3343405 - SO</t>
  </si>
  <si>
    <t>3343415 - SO</t>
  </si>
  <si>
    <t>3343435 - SO</t>
  </si>
  <si>
    <t>3343445 - SO</t>
  </si>
  <si>
    <t>3343455 - SO</t>
  </si>
  <si>
    <t>6846795 - SO</t>
  </si>
  <si>
    <t>8948305 - SO</t>
  </si>
  <si>
    <t>3410000 - UT</t>
  </si>
  <si>
    <t>3420001 - UT</t>
  </si>
  <si>
    <t>3420001 - TF</t>
  </si>
  <si>
    <t>3420002 - TF</t>
  </si>
  <si>
    <t>3420002 - UT</t>
  </si>
  <si>
    <t>3420003 - UT</t>
  </si>
  <si>
    <t>3420003 - TF</t>
  </si>
  <si>
    <t>3420004 - TF</t>
  </si>
  <si>
    <t>3420004 - UT</t>
  </si>
  <si>
    <t>3420005 - UT</t>
  </si>
  <si>
    <t>3420005 - TF</t>
  </si>
  <si>
    <t>3420006 - TF</t>
  </si>
  <si>
    <t>3420006 - UT</t>
  </si>
  <si>
    <t>3420007 - UT</t>
  </si>
  <si>
    <t>3420007 - TF</t>
  </si>
  <si>
    <t>3420008 - TF</t>
  </si>
  <si>
    <t>3420008 - UT</t>
  </si>
  <si>
    <t>3420009 - UT</t>
  </si>
  <si>
    <t>3420009 - TF</t>
  </si>
  <si>
    <t>3420010 - TF</t>
  </si>
  <si>
    <t>3420010 - UT</t>
  </si>
  <si>
    <t>3420011 - UT</t>
  </si>
  <si>
    <t>3420011 - TF</t>
  </si>
  <si>
    <t>3450094 - UT</t>
  </si>
  <si>
    <t>3430110 - UT</t>
  </si>
  <si>
    <t>3450282 - UT</t>
  </si>
  <si>
    <t>3430681 - UT</t>
  </si>
  <si>
    <t>3430682 - UT</t>
  </si>
  <si>
    <t>3461027 - UT</t>
  </si>
  <si>
    <t>3443460 - SO</t>
  </si>
  <si>
    <t>3443470 - SO</t>
  </si>
  <si>
    <t>3443480 - SO</t>
  </si>
  <si>
    <t>3443490 - SO</t>
  </si>
  <si>
    <t>3443500 - SO</t>
  </si>
  <si>
    <t>3510000 - UT</t>
  </si>
  <si>
    <t>3520001 - TF</t>
  </si>
  <si>
    <t>3520001 - UT</t>
  </si>
  <si>
    <t>3520002 - TF</t>
  </si>
  <si>
    <t>3520002 - UT</t>
  </si>
  <si>
    <t>3520003 - TF</t>
  </si>
  <si>
    <t>3520003 - UT</t>
  </si>
  <si>
    <t>3520004 - TF</t>
  </si>
  <si>
    <t>3520004 - UT</t>
  </si>
  <si>
    <t>3520005 - TF</t>
  </si>
  <si>
    <t>3520005 - UT</t>
  </si>
  <si>
    <t>3520006 - TF</t>
  </si>
  <si>
    <t>3520006 - UT</t>
  </si>
  <si>
    <t>3520007 - TF</t>
  </si>
  <si>
    <t>3520007 - UT</t>
  </si>
  <si>
    <t>3520008 - TF</t>
  </si>
  <si>
    <t>3520008 - UT</t>
  </si>
  <si>
    <t>3520009 - TF</t>
  </si>
  <si>
    <t>3520009 - UT</t>
  </si>
  <si>
    <t>3520010 - TF</t>
  </si>
  <si>
    <t>3520010 - UT</t>
  </si>
  <si>
    <t>3520011 - TF</t>
  </si>
  <si>
    <t>3520011 - UT</t>
  </si>
  <si>
    <t>3520012 - TF</t>
  </si>
  <si>
    <t>3520012 - UT</t>
  </si>
  <si>
    <t>3550096 - UT</t>
  </si>
  <si>
    <t>3550098 - UT</t>
  </si>
  <si>
    <t>3550099 - UT</t>
  </si>
  <si>
    <t>3550302 - UT</t>
  </si>
  <si>
    <t>3530307 - UT</t>
  </si>
  <si>
    <t>3530683 - UT</t>
  </si>
  <si>
    <t>9030684 - UT</t>
  </si>
  <si>
    <t>3530685 - UT</t>
  </si>
  <si>
    <t>3530686 - UT</t>
  </si>
  <si>
    <t>3530687 - UT</t>
  </si>
  <si>
    <t>3561055 - UT</t>
  </si>
  <si>
    <t>3543625 - SO</t>
  </si>
  <si>
    <t>3610000 - UT</t>
  </si>
  <si>
    <t>3620001 - UT</t>
  </si>
  <si>
    <t>3620002 - UT</t>
  </si>
  <si>
    <t>3620002 - FT</t>
  </si>
  <si>
    <t>3620003 - UT</t>
  </si>
  <si>
    <t>3620004 - UT</t>
  </si>
  <si>
    <t>3620005 - UT</t>
  </si>
  <si>
    <t>3620006 - UT</t>
  </si>
  <si>
    <t>3620007 - UT</t>
  </si>
  <si>
    <t>3620008 - UT</t>
  </si>
  <si>
    <t>3620009 - UT</t>
  </si>
  <si>
    <t>3620010 - UT</t>
  </si>
  <si>
    <t>3620011 - UT</t>
  </si>
  <si>
    <t>3620012 - UT</t>
  </si>
  <si>
    <t>3650100 - UT</t>
  </si>
  <si>
    <t>3650289 - UT</t>
  </si>
  <si>
    <t>3630314 - UT</t>
  </si>
  <si>
    <t>3660339 - UT</t>
  </si>
  <si>
    <t>3630688 - UT</t>
  </si>
  <si>
    <t>3630689 - UT</t>
  </si>
  <si>
    <t>3630690 - UT</t>
  </si>
  <si>
    <t>3661014 - UT</t>
  </si>
  <si>
    <t>3661081 - UT</t>
  </si>
  <si>
    <t>3661083 - UT</t>
  </si>
  <si>
    <t>3661084 - UT</t>
  </si>
  <si>
    <t>3661085 - UT</t>
  </si>
  <si>
    <t>3661086 - UT</t>
  </si>
  <si>
    <t>3661087 - UT</t>
  </si>
  <si>
    <t>3661088 - UT</t>
  </si>
  <si>
    <t>3661089 - UT</t>
  </si>
  <si>
    <t>3643640 - SO</t>
  </si>
  <si>
    <t>3643675 - SO</t>
  </si>
  <si>
    <t>3643695 - SO</t>
  </si>
  <si>
    <t>3643710 - SO</t>
  </si>
  <si>
    <t>3710000 - UT</t>
  </si>
  <si>
    <t>3720001 - UT</t>
  </si>
  <si>
    <t>3720001 - TF</t>
  </si>
  <si>
    <t>3720002 - TF</t>
  </si>
  <si>
    <t>3720002 - UT</t>
  </si>
  <si>
    <t>3720003 - UT</t>
  </si>
  <si>
    <t>3720003 - TF</t>
  </si>
  <si>
    <t>3720004 - TF</t>
  </si>
  <si>
    <t>3720004 - UT</t>
  </si>
  <si>
    <t>3720005 - UT</t>
  </si>
  <si>
    <t>3720005 - TF</t>
  </si>
  <si>
    <t>3720006 - TF</t>
  </si>
  <si>
    <t>3720006 - UT</t>
  </si>
  <si>
    <t>3720007 - UT</t>
  </si>
  <si>
    <t>3720007 - TF</t>
  </si>
  <si>
    <t>3720008 - TF</t>
  </si>
  <si>
    <t>3720008 - UT</t>
  </si>
  <si>
    <t>3720009 - UT</t>
  </si>
  <si>
    <t>3720009 - TF</t>
  </si>
  <si>
    <t>3720010 - TF</t>
  </si>
  <si>
    <t>3720010 - UT</t>
  </si>
  <si>
    <t>3720011 - UT</t>
  </si>
  <si>
    <t>3720011 - TF</t>
  </si>
  <si>
    <t>3720012 - TF</t>
  </si>
  <si>
    <t>3720012 - UT</t>
  </si>
  <si>
    <t>3720013 - UT</t>
  </si>
  <si>
    <t>3720013 - TF</t>
  </si>
  <si>
    <t>3750103 - UT</t>
  </si>
  <si>
    <t>3750266 - UT</t>
  </si>
  <si>
    <t>3760328 - UT</t>
  </si>
  <si>
    <t>3730437 - UT</t>
  </si>
  <si>
    <t>3730691 - UT</t>
  </si>
  <si>
    <t>3730692 - UT</t>
  </si>
  <si>
    <t>3730693 - UT</t>
  </si>
  <si>
    <t>3743785 - SO</t>
  </si>
  <si>
    <t>3743815 - SO</t>
  </si>
  <si>
    <t>6646630 - SO</t>
  </si>
  <si>
    <t>3810000 - UT</t>
  </si>
  <si>
    <t>3820001 - UT</t>
  </si>
  <si>
    <t>3820001 - TF</t>
  </si>
  <si>
    <t>3820002 - TF</t>
  </si>
  <si>
    <t>3820002 - UT</t>
  </si>
  <si>
    <t>3820003 - UT</t>
  </si>
  <si>
    <t>3820003 - TF</t>
  </si>
  <si>
    <t>3820004 - TF</t>
  </si>
  <si>
    <t>3820004 - UT</t>
  </si>
  <si>
    <t>3820005 - UT</t>
  </si>
  <si>
    <t>3820005 - TF</t>
  </si>
  <si>
    <t>3820006 - TF</t>
  </si>
  <si>
    <t>3820006 - UT</t>
  </si>
  <si>
    <t>3820007 - UT</t>
  </si>
  <si>
    <t>3820007 - TF</t>
  </si>
  <si>
    <t>3820008 - TF</t>
  </si>
  <si>
    <t>3820008 - UT</t>
  </si>
  <si>
    <t>3820009 - UT</t>
  </si>
  <si>
    <t>3820009 - TF</t>
  </si>
  <si>
    <t>3820010 - TF</t>
  </si>
  <si>
    <t>3820010 - UT</t>
  </si>
  <si>
    <t>3820011 - UT</t>
  </si>
  <si>
    <t>3820011 - TF</t>
  </si>
  <si>
    <t>3820012 - TF</t>
  </si>
  <si>
    <t>3820012 - UT</t>
  </si>
  <si>
    <t>3850107 - UT</t>
  </si>
  <si>
    <t>3850267 - UT</t>
  </si>
  <si>
    <t>3830417 - UT</t>
  </si>
  <si>
    <t>3830694 - UT</t>
  </si>
  <si>
    <t>3830695 - UT</t>
  </si>
  <si>
    <t>3830696 - UT</t>
  </si>
  <si>
    <t>3830697 - UT</t>
  </si>
  <si>
    <t>3910000 - UT</t>
  </si>
  <si>
    <t>3920001 - UT</t>
  </si>
  <si>
    <t>3920001 - TF</t>
  </si>
  <si>
    <t>3920002 - TF</t>
  </si>
  <si>
    <t>3920002 - UT</t>
  </si>
  <si>
    <t>3920003 - UT</t>
  </si>
  <si>
    <t>3920003 - TF</t>
  </si>
  <si>
    <t>3920004 - TF</t>
  </si>
  <si>
    <t>3920004 - UT</t>
  </si>
  <si>
    <t>3920005 - UT</t>
  </si>
  <si>
    <t>3920005 - TF</t>
  </si>
  <si>
    <t>3920006 - TF</t>
  </si>
  <si>
    <t>3920006 - UT</t>
  </si>
  <si>
    <t>3920007 - UT</t>
  </si>
  <si>
    <t>3920007 - TF</t>
  </si>
  <si>
    <t>3920008 - TF</t>
  </si>
  <si>
    <t>3920008 - UT</t>
  </si>
  <si>
    <t>3920009 - UT</t>
  </si>
  <si>
    <t>3920009 - TF</t>
  </si>
  <si>
    <t>3920010 - TF</t>
  </si>
  <si>
    <t>3920010 - UT</t>
  </si>
  <si>
    <t>3950109 - UT</t>
  </si>
  <si>
    <t>3930316 - UT</t>
  </si>
  <si>
    <t>3930698 - UT</t>
  </si>
  <si>
    <t>3930699 - UT</t>
  </si>
  <si>
    <t>3930700 - UT</t>
  </si>
  <si>
    <t>3943995 - SO</t>
  </si>
  <si>
    <t>3944000 - SO</t>
  </si>
  <si>
    <t>4010000 - UT</t>
  </si>
  <si>
    <t>4020001 - UT</t>
  </si>
  <si>
    <t>4020001 - TF</t>
  </si>
  <si>
    <t>4020002 - TF</t>
  </si>
  <si>
    <t>4020002 - UT</t>
  </si>
  <si>
    <t>4020003 - UT</t>
  </si>
  <si>
    <t>4020003 - TF</t>
  </si>
  <si>
    <t>4020004 - TF</t>
  </si>
  <si>
    <t>4020004 - UT</t>
  </si>
  <si>
    <t>4020005 - UT</t>
  </si>
  <si>
    <t>4020005 - TF</t>
  </si>
  <si>
    <t>4020006 - TF</t>
  </si>
  <si>
    <t>4020006 - UT</t>
  </si>
  <si>
    <t>4020007 - UT</t>
  </si>
  <si>
    <t>4020007 - TF</t>
  </si>
  <si>
    <t>4020008 - TF</t>
  </si>
  <si>
    <t>4020008 - UT</t>
  </si>
  <si>
    <t>4020009 - UT</t>
  </si>
  <si>
    <t>4020009 - TF</t>
  </si>
  <si>
    <t>4020010 - TF</t>
  </si>
  <si>
    <t>4020010 - UT</t>
  </si>
  <si>
    <t>4020011 - UT</t>
  </si>
  <si>
    <t>4020011 - TF</t>
  </si>
  <si>
    <t>4050110 - UT</t>
  </si>
  <si>
    <t>4030441 - UT</t>
  </si>
  <si>
    <t>4030701 - UT</t>
  </si>
  <si>
    <t>4044015 - SO</t>
  </si>
  <si>
    <t>4110000 - UT</t>
  </si>
  <si>
    <t>4120001 - TF</t>
  </si>
  <si>
    <t>4120001 - UT</t>
  </si>
  <si>
    <t>4120002 - UT</t>
  </si>
  <si>
    <t>4120003 - TF</t>
  </si>
  <si>
    <t>4120003 - UT</t>
  </si>
  <si>
    <t>4120004 - UT</t>
  </si>
  <si>
    <t>4120006 - UT</t>
  </si>
  <si>
    <t>4120007 - TF</t>
  </si>
  <si>
    <t>4120007 - UT</t>
  </si>
  <si>
    <t>4120009 - UT</t>
  </si>
  <si>
    <t>4150112 - UT</t>
  </si>
  <si>
    <t>4150113 - UT</t>
  </si>
  <si>
    <t>4130317 - UT</t>
  </si>
  <si>
    <t>4130318 - UT</t>
  </si>
  <si>
    <t>4130702 - UT</t>
  </si>
  <si>
    <t>4130704 - UT</t>
  </si>
  <si>
    <t>4130705 - UT</t>
  </si>
  <si>
    <t>4130706 - UT</t>
  </si>
  <si>
    <t>4130707 - MS</t>
  </si>
  <si>
    <t>4130707 - UT</t>
  </si>
  <si>
    <t>4160970 - UT</t>
  </si>
  <si>
    <t>4160974 - UT</t>
  </si>
  <si>
    <t>4160979 - UT</t>
  </si>
  <si>
    <t>4160991 - UT</t>
  </si>
  <si>
    <t>4161028 - UT</t>
  </si>
  <si>
    <t>4161030 - UT</t>
  </si>
  <si>
    <t>4161035 - UT</t>
  </si>
  <si>
    <t>4144145 - SO</t>
  </si>
  <si>
    <t>4144205 - SO</t>
  </si>
  <si>
    <t>4144225 - SO</t>
  </si>
  <si>
    <t>4144245 - SO</t>
  </si>
  <si>
    <t>4144255 - SO</t>
  </si>
  <si>
    <t>4210000 - UT</t>
  </si>
  <si>
    <t>4220001 - TF</t>
  </si>
  <si>
    <t>4220001 - UT</t>
  </si>
  <si>
    <t>4220002 - TF</t>
  </si>
  <si>
    <t>4220002 - UT</t>
  </si>
  <si>
    <t>4220003 - TF</t>
  </si>
  <si>
    <t>4220003 - UT</t>
  </si>
  <si>
    <t>4220004 - UT</t>
  </si>
  <si>
    <t>4220005 - TF</t>
  </si>
  <si>
    <t>4220005 - UT</t>
  </si>
  <si>
    <t>4220006 - TF</t>
  </si>
  <si>
    <t>4220006 - UT</t>
  </si>
  <si>
    <t>4220007 - TF</t>
  </si>
  <si>
    <t>4220007 - UT</t>
  </si>
  <si>
    <t>4220008 - UT</t>
  </si>
  <si>
    <t>4220009 - TF</t>
  </si>
  <si>
    <t>4220009 - UT</t>
  </si>
  <si>
    <t>4220010 - TF</t>
  </si>
  <si>
    <t>4220010 - UT</t>
  </si>
  <si>
    <t>4250114 - UT</t>
  </si>
  <si>
    <t>4250116 - UT</t>
  </si>
  <si>
    <t>4230300 - UT</t>
  </si>
  <si>
    <t>4230448 - UT</t>
  </si>
  <si>
    <t>4230708 - UT</t>
  </si>
  <si>
    <t>4230709 - UT</t>
  </si>
  <si>
    <t>4230710 - UT</t>
  </si>
  <si>
    <t>4230711 - UT</t>
  </si>
  <si>
    <t>4230712 - UT</t>
  </si>
  <si>
    <t>4230713 - UT</t>
  </si>
  <si>
    <t>4230714 - UT</t>
  </si>
  <si>
    <t>4260936 - UT</t>
  </si>
  <si>
    <t>4260952 - UT</t>
  </si>
  <si>
    <t>4260953 - UT</t>
  </si>
  <si>
    <t>4260954 - UT</t>
  </si>
  <si>
    <t>4261056 - UT</t>
  </si>
  <si>
    <t>4244315 - SO</t>
  </si>
  <si>
    <t>4244325 - SO</t>
  </si>
  <si>
    <t>4244335 - SO</t>
  </si>
  <si>
    <t>4310000 - UT</t>
  </si>
  <si>
    <t>4320001 - UT</t>
  </si>
  <si>
    <t>4320001 - TF</t>
  </si>
  <si>
    <t>4320002 - TF</t>
  </si>
  <si>
    <t>4320002 - UT</t>
  </si>
  <si>
    <t>4320003 - UT</t>
  </si>
  <si>
    <t>4320003 - TF</t>
  </si>
  <si>
    <t>4320004 - UT</t>
  </si>
  <si>
    <t>4320004 - TF</t>
  </si>
  <si>
    <t>4320005 - TF</t>
  </si>
  <si>
    <t>4320005 - UT</t>
  </si>
  <si>
    <t>4320006 - UT</t>
  </si>
  <si>
    <t>4320006 - TF</t>
  </si>
  <si>
    <t>4320007 - TF</t>
  </si>
  <si>
    <t>4320007 - UT</t>
  </si>
  <si>
    <t>4320008 - UT</t>
  </si>
  <si>
    <t>4320008 - TF</t>
  </si>
  <si>
    <t>4320009 - TF</t>
  </si>
  <si>
    <t>4320009 - UT</t>
  </si>
  <si>
    <t>4320010 - UT</t>
  </si>
  <si>
    <t>4320010 - TF</t>
  </si>
  <si>
    <t>4320011 - TF</t>
  </si>
  <si>
    <t>4320011 - UT</t>
  </si>
  <si>
    <t>4320012 - UT</t>
  </si>
  <si>
    <t>4320012 - TF</t>
  </si>
  <si>
    <t>4320013 - FT</t>
  </si>
  <si>
    <t>4320013 - UT</t>
  </si>
  <si>
    <t>4320014 - UT</t>
  </si>
  <si>
    <t>4320014 - FT</t>
  </si>
  <si>
    <t>4320015 - TF</t>
  </si>
  <si>
    <t>4320015 - UT</t>
  </si>
  <si>
    <t>4320016 - UT</t>
  </si>
  <si>
    <t>4320016 - TF</t>
  </si>
  <si>
    <t>4320017 - UT</t>
  </si>
  <si>
    <t>4350118 - UT</t>
  </si>
  <si>
    <t>4350119 - UT</t>
  </si>
  <si>
    <t>4350120 - UT</t>
  </si>
  <si>
    <t>4350121 - UT</t>
  </si>
  <si>
    <t>4350268 - UT</t>
  </si>
  <si>
    <t>4350303 - UT</t>
  </si>
  <si>
    <t>4330414 - UT</t>
  </si>
  <si>
    <t>4330414 - FT</t>
  </si>
  <si>
    <t>4330715 - UT</t>
  </si>
  <si>
    <t>4330716 - UT</t>
  </si>
  <si>
    <t>4330717 - UT</t>
  </si>
  <si>
    <t>4330718 - UT</t>
  </si>
  <si>
    <t>4330719 - UT</t>
  </si>
  <si>
    <t>4330720 - UT</t>
  </si>
  <si>
    <t>4330721 - UT</t>
  </si>
  <si>
    <t>4330722 - UT</t>
  </si>
  <si>
    <t>4330723 - UT</t>
  </si>
  <si>
    <t>4330724 - UT</t>
  </si>
  <si>
    <t>4330726 - UT</t>
  </si>
  <si>
    <t>4361057 - UT</t>
  </si>
  <si>
    <t>4344345 - SO</t>
  </si>
  <si>
    <t>4344415 - SO</t>
  </si>
  <si>
    <t>4344455 - SO</t>
  </si>
  <si>
    <t>5045495 - SO</t>
  </si>
  <si>
    <t>4410000 - UT</t>
  </si>
  <si>
    <t>4420001 - TF</t>
  </si>
  <si>
    <t>4420001 - UT</t>
  </si>
  <si>
    <t>4420002 - TF</t>
  </si>
  <si>
    <t>4420002 - UT</t>
  </si>
  <si>
    <t>4420003 - TF</t>
  </si>
  <si>
    <t>4420003 - UT</t>
  </si>
  <si>
    <t>4420004 - TF</t>
  </si>
  <si>
    <t>4420004 - UT</t>
  </si>
  <si>
    <t>4420005 - TF</t>
  </si>
  <si>
    <t>4420005 - UT</t>
  </si>
  <si>
    <t>4420006 - TF</t>
  </si>
  <si>
    <t>4420006 - UT</t>
  </si>
  <si>
    <t>4420007 - TF</t>
  </si>
  <si>
    <t>4420007 - UT</t>
  </si>
  <si>
    <t>4420008 - TF</t>
  </si>
  <si>
    <t>4420008 - UT</t>
  </si>
  <si>
    <t>4420009 - TF</t>
  </si>
  <si>
    <t>4420009 - UT</t>
  </si>
  <si>
    <t>4420010 - TF</t>
  </si>
  <si>
    <t>4420010 - UT</t>
  </si>
  <si>
    <t>4420011 - TF</t>
  </si>
  <si>
    <t>4420011 - UT</t>
  </si>
  <si>
    <t>4450122 - UT</t>
  </si>
  <si>
    <t>4430727 - UT</t>
  </si>
  <si>
    <t>4430728 - UT</t>
  </si>
  <si>
    <t>4430729 - UT</t>
  </si>
  <si>
    <t>4430811 - UT</t>
  </si>
  <si>
    <t>7644515 - SO</t>
  </si>
  <si>
    <t>4444525 - SO</t>
  </si>
  <si>
    <t>4444535 - SO</t>
  </si>
  <si>
    <t>4510000 - UT</t>
  </si>
  <si>
    <t>4520001 - UT</t>
  </si>
  <si>
    <t>4520001 - TA</t>
  </si>
  <si>
    <t>4520001 - TB</t>
  </si>
  <si>
    <t>4520002 - TF</t>
  </si>
  <si>
    <t>4520002 - UT</t>
  </si>
  <si>
    <t>4520003 - UT</t>
  </si>
  <si>
    <t>4520003 - TF</t>
  </si>
  <si>
    <t>4520004 - TF</t>
  </si>
  <si>
    <t>4520004 - UT</t>
  </si>
  <si>
    <t>4520005 - UT</t>
  </si>
  <si>
    <t>4520005 - TF</t>
  </si>
  <si>
    <t>4520006 - TF</t>
  </si>
  <si>
    <t>4520006 - UT</t>
  </si>
  <si>
    <t>4520007 - UT</t>
  </si>
  <si>
    <t>4520008 - UT</t>
  </si>
  <si>
    <t>4520009 - UT</t>
  </si>
  <si>
    <t>4520009 - TF</t>
  </si>
  <si>
    <t>4520010 - TF</t>
  </si>
  <si>
    <t>4520010 - UT</t>
  </si>
  <si>
    <t>4520011 - UT</t>
  </si>
  <si>
    <t>4520011 - TF</t>
  </si>
  <si>
    <t>4530101 - UT</t>
  </si>
  <si>
    <t>4530104 - UT</t>
  </si>
  <si>
    <t>4530108 - UT</t>
  </si>
  <si>
    <t>4550124 - UT</t>
  </si>
  <si>
    <t>4550125 - UT</t>
  </si>
  <si>
    <t>4550126 - UT</t>
  </si>
  <si>
    <t>4550127 - UT</t>
  </si>
  <si>
    <t>4550128 - UT</t>
  </si>
  <si>
    <t>4550129 - UT</t>
  </si>
  <si>
    <t>4530202 - UT</t>
  </si>
  <si>
    <t>4550276 - UT</t>
  </si>
  <si>
    <t>4530321 - UT</t>
  </si>
  <si>
    <t>4530322 - UT</t>
  </si>
  <si>
    <t>4530401 - UT</t>
  </si>
  <si>
    <t>4530504 - UT</t>
  </si>
  <si>
    <t>4530505 - UT</t>
  </si>
  <si>
    <t>4530506 - UT</t>
  </si>
  <si>
    <t>4530507 - UT</t>
  </si>
  <si>
    <t>4530512 - UT</t>
  </si>
  <si>
    <t>4530512 - FT</t>
  </si>
  <si>
    <t>4530730 - UT</t>
  </si>
  <si>
    <t>4530731 - UT</t>
  </si>
  <si>
    <t>4530732 - UT</t>
  </si>
  <si>
    <t>4530733 - UT</t>
  </si>
  <si>
    <t>4530734 - UT</t>
  </si>
  <si>
    <t>4530735 - UT</t>
  </si>
  <si>
    <t>4530736 - UT</t>
  </si>
  <si>
    <t>4560808 - UT</t>
  </si>
  <si>
    <t>4560810 - UT</t>
  </si>
  <si>
    <t>4560811 - UT</t>
  </si>
  <si>
    <t>4560812 - UT</t>
  </si>
  <si>
    <t>4560813 - UT</t>
  </si>
  <si>
    <t>4560814 - UT</t>
  </si>
  <si>
    <t>4560815 - UT</t>
  </si>
  <si>
    <t>4560816 - UT</t>
  </si>
  <si>
    <t>4560959 - UT</t>
  </si>
  <si>
    <t>4560961 - UT</t>
  </si>
  <si>
    <t>4560995 - UT</t>
  </si>
  <si>
    <t>4561002 - UT</t>
  </si>
  <si>
    <t>4561058 - UT</t>
  </si>
  <si>
    <t>4544580 - SO</t>
  </si>
  <si>
    <t>4544590 - SO</t>
  </si>
  <si>
    <t>4544600 - SO</t>
  </si>
  <si>
    <t>4544615 - SO</t>
  </si>
  <si>
    <t>4544645 - SO</t>
  </si>
  <si>
    <t>4544650 - SO</t>
  </si>
  <si>
    <t>4544660 - SO</t>
  </si>
  <si>
    <t>4544670 - SO</t>
  </si>
  <si>
    <t>4544680 - SO</t>
  </si>
  <si>
    <t>4544690 - SO</t>
  </si>
  <si>
    <t>4544700 - SO</t>
  </si>
  <si>
    <t>4544710 - SO</t>
  </si>
  <si>
    <t>4544720 - SO</t>
  </si>
  <si>
    <t>4544730 - SO</t>
  </si>
  <si>
    <t>4544740 - SO</t>
  </si>
  <si>
    <t>4544760 - SO</t>
  </si>
  <si>
    <t>4610000 - UT</t>
  </si>
  <si>
    <t>4620001 - UT</t>
  </si>
  <si>
    <t>4620001 - TF</t>
  </si>
  <si>
    <t>4620002 - TF</t>
  </si>
  <si>
    <t>4620002 - UT</t>
  </si>
  <si>
    <t>4620003 - UT</t>
  </si>
  <si>
    <t>4620003 - TF</t>
  </si>
  <si>
    <t>4620004 - TF</t>
  </si>
  <si>
    <t>4620004 - UT</t>
  </si>
  <si>
    <t>4620005 - UT</t>
  </si>
  <si>
    <t>4620005 - TF</t>
  </si>
  <si>
    <t>4620006 - TF</t>
  </si>
  <si>
    <t>4620006 - UT</t>
  </si>
  <si>
    <t>4620007 - UT</t>
  </si>
  <si>
    <t>4620007 - TF</t>
  </si>
  <si>
    <t>4620008 - UT</t>
  </si>
  <si>
    <t>4620009 - UT</t>
  </si>
  <si>
    <t>4620009 - TF</t>
  </si>
  <si>
    <t>4620010 - TF</t>
  </si>
  <si>
    <t>4620010 - UT</t>
  </si>
  <si>
    <t>4620011 - UT</t>
  </si>
  <si>
    <t>4620011 - TF</t>
  </si>
  <si>
    <t>4620012 - UT</t>
  </si>
  <si>
    <t>4620013 - UT</t>
  </si>
  <si>
    <t>4620013 - TF</t>
  </si>
  <si>
    <t>4620014 - TF</t>
  </si>
  <si>
    <t>4620014 - UT</t>
  </si>
  <si>
    <t>4620015 - UT</t>
  </si>
  <si>
    <t>4620015 - TF</t>
  </si>
  <si>
    <t>4620016 - TF</t>
  </si>
  <si>
    <t>4620016 - UT</t>
  </si>
  <si>
    <t>4620017 - UT</t>
  </si>
  <si>
    <t>4620017 - TF</t>
  </si>
  <si>
    <t>4620018 - TF</t>
  </si>
  <si>
    <t>4620018 - UT</t>
  </si>
  <si>
    <t>4620019 - UT</t>
  </si>
  <si>
    <t>4620019 - TF</t>
  </si>
  <si>
    <t>4620020 - TF</t>
  </si>
  <si>
    <t>4620020 - UT</t>
  </si>
  <si>
    <t>4620021 - UT</t>
  </si>
  <si>
    <t>4620021 - TF</t>
  </si>
  <si>
    <t>4630115 - UT</t>
  </si>
  <si>
    <t>4650130 - UT</t>
  </si>
  <si>
    <t>4650131 - UT</t>
  </si>
  <si>
    <t>4650132 - UT</t>
  </si>
  <si>
    <t>4630201 - UT</t>
  </si>
  <si>
    <t>4650277 - UT</t>
  </si>
  <si>
    <t>4650281 - UT</t>
  </si>
  <si>
    <t>4660665 - FT</t>
  </si>
  <si>
    <t>4630736 - UT</t>
  </si>
  <si>
    <t>4630737 - UT</t>
  </si>
  <si>
    <t>4630738 - UT</t>
  </si>
  <si>
    <t>4630739 - UT</t>
  </si>
  <si>
    <t>4630740 - UT</t>
  </si>
  <si>
    <t>4630741 - UT</t>
  </si>
  <si>
    <t>4630742 - UT</t>
  </si>
  <si>
    <t>4630743 - UT</t>
  </si>
  <si>
    <t>4630744 - UT</t>
  </si>
  <si>
    <t>4660817 - UT</t>
  </si>
  <si>
    <t>4660978 - UT</t>
  </si>
  <si>
    <t>4661020 - UT</t>
  </si>
  <si>
    <t>4644805 - SO</t>
  </si>
  <si>
    <t>4644860 - SO</t>
  </si>
  <si>
    <t>4644915 - SO</t>
  </si>
  <si>
    <t>4644925 - SO</t>
  </si>
  <si>
    <t>4644940 - SO</t>
  </si>
  <si>
    <t>4644945 - SO</t>
  </si>
  <si>
    <t>7147150 - SO</t>
  </si>
  <si>
    <t>4710000 - UT</t>
  </si>
  <si>
    <t>4720001 - UT</t>
  </si>
  <si>
    <t>4720001 - TF</t>
  </si>
  <si>
    <t>4720002 - UT</t>
  </si>
  <si>
    <t>4720003 - UT</t>
  </si>
  <si>
    <t>4720003 - TF</t>
  </si>
  <si>
    <t>4720004 - TF</t>
  </si>
  <si>
    <t>4720004 - UT</t>
  </si>
  <si>
    <t>4720005 - UT</t>
  </si>
  <si>
    <t>4720005 - TF</t>
  </si>
  <si>
    <t>4720006 - TF</t>
  </si>
  <si>
    <t>4720006 - UT</t>
  </si>
  <si>
    <t>4720007 - UT</t>
  </si>
  <si>
    <t>4720007 - TF</t>
  </si>
  <si>
    <t>4720008 - FT</t>
  </si>
  <si>
    <t>4720008 - UT</t>
  </si>
  <si>
    <t>4720009 - UT</t>
  </si>
  <si>
    <t>4720009 - TF</t>
  </si>
  <si>
    <t>4750135 - UT</t>
  </si>
  <si>
    <t>4750136 - UT</t>
  </si>
  <si>
    <t>4730315 - UT</t>
  </si>
  <si>
    <t>4730445 - UT</t>
  </si>
  <si>
    <t>4730745 - UT</t>
  </si>
  <si>
    <t>4761001 - UT</t>
  </si>
  <si>
    <t>4745075 - SO</t>
  </si>
  <si>
    <t>4745085 - SO</t>
  </si>
  <si>
    <t>4810000 - UT</t>
  </si>
  <si>
    <t>4820001 - UT</t>
  </si>
  <si>
    <t>4820001 - FT</t>
  </si>
  <si>
    <t>4820002 - UT</t>
  </si>
  <si>
    <t>4820003 - UT</t>
  </si>
  <si>
    <t>4820003 - TF</t>
  </si>
  <si>
    <t>4820004 - TF</t>
  </si>
  <si>
    <t>4820004 - UT</t>
  </si>
  <si>
    <t>4820005 - UT</t>
  </si>
  <si>
    <t>4820006 - UT</t>
  </si>
  <si>
    <t>4820007 - UT</t>
  </si>
  <si>
    <t>4820007 - TF</t>
  </si>
  <si>
    <t>4820008 - TF</t>
  </si>
  <si>
    <t>4820008 - UT</t>
  </si>
  <si>
    <t>4820009 - UT</t>
  </si>
  <si>
    <t>4820009 - TF</t>
  </si>
  <si>
    <t>4820010 - TF</t>
  </si>
  <si>
    <t>4820010 - UT</t>
  </si>
  <si>
    <t>4820011 - UT</t>
  </si>
  <si>
    <t>4820012 - UT</t>
  </si>
  <si>
    <t>4820012 - FT</t>
  </si>
  <si>
    <t>4820013 - FT</t>
  </si>
  <si>
    <t>4820013 - UT</t>
  </si>
  <si>
    <t>4820014 - UT</t>
  </si>
  <si>
    <t>4820014 - TF</t>
  </si>
  <si>
    <t>4830105 - UT</t>
  </si>
  <si>
    <t>4850138 - UT</t>
  </si>
  <si>
    <t>4850139 - UT</t>
  </si>
  <si>
    <t>4850141 - UT</t>
  </si>
  <si>
    <t>4850290 - UT</t>
  </si>
  <si>
    <t>4830320 - UT</t>
  </si>
  <si>
    <t>4830430 - UT</t>
  </si>
  <si>
    <t>4830747 - UT</t>
  </si>
  <si>
    <t>4830748 - UT</t>
  </si>
  <si>
    <t>4830749 - UT</t>
  </si>
  <si>
    <t>4830751 - UT</t>
  </si>
  <si>
    <t>4830752 - UT</t>
  </si>
  <si>
    <t>4830753 - UT</t>
  </si>
  <si>
    <t>4830754 - UT</t>
  </si>
  <si>
    <t>4830755 - UT</t>
  </si>
  <si>
    <t>4830755 - FT</t>
  </si>
  <si>
    <t>4830756 - UT</t>
  </si>
  <si>
    <t>4830757 - UT</t>
  </si>
  <si>
    <t>4830758 - UT</t>
  </si>
  <si>
    <t>4860955 - UT</t>
  </si>
  <si>
    <t>4845245 - SO</t>
  </si>
  <si>
    <t>4845255 - SO</t>
  </si>
  <si>
    <t>4845265 - SO</t>
  </si>
  <si>
    <t>4845275 - SO</t>
  </si>
  <si>
    <t>4845280 - SO</t>
  </si>
  <si>
    <t>4910000 - UT</t>
  </si>
  <si>
    <t>4920001 - UT</t>
  </si>
  <si>
    <t>4920002 - UT</t>
  </si>
  <si>
    <t>4920002 - TF</t>
  </si>
  <si>
    <t>4920003 - UT</t>
  </si>
  <si>
    <t>4920004 - UT</t>
  </si>
  <si>
    <t>4920005 - UT</t>
  </si>
  <si>
    <t>4920006 - UT</t>
  </si>
  <si>
    <t>4920006 - TF</t>
  </si>
  <si>
    <t>4920007 - UT</t>
  </si>
  <si>
    <t>4920008 - UT</t>
  </si>
  <si>
    <t>4920009 - UT</t>
  </si>
  <si>
    <t>4920009 - TF</t>
  </si>
  <si>
    <t>4950143 - UT</t>
  </si>
  <si>
    <t>4950144 - UT</t>
  </si>
  <si>
    <t>4930306 - UT</t>
  </si>
  <si>
    <t>4930312 - UT</t>
  </si>
  <si>
    <t>4930459 - UT</t>
  </si>
  <si>
    <t>4930508 - UT</t>
  </si>
  <si>
    <t>4930760 - UT</t>
  </si>
  <si>
    <t>4930764 - UT</t>
  </si>
  <si>
    <t>4930766 - UT</t>
  </si>
  <si>
    <t>4930769 - UT</t>
  </si>
  <si>
    <t>4930772 - UT</t>
  </si>
  <si>
    <t>4930773 - UT</t>
  </si>
  <si>
    <t>4930774 - UT</t>
  </si>
  <si>
    <t>4960820 - UT</t>
  </si>
  <si>
    <t>4960821 - UT</t>
  </si>
  <si>
    <t>4960822 - UT</t>
  </si>
  <si>
    <t>4960877 - UT</t>
  </si>
  <si>
    <t>4960890 - UT</t>
  </si>
  <si>
    <t>4960919 - UT</t>
  </si>
  <si>
    <t>4960938 - UT</t>
  </si>
  <si>
    <t>4960939 - UT</t>
  </si>
  <si>
    <t>4930971 - UT</t>
  </si>
  <si>
    <t>4945300 - SO</t>
  </si>
  <si>
    <t>4945310 - SO</t>
  </si>
  <si>
    <t>4945330 - SO</t>
  </si>
  <si>
    <t>4945340 - SO</t>
  </si>
  <si>
    <t>4945350 - SO</t>
  </si>
  <si>
    <t>4945360 - SO</t>
  </si>
  <si>
    <t>4945370 - SO</t>
  </si>
  <si>
    <t>4945375 - SO</t>
  </si>
  <si>
    <t>4945380 - SO</t>
  </si>
  <si>
    <t>4945385 - SO</t>
  </si>
  <si>
    <t>4945400 - SO</t>
  </si>
  <si>
    <t>5010000 - UT</t>
  </si>
  <si>
    <t>5020001 - UT</t>
  </si>
  <si>
    <t>5020001 - TF</t>
  </si>
  <si>
    <t>5020002 - TF</t>
  </si>
  <si>
    <t>5020002 - UT</t>
  </si>
  <si>
    <t>5020003 - UT</t>
  </si>
  <si>
    <t>5020003 - TF</t>
  </si>
  <si>
    <t>5020004 - UT</t>
  </si>
  <si>
    <t>5020005 - UT</t>
  </si>
  <si>
    <t>5020005 - FT</t>
  </si>
  <si>
    <t>5020005 - TF</t>
  </si>
  <si>
    <t>5020006 - TF</t>
  </si>
  <si>
    <t>5020006 - UT</t>
  </si>
  <si>
    <t>5020007 - UT</t>
  </si>
  <si>
    <t>5020007 - TF</t>
  </si>
  <si>
    <t>5020008 - TF</t>
  </si>
  <si>
    <t>5020008 - UT</t>
  </si>
  <si>
    <t>5020009 - UT</t>
  </si>
  <si>
    <t>5020010 - UT</t>
  </si>
  <si>
    <t>5020010 - TF</t>
  </si>
  <si>
    <t>5050145 - UT</t>
  </si>
  <si>
    <t>5050146 - UT</t>
  </si>
  <si>
    <t>5050147 - UT</t>
  </si>
  <si>
    <t>5050148 - UT</t>
  </si>
  <si>
    <t>5050149 - UT</t>
  </si>
  <si>
    <t>5030412 - UT</t>
  </si>
  <si>
    <t>5030775 - UT</t>
  </si>
  <si>
    <t>5030775 - FT</t>
  </si>
  <si>
    <t>5030776 - UT</t>
  </si>
  <si>
    <t>5030777 - UT</t>
  </si>
  <si>
    <t>5030778 - UT</t>
  </si>
  <si>
    <t>5030779 - UT</t>
  </si>
  <si>
    <t>5061004 - UT</t>
  </si>
  <si>
    <t>5045470 - SO</t>
  </si>
  <si>
    <t>5045480 - SO</t>
  </si>
  <si>
    <t>5045485 - SO</t>
  </si>
  <si>
    <t>5047215 - SO</t>
  </si>
  <si>
    <t>5110000 - UT</t>
  </si>
  <si>
    <t>5120001 - TF</t>
  </si>
  <si>
    <t>5120001 - UT</t>
  </si>
  <si>
    <t>5120002 - TF</t>
  </si>
  <si>
    <t>5120002 - UT</t>
  </si>
  <si>
    <t>5120003 - TF</t>
  </si>
  <si>
    <t>5120003 - UT</t>
  </si>
  <si>
    <t>5120004 - TF</t>
  </si>
  <si>
    <t>5120004 - UT</t>
  </si>
  <si>
    <t>5120005 - TF</t>
  </si>
  <si>
    <t>5120005 - UT</t>
  </si>
  <si>
    <t>5120006 - TF</t>
  </si>
  <si>
    <t>5120006 - UT</t>
  </si>
  <si>
    <t>5150150 - UT</t>
  </si>
  <si>
    <t>5150151 - UT</t>
  </si>
  <si>
    <t>5130454 - UT</t>
  </si>
  <si>
    <t>5130780 - UT</t>
  </si>
  <si>
    <t>5130781 - UT</t>
  </si>
  <si>
    <t>5161059 - UT</t>
  </si>
  <si>
    <t>5145520 - SO</t>
  </si>
  <si>
    <t>5145525 - SO</t>
  </si>
  <si>
    <t>5210000 - UT</t>
  </si>
  <si>
    <t>5220001 - UT</t>
  </si>
  <si>
    <t>5220001 - TF</t>
  </si>
  <si>
    <t>5220002 - TF</t>
  </si>
  <si>
    <t>5220002 - UT</t>
  </si>
  <si>
    <t>5220003 - UT</t>
  </si>
  <si>
    <t>5220003 - TF</t>
  </si>
  <si>
    <t>5220004 - TF</t>
  </si>
  <si>
    <t>5220004 - UT</t>
  </si>
  <si>
    <t>5220005 - UT</t>
  </si>
  <si>
    <t>5220005 - TF</t>
  </si>
  <si>
    <t>5220006 - TF</t>
  </si>
  <si>
    <t>5220006 - UT</t>
  </si>
  <si>
    <t>5220007 - UT</t>
  </si>
  <si>
    <t>5220007 - TF</t>
  </si>
  <si>
    <t>5220008 - TF</t>
  </si>
  <si>
    <t>5220008 - UT</t>
  </si>
  <si>
    <t>5220009 - UT</t>
  </si>
  <si>
    <t>5220009 - TF</t>
  </si>
  <si>
    <t>5220010 - UT</t>
  </si>
  <si>
    <t>5220011 - UT</t>
  </si>
  <si>
    <t>5220011 - TF</t>
  </si>
  <si>
    <t>5220012 - TF</t>
  </si>
  <si>
    <t>5220012 - UT</t>
  </si>
  <si>
    <t>5220013 - UT</t>
  </si>
  <si>
    <t>5220013 - TF</t>
  </si>
  <si>
    <t>5220014 - TF</t>
  </si>
  <si>
    <t>5220014 - UT</t>
  </si>
  <si>
    <t>5250153 - UT</t>
  </si>
  <si>
    <t>5230310 - UT</t>
  </si>
  <si>
    <t>5230310 - FT</t>
  </si>
  <si>
    <t>5230782 - UT</t>
  </si>
  <si>
    <t>5230783 - UT</t>
  </si>
  <si>
    <t>5230785 - UT</t>
  </si>
  <si>
    <t>5230786 - UT</t>
  </si>
  <si>
    <t>5261060 - UT</t>
  </si>
  <si>
    <t>5245615 - SO</t>
  </si>
  <si>
    <t>5245620 - SO</t>
  </si>
  <si>
    <t>5245635 - SO</t>
  </si>
  <si>
    <t>5310000 - UT</t>
  </si>
  <si>
    <t>5320001 - UT</t>
  </si>
  <si>
    <t>5320001 - TF</t>
  </si>
  <si>
    <t>5320002 - UT</t>
  </si>
  <si>
    <t>5320003 - UT</t>
  </si>
  <si>
    <t>5320004 - UT</t>
  </si>
  <si>
    <t>5320005 - UT</t>
  </si>
  <si>
    <t>5320006 - UT</t>
  </si>
  <si>
    <t>5320007 - UT</t>
  </si>
  <si>
    <t>5320007 - TF</t>
  </si>
  <si>
    <t>5320008 - TF</t>
  </si>
  <si>
    <t>5320008 - UT</t>
  </si>
  <si>
    <t>5320009 - UT</t>
  </si>
  <si>
    <t>5320009 - TF</t>
  </si>
  <si>
    <t>5320010 - UT</t>
  </si>
  <si>
    <t>5320011 - UT</t>
  </si>
  <si>
    <t>5330113 - UT</t>
  </si>
  <si>
    <t>5350154 - UT</t>
  </si>
  <si>
    <t>5330788 - UT</t>
  </si>
  <si>
    <t>5330789 - UT</t>
  </si>
  <si>
    <t>5360951 - UT</t>
  </si>
  <si>
    <t>5360972 - UT</t>
  </si>
  <si>
    <t>5360990 - UT</t>
  </si>
  <si>
    <t>5345705 - SO</t>
  </si>
  <si>
    <t>5345740 - SO</t>
  </si>
  <si>
    <t>5410000 - UT</t>
  </si>
  <si>
    <t>5420001 - UT</t>
  </si>
  <si>
    <t>5420001 - TF</t>
  </si>
  <si>
    <t>5420002 - TF</t>
  </si>
  <si>
    <t>5420002 - UT</t>
  </si>
  <si>
    <t>5420003 - UT</t>
  </si>
  <si>
    <t>5420003 - TF</t>
  </si>
  <si>
    <t>5420004 - FT</t>
  </si>
  <si>
    <t>5420004 - UT</t>
  </si>
  <si>
    <t>5420005 - UT</t>
  </si>
  <si>
    <t>5420005 - TF</t>
  </si>
  <si>
    <t>5420006 - TF</t>
  </si>
  <si>
    <t>5420006 - UT</t>
  </si>
  <si>
    <t>5420007 - UT</t>
  </si>
  <si>
    <t>5420007 - TF</t>
  </si>
  <si>
    <t>5420008 - UT</t>
  </si>
  <si>
    <t>5420009 - UT</t>
  </si>
  <si>
    <t>5420009 - TF</t>
  </si>
  <si>
    <t>5420010 - TF</t>
  </si>
  <si>
    <t>5420010 - UT</t>
  </si>
  <si>
    <t>5420011 - UT</t>
  </si>
  <si>
    <t>5420011 - TF</t>
  </si>
  <si>
    <t>5460039 - UT</t>
  </si>
  <si>
    <t>5450155 - UT</t>
  </si>
  <si>
    <t>5450156 - UT</t>
  </si>
  <si>
    <t>5450157 - UT</t>
  </si>
  <si>
    <t>5450158 - UT</t>
  </si>
  <si>
    <t>5450159 - UT</t>
  </si>
  <si>
    <t>5430311 - UT</t>
  </si>
  <si>
    <t>5430790 - UT</t>
  </si>
  <si>
    <t>5430791 - UT</t>
  </si>
  <si>
    <t>5430792 - UT</t>
  </si>
  <si>
    <t>5430793 - UT</t>
  </si>
  <si>
    <t>5430794 - UT</t>
  </si>
  <si>
    <t>5430795 - UT</t>
  </si>
  <si>
    <t>5430796 - UT</t>
  </si>
  <si>
    <t>5430797 - UT</t>
  </si>
  <si>
    <t>5430959 - UT</t>
  </si>
  <si>
    <t>5430960 - UT</t>
  </si>
  <si>
    <t>5445835 - SO</t>
  </si>
  <si>
    <t>5445845 - SO</t>
  </si>
  <si>
    <t>5445855 - SO</t>
  </si>
  <si>
    <t>5510000 - UT</t>
  </si>
  <si>
    <t>5520001 - UT</t>
  </si>
  <si>
    <t>5520001 - TF</t>
  </si>
  <si>
    <t>5520002 - TF</t>
  </si>
  <si>
    <t>5520002 - UT</t>
  </si>
  <si>
    <t>5520003 - UT</t>
  </si>
  <si>
    <t>5520003 - TF</t>
  </si>
  <si>
    <t>5520004 - TF</t>
  </si>
  <si>
    <t>5520004 - UT</t>
  </si>
  <si>
    <t>5520005 - UT</t>
  </si>
  <si>
    <t>5520005 - TF</t>
  </si>
  <si>
    <t>5520006 - TF</t>
  </si>
  <si>
    <t>5520006 - UT</t>
  </si>
  <si>
    <t>5520007 - UT</t>
  </si>
  <si>
    <t>5520007 - TF</t>
  </si>
  <si>
    <t>5520008 - UT</t>
  </si>
  <si>
    <t>5520009 - UT</t>
  </si>
  <si>
    <t>5520009 - FT</t>
  </si>
  <si>
    <t>5520010 - TF</t>
  </si>
  <si>
    <t>5520010 - UT</t>
  </si>
  <si>
    <t>5520011 - UT</t>
  </si>
  <si>
    <t>5520011 - TF</t>
  </si>
  <si>
    <t>5520012 - UT</t>
  </si>
  <si>
    <t>5520013 - UT</t>
  </si>
  <si>
    <t>5520013 - TF</t>
  </si>
  <si>
    <t>5520014 - TF</t>
  </si>
  <si>
    <t>5520014 - UT</t>
  </si>
  <si>
    <t>5550160 - UT</t>
  </si>
  <si>
    <t>5550161 - UT</t>
  </si>
  <si>
    <t>5530403 - UT</t>
  </si>
  <si>
    <t>5530509 - UT</t>
  </si>
  <si>
    <t>5530798 - UT</t>
  </si>
  <si>
    <t>5530799 - UT</t>
  </si>
  <si>
    <t>5530800 - UT</t>
  </si>
  <si>
    <t>5530801 - UT</t>
  </si>
  <si>
    <t>5560963 - UT</t>
  </si>
  <si>
    <t>5530970 - UT</t>
  </si>
  <si>
    <t>5561085 - UT</t>
  </si>
  <si>
    <t>5545900 - SO</t>
  </si>
  <si>
    <t>5545910 - SO</t>
  </si>
  <si>
    <t>5545925 - SO</t>
  </si>
  <si>
    <t>5545930 - SO</t>
  </si>
  <si>
    <t>5610000 - UT</t>
  </si>
  <si>
    <t>5620001 - TF</t>
  </si>
  <si>
    <t>5620001 - UT</t>
  </si>
  <si>
    <t>5620002 - TF</t>
  </si>
  <si>
    <t>5620002 - UT</t>
  </si>
  <si>
    <t>5620003 - TF</t>
  </si>
  <si>
    <t>5620003 - UT</t>
  </si>
  <si>
    <t>5620004 - TF</t>
  </si>
  <si>
    <t>5620004 - UT</t>
  </si>
  <si>
    <t>5620005 - TF</t>
  </si>
  <si>
    <t>5620005 - UT</t>
  </si>
  <si>
    <t>5620006 - TF</t>
  </si>
  <si>
    <t>5620006 - UT</t>
  </si>
  <si>
    <t>5620007 - TF</t>
  </si>
  <si>
    <t>5620007 - UT</t>
  </si>
  <si>
    <t>5620008 - TF</t>
  </si>
  <si>
    <t>5620008 - UT</t>
  </si>
  <si>
    <t>5620009 - TF</t>
  </si>
  <si>
    <t>5620009 - UT</t>
  </si>
  <si>
    <t>5620010 - TF</t>
  </si>
  <si>
    <t>5620010 - UT</t>
  </si>
  <si>
    <t>5650162 - UT</t>
  </si>
  <si>
    <t>5650163 - UT</t>
  </si>
  <si>
    <t>5650164 - UT</t>
  </si>
  <si>
    <t>5650166 - UT</t>
  </si>
  <si>
    <t>5630802 - UT</t>
  </si>
  <si>
    <t>5630803 - UT</t>
  </si>
  <si>
    <t>5630804 - UT</t>
  </si>
  <si>
    <t>5630805 - UT</t>
  </si>
  <si>
    <t>5630806 - UT</t>
  </si>
  <si>
    <t>5645945 - SO</t>
  </si>
  <si>
    <t>5710000 - UT</t>
  </si>
  <si>
    <t>5720001 - UT</t>
  </si>
  <si>
    <t>5720001 - TF</t>
  </si>
  <si>
    <t>5720002 - TF</t>
  </si>
  <si>
    <t>5720002 - UT</t>
  </si>
  <si>
    <t>5720003 - UT</t>
  </si>
  <si>
    <t>5720003 - TF</t>
  </si>
  <si>
    <t>5720004 - TF</t>
  </si>
  <si>
    <t>5720004 - UT</t>
  </si>
  <si>
    <t>5720005 - UT</t>
  </si>
  <si>
    <t>5720005 - TF</t>
  </si>
  <si>
    <t>5720006 - TF</t>
  </si>
  <si>
    <t>5720006 - UT</t>
  </si>
  <si>
    <t>5720007 - UT</t>
  </si>
  <si>
    <t>5720007 - TF</t>
  </si>
  <si>
    <t>5720008 - TF</t>
  </si>
  <si>
    <t>5720008 - UT</t>
  </si>
  <si>
    <t>5720009 - UT</t>
  </si>
  <si>
    <t>5720009 - TF</t>
  </si>
  <si>
    <t>5720010 - TF</t>
  </si>
  <si>
    <t>5720010 - UT</t>
  </si>
  <si>
    <t>5720011 - UT</t>
  </si>
  <si>
    <t>5720011 - TF</t>
  </si>
  <si>
    <t>5720012 - TF</t>
  </si>
  <si>
    <t>5720012 - UT</t>
  </si>
  <si>
    <t>5720013 - UT</t>
  </si>
  <si>
    <t>5720013 - TF</t>
  </si>
  <si>
    <t>5750167 - UT</t>
  </si>
  <si>
    <t>5750168 - UT</t>
  </si>
  <si>
    <t>5750169 - UT</t>
  </si>
  <si>
    <t>5730418 - UT</t>
  </si>
  <si>
    <t>5730452 - UT</t>
  </si>
  <si>
    <t>5730807 - UT</t>
  </si>
  <si>
    <t>5730808 - UT</t>
  </si>
  <si>
    <t>5730809 - UT</t>
  </si>
  <si>
    <t>5730810 - UT</t>
  </si>
  <si>
    <t>5746055 - SO</t>
  </si>
  <si>
    <t>5746060 - SO</t>
  </si>
  <si>
    <t>5746065 - SO</t>
  </si>
  <si>
    <t>9248625 - SO</t>
  </si>
  <si>
    <t>5810000 - UT</t>
  </si>
  <si>
    <t>5820001 - TF</t>
  </si>
  <si>
    <t>5820001 - UT</t>
  </si>
  <si>
    <t>5820002 - TF</t>
  </si>
  <si>
    <t>5820002 - UT</t>
  </si>
  <si>
    <t>5820003 - TF</t>
  </si>
  <si>
    <t>5820003 - UT</t>
  </si>
  <si>
    <t>5820004 - TF</t>
  </si>
  <si>
    <t>5820004 - UT</t>
  </si>
  <si>
    <t>5850170 - UT</t>
  </si>
  <si>
    <t>5830462 - UT</t>
  </si>
  <si>
    <t>5846080 - SO</t>
  </si>
  <si>
    <t>5910000 - UT</t>
  </si>
  <si>
    <t>5920001 - UT</t>
  </si>
  <si>
    <t>5920002 - UT</t>
  </si>
  <si>
    <t>5920003 - UT</t>
  </si>
  <si>
    <t>5920004 - UT</t>
  </si>
  <si>
    <t>5920005 - UT</t>
  </si>
  <si>
    <t>5920006 - UT</t>
  </si>
  <si>
    <t>5920007 - UT</t>
  </si>
  <si>
    <t>5920008 - UT</t>
  </si>
  <si>
    <t>5920009 - UT</t>
  </si>
  <si>
    <t>5920010 - UT</t>
  </si>
  <si>
    <t>5950171 - UT</t>
  </si>
  <si>
    <t>5950172 - UT</t>
  </si>
  <si>
    <t>5950173 - UT</t>
  </si>
  <si>
    <t>5930812 - UT</t>
  </si>
  <si>
    <t>5930812 - FT</t>
  </si>
  <si>
    <t>5930813 - UT</t>
  </si>
  <si>
    <t>5930814 - UT</t>
  </si>
  <si>
    <t>5930815 - UT</t>
  </si>
  <si>
    <t>5960992 - UT</t>
  </si>
  <si>
    <t>5961063 - UT</t>
  </si>
  <si>
    <t>5946145 - SO</t>
  </si>
  <si>
    <t>5946155 - SO</t>
  </si>
  <si>
    <t>5946160 - SO</t>
  </si>
  <si>
    <t>6010000 - UT</t>
  </si>
  <si>
    <t>6020001 - UT</t>
  </si>
  <si>
    <t>6020001 - TF</t>
  </si>
  <si>
    <t>6020002 - TF</t>
  </si>
  <si>
    <t>6020002 - UT</t>
  </si>
  <si>
    <t>6020003 - UT</t>
  </si>
  <si>
    <t>6020003 - TF</t>
  </si>
  <si>
    <t>6020004 - UT</t>
  </si>
  <si>
    <t>6020005 - UT</t>
  </si>
  <si>
    <t>6020005 - TF</t>
  </si>
  <si>
    <t>6020006 - TF</t>
  </si>
  <si>
    <t>6020006 - UT</t>
  </si>
  <si>
    <t>6020007 - UT</t>
  </si>
  <si>
    <t>6020007 - TF</t>
  </si>
  <si>
    <t>6020008 - TF</t>
  </si>
  <si>
    <t>6020008 - UT</t>
  </si>
  <si>
    <t>6020009 - UT</t>
  </si>
  <si>
    <t>6020009 - TF</t>
  </si>
  <si>
    <t>6020010 - TF</t>
  </si>
  <si>
    <t>6020010 - UT</t>
  </si>
  <si>
    <t>6020011 - UT</t>
  </si>
  <si>
    <t>6020011 - TF</t>
  </si>
  <si>
    <t>6020012 - UT</t>
  </si>
  <si>
    <t>6020013 - UT</t>
  </si>
  <si>
    <t>6020013 - TF</t>
  </si>
  <si>
    <t>6050264 - UT</t>
  </si>
  <si>
    <t>6030816 - UT</t>
  </si>
  <si>
    <t>6030817 - UT</t>
  </si>
  <si>
    <t>6030817 - FT</t>
  </si>
  <si>
    <t>6046195 - SO</t>
  </si>
  <si>
    <t>6746750 - SO</t>
  </si>
  <si>
    <t>6110000 - UT</t>
  </si>
  <si>
    <t>6120001 - UT</t>
  </si>
  <si>
    <t>6120001 - TF</t>
  </si>
  <si>
    <t>6120002 - TF</t>
  </si>
  <si>
    <t>6120002 - UT</t>
  </si>
  <si>
    <t>6120003 - UT</t>
  </si>
  <si>
    <t>6120003 - TF</t>
  </si>
  <si>
    <t>6120004 - TF</t>
  </si>
  <si>
    <t>6120004 - UT</t>
  </si>
  <si>
    <t>6120005 - UT</t>
  </si>
  <si>
    <t>6120005 - TF</t>
  </si>
  <si>
    <t>6120006 - UT</t>
  </si>
  <si>
    <t>6120007 - UT</t>
  </si>
  <si>
    <t>6120008 - UT</t>
  </si>
  <si>
    <t>6120008 - TF</t>
  </si>
  <si>
    <t>6120009 - TF</t>
  </si>
  <si>
    <t>6120009 - UT</t>
  </si>
  <si>
    <t>6120010 - UT</t>
  </si>
  <si>
    <t>6120010 - TF</t>
  </si>
  <si>
    <t>6120011 - TF</t>
  </si>
  <si>
    <t>6120011 - UT</t>
  </si>
  <si>
    <t>6120012 - UT</t>
  </si>
  <si>
    <t>6120012 - TF</t>
  </si>
  <si>
    <t>6120013 - TF</t>
  </si>
  <si>
    <t>6120013 - UT</t>
  </si>
  <si>
    <t>6150176 - UT</t>
  </si>
  <si>
    <t>6150292 - UT</t>
  </si>
  <si>
    <t>6130818 - UT</t>
  </si>
  <si>
    <t>6130820 - UT</t>
  </si>
  <si>
    <t>6130821 - UT</t>
  </si>
  <si>
    <t>6130822 - UT</t>
  </si>
  <si>
    <t>6130823 - UT</t>
  </si>
  <si>
    <t>6130954 - UT</t>
  </si>
  <si>
    <t>6761079 - UT</t>
  </si>
  <si>
    <t>6146260 - SO</t>
  </si>
  <si>
    <t>6146375 - SO</t>
  </si>
  <si>
    <t>6210000 - UT</t>
  </si>
  <si>
    <t>6220001 - UT</t>
  </si>
  <si>
    <t>6220002 - UT</t>
  </si>
  <si>
    <t>6220003 - UT</t>
  </si>
  <si>
    <t>6220003 - TF</t>
  </si>
  <si>
    <t>6220004 - UT</t>
  </si>
  <si>
    <t>6220005 - UT</t>
  </si>
  <si>
    <t>6220005 - TF</t>
  </si>
  <si>
    <t>6220006 - TF</t>
  </si>
  <si>
    <t>6220006 - UT</t>
  </si>
  <si>
    <t>6220007 - UT</t>
  </si>
  <si>
    <t>6220007 - TF</t>
  </si>
  <si>
    <t>6250324 - UT</t>
  </si>
  <si>
    <t>6230411 - UT</t>
  </si>
  <si>
    <t>6230463 - UT</t>
  </si>
  <si>
    <t>6230824 - UT</t>
  </si>
  <si>
    <t>6260993 - UT</t>
  </si>
  <si>
    <t>6261064 - UT</t>
  </si>
  <si>
    <t>6246325 - SO</t>
  </si>
  <si>
    <t>6246340 - SO</t>
  </si>
  <si>
    <t>6246350 - SO</t>
  </si>
  <si>
    <t>6310000 - UT</t>
  </si>
  <si>
    <t>6320001 - UT</t>
  </si>
  <si>
    <t>6320002 - UT</t>
  </si>
  <si>
    <t>6320003 - UT</t>
  </si>
  <si>
    <t>6320003 - TF</t>
  </si>
  <si>
    <t>6320004 - TF</t>
  </si>
  <si>
    <t>6320004 - UT</t>
  </si>
  <si>
    <t>6320005 - UT</t>
  </si>
  <si>
    <t>6320006 - UT</t>
  </si>
  <si>
    <t>6320007 - UT</t>
  </si>
  <si>
    <t>6320007 - TF</t>
  </si>
  <si>
    <t>6320008 - UT</t>
  </si>
  <si>
    <t>6320009 - UT</t>
  </si>
  <si>
    <t>6350288 - UT</t>
  </si>
  <si>
    <t>6330455 - UT</t>
  </si>
  <si>
    <t>6330455 - FT</t>
  </si>
  <si>
    <t>6330825 - UT</t>
  </si>
  <si>
    <t>6330826 - UT</t>
  </si>
  <si>
    <t>6360964 - UT</t>
  </si>
  <si>
    <t>6360968 - UT</t>
  </si>
  <si>
    <t>6361065 - UT</t>
  </si>
  <si>
    <t>6346445 - SO</t>
  </si>
  <si>
    <t>6410000 - UT</t>
  </si>
  <si>
    <t>6420001 - TF</t>
  </si>
  <si>
    <t>6420001 - UT</t>
  </si>
  <si>
    <t>6420002 - UT</t>
  </si>
  <si>
    <t>6420003 - TF</t>
  </si>
  <si>
    <t>6420003 - UT</t>
  </si>
  <si>
    <t>6420004 - TF</t>
  </si>
  <si>
    <t>6420004 - UT</t>
  </si>
  <si>
    <t>6420005 - TF</t>
  </si>
  <si>
    <t>6420005 - UT</t>
  </si>
  <si>
    <t>6420006 - TF</t>
  </si>
  <si>
    <t>6420006 - UT</t>
  </si>
  <si>
    <t>6420007 - TF</t>
  </si>
  <si>
    <t>6420007 - UT</t>
  </si>
  <si>
    <t>6420008 - TF</t>
  </si>
  <si>
    <t>6420008 - UT</t>
  </si>
  <si>
    <t>6420009 - TF</t>
  </si>
  <si>
    <t>6420009 - UT</t>
  </si>
  <si>
    <t>6420010 - TF</t>
  </si>
  <si>
    <t>6420010 - UT</t>
  </si>
  <si>
    <t>6420011 - TF</t>
  </si>
  <si>
    <t>6420011 - UT</t>
  </si>
  <si>
    <t>6420012 - TF</t>
  </si>
  <si>
    <t>6420012 - UT</t>
  </si>
  <si>
    <t>6450184 - UT</t>
  </si>
  <si>
    <t>6450185 - UT</t>
  </si>
  <si>
    <t>6430204 - FT</t>
  </si>
  <si>
    <t>6430204 - UT</t>
  </si>
  <si>
    <t>6430303 - UT</t>
  </si>
  <si>
    <t>6430510 - UT</t>
  </si>
  <si>
    <t>6430827 - UT</t>
  </si>
  <si>
    <t>6430828 - UT</t>
  </si>
  <si>
    <t>6430829 - UT</t>
  </si>
  <si>
    <t>6430830 - UT</t>
  </si>
  <si>
    <t>6430831 - UT</t>
  </si>
  <si>
    <t>6430832 - UT</t>
  </si>
  <si>
    <t>6430833 - UT</t>
  </si>
  <si>
    <t>6430834 - UT</t>
  </si>
  <si>
    <t>6460975 - UT</t>
  </si>
  <si>
    <t>6461066 - UT</t>
  </si>
  <si>
    <t>6461084 - UT</t>
  </si>
  <si>
    <t>6446460 - SO</t>
  </si>
  <si>
    <t>6446470 - SO</t>
  </si>
  <si>
    <t>6446510 - SO</t>
  </si>
  <si>
    <t>6446520 - SO</t>
  </si>
  <si>
    <t>6446530 - SO</t>
  </si>
  <si>
    <t>6446550 - SO</t>
  </si>
  <si>
    <t>6446560 - SO</t>
  </si>
  <si>
    <t>6510000 - UT</t>
  </si>
  <si>
    <t>6520001 - UT</t>
  </si>
  <si>
    <t>6520002 - UT</t>
  </si>
  <si>
    <t>6520002 - TF</t>
  </si>
  <si>
    <t>6520003 - UT</t>
  </si>
  <si>
    <t>6520004 - UT</t>
  </si>
  <si>
    <t>6520004 - TF</t>
  </si>
  <si>
    <t>6520005 - TF</t>
  </si>
  <si>
    <t>6520005 - UT</t>
  </si>
  <si>
    <t>6520006 - UT</t>
  </si>
  <si>
    <t>6520006 - TF</t>
  </si>
  <si>
    <t>6520007 - TF</t>
  </si>
  <si>
    <t>6520007 - UT</t>
  </si>
  <si>
    <t>6520008 - UT</t>
  </si>
  <si>
    <t>6520008 - TF</t>
  </si>
  <si>
    <t>6520009 - TF</t>
  </si>
  <si>
    <t>6520009 - UT</t>
  </si>
  <si>
    <t>6520010 - UT</t>
  </si>
  <si>
    <t>6520010 - TF</t>
  </si>
  <si>
    <t>6550187 - UT</t>
  </si>
  <si>
    <t>6550188 - UT</t>
  </si>
  <si>
    <t>6550269 - UT</t>
  </si>
  <si>
    <t>6530419 - UT</t>
  </si>
  <si>
    <t>6530835 - UT</t>
  </si>
  <si>
    <t>6530836 - UT</t>
  </si>
  <si>
    <t>6530837 - UT</t>
  </si>
  <si>
    <t>6530838 - UT</t>
  </si>
  <si>
    <t>6560920 - UT</t>
  </si>
  <si>
    <t>6560957 - UT</t>
  </si>
  <si>
    <t>6561067 - UT</t>
  </si>
  <si>
    <t>6546590 - SO</t>
  </si>
  <si>
    <t>6546600 - SO</t>
  </si>
  <si>
    <t>6610000 - UT</t>
  </si>
  <si>
    <t>6620001 - UT</t>
  </si>
  <si>
    <t>6620001 - TF</t>
  </si>
  <si>
    <t>6620002 - TF</t>
  </si>
  <si>
    <t>6620002 - UT</t>
  </si>
  <si>
    <t>6620003 - UT</t>
  </si>
  <si>
    <t>6620003 - TF</t>
  </si>
  <si>
    <t>6620004 - TF</t>
  </si>
  <si>
    <t>6620004 - UT</t>
  </si>
  <si>
    <t>6620005 - UT</t>
  </si>
  <si>
    <t>6620005 - TF</t>
  </si>
  <si>
    <t>6620006 - TF</t>
  </si>
  <si>
    <t>6620006 - UT</t>
  </si>
  <si>
    <t>6620007 - UT</t>
  </si>
  <si>
    <t>6620007 - TF</t>
  </si>
  <si>
    <t>6620008 - TF</t>
  </si>
  <si>
    <t>6620008 - UT</t>
  </si>
  <si>
    <t>6620009 - UT</t>
  </si>
  <si>
    <t>6620009 - TF</t>
  </si>
  <si>
    <t>6620010 - TF</t>
  </si>
  <si>
    <t>6620010 - UT</t>
  </si>
  <si>
    <t>6620011 - UT</t>
  </si>
  <si>
    <t>6620011 - TF</t>
  </si>
  <si>
    <t>6620012 - TF</t>
  </si>
  <si>
    <t>6620012 - UT</t>
  </si>
  <si>
    <t>6650189 - UT</t>
  </si>
  <si>
    <t>6650190 - UT</t>
  </si>
  <si>
    <t>6650191 - UT</t>
  </si>
  <si>
    <t>6630839 - UT</t>
  </si>
  <si>
    <t>6630840 - UT</t>
  </si>
  <si>
    <t>6630841 - UT</t>
  </si>
  <si>
    <t>6630842 - UT</t>
  </si>
  <si>
    <t>7547515 - SO</t>
  </si>
  <si>
    <t>6710000 - UT</t>
  </si>
  <si>
    <t>6720001 - UT</t>
  </si>
  <si>
    <t>6720002 - TF</t>
  </si>
  <si>
    <t>6720002 - UT</t>
  </si>
  <si>
    <t>6720003 - UT</t>
  </si>
  <si>
    <t>6720004 - UT</t>
  </si>
  <si>
    <t>6720005 - TF</t>
  </si>
  <si>
    <t>6720005 - UT</t>
  </si>
  <si>
    <t>6720006 - UT</t>
  </si>
  <si>
    <t>6720007 - TF</t>
  </si>
  <si>
    <t>6720007 - UT</t>
  </si>
  <si>
    <t>6720008 - TF</t>
  </si>
  <si>
    <t>6720008 - UT</t>
  </si>
  <si>
    <t>6720009 - TF</t>
  </si>
  <si>
    <t>6720009 - UT</t>
  </si>
  <si>
    <t>6720010 - UT</t>
  </si>
  <si>
    <t>6720011 - TF</t>
  </si>
  <si>
    <t>6720011 - UT</t>
  </si>
  <si>
    <t>6720012 - TF</t>
  </si>
  <si>
    <t>6720012 - UT</t>
  </si>
  <si>
    <t>6720013 - TF</t>
  </si>
  <si>
    <t>6720013 - UT</t>
  </si>
  <si>
    <t>6750192 - UT</t>
  </si>
  <si>
    <t>6750193 - UT</t>
  </si>
  <si>
    <t>6760337 - UT</t>
  </si>
  <si>
    <t>6730404 - UT</t>
  </si>
  <si>
    <t>6730843 - UT</t>
  </si>
  <si>
    <t>6730844 - UT</t>
  </si>
  <si>
    <t>6730845 - UT</t>
  </si>
  <si>
    <t>6730846 - UT</t>
  </si>
  <si>
    <t>6730965 - UT</t>
  </si>
  <si>
    <t>6760976 - UT</t>
  </si>
  <si>
    <t>6760977 - UT</t>
  </si>
  <si>
    <t>6760978 - UT</t>
  </si>
  <si>
    <t>6746705 - SO</t>
  </si>
  <si>
    <t>6746715 - SO</t>
  </si>
  <si>
    <t>6746755 - SO</t>
  </si>
  <si>
    <t>6810000 - UT</t>
  </si>
  <si>
    <t>6820001 - UT</t>
  </si>
  <si>
    <t>6820001 - TF</t>
  </si>
  <si>
    <t>6820002 - TF</t>
  </si>
  <si>
    <t>6820002 - UT</t>
  </si>
  <si>
    <t>6820003 - UT</t>
  </si>
  <si>
    <t>6820003 - TF</t>
  </si>
  <si>
    <t>6820004 - TF</t>
  </si>
  <si>
    <t>6820004 - UT</t>
  </si>
  <si>
    <t>6820005 - UT</t>
  </si>
  <si>
    <t>6820005 - TF</t>
  </si>
  <si>
    <t>6820006 - TF</t>
  </si>
  <si>
    <t>6820006 - UT</t>
  </si>
  <si>
    <t>6820007 - UT</t>
  </si>
  <si>
    <t>6820007 - TF</t>
  </si>
  <si>
    <t>6820008 - UT</t>
  </si>
  <si>
    <t>6820009 - UT</t>
  </si>
  <si>
    <t>6820009 - TF</t>
  </si>
  <si>
    <t>6820010 - TF</t>
  </si>
  <si>
    <t>6820010 - UT</t>
  </si>
  <si>
    <t>6820011 - UT</t>
  </si>
  <si>
    <t>6820011 - TF</t>
  </si>
  <si>
    <t>6850194 - UT</t>
  </si>
  <si>
    <t>6850195 - UT</t>
  </si>
  <si>
    <t>6850196 - UT</t>
  </si>
  <si>
    <t>6850197 - UT</t>
  </si>
  <si>
    <t>6850198 - UT</t>
  </si>
  <si>
    <t>6830425 - UT</t>
  </si>
  <si>
    <t>6830446 - UT</t>
  </si>
  <si>
    <t>6830847 - UT</t>
  </si>
  <si>
    <t>6830848 - UT</t>
  </si>
  <si>
    <t>6830849 - UT</t>
  </si>
  <si>
    <t>6830850 - UT</t>
  </si>
  <si>
    <t>6830851 - UT</t>
  </si>
  <si>
    <t>6830852 - UT</t>
  </si>
  <si>
    <t>6830853 - UT</t>
  </si>
  <si>
    <t>6830853 - FT</t>
  </si>
  <si>
    <t>6861099 - UT</t>
  </si>
  <si>
    <t>6846805 - SO</t>
  </si>
  <si>
    <t>6846820 - SO</t>
  </si>
  <si>
    <t>6846825 - SO</t>
  </si>
  <si>
    <t>6846835 - SO</t>
  </si>
  <si>
    <t>6910000 - UT</t>
  </si>
  <si>
    <t>6920001 - UT</t>
  </si>
  <si>
    <t>6920001 - TF</t>
  </si>
  <si>
    <t>6920002 - TF</t>
  </si>
  <si>
    <t>6920002 - UT</t>
  </si>
  <si>
    <t>6920003 - UT</t>
  </si>
  <si>
    <t>6920003 - FT</t>
  </si>
  <si>
    <t>6920004 - UT</t>
  </si>
  <si>
    <t>6920005 - UT</t>
  </si>
  <si>
    <t>6920005 - TF</t>
  </si>
  <si>
    <t>6920006 - UT</t>
  </si>
  <si>
    <t>6920007 - UT</t>
  </si>
  <si>
    <t>6920007 - TF</t>
  </si>
  <si>
    <t>6920008 - TF</t>
  </si>
  <si>
    <t>6920008 - UT</t>
  </si>
  <si>
    <t>6920009 - UT</t>
  </si>
  <si>
    <t>6920009 - TF</t>
  </si>
  <si>
    <t>6920010 - TF</t>
  </si>
  <si>
    <t>6920010 - UT</t>
  </si>
  <si>
    <t>6920011 - UT</t>
  </si>
  <si>
    <t>6920011 - TF</t>
  </si>
  <si>
    <t>6950200 - UT</t>
  </si>
  <si>
    <t>6930854 - UT</t>
  </si>
  <si>
    <t>6930855 - UT</t>
  </si>
  <si>
    <t>6930856 - UT</t>
  </si>
  <si>
    <t>6930857 - UT</t>
  </si>
  <si>
    <t>6930858 - UT</t>
  </si>
  <si>
    <t>6930955 - UT</t>
  </si>
  <si>
    <t>6946865 - SO</t>
  </si>
  <si>
    <t>6946900 - SO</t>
  </si>
  <si>
    <t>6946910 - SO</t>
  </si>
  <si>
    <t>7010000 - UT</t>
  </si>
  <si>
    <t>7020001 - UT</t>
  </si>
  <si>
    <t>7020001 - TF</t>
  </si>
  <si>
    <t>7020002 - TF</t>
  </si>
  <si>
    <t>7020002 - UT</t>
  </si>
  <si>
    <t>7020003 - UT</t>
  </si>
  <si>
    <t>7020003 - TF</t>
  </si>
  <si>
    <t>7020004 - TF</t>
  </si>
  <si>
    <t>7020004 - UT</t>
  </si>
  <si>
    <t>7020005 - UT</t>
  </si>
  <si>
    <t>7020005 - TF</t>
  </si>
  <si>
    <t>7020006 - TF</t>
  </si>
  <si>
    <t>7020006 - UT</t>
  </si>
  <si>
    <t>7020007 - UT</t>
  </si>
  <si>
    <t>7020007 - TF</t>
  </si>
  <si>
    <t>7020008 - TF</t>
  </si>
  <si>
    <t>7020008 - UT</t>
  </si>
  <si>
    <t>7020009 - UT</t>
  </si>
  <si>
    <t>7020009 - TF</t>
  </si>
  <si>
    <t>7020010 - TF</t>
  </si>
  <si>
    <t>7020010 - UT</t>
  </si>
  <si>
    <t>7020011 - UT</t>
  </si>
  <si>
    <t>7020011 - TF</t>
  </si>
  <si>
    <t>7020012 - TF</t>
  </si>
  <si>
    <t>7020012 - UT</t>
  </si>
  <si>
    <t>7050201 - UT</t>
  </si>
  <si>
    <t>7050202 - UT</t>
  </si>
  <si>
    <t>7030420 - UT</t>
  </si>
  <si>
    <t>7030859 - UT</t>
  </si>
  <si>
    <t>7061183 - UT</t>
  </si>
  <si>
    <t>7046995 - SO</t>
  </si>
  <si>
    <t>7110000 - UT</t>
  </si>
  <si>
    <t>7120001 - FT</t>
  </si>
  <si>
    <t>7120001 - TF</t>
  </si>
  <si>
    <t>7120001 - UT</t>
  </si>
  <si>
    <t>7120002 - FT</t>
  </si>
  <si>
    <t>7120002 - UT</t>
  </si>
  <si>
    <t>7120003 - UT</t>
  </si>
  <si>
    <t>7120004 - UT</t>
  </si>
  <si>
    <t>7120005 - UT</t>
  </si>
  <si>
    <t>7120006 - FT</t>
  </si>
  <si>
    <t>7120006 - UT</t>
  </si>
  <si>
    <t>7120007 - UT</t>
  </si>
  <si>
    <t>7120008 - TF</t>
  </si>
  <si>
    <t>7120008 - UT</t>
  </si>
  <si>
    <t>7120009 - UT</t>
  </si>
  <si>
    <t>7120010 - FT</t>
  </si>
  <si>
    <t>7120010 - UT</t>
  </si>
  <si>
    <t>7120011 - FT</t>
  </si>
  <si>
    <t>7120011 - UT</t>
  </si>
  <si>
    <t>7120012 - FT</t>
  </si>
  <si>
    <t>7120012 - UT</t>
  </si>
  <si>
    <t>7120013 - TF</t>
  </si>
  <si>
    <t>7120013 - UT</t>
  </si>
  <si>
    <t>7130103 - UT</t>
  </si>
  <si>
    <t>7130117 - UT</t>
  </si>
  <si>
    <t>7150203 - UT</t>
  </si>
  <si>
    <t>7150204 - UT</t>
  </si>
  <si>
    <t>7150205 - UT</t>
  </si>
  <si>
    <t>7150206 - UT</t>
  </si>
  <si>
    <t>7130861 - UT</t>
  </si>
  <si>
    <t>7130862 - UT</t>
  </si>
  <si>
    <t>7130863 - UT</t>
  </si>
  <si>
    <t>7130864 - UT</t>
  </si>
  <si>
    <t>7130865 - UT</t>
  </si>
  <si>
    <t>7130866 - UT</t>
  </si>
  <si>
    <t>7160866 - UT</t>
  </si>
  <si>
    <t>7130867 - FT</t>
  </si>
  <si>
    <t>7130867 - UT</t>
  </si>
  <si>
    <t>7160867 - UT</t>
  </si>
  <si>
    <t>7161008 - UT</t>
  </si>
  <si>
    <t>7147175 - SO</t>
  </si>
  <si>
    <t>7147200 - SO</t>
  </si>
  <si>
    <t>7147205 - SO</t>
  </si>
  <si>
    <t>7210000 - UT</t>
  </si>
  <si>
    <t>7220001 - TF</t>
  </si>
  <si>
    <t>7220001 - UT</t>
  </si>
  <si>
    <t>7220002 - TF</t>
  </si>
  <si>
    <t>7220002 - UT</t>
  </si>
  <si>
    <t>7220003 - TF</t>
  </si>
  <si>
    <t>7220003 - UT</t>
  </si>
  <si>
    <t>7220004 - TF</t>
  </si>
  <si>
    <t>7220004 - UT</t>
  </si>
  <si>
    <t>7220005 - TF</t>
  </si>
  <si>
    <t>7220005 - UT</t>
  </si>
  <si>
    <t>7250207 - UT</t>
  </si>
  <si>
    <t>7230435 - UT</t>
  </si>
  <si>
    <t>7230868 - UT</t>
  </si>
  <si>
    <t>7247230 - SO</t>
  </si>
  <si>
    <t>7247255 - SO</t>
  </si>
  <si>
    <t>7310000 - UT</t>
  </si>
  <si>
    <t>7320001 - UT</t>
  </si>
  <si>
    <t>7320001 - TF</t>
  </si>
  <si>
    <t>7320002 - UT</t>
  </si>
  <si>
    <t>7320003 - UT</t>
  </si>
  <si>
    <t>7320003 - TF</t>
  </si>
  <si>
    <t>7320004 - TF</t>
  </si>
  <si>
    <t>7320004 - UT</t>
  </si>
  <si>
    <t>7320005 - UT</t>
  </si>
  <si>
    <t>7320005 - TF</t>
  </si>
  <si>
    <t>7320006 - TF</t>
  </si>
  <si>
    <t>7320006 - UT</t>
  </si>
  <si>
    <t>7320007 - UT</t>
  </si>
  <si>
    <t>7320007 - TF</t>
  </si>
  <si>
    <t>7320008 - TF</t>
  </si>
  <si>
    <t>7320008 - UT</t>
  </si>
  <si>
    <t>7320009 - UT</t>
  </si>
  <si>
    <t>7320009 - TF</t>
  </si>
  <si>
    <t>7320010 - TF</t>
  </si>
  <si>
    <t>7320010 - UT</t>
  </si>
  <si>
    <t>7320011 - UT</t>
  </si>
  <si>
    <t>7320012 - UT</t>
  </si>
  <si>
    <t>7320012 - TF</t>
  </si>
  <si>
    <t>7320013 - TF</t>
  </si>
  <si>
    <t>7320013 - UT</t>
  </si>
  <si>
    <t>7320014 - UT</t>
  </si>
  <si>
    <t>7320014 - TF</t>
  </si>
  <si>
    <t>7350208 - UT</t>
  </si>
  <si>
    <t>7330308 - UT</t>
  </si>
  <si>
    <t>7330869 - UT</t>
  </si>
  <si>
    <t>7330972 - UT</t>
  </si>
  <si>
    <t>7330972 - FT</t>
  </si>
  <si>
    <t>7361013 - UT</t>
  </si>
  <si>
    <t>7347285 - SO</t>
  </si>
  <si>
    <t>7347350 - SO</t>
  </si>
  <si>
    <t>7347360 - SO</t>
  </si>
  <si>
    <t>7347365 - SO</t>
  </si>
  <si>
    <t>7410000 - UT</t>
  </si>
  <si>
    <t>7420001 - UT</t>
  </si>
  <si>
    <t>7420002 - UT</t>
  </si>
  <si>
    <t>7420002 - TF</t>
  </si>
  <si>
    <t>7420003 - TF</t>
  </si>
  <si>
    <t>7420003 - UT</t>
  </si>
  <si>
    <t>7420004 - UT</t>
  </si>
  <si>
    <t>7420004 - TF</t>
  </si>
  <si>
    <t>7420005 - TF</t>
  </si>
  <si>
    <t>7420005 - UT</t>
  </si>
  <si>
    <t>7420006 - UT</t>
  </si>
  <si>
    <t>7420006 - TF</t>
  </si>
  <si>
    <t>7420007 - TF</t>
  </si>
  <si>
    <t>7420007 - UT</t>
  </si>
  <si>
    <t>7420008 - UT</t>
  </si>
  <si>
    <t>7420008 - FT</t>
  </si>
  <si>
    <t>7420009 - TF</t>
  </si>
  <si>
    <t>7420009 - UT</t>
  </si>
  <si>
    <t>7450294 - UT</t>
  </si>
  <si>
    <t>7450301 - UT</t>
  </si>
  <si>
    <t>7430458 - UT</t>
  </si>
  <si>
    <t>7430870 - UT</t>
  </si>
  <si>
    <t>7430871 - UT</t>
  </si>
  <si>
    <t>7430872 - UT</t>
  </si>
  <si>
    <t>7430873 - UT</t>
  </si>
  <si>
    <t>7430874 - UT</t>
  </si>
  <si>
    <t>7460960 - UT</t>
  </si>
  <si>
    <t>7430973 - UT</t>
  </si>
  <si>
    <t>7461068 - UT</t>
  </si>
  <si>
    <t>7447385 - SO</t>
  </si>
  <si>
    <t>7447445 - SO</t>
  </si>
  <si>
    <t>7510000 - UT</t>
  </si>
  <si>
    <t>7520001 - UT</t>
  </si>
  <si>
    <t>7520001 - TF</t>
  </si>
  <si>
    <t>7520002 - TF</t>
  </si>
  <si>
    <t>7520002 - UT</t>
  </si>
  <si>
    <t>7520003 - UT</t>
  </si>
  <si>
    <t>7520004 - UT</t>
  </si>
  <si>
    <t>7520004 - TF</t>
  </si>
  <si>
    <t>7520005 - TF</t>
  </si>
  <si>
    <t>7520005 - UT</t>
  </si>
  <si>
    <t>7520006 - UT</t>
  </si>
  <si>
    <t>7520006 - TF</t>
  </si>
  <si>
    <t>7520007 - TF</t>
  </si>
  <si>
    <t>7520007 - UT</t>
  </si>
  <si>
    <t>7520008 - UT</t>
  </si>
  <si>
    <t>7520008 - TF</t>
  </si>
  <si>
    <t>7520009 - TF</t>
  </si>
  <si>
    <t>7520009 - UT</t>
  </si>
  <si>
    <t>7550213 - UT</t>
  </si>
  <si>
    <t>7550214 - UT</t>
  </si>
  <si>
    <t>7530449 - UT</t>
  </si>
  <si>
    <t>7530875 - UT</t>
  </si>
  <si>
    <t>7530875 - FT</t>
  </si>
  <si>
    <t>7530876 - UT</t>
  </si>
  <si>
    <t>7560977 - UT</t>
  </si>
  <si>
    <t>7561069 - UT</t>
  </si>
  <si>
    <t>7547495 - SO</t>
  </si>
  <si>
    <t>7547525 - SO</t>
  </si>
  <si>
    <t>7610000 - UT</t>
  </si>
  <si>
    <t>7620001 - UT</t>
  </si>
  <si>
    <t>7620001 - TF</t>
  </si>
  <si>
    <t>7620002 - TF</t>
  </si>
  <si>
    <t>7620002 - UT</t>
  </si>
  <si>
    <t>7620003 - UT</t>
  </si>
  <si>
    <t>7620003 - TF</t>
  </si>
  <si>
    <t>7620004 - TF</t>
  </si>
  <si>
    <t>7620004 - UT</t>
  </si>
  <si>
    <t>7620005 - UT</t>
  </si>
  <si>
    <t>7620005 - TF</t>
  </si>
  <si>
    <t>7620006 - TF</t>
  </si>
  <si>
    <t>7620006 - UT</t>
  </si>
  <si>
    <t>7620007 - UT</t>
  </si>
  <si>
    <t>7620007 - TF</t>
  </si>
  <si>
    <t>7620008 - TF</t>
  </si>
  <si>
    <t>7620008 - UT</t>
  </si>
  <si>
    <t>7620009 - UT</t>
  </si>
  <si>
    <t>7620009 - TF</t>
  </si>
  <si>
    <t>7620010 - TF</t>
  </si>
  <si>
    <t>7620010 - UT</t>
  </si>
  <si>
    <t>7620011 - UT</t>
  </si>
  <si>
    <t>7620011 - TF</t>
  </si>
  <si>
    <t>7620012 - TF</t>
  </si>
  <si>
    <t>7620012 - UT</t>
  </si>
  <si>
    <t>7650215 - UT</t>
  </si>
  <si>
    <t>7650216 - UT</t>
  </si>
  <si>
    <t>7630429 - UT</t>
  </si>
  <si>
    <t>7630877 - UT</t>
  </si>
  <si>
    <t>7630878 - UT</t>
  </si>
  <si>
    <t>7630880 - UT</t>
  </si>
  <si>
    <t>7630881 - UT</t>
  </si>
  <si>
    <t>7647605 - SO</t>
  </si>
  <si>
    <t>7647615 - SO</t>
  </si>
  <si>
    <t>7710000 - UT</t>
  </si>
  <si>
    <t>7720001 - FT</t>
  </si>
  <si>
    <t>7720001 - UT</t>
  </si>
  <si>
    <t>7720002 - FT</t>
  </si>
  <si>
    <t>7720002 - UT</t>
  </si>
  <si>
    <t>7720003 - TF</t>
  </si>
  <si>
    <t>7720003 - UT</t>
  </si>
  <si>
    <t>7720004 - TF</t>
  </si>
  <si>
    <t>7720004 - UT</t>
  </si>
  <si>
    <t>7720005 - TF</t>
  </si>
  <si>
    <t>7720005 - UT</t>
  </si>
  <si>
    <t>7720006 - TF</t>
  </si>
  <si>
    <t>7720006 - UT</t>
  </si>
  <si>
    <t>7720007 - TF</t>
  </si>
  <si>
    <t>7720007 - UT</t>
  </si>
  <si>
    <t>7720008 - UT</t>
  </si>
  <si>
    <t>7720009 - TF</t>
  </si>
  <si>
    <t>7720009 - UT</t>
  </si>
  <si>
    <t>7750217 - UT</t>
  </si>
  <si>
    <t>7730438 - UT</t>
  </si>
  <si>
    <t>7730882 - UT</t>
  </si>
  <si>
    <t>7730883 - UT</t>
  </si>
  <si>
    <t>7730884 - UT</t>
  </si>
  <si>
    <t>7730885 - UT</t>
  </si>
  <si>
    <t>7730886 - UT</t>
  </si>
  <si>
    <t>7730887 - UT</t>
  </si>
  <si>
    <t>7761070 - UT</t>
  </si>
  <si>
    <t>7747645 - SO</t>
  </si>
  <si>
    <t>7747715 - SO</t>
  </si>
  <si>
    <t>7810000 - UT</t>
  </si>
  <si>
    <t>7820001 - TF</t>
  </si>
  <si>
    <t>7820001 - UT</t>
  </si>
  <si>
    <t>7820002 - TF</t>
  </si>
  <si>
    <t>7820002 - UT</t>
  </si>
  <si>
    <t>7820003 - TF</t>
  </si>
  <si>
    <t>7820003 - UT</t>
  </si>
  <si>
    <t>7820004 - TF</t>
  </si>
  <si>
    <t>7820004 - UT</t>
  </si>
  <si>
    <t>7820005 - TF</t>
  </si>
  <si>
    <t>7820005 - UT</t>
  </si>
  <si>
    <t>7820006 - TF</t>
  </si>
  <si>
    <t>7820006 - UT</t>
  </si>
  <si>
    <t>7850218 - UT</t>
  </si>
  <si>
    <t>7830888 - UT</t>
  </si>
  <si>
    <t>7830889 - UT</t>
  </si>
  <si>
    <t>7847775 - SO</t>
  </si>
  <si>
    <t>7910000 - UT</t>
  </si>
  <si>
    <t>7920001 - UT</t>
  </si>
  <si>
    <t>7920001 - TF</t>
  </si>
  <si>
    <t>7920002 - TF</t>
  </si>
  <si>
    <t>7920002 - UT</t>
  </si>
  <si>
    <t>7920003 - UT</t>
  </si>
  <si>
    <t>7920003 - TF</t>
  </si>
  <si>
    <t>7920004 - TF</t>
  </si>
  <si>
    <t>7920004 - UT</t>
  </si>
  <si>
    <t>7920005 - UT</t>
  </si>
  <si>
    <t>7920005 - TF</t>
  </si>
  <si>
    <t>7920006 - TF</t>
  </si>
  <si>
    <t>7920006 - UT</t>
  </si>
  <si>
    <t>7920007 - UT</t>
  </si>
  <si>
    <t>7920008 - UT</t>
  </si>
  <si>
    <t>7920008 - FT</t>
  </si>
  <si>
    <t>7920009 - UT</t>
  </si>
  <si>
    <t>7920010 - UT</t>
  </si>
  <si>
    <t>7920010 - TF</t>
  </si>
  <si>
    <t>7920011 - TF</t>
  </si>
  <si>
    <t>7920011 - UT</t>
  </si>
  <si>
    <t>7920012 - UT</t>
  </si>
  <si>
    <t>7920012 - TF</t>
  </si>
  <si>
    <t>7920013 - TF</t>
  </si>
  <si>
    <t>7920013 - UT</t>
  </si>
  <si>
    <t>7930109 - UT</t>
  </si>
  <si>
    <t>7950221 - UT</t>
  </si>
  <si>
    <t>7950280 - UT</t>
  </si>
  <si>
    <t>7930302 - UT</t>
  </si>
  <si>
    <t>7960330 - UT</t>
  </si>
  <si>
    <t>7960868 - UT</t>
  </si>
  <si>
    <t>7930890 - UT</t>
  </si>
  <si>
    <t>7930891 - UT</t>
  </si>
  <si>
    <t>7930957 - UT</t>
  </si>
  <si>
    <t>7930964 - UT</t>
  </si>
  <si>
    <t>7947855 - SO</t>
  </si>
  <si>
    <t>7947865 - SO</t>
  </si>
  <si>
    <t>7947875 - SO</t>
  </si>
  <si>
    <t>8010000 - UT</t>
  </si>
  <si>
    <t>8020001 - TF</t>
  </si>
  <si>
    <t>8020001 - UT</t>
  </si>
  <si>
    <t>8020002 - TF</t>
  </si>
  <si>
    <t>8020002 - UT</t>
  </si>
  <si>
    <t>8020003 - TF</t>
  </si>
  <si>
    <t>8020003 - UT</t>
  </si>
  <si>
    <t>8020004 - TF</t>
  </si>
  <si>
    <t>8020004 - UT</t>
  </si>
  <si>
    <t>8020005 - TF</t>
  </si>
  <si>
    <t>8020005 - UT</t>
  </si>
  <si>
    <t>8020006 - TF</t>
  </si>
  <si>
    <t>8020006 - UT</t>
  </si>
  <si>
    <t>8050222 - UT</t>
  </si>
  <si>
    <t>8030428 - UT</t>
  </si>
  <si>
    <t>8030892 - UT</t>
  </si>
  <si>
    <t>8030893 - UT</t>
  </si>
  <si>
    <t>8030894 - UT</t>
  </si>
  <si>
    <t>8061037 - UT</t>
  </si>
  <si>
    <t>8047935 - SO</t>
  </si>
  <si>
    <t>8047945 - SO</t>
  </si>
  <si>
    <t>8110000 - UT</t>
  </si>
  <si>
    <t>8120001 - TF</t>
  </si>
  <si>
    <t>8120001 - UT</t>
  </si>
  <si>
    <t>8120002 - TF</t>
  </si>
  <si>
    <t>8120002 - UT</t>
  </si>
  <si>
    <t>8120003 - TF</t>
  </si>
  <si>
    <t>8120003 - UT</t>
  </si>
  <si>
    <t>8120004 - TF</t>
  </si>
  <si>
    <t>8120004 - UT</t>
  </si>
  <si>
    <t>8120005 - TF</t>
  </si>
  <si>
    <t>8120005 - UT</t>
  </si>
  <si>
    <t>8120006 - TF</t>
  </si>
  <si>
    <t>8120006 - UT</t>
  </si>
  <si>
    <t>8150223 - UT</t>
  </si>
  <si>
    <t>8130895 - UT</t>
  </si>
  <si>
    <t>8130896 - UT</t>
  </si>
  <si>
    <t>8961074 - UT</t>
  </si>
  <si>
    <t>8210000 - UT</t>
  </si>
  <si>
    <t>8220001 - UT</t>
  </si>
  <si>
    <t>8220002 - UT</t>
  </si>
  <si>
    <t>8220002 - TF</t>
  </si>
  <si>
    <t>8220003 - TF</t>
  </si>
  <si>
    <t>8220003 - UT</t>
  </si>
  <si>
    <t>8220004 - UT</t>
  </si>
  <si>
    <t>8220004 - TF</t>
  </si>
  <si>
    <t>8220005 - TF</t>
  </si>
  <si>
    <t>8220005 - UT</t>
  </si>
  <si>
    <t>8220006 - UT</t>
  </si>
  <si>
    <t>8220006 - TF</t>
  </si>
  <si>
    <t>8220007 - FT</t>
  </si>
  <si>
    <t>8220007 - UT</t>
  </si>
  <si>
    <t>8220008 - UT</t>
  </si>
  <si>
    <t>8220008 - TF</t>
  </si>
  <si>
    <t>8230102 - UT</t>
  </si>
  <si>
    <t>8250265 - UT</t>
  </si>
  <si>
    <t>8230958 - UT</t>
  </si>
  <si>
    <t>8261072 - UT</t>
  </si>
  <si>
    <t>8261190 - UT</t>
  </si>
  <si>
    <t>8247995 - SO</t>
  </si>
  <si>
    <t>8310000 - UT</t>
  </si>
  <si>
    <t>8320001 - UT</t>
  </si>
  <si>
    <t>8320001 - TF</t>
  </si>
  <si>
    <t>8320002 - TF</t>
  </si>
  <si>
    <t>8320002 - UT</t>
  </si>
  <si>
    <t>8320003 - UT</t>
  </si>
  <si>
    <t>8320003 - TF</t>
  </si>
  <si>
    <t>8320004 - TF</t>
  </si>
  <si>
    <t>8320004 - UT</t>
  </si>
  <si>
    <t>8320005 - UT</t>
  </si>
  <si>
    <t>8320005 - TF</t>
  </si>
  <si>
    <t>8350227 - UT</t>
  </si>
  <si>
    <t>8350228 - UT</t>
  </si>
  <si>
    <t>8330427 - UT</t>
  </si>
  <si>
    <t>8330897 - UT</t>
  </si>
  <si>
    <t>8330898 - UT</t>
  </si>
  <si>
    <t>8330899 - UT</t>
  </si>
  <si>
    <t>8330900 - UT</t>
  </si>
  <si>
    <t>8330901 - UT</t>
  </si>
  <si>
    <t>8330902 - UT</t>
  </si>
  <si>
    <t>8361073 - UT</t>
  </si>
  <si>
    <t>8348010 - SO</t>
  </si>
  <si>
    <t>8348020 - SO</t>
  </si>
  <si>
    <t>8410000 - UT</t>
  </si>
  <si>
    <t>8420001 - UT</t>
  </si>
  <si>
    <t>8420001 - TF</t>
  </si>
  <si>
    <t>8420002 - UT</t>
  </si>
  <si>
    <t>8420003 - UT</t>
  </si>
  <si>
    <t>8420004 - UT</t>
  </si>
  <si>
    <t>8420004 - TF</t>
  </si>
  <si>
    <t>8420005 - UT</t>
  </si>
  <si>
    <t>8420006 - UT</t>
  </si>
  <si>
    <t>8420006 - TF</t>
  </si>
  <si>
    <t>8420007 - TF</t>
  </si>
  <si>
    <t>8420007 - UT</t>
  </si>
  <si>
    <t>8420008 - UT</t>
  </si>
  <si>
    <t>8420008 - TF</t>
  </si>
  <si>
    <t>8420009 - UT</t>
  </si>
  <si>
    <t>8420010 - UT</t>
  </si>
  <si>
    <t>8420011 - UT</t>
  </si>
  <si>
    <t>8420012 - UT</t>
  </si>
  <si>
    <t>8430106 - UT</t>
  </si>
  <si>
    <t>8450229 - UT</t>
  </si>
  <si>
    <t>8460334 - UT</t>
  </si>
  <si>
    <t>8460872 - UT</t>
  </si>
  <si>
    <t>8430903 - UT</t>
  </si>
  <si>
    <t>8430904 - UT</t>
  </si>
  <si>
    <t>8430905 - UT</t>
  </si>
  <si>
    <t>8460958 - UT</t>
  </si>
  <si>
    <t>8460970 - UT</t>
  </si>
  <si>
    <t>8460981 - UT</t>
  </si>
  <si>
    <t>8461005 - UT</t>
  </si>
  <si>
    <t>8461023 - UT</t>
  </si>
  <si>
    <t>8461086 - UT</t>
  </si>
  <si>
    <t>8448030 - SO</t>
  </si>
  <si>
    <t>8510000 - UT</t>
  </si>
  <si>
    <t>8520001 - UT</t>
  </si>
  <si>
    <t>8520001 - TF</t>
  </si>
  <si>
    <t>8520002 - TF</t>
  </si>
  <si>
    <t>8520002 - UT</t>
  </si>
  <si>
    <t>8520003 - UT</t>
  </si>
  <si>
    <t>8520003 - TF</t>
  </si>
  <si>
    <t>8520004 - TF</t>
  </si>
  <si>
    <t>8520004 - UT</t>
  </si>
  <si>
    <t>8520005 - UT</t>
  </si>
  <si>
    <t>8520005 - TF</t>
  </si>
  <si>
    <t>8520006 - TF</t>
  </si>
  <si>
    <t>8520006 - UT</t>
  </si>
  <si>
    <t>8520007 - UT</t>
  </si>
  <si>
    <t>8520007 - TF</t>
  </si>
  <si>
    <t>8550230 - UT</t>
  </si>
  <si>
    <t>8550231 - UT</t>
  </si>
  <si>
    <t>8550232 - UT</t>
  </si>
  <si>
    <t>8530313 - UT</t>
  </si>
  <si>
    <t>8530511 - UT</t>
  </si>
  <si>
    <t>8530906 - UT</t>
  </si>
  <si>
    <t>8530907 - UT</t>
  </si>
  <si>
    <t>8530908 - UT</t>
  </si>
  <si>
    <t>8561075 - UT</t>
  </si>
  <si>
    <t>8548045 - SO</t>
  </si>
  <si>
    <t>8548050 - SO</t>
  </si>
  <si>
    <t>8548060 - SO</t>
  </si>
  <si>
    <t>8610000 - UT</t>
  </si>
  <si>
    <t>8620001 - UT</t>
  </si>
  <si>
    <t>8620002 - UT</t>
  </si>
  <si>
    <t>8620003 - UT</t>
  </si>
  <si>
    <t>8620004 - UT</t>
  </si>
  <si>
    <t>8620005 - UT</t>
  </si>
  <si>
    <t>8620006 - TF</t>
  </si>
  <si>
    <t>8620006 - UT</t>
  </si>
  <si>
    <t>8620007 - UT</t>
  </si>
  <si>
    <t>8620008 - FT</t>
  </si>
  <si>
    <t>8620008 - UT</t>
  </si>
  <si>
    <t>8620009 - TF</t>
  </si>
  <si>
    <t>8620009 - UT</t>
  </si>
  <si>
    <t>8620010 - UT</t>
  </si>
  <si>
    <t>8620011 - UT</t>
  </si>
  <si>
    <t>8620012 - UT</t>
  </si>
  <si>
    <t>8650233 - UT</t>
  </si>
  <si>
    <t>8650234 - UT</t>
  </si>
  <si>
    <t>8630909 - UT</t>
  </si>
  <si>
    <t>8630910 - UT</t>
  </si>
  <si>
    <t>8630911 - UT</t>
  </si>
  <si>
    <t>8630912 - FT</t>
  </si>
  <si>
    <t>8630912 - UT</t>
  </si>
  <si>
    <t>8661033 - UT</t>
  </si>
  <si>
    <t>8648115 - SO</t>
  </si>
  <si>
    <t>8710000 - UT</t>
  </si>
  <si>
    <t>8720001 - UT</t>
  </si>
  <si>
    <t>8720001 - TF</t>
  </si>
  <si>
    <t>8730001 - UT</t>
  </si>
  <si>
    <t>8720002 - UT</t>
  </si>
  <si>
    <t>8720003 - UT</t>
  </si>
  <si>
    <t>8720003 - TF</t>
  </si>
  <si>
    <t>8720004 - UT</t>
  </si>
  <si>
    <t>8720005 - UT</t>
  </si>
  <si>
    <t>8720006 - UT</t>
  </si>
  <si>
    <t>8720006 - TF</t>
  </si>
  <si>
    <t>8720007 - TF</t>
  </si>
  <si>
    <t>8720007 - UT</t>
  </si>
  <si>
    <t>8720008 - UT</t>
  </si>
  <si>
    <t>8720009 - UT</t>
  </si>
  <si>
    <t>8720009 - TF</t>
  </si>
  <si>
    <t>8720010 - FT</t>
  </si>
  <si>
    <t>8720010 - UT</t>
  </si>
  <si>
    <t>8750235 - UT</t>
  </si>
  <si>
    <t>8750236 - UT</t>
  </si>
  <si>
    <t>8730423 - UT</t>
  </si>
  <si>
    <t>8730423 - FT</t>
  </si>
  <si>
    <t>8730913 - UT</t>
  </si>
  <si>
    <t>8730914 - UT</t>
  </si>
  <si>
    <t>8730914 - FT</t>
  </si>
  <si>
    <t>8730915 - FT</t>
  </si>
  <si>
    <t>8730915 - UT</t>
  </si>
  <si>
    <t>8730916 - UT</t>
  </si>
  <si>
    <t>8730917 - UT</t>
  </si>
  <si>
    <t>8761032 - UT</t>
  </si>
  <si>
    <t>8748130 - SO</t>
  </si>
  <si>
    <t>8810000 - UT</t>
  </si>
  <si>
    <t>8820001 - UT</t>
  </si>
  <si>
    <t>8820002 - UT</t>
  </si>
  <si>
    <t>8820002 - TF</t>
  </si>
  <si>
    <t>8820003 - TF</t>
  </si>
  <si>
    <t>8820003 - UT</t>
  </si>
  <si>
    <t>8820004 - UT</t>
  </si>
  <si>
    <t>8820005 - UT</t>
  </si>
  <si>
    <t>8820005 - TF</t>
  </si>
  <si>
    <t>8820006 - TF</t>
  </si>
  <si>
    <t>8820006 - UT</t>
  </si>
  <si>
    <t>8820007 - UT</t>
  </si>
  <si>
    <t>8820007 - TF</t>
  </si>
  <si>
    <t>8820008 - TF</t>
  </si>
  <si>
    <t>8820008 - UT</t>
  </si>
  <si>
    <t>8820009 - UT</t>
  </si>
  <si>
    <t>8820009 - TF</t>
  </si>
  <si>
    <t>8820010 - TF</t>
  </si>
  <si>
    <t>8820010 - UT</t>
  </si>
  <si>
    <t>8820011 - UT</t>
  </si>
  <si>
    <t>8820011 - TF</t>
  </si>
  <si>
    <t>8820012 - UT</t>
  </si>
  <si>
    <t>8820013 - UT</t>
  </si>
  <si>
    <t>8820013 - TF</t>
  </si>
  <si>
    <t>8850237 - UT</t>
  </si>
  <si>
    <t>8830431 - UT</t>
  </si>
  <si>
    <t>8830918 - UT</t>
  </si>
  <si>
    <t>8830921 - UT</t>
  </si>
  <si>
    <t>8830922 - UT</t>
  </si>
  <si>
    <t>8830923 - UT</t>
  </si>
  <si>
    <t>8830924 - UT</t>
  </si>
  <si>
    <t>8861025 - UT</t>
  </si>
  <si>
    <t>8861026 - UT</t>
  </si>
  <si>
    <t>8861083 - UT</t>
  </si>
  <si>
    <t>8848205 - SO</t>
  </si>
  <si>
    <t>8848215 - SO</t>
  </si>
  <si>
    <t>8848220 - SO</t>
  </si>
  <si>
    <t>8910000 - UT</t>
  </si>
  <si>
    <t>8920001 - UT</t>
  </si>
  <si>
    <t>8920001 - TF</t>
  </si>
  <si>
    <t>8920002 - TF</t>
  </si>
  <si>
    <t>8920002 - UT</t>
  </si>
  <si>
    <t>8920003 - UT</t>
  </si>
  <si>
    <t>8920003 - TF</t>
  </si>
  <si>
    <t>8920004 - TF</t>
  </si>
  <si>
    <t>8920004 - UT</t>
  </si>
  <si>
    <t>8920005 - UT</t>
  </si>
  <si>
    <t>8920005 - TF</t>
  </si>
  <si>
    <t>8920006 - TF</t>
  </si>
  <si>
    <t>8920006 - UT</t>
  </si>
  <si>
    <t>8920007 - UT</t>
  </si>
  <si>
    <t>8920007 - TF</t>
  </si>
  <si>
    <t>8920008 - TF</t>
  </si>
  <si>
    <t>8920008 - UT</t>
  </si>
  <si>
    <t>8920009 - UT</t>
  </si>
  <si>
    <t>8920009 - TF</t>
  </si>
  <si>
    <t>8920010 - TF</t>
  </si>
  <si>
    <t>8920010 - UT</t>
  </si>
  <si>
    <t>8920011 - UT</t>
  </si>
  <si>
    <t>8920012 - UT</t>
  </si>
  <si>
    <t>8920012 - TF</t>
  </si>
  <si>
    <t>8920013 - TF</t>
  </si>
  <si>
    <t>8920013 - UT</t>
  </si>
  <si>
    <t>8920014 - UT</t>
  </si>
  <si>
    <t>8920014 - TF</t>
  </si>
  <si>
    <t>8920015 - TF</t>
  </si>
  <si>
    <t>8920015 - UT</t>
  </si>
  <si>
    <t>8930111 - UT</t>
  </si>
  <si>
    <t>8950238 - UT</t>
  </si>
  <si>
    <t>8950239 - UT</t>
  </si>
  <si>
    <t>8950240 - UT</t>
  </si>
  <si>
    <t>8950241 - UT</t>
  </si>
  <si>
    <t>8950242 - UT</t>
  </si>
  <si>
    <t>8950243 - UT</t>
  </si>
  <si>
    <t>8960909 - UT</t>
  </si>
  <si>
    <t>8930925 - UT</t>
  </si>
  <si>
    <t>8930926 - UT</t>
  </si>
  <si>
    <t>8930927 - UT</t>
  </si>
  <si>
    <t>8930928 - UT</t>
  </si>
  <si>
    <t>8930929 - UT</t>
  </si>
  <si>
    <t>8930930 - UT</t>
  </si>
  <si>
    <t>8930931 - UT</t>
  </si>
  <si>
    <t>8930931 - FT</t>
  </si>
  <si>
    <t>8930932 - UT</t>
  </si>
  <si>
    <t>8930933 - UT</t>
  </si>
  <si>
    <t>8930934 - UT</t>
  </si>
  <si>
    <t>8930935 - UT</t>
  </si>
  <si>
    <t>8930936 - UT</t>
  </si>
  <si>
    <t>8930937 - UT</t>
  </si>
  <si>
    <t>8948355 - SO</t>
  </si>
  <si>
    <t>8948360 - SO</t>
  </si>
  <si>
    <t>8948375 - SO</t>
  </si>
  <si>
    <t>8948385 - SO</t>
  </si>
  <si>
    <t>9010000 - UT</t>
  </si>
  <si>
    <t>9020001 - TF</t>
  </si>
  <si>
    <t>9020001 - UT</t>
  </si>
  <si>
    <t>9020002 - UT</t>
  </si>
  <si>
    <t>9020003 - TF</t>
  </si>
  <si>
    <t>9020003 - UT</t>
  </si>
  <si>
    <t>9020004 - TF</t>
  </si>
  <si>
    <t>9020004 - UT</t>
  </si>
  <si>
    <t>9020005 - UT</t>
  </si>
  <si>
    <t>9020006 - TF</t>
  </si>
  <si>
    <t>9020006 - UT</t>
  </si>
  <si>
    <t>9020007 - TF</t>
  </si>
  <si>
    <t>9020007 - UT</t>
  </si>
  <si>
    <t>9020008 - TF</t>
  </si>
  <si>
    <t>9020008 - UT</t>
  </si>
  <si>
    <t>9020009 - TF</t>
  </si>
  <si>
    <t>9020009 - UT</t>
  </si>
  <si>
    <t>9050244 - UT</t>
  </si>
  <si>
    <t>9030408 - FT</t>
  </si>
  <si>
    <t>9030408 - UT</t>
  </si>
  <si>
    <t>9030938 - UT</t>
  </si>
  <si>
    <t>9030939 - UT</t>
  </si>
  <si>
    <t>9030940 - UT</t>
  </si>
  <si>
    <t>9030941 - UT</t>
  </si>
  <si>
    <t>9061091 - UT</t>
  </si>
  <si>
    <t>9048425 - SO</t>
  </si>
  <si>
    <t>9048435 - SO</t>
  </si>
  <si>
    <t>9048445 - SO</t>
  </si>
  <si>
    <t>9110000 - UT</t>
  </si>
  <si>
    <t>9120001 - UT</t>
  </si>
  <si>
    <t>9120001 - TF</t>
  </si>
  <si>
    <t>9120002 - TF</t>
  </si>
  <si>
    <t>9120002 - UT</t>
  </si>
  <si>
    <t>9120003 - UT</t>
  </si>
  <si>
    <t>9120003 - TF</t>
  </si>
  <si>
    <t>9120004 - TF</t>
  </si>
  <si>
    <t>9120004 - UT</t>
  </si>
  <si>
    <t>9120005 - UT</t>
  </si>
  <si>
    <t>9120005 - TF</t>
  </si>
  <si>
    <t>9120006 - TF</t>
  </si>
  <si>
    <t>9120006 - UT</t>
  </si>
  <si>
    <t>9120007 - UT</t>
  </si>
  <si>
    <t>9120007 - TF</t>
  </si>
  <si>
    <t>9120008 - TF</t>
  </si>
  <si>
    <t>9120008 - UT</t>
  </si>
  <si>
    <t>9120009 - UT</t>
  </si>
  <si>
    <t>9120009 - TF</t>
  </si>
  <si>
    <t>9120010 - UT</t>
  </si>
  <si>
    <t>9120011 - UT</t>
  </si>
  <si>
    <t>9120011 - TF</t>
  </si>
  <si>
    <t>9120012 - TF</t>
  </si>
  <si>
    <t>9120012 - UT</t>
  </si>
  <si>
    <t>9150245 - UT</t>
  </si>
  <si>
    <t>9150246 - UT</t>
  </si>
  <si>
    <t>9150247 - UT</t>
  </si>
  <si>
    <t>9150248 - UT</t>
  </si>
  <si>
    <t>9130433 - UT</t>
  </si>
  <si>
    <t>9130942 - UT</t>
  </si>
  <si>
    <t>9130943 - UT</t>
  </si>
  <si>
    <t>9130944 - UT</t>
  </si>
  <si>
    <t>9130945 - UT</t>
  </si>
  <si>
    <t>9130946 - UT</t>
  </si>
  <si>
    <t>9130947 - UT</t>
  </si>
  <si>
    <t>9148515 - SO</t>
  </si>
  <si>
    <t>9148525 - SO</t>
  </si>
  <si>
    <t>9210000 - UT</t>
  </si>
  <si>
    <t>9220001 - UT</t>
  </si>
  <si>
    <t>9220001 - TF</t>
  </si>
  <si>
    <t>9220002 - TF</t>
  </si>
  <si>
    <t>9220002 - UT</t>
  </si>
  <si>
    <t>9220003 - TF</t>
  </si>
  <si>
    <t>9220003 - UT</t>
  </si>
  <si>
    <t>9220004 - UT</t>
  </si>
  <si>
    <t>9220004 - TF</t>
  </si>
  <si>
    <t>9220005 - TF</t>
  </si>
  <si>
    <t>9220005 - UT</t>
  </si>
  <si>
    <t>9220006 - UT</t>
  </si>
  <si>
    <t>9220006 - TF</t>
  </si>
  <si>
    <t>9220007 - TF</t>
  </si>
  <si>
    <t>9220007 - UT</t>
  </si>
  <si>
    <t>9220008 - UT</t>
  </si>
  <si>
    <t>9220008 - TF</t>
  </si>
  <si>
    <t>9220009 - TF</t>
  </si>
  <si>
    <t>9220009 - UT</t>
  </si>
  <si>
    <t>9250249 - UT</t>
  </si>
  <si>
    <t>9250250 - UT</t>
  </si>
  <si>
    <t>9250251 - UT</t>
  </si>
  <si>
    <t>9230432 - UT</t>
  </si>
  <si>
    <t>9230948 - UT</t>
  </si>
  <si>
    <t>9230949 - UT</t>
  </si>
  <si>
    <t>9230950 - UT</t>
  </si>
  <si>
    <t>9261078 - UT</t>
  </si>
  <si>
    <t>9248665 - SO</t>
  </si>
  <si>
    <t>STATE OF INDIANA
DEPARTMENT OF LOCAL GOVERNMENT FINANCE</t>
  </si>
  <si>
    <t>Budget Year 2026 - Calculation of Estimated Maximum Levy</t>
  </si>
  <si>
    <t>Note: to edit this form, please make sure you have clicked "Enable Editing" at the top of this page.</t>
  </si>
  <si>
    <t>Step 1: Select Unit of Government</t>
  </si>
  <si>
    <t>In the fields below, please select the following in sequential order: (a) County, (b) Unit Name, and (c) Maximum Levy Type.
To do so, click on the blue cell and then on the downward arrow that appears to the right.</t>
  </si>
  <si>
    <t>(a) County</t>
  </si>
  <si>
    <t>&lt;- Click here</t>
  </si>
  <si>
    <t>(b) Unit Name</t>
  </si>
  <si>
    <t>(c) Maximum
Levy Type</t>
  </si>
  <si>
    <t xml:space="preserve">The section below details the multi-step process in which the 2026 Estimated Maximum Levy is calculated. 
The calculation operates on the estimates of several variables, each of which is highlighted in blue. 
These values can be overridden directly via manual data entry; doing so will update the calculation accordingly. </t>
  </si>
  <si>
    <t>Default Amount</t>
  </si>
  <si>
    <t>Estimates</t>
  </si>
  <si>
    <t>&lt;- Data Entry</t>
  </si>
  <si>
    <t>Appendix</t>
  </si>
  <si>
    <t>(1) The Maximum Levy Growth Quotient (MLGQ) for Budget Year 2026 is 1.04. For civil taxing units in counties that continue to raise revenue through a local income tax rather than property taxes, the MLGQ is 1.00.</t>
  </si>
  <si>
    <t>(2) The Cumulative Capital Development (CCD) levy adjustment is applicable to counties and municipalities only.</t>
  </si>
  <si>
    <t>(3) The Mental Health levy adjustment is applicable to counties only.</t>
  </si>
  <si>
    <t>(4) The Developmental Disability levy adjustment is applicable to counties only.</t>
  </si>
  <si>
    <t xml:space="preserve">* Potential Appeals as Reported by Unit: the default amount is pulled directly from the pre-budget worksheet. </t>
  </si>
  <si>
    <t>** Estimated Cumulative Capital Development Adjustment: the default amount is calculated by multiplying the rate cap (per $100 of taxable assessed value) by the prior year certified net assessed value.</t>
  </si>
  <si>
    <t>*** Estimated Mental Health Adjustment: the default amount is the maximum adjustment amount permissible under
Ind. Code 6-1.1-18.5-10. See below for actual historical adjustment information:</t>
  </si>
  <si>
    <t>**** Estimated Developmental Disability Adjustment: the default amount is the maximum adjustment amount permissible under Ind. Code 6-1.1-18.5-10. See below for actual historical adjustment information.</t>
  </si>
  <si>
    <t xml:space="preserve">***** Estimated HEA1065-2020 ('Population Growth') Maximum Levy Adjustment: the estimated maximum levy adjustment is determined as the product of the eligible rate increase and the pay-2025 certified net assessed value. </t>
  </si>
  <si>
    <t>Eligible Rate
Increase</t>
  </si>
  <si>
    <t>Pay-2025 Certified
Net Assessed Value</t>
  </si>
  <si>
    <t>Estimated Levy
Adjustment</t>
  </si>
  <si>
    <t>2026 Estimated Maximum Levy
with Estimated Levy Adjustment</t>
  </si>
  <si>
    <t>2026 Estimated 
Maximum Levy</t>
  </si>
  <si>
    <t>Plus Estimated
Levy Adjustment</t>
  </si>
  <si>
    <t>2026 Estimated
Maximum Levy (Final)</t>
  </si>
  <si>
    <t>Unit Code</t>
  </si>
  <si>
    <t>ML
Type</t>
  </si>
  <si>
    <t>Rate
Increase</t>
  </si>
  <si>
    <t>2025 Net
Assessed Value</t>
  </si>
  <si>
    <t>Estimated
Appeal Amount</t>
  </si>
  <si>
    <t>MOD + ML Type</t>
  </si>
  <si>
    <t>Other Adjustments</t>
  </si>
  <si>
    <t>Other</t>
  </si>
  <si>
    <t>Major Unit?</t>
  </si>
  <si>
    <t>Major Mod</t>
  </si>
  <si>
    <t>Major Mod if Major Row</t>
  </si>
  <si>
    <t>Unit Type</t>
  </si>
  <si>
    <t>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</si>
</sst>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0_);_(* \(#,##0\);_(* &quot;-&quot;??_);_(@_)"/>
    <numFmt numFmtId="165" formatCode="_(* #,##0.0000_);_(* \(#,##0.0000\);_(* &quot;-&quot;??_);_(@_)"/>
    <numFmt numFmtId="166" formatCode="0.0000"/>
  </numFmts>
  <fonts count="18" x14ac:knownFonts="1">
    <font>
      <sz val="11"/>
      <color theme="1"/>
      <name val="Calibri"/>
      <family val="2"/>
      <scheme val="minor"/>
    </font>
    <font>
      <sz val="11"/>
      <color theme="1"/>
      <name val="Calibri"/>
      <family val="2"/>
      <scheme val="minor"/>
    </font>
    <font>
      <sz val="18"/>
      <color theme="1"/>
      <name val="Times New Roman"/>
      <family val="1"/>
    </font>
    <font>
      <sz val="11"/>
      <color theme="1"/>
      <name val="Times New Roman"/>
      <family val="1"/>
    </font>
    <font>
      <b/>
      <u/>
      <sz val="18"/>
      <color theme="1"/>
      <name val="Times New Roman"/>
      <family val="1"/>
    </font>
    <font>
      <sz val="14"/>
      <color theme="1"/>
      <name val="Times New Roman"/>
      <family val="1"/>
    </font>
    <font>
      <b/>
      <u/>
      <sz val="14"/>
      <color theme="1"/>
      <name val="Times New Roman"/>
      <family val="1"/>
    </font>
    <font>
      <sz val="12"/>
      <color theme="1"/>
      <name val="Times New Roman"/>
      <family val="1"/>
    </font>
    <font>
      <b/>
      <sz val="11"/>
      <color theme="1"/>
      <name val="Calibri"/>
      <family val="2"/>
      <scheme val="minor"/>
    </font>
    <font>
      <b/>
      <sz val="11"/>
      <color rgb="FFFF0000"/>
      <name val="Calibri"/>
      <family val="2"/>
      <scheme val="minor"/>
    </font>
    <font>
      <b/>
      <sz val="18"/>
      <color theme="1"/>
      <name val="Times New Roman"/>
      <family val="1"/>
    </font>
    <font>
      <sz val="12"/>
      <name val="Times New Roman"/>
      <family val="1"/>
    </font>
    <font>
      <b/>
      <sz val="12"/>
      <color theme="1"/>
      <name val="Times New Roman"/>
      <family val="1"/>
    </font>
    <font>
      <sz val="12"/>
      <color theme="0"/>
      <name val="Times New Roman"/>
      <family val="1"/>
    </font>
    <font>
      <sz val="11"/>
      <color theme="1"/>
      <name val="Calibri"/>
      <family val="2"/>
    </font>
    <font>
      <b/>
      <sz val="11"/>
      <name val="Calibri"/>
      <family val="2"/>
    </font>
    <font>
      <sz val="11"/>
      <name val="Calibri"/>
      <family val="2"/>
    </font>
    <font>
      <b/>
      <sz val="11"/>
      <color rgb="FF000000"/>
      <name val="Calibri"/>
      <family val="2"/>
    </font>
  </fonts>
  <fills count="13">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249977111117893"/>
        <bgColor indexed="64"/>
      </patternFill>
    </fill>
    <fill>
      <patternFill patternType="solid">
        <fgColor theme="1"/>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rgb="FF00B050"/>
        <bgColor indexed="64"/>
      </patternFill>
    </fill>
    <fill>
      <patternFill patternType="solid">
        <fgColor rgb="FF0070C0"/>
        <bgColor indexed="64"/>
      </patternFill>
    </fill>
    <fill>
      <patternFill patternType="solid">
        <fgColor rgb="FFBFBFBF"/>
        <bgColor rgb="FF000000"/>
      </patternFill>
    </fill>
    <fill>
      <patternFill patternType="solid">
        <fgColor rgb="FFFF0000"/>
        <bgColor rgb="FF000000"/>
      </patternFill>
    </fill>
    <fill>
      <patternFill patternType="solid">
        <fgColor rgb="FF00F0E4"/>
        <bgColor indexed="64"/>
      </patternFill>
    </fill>
  </fills>
  <borders count="19">
    <border>
      <left/>
      <right/>
      <top/>
      <bottom/>
      <diagonal/>
    </border>
    <border>
      <left style="thin">
        <color auto="1"/>
      </left>
      <right/>
      <top style="thin">
        <color auto="1"/>
      </top>
      <bottom style="thin">
        <color auto="1"/>
      </bottom>
      <diagonal/>
    </border>
    <border>
      <left/>
      <right/>
      <top style="thin">
        <color indexed="64"/>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theme="1" tint="4.9989318521683403E-2"/>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top style="thin">
        <color auto="1"/>
      </top>
      <bottom/>
      <diagonal/>
    </border>
    <border>
      <left/>
      <right/>
      <top style="thin">
        <color auto="1"/>
      </top>
      <bottom/>
      <diagonal/>
    </border>
    <border>
      <left style="thin">
        <color indexed="64"/>
      </left>
      <right/>
      <top/>
      <bottom/>
      <diagonal/>
    </border>
    <border>
      <left/>
      <right style="thin">
        <color theme="1" tint="4.9989318521683403E-2"/>
      </right>
      <top style="thin">
        <color auto="1"/>
      </top>
      <bottom style="thin">
        <color auto="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style="thin">
        <color auto="1"/>
      </right>
      <top/>
      <bottom/>
      <diagonal/>
    </border>
  </borders>
  <cellStyleXfs count="2">
    <xf numFmtId="0" fontId="0" fillId="0" borderId="0"/>
    <xf numFmtId="43" fontId="1" fillId="0" borderId="0" applyFont="0" applyFill="0" applyBorder="0" applyAlignment="0" applyProtection="0"/>
  </cellStyleXfs>
  <cellXfs count="132">
    <xf numFmtId="0" fontId="0" fillId="0" borderId="0" xfId="0"/>
    <xf numFmtId="164" fontId="7" fillId="2" borderId="4" xfId="1" applyNumberFormat="1" applyFont="1" applyFill="1" applyBorder="1" applyProtection="1"/>
    <xf numFmtId="0" fontId="0" fillId="0" borderId="4" xfId="0" applyBorder="1"/>
    <xf numFmtId="0" fontId="0" fillId="0" borderId="4" xfId="0" applyBorder="1" applyAlignment="1">
      <alignment horizontal="center"/>
    </xf>
    <xf numFmtId="0" fontId="0" fillId="0" borderId="4" xfId="0" applyBorder="1" applyAlignment="1">
      <alignment horizontal="left"/>
    </xf>
    <xf numFmtId="0" fontId="0" fillId="0" borderId="1" xfId="0" applyBorder="1"/>
    <xf numFmtId="0" fontId="0" fillId="3" borderId="4" xfId="0" applyFill="1" applyBorder="1" applyAlignment="1">
      <alignment horizontal="left"/>
    </xf>
    <xf numFmtId="0" fontId="0" fillId="5" borderId="1" xfId="0" applyFill="1" applyBorder="1"/>
    <xf numFmtId="0" fontId="0" fillId="5" borderId="0" xfId="0" applyFill="1"/>
    <xf numFmtId="0" fontId="8" fillId="4" borderId="4" xfId="0" applyFont="1" applyFill="1" applyBorder="1" applyAlignment="1">
      <alignment horizontal="center" vertical="center"/>
    </xf>
    <xf numFmtId="0" fontId="8" fillId="0" borderId="0" xfId="0" applyFont="1" applyAlignment="1">
      <alignment vertical="center"/>
    </xf>
    <xf numFmtId="0" fontId="8" fillId="0" borderId="4" xfId="0" applyFont="1" applyBorder="1" applyAlignment="1">
      <alignment horizontal="center" vertical="center"/>
    </xf>
    <xf numFmtId="0" fontId="8" fillId="5" borderId="0" xfId="0" applyFont="1" applyFill="1" applyAlignment="1">
      <alignment horizontal="center" vertical="center"/>
    </xf>
    <xf numFmtId="0" fontId="0" fillId="0" borderId="0" xfId="0" applyAlignment="1">
      <alignment horizontal="center"/>
    </xf>
    <xf numFmtId="0" fontId="8" fillId="4" borderId="4"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9" fillId="5" borderId="1" xfId="0" applyFont="1" applyFill="1" applyBorder="1" applyAlignment="1">
      <alignment horizontal="center" vertical="center"/>
    </xf>
    <xf numFmtId="0" fontId="9" fillId="5" borderId="0" xfId="0" applyFont="1" applyFill="1" applyAlignment="1">
      <alignment horizontal="center" vertical="center"/>
    </xf>
    <xf numFmtId="0" fontId="8" fillId="6" borderId="4" xfId="0" applyFont="1" applyFill="1" applyBorder="1" applyAlignment="1">
      <alignment horizontal="center" vertical="center"/>
    </xf>
    <xf numFmtId="0" fontId="0" fillId="5" borderId="4" xfId="0" applyFill="1" applyBorder="1"/>
    <xf numFmtId="164" fontId="0" fillId="0" borderId="4" xfId="1" applyNumberFormat="1" applyFont="1" applyBorder="1"/>
    <xf numFmtId="164" fontId="7" fillId="0" borderId="4" xfId="1" applyNumberFormat="1" applyFont="1" applyFill="1" applyBorder="1" applyProtection="1"/>
    <xf numFmtId="164" fontId="7" fillId="2" borderId="9" xfId="1" applyNumberFormat="1" applyFont="1" applyFill="1" applyBorder="1" applyProtection="1"/>
    <xf numFmtId="164" fontId="12" fillId="2" borderId="4" xfId="1" applyNumberFormat="1" applyFont="1" applyFill="1" applyBorder="1" applyProtection="1"/>
    <xf numFmtId="165" fontId="7" fillId="0" borderId="4" xfId="1" applyNumberFormat="1" applyFont="1" applyFill="1" applyBorder="1" applyProtection="1"/>
    <xf numFmtId="164" fontId="7" fillId="5" borderId="3" xfId="1" applyNumberFormat="1" applyFont="1" applyFill="1" applyBorder="1" applyAlignment="1" applyProtection="1">
      <alignment horizontal="center"/>
    </xf>
    <xf numFmtId="164" fontId="0" fillId="0" borderId="0" xfId="1" applyNumberFormat="1" applyFont="1"/>
    <xf numFmtId="0" fontId="8" fillId="5" borderId="0" xfId="0" applyFont="1" applyFill="1" applyAlignment="1">
      <alignment vertical="center"/>
    </xf>
    <xf numFmtId="0" fontId="8" fillId="0" borderId="4" xfId="0" applyFont="1" applyBorder="1"/>
    <xf numFmtId="0" fontId="2" fillId="2" borderId="0" xfId="0" applyFont="1" applyFill="1"/>
    <xf numFmtId="0" fontId="3" fillId="2" borderId="0" xfId="0" applyFont="1" applyFill="1"/>
    <xf numFmtId="0" fontId="5" fillId="2" borderId="0" xfId="0" applyFont="1" applyFill="1"/>
    <xf numFmtId="0" fontId="7" fillId="2" borderId="0" xfId="0" applyFont="1" applyFill="1"/>
    <xf numFmtId="0" fontId="7" fillId="2" borderId="10" xfId="0" applyFont="1" applyFill="1" applyBorder="1"/>
    <xf numFmtId="0" fontId="11" fillId="2" borderId="0" xfId="0" applyFont="1" applyFill="1" applyAlignment="1">
      <alignment vertical="top" wrapText="1"/>
    </xf>
    <xf numFmtId="0" fontId="7" fillId="2" borderId="4" xfId="0" applyFont="1" applyFill="1" applyBorder="1"/>
    <xf numFmtId="0" fontId="7" fillId="2" borderId="4" xfId="0" applyFont="1" applyFill="1" applyBorder="1" applyAlignment="1">
      <alignment wrapText="1"/>
    </xf>
    <xf numFmtId="0" fontId="13" fillId="2" borderId="12" xfId="0" applyFont="1" applyFill="1" applyBorder="1" applyAlignment="1">
      <alignment vertical="center"/>
    </xf>
    <xf numFmtId="0" fontId="7" fillId="0" borderId="4" xfId="0" applyFont="1" applyBorder="1" applyAlignment="1">
      <alignment horizontal="center" vertical="center"/>
    </xf>
    <xf numFmtId="0" fontId="7" fillId="2" borderId="1" xfId="0" applyFont="1" applyFill="1" applyBorder="1"/>
    <xf numFmtId="0" fontId="7" fillId="2" borderId="2" xfId="0" applyFont="1" applyFill="1" applyBorder="1"/>
    <xf numFmtId="0" fontId="7" fillId="0" borderId="1" xfId="0" applyFont="1" applyBorder="1"/>
    <xf numFmtId="0" fontId="7" fillId="0" borderId="2" xfId="0" applyFont="1" applyBorder="1"/>
    <xf numFmtId="0" fontId="7" fillId="2" borderId="2" xfId="0" applyFont="1" applyFill="1" applyBorder="1" applyAlignment="1">
      <alignment horizontal="right"/>
    </xf>
    <xf numFmtId="0" fontId="11" fillId="2" borderId="0" xfId="0" applyFont="1" applyFill="1"/>
    <xf numFmtId="0" fontId="11" fillId="0" borderId="0" xfId="0" applyFont="1" applyAlignment="1">
      <alignment horizontal="center"/>
    </xf>
    <xf numFmtId="164" fontId="11" fillId="0" borderId="0" xfId="1" applyNumberFormat="1" applyFont="1" applyProtection="1"/>
    <xf numFmtId="0" fontId="7" fillId="2" borderId="0" xfId="0" applyFont="1" applyFill="1" applyAlignment="1">
      <alignment horizontal="right"/>
    </xf>
    <xf numFmtId="0" fontId="0" fillId="8" borderId="0" xfId="0" applyFill="1"/>
    <xf numFmtId="0" fontId="8" fillId="7" borderId="4" xfId="0" applyFont="1" applyFill="1" applyBorder="1" applyAlignment="1">
      <alignment horizontal="center" wrapText="1"/>
    </xf>
    <xf numFmtId="0" fontId="8" fillId="5" borderId="4" xfId="0" applyFont="1" applyFill="1" applyBorder="1"/>
    <xf numFmtId="164" fontId="8" fillId="4" borderId="4" xfId="1" applyNumberFormat="1" applyFont="1" applyFill="1" applyBorder="1" applyAlignment="1">
      <alignment horizontal="center"/>
    </xf>
    <xf numFmtId="0" fontId="8" fillId="4" borderId="4" xfId="1" applyNumberFormat="1" applyFont="1" applyFill="1" applyBorder="1" applyAlignment="1">
      <alignment horizontal="center"/>
    </xf>
    <xf numFmtId="0" fontId="16" fillId="0" borderId="4" xfId="0" applyFont="1" applyBorder="1"/>
    <xf numFmtId="0" fontId="16" fillId="0" borderId="0" xfId="0" applyFont="1"/>
    <xf numFmtId="0" fontId="15" fillId="10" borderId="4" xfId="0" applyFont="1" applyFill="1" applyBorder="1" applyAlignment="1">
      <alignment horizontal="center" vertical="center"/>
    </xf>
    <xf numFmtId="0" fontId="14" fillId="0" borderId="0" xfId="0" applyFont="1"/>
    <xf numFmtId="0" fontId="14" fillId="0" borderId="4" xfId="0" applyFont="1" applyBorder="1"/>
    <xf numFmtId="0" fontId="17" fillId="0" borderId="4" xfId="0" applyFont="1" applyBorder="1" applyAlignment="1">
      <alignment horizontal="center" vertical="center"/>
    </xf>
    <xf numFmtId="0" fontId="17" fillId="0" borderId="4" xfId="0" applyFont="1" applyBorder="1" applyAlignment="1">
      <alignment horizontal="center" vertical="center" wrapText="1"/>
    </xf>
    <xf numFmtId="49" fontId="17" fillId="0" borderId="4" xfId="0" applyNumberFormat="1" applyFont="1" applyBorder="1" applyAlignment="1">
      <alignment horizontal="center" vertical="center" wrapText="1"/>
    </xf>
    <xf numFmtId="0" fontId="14" fillId="0" borderId="4" xfId="0" applyFont="1" applyBorder="1" applyAlignment="1">
      <alignment horizontal="center"/>
    </xf>
    <xf numFmtId="49" fontId="14" fillId="0" borderId="4" xfId="0" applyNumberFormat="1" applyFont="1" applyBorder="1" applyAlignment="1">
      <alignment horizontal="center"/>
    </xf>
    <xf numFmtId="166" fontId="14" fillId="0" borderId="4" xfId="0" applyNumberFormat="1" applyFont="1" applyBorder="1"/>
    <xf numFmtId="164" fontId="14" fillId="0" borderId="4" xfId="1" applyNumberFormat="1" applyFont="1" applyFill="1" applyBorder="1"/>
    <xf numFmtId="49" fontId="17" fillId="0" borderId="18" xfId="0" applyNumberFormat="1" applyFont="1" applyBorder="1" applyAlignment="1">
      <alignment horizontal="center" vertical="center" wrapText="1"/>
    </xf>
    <xf numFmtId="0" fontId="0" fillId="0" borderId="4" xfId="0" applyBorder="1" applyAlignment="1">
      <alignment horizontal="right"/>
    </xf>
    <xf numFmtId="0" fontId="11" fillId="2" borderId="0" xfId="0" applyFont="1" applyFill="1" applyAlignment="1">
      <alignment horizontal="center" wrapText="1"/>
    </xf>
    <xf numFmtId="164" fontId="11" fillId="2" borderId="0" xfId="1" applyNumberFormat="1" applyFont="1" applyFill="1" applyProtection="1"/>
    <xf numFmtId="165" fontId="11" fillId="2" borderId="0" xfId="1" applyNumberFormat="1" applyFont="1" applyFill="1" applyAlignment="1" applyProtection="1">
      <alignment horizontal="center" vertical="center"/>
    </xf>
    <xf numFmtId="164" fontId="11" fillId="2" borderId="0" xfId="1" applyNumberFormat="1" applyFont="1" applyFill="1" applyAlignment="1" applyProtection="1">
      <alignment horizontal="center" vertical="center"/>
    </xf>
    <xf numFmtId="0" fontId="17" fillId="10" borderId="4" xfId="0" applyFont="1" applyFill="1" applyBorder="1" applyAlignment="1">
      <alignment horizontal="center" vertical="center" wrapText="1"/>
    </xf>
    <xf numFmtId="0" fontId="17" fillId="10" borderId="4" xfId="0" applyFont="1" applyFill="1" applyBorder="1" applyAlignment="1">
      <alignment horizontal="center" vertical="center"/>
    </xf>
    <xf numFmtId="164" fontId="17" fillId="0" borderId="4" xfId="1" applyNumberFormat="1" applyFont="1" applyBorder="1" applyAlignment="1">
      <alignment horizontal="center" vertical="center" wrapText="1"/>
    </xf>
    <xf numFmtId="164" fontId="14" fillId="0" borderId="4" xfId="1" applyNumberFormat="1" applyFont="1" applyFill="1" applyBorder="1" applyAlignment="1">
      <alignment horizontal="center" vertical="center"/>
    </xf>
    <xf numFmtId="164" fontId="14" fillId="0" borderId="4" xfId="1" applyNumberFormat="1" applyFont="1" applyFill="1" applyBorder="1" applyAlignment="1">
      <alignment horizontal="center" vertical="center" wrapText="1"/>
    </xf>
    <xf numFmtId="0" fontId="14" fillId="0" borderId="0" xfId="0" applyFont="1" applyAlignment="1">
      <alignment horizontal="center" vertical="center"/>
    </xf>
    <xf numFmtId="165" fontId="14" fillId="0" borderId="4" xfId="1" applyNumberFormat="1" applyFont="1" applyFill="1" applyBorder="1"/>
    <xf numFmtId="0" fontId="14" fillId="0" borderId="0" xfId="0" applyFont="1" applyAlignment="1">
      <alignment horizontal="center"/>
    </xf>
    <xf numFmtId="164" fontId="14" fillId="0" borderId="0" xfId="1" applyNumberFormat="1" applyFont="1" applyFill="1" applyBorder="1"/>
    <xf numFmtId="165" fontId="14" fillId="0" borderId="0" xfId="1" applyNumberFormat="1" applyFont="1" applyFill="1" applyBorder="1"/>
    <xf numFmtId="0" fontId="14" fillId="0" borderId="4" xfId="0" applyFont="1" applyBorder="1" applyAlignment="1">
      <alignment horizontal="center" vertical="center" wrapText="1"/>
    </xf>
    <xf numFmtId="0" fontId="14" fillId="11" borderId="4" xfId="0" applyFont="1" applyFill="1" applyBorder="1" applyAlignment="1">
      <alignment horizontal="center" vertical="center" wrapText="1"/>
    </xf>
    <xf numFmtId="165" fontId="14" fillId="11" borderId="4" xfId="1" applyNumberFormat="1" applyFont="1" applyFill="1" applyBorder="1" applyAlignment="1">
      <alignment horizontal="center" vertical="center"/>
    </xf>
    <xf numFmtId="164" fontId="14" fillId="11" borderId="4" xfId="1" applyNumberFormat="1" applyFont="1" applyFill="1" applyBorder="1" applyAlignment="1">
      <alignment horizontal="center" vertical="center" wrapText="1"/>
    </xf>
    <xf numFmtId="164" fontId="14" fillId="11" borderId="4" xfId="1" applyNumberFormat="1" applyFont="1" applyFill="1" applyBorder="1" applyAlignment="1">
      <alignment horizontal="center" vertical="center"/>
    </xf>
    <xf numFmtId="0" fontId="7" fillId="2" borderId="0" xfId="0" applyFont="1" applyFill="1" applyAlignment="1">
      <alignment vertical="center"/>
    </xf>
    <xf numFmtId="0" fontId="7" fillId="2" borderId="0" xfId="0" applyFont="1" applyFill="1" applyAlignment="1">
      <alignment horizontal="center"/>
    </xf>
    <xf numFmtId="164" fontId="11" fillId="2" borderId="0" xfId="1" applyNumberFormat="1" applyFont="1" applyFill="1" applyBorder="1" applyAlignment="1" applyProtection="1">
      <alignment horizontal="center" wrapText="1"/>
    </xf>
    <xf numFmtId="164" fontId="7" fillId="12" borderId="4" xfId="1" applyNumberFormat="1" applyFont="1" applyFill="1" applyBorder="1" applyProtection="1">
      <protection locked="0"/>
    </xf>
    <xf numFmtId="0" fontId="8" fillId="5" borderId="5" xfId="0" applyFont="1" applyFill="1" applyBorder="1" applyAlignment="1">
      <alignment horizontal="center" vertical="center"/>
    </xf>
    <xf numFmtId="164" fontId="8" fillId="9" borderId="1" xfId="1" applyNumberFormat="1" applyFont="1" applyFill="1" applyBorder="1" applyAlignment="1">
      <alignment horizontal="center" wrapText="1"/>
    </xf>
    <xf numFmtId="164" fontId="8" fillId="9" borderId="2" xfId="1" applyNumberFormat="1" applyFont="1" applyFill="1" applyBorder="1" applyAlignment="1">
      <alignment horizontal="center" wrapText="1"/>
    </xf>
    <xf numFmtId="164" fontId="8" fillId="9" borderId="3" xfId="1" applyNumberFormat="1" applyFont="1" applyFill="1" applyBorder="1" applyAlignment="1">
      <alignment horizontal="center" wrapText="1"/>
    </xf>
    <xf numFmtId="164" fontId="7" fillId="2" borderId="15" xfId="1" applyNumberFormat="1" applyFont="1" applyFill="1" applyBorder="1" applyAlignment="1" applyProtection="1">
      <alignment horizontal="left" vertical="center"/>
    </xf>
    <xf numFmtId="164" fontId="7" fillId="2" borderId="16" xfId="1" applyNumberFormat="1" applyFont="1" applyFill="1" applyBorder="1" applyAlignment="1" applyProtection="1">
      <alignment horizontal="left" vertical="center"/>
    </xf>
    <xf numFmtId="164" fontId="7" fillId="2" borderId="17" xfId="1" applyNumberFormat="1" applyFont="1" applyFill="1" applyBorder="1" applyAlignment="1" applyProtection="1">
      <alignment horizontal="left" vertical="center"/>
    </xf>
    <xf numFmtId="0" fontId="7" fillId="2" borderId="11" xfId="0" quotePrefix="1" applyFont="1" applyFill="1" applyBorder="1" applyAlignment="1">
      <alignment vertical="center" wrapText="1"/>
    </xf>
    <xf numFmtId="0" fontId="7" fillId="2" borderId="12" xfId="0" quotePrefix="1" applyFont="1" applyFill="1" applyBorder="1" applyAlignment="1">
      <alignment vertical="center" wrapText="1"/>
    </xf>
    <xf numFmtId="0" fontId="7" fillId="2" borderId="6" xfId="0" quotePrefix="1" applyFont="1" applyFill="1" applyBorder="1" applyAlignment="1">
      <alignment vertical="center" wrapText="1"/>
    </xf>
    <xf numFmtId="0" fontId="7" fillId="2" borderId="13" xfId="0" applyFont="1" applyFill="1" applyBorder="1" applyAlignment="1">
      <alignment vertical="center"/>
    </xf>
    <xf numFmtId="0" fontId="7" fillId="2" borderId="0" xfId="0" applyFont="1" applyFill="1" applyAlignment="1">
      <alignment vertical="center"/>
    </xf>
    <xf numFmtId="0" fontId="7" fillId="2" borderId="7" xfId="0" applyFont="1" applyFill="1" applyBorder="1" applyAlignment="1">
      <alignment vertical="center"/>
    </xf>
    <xf numFmtId="0" fontId="10" fillId="2" borderId="0" xfId="0" applyFont="1" applyFill="1" applyAlignment="1">
      <alignment horizontal="center" wrapText="1"/>
    </xf>
    <xf numFmtId="0" fontId="12" fillId="12" borderId="2" xfId="0" applyFont="1" applyFill="1" applyBorder="1" applyAlignment="1" applyProtection="1">
      <alignment horizontal="left"/>
      <protection locked="0"/>
    </xf>
    <xf numFmtId="0" fontId="12" fillId="12" borderId="3" xfId="0" applyFont="1" applyFill="1" applyBorder="1" applyAlignment="1" applyProtection="1">
      <alignment horizontal="left"/>
      <protection locked="0"/>
    </xf>
    <xf numFmtId="0" fontId="12" fillId="12" borderId="4" xfId="0" applyFont="1" applyFill="1" applyBorder="1" applyAlignment="1" applyProtection="1">
      <alignment horizontal="left"/>
      <protection locked="0"/>
    </xf>
    <xf numFmtId="0" fontId="12" fillId="12" borderId="2" xfId="0" applyFont="1" applyFill="1" applyBorder="1" applyAlignment="1" applyProtection="1">
      <alignment horizontal="left" vertical="center"/>
      <protection locked="0"/>
    </xf>
    <xf numFmtId="0" fontId="12" fillId="12" borderId="3" xfId="0" applyFont="1" applyFill="1" applyBorder="1" applyAlignment="1" applyProtection="1">
      <alignment horizontal="left" vertical="center"/>
      <protection locked="0"/>
    </xf>
    <xf numFmtId="0" fontId="7" fillId="2" borderId="0" xfId="0" applyFont="1" applyFill="1" applyAlignment="1">
      <alignment horizontal="left" vertical="top" wrapText="1"/>
    </xf>
    <xf numFmtId="0" fontId="7" fillId="2" borderId="0" xfId="0" applyFont="1" applyFill="1" applyAlignment="1">
      <alignment horizontal="center"/>
    </xf>
    <xf numFmtId="0" fontId="4" fillId="2" borderId="0" xfId="0" applyFont="1" applyFill="1" applyAlignment="1">
      <alignment horizontal="center"/>
    </xf>
    <xf numFmtId="164" fontId="11" fillId="2" borderId="0" xfId="1" applyNumberFormat="1" applyFont="1" applyFill="1" applyBorder="1" applyAlignment="1" applyProtection="1">
      <alignment horizontal="center" wrapText="1"/>
    </xf>
    <xf numFmtId="164" fontId="11" fillId="2" borderId="0" xfId="1" applyNumberFormat="1" applyFont="1" applyFill="1" applyBorder="1" applyAlignment="1" applyProtection="1">
      <alignment horizontal="center"/>
    </xf>
    <xf numFmtId="0" fontId="11" fillId="2" borderId="0" xfId="0" applyFont="1" applyFill="1" applyAlignment="1">
      <alignment horizontal="left" wrapText="1"/>
    </xf>
    <xf numFmtId="0" fontId="11" fillId="2" borderId="0" xfId="0" applyFont="1" applyFill="1" applyAlignment="1">
      <alignment horizontal="left"/>
    </xf>
    <xf numFmtId="164" fontId="7" fillId="5" borderId="6" xfId="1" applyNumberFormat="1" applyFont="1" applyFill="1" applyBorder="1" applyAlignment="1" applyProtection="1">
      <alignment horizontal="center"/>
    </xf>
    <xf numFmtId="164" fontId="7" fillId="5" borderId="7" xfId="1" applyNumberFormat="1" applyFont="1" applyFill="1" applyBorder="1" applyAlignment="1" applyProtection="1">
      <alignment horizontal="center"/>
    </xf>
    <xf numFmtId="164" fontId="7" fillId="5" borderId="8" xfId="1" applyNumberFormat="1" applyFont="1" applyFill="1" applyBorder="1" applyAlignment="1" applyProtection="1">
      <alignment horizontal="center"/>
    </xf>
    <xf numFmtId="0" fontId="12" fillId="2" borderId="1" xfId="0" applyFont="1" applyFill="1" applyBorder="1" applyAlignment="1">
      <alignment horizontal="left"/>
    </xf>
    <xf numFmtId="0" fontId="12" fillId="2" borderId="2" xfId="0" applyFont="1" applyFill="1" applyBorder="1" applyAlignment="1">
      <alignment horizontal="left"/>
    </xf>
    <xf numFmtId="0" fontId="12" fillId="2" borderId="3" xfId="0" applyFont="1" applyFill="1" applyBorder="1" applyAlignment="1">
      <alignment horizontal="left"/>
    </xf>
    <xf numFmtId="0" fontId="6" fillId="2" borderId="0" xfId="0" applyFont="1" applyFill="1" applyAlignment="1">
      <alignment horizontal="left"/>
    </xf>
    <xf numFmtId="0" fontId="7" fillId="2" borderId="0" xfId="0" applyFont="1" applyFill="1" applyAlignment="1">
      <alignment horizontal="left" vertical="top"/>
    </xf>
    <xf numFmtId="0" fontId="7" fillId="2" borderId="1" xfId="0" applyFont="1" applyFill="1" applyBorder="1" applyAlignment="1">
      <alignment horizontal="left"/>
    </xf>
    <xf numFmtId="0" fontId="7" fillId="2" borderId="2" xfId="0" applyFont="1" applyFill="1" applyBorder="1" applyAlignment="1">
      <alignment horizontal="left"/>
    </xf>
    <xf numFmtId="0" fontId="7" fillId="2" borderId="14" xfId="0" applyFont="1" applyFill="1" applyBorder="1" applyAlignment="1">
      <alignment horizontal="left"/>
    </xf>
    <xf numFmtId="164" fontId="7" fillId="2" borderId="0" xfId="1" applyNumberFormat="1" applyFont="1" applyFill="1" applyBorder="1" applyAlignment="1" applyProtection="1">
      <alignment horizontal="left" wrapText="1"/>
    </xf>
    <xf numFmtId="164" fontId="7" fillId="2" borderId="0" xfId="1" applyNumberFormat="1" applyFont="1" applyFill="1" applyBorder="1" applyAlignment="1" applyProtection="1">
      <alignment horizontal="left"/>
    </xf>
    <xf numFmtId="0" fontId="11" fillId="0" borderId="0" xfId="0" applyFont="1" applyAlignment="1">
      <alignment horizontal="left" wrapText="1"/>
    </xf>
    <xf numFmtId="0" fontId="11" fillId="0" borderId="0" xfId="0" applyFont="1" applyAlignment="1">
      <alignment horizontal="left"/>
    </xf>
    <xf numFmtId="0" fontId="12" fillId="4" borderId="4" xfId="0" applyFont="1" applyFill="1" applyBorder="1" applyAlignment="1">
      <alignment horizontal="center"/>
    </xf>
  </cellXfs>
  <cellStyles count="2">
    <cellStyle name="Comma" xfId="1" builtinId="3"/>
    <cellStyle name="Normal" xfId="0" builtinId="0"/>
  </cellStyles>
  <dxfs count="19">
    <dxf>
      <font>
        <color theme="0"/>
      </font>
    </dxf>
    <dxf>
      <font>
        <color theme="0"/>
      </font>
    </dxf>
    <dxf>
      <font>
        <color theme="0"/>
      </font>
    </dxf>
    <dxf>
      <fill>
        <patternFill>
          <bgColor theme="1"/>
        </patternFill>
      </fill>
    </dxf>
    <dxf>
      <fill>
        <patternFill>
          <bgColor theme="1"/>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bottom style="thin">
          <color auto="1"/>
        </bottom>
        <vertical/>
        <horizontal/>
      </border>
    </dxf>
    <dxf>
      <font>
        <b val="0"/>
        <i val="0"/>
        <strike val="0"/>
        <color theme="0"/>
      </font>
      <fill>
        <patternFill>
          <fgColor theme="0"/>
          <bgColor theme="0"/>
        </patternFill>
      </fill>
    </dxf>
    <dxf>
      <border>
        <top style="thin">
          <color auto="1"/>
        </top>
        <vertical/>
        <horizontal/>
      </border>
    </dxf>
    <dxf>
      <border>
        <right style="thin">
          <color auto="1"/>
        </right>
        <vertical/>
        <horizontal/>
      </border>
    </dxf>
    <dxf>
      <border>
        <left style="thin">
          <color auto="1"/>
        </left>
        <vertical/>
        <horizontal/>
      </border>
    </dxf>
    <dxf>
      <border>
        <bottom style="thin">
          <color auto="1"/>
        </bottom>
        <vertical/>
        <horizontal/>
      </border>
    </dxf>
    <dxf>
      <border>
        <top style="thin">
          <color auto="1"/>
        </top>
        <vertical/>
        <horizontal/>
      </border>
    </dxf>
    <dxf>
      <font>
        <b val="0"/>
        <i val="0"/>
        <strike val="0"/>
        <color theme="0"/>
      </font>
      <fill>
        <patternFill>
          <fgColor theme="0"/>
          <bgColor theme="0"/>
        </patternFill>
      </fill>
    </dxf>
    <dxf>
      <border>
        <right style="thin">
          <color auto="1"/>
        </right>
        <vertical/>
        <horizontal/>
      </border>
    </dxf>
    <dxf>
      <border>
        <left style="thin">
          <color auto="1"/>
        </left>
        <vertical/>
        <horizontal/>
      </border>
    </dxf>
    <dxf>
      <font>
        <strike val="0"/>
        <color theme="0"/>
      </font>
      <fill>
        <patternFill>
          <bgColor theme="0"/>
        </patternFill>
      </fill>
    </dxf>
    <dxf>
      <border>
        <left style="thin">
          <color auto="1"/>
        </left>
        <right style="thin">
          <color auto="1"/>
        </right>
        <bottom style="thin">
          <color auto="1"/>
        </bottom>
        <vertical/>
        <horizontal/>
      </border>
    </dxf>
  </dxfs>
  <tableStyles count="0" defaultTableStyle="TableStyleMedium2" defaultPivotStyle="PivotStyleLight16"/>
  <colors>
    <mruColors>
      <color rgb="FF00F0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DFC8F-99E3-43E3-9F45-967D15761F67}">
  <sheetPr>
    <tabColor rgb="FF00B0F0"/>
  </sheetPr>
  <dimension ref="A1:F2472"/>
  <sheetViews>
    <sheetView topLeftCell="A2362" workbookViewId="0">
      <selection sqref="A1:E2393"/>
    </sheetView>
  </sheetViews>
  <sheetFormatPr defaultColWidth="0" defaultRowHeight="14.5" zeroHeight="1" x14ac:dyDescent="0.35"/>
  <cols>
    <col min="1" max="1" width="7.26953125" style="54" bestFit="1" customWidth="1"/>
    <col min="2" max="2" width="5.26953125" style="54" bestFit="1" customWidth="1"/>
    <col min="3" max="3" width="5.54296875" style="54" bestFit="1" customWidth="1"/>
    <col min="4" max="4" width="63.54296875" style="54" bestFit="1" customWidth="1"/>
    <col min="5" max="5" width="7.26953125" style="54" bestFit="1" customWidth="1"/>
    <col min="6" max="6" width="8" style="56" hidden="1" customWidth="1"/>
    <col min="7" max="16384" width="9.1796875" style="56" hidden="1"/>
  </cols>
  <sheetData>
    <row r="1" spans="1:6" ht="29" x14ac:dyDescent="0.35">
      <c r="A1" s="71" t="s">
        <v>0</v>
      </c>
      <c r="B1" s="71" t="s">
        <v>1</v>
      </c>
      <c r="C1" s="71" t="s">
        <v>2</v>
      </c>
      <c r="D1" s="72" t="s">
        <v>3</v>
      </c>
      <c r="E1" s="71" t="s">
        <v>4</v>
      </c>
      <c r="F1" s="55" t="s">
        <v>5</v>
      </c>
    </row>
    <row r="2" spans="1:6" x14ac:dyDescent="0.35">
      <c r="A2" s="57" t="s">
        <v>6</v>
      </c>
      <c r="B2" s="57" t="s">
        <v>7</v>
      </c>
      <c r="C2" s="57" t="s">
        <v>8</v>
      </c>
      <c r="D2" s="57" t="s">
        <v>9</v>
      </c>
      <c r="E2" s="57" t="s">
        <v>10</v>
      </c>
      <c r="F2" s="57" t="s">
        <v>11</v>
      </c>
    </row>
    <row r="3" spans="1:6" x14ac:dyDescent="0.35">
      <c r="A3" s="57" t="s">
        <v>6</v>
      </c>
      <c r="B3" s="57" t="s">
        <v>12</v>
      </c>
      <c r="C3" s="57" t="s">
        <v>13</v>
      </c>
      <c r="D3" s="57" t="s">
        <v>14</v>
      </c>
      <c r="E3" s="57" t="s">
        <v>10</v>
      </c>
      <c r="F3" s="57" t="s">
        <v>15</v>
      </c>
    </row>
    <row r="4" spans="1:6" x14ac:dyDescent="0.35">
      <c r="A4" s="57" t="s">
        <v>6</v>
      </c>
      <c r="B4" s="57" t="s">
        <v>12</v>
      </c>
      <c r="C4" s="57" t="s">
        <v>16</v>
      </c>
      <c r="D4" s="57" t="s">
        <v>17</v>
      </c>
      <c r="E4" s="57" t="s">
        <v>10</v>
      </c>
      <c r="F4" s="57" t="s">
        <v>18</v>
      </c>
    </row>
    <row r="5" spans="1:6" x14ac:dyDescent="0.35">
      <c r="A5" s="57" t="s">
        <v>6</v>
      </c>
      <c r="B5" s="57" t="s">
        <v>12</v>
      </c>
      <c r="C5" s="57" t="s">
        <v>19</v>
      </c>
      <c r="D5" s="57" t="s">
        <v>20</v>
      </c>
      <c r="E5" s="57" t="s">
        <v>10</v>
      </c>
      <c r="F5" s="57" t="s">
        <v>21</v>
      </c>
    </row>
    <row r="6" spans="1:6" x14ac:dyDescent="0.35">
      <c r="A6" s="57" t="s">
        <v>6</v>
      </c>
      <c r="B6" s="57" t="s">
        <v>12</v>
      </c>
      <c r="C6" s="57" t="s">
        <v>22</v>
      </c>
      <c r="D6" s="57" t="s">
        <v>23</v>
      </c>
      <c r="E6" s="57" t="s">
        <v>10</v>
      </c>
      <c r="F6" s="57" t="s">
        <v>24</v>
      </c>
    </row>
    <row r="7" spans="1:6" x14ac:dyDescent="0.35">
      <c r="A7" s="57" t="s">
        <v>6</v>
      </c>
      <c r="B7" s="57" t="s">
        <v>12</v>
      </c>
      <c r="C7" s="57" t="s">
        <v>25</v>
      </c>
      <c r="D7" s="57" t="s">
        <v>26</v>
      </c>
      <c r="E7" s="57" t="s">
        <v>10</v>
      </c>
      <c r="F7" s="57" t="s">
        <v>27</v>
      </c>
    </row>
    <row r="8" spans="1:6" x14ac:dyDescent="0.35">
      <c r="A8" s="57" t="s">
        <v>6</v>
      </c>
      <c r="B8" s="57" t="s">
        <v>12</v>
      </c>
      <c r="C8" s="57" t="s">
        <v>28</v>
      </c>
      <c r="D8" s="57" t="s">
        <v>29</v>
      </c>
      <c r="E8" s="57" t="s">
        <v>10</v>
      </c>
      <c r="F8" s="57" t="s">
        <v>30</v>
      </c>
    </row>
    <row r="9" spans="1:6" x14ac:dyDescent="0.35">
      <c r="A9" s="57" t="s">
        <v>6</v>
      </c>
      <c r="B9" s="57" t="s">
        <v>12</v>
      </c>
      <c r="C9" s="57" t="s">
        <v>31</v>
      </c>
      <c r="D9" s="57" t="s">
        <v>32</v>
      </c>
      <c r="E9" s="57" t="s">
        <v>10</v>
      </c>
      <c r="F9" s="57" t="s">
        <v>33</v>
      </c>
    </row>
    <row r="10" spans="1:6" x14ac:dyDescent="0.35">
      <c r="A10" s="57" t="s">
        <v>6</v>
      </c>
      <c r="B10" s="57" t="s">
        <v>12</v>
      </c>
      <c r="C10" s="57" t="s">
        <v>34</v>
      </c>
      <c r="D10" s="57" t="s">
        <v>35</v>
      </c>
      <c r="E10" s="57" t="s">
        <v>10</v>
      </c>
      <c r="F10" s="57" t="s">
        <v>36</v>
      </c>
    </row>
    <row r="11" spans="1:6" x14ac:dyDescent="0.35">
      <c r="A11" s="57" t="s">
        <v>6</v>
      </c>
      <c r="B11" s="57" t="s">
        <v>12</v>
      </c>
      <c r="C11" s="57" t="s">
        <v>37</v>
      </c>
      <c r="D11" s="57" t="s">
        <v>38</v>
      </c>
      <c r="E11" s="57" t="s">
        <v>10</v>
      </c>
      <c r="F11" s="57" t="s">
        <v>39</v>
      </c>
    </row>
    <row r="12" spans="1:6" x14ac:dyDescent="0.35">
      <c r="A12" s="57" t="s">
        <v>6</v>
      </c>
      <c r="B12" s="57" t="s">
        <v>12</v>
      </c>
      <c r="C12" s="57" t="s">
        <v>40</v>
      </c>
      <c r="D12" s="57" t="s">
        <v>41</v>
      </c>
      <c r="E12" s="57" t="s">
        <v>10</v>
      </c>
      <c r="F12" s="57" t="s">
        <v>42</v>
      </c>
    </row>
    <row r="13" spans="1:6" x14ac:dyDescent="0.35">
      <c r="A13" s="57" t="s">
        <v>6</v>
      </c>
      <c r="B13" s="57" t="s">
        <v>12</v>
      </c>
      <c r="C13" s="57" t="s">
        <v>43</v>
      </c>
      <c r="D13" s="57" t="s">
        <v>44</v>
      </c>
      <c r="E13" s="57" t="s">
        <v>10</v>
      </c>
      <c r="F13" s="57" t="s">
        <v>45</v>
      </c>
    </row>
    <row r="14" spans="1:6" x14ac:dyDescent="0.35">
      <c r="A14" s="57" t="s">
        <v>6</v>
      </c>
      <c r="B14" s="57" t="s">
        <v>12</v>
      </c>
      <c r="C14" s="57" t="s">
        <v>46</v>
      </c>
      <c r="D14" s="57" t="s">
        <v>47</v>
      </c>
      <c r="E14" s="57" t="s">
        <v>10</v>
      </c>
      <c r="F14" s="57" t="s">
        <v>48</v>
      </c>
    </row>
    <row r="15" spans="1:6" x14ac:dyDescent="0.35">
      <c r="A15" s="57" t="s">
        <v>6</v>
      </c>
      <c r="B15" s="57" t="s">
        <v>49</v>
      </c>
      <c r="C15" s="57" t="s">
        <v>50</v>
      </c>
      <c r="D15" s="57" t="s">
        <v>51</v>
      </c>
      <c r="E15" s="57" t="s">
        <v>10</v>
      </c>
      <c r="F15" s="57" t="s">
        <v>52</v>
      </c>
    </row>
    <row r="16" spans="1:6" x14ac:dyDescent="0.35">
      <c r="A16" s="57" t="s">
        <v>6</v>
      </c>
      <c r="B16" s="57" t="s">
        <v>49</v>
      </c>
      <c r="C16" s="57" t="s">
        <v>53</v>
      </c>
      <c r="D16" s="57" t="s">
        <v>54</v>
      </c>
      <c r="E16" s="57" t="s">
        <v>10</v>
      </c>
      <c r="F16" s="57" t="s">
        <v>55</v>
      </c>
    </row>
    <row r="17" spans="1:6" x14ac:dyDescent="0.35">
      <c r="A17" s="57" t="s">
        <v>6</v>
      </c>
      <c r="B17" s="57" t="s">
        <v>49</v>
      </c>
      <c r="C17" s="57" t="s">
        <v>56</v>
      </c>
      <c r="D17" s="57" t="s">
        <v>57</v>
      </c>
      <c r="E17" s="57" t="s">
        <v>10</v>
      </c>
      <c r="F17" s="57" t="s">
        <v>58</v>
      </c>
    </row>
    <row r="18" spans="1:6" x14ac:dyDescent="0.35">
      <c r="A18" s="57" t="s">
        <v>6</v>
      </c>
      <c r="B18" s="57" t="s">
        <v>49</v>
      </c>
      <c r="C18" s="57" t="s">
        <v>59</v>
      </c>
      <c r="D18" s="57" t="s">
        <v>60</v>
      </c>
      <c r="E18" s="57" t="s">
        <v>10</v>
      </c>
      <c r="F18" s="57" t="s">
        <v>61</v>
      </c>
    </row>
    <row r="19" spans="1:6" x14ac:dyDescent="0.35">
      <c r="A19" s="57" t="s">
        <v>6</v>
      </c>
      <c r="B19" s="57" t="s">
        <v>62</v>
      </c>
      <c r="C19" s="57" t="s">
        <v>63</v>
      </c>
      <c r="D19" s="57" t="s">
        <v>64</v>
      </c>
      <c r="E19" s="57" t="s">
        <v>10</v>
      </c>
      <c r="F19" s="57" t="s">
        <v>65</v>
      </c>
    </row>
    <row r="20" spans="1:6" x14ac:dyDescent="0.35">
      <c r="A20" s="57" t="s">
        <v>6</v>
      </c>
      <c r="B20" s="57" t="s">
        <v>62</v>
      </c>
      <c r="C20" s="57" t="s">
        <v>66</v>
      </c>
      <c r="D20" s="57" t="s">
        <v>67</v>
      </c>
      <c r="E20" s="57" t="s">
        <v>10</v>
      </c>
      <c r="F20" s="57" t="s">
        <v>68</v>
      </c>
    </row>
    <row r="21" spans="1:6" x14ac:dyDescent="0.35">
      <c r="A21" s="57" t="s">
        <v>6</v>
      </c>
      <c r="B21" s="57" t="s">
        <v>62</v>
      </c>
      <c r="C21" s="57" t="s">
        <v>69</v>
      </c>
      <c r="D21" s="57" t="s">
        <v>70</v>
      </c>
      <c r="E21" s="57" t="s">
        <v>10</v>
      </c>
      <c r="F21" s="57" t="s">
        <v>71</v>
      </c>
    </row>
    <row r="22" spans="1:6" x14ac:dyDescent="0.35">
      <c r="A22" s="57" t="s">
        <v>6</v>
      </c>
      <c r="B22" s="57" t="s">
        <v>72</v>
      </c>
      <c r="C22" s="57" t="s">
        <v>13</v>
      </c>
      <c r="D22" s="57" t="s">
        <v>73</v>
      </c>
      <c r="E22" s="57" t="s">
        <v>10</v>
      </c>
      <c r="F22" s="57" t="s">
        <v>74</v>
      </c>
    </row>
    <row r="23" spans="1:6" x14ac:dyDescent="0.35">
      <c r="A23" s="57" t="s">
        <v>6</v>
      </c>
      <c r="B23" s="57" t="s">
        <v>72</v>
      </c>
      <c r="C23" s="57" t="s">
        <v>75</v>
      </c>
      <c r="D23" s="57" t="s">
        <v>76</v>
      </c>
      <c r="E23" s="57" t="s">
        <v>10</v>
      </c>
      <c r="F23" s="57" t="s">
        <v>77</v>
      </c>
    </row>
    <row r="24" spans="1:6" x14ac:dyDescent="0.35">
      <c r="A24" s="57" t="s">
        <v>6</v>
      </c>
      <c r="B24" s="57" t="s">
        <v>78</v>
      </c>
      <c r="C24" s="57" t="s">
        <v>79</v>
      </c>
      <c r="D24" s="57" t="s">
        <v>80</v>
      </c>
      <c r="E24" s="57" t="s">
        <v>10</v>
      </c>
      <c r="F24" s="57" t="s">
        <v>81</v>
      </c>
    </row>
    <row r="25" spans="1:6" x14ac:dyDescent="0.35">
      <c r="A25" s="57" t="s">
        <v>82</v>
      </c>
      <c r="B25" s="57" t="s">
        <v>7</v>
      </c>
      <c r="C25" s="57" t="s">
        <v>8</v>
      </c>
      <c r="D25" s="57" t="s">
        <v>83</v>
      </c>
      <c r="E25" s="57" t="s">
        <v>10</v>
      </c>
      <c r="F25" s="57" t="s">
        <v>84</v>
      </c>
    </row>
    <row r="26" spans="1:6" x14ac:dyDescent="0.35">
      <c r="A26" s="57" t="s">
        <v>82</v>
      </c>
      <c r="B26" s="57" t="s">
        <v>12</v>
      </c>
      <c r="C26" s="57" t="s">
        <v>13</v>
      </c>
      <c r="D26" s="57" t="s">
        <v>85</v>
      </c>
      <c r="E26" s="57" t="s">
        <v>10</v>
      </c>
      <c r="F26" s="57" t="s">
        <v>86</v>
      </c>
    </row>
    <row r="27" spans="1:6" x14ac:dyDescent="0.35">
      <c r="A27" s="57" t="s">
        <v>82</v>
      </c>
      <c r="B27" s="57" t="s">
        <v>12</v>
      </c>
      <c r="C27" s="57" t="s">
        <v>16</v>
      </c>
      <c r="D27" s="57" t="s">
        <v>87</v>
      </c>
      <c r="E27" s="57" t="s">
        <v>10</v>
      </c>
      <c r="F27" s="57" t="s">
        <v>88</v>
      </c>
    </row>
    <row r="28" spans="1:6" x14ac:dyDescent="0.35">
      <c r="A28" s="57" t="s">
        <v>82</v>
      </c>
      <c r="B28" s="57" t="s">
        <v>12</v>
      </c>
      <c r="C28" s="57" t="s">
        <v>19</v>
      </c>
      <c r="D28" s="57" t="s">
        <v>89</v>
      </c>
      <c r="E28" s="57" t="s">
        <v>10</v>
      </c>
      <c r="F28" s="57" t="s">
        <v>90</v>
      </c>
    </row>
    <row r="29" spans="1:6" x14ac:dyDescent="0.35">
      <c r="A29" s="57" t="s">
        <v>82</v>
      </c>
      <c r="B29" s="57" t="s">
        <v>12</v>
      </c>
      <c r="C29" s="57" t="s">
        <v>22</v>
      </c>
      <c r="D29" s="57" t="s">
        <v>91</v>
      </c>
      <c r="E29" s="57" t="s">
        <v>10</v>
      </c>
      <c r="F29" s="57" t="s">
        <v>92</v>
      </c>
    </row>
    <row r="30" spans="1:6" x14ac:dyDescent="0.35">
      <c r="A30" s="57" t="s">
        <v>82</v>
      </c>
      <c r="B30" s="57" t="s">
        <v>12</v>
      </c>
      <c r="C30" s="57" t="s">
        <v>25</v>
      </c>
      <c r="D30" s="57" t="s">
        <v>93</v>
      </c>
      <c r="E30" s="57" t="s">
        <v>10</v>
      </c>
      <c r="F30" s="57" t="s">
        <v>94</v>
      </c>
    </row>
    <row r="31" spans="1:6" x14ac:dyDescent="0.35">
      <c r="A31" s="57" t="s">
        <v>82</v>
      </c>
      <c r="B31" s="57" t="s">
        <v>12</v>
      </c>
      <c r="C31" s="57" t="s">
        <v>28</v>
      </c>
      <c r="D31" s="57" t="s">
        <v>23</v>
      </c>
      <c r="E31" s="57" t="s">
        <v>10</v>
      </c>
      <c r="F31" s="57" t="s">
        <v>95</v>
      </c>
    </row>
    <row r="32" spans="1:6" x14ac:dyDescent="0.35">
      <c r="A32" s="57" t="s">
        <v>82</v>
      </c>
      <c r="B32" s="57" t="s">
        <v>12</v>
      </c>
      <c r="C32" s="57" t="s">
        <v>31</v>
      </c>
      <c r="D32" s="57" t="s">
        <v>96</v>
      </c>
      <c r="E32" s="57" t="s">
        <v>10</v>
      </c>
      <c r="F32" s="57" t="s">
        <v>97</v>
      </c>
    </row>
    <row r="33" spans="1:6" x14ac:dyDescent="0.35">
      <c r="A33" s="57" t="s">
        <v>82</v>
      </c>
      <c r="B33" s="57" t="s">
        <v>12</v>
      </c>
      <c r="C33" s="57" t="s">
        <v>34</v>
      </c>
      <c r="D33" s="57" t="s">
        <v>98</v>
      </c>
      <c r="E33" s="57" t="s">
        <v>10</v>
      </c>
      <c r="F33" s="57" t="s">
        <v>99</v>
      </c>
    </row>
    <row r="34" spans="1:6" x14ac:dyDescent="0.35">
      <c r="A34" s="57" t="s">
        <v>82</v>
      </c>
      <c r="B34" s="57" t="s">
        <v>12</v>
      </c>
      <c r="C34" s="57" t="s">
        <v>37</v>
      </c>
      <c r="D34" s="57" t="s">
        <v>100</v>
      </c>
      <c r="E34" s="57" t="s">
        <v>10</v>
      </c>
      <c r="F34" s="57" t="s">
        <v>101</v>
      </c>
    </row>
    <row r="35" spans="1:6" x14ac:dyDescent="0.35">
      <c r="A35" s="57" t="s">
        <v>82</v>
      </c>
      <c r="B35" s="57" t="s">
        <v>12</v>
      </c>
      <c r="C35" s="57" t="s">
        <v>40</v>
      </c>
      <c r="D35" s="57" t="s">
        <v>102</v>
      </c>
      <c r="E35" s="57" t="s">
        <v>10</v>
      </c>
      <c r="F35" s="57" t="s">
        <v>103</v>
      </c>
    </row>
    <row r="36" spans="1:6" x14ac:dyDescent="0.35">
      <c r="A36" s="57" t="s">
        <v>82</v>
      </c>
      <c r="B36" s="57" t="s">
        <v>12</v>
      </c>
      <c r="C36" s="57" t="s">
        <v>43</v>
      </c>
      <c r="D36" s="57" t="s">
        <v>104</v>
      </c>
      <c r="E36" s="57" t="s">
        <v>10</v>
      </c>
      <c r="F36" s="57" t="s">
        <v>105</v>
      </c>
    </row>
    <row r="37" spans="1:6" x14ac:dyDescent="0.35">
      <c r="A37" s="57" t="s">
        <v>82</v>
      </c>
      <c r="B37" s="57" t="s">
        <v>12</v>
      </c>
      <c r="C37" s="57" t="s">
        <v>46</v>
      </c>
      <c r="D37" s="57" t="s">
        <v>106</v>
      </c>
      <c r="E37" s="57" t="s">
        <v>10</v>
      </c>
      <c r="F37" s="57" t="s">
        <v>107</v>
      </c>
    </row>
    <row r="38" spans="1:6" x14ac:dyDescent="0.35">
      <c r="A38" s="57" t="s">
        <v>82</v>
      </c>
      <c r="B38" s="57" t="s">
        <v>12</v>
      </c>
      <c r="C38" s="57" t="s">
        <v>108</v>
      </c>
      <c r="D38" s="57" t="s">
        <v>29</v>
      </c>
      <c r="E38" s="57" t="s">
        <v>10</v>
      </c>
      <c r="F38" s="57" t="s">
        <v>109</v>
      </c>
    </row>
    <row r="39" spans="1:6" x14ac:dyDescent="0.35">
      <c r="A39" s="57" t="s">
        <v>82</v>
      </c>
      <c r="B39" s="57" t="s">
        <v>12</v>
      </c>
      <c r="C39" s="57" t="s">
        <v>110</v>
      </c>
      <c r="D39" s="57" t="s">
        <v>111</v>
      </c>
      <c r="E39" s="57" t="s">
        <v>10</v>
      </c>
      <c r="F39" s="57" t="s">
        <v>112</v>
      </c>
    </row>
    <row r="40" spans="1:6" x14ac:dyDescent="0.35">
      <c r="A40" s="57" t="s">
        <v>82</v>
      </c>
      <c r="B40" s="57" t="s">
        <v>12</v>
      </c>
      <c r="C40" s="57" t="s">
        <v>63</v>
      </c>
      <c r="D40" s="57" t="s">
        <v>113</v>
      </c>
      <c r="E40" s="57" t="s">
        <v>10</v>
      </c>
      <c r="F40" s="57" t="s">
        <v>114</v>
      </c>
    </row>
    <row r="41" spans="1:6" x14ac:dyDescent="0.35">
      <c r="A41" s="57" t="s">
        <v>82</v>
      </c>
      <c r="B41" s="57" t="s">
        <v>12</v>
      </c>
      <c r="C41" s="57" t="s">
        <v>115</v>
      </c>
      <c r="D41" s="57" t="s">
        <v>116</v>
      </c>
      <c r="E41" s="57" t="s">
        <v>10</v>
      </c>
      <c r="F41" s="57" t="s">
        <v>117</v>
      </c>
    </row>
    <row r="42" spans="1:6" x14ac:dyDescent="0.35">
      <c r="A42" s="57" t="s">
        <v>82</v>
      </c>
      <c r="B42" s="57" t="s">
        <v>12</v>
      </c>
      <c r="C42" s="57" t="s">
        <v>118</v>
      </c>
      <c r="D42" s="57" t="s">
        <v>119</v>
      </c>
      <c r="E42" s="57" t="s">
        <v>10</v>
      </c>
      <c r="F42" s="57" t="s">
        <v>120</v>
      </c>
    </row>
    <row r="43" spans="1:6" x14ac:dyDescent="0.35">
      <c r="A43" s="57" t="s">
        <v>82</v>
      </c>
      <c r="B43" s="57" t="s">
        <v>12</v>
      </c>
      <c r="C43" s="57" t="s">
        <v>121</v>
      </c>
      <c r="D43" s="57" t="s">
        <v>122</v>
      </c>
      <c r="E43" s="57" t="s">
        <v>10</v>
      </c>
      <c r="F43" s="57" t="s">
        <v>123</v>
      </c>
    </row>
    <row r="44" spans="1:6" x14ac:dyDescent="0.35">
      <c r="A44" s="57" t="s">
        <v>82</v>
      </c>
      <c r="B44" s="57" t="s">
        <v>12</v>
      </c>
      <c r="C44" s="57" t="s">
        <v>124</v>
      </c>
      <c r="D44" s="57" t="s">
        <v>47</v>
      </c>
      <c r="E44" s="57" t="s">
        <v>10</v>
      </c>
      <c r="F44" s="57" t="s">
        <v>125</v>
      </c>
    </row>
    <row r="45" spans="1:6" x14ac:dyDescent="0.35">
      <c r="A45" s="57" t="s">
        <v>82</v>
      </c>
      <c r="B45" s="57" t="s">
        <v>12</v>
      </c>
      <c r="C45" s="57" t="s">
        <v>126</v>
      </c>
      <c r="D45" s="57" t="s">
        <v>127</v>
      </c>
      <c r="E45" s="57" t="s">
        <v>10</v>
      </c>
      <c r="F45" s="57" t="s">
        <v>128</v>
      </c>
    </row>
    <row r="46" spans="1:6" x14ac:dyDescent="0.35">
      <c r="A46" s="57" t="s">
        <v>82</v>
      </c>
      <c r="B46" s="57" t="s">
        <v>49</v>
      </c>
      <c r="C46" s="57" t="s">
        <v>129</v>
      </c>
      <c r="D46" s="57" t="s">
        <v>130</v>
      </c>
      <c r="E46" s="57" t="s">
        <v>10</v>
      </c>
      <c r="F46" s="57" t="s">
        <v>131</v>
      </c>
    </row>
    <row r="47" spans="1:6" x14ac:dyDescent="0.35">
      <c r="A47" s="57" t="s">
        <v>82</v>
      </c>
      <c r="B47" s="57" t="s">
        <v>49</v>
      </c>
      <c r="C47" s="57" t="s">
        <v>132</v>
      </c>
      <c r="D47" s="57" t="s">
        <v>133</v>
      </c>
      <c r="E47" s="57" t="s">
        <v>10</v>
      </c>
      <c r="F47" s="57" t="s">
        <v>134</v>
      </c>
    </row>
    <row r="48" spans="1:6" x14ac:dyDescent="0.35">
      <c r="A48" s="57" t="s">
        <v>82</v>
      </c>
      <c r="B48" s="57" t="s">
        <v>49</v>
      </c>
      <c r="C48" s="57" t="s">
        <v>135</v>
      </c>
      <c r="D48" s="57" t="s">
        <v>136</v>
      </c>
      <c r="E48" s="57" t="s">
        <v>10</v>
      </c>
      <c r="F48" s="57" t="s">
        <v>137</v>
      </c>
    </row>
    <row r="49" spans="1:6" x14ac:dyDescent="0.35">
      <c r="A49" s="57" t="s">
        <v>82</v>
      </c>
      <c r="B49" s="57" t="s">
        <v>49</v>
      </c>
      <c r="C49" s="57" t="s">
        <v>138</v>
      </c>
      <c r="D49" s="57" t="s">
        <v>139</v>
      </c>
      <c r="E49" s="57" t="s">
        <v>10</v>
      </c>
      <c r="F49" s="57" t="s">
        <v>140</v>
      </c>
    </row>
    <row r="50" spans="1:6" x14ac:dyDescent="0.35">
      <c r="A50" s="57" t="s">
        <v>82</v>
      </c>
      <c r="B50" s="57" t="s">
        <v>49</v>
      </c>
      <c r="C50" s="57" t="s">
        <v>141</v>
      </c>
      <c r="D50" s="57" t="s">
        <v>142</v>
      </c>
      <c r="E50" s="57" t="s">
        <v>10</v>
      </c>
      <c r="F50" s="57" t="s">
        <v>143</v>
      </c>
    </row>
    <row r="51" spans="1:6" x14ac:dyDescent="0.35">
      <c r="A51" s="57" t="s">
        <v>82</v>
      </c>
      <c r="B51" s="57" t="s">
        <v>49</v>
      </c>
      <c r="C51" s="57" t="s">
        <v>144</v>
      </c>
      <c r="D51" s="57" t="s">
        <v>145</v>
      </c>
      <c r="E51" s="57" t="s">
        <v>10</v>
      </c>
      <c r="F51" s="57" t="s">
        <v>146</v>
      </c>
    </row>
    <row r="52" spans="1:6" x14ac:dyDescent="0.35">
      <c r="A52" s="57" t="s">
        <v>82</v>
      </c>
      <c r="B52" s="57" t="s">
        <v>49</v>
      </c>
      <c r="C52" s="57" t="s">
        <v>147</v>
      </c>
      <c r="D52" s="57" t="s">
        <v>148</v>
      </c>
      <c r="E52" s="57" t="s">
        <v>10</v>
      </c>
      <c r="F52" s="57" t="s">
        <v>149</v>
      </c>
    </row>
    <row r="53" spans="1:6" x14ac:dyDescent="0.35">
      <c r="A53" s="57" t="s">
        <v>82</v>
      </c>
      <c r="B53" s="57" t="s">
        <v>62</v>
      </c>
      <c r="C53" s="57" t="s">
        <v>150</v>
      </c>
      <c r="D53" s="57" t="s">
        <v>151</v>
      </c>
      <c r="E53" s="57" t="s">
        <v>10</v>
      </c>
      <c r="F53" s="57" t="s">
        <v>152</v>
      </c>
    </row>
    <row r="54" spans="1:6" x14ac:dyDescent="0.35">
      <c r="A54" s="57" t="s">
        <v>82</v>
      </c>
      <c r="B54" s="57" t="s">
        <v>62</v>
      </c>
      <c r="C54" s="57" t="s">
        <v>153</v>
      </c>
      <c r="D54" s="57" t="s">
        <v>154</v>
      </c>
      <c r="E54" s="57" t="s">
        <v>10</v>
      </c>
      <c r="F54" s="57" t="s">
        <v>155</v>
      </c>
    </row>
    <row r="55" spans="1:6" x14ac:dyDescent="0.35">
      <c r="A55" s="57" t="s">
        <v>82</v>
      </c>
      <c r="B55" s="57" t="s">
        <v>62</v>
      </c>
      <c r="C55" s="57" t="s">
        <v>156</v>
      </c>
      <c r="D55" s="57" t="s">
        <v>157</v>
      </c>
      <c r="E55" s="57" t="s">
        <v>10</v>
      </c>
      <c r="F55" s="57" t="s">
        <v>158</v>
      </c>
    </row>
    <row r="56" spans="1:6" x14ac:dyDescent="0.35">
      <c r="A56" s="57" t="s">
        <v>82</v>
      </c>
      <c r="B56" s="57" t="s">
        <v>62</v>
      </c>
      <c r="C56" s="57" t="s">
        <v>159</v>
      </c>
      <c r="D56" s="57" t="s">
        <v>160</v>
      </c>
      <c r="E56" s="57" t="s">
        <v>10</v>
      </c>
      <c r="F56" s="57" t="s">
        <v>161</v>
      </c>
    </row>
    <row r="57" spans="1:6" x14ac:dyDescent="0.35">
      <c r="A57" s="57" t="s">
        <v>82</v>
      </c>
      <c r="B57" s="57" t="s">
        <v>72</v>
      </c>
      <c r="C57" s="57" t="s">
        <v>162</v>
      </c>
      <c r="D57" s="57" t="s">
        <v>163</v>
      </c>
      <c r="E57" s="57" t="s">
        <v>10</v>
      </c>
      <c r="F57" s="57" t="s">
        <v>164</v>
      </c>
    </row>
    <row r="58" spans="1:6" x14ac:dyDescent="0.35">
      <c r="A58" s="57" t="s">
        <v>82</v>
      </c>
      <c r="B58" s="57" t="s">
        <v>78</v>
      </c>
      <c r="C58" s="57" t="s">
        <v>165</v>
      </c>
      <c r="D58" s="57" t="s">
        <v>166</v>
      </c>
      <c r="E58" s="57" t="s">
        <v>10</v>
      </c>
      <c r="F58" s="57" t="s">
        <v>167</v>
      </c>
    </row>
    <row r="59" spans="1:6" x14ac:dyDescent="0.35">
      <c r="A59" s="57" t="s">
        <v>82</v>
      </c>
      <c r="B59" s="57" t="s">
        <v>78</v>
      </c>
      <c r="C59" s="57" t="s">
        <v>168</v>
      </c>
      <c r="D59" s="57" t="s">
        <v>169</v>
      </c>
      <c r="E59" s="57" t="s">
        <v>10</v>
      </c>
      <c r="F59" s="57" t="s">
        <v>170</v>
      </c>
    </row>
    <row r="60" spans="1:6" x14ac:dyDescent="0.35">
      <c r="A60" s="57" t="s">
        <v>82</v>
      </c>
      <c r="B60" s="57" t="s">
        <v>78</v>
      </c>
      <c r="C60" s="57" t="s">
        <v>171</v>
      </c>
      <c r="D60" s="57" t="s">
        <v>172</v>
      </c>
      <c r="E60" s="57" t="s">
        <v>10</v>
      </c>
      <c r="F60" s="57" t="s">
        <v>173</v>
      </c>
    </row>
    <row r="61" spans="1:6" x14ac:dyDescent="0.35">
      <c r="A61" s="57" t="s">
        <v>82</v>
      </c>
      <c r="B61" s="57" t="s">
        <v>78</v>
      </c>
      <c r="C61" s="57" t="s">
        <v>174</v>
      </c>
      <c r="D61" s="57" t="s">
        <v>175</v>
      </c>
      <c r="E61" s="57" t="s">
        <v>10</v>
      </c>
      <c r="F61" s="57" t="s">
        <v>176</v>
      </c>
    </row>
    <row r="62" spans="1:6" x14ac:dyDescent="0.35">
      <c r="A62" s="57" t="s">
        <v>82</v>
      </c>
      <c r="B62" s="57" t="s">
        <v>78</v>
      </c>
      <c r="C62" s="57" t="s">
        <v>177</v>
      </c>
      <c r="D62" s="57" t="s">
        <v>178</v>
      </c>
      <c r="E62" s="57" t="s">
        <v>10</v>
      </c>
      <c r="F62" s="57" t="s">
        <v>179</v>
      </c>
    </row>
    <row r="63" spans="1:6" x14ac:dyDescent="0.35">
      <c r="A63" s="57" t="s">
        <v>82</v>
      </c>
      <c r="B63" s="57" t="s">
        <v>78</v>
      </c>
      <c r="C63" s="57" t="s">
        <v>180</v>
      </c>
      <c r="D63" s="57" t="s">
        <v>181</v>
      </c>
      <c r="E63" s="57" t="s">
        <v>10</v>
      </c>
      <c r="F63" s="57" t="s">
        <v>182</v>
      </c>
    </row>
    <row r="64" spans="1:6" x14ac:dyDescent="0.35">
      <c r="A64" s="57" t="s">
        <v>183</v>
      </c>
      <c r="B64" s="57" t="s">
        <v>7</v>
      </c>
      <c r="C64" s="57" t="s">
        <v>8</v>
      </c>
      <c r="D64" s="57" t="s">
        <v>184</v>
      </c>
      <c r="E64" s="57" t="s">
        <v>10</v>
      </c>
      <c r="F64" s="57" t="s">
        <v>185</v>
      </c>
    </row>
    <row r="65" spans="1:6" x14ac:dyDescent="0.35">
      <c r="A65" s="57" t="s">
        <v>183</v>
      </c>
      <c r="B65" s="57" t="s">
        <v>12</v>
      </c>
      <c r="C65" s="57" t="s">
        <v>13</v>
      </c>
      <c r="D65" s="57" t="s">
        <v>186</v>
      </c>
      <c r="E65" s="57" t="s">
        <v>10</v>
      </c>
      <c r="F65" s="57" t="s">
        <v>187</v>
      </c>
    </row>
    <row r="66" spans="1:6" x14ac:dyDescent="0.35">
      <c r="A66" s="57" t="s">
        <v>183</v>
      </c>
      <c r="B66" s="57" t="s">
        <v>12</v>
      </c>
      <c r="C66" s="57" t="s">
        <v>16</v>
      </c>
      <c r="D66" s="57" t="s">
        <v>188</v>
      </c>
      <c r="E66" s="57" t="s">
        <v>10</v>
      </c>
      <c r="F66" s="57" t="s">
        <v>189</v>
      </c>
    </row>
    <row r="67" spans="1:6" x14ac:dyDescent="0.35">
      <c r="A67" s="57" t="s">
        <v>183</v>
      </c>
      <c r="B67" s="57" t="s">
        <v>12</v>
      </c>
      <c r="C67" s="57" t="s">
        <v>19</v>
      </c>
      <c r="D67" s="57" t="s">
        <v>190</v>
      </c>
      <c r="E67" s="57" t="s">
        <v>10</v>
      </c>
      <c r="F67" s="57" t="s">
        <v>191</v>
      </c>
    </row>
    <row r="68" spans="1:6" x14ac:dyDescent="0.35">
      <c r="A68" s="57" t="s">
        <v>183</v>
      </c>
      <c r="B68" s="57" t="s">
        <v>12</v>
      </c>
      <c r="C68" s="57" t="s">
        <v>22</v>
      </c>
      <c r="D68" s="57" t="s">
        <v>192</v>
      </c>
      <c r="E68" s="57" t="s">
        <v>10</v>
      </c>
      <c r="F68" s="57" t="s">
        <v>193</v>
      </c>
    </row>
    <row r="69" spans="1:6" x14ac:dyDescent="0.35">
      <c r="A69" s="57" t="s">
        <v>183</v>
      </c>
      <c r="B69" s="57" t="s">
        <v>12</v>
      </c>
      <c r="C69" s="57" t="s">
        <v>25</v>
      </c>
      <c r="D69" s="57" t="s">
        <v>194</v>
      </c>
      <c r="E69" s="57" t="s">
        <v>10</v>
      </c>
      <c r="F69" s="57" t="s">
        <v>195</v>
      </c>
    </row>
    <row r="70" spans="1:6" x14ac:dyDescent="0.35">
      <c r="A70" s="57" t="s">
        <v>183</v>
      </c>
      <c r="B70" s="57" t="s">
        <v>12</v>
      </c>
      <c r="C70" s="57" t="s">
        <v>28</v>
      </c>
      <c r="D70" s="57" t="s">
        <v>196</v>
      </c>
      <c r="E70" s="57" t="s">
        <v>10</v>
      </c>
      <c r="F70" s="57" t="s">
        <v>197</v>
      </c>
    </row>
    <row r="71" spans="1:6" x14ac:dyDescent="0.35">
      <c r="A71" s="57" t="s">
        <v>183</v>
      </c>
      <c r="B71" s="57" t="s">
        <v>12</v>
      </c>
      <c r="C71" s="57" t="s">
        <v>31</v>
      </c>
      <c r="D71" s="57" t="s">
        <v>198</v>
      </c>
      <c r="E71" s="57" t="s">
        <v>10</v>
      </c>
      <c r="F71" s="57" t="s">
        <v>199</v>
      </c>
    </row>
    <row r="72" spans="1:6" x14ac:dyDescent="0.35">
      <c r="A72" s="57" t="s">
        <v>183</v>
      </c>
      <c r="B72" s="57" t="s">
        <v>12</v>
      </c>
      <c r="C72" s="57" t="s">
        <v>34</v>
      </c>
      <c r="D72" s="57" t="s">
        <v>93</v>
      </c>
      <c r="E72" s="57" t="s">
        <v>10</v>
      </c>
      <c r="F72" s="57" t="s">
        <v>200</v>
      </c>
    </row>
    <row r="73" spans="1:6" x14ac:dyDescent="0.35">
      <c r="A73" s="57" t="s">
        <v>183</v>
      </c>
      <c r="B73" s="57" t="s">
        <v>12</v>
      </c>
      <c r="C73" s="57" t="s">
        <v>37</v>
      </c>
      <c r="D73" s="57" t="s">
        <v>201</v>
      </c>
      <c r="E73" s="57" t="s">
        <v>10</v>
      </c>
      <c r="F73" s="57" t="s">
        <v>202</v>
      </c>
    </row>
    <row r="74" spans="1:6" x14ac:dyDescent="0.35">
      <c r="A74" s="57" t="s">
        <v>183</v>
      </c>
      <c r="B74" s="57" t="s">
        <v>12</v>
      </c>
      <c r="C74" s="57" t="s">
        <v>40</v>
      </c>
      <c r="D74" s="57" t="s">
        <v>203</v>
      </c>
      <c r="E74" s="57" t="s">
        <v>10</v>
      </c>
      <c r="F74" s="57" t="s">
        <v>204</v>
      </c>
    </row>
    <row r="75" spans="1:6" x14ac:dyDescent="0.35">
      <c r="A75" s="57" t="s">
        <v>183</v>
      </c>
      <c r="B75" s="57" t="s">
        <v>12</v>
      </c>
      <c r="C75" s="57" t="s">
        <v>43</v>
      </c>
      <c r="D75" s="57" t="s">
        <v>205</v>
      </c>
      <c r="E75" s="57" t="s">
        <v>10</v>
      </c>
      <c r="F75" s="57" t="s">
        <v>206</v>
      </c>
    </row>
    <row r="76" spans="1:6" x14ac:dyDescent="0.35">
      <c r="A76" s="57" t="s">
        <v>183</v>
      </c>
      <c r="B76" s="57" t="s">
        <v>12</v>
      </c>
      <c r="C76" s="57" t="s">
        <v>46</v>
      </c>
      <c r="D76" s="57" t="s">
        <v>127</v>
      </c>
      <c r="E76" s="57" t="s">
        <v>10</v>
      </c>
      <c r="F76" s="57" t="s">
        <v>207</v>
      </c>
    </row>
    <row r="77" spans="1:6" x14ac:dyDescent="0.35">
      <c r="A77" s="57" t="s">
        <v>183</v>
      </c>
      <c r="B77" s="57" t="s">
        <v>49</v>
      </c>
      <c r="C77" s="57" t="s">
        <v>208</v>
      </c>
      <c r="D77" s="57" t="s">
        <v>209</v>
      </c>
      <c r="E77" s="57" t="s">
        <v>10</v>
      </c>
      <c r="F77" s="57" t="s">
        <v>210</v>
      </c>
    </row>
    <row r="78" spans="1:6" x14ac:dyDescent="0.35">
      <c r="A78" s="57" t="s">
        <v>183</v>
      </c>
      <c r="B78" s="57" t="s">
        <v>49</v>
      </c>
      <c r="C78" s="57" t="s">
        <v>211</v>
      </c>
      <c r="D78" s="57" t="s">
        <v>212</v>
      </c>
      <c r="E78" s="57" t="s">
        <v>10</v>
      </c>
      <c r="F78" s="57" t="s">
        <v>213</v>
      </c>
    </row>
    <row r="79" spans="1:6" x14ac:dyDescent="0.35">
      <c r="A79" s="57" t="s">
        <v>183</v>
      </c>
      <c r="B79" s="57" t="s">
        <v>49</v>
      </c>
      <c r="C79" s="57" t="s">
        <v>214</v>
      </c>
      <c r="D79" s="57" t="s">
        <v>215</v>
      </c>
      <c r="E79" s="57" t="s">
        <v>10</v>
      </c>
      <c r="F79" s="57" t="s">
        <v>216</v>
      </c>
    </row>
    <row r="80" spans="1:6" x14ac:dyDescent="0.35">
      <c r="A80" s="57" t="s">
        <v>183</v>
      </c>
      <c r="B80" s="57" t="s">
        <v>49</v>
      </c>
      <c r="C80" s="57" t="s">
        <v>217</v>
      </c>
      <c r="D80" s="57" t="s">
        <v>218</v>
      </c>
      <c r="E80" s="57" t="s">
        <v>10</v>
      </c>
      <c r="F80" s="57" t="s">
        <v>219</v>
      </c>
    </row>
    <row r="81" spans="1:6" x14ac:dyDescent="0.35">
      <c r="A81" s="57" t="s">
        <v>183</v>
      </c>
      <c r="B81" s="57" t="s">
        <v>49</v>
      </c>
      <c r="C81" s="57" t="s">
        <v>220</v>
      </c>
      <c r="D81" s="57" t="s">
        <v>221</v>
      </c>
      <c r="E81" s="57" t="s">
        <v>10</v>
      </c>
      <c r="F81" s="57" t="s">
        <v>222</v>
      </c>
    </row>
    <row r="82" spans="1:6" x14ac:dyDescent="0.35">
      <c r="A82" s="57" t="s">
        <v>183</v>
      </c>
      <c r="B82" s="57" t="s">
        <v>49</v>
      </c>
      <c r="C82" s="57" t="s">
        <v>223</v>
      </c>
      <c r="D82" s="57" t="s">
        <v>224</v>
      </c>
      <c r="E82" s="57" t="s">
        <v>10</v>
      </c>
      <c r="F82" s="57" t="s">
        <v>225</v>
      </c>
    </row>
    <row r="83" spans="1:6" x14ac:dyDescent="0.35">
      <c r="A83" s="57" t="s">
        <v>183</v>
      </c>
      <c r="B83" s="57" t="s">
        <v>62</v>
      </c>
      <c r="C83" s="57" t="s">
        <v>226</v>
      </c>
      <c r="D83" s="57" t="s">
        <v>227</v>
      </c>
      <c r="E83" s="57" t="s">
        <v>10</v>
      </c>
      <c r="F83" s="57" t="s">
        <v>228</v>
      </c>
    </row>
    <row r="84" spans="1:6" x14ac:dyDescent="0.35">
      <c r="A84" s="57" t="s">
        <v>183</v>
      </c>
      <c r="B84" s="57" t="s">
        <v>62</v>
      </c>
      <c r="C84" s="57" t="s">
        <v>229</v>
      </c>
      <c r="D84" s="57" t="s">
        <v>230</v>
      </c>
      <c r="E84" s="57" t="s">
        <v>10</v>
      </c>
      <c r="F84" s="57" t="s">
        <v>231</v>
      </c>
    </row>
    <row r="85" spans="1:6" x14ac:dyDescent="0.35">
      <c r="A85" s="57" t="s">
        <v>183</v>
      </c>
      <c r="B85" s="57" t="s">
        <v>72</v>
      </c>
      <c r="C85" s="57" t="s">
        <v>28</v>
      </c>
      <c r="D85" s="57" t="s">
        <v>232</v>
      </c>
      <c r="E85" s="57" t="s">
        <v>10</v>
      </c>
      <c r="F85" s="57" t="s">
        <v>233</v>
      </c>
    </row>
    <row r="86" spans="1:6" x14ac:dyDescent="0.35">
      <c r="A86" s="57" t="s">
        <v>183</v>
      </c>
      <c r="B86" s="57" t="s">
        <v>78</v>
      </c>
      <c r="C86" s="57" t="s">
        <v>234</v>
      </c>
      <c r="D86" s="57" t="s">
        <v>235</v>
      </c>
      <c r="E86" s="57" t="s">
        <v>10</v>
      </c>
      <c r="F86" s="57" t="s">
        <v>236</v>
      </c>
    </row>
    <row r="87" spans="1:6" x14ac:dyDescent="0.35">
      <c r="A87" s="57" t="s">
        <v>237</v>
      </c>
      <c r="B87" s="57" t="s">
        <v>7</v>
      </c>
      <c r="C87" s="57" t="s">
        <v>8</v>
      </c>
      <c r="D87" s="57" t="s">
        <v>238</v>
      </c>
      <c r="E87" s="57" t="s">
        <v>10</v>
      </c>
      <c r="F87" s="57" t="s">
        <v>239</v>
      </c>
    </row>
    <row r="88" spans="1:6" x14ac:dyDescent="0.35">
      <c r="A88" s="57" t="s">
        <v>237</v>
      </c>
      <c r="B88" s="57" t="s">
        <v>12</v>
      </c>
      <c r="C88" s="57" t="s">
        <v>13</v>
      </c>
      <c r="D88" s="57" t="s">
        <v>240</v>
      </c>
      <c r="E88" s="57" t="s">
        <v>10</v>
      </c>
      <c r="F88" s="57" t="s">
        <v>241</v>
      </c>
    </row>
    <row r="89" spans="1:6" x14ac:dyDescent="0.35">
      <c r="A89" s="57" t="s">
        <v>237</v>
      </c>
      <c r="B89" s="57" t="s">
        <v>12</v>
      </c>
      <c r="C89" s="57" t="s">
        <v>16</v>
      </c>
      <c r="D89" s="57" t="s">
        <v>242</v>
      </c>
      <c r="E89" s="57" t="s">
        <v>10</v>
      </c>
      <c r="F89" s="57" t="s">
        <v>243</v>
      </c>
    </row>
    <row r="90" spans="1:6" x14ac:dyDescent="0.35">
      <c r="A90" s="57" t="s">
        <v>237</v>
      </c>
      <c r="B90" s="57" t="s">
        <v>12</v>
      </c>
      <c r="C90" s="57" t="s">
        <v>19</v>
      </c>
      <c r="D90" s="57" t="s">
        <v>244</v>
      </c>
      <c r="E90" s="57" t="s">
        <v>10</v>
      </c>
      <c r="F90" s="57" t="s">
        <v>245</v>
      </c>
    </row>
    <row r="91" spans="1:6" x14ac:dyDescent="0.35">
      <c r="A91" s="57" t="s">
        <v>237</v>
      </c>
      <c r="B91" s="57" t="s">
        <v>12</v>
      </c>
      <c r="C91" s="57" t="s">
        <v>22</v>
      </c>
      <c r="D91" s="57" t="s">
        <v>246</v>
      </c>
      <c r="E91" s="57" t="s">
        <v>10</v>
      </c>
      <c r="F91" s="57" t="s">
        <v>247</v>
      </c>
    </row>
    <row r="92" spans="1:6" x14ac:dyDescent="0.35">
      <c r="A92" s="57" t="s">
        <v>237</v>
      </c>
      <c r="B92" s="57" t="s">
        <v>12</v>
      </c>
      <c r="C92" s="57" t="s">
        <v>25</v>
      </c>
      <c r="D92" s="57" t="s">
        <v>248</v>
      </c>
      <c r="E92" s="57" t="s">
        <v>10</v>
      </c>
      <c r="F92" s="57" t="s">
        <v>249</v>
      </c>
    </row>
    <row r="93" spans="1:6" x14ac:dyDescent="0.35">
      <c r="A93" s="57" t="s">
        <v>237</v>
      </c>
      <c r="B93" s="57" t="s">
        <v>12</v>
      </c>
      <c r="C93" s="57" t="s">
        <v>28</v>
      </c>
      <c r="D93" s="57" t="s">
        <v>250</v>
      </c>
      <c r="E93" s="57" t="s">
        <v>10</v>
      </c>
      <c r="F93" s="57" t="s">
        <v>251</v>
      </c>
    </row>
    <row r="94" spans="1:6" x14ac:dyDescent="0.35">
      <c r="A94" s="57" t="s">
        <v>237</v>
      </c>
      <c r="B94" s="57" t="s">
        <v>12</v>
      </c>
      <c r="C94" s="57" t="s">
        <v>31</v>
      </c>
      <c r="D94" s="57" t="s">
        <v>252</v>
      </c>
      <c r="E94" s="57" t="s">
        <v>10</v>
      </c>
      <c r="F94" s="57" t="s">
        <v>253</v>
      </c>
    </row>
    <row r="95" spans="1:6" x14ac:dyDescent="0.35">
      <c r="A95" s="57" t="s">
        <v>237</v>
      </c>
      <c r="B95" s="57" t="s">
        <v>12</v>
      </c>
      <c r="C95" s="57" t="s">
        <v>34</v>
      </c>
      <c r="D95" s="57" t="s">
        <v>254</v>
      </c>
      <c r="E95" s="57" t="s">
        <v>10</v>
      </c>
      <c r="F95" s="57" t="s">
        <v>255</v>
      </c>
    </row>
    <row r="96" spans="1:6" x14ac:dyDescent="0.35">
      <c r="A96" s="57" t="s">
        <v>237</v>
      </c>
      <c r="B96" s="57" t="s">
        <v>12</v>
      </c>
      <c r="C96" s="57" t="s">
        <v>37</v>
      </c>
      <c r="D96" s="57" t="s">
        <v>256</v>
      </c>
      <c r="E96" s="57" t="s">
        <v>10</v>
      </c>
      <c r="F96" s="57" t="s">
        <v>257</v>
      </c>
    </row>
    <row r="97" spans="1:6" x14ac:dyDescent="0.35">
      <c r="A97" s="57" t="s">
        <v>237</v>
      </c>
      <c r="B97" s="57" t="s">
        <v>12</v>
      </c>
      <c r="C97" s="57" t="s">
        <v>40</v>
      </c>
      <c r="D97" s="57" t="s">
        <v>41</v>
      </c>
      <c r="E97" s="57" t="s">
        <v>10</v>
      </c>
      <c r="F97" s="57" t="s">
        <v>258</v>
      </c>
    </row>
    <row r="98" spans="1:6" x14ac:dyDescent="0.35">
      <c r="A98" s="57" t="s">
        <v>237</v>
      </c>
      <c r="B98" s="57" t="s">
        <v>12</v>
      </c>
      <c r="C98" s="57" t="s">
        <v>43</v>
      </c>
      <c r="D98" s="57" t="s">
        <v>259</v>
      </c>
      <c r="E98" s="57" t="s">
        <v>10</v>
      </c>
      <c r="F98" s="57" t="s">
        <v>260</v>
      </c>
    </row>
    <row r="99" spans="1:6" x14ac:dyDescent="0.35">
      <c r="A99" s="57" t="s">
        <v>237</v>
      </c>
      <c r="B99" s="57" t="s">
        <v>49</v>
      </c>
      <c r="C99" s="57" t="s">
        <v>261</v>
      </c>
      <c r="D99" s="57" t="s">
        <v>262</v>
      </c>
      <c r="E99" s="57" t="s">
        <v>10</v>
      </c>
      <c r="F99" s="57" t="s">
        <v>263</v>
      </c>
    </row>
    <row r="100" spans="1:6" x14ac:dyDescent="0.35">
      <c r="A100" s="57" t="s">
        <v>237</v>
      </c>
      <c r="B100" s="57" t="s">
        <v>49</v>
      </c>
      <c r="C100" s="57" t="s">
        <v>264</v>
      </c>
      <c r="D100" s="57" t="s">
        <v>265</v>
      </c>
      <c r="E100" s="57" t="s">
        <v>10</v>
      </c>
      <c r="F100" s="57" t="s">
        <v>266</v>
      </c>
    </row>
    <row r="101" spans="1:6" x14ac:dyDescent="0.35">
      <c r="A101" s="57" t="s">
        <v>237</v>
      </c>
      <c r="B101" s="57" t="s">
        <v>49</v>
      </c>
      <c r="C101" s="57" t="s">
        <v>267</v>
      </c>
      <c r="D101" s="57" t="s">
        <v>268</v>
      </c>
      <c r="E101" s="57" t="s">
        <v>10</v>
      </c>
      <c r="F101" s="57" t="s">
        <v>269</v>
      </c>
    </row>
    <row r="102" spans="1:6" x14ac:dyDescent="0.35">
      <c r="A102" s="57" t="s">
        <v>237</v>
      </c>
      <c r="B102" s="57" t="s">
        <v>49</v>
      </c>
      <c r="C102" s="57" t="s">
        <v>270</v>
      </c>
      <c r="D102" s="57" t="s">
        <v>271</v>
      </c>
      <c r="E102" s="57" t="s">
        <v>10</v>
      </c>
      <c r="F102" s="57" t="s">
        <v>272</v>
      </c>
    </row>
    <row r="103" spans="1:6" x14ac:dyDescent="0.35">
      <c r="A103" s="57" t="s">
        <v>237</v>
      </c>
      <c r="B103" s="57" t="s">
        <v>49</v>
      </c>
      <c r="C103" s="57" t="s">
        <v>273</v>
      </c>
      <c r="D103" s="57" t="s">
        <v>274</v>
      </c>
      <c r="E103" s="57" t="s">
        <v>275</v>
      </c>
      <c r="F103" s="57" t="s">
        <v>276</v>
      </c>
    </row>
    <row r="104" spans="1:6" x14ac:dyDescent="0.35">
      <c r="A104" s="57" t="s">
        <v>237</v>
      </c>
      <c r="B104" s="57" t="s">
        <v>49</v>
      </c>
      <c r="C104" s="57" t="s">
        <v>277</v>
      </c>
      <c r="D104" s="57" t="s">
        <v>278</v>
      </c>
      <c r="E104" s="57" t="s">
        <v>10</v>
      </c>
      <c r="F104" s="57" t="s">
        <v>279</v>
      </c>
    </row>
    <row r="105" spans="1:6" x14ac:dyDescent="0.35">
      <c r="A105" s="57" t="s">
        <v>237</v>
      </c>
      <c r="B105" s="57" t="s">
        <v>62</v>
      </c>
      <c r="C105" s="57" t="s">
        <v>280</v>
      </c>
      <c r="D105" s="57" t="s">
        <v>281</v>
      </c>
      <c r="E105" s="57" t="s">
        <v>275</v>
      </c>
      <c r="F105" s="57" t="s">
        <v>282</v>
      </c>
    </row>
    <row r="106" spans="1:6" x14ac:dyDescent="0.35">
      <c r="A106" s="57" t="s">
        <v>237</v>
      </c>
      <c r="B106" s="57" t="s">
        <v>72</v>
      </c>
      <c r="C106" s="57" t="s">
        <v>31</v>
      </c>
      <c r="D106" s="57" t="s">
        <v>283</v>
      </c>
      <c r="E106" s="57" t="s">
        <v>10</v>
      </c>
      <c r="F106" s="57" t="s">
        <v>284</v>
      </c>
    </row>
    <row r="107" spans="1:6" x14ac:dyDescent="0.35">
      <c r="A107" s="57" t="s">
        <v>237</v>
      </c>
      <c r="B107" s="57" t="s">
        <v>72</v>
      </c>
      <c r="C107" s="57" t="s">
        <v>34</v>
      </c>
      <c r="D107" s="57" t="s">
        <v>285</v>
      </c>
      <c r="E107" s="57" t="s">
        <v>10</v>
      </c>
      <c r="F107" s="57" t="s">
        <v>286</v>
      </c>
    </row>
    <row r="108" spans="1:6" x14ac:dyDescent="0.35">
      <c r="A108" s="57" t="s">
        <v>237</v>
      </c>
      <c r="B108" s="57" t="s">
        <v>72</v>
      </c>
      <c r="C108" s="57" t="s">
        <v>37</v>
      </c>
      <c r="D108" s="57" t="s">
        <v>287</v>
      </c>
      <c r="E108" s="57" t="s">
        <v>275</v>
      </c>
      <c r="F108" s="57" t="s">
        <v>288</v>
      </c>
    </row>
    <row r="109" spans="1:6" x14ac:dyDescent="0.35">
      <c r="A109" s="57" t="s">
        <v>237</v>
      </c>
      <c r="B109" s="57" t="s">
        <v>72</v>
      </c>
      <c r="C109" s="57" t="s">
        <v>40</v>
      </c>
      <c r="D109" s="57" t="s">
        <v>289</v>
      </c>
      <c r="E109" s="57" t="s">
        <v>10</v>
      </c>
      <c r="F109" s="57" t="s">
        <v>290</v>
      </c>
    </row>
    <row r="110" spans="1:6" x14ac:dyDescent="0.35">
      <c r="A110" s="57" t="s">
        <v>237</v>
      </c>
      <c r="B110" s="57" t="s">
        <v>72</v>
      </c>
      <c r="C110" s="57" t="s">
        <v>43</v>
      </c>
      <c r="D110" s="57" t="s">
        <v>291</v>
      </c>
      <c r="E110" s="57" t="s">
        <v>10</v>
      </c>
      <c r="F110" s="57" t="s">
        <v>292</v>
      </c>
    </row>
    <row r="111" spans="1:6" x14ac:dyDescent="0.35">
      <c r="A111" s="57" t="s">
        <v>237</v>
      </c>
      <c r="B111" s="57" t="s">
        <v>72</v>
      </c>
      <c r="C111" s="57" t="s">
        <v>46</v>
      </c>
      <c r="D111" s="57" t="s">
        <v>293</v>
      </c>
      <c r="E111" s="57" t="s">
        <v>10</v>
      </c>
      <c r="F111" s="57" t="s">
        <v>294</v>
      </c>
    </row>
    <row r="112" spans="1:6" x14ac:dyDescent="0.35">
      <c r="A112" s="57" t="s">
        <v>295</v>
      </c>
      <c r="B112" s="57" t="s">
        <v>7</v>
      </c>
      <c r="C112" s="57" t="s">
        <v>8</v>
      </c>
      <c r="D112" s="57" t="s">
        <v>296</v>
      </c>
      <c r="E112" s="57" t="s">
        <v>10</v>
      </c>
      <c r="F112" s="57" t="s">
        <v>297</v>
      </c>
    </row>
    <row r="113" spans="1:6" x14ac:dyDescent="0.35">
      <c r="A113" s="57" t="s">
        <v>295</v>
      </c>
      <c r="B113" s="57" t="s">
        <v>12</v>
      </c>
      <c r="C113" s="57" t="s">
        <v>13</v>
      </c>
      <c r="D113" s="57" t="s">
        <v>196</v>
      </c>
      <c r="E113" s="57" t="s">
        <v>10</v>
      </c>
      <c r="F113" s="57" t="s">
        <v>298</v>
      </c>
    </row>
    <row r="114" spans="1:6" x14ac:dyDescent="0.35">
      <c r="A114" s="57" t="s">
        <v>295</v>
      </c>
      <c r="B114" s="57" t="s">
        <v>12</v>
      </c>
      <c r="C114" s="57" t="s">
        <v>16</v>
      </c>
      <c r="D114" s="57" t="s">
        <v>93</v>
      </c>
      <c r="E114" s="57" t="s">
        <v>10</v>
      </c>
      <c r="F114" s="57" t="s">
        <v>299</v>
      </c>
    </row>
    <row r="115" spans="1:6" x14ac:dyDescent="0.35">
      <c r="A115" s="57" t="s">
        <v>295</v>
      </c>
      <c r="B115" s="57" t="s">
        <v>12</v>
      </c>
      <c r="C115" s="57" t="s">
        <v>19</v>
      </c>
      <c r="D115" s="57" t="s">
        <v>300</v>
      </c>
      <c r="E115" s="57" t="s">
        <v>10</v>
      </c>
      <c r="F115" s="57" t="s">
        <v>301</v>
      </c>
    </row>
    <row r="116" spans="1:6" x14ac:dyDescent="0.35">
      <c r="A116" s="57" t="s">
        <v>295</v>
      </c>
      <c r="B116" s="57" t="s">
        <v>12</v>
      </c>
      <c r="C116" s="57" t="s">
        <v>22</v>
      </c>
      <c r="D116" s="57" t="s">
        <v>47</v>
      </c>
      <c r="E116" s="57" t="s">
        <v>10</v>
      </c>
      <c r="F116" s="57" t="s">
        <v>302</v>
      </c>
    </row>
    <row r="117" spans="1:6" x14ac:dyDescent="0.35">
      <c r="A117" s="57" t="s">
        <v>295</v>
      </c>
      <c r="B117" s="57" t="s">
        <v>49</v>
      </c>
      <c r="C117" s="57" t="s">
        <v>303</v>
      </c>
      <c r="D117" s="57" t="s">
        <v>304</v>
      </c>
      <c r="E117" s="57" t="s">
        <v>10</v>
      </c>
      <c r="F117" s="57" t="s">
        <v>305</v>
      </c>
    </row>
    <row r="118" spans="1:6" x14ac:dyDescent="0.35">
      <c r="A118" s="57" t="s">
        <v>295</v>
      </c>
      <c r="B118" s="57" t="s">
        <v>49</v>
      </c>
      <c r="C118" s="57" t="s">
        <v>306</v>
      </c>
      <c r="D118" s="57" t="s">
        <v>307</v>
      </c>
      <c r="E118" s="57" t="s">
        <v>10</v>
      </c>
      <c r="F118" s="57" t="s">
        <v>308</v>
      </c>
    </row>
    <row r="119" spans="1:6" x14ac:dyDescent="0.35">
      <c r="A119" s="57" t="s">
        <v>295</v>
      </c>
      <c r="B119" s="57" t="s">
        <v>49</v>
      </c>
      <c r="C119" s="57" t="s">
        <v>309</v>
      </c>
      <c r="D119" s="57" t="s">
        <v>310</v>
      </c>
      <c r="E119" s="57" t="s">
        <v>10</v>
      </c>
      <c r="F119" s="57" t="s">
        <v>311</v>
      </c>
    </row>
    <row r="120" spans="1:6" x14ac:dyDescent="0.35">
      <c r="A120" s="57" t="s">
        <v>295</v>
      </c>
      <c r="B120" s="57" t="s">
        <v>62</v>
      </c>
      <c r="C120" s="57" t="s">
        <v>312</v>
      </c>
      <c r="D120" s="57" t="s">
        <v>313</v>
      </c>
      <c r="E120" s="57" t="s">
        <v>10</v>
      </c>
      <c r="F120" s="57" t="s">
        <v>314</v>
      </c>
    </row>
    <row r="121" spans="1:6" x14ac:dyDescent="0.35">
      <c r="A121" s="57" t="s">
        <v>295</v>
      </c>
      <c r="B121" s="57" t="s">
        <v>72</v>
      </c>
      <c r="C121" s="57" t="s">
        <v>108</v>
      </c>
      <c r="D121" s="57" t="s">
        <v>315</v>
      </c>
      <c r="E121" s="57" t="s">
        <v>10</v>
      </c>
      <c r="F121" s="57" t="s">
        <v>316</v>
      </c>
    </row>
    <row r="122" spans="1:6" x14ac:dyDescent="0.35">
      <c r="A122" s="57" t="s">
        <v>295</v>
      </c>
      <c r="B122" s="57" t="s">
        <v>72</v>
      </c>
      <c r="C122" s="57" t="s">
        <v>110</v>
      </c>
      <c r="D122" s="57" t="s">
        <v>317</v>
      </c>
      <c r="E122" s="57" t="s">
        <v>10</v>
      </c>
      <c r="F122" s="57" t="s">
        <v>318</v>
      </c>
    </row>
    <row r="123" spans="1:6" x14ac:dyDescent="0.35">
      <c r="A123" s="57" t="s">
        <v>295</v>
      </c>
      <c r="B123" s="57" t="s">
        <v>78</v>
      </c>
      <c r="C123" s="57" t="s">
        <v>319</v>
      </c>
      <c r="D123" s="57" t="s">
        <v>320</v>
      </c>
      <c r="E123" s="57" t="s">
        <v>10</v>
      </c>
      <c r="F123" s="57" t="s">
        <v>321</v>
      </c>
    </row>
    <row r="124" spans="1:6" x14ac:dyDescent="0.35">
      <c r="A124" s="57" t="s">
        <v>322</v>
      </c>
      <c r="B124" s="57" t="s">
        <v>7</v>
      </c>
      <c r="C124" s="57" t="s">
        <v>8</v>
      </c>
      <c r="D124" s="57" t="s">
        <v>323</v>
      </c>
      <c r="E124" s="57" t="s">
        <v>10</v>
      </c>
      <c r="F124" s="57" t="s">
        <v>324</v>
      </c>
    </row>
    <row r="125" spans="1:6" x14ac:dyDescent="0.35">
      <c r="A125" s="57" t="s">
        <v>322</v>
      </c>
      <c r="B125" s="57" t="s">
        <v>12</v>
      </c>
      <c r="C125" s="57" t="s">
        <v>13</v>
      </c>
      <c r="D125" s="57" t="s">
        <v>242</v>
      </c>
      <c r="E125" s="57" t="s">
        <v>10</v>
      </c>
      <c r="F125" s="57" t="s">
        <v>325</v>
      </c>
    </row>
    <row r="126" spans="1:6" x14ac:dyDescent="0.35">
      <c r="A126" s="57" t="s">
        <v>322</v>
      </c>
      <c r="B126" s="57" t="s">
        <v>12</v>
      </c>
      <c r="C126" s="57" t="s">
        <v>16</v>
      </c>
      <c r="D126" s="57" t="s">
        <v>326</v>
      </c>
      <c r="E126" s="57" t="s">
        <v>10</v>
      </c>
      <c r="F126" s="57" t="s">
        <v>327</v>
      </c>
    </row>
    <row r="127" spans="1:6" x14ac:dyDescent="0.35">
      <c r="A127" s="57" t="s">
        <v>322</v>
      </c>
      <c r="B127" s="57" t="s">
        <v>12</v>
      </c>
      <c r="C127" s="57" t="s">
        <v>22</v>
      </c>
      <c r="D127" s="57" t="s">
        <v>196</v>
      </c>
      <c r="E127" s="57" t="s">
        <v>10</v>
      </c>
      <c r="F127" s="57" t="s">
        <v>328</v>
      </c>
    </row>
    <row r="128" spans="1:6" x14ac:dyDescent="0.35">
      <c r="A128" s="57" t="s">
        <v>322</v>
      </c>
      <c r="B128" s="57" t="s">
        <v>12</v>
      </c>
      <c r="C128" s="57" t="s">
        <v>25</v>
      </c>
      <c r="D128" s="57" t="s">
        <v>93</v>
      </c>
      <c r="E128" s="57" t="s">
        <v>10</v>
      </c>
      <c r="F128" s="57" t="s">
        <v>329</v>
      </c>
    </row>
    <row r="129" spans="1:6" x14ac:dyDescent="0.35">
      <c r="A129" s="57" t="s">
        <v>322</v>
      </c>
      <c r="B129" s="57" t="s">
        <v>12</v>
      </c>
      <c r="C129" s="57" t="s">
        <v>28</v>
      </c>
      <c r="D129" s="57" t="s">
        <v>23</v>
      </c>
      <c r="E129" s="57" t="s">
        <v>10</v>
      </c>
      <c r="F129" s="57" t="s">
        <v>330</v>
      </c>
    </row>
    <row r="130" spans="1:6" x14ac:dyDescent="0.35">
      <c r="A130" s="57" t="s">
        <v>322</v>
      </c>
      <c r="B130" s="57" t="s">
        <v>12</v>
      </c>
      <c r="C130" s="57" t="s">
        <v>31</v>
      </c>
      <c r="D130" s="57" t="s">
        <v>102</v>
      </c>
      <c r="E130" s="57" t="s">
        <v>10</v>
      </c>
      <c r="F130" s="57" t="s">
        <v>331</v>
      </c>
    </row>
    <row r="131" spans="1:6" x14ac:dyDescent="0.35">
      <c r="A131" s="57" t="s">
        <v>322</v>
      </c>
      <c r="B131" s="57" t="s">
        <v>12</v>
      </c>
      <c r="C131" s="57" t="s">
        <v>37</v>
      </c>
      <c r="D131" s="57" t="s">
        <v>332</v>
      </c>
      <c r="E131" s="57" t="s">
        <v>10</v>
      </c>
      <c r="F131" s="57" t="s">
        <v>333</v>
      </c>
    </row>
    <row r="132" spans="1:6" x14ac:dyDescent="0.35">
      <c r="A132" s="57" t="s">
        <v>322</v>
      </c>
      <c r="B132" s="57" t="s">
        <v>12</v>
      </c>
      <c r="C132" s="57" t="s">
        <v>43</v>
      </c>
      <c r="D132" s="57" t="s">
        <v>47</v>
      </c>
      <c r="E132" s="57" t="s">
        <v>10</v>
      </c>
      <c r="F132" s="57" t="s">
        <v>334</v>
      </c>
    </row>
    <row r="133" spans="1:6" x14ac:dyDescent="0.35">
      <c r="A133" s="57" t="s">
        <v>322</v>
      </c>
      <c r="B133" s="57" t="s">
        <v>12</v>
      </c>
      <c r="C133" s="57" t="s">
        <v>46</v>
      </c>
      <c r="D133" s="57" t="s">
        <v>335</v>
      </c>
      <c r="E133" s="57" t="s">
        <v>10</v>
      </c>
      <c r="F133" s="57" t="s">
        <v>336</v>
      </c>
    </row>
    <row r="134" spans="1:6" x14ac:dyDescent="0.35">
      <c r="A134" s="57" t="s">
        <v>322</v>
      </c>
      <c r="B134" s="57" t="s">
        <v>49</v>
      </c>
      <c r="C134" s="57" t="s">
        <v>337</v>
      </c>
      <c r="D134" s="57" t="s">
        <v>338</v>
      </c>
      <c r="E134" s="57" t="s">
        <v>10</v>
      </c>
      <c r="F134" s="57" t="s">
        <v>339</v>
      </c>
    </row>
    <row r="135" spans="1:6" x14ac:dyDescent="0.35">
      <c r="A135" s="57" t="s">
        <v>322</v>
      </c>
      <c r="B135" s="57" t="s">
        <v>49</v>
      </c>
      <c r="C135" s="57" t="s">
        <v>340</v>
      </c>
      <c r="D135" s="57" t="s">
        <v>341</v>
      </c>
      <c r="E135" s="57" t="s">
        <v>10</v>
      </c>
      <c r="F135" s="57" t="s">
        <v>342</v>
      </c>
    </row>
    <row r="136" spans="1:6" x14ac:dyDescent="0.35">
      <c r="A136" s="57" t="s">
        <v>322</v>
      </c>
      <c r="B136" s="57" t="s">
        <v>49</v>
      </c>
      <c r="C136" s="57" t="s">
        <v>343</v>
      </c>
      <c r="D136" s="57" t="s">
        <v>344</v>
      </c>
      <c r="E136" s="57" t="s">
        <v>275</v>
      </c>
      <c r="F136" s="57" t="s">
        <v>345</v>
      </c>
    </row>
    <row r="137" spans="1:6" x14ac:dyDescent="0.35">
      <c r="A137" s="57" t="s">
        <v>322</v>
      </c>
      <c r="B137" s="57" t="s">
        <v>49</v>
      </c>
      <c r="C137" s="57" t="s">
        <v>346</v>
      </c>
      <c r="D137" s="57" t="s">
        <v>347</v>
      </c>
      <c r="E137" s="57" t="s">
        <v>10</v>
      </c>
      <c r="F137" s="57" t="s">
        <v>348</v>
      </c>
    </row>
    <row r="138" spans="1:6" x14ac:dyDescent="0.35">
      <c r="A138" s="57" t="s">
        <v>322</v>
      </c>
      <c r="B138" s="57" t="s">
        <v>49</v>
      </c>
      <c r="C138" s="57" t="s">
        <v>349</v>
      </c>
      <c r="D138" s="57" t="s">
        <v>350</v>
      </c>
      <c r="E138" s="57" t="s">
        <v>10</v>
      </c>
      <c r="F138" s="57" t="s">
        <v>351</v>
      </c>
    </row>
    <row r="139" spans="1:6" x14ac:dyDescent="0.35">
      <c r="A139" s="57" t="s">
        <v>322</v>
      </c>
      <c r="B139" s="57" t="s">
        <v>49</v>
      </c>
      <c r="C139" s="57" t="s">
        <v>352</v>
      </c>
      <c r="D139" s="57" t="s">
        <v>353</v>
      </c>
      <c r="E139" s="57" t="s">
        <v>10</v>
      </c>
      <c r="F139" s="57" t="s">
        <v>354</v>
      </c>
    </row>
    <row r="140" spans="1:6" x14ac:dyDescent="0.35">
      <c r="A140" s="57" t="s">
        <v>322</v>
      </c>
      <c r="B140" s="57" t="s">
        <v>49</v>
      </c>
      <c r="C140" s="57" t="s">
        <v>355</v>
      </c>
      <c r="D140" s="57" t="s">
        <v>356</v>
      </c>
      <c r="E140" s="57" t="s">
        <v>10</v>
      </c>
      <c r="F140" s="57" t="s">
        <v>357</v>
      </c>
    </row>
    <row r="141" spans="1:6" x14ac:dyDescent="0.35">
      <c r="A141" s="57" t="s">
        <v>322</v>
      </c>
      <c r="B141" s="57" t="s">
        <v>62</v>
      </c>
      <c r="C141" s="57" t="s">
        <v>358</v>
      </c>
      <c r="D141" s="57" t="s">
        <v>359</v>
      </c>
      <c r="E141" s="57" t="s">
        <v>10</v>
      </c>
      <c r="F141" s="57" t="s">
        <v>360</v>
      </c>
    </row>
    <row r="142" spans="1:6" x14ac:dyDescent="0.35">
      <c r="A142" s="57" t="s">
        <v>322</v>
      </c>
      <c r="B142" s="57" t="s">
        <v>62</v>
      </c>
      <c r="C142" s="57" t="s">
        <v>361</v>
      </c>
      <c r="D142" s="57" t="s">
        <v>362</v>
      </c>
      <c r="E142" s="57" t="s">
        <v>10</v>
      </c>
      <c r="F142" s="57" t="s">
        <v>363</v>
      </c>
    </row>
    <row r="143" spans="1:6" x14ac:dyDescent="0.35">
      <c r="A143" s="57" t="s">
        <v>322</v>
      </c>
      <c r="B143" s="57" t="s">
        <v>62</v>
      </c>
      <c r="C143" s="57" t="s">
        <v>364</v>
      </c>
      <c r="D143" s="57" t="s">
        <v>365</v>
      </c>
      <c r="E143" s="57" t="s">
        <v>10</v>
      </c>
      <c r="F143" s="57" t="s">
        <v>366</v>
      </c>
    </row>
    <row r="144" spans="1:6" x14ac:dyDescent="0.35">
      <c r="A144" s="57" t="s">
        <v>322</v>
      </c>
      <c r="B144" s="57" t="s">
        <v>72</v>
      </c>
      <c r="C144" s="57" t="s">
        <v>63</v>
      </c>
      <c r="D144" s="57" t="s">
        <v>367</v>
      </c>
      <c r="E144" s="57" t="s">
        <v>10</v>
      </c>
      <c r="F144" s="57" t="s">
        <v>368</v>
      </c>
    </row>
    <row r="145" spans="1:6" x14ac:dyDescent="0.35">
      <c r="A145" s="57" t="s">
        <v>322</v>
      </c>
      <c r="B145" s="57" t="s">
        <v>72</v>
      </c>
      <c r="C145" s="57" t="s">
        <v>115</v>
      </c>
      <c r="D145" s="57" t="s">
        <v>369</v>
      </c>
      <c r="E145" s="57" t="s">
        <v>10</v>
      </c>
      <c r="F145" s="57" t="s">
        <v>370</v>
      </c>
    </row>
    <row r="146" spans="1:6" x14ac:dyDescent="0.35">
      <c r="A146" s="57" t="s">
        <v>322</v>
      </c>
      <c r="B146" s="57" t="s">
        <v>72</v>
      </c>
      <c r="C146" s="57" t="s">
        <v>371</v>
      </c>
      <c r="D146" s="57" t="s">
        <v>372</v>
      </c>
      <c r="E146" s="57" t="s">
        <v>10</v>
      </c>
      <c r="F146" s="57" t="s">
        <v>373</v>
      </c>
    </row>
    <row r="147" spans="1:6" x14ac:dyDescent="0.35">
      <c r="A147" s="57" t="s">
        <v>322</v>
      </c>
      <c r="B147" s="57" t="s">
        <v>78</v>
      </c>
      <c r="C147" s="57" t="s">
        <v>374</v>
      </c>
      <c r="D147" s="57" t="s">
        <v>375</v>
      </c>
      <c r="E147" s="57" t="s">
        <v>10</v>
      </c>
      <c r="F147" s="57" t="s">
        <v>376</v>
      </c>
    </row>
    <row r="148" spans="1:6" x14ac:dyDescent="0.35">
      <c r="A148" s="57" t="s">
        <v>377</v>
      </c>
      <c r="B148" s="57" t="s">
        <v>7</v>
      </c>
      <c r="C148" s="57" t="s">
        <v>8</v>
      </c>
      <c r="D148" s="57" t="s">
        <v>378</v>
      </c>
      <c r="E148" s="57" t="s">
        <v>10</v>
      </c>
      <c r="F148" s="57" t="s">
        <v>379</v>
      </c>
    </row>
    <row r="149" spans="1:6" x14ac:dyDescent="0.35">
      <c r="A149" s="57" t="s">
        <v>377</v>
      </c>
      <c r="B149" s="57" t="s">
        <v>12</v>
      </c>
      <c r="C149" s="57" t="s">
        <v>13</v>
      </c>
      <c r="D149" s="57" t="s">
        <v>380</v>
      </c>
      <c r="E149" s="57" t="s">
        <v>10</v>
      </c>
      <c r="F149" s="57" t="s">
        <v>381</v>
      </c>
    </row>
    <row r="150" spans="1:6" x14ac:dyDescent="0.35">
      <c r="A150" s="57" t="s">
        <v>377</v>
      </c>
      <c r="B150" s="57" t="s">
        <v>12</v>
      </c>
      <c r="C150" s="57" t="s">
        <v>16</v>
      </c>
      <c r="D150" s="57" t="s">
        <v>93</v>
      </c>
      <c r="E150" s="57" t="s">
        <v>10</v>
      </c>
      <c r="F150" s="57" t="s">
        <v>382</v>
      </c>
    </row>
    <row r="151" spans="1:6" x14ac:dyDescent="0.35">
      <c r="A151" s="57" t="s">
        <v>377</v>
      </c>
      <c r="B151" s="57" t="s">
        <v>12</v>
      </c>
      <c r="C151" s="57" t="s">
        <v>19</v>
      </c>
      <c r="D151" s="57" t="s">
        <v>383</v>
      </c>
      <c r="E151" s="57" t="s">
        <v>10</v>
      </c>
      <c r="F151" s="57" t="s">
        <v>384</v>
      </c>
    </row>
    <row r="152" spans="1:6" x14ac:dyDescent="0.35">
      <c r="A152" s="57" t="s">
        <v>377</v>
      </c>
      <c r="B152" s="57" t="s">
        <v>12</v>
      </c>
      <c r="C152" s="57" t="s">
        <v>22</v>
      </c>
      <c r="D152" s="57" t="s">
        <v>47</v>
      </c>
      <c r="E152" s="57" t="s">
        <v>10</v>
      </c>
      <c r="F152" s="57" t="s">
        <v>385</v>
      </c>
    </row>
    <row r="153" spans="1:6" x14ac:dyDescent="0.35">
      <c r="A153" s="57" t="s">
        <v>377</v>
      </c>
      <c r="B153" s="57" t="s">
        <v>49</v>
      </c>
      <c r="C153" s="57" t="s">
        <v>386</v>
      </c>
      <c r="D153" s="57" t="s">
        <v>387</v>
      </c>
      <c r="E153" s="57" t="s">
        <v>10</v>
      </c>
      <c r="F153" s="57" t="s">
        <v>388</v>
      </c>
    </row>
    <row r="154" spans="1:6" x14ac:dyDescent="0.35">
      <c r="A154" s="57" t="s">
        <v>377</v>
      </c>
      <c r="B154" s="57" t="s">
        <v>62</v>
      </c>
      <c r="C154" s="57" t="s">
        <v>389</v>
      </c>
      <c r="D154" s="57" t="s">
        <v>390</v>
      </c>
      <c r="E154" s="57" t="s">
        <v>10</v>
      </c>
      <c r="F154" s="57" t="s">
        <v>391</v>
      </c>
    </row>
    <row r="155" spans="1:6" x14ac:dyDescent="0.35">
      <c r="A155" s="57" t="s">
        <v>377</v>
      </c>
      <c r="B155" s="57" t="s">
        <v>72</v>
      </c>
      <c r="C155" s="57" t="s">
        <v>118</v>
      </c>
      <c r="D155" s="57" t="s">
        <v>392</v>
      </c>
      <c r="E155" s="57" t="s">
        <v>10</v>
      </c>
      <c r="F155" s="57" t="s">
        <v>393</v>
      </c>
    </row>
    <row r="156" spans="1:6" x14ac:dyDescent="0.35">
      <c r="A156" s="57" t="s">
        <v>377</v>
      </c>
      <c r="B156" s="57" t="s">
        <v>78</v>
      </c>
      <c r="C156" s="57" t="s">
        <v>168</v>
      </c>
      <c r="D156" s="57" t="s">
        <v>394</v>
      </c>
      <c r="E156" s="57" t="s">
        <v>10</v>
      </c>
      <c r="F156" s="57" t="s">
        <v>395</v>
      </c>
    </row>
    <row r="157" spans="1:6" x14ac:dyDescent="0.35">
      <c r="A157" s="57" t="s">
        <v>377</v>
      </c>
      <c r="B157" s="57" t="s">
        <v>78</v>
      </c>
      <c r="C157" s="57" t="s">
        <v>396</v>
      </c>
      <c r="D157" s="57" t="s">
        <v>397</v>
      </c>
      <c r="E157" s="57" t="s">
        <v>10</v>
      </c>
      <c r="F157" s="57" t="s">
        <v>398</v>
      </c>
    </row>
    <row r="158" spans="1:6" x14ac:dyDescent="0.35">
      <c r="A158" s="57" t="s">
        <v>399</v>
      </c>
      <c r="B158" s="57" t="s">
        <v>7</v>
      </c>
      <c r="C158" s="57" t="s">
        <v>8</v>
      </c>
      <c r="D158" s="57" t="s">
        <v>400</v>
      </c>
      <c r="E158" s="57" t="s">
        <v>10</v>
      </c>
      <c r="F158" s="57" t="s">
        <v>401</v>
      </c>
    </row>
    <row r="159" spans="1:6" x14ac:dyDescent="0.35">
      <c r="A159" s="57" t="s">
        <v>399</v>
      </c>
      <c r="B159" s="57" t="s">
        <v>12</v>
      </c>
      <c r="C159" s="57" t="s">
        <v>13</v>
      </c>
      <c r="D159" s="57" t="s">
        <v>87</v>
      </c>
      <c r="E159" s="57" t="s">
        <v>10</v>
      </c>
      <c r="F159" s="57" t="s">
        <v>402</v>
      </c>
    </row>
    <row r="160" spans="1:6" x14ac:dyDescent="0.35">
      <c r="A160" s="57" t="s">
        <v>399</v>
      </c>
      <c r="B160" s="57" t="s">
        <v>12</v>
      </c>
      <c r="C160" s="57" t="s">
        <v>16</v>
      </c>
      <c r="D160" s="57" t="s">
        <v>403</v>
      </c>
      <c r="E160" s="57" t="s">
        <v>10</v>
      </c>
      <c r="F160" s="57" t="s">
        <v>404</v>
      </c>
    </row>
    <row r="161" spans="1:6" x14ac:dyDescent="0.35">
      <c r="A161" s="57" t="s">
        <v>399</v>
      </c>
      <c r="B161" s="57" t="s">
        <v>12</v>
      </c>
      <c r="C161" s="57" t="s">
        <v>19</v>
      </c>
      <c r="D161" s="57" t="s">
        <v>405</v>
      </c>
      <c r="E161" s="57" t="s">
        <v>10</v>
      </c>
      <c r="F161" s="57" t="s">
        <v>406</v>
      </c>
    </row>
    <row r="162" spans="1:6" x14ac:dyDescent="0.35">
      <c r="A162" s="57" t="s">
        <v>399</v>
      </c>
      <c r="B162" s="57" t="s">
        <v>12</v>
      </c>
      <c r="C162" s="57" t="s">
        <v>22</v>
      </c>
      <c r="D162" s="57" t="s">
        <v>186</v>
      </c>
      <c r="E162" s="57" t="s">
        <v>10</v>
      </c>
      <c r="F162" s="57" t="s">
        <v>407</v>
      </c>
    </row>
    <row r="163" spans="1:6" x14ac:dyDescent="0.35">
      <c r="A163" s="57" t="s">
        <v>399</v>
      </c>
      <c r="B163" s="57" t="s">
        <v>12</v>
      </c>
      <c r="C163" s="57" t="s">
        <v>25</v>
      </c>
      <c r="D163" s="57" t="s">
        <v>408</v>
      </c>
      <c r="E163" s="57" t="s">
        <v>10</v>
      </c>
      <c r="F163" s="57" t="s">
        <v>409</v>
      </c>
    </row>
    <row r="164" spans="1:6" x14ac:dyDescent="0.35">
      <c r="A164" s="57" t="s">
        <v>399</v>
      </c>
      <c r="B164" s="57" t="s">
        <v>12</v>
      </c>
      <c r="C164" s="57" t="s">
        <v>28</v>
      </c>
      <c r="D164" s="57" t="s">
        <v>410</v>
      </c>
      <c r="E164" s="57" t="s">
        <v>10</v>
      </c>
      <c r="F164" s="57" t="s">
        <v>411</v>
      </c>
    </row>
    <row r="165" spans="1:6" x14ac:dyDescent="0.35">
      <c r="A165" s="57" t="s">
        <v>399</v>
      </c>
      <c r="B165" s="57" t="s">
        <v>12</v>
      </c>
      <c r="C165" s="57" t="s">
        <v>31</v>
      </c>
      <c r="D165" s="57" t="s">
        <v>93</v>
      </c>
      <c r="E165" s="57" t="s">
        <v>10</v>
      </c>
      <c r="F165" s="57" t="s">
        <v>412</v>
      </c>
    </row>
    <row r="166" spans="1:6" x14ac:dyDescent="0.35">
      <c r="A166" s="57" t="s">
        <v>399</v>
      </c>
      <c r="B166" s="57" t="s">
        <v>12</v>
      </c>
      <c r="C166" s="57" t="s">
        <v>34</v>
      </c>
      <c r="D166" s="57" t="s">
        <v>23</v>
      </c>
      <c r="E166" s="57" t="s">
        <v>10</v>
      </c>
      <c r="F166" s="57" t="s">
        <v>413</v>
      </c>
    </row>
    <row r="167" spans="1:6" x14ac:dyDescent="0.35">
      <c r="A167" s="57" t="s">
        <v>399</v>
      </c>
      <c r="B167" s="57" t="s">
        <v>12</v>
      </c>
      <c r="C167" s="57" t="s">
        <v>37</v>
      </c>
      <c r="D167" s="57" t="s">
        <v>414</v>
      </c>
      <c r="E167" s="57" t="s">
        <v>10</v>
      </c>
      <c r="F167" s="57" t="s">
        <v>415</v>
      </c>
    </row>
    <row r="168" spans="1:6" x14ac:dyDescent="0.35">
      <c r="A168" s="57" t="s">
        <v>399</v>
      </c>
      <c r="B168" s="57" t="s">
        <v>12</v>
      </c>
      <c r="C168" s="57" t="s">
        <v>40</v>
      </c>
      <c r="D168" s="57" t="s">
        <v>100</v>
      </c>
      <c r="E168" s="57" t="s">
        <v>10</v>
      </c>
      <c r="F168" s="57" t="s">
        <v>416</v>
      </c>
    </row>
    <row r="169" spans="1:6" x14ac:dyDescent="0.35">
      <c r="A169" s="57" t="s">
        <v>399</v>
      </c>
      <c r="B169" s="57" t="s">
        <v>12</v>
      </c>
      <c r="C169" s="57" t="s">
        <v>43</v>
      </c>
      <c r="D169" s="57" t="s">
        <v>29</v>
      </c>
      <c r="E169" s="57" t="s">
        <v>10</v>
      </c>
      <c r="F169" s="57" t="s">
        <v>417</v>
      </c>
    </row>
    <row r="170" spans="1:6" x14ac:dyDescent="0.35">
      <c r="A170" s="57" t="s">
        <v>399</v>
      </c>
      <c r="B170" s="57" t="s">
        <v>12</v>
      </c>
      <c r="C170" s="57" t="s">
        <v>46</v>
      </c>
      <c r="D170" s="57" t="s">
        <v>418</v>
      </c>
      <c r="E170" s="57" t="s">
        <v>10</v>
      </c>
      <c r="F170" s="57" t="s">
        <v>419</v>
      </c>
    </row>
    <row r="171" spans="1:6" x14ac:dyDescent="0.35">
      <c r="A171" s="57" t="s">
        <v>399</v>
      </c>
      <c r="B171" s="57" t="s">
        <v>12</v>
      </c>
      <c r="C171" s="57" t="s">
        <v>108</v>
      </c>
      <c r="D171" s="57" t="s">
        <v>420</v>
      </c>
      <c r="E171" s="57" t="s">
        <v>10</v>
      </c>
      <c r="F171" s="57" t="s">
        <v>421</v>
      </c>
    </row>
    <row r="172" spans="1:6" x14ac:dyDescent="0.35">
      <c r="A172" s="57" t="s">
        <v>399</v>
      </c>
      <c r="B172" s="57" t="s">
        <v>12</v>
      </c>
      <c r="C172" s="57" t="s">
        <v>110</v>
      </c>
      <c r="D172" s="57" t="s">
        <v>47</v>
      </c>
      <c r="E172" s="57" t="s">
        <v>10</v>
      </c>
      <c r="F172" s="57" t="s">
        <v>422</v>
      </c>
    </row>
    <row r="173" spans="1:6" x14ac:dyDescent="0.35">
      <c r="A173" s="57" t="s">
        <v>399</v>
      </c>
      <c r="B173" s="57" t="s">
        <v>49</v>
      </c>
      <c r="C173" s="57" t="s">
        <v>423</v>
      </c>
      <c r="D173" s="57" t="s">
        <v>424</v>
      </c>
      <c r="E173" s="57" t="s">
        <v>10</v>
      </c>
      <c r="F173" s="57" t="s">
        <v>425</v>
      </c>
    </row>
    <row r="174" spans="1:6" x14ac:dyDescent="0.35">
      <c r="A174" s="57" t="s">
        <v>399</v>
      </c>
      <c r="B174" s="57" t="s">
        <v>49</v>
      </c>
      <c r="C174" s="57" t="s">
        <v>426</v>
      </c>
      <c r="D174" s="57" t="s">
        <v>427</v>
      </c>
      <c r="E174" s="57" t="s">
        <v>10</v>
      </c>
      <c r="F174" s="57" t="s">
        <v>428</v>
      </c>
    </row>
    <row r="175" spans="1:6" x14ac:dyDescent="0.35">
      <c r="A175" s="57" t="s">
        <v>399</v>
      </c>
      <c r="B175" s="57" t="s">
        <v>49</v>
      </c>
      <c r="C175" s="57" t="s">
        <v>429</v>
      </c>
      <c r="D175" s="57" t="s">
        <v>430</v>
      </c>
      <c r="E175" s="57" t="s">
        <v>10</v>
      </c>
      <c r="F175" s="57" t="s">
        <v>431</v>
      </c>
    </row>
    <row r="176" spans="1:6" x14ac:dyDescent="0.35">
      <c r="A176" s="57" t="s">
        <v>399</v>
      </c>
      <c r="B176" s="57" t="s">
        <v>49</v>
      </c>
      <c r="C176" s="57" t="s">
        <v>432</v>
      </c>
      <c r="D176" s="57" t="s">
        <v>433</v>
      </c>
      <c r="E176" s="57" t="s">
        <v>10</v>
      </c>
      <c r="F176" s="57" t="s">
        <v>434</v>
      </c>
    </row>
    <row r="177" spans="1:6" x14ac:dyDescent="0.35">
      <c r="A177" s="57" t="s">
        <v>399</v>
      </c>
      <c r="B177" s="57" t="s">
        <v>49</v>
      </c>
      <c r="C177" s="57" t="s">
        <v>435</v>
      </c>
      <c r="D177" s="57" t="s">
        <v>436</v>
      </c>
      <c r="E177" s="57" t="s">
        <v>10</v>
      </c>
      <c r="F177" s="57" t="s">
        <v>437</v>
      </c>
    </row>
    <row r="178" spans="1:6" x14ac:dyDescent="0.35">
      <c r="A178" s="57" t="s">
        <v>399</v>
      </c>
      <c r="B178" s="57" t="s">
        <v>62</v>
      </c>
      <c r="C178" s="57" t="s">
        <v>438</v>
      </c>
      <c r="D178" s="57" t="s">
        <v>439</v>
      </c>
      <c r="E178" s="57" t="s">
        <v>10</v>
      </c>
      <c r="F178" s="57" t="s">
        <v>440</v>
      </c>
    </row>
    <row r="179" spans="1:6" x14ac:dyDescent="0.35">
      <c r="A179" s="57" t="s">
        <v>399</v>
      </c>
      <c r="B179" s="57" t="s">
        <v>62</v>
      </c>
      <c r="C179" s="57" t="s">
        <v>441</v>
      </c>
      <c r="D179" s="57" t="s">
        <v>442</v>
      </c>
      <c r="E179" s="57" t="s">
        <v>10</v>
      </c>
      <c r="F179" s="57" t="s">
        <v>443</v>
      </c>
    </row>
    <row r="180" spans="1:6" x14ac:dyDescent="0.35">
      <c r="A180" s="57" t="s">
        <v>399</v>
      </c>
      <c r="B180" s="57" t="s">
        <v>72</v>
      </c>
      <c r="C180" s="57" t="s">
        <v>121</v>
      </c>
      <c r="D180" s="57" t="s">
        <v>444</v>
      </c>
      <c r="E180" s="57" t="s">
        <v>10</v>
      </c>
      <c r="F180" s="57" t="s">
        <v>445</v>
      </c>
    </row>
    <row r="181" spans="1:6" x14ac:dyDescent="0.35">
      <c r="A181" s="57" t="s">
        <v>399</v>
      </c>
      <c r="B181" s="57" t="s">
        <v>72</v>
      </c>
      <c r="C181" s="57" t="s">
        <v>124</v>
      </c>
      <c r="D181" s="57" t="s">
        <v>446</v>
      </c>
      <c r="E181" s="57" t="s">
        <v>10</v>
      </c>
      <c r="F181" s="57" t="s">
        <v>447</v>
      </c>
    </row>
    <row r="182" spans="1:6" x14ac:dyDescent="0.35">
      <c r="A182" s="57" t="s">
        <v>399</v>
      </c>
      <c r="B182" s="57" t="s">
        <v>72</v>
      </c>
      <c r="C182" s="57" t="s">
        <v>126</v>
      </c>
      <c r="D182" s="57" t="s">
        <v>448</v>
      </c>
      <c r="E182" s="57" t="s">
        <v>10</v>
      </c>
      <c r="F182" s="57" t="s">
        <v>449</v>
      </c>
    </row>
    <row r="183" spans="1:6" x14ac:dyDescent="0.35">
      <c r="A183" s="57" t="s">
        <v>450</v>
      </c>
      <c r="B183" s="57" t="s">
        <v>7</v>
      </c>
      <c r="C183" s="57" t="s">
        <v>8</v>
      </c>
      <c r="D183" s="57" t="s">
        <v>451</v>
      </c>
      <c r="E183" s="57" t="s">
        <v>10</v>
      </c>
      <c r="F183" s="57" t="s">
        <v>452</v>
      </c>
    </row>
    <row r="184" spans="1:6" x14ac:dyDescent="0.35">
      <c r="A184" s="57" t="s">
        <v>450</v>
      </c>
      <c r="B184" s="57" t="s">
        <v>12</v>
      </c>
      <c r="C184" s="57" t="s">
        <v>13</v>
      </c>
      <c r="D184" s="57" t="s">
        <v>87</v>
      </c>
      <c r="E184" s="57" t="s">
        <v>10</v>
      </c>
      <c r="F184" s="57" t="s">
        <v>453</v>
      </c>
    </row>
    <row r="185" spans="1:6" x14ac:dyDescent="0.35">
      <c r="A185" s="57" t="s">
        <v>450</v>
      </c>
      <c r="B185" s="57" t="s">
        <v>12</v>
      </c>
      <c r="C185" s="57" t="s">
        <v>16</v>
      </c>
      <c r="D185" s="57" t="s">
        <v>454</v>
      </c>
      <c r="E185" s="57" t="s">
        <v>10</v>
      </c>
      <c r="F185" s="57" t="s">
        <v>455</v>
      </c>
    </row>
    <row r="186" spans="1:6" x14ac:dyDescent="0.35">
      <c r="A186" s="57" t="s">
        <v>450</v>
      </c>
      <c r="B186" s="57" t="s">
        <v>12</v>
      </c>
      <c r="C186" s="57" t="s">
        <v>19</v>
      </c>
      <c r="D186" s="57" t="s">
        <v>456</v>
      </c>
      <c r="E186" s="57" t="s">
        <v>10</v>
      </c>
      <c r="F186" s="57" t="s">
        <v>457</v>
      </c>
    </row>
    <row r="187" spans="1:6" x14ac:dyDescent="0.35">
      <c r="A187" s="57" t="s">
        <v>450</v>
      </c>
      <c r="B187" s="57" t="s">
        <v>12</v>
      </c>
      <c r="C187" s="57" t="s">
        <v>22</v>
      </c>
      <c r="D187" s="57" t="s">
        <v>186</v>
      </c>
      <c r="E187" s="57" t="s">
        <v>10</v>
      </c>
      <c r="F187" s="57" t="s">
        <v>458</v>
      </c>
    </row>
    <row r="188" spans="1:6" x14ac:dyDescent="0.35">
      <c r="A188" s="57" t="s">
        <v>450</v>
      </c>
      <c r="B188" s="57" t="s">
        <v>12</v>
      </c>
      <c r="C188" s="57" t="s">
        <v>25</v>
      </c>
      <c r="D188" s="57" t="s">
        <v>326</v>
      </c>
      <c r="E188" s="57" t="s">
        <v>10</v>
      </c>
      <c r="F188" s="57" t="s">
        <v>459</v>
      </c>
    </row>
    <row r="189" spans="1:6" x14ac:dyDescent="0.35">
      <c r="A189" s="57" t="s">
        <v>450</v>
      </c>
      <c r="B189" s="57" t="s">
        <v>12</v>
      </c>
      <c r="C189" s="57" t="s">
        <v>28</v>
      </c>
      <c r="D189" s="57" t="s">
        <v>408</v>
      </c>
      <c r="E189" s="57" t="s">
        <v>10</v>
      </c>
      <c r="F189" s="57" t="s">
        <v>460</v>
      </c>
    </row>
    <row r="190" spans="1:6" x14ac:dyDescent="0.35">
      <c r="A190" s="57" t="s">
        <v>450</v>
      </c>
      <c r="B190" s="57" t="s">
        <v>12</v>
      </c>
      <c r="C190" s="57" t="s">
        <v>31</v>
      </c>
      <c r="D190" s="57" t="s">
        <v>461</v>
      </c>
      <c r="E190" s="57" t="s">
        <v>10</v>
      </c>
      <c r="F190" s="57" t="s">
        <v>462</v>
      </c>
    </row>
    <row r="191" spans="1:6" x14ac:dyDescent="0.35">
      <c r="A191" s="57" t="s">
        <v>450</v>
      </c>
      <c r="B191" s="57" t="s">
        <v>12</v>
      </c>
      <c r="C191" s="57" t="s">
        <v>34</v>
      </c>
      <c r="D191" s="57" t="s">
        <v>196</v>
      </c>
      <c r="E191" s="57" t="s">
        <v>10</v>
      </c>
      <c r="F191" s="57" t="s">
        <v>463</v>
      </c>
    </row>
    <row r="192" spans="1:6" x14ac:dyDescent="0.35">
      <c r="A192" s="57" t="s">
        <v>450</v>
      </c>
      <c r="B192" s="57" t="s">
        <v>12</v>
      </c>
      <c r="C192" s="57" t="s">
        <v>37</v>
      </c>
      <c r="D192" s="57" t="s">
        <v>93</v>
      </c>
      <c r="E192" s="57" t="s">
        <v>10</v>
      </c>
      <c r="F192" s="57" t="s">
        <v>464</v>
      </c>
    </row>
    <row r="193" spans="1:6" x14ac:dyDescent="0.35">
      <c r="A193" s="57" t="s">
        <v>450</v>
      </c>
      <c r="B193" s="57" t="s">
        <v>12</v>
      </c>
      <c r="C193" s="57" t="s">
        <v>40</v>
      </c>
      <c r="D193" s="57" t="s">
        <v>23</v>
      </c>
      <c r="E193" s="57" t="s">
        <v>10</v>
      </c>
      <c r="F193" s="57" t="s">
        <v>465</v>
      </c>
    </row>
    <row r="194" spans="1:6" x14ac:dyDescent="0.35">
      <c r="A194" s="57" t="s">
        <v>450</v>
      </c>
      <c r="B194" s="57" t="s">
        <v>12</v>
      </c>
      <c r="C194" s="57" t="s">
        <v>43</v>
      </c>
      <c r="D194" s="57" t="s">
        <v>466</v>
      </c>
      <c r="E194" s="57" t="s">
        <v>10</v>
      </c>
      <c r="F194" s="57" t="s">
        <v>467</v>
      </c>
    </row>
    <row r="195" spans="1:6" x14ac:dyDescent="0.35">
      <c r="A195" s="57" t="s">
        <v>450</v>
      </c>
      <c r="B195" s="57" t="s">
        <v>12</v>
      </c>
      <c r="C195" s="57" t="s">
        <v>46</v>
      </c>
      <c r="D195" s="57" t="s">
        <v>468</v>
      </c>
      <c r="E195" s="57" t="s">
        <v>10</v>
      </c>
      <c r="F195" s="57" t="s">
        <v>469</v>
      </c>
    </row>
    <row r="196" spans="1:6" x14ac:dyDescent="0.35">
      <c r="A196" s="57" t="s">
        <v>450</v>
      </c>
      <c r="B196" s="57" t="s">
        <v>12</v>
      </c>
      <c r="C196" s="57" t="s">
        <v>108</v>
      </c>
      <c r="D196" s="57" t="s">
        <v>470</v>
      </c>
      <c r="E196" s="57" t="s">
        <v>10</v>
      </c>
      <c r="F196" s="57" t="s">
        <v>471</v>
      </c>
    </row>
    <row r="197" spans="1:6" x14ac:dyDescent="0.35">
      <c r="A197" s="57" t="s">
        <v>450</v>
      </c>
      <c r="B197" s="57" t="s">
        <v>12</v>
      </c>
      <c r="C197" s="57" t="s">
        <v>110</v>
      </c>
      <c r="D197" s="57" t="s">
        <v>47</v>
      </c>
      <c r="E197" s="57" t="s">
        <v>10</v>
      </c>
      <c r="F197" s="57" t="s">
        <v>472</v>
      </c>
    </row>
    <row r="198" spans="1:6" x14ac:dyDescent="0.35">
      <c r="A198" s="57" t="s">
        <v>450</v>
      </c>
      <c r="B198" s="57" t="s">
        <v>49</v>
      </c>
      <c r="C198" s="57" t="s">
        <v>473</v>
      </c>
      <c r="D198" s="57" t="s">
        <v>474</v>
      </c>
      <c r="E198" s="57" t="s">
        <v>10</v>
      </c>
      <c r="F198" s="57" t="s">
        <v>475</v>
      </c>
    </row>
    <row r="199" spans="1:6" x14ac:dyDescent="0.35">
      <c r="A199" s="57" t="s">
        <v>450</v>
      </c>
      <c r="B199" s="57" t="s">
        <v>49</v>
      </c>
      <c r="C199" s="57" t="s">
        <v>476</v>
      </c>
      <c r="D199" s="57" t="s">
        <v>477</v>
      </c>
      <c r="E199" s="57" t="s">
        <v>10</v>
      </c>
      <c r="F199" s="57" t="s">
        <v>478</v>
      </c>
    </row>
    <row r="200" spans="1:6" x14ac:dyDescent="0.35">
      <c r="A200" s="57" t="s">
        <v>450</v>
      </c>
      <c r="B200" s="57" t="s">
        <v>49</v>
      </c>
      <c r="C200" s="57" t="s">
        <v>479</v>
      </c>
      <c r="D200" s="57" t="s">
        <v>480</v>
      </c>
      <c r="E200" s="57" t="s">
        <v>10</v>
      </c>
      <c r="F200" s="57" t="s">
        <v>481</v>
      </c>
    </row>
    <row r="201" spans="1:6" x14ac:dyDescent="0.35">
      <c r="A201" s="57" t="s">
        <v>450</v>
      </c>
      <c r="B201" s="57" t="s">
        <v>49</v>
      </c>
      <c r="C201" s="57" t="s">
        <v>482</v>
      </c>
      <c r="D201" s="57" t="s">
        <v>483</v>
      </c>
      <c r="E201" s="57" t="s">
        <v>10</v>
      </c>
      <c r="F201" s="57" t="s">
        <v>484</v>
      </c>
    </row>
    <row r="202" spans="1:6" x14ac:dyDescent="0.35">
      <c r="A202" s="57" t="s">
        <v>450</v>
      </c>
      <c r="B202" s="57" t="s">
        <v>49</v>
      </c>
      <c r="C202" s="57" t="s">
        <v>485</v>
      </c>
      <c r="D202" s="57" t="s">
        <v>486</v>
      </c>
      <c r="E202" s="57" t="s">
        <v>10</v>
      </c>
      <c r="F202" s="57" t="s">
        <v>487</v>
      </c>
    </row>
    <row r="203" spans="1:6" x14ac:dyDescent="0.35">
      <c r="A203" s="57" t="s">
        <v>450</v>
      </c>
      <c r="B203" s="57" t="s">
        <v>62</v>
      </c>
      <c r="C203" s="57" t="s">
        <v>488</v>
      </c>
      <c r="D203" s="57" t="s">
        <v>489</v>
      </c>
      <c r="E203" s="57" t="s">
        <v>275</v>
      </c>
      <c r="F203" s="57" t="s">
        <v>490</v>
      </c>
    </row>
    <row r="204" spans="1:6" x14ac:dyDescent="0.35">
      <c r="A204" s="57" t="s">
        <v>450</v>
      </c>
      <c r="B204" s="57" t="s">
        <v>62</v>
      </c>
      <c r="C204" s="57" t="s">
        <v>491</v>
      </c>
      <c r="D204" s="57" t="s">
        <v>492</v>
      </c>
      <c r="E204" s="57" t="s">
        <v>10</v>
      </c>
      <c r="F204" s="57" t="s">
        <v>493</v>
      </c>
    </row>
    <row r="205" spans="1:6" x14ac:dyDescent="0.35">
      <c r="A205" s="57" t="s">
        <v>450</v>
      </c>
      <c r="B205" s="57" t="s">
        <v>62</v>
      </c>
      <c r="C205" s="57" t="s">
        <v>494</v>
      </c>
      <c r="D205" s="57" t="s">
        <v>495</v>
      </c>
      <c r="E205" s="57" t="s">
        <v>10</v>
      </c>
      <c r="F205" s="57" t="s">
        <v>496</v>
      </c>
    </row>
    <row r="206" spans="1:6" x14ac:dyDescent="0.35">
      <c r="A206" s="57" t="s">
        <v>450</v>
      </c>
      <c r="B206" s="57" t="s">
        <v>72</v>
      </c>
      <c r="C206" s="57" t="s">
        <v>497</v>
      </c>
      <c r="D206" s="57" t="s">
        <v>498</v>
      </c>
      <c r="E206" s="57" t="s">
        <v>10</v>
      </c>
      <c r="F206" s="57" t="s">
        <v>499</v>
      </c>
    </row>
    <row r="207" spans="1:6" x14ac:dyDescent="0.35">
      <c r="A207" s="57" t="s">
        <v>450</v>
      </c>
      <c r="B207" s="57" t="s">
        <v>72</v>
      </c>
      <c r="C207" s="57" t="s">
        <v>500</v>
      </c>
      <c r="D207" s="57" t="s">
        <v>501</v>
      </c>
      <c r="E207" s="57" t="s">
        <v>10</v>
      </c>
      <c r="F207" s="57" t="s">
        <v>502</v>
      </c>
    </row>
    <row r="208" spans="1:6" x14ac:dyDescent="0.35">
      <c r="A208" s="57" t="s">
        <v>450</v>
      </c>
      <c r="B208" s="57" t="s">
        <v>72</v>
      </c>
      <c r="C208" s="57" t="s">
        <v>503</v>
      </c>
      <c r="D208" s="57" t="s">
        <v>504</v>
      </c>
      <c r="E208" s="57" t="s">
        <v>10</v>
      </c>
      <c r="F208" s="57" t="s">
        <v>505</v>
      </c>
    </row>
    <row r="209" spans="1:6" x14ac:dyDescent="0.35">
      <c r="A209" s="57" t="s">
        <v>450</v>
      </c>
      <c r="B209" s="57" t="s">
        <v>78</v>
      </c>
      <c r="C209" s="57" t="s">
        <v>506</v>
      </c>
      <c r="D209" s="57" t="s">
        <v>507</v>
      </c>
      <c r="E209" s="57" t="s">
        <v>10</v>
      </c>
      <c r="F209" s="57" t="s">
        <v>508</v>
      </c>
    </row>
    <row r="210" spans="1:6" x14ac:dyDescent="0.35">
      <c r="A210" s="57" t="s">
        <v>450</v>
      </c>
      <c r="B210" s="57" t="s">
        <v>78</v>
      </c>
      <c r="C210" s="57" t="s">
        <v>509</v>
      </c>
      <c r="D210" s="57" t="s">
        <v>510</v>
      </c>
      <c r="E210" s="57" t="s">
        <v>10</v>
      </c>
      <c r="F210" s="57" t="s">
        <v>511</v>
      </c>
    </row>
    <row r="211" spans="1:6" x14ac:dyDescent="0.35">
      <c r="A211" s="57" t="s">
        <v>450</v>
      </c>
      <c r="B211" s="57" t="s">
        <v>78</v>
      </c>
      <c r="C211" s="57" t="s">
        <v>512</v>
      </c>
      <c r="D211" s="57" t="s">
        <v>513</v>
      </c>
      <c r="E211" s="57" t="s">
        <v>10</v>
      </c>
      <c r="F211" s="57" t="s">
        <v>514</v>
      </c>
    </row>
    <row r="212" spans="1:6" x14ac:dyDescent="0.35">
      <c r="A212" s="57" t="s">
        <v>515</v>
      </c>
      <c r="B212" s="57" t="s">
        <v>7</v>
      </c>
      <c r="C212" s="57" t="s">
        <v>8</v>
      </c>
      <c r="D212" s="57" t="s">
        <v>516</v>
      </c>
      <c r="E212" s="57" t="s">
        <v>10</v>
      </c>
      <c r="F212" s="57" t="s">
        <v>517</v>
      </c>
    </row>
    <row r="213" spans="1:6" x14ac:dyDescent="0.35">
      <c r="A213" s="57" t="s">
        <v>515</v>
      </c>
      <c r="B213" s="57" t="s">
        <v>12</v>
      </c>
      <c r="C213" s="57" t="s">
        <v>13</v>
      </c>
      <c r="D213" s="57" t="s">
        <v>454</v>
      </c>
      <c r="E213" s="57" t="s">
        <v>10</v>
      </c>
      <c r="F213" s="57" t="s">
        <v>518</v>
      </c>
    </row>
    <row r="214" spans="1:6" x14ac:dyDescent="0.35">
      <c r="A214" s="57" t="s">
        <v>515</v>
      </c>
      <c r="B214" s="57" t="s">
        <v>12</v>
      </c>
      <c r="C214" s="57" t="s">
        <v>16</v>
      </c>
      <c r="D214" s="57" t="s">
        <v>519</v>
      </c>
      <c r="E214" s="57" t="s">
        <v>10</v>
      </c>
      <c r="F214" s="57" t="s">
        <v>520</v>
      </c>
    </row>
    <row r="215" spans="1:6" x14ac:dyDescent="0.35">
      <c r="A215" s="57" t="s">
        <v>515</v>
      </c>
      <c r="B215" s="57" t="s">
        <v>12</v>
      </c>
      <c r="C215" s="57" t="s">
        <v>19</v>
      </c>
      <c r="D215" s="57" t="s">
        <v>521</v>
      </c>
      <c r="E215" s="57" t="s">
        <v>10</v>
      </c>
      <c r="F215" s="57" t="s">
        <v>522</v>
      </c>
    </row>
    <row r="216" spans="1:6" x14ac:dyDescent="0.35">
      <c r="A216" s="57" t="s">
        <v>515</v>
      </c>
      <c r="B216" s="57" t="s">
        <v>12</v>
      </c>
      <c r="C216" s="57" t="s">
        <v>22</v>
      </c>
      <c r="D216" s="57" t="s">
        <v>523</v>
      </c>
      <c r="E216" s="57" t="s">
        <v>10</v>
      </c>
      <c r="F216" s="57" t="s">
        <v>524</v>
      </c>
    </row>
    <row r="217" spans="1:6" x14ac:dyDescent="0.35">
      <c r="A217" s="57" t="s">
        <v>515</v>
      </c>
      <c r="B217" s="57" t="s">
        <v>12</v>
      </c>
      <c r="C217" s="57" t="s">
        <v>25</v>
      </c>
      <c r="D217" s="57" t="s">
        <v>29</v>
      </c>
      <c r="E217" s="57" t="s">
        <v>10</v>
      </c>
      <c r="F217" s="57" t="s">
        <v>525</v>
      </c>
    </row>
    <row r="218" spans="1:6" x14ac:dyDescent="0.35">
      <c r="A218" s="57" t="s">
        <v>515</v>
      </c>
      <c r="B218" s="57" t="s">
        <v>12</v>
      </c>
      <c r="C218" s="57" t="s">
        <v>28</v>
      </c>
      <c r="D218" s="57" t="s">
        <v>526</v>
      </c>
      <c r="E218" s="57" t="s">
        <v>10</v>
      </c>
      <c r="F218" s="57" t="s">
        <v>527</v>
      </c>
    </row>
    <row r="219" spans="1:6" x14ac:dyDescent="0.35">
      <c r="A219" s="57" t="s">
        <v>515</v>
      </c>
      <c r="B219" s="57" t="s">
        <v>12</v>
      </c>
      <c r="C219" s="57" t="s">
        <v>31</v>
      </c>
      <c r="D219" s="57" t="s">
        <v>528</v>
      </c>
      <c r="E219" s="57" t="s">
        <v>10</v>
      </c>
      <c r="F219" s="57" t="s">
        <v>529</v>
      </c>
    </row>
    <row r="220" spans="1:6" x14ac:dyDescent="0.35">
      <c r="A220" s="57" t="s">
        <v>515</v>
      </c>
      <c r="B220" s="57" t="s">
        <v>12</v>
      </c>
      <c r="C220" s="57" t="s">
        <v>34</v>
      </c>
      <c r="D220" s="57" t="s">
        <v>530</v>
      </c>
      <c r="E220" s="57" t="s">
        <v>10</v>
      </c>
      <c r="F220" s="57" t="s">
        <v>531</v>
      </c>
    </row>
    <row r="221" spans="1:6" x14ac:dyDescent="0.35">
      <c r="A221" s="57" t="s">
        <v>515</v>
      </c>
      <c r="B221" s="57" t="s">
        <v>12</v>
      </c>
      <c r="C221" s="57" t="s">
        <v>37</v>
      </c>
      <c r="D221" s="57" t="s">
        <v>41</v>
      </c>
      <c r="E221" s="57" t="s">
        <v>10</v>
      </c>
      <c r="F221" s="57" t="s">
        <v>532</v>
      </c>
    </row>
    <row r="222" spans="1:6" x14ac:dyDescent="0.35">
      <c r="A222" s="57" t="s">
        <v>515</v>
      </c>
      <c r="B222" s="57" t="s">
        <v>12</v>
      </c>
      <c r="C222" s="57" t="s">
        <v>40</v>
      </c>
      <c r="D222" s="57" t="s">
        <v>533</v>
      </c>
      <c r="E222" s="57" t="s">
        <v>10</v>
      </c>
      <c r="F222" s="57" t="s">
        <v>534</v>
      </c>
    </row>
    <row r="223" spans="1:6" x14ac:dyDescent="0.35">
      <c r="A223" s="57" t="s">
        <v>515</v>
      </c>
      <c r="B223" s="57" t="s">
        <v>12</v>
      </c>
      <c r="C223" s="57" t="s">
        <v>43</v>
      </c>
      <c r="D223" s="57" t="s">
        <v>47</v>
      </c>
      <c r="E223" s="57" t="s">
        <v>10</v>
      </c>
      <c r="F223" s="57" t="s">
        <v>535</v>
      </c>
    </row>
    <row r="224" spans="1:6" x14ac:dyDescent="0.35">
      <c r="A224" s="57" t="s">
        <v>515</v>
      </c>
      <c r="B224" s="57" t="s">
        <v>12</v>
      </c>
      <c r="C224" s="57" t="s">
        <v>46</v>
      </c>
      <c r="D224" s="57" t="s">
        <v>536</v>
      </c>
      <c r="E224" s="57" t="s">
        <v>10</v>
      </c>
      <c r="F224" s="57" t="s">
        <v>537</v>
      </c>
    </row>
    <row r="225" spans="1:6" x14ac:dyDescent="0.35">
      <c r="A225" s="57" t="s">
        <v>515</v>
      </c>
      <c r="B225" s="57" t="s">
        <v>49</v>
      </c>
      <c r="C225" s="57" t="s">
        <v>538</v>
      </c>
      <c r="D225" s="57" t="s">
        <v>539</v>
      </c>
      <c r="E225" s="57" t="s">
        <v>10</v>
      </c>
      <c r="F225" s="57" t="s">
        <v>540</v>
      </c>
    </row>
    <row r="226" spans="1:6" x14ac:dyDescent="0.35">
      <c r="A226" s="57" t="s">
        <v>515</v>
      </c>
      <c r="B226" s="57" t="s">
        <v>49</v>
      </c>
      <c r="C226" s="57" t="s">
        <v>541</v>
      </c>
      <c r="D226" s="57" t="s">
        <v>542</v>
      </c>
      <c r="E226" s="57" t="s">
        <v>10</v>
      </c>
      <c r="F226" s="57" t="s">
        <v>543</v>
      </c>
    </row>
    <row r="227" spans="1:6" x14ac:dyDescent="0.35">
      <c r="A227" s="57" t="s">
        <v>515</v>
      </c>
      <c r="B227" s="57" t="s">
        <v>49</v>
      </c>
      <c r="C227" s="57" t="s">
        <v>544</v>
      </c>
      <c r="D227" s="57" t="s">
        <v>545</v>
      </c>
      <c r="E227" s="57" t="s">
        <v>10</v>
      </c>
      <c r="F227" s="57" t="s">
        <v>546</v>
      </c>
    </row>
    <row r="228" spans="1:6" x14ac:dyDescent="0.35">
      <c r="A228" s="57" t="s">
        <v>515</v>
      </c>
      <c r="B228" s="57" t="s">
        <v>49</v>
      </c>
      <c r="C228" s="57" t="s">
        <v>547</v>
      </c>
      <c r="D228" s="57" t="s">
        <v>548</v>
      </c>
      <c r="E228" s="57" t="s">
        <v>10</v>
      </c>
      <c r="F228" s="57" t="s">
        <v>549</v>
      </c>
    </row>
    <row r="229" spans="1:6" x14ac:dyDescent="0.35">
      <c r="A229" s="57" t="s">
        <v>515</v>
      </c>
      <c r="B229" s="57" t="s">
        <v>49</v>
      </c>
      <c r="C229" s="57" t="s">
        <v>550</v>
      </c>
      <c r="D229" s="57" t="s">
        <v>551</v>
      </c>
      <c r="E229" s="57" t="s">
        <v>10</v>
      </c>
      <c r="F229" s="57" t="s">
        <v>552</v>
      </c>
    </row>
    <row r="230" spans="1:6" x14ac:dyDescent="0.35">
      <c r="A230" s="57" t="s">
        <v>515</v>
      </c>
      <c r="B230" s="57" t="s">
        <v>49</v>
      </c>
      <c r="C230" s="57" t="s">
        <v>553</v>
      </c>
      <c r="D230" s="57" t="s">
        <v>554</v>
      </c>
      <c r="E230" s="57" t="s">
        <v>10</v>
      </c>
      <c r="F230" s="57" t="s">
        <v>555</v>
      </c>
    </row>
    <row r="231" spans="1:6" x14ac:dyDescent="0.35">
      <c r="A231" s="57" t="s">
        <v>515</v>
      </c>
      <c r="B231" s="57" t="s">
        <v>62</v>
      </c>
      <c r="C231" s="57" t="s">
        <v>556</v>
      </c>
      <c r="D231" s="57" t="s">
        <v>557</v>
      </c>
      <c r="E231" s="57" t="s">
        <v>10</v>
      </c>
      <c r="F231" s="57" t="s">
        <v>558</v>
      </c>
    </row>
    <row r="232" spans="1:6" x14ac:dyDescent="0.35">
      <c r="A232" s="57" t="s">
        <v>515</v>
      </c>
      <c r="B232" s="57" t="s">
        <v>62</v>
      </c>
      <c r="C232" s="57" t="s">
        <v>559</v>
      </c>
      <c r="D232" s="57" t="s">
        <v>560</v>
      </c>
      <c r="E232" s="57" t="s">
        <v>10</v>
      </c>
      <c r="F232" s="57" t="s">
        <v>561</v>
      </c>
    </row>
    <row r="233" spans="1:6" x14ac:dyDescent="0.35">
      <c r="A233" s="57" t="s">
        <v>515</v>
      </c>
      <c r="B233" s="57" t="s">
        <v>62</v>
      </c>
      <c r="C233" s="57" t="s">
        <v>562</v>
      </c>
      <c r="D233" s="57" t="s">
        <v>563</v>
      </c>
      <c r="E233" s="57" t="s">
        <v>10</v>
      </c>
      <c r="F233" s="57" t="s">
        <v>564</v>
      </c>
    </row>
    <row r="234" spans="1:6" x14ac:dyDescent="0.35">
      <c r="A234" s="57" t="s">
        <v>515</v>
      </c>
      <c r="B234" s="57" t="s">
        <v>62</v>
      </c>
      <c r="C234" s="57" t="s">
        <v>565</v>
      </c>
      <c r="D234" s="57" t="s">
        <v>566</v>
      </c>
      <c r="E234" s="57" t="s">
        <v>10</v>
      </c>
      <c r="F234" s="57" t="s">
        <v>567</v>
      </c>
    </row>
    <row r="235" spans="1:6" x14ac:dyDescent="0.35">
      <c r="A235" s="57" t="s">
        <v>515</v>
      </c>
      <c r="B235" s="57" t="s">
        <v>72</v>
      </c>
      <c r="C235" s="57" t="s">
        <v>66</v>
      </c>
      <c r="D235" s="57" t="s">
        <v>568</v>
      </c>
      <c r="E235" s="57" t="s">
        <v>10</v>
      </c>
      <c r="F235" s="57" t="s">
        <v>569</v>
      </c>
    </row>
    <row r="236" spans="1:6" x14ac:dyDescent="0.35">
      <c r="A236" s="57" t="s">
        <v>515</v>
      </c>
      <c r="B236" s="57" t="s">
        <v>72</v>
      </c>
      <c r="C236" s="57" t="s">
        <v>570</v>
      </c>
      <c r="D236" s="57" t="s">
        <v>571</v>
      </c>
      <c r="E236" s="57" t="s">
        <v>10</v>
      </c>
      <c r="F236" s="57" t="s">
        <v>572</v>
      </c>
    </row>
    <row r="237" spans="1:6" x14ac:dyDescent="0.35">
      <c r="A237" s="57" t="s">
        <v>515</v>
      </c>
      <c r="B237" s="57" t="s">
        <v>78</v>
      </c>
      <c r="C237" s="57" t="s">
        <v>573</v>
      </c>
      <c r="D237" s="57" t="s">
        <v>574</v>
      </c>
      <c r="E237" s="57" t="s">
        <v>10</v>
      </c>
      <c r="F237" s="57" t="s">
        <v>575</v>
      </c>
    </row>
    <row r="238" spans="1:6" x14ac:dyDescent="0.35">
      <c r="A238" s="57" t="s">
        <v>515</v>
      </c>
      <c r="B238" s="57" t="s">
        <v>78</v>
      </c>
      <c r="C238" s="57" t="s">
        <v>553</v>
      </c>
      <c r="D238" s="57" t="s">
        <v>576</v>
      </c>
      <c r="E238" s="57" t="s">
        <v>10</v>
      </c>
      <c r="F238" s="57" t="s">
        <v>577</v>
      </c>
    </row>
    <row r="239" spans="1:6" x14ac:dyDescent="0.35">
      <c r="A239" s="57" t="s">
        <v>515</v>
      </c>
      <c r="B239" s="57" t="s">
        <v>78</v>
      </c>
      <c r="C239" s="57" t="s">
        <v>578</v>
      </c>
      <c r="D239" s="57" t="s">
        <v>579</v>
      </c>
      <c r="E239" s="57" t="s">
        <v>10</v>
      </c>
      <c r="F239" s="57" t="s">
        <v>580</v>
      </c>
    </row>
    <row r="240" spans="1:6" x14ac:dyDescent="0.35">
      <c r="A240" s="57" t="s">
        <v>515</v>
      </c>
      <c r="B240" s="57" t="s">
        <v>78</v>
      </c>
      <c r="C240" s="57" t="s">
        <v>581</v>
      </c>
      <c r="D240" s="57" t="s">
        <v>582</v>
      </c>
      <c r="E240" s="57" t="s">
        <v>10</v>
      </c>
      <c r="F240" s="57" t="s">
        <v>583</v>
      </c>
    </row>
    <row r="241" spans="1:6" x14ac:dyDescent="0.35">
      <c r="A241" s="57" t="s">
        <v>515</v>
      </c>
      <c r="B241" s="57" t="s">
        <v>78</v>
      </c>
      <c r="C241" s="57" t="s">
        <v>584</v>
      </c>
      <c r="D241" s="57" t="s">
        <v>585</v>
      </c>
      <c r="E241" s="57" t="s">
        <v>10</v>
      </c>
      <c r="F241" s="57" t="s">
        <v>586</v>
      </c>
    </row>
    <row r="242" spans="1:6" x14ac:dyDescent="0.35">
      <c r="A242" s="57" t="s">
        <v>515</v>
      </c>
      <c r="B242" s="57" t="s">
        <v>78</v>
      </c>
      <c r="C242" s="57" t="s">
        <v>587</v>
      </c>
      <c r="D242" s="57" t="s">
        <v>588</v>
      </c>
      <c r="E242" s="57" t="s">
        <v>10</v>
      </c>
      <c r="F242" s="57" t="s">
        <v>589</v>
      </c>
    </row>
    <row r="243" spans="1:6" x14ac:dyDescent="0.35">
      <c r="A243" s="57" t="s">
        <v>515</v>
      </c>
      <c r="B243" s="57" t="s">
        <v>78</v>
      </c>
      <c r="C243" s="57" t="s">
        <v>590</v>
      </c>
      <c r="D243" s="57" t="s">
        <v>591</v>
      </c>
      <c r="E243" s="57" t="s">
        <v>10</v>
      </c>
      <c r="F243" s="57" t="s">
        <v>592</v>
      </c>
    </row>
    <row r="244" spans="1:6" x14ac:dyDescent="0.35">
      <c r="A244" s="57" t="s">
        <v>593</v>
      </c>
      <c r="B244" s="57" t="s">
        <v>7</v>
      </c>
      <c r="C244" s="57" t="s">
        <v>8</v>
      </c>
      <c r="D244" s="57" t="s">
        <v>594</v>
      </c>
      <c r="E244" s="57" t="s">
        <v>10</v>
      </c>
      <c r="F244" s="57" t="s">
        <v>595</v>
      </c>
    </row>
    <row r="245" spans="1:6" x14ac:dyDescent="0.35">
      <c r="A245" s="57" t="s">
        <v>593</v>
      </c>
      <c r="B245" s="57" t="s">
        <v>12</v>
      </c>
      <c r="C245" s="57" t="s">
        <v>13</v>
      </c>
      <c r="D245" s="57" t="s">
        <v>596</v>
      </c>
      <c r="E245" s="57" t="s">
        <v>10</v>
      </c>
      <c r="F245" s="57" t="s">
        <v>597</v>
      </c>
    </row>
    <row r="246" spans="1:6" x14ac:dyDescent="0.35">
      <c r="A246" s="57" t="s">
        <v>593</v>
      </c>
      <c r="B246" s="57" t="s">
        <v>12</v>
      </c>
      <c r="C246" s="57" t="s">
        <v>16</v>
      </c>
      <c r="D246" s="57" t="s">
        <v>598</v>
      </c>
      <c r="E246" s="57" t="s">
        <v>10</v>
      </c>
      <c r="F246" s="57" t="s">
        <v>599</v>
      </c>
    </row>
    <row r="247" spans="1:6" x14ac:dyDescent="0.35">
      <c r="A247" s="57" t="s">
        <v>593</v>
      </c>
      <c r="B247" s="57" t="s">
        <v>12</v>
      </c>
      <c r="C247" s="57" t="s">
        <v>19</v>
      </c>
      <c r="D247" s="57" t="s">
        <v>600</v>
      </c>
      <c r="E247" s="57" t="s">
        <v>10</v>
      </c>
      <c r="F247" s="57" t="s">
        <v>601</v>
      </c>
    </row>
    <row r="248" spans="1:6" x14ac:dyDescent="0.35">
      <c r="A248" s="57" t="s">
        <v>593</v>
      </c>
      <c r="B248" s="57" t="s">
        <v>12</v>
      </c>
      <c r="C248" s="57" t="s">
        <v>22</v>
      </c>
      <c r="D248" s="57" t="s">
        <v>196</v>
      </c>
      <c r="E248" s="57" t="s">
        <v>10</v>
      </c>
      <c r="F248" s="57" t="s">
        <v>602</v>
      </c>
    </row>
    <row r="249" spans="1:6" x14ac:dyDescent="0.35">
      <c r="A249" s="57" t="s">
        <v>593</v>
      </c>
      <c r="B249" s="57" t="s">
        <v>12</v>
      </c>
      <c r="C249" s="57" t="s">
        <v>25</v>
      </c>
      <c r="D249" s="57" t="s">
        <v>93</v>
      </c>
      <c r="E249" s="57" t="s">
        <v>10</v>
      </c>
      <c r="F249" s="57" t="s">
        <v>603</v>
      </c>
    </row>
    <row r="250" spans="1:6" x14ac:dyDescent="0.35">
      <c r="A250" s="57" t="s">
        <v>593</v>
      </c>
      <c r="B250" s="57" t="s">
        <v>12</v>
      </c>
      <c r="C250" s="57" t="s">
        <v>28</v>
      </c>
      <c r="D250" s="57" t="s">
        <v>604</v>
      </c>
      <c r="E250" s="57" t="s">
        <v>10</v>
      </c>
      <c r="F250" s="57" t="s">
        <v>605</v>
      </c>
    </row>
    <row r="251" spans="1:6" x14ac:dyDescent="0.35">
      <c r="A251" s="57" t="s">
        <v>593</v>
      </c>
      <c r="B251" s="57" t="s">
        <v>12</v>
      </c>
      <c r="C251" s="57" t="s">
        <v>31</v>
      </c>
      <c r="D251" s="57" t="s">
        <v>111</v>
      </c>
      <c r="E251" s="57" t="s">
        <v>10</v>
      </c>
      <c r="F251" s="57" t="s">
        <v>606</v>
      </c>
    </row>
    <row r="252" spans="1:6" x14ac:dyDescent="0.35">
      <c r="A252" s="57" t="s">
        <v>593</v>
      </c>
      <c r="B252" s="57" t="s">
        <v>12</v>
      </c>
      <c r="C252" s="57" t="s">
        <v>34</v>
      </c>
      <c r="D252" s="57" t="s">
        <v>607</v>
      </c>
      <c r="E252" s="57" t="s">
        <v>10</v>
      </c>
      <c r="F252" s="57" t="s">
        <v>608</v>
      </c>
    </row>
    <row r="253" spans="1:6" x14ac:dyDescent="0.35">
      <c r="A253" s="57" t="s">
        <v>593</v>
      </c>
      <c r="B253" s="57" t="s">
        <v>12</v>
      </c>
      <c r="C253" s="57" t="s">
        <v>37</v>
      </c>
      <c r="D253" s="57" t="s">
        <v>609</v>
      </c>
      <c r="E253" s="57" t="s">
        <v>10</v>
      </c>
      <c r="F253" s="57" t="s">
        <v>610</v>
      </c>
    </row>
    <row r="254" spans="1:6" x14ac:dyDescent="0.35">
      <c r="A254" s="57" t="s">
        <v>593</v>
      </c>
      <c r="B254" s="57" t="s">
        <v>12</v>
      </c>
      <c r="C254" s="57" t="s">
        <v>40</v>
      </c>
      <c r="D254" s="57" t="s">
        <v>383</v>
      </c>
      <c r="E254" s="57" t="s">
        <v>10</v>
      </c>
      <c r="F254" s="57" t="s">
        <v>611</v>
      </c>
    </row>
    <row r="255" spans="1:6" x14ac:dyDescent="0.35">
      <c r="A255" s="57" t="s">
        <v>593</v>
      </c>
      <c r="B255" s="57" t="s">
        <v>12</v>
      </c>
      <c r="C255" s="57" t="s">
        <v>43</v>
      </c>
      <c r="D255" s="57" t="s">
        <v>47</v>
      </c>
      <c r="E255" s="57" t="s">
        <v>10</v>
      </c>
      <c r="F255" s="57" t="s">
        <v>612</v>
      </c>
    </row>
    <row r="256" spans="1:6" x14ac:dyDescent="0.35">
      <c r="A256" s="57" t="s">
        <v>593</v>
      </c>
      <c r="B256" s="57" t="s">
        <v>49</v>
      </c>
      <c r="C256" s="57" t="s">
        <v>613</v>
      </c>
      <c r="D256" s="57" t="s">
        <v>614</v>
      </c>
      <c r="E256" s="57" t="s">
        <v>10</v>
      </c>
      <c r="F256" s="57" t="s">
        <v>615</v>
      </c>
    </row>
    <row r="257" spans="1:6" x14ac:dyDescent="0.35">
      <c r="A257" s="57" t="s">
        <v>593</v>
      </c>
      <c r="B257" s="57" t="s">
        <v>49</v>
      </c>
      <c r="C257" s="57" t="s">
        <v>616</v>
      </c>
      <c r="D257" s="57" t="s">
        <v>617</v>
      </c>
      <c r="E257" s="57" t="s">
        <v>10</v>
      </c>
      <c r="F257" s="57" t="s">
        <v>618</v>
      </c>
    </row>
    <row r="258" spans="1:6" x14ac:dyDescent="0.35">
      <c r="A258" s="57" t="s">
        <v>593</v>
      </c>
      <c r="B258" s="57" t="s">
        <v>49</v>
      </c>
      <c r="C258" s="57" t="s">
        <v>619</v>
      </c>
      <c r="D258" s="57" t="s">
        <v>620</v>
      </c>
      <c r="E258" s="57" t="s">
        <v>10</v>
      </c>
      <c r="F258" s="57" t="s">
        <v>621</v>
      </c>
    </row>
    <row r="259" spans="1:6" x14ac:dyDescent="0.35">
      <c r="A259" s="57" t="s">
        <v>593</v>
      </c>
      <c r="B259" s="57" t="s">
        <v>49</v>
      </c>
      <c r="C259" s="57" t="s">
        <v>622</v>
      </c>
      <c r="D259" s="57" t="s">
        <v>623</v>
      </c>
      <c r="E259" s="57" t="s">
        <v>10</v>
      </c>
      <c r="F259" s="57" t="s">
        <v>624</v>
      </c>
    </row>
    <row r="260" spans="1:6" x14ac:dyDescent="0.35">
      <c r="A260" s="57" t="s">
        <v>593</v>
      </c>
      <c r="B260" s="57" t="s">
        <v>49</v>
      </c>
      <c r="C260" s="57" t="s">
        <v>625</v>
      </c>
      <c r="D260" s="57" t="s">
        <v>626</v>
      </c>
      <c r="E260" s="57" t="s">
        <v>10</v>
      </c>
      <c r="F260" s="57" t="s">
        <v>627</v>
      </c>
    </row>
    <row r="261" spans="1:6" x14ac:dyDescent="0.35">
      <c r="A261" s="57" t="s">
        <v>593</v>
      </c>
      <c r="B261" s="57" t="s">
        <v>49</v>
      </c>
      <c r="C261" s="57" t="s">
        <v>628</v>
      </c>
      <c r="D261" s="57" t="s">
        <v>629</v>
      </c>
      <c r="E261" s="57" t="s">
        <v>10</v>
      </c>
      <c r="F261" s="57" t="s">
        <v>630</v>
      </c>
    </row>
    <row r="262" spans="1:6" x14ac:dyDescent="0.35">
      <c r="A262" s="57" t="s">
        <v>593</v>
      </c>
      <c r="B262" s="57" t="s">
        <v>49</v>
      </c>
      <c r="C262" s="57" t="s">
        <v>631</v>
      </c>
      <c r="D262" s="57" t="s">
        <v>632</v>
      </c>
      <c r="E262" s="57" t="s">
        <v>10</v>
      </c>
      <c r="F262" s="57" t="s">
        <v>633</v>
      </c>
    </row>
    <row r="263" spans="1:6" x14ac:dyDescent="0.35">
      <c r="A263" s="57" t="s">
        <v>593</v>
      </c>
      <c r="B263" s="57" t="s">
        <v>62</v>
      </c>
      <c r="C263" s="57" t="s">
        <v>634</v>
      </c>
      <c r="D263" s="57" t="s">
        <v>635</v>
      </c>
      <c r="E263" s="57" t="s">
        <v>275</v>
      </c>
      <c r="F263" s="57" t="s">
        <v>636</v>
      </c>
    </row>
    <row r="264" spans="1:6" x14ac:dyDescent="0.35">
      <c r="A264" s="57" t="s">
        <v>593</v>
      </c>
      <c r="B264" s="57" t="s">
        <v>62</v>
      </c>
      <c r="C264" s="57" t="s">
        <v>637</v>
      </c>
      <c r="D264" s="57" t="s">
        <v>638</v>
      </c>
      <c r="E264" s="57" t="s">
        <v>275</v>
      </c>
      <c r="F264" s="57" t="s">
        <v>639</v>
      </c>
    </row>
    <row r="265" spans="1:6" x14ac:dyDescent="0.35">
      <c r="A265" s="57" t="s">
        <v>593</v>
      </c>
      <c r="B265" s="57" t="s">
        <v>72</v>
      </c>
      <c r="C265" s="57" t="s">
        <v>640</v>
      </c>
      <c r="D265" s="57" t="s">
        <v>641</v>
      </c>
      <c r="E265" s="57" t="s">
        <v>10</v>
      </c>
      <c r="F265" s="57" t="s">
        <v>642</v>
      </c>
    </row>
    <row r="266" spans="1:6" x14ac:dyDescent="0.35">
      <c r="A266" s="57" t="s">
        <v>593</v>
      </c>
      <c r="B266" s="57" t="s">
        <v>78</v>
      </c>
      <c r="C266" s="57" t="s">
        <v>643</v>
      </c>
      <c r="D266" s="57" t="s">
        <v>644</v>
      </c>
      <c r="E266" s="57" t="s">
        <v>10</v>
      </c>
      <c r="F266" s="57" t="s">
        <v>645</v>
      </c>
    </row>
    <row r="267" spans="1:6" x14ac:dyDescent="0.35">
      <c r="A267" s="57" t="s">
        <v>593</v>
      </c>
      <c r="B267" s="57" t="s">
        <v>78</v>
      </c>
      <c r="C267" s="57" t="s">
        <v>646</v>
      </c>
      <c r="D267" s="57" t="s">
        <v>647</v>
      </c>
      <c r="E267" s="57" t="s">
        <v>275</v>
      </c>
      <c r="F267" s="57" t="s">
        <v>648</v>
      </c>
    </row>
    <row r="268" spans="1:6" x14ac:dyDescent="0.35">
      <c r="A268" s="57" t="s">
        <v>593</v>
      </c>
      <c r="B268" s="57" t="s">
        <v>78</v>
      </c>
      <c r="C268" s="57" t="s">
        <v>649</v>
      </c>
      <c r="D268" s="57" t="s">
        <v>650</v>
      </c>
      <c r="E268" s="57" t="s">
        <v>10</v>
      </c>
      <c r="F268" s="57" t="s">
        <v>651</v>
      </c>
    </row>
    <row r="269" spans="1:6" x14ac:dyDescent="0.35">
      <c r="A269" s="57" t="s">
        <v>593</v>
      </c>
      <c r="B269" s="57" t="s">
        <v>78</v>
      </c>
      <c r="C269" s="57" t="s">
        <v>652</v>
      </c>
      <c r="D269" s="57" t="s">
        <v>653</v>
      </c>
      <c r="E269" s="57" t="s">
        <v>10</v>
      </c>
      <c r="F269" s="57" t="s">
        <v>654</v>
      </c>
    </row>
    <row r="270" spans="1:6" x14ac:dyDescent="0.35">
      <c r="A270" s="57" t="s">
        <v>655</v>
      </c>
      <c r="B270" s="57" t="s">
        <v>7</v>
      </c>
      <c r="C270" s="57" t="s">
        <v>8</v>
      </c>
      <c r="D270" s="57" t="s">
        <v>656</v>
      </c>
      <c r="E270" s="57" t="s">
        <v>10</v>
      </c>
      <c r="F270" s="57" t="s">
        <v>657</v>
      </c>
    </row>
    <row r="271" spans="1:6" x14ac:dyDescent="0.35">
      <c r="A271" s="57" t="s">
        <v>655</v>
      </c>
      <c r="B271" s="57" t="s">
        <v>12</v>
      </c>
      <c r="C271" s="57" t="s">
        <v>13</v>
      </c>
      <c r="D271" s="57" t="s">
        <v>242</v>
      </c>
      <c r="E271" s="57" t="s">
        <v>10</v>
      </c>
      <c r="F271" s="57" t="s">
        <v>658</v>
      </c>
    </row>
    <row r="272" spans="1:6" x14ac:dyDescent="0.35">
      <c r="A272" s="57" t="s">
        <v>655</v>
      </c>
      <c r="B272" s="57" t="s">
        <v>12</v>
      </c>
      <c r="C272" s="57" t="s">
        <v>16</v>
      </c>
      <c r="D272" s="57" t="s">
        <v>659</v>
      </c>
      <c r="E272" s="57" t="s">
        <v>10</v>
      </c>
      <c r="F272" s="57" t="s">
        <v>660</v>
      </c>
    </row>
    <row r="273" spans="1:6" x14ac:dyDescent="0.35">
      <c r="A273" s="57" t="s">
        <v>655</v>
      </c>
      <c r="B273" s="57" t="s">
        <v>12</v>
      </c>
      <c r="C273" s="57" t="s">
        <v>19</v>
      </c>
      <c r="D273" s="57" t="s">
        <v>93</v>
      </c>
      <c r="E273" s="57" t="s">
        <v>10</v>
      </c>
      <c r="F273" s="57" t="s">
        <v>661</v>
      </c>
    </row>
    <row r="274" spans="1:6" x14ac:dyDescent="0.35">
      <c r="A274" s="57" t="s">
        <v>655</v>
      </c>
      <c r="B274" s="57" t="s">
        <v>12</v>
      </c>
      <c r="C274" s="57" t="s">
        <v>22</v>
      </c>
      <c r="D274" s="57" t="s">
        <v>662</v>
      </c>
      <c r="E274" s="57" t="s">
        <v>10</v>
      </c>
      <c r="F274" s="57" t="s">
        <v>663</v>
      </c>
    </row>
    <row r="275" spans="1:6" x14ac:dyDescent="0.35">
      <c r="A275" s="57" t="s">
        <v>655</v>
      </c>
      <c r="B275" s="57" t="s">
        <v>12</v>
      </c>
      <c r="C275" s="57" t="s">
        <v>25</v>
      </c>
      <c r="D275" s="57" t="s">
        <v>664</v>
      </c>
      <c r="E275" s="57" t="s">
        <v>10</v>
      </c>
      <c r="F275" s="57" t="s">
        <v>665</v>
      </c>
    </row>
    <row r="276" spans="1:6" x14ac:dyDescent="0.35">
      <c r="A276" s="57" t="s">
        <v>655</v>
      </c>
      <c r="B276" s="57" t="s">
        <v>12</v>
      </c>
      <c r="C276" s="57" t="s">
        <v>28</v>
      </c>
      <c r="D276" s="57" t="s">
        <v>100</v>
      </c>
      <c r="E276" s="57" t="s">
        <v>10</v>
      </c>
      <c r="F276" s="57" t="s">
        <v>666</v>
      </c>
    </row>
    <row r="277" spans="1:6" x14ac:dyDescent="0.35">
      <c r="A277" s="57" t="s">
        <v>655</v>
      </c>
      <c r="B277" s="57" t="s">
        <v>12</v>
      </c>
      <c r="C277" s="57" t="s">
        <v>31</v>
      </c>
      <c r="D277" s="57" t="s">
        <v>667</v>
      </c>
      <c r="E277" s="57" t="s">
        <v>10</v>
      </c>
      <c r="F277" s="57" t="s">
        <v>668</v>
      </c>
    </row>
    <row r="278" spans="1:6" x14ac:dyDescent="0.35">
      <c r="A278" s="57" t="s">
        <v>655</v>
      </c>
      <c r="B278" s="57" t="s">
        <v>12</v>
      </c>
      <c r="C278" s="57" t="s">
        <v>34</v>
      </c>
      <c r="D278" s="57" t="s">
        <v>528</v>
      </c>
      <c r="E278" s="57" t="s">
        <v>10</v>
      </c>
      <c r="F278" s="57" t="s">
        <v>669</v>
      </c>
    </row>
    <row r="279" spans="1:6" x14ac:dyDescent="0.35">
      <c r="A279" s="57" t="s">
        <v>655</v>
      </c>
      <c r="B279" s="57" t="s">
        <v>12</v>
      </c>
      <c r="C279" s="57" t="s">
        <v>37</v>
      </c>
      <c r="D279" s="57" t="s">
        <v>111</v>
      </c>
      <c r="E279" s="57" t="s">
        <v>10</v>
      </c>
      <c r="F279" s="57" t="s">
        <v>670</v>
      </c>
    </row>
    <row r="280" spans="1:6" x14ac:dyDescent="0.35">
      <c r="A280" s="57" t="s">
        <v>655</v>
      </c>
      <c r="B280" s="57" t="s">
        <v>12</v>
      </c>
      <c r="C280" s="57" t="s">
        <v>40</v>
      </c>
      <c r="D280" s="57" t="s">
        <v>671</v>
      </c>
      <c r="E280" s="57" t="s">
        <v>10</v>
      </c>
      <c r="F280" s="57" t="s">
        <v>672</v>
      </c>
    </row>
    <row r="281" spans="1:6" x14ac:dyDescent="0.35">
      <c r="A281" s="57" t="s">
        <v>655</v>
      </c>
      <c r="B281" s="57" t="s">
        <v>12</v>
      </c>
      <c r="C281" s="57" t="s">
        <v>43</v>
      </c>
      <c r="D281" s="57" t="s">
        <v>332</v>
      </c>
      <c r="E281" s="57" t="s">
        <v>10</v>
      </c>
      <c r="F281" s="57" t="s">
        <v>673</v>
      </c>
    </row>
    <row r="282" spans="1:6" x14ac:dyDescent="0.35">
      <c r="A282" s="57" t="s">
        <v>655</v>
      </c>
      <c r="B282" s="57" t="s">
        <v>12</v>
      </c>
      <c r="C282" s="57" t="s">
        <v>46</v>
      </c>
      <c r="D282" s="57" t="s">
        <v>41</v>
      </c>
      <c r="E282" s="57" t="s">
        <v>10</v>
      </c>
      <c r="F282" s="57" t="s">
        <v>674</v>
      </c>
    </row>
    <row r="283" spans="1:6" x14ac:dyDescent="0.35">
      <c r="A283" s="57" t="s">
        <v>655</v>
      </c>
      <c r="B283" s="57" t="s">
        <v>12</v>
      </c>
      <c r="C283" s="57" t="s">
        <v>108</v>
      </c>
      <c r="D283" s="57" t="s">
        <v>675</v>
      </c>
      <c r="E283" s="57" t="s">
        <v>10</v>
      </c>
      <c r="F283" s="57" t="s">
        <v>676</v>
      </c>
    </row>
    <row r="284" spans="1:6" x14ac:dyDescent="0.35">
      <c r="A284" s="57" t="s">
        <v>655</v>
      </c>
      <c r="B284" s="57" t="s">
        <v>12</v>
      </c>
      <c r="C284" s="57" t="s">
        <v>110</v>
      </c>
      <c r="D284" s="57" t="s">
        <v>47</v>
      </c>
      <c r="E284" s="57" t="s">
        <v>10</v>
      </c>
      <c r="F284" s="57" t="s">
        <v>677</v>
      </c>
    </row>
    <row r="285" spans="1:6" x14ac:dyDescent="0.35">
      <c r="A285" s="57" t="s">
        <v>655</v>
      </c>
      <c r="B285" s="57" t="s">
        <v>49</v>
      </c>
      <c r="C285" s="57" t="s">
        <v>678</v>
      </c>
      <c r="D285" s="57" t="s">
        <v>679</v>
      </c>
      <c r="E285" s="57" t="s">
        <v>10</v>
      </c>
      <c r="F285" s="57" t="s">
        <v>680</v>
      </c>
    </row>
    <row r="286" spans="1:6" x14ac:dyDescent="0.35">
      <c r="A286" s="57" t="s">
        <v>655</v>
      </c>
      <c r="B286" s="57" t="s">
        <v>49</v>
      </c>
      <c r="C286" s="57" t="s">
        <v>681</v>
      </c>
      <c r="D286" s="57" t="s">
        <v>682</v>
      </c>
      <c r="E286" s="57" t="s">
        <v>10</v>
      </c>
      <c r="F286" s="57" t="s">
        <v>683</v>
      </c>
    </row>
    <row r="287" spans="1:6" x14ac:dyDescent="0.35">
      <c r="A287" s="57" t="s">
        <v>655</v>
      </c>
      <c r="B287" s="57" t="s">
        <v>49</v>
      </c>
      <c r="C287" s="57" t="s">
        <v>684</v>
      </c>
      <c r="D287" s="57" t="s">
        <v>685</v>
      </c>
      <c r="E287" s="57" t="s">
        <v>10</v>
      </c>
      <c r="F287" s="57" t="s">
        <v>686</v>
      </c>
    </row>
    <row r="288" spans="1:6" x14ac:dyDescent="0.35">
      <c r="A288" s="57" t="s">
        <v>655</v>
      </c>
      <c r="B288" s="57" t="s">
        <v>49</v>
      </c>
      <c r="C288" s="57" t="s">
        <v>687</v>
      </c>
      <c r="D288" s="57" t="s">
        <v>688</v>
      </c>
      <c r="E288" s="57" t="s">
        <v>10</v>
      </c>
      <c r="F288" s="57" t="s">
        <v>689</v>
      </c>
    </row>
    <row r="289" spans="1:6" x14ac:dyDescent="0.35">
      <c r="A289" s="57" t="s">
        <v>655</v>
      </c>
      <c r="B289" s="57" t="s">
        <v>49</v>
      </c>
      <c r="C289" s="57" t="s">
        <v>690</v>
      </c>
      <c r="D289" s="57" t="s">
        <v>691</v>
      </c>
      <c r="E289" s="57" t="s">
        <v>10</v>
      </c>
      <c r="F289" s="57" t="s">
        <v>692</v>
      </c>
    </row>
    <row r="290" spans="1:6" x14ac:dyDescent="0.35">
      <c r="A290" s="57" t="s">
        <v>655</v>
      </c>
      <c r="B290" s="57" t="s">
        <v>49</v>
      </c>
      <c r="C290" s="57" t="s">
        <v>693</v>
      </c>
      <c r="D290" s="57" t="s">
        <v>694</v>
      </c>
      <c r="E290" s="57" t="s">
        <v>10</v>
      </c>
      <c r="F290" s="57" t="s">
        <v>695</v>
      </c>
    </row>
    <row r="291" spans="1:6" x14ac:dyDescent="0.35">
      <c r="A291" s="57" t="s">
        <v>655</v>
      </c>
      <c r="B291" s="57" t="s">
        <v>62</v>
      </c>
      <c r="C291" s="57" t="s">
        <v>696</v>
      </c>
      <c r="D291" s="57" t="s">
        <v>697</v>
      </c>
      <c r="E291" s="57" t="s">
        <v>10</v>
      </c>
      <c r="F291" s="57" t="s">
        <v>698</v>
      </c>
    </row>
    <row r="292" spans="1:6" x14ac:dyDescent="0.35">
      <c r="A292" s="57" t="s">
        <v>655</v>
      </c>
      <c r="B292" s="57" t="s">
        <v>62</v>
      </c>
      <c r="C292" s="57" t="s">
        <v>699</v>
      </c>
      <c r="D292" s="57" t="s">
        <v>700</v>
      </c>
      <c r="E292" s="57" t="s">
        <v>10</v>
      </c>
      <c r="F292" s="57" t="s">
        <v>701</v>
      </c>
    </row>
    <row r="293" spans="1:6" x14ac:dyDescent="0.35">
      <c r="A293" s="57" t="s">
        <v>655</v>
      </c>
      <c r="B293" s="57" t="s">
        <v>62</v>
      </c>
      <c r="C293" s="57" t="s">
        <v>702</v>
      </c>
      <c r="D293" s="57" t="s">
        <v>703</v>
      </c>
      <c r="E293" s="57" t="s">
        <v>10</v>
      </c>
      <c r="F293" s="57" t="s">
        <v>704</v>
      </c>
    </row>
    <row r="294" spans="1:6" x14ac:dyDescent="0.35">
      <c r="A294" s="57" t="s">
        <v>655</v>
      </c>
      <c r="B294" s="57" t="s">
        <v>62</v>
      </c>
      <c r="C294" s="57" t="s">
        <v>705</v>
      </c>
      <c r="D294" s="57" t="s">
        <v>706</v>
      </c>
      <c r="E294" s="57" t="s">
        <v>275</v>
      </c>
      <c r="F294" s="57" t="s">
        <v>707</v>
      </c>
    </row>
    <row r="295" spans="1:6" x14ac:dyDescent="0.35">
      <c r="A295" s="57" t="s">
        <v>655</v>
      </c>
      <c r="B295" s="57" t="s">
        <v>72</v>
      </c>
      <c r="C295" s="57" t="s">
        <v>708</v>
      </c>
      <c r="D295" s="57" t="s">
        <v>709</v>
      </c>
      <c r="E295" s="57" t="s">
        <v>10</v>
      </c>
      <c r="F295" s="57" t="s">
        <v>710</v>
      </c>
    </row>
    <row r="296" spans="1:6" x14ac:dyDescent="0.35">
      <c r="A296" s="57" t="s">
        <v>655</v>
      </c>
      <c r="B296" s="57" t="s">
        <v>72</v>
      </c>
      <c r="C296" s="57" t="s">
        <v>711</v>
      </c>
      <c r="D296" s="57" t="s">
        <v>712</v>
      </c>
      <c r="E296" s="57" t="s">
        <v>10</v>
      </c>
      <c r="F296" s="57" t="s">
        <v>713</v>
      </c>
    </row>
    <row r="297" spans="1:6" x14ac:dyDescent="0.35">
      <c r="A297" s="57" t="s">
        <v>655</v>
      </c>
      <c r="B297" s="57" t="s">
        <v>72</v>
      </c>
      <c r="C297" s="57" t="s">
        <v>714</v>
      </c>
      <c r="D297" s="57" t="s">
        <v>715</v>
      </c>
      <c r="E297" s="57" t="s">
        <v>10</v>
      </c>
      <c r="F297" s="57" t="s">
        <v>716</v>
      </c>
    </row>
    <row r="298" spans="1:6" x14ac:dyDescent="0.35">
      <c r="A298" s="57" t="s">
        <v>655</v>
      </c>
      <c r="B298" s="57" t="s">
        <v>72</v>
      </c>
      <c r="C298" s="57" t="s">
        <v>717</v>
      </c>
      <c r="D298" s="57" t="s">
        <v>718</v>
      </c>
      <c r="E298" s="57" t="s">
        <v>10</v>
      </c>
      <c r="F298" s="57" t="s">
        <v>719</v>
      </c>
    </row>
    <row r="299" spans="1:6" x14ac:dyDescent="0.35">
      <c r="A299" s="57" t="s">
        <v>655</v>
      </c>
      <c r="B299" s="57" t="s">
        <v>78</v>
      </c>
      <c r="C299" s="57" t="s">
        <v>720</v>
      </c>
      <c r="D299" s="57" t="s">
        <v>721</v>
      </c>
      <c r="E299" s="57" t="s">
        <v>10</v>
      </c>
      <c r="F299" s="57" t="s">
        <v>722</v>
      </c>
    </row>
    <row r="300" spans="1:6" x14ac:dyDescent="0.35">
      <c r="A300" s="57" t="s">
        <v>655</v>
      </c>
      <c r="B300" s="57" t="s">
        <v>78</v>
      </c>
      <c r="C300" s="57" t="s">
        <v>723</v>
      </c>
      <c r="D300" s="57" t="s">
        <v>724</v>
      </c>
      <c r="E300" s="57" t="s">
        <v>10</v>
      </c>
      <c r="F300" s="57" t="s">
        <v>725</v>
      </c>
    </row>
    <row r="301" spans="1:6" x14ac:dyDescent="0.35">
      <c r="A301" s="57" t="s">
        <v>726</v>
      </c>
      <c r="B301" s="57" t="s">
        <v>7</v>
      </c>
      <c r="C301" s="57" t="s">
        <v>8</v>
      </c>
      <c r="D301" s="57" t="s">
        <v>727</v>
      </c>
      <c r="E301" s="57" t="s">
        <v>10</v>
      </c>
      <c r="F301" s="57" t="s">
        <v>728</v>
      </c>
    </row>
    <row r="302" spans="1:6" x14ac:dyDescent="0.35">
      <c r="A302" s="57" t="s">
        <v>726</v>
      </c>
      <c r="B302" s="57" t="s">
        <v>12</v>
      </c>
      <c r="C302" s="57" t="s">
        <v>13</v>
      </c>
      <c r="D302" s="57" t="s">
        <v>456</v>
      </c>
      <c r="E302" s="57" t="s">
        <v>10</v>
      </c>
      <c r="F302" s="57" t="s">
        <v>729</v>
      </c>
    </row>
    <row r="303" spans="1:6" x14ac:dyDescent="0.35">
      <c r="A303" s="57" t="s">
        <v>726</v>
      </c>
      <c r="B303" s="57" t="s">
        <v>12</v>
      </c>
      <c r="C303" s="57" t="s">
        <v>16</v>
      </c>
      <c r="D303" s="57" t="s">
        <v>730</v>
      </c>
      <c r="E303" s="57" t="s">
        <v>10</v>
      </c>
      <c r="F303" s="57" t="s">
        <v>731</v>
      </c>
    </row>
    <row r="304" spans="1:6" x14ac:dyDescent="0.35">
      <c r="A304" s="57" t="s">
        <v>726</v>
      </c>
      <c r="B304" s="57" t="s">
        <v>12</v>
      </c>
      <c r="C304" s="57" t="s">
        <v>19</v>
      </c>
      <c r="D304" s="57" t="s">
        <v>662</v>
      </c>
      <c r="E304" s="57" t="s">
        <v>10</v>
      </c>
      <c r="F304" s="57" t="s">
        <v>732</v>
      </c>
    </row>
    <row r="305" spans="1:6" x14ac:dyDescent="0.35">
      <c r="A305" s="57" t="s">
        <v>726</v>
      </c>
      <c r="B305" s="57" t="s">
        <v>12</v>
      </c>
      <c r="C305" s="57" t="s">
        <v>22</v>
      </c>
      <c r="D305" s="57" t="s">
        <v>414</v>
      </c>
      <c r="E305" s="57" t="s">
        <v>10</v>
      </c>
      <c r="F305" s="57" t="s">
        <v>733</v>
      </c>
    </row>
    <row r="306" spans="1:6" x14ac:dyDescent="0.35">
      <c r="A306" s="57" t="s">
        <v>726</v>
      </c>
      <c r="B306" s="57" t="s">
        <v>12</v>
      </c>
      <c r="C306" s="57" t="s">
        <v>25</v>
      </c>
      <c r="D306" s="57" t="s">
        <v>201</v>
      </c>
      <c r="E306" s="57" t="s">
        <v>10</v>
      </c>
      <c r="F306" s="57" t="s">
        <v>734</v>
      </c>
    </row>
    <row r="307" spans="1:6" x14ac:dyDescent="0.35">
      <c r="A307" s="57" t="s">
        <v>726</v>
      </c>
      <c r="B307" s="57" t="s">
        <v>12</v>
      </c>
      <c r="C307" s="57" t="s">
        <v>28</v>
      </c>
      <c r="D307" s="57" t="s">
        <v>735</v>
      </c>
      <c r="E307" s="57" t="s">
        <v>10</v>
      </c>
      <c r="F307" s="57" t="s">
        <v>736</v>
      </c>
    </row>
    <row r="308" spans="1:6" x14ac:dyDescent="0.35">
      <c r="A308" s="57" t="s">
        <v>726</v>
      </c>
      <c r="B308" s="57" t="s">
        <v>12</v>
      </c>
      <c r="C308" s="57" t="s">
        <v>31</v>
      </c>
      <c r="D308" s="57" t="s">
        <v>737</v>
      </c>
      <c r="E308" s="57" t="s">
        <v>10</v>
      </c>
      <c r="F308" s="57" t="s">
        <v>738</v>
      </c>
    </row>
    <row r="309" spans="1:6" x14ac:dyDescent="0.35">
      <c r="A309" s="57" t="s">
        <v>726</v>
      </c>
      <c r="B309" s="57" t="s">
        <v>12</v>
      </c>
      <c r="C309" s="57" t="s">
        <v>34</v>
      </c>
      <c r="D309" s="57" t="s">
        <v>41</v>
      </c>
      <c r="E309" s="57" t="s">
        <v>10</v>
      </c>
      <c r="F309" s="57" t="s">
        <v>739</v>
      </c>
    </row>
    <row r="310" spans="1:6" x14ac:dyDescent="0.35">
      <c r="A310" s="57" t="s">
        <v>726</v>
      </c>
      <c r="B310" s="57" t="s">
        <v>12</v>
      </c>
      <c r="C310" s="57" t="s">
        <v>37</v>
      </c>
      <c r="D310" s="57" t="s">
        <v>740</v>
      </c>
      <c r="E310" s="57" t="s">
        <v>10</v>
      </c>
      <c r="F310" s="57" t="s">
        <v>741</v>
      </c>
    </row>
    <row r="311" spans="1:6" x14ac:dyDescent="0.35">
      <c r="A311" s="57" t="s">
        <v>726</v>
      </c>
      <c r="B311" s="57" t="s">
        <v>49</v>
      </c>
      <c r="C311" s="57" t="s">
        <v>742</v>
      </c>
      <c r="D311" s="57" t="s">
        <v>743</v>
      </c>
      <c r="E311" s="57" t="s">
        <v>10</v>
      </c>
      <c r="F311" s="57" t="s">
        <v>744</v>
      </c>
    </row>
    <row r="312" spans="1:6" x14ac:dyDescent="0.35">
      <c r="A312" s="57" t="s">
        <v>726</v>
      </c>
      <c r="B312" s="57" t="s">
        <v>49</v>
      </c>
      <c r="C312" s="57" t="s">
        <v>745</v>
      </c>
      <c r="D312" s="57" t="s">
        <v>746</v>
      </c>
      <c r="E312" s="57" t="s">
        <v>10</v>
      </c>
      <c r="F312" s="57" t="s">
        <v>747</v>
      </c>
    </row>
    <row r="313" spans="1:6" x14ac:dyDescent="0.35">
      <c r="A313" s="57" t="s">
        <v>726</v>
      </c>
      <c r="B313" s="57" t="s">
        <v>49</v>
      </c>
      <c r="C313" s="57" t="s">
        <v>748</v>
      </c>
      <c r="D313" s="57" t="s">
        <v>749</v>
      </c>
      <c r="E313" s="57" t="s">
        <v>10</v>
      </c>
      <c r="F313" s="57" t="s">
        <v>750</v>
      </c>
    </row>
    <row r="314" spans="1:6" x14ac:dyDescent="0.35">
      <c r="A314" s="57" t="s">
        <v>726</v>
      </c>
      <c r="B314" s="57" t="s">
        <v>49</v>
      </c>
      <c r="C314" s="57" t="s">
        <v>751</v>
      </c>
      <c r="D314" s="57" t="s">
        <v>752</v>
      </c>
      <c r="E314" s="57" t="s">
        <v>10</v>
      </c>
      <c r="F314" s="57" t="s">
        <v>753</v>
      </c>
    </row>
    <row r="315" spans="1:6" x14ac:dyDescent="0.35">
      <c r="A315" s="57" t="s">
        <v>726</v>
      </c>
      <c r="B315" s="57" t="s">
        <v>62</v>
      </c>
      <c r="C315" s="57" t="s">
        <v>754</v>
      </c>
      <c r="D315" s="57" t="s">
        <v>755</v>
      </c>
      <c r="E315" s="57" t="s">
        <v>275</v>
      </c>
      <c r="F315" s="57" t="s">
        <v>756</v>
      </c>
    </row>
    <row r="316" spans="1:6" x14ac:dyDescent="0.35">
      <c r="A316" s="57" t="s">
        <v>726</v>
      </c>
      <c r="B316" s="57" t="s">
        <v>72</v>
      </c>
      <c r="C316" s="57" t="s">
        <v>757</v>
      </c>
      <c r="D316" s="57" t="s">
        <v>758</v>
      </c>
      <c r="E316" s="57" t="s">
        <v>10</v>
      </c>
      <c r="F316" s="57" t="s">
        <v>759</v>
      </c>
    </row>
    <row r="317" spans="1:6" x14ac:dyDescent="0.35">
      <c r="A317" s="57" t="s">
        <v>726</v>
      </c>
      <c r="B317" s="57" t="s">
        <v>78</v>
      </c>
      <c r="C317" s="57" t="s">
        <v>760</v>
      </c>
      <c r="D317" s="57" t="s">
        <v>761</v>
      </c>
      <c r="E317" s="57" t="s">
        <v>10</v>
      </c>
      <c r="F317" s="57" t="s">
        <v>762</v>
      </c>
    </row>
    <row r="318" spans="1:6" x14ac:dyDescent="0.35">
      <c r="A318" s="57" t="s">
        <v>726</v>
      </c>
      <c r="B318" s="57" t="s">
        <v>78</v>
      </c>
      <c r="C318" s="57" t="s">
        <v>763</v>
      </c>
      <c r="D318" s="57" t="s">
        <v>764</v>
      </c>
      <c r="E318" s="57" t="s">
        <v>10</v>
      </c>
      <c r="F318" s="57" t="s">
        <v>765</v>
      </c>
    </row>
    <row r="319" spans="1:6" x14ac:dyDescent="0.35">
      <c r="A319" s="57" t="s">
        <v>726</v>
      </c>
      <c r="B319" s="57" t="s">
        <v>78</v>
      </c>
      <c r="C319" s="57" t="s">
        <v>578</v>
      </c>
      <c r="D319" s="57" t="s">
        <v>766</v>
      </c>
      <c r="E319" s="57" t="s">
        <v>275</v>
      </c>
      <c r="F319" s="57" t="s">
        <v>767</v>
      </c>
    </row>
    <row r="320" spans="1:6" x14ac:dyDescent="0.35">
      <c r="A320" s="57" t="s">
        <v>726</v>
      </c>
      <c r="B320" s="57" t="s">
        <v>78</v>
      </c>
      <c r="C320" s="57" t="s">
        <v>147</v>
      </c>
      <c r="D320" s="57" t="s">
        <v>768</v>
      </c>
      <c r="E320" s="57" t="s">
        <v>10</v>
      </c>
      <c r="F320" s="57" t="s">
        <v>769</v>
      </c>
    </row>
    <row r="321" spans="1:6" x14ac:dyDescent="0.35">
      <c r="A321" s="57" t="s">
        <v>726</v>
      </c>
      <c r="B321" s="57" t="s">
        <v>78</v>
      </c>
      <c r="C321" s="57" t="s">
        <v>770</v>
      </c>
      <c r="D321" s="57" t="s">
        <v>771</v>
      </c>
      <c r="E321" s="57" t="s">
        <v>10</v>
      </c>
      <c r="F321" s="57" t="s">
        <v>772</v>
      </c>
    </row>
    <row r="322" spans="1:6" x14ac:dyDescent="0.35">
      <c r="A322" s="57" t="s">
        <v>773</v>
      </c>
      <c r="B322" s="57" t="s">
        <v>7</v>
      </c>
      <c r="C322" s="57" t="s">
        <v>8</v>
      </c>
      <c r="D322" s="57" t="s">
        <v>774</v>
      </c>
      <c r="E322" s="57" t="s">
        <v>10</v>
      </c>
      <c r="F322" s="57" t="s">
        <v>775</v>
      </c>
    </row>
    <row r="323" spans="1:6" x14ac:dyDescent="0.35">
      <c r="A323" s="57" t="s">
        <v>773</v>
      </c>
      <c r="B323" s="57" t="s">
        <v>12</v>
      </c>
      <c r="C323" s="57" t="s">
        <v>13</v>
      </c>
      <c r="D323" s="57" t="s">
        <v>776</v>
      </c>
      <c r="E323" s="57" t="s">
        <v>10</v>
      </c>
      <c r="F323" s="57" t="s">
        <v>777</v>
      </c>
    </row>
    <row r="324" spans="1:6" x14ac:dyDescent="0.35">
      <c r="A324" s="57" t="s">
        <v>773</v>
      </c>
      <c r="B324" s="57" t="s">
        <v>12</v>
      </c>
      <c r="C324" s="57" t="s">
        <v>16</v>
      </c>
      <c r="D324" s="57" t="s">
        <v>778</v>
      </c>
      <c r="E324" s="57" t="s">
        <v>10</v>
      </c>
      <c r="F324" s="57" t="s">
        <v>779</v>
      </c>
    </row>
    <row r="325" spans="1:6" x14ac:dyDescent="0.35">
      <c r="A325" s="57" t="s">
        <v>773</v>
      </c>
      <c r="B325" s="57" t="s">
        <v>12</v>
      </c>
      <c r="C325" s="57" t="s">
        <v>19</v>
      </c>
      <c r="D325" s="57" t="s">
        <v>780</v>
      </c>
      <c r="E325" s="57" t="s">
        <v>10</v>
      </c>
      <c r="F325" s="57" t="s">
        <v>781</v>
      </c>
    </row>
    <row r="326" spans="1:6" x14ac:dyDescent="0.35">
      <c r="A326" s="57" t="s">
        <v>773</v>
      </c>
      <c r="B326" s="57" t="s">
        <v>12</v>
      </c>
      <c r="C326" s="57" t="s">
        <v>22</v>
      </c>
      <c r="D326" s="57" t="s">
        <v>196</v>
      </c>
      <c r="E326" s="57" t="s">
        <v>10</v>
      </c>
      <c r="F326" s="57" t="s">
        <v>782</v>
      </c>
    </row>
    <row r="327" spans="1:6" x14ac:dyDescent="0.35">
      <c r="A327" s="57" t="s">
        <v>773</v>
      </c>
      <c r="B327" s="57" t="s">
        <v>12</v>
      </c>
      <c r="C327" s="57" t="s">
        <v>25</v>
      </c>
      <c r="D327" s="57" t="s">
        <v>100</v>
      </c>
      <c r="E327" s="57" t="s">
        <v>10</v>
      </c>
      <c r="F327" s="57" t="s">
        <v>783</v>
      </c>
    </row>
    <row r="328" spans="1:6" x14ac:dyDescent="0.35">
      <c r="A328" s="57" t="s">
        <v>773</v>
      </c>
      <c r="B328" s="57" t="s">
        <v>12</v>
      </c>
      <c r="C328" s="57" t="s">
        <v>28</v>
      </c>
      <c r="D328" s="57" t="s">
        <v>784</v>
      </c>
      <c r="E328" s="57" t="s">
        <v>10</v>
      </c>
      <c r="F328" s="57" t="s">
        <v>785</v>
      </c>
    </row>
    <row r="329" spans="1:6" x14ac:dyDescent="0.35">
      <c r="A329" s="57" t="s">
        <v>773</v>
      </c>
      <c r="B329" s="57" t="s">
        <v>12</v>
      </c>
      <c r="C329" s="57" t="s">
        <v>31</v>
      </c>
      <c r="D329" s="57" t="s">
        <v>786</v>
      </c>
      <c r="E329" s="57" t="s">
        <v>10</v>
      </c>
      <c r="F329" s="57" t="s">
        <v>787</v>
      </c>
    </row>
    <row r="330" spans="1:6" x14ac:dyDescent="0.35">
      <c r="A330" s="57" t="s">
        <v>773</v>
      </c>
      <c r="B330" s="57" t="s">
        <v>12</v>
      </c>
      <c r="C330" s="57" t="s">
        <v>34</v>
      </c>
      <c r="D330" s="57" t="s">
        <v>383</v>
      </c>
      <c r="E330" s="57" t="s">
        <v>10</v>
      </c>
      <c r="F330" s="57" t="s">
        <v>788</v>
      </c>
    </row>
    <row r="331" spans="1:6" x14ac:dyDescent="0.35">
      <c r="A331" s="57" t="s">
        <v>773</v>
      </c>
      <c r="B331" s="57" t="s">
        <v>12</v>
      </c>
      <c r="C331" s="57" t="s">
        <v>37</v>
      </c>
      <c r="D331" s="57" t="s">
        <v>789</v>
      </c>
      <c r="E331" s="57" t="s">
        <v>10</v>
      </c>
      <c r="F331" s="57" t="s">
        <v>790</v>
      </c>
    </row>
    <row r="332" spans="1:6" x14ac:dyDescent="0.35">
      <c r="A332" s="57" t="s">
        <v>773</v>
      </c>
      <c r="B332" s="57" t="s">
        <v>12</v>
      </c>
      <c r="C332" s="57" t="s">
        <v>40</v>
      </c>
      <c r="D332" s="57" t="s">
        <v>47</v>
      </c>
      <c r="E332" s="57" t="s">
        <v>10</v>
      </c>
      <c r="F332" s="57" t="s">
        <v>791</v>
      </c>
    </row>
    <row r="333" spans="1:6" x14ac:dyDescent="0.35">
      <c r="A333" s="57" t="s">
        <v>773</v>
      </c>
      <c r="B333" s="57" t="s">
        <v>49</v>
      </c>
      <c r="C333" s="57" t="s">
        <v>792</v>
      </c>
      <c r="D333" s="57" t="s">
        <v>793</v>
      </c>
      <c r="E333" s="57" t="s">
        <v>10</v>
      </c>
      <c r="F333" s="57" t="s">
        <v>794</v>
      </c>
    </row>
    <row r="334" spans="1:6" x14ac:dyDescent="0.35">
      <c r="A334" s="57" t="s">
        <v>773</v>
      </c>
      <c r="B334" s="57" t="s">
        <v>49</v>
      </c>
      <c r="C334" s="57" t="s">
        <v>795</v>
      </c>
      <c r="D334" s="57" t="s">
        <v>796</v>
      </c>
      <c r="E334" s="57" t="s">
        <v>10</v>
      </c>
      <c r="F334" s="57" t="s">
        <v>797</v>
      </c>
    </row>
    <row r="335" spans="1:6" x14ac:dyDescent="0.35">
      <c r="A335" s="57" t="s">
        <v>773</v>
      </c>
      <c r="B335" s="57" t="s">
        <v>49</v>
      </c>
      <c r="C335" s="57" t="s">
        <v>798</v>
      </c>
      <c r="D335" s="57" t="s">
        <v>799</v>
      </c>
      <c r="E335" s="57" t="s">
        <v>10</v>
      </c>
      <c r="F335" s="57" t="s">
        <v>800</v>
      </c>
    </row>
    <row r="336" spans="1:6" x14ac:dyDescent="0.35">
      <c r="A336" s="57" t="s">
        <v>773</v>
      </c>
      <c r="B336" s="57" t="s">
        <v>49</v>
      </c>
      <c r="C336" s="57" t="s">
        <v>801</v>
      </c>
      <c r="D336" s="57" t="s">
        <v>802</v>
      </c>
      <c r="E336" s="57" t="s">
        <v>10</v>
      </c>
      <c r="F336" s="57" t="s">
        <v>803</v>
      </c>
    </row>
    <row r="337" spans="1:6" x14ac:dyDescent="0.35">
      <c r="A337" s="57" t="s">
        <v>773</v>
      </c>
      <c r="B337" s="57" t="s">
        <v>49</v>
      </c>
      <c r="C337" s="57" t="s">
        <v>804</v>
      </c>
      <c r="D337" s="57" t="s">
        <v>805</v>
      </c>
      <c r="E337" s="57" t="s">
        <v>10</v>
      </c>
      <c r="F337" s="57" t="s">
        <v>806</v>
      </c>
    </row>
    <row r="338" spans="1:6" x14ac:dyDescent="0.35">
      <c r="A338" s="57" t="s">
        <v>773</v>
      </c>
      <c r="B338" s="57" t="s">
        <v>49</v>
      </c>
      <c r="C338" s="57" t="s">
        <v>807</v>
      </c>
      <c r="D338" s="57" t="s">
        <v>808</v>
      </c>
      <c r="E338" s="57" t="s">
        <v>10</v>
      </c>
      <c r="F338" s="57" t="s">
        <v>809</v>
      </c>
    </row>
    <row r="339" spans="1:6" x14ac:dyDescent="0.35">
      <c r="A339" s="57" t="s">
        <v>773</v>
      </c>
      <c r="B339" s="57" t="s">
        <v>49</v>
      </c>
      <c r="C339" s="57" t="s">
        <v>810</v>
      </c>
      <c r="D339" s="57" t="s">
        <v>811</v>
      </c>
      <c r="E339" s="57" t="s">
        <v>10</v>
      </c>
      <c r="F339" s="57" t="s">
        <v>812</v>
      </c>
    </row>
    <row r="340" spans="1:6" x14ac:dyDescent="0.35">
      <c r="A340" s="57" t="s">
        <v>773</v>
      </c>
      <c r="B340" s="57" t="s">
        <v>62</v>
      </c>
      <c r="C340" s="57" t="s">
        <v>813</v>
      </c>
      <c r="D340" s="57" t="s">
        <v>814</v>
      </c>
      <c r="E340" s="57" t="s">
        <v>10</v>
      </c>
      <c r="F340" s="57" t="s">
        <v>815</v>
      </c>
    </row>
    <row r="341" spans="1:6" x14ac:dyDescent="0.35">
      <c r="A341" s="57" t="s">
        <v>773</v>
      </c>
      <c r="B341" s="57" t="s">
        <v>62</v>
      </c>
      <c r="C341" s="57" t="s">
        <v>816</v>
      </c>
      <c r="D341" s="57" t="s">
        <v>817</v>
      </c>
      <c r="E341" s="57" t="s">
        <v>10</v>
      </c>
      <c r="F341" s="57" t="s">
        <v>818</v>
      </c>
    </row>
    <row r="342" spans="1:6" x14ac:dyDescent="0.35">
      <c r="A342" s="57" t="s">
        <v>773</v>
      </c>
      <c r="B342" s="57" t="s">
        <v>62</v>
      </c>
      <c r="C342" s="57" t="s">
        <v>819</v>
      </c>
      <c r="D342" s="57" t="s">
        <v>820</v>
      </c>
      <c r="E342" s="57" t="s">
        <v>10</v>
      </c>
      <c r="F342" s="57" t="s">
        <v>821</v>
      </c>
    </row>
    <row r="343" spans="1:6" x14ac:dyDescent="0.35">
      <c r="A343" s="57" t="s">
        <v>773</v>
      </c>
      <c r="B343" s="57" t="s">
        <v>72</v>
      </c>
      <c r="C343" s="57" t="s">
        <v>822</v>
      </c>
      <c r="D343" s="57" t="s">
        <v>823</v>
      </c>
      <c r="E343" s="57" t="s">
        <v>10</v>
      </c>
      <c r="F343" s="57" t="s">
        <v>824</v>
      </c>
    </row>
    <row r="344" spans="1:6" x14ac:dyDescent="0.35">
      <c r="A344" s="57" t="s">
        <v>773</v>
      </c>
      <c r="B344" s="57" t="s">
        <v>72</v>
      </c>
      <c r="C344" s="57" t="s">
        <v>825</v>
      </c>
      <c r="D344" s="57" t="s">
        <v>826</v>
      </c>
      <c r="E344" s="57" t="s">
        <v>10</v>
      </c>
      <c r="F344" s="57" t="s">
        <v>827</v>
      </c>
    </row>
    <row r="345" spans="1:6" x14ac:dyDescent="0.35">
      <c r="A345" s="57" t="s">
        <v>773</v>
      </c>
      <c r="B345" s="57" t="s">
        <v>78</v>
      </c>
      <c r="C345" s="57" t="s">
        <v>828</v>
      </c>
      <c r="D345" s="57" t="s">
        <v>829</v>
      </c>
      <c r="E345" s="57" t="s">
        <v>10</v>
      </c>
      <c r="F345" s="57" t="s">
        <v>830</v>
      </c>
    </row>
    <row r="346" spans="1:6" x14ac:dyDescent="0.35">
      <c r="A346" s="57" t="s">
        <v>773</v>
      </c>
      <c r="B346" s="57" t="s">
        <v>78</v>
      </c>
      <c r="C346" s="57" t="s">
        <v>831</v>
      </c>
      <c r="D346" s="57" t="s">
        <v>832</v>
      </c>
      <c r="E346" s="57" t="s">
        <v>10</v>
      </c>
      <c r="F346" s="57" t="s">
        <v>833</v>
      </c>
    </row>
    <row r="347" spans="1:6" x14ac:dyDescent="0.35">
      <c r="A347" s="57" t="s">
        <v>773</v>
      </c>
      <c r="B347" s="57" t="s">
        <v>78</v>
      </c>
      <c r="C347" s="57" t="s">
        <v>834</v>
      </c>
      <c r="D347" s="57" t="s">
        <v>835</v>
      </c>
      <c r="E347" s="57" t="s">
        <v>10</v>
      </c>
      <c r="F347" s="57" t="s">
        <v>836</v>
      </c>
    </row>
    <row r="348" spans="1:6" x14ac:dyDescent="0.35">
      <c r="A348" s="57" t="s">
        <v>837</v>
      </c>
      <c r="B348" s="57" t="s">
        <v>7</v>
      </c>
      <c r="C348" s="57" t="s">
        <v>8</v>
      </c>
      <c r="D348" s="57" t="s">
        <v>838</v>
      </c>
      <c r="E348" s="57" t="s">
        <v>10</v>
      </c>
      <c r="F348" s="57" t="s">
        <v>839</v>
      </c>
    </row>
    <row r="349" spans="1:6" x14ac:dyDescent="0.35">
      <c r="A349" s="57" t="s">
        <v>837</v>
      </c>
      <c r="B349" s="57" t="s">
        <v>12</v>
      </c>
      <c r="C349" s="57" t="s">
        <v>13</v>
      </c>
      <c r="D349" s="57" t="s">
        <v>840</v>
      </c>
      <c r="E349" s="57" t="s">
        <v>10</v>
      </c>
      <c r="F349" s="57" t="s">
        <v>841</v>
      </c>
    </row>
    <row r="350" spans="1:6" x14ac:dyDescent="0.35">
      <c r="A350" s="57" t="s">
        <v>837</v>
      </c>
      <c r="B350" s="57" t="s">
        <v>12</v>
      </c>
      <c r="C350" s="57" t="s">
        <v>16</v>
      </c>
      <c r="D350" s="57" t="s">
        <v>242</v>
      </c>
      <c r="E350" s="57" t="s">
        <v>10</v>
      </c>
      <c r="F350" s="57" t="s">
        <v>842</v>
      </c>
    </row>
    <row r="351" spans="1:6" x14ac:dyDescent="0.35">
      <c r="A351" s="57" t="s">
        <v>837</v>
      </c>
      <c r="B351" s="57" t="s">
        <v>12</v>
      </c>
      <c r="C351" s="57" t="s">
        <v>19</v>
      </c>
      <c r="D351" s="57" t="s">
        <v>186</v>
      </c>
      <c r="E351" s="57" t="s">
        <v>10</v>
      </c>
      <c r="F351" s="57" t="s">
        <v>843</v>
      </c>
    </row>
    <row r="352" spans="1:6" x14ac:dyDescent="0.35">
      <c r="A352" s="57" t="s">
        <v>837</v>
      </c>
      <c r="B352" s="57" t="s">
        <v>12</v>
      </c>
      <c r="C352" s="57" t="s">
        <v>22</v>
      </c>
      <c r="D352" s="57" t="s">
        <v>196</v>
      </c>
      <c r="E352" s="57" t="s">
        <v>10</v>
      </c>
      <c r="F352" s="57" t="s">
        <v>844</v>
      </c>
    </row>
    <row r="353" spans="1:6" x14ac:dyDescent="0.35">
      <c r="A353" s="57" t="s">
        <v>837</v>
      </c>
      <c r="B353" s="57" t="s">
        <v>12</v>
      </c>
      <c r="C353" s="57" t="s">
        <v>25</v>
      </c>
      <c r="D353" s="57" t="s">
        <v>845</v>
      </c>
      <c r="E353" s="57" t="s">
        <v>10</v>
      </c>
      <c r="F353" s="57" t="s">
        <v>846</v>
      </c>
    </row>
    <row r="354" spans="1:6" x14ac:dyDescent="0.35">
      <c r="A354" s="57" t="s">
        <v>837</v>
      </c>
      <c r="B354" s="57" t="s">
        <v>12</v>
      </c>
      <c r="C354" s="57" t="s">
        <v>28</v>
      </c>
      <c r="D354" s="57" t="s">
        <v>93</v>
      </c>
      <c r="E354" s="57" t="s">
        <v>10</v>
      </c>
      <c r="F354" s="57" t="s">
        <v>847</v>
      </c>
    </row>
    <row r="355" spans="1:6" x14ac:dyDescent="0.35">
      <c r="A355" s="57" t="s">
        <v>837</v>
      </c>
      <c r="B355" s="57" t="s">
        <v>12</v>
      </c>
      <c r="C355" s="57" t="s">
        <v>31</v>
      </c>
      <c r="D355" s="57" t="s">
        <v>848</v>
      </c>
      <c r="E355" s="57" t="s">
        <v>10</v>
      </c>
      <c r="F355" s="57" t="s">
        <v>849</v>
      </c>
    </row>
    <row r="356" spans="1:6" x14ac:dyDescent="0.35">
      <c r="A356" s="57" t="s">
        <v>837</v>
      </c>
      <c r="B356" s="57" t="s">
        <v>12</v>
      </c>
      <c r="C356" s="57" t="s">
        <v>34</v>
      </c>
      <c r="D356" s="57" t="s">
        <v>850</v>
      </c>
      <c r="E356" s="57" t="s">
        <v>10</v>
      </c>
      <c r="F356" s="57" t="s">
        <v>851</v>
      </c>
    </row>
    <row r="357" spans="1:6" x14ac:dyDescent="0.35">
      <c r="A357" s="57" t="s">
        <v>837</v>
      </c>
      <c r="B357" s="57" t="s">
        <v>12</v>
      </c>
      <c r="C357" s="57" t="s">
        <v>37</v>
      </c>
      <c r="D357" s="57" t="s">
        <v>852</v>
      </c>
      <c r="E357" s="57" t="s">
        <v>10</v>
      </c>
      <c r="F357" s="57" t="s">
        <v>853</v>
      </c>
    </row>
    <row r="358" spans="1:6" x14ac:dyDescent="0.35">
      <c r="A358" s="57" t="s">
        <v>837</v>
      </c>
      <c r="B358" s="57" t="s">
        <v>12</v>
      </c>
      <c r="C358" s="57" t="s">
        <v>40</v>
      </c>
      <c r="D358" s="57" t="s">
        <v>854</v>
      </c>
      <c r="E358" s="57" t="s">
        <v>10</v>
      </c>
      <c r="F358" s="57" t="s">
        <v>855</v>
      </c>
    </row>
    <row r="359" spans="1:6" x14ac:dyDescent="0.35">
      <c r="A359" s="57" t="s">
        <v>837</v>
      </c>
      <c r="B359" s="57" t="s">
        <v>12</v>
      </c>
      <c r="C359" s="57" t="s">
        <v>43</v>
      </c>
      <c r="D359" s="57" t="s">
        <v>856</v>
      </c>
      <c r="E359" s="57" t="s">
        <v>10</v>
      </c>
      <c r="F359" s="57" t="s">
        <v>857</v>
      </c>
    </row>
    <row r="360" spans="1:6" x14ac:dyDescent="0.35">
      <c r="A360" s="57" t="s">
        <v>837</v>
      </c>
      <c r="B360" s="57" t="s">
        <v>12</v>
      </c>
      <c r="C360" s="57" t="s">
        <v>46</v>
      </c>
      <c r="D360" s="57" t="s">
        <v>858</v>
      </c>
      <c r="E360" s="57" t="s">
        <v>10</v>
      </c>
      <c r="F360" s="57" t="s">
        <v>859</v>
      </c>
    </row>
    <row r="361" spans="1:6" x14ac:dyDescent="0.35">
      <c r="A361" s="57" t="s">
        <v>837</v>
      </c>
      <c r="B361" s="57" t="s">
        <v>12</v>
      </c>
      <c r="C361" s="57" t="s">
        <v>108</v>
      </c>
      <c r="D361" s="57" t="s">
        <v>47</v>
      </c>
      <c r="E361" s="57" t="s">
        <v>10</v>
      </c>
      <c r="F361" s="57" t="s">
        <v>860</v>
      </c>
    </row>
    <row r="362" spans="1:6" x14ac:dyDescent="0.35">
      <c r="A362" s="57" t="s">
        <v>837</v>
      </c>
      <c r="B362" s="57" t="s">
        <v>12</v>
      </c>
      <c r="C362" s="57" t="s">
        <v>110</v>
      </c>
      <c r="D362" s="57" t="s">
        <v>259</v>
      </c>
      <c r="E362" s="57" t="s">
        <v>10</v>
      </c>
      <c r="F362" s="57" t="s">
        <v>861</v>
      </c>
    </row>
    <row r="363" spans="1:6" x14ac:dyDescent="0.35">
      <c r="A363" s="57" t="s">
        <v>837</v>
      </c>
      <c r="B363" s="57" t="s">
        <v>49</v>
      </c>
      <c r="C363" s="57" t="s">
        <v>862</v>
      </c>
      <c r="D363" s="57" t="s">
        <v>863</v>
      </c>
      <c r="E363" s="57" t="s">
        <v>10</v>
      </c>
      <c r="F363" s="57" t="s">
        <v>864</v>
      </c>
    </row>
    <row r="364" spans="1:6" x14ac:dyDescent="0.35">
      <c r="A364" s="57" t="s">
        <v>837</v>
      </c>
      <c r="B364" s="57" t="s">
        <v>49</v>
      </c>
      <c r="C364" s="57" t="s">
        <v>865</v>
      </c>
      <c r="D364" s="57" t="s">
        <v>866</v>
      </c>
      <c r="E364" s="57" t="s">
        <v>10</v>
      </c>
      <c r="F364" s="57" t="s">
        <v>867</v>
      </c>
    </row>
    <row r="365" spans="1:6" x14ac:dyDescent="0.35">
      <c r="A365" s="57" t="s">
        <v>837</v>
      </c>
      <c r="B365" s="57" t="s">
        <v>49</v>
      </c>
      <c r="C365" s="57" t="s">
        <v>868</v>
      </c>
      <c r="D365" s="57" t="s">
        <v>869</v>
      </c>
      <c r="E365" s="57" t="s">
        <v>10</v>
      </c>
      <c r="F365" s="57" t="s">
        <v>870</v>
      </c>
    </row>
    <row r="366" spans="1:6" x14ac:dyDescent="0.35">
      <c r="A366" s="57" t="s">
        <v>837</v>
      </c>
      <c r="B366" s="57" t="s">
        <v>49</v>
      </c>
      <c r="C366" s="57" t="s">
        <v>871</v>
      </c>
      <c r="D366" s="57" t="s">
        <v>872</v>
      </c>
      <c r="E366" s="57" t="s">
        <v>10</v>
      </c>
      <c r="F366" s="57" t="s">
        <v>873</v>
      </c>
    </row>
    <row r="367" spans="1:6" x14ac:dyDescent="0.35">
      <c r="A367" s="57" t="s">
        <v>837</v>
      </c>
      <c r="B367" s="57" t="s">
        <v>49</v>
      </c>
      <c r="C367" s="57" t="s">
        <v>874</v>
      </c>
      <c r="D367" s="57" t="s">
        <v>875</v>
      </c>
      <c r="E367" s="57" t="s">
        <v>10</v>
      </c>
      <c r="F367" s="57" t="s">
        <v>876</v>
      </c>
    </row>
    <row r="368" spans="1:6" x14ac:dyDescent="0.35">
      <c r="A368" s="57" t="s">
        <v>837</v>
      </c>
      <c r="B368" s="57" t="s">
        <v>49</v>
      </c>
      <c r="C368" s="57" t="s">
        <v>877</v>
      </c>
      <c r="D368" s="57" t="s">
        <v>878</v>
      </c>
      <c r="E368" s="57" t="s">
        <v>10</v>
      </c>
      <c r="F368" s="57" t="s">
        <v>879</v>
      </c>
    </row>
    <row r="369" spans="1:6" x14ac:dyDescent="0.35">
      <c r="A369" s="57" t="s">
        <v>837</v>
      </c>
      <c r="B369" s="57" t="s">
        <v>49</v>
      </c>
      <c r="C369" s="57" t="s">
        <v>880</v>
      </c>
      <c r="D369" s="57" t="s">
        <v>881</v>
      </c>
      <c r="E369" s="57" t="s">
        <v>10</v>
      </c>
      <c r="F369" s="57" t="s">
        <v>882</v>
      </c>
    </row>
    <row r="370" spans="1:6" x14ac:dyDescent="0.35">
      <c r="A370" s="57" t="s">
        <v>837</v>
      </c>
      <c r="B370" s="57" t="s">
        <v>62</v>
      </c>
      <c r="C370" s="57" t="s">
        <v>883</v>
      </c>
      <c r="D370" s="57" t="s">
        <v>884</v>
      </c>
      <c r="E370" s="57" t="s">
        <v>275</v>
      </c>
      <c r="F370" s="57" t="s">
        <v>885</v>
      </c>
    </row>
    <row r="371" spans="1:6" x14ac:dyDescent="0.35">
      <c r="A371" s="57" t="s">
        <v>837</v>
      </c>
      <c r="B371" s="57" t="s">
        <v>62</v>
      </c>
      <c r="C371" s="57" t="s">
        <v>886</v>
      </c>
      <c r="D371" s="57" t="s">
        <v>887</v>
      </c>
      <c r="E371" s="57" t="s">
        <v>10</v>
      </c>
      <c r="F371" s="57" t="s">
        <v>888</v>
      </c>
    </row>
    <row r="372" spans="1:6" x14ac:dyDescent="0.35">
      <c r="A372" s="57" t="s">
        <v>837</v>
      </c>
      <c r="B372" s="57" t="s">
        <v>62</v>
      </c>
      <c r="C372" s="57" t="s">
        <v>889</v>
      </c>
      <c r="D372" s="57" t="s">
        <v>890</v>
      </c>
      <c r="E372" s="57" t="s">
        <v>10</v>
      </c>
      <c r="F372" s="57" t="s">
        <v>891</v>
      </c>
    </row>
    <row r="373" spans="1:6" x14ac:dyDescent="0.35">
      <c r="A373" s="57" t="s">
        <v>837</v>
      </c>
      <c r="B373" s="57" t="s">
        <v>72</v>
      </c>
      <c r="C373" s="57" t="s">
        <v>892</v>
      </c>
      <c r="D373" s="57" t="s">
        <v>893</v>
      </c>
      <c r="E373" s="57" t="s">
        <v>10</v>
      </c>
      <c r="F373" s="57" t="s">
        <v>894</v>
      </c>
    </row>
    <row r="374" spans="1:6" x14ac:dyDescent="0.35">
      <c r="A374" s="57" t="s">
        <v>837</v>
      </c>
      <c r="B374" s="57" t="s">
        <v>72</v>
      </c>
      <c r="C374" s="57" t="s">
        <v>895</v>
      </c>
      <c r="D374" s="57" t="s">
        <v>896</v>
      </c>
      <c r="E374" s="57" t="s">
        <v>10</v>
      </c>
      <c r="F374" s="57" t="s">
        <v>897</v>
      </c>
    </row>
    <row r="375" spans="1:6" x14ac:dyDescent="0.35">
      <c r="A375" s="57" t="s">
        <v>837</v>
      </c>
      <c r="B375" s="57" t="s">
        <v>78</v>
      </c>
      <c r="C375" s="57" t="s">
        <v>898</v>
      </c>
      <c r="D375" s="57" t="s">
        <v>899</v>
      </c>
      <c r="E375" s="57" t="s">
        <v>10</v>
      </c>
      <c r="F375" s="57" t="s">
        <v>900</v>
      </c>
    </row>
    <row r="376" spans="1:6" x14ac:dyDescent="0.35">
      <c r="A376" s="57" t="s">
        <v>901</v>
      </c>
      <c r="B376" s="57" t="s">
        <v>7</v>
      </c>
      <c r="C376" s="57" t="s">
        <v>8</v>
      </c>
      <c r="D376" s="57" t="s">
        <v>902</v>
      </c>
      <c r="E376" s="57" t="s">
        <v>10</v>
      </c>
      <c r="F376" s="57" t="s">
        <v>903</v>
      </c>
    </row>
    <row r="377" spans="1:6" x14ac:dyDescent="0.35">
      <c r="A377" s="57" t="s">
        <v>901</v>
      </c>
      <c r="B377" s="57" t="s">
        <v>12</v>
      </c>
      <c r="C377" s="57" t="s">
        <v>13</v>
      </c>
      <c r="D377" s="57" t="s">
        <v>87</v>
      </c>
      <c r="E377" s="57" t="s">
        <v>10</v>
      </c>
      <c r="F377" s="57" t="s">
        <v>904</v>
      </c>
    </row>
    <row r="378" spans="1:6" x14ac:dyDescent="0.35">
      <c r="A378" s="57" t="s">
        <v>901</v>
      </c>
      <c r="B378" s="57" t="s">
        <v>12</v>
      </c>
      <c r="C378" s="57" t="s">
        <v>16</v>
      </c>
      <c r="D378" s="57" t="s">
        <v>186</v>
      </c>
      <c r="E378" s="57" t="s">
        <v>10</v>
      </c>
      <c r="F378" s="57" t="s">
        <v>905</v>
      </c>
    </row>
    <row r="379" spans="1:6" x14ac:dyDescent="0.35">
      <c r="A379" s="57" t="s">
        <v>901</v>
      </c>
      <c r="B379" s="57" t="s">
        <v>12</v>
      </c>
      <c r="C379" s="57" t="s">
        <v>19</v>
      </c>
      <c r="D379" s="57" t="s">
        <v>326</v>
      </c>
      <c r="E379" s="57" t="s">
        <v>10</v>
      </c>
      <c r="F379" s="57" t="s">
        <v>906</v>
      </c>
    </row>
    <row r="380" spans="1:6" x14ac:dyDescent="0.35">
      <c r="A380" s="57" t="s">
        <v>901</v>
      </c>
      <c r="B380" s="57" t="s">
        <v>12</v>
      </c>
      <c r="C380" s="57" t="s">
        <v>22</v>
      </c>
      <c r="D380" s="57" t="s">
        <v>907</v>
      </c>
      <c r="E380" s="57" t="s">
        <v>10</v>
      </c>
      <c r="F380" s="57" t="s">
        <v>908</v>
      </c>
    </row>
    <row r="381" spans="1:6" x14ac:dyDescent="0.35">
      <c r="A381" s="57" t="s">
        <v>901</v>
      </c>
      <c r="B381" s="57" t="s">
        <v>12</v>
      </c>
      <c r="C381" s="57" t="s">
        <v>25</v>
      </c>
      <c r="D381" s="57" t="s">
        <v>93</v>
      </c>
      <c r="E381" s="57" t="s">
        <v>10</v>
      </c>
      <c r="F381" s="57" t="s">
        <v>909</v>
      </c>
    </row>
    <row r="382" spans="1:6" x14ac:dyDescent="0.35">
      <c r="A382" s="57" t="s">
        <v>901</v>
      </c>
      <c r="B382" s="57" t="s">
        <v>12</v>
      </c>
      <c r="C382" s="57" t="s">
        <v>28</v>
      </c>
      <c r="D382" s="57" t="s">
        <v>102</v>
      </c>
      <c r="E382" s="57" t="s">
        <v>10</v>
      </c>
      <c r="F382" s="57" t="s">
        <v>910</v>
      </c>
    </row>
    <row r="383" spans="1:6" x14ac:dyDescent="0.35">
      <c r="A383" s="57" t="s">
        <v>901</v>
      </c>
      <c r="B383" s="57" t="s">
        <v>12</v>
      </c>
      <c r="C383" s="57" t="s">
        <v>31</v>
      </c>
      <c r="D383" s="57" t="s">
        <v>911</v>
      </c>
      <c r="E383" s="57" t="s">
        <v>10</v>
      </c>
      <c r="F383" s="57" t="s">
        <v>912</v>
      </c>
    </row>
    <row r="384" spans="1:6" x14ac:dyDescent="0.35">
      <c r="A384" s="57" t="s">
        <v>901</v>
      </c>
      <c r="B384" s="57" t="s">
        <v>12</v>
      </c>
      <c r="C384" s="57" t="s">
        <v>34</v>
      </c>
      <c r="D384" s="57" t="s">
        <v>205</v>
      </c>
      <c r="E384" s="57" t="s">
        <v>10</v>
      </c>
      <c r="F384" s="57" t="s">
        <v>913</v>
      </c>
    </row>
    <row r="385" spans="1:6" x14ac:dyDescent="0.35">
      <c r="A385" s="57" t="s">
        <v>901</v>
      </c>
      <c r="B385" s="57" t="s">
        <v>12</v>
      </c>
      <c r="C385" s="57" t="s">
        <v>37</v>
      </c>
      <c r="D385" s="57" t="s">
        <v>47</v>
      </c>
      <c r="E385" s="57" t="s">
        <v>10</v>
      </c>
      <c r="F385" s="57" t="s">
        <v>914</v>
      </c>
    </row>
    <row r="386" spans="1:6" x14ac:dyDescent="0.35">
      <c r="A386" s="57" t="s">
        <v>901</v>
      </c>
      <c r="B386" s="57" t="s">
        <v>49</v>
      </c>
      <c r="C386" s="57" t="s">
        <v>915</v>
      </c>
      <c r="D386" s="57" t="s">
        <v>916</v>
      </c>
      <c r="E386" s="57" t="s">
        <v>10</v>
      </c>
      <c r="F386" s="57" t="s">
        <v>917</v>
      </c>
    </row>
    <row r="387" spans="1:6" x14ac:dyDescent="0.35">
      <c r="A387" s="57" t="s">
        <v>901</v>
      </c>
      <c r="B387" s="57" t="s">
        <v>49</v>
      </c>
      <c r="C387" s="57" t="s">
        <v>918</v>
      </c>
      <c r="D387" s="57" t="s">
        <v>919</v>
      </c>
      <c r="E387" s="57" t="s">
        <v>10</v>
      </c>
      <c r="F387" s="57" t="s">
        <v>920</v>
      </c>
    </row>
    <row r="388" spans="1:6" x14ac:dyDescent="0.35">
      <c r="A388" s="57" t="s">
        <v>901</v>
      </c>
      <c r="B388" s="57" t="s">
        <v>49</v>
      </c>
      <c r="C388" s="57" t="s">
        <v>921</v>
      </c>
      <c r="D388" s="57" t="s">
        <v>922</v>
      </c>
      <c r="E388" s="57" t="s">
        <v>10</v>
      </c>
      <c r="F388" s="57" t="s">
        <v>923</v>
      </c>
    </row>
    <row r="389" spans="1:6" x14ac:dyDescent="0.35">
      <c r="A389" s="57" t="s">
        <v>901</v>
      </c>
      <c r="B389" s="57" t="s">
        <v>49</v>
      </c>
      <c r="C389" s="57" t="s">
        <v>924</v>
      </c>
      <c r="D389" s="57" t="s">
        <v>925</v>
      </c>
      <c r="E389" s="57" t="s">
        <v>275</v>
      </c>
      <c r="F389" s="57" t="s">
        <v>926</v>
      </c>
    </row>
    <row r="390" spans="1:6" x14ac:dyDescent="0.35">
      <c r="A390" s="57" t="s">
        <v>901</v>
      </c>
      <c r="B390" s="57" t="s">
        <v>49</v>
      </c>
      <c r="C390" s="57" t="s">
        <v>927</v>
      </c>
      <c r="D390" s="57" t="s">
        <v>928</v>
      </c>
      <c r="E390" s="57" t="s">
        <v>10</v>
      </c>
      <c r="F390" s="57" t="s">
        <v>929</v>
      </c>
    </row>
    <row r="391" spans="1:6" x14ac:dyDescent="0.35">
      <c r="A391" s="57" t="s">
        <v>901</v>
      </c>
      <c r="B391" s="57" t="s">
        <v>62</v>
      </c>
      <c r="C391" s="57" t="s">
        <v>930</v>
      </c>
      <c r="D391" s="57" t="s">
        <v>931</v>
      </c>
      <c r="E391" s="57" t="s">
        <v>275</v>
      </c>
      <c r="F391" s="57" t="s">
        <v>932</v>
      </c>
    </row>
    <row r="392" spans="1:6" x14ac:dyDescent="0.35">
      <c r="A392" s="57" t="s">
        <v>901</v>
      </c>
      <c r="B392" s="57" t="s">
        <v>62</v>
      </c>
      <c r="C392" s="57" t="s">
        <v>933</v>
      </c>
      <c r="D392" s="57" t="s">
        <v>934</v>
      </c>
      <c r="E392" s="57" t="s">
        <v>10</v>
      </c>
      <c r="F392" s="57" t="s">
        <v>935</v>
      </c>
    </row>
    <row r="393" spans="1:6" x14ac:dyDescent="0.35">
      <c r="A393" s="57" t="s">
        <v>901</v>
      </c>
      <c r="B393" s="57" t="s">
        <v>72</v>
      </c>
      <c r="C393" s="57" t="s">
        <v>69</v>
      </c>
      <c r="D393" s="57" t="s">
        <v>936</v>
      </c>
      <c r="E393" s="57" t="s">
        <v>10</v>
      </c>
      <c r="F393" s="57" t="s">
        <v>937</v>
      </c>
    </row>
    <row r="394" spans="1:6" x14ac:dyDescent="0.35">
      <c r="A394" s="57" t="s">
        <v>901</v>
      </c>
      <c r="B394" s="57" t="s">
        <v>72</v>
      </c>
      <c r="C394" s="57" t="s">
        <v>938</v>
      </c>
      <c r="D394" s="57" t="s">
        <v>939</v>
      </c>
      <c r="E394" s="57" t="s">
        <v>10</v>
      </c>
      <c r="F394" s="57" t="s">
        <v>940</v>
      </c>
    </row>
    <row r="395" spans="1:6" x14ac:dyDescent="0.35">
      <c r="A395" s="57" t="s">
        <v>901</v>
      </c>
      <c r="B395" s="57" t="s">
        <v>78</v>
      </c>
      <c r="C395" s="57" t="s">
        <v>941</v>
      </c>
      <c r="D395" s="57" t="s">
        <v>942</v>
      </c>
      <c r="E395" s="57" t="s">
        <v>10</v>
      </c>
      <c r="F395" s="57" t="s">
        <v>943</v>
      </c>
    </row>
    <row r="396" spans="1:6" x14ac:dyDescent="0.35">
      <c r="A396" s="57" t="s">
        <v>944</v>
      </c>
      <c r="B396" s="57" t="s">
        <v>7</v>
      </c>
      <c r="C396" s="57" t="s">
        <v>8</v>
      </c>
      <c r="D396" s="57" t="s">
        <v>945</v>
      </c>
      <c r="E396" s="57" t="s">
        <v>10</v>
      </c>
      <c r="F396" s="57" t="s">
        <v>946</v>
      </c>
    </row>
    <row r="397" spans="1:6" x14ac:dyDescent="0.35">
      <c r="A397" s="57" t="s">
        <v>944</v>
      </c>
      <c r="B397" s="57" t="s">
        <v>12</v>
      </c>
      <c r="C397" s="57" t="s">
        <v>13</v>
      </c>
      <c r="D397" s="57" t="s">
        <v>947</v>
      </c>
      <c r="E397" s="57" t="s">
        <v>10</v>
      </c>
      <c r="F397" s="57" t="s">
        <v>948</v>
      </c>
    </row>
    <row r="398" spans="1:6" x14ac:dyDescent="0.35">
      <c r="A398" s="57" t="s">
        <v>944</v>
      </c>
      <c r="B398" s="57" t="s">
        <v>12</v>
      </c>
      <c r="C398" s="57" t="s">
        <v>16</v>
      </c>
      <c r="D398" s="57" t="s">
        <v>949</v>
      </c>
      <c r="E398" s="57" t="s">
        <v>10</v>
      </c>
      <c r="F398" s="57" t="s">
        <v>950</v>
      </c>
    </row>
    <row r="399" spans="1:6" x14ac:dyDescent="0.35">
      <c r="A399" s="57" t="s">
        <v>944</v>
      </c>
      <c r="B399" s="57" t="s">
        <v>12</v>
      </c>
      <c r="C399" s="57" t="s">
        <v>19</v>
      </c>
      <c r="D399" s="57" t="s">
        <v>951</v>
      </c>
      <c r="E399" s="57" t="s">
        <v>10</v>
      </c>
      <c r="F399" s="57" t="s">
        <v>952</v>
      </c>
    </row>
    <row r="400" spans="1:6" x14ac:dyDescent="0.35">
      <c r="A400" s="57" t="s">
        <v>944</v>
      </c>
      <c r="B400" s="57" t="s">
        <v>12</v>
      </c>
      <c r="C400" s="57" t="s">
        <v>22</v>
      </c>
      <c r="D400" s="57" t="s">
        <v>953</v>
      </c>
      <c r="E400" s="57" t="s">
        <v>10</v>
      </c>
      <c r="F400" s="57" t="s">
        <v>954</v>
      </c>
    </row>
    <row r="401" spans="1:6" x14ac:dyDescent="0.35">
      <c r="A401" s="57" t="s">
        <v>944</v>
      </c>
      <c r="B401" s="57" t="s">
        <v>12</v>
      </c>
      <c r="C401" s="57" t="s">
        <v>25</v>
      </c>
      <c r="D401" s="57" t="s">
        <v>246</v>
      </c>
      <c r="E401" s="57" t="s">
        <v>10</v>
      </c>
      <c r="F401" s="57" t="s">
        <v>955</v>
      </c>
    </row>
    <row r="402" spans="1:6" x14ac:dyDescent="0.35">
      <c r="A402" s="57" t="s">
        <v>944</v>
      </c>
      <c r="B402" s="57" t="s">
        <v>12</v>
      </c>
      <c r="C402" s="57" t="s">
        <v>28</v>
      </c>
      <c r="D402" s="57" t="s">
        <v>93</v>
      </c>
      <c r="E402" s="57" t="s">
        <v>10</v>
      </c>
      <c r="F402" s="57" t="s">
        <v>956</v>
      </c>
    </row>
    <row r="403" spans="1:6" x14ac:dyDescent="0.35">
      <c r="A403" s="57" t="s">
        <v>944</v>
      </c>
      <c r="B403" s="57" t="s">
        <v>12</v>
      </c>
      <c r="C403" s="57" t="s">
        <v>31</v>
      </c>
      <c r="D403" s="57" t="s">
        <v>957</v>
      </c>
      <c r="E403" s="57" t="s">
        <v>10</v>
      </c>
      <c r="F403" s="57" t="s">
        <v>958</v>
      </c>
    </row>
    <row r="404" spans="1:6" x14ac:dyDescent="0.35">
      <c r="A404" s="57" t="s">
        <v>944</v>
      </c>
      <c r="B404" s="57" t="s">
        <v>12</v>
      </c>
      <c r="C404" s="57" t="s">
        <v>34</v>
      </c>
      <c r="D404" s="57" t="s">
        <v>959</v>
      </c>
      <c r="E404" s="57" t="s">
        <v>10</v>
      </c>
      <c r="F404" s="57" t="s">
        <v>960</v>
      </c>
    </row>
    <row r="405" spans="1:6" x14ac:dyDescent="0.35">
      <c r="A405" s="57" t="s">
        <v>944</v>
      </c>
      <c r="B405" s="57" t="s">
        <v>12</v>
      </c>
      <c r="C405" s="57" t="s">
        <v>37</v>
      </c>
      <c r="D405" s="57" t="s">
        <v>256</v>
      </c>
      <c r="E405" s="57" t="s">
        <v>10</v>
      </c>
      <c r="F405" s="57" t="s">
        <v>961</v>
      </c>
    </row>
    <row r="406" spans="1:6" x14ac:dyDescent="0.35">
      <c r="A406" s="57" t="s">
        <v>944</v>
      </c>
      <c r="B406" s="57" t="s">
        <v>12</v>
      </c>
      <c r="C406" s="57" t="s">
        <v>40</v>
      </c>
      <c r="D406" s="57" t="s">
        <v>962</v>
      </c>
      <c r="E406" s="57" t="s">
        <v>10</v>
      </c>
      <c r="F406" s="57" t="s">
        <v>963</v>
      </c>
    </row>
    <row r="407" spans="1:6" x14ac:dyDescent="0.35">
      <c r="A407" s="57" t="s">
        <v>944</v>
      </c>
      <c r="B407" s="57" t="s">
        <v>12</v>
      </c>
      <c r="C407" s="57" t="s">
        <v>43</v>
      </c>
      <c r="D407" s="57" t="s">
        <v>964</v>
      </c>
      <c r="E407" s="57" t="s">
        <v>10</v>
      </c>
      <c r="F407" s="57" t="s">
        <v>965</v>
      </c>
    </row>
    <row r="408" spans="1:6" x14ac:dyDescent="0.35">
      <c r="A408" s="57" t="s">
        <v>944</v>
      </c>
      <c r="B408" s="57" t="s">
        <v>12</v>
      </c>
      <c r="C408" s="57" t="s">
        <v>46</v>
      </c>
      <c r="D408" s="57" t="s">
        <v>966</v>
      </c>
      <c r="E408" s="57" t="s">
        <v>10</v>
      </c>
      <c r="F408" s="57" t="s">
        <v>967</v>
      </c>
    </row>
    <row r="409" spans="1:6" x14ac:dyDescent="0.35">
      <c r="A409" s="57" t="s">
        <v>944</v>
      </c>
      <c r="B409" s="57" t="s">
        <v>12</v>
      </c>
      <c r="C409" s="57" t="s">
        <v>108</v>
      </c>
      <c r="D409" s="57" t="s">
        <v>968</v>
      </c>
      <c r="E409" s="57" t="s">
        <v>10</v>
      </c>
      <c r="F409" s="57" t="s">
        <v>969</v>
      </c>
    </row>
    <row r="410" spans="1:6" x14ac:dyDescent="0.35">
      <c r="A410" s="57" t="s">
        <v>944</v>
      </c>
      <c r="B410" s="57" t="s">
        <v>12</v>
      </c>
      <c r="C410" s="57" t="s">
        <v>110</v>
      </c>
      <c r="D410" s="57" t="s">
        <v>41</v>
      </c>
      <c r="E410" s="57" t="s">
        <v>10</v>
      </c>
      <c r="F410" s="57" t="s">
        <v>970</v>
      </c>
    </row>
    <row r="411" spans="1:6" x14ac:dyDescent="0.35">
      <c r="A411" s="57" t="s">
        <v>944</v>
      </c>
      <c r="B411" s="57" t="s">
        <v>12</v>
      </c>
      <c r="C411" s="57" t="s">
        <v>63</v>
      </c>
      <c r="D411" s="57" t="s">
        <v>971</v>
      </c>
      <c r="E411" s="57" t="s">
        <v>10</v>
      </c>
      <c r="F411" s="57" t="s">
        <v>972</v>
      </c>
    </row>
    <row r="412" spans="1:6" x14ac:dyDescent="0.35">
      <c r="A412" s="57" t="s">
        <v>944</v>
      </c>
      <c r="B412" s="57" t="s">
        <v>49</v>
      </c>
      <c r="C412" s="57" t="s">
        <v>973</v>
      </c>
      <c r="D412" s="57" t="s">
        <v>974</v>
      </c>
      <c r="E412" s="57" t="s">
        <v>10</v>
      </c>
      <c r="F412" s="57" t="s">
        <v>975</v>
      </c>
    </row>
    <row r="413" spans="1:6" x14ac:dyDescent="0.35">
      <c r="A413" s="57" t="s">
        <v>944</v>
      </c>
      <c r="B413" s="57" t="s">
        <v>49</v>
      </c>
      <c r="C413" s="57" t="s">
        <v>976</v>
      </c>
      <c r="D413" s="57" t="s">
        <v>977</v>
      </c>
      <c r="E413" s="57" t="s">
        <v>10</v>
      </c>
      <c r="F413" s="57" t="s">
        <v>978</v>
      </c>
    </row>
    <row r="414" spans="1:6" x14ac:dyDescent="0.35">
      <c r="A414" s="57" t="s">
        <v>944</v>
      </c>
      <c r="B414" s="57" t="s">
        <v>49</v>
      </c>
      <c r="C414" s="57" t="s">
        <v>979</v>
      </c>
      <c r="D414" s="57" t="s">
        <v>980</v>
      </c>
      <c r="E414" s="57" t="s">
        <v>10</v>
      </c>
      <c r="F414" s="57" t="s">
        <v>981</v>
      </c>
    </row>
    <row r="415" spans="1:6" x14ac:dyDescent="0.35">
      <c r="A415" s="57" t="s">
        <v>944</v>
      </c>
      <c r="B415" s="57" t="s">
        <v>49</v>
      </c>
      <c r="C415" s="57" t="s">
        <v>982</v>
      </c>
      <c r="D415" s="57" t="s">
        <v>983</v>
      </c>
      <c r="E415" s="57" t="s">
        <v>10</v>
      </c>
      <c r="F415" s="57" t="s">
        <v>984</v>
      </c>
    </row>
    <row r="416" spans="1:6" x14ac:dyDescent="0.35">
      <c r="A416" s="57" t="s">
        <v>944</v>
      </c>
      <c r="B416" s="57" t="s">
        <v>49</v>
      </c>
      <c r="C416" s="57" t="s">
        <v>985</v>
      </c>
      <c r="D416" s="57" t="s">
        <v>986</v>
      </c>
      <c r="E416" s="57" t="s">
        <v>275</v>
      </c>
      <c r="F416" s="57" t="s">
        <v>987</v>
      </c>
    </row>
    <row r="417" spans="1:6" x14ac:dyDescent="0.35">
      <c r="A417" s="57" t="s">
        <v>944</v>
      </c>
      <c r="B417" s="57" t="s">
        <v>49</v>
      </c>
      <c r="C417" s="57" t="s">
        <v>988</v>
      </c>
      <c r="D417" s="57" t="s">
        <v>989</v>
      </c>
      <c r="E417" s="57" t="s">
        <v>10</v>
      </c>
      <c r="F417" s="57" t="s">
        <v>990</v>
      </c>
    </row>
    <row r="418" spans="1:6" x14ac:dyDescent="0.35">
      <c r="A418" s="57" t="s">
        <v>944</v>
      </c>
      <c r="B418" s="57" t="s">
        <v>49</v>
      </c>
      <c r="C418" s="57" t="s">
        <v>991</v>
      </c>
      <c r="D418" s="57" t="s">
        <v>992</v>
      </c>
      <c r="E418" s="57" t="s">
        <v>10</v>
      </c>
      <c r="F418" s="57" t="s">
        <v>993</v>
      </c>
    </row>
    <row r="419" spans="1:6" x14ac:dyDescent="0.35">
      <c r="A419" s="57" t="s">
        <v>944</v>
      </c>
      <c r="B419" s="57" t="s">
        <v>49</v>
      </c>
      <c r="C419" s="57" t="s">
        <v>994</v>
      </c>
      <c r="D419" s="57" t="s">
        <v>995</v>
      </c>
      <c r="E419" s="57" t="s">
        <v>10</v>
      </c>
      <c r="F419" s="57" t="s">
        <v>996</v>
      </c>
    </row>
    <row r="420" spans="1:6" x14ac:dyDescent="0.35">
      <c r="A420" s="57" t="s">
        <v>944</v>
      </c>
      <c r="B420" s="57" t="s">
        <v>62</v>
      </c>
      <c r="C420" s="57" t="s">
        <v>997</v>
      </c>
      <c r="D420" s="57" t="s">
        <v>998</v>
      </c>
      <c r="E420" s="57" t="s">
        <v>10</v>
      </c>
      <c r="F420" s="57" t="s">
        <v>999</v>
      </c>
    </row>
    <row r="421" spans="1:6" x14ac:dyDescent="0.35">
      <c r="A421" s="57" t="s">
        <v>944</v>
      </c>
      <c r="B421" s="57" t="s">
        <v>62</v>
      </c>
      <c r="C421" s="57" t="s">
        <v>1000</v>
      </c>
      <c r="D421" s="57" t="s">
        <v>1001</v>
      </c>
      <c r="E421" s="57" t="s">
        <v>10</v>
      </c>
      <c r="F421" s="57" t="s">
        <v>1002</v>
      </c>
    </row>
    <row r="422" spans="1:6" x14ac:dyDescent="0.35">
      <c r="A422" s="57" t="s">
        <v>944</v>
      </c>
      <c r="B422" s="57" t="s">
        <v>62</v>
      </c>
      <c r="C422" s="57" t="s">
        <v>1003</v>
      </c>
      <c r="D422" s="57" t="s">
        <v>1004</v>
      </c>
      <c r="E422" s="57" t="s">
        <v>275</v>
      </c>
      <c r="F422" s="57" t="s">
        <v>1005</v>
      </c>
    </row>
    <row r="423" spans="1:6" x14ac:dyDescent="0.35">
      <c r="A423" s="57" t="s">
        <v>944</v>
      </c>
      <c r="B423" s="57" t="s">
        <v>72</v>
      </c>
      <c r="C423" s="57" t="s">
        <v>1006</v>
      </c>
      <c r="D423" s="57" t="s">
        <v>1007</v>
      </c>
      <c r="E423" s="57" t="s">
        <v>10</v>
      </c>
      <c r="F423" s="57" t="s">
        <v>1008</v>
      </c>
    </row>
    <row r="424" spans="1:6" x14ac:dyDescent="0.35">
      <c r="A424" s="57" t="s">
        <v>944</v>
      </c>
      <c r="B424" s="57" t="s">
        <v>72</v>
      </c>
      <c r="C424" s="57" t="s">
        <v>1009</v>
      </c>
      <c r="D424" s="57" t="s">
        <v>1010</v>
      </c>
      <c r="E424" s="57" t="s">
        <v>10</v>
      </c>
      <c r="F424" s="57" t="s">
        <v>1011</v>
      </c>
    </row>
    <row r="425" spans="1:6" x14ac:dyDescent="0.35">
      <c r="A425" s="57" t="s">
        <v>944</v>
      </c>
      <c r="B425" s="57" t="s">
        <v>72</v>
      </c>
      <c r="C425" s="57" t="s">
        <v>1012</v>
      </c>
      <c r="D425" s="57" t="s">
        <v>1013</v>
      </c>
      <c r="E425" s="57" t="s">
        <v>10</v>
      </c>
      <c r="F425" s="57" t="s">
        <v>1014</v>
      </c>
    </row>
    <row r="426" spans="1:6" x14ac:dyDescent="0.35">
      <c r="A426" s="57" t="s">
        <v>944</v>
      </c>
      <c r="B426" s="57" t="s">
        <v>72</v>
      </c>
      <c r="C426" s="57" t="s">
        <v>1015</v>
      </c>
      <c r="D426" s="57" t="s">
        <v>1016</v>
      </c>
      <c r="E426" s="57" t="s">
        <v>10</v>
      </c>
      <c r="F426" s="57" t="s">
        <v>1017</v>
      </c>
    </row>
    <row r="427" spans="1:6" x14ac:dyDescent="0.35">
      <c r="A427" s="57" t="s">
        <v>944</v>
      </c>
      <c r="B427" s="57" t="s">
        <v>78</v>
      </c>
      <c r="C427" s="57" t="s">
        <v>1018</v>
      </c>
      <c r="D427" s="57" t="s">
        <v>1019</v>
      </c>
      <c r="E427" s="57" t="s">
        <v>10</v>
      </c>
      <c r="F427" s="57" t="s">
        <v>1020</v>
      </c>
    </row>
    <row r="428" spans="1:6" x14ac:dyDescent="0.35">
      <c r="A428" s="57" t="s">
        <v>1021</v>
      </c>
      <c r="B428" s="57" t="s">
        <v>7</v>
      </c>
      <c r="C428" s="57" t="s">
        <v>8</v>
      </c>
      <c r="D428" s="57" t="s">
        <v>1022</v>
      </c>
      <c r="E428" s="57" t="s">
        <v>10</v>
      </c>
      <c r="F428" s="57" t="s">
        <v>1023</v>
      </c>
    </row>
    <row r="429" spans="1:6" x14ac:dyDescent="0.35">
      <c r="A429" s="57" t="s">
        <v>1021</v>
      </c>
      <c r="B429" s="57" t="s">
        <v>12</v>
      </c>
      <c r="C429" s="57" t="s">
        <v>13</v>
      </c>
      <c r="D429" s="57" t="s">
        <v>242</v>
      </c>
      <c r="E429" s="57" t="s">
        <v>10</v>
      </c>
      <c r="F429" s="57" t="s">
        <v>1024</v>
      </c>
    </row>
    <row r="430" spans="1:6" x14ac:dyDescent="0.35">
      <c r="A430" s="57" t="s">
        <v>1021</v>
      </c>
      <c r="B430" s="57" t="s">
        <v>12</v>
      </c>
      <c r="C430" s="57" t="s">
        <v>16</v>
      </c>
      <c r="D430" s="57" t="s">
        <v>1025</v>
      </c>
      <c r="E430" s="57" t="s">
        <v>10</v>
      </c>
      <c r="F430" s="57" t="s">
        <v>1026</v>
      </c>
    </row>
    <row r="431" spans="1:6" x14ac:dyDescent="0.35">
      <c r="A431" s="57" t="s">
        <v>1021</v>
      </c>
      <c r="B431" s="57" t="s">
        <v>12</v>
      </c>
      <c r="C431" s="57" t="s">
        <v>19</v>
      </c>
      <c r="D431" s="57" t="s">
        <v>1027</v>
      </c>
      <c r="E431" s="57" t="s">
        <v>10</v>
      </c>
      <c r="F431" s="57" t="s">
        <v>1028</v>
      </c>
    </row>
    <row r="432" spans="1:6" x14ac:dyDescent="0.35">
      <c r="A432" s="57" t="s">
        <v>1021</v>
      </c>
      <c r="B432" s="57" t="s">
        <v>12</v>
      </c>
      <c r="C432" s="57" t="s">
        <v>22</v>
      </c>
      <c r="D432" s="57" t="s">
        <v>196</v>
      </c>
      <c r="E432" s="57" t="s">
        <v>10</v>
      </c>
      <c r="F432" s="57" t="s">
        <v>1029</v>
      </c>
    </row>
    <row r="433" spans="1:6" x14ac:dyDescent="0.35">
      <c r="A433" s="57" t="s">
        <v>1021</v>
      </c>
      <c r="B433" s="57" t="s">
        <v>12</v>
      </c>
      <c r="C433" s="57" t="s">
        <v>25</v>
      </c>
      <c r="D433" s="57" t="s">
        <v>414</v>
      </c>
      <c r="E433" s="57" t="s">
        <v>10</v>
      </c>
      <c r="F433" s="57" t="s">
        <v>1030</v>
      </c>
    </row>
    <row r="434" spans="1:6" x14ac:dyDescent="0.35">
      <c r="A434" s="57" t="s">
        <v>1021</v>
      </c>
      <c r="B434" s="57" t="s">
        <v>12</v>
      </c>
      <c r="C434" s="57" t="s">
        <v>28</v>
      </c>
      <c r="D434" s="57" t="s">
        <v>29</v>
      </c>
      <c r="E434" s="57" t="s">
        <v>10</v>
      </c>
      <c r="F434" s="57" t="s">
        <v>1031</v>
      </c>
    </row>
    <row r="435" spans="1:6" x14ac:dyDescent="0.35">
      <c r="A435" s="57" t="s">
        <v>1021</v>
      </c>
      <c r="B435" s="57" t="s">
        <v>12</v>
      </c>
      <c r="C435" s="57" t="s">
        <v>34</v>
      </c>
      <c r="D435" s="57" t="s">
        <v>1032</v>
      </c>
      <c r="E435" s="57" t="s">
        <v>10</v>
      </c>
      <c r="F435" s="57" t="s">
        <v>1033</v>
      </c>
    </row>
    <row r="436" spans="1:6" x14ac:dyDescent="0.35">
      <c r="A436" s="57" t="s">
        <v>1021</v>
      </c>
      <c r="B436" s="57" t="s">
        <v>12</v>
      </c>
      <c r="C436" s="57" t="s">
        <v>37</v>
      </c>
      <c r="D436" s="57" t="s">
        <v>111</v>
      </c>
      <c r="E436" s="57" t="s">
        <v>10</v>
      </c>
      <c r="F436" s="57" t="s">
        <v>1034</v>
      </c>
    </row>
    <row r="437" spans="1:6" x14ac:dyDescent="0.35">
      <c r="A437" s="57" t="s">
        <v>1021</v>
      </c>
      <c r="B437" s="57" t="s">
        <v>12</v>
      </c>
      <c r="C437" s="57" t="s">
        <v>40</v>
      </c>
      <c r="D437" s="57" t="s">
        <v>1035</v>
      </c>
      <c r="E437" s="57" t="s">
        <v>10</v>
      </c>
      <c r="F437" s="57" t="s">
        <v>1036</v>
      </c>
    </row>
    <row r="438" spans="1:6" x14ac:dyDescent="0.35">
      <c r="A438" s="57" t="s">
        <v>1021</v>
      </c>
      <c r="B438" s="57" t="s">
        <v>12</v>
      </c>
      <c r="C438" s="57" t="s">
        <v>43</v>
      </c>
      <c r="D438" s="57" t="s">
        <v>41</v>
      </c>
      <c r="E438" s="57" t="s">
        <v>10</v>
      </c>
      <c r="F438" s="57" t="s">
        <v>1037</v>
      </c>
    </row>
    <row r="439" spans="1:6" x14ac:dyDescent="0.35">
      <c r="A439" s="57" t="s">
        <v>1021</v>
      </c>
      <c r="B439" s="57" t="s">
        <v>12</v>
      </c>
      <c r="C439" s="57" t="s">
        <v>46</v>
      </c>
      <c r="D439" s="57" t="s">
        <v>47</v>
      </c>
      <c r="E439" s="57" t="s">
        <v>10</v>
      </c>
      <c r="F439" s="57" t="s">
        <v>1038</v>
      </c>
    </row>
    <row r="440" spans="1:6" x14ac:dyDescent="0.35">
      <c r="A440" s="57" t="s">
        <v>1021</v>
      </c>
      <c r="B440" s="57" t="s">
        <v>49</v>
      </c>
      <c r="C440" s="57" t="s">
        <v>1039</v>
      </c>
      <c r="D440" s="57" t="s">
        <v>1040</v>
      </c>
      <c r="E440" s="57" t="s">
        <v>10</v>
      </c>
      <c r="F440" s="57" t="s">
        <v>1041</v>
      </c>
    </row>
    <row r="441" spans="1:6" x14ac:dyDescent="0.35">
      <c r="A441" s="57" t="s">
        <v>1021</v>
      </c>
      <c r="B441" s="57" t="s">
        <v>49</v>
      </c>
      <c r="C441" s="57" t="s">
        <v>1042</v>
      </c>
      <c r="D441" s="57" t="s">
        <v>1043</v>
      </c>
      <c r="E441" s="57" t="s">
        <v>275</v>
      </c>
      <c r="F441" s="57" t="s">
        <v>1044</v>
      </c>
    </row>
    <row r="442" spans="1:6" x14ac:dyDescent="0.35">
      <c r="A442" s="57" t="s">
        <v>1021</v>
      </c>
      <c r="B442" s="57" t="s">
        <v>49</v>
      </c>
      <c r="C442" s="57" t="s">
        <v>1045</v>
      </c>
      <c r="D442" s="57" t="s">
        <v>1046</v>
      </c>
      <c r="E442" s="57" t="s">
        <v>10</v>
      </c>
      <c r="F442" s="57" t="s">
        <v>1047</v>
      </c>
    </row>
    <row r="443" spans="1:6" x14ac:dyDescent="0.35">
      <c r="A443" s="57" t="s">
        <v>1021</v>
      </c>
      <c r="B443" s="57" t="s">
        <v>49</v>
      </c>
      <c r="C443" s="57" t="s">
        <v>1048</v>
      </c>
      <c r="D443" s="57" t="s">
        <v>1049</v>
      </c>
      <c r="E443" s="57" t="s">
        <v>10</v>
      </c>
      <c r="F443" s="57" t="s">
        <v>1050</v>
      </c>
    </row>
    <row r="444" spans="1:6" x14ac:dyDescent="0.35">
      <c r="A444" s="57" t="s">
        <v>1021</v>
      </c>
      <c r="B444" s="57" t="s">
        <v>49</v>
      </c>
      <c r="C444" s="57" t="s">
        <v>1051</v>
      </c>
      <c r="D444" s="57" t="s">
        <v>1052</v>
      </c>
      <c r="E444" s="57" t="s">
        <v>10</v>
      </c>
      <c r="F444" s="57" t="s">
        <v>1053</v>
      </c>
    </row>
    <row r="445" spans="1:6" x14ac:dyDescent="0.35">
      <c r="A445" s="57" t="s">
        <v>1021</v>
      </c>
      <c r="B445" s="57" t="s">
        <v>49</v>
      </c>
      <c r="C445" s="57" t="s">
        <v>1054</v>
      </c>
      <c r="D445" s="57" t="s">
        <v>1055</v>
      </c>
      <c r="E445" s="57" t="s">
        <v>10</v>
      </c>
      <c r="F445" s="57" t="s">
        <v>1056</v>
      </c>
    </row>
    <row r="446" spans="1:6" x14ac:dyDescent="0.35">
      <c r="A446" s="57" t="s">
        <v>1021</v>
      </c>
      <c r="B446" s="57" t="s">
        <v>49</v>
      </c>
      <c r="C446" s="57" t="s">
        <v>1057</v>
      </c>
      <c r="D446" s="57" t="s">
        <v>1058</v>
      </c>
      <c r="E446" s="57" t="s">
        <v>10</v>
      </c>
      <c r="F446" s="57" t="s">
        <v>1059</v>
      </c>
    </row>
    <row r="447" spans="1:6" x14ac:dyDescent="0.35">
      <c r="A447" s="57" t="s">
        <v>1021</v>
      </c>
      <c r="B447" s="57" t="s">
        <v>62</v>
      </c>
      <c r="C447" s="57" t="s">
        <v>1060</v>
      </c>
      <c r="D447" s="57" t="s">
        <v>1061</v>
      </c>
      <c r="E447" s="57" t="s">
        <v>10</v>
      </c>
      <c r="F447" s="57" t="s">
        <v>1062</v>
      </c>
    </row>
    <row r="448" spans="1:6" x14ac:dyDescent="0.35">
      <c r="A448" s="57" t="s">
        <v>1021</v>
      </c>
      <c r="B448" s="57" t="s">
        <v>62</v>
      </c>
      <c r="C448" s="57" t="s">
        <v>1063</v>
      </c>
      <c r="D448" s="57" t="s">
        <v>1064</v>
      </c>
      <c r="E448" s="57" t="s">
        <v>10</v>
      </c>
      <c r="F448" s="57" t="s">
        <v>1065</v>
      </c>
    </row>
    <row r="449" spans="1:6" x14ac:dyDescent="0.35">
      <c r="A449" s="57" t="s">
        <v>1021</v>
      </c>
      <c r="B449" s="57" t="s">
        <v>62</v>
      </c>
      <c r="C449" s="57" t="s">
        <v>1066</v>
      </c>
      <c r="D449" s="57" t="s">
        <v>1067</v>
      </c>
      <c r="E449" s="57" t="s">
        <v>10</v>
      </c>
      <c r="F449" s="57" t="s">
        <v>1068</v>
      </c>
    </row>
    <row r="450" spans="1:6" x14ac:dyDescent="0.35">
      <c r="A450" s="57" t="s">
        <v>1021</v>
      </c>
      <c r="B450" s="57" t="s">
        <v>62</v>
      </c>
      <c r="C450" s="57" t="s">
        <v>1069</v>
      </c>
      <c r="D450" s="57" t="s">
        <v>1070</v>
      </c>
      <c r="E450" s="57" t="s">
        <v>10</v>
      </c>
      <c r="F450" s="57" t="s">
        <v>1071</v>
      </c>
    </row>
    <row r="451" spans="1:6" x14ac:dyDescent="0.35">
      <c r="A451" s="57" t="s">
        <v>1021</v>
      </c>
      <c r="B451" s="57" t="s">
        <v>62</v>
      </c>
      <c r="C451" s="57" t="s">
        <v>1072</v>
      </c>
      <c r="D451" s="57" t="s">
        <v>1073</v>
      </c>
      <c r="E451" s="57" t="s">
        <v>10</v>
      </c>
      <c r="F451" s="57" t="s">
        <v>1074</v>
      </c>
    </row>
    <row r="452" spans="1:6" x14ac:dyDescent="0.35">
      <c r="A452" s="57" t="s">
        <v>1021</v>
      </c>
      <c r="B452" s="57" t="s">
        <v>62</v>
      </c>
      <c r="C452" s="57" t="s">
        <v>1075</v>
      </c>
      <c r="D452" s="57" t="s">
        <v>1076</v>
      </c>
      <c r="E452" s="57" t="s">
        <v>10</v>
      </c>
      <c r="F452" s="57" t="s">
        <v>1077</v>
      </c>
    </row>
    <row r="453" spans="1:6" x14ac:dyDescent="0.35">
      <c r="A453" s="57" t="s">
        <v>1021</v>
      </c>
      <c r="B453" s="57" t="s">
        <v>62</v>
      </c>
      <c r="C453" s="57" t="s">
        <v>1078</v>
      </c>
      <c r="D453" s="57" t="s">
        <v>1079</v>
      </c>
      <c r="E453" s="57" t="s">
        <v>10</v>
      </c>
      <c r="F453" s="57" t="s">
        <v>1080</v>
      </c>
    </row>
    <row r="454" spans="1:6" x14ac:dyDescent="0.35">
      <c r="A454" s="57" t="s">
        <v>1021</v>
      </c>
      <c r="B454" s="57" t="s">
        <v>72</v>
      </c>
      <c r="C454" s="57" t="s">
        <v>1081</v>
      </c>
      <c r="D454" s="57" t="s">
        <v>1082</v>
      </c>
      <c r="E454" s="57" t="s">
        <v>10</v>
      </c>
      <c r="F454" s="57" t="s">
        <v>1083</v>
      </c>
    </row>
    <row r="455" spans="1:6" x14ac:dyDescent="0.35">
      <c r="A455" s="57" t="s">
        <v>1021</v>
      </c>
      <c r="B455" s="57" t="s">
        <v>72</v>
      </c>
      <c r="C455" s="57" t="s">
        <v>1084</v>
      </c>
      <c r="D455" s="57" t="s">
        <v>1085</v>
      </c>
      <c r="E455" s="57" t="s">
        <v>10</v>
      </c>
      <c r="F455" s="57" t="s">
        <v>1086</v>
      </c>
    </row>
    <row r="456" spans="1:6" x14ac:dyDescent="0.35">
      <c r="A456" s="57" t="s">
        <v>1021</v>
      </c>
      <c r="B456" s="57" t="s">
        <v>78</v>
      </c>
      <c r="C456" s="57" t="s">
        <v>1087</v>
      </c>
      <c r="D456" s="57" t="s">
        <v>1088</v>
      </c>
      <c r="E456" s="57" t="s">
        <v>10</v>
      </c>
      <c r="F456" s="57" t="s">
        <v>1089</v>
      </c>
    </row>
    <row r="457" spans="1:6" x14ac:dyDescent="0.35">
      <c r="A457" s="57" t="s">
        <v>1021</v>
      </c>
      <c r="B457" s="57" t="s">
        <v>78</v>
      </c>
      <c r="C457" s="57" t="s">
        <v>556</v>
      </c>
      <c r="D457" s="57" t="s">
        <v>1090</v>
      </c>
      <c r="E457" s="57" t="s">
        <v>10</v>
      </c>
      <c r="F457" s="57" t="s">
        <v>1091</v>
      </c>
    </row>
    <row r="458" spans="1:6" x14ac:dyDescent="0.35">
      <c r="A458" s="57" t="s">
        <v>1021</v>
      </c>
      <c r="B458" s="57" t="s">
        <v>78</v>
      </c>
      <c r="C458" s="57" t="s">
        <v>1092</v>
      </c>
      <c r="D458" s="57" t="s">
        <v>1093</v>
      </c>
      <c r="E458" s="57" t="s">
        <v>10</v>
      </c>
      <c r="F458" s="57" t="s">
        <v>1094</v>
      </c>
    </row>
    <row r="459" spans="1:6" x14ac:dyDescent="0.35">
      <c r="A459" s="57" t="s">
        <v>1095</v>
      </c>
      <c r="B459" s="57" t="s">
        <v>7</v>
      </c>
      <c r="C459" s="57" t="s">
        <v>8</v>
      </c>
      <c r="D459" s="57" t="s">
        <v>1096</v>
      </c>
      <c r="E459" s="57" t="s">
        <v>10</v>
      </c>
      <c r="F459" s="57" t="s">
        <v>1097</v>
      </c>
    </row>
    <row r="460" spans="1:6" x14ac:dyDescent="0.35">
      <c r="A460" s="57" t="s">
        <v>1095</v>
      </c>
      <c r="B460" s="57" t="s">
        <v>12</v>
      </c>
      <c r="C460" s="57" t="s">
        <v>13</v>
      </c>
      <c r="D460" s="57" t="s">
        <v>1098</v>
      </c>
      <c r="E460" s="57" t="s">
        <v>10</v>
      </c>
      <c r="F460" s="57" t="s">
        <v>1099</v>
      </c>
    </row>
    <row r="461" spans="1:6" x14ac:dyDescent="0.35">
      <c r="A461" s="57" t="s">
        <v>1095</v>
      </c>
      <c r="B461" s="57" t="s">
        <v>12</v>
      </c>
      <c r="C461" s="57" t="s">
        <v>16</v>
      </c>
      <c r="D461" s="57" t="s">
        <v>456</v>
      </c>
      <c r="E461" s="57" t="s">
        <v>10</v>
      </c>
      <c r="F461" s="57" t="s">
        <v>1100</v>
      </c>
    </row>
    <row r="462" spans="1:6" x14ac:dyDescent="0.35">
      <c r="A462" s="57" t="s">
        <v>1095</v>
      </c>
      <c r="B462" s="57" t="s">
        <v>12</v>
      </c>
      <c r="C462" s="57" t="s">
        <v>19</v>
      </c>
      <c r="D462" s="57" t="s">
        <v>598</v>
      </c>
      <c r="E462" s="57" t="s">
        <v>10</v>
      </c>
      <c r="F462" s="57" t="s">
        <v>1101</v>
      </c>
    </row>
    <row r="463" spans="1:6" x14ac:dyDescent="0.35">
      <c r="A463" s="57" t="s">
        <v>1095</v>
      </c>
      <c r="B463" s="57" t="s">
        <v>12</v>
      </c>
      <c r="C463" s="57" t="s">
        <v>22</v>
      </c>
      <c r="D463" s="57" t="s">
        <v>1102</v>
      </c>
      <c r="E463" s="57" t="s">
        <v>10</v>
      </c>
      <c r="F463" s="57" t="s">
        <v>1103</v>
      </c>
    </row>
    <row r="464" spans="1:6" x14ac:dyDescent="0.35">
      <c r="A464" s="57" t="s">
        <v>1095</v>
      </c>
      <c r="B464" s="57" t="s">
        <v>12</v>
      </c>
      <c r="C464" s="57" t="s">
        <v>25</v>
      </c>
      <c r="D464" s="57" t="s">
        <v>1104</v>
      </c>
      <c r="E464" s="57" t="s">
        <v>10</v>
      </c>
      <c r="F464" s="57" t="s">
        <v>1105</v>
      </c>
    </row>
    <row r="465" spans="1:6" x14ac:dyDescent="0.35">
      <c r="A465" s="57" t="s">
        <v>1095</v>
      </c>
      <c r="B465" s="57" t="s">
        <v>12</v>
      </c>
      <c r="C465" s="57" t="s">
        <v>28</v>
      </c>
      <c r="D465" s="57" t="s">
        <v>1106</v>
      </c>
      <c r="E465" s="57" t="s">
        <v>10</v>
      </c>
      <c r="F465" s="57" t="s">
        <v>1107</v>
      </c>
    </row>
    <row r="466" spans="1:6" x14ac:dyDescent="0.35">
      <c r="A466" s="57" t="s">
        <v>1095</v>
      </c>
      <c r="B466" s="57" t="s">
        <v>12</v>
      </c>
      <c r="C466" s="57" t="s">
        <v>31</v>
      </c>
      <c r="D466" s="57" t="s">
        <v>1108</v>
      </c>
      <c r="E466" s="57" t="s">
        <v>10</v>
      </c>
      <c r="F466" s="57" t="s">
        <v>1109</v>
      </c>
    </row>
    <row r="467" spans="1:6" x14ac:dyDescent="0.35">
      <c r="A467" s="57" t="s">
        <v>1095</v>
      </c>
      <c r="B467" s="57" t="s">
        <v>12</v>
      </c>
      <c r="C467" s="57" t="s">
        <v>34</v>
      </c>
      <c r="D467" s="57" t="s">
        <v>93</v>
      </c>
      <c r="E467" s="57" t="s">
        <v>10</v>
      </c>
      <c r="F467" s="57" t="s">
        <v>1110</v>
      </c>
    </row>
    <row r="468" spans="1:6" x14ac:dyDescent="0.35">
      <c r="A468" s="57" t="s">
        <v>1095</v>
      </c>
      <c r="B468" s="57" t="s">
        <v>12</v>
      </c>
      <c r="C468" s="57" t="s">
        <v>37</v>
      </c>
      <c r="D468" s="57" t="s">
        <v>23</v>
      </c>
      <c r="E468" s="57" t="s">
        <v>10</v>
      </c>
      <c r="F468" s="57" t="s">
        <v>1111</v>
      </c>
    </row>
    <row r="469" spans="1:6" x14ac:dyDescent="0.35">
      <c r="A469" s="57" t="s">
        <v>1095</v>
      </c>
      <c r="B469" s="57" t="s">
        <v>12</v>
      </c>
      <c r="C469" s="57" t="s">
        <v>40</v>
      </c>
      <c r="D469" s="57" t="s">
        <v>100</v>
      </c>
      <c r="E469" s="57" t="s">
        <v>10</v>
      </c>
      <c r="F469" s="57" t="s">
        <v>1112</v>
      </c>
    </row>
    <row r="470" spans="1:6" x14ac:dyDescent="0.35">
      <c r="A470" s="57" t="s">
        <v>1095</v>
      </c>
      <c r="B470" s="57" t="s">
        <v>12</v>
      </c>
      <c r="C470" s="57" t="s">
        <v>43</v>
      </c>
      <c r="D470" s="57" t="s">
        <v>102</v>
      </c>
      <c r="E470" s="57" t="s">
        <v>10</v>
      </c>
      <c r="F470" s="57" t="s">
        <v>1113</v>
      </c>
    </row>
    <row r="471" spans="1:6" x14ac:dyDescent="0.35">
      <c r="A471" s="57" t="s">
        <v>1095</v>
      </c>
      <c r="B471" s="57" t="s">
        <v>12</v>
      </c>
      <c r="C471" s="57" t="s">
        <v>46</v>
      </c>
      <c r="D471" s="57" t="s">
        <v>735</v>
      </c>
      <c r="E471" s="57" t="s">
        <v>10</v>
      </c>
      <c r="F471" s="57" t="s">
        <v>1114</v>
      </c>
    </row>
    <row r="472" spans="1:6" x14ac:dyDescent="0.35">
      <c r="A472" s="57" t="s">
        <v>1095</v>
      </c>
      <c r="B472" s="57" t="s">
        <v>49</v>
      </c>
      <c r="C472" s="57" t="s">
        <v>1115</v>
      </c>
      <c r="D472" s="57" t="s">
        <v>1116</v>
      </c>
      <c r="E472" s="57" t="s">
        <v>10</v>
      </c>
      <c r="F472" s="57" t="s">
        <v>1117</v>
      </c>
    </row>
    <row r="473" spans="1:6" x14ac:dyDescent="0.35">
      <c r="A473" s="57" t="s">
        <v>1095</v>
      </c>
      <c r="B473" s="57" t="s">
        <v>49</v>
      </c>
      <c r="C473" s="57" t="s">
        <v>1118</v>
      </c>
      <c r="D473" s="57" t="s">
        <v>1119</v>
      </c>
      <c r="E473" s="57" t="s">
        <v>10</v>
      </c>
      <c r="F473" s="57" t="s">
        <v>1120</v>
      </c>
    </row>
    <row r="474" spans="1:6" x14ac:dyDescent="0.35">
      <c r="A474" s="57" t="s">
        <v>1095</v>
      </c>
      <c r="B474" s="57" t="s">
        <v>49</v>
      </c>
      <c r="C474" s="57" t="s">
        <v>1121</v>
      </c>
      <c r="D474" s="57" t="s">
        <v>1122</v>
      </c>
      <c r="E474" s="57" t="s">
        <v>10</v>
      </c>
      <c r="F474" s="57" t="s">
        <v>1123</v>
      </c>
    </row>
    <row r="475" spans="1:6" x14ac:dyDescent="0.35">
      <c r="A475" s="57" t="s">
        <v>1095</v>
      </c>
      <c r="B475" s="57" t="s">
        <v>49</v>
      </c>
      <c r="C475" s="57" t="s">
        <v>1124</v>
      </c>
      <c r="D475" s="57" t="s">
        <v>1125</v>
      </c>
      <c r="E475" s="57" t="s">
        <v>10</v>
      </c>
      <c r="F475" s="57" t="s">
        <v>1126</v>
      </c>
    </row>
    <row r="476" spans="1:6" x14ac:dyDescent="0.35">
      <c r="A476" s="57" t="s">
        <v>1095</v>
      </c>
      <c r="B476" s="57" t="s">
        <v>49</v>
      </c>
      <c r="C476" s="57" t="s">
        <v>1127</v>
      </c>
      <c r="D476" s="57" t="s">
        <v>1128</v>
      </c>
      <c r="E476" s="57" t="s">
        <v>10</v>
      </c>
      <c r="F476" s="57" t="s">
        <v>1129</v>
      </c>
    </row>
    <row r="477" spans="1:6" x14ac:dyDescent="0.35">
      <c r="A477" s="57" t="s">
        <v>1095</v>
      </c>
      <c r="B477" s="57" t="s">
        <v>62</v>
      </c>
      <c r="C477" s="57" t="s">
        <v>1130</v>
      </c>
      <c r="D477" s="57" t="s">
        <v>1131</v>
      </c>
      <c r="E477" s="57" t="s">
        <v>10</v>
      </c>
      <c r="F477" s="57" t="s">
        <v>1132</v>
      </c>
    </row>
    <row r="478" spans="1:6" x14ac:dyDescent="0.35">
      <c r="A478" s="57" t="s">
        <v>1095</v>
      </c>
      <c r="B478" s="57" t="s">
        <v>62</v>
      </c>
      <c r="C478" s="57" t="s">
        <v>1133</v>
      </c>
      <c r="D478" s="57" t="s">
        <v>1134</v>
      </c>
      <c r="E478" s="57" t="s">
        <v>10</v>
      </c>
      <c r="F478" s="57" t="s">
        <v>1135</v>
      </c>
    </row>
    <row r="479" spans="1:6" x14ac:dyDescent="0.35">
      <c r="A479" s="57" t="s">
        <v>1095</v>
      </c>
      <c r="B479" s="57" t="s">
        <v>62</v>
      </c>
      <c r="C479" s="57" t="s">
        <v>1136</v>
      </c>
      <c r="D479" s="57" t="s">
        <v>1137</v>
      </c>
      <c r="E479" s="57" t="s">
        <v>10</v>
      </c>
      <c r="F479" s="57" t="s">
        <v>1138</v>
      </c>
    </row>
    <row r="480" spans="1:6" x14ac:dyDescent="0.35">
      <c r="A480" s="57" t="s">
        <v>1095</v>
      </c>
      <c r="B480" s="57" t="s">
        <v>62</v>
      </c>
      <c r="C480" s="57" t="s">
        <v>1139</v>
      </c>
      <c r="D480" s="57" t="s">
        <v>1140</v>
      </c>
      <c r="E480" s="57" t="s">
        <v>10</v>
      </c>
      <c r="F480" s="57" t="s">
        <v>1141</v>
      </c>
    </row>
    <row r="481" spans="1:6" x14ac:dyDescent="0.35">
      <c r="A481" s="57" t="s">
        <v>1095</v>
      </c>
      <c r="B481" s="57" t="s">
        <v>72</v>
      </c>
      <c r="C481" s="57" t="s">
        <v>1084</v>
      </c>
      <c r="D481" s="57" t="s">
        <v>1142</v>
      </c>
      <c r="E481" s="57" t="s">
        <v>10</v>
      </c>
      <c r="F481" s="57" t="s">
        <v>1143</v>
      </c>
    </row>
    <row r="482" spans="1:6" x14ac:dyDescent="0.35">
      <c r="A482" s="57" t="s">
        <v>1095</v>
      </c>
      <c r="B482" s="57" t="s">
        <v>72</v>
      </c>
      <c r="C482" s="57" t="s">
        <v>1144</v>
      </c>
      <c r="D482" s="57" t="s">
        <v>1145</v>
      </c>
      <c r="E482" s="57" t="s">
        <v>10</v>
      </c>
      <c r="F482" s="57" t="s">
        <v>1146</v>
      </c>
    </row>
    <row r="483" spans="1:6" x14ac:dyDescent="0.35">
      <c r="A483" s="57" t="s">
        <v>1095</v>
      </c>
      <c r="B483" s="57" t="s">
        <v>72</v>
      </c>
      <c r="C483" s="57" t="s">
        <v>1147</v>
      </c>
      <c r="D483" s="57" t="s">
        <v>1148</v>
      </c>
      <c r="E483" s="57" t="s">
        <v>10</v>
      </c>
      <c r="F483" s="57" t="s">
        <v>1149</v>
      </c>
    </row>
    <row r="484" spans="1:6" x14ac:dyDescent="0.35">
      <c r="A484" s="57" t="s">
        <v>1095</v>
      </c>
      <c r="B484" s="57" t="s">
        <v>78</v>
      </c>
      <c r="C484" s="57" t="s">
        <v>1150</v>
      </c>
      <c r="D484" s="57" t="s">
        <v>1151</v>
      </c>
      <c r="E484" s="57" t="s">
        <v>10</v>
      </c>
      <c r="F484" s="57" t="s">
        <v>1152</v>
      </c>
    </row>
    <row r="485" spans="1:6" x14ac:dyDescent="0.35">
      <c r="A485" s="57" t="s">
        <v>1095</v>
      </c>
      <c r="B485" s="57" t="s">
        <v>78</v>
      </c>
      <c r="C485" s="57" t="s">
        <v>1153</v>
      </c>
      <c r="D485" s="57" t="s">
        <v>1154</v>
      </c>
      <c r="E485" s="57" t="s">
        <v>10</v>
      </c>
      <c r="F485" s="57" t="s">
        <v>1155</v>
      </c>
    </row>
    <row r="486" spans="1:6" x14ac:dyDescent="0.35">
      <c r="A486" s="57" t="s">
        <v>1095</v>
      </c>
      <c r="B486" s="57" t="s">
        <v>78</v>
      </c>
      <c r="C486" s="57" t="s">
        <v>1156</v>
      </c>
      <c r="D486" s="57" t="s">
        <v>1157</v>
      </c>
      <c r="E486" s="57" t="s">
        <v>10</v>
      </c>
      <c r="F486" s="57" t="s">
        <v>1158</v>
      </c>
    </row>
    <row r="487" spans="1:6" x14ac:dyDescent="0.35">
      <c r="A487" s="57" t="s">
        <v>1159</v>
      </c>
      <c r="B487" s="57" t="s">
        <v>7</v>
      </c>
      <c r="C487" s="57" t="s">
        <v>8</v>
      </c>
      <c r="D487" s="57" t="s">
        <v>1160</v>
      </c>
      <c r="E487" s="57" t="s">
        <v>10</v>
      </c>
      <c r="F487" s="57" t="s">
        <v>1161</v>
      </c>
    </row>
    <row r="488" spans="1:6" x14ac:dyDescent="0.35">
      <c r="A488" s="57" t="s">
        <v>1159</v>
      </c>
      <c r="B488" s="57" t="s">
        <v>12</v>
      </c>
      <c r="C488" s="57" t="s">
        <v>13</v>
      </c>
      <c r="D488" s="57" t="s">
        <v>1162</v>
      </c>
      <c r="E488" s="57" t="s">
        <v>10</v>
      </c>
      <c r="F488" s="57" t="s">
        <v>1163</v>
      </c>
    </row>
    <row r="489" spans="1:6" x14ac:dyDescent="0.35">
      <c r="A489" s="57" t="s">
        <v>1159</v>
      </c>
      <c r="B489" s="57" t="s">
        <v>12</v>
      </c>
      <c r="C489" s="57" t="s">
        <v>16</v>
      </c>
      <c r="D489" s="57" t="s">
        <v>1164</v>
      </c>
      <c r="E489" s="57" t="s">
        <v>10</v>
      </c>
      <c r="F489" s="57" t="s">
        <v>1165</v>
      </c>
    </row>
    <row r="490" spans="1:6" x14ac:dyDescent="0.35">
      <c r="A490" s="57" t="s">
        <v>1159</v>
      </c>
      <c r="B490" s="57" t="s">
        <v>12</v>
      </c>
      <c r="C490" s="57" t="s">
        <v>19</v>
      </c>
      <c r="D490" s="57" t="s">
        <v>1166</v>
      </c>
      <c r="E490" s="57" t="s">
        <v>10</v>
      </c>
      <c r="F490" s="57" t="s">
        <v>1167</v>
      </c>
    </row>
    <row r="491" spans="1:6" x14ac:dyDescent="0.35">
      <c r="A491" s="57" t="s">
        <v>1159</v>
      </c>
      <c r="B491" s="57" t="s">
        <v>12</v>
      </c>
      <c r="C491" s="57" t="s">
        <v>22</v>
      </c>
      <c r="D491" s="57" t="s">
        <v>326</v>
      </c>
      <c r="E491" s="57" t="s">
        <v>10</v>
      </c>
      <c r="F491" s="57" t="s">
        <v>1168</v>
      </c>
    </row>
    <row r="492" spans="1:6" x14ac:dyDescent="0.35">
      <c r="A492" s="57" t="s">
        <v>1159</v>
      </c>
      <c r="B492" s="57" t="s">
        <v>12</v>
      </c>
      <c r="C492" s="57" t="s">
        <v>25</v>
      </c>
      <c r="D492" s="57" t="s">
        <v>949</v>
      </c>
      <c r="E492" s="57" t="s">
        <v>10</v>
      </c>
      <c r="F492" s="57" t="s">
        <v>1169</v>
      </c>
    </row>
    <row r="493" spans="1:6" x14ac:dyDescent="0.35">
      <c r="A493" s="57" t="s">
        <v>1159</v>
      </c>
      <c r="B493" s="57" t="s">
        <v>12</v>
      </c>
      <c r="C493" s="57" t="s">
        <v>28</v>
      </c>
      <c r="D493" s="57" t="s">
        <v>1170</v>
      </c>
      <c r="E493" s="57" t="s">
        <v>10</v>
      </c>
      <c r="F493" s="57" t="s">
        <v>1171</v>
      </c>
    </row>
    <row r="494" spans="1:6" x14ac:dyDescent="0.35">
      <c r="A494" s="57" t="s">
        <v>1159</v>
      </c>
      <c r="B494" s="57" t="s">
        <v>12</v>
      </c>
      <c r="C494" s="57" t="s">
        <v>31</v>
      </c>
      <c r="D494" s="57" t="s">
        <v>196</v>
      </c>
      <c r="E494" s="57" t="s">
        <v>10</v>
      </c>
      <c r="F494" s="57" t="s">
        <v>1172</v>
      </c>
    </row>
    <row r="495" spans="1:6" x14ac:dyDescent="0.35">
      <c r="A495" s="57" t="s">
        <v>1159</v>
      </c>
      <c r="B495" s="57" t="s">
        <v>12</v>
      </c>
      <c r="C495" s="57" t="s">
        <v>34</v>
      </c>
      <c r="D495" s="57" t="s">
        <v>93</v>
      </c>
      <c r="E495" s="57" t="s">
        <v>10</v>
      </c>
      <c r="F495" s="57" t="s">
        <v>1173</v>
      </c>
    </row>
    <row r="496" spans="1:6" x14ac:dyDescent="0.35">
      <c r="A496" s="57" t="s">
        <v>1159</v>
      </c>
      <c r="B496" s="57" t="s">
        <v>12</v>
      </c>
      <c r="C496" s="57" t="s">
        <v>37</v>
      </c>
      <c r="D496" s="57" t="s">
        <v>23</v>
      </c>
      <c r="E496" s="57" t="s">
        <v>10</v>
      </c>
      <c r="F496" s="57" t="s">
        <v>1174</v>
      </c>
    </row>
    <row r="497" spans="1:6" x14ac:dyDescent="0.35">
      <c r="A497" s="57" t="s">
        <v>1159</v>
      </c>
      <c r="B497" s="57" t="s">
        <v>12</v>
      </c>
      <c r="C497" s="57" t="s">
        <v>40</v>
      </c>
      <c r="D497" s="57" t="s">
        <v>1175</v>
      </c>
      <c r="E497" s="57" t="s">
        <v>10</v>
      </c>
      <c r="F497" s="57" t="s">
        <v>1176</v>
      </c>
    </row>
    <row r="498" spans="1:6" x14ac:dyDescent="0.35">
      <c r="A498" s="57" t="s">
        <v>1159</v>
      </c>
      <c r="B498" s="57" t="s">
        <v>12</v>
      </c>
      <c r="C498" s="57" t="s">
        <v>43</v>
      </c>
      <c r="D498" s="57" t="s">
        <v>1177</v>
      </c>
      <c r="E498" s="57" t="s">
        <v>10</v>
      </c>
      <c r="F498" s="57" t="s">
        <v>1178</v>
      </c>
    </row>
    <row r="499" spans="1:6" x14ac:dyDescent="0.35">
      <c r="A499" s="57" t="s">
        <v>1159</v>
      </c>
      <c r="B499" s="57" t="s">
        <v>12</v>
      </c>
      <c r="C499" s="57" t="s">
        <v>46</v>
      </c>
      <c r="D499" s="57" t="s">
        <v>1179</v>
      </c>
      <c r="E499" s="57" t="s">
        <v>10</v>
      </c>
      <c r="F499" s="57" t="s">
        <v>1180</v>
      </c>
    </row>
    <row r="500" spans="1:6" x14ac:dyDescent="0.35">
      <c r="A500" s="57" t="s">
        <v>1159</v>
      </c>
      <c r="B500" s="57" t="s">
        <v>12</v>
      </c>
      <c r="C500" s="57" t="s">
        <v>108</v>
      </c>
      <c r="D500" s="57" t="s">
        <v>1181</v>
      </c>
      <c r="E500" s="57" t="s">
        <v>10</v>
      </c>
      <c r="F500" s="57" t="s">
        <v>1182</v>
      </c>
    </row>
    <row r="501" spans="1:6" x14ac:dyDescent="0.35">
      <c r="A501" s="57" t="s">
        <v>1159</v>
      </c>
      <c r="B501" s="57" t="s">
        <v>12</v>
      </c>
      <c r="C501" s="57" t="s">
        <v>110</v>
      </c>
      <c r="D501" s="57" t="s">
        <v>41</v>
      </c>
      <c r="E501" s="57" t="s">
        <v>10</v>
      </c>
      <c r="F501" s="57" t="s">
        <v>1183</v>
      </c>
    </row>
    <row r="502" spans="1:6" x14ac:dyDescent="0.35">
      <c r="A502" s="57" t="s">
        <v>1159</v>
      </c>
      <c r="B502" s="57" t="s">
        <v>12</v>
      </c>
      <c r="C502" s="57" t="s">
        <v>63</v>
      </c>
      <c r="D502" s="57" t="s">
        <v>47</v>
      </c>
      <c r="E502" s="57" t="s">
        <v>10</v>
      </c>
      <c r="F502" s="57" t="s">
        <v>1184</v>
      </c>
    </row>
    <row r="503" spans="1:6" x14ac:dyDescent="0.35">
      <c r="A503" s="57" t="s">
        <v>1159</v>
      </c>
      <c r="B503" s="57" t="s">
        <v>12</v>
      </c>
      <c r="C503" s="57" t="s">
        <v>115</v>
      </c>
      <c r="D503" s="57" t="s">
        <v>259</v>
      </c>
      <c r="E503" s="57" t="s">
        <v>10</v>
      </c>
      <c r="F503" s="57" t="s">
        <v>1185</v>
      </c>
    </row>
    <row r="504" spans="1:6" x14ac:dyDescent="0.35">
      <c r="A504" s="57" t="s">
        <v>1159</v>
      </c>
      <c r="B504" s="57" t="s">
        <v>49</v>
      </c>
      <c r="C504" s="57" t="s">
        <v>1186</v>
      </c>
      <c r="D504" s="57" t="s">
        <v>1187</v>
      </c>
      <c r="E504" s="57" t="s">
        <v>10</v>
      </c>
      <c r="F504" s="57" t="s">
        <v>1188</v>
      </c>
    </row>
    <row r="505" spans="1:6" x14ac:dyDescent="0.35">
      <c r="A505" s="57" t="s">
        <v>1159</v>
      </c>
      <c r="B505" s="57" t="s">
        <v>49</v>
      </c>
      <c r="C505" s="57" t="s">
        <v>1189</v>
      </c>
      <c r="D505" s="57" t="s">
        <v>1190</v>
      </c>
      <c r="E505" s="57" t="s">
        <v>10</v>
      </c>
      <c r="F505" s="57" t="s">
        <v>1191</v>
      </c>
    </row>
    <row r="506" spans="1:6" x14ac:dyDescent="0.35">
      <c r="A506" s="57" t="s">
        <v>1159</v>
      </c>
      <c r="B506" s="57" t="s">
        <v>49</v>
      </c>
      <c r="C506" s="57" t="s">
        <v>1192</v>
      </c>
      <c r="D506" s="57" t="s">
        <v>1193</v>
      </c>
      <c r="E506" s="57" t="s">
        <v>275</v>
      </c>
      <c r="F506" s="57" t="s">
        <v>1194</v>
      </c>
    </row>
    <row r="507" spans="1:6" x14ac:dyDescent="0.35">
      <c r="A507" s="57" t="s">
        <v>1159</v>
      </c>
      <c r="B507" s="57" t="s">
        <v>49</v>
      </c>
      <c r="C507" s="57" t="s">
        <v>1195</v>
      </c>
      <c r="D507" s="57" t="s">
        <v>1196</v>
      </c>
      <c r="E507" s="57" t="s">
        <v>10</v>
      </c>
      <c r="F507" s="57" t="s">
        <v>1197</v>
      </c>
    </row>
    <row r="508" spans="1:6" x14ac:dyDescent="0.35">
      <c r="A508" s="57" t="s">
        <v>1159</v>
      </c>
      <c r="B508" s="57" t="s">
        <v>49</v>
      </c>
      <c r="C508" s="57" t="s">
        <v>1198</v>
      </c>
      <c r="D508" s="57" t="s">
        <v>1199</v>
      </c>
      <c r="E508" s="57" t="s">
        <v>10</v>
      </c>
      <c r="F508" s="57" t="s">
        <v>1200</v>
      </c>
    </row>
    <row r="509" spans="1:6" x14ac:dyDescent="0.35">
      <c r="A509" s="57" t="s">
        <v>1159</v>
      </c>
      <c r="B509" s="57" t="s">
        <v>49</v>
      </c>
      <c r="C509" s="57" t="s">
        <v>1201</v>
      </c>
      <c r="D509" s="57" t="s">
        <v>1202</v>
      </c>
      <c r="E509" s="57" t="s">
        <v>10</v>
      </c>
      <c r="F509" s="57" t="s">
        <v>1203</v>
      </c>
    </row>
    <row r="510" spans="1:6" x14ac:dyDescent="0.35">
      <c r="A510" s="57" t="s">
        <v>1159</v>
      </c>
      <c r="B510" s="57" t="s">
        <v>49</v>
      </c>
      <c r="C510" s="57" t="s">
        <v>1204</v>
      </c>
      <c r="D510" s="57" t="s">
        <v>1205</v>
      </c>
      <c r="E510" s="57" t="s">
        <v>10</v>
      </c>
      <c r="F510" s="57" t="s">
        <v>1206</v>
      </c>
    </row>
    <row r="511" spans="1:6" x14ac:dyDescent="0.35">
      <c r="A511" s="57" t="s">
        <v>1159</v>
      </c>
      <c r="B511" s="57" t="s">
        <v>62</v>
      </c>
      <c r="C511" s="57" t="s">
        <v>1207</v>
      </c>
      <c r="D511" s="57" t="s">
        <v>1208</v>
      </c>
      <c r="E511" s="57" t="s">
        <v>10</v>
      </c>
      <c r="F511" s="57" t="s">
        <v>1209</v>
      </c>
    </row>
    <row r="512" spans="1:6" x14ac:dyDescent="0.35">
      <c r="A512" s="57" t="s">
        <v>1159</v>
      </c>
      <c r="B512" s="57" t="s">
        <v>62</v>
      </c>
      <c r="C512" s="57" t="s">
        <v>1210</v>
      </c>
      <c r="D512" s="57" t="s">
        <v>1211</v>
      </c>
      <c r="E512" s="57" t="s">
        <v>10</v>
      </c>
      <c r="F512" s="57" t="s">
        <v>1212</v>
      </c>
    </row>
    <row r="513" spans="1:6" x14ac:dyDescent="0.35">
      <c r="A513" s="57" t="s">
        <v>1159</v>
      </c>
      <c r="B513" s="57" t="s">
        <v>62</v>
      </c>
      <c r="C513" s="57" t="s">
        <v>1213</v>
      </c>
      <c r="D513" s="57" t="s">
        <v>1214</v>
      </c>
      <c r="E513" s="57" t="s">
        <v>10</v>
      </c>
      <c r="F513" s="57" t="s">
        <v>1215</v>
      </c>
    </row>
    <row r="514" spans="1:6" x14ac:dyDescent="0.35">
      <c r="A514" s="57" t="s">
        <v>1159</v>
      </c>
      <c r="B514" s="57" t="s">
        <v>62</v>
      </c>
      <c r="C514" s="57" t="s">
        <v>1216</v>
      </c>
      <c r="D514" s="57" t="s">
        <v>1217</v>
      </c>
      <c r="E514" s="57" t="s">
        <v>10</v>
      </c>
      <c r="F514" s="57" t="s">
        <v>1218</v>
      </c>
    </row>
    <row r="515" spans="1:6" x14ac:dyDescent="0.35">
      <c r="A515" s="57" t="s">
        <v>1159</v>
      </c>
      <c r="B515" s="57" t="s">
        <v>62</v>
      </c>
      <c r="C515" s="57" t="s">
        <v>1219</v>
      </c>
      <c r="D515" s="57" t="s">
        <v>1220</v>
      </c>
      <c r="E515" s="57" t="s">
        <v>275</v>
      </c>
      <c r="F515" s="57" t="s">
        <v>1221</v>
      </c>
    </row>
    <row r="516" spans="1:6" x14ac:dyDescent="0.35">
      <c r="A516" s="57" t="s">
        <v>1159</v>
      </c>
      <c r="B516" s="57" t="s">
        <v>62</v>
      </c>
      <c r="C516" s="57" t="s">
        <v>1222</v>
      </c>
      <c r="D516" s="57" t="s">
        <v>1223</v>
      </c>
      <c r="E516" s="57" t="s">
        <v>10</v>
      </c>
      <c r="F516" s="57" t="s">
        <v>1224</v>
      </c>
    </row>
    <row r="517" spans="1:6" x14ac:dyDescent="0.35">
      <c r="A517" s="57" t="s">
        <v>1159</v>
      </c>
      <c r="B517" s="57" t="s">
        <v>62</v>
      </c>
      <c r="C517" s="57" t="s">
        <v>1225</v>
      </c>
      <c r="D517" s="57" t="s">
        <v>1226</v>
      </c>
      <c r="E517" s="57" t="s">
        <v>10</v>
      </c>
      <c r="F517" s="57" t="s">
        <v>1227</v>
      </c>
    </row>
    <row r="518" spans="1:6" x14ac:dyDescent="0.35">
      <c r="A518" s="57" t="s">
        <v>1159</v>
      </c>
      <c r="B518" s="57" t="s">
        <v>72</v>
      </c>
      <c r="C518" s="57" t="s">
        <v>1228</v>
      </c>
      <c r="D518" s="57" t="s">
        <v>1229</v>
      </c>
      <c r="E518" s="57" t="s">
        <v>10</v>
      </c>
      <c r="F518" s="57" t="s">
        <v>1230</v>
      </c>
    </row>
    <row r="519" spans="1:6" x14ac:dyDescent="0.35">
      <c r="A519" s="57" t="s">
        <v>1159</v>
      </c>
      <c r="B519" s="57" t="s">
        <v>72</v>
      </c>
      <c r="C519" s="57" t="s">
        <v>1231</v>
      </c>
      <c r="D519" s="57" t="s">
        <v>1232</v>
      </c>
      <c r="E519" s="57" t="s">
        <v>10</v>
      </c>
      <c r="F519" s="57" t="s">
        <v>1233</v>
      </c>
    </row>
    <row r="520" spans="1:6" x14ac:dyDescent="0.35">
      <c r="A520" s="57" t="s">
        <v>1159</v>
      </c>
      <c r="B520" s="57" t="s">
        <v>72</v>
      </c>
      <c r="C520" s="57" t="s">
        <v>1234</v>
      </c>
      <c r="D520" s="57" t="s">
        <v>1235</v>
      </c>
      <c r="E520" s="57" t="s">
        <v>10</v>
      </c>
      <c r="F520" s="57" t="s">
        <v>1236</v>
      </c>
    </row>
    <row r="521" spans="1:6" x14ac:dyDescent="0.35">
      <c r="A521" s="57" t="s">
        <v>1159</v>
      </c>
      <c r="B521" s="57" t="s">
        <v>72</v>
      </c>
      <c r="C521" s="57" t="s">
        <v>1237</v>
      </c>
      <c r="D521" s="57" t="s">
        <v>1238</v>
      </c>
      <c r="E521" s="57" t="s">
        <v>275</v>
      </c>
      <c r="F521" s="57" t="s">
        <v>1239</v>
      </c>
    </row>
    <row r="522" spans="1:6" x14ac:dyDescent="0.35">
      <c r="A522" s="57" t="s">
        <v>1159</v>
      </c>
      <c r="B522" s="57" t="s">
        <v>72</v>
      </c>
      <c r="C522" s="57" t="s">
        <v>1240</v>
      </c>
      <c r="D522" s="57" t="s">
        <v>1241</v>
      </c>
      <c r="E522" s="57" t="s">
        <v>10</v>
      </c>
      <c r="F522" s="57" t="s">
        <v>1242</v>
      </c>
    </row>
    <row r="523" spans="1:6" x14ac:dyDescent="0.35">
      <c r="A523" s="57" t="s">
        <v>1159</v>
      </c>
      <c r="B523" s="57" t="s">
        <v>72</v>
      </c>
      <c r="C523" s="57" t="s">
        <v>1243</v>
      </c>
      <c r="D523" s="57" t="s">
        <v>1244</v>
      </c>
      <c r="E523" s="57" t="s">
        <v>10</v>
      </c>
      <c r="F523" s="57" t="s">
        <v>1245</v>
      </c>
    </row>
    <row r="524" spans="1:6" x14ac:dyDescent="0.35">
      <c r="A524" s="57" t="s">
        <v>1246</v>
      </c>
      <c r="B524" s="57" t="s">
        <v>7</v>
      </c>
      <c r="C524" s="57" t="s">
        <v>8</v>
      </c>
      <c r="D524" s="57" t="s">
        <v>1247</v>
      </c>
      <c r="E524" s="57" t="s">
        <v>10</v>
      </c>
      <c r="F524" s="57" t="s">
        <v>1248</v>
      </c>
    </row>
    <row r="525" spans="1:6" x14ac:dyDescent="0.35">
      <c r="A525" s="57" t="s">
        <v>1246</v>
      </c>
      <c r="B525" s="57" t="s">
        <v>12</v>
      </c>
      <c r="C525" s="57" t="s">
        <v>13</v>
      </c>
      <c r="D525" s="57" t="s">
        <v>1102</v>
      </c>
      <c r="E525" s="57" t="s">
        <v>10</v>
      </c>
      <c r="F525" s="57" t="s">
        <v>1249</v>
      </c>
    </row>
    <row r="526" spans="1:6" x14ac:dyDescent="0.35">
      <c r="A526" s="57" t="s">
        <v>1246</v>
      </c>
      <c r="B526" s="57" t="s">
        <v>12</v>
      </c>
      <c r="C526" s="57" t="s">
        <v>16</v>
      </c>
      <c r="D526" s="57" t="s">
        <v>1250</v>
      </c>
      <c r="E526" s="57" t="s">
        <v>10</v>
      </c>
      <c r="F526" s="57" t="s">
        <v>1251</v>
      </c>
    </row>
    <row r="527" spans="1:6" x14ac:dyDescent="0.35">
      <c r="A527" s="57" t="s">
        <v>1246</v>
      </c>
      <c r="B527" s="57" t="s">
        <v>12</v>
      </c>
      <c r="C527" s="57" t="s">
        <v>19</v>
      </c>
      <c r="D527" s="57" t="s">
        <v>1252</v>
      </c>
      <c r="E527" s="57" t="s">
        <v>10</v>
      </c>
      <c r="F527" s="57" t="s">
        <v>1253</v>
      </c>
    </row>
    <row r="528" spans="1:6" x14ac:dyDescent="0.35">
      <c r="A528" s="57" t="s">
        <v>1246</v>
      </c>
      <c r="B528" s="57" t="s">
        <v>12</v>
      </c>
      <c r="C528" s="57" t="s">
        <v>22</v>
      </c>
      <c r="D528" s="57" t="s">
        <v>196</v>
      </c>
      <c r="E528" s="57" t="s">
        <v>10</v>
      </c>
      <c r="F528" s="57" t="s">
        <v>1254</v>
      </c>
    </row>
    <row r="529" spans="1:6" x14ac:dyDescent="0.35">
      <c r="A529" s="57" t="s">
        <v>1246</v>
      </c>
      <c r="B529" s="57" t="s">
        <v>12</v>
      </c>
      <c r="C529" s="57" t="s">
        <v>25</v>
      </c>
      <c r="D529" s="57" t="s">
        <v>93</v>
      </c>
      <c r="E529" s="57" t="s">
        <v>10</v>
      </c>
      <c r="F529" s="57" t="s">
        <v>1255</v>
      </c>
    </row>
    <row r="530" spans="1:6" x14ac:dyDescent="0.35">
      <c r="A530" s="57" t="s">
        <v>1246</v>
      </c>
      <c r="B530" s="57" t="s">
        <v>12</v>
      </c>
      <c r="C530" s="57" t="s">
        <v>28</v>
      </c>
      <c r="D530" s="57" t="s">
        <v>730</v>
      </c>
      <c r="E530" s="57" t="s">
        <v>10</v>
      </c>
      <c r="F530" s="57" t="s">
        <v>1256</v>
      </c>
    </row>
    <row r="531" spans="1:6" x14ac:dyDescent="0.35">
      <c r="A531" s="57" t="s">
        <v>1246</v>
      </c>
      <c r="B531" s="57" t="s">
        <v>12</v>
      </c>
      <c r="C531" s="57" t="s">
        <v>31</v>
      </c>
      <c r="D531" s="57" t="s">
        <v>1257</v>
      </c>
      <c r="E531" s="57" t="s">
        <v>10</v>
      </c>
      <c r="F531" s="57" t="s">
        <v>1258</v>
      </c>
    </row>
    <row r="532" spans="1:6" x14ac:dyDescent="0.35">
      <c r="A532" s="57" t="s">
        <v>1246</v>
      </c>
      <c r="B532" s="57" t="s">
        <v>12</v>
      </c>
      <c r="C532" s="57" t="s">
        <v>34</v>
      </c>
      <c r="D532" s="57" t="s">
        <v>607</v>
      </c>
      <c r="E532" s="57" t="s">
        <v>10</v>
      </c>
      <c r="F532" s="57" t="s">
        <v>1259</v>
      </c>
    </row>
    <row r="533" spans="1:6" x14ac:dyDescent="0.35">
      <c r="A533" s="57" t="s">
        <v>1246</v>
      </c>
      <c r="B533" s="57" t="s">
        <v>12</v>
      </c>
      <c r="C533" s="57" t="s">
        <v>37</v>
      </c>
      <c r="D533" s="57" t="s">
        <v>1260</v>
      </c>
      <c r="E533" s="57" t="s">
        <v>10</v>
      </c>
      <c r="F533" s="57" t="s">
        <v>1261</v>
      </c>
    </row>
    <row r="534" spans="1:6" x14ac:dyDescent="0.35">
      <c r="A534" s="57" t="s">
        <v>1246</v>
      </c>
      <c r="B534" s="57" t="s">
        <v>49</v>
      </c>
      <c r="C534" s="57" t="s">
        <v>75</v>
      </c>
      <c r="D534" s="57" t="s">
        <v>1262</v>
      </c>
      <c r="E534" s="57" t="s">
        <v>10</v>
      </c>
      <c r="F534" s="57" t="s">
        <v>1263</v>
      </c>
    </row>
    <row r="535" spans="1:6" x14ac:dyDescent="0.35">
      <c r="A535" s="57" t="s">
        <v>1246</v>
      </c>
      <c r="B535" s="57" t="s">
        <v>62</v>
      </c>
      <c r="C535" s="57" t="s">
        <v>1264</v>
      </c>
      <c r="D535" s="57" t="s">
        <v>1265</v>
      </c>
      <c r="E535" s="57" t="s">
        <v>10</v>
      </c>
      <c r="F535" s="57" t="s">
        <v>1266</v>
      </c>
    </row>
    <row r="536" spans="1:6" x14ac:dyDescent="0.35">
      <c r="A536" s="57" t="s">
        <v>1246</v>
      </c>
      <c r="B536" s="57" t="s">
        <v>72</v>
      </c>
      <c r="C536" s="57" t="s">
        <v>1267</v>
      </c>
      <c r="D536" s="57" t="s">
        <v>1268</v>
      </c>
      <c r="E536" s="57" t="s">
        <v>10</v>
      </c>
      <c r="F536" s="57" t="s">
        <v>1269</v>
      </c>
    </row>
    <row r="537" spans="1:6" x14ac:dyDescent="0.35">
      <c r="A537" s="57" t="s">
        <v>1270</v>
      </c>
      <c r="B537" s="57" t="s">
        <v>7</v>
      </c>
      <c r="C537" s="57" t="s">
        <v>8</v>
      </c>
      <c r="D537" s="57" t="s">
        <v>1271</v>
      </c>
      <c r="E537" s="57" t="s">
        <v>10</v>
      </c>
      <c r="F537" s="57" t="s">
        <v>1272</v>
      </c>
    </row>
    <row r="538" spans="1:6" x14ac:dyDescent="0.35">
      <c r="A538" s="57" t="s">
        <v>1270</v>
      </c>
      <c r="B538" s="57" t="s">
        <v>12</v>
      </c>
      <c r="C538" s="57" t="s">
        <v>13</v>
      </c>
      <c r="D538" s="57" t="s">
        <v>953</v>
      </c>
      <c r="E538" s="57" t="s">
        <v>10</v>
      </c>
      <c r="F538" s="57" t="s">
        <v>1273</v>
      </c>
    </row>
    <row r="539" spans="1:6" x14ac:dyDescent="0.35">
      <c r="A539" s="57" t="s">
        <v>1270</v>
      </c>
      <c r="B539" s="57" t="s">
        <v>12</v>
      </c>
      <c r="C539" s="57" t="s">
        <v>16</v>
      </c>
      <c r="D539" s="57" t="s">
        <v>1274</v>
      </c>
      <c r="E539" s="57" t="s">
        <v>10</v>
      </c>
      <c r="F539" s="57" t="s">
        <v>1275</v>
      </c>
    </row>
    <row r="540" spans="1:6" x14ac:dyDescent="0.35">
      <c r="A540" s="57" t="s">
        <v>1270</v>
      </c>
      <c r="B540" s="57" t="s">
        <v>12</v>
      </c>
      <c r="C540" s="57" t="s">
        <v>19</v>
      </c>
      <c r="D540" s="57" t="s">
        <v>1276</v>
      </c>
      <c r="E540" s="57" t="s">
        <v>10</v>
      </c>
      <c r="F540" s="57" t="s">
        <v>1277</v>
      </c>
    </row>
    <row r="541" spans="1:6" x14ac:dyDescent="0.35">
      <c r="A541" s="57" t="s">
        <v>1270</v>
      </c>
      <c r="B541" s="57" t="s">
        <v>12</v>
      </c>
      <c r="C541" s="57" t="s">
        <v>22</v>
      </c>
      <c r="D541" s="57" t="s">
        <v>96</v>
      </c>
      <c r="E541" s="57" t="s">
        <v>10</v>
      </c>
      <c r="F541" s="57" t="s">
        <v>1278</v>
      </c>
    </row>
    <row r="542" spans="1:6" x14ac:dyDescent="0.35">
      <c r="A542" s="57" t="s">
        <v>1270</v>
      </c>
      <c r="B542" s="57" t="s">
        <v>12</v>
      </c>
      <c r="C542" s="57" t="s">
        <v>25</v>
      </c>
      <c r="D542" s="57" t="s">
        <v>1279</v>
      </c>
      <c r="E542" s="57" t="s">
        <v>10</v>
      </c>
      <c r="F542" s="57" t="s">
        <v>1280</v>
      </c>
    </row>
    <row r="543" spans="1:6" x14ac:dyDescent="0.35">
      <c r="A543" s="57" t="s">
        <v>1270</v>
      </c>
      <c r="B543" s="57" t="s">
        <v>49</v>
      </c>
      <c r="C543" s="57" t="s">
        <v>1281</v>
      </c>
      <c r="D543" s="57" t="s">
        <v>1282</v>
      </c>
      <c r="E543" s="57" t="s">
        <v>10</v>
      </c>
      <c r="F543" s="57" t="s">
        <v>1283</v>
      </c>
    </row>
    <row r="544" spans="1:6" x14ac:dyDescent="0.35">
      <c r="A544" s="57" t="s">
        <v>1270</v>
      </c>
      <c r="B544" s="57" t="s">
        <v>49</v>
      </c>
      <c r="C544" s="57" t="s">
        <v>1284</v>
      </c>
      <c r="D544" s="57" t="s">
        <v>1285</v>
      </c>
      <c r="E544" s="57" t="s">
        <v>10</v>
      </c>
      <c r="F544" s="57" t="s">
        <v>1286</v>
      </c>
    </row>
    <row r="545" spans="1:6" x14ac:dyDescent="0.35">
      <c r="A545" s="57" t="s">
        <v>1270</v>
      </c>
      <c r="B545" s="57" t="s">
        <v>49</v>
      </c>
      <c r="C545" s="57" t="s">
        <v>1287</v>
      </c>
      <c r="D545" s="57" t="s">
        <v>1288</v>
      </c>
      <c r="E545" s="57" t="s">
        <v>10</v>
      </c>
      <c r="F545" s="57" t="s">
        <v>1289</v>
      </c>
    </row>
    <row r="546" spans="1:6" x14ac:dyDescent="0.35">
      <c r="A546" s="57" t="s">
        <v>1270</v>
      </c>
      <c r="B546" s="57" t="s">
        <v>62</v>
      </c>
      <c r="C546" s="57" t="s">
        <v>1290</v>
      </c>
      <c r="D546" s="57" t="s">
        <v>1291</v>
      </c>
      <c r="E546" s="57" t="s">
        <v>10</v>
      </c>
      <c r="F546" s="57" t="s">
        <v>1292</v>
      </c>
    </row>
    <row r="547" spans="1:6" x14ac:dyDescent="0.35">
      <c r="A547" s="57" t="s">
        <v>1270</v>
      </c>
      <c r="B547" s="57" t="s">
        <v>72</v>
      </c>
      <c r="C547" s="57" t="s">
        <v>1293</v>
      </c>
      <c r="D547" s="57" t="s">
        <v>1294</v>
      </c>
      <c r="E547" s="57" t="s">
        <v>10</v>
      </c>
      <c r="F547" s="57" t="s">
        <v>1295</v>
      </c>
    </row>
    <row r="548" spans="1:6" x14ac:dyDescent="0.35">
      <c r="A548" s="57" t="s">
        <v>1270</v>
      </c>
      <c r="B548" s="57" t="s">
        <v>78</v>
      </c>
      <c r="C548" s="57" t="s">
        <v>1296</v>
      </c>
      <c r="D548" s="57" t="s">
        <v>1297</v>
      </c>
      <c r="E548" s="57" t="s">
        <v>10</v>
      </c>
      <c r="F548" s="57" t="s">
        <v>1298</v>
      </c>
    </row>
    <row r="549" spans="1:6" x14ac:dyDescent="0.35">
      <c r="A549" s="57" t="s">
        <v>1270</v>
      </c>
      <c r="B549" s="57" t="s">
        <v>78</v>
      </c>
      <c r="C549" s="57" t="s">
        <v>1299</v>
      </c>
      <c r="D549" s="57" t="s">
        <v>1300</v>
      </c>
      <c r="E549" s="57" t="s">
        <v>10</v>
      </c>
      <c r="F549" s="57" t="s">
        <v>1301</v>
      </c>
    </row>
    <row r="550" spans="1:6" x14ac:dyDescent="0.35">
      <c r="A550" s="57" t="s">
        <v>1270</v>
      </c>
      <c r="B550" s="57" t="s">
        <v>78</v>
      </c>
      <c r="C550" s="57" t="s">
        <v>705</v>
      </c>
      <c r="D550" s="57" t="s">
        <v>1302</v>
      </c>
      <c r="E550" s="57" t="s">
        <v>10</v>
      </c>
      <c r="F550" s="57" t="s">
        <v>1303</v>
      </c>
    </row>
    <row r="551" spans="1:6" x14ac:dyDescent="0.35">
      <c r="A551" s="57" t="s">
        <v>1270</v>
      </c>
      <c r="B551" s="57" t="s">
        <v>78</v>
      </c>
      <c r="C551" s="57" t="s">
        <v>1304</v>
      </c>
      <c r="D551" s="57" t="s">
        <v>1305</v>
      </c>
      <c r="E551" s="57" t="s">
        <v>10</v>
      </c>
      <c r="F551" s="57" t="s">
        <v>1306</v>
      </c>
    </row>
    <row r="552" spans="1:6" x14ac:dyDescent="0.35">
      <c r="A552" s="57" t="s">
        <v>1270</v>
      </c>
      <c r="B552" s="57" t="s">
        <v>78</v>
      </c>
      <c r="C552" s="57" t="s">
        <v>1307</v>
      </c>
      <c r="D552" s="57" t="s">
        <v>1308</v>
      </c>
      <c r="E552" s="57" t="s">
        <v>10</v>
      </c>
      <c r="F552" s="57" t="s">
        <v>1309</v>
      </c>
    </row>
    <row r="553" spans="1:6" x14ac:dyDescent="0.35">
      <c r="A553" s="57" t="s">
        <v>1310</v>
      </c>
      <c r="B553" s="57" t="s">
        <v>7</v>
      </c>
      <c r="C553" s="57" t="s">
        <v>8</v>
      </c>
      <c r="D553" s="57" t="s">
        <v>1311</v>
      </c>
      <c r="E553" s="57" t="s">
        <v>10</v>
      </c>
      <c r="F553" s="57" t="s">
        <v>1312</v>
      </c>
    </row>
    <row r="554" spans="1:6" x14ac:dyDescent="0.35">
      <c r="A554" s="57" t="s">
        <v>1310</v>
      </c>
      <c r="B554" s="57" t="s">
        <v>12</v>
      </c>
      <c r="C554" s="57" t="s">
        <v>13</v>
      </c>
      <c r="D554" s="57" t="s">
        <v>1313</v>
      </c>
      <c r="E554" s="57" t="s">
        <v>10</v>
      </c>
      <c r="F554" s="57" t="s">
        <v>1314</v>
      </c>
    </row>
    <row r="555" spans="1:6" x14ac:dyDescent="0.35">
      <c r="A555" s="57" t="s">
        <v>1310</v>
      </c>
      <c r="B555" s="57" t="s">
        <v>12</v>
      </c>
      <c r="C555" s="57" t="s">
        <v>16</v>
      </c>
      <c r="D555" s="57" t="s">
        <v>1315</v>
      </c>
      <c r="E555" s="57" t="s">
        <v>10</v>
      </c>
      <c r="F555" s="57" t="s">
        <v>1316</v>
      </c>
    </row>
    <row r="556" spans="1:6" x14ac:dyDescent="0.35">
      <c r="A556" s="57" t="s">
        <v>1310</v>
      </c>
      <c r="B556" s="57" t="s">
        <v>12</v>
      </c>
      <c r="C556" s="57" t="s">
        <v>19</v>
      </c>
      <c r="D556" s="57" t="s">
        <v>1317</v>
      </c>
      <c r="E556" s="57" t="s">
        <v>10</v>
      </c>
      <c r="F556" s="57" t="s">
        <v>1318</v>
      </c>
    </row>
    <row r="557" spans="1:6" x14ac:dyDescent="0.35">
      <c r="A557" s="57" t="s">
        <v>1310</v>
      </c>
      <c r="B557" s="57" t="s">
        <v>12</v>
      </c>
      <c r="C557" s="57" t="s">
        <v>22</v>
      </c>
      <c r="D557" s="57" t="s">
        <v>93</v>
      </c>
      <c r="E557" s="57" t="s">
        <v>10</v>
      </c>
      <c r="F557" s="57" t="s">
        <v>1319</v>
      </c>
    </row>
    <row r="558" spans="1:6" x14ac:dyDescent="0.35">
      <c r="A558" s="57" t="s">
        <v>1310</v>
      </c>
      <c r="B558" s="57" t="s">
        <v>12</v>
      </c>
      <c r="C558" s="57" t="s">
        <v>25</v>
      </c>
      <c r="D558" s="57" t="s">
        <v>852</v>
      </c>
      <c r="E558" s="57" t="s">
        <v>10</v>
      </c>
      <c r="F558" s="57" t="s">
        <v>1320</v>
      </c>
    </row>
    <row r="559" spans="1:6" x14ac:dyDescent="0.35">
      <c r="A559" s="57" t="s">
        <v>1310</v>
      </c>
      <c r="B559" s="57" t="s">
        <v>12</v>
      </c>
      <c r="C559" s="57" t="s">
        <v>28</v>
      </c>
      <c r="D559" s="57" t="s">
        <v>1321</v>
      </c>
      <c r="E559" s="57" t="s">
        <v>10</v>
      </c>
      <c r="F559" s="57" t="s">
        <v>1322</v>
      </c>
    </row>
    <row r="560" spans="1:6" x14ac:dyDescent="0.35">
      <c r="A560" s="57" t="s">
        <v>1310</v>
      </c>
      <c r="B560" s="57" t="s">
        <v>12</v>
      </c>
      <c r="C560" s="57" t="s">
        <v>31</v>
      </c>
      <c r="D560" s="57" t="s">
        <v>256</v>
      </c>
      <c r="E560" s="57" t="s">
        <v>10</v>
      </c>
      <c r="F560" s="57" t="s">
        <v>1323</v>
      </c>
    </row>
    <row r="561" spans="1:6" x14ac:dyDescent="0.35">
      <c r="A561" s="57" t="s">
        <v>1310</v>
      </c>
      <c r="B561" s="57" t="s">
        <v>12</v>
      </c>
      <c r="C561" s="57" t="s">
        <v>34</v>
      </c>
      <c r="D561" s="57" t="s">
        <v>1324</v>
      </c>
      <c r="E561" s="57" t="s">
        <v>10</v>
      </c>
      <c r="F561" s="57" t="s">
        <v>1325</v>
      </c>
    </row>
    <row r="562" spans="1:6" x14ac:dyDescent="0.35">
      <c r="A562" s="57" t="s">
        <v>1310</v>
      </c>
      <c r="B562" s="57" t="s">
        <v>12</v>
      </c>
      <c r="C562" s="57" t="s">
        <v>37</v>
      </c>
      <c r="D562" s="57" t="s">
        <v>968</v>
      </c>
      <c r="E562" s="57" t="s">
        <v>10</v>
      </c>
      <c r="F562" s="57" t="s">
        <v>1326</v>
      </c>
    </row>
    <row r="563" spans="1:6" x14ac:dyDescent="0.35">
      <c r="A563" s="57" t="s">
        <v>1310</v>
      </c>
      <c r="B563" s="57" t="s">
        <v>12</v>
      </c>
      <c r="C563" s="57" t="s">
        <v>40</v>
      </c>
      <c r="D563" s="57" t="s">
        <v>383</v>
      </c>
      <c r="E563" s="57" t="s">
        <v>10</v>
      </c>
      <c r="F563" s="57" t="s">
        <v>1327</v>
      </c>
    </row>
    <row r="564" spans="1:6" x14ac:dyDescent="0.35">
      <c r="A564" s="57" t="s">
        <v>1310</v>
      </c>
      <c r="B564" s="57" t="s">
        <v>12</v>
      </c>
      <c r="C564" s="57" t="s">
        <v>43</v>
      </c>
      <c r="D564" s="57" t="s">
        <v>44</v>
      </c>
      <c r="E564" s="57" t="s">
        <v>10</v>
      </c>
      <c r="F564" s="57" t="s">
        <v>1328</v>
      </c>
    </row>
    <row r="565" spans="1:6" x14ac:dyDescent="0.35">
      <c r="A565" s="57" t="s">
        <v>1310</v>
      </c>
      <c r="B565" s="57" t="s">
        <v>49</v>
      </c>
      <c r="C565" s="57" t="s">
        <v>1329</v>
      </c>
      <c r="D565" s="57" t="s">
        <v>1330</v>
      </c>
      <c r="E565" s="57" t="s">
        <v>10</v>
      </c>
      <c r="F565" s="57" t="s">
        <v>1331</v>
      </c>
    </row>
    <row r="566" spans="1:6" x14ac:dyDescent="0.35">
      <c r="A566" s="57" t="s">
        <v>1310</v>
      </c>
      <c r="B566" s="57" t="s">
        <v>49</v>
      </c>
      <c r="C566" s="57" t="s">
        <v>1332</v>
      </c>
      <c r="D566" s="57" t="s">
        <v>1333</v>
      </c>
      <c r="E566" s="57" t="s">
        <v>10</v>
      </c>
      <c r="F566" s="57" t="s">
        <v>1334</v>
      </c>
    </row>
    <row r="567" spans="1:6" x14ac:dyDescent="0.35">
      <c r="A567" s="57" t="s">
        <v>1310</v>
      </c>
      <c r="B567" s="57" t="s">
        <v>49</v>
      </c>
      <c r="C567" s="57" t="s">
        <v>1335</v>
      </c>
      <c r="D567" s="57" t="s">
        <v>1336</v>
      </c>
      <c r="E567" s="57" t="s">
        <v>10</v>
      </c>
      <c r="F567" s="57" t="s">
        <v>1337</v>
      </c>
    </row>
    <row r="568" spans="1:6" x14ac:dyDescent="0.35">
      <c r="A568" s="57" t="s">
        <v>1310</v>
      </c>
      <c r="B568" s="57" t="s">
        <v>49</v>
      </c>
      <c r="C568" s="57" t="s">
        <v>1338</v>
      </c>
      <c r="D568" s="57" t="s">
        <v>1339</v>
      </c>
      <c r="E568" s="57" t="s">
        <v>10</v>
      </c>
      <c r="F568" s="57" t="s">
        <v>1340</v>
      </c>
    </row>
    <row r="569" spans="1:6" x14ac:dyDescent="0.35">
      <c r="A569" s="57" t="s">
        <v>1310</v>
      </c>
      <c r="B569" s="57" t="s">
        <v>49</v>
      </c>
      <c r="C569" s="57" t="s">
        <v>1341</v>
      </c>
      <c r="D569" s="57" t="s">
        <v>1342</v>
      </c>
      <c r="E569" s="57" t="s">
        <v>10</v>
      </c>
      <c r="F569" s="57" t="s">
        <v>1343</v>
      </c>
    </row>
    <row r="570" spans="1:6" x14ac:dyDescent="0.35">
      <c r="A570" s="57" t="s">
        <v>1310</v>
      </c>
      <c r="B570" s="57" t="s">
        <v>49</v>
      </c>
      <c r="C570" s="57" t="s">
        <v>1344</v>
      </c>
      <c r="D570" s="57" t="s">
        <v>1345</v>
      </c>
      <c r="E570" s="57" t="s">
        <v>10</v>
      </c>
      <c r="F570" s="57" t="s">
        <v>1346</v>
      </c>
    </row>
    <row r="571" spans="1:6" x14ac:dyDescent="0.35">
      <c r="A571" s="57" t="s">
        <v>1310</v>
      </c>
      <c r="B571" s="57" t="s">
        <v>49</v>
      </c>
      <c r="C571" s="57" t="s">
        <v>1347</v>
      </c>
      <c r="D571" s="57" t="s">
        <v>1348</v>
      </c>
      <c r="E571" s="57" t="s">
        <v>10</v>
      </c>
      <c r="F571" s="57" t="s">
        <v>1349</v>
      </c>
    </row>
    <row r="572" spans="1:6" x14ac:dyDescent="0.35">
      <c r="A572" s="57" t="s">
        <v>1310</v>
      </c>
      <c r="B572" s="57" t="s">
        <v>49</v>
      </c>
      <c r="C572" s="57" t="s">
        <v>1350</v>
      </c>
      <c r="D572" s="57" t="s">
        <v>1351</v>
      </c>
      <c r="E572" s="57" t="s">
        <v>10</v>
      </c>
      <c r="F572" s="57" t="s">
        <v>1352</v>
      </c>
    </row>
    <row r="573" spans="1:6" x14ac:dyDescent="0.35">
      <c r="A573" s="57" t="s">
        <v>1310</v>
      </c>
      <c r="B573" s="57" t="s">
        <v>62</v>
      </c>
      <c r="C573" s="57" t="s">
        <v>1353</v>
      </c>
      <c r="D573" s="57" t="s">
        <v>1354</v>
      </c>
      <c r="E573" s="57" t="s">
        <v>10</v>
      </c>
      <c r="F573" s="57" t="s">
        <v>1355</v>
      </c>
    </row>
    <row r="574" spans="1:6" x14ac:dyDescent="0.35">
      <c r="A574" s="57" t="s">
        <v>1310</v>
      </c>
      <c r="B574" s="57" t="s">
        <v>62</v>
      </c>
      <c r="C574" s="57" t="s">
        <v>1356</v>
      </c>
      <c r="D574" s="57" t="s">
        <v>1357</v>
      </c>
      <c r="E574" s="57" t="s">
        <v>275</v>
      </c>
      <c r="F574" s="57" t="s">
        <v>1358</v>
      </c>
    </row>
    <row r="575" spans="1:6" x14ac:dyDescent="0.35">
      <c r="A575" s="57" t="s">
        <v>1310</v>
      </c>
      <c r="B575" s="57" t="s">
        <v>62</v>
      </c>
      <c r="C575" s="57" t="s">
        <v>1359</v>
      </c>
      <c r="D575" s="57" t="s">
        <v>1360</v>
      </c>
      <c r="E575" s="57" t="s">
        <v>10</v>
      </c>
      <c r="F575" s="57" t="s">
        <v>1361</v>
      </c>
    </row>
    <row r="576" spans="1:6" x14ac:dyDescent="0.35">
      <c r="A576" s="57" t="s">
        <v>1310</v>
      </c>
      <c r="B576" s="57" t="s">
        <v>72</v>
      </c>
      <c r="C576" s="57" t="s">
        <v>1362</v>
      </c>
      <c r="D576" s="57" t="s">
        <v>1363</v>
      </c>
      <c r="E576" s="57" t="s">
        <v>10</v>
      </c>
      <c r="F576" s="57" t="s">
        <v>1364</v>
      </c>
    </row>
    <row r="577" spans="1:6" x14ac:dyDescent="0.35">
      <c r="A577" s="57" t="s">
        <v>1310</v>
      </c>
      <c r="B577" s="57" t="s">
        <v>72</v>
      </c>
      <c r="C577" s="57" t="s">
        <v>1365</v>
      </c>
      <c r="D577" s="57" t="s">
        <v>1366</v>
      </c>
      <c r="E577" s="57" t="s">
        <v>10</v>
      </c>
      <c r="F577" s="57" t="s">
        <v>1367</v>
      </c>
    </row>
    <row r="578" spans="1:6" x14ac:dyDescent="0.35">
      <c r="A578" s="57" t="s">
        <v>1310</v>
      </c>
      <c r="B578" s="57" t="s">
        <v>72</v>
      </c>
      <c r="C578" s="57" t="s">
        <v>1368</v>
      </c>
      <c r="D578" s="57" t="s">
        <v>1369</v>
      </c>
      <c r="E578" s="57" t="s">
        <v>10</v>
      </c>
      <c r="F578" s="57" t="s">
        <v>1370</v>
      </c>
    </row>
    <row r="579" spans="1:6" x14ac:dyDescent="0.35">
      <c r="A579" s="57" t="s">
        <v>1310</v>
      </c>
      <c r="B579" s="57" t="s">
        <v>78</v>
      </c>
      <c r="C579" s="57" t="s">
        <v>1371</v>
      </c>
      <c r="D579" s="57" t="s">
        <v>1372</v>
      </c>
      <c r="E579" s="57" t="s">
        <v>10</v>
      </c>
      <c r="F579" s="57" t="s">
        <v>1373</v>
      </c>
    </row>
    <row r="580" spans="1:6" x14ac:dyDescent="0.35">
      <c r="A580" s="57" t="s">
        <v>1310</v>
      </c>
      <c r="B580" s="57" t="s">
        <v>78</v>
      </c>
      <c r="C580" s="57" t="s">
        <v>1374</v>
      </c>
      <c r="D580" s="57" t="s">
        <v>1375</v>
      </c>
      <c r="E580" s="57" t="s">
        <v>275</v>
      </c>
      <c r="F580" s="57" t="s">
        <v>1376</v>
      </c>
    </row>
    <row r="581" spans="1:6" x14ac:dyDescent="0.35">
      <c r="A581" s="57" t="s">
        <v>1377</v>
      </c>
      <c r="B581" s="57" t="s">
        <v>7</v>
      </c>
      <c r="C581" s="57" t="s">
        <v>8</v>
      </c>
      <c r="D581" s="57" t="s">
        <v>1378</v>
      </c>
      <c r="E581" s="57" t="s">
        <v>10</v>
      </c>
      <c r="F581" s="57" t="s">
        <v>1379</v>
      </c>
    </row>
    <row r="582" spans="1:6" x14ac:dyDescent="0.35">
      <c r="A582" s="57" t="s">
        <v>1377</v>
      </c>
      <c r="B582" s="57" t="s">
        <v>12</v>
      </c>
      <c r="C582" s="57" t="s">
        <v>13</v>
      </c>
      <c r="D582" s="57" t="s">
        <v>1380</v>
      </c>
      <c r="E582" s="57" t="s">
        <v>10</v>
      </c>
      <c r="F582" s="57" t="s">
        <v>1381</v>
      </c>
    </row>
    <row r="583" spans="1:6" x14ac:dyDescent="0.35">
      <c r="A583" s="57" t="s">
        <v>1377</v>
      </c>
      <c r="B583" s="57" t="s">
        <v>12</v>
      </c>
      <c r="C583" s="57" t="s">
        <v>16</v>
      </c>
      <c r="D583" s="57" t="s">
        <v>1382</v>
      </c>
      <c r="E583" s="57" t="s">
        <v>10</v>
      </c>
      <c r="F583" s="57" t="s">
        <v>1383</v>
      </c>
    </row>
    <row r="584" spans="1:6" x14ac:dyDescent="0.35">
      <c r="A584" s="57" t="s">
        <v>1377</v>
      </c>
      <c r="B584" s="57" t="s">
        <v>12</v>
      </c>
      <c r="C584" s="57" t="s">
        <v>19</v>
      </c>
      <c r="D584" s="57" t="s">
        <v>1384</v>
      </c>
      <c r="E584" s="57" t="s">
        <v>10</v>
      </c>
      <c r="F584" s="57" t="s">
        <v>1385</v>
      </c>
    </row>
    <row r="585" spans="1:6" x14ac:dyDescent="0.35">
      <c r="A585" s="57" t="s">
        <v>1377</v>
      </c>
      <c r="B585" s="57" t="s">
        <v>12</v>
      </c>
      <c r="C585" s="57" t="s">
        <v>22</v>
      </c>
      <c r="D585" s="57" t="s">
        <v>947</v>
      </c>
      <c r="E585" s="57" t="s">
        <v>10</v>
      </c>
      <c r="F585" s="57" t="s">
        <v>1386</v>
      </c>
    </row>
    <row r="586" spans="1:6" x14ac:dyDescent="0.35">
      <c r="A586" s="57" t="s">
        <v>1377</v>
      </c>
      <c r="B586" s="57" t="s">
        <v>12</v>
      </c>
      <c r="C586" s="57" t="s">
        <v>25</v>
      </c>
      <c r="D586" s="57" t="s">
        <v>951</v>
      </c>
      <c r="E586" s="57" t="s">
        <v>10</v>
      </c>
      <c r="F586" s="57" t="s">
        <v>1387</v>
      </c>
    </row>
    <row r="587" spans="1:6" x14ac:dyDescent="0.35">
      <c r="A587" s="57" t="s">
        <v>1377</v>
      </c>
      <c r="B587" s="57" t="s">
        <v>12</v>
      </c>
      <c r="C587" s="57" t="s">
        <v>28</v>
      </c>
      <c r="D587" s="57" t="s">
        <v>1388</v>
      </c>
      <c r="E587" s="57" t="s">
        <v>10</v>
      </c>
      <c r="F587" s="57" t="s">
        <v>1389</v>
      </c>
    </row>
    <row r="588" spans="1:6" x14ac:dyDescent="0.35">
      <c r="A588" s="57" t="s">
        <v>1377</v>
      </c>
      <c r="B588" s="57" t="s">
        <v>12</v>
      </c>
      <c r="C588" s="57" t="s">
        <v>31</v>
      </c>
      <c r="D588" s="57" t="s">
        <v>1390</v>
      </c>
      <c r="E588" s="57" t="s">
        <v>10</v>
      </c>
      <c r="F588" s="57" t="s">
        <v>1391</v>
      </c>
    </row>
    <row r="589" spans="1:6" x14ac:dyDescent="0.35">
      <c r="A589" s="57" t="s">
        <v>1377</v>
      </c>
      <c r="B589" s="57" t="s">
        <v>12</v>
      </c>
      <c r="C589" s="57" t="s">
        <v>34</v>
      </c>
      <c r="D589" s="57" t="s">
        <v>1392</v>
      </c>
      <c r="E589" s="57" t="s">
        <v>10</v>
      </c>
      <c r="F589" s="57" t="s">
        <v>1393</v>
      </c>
    </row>
    <row r="590" spans="1:6" x14ac:dyDescent="0.35">
      <c r="A590" s="57" t="s">
        <v>1377</v>
      </c>
      <c r="B590" s="57" t="s">
        <v>12</v>
      </c>
      <c r="C590" s="57" t="s">
        <v>37</v>
      </c>
      <c r="D590" s="57" t="s">
        <v>607</v>
      </c>
      <c r="E590" s="57" t="s">
        <v>10</v>
      </c>
      <c r="F590" s="57" t="s">
        <v>1394</v>
      </c>
    </row>
    <row r="591" spans="1:6" x14ac:dyDescent="0.35">
      <c r="A591" s="57" t="s">
        <v>1377</v>
      </c>
      <c r="B591" s="57" t="s">
        <v>12</v>
      </c>
      <c r="C591" s="57" t="s">
        <v>40</v>
      </c>
      <c r="D591" s="57" t="s">
        <v>1395</v>
      </c>
      <c r="E591" s="57" t="s">
        <v>10</v>
      </c>
      <c r="F591" s="57" t="s">
        <v>1396</v>
      </c>
    </row>
    <row r="592" spans="1:6" x14ac:dyDescent="0.35">
      <c r="A592" s="57" t="s">
        <v>1377</v>
      </c>
      <c r="B592" s="57" t="s">
        <v>12</v>
      </c>
      <c r="C592" s="57" t="s">
        <v>43</v>
      </c>
      <c r="D592" s="57" t="s">
        <v>1397</v>
      </c>
      <c r="E592" s="57" t="s">
        <v>10</v>
      </c>
      <c r="F592" s="57" t="s">
        <v>1398</v>
      </c>
    </row>
    <row r="593" spans="1:6" x14ac:dyDescent="0.35">
      <c r="A593" s="57" t="s">
        <v>1377</v>
      </c>
      <c r="B593" s="57" t="s">
        <v>12</v>
      </c>
      <c r="C593" s="57" t="s">
        <v>46</v>
      </c>
      <c r="D593" s="57" t="s">
        <v>119</v>
      </c>
      <c r="E593" s="57" t="s">
        <v>10</v>
      </c>
      <c r="F593" s="57" t="s">
        <v>1399</v>
      </c>
    </row>
    <row r="594" spans="1:6" x14ac:dyDescent="0.35">
      <c r="A594" s="57" t="s">
        <v>1377</v>
      </c>
      <c r="B594" s="57" t="s">
        <v>12</v>
      </c>
      <c r="C594" s="57" t="s">
        <v>108</v>
      </c>
      <c r="D594" s="57" t="s">
        <v>1400</v>
      </c>
      <c r="E594" s="57" t="s">
        <v>10</v>
      </c>
      <c r="F594" s="57" t="s">
        <v>1401</v>
      </c>
    </row>
    <row r="595" spans="1:6" x14ac:dyDescent="0.35">
      <c r="A595" s="57" t="s">
        <v>1377</v>
      </c>
      <c r="B595" s="57" t="s">
        <v>49</v>
      </c>
      <c r="C595" s="57" t="s">
        <v>1402</v>
      </c>
      <c r="D595" s="57" t="s">
        <v>1403</v>
      </c>
      <c r="E595" s="57" t="s">
        <v>10</v>
      </c>
      <c r="F595" s="57" t="s">
        <v>1404</v>
      </c>
    </row>
    <row r="596" spans="1:6" x14ac:dyDescent="0.35">
      <c r="A596" s="57" t="s">
        <v>1377</v>
      </c>
      <c r="B596" s="57" t="s">
        <v>49</v>
      </c>
      <c r="C596" s="57" t="s">
        <v>1405</v>
      </c>
      <c r="D596" s="57" t="s">
        <v>1406</v>
      </c>
      <c r="E596" s="57" t="s">
        <v>10</v>
      </c>
      <c r="F596" s="57" t="s">
        <v>1407</v>
      </c>
    </row>
    <row r="597" spans="1:6" x14ac:dyDescent="0.35">
      <c r="A597" s="57" t="s">
        <v>1377</v>
      </c>
      <c r="B597" s="57" t="s">
        <v>49</v>
      </c>
      <c r="C597" s="57" t="s">
        <v>1408</v>
      </c>
      <c r="D597" s="57" t="s">
        <v>1409</v>
      </c>
      <c r="E597" s="57" t="s">
        <v>10</v>
      </c>
      <c r="F597" s="57" t="s">
        <v>1410</v>
      </c>
    </row>
    <row r="598" spans="1:6" x14ac:dyDescent="0.35">
      <c r="A598" s="57" t="s">
        <v>1377</v>
      </c>
      <c r="B598" s="57" t="s">
        <v>49</v>
      </c>
      <c r="C598" s="57" t="s">
        <v>1411</v>
      </c>
      <c r="D598" s="57" t="s">
        <v>1412</v>
      </c>
      <c r="E598" s="57" t="s">
        <v>10</v>
      </c>
      <c r="F598" s="57" t="s">
        <v>1413</v>
      </c>
    </row>
    <row r="599" spans="1:6" x14ac:dyDescent="0.35">
      <c r="A599" s="57" t="s">
        <v>1377</v>
      </c>
      <c r="B599" s="57" t="s">
        <v>49</v>
      </c>
      <c r="C599" s="57" t="s">
        <v>1414</v>
      </c>
      <c r="D599" s="57" t="s">
        <v>1415</v>
      </c>
      <c r="E599" s="57" t="s">
        <v>10</v>
      </c>
      <c r="F599" s="57" t="s">
        <v>1416</v>
      </c>
    </row>
    <row r="600" spans="1:6" x14ac:dyDescent="0.35">
      <c r="A600" s="57" t="s">
        <v>1377</v>
      </c>
      <c r="B600" s="57" t="s">
        <v>62</v>
      </c>
      <c r="C600" s="57" t="s">
        <v>1417</v>
      </c>
      <c r="D600" s="57" t="s">
        <v>1418</v>
      </c>
      <c r="E600" s="57" t="s">
        <v>10</v>
      </c>
      <c r="F600" s="57" t="s">
        <v>1419</v>
      </c>
    </row>
    <row r="601" spans="1:6" x14ac:dyDescent="0.35">
      <c r="A601" s="57" t="s">
        <v>1377</v>
      </c>
      <c r="B601" s="57" t="s">
        <v>72</v>
      </c>
      <c r="C601" s="57" t="s">
        <v>1420</v>
      </c>
      <c r="D601" s="57" t="s">
        <v>1421</v>
      </c>
      <c r="E601" s="57" t="s">
        <v>10</v>
      </c>
      <c r="F601" s="57" t="s">
        <v>1422</v>
      </c>
    </row>
    <row r="602" spans="1:6" x14ac:dyDescent="0.35">
      <c r="A602" s="57" t="s">
        <v>1423</v>
      </c>
      <c r="B602" s="57" t="s">
        <v>7</v>
      </c>
      <c r="C602" s="57" t="s">
        <v>8</v>
      </c>
      <c r="D602" s="57" t="s">
        <v>1424</v>
      </c>
      <c r="E602" s="57" t="s">
        <v>10</v>
      </c>
      <c r="F602" s="57" t="s">
        <v>1425</v>
      </c>
    </row>
    <row r="603" spans="1:6" x14ac:dyDescent="0.35">
      <c r="A603" s="57" t="s">
        <v>1423</v>
      </c>
      <c r="B603" s="57" t="s">
        <v>12</v>
      </c>
      <c r="C603" s="57" t="s">
        <v>13</v>
      </c>
      <c r="D603" s="57" t="s">
        <v>1426</v>
      </c>
      <c r="E603" s="57" t="s">
        <v>10</v>
      </c>
      <c r="F603" s="57" t="s">
        <v>1427</v>
      </c>
    </row>
    <row r="604" spans="1:6" x14ac:dyDescent="0.35">
      <c r="A604" s="57" t="s">
        <v>1423</v>
      </c>
      <c r="B604" s="57" t="s">
        <v>12</v>
      </c>
      <c r="C604" s="57" t="s">
        <v>16</v>
      </c>
      <c r="D604" s="57" t="s">
        <v>1428</v>
      </c>
      <c r="E604" s="57" t="s">
        <v>10</v>
      </c>
      <c r="F604" s="57" t="s">
        <v>1429</v>
      </c>
    </row>
    <row r="605" spans="1:6" x14ac:dyDescent="0.35">
      <c r="A605" s="57" t="s">
        <v>1423</v>
      </c>
      <c r="B605" s="57" t="s">
        <v>12</v>
      </c>
      <c r="C605" s="57" t="s">
        <v>19</v>
      </c>
      <c r="D605" s="57" t="s">
        <v>414</v>
      </c>
      <c r="E605" s="57" t="s">
        <v>10</v>
      </c>
      <c r="F605" s="57" t="s">
        <v>1430</v>
      </c>
    </row>
    <row r="606" spans="1:6" x14ac:dyDescent="0.35">
      <c r="A606" s="57" t="s">
        <v>1423</v>
      </c>
      <c r="B606" s="57" t="s">
        <v>12</v>
      </c>
      <c r="C606" s="57" t="s">
        <v>22</v>
      </c>
      <c r="D606" s="57" t="s">
        <v>1431</v>
      </c>
      <c r="E606" s="57" t="s">
        <v>10</v>
      </c>
      <c r="F606" s="57" t="s">
        <v>1432</v>
      </c>
    </row>
    <row r="607" spans="1:6" x14ac:dyDescent="0.35">
      <c r="A607" s="57" t="s">
        <v>1423</v>
      </c>
      <c r="B607" s="57" t="s">
        <v>12</v>
      </c>
      <c r="C607" s="57" t="s">
        <v>25</v>
      </c>
      <c r="D607" s="57" t="s">
        <v>256</v>
      </c>
      <c r="E607" s="57" t="s">
        <v>10</v>
      </c>
      <c r="F607" s="57" t="s">
        <v>1433</v>
      </c>
    </row>
    <row r="608" spans="1:6" x14ac:dyDescent="0.35">
      <c r="A608" s="57" t="s">
        <v>1423</v>
      </c>
      <c r="B608" s="57" t="s">
        <v>12</v>
      </c>
      <c r="C608" s="57" t="s">
        <v>28</v>
      </c>
      <c r="D608" s="57" t="s">
        <v>1434</v>
      </c>
      <c r="E608" s="57" t="s">
        <v>10</v>
      </c>
      <c r="F608" s="57" t="s">
        <v>1435</v>
      </c>
    </row>
    <row r="609" spans="1:6" x14ac:dyDescent="0.35">
      <c r="A609" s="57" t="s">
        <v>1423</v>
      </c>
      <c r="B609" s="57" t="s">
        <v>12</v>
      </c>
      <c r="C609" s="57" t="s">
        <v>31</v>
      </c>
      <c r="D609" s="57" t="s">
        <v>41</v>
      </c>
      <c r="E609" s="57" t="s">
        <v>10</v>
      </c>
      <c r="F609" s="57" t="s">
        <v>1436</v>
      </c>
    </row>
    <row r="610" spans="1:6" x14ac:dyDescent="0.35">
      <c r="A610" s="57" t="s">
        <v>1423</v>
      </c>
      <c r="B610" s="57" t="s">
        <v>12</v>
      </c>
      <c r="C610" s="57" t="s">
        <v>34</v>
      </c>
      <c r="D610" s="57" t="s">
        <v>127</v>
      </c>
      <c r="E610" s="57" t="s">
        <v>10</v>
      </c>
      <c r="F610" s="57" t="s">
        <v>1437</v>
      </c>
    </row>
    <row r="611" spans="1:6" x14ac:dyDescent="0.35">
      <c r="A611" s="57" t="s">
        <v>1423</v>
      </c>
      <c r="B611" s="57" t="s">
        <v>49</v>
      </c>
      <c r="C611" s="57" t="s">
        <v>1438</v>
      </c>
      <c r="D611" s="57" t="s">
        <v>1439</v>
      </c>
      <c r="E611" s="57" t="s">
        <v>10</v>
      </c>
      <c r="F611" s="57" t="s">
        <v>1440</v>
      </c>
    </row>
    <row r="612" spans="1:6" x14ac:dyDescent="0.35">
      <c r="A612" s="57" t="s">
        <v>1423</v>
      </c>
      <c r="B612" s="57" t="s">
        <v>49</v>
      </c>
      <c r="C612" s="57" t="s">
        <v>358</v>
      </c>
      <c r="D612" s="57" t="s">
        <v>1441</v>
      </c>
      <c r="E612" s="57" t="s">
        <v>10</v>
      </c>
      <c r="F612" s="57" t="s">
        <v>1442</v>
      </c>
    </row>
    <row r="613" spans="1:6" x14ac:dyDescent="0.35">
      <c r="A613" s="57" t="s">
        <v>1423</v>
      </c>
      <c r="B613" s="57" t="s">
        <v>49</v>
      </c>
      <c r="C613" s="57" t="s">
        <v>1443</v>
      </c>
      <c r="D613" s="57" t="s">
        <v>1444</v>
      </c>
      <c r="E613" s="57" t="s">
        <v>10</v>
      </c>
      <c r="F613" s="57" t="s">
        <v>1445</v>
      </c>
    </row>
    <row r="614" spans="1:6" x14ac:dyDescent="0.35">
      <c r="A614" s="57" t="s">
        <v>1423</v>
      </c>
      <c r="B614" s="57" t="s">
        <v>49</v>
      </c>
      <c r="C614" s="57" t="s">
        <v>1446</v>
      </c>
      <c r="D614" s="57" t="s">
        <v>1447</v>
      </c>
      <c r="E614" s="57" t="s">
        <v>10</v>
      </c>
      <c r="F614" s="57" t="s">
        <v>1448</v>
      </c>
    </row>
    <row r="615" spans="1:6" x14ac:dyDescent="0.35">
      <c r="A615" s="57" t="s">
        <v>1423</v>
      </c>
      <c r="B615" s="57" t="s">
        <v>62</v>
      </c>
      <c r="C615" s="57" t="s">
        <v>1449</v>
      </c>
      <c r="D615" s="57" t="s">
        <v>1450</v>
      </c>
      <c r="E615" s="57" t="s">
        <v>10</v>
      </c>
      <c r="F615" s="57" t="s">
        <v>1451</v>
      </c>
    </row>
    <row r="616" spans="1:6" x14ac:dyDescent="0.35">
      <c r="A616" s="57" t="s">
        <v>1423</v>
      </c>
      <c r="B616" s="57" t="s">
        <v>62</v>
      </c>
      <c r="C616" s="57" t="s">
        <v>1452</v>
      </c>
      <c r="D616" s="57" t="s">
        <v>1453</v>
      </c>
      <c r="E616" s="57" t="s">
        <v>275</v>
      </c>
      <c r="F616" s="57" t="s">
        <v>1454</v>
      </c>
    </row>
    <row r="617" spans="1:6" x14ac:dyDescent="0.35">
      <c r="A617" s="57" t="s">
        <v>1423</v>
      </c>
      <c r="B617" s="57" t="s">
        <v>72</v>
      </c>
      <c r="C617" s="57" t="s">
        <v>1455</v>
      </c>
      <c r="D617" s="57" t="s">
        <v>1456</v>
      </c>
      <c r="E617" s="57" t="s">
        <v>10</v>
      </c>
      <c r="F617" s="57" t="s">
        <v>1457</v>
      </c>
    </row>
    <row r="618" spans="1:6" x14ac:dyDescent="0.35">
      <c r="A618" s="57" t="s">
        <v>1423</v>
      </c>
      <c r="B618" s="57" t="s">
        <v>72</v>
      </c>
      <c r="C618" s="57" t="s">
        <v>1458</v>
      </c>
      <c r="D618" s="57" t="s">
        <v>1459</v>
      </c>
      <c r="E618" s="57" t="s">
        <v>10</v>
      </c>
      <c r="F618" s="57" t="s">
        <v>1460</v>
      </c>
    </row>
    <row r="619" spans="1:6" x14ac:dyDescent="0.35">
      <c r="A619" s="57" t="s">
        <v>1423</v>
      </c>
      <c r="B619" s="57" t="s">
        <v>72</v>
      </c>
      <c r="C619" s="57" t="s">
        <v>1461</v>
      </c>
      <c r="D619" s="57" t="s">
        <v>1462</v>
      </c>
      <c r="E619" s="57" t="s">
        <v>10</v>
      </c>
      <c r="F619" s="57" t="s">
        <v>1463</v>
      </c>
    </row>
    <row r="620" spans="1:6" x14ac:dyDescent="0.35">
      <c r="A620" s="57" t="s">
        <v>1423</v>
      </c>
      <c r="B620" s="57" t="s">
        <v>78</v>
      </c>
      <c r="C620" s="57" t="s">
        <v>1464</v>
      </c>
      <c r="D620" s="57" t="s">
        <v>1465</v>
      </c>
      <c r="E620" s="57" t="s">
        <v>10</v>
      </c>
      <c r="F620" s="57" t="s">
        <v>1466</v>
      </c>
    </row>
    <row r="621" spans="1:6" x14ac:dyDescent="0.35">
      <c r="A621" s="57" t="s">
        <v>1423</v>
      </c>
      <c r="B621" s="57" t="s">
        <v>78</v>
      </c>
      <c r="C621" s="57" t="s">
        <v>1467</v>
      </c>
      <c r="D621" s="57" t="s">
        <v>1468</v>
      </c>
      <c r="E621" s="57" t="s">
        <v>10</v>
      </c>
      <c r="F621" s="57" t="s">
        <v>1469</v>
      </c>
    </row>
    <row r="622" spans="1:6" x14ac:dyDescent="0.35">
      <c r="A622" s="57" t="s">
        <v>1470</v>
      </c>
      <c r="B622" s="57" t="s">
        <v>7</v>
      </c>
      <c r="C622" s="57" t="s">
        <v>8</v>
      </c>
      <c r="D622" s="57" t="s">
        <v>1471</v>
      </c>
      <c r="E622" s="57" t="s">
        <v>10</v>
      </c>
      <c r="F622" s="57" t="s">
        <v>1472</v>
      </c>
    </row>
    <row r="623" spans="1:6" x14ac:dyDescent="0.35">
      <c r="A623" s="57" t="s">
        <v>1470</v>
      </c>
      <c r="B623" s="57" t="s">
        <v>12</v>
      </c>
      <c r="C623" s="57" t="s">
        <v>13</v>
      </c>
      <c r="D623" s="57" t="s">
        <v>1473</v>
      </c>
      <c r="E623" s="57" t="s">
        <v>10</v>
      </c>
      <c r="F623" s="57" t="s">
        <v>1474</v>
      </c>
    </row>
    <row r="624" spans="1:6" x14ac:dyDescent="0.35">
      <c r="A624" s="57" t="s">
        <v>1470</v>
      </c>
      <c r="B624" s="57" t="s">
        <v>12</v>
      </c>
      <c r="C624" s="57" t="s">
        <v>16</v>
      </c>
      <c r="D624" s="57" t="s">
        <v>242</v>
      </c>
      <c r="E624" s="57" t="s">
        <v>10</v>
      </c>
      <c r="F624" s="57" t="s">
        <v>1475</v>
      </c>
    </row>
    <row r="625" spans="1:6" x14ac:dyDescent="0.35">
      <c r="A625" s="57" t="s">
        <v>1470</v>
      </c>
      <c r="B625" s="57" t="s">
        <v>12</v>
      </c>
      <c r="C625" s="57" t="s">
        <v>19</v>
      </c>
      <c r="D625" s="57" t="s">
        <v>1102</v>
      </c>
      <c r="E625" s="57" t="s">
        <v>10</v>
      </c>
      <c r="F625" s="57" t="s">
        <v>1476</v>
      </c>
    </row>
    <row r="626" spans="1:6" x14ac:dyDescent="0.35">
      <c r="A626" s="57" t="s">
        <v>1470</v>
      </c>
      <c r="B626" s="57" t="s">
        <v>12</v>
      </c>
      <c r="C626" s="57" t="s">
        <v>22</v>
      </c>
      <c r="D626" s="57" t="s">
        <v>662</v>
      </c>
      <c r="E626" s="57" t="s">
        <v>10</v>
      </c>
      <c r="F626" s="57" t="s">
        <v>1477</v>
      </c>
    </row>
    <row r="627" spans="1:6" x14ac:dyDescent="0.35">
      <c r="A627" s="57" t="s">
        <v>1470</v>
      </c>
      <c r="B627" s="57" t="s">
        <v>12</v>
      </c>
      <c r="C627" s="57" t="s">
        <v>25</v>
      </c>
      <c r="D627" s="57" t="s">
        <v>1478</v>
      </c>
      <c r="E627" s="57" t="s">
        <v>10</v>
      </c>
      <c r="F627" s="57" t="s">
        <v>1479</v>
      </c>
    </row>
    <row r="628" spans="1:6" x14ac:dyDescent="0.35">
      <c r="A628" s="57" t="s">
        <v>1470</v>
      </c>
      <c r="B628" s="57" t="s">
        <v>12</v>
      </c>
      <c r="C628" s="57" t="s">
        <v>28</v>
      </c>
      <c r="D628" s="57" t="s">
        <v>735</v>
      </c>
      <c r="E628" s="57" t="s">
        <v>10</v>
      </c>
      <c r="F628" s="57" t="s">
        <v>1480</v>
      </c>
    </row>
    <row r="629" spans="1:6" x14ac:dyDescent="0.35">
      <c r="A629" s="57" t="s">
        <v>1470</v>
      </c>
      <c r="B629" s="57" t="s">
        <v>12</v>
      </c>
      <c r="C629" s="57" t="s">
        <v>31</v>
      </c>
      <c r="D629" s="57" t="s">
        <v>41</v>
      </c>
      <c r="E629" s="57" t="s">
        <v>10</v>
      </c>
      <c r="F629" s="57" t="s">
        <v>1481</v>
      </c>
    </row>
    <row r="630" spans="1:6" x14ac:dyDescent="0.35">
      <c r="A630" s="57" t="s">
        <v>1470</v>
      </c>
      <c r="B630" s="57" t="s">
        <v>12</v>
      </c>
      <c r="C630" s="57" t="s">
        <v>34</v>
      </c>
      <c r="D630" s="57" t="s">
        <v>44</v>
      </c>
      <c r="E630" s="57" t="s">
        <v>10</v>
      </c>
      <c r="F630" s="57" t="s">
        <v>1482</v>
      </c>
    </row>
    <row r="631" spans="1:6" x14ac:dyDescent="0.35">
      <c r="A631" s="57" t="s">
        <v>1470</v>
      </c>
      <c r="B631" s="57" t="s">
        <v>12</v>
      </c>
      <c r="C631" s="57" t="s">
        <v>37</v>
      </c>
      <c r="D631" s="57" t="s">
        <v>47</v>
      </c>
      <c r="E631" s="57" t="s">
        <v>10</v>
      </c>
      <c r="F631" s="57" t="s">
        <v>1483</v>
      </c>
    </row>
    <row r="632" spans="1:6" x14ac:dyDescent="0.35">
      <c r="A632" s="57" t="s">
        <v>1470</v>
      </c>
      <c r="B632" s="57" t="s">
        <v>12</v>
      </c>
      <c r="C632" s="57" t="s">
        <v>40</v>
      </c>
      <c r="D632" s="57" t="s">
        <v>1484</v>
      </c>
      <c r="E632" s="57" t="s">
        <v>10</v>
      </c>
      <c r="F632" s="57" t="s">
        <v>1485</v>
      </c>
    </row>
    <row r="633" spans="1:6" x14ac:dyDescent="0.35">
      <c r="A633" s="57" t="s">
        <v>1470</v>
      </c>
      <c r="B633" s="57" t="s">
        <v>49</v>
      </c>
      <c r="C633" s="57" t="s">
        <v>1486</v>
      </c>
      <c r="D633" s="57" t="s">
        <v>1487</v>
      </c>
      <c r="E633" s="57" t="s">
        <v>10</v>
      </c>
      <c r="F633" s="57" t="s">
        <v>1488</v>
      </c>
    </row>
    <row r="634" spans="1:6" x14ac:dyDescent="0.35">
      <c r="A634" s="57" t="s">
        <v>1470</v>
      </c>
      <c r="B634" s="57" t="s">
        <v>49</v>
      </c>
      <c r="C634" s="57" t="s">
        <v>1489</v>
      </c>
      <c r="D634" s="57" t="s">
        <v>1490</v>
      </c>
      <c r="E634" s="57" t="s">
        <v>10</v>
      </c>
      <c r="F634" s="57" t="s">
        <v>1491</v>
      </c>
    </row>
    <row r="635" spans="1:6" x14ac:dyDescent="0.35">
      <c r="A635" s="57" t="s">
        <v>1470</v>
      </c>
      <c r="B635" s="57" t="s">
        <v>49</v>
      </c>
      <c r="C635" s="57" t="s">
        <v>1492</v>
      </c>
      <c r="D635" s="57" t="s">
        <v>1493</v>
      </c>
      <c r="E635" s="57" t="s">
        <v>10</v>
      </c>
      <c r="F635" s="57" t="s">
        <v>1494</v>
      </c>
    </row>
    <row r="636" spans="1:6" x14ac:dyDescent="0.35">
      <c r="A636" s="57" t="s">
        <v>1470</v>
      </c>
      <c r="B636" s="57" t="s">
        <v>49</v>
      </c>
      <c r="C636" s="57" t="s">
        <v>1495</v>
      </c>
      <c r="D636" s="57" t="s">
        <v>1496</v>
      </c>
      <c r="E636" s="57" t="s">
        <v>10</v>
      </c>
      <c r="F636" s="57" t="s">
        <v>1497</v>
      </c>
    </row>
    <row r="637" spans="1:6" x14ac:dyDescent="0.35">
      <c r="A637" s="57" t="s">
        <v>1470</v>
      </c>
      <c r="B637" s="57" t="s">
        <v>49</v>
      </c>
      <c r="C637" s="57" t="s">
        <v>1498</v>
      </c>
      <c r="D637" s="57" t="s">
        <v>1499</v>
      </c>
      <c r="E637" s="57" t="s">
        <v>10</v>
      </c>
      <c r="F637" s="57" t="s">
        <v>1500</v>
      </c>
    </row>
    <row r="638" spans="1:6" x14ac:dyDescent="0.35">
      <c r="A638" s="57" t="s">
        <v>1470</v>
      </c>
      <c r="B638" s="57" t="s">
        <v>49</v>
      </c>
      <c r="C638" s="57" t="s">
        <v>1501</v>
      </c>
      <c r="D638" s="57" t="s">
        <v>1502</v>
      </c>
      <c r="E638" s="57" t="s">
        <v>10</v>
      </c>
      <c r="F638" s="57" t="s">
        <v>1503</v>
      </c>
    </row>
    <row r="639" spans="1:6" x14ac:dyDescent="0.35">
      <c r="A639" s="57" t="s">
        <v>1470</v>
      </c>
      <c r="B639" s="57" t="s">
        <v>49</v>
      </c>
      <c r="C639" s="57" t="s">
        <v>1504</v>
      </c>
      <c r="D639" s="57" t="s">
        <v>1505</v>
      </c>
      <c r="E639" s="57" t="s">
        <v>10</v>
      </c>
      <c r="F639" s="57" t="s">
        <v>1506</v>
      </c>
    </row>
    <row r="640" spans="1:6" x14ac:dyDescent="0.35">
      <c r="A640" s="57" t="s">
        <v>1470</v>
      </c>
      <c r="B640" s="57" t="s">
        <v>49</v>
      </c>
      <c r="C640" s="57" t="s">
        <v>1507</v>
      </c>
      <c r="D640" s="57" t="s">
        <v>1508</v>
      </c>
      <c r="E640" s="57" t="s">
        <v>10</v>
      </c>
      <c r="F640" s="57" t="s">
        <v>1509</v>
      </c>
    </row>
    <row r="641" spans="1:6" x14ac:dyDescent="0.35">
      <c r="A641" s="57" t="s">
        <v>1470</v>
      </c>
      <c r="B641" s="57" t="s">
        <v>49</v>
      </c>
      <c r="C641" s="57" t="s">
        <v>1510</v>
      </c>
      <c r="D641" s="57" t="s">
        <v>1511</v>
      </c>
      <c r="E641" s="57" t="s">
        <v>10</v>
      </c>
      <c r="F641" s="57" t="s">
        <v>1512</v>
      </c>
    </row>
    <row r="642" spans="1:6" x14ac:dyDescent="0.35">
      <c r="A642" s="57" t="s">
        <v>1470</v>
      </c>
      <c r="B642" s="57" t="s">
        <v>49</v>
      </c>
      <c r="C642" s="57" t="s">
        <v>1513</v>
      </c>
      <c r="D642" s="57" t="s">
        <v>1514</v>
      </c>
      <c r="E642" s="57" t="s">
        <v>10</v>
      </c>
      <c r="F642" s="57" t="s">
        <v>1515</v>
      </c>
    </row>
    <row r="643" spans="1:6" x14ac:dyDescent="0.35">
      <c r="A643" s="57" t="s">
        <v>1470</v>
      </c>
      <c r="B643" s="57" t="s">
        <v>62</v>
      </c>
      <c r="C643" s="57" t="s">
        <v>1516</v>
      </c>
      <c r="D643" s="57" t="s">
        <v>1517</v>
      </c>
      <c r="E643" s="57" t="s">
        <v>10</v>
      </c>
      <c r="F643" s="57" t="s">
        <v>1518</v>
      </c>
    </row>
    <row r="644" spans="1:6" x14ac:dyDescent="0.35">
      <c r="A644" s="57" t="s">
        <v>1470</v>
      </c>
      <c r="B644" s="57" t="s">
        <v>62</v>
      </c>
      <c r="C644" s="57" t="s">
        <v>1519</v>
      </c>
      <c r="D644" s="57" t="s">
        <v>1520</v>
      </c>
      <c r="E644" s="57" t="s">
        <v>10</v>
      </c>
      <c r="F644" s="57" t="s">
        <v>1521</v>
      </c>
    </row>
    <row r="645" spans="1:6" x14ac:dyDescent="0.35">
      <c r="A645" s="57" t="s">
        <v>1470</v>
      </c>
      <c r="B645" s="57" t="s">
        <v>62</v>
      </c>
      <c r="C645" s="57" t="s">
        <v>1522</v>
      </c>
      <c r="D645" s="57" t="s">
        <v>1523</v>
      </c>
      <c r="E645" s="57" t="s">
        <v>10</v>
      </c>
      <c r="F645" s="57" t="s">
        <v>1524</v>
      </c>
    </row>
    <row r="646" spans="1:6" x14ac:dyDescent="0.35">
      <c r="A646" s="57" t="s">
        <v>1470</v>
      </c>
      <c r="B646" s="57" t="s">
        <v>72</v>
      </c>
      <c r="C646" s="57" t="s">
        <v>1525</v>
      </c>
      <c r="D646" s="57" t="s">
        <v>1526</v>
      </c>
      <c r="E646" s="57" t="s">
        <v>10</v>
      </c>
      <c r="F646" s="57" t="s">
        <v>1527</v>
      </c>
    </row>
    <row r="647" spans="1:6" x14ac:dyDescent="0.35">
      <c r="A647" s="57" t="s">
        <v>1470</v>
      </c>
      <c r="B647" s="57" t="s">
        <v>72</v>
      </c>
      <c r="C647" s="57" t="s">
        <v>1528</v>
      </c>
      <c r="D647" s="57" t="s">
        <v>1529</v>
      </c>
      <c r="E647" s="57" t="s">
        <v>10</v>
      </c>
      <c r="F647" s="57" t="s">
        <v>1530</v>
      </c>
    </row>
    <row r="648" spans="1:6" x14ac:dyDescent="0.35">
      <c r="A648" s="57" t="s">
        <v>1470</v>
      </c>
      <c r="B648" s="57" t="s">
        <v>72</v>
      </c>
      <c r="C648" s="57" t="s">
        <v>1531</v>
      </c>
      <c r="D648" s="57" t="s">
        <v>1532</v>
      </c>
      <c r="E648" s="57" t="s">
        <v>10</v>
      </c>
      <c r="F648" s="57" t="s">
        <v>1533</v>
      </c>
    </row>
    <row r="649" spans="1:6" x14ac:dyDescent="0.35">
      <c r="A649" s="57" t="s">
        <v>1470</v>
      </c>
      <c r="B649" s="57" t="s">
        <v>72</v>
      </c>
      <c r="C649" s="57" t="s">
        <v>1534</v>
      </c>
      <c r="D649" s="57" t="s">
        <v>1535</v>
      </c>
      <c r="E649" s="57" t="s">
        <v>10</v>
      </c>
      <c r="F649" s="57" t="s">
        <v>1536</v>
      </c>
    </row>
    <row r="650" spans="1:6" x14ac:dyDescent="0.35">
      <c r="A650" s="57" t="s">
        <v>1470</v>
      </c>
      <c r="B650" s="57" t="s">
        <v>78</v>
      </c>
      <c r="C650" s="57" t="s">
        <v>1537</v>
      </c>
      <c r="D650" s="57" t="s">
        <v>1538</v>
      </c>
      <c r="E650" s="57" t="s">
        <v>10</v>
      </c>
      <c r="F650" s="57" t="s">
        <v>1539</v>
      </c>
    </row>
    <row r="651" spans="1:6" x14ac:dyDescent="0.35">
      <c r="A651" s="57" t="s">
        <v>1470</v>
      </c>
      <c r="B651" s="57" t="s">
        <v>78</v>
      </c>
      <c r="C651" s="57" t="s">
        <v>1540</v>
      </c>
      <c r="D651" s="57" t="s">
        <v>1541</v>
      </c>
      <c r="E651" s="57" t="s">
        <v>10</v>
      </c>
      <c r="F651" s="57" t="s">
        <v>1542</v>
      </c>
    </row>
    <row r="652" spans="1:6" x14ac:dyDescent="0.35">
      <c r="A652" s="57" t="s">
        <v>1543</v>
      </c>
      <c r="B652" s="57" t="s">
        <v>7</v>
      </c>
      <c r="C652" s="57" t="s">
        <v>8</v>
      </c>
      <c r="D652" s="57" t="s">
        <v>1544</v>
      </c>
      <c r="E652" s="57" t="s">
        <v>10</v>
      </c>
      <c r="F652" s="57" t="s">
        <v>1545</v>
      </c>
    </row>
    <row r="653" spans="1:6" x14ac:dyDescent="0.35">
      <c r="A653" s="57" t="s">
        <v>1543</v>
      </c>
      <c r="B653" s="57" t="s">
        <v>12</v>
      </c>
      <c r="C653" s="57" t="s">
        <v>13</v>
      </c>
      <c r="D653" s="57" t="s">
        <v>242</v>
      </c>
      <c r="E653" s="57" t="s">
        <v>10</v>
      </c>
      <c r="F653" s="57" t="s">
        <v>1546</v>
      </c>
    </row>
    <row r="654" spans="1:6" x14ac:dyDescent="0.35">
      <c r="A654" s="57" t="s">
        <v>1543</v>
      </c>
      <c r="B654" s="57" t="s">
        <v>12</v>
      </c>
      <c r="C654" s="57" t="s">
        <v>16</v>
      </c>
      <c r="D654" s="57" t="s">
        <v>1547</v>
      </c>
      <c r="E654" s="57" t="s">
        <v>10</v>
      </c>
      <c r="F654" s="57" t="s">
        <v>1548</v>
      </c>
    </row>
    <row r="655" spans="1:6" x14ac:dyDescent="0.35">
      <c r="A655" s="57" t="s">
        <v>1543</v>
      </c>
      <c r="B655" s="57" t="s">
        <v>12</v>
      </c>
      <c r="C655" s="57" t="s">
        <v>19</v>
      </c>
      <c r="D655" s="57" t="s">
        <v>953</v>
      </c>
      <c r="E655" s="57" t="s">
        <v>10</v>
      </c>
      <c r="F655" s="57" t="s">
        <v>1549</v>
      </c>
    </row>
    <row r="656" spans="1:6" x14ac:dyDescent="0.35">
      <c r="A656" s="57" t="s">
        <v>1543</v>
      </c>
      <c r="B656" s="57" t="s">
        <v>12</v>
      </c>
      <c r="C656" s="57" t="s">
        <v>22</v>
      </c>
      <c r="D656" s="57" t="s">
        <v>1550</v>
      </c>
      <c r="E656" s="57" t="s">
        <v>10</v>
      </c>
      <c r="F656" s="57" t="s">
        <v>1551</v>
      </c>
    </row>
    <row r="657" spans="1:6" x14ac:dyDescent="0.35">
      <c r="A657" s="57" t="s">
        <v>1543</v>
      </c>
      <c r="B657" s="57" t="s">
        <v>12</v>
      </c>
      <c r="C657" s="57" t="s">
        <v>25</v>
      </c>
      <c r="D657" s="57" t="s">
        <v>23</v>
      </c>
      <c r="E657" s="57" t="s">
        <v>10</v>
      </c>
      <c r="F657" s="57" t="s">
        <v>1552</v>
      </c>
    </row>
    <row r="658" spans="1:6" x14ac:dyDescent="0.35">
      <c r="A658" s="57" t="s">
        <v>1543</v>
      </c>
      <c r="B658" s="57" t="s">
        <v>12</v>
      </c>
      <c r="C658" s="57" t="s">
        <v>28</v>
      </c>
      <c r="D658" s="57" t="s">
        <v>414</v>
      </c>
      <c r="E658" s="57" t="s">
        <v>10</v>
      </c>
      <c r="F658" s="57" t="s">
        <v>1553</v>
      </c>
    </row>
    <row r="659" spans="1:6" x14ac:dyDescent="0.35">
      <c r="A659" s="57" t="s">
        <v>1543</v>
      </c>
      <c r="B659" s="57" t="s">
        <v>12</v>
      </c>
      <c r="C659" s="57" t="s">
        <v>31</v>
      </c>
      <c r="D659" s="57" t="s">
        <v>1554</v>
      </c>
      <c r="E659" s="57" t="s">
        <v>10</v>
      </c>
      <c r="F659" s="57" t="s">
        <v>1555</v>
      </c>
    </row>
    <row r="660" spans="1:6" x14ac:dyDescent="0.35">
      <c r="A660" s="57" t="s">
        <v>1543</v>
      </c>
      <c r="B660" s="57" t="s">
        <v>12</v>
      </c>
      <c r="C660" s="57" t="s">
        <v>34</v>
      </c>
      <c r="D660" s="57" t="s">
        <v>29</v>
      </c>
      <c r="E660" s="57" t="s">
        <v>10</v>
      </c>
      <c r="F660" s="57" t="s">
        <v>1556</v>
      </c>
    </row>
    <row r="661" spans="1:6" x14ac:dyDescent="0.35">
      <c r="A661" s="57" t="s">
        <v>1543</v>
      </c>
      <c r="B661" s="57" t="s">
        <v>12</v>
      </c>
      <c r="C661" s="57" t="s">
        <v>37</v>
      </c>
      <c r="D661" s="57" t="s">
        <v>113</v>
      </c>
      <c r="E661" s="57" t="s">
        <v>10</v>
      </c>
      <c r="F661" s="57" t="s">
        <v>1557</v>
      </c>
    </row>
    <row r="662" spans="1:6" x14ac:dyDescent="0.35">
      <c r="A662" s="57" t="s">
        <v>1543</v>
      </c>
      <c r="B662" s="57" t="s">
        <v>12</v>
      </c>
      <c r="C662" s="57" t="s">
        <v>40</v>
      </c>
      <c r="D662" s="57" t="s">
        <v>256</v>
      </c>
      <c r="E662" s="57" t="s">
        <v>10</v>
      </c>
      <c r="F662" s="57" t="s">
        <v>1558</v>
      </c>
    </row>
    <row r="663" spans="1:6" x14ac:dyDescent="0.35">
      <c r="A663" s="57" t="s">
        <v>1543</v>
      </c>
      <c r="B663" s="57" t="s">
        <v>12</v>
      </c>
      <c r="C663" s="57" t="s">
        <v>43</v>
      </c>
      <c r="D663" s="57" t="s">
        <v>1559</v>
      </c>
      <c r="E663" s="57" t="s">
        <v>10</v>
      </c>
      <c r="F663" s="57" t="s">
        <v>1560</v>
      </c>
    </row>
    <row r="664" spans="1:6" x14ac:dyDescent="0.35">
      <c r="A664" s="57" t="s">
        <v>1543</v>
      </c>
      <c r="B664" s="57" t="s">
        <v>12</v>
      </c>
      <c r="C664" s="57" t="s">
        <v>46</v>
      </c>
      <c r="D664" s="57" t="s">
        <v>383</v>
      </c>
      <c r="E664" s="57" t="s">
        <v>10</v>
      </c>
      <c r="F664" s="57" t="s">
        <v>1561</v>
      </c>
    </row>
    <row r="665" spans="1:6" x14ac:dyDescent="0.35">
      <c r="A665" s="57" t="s">
        <v>1543</v>
      </c>
      <c r="B665" s="57" t="s">
        <v>12</v>
      </c>
      <c r="C665" s="57" t="s">
        <v>108</v>
      </c>
      <c r="D665" s="57" t="s">
        <v>47</v>
      </c>
      <c r="E665" s="57" t="s">
        <v>10</v>
      </c>
      <c r="F665" s="57" t="s">
        <v>1562</v>
      </c>
    </row>
    <row r="666" spans="1:6" x14ac:dyDescent="0.35">
      <c r="A666" s="57" t="s">
        <v>1543</v>
      </c>
      <c r="B666" s="57" t="s">
        <v>49</v>
      </c>
      <c r="C666" s="57" t="s">
        <v>1563</v>
      </c>
      <c r="D666" s="57" t="s">
        <v>1564</v>
      </c>
      <c r="E666" s="57" t="s">
        <v>10</v>
      </c>
      <c r="F666" s="57" t="s">
        <v>1565</v>
      </c>
    </row>
    <row r="667" spans="1:6" x14ac:dyDescent="0.35">
      <c r="A667" s="57" t="s">
        <v>1543</v>
      </c>
      <c r="B667" s="57" t="s">
        <v>49</v>
      </c>
      <c r="C667" s="57" t="s">
        <v>1566</v>
      </c>
      <c r="D667" s="57" t="s">
        <v>1567</v>
      </c>
      <c r="E667" s="57" t="s">
        <v>10</v>
      </c>
      <c r="F667" s="57" t="s">
        <v>1568</v>
      </c>
    </row>
    <row r="668" spans="1:6" x14ac:dyDescent="0.35">
      <c r="A668" s="57" t="s">
        <v>1543</v>
      </c>
      <c r="B668" s="57" t="s">
        <v>49</v>
      </c>
      <c r="C668" s="57" t="s">
        <v>1569</v>
      </c>
      <c r="D668" s="57" t="s">
        <v>1570</v>
      </c>
      <c r="E668" s="57" t="s">
        <v>10</v>
      </c>
      <c r="F668" s="57" t="s">
        <v>1571</v>
      </c>
    </row>
    <row r="669" spans="1:6" x14ac:dyDescent="0.35">
      <c r="A669" s="57" t="s">
        <v>1543</v>
      </c>
      <c r="B669" s="57" t="s">
        <v>49</v>
      </c>
      <c r="C669" s="57" t="s">
        <v>1572</v>
      </c>
      <c r="D669" s="57" t="s">
        <v>1573</v>
      </c>
      <c r="E669" s="57" t="s">
        <v>10</v>
      </c>
      <c r="F669" s="57" t="s">
        <v>1574</v>
      </c>
    </row>
    <row r="670" spans="1:6" x14ac:dyDescent="0.35">
      <c r="A670" s="57" t="s">
        <v>1543</v>
      </c>
      <c r="B670" s="57" t="s">
        <v>49</v>
      </c>
      <c r="C670" s="57" t="s">
        <v>1575</v>
      </c>
      <c r="D670" s="57" t="s">
        <v>1576</v>
      </c>
      <c r="E670" s="57" t="s">
        <v>10</v>
      </c>
      <c r="F670" s="57" t="s">
        <v>1577</v>
      </c>
    </row>
    <row r="671" spans="1:6" x14ac:dyDescent="0.35">
      <c r="A671" s="57" t="s">
        <v>1543</v>
      </c>
      <c r="B671" s="57" t="s">
        <v>49</v>
      </c>
      <c r="C671" s="57" t="s">
        <v>1578</v>
      </c>
      <c r="D671" s="57" t="s">
        <v>1579</v>
      </c>
      <c r="E671" s="57" t="s">
        <v>10</v>
      </c>
      <c r="F671" s="57" t="s">
        <v>1580</v>
      </c>
    </row>
    <row r="672" spans="1:6" x14ac:dyDescent="0.35">
      <c r="A672" s="57" t="s">
        <v>1543</v>
      </c>
      <c r="B672" s="57" t="s">
        <v>49</v>
      </c>
      <c r="C672" s="57" t="s">
        <v>361</v>
      </c>
      <c r="D672" s="57" t="s">
        <v>1581</v>
      </c>
      <c r="E672" s="57" t="s">
        <v>10</v>
      </c>
      <c r="F672" s="57" t="s">
        <v>1582</v>
      </c>
    </row>
    <row r="673" spans="1:6" x14ac:dyDescent="0.35">
      <c r="A673" s="57" t="s">
        <v>1543</v>
      </c>
      <c r="B673" s="57" t="s">
        <v>49</v>
      </c>
      <c r="C673" s="57" t="s">
        <v>1583</v>
      </c>
      <c r="D673" s="57" t="s">
        <v>1584</v>
      </c>
      <c r="E673" s="57" t="s">
        <v>10</v>
      </c>
      <c r="F673" s="57" t="s">
        <v>1585</v>
      </c>
    </row>
    <row r="674" spans="1:6" x14ac:dyDescent="0.35">
      <c r="A674" s="57" t="s">
        <v>1543</v>
      </c>
      <c r="B674" s="57" t="s">
        <v>49</v>
      </c>
      <c r="C674" s="57" t="s">
        <v>1586</v>
      </c>
      <c r="D674" s="57" t="s">
        <v>1587</v>
      </c>
      <c r="E674" s="57" t="s">
        <v>10</v>
      </c>
      <c r="F674" s="57" t="s">
        <v>1588</v>
      </c>
    </row>
    <row r="675" spans="1:6" x14ac:dyDescent="0.35">
      <c r="A675" s="57" t="s">
        <v>1543</v>
      </c>
      <c r="B675" s="57" t="s">
        <v>49</v>
      </c>
      <c r="C675" s="57" t="s">
        <v>1589</v>
      </c>
      <c r="D675" s="57" t="s">
        <v>1590</v>
      </c>
      <c r="E675" s="57" t="s">
        <v>10</v>
      </c>
      <c r="F675" s="57" t="s">
        <v>1591</v>
      </c>
    </row>
    <row r="676" spans="1:6" x14ac:dyDescent="0.35">
      <c r="A676" s="57" t="s">
        <v>1543</v>
      </c>
      <c r="B676" s="57" t="s">
        <v>62</v>
      </c>
      <c r="C676" s="57" t="s">
        <v>1592</v>
      </c>
      <c r="D676" s="57" t="s">
        <v>1593</v>
      </c>
      <c r="E676" s="57" t="s">
        <v>10</v>
      </c>
      <c r="F676" s="57" t="s">
        <v>1594</v>
      </c>
    </row>
    <row r="677" spans="1:6" x14ac:dyDescent="0.35">
      <c r="A677" s="57" t="s">
        <v>1543</v>
      </c>
      <c r="B677" s="57" t="s">
        <v>62</v>
      </c>
      <c r="C677" s="57" t="s">
        <v>1595</v>
      </c>
      <c r="D677" s="57" t="s">
        <v>1596</v>
      </c>
      <c r="E677" s="57" t="s">
        <v>275</v>
      </c>
      <c r="F677" s="57" t="s">
        <v>1597</v>
      </c>
    </row>
    <row r="678" spans="1:6" x14ac:dyDescent="0.35">
      <c r="A678" s="57" t="s">
        <v>1543</v>
      </c>
      <c r="B678" s="57" t="s">
        <v>62</v>
      </c>
      <c r="C678" s="57" t="s">
        <v>1598</v>
      </c>
      <c r="D678" s="57" t="s">
        <v>1599</v>
      </c>
      <c r="E678" s="57" t="s">
        <v>10</v>
      </c>
      <c r="F678" s="57" t="s">
        <v>1600</v>
      </c>
    </row>
    <row r="679" spans="1:6" x14ac:dyDescent="0.35">
      <c r="A679" s="57" t="s">
        <v>1543</v>
      </c>
      <c r="B679" s="57" t="s">
        <v>62</v>
      </c>
      <c r="C679" s="57" t="s">
        <v>1601</v>
      </c>
      <c r="D679" s="57" t="s">
        <v>1602</v>
      </c>
      <c r="E679" s="57" t="s">
        <v>10</v>
      </c>
      <c r="F679" s="57" t="s">
        <v>1603</v>
      </c>
    </row>
    <row r="680" spans="1:6" x14ac:dyDescent="0.35">
      <c r="A680" s="57" t="s">
        <v>1543</v>
      </c>
      <c r="B680" s="57" t="s">
        <v>62</v>
      </c>
      <c r="C680" s="57" t="s">
        <v>1604</v>
      </c>
      <c r="D680" s="57" t="s">
        <v>1605</v>
      </c>
      <c r="E680" s="57" t="s">
        <v>275</v>
      </c>
      <c r="F680" s="57" t="s">
        <v>1606</v>
      </c>
    </row>
    <row r="681" spans="1:6" x14ac:dyDescent="0.35">
      <c r="A681" s="57" t="s">
        <v>1543</v>
      </c>
      <c r="B681" s="57" t="s">
        <v>72</v>
      </c>
      <c r="C681" s="57" t="s">
        <v>1607</v>
      </c>
      <c r="D681" s="57" t="s">
        <v>1608</v>
      </c>
      <c r="E681" s="57" t="s">
        <v>10</v>
      </c>
      <c r="F681" s="57" t="s">
        <v>1609</v>
      </c>
    </row>
    <row r="682" spans="1:6" x14ac:dyDescent="0.35">
      <c r="A682" s="57" t="s">
        <v>1543</v>
      </c>
      <c r="B682" s="57" t="s">
        <v>72</v>
      </c>
      <c r="C682" s="57" t="s">
        <v>1610</v>
      </c>
      <c r="D682" s="57" t="s">
        <v>1611</v>
      </c>
      <c r="E682" s="57" t="s">
        <v>10</v>
      </c>
      <c r="F682" s="57" t="s">
        <v>1612</v>
      </c>
    </row>
    <row r="683" spans="1:6" x14ac:dyDescent="0.35">
      <c r="A683" s="57" t="s">
        <v>1543</v>
      </c>
      <c r="B683" s="57" t="s">
        <v>72</v>
      </c>
      <c r="C683" s="57" t="s">
        <v>1613</v>
      </c>
      <c r="D683" s="57" t="s">
        <v>1614</v>
      </c>
      <c r="E683" s="57" t="s">
        <v>10</v>
      </c>
      <c r="F683" s="57" t="s">
        <v>1615</v>
      </c>
    </row>
    <row r="684" spans="1:6" x14ac:dyDescent="0.35">
      <c r="A684" s="57" t="s">
        <v>1543</v>
      </c>
      <c r="B684" s="57" t="s">
        <v>72</v>
      </c>
      <c r="C684" s="57" t="s">
        <v>1616</v>
      </c>
      <c r="D684" s="57" t="s">
        <v>1617</v>
      </c>
      <c r="E684" s="57" t="s">
        <v>10</v>
      </c>
      <c r="F684" s="57" t="s">
        <v>1618</v>
      </c>
    </row>
    <row r="685" spans="1:6" x14ac:dyDescent="0.35">
      <c r="A685" s="57" t="s">
        <v>1543</v>
      </c>
      <c r="B685" s="57" t="s">
        <v>72</v>
      </c>
      <c r="C685" s="57" t="s">
        <v>1619</v>
      </c>
      <c r="D685" s="57" t="s">
        <v>1620</v>
      </c>
      <c r="E685" s="57" t="s">
        <v>10</v>
      </c>
      <c r="F685" s="57" t="s">
        <v>1621</v>
      </c>
    </row>
    <row r="686" spans="1:6" x14ac:dyDescent="0.35">
      <c r="A686" s="57" t="s">
        <v>1543</v>
      </c>
      <c r="B686" s="57" t="s">
        <v>72</v>
      </c>
      <c r="C686" s="57" t="s">
        <v>1622</v>
      </c>
      <c r="D686" s="57" t="s">
        <v>1623</v>
      </c>
      <c r="E686" s="57" t="s">
        <v>10</v>
      </c>
      <c r="F686" s="57" t="s">
        <v>1624</v>
      </c>
    </row>
    <row r="687" spans="1:6" x14ac:dyDescent="0.35">
      <c r="A687" s="57" t="s">
        <v>1543</v>
      </c>
      <c r="B687" s="57" t="s">
        <v>72</v>
      </c>
      <c r="C687" s="57" t="s">
        <v>1625</v>
      </c>
      <c r="D687" s="57" t="s">
        <v>1626</v>
      </c>
      <c r="E687" s="57" t="s">
        <v>10</v>
      </c>
      <c r="F687" s="57" t="s">
        <v>1627</v>
      </c>
    </row>
    <row r="688" spans="1:6" x14ac:dyDescent="0.35">
      <c r="A688" s="57" t="s">
        <v>1543</v>
      </c>
      <c r="B688" s="57" t="s">
        <v>72</v>
      </c>
      <c r="C688" s="57" t="s">
        <v>1628</v>
      </c>
      <c r="D688" s="57" t="s">
        <v>1629</v>
      </c>
      <c r="E688" s="57" t="s">
        <v>10</v>
      </c>
      <c r="F688" s="57" t="s">
        <v>1630</v>
      </c>
    </row>
    <row r="689" spans="1:6" x14ac:dyDescent="0.35">
      <c r="A689" s="57" t="s">
        <v>1631</v>
      </c>
      <c r="B689" s="57" t="s">
        <v>7</v>
      </c>
      <c r="C689" s="57" t="s">
        <v>8</v>
      </c>
      <c r="D689" s="57" t="s">
        <v>1632</v>
      </c>
      <c r="E689" s="57" t="s">
        <v>10</v>
      </c>
      <c r="F689" s="57" t="s">
        <v>1633</v>
      </c>
    </row>
    <row r="690" spans="1:6" x14ac:dyDescent="0.35">
      <c r="A690" s="57" t="s">
        <v>1631</v>
      </c>
      <c r="B690" s="57" t="s">
        <v>12</v>
      </c>
      <c r="C690" s="57" t="s">
        <v>13</v>
      </c>
      <c r="D690" s="57" t="s">
        <v>1634</v>
      </c>
      <c r="E690" s="57" t="s">
        <v>10</v>
      </c>
      <c r="F690" s="57" t="s">
        <v>1635</v>
      </c>
    </row>
    <row r="691" spans="1:6" x14ac:dyDescent="0.35">
      <c r="A691" s="57" t="s">
        <v>1631</v>
      </c>
      <c r="B691" s="57" t="s">
        <v>12</v>
      </c>
      <c r="C691" s="57" t="s">
        <v>16</v>
      </c>
      <c r="D691" s="57" t="s">
        <v>598</v>
      </c>
      <c r="E691" s="57" t="s">
        <v>10</v>
      </c>
      <c r="F691" s="57" t="s">
        <v>1636</v>
      </c>
    </row>
    <row r="692" spans="1:6" x14ac:dyDescent="0.35">
      <c r="A692" s="57" t="s">
        <v>1631</v>
      </c>
      <c r="B692" s="57" t="s">
        <v>12</v>
      </c>
      <c r="C692" s="57" t="s">
        <v>19</v>
      </c>
      <c r="D692" s="57" t="s">
        <v>242</v>
      </c>
      <c r="E692" s="57" t="s">
        <v>10</v>
      </c>
      <c r="F692" s="57" t="s">
        <v>1637</v>
      </c>
    </row>
    <row r="693" spans="1:6" x14ac:dyDescent="0.35">
      <c r="A693" s="57" t="s">
        <v>1631</v>
      </c>
      <c r="B693" s="57" t="s">
        <v>12</v>
      </c>
      <c r="C693" s="57" t="s">
        <v>22</v>
      </c>
      <c r="D693" s="57" t="s">
        <v>1638</v>
      </c>
      <c r="E693" s="57" t="s">
        <v>10</v>
      </c>
      <c r="F693" s="57" t="s">
        <v>1639</v>
      </c>
    </row>
    <row r="694" spans="1:6" x14ac:dyDescent="0.35">
      <c r="A694" s="57" t="s">
        <v>1631</v>
      </c>
      <c r="B694" s="57" t="s">
        <v>12</v>
      </c>
      <c r="C694" s="57" t="s">
        <v>25</v>
      </c>
      <c r="D694" s="57" t="s">
        <v>246</v>
      </c>
      <c r="E694" s="57" t="s">
        <v>10</v>
      </c>
      <c r="F694" s="57" t="s">
        <v>1640</v>
      </c>
    </row>
    <row r="695" spans="1:6" x14ac:dyDescent="0.35">
      <c r="A695" s="57" t="s">
        <v>1631</v>
      </c>
      <c r="B695" s="57" t="s">
        <v>12</v>
      </c>
      <c r="C695" s="57" t="s">
        <v>28</v>
      </c>
      <c r="D695" s="57" t="s">
        <v>1388</v>
      </c>
      <c r="E695" s="57" t="s">
        <v>10</v>
      </c>
      <c r="F695" s="57" t="s">
        <v>1641</v>
      </c>
    </row>
    <row r="696" spans="1:6" x14ac:dyDescent="0.35">
      <c r="A696" s="57" t="s">
        <v>1631</v>
      </c>
      <c r="B696" s="57" t="s">
        <v>12</v>
      </c>
      <c r="C696" s="57" t="s">
        <v>31</v>
      </c>
      <c r="D696" s="57" t="s">
        <v>93</v>
      </c>
      <c r="E696" s="57" t="s">
        <v>10</v>
      </c>
      <c r="F696" s="57" t="s">
        <v>1642</v>
      </c>
    </row>
    <row r="697" spans="1:6" x14ac:dyDescent="0.35">
      <c r="A697" s="57" t="s">
        <v>1631</v>
      </c>
      <c r="B697" s="57" t="s">
        <v>12</v>
      </c>
      <c r="C697" s="57" t="s">
        <v>34</v>
      </c>
      <c r="D697" s="57" t="s">
        <v>23</v>
      </c>
      <c r="E697" s="57" t="s">
        <v>10</v>
      </c>
      <c r="F697" s="57" t="s">
        <v>1643</v>
      </c>
    </row>
    <row r="698" spans="1:6" x14ac:dyDescent="0.35">
      <c r="A698" s="57" t="s">
        <v>1631</v>
      </c>
      <c r="B698" s="57" t="s">
        <v>12</v>
      </c>
      <c r="C698" s="57" t="s">
        <v>37</v>
      </c>
      <c r="D698" s="57" t="s">
        <v>256</v>
      </c>
      <c r="E698" s="57" t="s">
        <v>10</v>
      </c>
      <c r="F698" s="57" t="s">
        <v>1644</v>
      </c>
    </row>
    <row r="699" spans="1:6" x14ac:dyDescent="0.35">
      <c r="A699" s="57" t="s">
        <v>1631</v>
      </c>
      <c r="B699" s="57" t="s">
        <v>12</v>
      </c>
      <c r="C699" s="57" t="s">
        <v>40</v>
      </c>
      <c r="D699" s="57" t="s">
        <v>1645</v>
      </c>
      <c r="E699" s="57" t="s">
        <v>10</v>
      </c>
      <c r="F699" s="57" t="s">
        <v>1646</v>
      </c>
    </row>
    <row r="700" spans="1:6" x14ac:dyDescent="0.35">
      <c r="A700" s="57" t="s">
        <v>1631</v>
      </c>
      <c r="B700" s="57" t="s">
        <v>12</v>
      </c>
      <c r="C700" s="57" t="s">
        <v>43</v>
      </c>
      <c r="D700" s="57" t="s">
        <v>966</v>
      </c>
      <c r="E700" s="57" t="s">
        <v>10</v>
      </c>
      <c r="F700" s="57" t="s">
        <v>1647</v>
      </c>
    </row>
    <row r="701" spans="1:6" x14ac:dyDescent="0.35">
      <c r="A701" s="57" t="s">
        <v>1631</v>
      </c>
      <c r="B701" s="57" t="s">
        <v>12</v>
      </c>
      <c r="C701" s="57" t="s">
        <v>46</v>
      </c>
      <c r="D701" s="57" t="s">
        <v>1648</v>
      </c>
      <c r="E701" s="57" t="s">
        <v>10</v>
      </c>
      <c r="F701" s="57" t="s">
        <v>1649</v>
      </c>
    </row>
    <row r="702" spans="1:6" x14ac:dyDescent="0.35">
      <c r="A702" s="57" t="s">
        <v>1631</v>
      </c>
      <c r="B702" s="57" t="s">
        <v>12</v>
      </c>
      <c r="C702" s="57" t="s">
        <v>108</v>
      </c>
      <c r="D702" s="57" t="s">
        <v>1650</v>
      </c>
      <c r="E702" s="57" t="s">
        <v>10</v>
      </c>
      <c r="F702" s="57" t="s">
        <v>1651</v>
      </c>
    </row>
    <row r="703" spans="1:6" x14ac:dyDescent="0.35">
      <c r="A703" s="57" t="s">
        <v>1631</v>
      </c>
      <c r="B703" s="57" t="s">
        <v>12</v>
      </c>
      <c r="C703" s="57" t="s">
        <v>110</v>
      </c>
      <c r="D703" s="57" t="s">
        <v>47</v>
      </c>
      <c r="E703" s="57" t="s">
        <v>10</v>
      </c>
      <c r="F703" s="57" t="s">
        <v>1652</v>
      </c>
    </row>
    <row r="704" spans="1:6" x14ac:dyDescent="0.35">
      <c r="A704" s="57" t="s">
        <v>1631</v>
      </c>
      <c r="B704" s="57" t="s">
        <v>12</v>
      </c>
      <c r="C704" s="57" t="s">
        <v>63</v>
      </c>
      <c r="D704" s="57" t="s">
        <v>1653</v>
      </c>
      <c r="E704" s="57" t="s">
        <v>10</v>
      </c>
      <c r="F704" s="57" t="s">
        <v>1654</v>
      </c>
    </row>
    <row r="705" spans="1:6" x14ac:dyDescent="0.35">
      <c r="A705" s="57" t="s">
        <v>1631</v>
      </c>
      <c r="B705" s="57" t="s">
        <v>49</v>
      </c>
      <c r="C705" s="57" t="s">
        <v>1655</v>
      </c>
      <c r="D705" s="57" t="s">
        <v>1656</v>
      </c>
      <c r="E705" s="57" t="s">
        <v>10</v>
      </c>
      <c r="F705" s="57" t="s">
        <v>1657</v>
      </c>
    </row>
    <row r="706" spans="1:6" x14ac:dyDescent="0.35">
      <c r="A706" s="57" t="s">
        <v>1631</v>
      </c>
      <c r="B706" s="57" t="s">
        <v>49</v>
      </c>
      <c r="C706" s="57" t="s">
        <v>1658</v>
      </c>
      <c r="D706" s="57" t="s">
        <v>1659</v>
      </c>
      <c r="E706" s="57" t="s">
        <v>10</v>
      </c>
      <c r="F706" s="57" t="s">
        <v>1660</v>
      </c>
    </row>
    <row r="707" spans="1:6" x14ac:dyDescent="0.35">
      <c r="A707" s="57" t="s">
        <v>1631</v>
      </c>
      <c r="B707" s="57" t="s">
        <v>49</v>
      </c>
      <c r="C707" s="57" t="s">
        <v>1661</v>
      </c>
      <c r="D707" s="57" t="s">
        <v>1662</v>
      </c>
      <c r="E707" s="57" t="s">
        <v>10</v>
      </c>
      <c r="F707" s="57" t="s">
        <v>1663</v>
      </c>
    </row>
    <row r="708" spans="1:6" x14ac:dyDescent="0.35">
      <c r="A708" s="57" t="s">
        <v>1631</v>
      </c>
      <c r="B708" s="57" t="s">
        <v>49</v>
      </c>
      <c r="C708" s="57" t="s">
        <v>1664</v>
      </c>
      <c r="D708" s="57" t="s">
        <v>1665</v>
      </c>
      <c r="E708" s="57" t="s">
        <v>10</v>
      </c>
      <c r="F708" s="57" t="s">
        <v>1666</v>
      </c>
    </row>
    <row r="709" spans="1:6" x14ac:dyDescent="0.35">
      <c r="A709" s="57" t="s">
        <v>1631</v>
      </c>
      <c r="B709" s="57" t="s">
        <v>49</v>
      </c>
      <c r="C709" s="57" t="s">
        <v>1667</v>
      </c>
      <c r="D709" s="57" t="s">
        <v>1668</v>
      </c>
      <c r="E709" s="57" t="s">
        <v>10</v>
      </c>
      <c r="F709" s="57" t="s">
        <v>1669</v>
      </c>
    </row>
    <row r="710" spans="1:6" x14ac:dyDescent="0.35">
      <c r="A710" s="57" t="s">
        <v>1631</v>
      </c>
      <c r="B710" s="57" t="s">
        <v>49</v>
      </c>
      <c r="C710" s="57" t="s">
        <v>1670</v>
      </c>
      <c r="D710" s="57" t="s">
        <v>1671</v>
      </c>
      <c r="E710" s="57" t="s">
        <v>10</v>
      </c>
      <c r="F710" s="57" t="s">
        <v>1672</v>
      </c>
    </row>
    <row r="711" spans="1:6" x14ac:dyDescent="0.35">
      <c r="A711" s="57" t="s">
        <v>1631</v>
      </c>
      <c r="B711" s="57" t="s">
        <v>49</v>
      </c>
      <c r="C711" s="57" t="s">
        <v>1673</v>
      </c>
      <c r="D711" s="57" t="s">
        <v>1674</v>
      </c>
      <c r="E711" s="57" t="s">
        <v>10</v>
      </c>
      <c r="F711" s="57" t="s">
        <v>1675</v>
      </c>
    </row>
    <row r="712" spans="1:6" x14ac:dyDescent="0.35">
      <c r="A712" s="57" t="s">
        <v>1631</v>
      </c>
      <c r="B712" s="57" t="s">
        <v>62</v>
      </c>
      <c r="C712" s="57" t="s">
        <v>1676</v>
      </c>
      <c r="D712" s="57" t="s">
        <v>1677</v>
      </c>
      <c r="E712" s="57" t="s">
        <v>10</v>
      </c>
      <c r="F712" s="57" t="s">
        <v>1678</v>
      </c>
    </row>
    <row r="713" spans="1:6" x14ac:dyDescent="0.35">
      <c r="A713" s="57" t="s">
        <v>1631</v>
      </c>
      <c r="B713" s="57" t="s">
        <v>62</v>
      </c>
      <c r="C713" s="57" t="s">
        <v>1679</v>
      </c>
      <c r="D713" s="57" t="s">
        <v>1680</v>
      </c>
      <c r="E713" s="57" t="s">
        <v>10</v>
      </c>
      <c r="F713" s="57" t="s">
        <v>1681</v>
      </c>
    </row>
    <row r="714" spans="1:6" x14ac:dyDescent="0.35">
      <c r="A714" s="57" t="s">
        <v>1631</v>
      </c>
      <c r="B714" s="57" t="s">
        <v>62</v>
      </c>
      <c r="C714" s="57" t="s">
        <v>1682</v>
      </c>
      <c r="D714" s="57" t="s">
        <v>1683</v>
      </c>
      <c r="E714" s="57" t="s">
        <v>10</v>
      </c>
      <c r="F714" s="57" t="s">
        <v>1684</v>
      </c>
    </row>
    <row r="715" spans="1:6" x14ac:dyDescent="0.35">
      <c r="A715" s="57" t="s">
        <v>1631</v>
      </c>
      <c r="B715" s="57" t="s">
        <v>62</v>
      </c>
      <c r="C715" s="57" t="s">
        <v>1685</v>
      </c>
      <c r="D715" s="57" t="s">
        <v>1686</v>
      </c>
      <c r="E715" s="57" t="s">
        <v>10</v>
      </c>
      <c r="F715" s="57" t="s">
        <v>1687</v>
      </c>
    </row>
    <row r="716" spans="1:6" x14ac:dyDescent="0.35">
      <c r="A716" s="57" t="s">
        <v>1631</v>
      </c>
      <c r="B716" s="57" t="s">
        <v>72</v>
      </c>
      <c r="C716" s="57" t="s">
        <v>1688</v>
      </c>
      <c r="D716" s="57" t="s">
        <v>1689</v>
      </c>
      <c r="E716" s="57" t="s">
        <v>10</v>
      </c>
      <c r="F716" s="57" t="s">
        <v>1690</v>
      </c>
    </row>
    <row r="717" spans="1:6" x14ac:dyDescent="0.35">
      <c r="A717" s="57" t="s">
        <v>1631</v>
      </c>
      <c r="B717" s="57" t="s">
        <v>72</v>
      </c>
      <c r="C717" s="57" t="s">
        <v>1691</v>
      </c>
      <c r="D717" s="57" t="s">
        <v>1692</v>
      </c>
      <c r="E717" s="57" t="s">
        <v>10</v>
      </c>
      <c r="F717" s="57" t="s">
        <v>1693</v>
      </c>
    </row>
    <row r="718" spans="1:6" x14ac:dyDescent="0.35">
      <c r="A718" s="57" t="s">
        <v>1631</v>
      </c>
      <c r="B718" s="57" t="s">
        <v>72</v>
      </c>
      <c r="C718" s="57" t="s">
        <v>1694</v>
      </c>
      <c r="D718" s="57" t="s">
        <v>1695</v>
      </c>
      <c r="E718" s="57" t="s">
        <v>10</v>
      </c>
      <c r="F718" s="57" t="s">
        <v>1696</v>
      </c>
    </row>
    <row r="719" spans="1:6" x14ac:dyDescent="0.35">
      <c r="A719" s="57" t="s">
        <v>1631</v>
      </c>
      <c r="B719" s="57" t="s">
        <v>72</v>
      </c>
      <c r="C719" s="57" t="s">
        <v>1697</v>
      </c>
      <c r="D719" s="57" t="s">
        <v>1698</v>
      </c>
      <c r="E719" s="57" t="s">
        <v>10</v>
      </c>
      <c r="F719" s="57" t="s">
        <v>1699</v>
      </c>
    </row>
    <row r="720" spans="1:6" x14ac:dyDescent="0.35">
      <c r="A720" s="57" t="s">
        <v>1631</v>
      </c>
      <c r="B720" s="57" t="s">
        <v>78</v>
      </c>
      <c r="C720" s="57" t="s">
        <v>1540</v>
      </c>
      <c r="D720" s="57" t="s">
        <v>1700</v>
      </c>
      <c r="E720" s="57" t="s">
        <v>10</v>
      </c>
      <c r="F720" s="57" t="s">
        <v>1701</v>
      </c>
    </row>
    <row r="721" spans="1:6" x14ac:dyDescent="0.35">
      <c r="A721" s="57" t="s">
        <v>1702</v>
      </c>
      <c r="B721" s="57" t="s">
        <v>7</v>
      </c>
      <c r="C721" s="57" t="s">
        <v>8</v>
      </c>
      <c r="D721" s="57" t="s">
        <v>1703</v>
      </c>
      <c r="E721" s="57" t="s">
        <v>10</v>
      </c>
      <c r="F721" s="57" t="s">
        <v>1704</v>
      </c>
    </row>
    <row r="722" spans="1:6" x14ac:dyDescent="0.35">
      <c r="A722" s="57" t="s">
        <v>1702</v>
      </c>
      <c r="B722" s="57" t="s">
        <v>12</v>
      </c>
      <c r="C722" s="57" t="s">
        <v>13</v>
      </c>
      <c r="D722" s="57" t="s">
        <v>87</v>
      </c>
      <c r="E722" s="57" t="s">
        <v>10</v>
      </c>
      <c r="F722" s="57" t="s">
        <v>1705</v>
      </c>
    </row>
    <row r="723" spans="1:6" x14ac:dyDescent="0.35">
      <c r="A723" s="57" t="s">
        <v>1702</v>
      </c>
      <c r="B723" s="57" t="s">
        <v>12</v>
      </c>
      <c r="C723" s="57" t="s">
        <v>16</v>
      </c>
      <c r="D723" s="57" t="s">
        <v>186</v>
      </c>
      <c r="E723" s="57" t="s">
        <v>10</v>
      </c>
      <c r="F723" s="57" t="s">
        <v>1706</v>
      </c>
    </row>
    <row r="724" spans="1:6" x14ac:dyDescent="0.35">
      <c r="A724" s="57" t="s">
        <v>1702</v>
      </c>
      <c r="B724" s="57" t="s">
        <v>12</v>
      </c>
      <c r="C724" s="57" t="s">
        <v>19</v>
      </c>
      <c r="D724" s="57" t="s">
        <v>1025</v>
      </c>
      <c r="E724" s="57" t="s">
        <v>10</v>
      </c>
      <c r="F724" s="57" t="s">
        <v>1707</v>
      </c>
    </row>
    <row r="725" spans="1:6" x14ac:dyDescent="0.35">
      <c r="A725" s="57" t="s">
        <v>1702</v>
      </c>
      <c r="B725" s="57" t="s">
        <v>12</v>
      </c>
      <c r="C725" s="57" t="s">
        <v>22</v>
      </c>
      <c r="D725" s="57" t="s">
        <v>1708</v>
      </c>
      <c r="E725" s="57" t="s">
        <v>10</v>
      </c>
      <c r="F725" s="57" t="s">
        <v>1709</v>
      </c>
    </row>
    <row r="726" spans="1:6" x14ac:dyDescent="0.35">
      <c r="A726" s="57" t="s">
        <v>1702</v>
      </c>
      <c r="B726" s="57" t="s">
        <v>12</v>
      </c>
      <c r="C726" s="57" t="s">
        <v>25</v>
      </c>
      <c r="D726" s="57" t="s">
        <v>93</v>
      </c>
      <c r="E726" s="57" t="s">
        <v>10</v>
      </c>
      <c r="F726" s="57" t="s">
        <v>1710</v>
      </c>
    </row>
    <row r="727" spans="1:6" x14ac:dyDescent="0.35">
      <c r="A727" s="57" t="s">
        <v>1702</v>
      </c>
      <c r="B727" s="57" t="s">
        <v>12</v>
      </c>
      <c r="C727" s="57" t="s">
        <v>28</v>
      </c>
      <c r="D727" s="57" t="s">
        <v>1711</v>
      </c>
      <c r="E727" s="57" t="s">
        <v>10</v>
      </c>
      <c r="F727" s="57" t="s">
        <v>1712</v>
      </c>
    </row>
    <row r="728" spans="1:6" x14ac:dyDescent="0.35">
      <c r="A728" s="57" t="s">
        <v>1702</v>
      </c>
      <c r="B728" s="57" t="s">
        <v>12</v>
      </c>
      <c r="C728" s="57" t="s">
        <v>31</v>
      </c>
      <c r="D728" s="57" t="s">
        <v>47</v>
      </c>
      <c r="E728" s="57" t="s">
        <v>10</v>
      </c>
      <c r="F728" s="57" t="s">
        <v>1713</v>
      </c>
    </row>
    <row r="729" spans="1:6" x14ac:dyDescent="0.35">
      <c r="A729" s="57" t="s">
        <v>1702</v>
      </c>
      <c r="B729" s="57" t="s">
        <v>12</v>
      </c>
      <c r="C729" s="57" t="s">
        <v>34</v>
      </c>
      <c r="D729" s="57" t="s">
        <v>127</v>
      </c>
      <c r="E729" s="57" t="s">
        <v>10</v>
      </c>
      <c r="F729" s="57" t="s">
        <v>1714</v>
      </c>
    </row>
    <row r="730" spans="1:6" x14ac:dyDescent="0.35">
      <c r="A730" s="57" t="s">
        <v>1702</v>
      </c>
      <c r="B730" s="57" t="s">
        <v>12</v>
      </c>
      <c r="C730" s="57" t="s">
        <v>37</v>
      </c>
      <c r="D730" s="57" t="s">
        <v>1484</v>
      </c>
      <c r="E730" s="57" t="s">
        <v>10</v>
      </c>
      <c r="F730" s="57" t="s">
        <v>1715</v>
      </c>
    </row>
    <row r="731" spans="1:6" x14ac:dyDescent="0.35">
      <c r="A731" s="57" t="s">
        <v>1702</v>
      </c>
      <c r="B731" s="57" t="s">
        <v>49</v>
      </c>
      <c r="C731" s="57" t="s">
        <v>1716</v>
      </c>
      <c r="D731" s="57" t="s">
        <v>1717</v>
      </c>
      <c r="E731" s="57" t="s">
        <v>10</v>
      </c>
      <c r="F731" s="57" t="s">
        <v>1718</v>
      </c>
    </row>
    <row r="732" spans="1:6" x14ac:dyDescent="0.35">
      <c r="A732" s="57" t="s">
        <v>1702</v>
      </c>
      <c r="B732" s="57" t="s">
        <v>49</v>
      </c>
      <c r="C732" s="57" t="s">
        <v>1719</v>
      </c>
      <c r="D732" s="57" t="s">
        <v>1720</v>
      </c>
      <c r="E732" s="57" t="s">
        <v>10</v>
      </c>
      <c r="F732" s="57" t="s">
        <v>1721</v>
      </c>
    </row>
    <row r="733" spans="1:6" x14ac:dyDescent="0.35">
      <c r="A733" s="57" t="s">
        <v>1702</v>
      </c>
      <c r="B733" s="57" t="s">
        <v>49</v>
      </c>
      <c r="C733" s="57" t="s">
        <v>1722</v>
      </c>
      <c r="D733" s="57" t="s">
        <v>1723</v>
      </c>
      <c r="E733" s="57" t="s">
        <v>10</v>
      </c>
      <c r="F733" s="57" t="s">
        <v>1724</v>
      </c>
    </row>
    <row r="734" spans="1:6" x14ac:dyDescent="0.35">
      <c r="A734" s="57" t="s">
        <v>1702</v>
      </c>
      <c r="B734" s="57" t="s">
        <v>49</v>
      </c>
      <c r="C734" s="57" t="s">
        <v>1725</v>
      </c>
      <c r="D734" s="57" t="s">
        <v>1726</v>
      </c>
      <c r="E734" s="57" t="s">
        <v>10</v>
      </c>
      <c r="F734" s="57" t="s">
        <v>1727</v>
      </c>
    </row>
    <row r="735" spans="1:6" x14ac:dyDescent="0.35">
      <c r="A735" s="57" t="s">
        <v>1702</v>
      </c>
      <c r="B735" s="57" t="s">
        <v>49</v>
      </c>
      <c r="C735" s="57" t="s">
        <v>1728</v>
      </c>
      <c r="D735" s="57" t="s">
        <v>1729</v>
      </c>
      <c r="E735" s="57" t="s">
        <v>10</v>
      </c>
      <c r="F735" s="57" t="s">
        <v>1730</v>
      </c>
    </row>
    <row r="736" spans="1:6" x14ac:dyDescent="0.35">
      <c r="A736" s="57" t="s">
        <v>1702</v>
      </c>
      <c r="B736" s="57" t="s">
        <v>49</v>
      </c>
      <c r="C736" s="57" t="s">
        <v>1731</v>
      </c>
      <c r="D736" s="57" t="s">
        <v>1732</v>
      </c>
      <c r="E736" s="57" t="s">
        <v>10</v>
      </c>
      <c r="F736" s="57" t="s">
        <v>1733</v>
      </c>
    </row>
    <row r="737" spans="1:6" x14ac:dyDescent="0.35">
      <c r="A737" s="57" t="s">
        <v>1702</v>
      </c>
      <c r="B737" s="57" t="s">
        <v>49</v>
      </c>
      <c r="C737" s="57" t="s">
        <v>1734</v>
      </c>
      <c r="D737" s="57" t="s">
        <v>1735</v>
      </c>
      <c r="E737" s="57" t="s">
        <v>10</v>
      </c>
      <c r="F737" s="57" t="s">
        <v>1736</v>
      </c>
    </row>
    <row r="738" spans="1:6" x14ac:dyDescent="0.35">
      <c r="A738" s="57" t="s">
        <v>1702</v>
      </c>
      <c r="B738" s="57" t="s">
        <v>49</v>
      </c>
      <c r="C738" s="57" t="s">
        <v>1737</v>
      </c>
      <c r="D738" s="57" t="s">
        <v>1738</v>
      </c>
      <c r="E738" s="57" t="s">
        <v>10</v>
      </c>
      <c r="F738" s="57" t="s">
        <v>1739</v>
      </c>
    </row>
    <row r="739" spans="1:6" x14ac:dyDescent="0.35">
      <c r="A739" s="57" t="s">
        <v>1702</v>
      </c>
      <c r="B739" s="57" t="s">
        <v>62</v>
      </c>
      <c r="C739" s="57" t="s">
        <v>1740</v>
      </c>
      <c r="D739" s="57" t="s">
        <v>1741</v>
      </c>
      <c r="E739" s="57" t="s">
        <v>10</v>
      </c>
      <c r="F739" s="57" t="s">
        <v>1742</v>
      </c>
    </row>
    <row r="740" spans="1:6" x14ac:dyDescent="0.35">
      <c r="A740" s="57" t="s">
        <v>1702</v>
      </c>
      <c r="B740" s="57" t="s">
        <v>62</v>
      </c>
      <c r="C740" s="57" t="s">
        <v>1743</v>
      </c>
      <c r="D740" s="57" t="s">
        <v>1744</v>
      </c>
      <c r="E740" s="57" t="s">
        <v>10</v>
      </c>
      <c r="F740" s="57" t="s">
        <v>1745</v>
      </c>
    </row>
    <row r="741" spans="1:6" x14ac:dyDescent="0.35">
      <c r="A741" s="57" t="s">
        <v>1702</v>
      </c>
      <c r="B741" s="57" t="s">
        <v>62</v>
      </c>
      <c r="C741" s="57" t="s">
        <v>1746</v>
      </c>
      <c r="D741" s="57" t="s">
        <v>1747</v>
      </c>
      <c r="E741" s="57" t="s">
        <v>10</v>
      </c>
      <c r="F741" s="57" t="s">
        <v>1748</v>
      </c>
    </row>
    <row r="742" spans="1:6" x14ac:dyDescent="0.35">
      <c r="A742" s="57" t="s">
        <v>1702</v>
      </c>
      <c r="B742" s="57" t="s">
        <v>62</v>
      </c>
      <c r="C742" s="57" t="s">
        <v>1749</v>
      </c>
      <c r="D742" s="57" t="s">
        <v>1750</v>
      </c>
      <c r="E742" s="57" t="s">
        <v>275</v>
      </c>
      <c r="F742" s="57" t="s">
        <v>1751</v>
      </c>
    </row>
    <row r="743" spans="1:6" x14ac:dyDescent="0.35">
      <c r="A743" s="57" t="s">
        <v>1702</v>
      </c>
      <c r="B743" s="57" t="s">
        <v>62</v>
      </c>
      <c r="C743" s="57" t="s">
        <v>1752</v>
      </c>
      <c r="D743" s="57" t="s">
        <v>1753</v>
      </c>
      <c r="E743" s="57" t="s">
        <v>10</v>
      </c>
      <c r="F743" s="57" t="s">
        <v>1754</v>
      </c>
    </row>
    <row r="744" spans="1:6" x14ac:dyDescent="0.35">
      <c r="A744" s="57" t="s">
        <v>1702</v>
      </c>
      <c r="B744" s="57" t="s">
        <v>62</v>
      </c>
      <c r="C744" s="57" t="s">
        <v>1755</v>
      </c>
      <c r="D744" s="57" t="s">
        <v>1756</v>
      </c>
      <c r="E744" s="57" t="s">
        <v>10</v>
      </c>
      <c r="F744" s="57" t="s">
        <v>1757</v>
      </c>
    </row>
    <row r="745" spans="1:6" x14ac:dyDescent="0.35">
      <c r="A745" s="57" t="s">
        <v>1702</v>
      </c>
      <c r="B745" s="57" t="s">
        <v>72</v>
      </c>
      <c r="C745" s="57" t="s">
        <v>1758</v>
      </c>
      <c r="D745" s="57" t="s">
        <v>1759</v>
      </c>
      <c r="E745" s="57" t="s">
        <v>10</v>
      </c>
      <c r="F745" s="57" t="s">
        <v>1760</v>
      </c>
    </row>
    <row r="746" spans="1:6" x14ac:dyDescent="0.35">
      <c r="A746" s="57" t="s">
        <v>1702</v>
      </c>
      <c r="B746" s="57" t="s">
        <v>72</v>
      </c>
      <c r="C746" s="57" t="s">
        <v>1761</v>
      </c>
      <c r="D746" s="57" t="s">
        <v>1762</v>
      </c>
      <c r="E746" s="57" t="s">
        <v>10</v>
      </c>
      <c r="F746" s="57" t="s">
        <v>1763</v>
      </c>
    </row>
    <row r="747" spans="1:6" x14ac:dyDescent="0.35">
      <c r="A747" s="57" t="s">
        <v>1702</v>
      </c>
      <c r="B747" s="57" t="s">
        <v>72</v>
      </c>
      <c r="C747" s="57" t="s">
        <v>1764</v>
      </c>
      <c r="D747" s="57" t="s">
        <v>1765</v>
      </c>
      <c r="E747" s="57" t="s">
        <v>10</v>
      </c>
      <c r="F747" s="57" t="s">
        <v>1766</v>
      </c>
    </row>
    <row r="748" spans="1:6" x14ac:dyDescent="0.35">
      <c r="A748" s="57" t="s">
        <v>1702</v>
      </c>
      <c r="B748" s="57" t="s">
        <v>72</v>
      </c>
      <c r="C748" s="57" t="s">
        <v>1767</v>
      </c>
      <c r="D748" s="57" t="s">
        <v>1768</v>
      </c>
      <c r="E748" s="57" t="s">
        <v>10</v>
      </c>
      <c r="F748" s="57" t="s">
        <v>1769</v>
      </c>
    </row>
    <row r="749" spans="1:6" x14ac:dyDescent="0.35">
      <c r="A749" s="57" t="s">
        <v>1702</v>
      </c>
      <c r="B749" s="57" t="s">
        <v>72</v>
      </c>
      <c r="C749" s="57" t="s">
        <v>1770</v>
      </c>
      <c r="D749" s="57" t="s">
        <v>1771</v>
      </c>
      <c r="E749" s="57" t="s">
        <v>10</v>
      </c>
      <c r="F749" s="57" t="s">
        <v>1772</v>
      </c>
    </row>
    <row r="750" spans="1:6" x14ac:dyDescent="0.35">
      <c r="A750" s="57" t="s">
        <v>1702</v>
      </c>
      <c r="B750" s="57" t="s">
        <v>78</v>
      </c>
      <c r="C750" s="57" t="s">
        <v>1773</v>
      </c>
      <c r="D750" s="57" t="s">
        <v>1774</v>
      </c>
      <c r="E750" s="57" t="s">
        <v>10</v>
      </c>
      <c r="F750" s="57" t="s">
        <v>1775</v>
      </c>
    </row>
    <row r="751" spans="1:6" x14ac:dyDescent="0.35">
      <c r="A751" s="57" t="s">
        <v>1702</v>
      </c>
      <c r="B751" s="57" t="s">
        <v>78</v>
      </c>
      <c r="C751" s="57" t="s">
        <v>1776</v>
      </c>
      <c r="D751" s="57" t="s">
        <v>1777</v>
      </c>
      <c r="E751" s="57" t="s">
        <v>10</v>
      </c>
      <c r="F751" s="57" t="s">
        <v>1778</v>
      </c>
    </row>
    <row r="752" spans="1:6" x14ac:dyDescent="0.35">
      <c r="A752" s="57" t="s">
        <v>1779</v>
      </c>
      <c r="B752" s="57" t="s">
        <v>7</v>
      </c>
      <c r="C752" s="57" t="s">
        <v>8</v>
      </c>
      <c r="D752" s="57" t="s">
        <v>1780</v>
      </c>
      <c r="E752" s="57" t="s">
        <v>10</v>
      </c>
      <c r="F752" s="57" t="s">
        <v>1781</v>
      </c>
    </row>
    <row r="753" spans="1:6" x14ac:dyDescent="0.35">
      <c r="A753" s="57" t="s">
        <v>1779</v>
      </c>
      <c r="B753" s="57" t="s">
        <v>12</v>
      </c>
      <c r="C753" s="57" t="s">
        <v>13</v>
      </c>
      <c r="D753" s="57" t="s">
        <v>1782</v>
      </c>
      <c r="E753" s="57" t="s">
        <v>10</v>
      </c>
      <c r="F753" s="57" t="s">
        <v>1783</v>
      </c>
    </row>
    <row r="754" spans="1:6" x14ac:dyDescent="0.35">
      <c r="A754" s="57" t="s">
        <v>1779</v>
      </c>
      <c r="B754" s="57" t="s">
        <v>12</v>
      </c>
      <c r="C754" s="57" t="s">
        <v>16</v>
      </c>
      <c r="D754" s="57" t="s">
        <v>1784</v>
      </c>
      <c r="E754" s="57" t="s">
        <v>10</v>
      </c>
      <c r="F754" s="57" t="s">
        <v>1785</v>
      </c>
    </row>
    <row r="755" spans="1:6" x14ac:dyDescent="0.35">
      <c r="A755" s="57" t="s">
        <v>1779</v>
      </c>
      <c r="B755" s="57" t="s">
        <v>12</v>
      </c>
      <c r="C755" s="57" t="s">
        <v>19</v>
      </c>
      <c r="D755" s="57" t="s">
        <v>1786</v>
      </c>
      <c r="E755" s="57" t="s">
        <v>10</v>
      </c>
      <c r="F755" s="57" t="s">
        <v>1787</v>
      </c>
    </row>
    <row r="756" spans="1:6" x14ac:dyDescent="0.35">
      <c r="A756" s="57" t="s">
        <v>1779</v>
      </c>
      <c r="B756" s="57" t="s">
        <v>12</v>
      </c>
      <c r="C756" s="57" t="s">
        <v>22</v>
      </c>
      <c r="D756" s="57" t="s">
        <v>1788</v>
      </c>
      <c r="E756" s="57" t="s">
        <v>10</v>
      </c>
      <c r="F756" s="57" t="s">
        <v>1789</v>
      </c>
    </row>
    <row r="757" spans="1:6" x14ac:dyDescent="0.35">
      <c r="A757" s="57" t="s">
        <v>1779</v>
      </c>
      <c r="B757" s="57" t="s">
        <v>12</v>
      </c>
      <c r="C757" s="57" t="s">
        <v>25</v>
      </c>
      <c r="D757" s="57" t="s">
        <v>242</v>
      </c>
      <c r="E757" s="57" t="s">
        <v>10</v>
      </c>
      <c r="F757" s="57" t="s">
        <v>1790</v>
      </c>
    </row>
    <row r="758" spans="1:6" x14ac:dyDescent="0.35">
      <c r="A758" s="57" t="s">
        <v>1779</v>
      </c>
      <c r="B758" s="57" t="s">
        <v>12</v>
      </c>
      <c r="C758" s="57" t="s">
        <v>28</v>
      </c>
      <c r="D758" s="57" t="s">
        <v>1550</v>
      </c>
      <c r="E758" s="57" t="s">
        <v>10</v>
      </c>
      <c r="F758" s="57" t="s">
        <v>1791</v>
      </c>
    </row>
    <row r="759" spans="1:6" x14ac:dyDescent="0.35">
      <c r="A759" s="57" t="s">
        <v>1779</v>
      </c>
      <c r="B759" s="57" t="s">
        <v>12</v>
      </c>
      <c r="C759" s="57" t="s">
        <v>31</v>
      </c>
      <c r="D759" s="57" t="s">
        <v>93</v>
      </c>
      <c r="E759" s="57" t="s">
        <v>10</v>
      </c>
      <c r="F759" s="57" t="s">
        <v>1792</v>
      </c>
    </row>
    <row r="760" spans="1:6" x14ac:dyDescent="0.35">
      <c r="A760" s="57" t="s">
        <v>1779</v>
      </c>
      <c r="B760" s="57" t="s">
        <v>12</v>
      </c>
      <c r="C760" s="57" t="s">
        <v>34</v>
      </c>
      <c r="D760" s="57" t="s">
        <v>332</v>
      </c>
      <c r="E760" s="57" t="s">
        <v>10</v>
      </c>
      <c r="F760" s="57" t="s">
        <v>1793</v>
      </c>
    </row>
    <row r="761" spans="1:6" x14ac:dyDescent="0.35">
      <c r="A761" s="57" t="s">
        <v>1779</v>
      </c>
      <c r="B761" s="57" t="s">
        <v>12</v>
      </c>
      <c r="C761" s="57" t="s">
        <v>37</v>
      </c>
      <c r="D761" s="57" t="s">
        <v>1794</v>
      </c>
      <c r="E761" s="57" t="s">
        <v>10</v>
      </c>
      <c r="F761" s="57" t="s">
        <v>1795</v>
      </c>
    </row>
    <row r="762" spans="1:6" x14ac:dyDescent="0.35">
      <c r="A762" s="57" t="s">
        <v>1779</v>
      </c>
      <c r="B762" s="57" t="s">
        <v>49</v>
      </c>
      <c r="C762" s="57" t="s">
        <v>1796</v>
      </c>
      <c r="D762" s="57" t="s">
        <v>1797</v>
      </c>
      <c r="E762" s="57" t="s">
        <v>10</v>
      </c>
      <c r="F762" s="57" t="s">
        <v>1798</v>
      </c>
    </row>
    <row r="763" spans="1:6" x14ac:dyDescent="0.35">
      <c r="A763" s="57" t="s">
        <v>1779</v>
      </c>
      <c r="B763" s="57" t="s">
        <v>49</v>
      </c>
      <c r="C763" s="57" t="s">
        <v>1799</v>
      </c>
      <c r="D763" s="57" t="s">
        <v>1800</v>
      </c>
      <c r="E763" s="57" t="s">
        <v>10</v>
      </c>
      <c r="F763" s="57" t="s">
        <v>1801</v>
      </c>
    </row>
    <row r="764" spans="1:6" x14ac:dyDescent="0.35">
      <c r="A764" s="57" t="s">
        <v>1779</v>
      </c>
      <c r="B764" s="57" t="s">
        <v>49</v>
      </c>
      <c r="C764" s="57" t="s">
        <v>1802</v>
      </c>
      <c r="D764" s="57" t="s">
        <v>1803</v>
      </c>
      <c r="E764" s="57" t="s">
        <v>10</v>
      </c>
      <c r="F764" s="57" t="s">
        <v>1804</v>
      </c>
    </row>
    <row r="765" spans="1:6" x14ac:dyDescent="0.35">
      <c r="A765" s="57" t="s">
        <v>1779</v>
      </c>
      <c r="B765" s="57" t="s">
        <v>49</v>
      </c>
      <c r="C765" s="57" t="s">
        <v>1805</v>
      </c>
      <c r="D765" s="57" t="s">
        <v>1806</v>
      </c>
      <c r="E765" s="57" t="s">
        <v>275</v>
      </c>
      <c r="F765" s="57" t="s">
        <v>1807</v>
      </c>
    </row>
    <row r="766" spans="1:6" x14ac:dyDescent="0.35">
      <c r="A766" s="57" t="s">
        <v>1779</v>
      </c>
      <c r="B766" s="57" t="s">
        <v>49</v>
      </c>
      <c r="C766" s="57" t="s">
        <v>1808</v>
      </c>
      <c r="D766" s="57" t="s">
        <v>1809</v>
      </c>
      <c r="E766" s="57" t="s">
        <v>10</v>
      </c>
      <c r="F766" s="57" t="s">
        <v>1810</v>
      </c>
    </row>
    <row r="767" spans="1:6" x14ac:dyDescent="0.35">
      <c r="A767" s="57" t="s">
        <v>1779</v>
      </c>
      <c r="B767" s="57" t="s">
        <v>49</v>
      </c>
      <c r="C767" s="57" t="s">
        <v>1811</v>
      </c>
      <c r="D767" s="57" t="s">
        <v>1812</v>
      </c>
      <c r="E767" s="57" t="s">
        <v>10</v>
      </c>
      <c r="F767" s="57" t="s">
        <v>1813</v>
      </c>
    </row>
    <row r="768" spans="1:6" x14ac:dyDescent="0.35">
      <c r="A768" s="57" t="s">
        <v>1779</v>
      </c>
      <c r="B768" s="57" t="s">
        <v>49</v>
      </c>
      <c r="C768" s="57" t="s">
        <v>1814</v>
      </c>
      <c r="D768" s="57" t="s">
        <v>1815</v>
      </c>
      <c r="E768" s="57" t="s">
        <v>275</v>
      </c>
      <c r="F768" s="57" t="s">
        <v>1816</v>
      </c>
    </row>
    <row r="769" spans="1:6" x14ac:dyDescent="0.35">
      <c r="A769" s="57" t="s">
        <v>1779</v>
      </c>
      <c r="B769" s="57" t="s">
        <v>49</v>
      </c>
      <c r="C769" s="57" t="s">
        <v>763</v>
      </c>
      <c r="D769" s="57" t="s">
        <v>1817</v>
      </c>
      <c r="E769" s="57" t="s">
        <v>10</v>
      </c>
      <c r="F769" s="57" t="s">
        <v>1818</v>
      </c>
    </row>
    <row r="770" spans="1:6" x14ac:dyDescent="0.35">
      <c r="A770" s="57" t="s">
        <v>1779</v>
      </c>
      <c r="B770" s="57" t="s">
        <v>62</v>
      </c>
      <c r="C770" s="57" t="s">
        <v>1819</v>
      </c>
      <c r="D770" s="57" t="s">
        <v>1820</v>
      </c>
      <c r="E770" s="57" t="s">
        <v>10</v>
      </c>
      <c r="F770" s="57" t="s">
        <v>1821</v>
      </c>
    </row>
    <row r="771" spans="1:6" x14ac:dyDescent="0.35">
      <c r="A771" s="57" t="s">
        <v>1779</v>
      </c>
      <c r="B771" s="57" t="s">
        <v>62</v>
      </c>
      <c r="C771" s="57" t="s">
        <v>1822</v>
      </c>
      <c r="D771" s="57" t="s">
        <v>1823</v>
      </c>
      <c r="E771" s="57" t="s">
        <v>10</v>
      </c>
      <c r="F771" s="57" t="s">
        <v>1824</v>
      </c>
    </row>
    <row r="772" spans="1:6" x14ac:dyDescent="0.35">
      <c r="A772" s="57" t="s">
        <v>1779</v>
      </c>
      <c r="B772" s="57" t="s">
        <v>62</v>
      </c>
      <c r="C772" s="57" t="s">
        <v>1825</v>
      </c>
      <c r="D772" s="57" t="s">
        <v>1826</v>
      </c>
      <c r="E772" s="57" t="s">
        <v>10</v>
      </c>
      <c r="F772" s="57" t="s">
        <v>1827</v>
      </c>
    </row>
    <row r="773" spans="1:6" x14ac:dyDescent="0.35">
      <c r="A773" s="57" t="s">
        <v>1779</v>
      </c>
      <c r="B773" s="57" t="s">
        <v>62</v>
      </c>
      <c r="C773" s="57" t="s">
        <v>1828</v>
      </c>
      <c r="D773" s="57" t="s">
        <v>1829</v>
      </c>
      <c r="E773" s="57" t="s">
        <v>10</v>
      </c>
      <c r="F773" s="57" t="s">
        <v>1830</v>
      </c>
    </row>
    <row r="774" spans="1:6" x14ac:dyDescent="0.35">
      <c r="A774" s="57" t="s">
        <v>1779</v>
      </c>
      <c r="B774" s="57" t="s">
        <v>72</v>
      </c>
      <c r="C774" s="57" t="s">
        <v>1831</v>
      </c>
      <c r="D774" s="57" t="s">
        <v>1832</v>
      </c>
      <c r="E774" s="57" t="s">
        <v>10</v>
      </c>
      <c r="F774" s="57" t="s">
        <v>1833</v>
      </c>
    </row>
    <row r="775" spans="1:6" x14ac:dyDescent="0.35">
      <c r="A775" s="57" t="s">
        <v>1779</v>
      </c>
      <c r="B775" s="57" t="s">
        <v>72</v>
      </c>
      <c r="C775" s="57" t="s">
        <v>1834</v>
      </c>
      <c r="D775" s="57" t="s">
        <v>1835</v>
      </c>
      <c r="E775" s="57" t="s">
        <v>10</v>
      </c>
      <c r="F775" s="57" t="s">
        <v>1836</v>
      </c>
    </row>
    <row r="776" spans="1:6" x14ac:dyDescent="0.35">
      <c r="A776" s="57" t="s">
        <v>1779</v>
      </c>
      <c r="B776" s="57" t="s">
        <v>78</v>
      </c>
      <c r="C776" s="57" t="s">
        <v>1837</v>
      </c>
      <c r="D776" s="57" t="s">
        <v>1838</v>
      </c>
      <c r="E776" s="57" t="s">
        <v>10</v>
      </c>
      <c r="F776" s="57" t="s">
        <v>1839</v>
      </c>
    </row>
    <row r="777" spans="1:6" x14ac:dyDescent="0.35">
      <c r="A777" s="57" t="s">
        <v>1840</v>
      </c>
      <c r="B777" s="57" t="s">
        <v>7</v>
      </c>
      <c r="C777" s="57" t="s">
        <v>8</v>
      </c>
      <c r="D777" s="57" t="s">
        <v>1841</v>
      </c>
      <c r="E777" s="57" t="s">
        <v>10</v>
      </c>
      <c r="F777" s="57" t="s">
        <v>1842</v>
      </c>
    </row>
    <row r="778" spans="1:6" x14ac:dyDescent="0.35">
      <c r="A778" s="57" t="s">
        <v>1840</v>
      </c>
      <c r="B778" s="57" t="s">
        <v>12</v>
      </c>
      <c r="C778" s="57" t="s">
        <v>13</v>
      </c>
      <c r="D778" s="57" t="s">
        <v>1782</v>
      </c>
      <c r="E778" s="57" t="s">
        <v>10</v>
      </c>
      <c r="F778" s="57" t="s">
        <v>1843</v>
      </c>
    </row>
    <row r="779" spans="1:6" x14ac:dyDescent="0.35">
      <c r="A779" s="57" t="s">
        <v>1840</v>
      </c>
      <c r="B779" s="57" t="s">
        <v>12</v>
      </c>
      <c r="C779" s="57" t="s">
        <v>16</v>
      </c>
      <c r="D779" s="57" t="s">
        <v>456</v>
      </c>
      <c r="E779" s="57" t="s">
        <v>10</v>
      </c>
      <c r="F779" s="57" t="s">
        <v>1844</v>
      </c>
    </row>
    <row r="780" spans="1:6" x14ac:dyDescent="0.35">
      <c r="A780" s="57" t="s">
        <v>1840</v>
      </c>
      <c r="B780" s="57" t="s">
        <v>12</v>
      </c>
      <c r="C780" s="57" t="s">
        <v>19</v>
      </c>
      <c r="D780" s="57" t="s">
        <v>953</v>
      </c>
      <c r="E780" s="57" t="s">
        <v>10</v>
      </c>
      <c r="F780" s="57" t="s">
        <v>1845</v>
      </c>
    </row>
    <row r="781" spans="1:6" x14ac:dyDescent="0.35">
      <c r="A781" s="57" t="s">
        <v>1840</v>
      </c>
      <c r="B781" s="57" t="s">
        <v>12</v>
      </c>
      <c r="C781" s="57" t="s">
        <v>22</v>
      </c>
      <c r="D781" s="57" t="s">
        <v>196</v>
      </c>
      <c r="E781" s="57" t="s">
        <v>10</v>
      </c>
      <c r="F781" s="57" t="s">
        <v>1846</v>
      </c>
    </row>
    <row r="782" spans="1:6" x14ac:dyDescent="0.35">
      <c r="A782" s="57" t="s">
        <v>1840</v>
      </c>
      <c r="B782" s="57" t="s">
        <v>12</v>
      </c>
      <c r="C782" s="57" t="s">
        <v>25</v>
      </c>
      <c r="D782" s="57" t="s">
        <v>1847</v>
      </c>
      <c r="E782" s="57" t="s">
        <v>10</v>
      </c>
      <c r="F782" s="57" t="s">
        <v>1848</v>
      </c>
    </row>
    <row r="783" spans="1:6" x14ac:dyDescent="0.35">
      <c r="A783" s="57" t="s">
        <v>1840</v>
      </c>
      <c r="B783" s="57" t="s">
        <v>12</v>
      </c>
      <c r="C783" s="57" t="s">
        <v>28</v>
      </c>
      <c r="D783" s="57" t="s">
        <v>93</v>
      </c>
      <c r="E783" s="57" t="s">
        <v>10</v>
      </c>
      <c r="F783" s="57" t="s">
        <v>1849</v>
      </c>
    </row>
    <row r="784" spans="1:6" x14ac:dyDescent="0.35">
      <c r="A784" s="57" t="s">
        <v>1840</v>
      </c>
      <c r="B784" s="57" t="s">
        <v>12</v>
      </c>
      <c r="C784" s="57" t="s">
        <v>31</v>
      </c>
      <c r="D784" s="57" t="s">
        <v>1850</v>
      </c>
      <c r="E784" s="57" t="s">
        <v>10</v>
      </c>
      <c r="F784" s="57" t="s">
        <v>1851</v>
      </c>
    </row>
    <row r="785" spans="1:6" x14ac:dyDescent="0.35">
      <c r="A785" s="57" t="s">
        <v>1840</v>
      </c>
      <c r="B785" s="57" t="s">
        <v>12</v>
      </c>
      <c r="C785" s="57" t="s">
        <v>34</v>
      </c>
      <c r="D785" s="57" t="s">
        <v>607</v>
      </c>
      <c r="E785" s="57" t="s">
        <v>10</v>
      </c>
      <c r="F785" s="57" t="s">
        <v>1852</v>
      </c>
    </row>
    <row r="786" spans="1:6" x14ac:dyDescent="0.35">
      <c r="A786" s="57" t="s">
        <v>1840</v>
      </c>
      <c r="B786" s="57" t="s">
        <v>12</v>
      </c>
      <c r="C786" s="57" t="s">
        <v>37</v>
      </c>
      <c r="D786" s="57" t="s">
        <v>964</v>
      </c>
      <c r="E786" s="57" t="s">
        <v>10</v>
      </c>
      <c r="F786" s="57" t="s">
        <v>1853</v>
      </c>
    </row>
    <row r="787" spans="1:6" x14ac:dyDescent="0.35">
      <c r="A787" s="57" t="s">
        <v>1840</v>
      </c>
      <c r="B787" s="57" t="s">
        <v>12</v>
      </c>
      <c r="C787" s="57" t="s">
        <v>40</v>
      </c>
      <c r="D787" s="57" t="s">
        <v>1650</v>
      </c>
      <c r="E787" s="57" t="s">
        <v>10</v>
      </c>
      <c r="F787" s="57" t="s">
        <v>1854</v>
      </c>
    </row>
    <row r="788" spans="1:6" x14ac:dyDescent="0.35">
      <c r="A788" s="57" t="s">
        <v>1840</v>
      </c>
      <c r="B788" s="57" t="s">
        <v>12</v>
      </c>
      <c r="C788" s="57" t="s">
        <v>43</v>
      </c>
      <c r="D788" s="57" t="s">
        <v>47</v>
      </c>
      <c r="E788" s="57" t="s">
        <v>10</v>
      </c>
      <c r="F788" s="57" t="s">
        <v>1855</v>
      </c>
    </row>
    <row r="789" spans="1:6" x14ac:dyDescent="0.35">
      <c r="A789" s="57" t="s">
        <v>1840</v>
      </c>
      <c r="B789" s="57" t="s">
        <v>12</v>
      </c>
      <c r="C789" s="57" t="s">
        <v>46</v>
      </c>
      <c r="D789" s="57" t="s">
        <v>1856</v>
      </c>
      <c r="E789" s="57" t="s">
        <v>10</v>
      </c>
      <c r="F789" s="57" t="s">
        <v>1857</v>
      </c>
    </row>
    <row r="790" spans="1:6" x14ac:dyDescent="0.35">
      <c r="A790" s="57" t="s">
        <v>1840</v>
      </c>
      <c r="B790" s="57" t="s">
        <v>49</v>
      </c>
      <c r="C790" s="57" t="s">
        <v>1858</v>
      </c>
      <c r="D790" s="57" t="s">
        <v>1859</v>
      </c>
      <c r="E790" s="57" t="s">
        <v>275</v>
      </c>
      <c r="F790" s="57" t="s">
        <v>1860</v>
      </c>
    </row>
    <row r="791" spans="1:6" x14ac:dyDescent="0.35">
      <c r="A791" s="57" t="s">
        <v>1840</v>
      </c>
      <c r="B791" s="57" t="s">
        <v>49</v>
      </c>
      <c r="C791" s="57" t="s">
        <v>1861</v>
      </c>
      <c r="D791" s="57" t="s">
        <v>1862</v>
      </c>
      <c r="E791" s="57" t="s">
        <v>10</v>
      </c>
      <c r="F791" s="57" t="s">
        <v>1863</v>
      </c>
    </row>
    <row r="792" spans="1:6" x14ac:dyDescent="0.35">
      <c r="A792" s="57" t="s">
        <v>1840</v>
      </c>
      <c r="B792" s="57" t="s">
        <v>49</v>
      </c>
      <c r="C792" s="57" t="s">
        <v>1864</v>
      </c>
      <c r="D792" s="57" t="s">
        <v>1865</v>
      </c>
      <c r="E792" s="57" t="s">
        <v>10</v>
      </c>
      <c r="F792" s="57" t="s">
        <v>1866</v>
      </c>
    </row>
    <row r="793" spans="1:6" x14ac:dyDescent="0.35">
      <c r="A793" s="57" t="s">
        <v>1840</v>
      </c>
      <c r="B793" s="57" t="s">
        <v>49</v>
      </c>
      <c r="C793" s="57" t="s">
        <v>1867</v>
      </c>
      <c r="D793" s="57" t="s">
        <v>1868</v>
      </c>
      <c r="E793" s="57" t="s">
        <v>10</v>
      </c>
      <c r="F793" s="57" t="s">
        <v>1869</v>
      </c>
    </row>
    <row r="794" spans="1:6" x14ac:dyDescent="0.35">
      <c r="A794" s="57" t="s">
        <v>1840</v>
      </c>
      <c r="B794" s="57" t="s">
        <v>49</v>
      </c>
      <c r="C794" s="57" t="s">
        <v>1870</v>
      </c>
      <c r="D794" s="57" t="s">
        <v>1871</v>
      </c>
      <c r="E794" s="57" t="s">
        <v>10</v>
      </c>
      <c r="F794" s="57" t="s">
        <v>1872</v>
      </c>
    </row>
    <row r="795" spans="1:6" x14ac:dyDescent="0.35">
      <c r="A795" s="57" t="s">
        <v>1840</v>
      </c>
      <c r="B795" s="57" t="s">
        <v>49</v>
      </c>
      <c r="C795" s="57" t="s">
        <v>1873</v>
      </c>
      <c r="D795" s="57" t="s">
        <v>1874</v>
      </c>
      <c r="E795" s="57" t="s">
        <v>10</v>
      </c>
      <c r="F795" s="57" t="s">
        <v>1875</v>
      </c>
    </row>
    <row r="796" spans="1:6" x14ac:dyDescent="0.35">
      <c r="A796" s="57" t="s">
        <v>1840</v>
      </c>
      <c r="B796" s="57" t="s">
        <v>49</v>
      </c>
      <c r="C796" s="57" t="s">
        <v>1876</v>
      </c>
      <c r="D796" s="57" t="s">
        <v>1877</v>
      </c>
      <c r="E796" s="57" t="s">
        <v>10</v>
      </c>
      <c r="F796" s="57" t="s">
        <v>1878</v>
      </c>
    </row>
    <row r="797" spans="1:6" x14ac:dyDescent="0.35">
      <c r="A797" s="57" t="s">
        <v>1840</v>
      </c>
      <c r="B797" s="57" t="s">
        <v>49</v>
      </c>
      <c r="C797" s="57" t="s">
        <v>1879</v>
      </c>
      <c r="D797" s="57" t="s">
        <v>1880</v>
      </c>
      <c r="E797" s="57" t="s">
        <v>10</v>
      </c>
      <c r="F797" s="57" t="s">
        <v>1881</v>
      </c>
    </row>
    <row r="798" spans="1:6" x14ac:dyDescent="0.35">
      <c r="A798" s="57" t="s">
        <v>1840</v>
      </c>
      <c r="B798" s="57" t="s">
        <v>49</v>
      </c>
      <c r="C798" s="57" t="s">
        <v>1882</v>
      </c>
      <c r="D798" s="57" t="s">
        <v>1883</v>
      </c>
      <c r="E798" s="57" t="s">
        <v>10</v>
      </c>
      <c r="F798" s="57" t="s">
        <v>1884</v>
      </c>
    </row>
    <row r="799" spans="1:6" x14ac:dyDescent="0.35">
      <c r="A799" s="57" t="s">
        <v>1840</v>
      </c>
      <c r="B799" s="57" t="s">
        <v>49</v>
      </c>
      <c r="C799" s="57" t="s">
        <v>1885</v>
      </c>
      <c r="D799" s="57" t="s">
        <v>1886</v>
      </c>
      <c r="E799" s="57" t="s">
        <v>10</v>
      </c>
      <c r="F799" s="57" t="s">
        <v>1887</v>
      </c>
    </row>
    <row r="800" spans="1:6" x14ac:dyDescent="0.35">
      <c r="A800" s="57" t="s">
        <v>1840</v>
      </c>
      <c r="B800" s="57" t="s">
        <v>62</v>
      </c>
      <c r="C800" s="57" t="s">
        <v>1888</v>
      </c>
      <c r="D800" s="57" t="s">
        <v>1889</v>
      </c>
      <c r="E800" s="57" t="s">
        <v>10</v>
      </c>
      <c r="F800" s="57" t="s">
        <v>1890</v>
      </c>
    </row>
    <row r="801" spans="1:6" x14ac:dyDescent="0.35">
      <c r="A801" s="57" t="s">
        <v>1840</v>
      </c>
      <c r="B801" s="57" t="s">
        <v>62</v>
      </c>
      <c r="C801" s="57" t="s">
        <v>1891</v>
      </c>
      <c r="D801" s="57" t="s">
        <v>1892</v>
      </c>
      <c r="E801" s="57" t="s">
        <v>10</v>
      </c>
      <c r="F801" s="57" t="s">
        <v>1893</v>
      </c>
    </row>
    <row r="802" spans="1:6" x14ac:dyDescent="0.35">
      <c r="A802" s="57" t="s">
        <v>1840</v>
      </c>
      <c r="B802" s="57" t="s">
        <v>62</v>
      </c>
      <c r="C802" s="57" t="s">
        <v>1894</v>
      </c>
      <c r="D802" s="57" t="s">
        <v>1895</v>
      </c>
      <c r="E802" s="57" t="s">
        <v>10</v>
      </c>
      <c r="F802" s="57" t="s">
        <v>1896</v>
      </c>
    </row>
    <row r="803" spans="1:6" x14ac:dyDescent="0.35">
      <c r="A803" s="57" t="s">
        <v>1840</v>
      </c>
      <c r="B803" s="57" t="s">
        <v>72</v>
      </c>
      <c r="C803" s="57" t="s">
        <v>1897</v>
      </c>
      <c r="D803" s="57" t="s">
        <v>1898</v>
      </c>
      <c r="E803" s="57" t="s">
        <v>10</v>
      </c>
      <c r="F803" s="57" t="s">
        <v>1899</v>
      </c>
    </row>
    <row r="804" spans="1:6" x14ac:dyDescent="0.35">
      <c r="A804" s="57" t="s">
        <v>1840</v>
      </c>
      <c r="B804" s="57" t="s">
        <v>78</v>
      </c>
      <c r="C804" s="57" t="s">
        <v>1900</v>
      </c>
      <c r="D804" s="57" t="s">
        <v>1901</v>
      </c>
      <c r="E804" s="57" t="s">
        <v>10</v>
      </c>
      <c r="F804" s="57" t="s">
        <v>1902</v>
      </c>
    </row>
    <row r="805" spans="1:6" x14ac:dyDescent="0.35">
      <c r="A805" s="57" t="s">
        <v>1840</v>
      </c>
      <c r="B805" s="57" t="s">
        <v>78</v>
      </c>
      <c r="C805" s="57" t="s">
        <v>1903</v>
      </c>
      <c r="D805" s="57" t="s">
        <v>1904</v>
      </c>
      <c r="E805" s="57" t="s">
        <v>10</v>
      </c>
      <c r="F805" s="57" t="s">
        <v>1905</v>
      </c>
    </row>
    <row r="806" spans="1:6" x14ac:dyDescent="0.35">
      <c r="A806" s="57" t="s">
        <v>1840</v>
      </c>
      <c r="B806" s="57" t="s">
        <v>78</v>
      </c>
      <c r="C806" s="57" t="s">
        <v>1906</v>
      </c>
      <c r="D806" s="57" t="s">
        <v>1907</v>
      </c>
      <c r="E806" s="57" t="s">
        <v>10</v>
      </c>
      <c r="F806" s="57" t="s">
        <v>1908</v>
      </c>
    </row>
    <row r="807" spans="1:6" x14ac:dyDescent="0.35">
      <c r="A807" s="57" t="s">
        <v>1840</v>
      </c>
      <c r="B807" s="57" t="s">
        <v>78</v>
      </c>
      <c r="C807" s="57" t="s">
        <v>1909</v>
      </c>
      <c r="D807" s="57" t="s">
        <v>1910</v>
      </c>
      <c r="E807" s="57" t="s">
        <v>10</v>
      </c>
      <c r="F807" s="57" t="s">
        <v>1911</v>
      </c>
    </row>
    <row r="808" spans="1:6" x14ac:dyDescent="0.35">
      <c r="A808" s="57" t="s">
        <v>1840</v>
      </c>
      <c r="B808" s="57" t="s">
        <v>78</v>
      </c>
      <c r="C808" s="57" t="s">
        <v>1912</v>
      </c>
      <c r="D808" s="57" t="s">
        <v>1913</v>
      </c>
      <c r="E808" s="57" t="s">
        <v>10</v>
      </c>
      <c r="F808" s="57" t="s">
        <v>1914</v>
      </c>
    </row>
    <row r="809" spans="1:6" x14ac:dyDescent="0.35">
      <c r="A809" s="57" t="s">
        <v>1840</v>
      </c>
      <c r="B809" s="57" t="s">
        <v>78</v>
      </c>
      <c r="C809" s="57" t="s">
        <v>1915</v>
      </c>
      <c r="D809" s="57" t="s">
        <v>1916</v>
      </c>
      <c r="E809" s="57" t="s">
        <v>10</v>
      </c>
      <c r="F809" s="57" t="s">
        <v>1917</v>
      </c>
    </row>
    <row r="810" spans="1:6" x14ac:dyDescent="0.35">
      <c r="A810" s="57" t="s">
        <v>1840</v>
      </c>
      <c r="B810" s="57" t="s">
        <v>78</v>
      </c>
      <c r="C810" s="57" t="s">
        <v>1918</v>
      </c>
      <c r="D810" s="57" t="s">
        <v>1919</v>
      </c>
      <c r="E810" s="57" t="s">
        <v>10</v>
      </c>
      <c r="F810" s="57" t="s">
        <v>1920</v>
      </c>
    </row>
    <row r="811" spans="1:6" x14ac:dyDescent="0.35">
      <c r="A811" s="57" t="s">
        <v>1921</v>
      </c>
      <c r="B811" s="57" t="s">
        <v>7</v>
      </c>
      <c r="C811" s="57" t="s">
        <v>8</v>
      </c>
      <c r="D811" s="57" t="s">
        <v>1922</v>
      </c>
      <c r="E811" s="57" t="s">
        <v>10</v>
      </c>
      <c r="F811" s="57" t="s">
        <v>1923</v>
      </c>
    </row>
    <row r="812" spans="1:6" x14ac:dyDescent="0.35">
      <c r="A812" s="57" t="s">
        <v>1921</v>
      </c>
      <c r="B812" s="57" t="s">
        <v>12</v>
      </c>
      <c r="C812" s="57" t="s">
        <v>13</v>
      </c>
      <c r="D812" s="57" t="s">
        <v>1786</v>
      </c>
      <c r="E812" s="57" t="s">
        <v>10</v>
      </c>
      <c r="F812" s="57" t="s">
        <v>1924</v>
      </c>
    </row>
    <row r="813" spans="1:6" x14ac:dyDescent="0.35">
      <c r="A813" s="57" t="s">
        <v>1921</v>
      </c>
      <c r="B813" s="57" t="s">
        <v>12</v>
      </c>
      <c r="C813" s="57" t="s">
        <v>16</v>
      </c>
      <c r="D813" s="57" t="s">
        <v>242</v>
      </c>
      <c r="E813" s="57" t="s">
        <v>10</v>
      </c>
      <c r="F813" s="57" t="s">
        <v>1925</v>
      </c>
    </row>
    <row r="814" spans="1:6" x14ac:dyDescent="0.35">
      <c r="A814" s="57" t="s">
        <v>1921</v>
      </c>
      <c r="B814" s="57" t="s">
        <v>12</v>
      </c>
      <c r="C814" s="57" t="s">
        <v>19</v>
      </c>
      <c r="D814" s="57" t="s">
        <v>186</v>
      </c>
      <c r="E814" s="57" t="s">
        <v>10</v>
      </c>
      <c r="F814" s="57" t="s">
        <v>1926</v>
      </c>
    </row>
    <row r="815" spans="1:6" x14ac:dyDescent="0.35">
      <c r="A815" s="57" t="s">
        <v>1921</v>
      </c>
      <c r="B815" s="57" t="s">
        <v>12</v>
      </c>
      <c r="C815" s="57" t="s">
        <v>22</v>
      </c>
      <c r="D815" s="57" t="s">
        <v>91</v>
      </c>
      <c r="E815" s="57" t="s">
        <v>10</v>
      </c>
      <c r="F815" s="57" t="s">
        <v>1927</v>
      </c>
    </row>
    <row r="816" spans="1:6" x14ac:dyDescent="0.35">
      <c r="A816" s="57" t="s">
        <v>1921</v>
      </c>
      <c r="B816" s="57" t="s">
        <v>12</v>
      </c>
      <c r="C816" s="57" t="s">
        <v>25</v>
      </c>
      <c r="D816" s="57" t="s">
        <v>953</v>
      </c>
      <c r="E816" s="57" t="s">
        <v>10</v>
      </c>
      <c r="F816" s="57" t="s">
        <v>1928</v>
      </c>
    </row>
    <row r="817" spans="1:6" x14ac:dyDescent="0.35">
      <c r="A817" s="57" t="s">
        <v>1921</v>
      </c>
      <c r="B817" s="57" t="s">
        <v>12</v>
      </c>
      <c r="C817" s="57" t="s">
        <v>28</v>
      </c>
      <c r="D817" s="57" t="s">
        <v>1929</v>
      </c>
      <c r="E817" s="57" t="s">
        <v>10</v>
      </c>
      <c r="F817" s="57" t="s">
        <v>1930</v>
      </c>
    </row>
    <row r="818" spans="1:6" x14ac:dyDescent="0.35">
      <c r="A818" s="57" t="s">
        <v>1921</v>
      </c>
      <c r="B818" s="57" t="s">
        <v>12</v>
      </c>
      <c r="C818" s="57" t="s">
        <v>31</v>
      </c>
      <c r="D818" s="57" t="s">
        <v>414</v>
      </c>
      <c r="E818" s="57" t="s">
        <v>10</v>
      </c>
      <c r="F818" s="57" t="s">
        <v>1931</v>
      </c>
    </row>
    <row r="819" spans="1:6" x14ac:dyDescent="0.35">
      <c r="A819" s="57" t="s">
        <v>1921</v>
      </c>
      <c r="B819" s="57" t="s">
        <v>12</v>
      </c>
      <c r="C819" s="57" t="s">
        <v>34</v>
      </c>
      <c r="D819" s="57" t="s">
        <v>1932</v>
      </c>
      <c r="E819" s="57" t="s">
        <v>10</v>
      </c>
      <c r="F819" s="57" t="s">
        <v>1933</v>
      </c>
    </row>
    <row r="820" spans="1:6" x14ac:dyDescent="0.35">
      <c r="A820" s="57" t="s">
        <v>1921</v>
      </c>
      <c r="B820" s="57" t="s">
        <v>12</v>
      </c>
      <c r="C820" s="57" t="s">
        <v>37</v>
      </c>
      <c r="D820" s="57" t="s">
        <v>102</v>
      </c>
      <c r="E820" s="57" t="s">
        <v>10</v>
      </c>
      <c r="F820" s="57" t="s">
        <v>1934</v>
      </c>
    </row>
    <row r="821" spans="1:6" x14ac:dyDescent="0.35">
      <c r="A821" s="57" t="s">
        <v>1921</v>
      </c>
      <c r="B821" s="57" t="s">
        <v>12</v>
      </c>
      <c r="C821" s="57" t="s">
        <v>40</v>
      </c>
      <c r="D821" s="57" t="s">
        <v>1935</v>
      </c>
      <c r="E821" s="57" t="s">
        <v>10</v>
      </c>
      <c r="F821" s="57" t="s">
        <v>1936</v>
      </c>
    </row>
    <row r="822" spans="1:6" x14ac:dyDescent="0.35">
      <c r="A822" s="57" t="s">
        <v>1921</v>
      </c>
      <c r="B822" s="57" t="s">
        <v>12</v>
      </c>
      <c r="C822" s="57" t="s">
        <v>43</v>
      </c>
      <c r="D822" s="57" t="s">
        <v>41</v>
      </c>
      <c r="E822" s="57" t="s">
        <v>10</v>
      </c>
      <c r="F822" s="57" t="s">
        <v>1937</v>
      </c>
    </row>
    <row r="823" spans="1:6" x14ac:dyDescent="0.35">
      <c r="A823" s="57" t="s">
        <v>1921</v>
      </c>
      <c r="B823" s="57" t="s">
        <v>12</v>
      </c>
      <c r="C823" s="57" t="s">
        <v>46</v>
      </c>
      <c r="D823" s="57" t="s">
        <v>47</v>
      </c>
      <c r="E823" s="57" t="s">
        <v>10</v>
      </c>
      <c r="F823" s="57" t="s">
        <v>1938</v>
      </c>
    </row>
    <row r="824" spans="1:6" x14ac:dyDescent="0.35">
      <c r="A824" s="57" t="s">
        <v>1921</v>
      </c>
      <c r="B824" s="57" t="s">
        <v>49</v>
      </c>
      <c r="C824" s="57" t="s">
        <v>1939</v>
      </c>
      <c r="D824" s="57" t="s">
        <v>1940</v>
      </c>
      <c r="E824" s="57" t="s">
        <v>10</v>
      </c>
      <c r="F824" s="57" t="s">
        <v>1941</v>
      </c>
    </row>
    <row r="825" spans="1:6" x14ac:dyDescent="0.35">
      <c r="A825" s="57" t="s">
        <v>1921</v>
      </c>
      <c r="B825" s="57" t="s">
        <v>49</v>
      </c>
      <c r="C825" s="57" t="s">
        <v>1942</v>
      </c>
      <c r="D825" s="57" t="s">
        <v>1943</v>
      </c>
      <c r="E825" s="57" t="s">
        <v>10</v>
      </c>
      <c r="F825" s="57" t="s">
        <v>1944</v>
      </c>
    </row>
    <row r="826" spans="1:6" x14ac:dyDescent="0.35">
      <c r="A826" s="57" t="s">
        <v>1921</v>
      </c>
      <c r="B826" s="57" t="s">
        <v>49</v>
      </c>
      <c r="C826" s="57" t="s">
        <v>1945</v>
      </c>
      <c r="D826" s="57" t="s">
        <v>1946</v>
      </c>
      <c r="E826" s="57" t="s">
        <v>10</v>
      </c>
      <c r="F826" s="57" t="s">
        <v>1947</v>
      </c>
    </row>
    <row r="827" spans="1:6" x14ac:dyDescent="0.35">
      <c r="A827" s="57" t="s">
        <v>1921</v>
      </c>
      <c r="B827" s="57" t="s">
        <v>49</v>
      </c>
      <c r="C827" s="57" t="s">
        <v>1948</v>
      </c>
      <c r="D827" s="57" t="s">
        <v>1949</v>
      </c>
      <c r="E827" s="57" t="s">
        <v>10</v>
      </c>
      <c r="F827" s="57" t="s">
        <v>1950</v>
      </c>
    </row>
    <row r="828" spans="1:6" x14ac:dyDescent="0.35">
      <c r="A828" s="57" t="s">
        <v>1921</v>
      </c>
      <c r="B828" s="57" t="s">
        <v>49</v>
      </c>
      <c r="C828" s="57" t="s">
        <v>1951</v>
      </c>
      <c r="D828" s="57" t="s">
        <v>1952</v>
      </c>
      <c r="E828" s="57" t="s">
        <v>10</v>
      </c>
      <c r="F828" s="57" t="s">
        <v>1953</v>
      </c>
    </row>
    <row r="829" spans="1:6" x14ac:dyDescent="0.35">
      <c r="A829" s="57" t="s">
        <v>1921</v>
      </c>
      <c r="B829" s="57" t="s">
        <v>49</v>
      </c>
      <c r="C829" s="57" t="s">
        <v>1954</v>
      </c>
      <c r="D829" s="57" t="s">
        <v>1955</v>
      </c>
      <c r="E829" s="57" t="s">
        <v>10</v>
      </c>
      <c r="F829" s="57" t="s">
        <v>1956</v>
      </c>
    </row>
    <row r="830" spans="1:6" x14ac:dyDescent="0.35">
      <c r="A830" s="57" t="s">
        <v>1921</v>
      </c>
      <c r="B830" s="57" t="s">
        <v>49</v>
      </c>
      <c r="C830" s="57" t="s">
        <v>1957</v>
      </c>
      <c r="D830" s="57" t="s">
        <v>1958</v>
      </c>
      <c r="E830" s="57" t="s">
        <v>10</v>
      </c>
      <c r="F830" s="57" t="s">
        <v>1959</v>
      </c>
    </row>
    <row r="831" spans="1:6" x14ac:dyDescent="0.35">
      <c r="A831" s="57" t="s">
        <v>1921</v>
      </c>
      <c r="B831" s="57" t="s">
        <v>49</v>
      </c>
      <c r="C831" s="57" t="s">
        <v>1960</v>
      </c>
      <c r="D831" s="57" t="s">
        <v>1961</v>
      </c>
      <c r="E831" s="57" t="s">
        <v>10</v>
      </c>
      <c r="F831" s="57" t="s">
        <v>1962</v>
      </c>
    </row>
    <row r="832" spans="1:6" x14ac:dyDescent="0.35">
      <c r="A832" s="57" t="s">
        <v>1921</v>
      </c>
      <c r="B832" s="57" t="s">
        <v>49</v>
      </c>
      <c r="C832" s="57" t="s">
        <v>364</v>
      </c>
      <c r="D832" s="57" t="s">
        <v>1963</v>
      </c>
      <c r="E832" s="57" t="s">
        <v>10</v>
      </c>
      <c r="F832" s="57" t="s">
        <v>1964</v>
      </c>
    </row>
    <row r="833" spans="1:6" x14ac:dyDescent="0.35">
      <c r="A833" s="57" t="s">
        <v>1921</v>
      </c>
      <c r="B833" s="57" t="s">
        <v>49</v>
      </c>
      <c r="C833" s="57" t="s">
        <v>1965</v>
      </c>
      <c r="D833" s="57" t="s">
        <v>1966</v>
      </c>
      <c r="E833" s="57" t="s">
        <v>10</v>
      </c>
      <c r="F833" s="57" t="s">
        <v>1967</v>
      </c>
    </row>
    <row r="834" spans="1:6" x14ac:dyDescent="0.35">
      <c r="A834" s="57" t="s">
        <v>1921</v>
      </c>
      <c r="B834" s="57" t="s">
        <v>49</v>
      </c>
      <c r="C834" s="57" t="s">
        <v>171</v>
      </c>
      <c r="D834" s="57" t="s">
        <v>1968</v>
      </c>
      <c r="E834" s="57" t="s">
        <v>10</v>
      </c>
      <c r="F834" s="57" t="s">
        <v>1969</v>
      </c>
    </row>
    <row r="835" spans="1:6" x14ac:dyDescent="0.35">
      <c r="A835" s="57" t="s">
        <v>1921</v>
      </c>
      <c r="B835" s="57" t="s">
        <v>62</v>
      </c>
      <c r="C835" s="57" t="s">
        <v>1970</v>
      </c>
      <c r="D835" s="57" t="s">
        <v>1971</v>
      </c>
      <c r="E835" s="57" t="s">
        <v>10</v>
      </c>
      <c r="F835" s="57" t="s">
        <v>1972</v>
      </c>
    </row>
    <row r="836" spans="1:6" x14ac:dyDescent="0.35">
      <c r="A836" s="57" t="s">
        <v>1921</v>
      </c>
      <c r="B836" s="57" t="s">
        <v>62</v>
      </c>
      <c r="C836" s="57" t="s">
        <v>1973</v>
      </c>
      <c r="D836" s="57" t="s">
        <v>1974</v>
      </c>
      <c r="E836" s="57" t="s">
        <v>10</v>
      </c>
      <c r="F836" s="57" t="s">
        <v>1975</v>
      </c>
    </row>
    <row r="837" spans="1:6" x14ac:dyDescent="0.35">
      <c r="A837" s="57" t="s">
        <v>1921</v>
      </c>
      <c r="B837" s="57" t="s">
        <v>62</v>
      </c>
      <c r="C837" s="57" t="s">
        <v>1976</v>
      </c>
      <c r="D837" s="57" t="s">
        <v>1977</v>
      </c>
      <c r="E837" s="57" t="s">
        <v>10</v>
      </c>
      <c r="F837" s="57" t="s">
        <v>1978</v>
      </c>
    </row>
    <row r="838" spans="1:6" x14ac:dyDescent="0.35">
      <c r="A838" s="57" t="s">
        <v>1921</v>
      </c>
      <c r="B838" s="57" t="s">
        <v>62</v>
      </c>
      <c r="C838" s="57" t="s">
        <v>1979</v>
      </c>
      <c r="D838" s="57" t="s">
        <v>1980</v>
      </c>
      <c r="E838" s="57" t="s">
        <v>10</v>
      </c>
      <c r="F838" s="57" t="s">
        <v>1981</v>
      </c>
    </row>
    <row r="839" spans="1:6" x14ac:dyDescent="0.35">
      <c r="A839" s="57" t="s">
        <v>1921</v>
      </c>
      <c r="B839" s="57" t="s">
        <v>62</v>
      </c>
      <c r="C839" s="57" t="s">
        <v>1982</v>
      </c>
      <c r="D839" s="57" t="s">
        <v>1983</v>
      </c>
      <c r="E839" s="57" t="s">
        <v>10</v>
      </c>
      <c r="F839" s="57" t="s">
        <v>1984</v>
      </c>
    </row>
    <row r="840" spans="1:6" x14ac:dyDescent="0.35">
      <c r="A840" s="57" t="s">
        <v>1921</v>
      </c>
      <c r="B840" s="57" t="s">
        <v>62</v>
      </c>
      <c r="C840" s="57" t="s">
        <v>1985</v>
      </c>
      <c r="D840" s="57" t="s">
        <v>1986</v>
      </c>
      <c r="E840" s="57" t="s">
        <v>10</v>
      </c>
      <c r="F840" s="57" t="s">
        <v>1987</v>
      </c>
    </row>
    <row r="841" spans="1:6" x14ac:dyDescent="0.35">
      <c r="A841" s="57" t="s">
        <v>1921</v>
      </c>
      <c r="B841" s="57" t="s">
        <v>72</v>
      </c>
      <c r="C841" s="57" t="s">
        <v>1988</v>
      </c>
      <c r="D841" s="57" t="s">
        <v>1989</v>
      </c>
      <c r="E841" s="57" t="s">
        <v>10</v>
      </c>
      <c r="F841" s="57" t="s">
        <v>1990</v>
      </c>
    </row>
    <row r="842" spans="1:6" x14ac:dyDescent="0.35">
      <c r="A842" s="57" t="s">
        <v>1921</v>
      </c>
      <c r="B842" s="57" t="s">
        <v>72</v>
      </c>
      <c r="C842" s="57" t="s">
        <v>1991</v>
      </c>
      <c r="D842" s="57" t="s">
        <v>1992</v>
      </c>
      <c r="E842" s="57" t="s">
        <v>10</v>
      </c>
      <c r="F842" s="57" t="s">
        <v>1993</v>
      </c>
    </row>
    <row r="843" spans="1:6" x14ac:dyDescent="0.35">
      <c r="A843" s="57" t="s">
        <v>1921</v>
      </c>
      <c r="B843" s="57" t="s">
        <v>72</v>
      </c>
      <c r="C843" s="57" t="s">
        <v>1994</v>
      </c>
      <c r="D843" s="57" t="s">
        <v>1995</v>
      </c>
      <c r="E843" s="57" t="s">
        <v>10</v>
      </c>
      <c r="F843" s="57" t="s">
        <v>1996</v>
      </c>
    </row>
    <row r="844" spans="1:6" x14ac:dyDescent="0.35">
      <c r="A844" s="57" t="s">
        <v>1921</v>
      </c>
      <c r="B844" s="57" t="s">
        <v>72</v>
      </c>
      <c r="C844" s="57" t="s">
        <v>1997</v>
      </c>
      <c r="D844" s="57" t="s">
        <v>1998</v>
      </c>
      <c r="E844" s="57" t="s">
        <v>10</v>
      </c>
      <c r="F844" s="57" t="s">
        <v>1999</v>
      </c>
    </row>
    <row r="845" spans="1:6" x14ac:dyDescent="0.35">
      <c r="A845" s="57" t="s">
        <v>1921</v>
      </c>
      <c r="B845" s="57" t="s">
        <v>72</v>
      </c>
      <c r="C845" s="57" t="s">
        <v>2000</v>
      </c>
      <c r="D845" s="57" t="s">
        <v>2001</v>
      </c>
      <c r="E845" s="57" t="s">
        <v>10</v>
      </c>
      <c r="F845" s="57" t="s">
        <v>2002</v>
      </c>
    </row>
    <row r="846" spans="1:6" x14ac:dyDescent="0.35">
      <c r="A846" s="57" t="s">
        <v>1921</v>
      </c>
      <c r="B846" s="57" t="s">
        <v>72</v>
      </c>
      <c r="C846" s="57" t="s">
        <v>2003</v>
      </c>
      <c r="D846" s="57" t="s">
        <v>2004</v>
      </c>
      <c r="E846" s="57" t="s">
        <v>10</v>
      </c>
      <c r="F846" s="57" t="s">
        <v>2005</v>
      </c>
    </row>
    <row r="847" spans="1:6" x14ac:dyDescent="0.35">
      <c r="A847" s="57" t="s">
        <v>1921</v>
      </c>
      <c r="B847" s="57" t="s">
        <v>78</v>
      </c>
      <c r="C847" s="57" t="s">
        <v>2006</v>
      </c>
      <c r="D847" s="57" t="s">
        <v>2007</v>
      </c>
      <c r="E847" s="57" t="s">
        <v>10</v>
      </c>
      <c r="F847" s="57" t="s">
        <v>2008</v>
      </c>
    </row>
    <row r="848" spans="1:6" x14ac:dyDescent="0.35">
      <c r="A848" s="57" t="s">
        <v>2009</v>
      </c>
      <c r="B848" s="57" t="s">
        <v>7</v>
      </c>
      <c r="C848" s="57" t="s">
        <v>8</v>
      </c>
      <c r="D848" s="57" t="s">
        <v>2010</v>
      </c>
      <c r="E848" s="57" t="s">
        <v>10</v>
      </c>
      <c r="F848" s="57" t="s">
        <v>2011</v>
      </c>
    </row>
    <row r="849" spans="1:6" x14ac:dyDescent="0.35">
      <c r="A849" s="57" t="s">
        <v>2009</v>
      </c>
      <c r="B849" s="57" t="s">
        <v>12</v>
      </c>
      <c r="C849" s="57" t="s">
        <v>13</v>
      </c>
      <c r="D849" s="57" t="s">
        <v>1782</v>
      </c>
      <c r="E849" s="57" t="s">
        <v>10</v>
      </c>
      <c r="F849" s="57" t="s">
        <v>2012</v>
      </c>
    </row>
    <row r="850" spans="1:6" x14ac:dyDescent="0.35">
      <c r="A850" s="57" t="s">
        <v>2009</v>
      </c>
      <c r="B850" s="57" t="s">
        <v>12</v>
      </c>
      <c r="C850" s="57" t="s">
        <v>16</v>
      </c>
      <c r="D850" s="57" t="s">
        <v>2013</v>
      </c>
      <c r="E850" s="57" t="s">
        <v>10</v>
      </c>
      <c r="F850" s="57" t="s">
        <v>2014</v>
      </c>
    </row>
    <row r="851" spans="1:6" x14ac:dyDescent="0.35">
      <c r="A851" s="57" t="s">
        <v>2009</v>
      </c>
      <c r="B851" s="57" t="s">
        <v>12</v>
      </c>
      <c r="C851" s="57" t="s">
        <v>19</v>
      </c>
      <c r="D851" s="57" t="s">
        <v>1708</v>
      </c>
      <c r="E851" s="57" t="s">
        <v>10</v>
      </c>
      <c r="F851" s="57" t="s">
        <v>2015</v>
      </c>
    </row>
    <row r="852" spans="1:6" x14ac:dyDescent="0.35">
      <c r="A852" s="57" t="s">
        <v>2009</v>
      </c>
      <c r="B852" s="57" t="s">
        <v>12</v>
      </c>
      <c r="C852" s="57" t="s">
        <v>22</v>
      </c>
      <c r="D852" s="57" t="s">
        <v>953</v>
      </c>
      <c r="E852" s="57" t="s">
        <v>10</v>
      </c>
      <c r="F852" s="57" t="s">
        <v>2016</v>
      </c>
    </row>
    <row r="853" spans="1:6" x14ac:dyDescent="0.35">
      <c r="A853" s="57" t="s">
        <v>2009</v>
      </c>
      <c r="B853" s="57" t="s">
        <v>12</v>
      </c>
      <c r="C853" s="57" t="s">
        <v>25</v>
      </c>
      <c r="D853" s="57" t="s">
        <v>2017</v>
      </c>
      <c r="E853" s="57" t="s">
        <v>10</v>
      </c>
      <c r="F853" s="57" t="s">
        <v>2018</v>
      </c>
    </row>
    <row r="854" spans="1:6" x14ac:dyDescent="0.35">
      <c r="A854" s="57" t="s">
        <v>2009</v>
      </c>
      <c r="B854" s="57" t="s">
        <v>12</v>
      </c>
      <c r="C854" s="57" t="s">
        <v>28</v>
      </c>
      <c r="D854" s="57" t="s">
        <v>196</v>
      </c>
      <c r="E854" s="57" t="s">
        <v>10</v>
      </c>
      <c r="F854" s="57" t="s">
        <v>2019</v>
      </c>
    </row>
    <row r="855" spans="1:6" x14ac:dyDescent="0.35">
      <c r="A855" s="57" t="s">
        <v>2009</v>
      </c>
      <c r="B855" s="57" t="s">
        <v>12</v>
      </c>
      <c r="C855" s="57" t="s">
        <v>31</v>
      </c>
      <c r="D855" s="57" t="s">
        <v>1428</v>
      </c>
      <c r="E855" s="57" t="s">
        <v>10</v>
      </c>
      <c r="F855" s="57" t="s">
        <v>2020</v>
      </c>
    </row>
    <row r="856" spans="1:6" x14ac:dyDescent="0.35">
      <c r="A856" s="57" t="s">
        <v>2009</v>
      </c>
      <c r="B856" s="57" t="s">
        <v>12</v>
      </c>
      <c r="C856" s="57" t="s">
        <v>34</v>
      </c>
      <c r="D856" s="57" t="s">
        <v>23</v>
      </c>
      <c r="E856" s="57" t="s">
        <v>10</v>
      </c>
      <c r="F856" s="57" t="s">
        <v>2021</v>
      </c>
    </row>
    <row r="857" spans="1:6" x14ac:dyDescent="0.35">
      <c r="A857" s="57" t="s">
        <v>2009</v>
      </c>
      <c r="B857" s="57" t="s">
        <v>12</v>
      </c>
      <c r="C857" s="57" t="s">
        <v>37</v>
      </c>
      <c r="D857" s="57" t="s">
        <v>414</v>
      </c>
      <c r="E857" s="57" t="s">
        <v>10</v>
      </c>
      <c r="F857" s="57" t="s">
        <v>2022</v>
      </c>
    </row>
    <row r="858" spans="1:6" x14ac:dyDescent="0.35">
      <c r="A858" s="57" t="s">
        <v>2009</v>
      </c>
      <c r="B858" s="57" t="s">
        <v>12</v>
      </c>
      <c r="C858" s="57" t="s">
        <v>40</v>
      </c>
      <c r="D858" s="57" t="s">
        <v>2023</v>
      </c>
      <c r="E858" s="57" t="s">
        <v>10</v>
      </c>
      <c r="F858" s="57" t="s">
        <v>2024</v>
      </c>
    </row>
    <row r="859" spans="1:6" x14ac:dyDescent="0.35">
      <c r="A859" s="57" t="s">
        <v>2009</v>
      </c>
      <c r="B859" s="57" t="s">
        <v>12</v>
      </c>
      <c r="C859" s="57" t="s">
        <v>43</v>
      </c>
      <c r="D859" s="57" t="s">
        <v>2025</v>
      </c>
      <c r="E859" s="57" t="s">
        <v>10</v>
      </c>
      <c r="F859" s="57" t="s">
        <v>2026</v>
      </c>
    </row>
    <row r="860" spans="1:6" x14ac:dyDescent="0.35">
      <c r="A860" s="57" t="s">
        <v>2009</v>
      </c>
      <c r="B860" s="57" t="s">
        <v>12</v>
      </c>
      <c r="C860" s="57" t="s">
        <v>46</v>
      </c>
      <c r="D860" s="57" t="s">
        <v>2027</v>
      </c>
      <c r="E860" s="57" t="s">
        <v>10</v>
      </c>
      <c r="F860" s="57" t="s">
        <v>2028</v>
      </c>
    </row>
    <row r="861" spans="1:6" x14ac:dyDescent="0.35">
      <c r="A861" s="57" t="s">
        <v>2009</v>
      </c>
      <c r="B861" s="57" t="s">
        <v>12</v>
      </c>
      <c r="C861" s="57" t="s">
        <v>108</v>
      </c>
      <c r="D861" s="57" t="s">
        <v>127</v>
      </c>
      <c r="E861" s="57" t="s">
        <v>10</v>
      </c>
      <c r="F861" s="57" t="s">
        <v>2029</v>
      </c>
    </row>
    <row r="862" spans="1:6" x14ac:dyDescent="0.35">
      <c r="A862" s="57" t="s">
        <v>2009</v>
      </c>
      <c r="B862" s="57" t="s">
        <v>49</v>
      </c>
      <c r="C862" s="57" t="s">
        <v>2030</v>
      </c>
      <c r="D862" s="57" t="s">
        <v>2031</v>
      </c>
      <c r="E862" s="57" t="s">
        <v>10</v>
      </c>
      <c r="F862" s="57" t="s">
        <v>2032</v>
      </c>
    </row>
    <row r="863" spans="1:6" x14ac:dyDescent="0.35">
      <c r="A863" s="57" t="s">
        <v>2009</v>
      </c>
      <c r="B863" s="57" t="s">
        <v>49</v>
      </c>
      <c r="C863" s="57" t="s">
        <v>2033</v>
      </c>
      <c r="D863" s="57" t="s">
        <v>2034</v>
      </c>
      <c r="E863" s="57" t="s">
        <v>10</v>
      </c>
      <c r="F863" s="57" t="s">
        <v>2035</v>
      </c>
    </row>
    <row r="864" spans="1:6" x14ac:dyDescent="0.35">
      <c r="A864" s="57" t="s">
        <v>2009</v>
      </c>
      <c r="B864" s="57" t="s">
        <v>49</v>
      </c>
      <c r="C864" s="57" t="s">
        <v>2036</v>
      </c>
      <c r="D864" s="57" t="s">
        <v>2037</v>
      </c>
      <c r="E864" s="57" t="s">
        <v>10</v>
      </c>
      <c r="F864" s="57" t="s">
        <v>2038</v>
      </c>
    </row>
    <row r="865" spans="1:6" x14ac:dyDescent="0.35">
      <c r="A865" s="57" t="s">
        <v>2009</v>
      </c>
      <c r="B865" s="57" t="s">
        <v>49</v>
      </c>
      <c r="C865" s="57" t="s">
        <v>2039</v>
      </c>
      <c r="D865" s="57" t="s">
        <v>2040</v>
      </c>
      <c r="E865" s="57" t="s">
        <v>10</v>
      </c>
      <c r="F865" s="57" t="s">
        <v>2041</v>
      </c>
    </row>
    <row r="866" spans="1:6" x14ac:dyDescent="0.35">
      <c r="A866" s="57" t="s">
        <v>2009</v>
      </c>
      <c r="B866" s="57" t="s">
        <v>49</v>
      </c>
      <c r="C866" s="57" t="s">
        <v>389</v>
      </c>
      <c r="D866" s="57" t="s">
        <v>2042</v>
      </c>
      <c r="E866" s="57" t="s">
        <v>10</v>
      </c>
      <c r="F866" s="57" t="s">
        <v>2043</v>
      </c>
    </row>
    <row r="867" spans="1:6" x14ac:dyDescent="0.35">
      <c r="A867" s="57" t="s">
        <v>2009</v>
      </c>
      <c r="B867" s="57" t="s">
        <v>49</v>
      </c>
      <c r="C867" s="57" t="s">
        <v>2044</v>
      </c>
      <c r="D867" s="57" t="s">
        <v>2045</v>
      </c>
      <c r="E867" s="57" t="s">
        <v>10</v>
      </c>
      <c r="F867" s="57" t="s">
        <v>2046</v>
      </c>
    </row>
    <row r="868" spans="1:6" x14ac:dyDescent="0.35">
      <c r="A868" s="57" t="s">
        <v>2009</v>
      </c>
      <c r="B868" s="57" t="s">
        <v>49</v>
      </c>
      <c r="C868" s="57" t="s">
        <v>2047</v>
      </c>
      <c r="D868" s="57" t="s">
        <v>2048</v>
      </c>
      <c r="E868" s="57" t="s">
        <v>10</v>
      </c>
      <c r="F868" s="57" t="s">
        <v>2049</v>
      </c>
    </row>
    <row r="869" spans="1:6" x14ac:dyDescent="0.35">
      <c r="A869" s="57" t="s">
        <v>2009</v>
      </c>
      <c r="B869" s="57" t="s">
        <v>49</v>
      </c>
      <c r="C869" s="57" t="s">
        <v>2050</v>
      </c>
      <c r="D869" s="57" t="s">
        <v>2051</v>
      </c>
      <c r="E869" s="57" t="s">
        <v>10</v>
      </c>
      <c r="F869" s="57" t="s">
        <v>2052</v>
      </c>
    </row>
    <row r="870" spans="1:6" x14ac:dyDescent="0.35">
      <c r="A870" s="57" t="s">
        <v>2009</v>
      </c>
      <c r="B870" s="57" t="s">
        <v>49</v>
      </c>
      <c r="C870" s="57" t="s">
        <v>2053</v>
      </c>
      <c r="D870" s="57" t="s">
        <v>2054</v>
      </c>
      <c r="E870" s="57" t="s">
        <v>10</v>
      </c>
      <c r="F870" s="57" t="s">
        <v>2055</v>
      </c>
    </row>
    <row r="871" spans="1:6" x14ac:dyDescent="0.35">
      <c r="A871" s="57" t="s">
        <v>2009</v>
      </c>
      <c r="B871" s="57" t="s">
        <v>49</v>
      </c>
      <c r="C871" s="57" t="s">
        <v>2056</v>
      </c>
      <c r="D871" s="57" t="s">
        <v>2057</v>
      </c>
      <c r="E871" s="57" t="s">
        <v>10</v>
      </c>
      <c r="F871" s="57" t="s">
        <v>2058</v>
      </c>
    </row>
    <row r="872" spans="1:6" x14ac:dyDescent="0.35">
      <c r="A872" s="57" t="s">
        <v>2009</v>
      </c>
      <c r="B872" s="57" t="s">
        <v>49</v>
      </c>
      <c r="C872" s="57" t="s">
        <v>2059</v>
      </c>
      <c r="D872" s="57" t="s">
        <v>2060</v>
      </c>
      <c r="E872" s="57" t="s">
        <v>10</v>
      </c>
      <c r="F872" s="57" t="s">
        <v>2061</v>
      </c>
    </row>
    <row r="873" spans="1:6" x14ac:dyDescent="0.35">
      <c r="A873" s="57" t="s">
        <v>2009</v>
      </c>
      <c r="B873" s="57" t="s">
        <v>49</v>
      </c>
      <c r="C873" s="57" t="s">
        <v>2062</v>
      </c>
      <c r="D873" s="57" t="s">
        <v>2063</v>
      </c>
      <c r="E873" s="57" t="s">
        <v>10</v>
      </c>
      <c r="F873" s="57" t="s">
        <v>2064</v>
      </c>
    </row>
    <row r="874" spans="1:6" x14ac:dyDescent="0.35">
      <c r="A874" s="57" t="s">
        <v>2009</v>
      </c>
      <c r="B874" s="57" t="s">
        <v>49</v>
      </c>
      <c r="C874" s="57" t="s">
        <v>2065</v>
      </c>
      <c r="D874" s="57" t="s">
        <v>2066</v>
      </c>
      <c r="E874" s="57" t="s">
        <v>10</v>
      </c>
      <c r="F874" s="57" t="s">
        <v>2067</v>
      </c>
    </row>
    <row r="875" spans="1:6" x14ac:dyDescent="0.35">
      <c r="A875" s="57" t="s">
        <v>2009</v>
      </c>
      <c r="B875" s="57" t="s">
        <v>49</v>
      </c>
      <c r="C875" s="57" t="s">
        <v>2068</v>
      </c>
      <c r="D875" s="57" t="s">
        <v>2069</v>
      </c>
      <c r="E875" s="57" t="s">
        <v>10</v>
      </c>
      <c r="F875" s="57" t="s">
        <v>2070</v>
      </c>
    </row>
    <row r="876" spans="1:6" x14ac:dyDescent="0.35">
      <c r="A876" s="57" t="s">
        <v>2009</v>
      </c>
      <c r="B876" s="57" t="s">
        <v>49</v>
      </c>
      <c r="C876" s="57" t="s">
        <v>2071</v>
      </c>
      <c r="D876" s="57" t="s">
        <v>2072</v>
      </c>
      <c r="E876" s="57" t="s">
        <v>10</v>
      </c>
      <c r="F876" s="57" t="s">
        <v>2073</v>
      </c>
    </row>
    <row r="877" spans="1:6" x14ac:dyDescent="0.35">
      <c r="A877" s="57" t="s">
        <v>2009</v>
      </c>
      <c r="B877" s="57" t="s">
        <v>62</v>
      </c>
      <c r="C877" s="57" t="s">
        <v>2074</v>
      </c>
      <c r="D877" s="57" t="s">
        <v>2075</v>
      </c>
      <c r="E877" s="57" t="s">
        <v>10</v>
      </c>
      <c r="F877" s="57" t="s">
        <v>2076</v>
      </c>
    </row>
    <row r="878" spans="1:6" x14ac:dyDescent="0.35">
      <c r="A878" s="57" t="s">
        <v>2009</v>
      </c>
      <c r="B878" s="57" t="s">
        <v>62</v>
      </c>
      <c r="C878" s="57" t="s">
        <v>2077</v>
      </c>
      <c r="D878" s="57" t="s">
        <v>2078</v>
      </c>
      <c r="E878" s="57" t="s">
        <v>10</v>
      </c>
      <c r="F878" s="57" t="s">
        <v>2079</v>
      </c>
    </row>
    <row r="879" spans="1:6" x14ac:dyDescent="0.35">
      <c r="A879" s="57" t="s">
        <v>2009</v>
      </c>
      <c r="B879" s="57" t="s">
        <v>62</v>
      </c>
      <c r="C879" s="57" t="s">
        <v>2080</v>
      </c>
      <c r="D879" s="57" t="s">
        <v>2081</v>
      </c>
      <c r="E879" s="57" t="s">
        <v>10</v>
      </c>
      <c r="F879" s="57" t="s">
        <v>2082</v>
      </c>
    </row>
    <row r="880" spans="1:6" x14ac:dyDescent="0.35">
      <c r="A880" s="57" t="s">
        <v>2009</v>
      </c>
      <c r="B880" s="57" t="s">
        <v>62</v>
      </c>
      <c r="C880" s="57" t="s">
        <v>2083</v>
      </c>
      <c r="D880" s="57" t="s">
        <v>2084</v>
      </c>
      <c r="E880" s="57" t="s">
        <v>10</v>
      </c>
      <c r="F880" s="57" t="s">
        <v>2085</v>
      </c>
    </row>
    <row r="881" spans="1:6" x14ac:dyDescent="0.35">
      <c r="A881" s="57" t="s">
        <v>2009</v>
      </c>
      <c r="B881" s="57" t="s">
        <v>62</v>
      </c>
      <c r="C881" s="57" t="s">
        <v>2086</v>
      </c>
      <c r="D881" s="57" t="s">
        <v>2087</v>
      </c>
      <c r="E881" s="57" t="s">
        <v>275</v>
      </c>
      <c r="F881" s="57" t="s">
        <v>2088</v>
      </c>
    </row>
    <row r="882" spans="1:6" x14ac:dyDescent="0.35">
      <c r="A882" s="57" t="s">
        <v>2009</v>
      </c>
      <c r="B882" s="57" t="s">
        <v>72</v>
      </c>
      <c r="C882" s="57" t="s">
        <v>2089</v>
      </c>
      <c r="D882" s="57" t="s">
        <v>2090</v>
      </c>
      <c r="E882" s="57" t="s">
        <v>10</v>
      </c>
      <c r="F882" s="57" t="s">
        <v>2091</v>
      </c>
    </row>
    <row r="883" spans="1:6" x14ac:dyDescent="0.35">
      <c r="A883" s="57" t="s">
        <v>2009</v>
      </c>
      <c r="B883" s="57" t="s">
        <v>72</v>
      </c>
      <c r="C883" s="57" t="s">
        <v>2092</v>
      </c>
      <c r="D883" s="57" t="s">
        <v>2093</v>
      </c>
      <c r="E883" s="57" t="s">
        <v>10</v>
      </c>
      <c r="F883" s="57" t="s">
        <v>2094</v>
      </c>
    </row>
    <row r="884" spans="1:6" x14ac:dyDescent="0.35">
      <c r="A884" s="57" t="s">
        <v>2009</v>
      </c>
      <c r="B884" s="57" t="s">
        <v>72</v>
      </c>
      <c r="C884" s="57" t="s">
        <v>2095</v>
      </c>
      <c r="D884" s="57" t="s">
        <v>2096</v>
      </c>
      <c r="E884" s="57" t="s">
        <v>10</v>
      </c>
      <c r="F884" s="57" t="s">
        <v>2097</v>
      </c>
    </row>
    <row r="885" spans="1:6" x14ac:dyDescent="0.35">
      <c r="A885" s="57" t="s">
        <v>2009</v>
      </c>
      <c r="B885" s="57" t="s">
        <v>72</v>
      </c>
      <c r="C885" s="57" t="s">
        <v>2098</v>
      </c>
      <c r="D885" s="57" t="s">
        <v>2099</v>
      </c>
      <c r="E885" s="57" t="s">
        <v>10</v>
      </c>
      <c r="F885" s="57" t="s">
        <v>2100</v>
      </c>
    </row>
    <row r="886" spans="1:6" x14ac:dyDescent="0.35">
      <c r="A886" s="57" t="s">
        <v>2009</v>
      </c>
      <c r="B886" s="57" t="s">
        <v>78</v>
      </c>
      <c r="C886" s="57" t="s">
        <v>2101</v>
      </c>
      <c r="D886" s="57" t="s">
        <v>2102</v>
      </c>
      <c r="E886" s="57" t="s">
        <v>10</v>
      </c>
      <c r="F886" s="57" t="s">
        <v>2103</v>
      </c>
    </row>
    <row r="887" spans="1:6" x14ac:dyDescent="0.35">
      <c r="A887" s="57" t="s">
        <v>2104</v>
      </c>
      <c r="B887" s="57" t="s">
        <v>7</v>
      </c>
      <c r="C887" s="57" t="s">
        <v>8</v>
      </c>
      <c r="D887" s="57" t="s">
        <v>2105</v>
      </c>
      <c r="E887" s="57" t="s">
        <v>10</v>
      </c>
      <c r="F887" s="57" t="s">
        <v>2106</v>
      </c>
    </row>
    <row r="888" spans="1:6" x14ac:dyDescent="0.35">
      <c r="A888" s="57" t="s">
        <v>2104</v>
      </c>
      <c r="B888" s="57" t="s">
        <v>12</v>
      </c>
      <c r="C888" s="57" t="s">
        <v>13</v>
      </c>
      <c r="D888" s="57" t="s">
        <v>242</v>
      </c>
      <c r="E888" s="57" t="s">
        <v>10</v>
      </c>
      <c r="F888" s="57" t="s">
        <v>2107</v>
      </c>
    </row>
    <row r="889" spans="1:6" x14ac:dyDescent="0.35">
      <c r="A889" s="57" t="s">
        <v>2104</v>
      </c>
      <c r="B889" s="57" t="s">
        <v>12</v>
      </c>
      <c r="C889" s="57" t="s">
        <v>16</v>
      </c>
      <c r="D889" s="57" t="s">
        <v>186</v>
      </c>
      <c r="E889" s="57" t="s">
        <v>10</v>
      </c>
      <c r="F889" s="57" t="s">
        <v>2108</v>
      </c>
    </row>
    <row r="890" spans="1:6" x14ac:dyDescent="0.35">
      <c r="A890" s="57" t="s">
        <v>2104</v>
      </c>
      <c r="B890" s="57" t="s">
        <v>12</v>
      </c>
      <c r="C890" s="57" t="s">
        <v>19</v>
      </c>
      <c r="D890" s="57" t="s">
        <v>2109</v>
      </c>
      <c r="E890" s="57" t="s">
        <v>10</v>
      </c>
      <c r="F890" s="57" t="s">
        <v>2110</v>
      </c>
    </row>
    <row r="891" spans="1:6" x14ac:dyDescent="0.35">
      <c r="A891" s="57" t="s">
        <v>2104</v>
      </c>
      <c r="B891" s="57" t="s">
        <v>12</v>
      </c>
      <c r="C891" s="57" t="s">
        <v>22</v>
      </c>
      <c r="D891" s="57" t="s">
        <v>196</v>
      </c>
      <c r="E891" s="57" t="s">
        <v>10</v>
      </c>
      <c r="F891" s="57" t="s">
        <v>2111</v>
      </c>
    </row>
    <row r="892" spans="1:6" x14ac:dyDescent="0.35">
      <c r="A892" s="57" t="s">
        <v>2104</v>
      </c>
      <c r="B892" s="57" t="s">
        <v>12</v>
      </c>
      <c r="C892" s="57" t="s">
        <v>25</v>
      </c>
      <c r="D892" s="57" t="s">
        <v>2112</v>
      </c>
      <c r="E892" s="57" t="s">
        <v>10</v>
      </c>
      <c r="F892" s="57" t="s">
        <v>2113</v>
      </c>
    </row>
    <row r="893" spans="1:6" x14ac:dyDescent="0.35">
      <c r="A893" s="57" t="s">
        <v>2104</v>
      </c>
      <c r="B893" s="57" t="s">
        <v>12</v>
      </c>
      <c r="C893" s="57" t="s">
        <v>28</v>
      </c>
      <c r="D893" s="57" t="s">
        <v>2114</v>
      </c>
      <c r="E893" s="57" t="s">
        <v>10</v>
      </c>
      <c r="F893" s="57" t="s">
        <v>2115</v>
      </c>
    </row>
    <row r="894" spans="1:6" x14ac:dyDescent="0.35">
      <c r="A894" s="57" t="s">
        <v>2104</v>
      </c>
      <c r="B894" s="57" t="s">
        <v>12</v>
      </c>
      <c r="C894" s="57" t="s">
        <v>31</v>
      </c>
      <c r="D894" s="57" t="s">
        <v>93</v>
      </c>
      <c r="E894" s="57" t="s">
        <v>10</v>
      </c>
      <c r="F894" s="57" t="s">
        <v>2116</v>
      </c>
    </row>
    <row r="895" spans="1:6" x14ac:dyDescent="0.35">
      <c r="A895" s="57" t="s">
        <v>2104</v>
      </c>
      <c r="B895" s="57" t="s">
        <v>12</v>
      </c>
      <c r="C895" s="57" t="s">
        <v>34</v>
      </c>
      <c r="D895" s="57" t="s">
        <v>414</v>
      </c>
      <c r="E895" s="57" t="s">
        <v>10</v>
      </c>
      <c r="F895" s="57" t="s">
        <v>2117</v>
      </c>
    </row>
    <row r="896" spans="1:6" x14ac:dyDescent="0.35">
      <c r="A896" s="57" t="s">
        <v>2104</v>
      </c>
      <c r="B896" s="57" t="s">
        <v>12</v>
      </c>
      <c r="C896" s="57" t="s">
        <v>37</v>
      </c>
      <c r="D896" s="57" t="s">
        <v>29</v>
      </c>
      <c r="E896" s="57" t="s">
        <v>10</v>
      </c>
      <c r="F896" s="57" t="s">
        <v>2118</v>
      </c>
    </row>
    <row r="897" spans="1:6" x14ac:dyDescent="0.35">
      <c r="A897" s="57" t="s">
        <v>2104</v>
      </c>
      <c r="B897" s="57" t="s">
        <v>12</v>
      </c>
      <c r="C897" s="57" t="s">
        <v>40</v>
      </c>
      <c r="D897" s="57" t="s">
        <v>1650</v>
      </c>
      <c r="E897" s="57" t="s">
        <v>10</v>
      </c>
      <c r="F897" s="57" t="s">
        <v>2119</v>
      </c>
    </row>
    <row r="898" spans="1:6" x14ac:dyDescent="0.35">
      <c r="A898" s="57" t="s">
        <v>2104</v>
      </c>
      <c r="B898" s="57" t="s">
        <v>12</v>
      </c>
      <c r="C898" s="57" t="s">
        <v>43</v>
      </c>
      <c r="D898" s="57" t="s">
        <v>41</v>
      </c>
      <c r="E898" s="57" t="s">
        <v>10</v>
      </c>
      <c r="F898" s="57" t="s">
        <v>2120</v>
      </c>
    </row>
    <row r="899" spans="1:6" x14ac:dyDescent="0.35">
      <c r="A899" s="57" t="s">
        <v>2104</v>
      </c>
      <c r="B899" s="57" t="s">
        <v>49</v>
      </c>
      <c r="C899" s="57" t="s">
        <v>2121</v>
      </c>
      <c r="D899" s="57" t="s">
        <v>2122</v>
      </c>
      <c r="E899" s="57" t="s">
        <v>10</v>
      </c>
      <c r="F899" s="57" t="s">
        <v>2123</v>
      </c>
    </row>
    <row r="900" spans="1:6" x14ac:dyDescent="0.35">
      <c r="A900" s="57" t="s">
        <v>2104</v>
      </c>
      <c r="B900" s="57" t="s">
        <v>49</v>
      </c>
      <c r="C900" s="57" t="s">
        <v>2124</v>
      </c>
      <c r="D900" s="57" t="s">
        <v>2125</v>
      </c>
      <c r="E900" s="57" t="s">
        <v>10</v>
      </c>
      <c r="F900" s="57" t="s">
        <v>2126</v>
      </c>
    </row>
    <row r="901" spans="1:6" x14ac:dyDescent="0.35">
      <c r="A901" s="57" t="s">
        <v>2104</v>
      </c>
      <c r="B901" s="57" t="s">
        <v>49</v>
      </c>
      <c r="C901" s="57" t="s">
        <v>2127</v>
      </c>
      <c r="D901" s="57" t="s">
        <v>2128</v>
      </c>
      <c r="E901" s="57" t="s">
        <v>10</v>
      </c>
      <c r="F901" s="57" t="s">
        <v>2129</v>
      </c>
    </row>
    <row r="902" spans="1:6" x14ac:dyDescent="0.35">
      <c r="A902" s="57" t="s">
        <v>2104</v>
      </c>
      <c r="B902" s="57" t="s">
        <v>62</v>
      </c>
      <c r="C902" s="57" t="s">
        <v>2130</v>
      </c>
      <c r="D902" s="57" t="s">
        <v>2131</v>
      </c>
      <c r="E902" s="57" t="s">
        <v>10</v>
      </c>
      <c r="F902" s="57" t="s">
        <v>2132</v>
      </c>
    </row>
    <row r="903" spans="1:6" x14ac:dyDescent="0.35">
      <c r="A903" s="57" t="s">
        <v>2104</v>
      </c>
      <c r="B903" s="57" t="s">
        <v>62</v>
      </c>
      <c r="C903" s="57" t="s">
        <v>2133</v>
      </c>
      <c r="D903" s="57" t="s">
        <v>2134</v>
      </c>
      <c r="E903" s="57" t="s">
        <v>10</v>
      </c>
      <c r="F903" s="57" t="s">
        <v>2135</v>
      </c>
    </row>
    <row r="904" spans="1:6" x14ac:dyDescent="0.35">
      <c r="A904" s="57" t="s">
        <v>2104</v>
      </c>
      <c r="B904" s="57" t="s">
        <v>62</v>
      </c>
      <c r="C904" s="57" t="s">
        <v>2136</v>
      </c>
      <c r="D904" s="57" t="s">
        <v>2137</v>
      </c>
      <c r="E904" s="57" t="s">
        <v>10</v>
      </c>
      <c r="F904" s="57" t="s">
        <v>2138</v>
      </c>
    </row>
    <row r="905" spans="1:6" x14ac:dyDescent="0.35">
      <c r="A905" s="57" t="s">
        <v>2104</v>
      </c>
      <c r="B905" s="57" t="s">
        <v>62</v>
      </c>
      <c r="C905" s="57" t="s">
        <v>2139</v>
      </c>
      <c r="D905" s="57" t="s">
        <v>2140</v>
      </c>
      <c r="E905" s="57" t="s">
        <v>10</v>
      </c>
      <c r="F905" s="57" t="s">
        <v>2141</v>
      </c>
    </row>
    <row r="906" spans="1:6" x14ac:dyDescent="0.35">
      <c r="A906" s="57" t="s">
        <v>2104</v>
      </c>
      <c r="B906" s="57" t="s">
        <v>62</v>
      </c>
      <c r="C906" s="57" t="s">
        <v>2142</v>
      </c>
      <c r="D906" s="57" t="s">
        <v>2143</v>
      </c>
      <c r="E906" s="57" t="s">
        <v>10</v>
      </c>
      <c r="F906" s="57" t="s">
        <v>2144</v>
      </c>
    </row>
    <row r="907" spans="1:6" x14ac:dyDescent="0.35">
      <c r="A907" s="57" t="s">
        <v>2104</v>
      </c>
      <c r="B907" s="57" t="s">
        <v>72</v>
      </c>
      <c r="C907" s="57" t="s">
        <v>2145</v>
      </c>
      <c r="D907" s="57" t="s">
        <v>2146</v>
      </c>
      <c r="E907" s="57" t="s">
        <v>10</v>
      </c>
      <c r="F907" s="57" t="s">
        <v>2147</v>
      </c>
    </row>
    <row r="908" spans="1:6" x14ac:dyDescent="0.35">
      <c r="A908" s="57" t="s">
        <v>2104</v>
      </c>
      <c r="B908" s="57" t="s">
        <v>72</v>
      </c>
      <c r="C908" s="57" t="s">
        <v>2148</v>
      </c>
      <c r="D908" s="57" t="s">
        <v>2149</v>
      </c>
      <c r="E908" s="57" t="s">
        <v>10</v>
      </c>
      <c r="F908" s="57" t="s">
        <v>2150</v>
      </c>
    </row>
    <row r="909" spans="1:6" x14ac:dyDescent="0.35">
      <c r="A909" s="57" t="s">
        <v>2104</v>
      </c>
      <c r="B909" s="57" t="s">
        <v>78</v>
      </c>
      <c r="C909" s="57" t="s">
        <v>2151</v>
      </c>
      <c r="D909" s="57" t="s">
        <v>2152</v>
      </c>
      <c r="E909" s="57" t="s">
        <v>10</v>
      </c>
      <c r="F909" s="57" t="s">
        <v>2153</v>
      </c>
    </row>
    <row r="910" spans="1:6" x14ac:dyDescent="0.35">
      <c r="A910" s="57" t="s">
        <v>2154</v>
      </c>
      <c r="B910" s="57" t="s">
        <v>7</v>
      </c>
      <c r="C910" s="57" t="s">
        <v>8</v>
      </c>
      <c r="D910" s="57" t="s">
        <v>2155</v>
      </c>
      <c r="E910" s="57" t="s">
        <v>10</v>
      </c>
      <c r="F910" s="57" t="s">
        <v>2156</v>
      </c>
    </row>
    <row r="911" spans="1:6" x14ac:dyDescent="0.35">
      <c r="A911" s="57" t="s">
        <v>2154</v>
      </c>
      <c r="B911" s="57" t="s">
        <v>12</v>
      </c>
      <c r="C911" s="57" t="s">
        <v>13</v>
      </c>
      <c r="D911" s="57" t="s">
        <v>2157</v>
      </c>
      <c r="E911" s="57" t="s">
        <v>10</v>
      </c>
      <c r="F911" s="57" t="s">
        <v>2158</v>
      </c>
    </row>
    <row r="912" spans="1:6" x14ac:dyDescent="0.35">
      <c r="A912" s="57" t="s">
        <v>2154</v>
      </c>
      <c r="B912" s="57" t="s">
        <v>12</v>
      </c>
      <c r="C912" s="57" t="s">
        <v>16</v>
      </c>
      <c r="D912" s="57" t="s">
        <v>2159</v>
      </c>
      <c r="E912" s="57" t="s">
        <v>10</v>
      </c>
      <c r="F912" s="57" t="s">
        <v>2160</v>
      </c>
    </row>
    <row r="913" spans="1:6" x14ac:dyDescent="0.35">
      <c r="A913" s="57" t="s">
        <v>2154</v>
      </c>
      <c r="B913" s="57" t="s">
        <v>12</v>
      </c>
      <c r="C913" s="57" t="s">
        <v>19</v>
      </c>
      <c r="D913" s="57" t="s">
        <v>2161</v>
      </c>
      <c r="E913" s="57" t="s">
        <v>10</v>
      </c>
      <c r="F913" s="57" t="s">
        <v>2162</v>
      </c>
    </row>
    <row r="914" spans="1:6" x14ac:dyDescent="0.35">
      <c r="A914" s="57" t="s">
        <v>2154</v>
      </c>
      <c r="B914" s="57" t="s">
        <v>12</v>
      </c>
      <c r="C914" s="57" t="s">
        <v>22</v>
      </c>
      <c r="D914" s="57" t="s">
        <v>93</v>
      </c>
      <c r="E914" s="57" t="s">
        <v>10</v>
      </c>
      <c r="F914" s="57" t="s">
        <v>2163</v>
      </c>
    </row>
    <row r="915" spans="1:6" x14ac:dyDescent="0.35">
      <c r="A915" s="57" t="s">
        <v>2154</v>
      </c>
      <c r="B915" s="57" t="s">
        <v>12</v>
      </c>
      <c r="C915" s="57" t="s">
        <v>25</v>
      </c>
      <c r="D915" s="57" t="s">
        <v>23</v>
      </c>
      <c r="E915" s="57" t="s">
        <v>10</v>
      </c>
      <c r="F915" s="57" t="s">
        <v>2164</v>
      </c>
    </row>
    <row r="916" spans="1:6" x14ac:dyDescent="0.35">
      <c r="A916" s="57" t="s">
        <v>2154</v>
      </c>
      <c r="B916" s="57" t="s">
        <v>12</v>
      </c>
      <c r="C916" s="57" t="s">
        <v>28</v>
      </c>
      <c r="D916" s="57" t="s">
        <v>2165</v>
      </c>
      <c r="E916" s="57" t="s">
        <v>10</v>
      </c>
      <c r="F916" s="57" t="s">
        <v>2166</v>
      </c>
    </row>
    <row r="917" spans="1:6" x14ac:dyDescent="0.35">
      <c r="A917" s="57" t="s">
        <v>2154</v>
      </c>
      <c r="B917" s="57" t="s">
        <v>12</v>
      </c>
      <c r="C917" s="57" t="s">
        <v>31</v>
      </c>
      <c r="D917" s="57" t="s">
        <v>2167</v>
      </c>
      <c r="E917" s="57" t="s">
        <v>10</v>
      </c>
      <c r="F917" s="57" t="s">
        <v>2168</v>
      </c>
    </row>
    <row r="918" spans="1:6" x14ac:dyDescent="0.35">
      <c r="A918" s="57" t="s">
        <v>2154</v>
      </c>
      <c r="B918" s="57" t="s">
        <v>12</v>
      </c>
      <c r="C918" s="57" t="s">
        <v>34</v>
      </c>
      <c r="D918" s="57" t="s">
        <v>418</v>
      </c>
      <c r="E918" s="57" t="s">
        <v>10</v>
      </c>
      <c r="F918" s="57" t="s">
        <v>2169</v>
      </c>
    </row>
    <row r="919" spans="1:6" x14ac:dyDescent="0.35">
      <c r="A919" s="57" t="s">
        <v>2154</v>
      </c>
      <c r="B919" s="57" t="s">
        <v>12</v>
      </c>
      <c r="C919" s="57" t="s">
        <v>37</v>
      </c>
      <c r="D919" s="57" t="s">
        <v>2170</v>
      </c>
      <c r="E919" s="57" t="s">
        <v>10</v>
      </c>
      <c r="F919" s="57" t="s">
        <v>2171</v>
      </c>
    </row>
    <row r="920" spans="1:6" x14ac:dyDescent="0.35">
      <c r="A920" s="57" t="s">
        <v>2154</v>
      </c>
      <c r="B920" s="57" t="s">
        <v>12</v>
      </c>
      <c r="C920" s="57" t="s">
        <v>40</v>
      </c>
      <c r="D920" s="57" t="s">
        <v>41</v>
      </c>
      <c r="E920" s="57" t="s">
        <v>10</v>
      </c>
      <c r="F920" s="57" t="s">
        <v>2172</v>
      </c>
    </row>
    <row r="921" spans="1:6" x14ac:dyDescent="0.35">
      <c r="A921" s="57" t="s">
        <v>2154</v>
      </c>
      <c r="B921" s="57" t="s">
        <v>12</v>
      </c>
      <c r="C921" s="57" t="s">
        <v>43</v>
      </c>
      <c r="D921" s="57" t="s">
        <v>675</v>
      </c>
      <c r="E921" s="57" t="s">
        <v>10</v>
      </c>
      <c r="F921" s="57" t="s">
        <v>2173</v>
      </c>
    </row>
    <row r="922" spans="1:6" x14ac:dyDescent="0.35">
      <c r="A922" s="57" t="s">
        <v>2154</v>
      </c>
      <c r="B922" s="57" t="s">
        <v>12</v>
      </c>
      <c r="C922" s="57" t="s">
        <v>46</v>
      </c>
      <c r="D922" s="57" t="s">
        <v>127</v>
      </c>
      <c r="E922" s="57" t="s">
        <v>10</v>
      </c>
      <c r="F922" s="57" t="s">
        <v>2174</v>
      </c>
    </row>
    <row r="923" spans="1:6" x14ac:dyDescent="0.35">
      <c r="A923" s="57" t="s">
        <v>2154</v>
      </c>
      <c r="B923" s="57" t="s">
        <v>49</v>
      </c>
      <c r="C923" s="57" t="s">
        <v>2175</v>
      </c>
      <c r="D923" s="57" t="s">
        <v>2176</v>
      </c>
      <c r="E923" s="57" t="s">
        <v>10</v>
      </c>
      <c r="F923" s="57" t="s">
        <v>2177</v>
      </c>
    </row>
    <row r="924" spans="1:6" x14ac:dyDescent="0.35">
      <c r="A924" s="57" t="s">
        <v>2154</v>
      </c>
      <c r="B924" s="57" t="s">
        <v>49</v>
      </c>
      <c r="C924" s="57" t="s">
        <v>2178</v>
      </c>
      <c r="D924" s="57" t="s">
        <v>2179</v>
      </c>
      <c r="E924" s="57" t="s">
        <v>10</v>
      </c>
      <c r="F924" s="57" t="s">
        <v>2180</v>
      </c>
    </row>
    <row r="925" spans="1:6" x14ac:dyDescent="0.35">
      <c r="A925" s="57" t="s">
        <v>2154</v>
      </c>
      <c r="B925" s="57" t="s">
        <v>49</v>
      </c>
      <c r="C925" s="57" t="s">
        <v>2181</v>
      </c>
      <c r="D925" s="57" t="s">
        <v>2182</v>
      </c>
      <c r="E925" s="57" t="s">
        <v>10</v>
      </c>
      <c r="F925" s="57" t="s">
        <v>2183</v>
      </c>
    </row>
    <row r="926" spans="1:6" x14ac:dyDescent="0.35">
      <c r="A926" s="57" t="s">
        <v>2154</v>
      </c>
      <c r="B926" s="57" t="s">
        <v>49</v>
      </c>
      <c r="C926" s="57" t="s">
        <v>2184</v>
      </c>
      <c r="D926" s="57" t="s">
        <v>2185</v>
      </c>
      <c r="E926" s="57" t="s">
        <v>10</v>
      </c>
      <c r="F926" s="57" t="s">
        <v>2186</v>
      </c>
    </row>
    <row r="927" spans="1:6" x14ac:dyDescent="0.35">
      <c r="A927" s="57" t="s">
        <v>2154</v>
      </c>
      <c r="B927" s="57" t="s">
        <v>49</v>
      </c>
      <c r="C927" s="57" t="s">
        <v>2187</v>
      </c>
      <c r="D927" s="57" t="s">
        <v>2188</v>
      </c>
      <c r="E927" s="57" t="s">
        <v>10</v>
      </c>
      <c r="F927" s="57" t="s">
        <v>2189</v>
      </c>
    </row>
    <row r="928" spans="1:6" x14ac:dyDescent="0.35">
      <c r="A928" s="57" t="s">
        <v>2154</v>
      </c>
      <c r="B928" s="57" t="s">
        <v>62</v>
      </c>
      <c r="C928" s="57" t="s">
        <v>2190</v>
      </c>
      <c r="D928" s="57" t="s">
        <v>2191</v>
      </c>
      <c r="E928" s="57" t="s">
        <v>10</v>
      </c>
      <c r="F928" s="57" t="s">
        <v>2192</v>
      </c>
    </row>
    <row r="929" spans="1:6" x14ac:dyDescent="0.35">
      <c r="A929" s="57" t="s">
        <v>2154</v>
      </c>
      <c r="B929" s="57" t="s">
        <v>72</v>
      </c>
      <c r="C929" s="57" t="s">
        <v>2193</v>
      </c>
      <c r="D929" s="57" t="s">
        <v>2194</v>
      </c>
      <c r="E929" s="57" t="s">
        <v>10</v>
      </c>
      <c r="F929" s="57" t="s">
        <v>2195</v>
      </c>
    </row>
    <row r="930" spans="1:6" x14ac:dyDescent="0.35">
      <c r="A930" s="57" t="s">
        <v>2154</v>
      </c>
      <c r="B930" s="57" t="s">
        <v>72</v>
      </c>
      <c r="C930" s="57" t="s">
        <v>2196</v>
      </c>
      <c r="D930" s="57" t="s">
        <v>2197</v>
      </c>
      <c r="E930" s="57" t="s">
        <v>10</v>
      </c>
      <c r="F930" s="57" t="s">
        <v>2198</v>
      </c>
    </row>
    <row r="931" spans="1:6" x14ac:dyDescent="0.35">
      <c r="A931" s="57" t="s">
        <v>2154</v>
      </c>
      <c r="B931" s="57" t="s">
        <v>72</v>
      </c>
      <c r="C931" s="57" t="s">
        <v>2199</v>
      </c>
      <c r="D931" s="57" t="s">
        <v>2200</v>
      </c>
      <c r="E931" s="57" t="s">
        <v>10</v>
      </c>
      <c r="F931" s="57" t="s">
        <v>2201</v>
      </c>
    </row>
    <row r="932" spans="1:6" x14ac:dyDescent="0.35">
      <c r="A932" s="57" t="s">
        <v>2154</v>
      </c>
      <c r="B932" s="57" t="s">
        <v>72</v>
      </c>
      <c r="C932" s="57" t="s">
        <v>2202</v>
      </c>
      <c r="D932" s="57" t="s">
        <v>2203</v>
      </c>
      <c r="E932" s="57" t="s">
        <v>275</v>
      </c>
      <c r="F932" s="57" t="s">
        <v>2204</v>
      </c>
    </row>
    <row r="933" spans="1:6" x14ac:dyDescent="0.35">
      <c r="A933" s="57" t="s">
        <v>2154</v>
      </c>
      <c r="B933" s="57" t="s">
        <v>78</v>
      </c>
      <c r="C933" s="57" t="s">
        <v>2205</v>
      </c>
      <c r="D933" s="57" t="s">
        <v>2206</v>
      </c>
      <c r="E933" s="57" t="s">
        <v>10</v>
      </c>
      <c r="F933" s="57" t="s">
        <v>2207</v>
      </c>
    </row>
    <row r="934" spans="1:6" x14ac:dyDescent="0.35">
      <c r="A934" s="57" t="s">
        <v>2208</v>
      </c>
      <c r="B934" s="57" t="s">
        <v>7</v>
      </c>
      <c r="C934" s="57" t="s">
        <v>8</v>
      </c>
      <c r="D934" s="57" t="s">
        <v>2209</v>
      </c>
      <c r="E934" s="57" t="s">
        <v>10</v>
      </c>
      <c r="F934" s="57" t="s">
        <v>2210</v>
      </c>
    </row>
    <row r="935" spans="1:6" x14ac:dyDescent="0.35">
      <c r="A935" s="57" t="s">
        <v>2208</v>
      </c>
      <c r="B935" s="57" t="s">
        <v>12</v>
      </c>
      <c r="C935" s="57" t="s">
        <v>13</v>
      </c>
      <c r="D935" s="57" t="s">
        <v>2211</v>
      </c>
      <c r="E935" s="57" t="s">
        <v>10</v>
      </c>
      <c r="F935" s="57" t="s">
        <v>2212</v>
      </c>
    </row>
    <row r="936" spans="1:6" x14ac:dyDescent="0.35">
      <c r="A936" s="57" t="s">
        <v>2208</v>
      </c>
      <c r="B936" s="57" t="s">
        <v>12</v>
      </c>
      <c r="C936" s="57" t="s">
        <v>16</v>
      </c>
      <c r="D936" s="57" t="s">
        <v>519</v>
      </c>
      <c r="E936" s="57" t="s">
        <v>10</v>
      </c>
      <c r="F936" s="57" t="s">
        <v>2213</v>
      </c>
    </row>
    <row r="937" spans="1:6" x14ac:dyDescent="0.35">
      <c r="A937" s="57" t="s">
        <v>2208</v>
      </c>
      <c r="B937" s="57" t="s">
        <v>12</v>
      </c>
      <c r="C937" s="57" t="s">
        <v>19</v>
      </c>
      <c r="D937" s="57" t="s">
        <v>2214</v>
      </c>
      <c r="E937" s="57" t="s">
        <v>10</v>
      </c>
      <c r="F937" s="57" t="s">
        <v>2215</v>
      </c>
    </row>
    <row r="938" spans="1:6" x14ac:dyDescent="0.35">
      <c r="A938" s="57" t="s">
        <v>2208</v>
      </c>
      <c r="B938" s="57" t="s">
        <v>12</v>
      </c>
      <c r="C938" s="57" t="s">
        <v>22</v>
      </c>
      <c r="D938" s="57" t="s">
        <v>2216</v>
      </c>
      <c r="E938" s="57" t="s">
        <v>10</v>
      </c>
      <c r="F938" s="57" t="s">
        <v>2217</v>
      </c>
    </row>
    <row r="939" spans="1:6" x14ac:dyDescent="0.35">
      <c r="A939" s="57" t="s">
        <v>2208</v>
      </c>
      <c r="B939" s="57" t="s">
        <v>12</v>
      </c>
      <c r="C939" s="57" t="s">
        <v>25</v>
      </c>
      <c r="D939" s="57" t="s">
        <v>1027</v>
      </c>
      <c r="E939" s="57" t="s">
        <v>10</v>
      </c>
      <c r="F939" s="57" t="s">
        <v>2218</v>
      </c>
    </row>
    <row r="940" spans="1:6" x14ac:dyDescent="0.35">
      <c r="A940" s="57" t="s">
        <v>2208</v>
      </c>
      <c r="B940" s="57" t="s">
        <v>12</v>
      </c>
      <c r="C940" s="57" t="s">
        <v>28</v>
      </c>
      <c r="D940" s="57" t="s">
        <v>93</v>
      </c>
      <c r="E940" s="57" t="s">
        <v>10</v>
      </c>
      <c r="F940" s="57" t="s">
        <v>2219</v>
      </c>
    </row>
    <row r="941" spans="1:6" x14ac:dyDescent="0.35">
      <c r="A941" s="57" t="s">
        <v>2208</v>
      </c>
      <c r="B941" s="57" t="s">
        <v>12</v>
      </c>
      <c r="C941" s="57" t="s">
        <v>31</v>
      </c>
      <c r="D941" s="57" t="s">
        <v>528</v>
      </c>
      <c r="E941" s="57" t="s">
        <v>10</v>
      </c>
      <c r="F941" s="57" t="s">
        <v>2220</v>
      </c>
    </row>
    <row r="942" spans="1:6" x14ac:dyDescent="0.35">
      <c r="A942" s="57" t="s">
        <v>2208</v>
      </c>
      <c r="B942" s="57" t="s">
        <v>12</v>
      </c>
      <c r="C942" s="57" t="s">
        <v>34</v>
      </c>
      <c r="D942" s="57" t="s">
        <v>2221</v>
      </c>
      <c r="E942" s="57" t="s">
        <v>10</v>
      </c>
      <c r="F942" s="57" t="s">
        <v>2222</v>
      </c>
    </row>
    <row r="943" spans="1:6" x14ac:dyDescent="0.35">
      <c r="A943" s="57" t="s">
        <v>2208</v>
      </c>
      <c r="B943" s="57" t="s">
        <v>12</v>
      </c>
      <c r="C943" s="57" t="s">
        <v>37</v>
      </c>
      <c r="D943" s="57" t="s">
        <v>2223</v>
      </c>
      <c r="E943" s="57" t="s">
        <v>10</v>
      </c>
      <c r="F943" s="57" t="s">
        <v>2224</v>
      </c>
    </row>
    <row r="944" spans="1:6" x14ac:dyDescent="0.35">
      <c r="A944" s="57" t="s">
        <v>2208</v>
      </c>
      <c r="B944" s="57" t="s">
        <v>12</v>
      </c>
      <c r="C944" s="57" t="s">
        <v>40</v>
      </c>
      <c r="D944" s="57" t="s">
        <v>1397</v>
      </c>
      <c r="E944" s="57" t="s">
        <v>10</v>
      </c>
      <c r="F944" s="57" t="s">
        <v>2225</v>
      </c>
    </row>
    <row r="945" spans="1:6" x14ac:dyDescent="0.35">
      <c r="A945" s="57" t="s">
        <v>2208</v>
      </c>
      <c r="B945" s="57" t="s">
        <v>12</v>
      </c>
      <c r="C945" s="57" t="s">
        <v>43</v>
      </c>
      <c r="D945" s="57" t="s">
        <v>1794</v>
      </c>
      <c r="E945" s="57" t="s">
        <v>10</v>
      </c>
      <c r="F945" s="57" t="s">
        <v>2226</v>
      </c>
    </row>
    <row r="946" spans="1:6" x14ac:dyDescent="0.35">
      <c r="A946" s="57" t="s">
        <v>2208</v>
      </c>
      <c r="B946" s="57" t="s">
        <v>12</v>
      </c>
      <c r="C946" s="57" t="s">
        <v>46</v>
      </c>
      <c r="D946" s="57" t="s">
        <v>47</v>
      </c>
      <c r="E946" s="57" t="s">
        <v>10</v>
      </c>
      <c r="F946" s="57" t="s">
        <v>2227</v>
      </c>
    </row>
    <row r="947" spans="1:6" x14ac:dyDescent="0.35">
      <c r="A947" s="57" t="s">
        <v>2208</v>
      </c>
      <c r="B947" s="57" t="s">
        <v>49</v>
      </c>
      <c r="C947" s="57" t="s">
        <v>2228</v>
      </c>
      <c r="D947" s="57" t="s">
        <v>2229</v>
      </c>
      <c r="E947" s="57" t="s">
        <v>10</v>
      </c>
      <c r="F947" s="57" t="s">
        <v>2230</v>
      </c>
    </row>
    <row r="948" spans="1:6" x14ac:dyDescent="0.35">
      <c r="A948" s="57" t="s">
        <v>2208</v>
      </c>
      <c r="B948" s="57" t="s">
        <v>49</v>
      </c>
      <c r="C948" s="57" t="s">
        <v>2231</v>
      </c>
      <c r="D948" s="57" t="s">
        <v>2232</v>
      </c>
      <c r="E948" s="57" t="s">
        <v>10</v>
      </c>
      <c r="F948" s="57" t="s">
        <v>2233</v>
      </c>
    </row>
    <row r="949" spans="1:6" x14ac:dyDescent="0.35">
      <c r="A949" s="57" t="s">
        <v>2208</v>
      </c>
      <c r="B949" s="57" t="s">
        <v>49</v>
      </c>
      <c r="C949" s="57" t="s">
        <v>2234</v>
      </c>
      <c r="D949" s="57" t="s">
        <v>2235</v>
      </c>
      <c r="E949" s="57" t="s">
        <v>10</v>
      </c>
      <c r="F949" s="57" t="s">
        <v>2236</v>
      </c>
    </row>
    <row r="950" spans="1:6" x14ac:dyDescent="0.35">
      <c r="A950" s="57" t="s">
        <v>2208</v>
      </c>
      <c r="B950" s="57" t="s">
        <v>49</v>
      </c>
      <c r="C950" s="57" t="s">
        <v>2237</v>
      </c>
      <c r="D950" s="57" t="s">
        <v>2238</v>
      </c>
      <c r="E950" s="57" t="s">
        <v>10</v>
      </c>
      <c r="F950" s="57" t="s">
        <v>2239</v>
      </c>
    </row>
    <row r="951" spans="1:6" x14ac:dyDescent="0.35">
      <c r="A951" s="57" t="s">
        <v>2208</v>
      </c>
      <c r="B951" s="57" t="s">
        <v>62</v>
      </c>
      <c r="C951" s="57" t="s">
        <v>2240</v>
      </c>
      <c r="D951" s="57" t="s">
        <v>2241</v>
      </c>
      <c r="E951" s="57" t="s">
        <v>10</v>
      </c>
      <c r="F951" s="57" t="s">
        <v>2242</v>
      </c>
    </row>
    <row r="952" spans="1:6" x14ac:dyDescent="0.35">
      <c r="A952" s="57" t="s">
        <v>2208</v>
      </c>
      <c r="B952" s="57" t="s">
        <v>62</v>
      </c>
      <c r="C952" s="57" t="s">
        <v>2243</v>
      </c>
      <c r="D952" s="57" t="s">
        <v>2244</v>
      </c>
      <c r="E952" s="57" t="s">
        <v>10</v>
      </c>
      <c r="F952" s="57" t="s">
        <v>2245</v>
      </c>
    </row>
    <row r="953" spans="1:6" x14ac:dyDescent="0.35">
      <c r="A953" s="57" t="s">
        <v>2208</v>
      </c>
      <c r="B953" s="57" t="s">
        <v>62</v>
      </c>
      <c r="C953" s="57" t="s">
        <v>2246</v>
      </c>
      <c r="D953" s="57" t="s">
        <v>2247</v>
      </c>
      <c r="E953" s="57" t="s">
        <v>10</v>
      </c>
      <c r="F953" s="57" t="s">
        <v>2248</v>
      </c>
    </row>
    <row r="954" spans="1:6" x14ac:dyDescent="0.35">
      <c r="A954" s="57" t="s">
        <v>2208</v>
      </c>
      <c r="B954" s="57" t="s">
        <v>62</v>
      </c>
      <c r="C954" s="57" t="s">
        <v>2249</v>
      </c>
      <c r="D954" s="57" t="s">
        <v>2250</v>
      </c>
      <c r="E954" s="57" t="s">
        <v>10</v>
      </c>
      <c r="F954" s="57" t="s">
        <v>2251</v>
      </c>
    </row>
    <row r="955" spans="1:6" x14ac:dyDescent="0.35">
      <c r="A955" s="57" t="s">
        <v>2208</v>
      </c>
      <c r="B955" s="57" t="s">
        <v>72</v>
      </c>
      <c r="C955" s="57" t="s">
        <v>129</v>
      </c>
      <c r="D955" s="57" t="s">
        <v>2252</v>
      </c>
      <c r="E955" s="57" t="s">
        <v>10</v>
      </c>
      <c r="F955" s="57" t="s">
        <v>2253</v>
      </c>
    </row>
    <row r="956" spans="1:6" x14ac:dyDescent="0.35">
      <c r="A956" s="57" t="s">
        <v>2208</v>
      </c>
      <c r="B956" s="57" t="s">
        <v>72</v>
      </c>
      <c r="C956" s="57" t="s">
        <v>2254</v>
      </c>
      <c r="D956" s="57" t="s">
        <v>2255</v>
      </c>
      <c r="E956" s="57" t="s">
        <v>10</v>
      </c>
      <c r="F956" s="57" t="s">
        <v>2256</v>
      </c>
    </row>
    <row r="957" spans="1:6" x14ac:dyDescent="0.35">
      <c r="A957" s="57" t="s">
        <v>2208</v>
      </c>
      <c r="B957" s="57" t="s">
        <v>78</v>
      </c>
      <c r="C957" s="57" t="s">
        <v>2257</v>
      </c>
      <c r="D957" s="57" t="s">
        <v>2258</v>
      </c>
      <c r="E957" s="57" t="s">
        <v>10</v>
      </c>
      <c r="F957" s="57" t="s">
        <v>2259</v>
      </c>
    </row>
    <row r="958" spans="1:6" x14ac:dyDescent="0.35">
      <c r="A958" s="57" t="s">
        <v>2208</v>
      </c>
      <c r="B958" s="57" t="s">
        <v>78</v>
      </c>
      <c r="C958" s="57" t="s">
        <v>2260</v>
      </c>
      <c r="D958" s="57" t="s">
        <v>2261</v>
      </c>
      <c r="E958" s="57" t="s">
        <v>10</v>
      </c>
      <c r="F958" s="57" t="s">
        <v>2262</v>
      </c>
    </row>
    <row r="959" spans="1:6" x14ac:dyDescent="0.35">
      <c r="A959" s="57" t="s">
        <v>2208</v>
      </c>
      <c r="B959" s="57" t="s">
        <v>78</v>
      </c>
      <c r="C959" s="57" t="s">
        <v>2263</v>
      </c>
      <c r="D959" s="57" t="s">
        <v>2264</v>
      </c>
      <c r="E959" s="57" t="s">
        <v>10</v>
      </c>
      <c r="F959" s="57" t="s">
        <v>2265</v>
      </c>
    </row>
    <row r="960" spans="1:6" x14ac:dyDescent="0.35">
      <c r="A960" s="57" t="s">
        <v>2208</v>
      </c>
      <c r="B960" s="57" t="s">
        <v>78</v>
      </c>
      <c r="C960" s="57" t="s">
        <v>2266</v>
      </c>
      <c r="D960" s="57" t="s">
        <v>2267</v>
      </c>
      <c r="E960" s="57" t="s">
        <v>10</v>
      </c>
      <c r="F960" s="57" t="s">
        <v>2268</v>
      </c>
    </row>
    <row r="961" spans="1:6" x14ac:dyDescent="0.35">
      <c r="A961" s="57" t="s">
        <v>2208</v>
      </c>
      <c r="B961" s="57" t="s">
        <v>78</v>
      </c>
      <c r="C961" s="57" t="s">
        <v>2269</v>
      </c>
      <c r="D961" s="57" t="s">
        <v>2270</v>
      </c>
      <c r="E961" s="57" t="s">
        <v>10</v>
      </c>
      <c r="F961" s="57" t="s">
        <v>2271</v>
      </c>
    </row>
    <row r="962" spans="1:6" x14ac:dyDescent="0.35">
      <c r="A962" s="57" t="s">
        <v>2208</v>
      </c>
      <c r="B962" s="57" t="s">
        <v>78</v>
      </c>
      <c r="C962" s="57" t="s">
        <v>2272</v>
      </c>
      <c r="D962" s="57" t="s">
        <v>2273</v>
      </c>
      <c r="E962" s="57" t="s">
        <v>10</v>
      </c>
      <c r="F962" s="57" t="s">
        <v>2274</v>
      </c>
    </row>
    <row r="963" spans="1:6" x14ac:dyDescent="0.35">
      <c r="A963" s="57" t="s">
        <v>2208</v>
      </c>
      <c r="B963" s="57" t="s">
        <v>78</v>
      </c>
      <c r="C963" s="57" t="s">
        <v>2275</v>
      </c>
      <c r="D963" s="57" t="s">
        <v>2276</v>
      </c>
      <c r="E963" s="57" t="s">
        <v>10</v>
      </c>
      <c r="F963" s="57" t="s">
        <v>2277</v>
      </c>
    </row>
    <row r="964" spans="1:6" x14ac:dyDescent="0.35">
      <c r="A964" s="57" t="s">
        <v>2208</v>
      </c>
      <c r="B964" s="57" t="s">
        <v>78</v>
      </c>
      <c r="C964" s="57" t="s">
        <v>2278</v>
      </c>
      <c r="D964" s="57" t="s">
        <v>2279</v>
      </c>
      <c r="E964" s="57" t="s">
        <v>10</v>
      </c>
      <c r="F964" s="57" t="s">
        <v>2280</v>
      </c>
    </row>
    <row r="965" spans="1:6" x14ac:dyDescent="0.35">
      <c r="A965" s="57" t="s">
        <v>2208</v>
      </c>
      <c r="B965" s="57" t="s">
        <v>78</v>
      </c>
      <c r="C965" s="57" t="s">
        <v>1918</v>
      </c>
      <c r="D965" s="57" t="s">
        <v>2281</v>
      </c>
      <c r="E965" s="57" t="s">
        <v>10</v>
      </c>
      <c r="F965" s="57" t="s">
        <v>2282</v>
      </c>
    </row>
    <row r="966" spans="1:6" x14ac:dyDescent="0.35">
      <c r="A966" s="57" t="s">
        <v>2208</v>
      </c>
      <c r="B966" s="57" t="s">
        <v>78</v>
      </c>
      <c r="C966" s="57" t="s">
        <v>2283</v>
      </c>
      <c r="D966" s="57" t="s">
        <v>2284</v>
      </c>
      <c r="E966" s="57" t="s">
        <v>10</v>
      </c>
      <c r="F966" s="57" t="s">
        <v>2285</v>
      </c>
    </row>
    <row r="967" spans="1:6" x14ac:dyDescent="0.35">
      <c r="A967" s="57" t="s">
        <v>2208</v>
      </c>
      <c r="B967" s="57" t="s">
        <v>78</v>
      </c>
      <c r="C967" s="57" t="s">
        <v>2286</v>
      </c>
      <c r="D967" s="57" t="s">
        <v>2287</v>
      </c>
      <c r="E967" s="57" t="s">
        <v>10</v>
      </c>
      <c r="F967" s="57" t="s">
        <v>2288</v>
      </c>
    </row>
    <row r="968" spans="1:6" x14ac:dyDescent="0.35">
      <c r="A968" s="57" t="s">
        <v>2289</v>
      </c>
      <c r="B968" s="57" t="s">
        <v>7</v>
      </c>
      <c r="C968" s="57" t="s">
        <v>8</v>
      </c>
      <c r="D968" s="57" t="s">
        <v>2290</v>
      </c>
      <c r="E968" s="57" t="s">
        <v>10</v>
      </c>
      <c r="F968" s="57" t="s">
        <v>2291</v>
      </c>
    </row>
    <row r="969" spans="1:6" x14ac:dyDescent="0.35">
      <c r="A969" s="57" t="s">
        <v>2289</v>
      </c>
      <c r="B969" s="57" t="s">
        <v>12</v>
      </c>
      <c r="C969" s="57" t="s">
        <v>13</v>
      </c>
      <c r="D969" s="57" t="s">
        <v>2292</v>
      </c>
      <c r="E969" s="57" t="s">
        <v>10</v>
      </c>
      <c r="F969" s="57" t="s">
        <v>2293</v>
      </c>
    </row>
    <row r="970" spans="1:6" x14ac:dyDescent="0.35">
      <c r="A970" s="57" t="s">
        <v>2289</v>
      </c>
      <c r="B970" s="57" t="s">
        <v>12</v>
      </c>
      <c r="C970" s="57" t="s">
        <v>16</v>
      </c>
      <c r="D970" s="57" t="s">
        <v>2294</v>
      </c>
      <c r="E970" s="57" t="s">
        <v>10</v>
      </c>
      <c r="F970" s="57" t="s">
        <v>2295</v>
      </c>
    </row>
    <row r="971" spans="1:6" x14ac:dyDescent="0.35">
      <c r="A971" s="57" t="s">
        <v>2289</v>
      </c>
      <c r="B971" s="57" t="s">
        <v>12</v>
      </c>
      <c r="C971" s="57" t="s">
        <v>19</v>
      </c>
      <c r="D971" s="57" t="s">
        <v>2296</v>
      </c>
      <c r="E971" s="57" t="s">
        <v>10</v>
      </c>
      <c r="F971" s="57" t="s">
        <v>2297</v>
      </c>
    </row>
    <row r="972" spans="1:6" x14ac:dyDescent="0.35">
      <c r="A972" s="57" t="s">
        <v>2289</v>
      </c>
      <c r="B972" s="57" t="s">
        <v>12</v>
      </c>
      <c r="C972" s="57" t="s">
        <v>22</v>
      </c>
      <c r="D972" s="57" t="s">
        <v>2298</v>
      </c>
      <c r="E972" s="57" t="s">
        <v>10</v>
      </c>
      <c r="F972" s="57" t="s">
        <v>2299</v>
      </c>
    </row>
    <row r="973" spans="1:6" x14ac:dyDescent="0.35">
      <c r="A973" s="57" t="s">
        <v>2289</v>
      </c>
      <c r="B973" s="57" t="s">
        <v>12</v>
      </c>
      <c r="C973" s="57" t="s">
        <v>25</v>
      </c>
      <c r="D973" s="57" t="s">
        <v>2300</v>
      </c>
      <c r="E973" s="57" t="s">
        <v>10</v>
      </c>
      <c r="F973" s="57" t="s">
        <v>2301</v>
      </c>
    </row>
    <row r="974" spans="1:6" x14ac:dyDescent="0.35">
      <c r="A974" s="57" t="s">
        <v>2289</v>
      </c>
      <c r="B974" s="57" t="s">
        <v>12</v>
      </c>
      <c r="C974" s="57" t="s">
        <v>28</v>
      </c>
      <c r="D974" s="57" t="s">
        <v>2302</v>
      </c>
      <c r="E974" s="57" t="s">
        <v>10</v>
      </c>
      <c r="F974" s="57" t="s">
        <v>2303</v>
      </c>
    </row>
    <row r="975" spans="1:6" x14ac:dyDescent="0.35">
      <c r="A975" s="57" t="s">
        <v>2289</v>
      </c>
      <c r="B975" s="57" t="s">
        <v>12</v>
      </c>
      <c r="C975" s="57" t="s">
        <v>31</v>
      </c>
      <c r="D975" s="57" t="s">
        <v>2304</v>
      </c>
      <c r="E975" s="57" t="s">
        <v>10</v>
      </c>
      <c r="F975" s="57" t="s">
        <v>2305</v>
      </c>
    </row>
    <row r="976" spans="1:6" x14ac:dyDescent="0.35">
      <c r="A976" s="57" t="s">
        <v>2289</v>
      </c>
      <c r="B976" s="57" t="s">
        <v>12</v>
      </c>
      <c r="C976" s="57" t="s">
        <v>34</v>
      </c>
      <c r="D976" s="57" t="s">
        <v>102</v>
      </c>
      <c r="E976" s="57" t="s">
        <v>10</v>
      </c>
      <c r="F976" s="57" t="s">
        <v>2306</v>
      </c>
    </row>
    <row r="977" spans="1:6" x14ac:dyDescent="0.35">
      <c r="A977" s="57" t="s">
        <v>2289</v>
      </c>
      <c r="B977" s="57" t="s">
        <v>12</v>
      </c>
      <c r="C977" s="57" t="s">
        <v>37</v>
      </c>
      <c r="D977" s="57" t="s">
        <v>2307</v>
      </c>
      <c r="E977" s="57" t="s">
        <v>10</v>
      </c>
      <c r="F977" s="57" t="s">
        <v>2308</v>
      </c>
    </row>
    <row r="978" spans="1:6" x14ac:dyDescent="0.35">
      <c r="A978" s="57" t="s">
        <v>2289</v>
      </c>
      <c r="B978" s="57" t="s">
        <v>12</v>
      </c>
      <c r="C978" s="57" t="s">
        <v>40</v>
      </c>
      <c r="D978" s="57" t="s">
        <v>2309</v>
      </c>
      <c r="E978" s="57" t="s">
        <v>10</v>
      </c>
      <c r="F978" s="57" t="s">
        <v>2310</v>
      </c>
    </row>
    <row r="979" spans="1:6" x14ac:dyDescent="0.35">
      <c r="A979" s="57" t="s">
        <v>2289</v>
      </c>
      <c r="B979" s="57" t="s">
        <v>12</v>
      </c>
      <c r="C979" s="57" t="s">
        <v>43</v>
      </c>
      <c r="D979" s="57" t="s">
        <v>41</v>
      </c>
      <c r="E979" s="57" t="s">
        <v>10</v>
      </c>
      <c r="F979" s="57" t="s">
        <v>2311</v>
      </c>
    </row>
    <row r="980" spans="1:6" x14ac:dyDescent="0.35">
      <c r="A980" s="57" t="s">
        <v>2289</v>
      </c>
      <c r="B980" s="57" t="s">
        <v>12</v>
      </c>
      <c r="C980" s="57" t="s">
        <v>46</v>
      </c>
      <c r="D980" s="57" t="s">
        <v>2312</v>
      </c>
      <c r="E980" s="57" t="s">
        <v>10</v>
      </c>
      <c r="F980" s="57" t="s">
        <v>2313</v>
      </c>
    </row>
    <row r="981" spans="1:6" x14ac:dyDescent="0.35">
      <c r="A981" s="57" t="s">
        <v>2289</v>
      </c>
      <c r="B981" s="57" t="s">
        <v>12</v>
      </c>
      <c r="C981" s="57" t="s">
        <v>108</v>
      </c>
      <c r="D981" s="57" t="s">
        <v>2314</v>
      </c>
      <c r="E981" s="57" t="s">
        <v>10</v>
      </c>
      <c r="F981" s="57" t="s">
        <v>2315</v>
      </c>
    </row>
    <row r="982" spans="1:6" x14ac:dyDescent="0.35">
      <c r="A982" s="57" t="s">
        <v>2289</v>
      </c>
      <c r="B982" s="57" t="s">
        <v>49</v>
      </c>
      <c r="C982" s="57" t="s">
        <v>2316</v>
      </c>
      <c r="D982" s="57" t="s">
        <v>2317</v>
      </c>
      <c r="E982" s="57" t="s">
        <v>10</v>
      </c>
      <c r="F982" s="57" t="s">
        <v>2318</v>
      </c>
    </row>
    <row r="983" spans="1:6" x14ac:dyDescent="0.35">
      <c r="A983" s="57" t="s">
        <v>2289</v>
      </c>
      <c r="B983" s="57" t="s">
        <v>49</v>
      </c>
      <c r="C983" s="57" t="s">
        <v>2319</v>
      </c>
      <c r="D983" s="57" t="s">
        <v>2320</v>
      </c>
      <c r="E983" s="57" t="s">
        <v>10</v>
      </c>
      <c r="F983" s="57" t="s">
        <v>2321</v>
      </c>
    </row>
    <row r="984" spans="1:6" x14ac:dyDescent="0.35">
      <c r="A984" s="57" t="s">
        <v>2289</v>
      </c>
      <c r="B984" s="57" t="s">
        <v>49</v>
      </c>
      <c r="C984" s="57" t="s">
        <v>2322</v>
      </c>
      <c r="D984" s="57" t="s">
        <v>2323</v>
      </c>
      <c r="E984" s="57" t="s">
        <v>10</v>
      </c>
      <c r="F984" s="57" t="s">
        <v>2324</v>
      </c>
    </row>
    <row r="985" spans="1:6" x14ac:dyDescent="0.35">
      <c r="A985" s="57" t="s">
        <v>2289</v>
      </c>
      <c r="B985" s="57" t="s">
        <v>49</v>
      </c>
      <c r="C985" s="57" t="s">
        <v>2325</v>
      </c>
      <c r="D985" s="57" t="s">
        <v>2326</v>
      </c>
      <c r="E985" s="57" t="s">
        <v>10</v>
      </c>
      <c r="F985" s="57" t="s">
        <v>2327</v>
      </c>
    </row>
    <row r="986" spans="1:6" x14ac:dyDescent="0.35">
      <c r="A986" s="57" t="s">
        <v>2289</v>
      </c>
      <c r="B986" s="57" t="s">
        <v>62</v>
      </c>
      <c r="C986" s="57" t="s">
        <v>2328</v>
      </c>
      <c r="D986" s="57" t="s">
        <v>2329</v>
      </c>
      <c r="E986" s="57" t="s">
        <v>10</v>
      </c>
      <c r="F986" s="57" t="s">
        <v>2330</v>
      </c>
    </row>
    <row r="987" spans="1:6" x14ac:dyDescent="0.35">
      <c r="A987" s="57" t="s">
        <v>2289</v>
      </c>
      <c r="B987" s="57" t="s">
        <v>62</v>
      </c>
      <c r="C987" s="57" t="s">
        <v>2331</v>
      </c>
      <c r="D987" s="57" t="s">
        <v>2332</v>
      </c>
      <c r="E987" s="57" t="s">
        <v>10</v>
      </c>
      <c r="F987" s="57" t="s">
        <v>2333</v>
      </c>
    </row>
    <row r="988" spans="1:6" x14ac:dyDescent="0.35">
      <c r="A988" s="57" t="s">
        <v>2289</v>
      </c>
      <c r="B988" s="57" t="s">
        <v>72</v>
      </c>
      <c r="C988" s="57" t="s">
        <v>2334</v>
      </c>
      <c r="D988" s="57" t="s">
        <v>2335</v>
      </c>
      <c r="E988" s="57" t="s">
        <v>10</v>
      </c>
      <c r="F988" s="57" t="s">
        <v>2336</v>
      </c>
    </row>
    <row r="989" spans="1:6" x14ac:dyDescent="0.35">
      <c r="A989" s="57" t="s">
        <v>2289</v>
      </c>
      <c r="B989" s="57" t="s">
        <v>72</v>
      </c>
      <c r="C989" s="57" t="s">
        <v>2337</v>
      </c>
      <c r="D989" s="57" t="s">
        <v>2338</v>
      </c>
      <c r="E989" s="57" t="s">
        <v>10</v>
      </c>
      <c r="F989" s="57" t="s">
        <v>2339</v>
      </c>
    </row>
    <row r="990" spans="1:6" x14ac:dyDescent="0.35">
      <c r="A990" s="57" t="s">
        <v>2289</v>
      </c>
      <c r="B990" s="57" t="s">
        <v>78</v>
      </c>
      <c r="C990" s="57" t="s">
        <v>2340</v>
      </c>
      <c r="D990" s="57" t="s">
        <v>2341</v>
      </c>
      <c r="E990" s="57" t="s">
        <v>10</v>
      </c>
      <c r="F990" s="57" t="s">
        <v>2342</v>
      </c>
    </row>
    <row r="991" spans="1:6" x14ac:dyDescent="0.35">
      <c r="A991" s="57" t="s">
        <v>2289</v>
      </c>
      <c r="B991" s="57" t="s">
        <v>78</v>
      </c>
      <c r="C991" s="57" t="s">
        <v>2343</v>
      </c>
      <c r="D991" s="57" t="s">
        <v>2344</v>
      </c>
      <c r="E991" s="57" t="s">
        <v>275</v>
      </c>
      <c r="F991" s="57" t="s">
        <v>2345</v>
      </c>
    </row>
    <row r="992" spans="1:6" x14ac:dyDescent="0.35">
      <c r="A992" s="57" t="s">
        <v>2346</v>
      </c>
      <c r="B992" s="57" t="s">
        <v>7</v>
      </c>
      <c r="C992" s="57" t="s">
        <v>8</v>
      </c>
      <c r="D992" s="57" t="s">
        <v>2347</v>
      </c>
      <c r="E992" s="57" t="s">
        <v>10</v>
      </c>
      <c r="F992" s="57" t="s">
        <v>2348</v>
      </c>
    </row>
    <row r="993" spans="1:6" x14ac:dyDescent="0.35">
      <c r="A993" s="57" t="s">
        <v>2346</v>
      </c>
      <c r="B993" s="57" t="s">
        <v>12</v>
      </c>
      <c r="C993" s="57" t="s">
        <v>13</v>
      </c>
      <c r="D993" s="57" t="s">
        <v>2349</v>
      </c>
      <c r="E993" s="57" t="s">
        <v>10</v>
      </c>
      <c r="F993" s="57" t="s">
        <v>2350</v>
      </c>
    </row>
    <row r="994" spans="1:6" x14ac:dyDescent="0.35">
      <c r="A994" s="57" t="s">
        <v>2346</v>
      </c>
      <c r="B994" s="57" t="s">
        <v>12</v>
      </c>
      <c r="C994" s="57" t="s">
        <v>16</v>
      </c>
      <c r="D994" s="57" t="s">
        <v>2351</v>
      </c>
      <c r="E994" s="57" t="s">
        <v>10</v>
      </c>
      <c r="F994" s="57" t="s">
        <v>2352</v>
      </c>
    </row>
    <row r="995" spans="1:6" x14ac:dyDescent="0.35">
      <c r="A995" s="57" t="s">
        <v>2346</v>
      </c>
      <c r="B995" s="57" t="s">
        <v>12</v>
      </c>
      <c r="C995" s="57" t="s">
        <v>19</v>
      </c>
      <c r="D995" s="57" t="s">
        <v>93</v>
      </c>
      <c r="E995" s="57" t="s">
        <v>10</v>
      </c>
      <c r="F995" s="57" t="s">
        <v>2353</v>
      </c>
    </row>
    <row r="996" spans="1:6" x14ac:dyDescent="0.35">
      <c r="A996" s="57" t="s">
        <v>2346</v>
      </c>
      <c r="B996" s="57" t="s">
        <v>12</v>
      </c>
      <c r="C996" s="57" t="s">
        <v>22</v>
      </c>
      <c r="D996" s="57" t="s">
        <v>23</v>
      </c>
      <c r="E996" s="57" t="s">
        <v>10</v>
      </c>
      <c r="F996" s="57" t="s">
        <v>2354</v>
      </c>
    </row>
    <row r="997" spans="1:6" x14ac:dyDescent="0.35">
      <c r="A997" s="57" t="s">
        <v>2346</v>
      </c>
      <c r="B997" s="57" t="s">
        <v>12</v>
      </c>
      <c r="C997" s="57" t="s">
        <v>25</v>
      </c>
      <c r="D997" s="57" t="s">
        <v>2355</v>
      </c>
      <c r="E997" s="57" t="s">
        <v>10</v>
      </c>
      <c r="F997" s="57" t="s">
        <v>2356</v>
      </c>
    </row>
    <row r="998" spans="1:6" x14ac:dyDescent="0.35">
      <c r="A998" s="57" t="s">
        <v>2346</v>
      </c>
      <c r="B998" s="57" t="s">
        <v>12</v>
      </c>
      <c r="C998" s="57" t="s">
        <v>28</v>
      </c>
      <c r="D998" s="57" t="s">
        <v>100</v>
      </c>
      <c r="E998" s="57" t="s">
        <v>10</v>
      </c>
      <c r="F998" s="57" t="s">
        <v>2357</v>
      </c>
    </row>
    <row r="999" spans="1:6" x14ac:dyDescent="0.35">
      <c r="A999" s="57" t="s">
        <v>2346</v>
      </c>
      <c r="B999" s="57" t="s">
        <v>12</v>
      </c>
      <c r="C999" s="57" t="s">
        <v>31</v>
      </c>
      <c r="D999" s="57" t="s">
        <v>468</v>
      </c>
      <c r="E999" s="57" t="s">
        <v>10</v>
      </c>
      <c r="F999" s="57" t="s">
        <v>2358</v>
      </c>
    </row>
    <row r="1000" spans="1:6" x14ac:dyDescent="0.35">
      <c r="A1000" s="57" t="s">
        <v>2346</v>
      </c>
      <c r="B1000" s="57" t="s">
        <v>12</v>
      </c>
      <c r="C1000" s="57" t="s">
        <v>34</v>
      </c>
      <c r="D1000" s="57" t="s">
        <v>2359</v>
      </c>
      <c r="E1000" s="57" t="s">
        <v>10</v>
      </c>
      <c r="F1000" s="57" t="s">
        <v>2360</v>
      </c>
    </row>
    <row r="1001" spans="1:6" x14ac:dyDescent="0.35">
      <c r="A1001" s="57" t="s">
        <v>2346</v>
      </c>
      <c r="B1001" s="57" t="s">
        <v>12</v>
      </c>
      <c r="C1001" s="57" t="s">
        <v>37</v>
      </c>
      <c r="D1001" s="57" t="s">
        <v>2361</v>
      </c>
      <c r="E1001" s="57" t="s">
        <v>10</v>
      </c>
      <c r="F1001" s="57" t="s">
        <v>2362</v>
      </c>
    </row>
    <row r="1002" spans="1:6" x14ac:dyDescent="0.35">
      <c r="A1002" s="57" t="s">
        <v>2346</v>
      </c>
      <c r="B1002" s="57" t="s">
        <v>12</v>
      </c>
      <c r="C1002" s="57" t="s">
        <v>40</v>
      </c>
      <c r="D1002" s="57" t="s">
        <v>256</v>
      </c>
      <c r="E1002" s="57" t="s">
        <v>10</v>
      </c>
      <c r="F1002" s="57" t="s">
        <v>2363</v>
      </c>
    </row>
    <row r="1003" spans="1:6" x14ac:dyDescent="0.35">
      <c r="A1003" s="57" t="s">
        <v>2346</v>
      </c>
      <c r="B1003" s="57" t="s">
        <v>12</v>
      </c>
      <c r="C1003" s="57" t="s">
        <v>43</v>
      </c>
      <c r="D1003" s="57" t="s">
        <v>44</v>
      </c>
      <c r="E1003" s="57" t="s">
        <v>10</v>
      </c>
      <c r="F1003" s="57" t="s">
        <v>2364</v>
      </c>
    </row>
    <row r="1004" spans="1:6" x14ac:dyDescent="0.35">
      <c r="A1004" s="57" t="s">
        <v>2346</v>
      </c>
      <c r="B1004" s="57" t="s">
        <v>12</v>
      </c>
      <c r="C1004" s="57" t="s">
        <v>46</v>
      </c>
      <c r="D1004" s="57" t="s">
        <v>127</v>
      </c>
      <c r="E1004" s="57" t="s">
        <v>10</v>
      </c>
      <c r="F1004" s="57" t="s">
        <v>2365</v>
      </c>
    </row>
    <row r="1005" spans="1:6" x14ac:dyDescent="0.35">
      <c r="A1005" s="57" t="s">
        <v>2346</v>
      </c>
      <c r="B1005" s="57" t="s">
        <v>49</v>
      </c>
      <c r="C1005" s="57" t="s">
        <v>2366</v>
      </c>
      <c r="D1005" s="57" t="s">
        <v>2367</v>
      </c>
      <c r="E1005" s="57" t="s">
        <v>10</v>
      </c>
      <c r="F1005" s="57" t="s">
        <v>2368</v>
      </c>
    </row>
    <row r="1006" spans="1:6" x14ac:dyDescent="0.35">
      <c r="A1006" s="57" t="s">
        <v>2346</v>
      </c>
      <c r="B1006" s="57" t="s">
        <v>49</v>
      </c>
      <c r="C1006" s="57" t="s">
        <v>2369</v>
      </c>
      <c r="D1006" s="57" t="s">
        <v>2370</v>
      </c>
      <c r="E1006" s="57" t="s">
        <v>275</v>
      </c>
      <c r="F1006" s="57" t="s">
        <v>2371</v>
      </c>
    </row>
    <row r="1007" spans="1:6" x14ac:dyDescent="0.35">
      <c r="A1007" s="57" t="s">
        <v>2346</v>
      </c>
      <c r="B1007" s="57" t="s">
        <v>49</v>
      </c>
      <c r="C1007" s="57" t="s">
        <v>2372</v>
      </c>
      <c r="D1007" s="57" t="s">
        <v>2373</v>
      </c>
      <c r="E1007" s="57" t="s">
        <v>10</v>
      </c>
      <c r="F1007" s="57" t="s">
        <v>2374</v>
      </c>
    </row>
    <row r="1008" spans="1:6" x14ac:dyDescent="0.35">
      <c r="A1008" s="57" t="s">
        <v>2346</v>
      </c>
      <c r="B1008" s="57" t="s">
        <v>49</v>
      </c>
      <c r="C1008" s="57" t="s">
        <v>2375</v>
      </c>
      <c r="D1008" s="57" t="s">
        <v>2376</v>
      </c>
      <c r="E1008" s="57" t="s">
        <v>10</v>
      </c>
      <c r="F1008" s="57" t="s">
        <v>2377</v>
      </c>
    </row>
    <row r="1009" spans="1:6" x14ac:dyDescent="0.35">
      <c r="A1009" s="57" t="s">
        <v>2346</v>
      </c>
      <c r="B1009" s="57" t="s">
        <v>49</v>
      </c>
      <c r="C1009" s="57" t="s">
        <v>2378</v>
      </c>
      <c r="D1009" s="57" t="s">
        <v>2379</v>
      </c>
      <c r="E1009" s="57" t="s">
        <v>10</v>
      </c>
      <c r="F1009" s="57" t="s">
        <v>2380</v>
      </c>
    </row>
    <row r="1010" spans="1:6" x14ac:dyDescent="0.35">
      <c r="A1010" s="57" t="s">
        <v>2346</v>
      </c>
      <c r="B1010" s="57" t="s">
        <v>49</v>
      </c>
      <c r="C1010" s="57" t="s">
        <v>2381</v>
      </c>
      <c r="D1010" s="57" t="s">
        <v>2382</v>
      </c>
      <c r="E1010" s="57" t="s">
        <v>10</v>
      </c>
      <c r="F1010" s="57" t="s">
        <v>2383</v>
      </c>
    </row>
    <row r="1011" spans="1:6" x14ac:dyDescent="0.35">
      <c r="A1011" s="57" t="s">
        <v>2346</v>
      </c>
      <c r="B1011" s="57" t="s">
        <v>62</v>
      </c>
      <c r="C1011" s="57" t="s">
        <v>2384</v>
      </c>
      <c r="D1011" s="57" t="s">
        <v>2385</v>
      </c>
      <c r="E1011" s="57" t="s">
        <v>275</v>
      </c>
      <c r="F1011" s="57" t="s">
        <v>2386</v>
      </c>
    </row>
    <row r="1012" spans="1:6" x14ac:dyDescent="0.35">
      <c r="A1012" s="57" t="s">
        <v>2346</v>
      </c>
      <c r="B1012" s="57" t="s">
        <v>72</v>
      </c>
      <c r="C1012" s="57" t="s">
        <v>2387</v>
      </c>
      <c r="D1012" s="57" t="s">
        <v>2388</v>
      </c>
      <c r="E1012" s="57" t="s">
        <v>275</v>
      </c>
      <c r="F1012" s="57" t="s">
        <v>2389</v>
      </c>
    </row>
    <row r="1013" spans="1:6" x14ac:dyDescent="0.35">
      <c r="A1013" s="57" t="s">
        <v>2346</v>
      </c>
      <c r="B1013" s="57" t="s">
        <v>72</v>
      </c>
      <c r="C1013" s="57" t="s">
        <v>1039</v>
      </c>
      <c r="D1013" s="57" t="s">
        <v>2390</v>
      </c>
      <c r="E1013" s="57" t="s">
        <v>10</v>
      </c>
      <c r="F1013" s="57" t="s">
        <v>2391</v>
      </c>
    </row>
    <row r="1014" spans="1:6" x14ac:dyDescent="0.35">
      <c r="A1014" s="57" t="s">
        <v>2346</v>
      </c>
      <c r="B1014" s="57" t="s">
        <v>72</v>
      </c>
      <c r="C1014" s="57" t="s">
        <v>2392</v>
      </c>
      <c r="D1014" s="57" t="s">
        <v>2393</v>
      </c>
      <c r="E1014" s="57" t="s">
        <v>10</v>
      </c>
      <c r="F1014" s="57" t="s">
        <v>2394</v>
      </c>
    </row>
    <row r="1015" spans="1:6" x14ac:dyDescent="0.35">
      <c r="A1015" s="57" t="s">
        <v>2346</v>
      </c>
      <c r="B1015" s="57" t="s">
        <v>78</v>
      </c>
      <c r="C1015" s="57" t="s">
        <v>2395</v>
      </c>
      <c r="D1015" s="57" t="s">
        <v>2396</v>
      </c>
      <c r="E1015" s="57" t="s">
        <v>10</v>
      </c>
      <c r="F1015" s="57" t="s">
        <v>2397</v>
      </c>
    </row>
    <row r="1016" spans="1:6" x14ac:dyDescent="0.35">
      <c r="A1016" s="57" t="s">
        <v>2398</v>
      </c>
      <c r="B1016" s="57" t="s">
        <v>7</v>
      </c>
      <c r="C1016" s="57" t="s">
        <v>8</v>
      </c>
      <c r="D1016" s="57" t="s">
        <v>2399</v>
      </c>
      <c r="E1016" s="57" t="s">
        <v>10</v>
      </c>
      <c r="F1016" s="57" t="s">
        <v>2400</v>
      </c>
    </row>
    <row r="1017" spans="1:6" x14ac:dyDescent="0.35">
      <c r="A1017" s="57" t="s">
        <v>2398</v>
      </c>
      <c r="B1017" s="57" t="s">
        <v>12</v>
      </c>
      <c r="C1017" s="57" t="s">
        <v>13</v>
      </c>
      <c r="D1017" s="57" t="s">
        <v>2401</v>
      </c>
      <c r="E1017" s="57" t="s">
        <v>10</v>
      </c>
      <c r="F1017" s="57" t="s">
        <v>2402</v>
      </c>
    </row>
    <row r="1018" spans="1:6" x14ac:dyDescent="0.35">
      <c r="A1018" s="57" t="s">
        <v>2398</v>
      </c>
      <c r="B1018" s="57" t="s">
        <v>12</v>
      </c>
      <c r="C1018" s="57" t="s">
        <v>16</v>
      </c>
      <c r="D1018" s="57" t="s">
        <v>2403</v>
      </c>
      <c r="E1018" s="57" t="s">
        <v>10</v>
      </c>
      <c r="F1018" s="57" t="s">
        <v>2404</v>
      </c>
    </row>
    <row r="1019" spans="1:6" x14ac:dyDescent="0.35">
      <c r="A1019" s="57" t="s">
        <v>2398</v>
      </c>
      <c r="B1019" s="57" t="s">
        <v>12</v>
      </c>
      <c r="C1019" s="57" t="s">
        <v>19</v>
      </c>
      <c r="D1019" s="57" t="s">
        <v>2165</v>
      </c>
      <c r="E1019" s="57" t="s">
        <v>10</v>
      </c>
      <c r="F1019" s="57" t="s">
        <v>2405</v>
      </c>
    </row>
    <row r="1020" spans="1:6" x14ac:dyDescent="0.35">
      <c r="A1020" s="57" t="s">
        <v>2398</v>
      </c>
      <c r="B1020" s="57" t="s">
        <v>12</v>
      </c>
      <c r="C1020" s="57" t="s">
        <v>22</v>
      </c>
      <c r="D1020" s="57" t="s">
        <v>100</v>
      </c>
      <c r="E1020" s="57" t="s">
        <v>10</v>
      </c>
      <c r="F1020" s="57" t="s">
        <v>2406</v>
      </c>
    </row>
    <row r="1021" spans="1:6" x14ac:dyDescent="0.35">
      <c r="A1021" s="57" t="s">
        <v>2398</v>
      </c>
      <c r="B1021" s="57" t="s">
        <v>12</v>
      </c>
      <c r="C1021" s="57" t="s">
        <v>25</v>
      </c>
      <c r="D1021" s="57" t="s">
        <v>2407</v>
      </c>
      <c r="E1021" s="57" t="s">
        <v>10</v>
      </c>
      <c r="F1021" s="57" t="s">
        <v>2408</v>
      </c>
    </row>
    <row r="1022" spans="1:6" x14ac:dyDescent="0.35">
      <c r="A1022" s="57" t="s">
        <v>2398</v>
      </c>
      <c r="B1022" s="57" t="s">
        <v>12</v>
      </c>
      <c r="C1022" s="57" t="s">
        <v>28</v>
      </c>
      <c r="D1022" s="57" t="s">
        <v>29</v>
      </c>
      <c r="E1022" s="57" t="s">
        <v>10</v>
      </c>
      <c r="F1022" s="57" t="s">
        <v>2409</v>
      </c>
    </row>
    <row r="1023" spans="1:6" x14ac:dyDescent="0.35">
      <c r="A1023" s="57" t="s">
        <v>2398</v>
      </c>
      <c r="B1023" s="57" t="s">
        <v>12</v>
      </c>
      <c r="C1023" s="57" t="s">
        <v>31</v>
      </c>
      <c r="D1023" s="57" t="s">
        <v>2410</v>
      </c>
      <c r="E1023" s="57" t="s">
        <v>10</v>
      </c>
      <c r="F1023" s="57" t="s">
        <v>2411</v>
      </c>
    </row>
    <row r="1024" spans="1:6" x14ac:dyDescent="0.35">
      <c r="A1024" s="57" t="s">
        <v>2398</v>
      </c>
      <c r="B1024" s="57" t="s">
        <v>12</v>
      </c>
      <c r="C1024" s="57" t="s">
        <v>34</v>
      </c>
      <c r="D1024" s="57" t="s">
        <v>2412</v>
      </c>
      <c r="E1024" s="57" t="s">
        <v>10</v>
      </c>
      <c r="F1024" s="57" t="s">
        <v>2413</v>
      </c>
    </row>
    <row r="1025" spans="1:6" x14ac:dyDescent="0.35">
      <c r="A1025" s="57" t="s">
        <v>2398</v>
      </c>
      <c r="B1025" s="57" t="s">
        <v>12</v>
      </c>
      <c r="C1025" s="57" t="s">
        <v>37</v>
      </c>
      <c r="D1025" s="57" t="s">
        <v>2414</v>
      </c>
      <c r="E1025" s="57" t="s">
        <v>10</v>
      </c>
      <c r="F1025" s="57" t="s">
        <v>2415</v>
      </c>
    </row>
    <row r="1026" spans="1:6" x14ac:dyDescent="0.35">
      <c r="A1026" s="57" t="s">
        <v>2398</v>
      </c>
      <c r="B1026" s="57" t="s">
        <v>12</v>
      </c>
      <c r="C1026" s="57" t="s">
        <v>40</v>
      </c>
      <c r="D1026" s="57" t="s">
        <v>2416</v>
      </c>
      <c r="E1026" s="57" t="s">
        <v>10</v>
      </c>
      <c r="F1026" s="57" t="s">
        <v>2417</v>
      </c>
    </row>
    <row r="1027" spans="1:6" x14ac:dyDescent="0.35">
      <c r="A1027" s="57" t="s">
        <v>2398</v>
      </c>
      <c r="B1027" s="57" t="s">
        <v>49</v>
      </c>
      <c r="C1027" s="57" t="s">
        <v>2418</v>
      </c>
      <c r="D1027" s="57" t="s">
        <v>2419</v>
      </c>
      <c r="E1027" s="57" t="s">
        <v>10</v>
      </c>
      <c r="F1027" s="57" t="s">
        <v>2420</v>
      </c>
    </row>
    <row r="1028" spans="1:6" x14ac:dyDescent="0.35">
      <c r="A1028" s="57" t="s">
        <v>2398</v>
      </c>
      <c r="B1028" s="57" t="s">
        <v>49</v>
      </c>
      <c r="C1028" s="57" t="s">
        <v>2421</v>
      </c>
      <c r="D1028" s="57" t="s">
        <v>2422</v>
      </c>
      <c r="E1028" s="57" t="s">
        <v>10</v>
      </c>
      <c r="F1028" s="57" t="s">
        <v>2423</v>
      </c>
    </row>
    <row r="1029" spans="1:6" x14ac:dyDescent="0.35">
      <c r="A1029" s="57" t="s">
        <v>2398</v>
      </c>
      <c r="B1029" s="57" t="s">
        <v>49</v>
      </c>
      <c r="C1029" s="57" t="s">
        <v>2424</v>
      </c>
      <c r="D1029" s="57" t="s">
        <v>2425</v>
      </c>
      <c r="E1029" s="57" t="s">
        <v>10</v>
      </c>
      <c r="F1029" s="57" t="s">
        <v>2426</v>
      </c>
    </row>
    <row r="1030" spans="1:6" x14ac:dyDescent="0.35">
      <c r="A1030" s="57" t="s">
        <v>2398</v>
      </c>
      <c r="B1030" s="57" t="s">
        <v>49</v>
      </c>
      <c r="C1030" s="57" t="s">
        <v>2427</v>
      </c>
      <c r="D1030" s="57" t="s">
        <v>2428</v>
      </c>
      <c r="E1030" s="57" t="s">
        <v>10</v>
      </c>
      <c r="F1030" s="57" t="s">
        <v>2429</v>
      </c>
    </row>
    <row r="1031" spans="1:6" x14ac:dyDescent="0.35">
      <c r="A1031" s="57" t="s">
        <v>2398</v>
      </c>
      <c r="B1031" s="57" t="s">
        <v>62</v>
      </c>
      <c r="C1031" s="57" t="s">
        <v>2430</v>
      </c>
      <c r="D1031" s="57" t="s">
        <v>2431</v>
      </c>
      <c r="E1031" s="57" t="s">
        <v>10</v>
      </c>
      <c r="F1031" s="57" t="s">
        <v>2432</v>
      </c>
    </row>
    <row r="1032" spans="1:6" x14ac:dyDescent="0.35">
      <c r="A1032" s="57" t="s">
        <v>2398</v>
      </c>
      <c r="B1032" s="57" t="s">
        <v>62</v>
      </c>
      <c r="C1032" s="57" t="s">
        <v>2433</v>
      </c>
      <c r="D1032" s="57" t="s">
        <v>2434</v>
      </c>
      <c r="E1032" s="57" t="s">
        <v>10</v>
      </c>
      <c r="F1032" s="57" t="s">
        <v>2435</v>
      </c>
    </row>
    <row r="1033" spans="1:6" x14ac:dyDescent="0.35">
      <c r="A1033" s="57" t="s">
        <v>2398</v>
      </c>
      <c r="B1033" s="57" t="s">
        <v>72</v>
      </c>
      <c r="C1033" s="57" t="s">
        <v>2436</v>
      </c>
      <c r="D1033" s="57" t="s">
        <v>2437</v>
      </c>
      <c r="E1033" s="57" t="s">
        <v>10</v>
      </c>
      <c r="F1033" s="57" t="s">
        <v>2438</v>
      </c>
    </row>
    <row r="1034" spans="1:6" x14ac:dyDescent="0.35">
      <c r="A1034" s="57" t="s">
        <v>2439</v>
      </c>
      <c r="B1034" s="57" t="s">
        <v>7</v>
      </c>
      <c r="C1034" s="57" t="s">
        <v>8</v>
      </c>
      <c r="D1034" s="57" t="s">
        <v>2440</v>
      </c>
      <c r="E1034" s="57" t="s">
        <v>10</v>
      </c>
      <c r="F1034" s="57" t="s">
        <v>2441</v>
      </c>
    </row>
    <row r="1035" spans="1:6" x14ac:dyDescent="0.35">
      <c r="A1035" s="57" t="s">
        <v>2439</v>
      </c>
      <c r="B1035" s="57" t="s">
        <v>12</v>
      </c>
      <c r="C1035" s="57" t="s">
        <v>13</v>
      </c>
      <c r="D1035" s="57" t="s">
        <v>2442</v>
      </c>
      <c r="E1035" s="57" t="s">
        <v>10</v>
      </c>
      <c r="F1035" s="57" t="s">
        <v>2443</v>
      </c>
    </row>
    <row r="1036" spans="1:6" x14ac:dyDescent="0.35">
      <c r="A1036" s="57" t="s">
        <v>2439</v>
      </c>
      <c r="B1036" s="57" t="s">
        <v>12</v>
      </c>
      <c r="C1036" s="57" t="s">
        <v>16</v>
      </c>
      <c r="D1036" s="57" t="s">
        <v>2444</v>
      </c>
      <c r="E1036" s="57" t="s">
        <v>10</v>
      </c>
      <c r="F1036" s="57" t="s">
        <v>2445</v>
      </c>
    </row>
    <row r="1037" spans="1:6" x14ac:dyDescent="0.35">
      <c r="A1037" s="57" t="s">
        <v>2439</v>
      </c>
      <c r="B1037" s="57" t="s">
        <v>12</v>
      </c>
      <c r="C1037" s="57" t="s">
        <v>19</v>
      </c>
      <c r="D1037" s="57" t="s">
        <v>242</v>
      </c>
      <c r="E1037" s="57" t="s">
        <v>10</v>
      </c>
      <c r="F1037" s="57" t="s">
        <v>2446</v>
      </c>
    </row>
    <row r="1038" spans="1:6" x14ac:dyDescent="0.35">
      <c r="A1038" s="57" t="s">
        <v>2439</v>
      </c>
      <c r="B1038" s="57" t="s">
        <v>12</v>
      </c>
      <c r="C1038" s="57" t="s">
        <v>22</v>
      </c>
      <c r="D1038" s="57" t="s">
        <v>1102</v>
      </c>
      <c r="E1038" s="57" t="s">
        <v>10</v>
      </c>
      <c r="F1038" s="57" t="s">
        <v>2447</v>
      </c>
    </row>
    <row r="1039" spans="1:6" x14ac:dyDescent="0.35">
      <c r="A1039" s="57" t="s">
        <v>2439</v>
      </c>
      <c r="B1039" s="57" t="s">
        <v>12</v>
      </c>
      <c r="C1039" s="57" t="s">
        <v>25</v>
      </c>
      <c r="D1039" s="57" t="s">
        <v>2448</v>
      </c>
      <c r="E1039" s="57" t="s">
        <v>10</v>
      </c>
      <c r="F1039" s="57" t="s">
        <v>2449</v>
      </c>
    </row>
    <row r="1040" spans="1:6" x14ac:dyDescent="0.35">
      <c r="A1040" s="57" t="s">
        <v>2439</v>
      </c>
      <c r="B1040" s="57" t="s">
        <v>12</v>
      </c>
      <c r="C1040" s="57" t="s">
        <v>28</v>
      </c>
      <c r="D1040" s="57" t="s">
        <v>2450</v>
      </c>
      <c r="E1040" s="57" t="s">
        <v>10</v>
      </c>
      <c r="F1040" s="57" t="s">
        <v>2451</v>
      </c>
    </row>
    <row r="1041" spans="1:6" x14ac:dyDescent="0.35">
      <c r="A1041" s="57" t="s">
        <v>2439</v>
      </c>
      <c r="B1041" s="57" t="s">
        <v>12</v>
      </c>
      <c r="C1041" s="57" t="s">
        <v>31</v>
      </c>
      <c r="D1041" s="57" t="s">
        <v>102</v>
      </c>
      <c r="E1041" s="57" t="s">
        <v>10</v>
      </c>
      <c r="F1041" s="57" t="s">
        <v>2452</v>
      </c>
    </row>
    <row r="1042" spans="1:6" x14ac:dyDescent="0.35">
      <c r="A1042" s="57" t="s">
        <v>2439</v>
      </c>
      <c r="B1042" s="57" t="s">
        <v>12</v>
      </c>
      <c r="C1042" s="57" t="s">
        <v>34</v>
      </c>
      <c r="D1042" s="57" t="s">
        <v>1478</v>
      </c>
      <c r="E1042" s="57" t="s">
        <v>10</v>
      </c>
      <c r="F1042" s="57" t="s">
        <v>2453</v>
      </c>
    </row>
    <row r="1043" spans="1:6" x14ac:dyDescent="0.35">
      <c r="A1043" s="57" t="s">
        <v>2439</v>
      </c>
      <c r="B1043" s="57" t="s">
        <v>12</v>
      </c>
      <c r="C1043" s="57" t="s">
        <v>37</v>
      </c>
      <c r="D1043" s="57" t="s">
        <v>2454</v>
      </c>
      <c r="E1043" s="57" t="s">
        <v>10</v>
      </c>
      <c r="F1043" s="57" t="s">
        <v>2455</v>
      </c>
    </row>
    <row r="1044" spans="1:6" x14ac:dyDescent="0.35">
      <c r="A1044" s="57" t="s">
        <v>2439</v>
      </c>
      <c r="B1044" s="57" t="s">
        <v>12</v>
      </c>
      <c r="C1044" s="57" t="s">
        <v>40</v>
      </c>
      <c r="D1044" s="57" t="s">
        <v>964</v>
      </c>
      <c r="E1044" s="57" t="s">
        <v>10</v>
      </c>
      <c r="F1044" s="57" t="s">
        <v>2456</v>
      </c>
    </row>
    <row r="1045" spans="1:6" x14ac:dyDescent="0.35">
      <c r="A1045" s="57" t="s">
        <v>2439</v>
      </c>
      <c r="B1045" s="57" t="s">
        <v>12</v>
      </c>
      <c r="C1045" s="57" t="s">
        <v>43</v>
      </c>
      <c r="D1045" s="57" t="s">
        <v>1794</v>
      </c>
      <c r="E1045" s="57" t="s">
        <v>10</v>
      </c>
      <c r="F1045" s="57" t="s">
        <v>2457</v>
      </c>
    </row>
    <row r="1046" spans="1:6" x14ac:dyDescent="0.35">
      <c r="A1046" s="57" t="s">
        <v>2439</v>
      </c>
      <c r="B1046" s="57" t="s">
        <v>49</v>
      </c>
      <c r="C1046" s="57" t="s">
        <v>2458</v>
      </c>
      <c r="D1046" s="57" t="s">
        <v>2459</v>
      </c>
      <c r="E1046" s="57" t="s">
        <v>10</v>
      </c>
      <c r="F1046" s="57" t="s">
        <v>2460</v>
      </c>
    </row>
    <row r="1047" spans="1:6" x14ac:dyDescent="0.35">
      <c r="A1047" s="57" t="s">
        <v>2439</v>
      </c>
      <c r="B1047" s="57" t="s">
        <v>49</v>
      </c>
      <c r="C1047" s="57" t="s">
        <v>2461</v>
      </c>
      <c r="D1047" s="57" t="s">
        <v>2462</v>
      </c>
      <c r="E1047" s="57" t="s">
        <v>10</v>
      </c>
      <c r="F1047" s="57" t="s">
        <v>2463</v>
      </c>
    </row>
    <row r="1048" spans="1:6" x14ac:dyDescent="0.35">
      <c r="A1048" s="57" t="s">
        <v>2439</v>
      </c>
      <c r="B1048" s="57" t="s">
        <v>62</v>
      </c>
      <c r="C1048" s="57" t="s">
        <v>2464</v>
      </c>
      <c r="D1048" s="57" t="s">
        <v>2465</v>
      </c>
      <c r="E1048" s="57" t="s">
        <v>10</v>
      </c>
      <c r="F1048" s="57" t="s">
        <v>2466</v>
      </c>
    </row>
    <row r="1049" spans="1:6" x14ac:dyDescent="0.35">
      <c r="A1049" s="57" t="s">
        <v>2439</v>
      </c>
      <c r="B1049" s="57" t="s">
        <v>72</v>
      </c>
      <c r="C1049" s="57" t="s">
        <v>2121</v>
      </c>
      <c r="D1049" s="57" t="s">
        <v>2467</v>
      </c>
      <c r="E1049" s="57" t="s">
        <v>10</v>
      </c>
      <c r="F1049" s="57" t="s">
        <v>2468</v>
      </c>
    </row>
    <row r="1050" spans="1:6" x14ac:dyDescent="0.35">
      <c r="A1050" s="57" t="s">
        <v>2469</v>
      </c>
      <c r="B1050" s="57" t="s">
        <v>7</v>
      </c>
      <c r="C1050" s="57" t="s">
        <v>8</v>
      </c>
      <c r="D1050" s="57" t="s">
        <v>2470</v>
      </c>
      <c r="E1050" s="57" t="s">
        <v>10</v>
      </c>
      <c r="F1050" s="57" t="s">
        <v>2471</v>
      </c>
    </row>
    <row r="1051" spans="1:6" x14ac:dyDescent="0.35">
      <c r="A1051" s="57" t="s">
        <v>2469</v>
      </c>
      <c r="B1051" s="57" t="s">
        <v>12</v>
      </c>
      <c r="C1051" s="57" t="s">
        <v>13</v>
      </c>
      <c r="D1051" s="57" t="s">
        <v>1782</v>
      </c>
      <c r="E1051" s="57" t="s">
        <v>10</v>
      </c>
      <c r="F1051" s="57" t="s">
        <v>2472</v>
      </c>
    </row>
    <row r="1052" spans="1:6" x14ac:dyDescent="0.35">
      <c r="A1052" s="57" t="s">
        <v>2469</v>
      </c>
      <c r="B1052" s="57" t="s">
        <v>12</v>
      </c>
      <c r="C1052" s="57" t="s">
        <v>16</v>
      </c>
      <c r="D1052" s="57" t="s">
        <v>2473</v>
      </c>
      <c r="E1052" s="57" t="s">
        <v>10</v>
      </c>
      <c r="F1052" s="57" t="s">
        <v>2474</v>
      </c>
    </row>
    <row r="1053" spans="1:6" x14ac:dyDescent="0.35">
      <c r="A1053" s="57" t="s">
        <v>2469</v>
      </c>
      <c r="B1053" s="57" t="s">
        <v>12</v>
      </c>
      <c r="C1053" s="57" t="s">
        <v>19</v>
      </c>
      <c r="D1053" s="57" t="s">
        <v>953</v>
      </c>
      <c r="E1053" s="57" t="s">
        <v>10</v>
      </c>
      <c r="F1053" s="57" t="s">
        <v>2475</v>
      </c>
    </row>
    <row r="1054" spans="1:6" x14ac:dyDescent="0.35">
      <c r="A1054" s="57" t="s">
        <v>2469</v>
      </c>
      <c r="B1054" s="57" t="s">
        <v>12</v>
      </c>
      <c r="C1054" s="57" t="s">
        <v>22</v>
      </c>
      <c r="D1054" s="57" t="s">
        <v>2476</v>
      </c>
      <c r="E1054" s="57" t="s">
        <v>10</v>
      </c>
      <c r="F1054" s="57" t="s">
        <v>2477</v>
      </c>
    </row>
    <row r="1055" spans="1:6" x14ac:dyDescent="0.35">
      <c r="A1055" s="57" t="s">
        <v>2469</v>
      </c>
      <c r="B1055" s="57" t="s">
        <v>12</v>
      </c>
      <c r="C1055" s="57" t="s">
        <v>28</v>
      </c>
      <c r="D1055" s="57" t="s">
        <v>2478</v>
      </c>
      <c r="E1055" s="57" t="s">
        <v>10</v>
      </c>
      <c r="F1055" s="57" t="s">
        <v>2479</v>
      </c>
    </row>
    <row r="1056" spans="1:6" x14ac:dyDescent="0.35">
      <c r="A1056" s="57" t="s">
        <v>2469</v>
      </c>
      <c r="B1056" s="57" t="s">
        <v>12</v>
      </c>
      <c r="C1056" s="57" t="s">
        <v>31</v>
      </c>
      <c r="D1056" s="57" t="s">
        <v>113</v>
      </c>
      <c r="E1056" s="57" t="s">
        <v>10</v>
      </c>
      <c r="F1056" s="57" t="s">
        <v>2480</v>
      </c>
    </row>
    <row r="1057" spans="1:6" x14ac:dyDescent="0.35">
      <c r="A1057" s="57" t="s">
        <v>2469</v>
      </c>
      <c r="B1057" s="57" t="s">
        <v>12</v>
      </c>
      <c r="C1057" s="57" t="s">
        <v>37</v>
      </c>
      <c r="D1057" s="57" t="s">
        <v>1484</v>
      </c>
      <c r="E1057" s="57" t="s">
        <v>10</v>
      </c>
      <c r="F1057" s="57" t="s">
        <v>2481</v>
      </c>
    </row>
    <row r="1058" spans="1:6" x14ac:dyDescent="0.35">
      <c r="A1058" s="57" t="s">
        <v>2469</v>
      </c>
      <c r="B1058" s="57" t="s">
        <v>49</v>
      </c>
      <c r="C1058" s="57" t="s">
        <v>2482</v>
      </c>
      <c r="D1058" s="57" t="s">
        <v>2483</v>
      </c>
      <c r="E1058" s="57" t="s">
        <v>10</v>
      </c>
      <c r="F1058" s="57" t="s">
        <v>2484</v>
      </c>
    </row>
    <row r="1059" spans="1:6" x14ac:dyDescent="0.35">
      <c r="A1059" s="57" t="s">
        <v>2469</v>
      </c>
      <c r="B1059" s="57" t="s">
        <v>49</v>
      </c>
      <c r="C1059" s="57" t="s">
        <v>2485</v>
      </c>
      <c r="D1059" s="57" t="s">
        <v>2486</v>
      </c>
      <c r="E1059" s="57" t="s">
        <v>10</v>
      </c>
      <c r="F1059" s="57" t="s">
        <v>2487</v>
      </c>
    </row>
    <row r="1060" spans="1:6" x14ac:dyDescent="0.35">
      <c r="A1060" s="57" t="s">
        <v>2469</v>
      </c>
      <c r="B1060" s="57" t="s">
        <v>49</v>
      </c>
      <c r="C1060" s="57" t="s">
        <v>2488</v>
      </c>
      <c r="D1060" s="57" t="s">
        <v>2489</v>
      </c>
      <c r="E1060" s="57" t="s">
        <v>10</v>
      </c>
      <c r="F1060" s="57" t="s">
        <v>2490</v>
      </c>
    </row>
    <row r="1061" spans="1:6" x14ac:dyDescent="0.35">
      <c r="A1061" s="57" t="s">
        <v>2469</v>
      </c>
      <c r="B1061" s="57" t="s">
        <v>49</v>
      </c>
      <c r="C1061" s="57" t="s">
        <v>2491</v>
      </c>
      <c r="D1061" s="57" t="s">
        <v>2492</v>
      </c>
      <c r="E1061" s="57" t="s">
        <v>275</v>
      </c>
      <c r="F1061" s="57" t="s">
        <v>2493</v>
      </c>
    </row>
    <row r="1062" spans="1:6" x14ac:dyDescent="0.35">
      <c r="A1062" s="57" t="s">
        <v>2469</v>
      </c>
      <c r="B1062" s="57" t="s">
        <v>49</v>
      </c>
      <c r="C1062" s="57" t="s">
        <v>2494</v>
      </c>
      <c r="D1062" s="57" t="s">
        <v>2495</v>
      </c>
      <c r="E1062" s="57" t="s">
        <v>10</v>
      </c>
      <c r="F1062" s="57" t="s">
        <v>2496</v>
      </c>
    </row>
    <row r="1063" spans="1:6" x14ac:dyDescent="0.35">
      <c r="A1063" s="57" t="s">
        <v>2469</v>
      </c>
      <c r="B1063" s="57" t="s">
        <v>49</v>
      </c>
      <c r="C1063" s="57" t="s">
        <v>2497</v>
      </c>
      <c r="D1063" s="57" t="s">
        <v>2498</v>
      </c>
      <c r="E1063" s="57" t="s">
        <v>10</v>
      </c>
      <c r="F1063" s="57" t="s">
        <v>2499</v>
      </c>
    </row>
    <row r="1064" spans="1:6" x14ac:dyDescent="0.35">
      <c r="A1064" s="57" t="s">
        <v>2469</v>
      </c>
      <c r="B1064" s="57" t="s">
        <v>49</v>
      </c>
      <c r="C1064" s="57" t="s">
        <v>2500</v>
      </c>
      <c r="D1064" s="57" t="s">
        <v>2501</v>
      </c>
      <c r="E1064" s="57" t="s">
        <v>10</v>
      </c>
      <c r="F1064" s="57" t="s">
        <v>2502</v>
      </c>
    </row>
    <row r="1065" spans="1:6" x14ac:dyDescent="0.35">
      <c r="A1065" s="57" t="s">
        <v>2469</v>
      </c>
      <c r="B1065" s="57" t="s">
        <v>49</v>
      </c>
      <c r="C1065" s="57" t="s">
        <v>2503</v>
      </c>
      <c r="D1065" s="57" t="s">
        <v>2504</v>
      </c>
      <c r="E1065" s="57" t="s">
        <v>10</v>
      </c>
      <c r="F1065" s="57" t="s">
        <v>2505</v>
      </c>
    </row>
    <row r="1066" spans="1:6" x14ac:dyDescent="0.35">
      <c r="A1066" s="57" t="s">
        <v>2469</v>
      </c>
      <c r="B1066" s="57" t="s">
        <v>62</v>
      </c>
      <c r="C1066" s="57" t="s">
        <v>2506</v>
      </c>
      <c r="D1066" s="57" t="s">
        <v>2507</v>
      </c>
      <c r="E1066" s="57" t="s">
        <v>10</v>
      </c>
      <c r="F1066" s="57" t="s">
        <v>2508</v>
      </c>
    </row>
    <row r="1067" spans="1:6" x14ac:dyDescent="0.35">
      <c r="A1067" s="57" t="s">
        <v>2469</v>
      </c>
      <c r="B1067" s="57" t="s">
        <v>62</v>
      </c>
      <c r="C1067" s="57" t="s">
        <v>2509</v>
      </c>
      <c r="D1067" s="57" t="s">
        <v>2510</v>
      </c>
      <c r="E1067" s="57" t="s">
        <v>10</v>
      </c>
      <c r="F1067" s="57" t="s">
        <v>2511</v>
      </c>
    </row>
    <row r="1068" spans="1:6" x14ac:dyDescent="0.35">
      <c r="A1068" s="57" t="s">
        <v>2469</v>
      </c>
      <c r="B1068" s="57" t="s">
        <v>62</v>
      </c>
      <c r="C1068" s="57" t="s">
        <v>2512</v>
      </c>
      <c r="D1068" s="57" t="s">
        <v>2513</v>
      </c>
      <c r="E1068" s="57" t="s">
        <v>275</v>
      </c>
      <c r="F1068" s="57" t="s">
        <v>2514</v>
      </c>
    </row>
    <row r="1069" spans="1:6" x14ac:dyDescent="0.35">
      <c r="A1069" s="57" t="s">
        <v>2469</v>
      </c>
      <c r="B1069" s="57" t="s">
        <v>62</v>
      </c>
      <c r="C1069" s="57" t="s">
        <v>2515</v>
      </c>
      <c r="D1069" s="57" t="s">
        <v>2516</v>
      </c>
      <c r="E1069" s="57" t="s">
        <v>10</v>
      </c>
      <c r="F1069" s="57" t="s">
        <v>2517</v>
      </c>
    </row>
    <row r="1070" spans="1:6" x14ac:dyDescent="0.35">
      <c r="A1070" s="57" t="s">
        <v>2469</v>
      </c>
      <c r="B1070" s="57" t="s">
        <v>62</v>
      </c>
      <c r="C1070" s="57" t="s">
        <v>2518</v>
      </c>
      <c r="D1070" s="57" t="s">
        <v>2519</v>
      </c>
      <c r="E1070" s="57" t="s">
        <v>10</v>
      </c>
      <c r="F1070" s="57" t="s">
        <v>2520</v>
      </c>
    </row>
    <row r="1071" spans="1:6" x14ac:dyDescent="0.35">
      <c r="A1071" s="57" t="s">
        <v>2469</v>
      </c>
      <c r="B1071" s="57" t="s">
        <v>62</v>
      </c>
      <c r="C1071" s="57" t="s">
        <v>2521</v>
      </c>
      <c r="D1071" s="57" t="s">
        <v>2522</v>
      </c>
      <c r="E1071" s="57" t="s">
        <v>275</v>
      </c>
      <c r="F1071" s="57" t="s">
        <v>2523</v>
      </c>
    </row>
    <row r="1072" spans="1:6" x14ac:dyDescent="0.35">
      <c r="A1072" s="57" t="s">
        <v>2469</v>
      </c>
      <c r="B1072" s="57" t="s">
        <v>72</v>
      </c>
      <c r="C1072" s="57" t="s">
        <v>2524</v>
      </c>
      <c r="D1072" s="57" t="s">
        <v>2525</v>
      </c>
      <c r="E1072" s="57" t="s">
        <v>275</v>
      </c>
      <c r="F1072" s="57" t="s">
        <v>2526</v>
      </c>
    </row>
    <row r="1073" spans="1:6" x14ac:dyDescent="0.35">
      <c r="A1073" s="57" t="s">
        <v>2469</v>
      </c>
      <c r="B1073" s="57" t="s">
        <v>72</v>
      </c>
      <c r="C1073" s="57" t="s">
        <v>1186</v>
      </c>
      <c r="D1073" s="57" t="s">
        <v>2527</v>
      </c>
      <c r="E1073" s="57" t="s">
        <v>10</v>
      </c>
      <c r="F1073" s="57" t="s">
        <v>2528</v>
      </c>
    </row>
    <row r="1074" spans="1:6" x14ac:dyDescent="0.35">
      <c r="A1074" s="57" t="s">
        <v>2469</v>
      </c>
      <c r="B1074" s="57" t="s">
        <v>72</v>
      </c>
      <c r="C1074" s="57" t="s">
        <v>2529</v>
      </c>
      <c r="D1074" s="57" t="s">
        <v>2530</v>
      </c>
      <c r="E1074" s="57" t="s">
        <v>10</v>
      </c>
      <c r="F1074" s="57" t="s">
        <v>2531</v>
      </c>
    </row>
    <row r="1075" spans="1:6" x14ac:dyDescent="0.35">
      <c r="A1075" s="57" t="s">
        <v>2469</v>
      </c>
      <c r="B1075" s="57" t="s">
        <v>78</v>
      </c>
      <c r="C1075" s="57" t="s">
        <v>2532</v>
      </c>
      <c r="D1075" s="57" t="s">
        <v>2533</v>
      </c>
      <c r="E1075" s="57" t="s">
        <v>10</v>
      </c>
      <c r="F1075" s="57" t="s">
        <v>2534</v>
      </c>
    </row>
    <row r="1076" spans="1:6" x14ac:dyDescent="0.35">
      <c r="A1076" s="57" t="s">
        <v>2469</v>
      </c>
      <c r="B1076" s="57" t="s">
        <v>78</v>
      </c>
      <c r="C1076" s="57" t="s">
        <v>2535</v>
      </c>
      <c r="D1076" s="57" t="s">
        <v>2536</v>
      </c>
      <c r="E1076" s="57" t="s">
        <v>10</v>
      </c>
      <c r="F1076" s="57" t="s">
        <v>2537</v>
      </c>
    </row>
    <row r="1077" spans="1:6" x14ac:dyDescent="0.35">
      <c r="A1077" s="57" t="s">
        <v>2469</v>
      </c>
      <c r="B1077" s="57" t="s">
        <v>78</v>
      </c>
      <c r="C1077" s="57" t="s">
        <v>2538</v>
      </c>
      <c r="D1077" s="57" t="s">
        <v>2539</v>
      </c>
      <c r="E1077" s="57" t="s">
        <v>10</v>
      </c>
      <c r="F1077" s="57" t="s">
        <v>2540</v>
      </c>
    </row>
    <row r="1078" spans="1:6" x14ac:dyDescent="0.35">
      <c r="A1078" s="57" t="s">
        <v>2469</v>
      </c>
      <c r="B1078" s="57" t="s">
        <v>78</v>
      </c>
      <c r="C1078" s="57" t="s">
        <v>2541</v>
      </c>
      <c r="D1078" s="57" t="s">
        <v>2542</v>
      </c>
      <c r="E1078" s="57" t="s">
        <v>10</v>
      </c>
      <c r="F1078" s="57" t="s">
        <v>2543</v>
      </c>
    </row>
    <row r="1079" spans="1:6" x14ac:dyDescent="0.35">
      <c r="A1079" s="57" t="s">
        <v>2469</v>
      </c>
      <c r="B1079" s="57" t="s">
        <v>78</v>
      </c>
      <c r="C1079" s="57" t="s">
        <v>2544</v>
      </c>
      <c r="D1079" s="57" t="s">
        <v>2545</v>
      </c>
      <c r="E1079" s="57" t="s">
        <v>10</v>
      </c>
      <c r="F1079" s="57" t="s">
        <v>2546</v>
      </c>
    </row>
    <row r="1080" spans="1:6" x14ac:dyDescent="0.35">
      <c r="A1080" s="57" t="s">
        <v>2469</v>
      </c>
      <c r="B1080" s="57" t="s">
        <v>78</v>
      </c>
      <c r="C1080" s="57" t="s">
        <v>1153</v>
      </c>
      <c r="D1080" s="57" t="s">
        <v>2547</v>
      </c>
      <c r="E1080" s="57" t="s">
        <v>10</v>
      </c>
      <c r="F1080" s="57" t="s">
        <v>2548</v>
      </c>
    </row>
    <row r="1081" spans="1:6" x14ac:dyDescent="0.35">
      <c r="A1081" s="57" t="s">
        <v>2469</v>
      </c>
      <c r="B1081" s="57" t="s">
        <v>78</v>
      </c>
      <c r="C1081" s="57" t="s">
        <v>2549</v>
      </c>
      <c r="D1081" s="57" t="s">
        <v>2550</v>
      </c>
      <c r="E1081" s="57" t="s">
        <v>10</v>
      </c>
      <c r="F1081" s="57" t="s">
        <v>2551</v>
      </c>
    </row>
    <row r="1082" spans="1:6" x14ac:dyDescent="0.35">
      <c r="A1082" s="57" t="s">
        <v>2552</v>
      </c>
      <c r="B1082" s="57" t="s">
        <v>7</v>
      </c>
      <c r="C1082" s="57" t="s">
        <v>8</v>
      </c>
      <c r="D1082" s="57" t="s">
        <v>2553</v>
      </c>
      <c r="E1082" s="57" t="s">
        <v>10</v>
      </c>
      <c r="F1082" s="57" t="s">
        <v>2554</v>
      </c>
    </row>
    <row r="1083" spans="1:6" x14ac:dyDescent="0.35">
      <c r="A1083" s="57" t="s">
        <v>2552</v>
      </c>
      <c r="B1083" s="57" t="s">
        <v>12</v>
      </c>
      <c r="C1083" s="57" t="s">
        <v>13</v>
      </c>
      <c r="D1083" s="57" t="s">
        <v>2555</v>
      </c>
      <c r="E1083" s="57" t="s">
        <v>10</v>
      </c>
      <c r="F1083" s="57" t="s">
        <v>2556</v>
      </c>
    </row>
    <row r="1084" spans="1:6" x14ac:dyDescent="0.35">
      <c r="A1084" s="57" t="s">
        <v>2552</v>
      </c>
      <c r="B1084" s="57" t="s">
        <v>12</v>
      </c>
      <c r="C1084" s="57" t="s">
        <v>16</v>
      </c>
      <c r="D1084" s="57" t="s">
        <v>2557</v>
      </c>
      <c r="E1084" s="57" t="s">
        <v>10</v>
      </c>
      <c r="F1084" s="57" t="s">
        <v>2558</v>
      </c>
    </row>
    <row r="1085" spans="1:6" x14ac:dyDescent="0.35">
      <c r="A1085" s="57" t="s">
        <v>2552</v>
      </c>
      <c r="B1085" s="57" t="s">
        <v>12</v>
      </c>
      <c r="C1085" s="57" t="s">
        <v>19</v>
      </c>
      <c r="D1085" s="57" t="s">
        <v>196</v>
      </c>
      <c r="E1085" s="57" t="s">
        <v>10</v>
      </c>
      <c r="F1085" s="57" t="s">
        <v>2559</v>
      </c>
    </row>
    <row r="1086" spans="1:6" x14ac:dyDescent="0.35">
      <c r="A1086" s="57" t="s">
        <v>2552</v>
      </c>
      <c r="B1086" s="57" t="s">
        <v>12</v>
      </c>
      <c r="C1086" s="57" t="s">
        <v>22</v>
      </c>
      <c r="D1086" s="57" t="s">
        <v>662</v>
      </c>
      <c r="E1086" s="57" t="s">
        <v>10</v>
      </c>
      <c r="F1086" s="57" t="s">
        <v>2560</v>
      </c>
    </row>
    <row r="1087" spans="1:6" x14ac:dyDescent="0.35">
      <c r="A1087" s="57" t="s">
        <v>2552</v>
      </c>
      <c r="B1087" s="57" t="s">
        <v>12</v>
      </c>
      <c r="C1087" s="57" t="s">
        <v>25</v>
      </c>
      <c r="D1087" s="57" t="s">
        <v>2561</v>
      </c>
      <c r="E1087" s="57" t="s">
        <v>10</v>
      </c>
      <c r="F1087" s="57" t="s">
        <v>2562</v>
      </c>
    </row>
    <row r="1088" spans="1:6" x14ac:dyDescent="0.35">
      <c r="A1088" s="57" t="s">
        <v>2552</v>
      </c>
      <c r="B1088" s="57" t="s">
        <v>12</v>
      </c>
      <c r="C1088" s="57" t="s">
        <v>28</v>
      </c>
      <c r="D1088" s="57" t="s">
        <v>2563</v>
      </c>
      <c r="E1088" s="57" t="s">
        <v>10</v>
      </c>
      <c r="F1088" s="57" t="s">
        <v>2564</v>
      </c>
    </row>
    <row r="1089" spans="1:6" x14ac:dyDescent="0.35">
      <c r="A1089" s="57" t="s">
        <v>2552</v>
      </c>
      <c r="B1089" s="57" t="s">
        <v>12</v>
      </c>
      <c r="C1089" s="57" t="s">
        <v>31</v>
      </c>
      <c r="D1089" s="57" t="s">
        <v>2565</v>
      </c>
      <c r="E1089" s="57" t="s">
        <v>10</v>
      </c>
      <c r="F1089" s="57" t="s">
        <v>2566</v>
      </c>
    </row>
    <row r="1090" spans="1:6" x14ac:dyDescent="0.35">
      <c r="A1090" s="57" t="s">
        <v>2552</v>
      </c>
      <c r="B1090" s="57" t="s">
        <v>12</v>
      </c>
      <c r="C1090" s="57" t="s">
        <v>34</v>
      </c>
      <c r="D1090" s="57" t="s">
        <v>2567</v>
      </c>
      <c r="E1090" s="57" t="s">
        <v>10</v>
      </c>
      <c r="F1090" s="57" t="s">
        <v>2568</v>
      </c>
    </row>
    <row r="1091" spans="1:6" x14ac:dyDescent="0.35">
      <c r="A1091" s="57" t="s">
        <v>2552</v>
      </c>
      <c r="B1091" s="57" t="s">
        <v>12</v>
      </c>
      <c r="C1091" s="57" t="s">
        <v>37</v>
      </c>
      <c r="D1091" s="57" t="s">
        <v>47</v>
      </c>
      <c r="E1091" s="57" t="s">
        <v>10</v>
      </c>
      <c r="F1091" s="57" t="s">
        <v>2569</v>
      </c>
    </row>
    <row r="1092" spans="1:6" x14ac:dyDescent="0.35">
      <c r="A1092" s="57" t="s">
        <v>2552</v>
      </c>
      <c r="B1092" s="57" t="s">
        <v>12</v>
      </c>
      <c r="C1092" s="57" t="s">
        <v>40</v>
      </c>
      <c r="D1092" s="57" t="s">
        <v>2570</v>
      </c>
      <c r="E1092" s="57" t="s">
        <v>10</v>
      </c>
      <c r="F1092" s="57" t="s">
        <v>2571</v>
      </c>
    </row>
    <row r="1093" spans="1:6" x14ac:dyDescent="0.35">
      <c r="A1093" s="57" t="s">
        <v>2552</v>
      </c>
      <c r="B1093" s="57" t="s">
        <v>49</v>
      </c>
      <c r="C1093" s="57" t="s">
        <v>1368</v>
      </c>
      <c r="D1093" s="57" t="s">
        <v>2572</v>
      </c>
      <c r="E1093" s="57" t="s">
        <v>10</v>
      </c>
      <c r="F1093" s="57" t="s">
        <v>2573</v>
      </c>
    </row>
    <row r="1094" spans="1:6" x14ac:dyDescent="0.35">
      <c r="A1094" s="57" t="s">
        <v>2552</v>
      </c>
      <c r="B1094" s="57" t="s">
        <v>49</v>
      </c>
      <c r="C1094" s="57" t="s">
        <v>2574</v>
      </c>
      <c r="D1094" s="57" t="s">
        <v>2575</v>
      </c>
      <c r="E1094" s="57" t="s">
        <v>10</v>
      </c>
      <c r="F1094" s="57" t="s">
        <v>2576</v>
      </c>
    </row>
    <row r="1095" spans="1:6" x14ac:dyDescent="0.35">
      <c r="A1095" s="57" t="s">
        <v>2552</v>
      </c>
      <c r="B1095" s="57" t="s">
        <v>49</v>
      </c>
      <c r="C1095" s="57" t="s">
        <v>2577</v>
      </c>
      <c r="D1095" s="57" t="s">
        <v>2578</v>
      </c>
      <c r="E1095" s="57" t="s">
        <v>10</v>
      </c>
      <c r="F1095" s="57" t="s">
        <v>2579</v>
      </c>
    </row>
    <row r="1096" spans="1:6" x14ac:dyDescent="0.35">
      <c r="A1096" s="57" t="s">
        <v>2552</v>
      </c>
      <c r="B1096" s="57" t="s">
        <v>49</v>
      </c>
      <c r="C1096" s="57" t="s">
        <v>2580</v>
      </c>
      <c r="D1096" s="57" t="s">
        <v>2581</v>
      </c>
      <c r="E1096" s="57" t="s">
        <v>10</v>
      </c>
      <c r="F1096" s="57" t="s">
        <v>2582</v>
      </c>
    </row>
    <row r="1097" spans="1:6" x14ac:dyDescent="0.35">
      <c r="A1097" s="57" t="s">
        <v>2552</v>
      </c>
      <c r="B1097" s="57" t="s">
        <v>49</v>
      </c>
      <c r="C1097" s="57" t="s">
        <v>2583</v>
      </c>
      <c r="D1097" s="57" t="s">
        <v>2584</v>
      </c>
      <c r="E1097" s="57" t="s">
        <v>10</v>
      </c>
      <c r="F1097" s="57" t="s">
        <v>2585</v>
      </c>
    </row>
    <row r="1098" spans="1:6" x14ac:dyDescent="0.35">
      <c r="A1098" s="57" t="s">
        <v>2552</v>
      </c>
      <c r="B1098" s="57" t="s">
        <v>49</v>
      </c>
      <c r="C1098" s="57" t="s">
        <v>2586</v>
      </c>
      <c r="D1098" s="57" t="s">
        <v>2587</v>
      </c>
      <c r="E1098" s="57" t="s">
        <v>10</v>
      </c>
      <c r="F1098" s="57" t="s">
        <v>2588</v>
      </c>
    </row>
    <row r="1099" spans="1:6" x14ac:dyDescent="0.35">
      <c r="A1099" s="57" t="s">
        <v>2552</v>
      </c>
      <c r="B1099" s="57" t="s">
        <v>49</v>
      </c>
      <c r="C1099" s="57" t="s">
        <v>2589</v>
      </c>
      <c r="D1099" s="57" t="s">
        <v>2590</v>
      </c>
      <c r="E1099" s="57" t="s">
        <v>10</v>
      </c>
      <c r="F1099" s="57" t="s">
        <v>2591</v>
      </c>
    </row>
    <row r="1100" spans="1:6" x14ac:dyDescent="0.35">
      <c r="A1100" s="57" t="s">
        <v>2552</v>
      </c>
      <c r="B1100" s="57" t="s">
        <v>49</v>
      </c>
      <c r="C1100" s="57" t="s">
        <v>2592</v>
      </c>
      <c r="D1100" s="57" t="s">
        <v>2593</v>
      </c>
      <c r="E1100" s="57" t="s">
        <v>10</v>
      </c>
      <c r="F1100" s="57" t="s">
        <v>2594</v>
      </c>
    </row>
    <row r="1101" spans="1:6" x14ac:dyDescent="0.35">
      <c r="A1101" s="57" t="s">
        <v>2552</v>
      </c>
      <c r="B1101" s="57" t="s">
        <v>49</v>
      </c>
      <c r="C1101" s="57" t="s">
        <v>2595</v>
      </c>
      <c r="D1101" s="57" t="s">
        <v>2596</v>
      </c>
      <c r="E1101" s="57" t="s">
        <v>10</v>
      </c>
      <c r="F1101" s="57" t="s">
        <v>2597</v>
      </c>
    </row>
    <row r="1102" spans="1:6" x14ac:dyDescent="0.35">
      <c r="A1102" s="57" t="s">
        <v>2552</v>
      </c>
      <c r="B1102" s="57" t="s">
        <v>62</v>
      </c>
      <c r="C1102" s="57" t="s">
        <v>2598</v>
      </c>
      <c r="D1102" s="57" t="s">
        <v>2599</v>
      </c>
      <c r="E1102" s="57" t="s">
        <v>10</v>
      </c>
      <c r="F1102" s="57" t="s">
        <v>2600</v>
      </c>
    </row>
    <row r="1103" spans="1:6" x14ac:dyDescent="0.35">
      <c r="A1103" s="57" t="s">
        <v>2552</v>
      </c>
      <c r="B1103" s="57" t="s">
        <v>62</v>
      </c>
      <c r="C1103" s="57" t="s">
        <v>2601</v>
      </c>
      <c r="D1103" s="57" t="s">
        <v>2602</v>
      </c>
      <c r="E1103" s="57" t="s">
        <v>10</v>
      </c>
      <c r="F1103" s="57" t="s">
        <v>2603</v>
      </c>
    </row>
    <row r="1104" spans="1:6" x14ac:dyDescent="0.35">
      <c r="A1104" s="57" t="s">
        <v>2552</v>
      </c>
      <c r="B1104" s="57" t="s">
        <v>62</v>
      </c>
      <c r="C1104" s="57" t="s">
        <v>2604</v>
      </c>
      <c r="D1104" s="57" t="s">
        <v>2605</v>
      </c>
      <c r="E1104" s="57" t="s">
        <v>10</v>
      </c>
      <c r="F1104" s="57" t="s">
        <v>2606</v>
      </c>
    </row>
    <row r="1105" spans="1:6" x14ac:dyDescent="0.35">
      <c r="A1105" s="57" t="s">
        <v>2552</v>
      </c>
      <c r="B1105" s="57" t="s">
        <v>72</v>
      </c>
      <c r="C1105" s="57" t="s">
        <v>1563</v>
      </c>
      <c r="D1105" s="57" t="s">
        <v>2607</v>
      </c>
      <c r="E1105" s="57" t="s">
        <v>10</v>
      </c>
      <c r="F1105" s="57" t="s">
        <v>2608</v>
      </c>
    </row>
    <row r="1106" spans="1:6" x14ac:dyDescent="0.35">
      <c r="A1106" s="57" t="s">
        <v>2552</v>
      </c>
      <c r="B1106" s="57" t="s">
        <v>72</v>
      </c>
      <c r="C1106" s="57" t="s">
        <v>1281</v>
      </c>
      <c r="D1106" s="57" t="s">
        <v>2609</v>
      </c>
      <c r="E1106" s="57" t="s">
        <v>10</v>
      </c>
      <c r="F1106" s="57" t="s">
        <v>2610</v>
      </c>
    </row>
    <row r="1107" spans="1:6" x14ac:dyDescent="0.35">
      <c r="A1107" s="57" t="s">
        <v>2552</v>
      </c>
      <c r="B1107" s="57" t="s">
        <v>78</v>
      </c>
      <c r="C1107" s="57" t="s">
        <v>2611</v>
      </c>
      <c r="D1107" s="57" t="s">
        <v>2612</v>
      </c>
      <c r="E1107" s="57" t="s">
        <v>10</v>
      </c>
      <c r="F1107" s="57" t="s">
        <v>2613</v>
      </c>
    </row>
    <row r="1108" spans="1:6" x14ac:dyDescent="0.35">
      <c r="A1108" s="57" t="s">
        <v>2552</v>
      </c>
      <c r="B1108" s="57" t="s">
        <v>78</v>
      </c>
      <c r="C1108" s="57" t="s">
        <v>1414</v>
      </c>
      <c r="D1108" s="57" t="s">
        <v>2614</v>
      </c>
      <c r="E1108" s="57" t="s">
        <v>10</v>
      </c>
      <c r="F1108" s="57" t="s">
        <v>2615</v>
      </c>
    </row>
    <row r="1109" spans="1:6" x14ac:dyDescent="0.35">
      <c r="A1109" s="57" t="s">
        <v>2552</v>
      </c>
      <c r="B1109" s="57" t="s">
        <v>78</v>
      </c>
      <c r="C1109" s="57" t="s">
        <v>2616</v>
      </c>
      <c r="D1109" s="57" t="s">
        <v>2617</v>
      </c>
      <c r="E1109" s="57" t="s">
        <v>10</v>
      </c>
      <c r="F1109" s="57" t="s">
        <v>2618</v>
      </c>
    </row>
    <row r="1110" spans="1:6" x14ac:dyDescent="0.35">
      <c r="A1110" s="57" t="s">
        <v>2552</v>
      </c>
      <c r="B1110" s="57" t="s">
        <v>78</v>
      </c>
      <c r="C1110" s="57" t="s">
        <v>2619</v>
      </c>
      <c r="D1110" s="57" t="s">
        <v>2620</v>
      </c>
      <c r="E1110" s="57" t="s">
        <v>10</v>
      </c>
      <c r="F1110" s="57" t="s">
        <v>2621</v>
      </c>
    </row>
    <row r="1111" spans="1:6" x14ac:dyDescent="0.35">
      <c r="A1111" s="57" t="s">
        <v>2552</v>
      </c>
      <c r="B1111" s="57" t="s">
        <v>78</v>
      </c>
      <c r="C1111" s="57" t="s">
        <v>2622</v>
      </c>
      <c r="D1111" s="57" t="s">
        <v>2623</v>
      </c>
      <c r="E1111" s="57" t="s">
        <v>10</v>
      </c>
      <c r="F1111" s="57" t="s">
        <v>2624</v>
      </c>
    </row>
    <row r="1112" spans="1:6" x14ac:dyDescent="0.35">
      <c r="A1112" s="57" t="s">
        <v>2625</v>
      </c>
      <c r="B1112" s="57" t="s">
        <v>7</v>
      </c>
      <c r="C1112" s="57" t="s">
        <v>8</v>
      </c>
      <c r="D1112" s="57" t="s">
        <v>2626</v>
      </c>
      <c r="E1112" s="57" t="s">
        <v>10</v>
      </c>
      <c r="F1112" s="57" t="s">
        <v>2627</v>
      </c>
    </row>
    <row r="1113" spans="1:6" x14ac:dyDescent="0.35">
      <c r="A1113" s="57" t="s">
        <v>2625</v>
      </c>
      <c r="B1113" s="57" t="s">
        <v>12</v>
      </c>
      <c r="C1113" s="57" t="s">
        <v>13</v>
      </c>
      <c r="D1113" s="57" t="s">
        <v>186</v>
      </c>
      <c r="E1113" s="57" t="s">
        <v>10</v>
      </c>
      <c r="F1113" s="57" t="s">
        <v>2628</v>
      </c>
    </row>
    <row r="1114" spans="1:6" x14ac:dyDescent="0.35">
      <c r="A1114" s="57" t="s">
        <v>2625</v>
      </c>
      <c r="B1114" s="57" t="s">
        <v>12</v>
      </c>
      <c r="C1114" s="57" t="s">
        <v>16</v>
      </c>
      <c r="D1114" s="57" t="s">
        <v>2629</v>
      </c>
      <c r="E1114" s="57" t="s">
        <v>10</v>
      </c>
      <c r="F1114" s="57" t="s">
        <v>2630</v>
      </c>
    </row>
    <row r="1115" spans="1:6" x14ac:dyDescent="0.35">
      <c r="A1115" s="57" t="s">
        <v>2625</v>
      </c>
      <c r="B1115" s="57" t="s">
        <v>12</v>
      </c>
      <c r="C1115" s="57" t="s">
        <v>19</v>
      </c>
      <c r="D1115" s="57" t="s">
        <v>953</v>
      </c>
      <c r="E1115" s="57" t="s">
        <v>10</v>
      </c>
      <c r="F1115" s="57" t="s">
        <v>2631</v>
      </c>
    </row>
    <row r="1116" spans="1:6" x14ac:dyDescent="0.35">
      <c r="A1116" s="57" t="s">
        <v>2625</v>
      </c>
      <c r="B1116" s="57" t="s">
        <v>12</v>
      </c>
      <c r="C1116" s="57" t="s">
        <v>22</v>
      </c>
      <c r="D1116" s="57" t="s">
        <v>196</v>
      </c>
      <c r="E1116" s="57" t="s">
        <v>10</v>
      </c>
      <c r="F1116" s="57" t="s">
        <v>2632</v>
      </c>
    </row>
    <row r="1117" spans="1:6" x14ac:dyDescent="0.35">
      <c r="A1117" s="57" t="s">
        <v>2625</v>
      </c>
      <c r="B1117" s="57" t="s">
        <v>12</v>
      </c>
      <c r="C1117" s="57" t="s">
        <v>25</v>
      </c>
      <c r="D1117" s="57" t="s">
        <v>93</v>
      </c>
      <c r="E1117" s="57" t="s">
        <v>10</v>
      </c>
      <c r="F1117" s="57" t="s">
        <v>2633</v>
      </c>
    </row>
    <row r="1118" spans="1:6" x14ac:dyDescent="0.35">
      <c r="A1118" s="57" t="s">
        <v>2625</v>
      </c>
      <c r="B1118" s="57" t="s">
        <v>12</v>
      </c>
      <c r="C1118" s="57" t="s">
        <v>28</v>
      </c>
      <c r="D1118" s="57" t="s">
        <v>23</v>
      </c>
      <c r="E1118" s="57" t="s">
        <v>10</v>
      </c>
      <c r="F1118" s="57" t="s">
        <v>2634</v>
      </c>
    </row>
    <row r="1119" spans="1:6" x14ac:dyDescent="0.35">
      <c r="A1119" s="57" t="s">
        <v>2625</v>
      </c>
      <c r="B1119" s="57" t="s">
        <v>12</v>
      </c>
      <c r="C1119" s="57" t="s">
        <v>31</v>
      </c>
      <c r="D1119" s="57" t="s">
        <v>98</v>
      </c>
      <c r="E1119" s="57" t="s">
        <v>10</v>
      </c>
      <c r="F1119" s="57" t="s">
        <v>2635</v>
      </c>
    </row>
    <row r="1120" spans="1:6" x14ac:dyDescent="0.35">
      <c r="A1120" s="57" t="s">
        <v>2625</v>
      </c>
      <c r="B1120" s="57" t="s">
        <v>12</v>
      </c>
      <c r="C1120" s="57" t="s">
        <v>34</v>
      </c>
      <c r="D1120" s="57" t="s">
        <v>29</v>
      </c>
      <c r="E1120" s="57" t="s">
        <v>10</v>
      </c>
      <c r="F1120" s="57" t="s">
        <v>2636</v>
      </c>
    </row>
    <row r="1121" spans="1:6" x14ac:dyDescent="0.35">
      <c r="A1121" s="57" t="s">
        <v>2625</v>
      </c>
      <c r="B1121" s="57" t="s">
        <v>12</v>
      </c>
      <c r="C1121" s="57" t="s">
        <v>37</v>
      </c>
      <c r="D1121" s="57" t="s">
        <v>2637</v>
      </c>
      <c r="E1121" s="57" t="s">
        <v>10</v>
      </c>
      <c r="F1121" s="57" t="s">
        <v>2638</v>
      </c>
    </row>
    <row r="1122" spans="1:6" x14ac:dyDescent="0.35">
      <c r="A1122" s="57" t="s">
        <v>2625</v>
      </c>
      <c r="B1122" s="57" t="s">
        <v>12</v>
      </c>
      <c r="C1122" s="57" t="s">
        <v>40</v>
      </c>
      <c r="D1122" s="57" t="s">
        <v>2023</v>
      </c>
      <c r="E1122" s="57" t="s">
        <v>10</v>
      </c>
      <c r="F1122" s="57" t="s">
        <v>2639</v>
      </c>
    </row>
    <row r="1123" spans="1:6" x14ac:dyDescent="0.35">
      <c r="A1123" s="57" t="s">
        <v>2625</v>
      </c>
      <c r="B1123" s="57" t="s">
        <v>12</v>
      </c>
      <c r="C1123" s="57" t="s">
        <v>43</v>
      </c>
      <c r="D1123" s="57" t="s">
        <v>2640</v>
      </c>
      <c r="E1123" s="57" t="s">
        <v>10</v>
      </c>
      <c r="F1123" s="57" t="s">
        <v>2641</v>
      </c>
    </row>
    <row r="1124" spans="1:6" x14ac:dyDescent="0.35">
      <c r="A1124" s="57" t="s">
        <v>2625</v>
      </c>
      <c r="B1124" s="57" t="s">
        <v>12</v>
      </c>
      <c r="C1124" s="57" t="s">
        <v>46</v>
      </c>
      <c r="D1124" s="57" t="s">
        <v>2642</v>
      </c>
      <c r="E1124" s="57" t="s">
        <v>10</v>
      </c>
      <c r="F1124" s="57" t="s">
        <v>2643</v>
      </c>
    </row>
    <row r="1125" spans="1:6" x14ac:dyDescent="0.35">
      <c r="A1125" s="57" t="s">
        <v>2625</v>
      </c>
      <c r="B1125" s="57" t="s">
        <v>12</v>
      </c>
      <c r="C1125" s="57" t="s">
        <v>108</v>
      </c>
      <c r="D1125" s="57" t="s">
        <v>420</v>
      </c>
      <c r="E1125" s="57" t="s">
        <v>10</v>
      </c>
      <c r="F1125" s="57" t="s">
        <v>2644</v>
      </c>
    </row>
    <row r="1126" spans="1:6" x14ac:dyDescent="0.35">
      <c r="A1126" s="57" t="s">
        <v>2625</v>
      </c>
      <c r="B1126" s="57" t="s">
        <v>12</v>
      </c>
      <c r="C1126" s="57" t="s">
        <v>110</v>
      </c>
      <c r="D1126" s="57" t="s">
        <v>2645</v>
      </c>
      <c r="E1126" s="57" t="s">
        <v>10</v>
      </c>
      <c r="F1126" s="57" t="s">
        <v>2646</v>
      </c>
    </row>
    <row r="1127" spans="1:6" x14ac:dyDescent="0.35">
      <c r="A1127" s="57" t="s">
        <v>2625</v>
      </c>
      <c r="B1127" s="57" t="s">
        <v>12</v>
      </c>
      <c r="C1127" s="57" t="s">
        <v>63</v>
      </c>
      <c r="D1127" s="57" t="s">
        <v>383</v>
      </c>
      <c r="E1127" s="57" t="s">
        <v>10</v>
      </c>
      <c r="F1127" s="57" t="s">
        <v>2647</v>
      </c>
    </row>
    <row r="1128" spans="1:6" x14ac:dyDescent="0.35">
      <c r="A1128" s="57" t="s">
        <v>2625</v>
      </c>
      <c r="B1128" s="57" t="s">
        <v>12</v>
      </c>
      <c r="C1128" s="57" t="s">
        <v>115</v>
      </c>
      <c r="D1128" s="57" t="s">
        <v>47</v>
      </c>
      <c r="E1128" s="57" t="s">
        <v>10</v>
      </c>
      <c r="F1128" s="57" t="s">
        <v>2648</v>
      </c>
    </row>
    <row r="1129" spans="1:6" x14ac:dyDescent="0.35">
      <c r="A1129" s="57" t="s">
        <v>2625</v>
      </c>
      <c r="B1129" s="57" t="s">
        <v>12</v>
      </c>
      <c r="C1129" s="57" t="s">
        <v>118</v>
      </c>
      <c r="D1129" s="57" t="s">
        <v>127</v>
      </c>
      <c r="E1129" s="57" t="s">
        <v>10</v>
      </c>
      <c r="F1129" s="57" t="s">
        <v>2649</v>
      </c>
    </row>
    <row r="1130" spans="1:6" x14ac:dyDescent="0.35">
      <c r="A1130" s="57" t="s">
        <v>2625</v>
      </c>
      <c r="B1130" s="57" t="s">
        <v>49</v>
      </c>
      <c r="C1130" s="57" t="s">
        <v>2650</v>
      </c>
      <c r="D1130" s="57" t="s">
        <v>2651</v>
      </c>
      <c r="E1130" s="57" t="s">
        <v>10</v>
      </c>
      <c r="F1130" s="57" t="s">
        <v>2652</v>
      </c>
    </row>
    <row r="1131" spans="1:6" x14ac:dyDescent="0.35">
      <c r="A1131" s="57" t="s">
        <v>2625</v>
      </c>
      <c r="B1131" s="57" t="s">
        <v>49</v>
      </c>
      <c r="C1131" s="57" t="s">
        <v>2653</v>
      </c>
      <c r="D1131" s="57" t="s">
        <v>2654</v>
      </c>
      <c r="E1131" s="57" t="s">
        <v>10</v>
      </c>
      <c r="F1131" s="57" t="s">
        <v>2655</v>
      </c>
    </row>
    <row r="1132" spans="1:6" x14ac:dyDescent="0.35">
      <c r="A1132" s="57" t="s">
        <v>2625</v>
      </c>
      <c r="B1132" s="57" t="s">
        <v>49</v>
      </c>
      <c r="C1132" s="57" t="s">
        <v>2656</v>
      </c>
      <c r="D1132" s="57" t="s">
        <v>2657</v>
      </c>
      <c r="E1132" s="57" t="s">
        <v>10</v>
      </c>
      <c r="F1132" s="57" t="s">
        <v>2658</v>
      </c>
    </row>
    <row r="1133" spans="1:6" x14ac:dyDescent="0.35">
      <c r="A1133" s="57" t="s">
        <v>2625</v>
      </c>
      <c r="B1133" s="57" t="s">
        <v>49</v>
      </c>
      <c r="C1133" s="57" t="s">
        <v>2659</v>
      </c>
      <c r="D1133" s="57" t="s">
        <v>2660</v>
      </c>
      <c r="E1133" s="57" t="s">
        <v>10</v>
      </c>
      <c r="F1133" s="57" t="s">
        <v>2661</v>
      </c>
    </row>
    <row r="1134" spans="1:6" x14ac:dyDescent="0.35">
      <c r="A1134" s="57" t="s">
        <v>2625</v>
      </c>
      <c r="B1134" s="57" t="s">
        <v>49</v>
      </c>
      <c r="C1134" s="57" t="s">
        <v>2662</v>
      </c>
      <c r="D1134" s="57" t="s">
        <v>2663</v>
      </c>
      <c r="E1134" s="57" t="s">
        <v>10</v>
      </c>
      <c r="F1134" s="57" t="s">
        <v>2664</v>
      </c>
    </row>
    <row r="1135" spans="1:6" x14ac:dyDescent="0.35">
      <c r="A1135" s="57" t="s">
        <v>2625</v>
      </c>
      <c r="B1135" s="57" t="s">
        <v>49</v>
      </c>
      <c r="C1135" s="57" t="s">
        <v>2665</v>
      </c>
      <c r="D1135" s="57" t="s">
        <v>2666</v>
      </c>
      <c r="E1135" s="57" t="s">
        <v>10</v>
      </c>
      <c r="F1135" s="57" t="s">
        <v>2667</v>
      </c>
    </row>
    <row r="1136" spans="1:6" x14ac:dyDescent="0.35">
      <c r="A1136" s="57" t="s">
        <v>2625</v>
      </c>
      <c r="B1136" s="57" t="s">
        <v>49</v>
      </c>
      <c r="C1136" s="57" t="s">
        <v>2668</v>
      </c>
      <c r="D1136" s="57" t="s">
        <v>2669</v>
      </c>
      <c r="E1136" s="57" t="s">
        <v>10</v>
      </c>
      <c r="F1136" s="57" t="s">
        <v>2670</v>
      </c>
    </row>
    <row r="1137" spans="1:6" x14ac:dyDescent="0.35">
      <c r="A1137" s="57" t="s">
        <v>2625</v>
      </c>
      <c r="B1137" s="57" t="s">
        <v>49</v>
      </c>
      <c r="C1137" s="57" t="s">
        <v>2671</v>
      </c>
      <c r="D1137" s="57" t="s">
        <v>2672</v>
      </c>
      <c r="E1137" s="57" t="s">
        <v>10</v>
      </c>
      <c r="F1137" s="57" t="s">
        <v>2673</v>
      </c>
    </row>
    <row r="1138" spans="1:6" x14ac:dyDescent="0.35">
      <c r="A1138" s="57" t="s">
        <v>2625</v>
      </c>
      <c r="B1138" s="57" t="s">
        <v>49</v>
      </c>
      <c r="C1138" s="57" t="s">
        <v>2674</v>
      </c>
      <c r="D1138" s="57" t="s">
        <v>2675</v>
      </c>
      <c r="E1138" s="57" t="s">
        <v>10</v>
      </c>
      <c r="F1138" s="57" t="s">
        <v>2676</v>
      </c>
    </row>
    <row r="1139" spans="1:6" x14ac:dyDescent="0.35">
      <c r="A1139" s="57" t="s">
        <v>2625</v>
      </c>
      <c r="B1139" s="57" t="s">
        <v>49</v>
      </c>
      <c r="C1139" s="57" t="s">
        <v>2677</v>
      </c>
      <c r="D1139" s="57" t="s">
        <v>2678</v>
      </c>
      <c r="E1139" s="57" t="s">
        <v>10</v>
      </c>
      <c r="F1139" s="57" t="s">
        <v>2679</v>
      </c>
    </row>
    <row r="1140" spans="1:6" x14ac:dyDescent="0.35">
      <c r="A1140" s="57" t="s">
        <v>2625</v>
      </c>
      <c r="B1140" s="57" t="s">
        <v>49</v>
      </c>
      <c r="C1140" s="57" t="s">
        <v>2680</v>
      </c>
      <c r="D1140" s="57" t="s">
        <v>2681</v>
      </c>
      <c r="E1140" s="57" t="s">
        <v>10</v>
      </c>
      <c r="F1140" s="57" t="s">
        <v>2682</v>
      </c>
    </row>
    <row r="1141" spans="1:6" x14ac:dyDescent="0.35">
      <c r="A1141" s="57" t="s">
        <v>2625</v>
      </c>
      <c r="B1141" s="57" t="s">
        <v>49</v>
      </c>
      <c r="C1141" s="57" t="s">
        <v>2683</v>
      </c>
      <c r="D1141" s="57" t="s">
        <v>2684</v>
      </c>
      <c r="E1141" s="57" t="s">
        <v>275</v>
      </c>
      <c r="F1141" s="57" t="s">
        <v>2685</v>
      </c>
    </row>
    <row r="1142" spans="1:6" x14ac:dyDescent="0.35">
      <c r="A1142" s="57" t="s">
        <v>2625</v>
      </c>
      <c r="B1142" s="57" t="s">
        <v>49</v>
      </c>
      <c r="C1142" s="57" t="s">
        <v>2686</v>
      </c>
      <c r="D1142" s="57" t="s">
        <v>2687</v>
      </c>
      <c r="E1142" s="57" t="s">
        <v>10</v>
      </c>
      <c r="F1142" s="57" t="s">
        <v>2688</v>
      </c>
    </row>
    <row r="1143" spans="1:6" x14ac:dyDescent="0.35">
      <c r="A1143" s="57" t="s">
        <v>2625</v>
      </c>
      <c r="B1143" s="57" t="s">
        <v>62</v>
      </c>
      <c r="C1143" s="57" t="s">
        <v>2689</v>
      </c>
      <c r="D1143" s="57" t="s">
        <v>2690</v>
      </c>
      <c r="E1143" s="57" t="s">
        <v>10</v>
      </c>
      <c r="F1143" s="57" t="s">
        <v>2691</v>
      </c>
    </row>
    <row r="1144" spans="1:6" x14ac:dyDescent="0.35">
      <c r="A1144" s="57" t="s">
        <v>2625</v>
      </c>
      <c r="B1144" s="57" t="s">
        <v>62</v>
      </c>
      <c r="C1144" s="57" t="s">
        <v>2692</v>
      </c>
      <c r="D1144" s="57" t="s">
        <v>2693</v>
      </c>
      <c r="E1144" s="57" t="s">
        <v>10</v>
      </c>
      <c r="F1144" s="57" t="s">
        <v>2694</v>
      </c>
    </row>
    <row r="1145" spans="1:6" x14ac:dyDescent="0.35">
      <c r="A1145" s="57" t="s">
        <v>2625</v>
      </c>
      <c r="B1145" s="57" t="s">
        <v>62</v>
      </c>
      <c r="C1145" s="57" t="s">
        <v>2695</v>
      </c>
      <c r="D1145" s="57" t="s">
        <v>2696</v>
      </c>
      <c r="E1145" s="57" t="s">
        <v>275</v>
      </c>
      <c r="F1145" s="57" t="s">
        <v>2697</v>
      </c>
    </row>
    <row r="1146" spans="1:6" x14ac:dyDescent="0.35">
      <c r="A1146" s="57" t="s">
        <v>2625</v>
      </c>
      <c r="B1146" s="57" t="s">
        <v>62</v>
      </c>
      <c r="C1146" s="57" t="s">
        <v>2698</v>
      </c>
      <c r="D1146" s="57" t="s">
        <v>2699</v>
      </c>
      <c r="E1146" s="57" t="s">
        <v>275</v>
      </c>
      <c r="F1146" s="57" t="s">
        <v>2700</v>
      </c>
    </row>
    <row r="1147" spans="1:6" x14ac:dyDescent="0.35">
      <c r="A1147" s="57" t="s">
        <v>2625</v>
      </c>
      <c r="B1147" s="57" t="s">
        <v>72</v>
      </c>
      <c r="C1147" s="57" t="s">
        <v>2701</v>
      </c>
      <c r="D1147" s="57" t="s">
        <v>2702</v>
      </c>
      <c r="E1147" s="57" t="s">
        <v>10</v>
      </c>
      <c r="F1147" s="57" t="s">
        <v>2703</v>
      </c>
    </row>
    <row r="1148" spans="1:6" x14ac:dyDescent="0.35">
      <c r="A1148" s="57" t="s">
        <v>2625</v>
      </c>
      <c r="B1148" s="57" t="s">
        <v>72</v>
      </c>
      <c r="C1148" s="57" t="s">
        <v>2704</v>
      </c>
      <c r="D1148" s="57" t="s">
        <v>2705</v>
      </c>
      <c r="E1148" s="57" t="s">
        <v>10</v>
      </c>
      <c r="F1148" s="57" t="s">
        <v>2706</v>
      </c>
    </row>
    <row r="1149" spans="1:6" x14ac:dyDescent="0.35">
      <c r="A1149" s="57" t="s">
        <v>2625</v>
      </c>
      <c r="B1149" s="57" t="s">
        <v>72</v>
      </c>
      <c r="C1149" s="57" t="s">
        <v>2707</v>
      </c>
      <c r="D1149" s="57" t="s">
        <v>2708</v>
      </c>
      <c r="E1149" s="57" t="s">
        <v>10</v>
      </c>
      <c r="F1149" s="57" t="s">
        <v>2709</v>
      </c>
    </row>
    <row r="1150" spans="1:6" x14ac:dyDescent="0.35">
      <c r="A1150" s="57" t="s">
        <v>2625</v>
      </c>
      <c r="B1150" s="57" t="s">
        <v>72</v>
      </c>
      <c r="C1150" s="57" t="s">
        <v>2710</v>
      </c>
      <c r="D1150" s="57" t="s">
        <v>2711</v>
      </c>
      <c r="E1150" s="57" t="s">
        <v>10</v>
      </c>
      <c r="F1150" s="57" t="s">
        <v>2712</v>
      </c>
    </row>
    <row r="1151" spans="1:6" x14ac:dyDescent="0.35">
      <c r="A1151" s="57" t="s">
        <v>2625</v>
      </c>
      <c r="B1151" s="57" t="s">
        <v>72</v>
      </c>
      <c r="C1151" s="57" t="s">
        <v>2713</v>
      </c>
      <c r="D1151" s="57" t="s">
        <v>2714</v>
      </c>
      <c r="E1151" s="57" t="s">
        <v>10</v>
      </c>
      <c r="F1151" s="57" t="s">
        <v>2715</v>
      </c>
    </row>
    <row r="1152" spans="1:6" x14ac:dyDescent="0.35">
      <c r="A1152" s="57" t="s">
        <v>2625</v>
      </c>
      <c r="B1152" s="57" t="s">
        <v>72</v>
      </c>
      <c r="C1152" s="57" t="s">
        <v>2716</v>
      </c>
      <c r="D1152" s="57" t="s">
        <v>2717</v>
      </c>
      <c r="E1152" s="57" t="s">
        <v>10</v>
      </c>
      <c r="F1152" s="57" t="s">
        <v>2718</v>
      </c>
    </row>
    <row r="1153" spans="1:6" x14ac:dyDescent="0.35">
      <c r="A1153" s="57" t="s">
        <v>2625</v>
      </c>
      <c r="B1153" s="57" t="s">
        <v>78</v>
      </c>
      <c r="C1153" s="57" t="s">
        <v>2719</v>
      </c>
      <c r="D1153" s="57" t="s">
        <v>2720</v>
      </c>
      <c r="E1153" s="57" t="s">
        <v>10</v>
      </c>
      <c r="F1153" s="57" t="s">
        <v>2721</v>
      </c>
    </row>
    <row r="1154" spans="1:6" x14ac:dyDescent="0.35">
      <c r="A1154" s="57" t="s">
        <v>2722</v>
      </c>
      <c r="B1154" s="57" t="s">
        <v>7</v>
      </c>
      <c r="C1154" s="57" t="s">
        <v>8</v>
      </c>
      <c r="D1154" s="57" t="s">
        <v>2723</v>
      </c>
      <c r="E1154" s="57" t="s">
        <v>10</v>
      </c>
      <c r="F1154" s="57" t="s">
        <v>2724</v>
      </c>
    </row>
    <row r="1155" spans="1:6" x14ac:dyDescent="0.35">
      <c r="A1155" s="57" t="s">
        <v>2722</v>
      </c>
      <c r="B1155" s="57" t="s">
        <v>12</v>
      </c>
      <c r="C1155" s="57" t="s">
        <v>13</v>
      </c>
      <c r="D1155" s="57" t="s">
        <v>2725</v>
      </c>
      <c r="E1155" s="57" t="s">
        <v>10</v>
      </c>
      <c r="F1155" s="57" t="s">
        <v>2726</v>
      </c>
    </row>
    <row r="1156" spans="1:6" x14ac:dyDescent="0.35">
      <c r="A1156" s="57" t="s">
        <v>2722</v>
      </c>
      <c r="B1156" s="57" t="s">
        <v>12</v>
      </c>
      <c r="C1156" s="57" t="s">
        <v>16</v>
      </c>
      <c r="D1156" s="57" t="s">
        <v>186</v>
      </c>
      <c r="E1156" s="57" t="s">
        <v>10</v>
      </c>
      <c r="F1156" s="57" t="s">
        <v>2727</v>
      </c>
    </row>
    <row r="1157" spans="1:6" x14ac:dyDescent="0.35">
      <c r="A1157" s="57" t="s">
        <v>2722</v>
      </c>
      <c r="B1157" s="57" t="s">
        <v>12</v>
      </c>
      <c r="C1157" s="57" t="s">
        <v>19</v>
      </c>
      <c r="D1157" s="57" t="s">
        <v>2728</v>
      </c>
      <c r="E1157" s="57" t="s">
        <v>10</v>
      </c>
      <c r="F1157" s="57" t="s">
        <v>2729</v>
      </c>
    </row>
    <row r="1158" spans="1:6" x14ac:dyDescent="0.35">
      <c r="A1158" s="57" t="s">
        <v>2722</v>
      </c>
      <c r="B1158" s="57" t="s">
        <v>12</v>
      </c>
      <c r="C1158" s="57" t="s">
        <v>22</v>
      </c>
      <c r="D1158" s="57" t="s">
        <v>2730</v>
      </c>
      <c r="E1158" s="57" t="s">
        <v>10</v>
      </c>
      <c r="F1158" s="57" t="s">
        <v>2731</v>
      </c>
    </row>
    <row r="1159" spans="1:6" x14ac:dyDescent="0.35">
      <c r="A1159" s="57" t="s">
        <v>2722</v>
      </c>
      <c r="B1159" s="57" t="s">
        <v>12</v>
      </c>
      <c r="C1159" s="57" t="s">
        <v>25</v>
      </c>
      <c r="D1159" s="57" t="s">
        <v>2732</v>
      </c>
      <c r="E1159" s="57" t="s">
        <v>10</v>
      </c>
      <c r="F1159" s="57" t="s">
        <v>2733</v>
      </c>
    </row>
    <row r="1160" spans="1:6" x14ac:dyDescent="0.35">
      <c r="A1160" s="57" t="s">
        <v>2722</v>
      </c>
      <c r="B1160" s="57" t="s">
        <v>12</v>
      </c>
      <c r="C1160" s="57" t="s">
        <v>28</v>
      </c>
      <c r="D1160" s="57" t="s">
        <v>662</v>
      </c>
      <c r="E1160" s="57" t="s">
        <v>10</v>
      </c>
      <c r="F1160" s="57" t="s">
        <v>2734</v>
      </c>
    </row>
    <row r="1161" spans="1:6" x14ac:dyDescent="0.35">
      <c r="A1161" s="57" t="s">
        <v>2722</v>
      </c>
      <c r="B1161" s="57" t="s">
        <v>12</v>
      </c>
      <c r="C1161" s="57" t="s">
        <v>31</v>
      </c>
      <c r="D1161" s="57" t="s">
        <v>2735</v>
      </c>
      <c r="E1161" s="57" t="s">
        <v>10</v>
      </c>
      <c r="F1161" s="57" t="s">
        <v>2736</v>
      </c>
    </row>
    <row r="1162" spans="1:6" x14ac:dyDescent="0.35">
      <c r="A1162" s="57" t="s">
        <v>2722</v>
      </c>
      <c r="B1162" s="57" t="s">
        <v>12</v>
      </c>
      <c r="C1162" s="57" t="s">
        <v>34</v>
      </c>
      <c r="D1162" s="57" t="s">
        <v>2737</v>
      </c>
      <c r="E1162" s="57" t="s">
        <v>10</v>
      </c>
      <c r="F1162" s="57" t="s">
        <v>2738</v>
      </c>
    </row>
    <row r="1163" spans="1:6" x14ac:dyDescent="0.35">
      <c r="A1163" s="57" t="s">
        <v>2722</v>
      </c>
      <c r="B1163" s="57" t="s">
        <v>12</v>
      </c>
      <c r="C1163" s="57" t="s">
        <v>37</v>
      </c>
      <c r="D1163" s="57" t="s">
        <v>2739</v>
      </c>
      <c r="E1163" s="57" t="s">
        <v>10</v>
      </c>
      <c r="F1163" s="57" t="s">
        <v>2740</v>
      </c>
    </row>
    <row r="1164" spans="1:6" x14ac:dyDescent="0.35">
      <c r="A1164" s="57" t="s">
        <v>2722</v>
      </c>
      <c r="B1164" s="57" t="s">
        <v>12</v>
      </c>
      <c r="C1164" s="57" t="s">
        <v>40</v>
      </c>
      <c r="D1164" s="57" t="s">
        <v>119</v>
      </c>
      <c r="E1164" s="57" t="s">
        <v>10</v>
      </c>
      <c r="F1164" s="57" t="s">
        <v>2741</v>
      </c>
    </row>
    <row r="1165" spans="1:6" x14ac:dyDescent="0.35">
      <c r="A1165" s="57" t="s">
        <v>2722</v>
      </c>
      <c r="B1165" s="57" t="s">
        <v>12</v>
      </c>
      <c r="C1165" s="57" t="s">
        <v>43</v>
      </c>
      <c r="D1165" s="57" t="s">
        <v>383</v>
      </c>
      <c r="E1165" s="57" t="s">
        <v>10</v>
      </c>
      <c r="F1165" s="57" t="s">
        <v>2742</v>
      </c>
    </row>
    <row r="1166" spans="1:6" x14ac:dyDescent="0.35">
      <c r="A1166" s="57" t="s">
        <v>2722</v>
      </c>
      <c r="B1166" s="57" t="s">
        <v>49</v>
      </c>
      <c r="C1166" s="57" t="s">
        <v>2743</v>
      </c>
      <c r="D1166" s="57" t="s">
        <v>2744</v>
      </c>
      <c r="E1166" s="57" t="s">
        <v>10</v>
      </c>
      <c r="F1166" s="57" t="s">
        <v>2745</v>
      </c>
    </row>
    <row r="1167" spans="1:6" x14ac:dyDescent="0.35">
      <c r="A1167" s="57" t="s">
        <v>2722</v>
      </c>
      <c r="B1167" s="57" t="s">
        <v>49</v>
      </c>
      <c r="C1167" s="57" t="s">
        <v>2746</v>
      </c>
      <c r="D1167" s="57" t="s">
        <v>2747</v>
      </c>
      <c r="E1167" s="57" t="s">
        <v>10</v>
      </c>
      <c r="F1167" s="57" t="s">
        <v>2748</v>
      </c>
    </row>
    <row r="1168" spans="1:6" x14ac:dyDescent="0.35">
      <c r="A1168" s="57" t="s">
        <v>2722</v>
      </c>
      <c r="B1168" s="57" t="s">
        <v>49</v>
      </c>
      <c r="C1168" s="57" t="s">
        <v>2749</v>
      </c>
      <c r="D1168" s="57" t="s">
        <v>2750</v>
      </c>
      <c r="E1168" s="57" t="s">
        <v>10</v>
      </c>
      <c r="F1168" s="57" t="s">
        <v>2751</v>
      </c>
    </row>
    <row r="1169" spans="1:6" x14ac:dyDescent="0.35">
      <c r="A1169" s="57" t="s">
        <v>2722</v>
      </c>
      <c r="B1169" s="57" t="s">
        <v>49</v>
      </c>
      <c r="C1169" s="57" t="s">
        <v>2752</v>
      </c>
      <c r="D1169" s="57" t="s">
        <v>2753</v>
      </c>
      <c r="E1169" s="57" t="s">
        <v>275</v>
      </c>
      <c r="F1169" s="57" t="s">
        <v>2754</v>
      </c>
    </row>
    <row r="1170" spans="1:6" x14ac:dyDescent="0.35">
      <c r="A1170" s="57" t="s">
        <v>2722</v>
      </c>
      <c r="B1170" s="57" t="s">
        <v>62</v>
      </c>
      <c r="C1170" s="57" t="s">
        <v>2755</v>
      </c>
      <c r="D1170" s="57" t="s">
        <v>2756</v>
      </c>
      <c r="E1170" s="57" t="s">
        <v>10</v>
      </c>
      <c r="F1170" s="57" t="s">
        <v>2757</v>
      </c>
    </row>
    <row r="1171" spans="1:6" x14ac:dyDescent="0.35">
      <c r="A1171" s="57" t="s">
        <v>2722</v>
      </c>
      <c r="B1171" s="57" t="s">
        <v>62</v>
      </c>
      <c r="C1171" s="57" t="s">
        <v>2758</v>
      </c>
      <c r="D1171" s="57" t="s">
        <v>2759</v>
      </c>
      <c r="E1171" s="57" t="s">
        <v>275</v>
      </c>
      <c r="F1171" s="57" t="s">
        <v>2760</v>
      </c>
    </row>
    <row r="1172" spans="1:6" x14ac:dyDescent="0.35">
      <c r="A1172" s="57" t="s">
        <v>2722</v>
      </c>
      <c r="B1172" s="57" t="s">
        <v>72</v>
      </c>
      <c r="C1172" s="57" t="s">
        <v>2761</v>
      </c>
      <c r="D1172" s="57" t="s">
        <v>2762</v>
      </c>
      <c r="E1172" s="57" t="s">
        <v>10</v>
      </c>
      <c r="F1172" s="57" t="s">
        <v>2763</v>
      </c>
    </row>
    <row r="1173" spans="1:6" x14ac:dyDescent="0.35">
      <c r="A1173" s="57" t="s">
        <v>2764</v>
      </c>
      <c r="B1173" s="57" t="s">
        <v>7</v>
      </c>
      <c r="C1173" s="57" t="s">
        <v>8</v>
      </c>
      <c r="D1173" s="57" t="s">
        <v>2765</v>
      </c>
      <c r="E1173" s="57" t="s">
        <v>10</v>
      </c>
      <c r="F1173" s="57" t="s">
        <v>2766</v>
      </c>
    </row>
    <row r="1174" spans="1:6" x14ac:dyDescent="0.35">
      <c r="A1174" s="57" t="s">
        <v>2764</v>
      </c>
      <c r="B1174" s="57" t="s">
        <v>12</v>
      </c>
      <c r="C1174" s="57" t="s">
        <v>13</v>
      </c>
      <c r="D1174" s="57" t="s">
        <v>2767</v>
      </c>
      <c r="E1174" s="57" t="s">
        <v>10</v>
      </c>
      <c r="F1174" s="57" t="s">
        <v>2768</v>
      </c>
    </row>
    <row r="1175" spans="1:6" x14ac:dyDescent="0.35">
      <c r="A1175" s="57" t="s">
        <v>2764</v>
      </c>
      <c r="B1175" s="57" t="s">
        <v>12</v>
      </c>
      <c r="C1175" s="57" t="s">
        <v>16</v>
      </c>
      <c r="D1175" s="57" t="s">
        <v>89</v>
      </c>
      <c r="E1175" s="57" t="s">
        <v>10</v>
      </c>
      <c r="F1175" s="57" t="s">
        <v>2769</v>
      </c>
    </row>
    <row r="1176" spans="1:6" x14ac:dyDescent="0.35">
      <c r="A1176" s="57" t="s">
        <v>2764</v>
      </c>
      <c r="B1176" s="57" t="s">
        <v>12</v>
      </c>
      <c r="C1176" s="57" t="s">
        <v>19</v>
      </c>
      <c r="D1176" s="57" t="s">
        <v>242</v>
      </c>
      <c r="E1176" s="57" t="s">
        <v>10</v>
      </c>
      <c r="F1176" s="57" t="s">
        <v>2770</v>
      </c>
    </row>
    <row r="1177" spans="1:6" x14ac:dyDescent="0.35">
      <c r="A1177" s="57" t="s">
        <v>2764</v>
      </c>
      <c r="B1177" s="57" t="s">
        <v>12</v>
      </c>
      <c r="C1177" s="57" t="s">
        <v>22</v>
      </c>
      <c r="D1177" s="57" t="s">
        <v>2771</v>
      </c>
      <c r="E1177" s="57" t="s">
        <v>10</v>
      </c>
      <c r="F1177" s="57" t="s">
        <v>2772</v>
      </c>
    </row>
    <row r="1178" spans="1:6" x14ac:dyDescent="0.35">
      <c r="A1178" s="57" t="s">
        <v>2764</v>
      </c>
      <c r="B1178" s="57" t="s">
        <v>12</v>
      </c>
      <c r="C1178" s="57" t="s">
        <v>25</v>
      </c>
      <c r="D1178" s="57" t="s">
        <v>2403</v>
      </c>
      <c r="E1178" s="57" t="s">
        <v>10</v>
      </c>
      <c r="F1178" s="57" t="s">
        <v>2773</v>
      </c>
    </row>
    <row r="1179" spans="1:6" x14ac:dyDescent="0.35">
      <c r="A1179" s="57" t="s">
        <v>2764</v>
      </c>
      <c r="B1179" s="57" t="s">
        <v>12</v>
      </c>
      <c r="C1179" s="57" t="s">
        <v>28</v>
      </c>
      <c r="D1179" s="57" t="s">
        <v>2774</v>
      </c>
      <c r="E1179" s="57" t="s">
        <v>10</v>
      </c>
      <c r="F1179" s="57" t="s">
        <v>2775</v>
      </c>
    </row>
    <row r="1180" spans="1:6" x14ac:dyDescent="0.35">
      <c r="A1180" s="57" t="s">
        <v>2764</v>
      </c>
      <c r="B1180" s="57" t="s">
        <v>12</v>
      </c>
      <c r="C1180" s="57" t="s">
        <v>31</v>
      </c>
      <c r="D1180" s="57" t="s">
        <v>2776</v>
      </c>
      <c r="E1180" s="57" t="s">
        <v>10</v>
      </c>
      <c r="F1180" s="57" t="s">
        <v>2777</v>
      </c>
    </row>
    <row r="1181" spans="1:6" x14ac:dyDescent="0.35">
      <c r="A1181" s="57" t="s">
        <v>2764</v>
      </c>
      <c r="B1181" s="57" t="s">
        <v>12</v>
      </c>
      <c r="C1181" s="57" t="s">
        <v>34</v>
      </c>
      <c r="D1181" s="57" t="s">
        <v>671</v>
      </c>
      <c r="E1181" s="57" t="s">
        <v>10</v>
      </c>
      <c r="F1181" s="57" t="s">
        <v>2778</v>
      </c>
    </row>
    <row r="1182" spans="1:6" x14ac:dyDescent="0.35">
      <c r="A1182" s="57" t="s">
        <v>2764</v>
      </c>
      <c r="B1182" s="57" t="s">
        <v>12</v>
      </c>
      <c r="C1182" s="57" t="s">
        <v>37</v>
      </c>
      <c r="D1182" s="57" t="s">
        <v>2779</v>
      </c>
      <c r="E1182" s="57" t="s">
        <v>10</v>
      </c>
      <c r="F1182" s="57" t="s">
        <v>2780</v>
      </c>
    </row>
    <row r="1183" spans="1:6" x14ac:dyDescent="0.35">
      <c r="A1183" s="57" t="s">
        <v>2764</v>
      </c>
      <c r="B1183" s="57" t="s">
        <v>12</v>
      </c>
      <c r="C1183" s="57" t="s">
        <v>40</v>
      </c>
      <c r="D1183" s="57" t="s">
        <v>2781</v>
      </c>
      <c r="E1183" s="57" t="s">
        <v>10</v>
      </c>
      <c r="F1183" s="57" t="s">
        <v>2782</v>
      </c>
    </row>
    <row r="1184" spans="1:6" x14ac:dyDescent="0.35">
      <c r="A1184" s="57" t="s">
        <v>2764</v>
      </c>
      <c r="B1184" s="57" t="s">
        <v>12</v>
      </c>
      <c r="C1184" s="57" t="s">
        <v>43</v>
      </c>
      <c r="D1184" s="57" t="s">
        <v>2783</v>
      </c>
      <c r="E1184" s="57" t="s">
        <v>10</v>
      </c>
      <c r="F1184" s="57" t="s">
        <v>2784</v>
      </c>
    </row>
    <row r="1185" spans="1:6" x14ac:dyDescent="0.35">
      <c r="A1185" s="57" t="s">
        <v>2764</v>
      </c>
      <c r="B1185" s="57" t="s">
        <v>49</v>
      </c>
      <c r="C1185" s="57" t="s">
        <v>2785</v>
      </c>
      <c r="D1185" s="57" t="s">
        <v>2786</v>
      </c>
      <c r="E1185" s="57" t="s">
        <v>10</v>
      </c>
      <c r="F1185" s="57" t="s">
        <v>2787</v>
      </c>
    </row>
    <row r="1186" spans="1:6" x14ac:dyDescent="0.35">
      <c r="A1186" s="57" t="s">
        <v>2764</v>
      </c>
      <c r="B1186" s="57" t="s">
        <v>49</v>
      </c>
      <c r="C1186" s="57" t="s">
        <v>2788</v>
      </c>
      <c r="D1186" s="57" t="s">
        <v>2789</v>
      </c>
      <c r="E1186" s="57" t="s">
        <v>10</v>
      </c>
      <c r="F1186" s="57" t="s">
        <v>2790</v>
      </c>
    </row>
    <row r="1187" spans="1:6" x14ac:dyDescent="0.35">
      <c r="A1187" s="57" t="s">
        <v>2764</v>
      </c>
      <c r="B1187" s="57" t="s">
        <v>49</v>
      </c>
      <c r="C1187" s="57" t="s">
        <v>2791</v>
      </c>
      <c r="D1187" s="57" t="s">
        <v>2792</v>
      </c>
      <c r="E1187" s="57" t="s">
        <v>10</v>
      </c>
      <c r="F1187" s="57" t="s">
        <v>2793</v>
      </c>
    </row>
    <row r="1188" spans="1:6" x14ac:dyDescent="0.35">
      <c r="A1188" s="57" t="s">
        <v>2764</v>
      </c>
      <c r="B1188" s="57" t="s">
        <v>49</v>
      </c>
      <c r="C1188" s="57" t="s">
        <v>2794</v>
      </c>
      <c r="D1188" s="57" t="s">
        <v>2795</v>
      </c>
      <c r="E1188" s="57" t="s">
        <v>10</v>
      </c>
      <c r="F1188" s="57" t="s">
        <v>2796</v>
      </c>
    </row>
    <row r="1189" spans="1:6" x14ac:dyDescent="0.35">
      <c r="A1189" s="57" t="s">
        <v>2764</v>
      </c>
      <c r="B1189" s="57" t="s">
        <v>49</v>
      </c>
      <c r="C1189" s="57" t="s">
        <v>2797</v>
      </c>
      <c r="D1189" s="57" t="s">
        <v>2798</v>
      </c>
      <c r="E1189" s="57" t="s">
        <v>10</v>
      </c>
      <c r="F1189" s="57" t="s">
        <v>2799</v>
      </c>
    </row>
    <row r="1190" spans="1:6" x14ac:dyDescent="0.35">
      <c r="A1190" s="57" t="s">
        <v>2764</v>
      </c>
      <c r="B1190" s="57" t="s">
        <v>49</v>
      </c>
      <c r="C1190" s="57" t="s">
        <v>2800</v>
      </c>
      <c r="D1190" s="57" t="s">
        <v>2801</v>
      </c>
      <c r="E1190" s="57" t="s">
        <v>10</v>
      </c>
      <c r="F1190" s="57" t="s">
        <v>2802</v>
      </c>
    </row>
    <row r="1191" spans="1:6" x14ac:dyDescent="0.35">
      <c r="A1191" s="57" t="s">
        <v>2764</v>
      </c>
      <c r="B1191" s="57" t="s">
        <v>49</v>
      </c>
      <c r="C1191" s="57" t="s">
        <v>2803</v>
      </c>
      <c r="D1191" s="57" t="s">
        <v>2804</v>
      </c>
      <c r="E1191" s="57" t="s">
        <v>10</v>
      </c>
      <c r="F1191" s="57" t="s">
        <v>2805</v>
      </c>
    </row>
    <row r="1192" spans="1:6" x14ac:dyDescent="0.35">
      <c r="A1192" s="57" t="s">
        <v>2764</v>
      </c>
      <c r="B1192" s="57" t="s">
        <v>49</v>
      </c>
      <c r="C1192" s="57" t="s">
        <v>2806</v>
      </c>
      <c r="D1192" s="57" t="s">
        <v>2807</v>
      </c>
      <c r="E1192" s="57" t="s">
        <v>10</v>
      </c>
      <c r="F1192" s="57" t="s">
        <v>2808</v>
      </c>
    </row>
    <row r="1193" spans="1:6" x14ac:dyDescent="0.35">
      <c r="A1193" s="57" t="s">
        <v>2764</v>
      </c>
      <c r="B1193" s="57" t="s">
        <v>49</v>
      </c>
      <c r="C1193" s="57" t="s">
        <v>2809</v>
      </c>
      <c r="D1193" s="57" t="s">
        <v>2810</v>
      </c>
      <c r="E1193" s="57" t="s">
        <v>10</v>
      </c>
      <c r="F1193" s="57" t="s">
        <v>2811</v>
      </c>
    </row>
    <row r="1194" spans="1:6" x14ac:dyDescent="0.35">
      <c r="A1194" s="57" t="s">
        <v>2764</v>
      </c>
      <c r="B1194" s="57" t="s">
        <v>49</v>
      </c>
      <c r="C1194" s="57" t="s">
        <v>2812</v>
      </c>
      <c r="D1194" s="57" t="s">
        <v>2813</v>
      </c>
      <c r="E1194" s="57" t="s">
        <v>10</v>
      </c>
      <c r="F1194" s="57" t="s">
        <v>2814</v>
      </c>
    </row>
    <row r="1195" spans="1:6" x14ac:dyDescent="0.35">
      <c r="A1195" s="57" t="s">
        <v>2764</v>
      </c>
      <c r="B1195" s="57" t="s">
        <v>49</v>
      </c>
      <c r="C1195" s="57" t="s">
        <v>2815</v>
      </c>
      <c r="D1195" s="57" t="s">
        <v>2816</v>
      </c>
      <c r="E1195" s="57" t="s">
        <v>10</v>
      </c>
      <c r="F1195" s="57" t="s">
        <v>2817</v>
      </c>
    </row>
    <row r="1196" spans="1:6" x14ac:dyDescent="0.35">
      <c r="A1196" s="57" t="s">
        <v>2764</v>
      </c>
      <c r="B1196" s="57" t="s">
        <v>49</v>
      </c>
      <c r="C1196" s="57" t="s">
        <v>2818</v>
      </c>
      <c r="D1196" s="57" t="s">
        <v>2819</v>
      </c>
      <c r="E1196" s="57" t="s">
        <v>10</v>
      </c>
      <c r="F1196" s="57" t="s">
        <v>2820</v>
      </c>
    </row>
    <row r="1197" spans="1:6" x14ac:dyDescent="0.35">
      <c r="A1197" s="57" t="s">
        <v>2764</v>
      </c>
      <c r="B1197" s="57" t="s">
        <v>49</v>
      </c>
      <c r="C1197" s="57" t="s">
        <v>2821</v>
      </c>
      <c r="D1197" s="57" t="s">
        <v>2822</v>
      </c>
      <c r="E1197" s="57" t="s">
        <v>10</v>
      </c>
      <c r="F1197" s="57" t="s">
        <v>2823</v>
      </c>
    </row>
    <row r="1198" spans="1:6" x14ac:dyDescent="0.35">
      <c r="A1198" s="57" t="s">
        <v>2764</v>
      </c>
      <c r="B1198" s="57" t="s">
        <v>49</v>
      </c>
      <c r="C1198" s="57" t="s">
        <v>2824</v>
      </c>
      <c r="D1198" s="57" t="s">
        <v>2825</v>
      </c>
      <c r="E1198" s="57" t="s">
        <v>10</v>
      </c>
      <c r="F1198" s="57" t="s">
        <v>2826</v>
      </c>
    </row>
    <row r="1199" spans="1:6" x14ac:dyDescent="0.35">
      <c r="A1199" s="57" t="s">
        <v>2764</v>
      </c>
      <c r="B1199" s="57" t="s">
        <v>49</v>
      </c>
      <c r="C1199" s="57" t="s">
        <v>2827</v>
      </c>
      <c r="D1199" s="57" t="s">
        <v>2828</v>
      </c>
      <c r="E1199" s="57" t="s">
        <v>10</v>
      </c>
      <c r="F1199" s="57" t="s">
        <v>2829</v>
      </c>
    </row>
    <row r="1200" spans="1:6" x14ac:dyDescent="0.35">
      <c r="A1200" s="57" t="s">
        <v>2764</v>
      </c>
      <c r="B1200" s="57" t="s">
        <v>49</v>
      </c>
      <c r="C1200" s="57" t="s">
        <v>2830</v>
      </c>
      <c r="D1200" s="57" t="s">
        <v>2831</v>
      </c>
      <c r="E1200" s="57" t="s">
        <v>10</v>
      </c>
      <c r="F1200" s="57" t="s">
        <v>2832</v>
      </c>
    </row>
    <row r="1201" spans="1:6" x14ac:dyDescent="0.35">
      <c r="A1201" s="57" t="s">
        <v>2764</v>
      </c>
      <c r="B1201" s="57" t="s">
        <v>49</v>
      </c>
      <c r="C1201" s="57" t="s">
        <v>2833</v>
      </c>
      <c r="D1201" s="57" t="s">
        <v>2834</v>
      </c>
      <c r="E1201" s="57" t="s">
        <v>10</v>
      </c>
      <c r="F1201" s="57" t="s">
        <v>2835</v>
      </c>
    </row>
    <row r="1202" spans="1:6" x14ac:dyDescent="0.35">
      <c r="A1202" s="57" t="s">
        <v>2764</v>
      </c>
      <c r="B1202" s="57" t="s">
        <v>49</v>
      </c>
      <c r="C1202" s="57" t="s">
        <v>2836</v>
      </c>
      <c r="D1202" s="57" t="s">
        <v>2837</v>
      </c>
      <c r="E1202" s="57" t="s">
        <v>10</v>
      </c>
      <c r="F1202" s="57" t="s">
        <v>2838</v>
      </c>
    </row>
    <row r="1203" spans="1:6" x14ac:dyDescent="0.35">
      <c r="A1203" s="57" t="s">
        <v>2764</v>
      </c>
      <c r="B1203" s="57" t="s">
        <v>49</v>
      </c>
      <c r="C1203" s="57" t="s">
        <v>2839</v>
      </c>
      <c r="D1203" s="57" t="s">
        <v>2840</v>
      </c>
      <c r="E1203" s="57" t="s">
        <v>10</v>
      </c>
      <c r="F1203" s="57" t="s">
        <v>2841</v>
      </c>
    </row>
    <row r="1204" spans="1:6" x14ac:dyDescent="0.35">
      <c r="A1204" s="57" t="s">
        <v>2764</v>
      </c>
      <c r="B1204" s="57" t="s">
        <v>62</v>
      </c>
      <c r="C1204" s="57" t="s">
        <v>2842</v>
      </c>
      <c r="D1204" s="57" t="s">
        <v>2843</v>
      </c>
      <c r="E1204" s="57" t="s">
        <v>10</v>
      </c>
      <c r="F1204" s="57" t="s">
        <v>2844</v>
      </c>
    </row>
    <row r="1205" spans="1:6" x14ac:dyDescent="0.35">
      <c r="A1205" s="57" t="s">
        <v>2764</v>
      </c>
      <c r="B1205" s="57" t="s">
        <v>62</v>
      </c>
      <c r="C1205" s="57" t="s">
        <v>2845</v>
      </c>
      <c r="D1205" s="57" t="s">
        <v>2846</v>
      </c>
      <c r="E1205" s="57" t="s">
        <v>10</v>
      </c>
      <c r="F1205" s="57" t="s">
        <v>2847</v>
      </c>
    </row>
    <row r="1206" spans="1:6" x14ac:dyDescent="0.35">
      <c r="A1206" s="57" t="s">
        <v>2764</v>
      </c>
      <c r="B1206" s="57" t="s">
        <v>62</v>
      </c>
      <c r="C1206" s="57" t="s">
        <v>2848</v>
      </c>
      <c r="D1206" s="57" t="s">
        <v>2849</v>
      </c>
      <c r="E1206" s="57" t="s">
        <v>10</v>
      </c>
      <c r="F1206" s="57" t="s">
        <v>2850</v>
      </c>
    </row>
    <row r="1207" spans="1:6" x14ac:dyDescent="0.35">
      <c r="A1207" s="57" t="s">
        <v>2764</v>
      </c>
      <c r="B1207" s="57" t="s">
        <v>62</v>
      </c>
      <c r="C1207" s="57" t="s">
        <v>2851</v>
      </c>
      <c r="D1207" s="57" t="s">
        <v>2852</v>
      </c>
      <c r="E1207" s="57" t="s">
        <v>10</v>
      </c>
      <c r="F1207" s="57" t="s">
        <v>2853</v>
      </c>
    </row>
    <row r="1208" spans="1:6" x14ac:dyDescent="0.35">
      <c r="A1208" s="57" t="s">
        <v>2764</v>
      </c>
      <c r="B1208" s="57" t="s">
        <v>62</v>
      </c>
      <c r="C1208" s="57" t="s">
        <v>2854</v>
      </c>
      <c r="D1208" s="57" t="s">
        <v>2855</v>
      </c>
      <c r="E1208" s="57" t="s">
        <v>10</v>
      </c>
      <c r="F1208" s="57" t="s">
        <v>2856</v>
      </c>
    </row>
    <row r="1209" spans="1:6" x14ac:dyDescent="0.35">
      <c r="A1209" s="57" t="s">
        <v>2764</v>
      </c>
      <c r="B1209" s="57" t="s">
        <v>62</v>
      </c>
      <c r="C1209" s="57" t="s">
        <v>2857</v>
      </c>
      <c r="D1209" s="57" t="s">
        <v>2858</v>
      </c>
      <c r="E1209" s="57" t="s">
        <v>10</v>
      </c>
      <c r="F1209" s="57" t="s">
        <v>2859</v>
      </c>
    </row>
    <row r="1210" spans="1:6" x14ac:dyDescent="0.35">
      <c r="A1210" s="57" t="s">
        <v>2764</v>
      </c>
      <c r="B1210" s="57" t="s">
        <v>62</v>
      </c>
      <c r="C1210" s="57" t="s">
        <v>2860</v>
      </c>
      <c r="D1210" s="57" t="s">
        <v>2861</v>
      </c>
      <c r="E1210" s="57" t="s">
        <v>10</v>
      </c>
      <c r="F1210" s="57" t="s">
        <v>2862</v>
      </c>
    </row>
    <row r="1211" spans="1:6" x14ac:dyDescent="0.35">
      <c r="A1211" s="57" t="s">
        <v>2764</v>
      </c>
      <c r="B1211" s="57" t="s">
        <v>62</v>
      </c>
      <c r="C1211" s="57" t="s">
        <v>2863</v>
      </c>
      <c r="D1211" s="57" t="s">
        <v>2864</v>
      </c>
      <c r="E1211" s="57" t="s">
        <v>10</v>
      </c>
      <c r="F1211" s="57" t="s">
        <v>2865</v>
      </c>
    </row>
    <row r="1212" spans="1:6" x14ac:dyDescent="0.35">
      <c r="A1212" s="57" t="s">
        <v>2764</v>
      </c>
      <c r="B1212" s="57" t="s">
        <v>62</v>
      </c>
      <c r="C1212" s="57" t="s">
        <v>2866</v>
      </c>
      <c r="D1212" s="57" t="s">
        <v>2867</v>
      </c>
      <c r="E1212" s="57" t="s">
        <v>10</v>
      </c>
      <c r="F1212" s="57" t="s">
        <v>2868</v>
      </c>
    </row>
    <row r="1213" spans="1:6" x14ac:dyDescent="0.35">
      <c r="A1213" s="57" t="s">
        <v>2764</v>
      </c>
      <c r="B1213" s="57" t="s">
        <v>62</v>
      </c>
      <c r="C1213" s="57" t="s">
        <v>2869</v>
      </c>
      <c r="D1213" s="57" t="s">
        <v>2870</v>
      </c>
      <c r="E1213" s="57" t="s">
        <v>10</v>
      </c>
      <c r="F1213" s="57" t="s">
        <v>2871</v>
      </c>
    </row>
    <row r="1214" spans="1:6" x14ac:dyDescent="0.35">
      <c r="A1214" s="57" t="s">
        <v>2764</v>
      </c>
      <c r="B1214" s="57" t="s">
        <v>62</v>
      </c>
      <c r="C1214" s="57" t="s">
        <v>2872</v>
      </c>
      <c r="D1214" s="57" t="s">
        <v>2873</v>
      </c>
      <c r="E1214" s="57" t="s">
        <v>10</v>
      </c>
      <c r="F1214" s="57" t="s">
        <v>2874</v>
      </c>
    </row>
    <row r="1215" spans="1:6" x14ac:dyDescent="0.35">
      <c r="A1215" s="57" t="s">
        <v>2764</v>
      </c>
      <c r="B1215" s="57" t="s">
        <v>62</v>
      </c>
      <c r="C1215" s="57" t="s">
        <v>2875</v>
      </c>
      <c r="D1215" s="57" t="s">
        <v>2876</v>
      </c>
      <c r="E1215" s="57" t="s">
        <v>10</v>
      </c>
      <c r="F1215" s="57" t="s">
        <v>2877</v>
      </c>
    </row>
    <row r="1216" spans="1:6" x14ac:dyDescent="0.35">
      <c r="A1216" s="57" t="s">
        <v>2764</v>
      </c>
      <c r="B1216" s="57" t="s">
        <v>62</v>
      </c>
      <c r="C1216" s="57" t="s">
        <v>2878</v>
      </c>
      <c r="D1216" s="57" t="s">
        <v>2879</v>
      </c>
      <c r="E1216" s="57" t="s">
        <v>10</v>
      </c>
      <c r="F1216" s="57" t="s">
        <v>2880</v>
      </c>
    </row>
    <row r="1217" spans="1:6" x14ac:dyDescent="0.35">
      <c r="A1217" s="57" t="s">
        <v>2764</v>
      </c>
      <c r="B1217" s="57" t="s">
        <v>62</v>
      </c>
      <c r="C1217" s="57" t="s">
        <v>2881</v>
      </c>
      <c r="D1217" s="57" t="s">
        <v>2882</v>
      </c>
      <c r="E1217" s="57" t="s">
        <v>10</v>
      </c>
      <c r="F1217" s="57" t="s">
        <v>2883</v>
      </c>
    </row>
    <row r="1218" spans="1:6" x14ac:dyDescent="0.35">
      <c r="A1218" s="57" t="s">
        <v>2764</v>
      </c>
      <c r="B1218" s="57" t="s">
        <v>62</v>
      </c>
      <c r="C1218" s="57" t="s">
        <v>2884</v>
      </c>
      <c r="D1218" s="57" t="s">
        <v>2885</v>
      </c>
      <c r="E1218" s="57" t="s">
        <v>10</v>
      </c>
      <c r="F1218" s="57" t="s">
        <v>2886</v>
      </c>
    </row>
    <row r="1219" spans="1:6" x14ac:dyDescent="0.35">
      <c r="A1219" s="57" t="s">
        <v>2764</v>
      </c>
      <c r="B1219" s="57" t="s">
        <v>62</v>
      </c>
      <c r="C1219" s="57" t="s">
        <v>2887</v>
      </c>
      <c r="D1219" s="57" t="s">
        <v>2888</v>
      </c>
      <c r="E1219" s="57" t="s">
        <v>10</v>
      </c>
      <c r="F1219" s="57" t="s">
        <v>2889</v>
      </c>
    </row>
    <row r="1220" spans="1:6" x14ac:dyDescent="0.35">
      <c r="A1220" s="57" t="s">
        <v>2764</v>
      </c>
      <c r="B1220" s="57" t="s">
        <v>72</v>
      </c>
      <c r="C1220" s="57" t="s">
        <v>2890</v>
      </c>
      <c r="D1220" s="57" t="s">
        <v>2891</v>
      </c>
      <c r="E1220" s="57" t="s">
        <v>10</v>
      </c>
      <c r="F1220" s="57" t="s">
        <v>2892</v>
      </c>
    </row>
    <row r="1221" spans="1:6" x14ac:dyDescent="0.35">
      <c r="A1221" s="57" t="s">
        <v>2764</v>
      </c>
      <c r="B1221" s="57" t="s">
        <v>72</v>
      </c>
      <c r="C1221" s="57" t="s">
        <v>150</v>
      </c>
      <c r="D1221" s="57" t="s">
        <v>2893</v>
      </c>
      <c r="E1221" s="57" t="s">
        <v>10</v>
      </c>
      <c r="F1221" s="57" t="s">
        <v>2894</v>
      </c>
    </row>
    <row r="1222" spans="1:6" x14ac:dyDescent="0.35">
      <c r="A1222" s="57" t="s">
        <v>2764</v>
      </c>
      <c r="B1222" s="57" t="s">
        <v>72</v>
      </c>
      <c r="C1222" s="57" t="s">
        <v>2895</v>
      </c>
      <c r="D1222" s="57" t="s">
        <v>2896</v>
      </c>
      <c r="E1222" s="57" t="s">
        <v>10</v>
      </c>
      <c r="F1222" s="57" t="s">
        <v>2897</v>
      </c>
    </row>
    <row r="1223" spans="1:6" x14ac:dyDescent="0.35">
      <c r="A1223" s="57" t="s">
        <v>2764</v>
      </c>
      <c r="B1223" s="57" t="s">
        <v>72</v>
      </c>
      <c r="C1223" s="57" t="s">
        <v>2898</v>
      </c>
      <c r="D1223" s="57" t="s">
        <v>2899</v>
      </c>
      <c r="E1223" s="57" t="s">
        <v>10</v>
      </c>
      <c r="F1223" s="57" t="s">
        <v>2900</v>
      </c>
    </row>
    <row r="1224" spans="1:6" x14ac:dyDescent="0.35">
      <c r="A1224" s="57" t="s">
        <v>2764</v>
      </c>
      <c r="B1224" s="57" t="s">
        <v>72</v>
      </c>
      <c r="C1224" s="57" t="s">
        <v>2901</v>
      </c>
      <c r="D1224" s="57" t="s">
        <v>2902</v>
      </c>
      <c r="E1224" s="57" t="s">
        <v>10</v>
      </c>
      <c r="F1224" s="57" t="s">
        <v>2903</v>
      </c>
    </row>
    <row r="1225" spans="1:6" x14ac:dyDescent="0.35">
      <c r="A1225" s="57" t="s">
        <v>2764</v>
      </c>
      <c r="B1225" s="57" t="s">
        <v>72</v>
      </c>
      <c r="C1225" s="57" t="s">
        <v>2904</v>
      </c>
      <c r="D1225" s="57" t="s">
        <v>2905</v>
      </c>
      <c r="E1225" s="57" t="s">
        <v>10</v>
      </c>
      <c r="F1225" s="57" t="s">
        <v>2906</v>
      </c>
    </row>
    <row r="1226" spans="1:6" x14ac:dyDescent="0.35">
      <c r="A1226" s="57" t="s">
        <v>2764</v>
      </c>
      <c r="B1226" s="57" t="s">
        <v>72</v>
      </c>
      <c r="C1226" s="57" t="s">
        <v>2907</v>
      </c>
      <c r="D1226" s="57" t="s">
        <v>2908</v>
      </c>
      <c r="E1226" s="57" t="s">
        <v>10</v>
      </c>
      <c r="F1226" s="57" t="s">
        <v>2909</v>
      </c>
    </row>
    <row r="1227" spans="1:6" x14ac:dyDescent="0.35">
      <c r="A1227" s="57" t="s">
        <v>2764</v>
      </c>
      <c r="B1227" s="57" t="s">
        <v>78</v>
      </c>
      <c r="C1227" s="57" t="s">
        <v>2910</v>
      </c>
      <c r="D1227" s="57" t="s">
        <v>2911</v>
      </c>
      <c r="E1227" s="57" t="s">
        <v>10</v>
      </c>
      <c r="F1227" s="57" t="s">
        <v>2912</v>
      </c>
    </row>
    <row r="1228" spans="1:6" x14ac:dyDescent="0.35">
      <c r="A1228" s="57" t="s">
        <v>2764</v>
      </c>
      <c r="B1228" s="57" t="s">
        <v>78</v>
      </c>
      <c r="C1228" s="57" t="s">
        <v>2913</v>
      </c>
      <c r="D1228" s="57" t="s">
        <v>2914</v>
      </c>
      <c r="E1228" s="57" t="s">
        <v>10</v>
      </c>
      <c r="F1228" s="57" t="s">
        <v>2915</v>
      </c>
    </row>
    <row r="1229" spans="1:6" x14ac:dyDescent="0.35">
      <c r="A1229" s="57" t="s">
        <v>2764</v>
      </c>
      <c r="B1229" s="57" t="s">
        <v>78</v>
      </c>
      <c r="C1229" s="57" t="s">
        <v>2752</v>
      </c>
      <c r="D1229" s="57" t="s">
        <v>2916</v>
      </c>
      <c r="E1229" s="57" t="s">
        <v>10</v>
      </c>
      <c r="F1229" s="57" t="s">
        <v>2917</v>
      </c>
    </row>
    <row r="1230" spans="1:6" x14ac:dyDescent="0.35">
      <c r="A1230" s="57" t="s">
        <v>2764</v>
      </c>
      <c r="B1230" s="57" t="s">
        <v>78</v>
      </c>
      <c r="C1230" s="57" t="s">
        <v>2918</v>
      </c>
      <c r="D1230" s="57" t="s">
        <v>2919</v>
      </c>
      <c r="E1230" s="57" t="s">
        <v>10</v>
      </c>
      <c r="F1230" s="57" t="s">
        <v>2920</v>
      </c>
    </row>
    <row r="1231" spans="1:6" x14ac:dyDescent="0.35">
      <c r="A1231" s="57" t="s">
        <v>2764</v>
      </c>
      <c r="B1231" s="57" t="s">
        <v>78</v>
      </c>
      <c r="C1231" s="57" t="s">
        <v>2921</v>
      </c>
      <c r="D1231" s="57" t="s">
        <v>2922</v>
      </c>
      <c r="E1231" s="57" t="s">
        <v>10</v>
      </c>
      <c r="F1231" s="57" t="s">
        <v>2923</v>
      </c>
    </row>
    <row r="1232" spans="1:6" x14ac:dyDescent="0.35">
      <c r="A1232" s="57" t="s">
        <v>2764</v>
      </c>
      <c r="B1232" s="57" t="s">
        <v>78</v>
      </c>
      <c r="C1232" s="57" t="s">
        <v>2924</v>
      </c>
      <c r="D1232" s="57" t="s">
        <v>2925</v>
      </c>
      <c r="E1232" s="57" t="s">
        <v>10</v>
      </c>
      <c r="F1232" s="57" t="s">
        <v>2926</v>
      </c>
    </row>
    <row r="1233" spans="1:6" x14ac:dyDescent="0.35">
      <c r="A1233" s="57" t="s">
        <v>2764</v>
      </c>
      <c r="B1233" s="57" t="s">
        <v>78</v>
      </c>
      <c r="C1233" s="57" t="s">
        <v>491</v>
      </c>
      <c r="D1233" s="57" t="s">
        <v>2927</v>
      </c>
      <c r="E1233" s="57" t="s">
        <v>10</v>
      </c>
      <c r="F1233" s="57" t="s">
        <v>2928</v>
      </c>
    </row>
    <row r="1234" spans="1:6" x14ac:dyDescent="0.35">
      <c r="A1234" s="57" t="s">
        <v>2764</v>
      </c>
      <c r="B1234" s="57" t="s">
        <v>78</v>
      </c>
      <c r="C1234" s="57" t="s">
        <v>2929</v>
      </c>
      <c r="D1234" s="57" t="s">
        <v>2930</v>
      </c>
      <c r="E1234" s="57" t="s">
        <v>10</v>
      </c>
      <c r="F1234" s="57" t="s">
        <v>2931</v>
      </c>
    </row>
    <row r="1235" spans="1:6" x14ac:dyDescent="0.35">
      <c r="A1235" s="57" t="s">
        <v>2764</v>
      </c>
      <c r="B1235" s="57" t="s">
        <v>78</v>
      </c>
      <c r="C1235" s="57" t="s">
        <v>2932</v>
      </c>
      <c r="D1235" s="57" t="s">
        <v>2933</v>
      </c>
      <c r="E1235" s="57" t="s">
        <v>10</v>
      </c>
      <c r="F1235" s="57" t="s">
        <v>2934</v>
      </c>
    </row>
    <row r="1236" spans="1:6" x14ac:dyDescent="0.35">
      <c r="A1236" s="57" t="s">
        <v>2764</v>
      </c>
      <c r="B1236" s="57" t="s">
        <v>78</v>
      </c>
      <c r="C1236" s="57" t="s">
        <v>2935</v>
      </c>
      <c r="D1236" s="57" t="s">
        <v>2936</v>
      </c>
      <c r="E1236" s="57" t="s">
        <v>10</v>
      </c>
      <c r="F1236" s="57" t="s">
        <v>2937</v>
      </c>
    </row>
    <row r="1237" spans="1:6" x14ac:dyDescent="0.35">
      <c r="A1237" s="57" t="s">
        <v>2764</v>
      </c>
      <c r="B1237" s="57" t="s">
        <v>78</v>
      </c>
      <c r="C1237" s="57" t="s">
        <v>2938</v>
      </c>
      <c r="D1237" s="57" t="s">
        <v>2939</v>
      </c>
      <c r="E1237" s="57" t="s">
        <v>10</v>
      </c>
      <c r="F1237" s="57" t="s">
        <v>2940</v>
      </c>
    </row>
    <row r="1238" spans="1:6" x14ac:dyDescent="0.35">
      <c r="A1238" s="57" t="s">
        <v>2764</v>
      </c>
      <c r="B1238" s="57" t="s">
        <v>78</v>
      </c>
      <c r="C1238" s="57" t="s">
        <v>2941</v>
      </c>
      <c r="D1238" s="57" t="s">
        <v>2942</v>
      </c>
      <c r="E1238" s="57" t="s">
        <v>10</v>
      </c>
      <c r="F1238" s="57" t="s">
        <v>2943</v>
      </c>
    </row>
    <row r="1239" spans="1:6" x14ac:dyDescent="0.35">
      <c r="A1239" s="57" t="s">
        <v>2764</v>
      </c>
      <c r="B1239" s="57" t="s">
        <v>78</v>
      </c>
      <c r="C1239" s="57" t="s">
        <v>2944</v>
      </c>
      <c r="D1239" s="57" t="s">
        <v>2945</v>
      </c>
      <c r="E1239" s="57" t="s">
        <v>10</v>
      </c>
      <c r="F1239" s="57" t="s">
        <v>2946</v>
      </c>
    </row>
    <row r="1240" spans="1:6" x14ac:dyDescent="0.35">
      <c r="A1240" s="57" t="s">
        <v>2764</v>
      </c>
      <c r="B1240" s="57" t="s">
        <v>78</v>
      </c>
      <c r="C1240" s="57" t="s">
        <v>2947</v>
      </c>
      <c r="D1240" s="57" t="s">
        <v>2948</v>
      </c>
      <c r="E1240" s="57" t="s">
        <v>10</v>
      </c>
      <c r="F1240" s="57" t="s">
        <v>2949</v>
      </c>
    </row>
    <row r="1241" spans="1:6" x14ac:dyDescent="0.35">
      <c r="A1241" s="57" t="s">
        <v>2764</v>
      </c>
      <c r="B1241" s="57" t="s">
        <v>78</v>
      </c>
      <c r="C1241" s="57" t="s">
        <v>2950</v>
      </c>
      <c r="D1241" s="57" t="s">
        <v>2951</v>
      </c>
      <c r="E1241" s="57" t="s">
        <v>10</v>
      </c>
      <c r="F1241" s="57" t="s">
        <v>2952</v>
      </c>
    </row>
    <row r="1242" spans="1:6" x14ac:dyDescent="0.35">
      <c r="A1242" s="57" t="s">
        <v>2953</v>
      </c>
      <c r="B1242" s="57" t="s">
        <v>7</v>
      </c>
      <c r="C1242" s="57" t="s">
        <v>8</v>
      </c>
      <c r="D1242" s="57" t="s">
        <v>2954</v>
      </c>
      <c r="E1242" s="57" t="s">
        <v>10</v>
      </c>
      <c r="F1242" s="57" t="s">
        <v>2955</v>
      </c>
    </row>
    <row r="1243" spans="1:6" x14ac:dyDescent="0.35">
      <c r="A1243" s="57" t="s">
        <v>2953</v>
      </c>
      <c r="B1243" s="57" t="s">
        <v>12</v>
      </c>
      <c r="C1243" s="57" t="s">
        <v>13</v>
      </c>
      <c r="D1243" s="57" t="s">
        <v>598</v>
      </c>
      <c r="E1243" s="57" t="s">
        <v>10</v>
      </c>
      <c r="F1243" s="57" t="s">
        <v>2956</v>
      </c>
    </row>
    <row r="1244" spans="1:6" x14ac:dyDescent="0.35">
      <c r="A1244" s="57" t="s">
        <v>2953</v>
      </c>
      <c r="B1244" s="57" t="s">
        <v>12</v>
      </c>
      <c r="C1244" s="57" t="s">
        <v>16</v>
      </c>
      <c r="D1244" s="57" t="s">
        <v>242</v>
      </c>
      <c r="E1244" s="57" t="s">
        <v>10</v>
      </c>
      <c r="F1244" s="57" t="s">
        <v>2957</v>
      </c>
    </row>
    <row r="1245" spans="1:6" x14ac:dyDescent="0.35">
      <c r="A1245" s="57" t="s">
        <v>2953</v>
      </c>
      <c r="B1245" s="57" t="s">
        <v>12</v>
      </c>
      <c r="C1245" s="57" t="s">
        <v>19</v>
      </c>
      <c r="D1245" s="57" t="s">
        <v>326</v>
      </c>
      <c r="E1245" s="57" t="s">
        <v>10</v>
      </c>
      <c r="F1245" s="57" t="s">
        <v>2958</v>
      </c>
    </row>
    <row r="1246" spans="1:6" x14ac:dyDescent="0.35">
      <c r="A1246" s="57" t="s">
        <v>2953</v>
      </c>
      <c r="B1246" s="57" t="s">
        <v>12</v>
      </c>
      <c r="C1246" s="57" t="s">
        <v>22</v>
      </c>
      <c r="D1246" s="57" t="s">
        <v>2959</v>
      </c>
      <c r="E1246" s="57" t="s">
        <v>10</v>
      </c>
      <c r="F1246" s="57" t="s">
        <v>2960</v>
      </c>
    </row>
    <row r="1247" spans="1:6" x14ac:dyDescent="0.35">
      <c r="A1247" s="57" t="s">
        <v>2953</v>
      </c>
      <c r="B1247" s="57" t="s">
        <v>12</v>
      </c>
      <c r="C1247" s="57" t="s">
        <v>25</v>
      </c>
      <c r="D1247" s="57" t="s">
        <v>2961</v>
      </c>
      <c r="E1247" s="57" t="s">
        <v>10</v>
      </c>
      <c r="F1247" s="57" t="s">
        <v>2962</v>
      </c>
    </row>
    <row r="1248" spans="1:6" x14ac:dyDescent="0.35">
      <c r="A1248" s="57" t="s">
        <v>2953</v>
      </c>
      <c r="B1248" s="57" t="s">
        <v>12</v>
      </c>
      <c r="C1248" s="57" t="s">
        <v>28</v>
      </c>
      <c r="D1248" s="57" t="s">
        <v>2963</v>
      </c>
      <c r="E1248" s="57" t="s">
        <v>10</v>
      </c>
      <c r="F1248" s="57" t="s">
        <v>2964</v>
      </c>
    </row>
    <row r="1249" spans="1:6" x14ac:dyDescent="0.35">
      <c r="A1249" s="57" t="s">
        <v>2953</v>
      </c>
      <c r="B1249" s="57" t="s">
        <v>12</v>
      </c>
      <c r="C1249" s="57" t="s">
        <v>31</v>
      </c>
      <c r="D1249" s="57" t="s">
        <v>2965</v>
      </c>
      <c r="E1249" s="57" t="s">
        <v>10</v>
      </c>
      <c r="F1249" s="57" t="s">
        <v>2966</v>
      </c>
    </row>
    <row r="1250" spans="1:6" x14ac:dyDescent="0.35">
      <c r="A1250" s="57" t="s">
        <v>2953</v>
      </c>
      <c r="B1250" s="57" t="s">
        <v>12</v>
      </c>
      <c r="C1250" s="57" t="s">
        <v>34</v>
      </c>
      <c r="D1250" s="57" t="s">
        <v>2967</v>
      </c>
      <c r="E1250" s="57" t="s">
        <v>10</v>
      </c>
      <c r="F1250" s="57" t="s">
        <v>2968</v>
      </c>
    </row>
    <row r="1251" spans="1:6" x14ac:dyDescent="0.35">
      <c r="A1251" s="57" t="s">
        <v>2953</v>
      </c>
      <c r="B1251" s="57" t="s">
        <v>12</v>
      </c>
      <c r="C1251" s="57" t="s">
        <v>37</v>
      </c>
      <c r="D1251" s="57" t="s">
        <v>662</v>
      </c>
      <c r="E1251" s="57" t="s">
        <v>10</v>
      </c>
      <c r="F1251" s="57" t="s">
        <v>2969</v>
      </c>
    </row>
    <row r="1252" spans="1:6" x14ac:dyDescent="0.35">
      <c r="A1252" s="57" t="s">
        <v>2953</v>
      </c>
      <c r="B1252" s="57" t="s">
        <v>12</v>
      </c>
      <c r="C1252" s="57" t="s">
        <v>40</v>
      </c>
      <c r="D1252" s="57" t="s">
        <v>2302</v>
      </c>
      <c r="E1252" s="57" t="s">
        <v>10</v>
      </c>
      <c r="F1252" s="57" t="s">
        <v>2970</v>
      </c>
    </row>
    <row r="1253" spans="1:6" x14ac:dyDescent="0.35">
      <c r="A1253" s="57" t="s">
        <v>2953</v>
      </c>
      <c r="B1253" s="57" t="s">
        <v>12</v>
      </c>
      <c r="C1253" s="57" t="s">
        <v>43</v>
      </c>
      <c r="D1253" s="57" t="s">
        <v>1932</v>
      </c>
      <c r="E1253" s="57" t="s">
        <v>10</v>
      </c>
      <c r="F1253" s="57" t="s">
        <v>2971</v>
      </c>
    </row>
    <row r="1254" spans="1:6" x14ac:dyDescent="0.35">
      <c r="A1254" s="57" t="s">
        <v>2953</v>
      </c>
      <c r="B1254" s="57" t="s">
        <v>12</v>
      </c>
      <c r="C1254" s="57" t="s">
        <v>46</v>
      </c>
      <c r="D1254" s="57" t="s">
        <v>667</v>
      </c>
      <c r="E1254" s="57" t="s">
        <v>10</v>
      </c>
      <c r="F1254" s="57" t="s">
        <v>2972</v>
      </c>
    </row>
    <row r="1255" spans="1:6" x14ac:dyDescent="0.35">
      <c r="A1255" s="57" t="s">
        <v>2953</v>
      </c>
      <c r="B1255" s="57" t="s">
        <v>12</v>
      </c>
      <c r="C1255" s="57" t="s">
        <v>108</v>
      </c>
      <c r="D1255" s="57" t="s">
        <v>2973</v>
      </c>
      <c r="E1255" s="57" t="s">
        <v>10</v>
      </c>
      <c r="F1255" s="57" t="s">
        <v>2974</v>
      </c>
    </row>
    <row r="1256" spans="1:6" x14ac:dyDescent="0.35">
      <c r="A1256" s="57" t="s">
        <v>2953</v>
      </c>
      <c r="B1256" s="57" t="s">
        <v>12</v>
      </c>
      <c r="C1256" s="57" t="s">
        <v>110</v>
      </c>
      <c r="D1256" s="57" t="s">
        <v>468</v>
      </c>
      <c r="E1256" s="57" t="s">
        <v>10</v>
      </c>
      <c r="F1256" s="57" t="s">
        <v>2975</v>
      </c>
    </row>
    <row r="1257" spans="1:6" x14ac:dyDescent="0.35">
      <c r="A1257" s="57" t="s">
        <v>2953</v>
      </c>
      <c r="B1257" s="57" t="s">
        <v>12</v>
      </c>
      <c r="C1257" s="57" t="s">
        <v>63</v>
      </c>
      <c r="D1257" s="57" t="s">
        <v>113</v>
      </c>
      <c r="E1257" s="57" t="s">
        <v>10</v>
      </c>
      <c r="F1257" s="57" t="s">
        <v>2976</v>
      </c>
    </row>
    <row r="1258" spans="1:6" x14ac:dyDescent="0.35">
      <c r="A1258" s="57" t="s">
        <v>2953</v>
      </c>
      <c r="B1258" s="57" t="s">
        <v>12</v>
      </c>
      <c r="C1258" s="57" t="s">
        <v>115</v>
      </c>
      <c r="D1258" s="57" t="s">
        <v>2023</v>
      </c>
      <c r="E1258" s="57" t="s">
        <v>10</v>
      </c>
      <c r="F1258" s="57" t="s">
        <v>2977</v>
      </c>
    </row>
    <row r="1259" spans="1:6" x14ac:dyDescent="0.35">
      <c r="A1259" s="57" t="s">
        <v>2953</v>
      </c>
      <c r="B1259" s="57" t="s">
        <v>12</v>
      </c>
      <c r="C1259" s="57" t="s">
        <v>118</v>
      </c>
      <c r="D1259" s="57" t="s">
        <v>116</v>
      </c>
      <c r="E1259" s="57" t="s">
        <v>10</v>
      </c>
      <c r="F1259" s="57" t="s">
        <v>2978</v>
      </c>
    </row>
    <row r="1260" spans="1:6" x14ac:dyDescent="0.35">
      <c r="A1260" s="57" t="s">
        <v>2953</v>
      </c>
      <c r="B1260" s="57" t="s">
        <v>12</v>
      </c>
      <c r="C1260" s="57" t="s">
        <v>121</v>
      </c>
      <c r="D1260" s="57" t="s">
        <v>119</v>
      </c>
      <c r="E1260" s="57" t="s">
        <v>10</v>
      </c>
      <c r="F1260" s="57" t="s">
        <v>2979</v>
      </c>
    </row>
    <row r="1261" spans="1:6" x14ac:dyDescent="0.35">
      <c r="A1261" s="57" t="s">
        <v>2953</v>
      </c>
      <c r="B1261" s="57" t="s">
        <v>12</v>
      </c>
      <c r="C1261" s="57" t="s">
        <v>124</v>
      </c>
      <c r="D1261" s="57" t="s">
        <v>41</v>
      </c>
      <c r="E1261" s="57" t="s">
        <v>10</v>
      </c>
      <c r="F1261" s="57" t="s">
        <v>2980</v>
      </c>
    </row>
    <row r="1262" spans="1:6" x14ac:dyDescent="0.35">
      <c r="A1262" s="57" t="s">
        <v>2953</v>
      </c>
      <c r="B1262" s="57" t="s">
        <v>12</v>
      </c>
      <c r="C1262" s="57" t="s">
        <v>126</v>
      </c>
      <c r="D1262" s="57" t="s">
        <v>47</v>
      </c>
      <c r="E1262" s="57" t="s">
        <v>10</v>
      </c>
      <c r="F1262" s="57" t="s">
        <v>2981</v>
      </c>
    </row>
    <row r="1263" spans="1:6" x14ac:dyDescent="0.35">
      <c r="A1263" s="57" t="s">
        <v>2953</v>
      </c>
      <c r="B1263" s="57" t="s">
        <v>12</v>
      </c>
      <c r="C1263" s="57" t="s">
        <v>497</v>
      </c>
      <c r="D1263" s="57" t="s">
        <v>2982</v>
      </c>
      <c r="E1263" s="57" t="s">
        <v>10</v>
      </c>
      <c r="F1263" s="57" t="s">
        <v>2983</v>
      </c>
    </row>
    <row r="1264" spans="1:6" x14ac:dyDescent="0.35">
      <c r="A1264" s="57" t="s">
        <v>2953</v>
      </c>
      <c r="B1264" s="57" t="s">
        <v>49</v>
      </c>
      <c r="C1264" s="57" t="s">
        <v>2984</v>
      </c>
      <c r="D1264" s="57" t="s">
        <v>2985</v>
      </c>
      <c r="E1264" s="57" t="s">
        <v>10</v>
      </c>
      <c r="F1264" s="57" t="s">
        <v>2986</v>
      </c>
    </row>
    <row r="1265" spans="1:6" x14ac:dyDescent="0.35">
      <c r="A1265" s="57" t="s">
        <v>2953</v>
      </c>
      <c r="B1265" s="57" t="s">
        <v>49</v>
      </c>
      <c r="C1265" s="57" t="s">
        <v>2987</v>
      </c>
      <c r="D1265" s="57" t="s">
        <v>2988</v>
      </c>
      <c r="E1265" s="57" t="s">
        <v>10</v>
      </c>
      <c r="F1265" s="57" t="s">
        <v>2989</v>
      </c>
    </row>
    <row r="1266" spans="1:6" x14ac:dyDescent="0.35">
      <c r="A1266" s="57" t="s">
        <v>2953</v>
      </c>
      <c r="B1266" s="57" t="s">
        <v>49</v>
      </c>
      <c r="C1266" s="57" t="s">
        <v>2839</v>
      </c>
      <c r="D1266" s="57" t="s">
        <v>2990</v>
      </c>
      <c r="E1266" s="57" t="s">
        <v>10</v>
      </c>
      <c r="F1266" s="57" t="s">
        <v>2991</v>
      </c>
    </row>
    <row r="1267" spans="1:6" x14ac:dyDescent="0.35">
      <c r="A1267" s="57" t="s">
        <v>2953</v>
      </c>
      <c r="B1267" s="57" t="s">
        <v>49</v>
      </c>
      <c r="C1267" s="57" t="s">
        <v>2992</v>
      </c>
      <c r="D1267" s="57" t="s">
        <v>2993</v>
      </c>
      <c r="E1267" s="57" t="s">
        <v>10</v>
      </c>
      <c r="F1267" s="57" t="s">
        <v>2994</v>
      </c>
    </row>
    <row r="1268" spans="1:6" x14ac:dyDescent="0.35">
      <c r="A1268" s="57" t="s">
        <v>2953</v>
      </c>
      <c r="B1268" s="57" t="s">
        <v>49</v>
      </c>
      <c r="C1268" s="57" t="s">
        <v>2995</v>
      </c>
      <c r="D1268" s="57" t="s">
        <v>2996</v>
      </c>
      <c r="E1268" s="57" t="s">
        <v>10</v>
      </c>
      <c r="F1268" s="57" t="s">
        <v>2997</v>
      </c>
    </row>
    <row r="1269" spans="1:6" x14ac:dyDescent="0.35">
      <c r="A1269" s="57" t="s">
        <v>2953</v>
      </c>
      <c r="B1269" s="57" t="s">
        <v>49</v>
      </c>
      <c r="C1269" s="57" t="s">
        <v>2998</v>
      </c>
      <c r="D1269" s="57" t="s">
        <v>2999</v>
      </c>
      <c r="E1269" s="57" t="s">
        <v>10</v>
      </c>
      <c r="F1269" s="57" t="s">
        <v>3000</v>
      </c>
    </row>
    <row r="1270" spans="1:6" x14ac:dyDescent="0.35">
      <c r="A1270" s="57" t="s">
        <v>2953</v>
      </c>
      <c r="B1270" s="57" t="s">
        <v>49</v>
      </c>
      <c r="C1270" s="57" t="s">
        <v>3001</v>
      </c>
      <c r="D1270" s="57" t="s">
        <v>3002</v>
      </c>
      <c r="E1270" s="57" t="s">
        <v>10</v>
      </c>
      <c r="F1270" s="57" t="s">
        <v>3003</v>
      </c>
    </row>
    <row r="1271" spans="1:6" x14ac:dyDescent="0.35">
      <c r="A1271" s="57" t="s">
        <v>2953</v>
      </c>
      <c r="B1271" s="57" t="s">
        <v>49</v>
      </c>
      <c r="C1271" s="57" t="s">
        <v>3004</v>
      </c>
      <c r="D1271" s="57" t="s">
        <v>3005</v>
      </c>
      <c r="E1271" s="57" t="s">
        <v>10</v>
      </c>
      <c r="F1271" s="57" t="s">
        <v>3006</v>
      </c>
    </row>
    <row r="1272" spans="1:6" x14ac:dyDescent="0.35">
      <c r="A1272" s="57" t="s">
        <v>2953</v>
      </c>
      <c r="B1272" s="57" t="s">
        <v>49</v>
      </c>
      <c r="C1272" s="57" t="s">
        <v>3007</v>
      </c>
      <c r="D1272" s="57" t="s">
        <v>3008</v>
      </c>
      <c r="E1272" s="57" t="s">
        <v>10</v>
      </c>
      <c r="F1272" s="57" t="s">
        <v>3009</v>
      </c>
    </row>
    <row r="1273" spans="1:6" x14ac:dyDescent="0.35">
      <c r="A1273" s="57" t="s">
        <v>2953</v>
      </c>
      <c r="B1273" s="57" t="s">
        <v>49</v>
      </c>
      <c r="C1273" s="57" t="s">
        <v>3010</v>
      </c>
      <c r="D1273" s="57" t="s">
        <v>3011</v>
      </c>
      <c r="E1273" s="57" t="s">
        <v>10</v>
      </c>
      <c r="F1273" s="57" t="s">
        <v>3012</v>
      </c>
    </row>
    <row r="1274" spans="1:6" x14ac:dyDescent="0.35">
      <c r="A1274" s="57" t="s">
        <v>2953</v>
      </c>
      <c r="B1274" s="57" t="s">
        <v>49</v>
      </c>
      <c r="C1274" s="57" t="s">
        <v>3013</v>
      </c>
      <c r="D1274" s="57" t="s">
        <v>3014</v>
      </c>
      <c r="E1274" s="57" t="s">
        <v>10</v>
      </c>
      <c r="F1274" s="57" t="s">
        <v>3015</v>
      </c>
    </row>
    <row r="1275" spans="1:6" x14ac:dyDescent="0.35">
      <c r="A1275" s="57" t="s">
        <v>2953</v>
      </c>
      <c r="B1275" s="57" t="s">
        <v>62</v>
      </c>
      <c r="C1275" s="57" t="s">
        <v>3016</v>
      </c>
      <c r="D1275" s="57" t="s">
        <v>3017</v>
      </c>
      <c r="E1275" s="57" t="s">
        <v>275</v>
      </c>
      <c r="F1275" s="57" t="s">
        <v>3018</v>
      </c>
    </row>
    <row r="1276" spans="1:6" x14ac:dyDescent="0.35">
      <c r="A1276" s="57" t="s">
        <v>2953</v>
      </c>
      <c r="B1276" s="57" t="s">
        <v>62</v>
      </c>
      <c r="C1276" s="57" t="s">
        <v>3019</v>
      </c>
      <c r="D1276" s="57" t="s">
        <v>3020</v>
      </c>
      <c r="E1276" s="57" t="s">
        <v>10</v>
      </c>
      <c r="F1276" s="57" t="s">
        <v>3021</v>
      </c>
    </row>
    <row r="1277" spans="1:6" x14ac:dyDescent="0.35">
      <c r="A1277" s="57" t="s">
        <v>2953</v>
      </c>
      <c r="B1277" s="57" t="s">
        <v>62</v>
      </c>
      <c r="C1277" s="57" t="s">
        <v>3022</v>
      </c>
      <c r="D1277" s="57" t="s">
        <v>3023</v>
      </c>
      <c r="E1277" s="57" t="s">
        <v>10</v>
      </c>
      <c r="F1277" s="57" t="s">
        <v>3024</v>
      </c>
    </row>
    <row r="1278" spans="1:6" x14ac:dyDescent="0.35">
      <c r="A1278" s="57" t="s">
        <v>2953</v>
      </c>
      <c r="B1278" s="57" t="s">
        <v>62</v>
      </c>
      <c r="C1278" s="57" t="s">
        <v>3025</v>
      </c>
      <c r="D1278" s="57" t="s">
        <v>3026</v>
      </c>
      <c r="E1278" s="57" t="s">
        <v>275</v>
      </c>
      <c r="F1278" s="57" t="s">
        <v>3027</v>
      </c>
    </row>
    <row r="1279" spans="1:6" x14ac:dyDescent="0.35">
      <c r="A1279" s="57" t="s">
        <v>2953</v>
      </c>
      <c r="B1279" s="57" t="s">
        <v>62</v>
      </c>
      <c r="C1279" s="57" t="s">
        <v>3028</v>
      </c>
      <c r="D1279" s="57" t="s">
        <v>3029</v>
      </c>
      <c r="E1279" s="57" t="s">
        <v>10</v>
      </c>
      <c r="F1279" s="57" t="s">
        <v>3030</v>
      </c>
    </row>
    <row r="1280" spans="1:6" x14ac:dyDescent="0.35">
      <c r="A1280" s="57" t="s">
        <v>2953</v>
      </c>
      <c r="B1280" s="57" t="s">
        <v>62</v>
      </c>
      <c r="C1280" s="57" t="s">
        <v>3031</v>
      </c>
      <c r="D1280" s="57" t="s">
        <v>3032</v>
      </c>
      <c r="E1280" s="57" t="s">
        <v>10</v>
      </c>
      <c r="F1280" s="57" t="s">
        <v>3033</v>
      </c>
    </row>
    <row r="1281" spans="1:6" x14ac:dyDescent="0.35">
      <c r="A1281" s="57" t="s">
        <v>2953</v>
      </c>
      <c r="B1281" s="57" t="s">
        <v>72</v>
      </c>
      <c r="C1281" s="57" t="s">
        <v>3034</v>
      </c>
      <c r="D1281" s="57" t="s">
        <v>3035</v>
      </c>
      <c r="E1281" s="57" t="s">
        <v>10</v>
      </c>
      <c r="F1281" s="57" t="s">
        <v>3036</v>
      </c>
    </row>
    <row r="1282" spans="1:6" x14ac:dyDescent="0.35">
      <c r="A1282" s="57" t="s">
        <v>2953</v>
      </c>
      <c r="B1282" s="57" t="s">
        <v>72</v>
      </c>
      <c r="C1282" s="57" t="s">
        <v>3037</v>
      </c>
      <c r="D1282" s="57" t="s">
        <v>3038</v>
      </c>
      <c r="E1282" s="57" t="s">
        <v>10</v>
      </c>
      <c r="F1282" s="57" t="s">
        <v>3039</v>
      </c>
    </row>
    <row r="1283" spans="1:6" x14ac:dyDescent="0.35">
      <c r="A1283" s="57" t="s">
        <v>2953</v>
      </c>
      <c r="B1283" s="57" t="s">
        <v>72</v>
      </c>
      <c r="C1283" s="57" t="s">
        <v>3040</v>
      </c>
      <c r="D1283" s="57" t="s">
        <v>3041</v>
      </c>
      <c r="E1283" s="57" t="s">
        <v>10</v>
      </c>
      <c r="F1283" s="57" t="s">
        <v>3042</v>
      </c>
    </row>
    <row r="1284" spans="1:6" x14ac:dyDescent="0.35">
      <c r="A1284" s="57" t="s">
        <v>2953</v>
      </c>
      <c r="B1284" s="57" t="s">
        <v>72</v>
      </c>
      <c r="C1284" s="57" t="s">
        <v>3043</v>
      </c>
      <c r="D1284" s="57" t="s">
        <v>3044</v>
      </c>
      <c r="E1284" s="57" t="s">
        <v>10</v>
      </c>
      <c r="F1284" s="57" t="s">
        <v>3045</v>
      </c>
    </row>
    <row r="1285" spans="1:6" x14ac:dyDescent="0.35">
      <c r="A1285" s="57" t="s">
        <v>2953</v>
      </c>
      <c r="B1285" s="57" t="s">
        <v>72</v>
      </c>
      <c r="C1285" s="57" t="s">
        <v>3046</v>
      </c>
      <c r="D1285" s="57" t="s">
        <v>3047</v>
      </c>
      <c r="E1285" s="57" t="s">
        <v>10</v>
      </c>
      <c r="F1285" s="57" t="s">
        <v>3048</v>
      </c>
    </row>
    <row r="1286" spans="1:6" x14ac:dyDescent="0.35">
      <c r="A1286" s="57" t="s">
        <v>2953</v>
      </c>
      <c r="B1286" s="57" t="s">
        <v>78</v>
      </c>
      <c r="C1286" s="57" t="s">
        <v>364</v>
      </c>
      <c r="D1286" s="57" t="s">
        <v>3049</v>
      </c>
      <c r="E1286" s="57" t="s">
        <v>275</v>
      </c>
      <c r="F1286" s="57" t="s">
        <v>3050</v>
      </c>
    </row>
    <row r="1287" spans="1:6" x14ac:dyDescent="0.35">
      <c r="A1287" s="57" t="s">
        <v>2953</v>
      </c>
      <c r="B1287" s="57" t="s">
        <v>78</v>
      </c>
      <c r="C1287" s="57" t="s">
        <v>3051</v>
      </c>
      <c r="D1287" s="57" t="s">
        <v>3052</v>
      </c>
      <c r="E1287" s="57" t="s">
        <v>10</v>
      </c>
      <c r="F1287" s="57" t="s">
        <v>3053</v>
      </c>
    </row>
    <row r="1288" spans="1:6" x14ac:dyDescent="0.35">
      <c r="A1288" s="57" t="s">
        <v>2953</v>
      </c>
      <c r="B1288" s="57" t="s">
        <v>78</v>
      </c>
      <c r="C1288" s="57" t="s">
        <v>3054</v>
      </c>
      <c r="D1288" s="57" t="s">
        <v>3055</v>
      </c>
      <c r="E1288" s="57" t="s">
        <v>10</v>
      </c>
      <c r="F1288" s="57" t="s">
        <v>3056</v>
      </c>
    </row>
    <row r="1289" spans="1:6" x14ac:dyDescent="0.35">
      <c r="A1289" s="57" t="s">
        <v>2953</v>
      </c>
      <c r="B1289" s="57" t="s">
        <v>78</v>
      </c>
      <c r="C1289" s="57" t="s">
        <v>3057</v>
      </c>
      <c r="D1289" s="57" t="s">
        <v>3058</v>
      </c>
      <c r="E1289" s="57" t="s">
        <v>10</v>
      </c>
      <c r="F1289" s="57" t="s">
        <v>3059</v>
      </c>
    </row>
    <row r="1290" spans="1:6" x14ac:dyDescent="0.35">
      <c r="A1290" s="57" t="s">
        <v>2953</v>
      </c>
      <c r="B1290" s="57" t="s">
        <v>78</v>
      </c>
      <c r="C1290" s="57" t="s">
        <v>3060</v>
      </c>
      <c r="D1290" s="57" t="s">
        <v>3061</v>
      </c>
      <c r="E1290" s="57" t="s">
        <v>10</v>
      </c>
      <c r="F1290" s="57" t="s">
        <v>3062</v>
      </c>
    </row>
    <row r="1291" spans="1:6" x14ac:dyDescent="0.35">
      <c r="A1291" s="57" t="s">
        <v>3063</v>
      </c>
      <c r="B1291" s="57" t="s">
        <v>7</v>
      </c>
      <c r="C1291" s="57" t="s">
        <v>8</v>
      </c>
      <c r="D1291" s="57" t="s">
        <v>3064</v>
      </c>
      <c r="E1291" s="57" t="s">
        <v>10</v>
      </c>
      <c r="F1291" s="57" t="s">
        <v>3065</v>
      </c>
    </row>
    <row r="1292" spans="1:6" x14ac:dyDescent="0.35">
      <c r="A1292" s="57" t="s">
        <v>3063</v>
      </c>
      <c r="B1292" s="57" t="s">
        <v>12</v>
      </c>
      <c r="C1292" s="57" t="s">
        <v>13</v>
      </c>
      <c r="D1292" s="57" t="s">
        <v>3066</v>
      </c>
      <c r="E1292" s="57" t="s">
        <v>10</v>
      </c>
      <c r="F1292" s="57" t="s">
        <v>3067</v>
      </c>
    </row>
    <row r="1293" spans="1:6" x14ac:dyDescent="0.35">
      <c r="A1293" s="57" t="s">
        <v>3063</v>
      </c>
      <c r="B1293" s="57" t="s">
        <v>12</v>
      </c>
      <c r="C1293" s="57" t="s">
        <v>16</v>
      </c>
      <c r="D1293" s="57" t="s">
        <v>3068</v>
      </c>
      <c r="E1293" s="57" t="s">
        <v>10</v>
      </c>
      <c r="F1293" s="57" t="s">
        <v>3069</v>
      </c>
    </row>
    <row r="1294" spans="1:6" x14ac:dyDescent="0.35">
      <c r="A1294" s="57" t="s">
        <v>3063</v>
      </c>
      <c r="B1294" s="57" t="s">
        <v>12</v>
      </c>
      <c r="C1294" s="57" t="s">
        <v>19</v>
      </c>
      <c r="D1294" s="57" t="s">
        <v>3070</v>
      </c>
      <c r="E1294" s="57" t="s">
        <v>10</v>
      </c>
      <c r="F1294" s="57" t="s">
        <v>3071</v>
      </c>
    </row>
    <row r="1295" spans="1:6" x14ac:dyDescent="0.35">
      <c r="A1295" s="57" t="s">
        <v>3063</v>
      </c>
      <c r="B1295" s="57" t="s">
        <v>12</v>
      </c>
      <c r="C1295" s="57" t="s">
        <v>22</v>
      </c>
      <c r="D1295" s="57" t="s">
        <v>102</v>
      </c>
      <c r="E1295" s="57" t="s">
        <v>10</v>
      </c>
      <c r="F1295" s="57" t="s">
        <v>3072</v>
      </c>
    </row>
    <row r="1296" spans="1:6" x14ac:dyDescent="0.35">
      <c r="A1296" s="57" t="s">
        <v>3063</v>
      </c>
      <c r="B1296" s="57" t="s">
        <v>12</v>
      </c>
      <c r="C1296" s="57" t="s">
        <v>25</v>
      </c>
      <c r="D1296" s="57" t="s">
        <v>3073</v>
      </c>
      <c r="E1296" s="57" t="s">
        <v>10</v>
      </c>
      <c r="F1296" s="57" t="s">
        <v>3074</v>
      </c>
    </row>
    <row r="1297" spans="1:6" x14ac:dyDescent="0.35">
      <c r="A1297" s="57" t="s">
        <v>3063</v>
      </c>
      <c r="B1297" s="57" t="s">
        <v>12</v>
      </c>
      <c r="C1297" s="57" t="s">
        <v>28</v>
      </c>
      <c r="D1297" s="57" t="s">
        <v>111</v>
      </c>
      <c r="E1297" s="57" t="s">
        <v>10</v>
      </c>
      <c r="F1297" s="57" t="s">
        <v>3075</v>
      </c>
    </row>
    <row r="1298" spans="1:6" x14ac:dyDescent="0.35">
      <c r="A1298" s="57" t="s">
        <v>3063</v>
      </c>
      <c r="B1298" s="57" t="s">
        <v>12</v>
      </c>
      <c r="C1298" s="57" t="s">
        <v>31</v>
      </c>
      <c r="D1298" s="57" t="s">
        <v>3076</v>
      </c>
      <c r="E1298" s="57" t="s">
        <v>10</v>
      </c>
      <c r="F1298" s="57" t="s">
        <v>3077</v>
      </c>
    </row>
    <row r="1299" spans="1:6" x14ac:dyDescent="0.35">
      <c r="A1299" s="57" t="s">
        <v>3063</v>
      </c>
      <c r="B1299" s="57" t="s">
        <v>12</v>
      </c>
      <c r="C1299" s="57" t="s">
        <v>34</v>
      </c>
      <c r="D1299" s="57" t="s">
        <v>3078</v>
      </c>
      <c r="E1299" s="57" t="s">
        <v>10</v>
      </c>
      <c r="F1299" s="57" t="s">
        <v>3079</v>
      </c>
    </row>
    <row r="1300" spans="1:6" x14ac:dyDescent="0.35">
      <c r="A1300" s="57" t="s">
        <v>3063</v>
      </c>
      <c r="B1300" s="57" t="s">
        <v>12</v>
      </c>
      <c r="C1300" s="57" t="s">
        <v>37</v>
      </c>
      <c r="D1300" s="57" t="s">
        <v>3080</v>
      </c>
      <c r="E1300" s="57" t="s">
        <v>10</v>
      </c>
      <c r="F1300" s="57" t="s">
        <v>3081</v>
      </c>
    </row>
    <row r="1301" spans="1:6" x14ac:dyDescent="0.35">
      <c r="A1301" s="57" t="s">
        <v>3063</v>
      </c>
      <c r="B1301" s="57" t="s">
        <v>49</v>
      </c>
      <c r="C1301" s="57" t="s">
        <v>3082</v>
      </c>
      <c r="D1301" s="57" t="s">
        <v>3083</v>
      </c>
      <c r="E1301" s="57" t="s">
        <v>10</v>
      </c>
      <c r="F1301" s="57" t="s">
        <v>3084</v>
      </c>
    </row>
    <row r="1302" spans="1:6" x14ac:dyDescent="0.35">
      <c r="A1302" s="57" t="s">
        <v>3063</v>
      </c>
      <c r="B1302" s="57" t="s">
        <v>49</v>
      </c>
      <c r="C1302" s="57" t="s">
        <v>3085</v>
      </c>
      <c r="D1302" s="57" t="s">
        <v>3086</v>
      </c>
      <c r="E1302" s="57" t="s">
        <v>10</v>
      </c>
      <c r="F1302" s="57" t="s">
        <v>3087</v>
      </c>
    </row>
    <row r="1303" spans="1:6" x14ac:dyDescent="0.35">
      <c r="A1303" s="57" t="s">
        <v>3063</v>
      </c>
      <c r="B1303" s="57" t="s">
        <v>49</v>
      </c>
      <c r="C1303" s="57" t="s">
        <v>3088</v>
      </c>
      <c r="D1303" s="57" t="s">
        <v>3089</v>
      </c>
      <c r="E1303" s="57" t="s">
        <v>10</v>
      </c>
      <c r="F1303" s="57" t="s">
        <v>3090</v>
      </c>
    </row>
    <row r="1304" spans="1:6" x14ac:dyDescent="0.35">
      <c r="A1304" s="57" t="s">
        <v>3063</v>
      </c>
      <c r="B1304" s="57" t="s">
        <v>62</v>
      </c>
      <c r="C1304" s="57" t="s">
        <v>3091</v>
      </c>
      <c r="D1304" s="57" t="s">
        <v>3092</v>
      </c>
      <c r="E1304" s="57" t="s">
        <v>10</v>
      </c>
      <c r="F1304" s="57" t="s">
        <v>3093</v>
      </c>
    </row>
    <row r="1305" spans="1:6" x14ac:dyDescent="0.35">
      <c r="A1305" s="57" t="s">
        <v>3063</v>
      </c>
      <c r="B1305" s="57" t="s">
        <v>62</v>
      </c>
      <c r="C1305" s="57" t="s">
        <v>3094</v>
      </c>
      <c r="D1305" s="57" t="s">
        <v>3095</v>
      </c>
      <c r="E1305" s="57" t="s">
        <v>10</v>
      </c>
      <c r="F1305" s="57" t="s">
        <v>3096</v>
      </c>
    </row>
    <row r="1306" spans="1:6" x14ac:dyDescent="0.35">
      <c r="A1306" s="57" t="s">
        <v>3063</v>
      </c>
      <c r="B1306" s="57" t="s">
        <v>72</v>
      </c>
      <c r="C1306" s="57" t="s">
        <v>3097</v>
      </c>
      <c r="D1306" s="57" t="s">
        <v>3098</v>
      </c>
      <c r="E1306" s="57" t="s">
        <v>10</v>
      </c>
      <c r="F1306" s="57" t="s">
        <v>3099</v>
      </c>
    </row>
    <row r="1307" spans="1:6" x14ac:dyDescent="0.35">
      <c r="A1307" s="57" t="s">
        <v>3063</v>
      </c>
      <c r="B1307" s="57" t="s">
        <v>72</v>
      </c>
      <c r="C1307" s="57" t="s">
        <v>3100</v>
      </c>
      <c r="D1307" s="57" t="s">
        <v>3101</v>
      </c>
      <c r="E1307" s="57" t="s">
        <v>10</v>
      </c>
      <c r="F1307" s="57" t="s">
        <v>3102</v>
      </c>
    </row>
    <row r="1308" spans="1:6" x14ac:dyDescent="0.35">
      <c r="A1308" s="57" t="s">
        <v>3063</v>
      </c>
      <c r="B1308" s="57" t="s">
        <v>78</v>
      </c>
      <c r="C1308" s="57" t="s">
        <v>3103</v>
      </c>
      <c r="D1308" s="57" t="s">
        <v>3104</v>
      </c>
      <c r="E1308" s="57" t="s">
        <v>10</v>
      </c>
      <c r="F1308" s="57" t="s">
        <v>3105</v>
      </c>
    </row>
    <row r="1309" spans="1:6" x14ac:dyDescent="0.35">
      <c r="A1309" s="57" t="s">
        <v>3106</v>
      </c>
      <c r="B1309" s="57" t="s">
        <v>7</v>
      </c>
      <c r="C1309" s="57" t="s">
        <v>8</v>
      </c>
      <c r="D1309" s="57" t="s">
        <v>3107</v>
      </c>
      <c r="E1309" s="57" t="s">
        <v>10</v>
      </c>
      <c r="F1309" s="57" t="s">
        <v>3108</v>
      </c>
    </row>
    <row r="1310" spans="1:6" x14ac:dyDescent="0.35">
      <c r="A1310" s="57" t="s">
        <v>3106</v>
      </c>
      <c r="B1310" s="57" t="s">
        <v>12</v>
      </c>
      <c r="C1310" s="57" t="s">
        <v>13</v>
      </c>
      <c r="D1310" s="57" t="s">
        <v>87</v>
      </c>
      <c r="E1310" s="57" t="s">
        <v>10</v>
      </c>
      <c r="F1310" s="57" t="s">
        <v>3109</v>
      </c>
    </row>
    <row r="1311" spans="1:6" x14ac:dyDescent="0.35">
      <c r="A1311" s="57" t="s">
        <v>3106</v>
      </c>
      <c r="B1311" s="57" t="s">
        <v>12</v>
      </c>
      <c r="C1311" s="57" t="s">
        <v>16</v>
      </c>
      <c r="D1311" s="57" t="s">
        <v>3110</v>
      </c>
      <c r="E1311" s="57" t="s">
        <v>10</v>
      </c>
      <c r="F1311" s="57" t="s">
        <v>3111</v>
      </c>
    </row>
    <row r="1312" spans="1:6" x14ac:dyDescent="0.35">
      <c r="A1312" s="57" t="s">
        <v>3106</v>
      </c>
      <c r="B1312" s="57" t="s">
        <v>12</v>
      </c>
      <c r="C1312" s="57" t="s">
        <v>19</v>
      </c>
      <c r="D1312" s="57" t="s">
        <v>456</v>
      </c>
      <c r="E1312" s="57" t="s">
        <v>10</v>
      </c>
      <c r="F1312" s="57" t="s">
        <v>3112</v>
      </c>
    </row>
    <row r="1313" spans="1:6" x14ac:dyDescent="0.35">
      <c r="A1313" s="57" t="s">
        <v>3106</v>
      </c>
      <c r="B1313" s="57" t="s">
        <v>12</v>
      </c>
      <c r="C1313" s="57" t="s">
        <v>22</v>
      </c>
      <c r="D1313" s="57" t="s">
        <v>3113</v>
      </c>
      <c r="E1313" s="57" t="s">
        <v>10</v>
      </c>
      <c r="F1313" s="57" t="s">
        <v>3114</v>
      </c>
    </row>
    <row r="1314" spans="1:6" x14ac:dyDescent="0.35">
      <c r="A1314" s="57" t="s">
        <v>3106</v>
      </c>
      <c r="B1314" s="57" t="s">
        <v>12</v>
      </c>
      <c r="C1314" s="57" t="s">
        <v>25</v>
      </c>
      <c r="D1314" s="57" t="s">
        <v>1708</v>
      </c>
      <c r="E1314" s="57" t="s">
        <v>10</v>
      </c>
      <c r="F1314" s="57" t="s">
        <v>3115</v>
      </c>
    </row>
    <row r="1315" spans="1:6" x14ac:dyDescent="0.35">
      <c r="A1315" s="57" t="s">
        <v>3106</v>
      </c>
      <c r="B1315" s="57" t="s">
        <v>12</v>
      </c>
      <c r="C1315" s="57" t="s">
        <v>28</v>
      </c>
      <c r="D1315" s="57" t="s">
        <v>1550</v>
      </c>
      <c r="E1315" s="57" t="s">
        <v>10</v>
      </c>
      <c r="F1315" s="57" t="s">
        <v>3116</v>
      </c>
    </row>
    <row r="1316" spans="1:6" x14ac:dyDescent="0.35">
      <c r="A1316" s="57" t="s">
        <v>3106</v>
      </c>
      <c r="B1316" s="57" t="s">
        <v>12</v>
      </c>
      <c r="C1316" s="57" t="s">
        <v>31</v>
      </c>
      <c r="D1316" s="57" t="s">
        <v>93</v>
      </c>
      <c r="E1316" s="57" t="s">
        <v>10</v>
      </c>
      <c r="F1316" s="57" t="s">
        <v>3117</v>
      </c>
    </row>
    <row r="1317" spans="1:6" x14ac:dyDescent="0.35">
      <c r="A1317" s="57" t="s">
        <v>3106</v>
      </c>
      <c r="B1317" s="57" t="s">
        <v>12</v>
      </c>
      <c r="C1317" s="57" t="s">
        <v>34</v>
      </c>
      <c r="D1317" s="57" t="s">
        <v>96</v>
      </c>
      <c r="E1317" s="57" t="s">
        <v>10</v>
      </c>
      <c r="F1317" s="57" t="s">
        <v>3118</v>
      </c>
    </row>
    <row r="1318" spans="1:6" x14ac:dyDescent="0.35">
      <c r="A1318" s="57" t="s">
        <v>3106</v>
      </c>
      <c r="B1318" s="57" t="s">
        <v>12</v>
      </c>
      <c r="C1318" s="57" t="s">
        <v>37</v>
      </c>
      <c r="D1318" s="57" t="s">
        <v>29</v>
      </c>
      <c r="E1318" s="57" t="s">
        <v>10</v>
      </c>
      <c r="F1318" s="57" t="s">
        <v>3119</v>
      </c>
    </row>
    <row r="1319" spans="1:6" x14ac:dyDescent="0.35">
      <c r="A1319" s="57" t="s">
        <v>3106</v>
      </c>
      <c r="B1319" s="57" t="s">
        <v>12</v>
      </c>
      <c r="C1319" s="57" t="s">
        <v>40</v>
      </c>
      <c r="D1319" s="57" t="s">
        <v>3120</v>
      </c>
      <c r="E1319" s="57" t="s">
        <v>10</v>
      </c>
      <c r="F1319" s="57" t="s">
        <v>3121</v>
      </c>
    </row>
    <row r="1320" spans="1:6" x14ac:dyDescent="0.35">
      <c r="A1320" s="57" t="s">
        <v>3106</v>
      </c>
      <c r="B1320" s="57" t="s">
        <v>12</v>
      </c>
      <c r="C1320" s="57" t="s">
        <v>43</v>
      </c>
      <c r="D1320" s="57" t="s">
        <v>256</v>
      </c>
      <c r="E1320" s="57" t="s">
        <v>10</v>
      </c>
      <c r="F1320" s="57" t="s">
        <v>3122</v>
      </c>
    </row>
    <row r="1321" spans="1:6" x14ac:dyDescent="0.35">
      <c r="A1321" s="57" t="s">
        <v>3106</v>
      </c>
      <c r="B1321" s="57" t="s">
        <v>12</v>
      </c>
      <c r="C1321" s="57" t="s">
        <v>46</v>
      </c>
      <c r="D1321" s="57" t="s">
        <v>3123</v>
      </c>
      <c r="E1321" s="57" t="s">
        <v>10</v>
      </c>
      <c r="F1321" s="57" t="s">
        <v>3124</v>
      </c>
    </row>
    <row r="1322" spans="1:6" x14ac:dyDescent="0.35">
      <c r="A1322" s="57" t="s">
        <v>3106</v>
      </c>
      <c r="B1322" s="57" t="s">
        <v>12</v>
      </c>
      <c r="C1322" s="57" t="s">
        <v>108</v>
      </c>
      <c r="D1322" s="57" t="s">
        <v>41</v>
      </c>
      <c r="E1322" s="57" t="s">
        <v>10</v>
      </c>
      <c r="F1322" s="57" t="s">
        <v>3125</v>
      </c>
    </row>
    <row r="1323" spans="1:6" x14ac:dyDescent="0.35">
      <c r="A1323" s="57" t="s">
        <v>3106</v>
      </c>
      <c r="B1323" s="57" t="s">
        <v>12</v>
      </c>
      <c r="C1323" s="57" t="s">
        <v>110</v>
      </c>
      <c r="D1323" s="57" t="s">
        <v>383</v>
      </c>
      <c r="E1323" s="57" t="s">
        <v>10</v>
      </c>
      <c r="F1323" s="57" t="s">
        <v>3126</v>
      </c>
    </row>
    <row r="1324" spans="1:6" x14ac:dyDescent="0.35">
      <c r="A1324" s="57" t="s">
        <v>3106</v>
      </c>
      <c r="B1324" s="57" t="s">
        <v>49</v>
      </c>
      <c r="C1324" s="57" t="s">
        <v>3127</v>
      </c>
      <c r="D1324" s="57" t="s">
        <v>3128</v>
      </c>
      <c r="E1324" s="57" t="s">
        <v>10</v>
      </c>
      <c r="F1324" s="57" t="s">
        <v>3129</v>
      </c>
    </row>
    <row r="1325" spans="1:6" x14ac:dyDescent="0.35">
      <c r="A1325" s="57" t="s">
        <v>3106</v>
      </c>
      <c r="B1325" s="57" t="s">
        <v>49</v>
      </c>
      <c r="C1325" s="57" t="s">
        <v>3130</v>
      </c>
      <c r="D1325" s="57" t="s">
        <v>3131</v>
      </c>
      <c r="E1325" s="57" t="s">
        <v>275</v>
      </c>
      <c r="F1325" s="57" t="s">
        <v>3132</v>
      </c>
    </row>
    <row r="1326" spans="1:6" x14ac:dyDescent="0.35">
      <c r="A1326" s="57" t="s">
        <v>3106</v>
      </c>
      <c r="B1326" s="57" t="s">
        <v>49</v>
      </c>
      <c r="C1326" s="57" t="s">
        <v>3133</v>
      </c>
      <c r="D1326" s="57" t="s">
        <v>3134</v>
      </c>
      <c r="E1326" s="57" t="s">
        <v>10</v>
      </c>
      <c r="F1326" s="57" t="s">
        <v>3135</v>
      </c>
    </row>
    <row r="1327" spans="1:6" x14ac:dyDescent="0.35">
      <c r="A1327" s="57" t="s">
        <v>3106</v>
      </c>
      <c r="B1327" s="57" t="s">
        <v>49</v>
      </c>
      <c r="C1327" s="57" t="s">
        <v>3136</v>
      </c>
      <c r="D1327" s="57" t="s">
        <v>3137</v>
      </c>
      <c r="E1327" s="57" t="s">
        <v>275</v>
      </c>
      <c r="F1327" s="57" t="s">
        <v>3138</v>
      </c>
    </row>
    <row r="1328" spans="1:6" x14ac:dyDescent="0.35">
      <c r="A1328" s="57" t="s">
        <v>3106</v>
      </c>
      <c r="B1328" s="57" t="s">
        <v>49</v>
      </c>
      <c r="C1328" s="57" t="s">
        <v>3139</v>
      </c>
      <c r="D1328" s="57" t="s">
        <v>3140</v>
      </c>
      <c r="E1328" s="57" t="s">
        <v>10</v>
      </c>
      <c r="F1328" s="57" t="s">
        <v>3141</v>
      </c>
    </row>
    <row r="1329" spans="1:6" x14ac:dyDescent="0.35">
      <c r="A1329" s="57" t="s">
        <v>3106</v>
      </c>
      <c r="B1329" s="57" t="s">
        <v>49</v>
      </c>
      <c r="C1329" s="57" t="s">
        <v>3142</v>
      </c>
      <c r="D1329" s="57" t="s">
        <v>3143</v>
      </c>
      <c r="E1329" s="57" t="s">
        <v>10</v>
      </c>
      <c r="F1329" s="57" t="s">
        <v>3144</v>
      </c>
    </row>
    <row r="1330" spans="1:6" x14ac:dyDescent="0.35">
      <c r="A1330" s="57" t="s">
        <v>3106</v>
      </c>
      <c r="B1330" s="57" t="s">
        <v>49</v>
      </c>
      <c r="C1330" s="57" t="s">
        <v>3145</v>
      </c>
      <c r="D1330" s="57" t="s">
        <v>3146</v>
      </c>
      <c r="E1330" s="57" t="s">
        <v>10</v>
      </c>
      <c r="F1330" s="57" t="s">
        <v>3147</v>
      </c>
    </row>
    <row r="1331" spans="1:6" x14ac:dyDescent="0.35">
      <c r="A1331" s="57" t="s">
        <v>3106</v>
      </c>
      <c r="B1331" s="57" t="s">
        <v>49</v>
      </c>
      <c r="C1331" s="57" t="s">
        <v>3148</v>
      </c>
      <c r="D1331" s="57" t="s">
        <v>3149</v>
      </c>
      <c r="E1331" s="57" t="s">
        <v>10</v>
      </c>
      <c r="F1331" s="57" t="s">
        <v>3150</v>
      </c>
    </row>
    <row r="1332" spans="1:6" x14ac:dyDescent="0.35">
      <c r="A1332" s="57" t="s">
        <v>3106</v>
      </c>
      <c r="B1332" s="57" t="s">
        <v>49</v>
      </c>
      <c r="C1332" s="57" t="s">
        <v>3151</v>
      </c>
      <c r="D1332" s="57" t="s">
        <v>3152</v>
      </c>
      <c r="E1332" s="57" t="s">
        <v>10</v>
      </c>
      <c r="F1332" s="57" t="s">
        <v>3153</v>
      </c>
    </row>
    <row r="1333" spans="1:6" x14ac:dyDescent="0.35">
      <c r="A1333" s="57" t="s">
        <v>3106</v>
      </c>
      <c r="B1333" s="57" t="s">
        <v>49</v>
      </c>
      <c r="C1333" s="57" t="s">
        <v>3154</v>
      </c>
      <c r="D1333" s="57" t="s">
        <v>3155</v>
      </c>
      <c r="E1333" s="57" t="s">
        <v>10</v>
      </c>
      <c r="F1333" s="57" t="s">
        <v>3156</v>
      </c>
    </row>
    <row r="1334" spans="1:6" x14ac:dyDescent="0.35">
      <c r="A1334" s="57" t="s">
        <v>3106</v>
      </c>
      <c r="B1334" s="57" t="s">
        <v>49</v>
      </c>
      <c r="C1334" s="57" t="s">
        <v>3157</v>
      </c>
      <c r="D1334" s="57" t="s">
        <v>3158</v>
      </c>
      <c r="E1334" s="57" t="s">
        <v>10</v>
      </c>
      <c r="F1334" s="57" t="s">
        <v>3159</v>
      </c>
    </row>
    <row r="1335" spans="1:6" x14ac:dyDescent="0.35">
      <c r="A1335" s="57" t="s">
        <v>3106</v>
      </c>
      <c r="B1335" s="57" t="s">
        <v>49</v>
      </c>
      <c r="C1335" s="57" t="s">
        <v>441</v>
      </c>
      <c r="D1335" s="57" t="s">
        <v>3160</v>
      </c>
      <c r="E1335" s="57" t="s">
        <v>10</v>
      </c>
      <c r="F1335" s="57" t="s">
        <v>3161</v>
      </c>
    </row>
    <row r="1336" spans="1:6" x14ac:dyDescent="0.35">
      <c r="A1336" s="57" t="s">
        <v>3106</v>
      </c>
      <c r="B1336" s="57" t="s">
        <v>49</v>
      </c>
      <c r="C1336" s="57" t="s">
        <v>3162</v>
      </c>
      <c r="D1336" s="57" t="s">
        <v>3163</v>
      </c>
      <c r="E1336" s="57" t="s">
        <v>10</v>
      </c>
      <c r="F1336" s="57" t="s">
        <v>3164</v>
      </c>
    </row>
    <row r="1337" spans="1:6" x14ac:dyDescent="0.35">
      <c r="A1337" s="57" t="s">
        <v>3106</v>
      </c>
      <c r="B1337" s="57" t="s">
        <v>49</v>
      </c>
      <c r="C1337" s="57" t="s">
        <v>3165</v>
      </c>
      <c r="D1337" s="57" t="s">
        <v>3166</v>
      </c>
      <c r="E1337" s="57" t="s">
        <v>10</v>
      </c>
      <c r="F1337" s="57" t="s">
        <v>3167</v>
      </c>
    </row>
    <row r="1338" spans="1:6" x14ac:dyDescent="0.35">
      <c r="A1338" s="57" t="s">
        <v>3106</v>
      </c>
      <c r="B1338" s="57" t="s">
        <v>49</v>
      </c>
      <c r="C1338" s="57" t="s">
        <v>3168</v>
      </c>
      <c r="D1338" s="57" t="s">
        <v>3169</v>
      </c>
      <c r="E1338" s="57" t="s">
        <v>10</v>
      </c>
      <c r="F1338" s="57" t="s">
        <v>3170</v>
      </c>
    </row>
    <row r="1339" spans="1:6" x14ac:dyDescent="0.35">
      <c r="A1339" s="57" t="s">
        <v>3106</v>
      </c>
      <c r="B1339" s="57" t="s">
        <v>62</v>
      </c>
      <c r="C1339" s="57" t="s">
        <v>3171</v>
      </c>
      <c r="D1339" s="57" t="s">
        <v>3172</v>
      </c>
      <c r="E1339" s="57" t="s">
        <v>10</v>
      </c>
      <c r="F1339" s="57" t="s">
        <v>3173</v>
      </c>
    </row>
    <row r="1340" spans="1:6" x14ac:dyDescent="0.35">
      <c r="A1340" s="57" t="s">
        <v>3106</v>
      </c>
      <c r="B1340" s="57" t="s">
        <v>62</v>
      </c>
      <c r="C1340" s="57" t="s">
        <v>3174</v>
      </c>
      <c r="D1340" s="57" t="s">
        <v>3175</v>
      </c>
      <c r="E1340" s="57" t="s">
        <v>10</v>
      </c>
      <c r="F1340" s="57" t="s">
        <v>3176</v>
      </c>
    </row>
    <row r="1341" spans="1:6" x14ac:dyDescent="0.35">
      <c r="A1341" s="57" t="s">
        <v>3106</v>
      </c>
      <c r="B1341" s="57" t="s">
        <v>62</v>
      </c>
      <c r="C1341" s="57" t="s">
        <v>3177</v>
      </c>
      <c r="D1341" s="57" t="s">
        <v>3178</v>
      </c>
      <c r="E1341" s="57" t="s">
        <v>10</v>
      </c>
      <c r="F1341" s="57" t="s">
        <v>3179</v>
      </c>
    </row>
    <row r="1342" spans="1:6" x14ac:dyDescent="0.35">
      <c r="A1342" s="57" t="s">
        <v>3106</v>
      </c>
      <c r="B1342" s="57" t="s">
        <v>62</v>
      </c>
      <c r="C1342" s="57" t="s">
        <v>3180</v>
      </c>
      <c r="D1342" s="57" t="s">
        <v>3181</v>
      </c>
      <c r="E1342" s="57" t="s">
        <v>10</v>
      </c>
      <c r="F1342" s="57" t="s">
        <v>3182</v>
      </c>
    </row>
    <row r="1343" spans="1:6" x14ac:dyDescent="0.35">
      <c r="A1343" s="57" t="s">
        <v>3106</v>
      </c>
      <c r="B1343" s="57" t="s">
        <v>62</v>
      </c>
      <c r="C1343" s="57" t="s">
        <v>3183</v>
      </c>
      <c r="D1343" s="57" t="s">
        <v>3184</v>
      </c>
      <c r="E1343" s="57" t="s">
        <v>10</v>
      </c>
      <c r="F1343" s="57" t="s">
        <v>3185</v>
      </c>
    </row>
    <row r="1344" spans="1:6" x14ac:dyDescent="0.35">
      <c r="A1344" s="57" t="s">
        <v>3106</v>
      </c>
      <c r="B1344" s="57" t="s">
        <v>72</v>
      </c>
      <c r="C1344" s="57" t="s">
        <v>3186</v>
      </c>
      <c r="D1344" s="57" t="s">
        <v>3187</v>
      </c>
      <c r="E1344" s="57" t="s">
        <v>10</v>
      </c>
      <c r="F1344" s="57" t="s">
        <v>3188</v>
      </c>
    </row>
    <row r="1345" spans="1:6" x14ac:dyDescent="0.35">
      <c r="A1345" s="57" t="s">
        <v>3106</v>
      </c>
      <c r="B1345" s="57" t="s">
        <v>72</v>
      </c>
      <c r="C1345" s="57" t="s">
        <v>3189</v>
      </c>
      <c r="D1345" s="57" t="s">
        <v>3190</v>
      </c>
      <c r="E1345" s="57" t="s">
        <v>10</v>
      </c>
      <c r="F1345" s="57" t="s">
        <v>3191</v>
      </c>
    </row>
    <row r="1346" spans="1:6" x14ac:dyDescent="0.35">
      <c r="A1346" s="57" t="s">
        <v>3106</v>
      </c>
      <c r="B1346" s="57" t="s">
        <v>72</v>
      </c>
      <c r="C1346" s="57" t="s">
        <v>3192</v>
      </c>
      <c r="D1346" s="57" t="s">
        <v>3193</v>
      </c>
      <c r="E1346" s="57" t="s">
        <v>10</v>
      </c>
      <c r="F1346" s="57" t="s">
        <v>3194</v>
      </c>
    </row>
    <row r="1347" spans="1:6" x14ac:dyDescent="0.35">
      <c r="A1347" s="57" t="s">
        <v>3106</v>
      </c>
      <c r="B1347" s="57" t="s">
        <v>72</v>
      </c>
      <c r="C1347" s="57" t="s">
        <v>3195</v>
      </c>
      <c r="D1347" s="57" t="s">
        <v>3196</v>
      </c>
      <c r="E1347" s="57" t="s">
        <v>10</v>
      </c>
      <c r="F1347" s="57" t="s">
        <v>3197</v>
      </c>
    </row>
    <row r="1348" spans="1:6" x14ac:dyDescent="0.35">
      <c r="A1348" s="57" t="s">
        <v>3106</v>
      </c>
      <c r="B1348" s="57" t="s">
        <v>78</v>
      </c>
      <c r="C1348" s="57" t="s">
        <v>3198</v>
      </c>
      <c r="D1348" s="57" t="s">
        <v>3199</v>
      </c>
      <c r="E1348" s="57" t="s">
        <v>10</v>
      </c>
      <c r="F1348" s="57" t="s">
        <v>3200</v>
      </c>
    </row>
    <row r="1349" spans="1:6" x14ac:dyDescent="0.35">
      <c r="A1349" s="57" t="s">
        <v>3106</v>
      </c>
      <c r="B1349" s="57" t="s">
        <v>78</v>
      </c>
      <c r="C1349" s="57" t="s">
        <v>3201</v>
      </c>
      <c r="D1349" s="57" t="s">
        <v>3202</v>
      </c>
      <c r="E1349" s="57" t="s">
        <v>275</v>
      </c>
      <c r="F1349" s="57" t="s">
        <v>3203</v>
      </c>
    </row>
    <row r="1350" spans="1:6" x14ac:dyDescent="0.35">
      <c r="A1350" s="57" t="s">
        <v>3204</v>
      </c>
      <c r="B1350" s="57" t="s">
        <v>7</v>
      </c>
      <c r="C1350" s="57" t="s">
        <v>8</v>
      </c>
      <c r="D1350" s="57" t="s">
        <v>3205</v>
      </c>
      <c r="E1350" s="57" t="s">
        <v>10</v>
      </c>
      <c r="F1350" s="57" t="s">
        <v>3206</v>
      </c>
    </row>
    <row r="1351" spans="1:6" x14ac:dyDescent="0.35">
      <c r="A1351" s="57" t="s">
        <v>3204</v>
      </c>
      <c r="B1351" s="57" t="s">
        <v>12</v>
      </c>
      <c r="C1351" s="57" t="s">
        <v>13</v>
      </c>
      <c r="D1351" s="57" t="s">
        <v>242</v>
      </c>
      <c r="E1351" s="57" t="s">
        <v>10</v>
      </c>
      <c r="F1351" s="57" t="s">
        <v>3207</v>
      </c>
    </row>
    <row r="1352" spans="1:6" x14ac:dyDescent="0.35">
      <c r="A1352" s="57" t="s">
        <v>3204</v>
      </c>
      <c r="B1352" s="57" t="s">
        <v>12</v>
      </c>
      <c r="C1352" s="57" t="s">
        <v>16</v>
      </c>
      <c r="D1352" s="57" t="s">
        <v>3208</v>
      </c>
      <c r="E1352" s="57" t="s">
        <v>10</v>
      </c>
      <c r="F1352" s="57" t="s">
        <v>3209</v>
      </c>
    </row>
    <row r="1353" spans="1:6" x14ac:dyDescent="0.35">
      <c r="A1353" s="57" t="s">
        <v>3204</v>
      </c>
      <c r="B1353" s="57" t="s">
        <v>12</v>
      </c>
      <c r="C1353" s="57" t="s">
        <v>19</v>
      </c>
      <c r="D1353" s="57" t="s">
        <v>953</v>
      </c>
      <c r="E1353" s="57" t="s">
        <v>10</v>
      </c>
      <c r="F1353" s="57" t="s">
        <v>3210</v>
      </c>
    </row>
    <row r="1354" spans="1:6" x14ac:dyDescent="0.35">
      <c r="A1354" s="57" t="s">
        <v>3204</v>
      </c>
      <c r="B1354" s="57" t="s">
        <v>12</v>
      </c>
      <c r="C1354" s="57" t="s">
        <v>22</v>
      </c>
      <c r="D1354" s="57" t="s">
        <v>3211</v>
      </c>
      <c r="E1354" s="57" t="s">
        <v>10</v>
      </c>
      <c r="F1354" s="57" t="s">
        <v>3212</v>
      </c>
    </row>
    <row r="1355" spans="1:6" x14ac:dyDescent="0.35">
      <c r="A1355" s="57" t="s">
        <v>3204</v>
      </c>
      <c r="B1355" s="57" t="s">
        <v>12</v>
      </c>
      <c r="C1355" s="57" t="s">
        <v>25</v>
      </c>
      <c r="D1355" s="57" t="s">
        <v>111</v>
      </c>
      <c r="E1355" s="57" t="s">
        <v>10</v>
      </c>
      <c r="F1355" s="57" t="s">
        <v>3213</v>
      </c>
    </row>
    <row r="1356" spans="1:6" x14ac:dyDescent="0.35">
      <c r="A1356" s="57" t="s">
        <v>3204</v>
      </c>
      <c r="B1356" s="57" t="s">
        <v>12</v>
      </c>
      <c r="C1356" s="57" t="s">
        <v>28</v>
      </c>
      <c r="D1356" s="57" t="s">
        <v>2361</v>
      </c>
      <c r="E1356" s="57" t="s">
        <v>10</v>
      </c>
      <c r="F1356" s="57" t="s">
        <v>3214</v>
      </c>
    </row>
    <row r="1357" spans="1:6" x14ac:dyDescent="0.35">
      <c r="A1357" s="57" t="s">
        <v>3204</v>
      </c>
      <c r="B1357" s="57" t="s">
        <v>12</v>
      </c>
      <c r="C1357" s="57" t="s">
        <v>31</v>
      </c>
      <c r="D1357" s="57" t="s">
        <v>675</v>
      </c>
      <c r="E1357" s="57" t="s">
        <v>10</v>
      </c>
      <c r="F1357" s="57" t="s">
        <v>3215</v>
      </c>
    </row>
    <row r="1358" spans="1:6" x14ac:dyDescent="0.35">
      <c r="A1358" s="57" t="s">
        <v>3204</v>
      </c>
      <c r="B1358" s="57" t="s">
        <v>12</v>
      </c>
      <c r="C1358" s="57" t="s">
        <v>34</v>
      </c>
      <c r="D1358" s="57" t="s">
        <v>47</v>
      </c>
      <c r="E1358" s="57" t="s">
        <v>10</v>
      </c>
      <c r="F1358" s="57" t="s">
        <v>3216</v>
      </c>
    </row>
    <row r="1359" spans="1:6" x14ac:dyDescent="0.35">
      <c r="A1359" s="57" t="s">
        <v>3204</v>
      </c>
      <c r="B1359" s="57" t="s">
        <v>12</v>
      </c>
      <c r="C1359" s="57" t="s">
        <v>37</v>
      </c>
      <c r="D1359" s="57" t="s">
        <v>127</v>
      </c>
      <c r="E1359" s="57" t="s">
        <v>10</v>
      </c>
      <c r="F1359" s="57" t="s">
        <v>3217</v>
      </c>
    </row>
    <row r="1360" spans="1:6" x14ac:dyDescent="0.35">
      <c r="A1360" s="57" t="s">
        <v>3204</v>
      </c>
      <c r="B1360" s="57" t="s">
        <v>49</v>
      </c>
      <c r="C1360" s="57" t="s">
        <v>3218</v>
      </c>
      <c r="D1360" s="57" t="s">
        <v>3219</v>
      </c>
      <c r="E1360" s="57" t="s">
        <v>10</v>
      </c>
      <c r="F1360" s="57" t="s">
        <v>3220</v>
      </c>
    </row>
    <row r="1361" spans="1:6" x14ac:dyDescent="0.35">
      <c r="A1361" s="57" t="s">
        <v>3204</v>
      </c>
      <c r="B1361" s="57" t="s">
        <v>49</v>
      </c>
      <c r="C1361" s="57" t="s">
        <v>3221</v>
      </c>
      <c r="D1361" s="57" t="s">
        <v>3222</v>
      </c>
      <c r="E1361" s="57" t="s">
        <v>10</v>
      </c>
      <c r="F1361" s="57" t="s">
        <v>3223</v>
      </c>
    </row>
    <row r="1362" spans="1:6" x14ac:dyDescent="0.35">
      <c r="A1362" s="57" t="s">
        <v>3204</v>
      </c>
      <c r="B1362" s="57" t="s">
        <v>49</v>
      </c>
      <c r="C1362" s="57" t="s">
        <v>3224</v>
      </c>
      <c r="D1362" s="57" t="s">
        <v>3225</v>
      </c>
      <c r="E1362" s="57" t="s">
        <v>10</v>
      </c>
      <c r="F1362" s="57" t="s">
        <v>3226</v>
      </c>
    </row>
    <row r="1363" spans="1:6" x14ac:dyDescent="0.35">
      <c r="A1363" s="57" t="s">
        <v>3204</v>
      </c>
      <c r="B1363" s="57" t="s">
        <v>49</v>
      </c>
      <c r="C1363" s="57" t="s">
        <v>3227</v>
      </c>
      <c r="D1363" s="57" t="s">
        <v>3228</v>
      </c>
      <c r="E1363" s="57" t="s">
        <v>10</v>
      </c>
      <c r="F1363" s="57" t="s">
        <v>3229</v>
      </c>
    </row>
    <row r="1364" spans="1:6" x14ac:dyDescent="0.35">
      <c r="A1364" s="57" t="s">
        <v>3204</v>
      </c>
      <c r="B1364" s="57" t="s">
        <v>49</v>
      </c>
      <c r="C1364" s="57" t="s">
        <v>3230</v>
      </c>
      <c r="D1364" s="57" t="s">
        <v>3231</v>
      </c>
      <c r="E1364" s="57" t="s">
        <v>10</v>
      </c>
      <c r="F1364" s="57" t="s">
        <v>3232</v>
      </c>
    </row>
    <row r="1365" spans="1:6" x14ac:dyDescent="0.35">
      <c r="A1365" s="57" t="s">
        <v>3204</v>
      </c>
      <c r="B1365" s="57" t="s">
        <v>49</v>
      </c>
      <c r="C1365" s="57" t="s">
        <v>3233</v>
      </c>
      <c r="D1365" s="57" t="s">
        <v>3234</v>
      </c>
      <c r="E1365" s="57" t="s">
        <v>10</v>
      </c>
      <c r="F1365" s="57" t="s">
        <v>3235</v>
      </c>
    </row>
    <row r="1366" spans="1:6" x14ac:dyDescent="0.35">
      <c r="A1366" s="57" t="s">
        <v>3204</v>
      </c>
      <c r="B1366" s="57" t="s">
        <v>49</v>
      </c>
      <c r="C1366" s="57" t="s">
        <v>3236</v>
      </c>
      <c r="D1366" s="57" t="s">
        <v>3237</v>
      </c>
      <c r="E1366" s="57" t="s">
        <v>10</v>
      </c>
      <c r="F1366" s="57" t="s">
        <v>3238</v>
      </c>
    </row>
    <row r="1367" spans="1:6" x14ac:dyDescent="0.35">
      <c r="A1367" s="57" t="s">
        <v>3204</v>
      </c>
      <c r="B1367" s="57" t="s">
        <v>49</v>
      </c>
      <c r="C1367" s="57" t="s">
        <v>3239</v>
      </c>
      <c r="D1367" s="57" t="s">
        <v>3240</v>
      </c>
      <c r="E1367" s="57" t="s">
        <v>10</v>
      </c>
      <c r="F1367" s="57" t="s">
        <v>3241</v>
      </c>
    </row>
    <row r="1368" spans="1:6" x14ac:dyDescent="0.35">
      <c r="A1368" s="57" t="s">
        <v>3204</v>
      </c>
      <c r="B1368" s="57" t="s">
        <v>49</v>
      </c>
      <c r="C1368" s="57" t="s">
        <v>3242</v>
      </c>
      <c r="D1368" s="57" t="s">
        <v>3243</v>
      </c>
      <c r="E1368" s="57" t="s">
        <v>10</v>
      </c>
      <c r="F1368" s="57" t="s">
        <v>3244</v>
      </c>
    </row>
    <row r="1369" spans="1:6" x14ac:dyDescent="0.35">
      <c r="A1369" s="57" t="s">
        <v>3204</v>
      </c>
      <c r="B1369" s="57" t="s">
        <v>49</v>
      </c>
      <c r="C1369" s="57" t="s">
        <v>3245</v>
      </c>
      <c r="D1369" s="57" t="s">
        <v>3246</v>
      </c>
      <c r="E1369" s="57" t="s">
        <v>10</v>
      </c>
      <c r="F1369" s="57" t="s">
        <v>3247</v>
      </c>
    </row>
    <row r="1370" spans="1:6" x14ac:dyDescent="0.35">
      <c r="A1370" s="57" t="s">
        <v>3204</v>
      </c>
      <c r="B1370" s="57" t="s">
        <v>49</v>
      </c>
      <c r="C1370" s="57" t="s">
        <v>3248</v>
      </c>
      <c r="D1370" s="57" t="s">
        <v>3249</v>
      </c>
      <c r="E1370" s="57" t="s">
        <v>10</v>
      </c>
      <c r="F1370" s="57" t="s">
        <v>3250</v>
      </c>
    </row>
    <row r="1371" spans="1:6" x14ac:dyDescent="0.35">
      <c r="A1371" s="57" t="s">
        <v>3204</v>
      </c>
      <c r="B1371" s="57" t="s">
        <v>49</v>
      </c>
      <c r="C1371" s="57" t="s">
        <v>581</v>
      </c>
      <c r="D1371" s="57" t="s">
        <v>3251</v>
      </c>
      <c r="E1371" s="57" t="s">
        <v>10</v>
      </c>
      <c r="F1371" s="57" t="s">
        <v>3252</v>
      </c>
    </row>
    <row r="1372" spans="1:6" x14ac:dyDescent="0.35">
      <c r="A1372" s="57" t="s">
        <v>3204</v>
      </c>
      <c r="B1372" s="57" t="s">
        <v>62</v>
      </c>
      <c r="C1372" s="57" t="s">
        <v>3253</v>
      </c>
      <c r="D1372" s="57" t="s">
        <v>3254</v>
      </c>
      <c r="E1372" s="57" t="s">
        <v>10</v>
      </c>
      <c r="F1372" s="57" t="s">
        <v>3255</v>
      </c>
    </row>
    <row r="1373" spans="1:6" x14ac:dyDescent="0.35">
      <c r="A1373" s="57" t="s">
        <v>3204</v>
      </c>
      <c r="B1373" s="57" t="s">
        <v>62</v>
      </c>
      <c r="C1373" s="57" t="s">
        <v>3256</v>
      </c>
      <c r="D1373" s="57" t="s">
        <v>3257</v>
      </c>
      <c r="E1373" s="57" t="s">
        <v>10</v>
      </c>
      <c r="F1373" s="57" t="s">
        <v>3258</v>
      </c>
    </row>
    <row r="1374" spans="1:6" x14ac:dyDescent="0.35">
      <c r="A1374" s="57" t="s">
        <v>3204</v>
      </c>
      <c r="B1374" s="57" t="s">
        <v>62</v>
      </c>
      <c r="C1374" s="57" t="s">
        <v>3259</v>
      </c>
      <c r="D1374" s="57" t="s">
        <v>3260</v>
      </c>
      <c r="E1374" s="57" t="s">
        <v>10</v>
      </c>
      <c r="F1374" s="57" t="s">
        <v>3261</v>
      </c>
    </row>
    <row r="1375" spans="1:6" x14ac:dyDescent="0.35">
      <c r="A1375" s="57" t="s">
        <v>3204</v>
      </c>
      <c r="B1375" s="57" t="s">
        <v>62</v>
      </c>
      <c r="C1375" s="57" t="s">
        <v>3262</v>
      </c>
      <c r="D1375" s="57" t="s">
        <v>3263</v>
      </c>
      <c r="E1375" s="57" t="s">
        <v>10</v>
      </c>
      <c r="F1375" s="57" t="s">
        <v>3264</v>
      </c>
    </row>
    <row r="1376" spans="1:6" x14ac:dyDescent="0.35">
      <c r="A1376" s="57" t="s">
        <v>3204</v>
      </c>
      <c r="B1376" s="57" t="s">
        <v>62</v>
      </c>
      <c r="C1376" s="57" t="s">
        <v>3265</v>
      </c>
      <c r="D1376" s="57" t="s">
        <v>3266</v>
      </c>
      <c r="E1376" s="57" t="s">
        <v>10</v>
      </c>
      <c r="F1376" s="57" t="s">
        <v>3267</v>
      </c>
    </row>
    <row r="1377" spans="1:6" x14ac:dyDescent="0.35">
      <c r="A1377" s="57" t="s">
        <v>3204</v>
      </c>
      <c r="B1377" s="57" t="s">
        <v>62</v>
      </c>
      <c r="C1377" s="57" t="s">
        <v>3268</v>
      </c>
      <c r="D1377" s="57" t="s">
        <v>3269</v>
      </c>
      <c r="E1377" s="57" t="s">
        <v>10</v>
      </c>
      <c r="F1377" s="57" t="s">
        <v>3270</v>
      </c>
    </row>
    <row r="1378" spans="1:6" x14ac:dyDescent="0.35">
      <c r="A1378" s="57" t="s">
        <v>3204</v>
      </c>
      <c r="B1378" s="57" t="s">
        <v>62</v>
      </c>
      <c r="C1378" s="57" t="s">
        <v>3271</v>
      </c>
      <c r="D1378" s="57" t="s">
        <v>3272</v>
      </c>
      <c r="E1378" s="57" t="s">
        <v>10</v>
      </c>
      <c r="F1378" s="57" t="s">
        <v>3273</v>
      </c>
    </row>
    <row r="1379" spans="1:6" x14ac:dyDescent="0.35">
      <c r="A1379" s="57" t="s">
        <v>3204</v>
      </c>
      <c r="B1379" s="57" t="s">
        <v>62</v>
      </c>
      <c r="C1379" s="57" t="s">
        <v>3274</v>
      </c>
      <c r="D1379" s="57" t="s">
        <v>3275</v>
      </c>
      <c r="E1379" s="57" t="s">
        <v>10</v>
      </c>
      <c r="F1379" s="57" t="s">
        <v>3276</v>
      </c>
    </row>
    <row r="1380" spans="1:6" x14ac:dyDescent="0.35">
      <c r="A1380" s="57" t="s">
        <v>3204</v>
      </c>
      <c r="B1380" s="57" t="s">
        <v>62</v>
      </c>
      <c r="C1380" s="57" t="s">
        <v>3277</v>
      </c>
      <c r="D1380" s="57" t="s">
        <v>3278</v>
      </c>
      <c r="E1380" s="57" t="s">
        <v>10</v>
      </c>
      <c r="F1380" s="57" t="s">
        <v>3279</v>
      </c>
    </row>
    <row r="1381" spans="1:6" x14ac:dyDescent="0.35">
      <c r="A1381" s="57" t="s">
        <v>3204</v>
      </c>
      <c r="B1381" s="57" t="s">
        <v>62</v>
      </c>
      <c r="C1381" s="57" t="s">
        <v>3280</v>
      </c>
      <c r="D1381" s="57" t="s">
        <v>3281</v>
      </c>
      <c r="E1381" s="57" t="s">
        <v>10</v>
      </c>
      <c r="F1381" s="57" t="s">
        <v>3282</v>
      </c>
    </row>
    <row r="1382" spans="1:6" x14ac:dyDescent="0.35">
      <c r="A1382" s="57" t="s">
        <v>3204</v>
      </c>
      <c r="B1382" s="57" t="s">
        <v>62</v>
      </c>
      <c r="C1382" s="57" t="s">
        <v>3283</v>
      </c>
      <c r="D1382" s="57" t="s">
        <v>3284</v>
      </c>
      <c r="E1382" s="57" t="s">
        <v>10</v>
      </c>
      <c r="F1382" s="57" t="s">
        <v>3285</v>
      </c>
    </row>
    <row r="1383" spans="1:6" x14ac:dyDescent="0.35">
      <c r="A1383" s="57" t="s">
        <v>3204</v>
      </c>
      <c r="B1383" s="57" t="s">
        <v>72</v>
      </c>
      <c r="C1383" s="57" t="s">
        <v>3286</v>
      </c>
      <c r="D1383" s="57" t="s">
        <v>3287</v>
      </c>
      <c r="E1383" s="57" t="s">
        <v>10</v>
      </c>
      <c r="F1383" s="57" t="s">
        <v>3288</v>
      </c>
    </row>
    <row r="1384" spans="1:6" x14ac:dyDescent="0.35">
      <c r="A1384" s="57" t="s">
        <v>3204</v>
      </c>
      <c r="B1384" s="57" t="s">
        <v>72</v>
      </c>
      <c r="C1384" s="57" t="s">
        <v>3289</v>
      </c>
      <c r="D1384" s="57" t="s">
        <v>3290</v>
      </c>
      <c r="E1384" s="57" t="s">
        <v>10</v>
      </c>
      <c r="F1384" s="57" t="s">
        <v>3291</v>
      </c>
    </row>
    <row r="1385" spans="1:6" x14ac:dyDescent="0.35">
      <c r="A1385" s="57" t="s">
        <v>3204</v>
      </c>
      <c r="B1385" s="57" t="s">
        <v>78</v>
      </c>
      <c r="C1385" s="57" t="s">
        <v>3292</v>
      </c>
      <c r="D1385" s="57" t="s">
        <v>3293</v>
      </c>
      <c r="E1385" s="57" t="s">
        <v>10</v>
      </c>
      <c r="F1385" s="57" t="s">
        <v>3294</v>
      </c>
    </row>
    <row r="1386" spans="1:6" x14ac:dyDescent="0.35">
      <c r="A1386" s="57" t="s">
        <v>3204</v>
      </c>
      <c r="B1386" s="57" t="s">
        <v>78</v>
      </c>
      <c r="C1386" s="57" t="s">
        <v>3295</v>
      </c>
      <c r="D1386" s="57" t="s">
        <v>3296</v>
      </c>
      <c r="E1386" s="57" t="s">
        <v>10</v>
      </c>
      <c r="F1386" s="57" t="s">
        <v>3297</v>
      </c>
    </row>
    <row r="1387" spans="1:6" x14ac:dyDescent="0.35">
      <c r="A1387" s="57" t="s">
        <v>3204</v>
      </c>
      <c r="B1387" s="57" t="s">
        <v>78</v>
      </c>
      <c r="C1387" s="57" t="s">
        <v>3298</v>
      </c>
      <c r="D1387" s="57" t="s">
        <v>3299</v>
      </c>
      <c r="E1387" s="57" t="s">
        <v>10</v>
      </c>
      <c r="F1387" s="57" t="s">
        <v>3300</v>
      </c>
    </row>
    <row r="1388" spans="1:6" x14ac:dyDescent="0.35">
      <c r="A1388" s="57" t="s">
        <v>3204</v>
      </c>
      <c r="B1388" s="57" t="s">
        <v>78</v>
      </c>
      <c r="C1388" s="57" t="s">
        <v>3301</v>
      </c>
      <c r="D1388" s="57" t="s">
        <v>3302</v>
      </c>
      <c r="E1388" s="57" t="s">
        <v>10</v>
      </c>
      <c r="F1388" s="57" t="s">
        <v>3303</v>
      </c>
    </row>
    <row r="1389" spans="1:6" x14ac:dyDescent="0.35">
      <c r="A1389" s="57" t="s">
        <v>3204</v>
      </c>
      <c r="B1389" s="57" t="s">
        <v>78</v>
      </c>
      <c r="C1389" s="57" t="s">
        <v>3304</v>
      </c>
      <c r="D1389" s="57" t="s">
        <v>3305</v>
      </c>
      <c r="E1389" s="57" t="s">
        <v>10</v>
      </c>
      <c r="F1389" s="57" t="s">
        <v>3306</v>
      </c>
    </row>
    <row r="1390" spans="1:6" x14ac:dyDescent="0.35">
      <c r="A1390" s="57" t="s">
        <v>3204</v>
      </c>
      <c r="B1390" s="57" t="s">
        <v>78</v>
      </c>
      <c r="C1390" s="57" t="s">
        <v>3307</v>
      </c>
      <c r="D1390" s="57" t="s">
        <v>3308</v>
      </c>
      <c r="E1390" s="57" t="s">
        <v>10</v>
      </c>
      <c r="F1390" s="57" t="s">
        <v>3309</v>
      </c>
    </row>
    <row r="1391" spans="1:6" x14ac:dyDescent="0.35">
      <c r="A1391" s="57" t="s">
        <v>3204</v>
      </c>
      <c r="B1391" s="57" t="s">
        <v>78</v>
      </c>
      <c r="C1391" s="57" t="s">
        <v>3310</v>
      </c>
      <c r="D1391" s="57" t="s">
        <v>3311</v>
      </c>
      <c r="E1391" s="57" t="s">
        <v>10</v>
      </c>
      <c r="F1391" s="57" t="s">
        <v>3312</v>
      </c>
    </row>
    <row r="1392" spans="1:6" x14ac:dyDescent="0.35">
      <c r="A1392" s="57" t="s">
        <v>3204</v>
      </c>
      <c r="B1392" s="57" t="s">
        <v>78</v>
      </c>
      <c r="C1392" s="57" t="s">
        <v>3313</v>
      </c>
      <c r="D1392" s="57" t="s">
        <v>3314</v>
      </c>
      <c r="E1392" s="57" t="s">
        <v>10</v>
      </c>
      <c r="F1392" s="57" t="s">
        <v>3315</v>
      </c>
    </row>
    <row r="1393" spans="1:6" x14ac:dyDescent="0.35">
      <c r="A1393" s="57" t="s">
        <v>3204</v>
      </c>
      <c r="B1393" s="57" t="s">
        <v>78</v>
      </c>
      <c r="C1393" s="57" t="s">
        <v>3316</v>
      </c>
      <c r="D1393" s="57" t="s">
        <v>3317</v>
      </c>
      <c r="E1393" s="57" t="s">
        <v>10</v>
      </c>
      <c r="F1393" s="57" t="s">
        <v>3318</v>
      </c>
    </row>
    <row r="1394" spans="1:6" x14ac:dyDescent="0.35">
      <c r="A1394" s="57" t="s">
        <v>3204</v>
      </c>
      <c r="B1394" s="57" t="s">
        <v>78</v>
      </c>
      <c r="C1394" s="57" t="s">
        <v>3319</v>
      </c>
      <c r="D1394" s="57" t="s">
        <v>3320</v>
      </c>
      <c r="E1394" s="57" t="s">
        <v>10</v>
      </c>
      <c r="F1394" s="57" t="s">
        <v>3321</v>
      </c>
    </row>
    <row r="1395" spans="1:6" x14ac:dyDescent="0.35">
      <c r="A1395" s="57" t="s">
        <v>3322</v>
      </c>
      <c r="B1395" s="57" t="s">
        <v>7</v>
      </c>
      <c r="C1395" s="57" t="s">
        <v>8</v>
      </c>
      <c r="D1395" s="57" t="s">
        <v>3323</v>
      </c>
      <c r="E1395" s="57" t="s">
        <v>10</v>
      </c>
      <c r="F1395" s="57" t="s">
        <v>3324</v>
      </c>
    </row>
    <row r="1396" spans="1:6" x14ac:dyDescent="0.35">
      <c r="A1396" s="57" t="s">
        <v>3322</v>
      </c>
      <c r="B1396" s="57" t="s">
        <v>12</v>
      </c>
      <c r="C1396" s="57" t="s">
        <v>13</v>
      </c>
      <c r="D1396" s="57" t="s">
        <v>3325</v>
      </c>
      <c r="E1396" s="57" t="s">
        <v>10</v>
      </c>
      <c r="F1396" s="57" t="s">
        <v>3326</v>
      </c>
    </row>
    <row r="1397" spans="1:6" x14ac:dyDescent="0.35">
      <c r="A1397" s="57" t="s">
        <v>3322</v>
      </c>
      <c r="B1397" s="57" t="s">
        <v>12</v>
      </c>
      <c r="C1397" s="57" t="s">
        <v>16</v>
      </c>
      <c r="D1397" s="57" t="s">
        <v>242</v>
      </c>
      <c r="E1397" s="57" t="s">
        <v>10</v>
      </c>
      <c r="F1397" s="57" t="s">
        <v>3327</v>
      </c>
    </row>
    <row r="1398" spans="1:6" x14ac:dyDescent="0.35">
      <c r="A1398" s="57" t="s">
        <v>3322</v>
      </c>
      <c r="B1398" s="57" t="s">
        <v>12</v>
      </c>
      <c r="C1398" s="57" t="s">
        <v>19</v>
      </c>
      <c r="D1398" s="57" t="s">
        <v>194</v>
      </c>
      <c r="E1398" s="57" t="s">
        <v>10</v>
      </c>
      <c r="F1398" s="57" t="s">
        <v>3328</v>
      </c>
    </row>
    <row r="1399" spans="1:6" x14ac:dyDescent="0.35">
      <c r="A1399" s="57" t="s">
        <v>3322</v>
      </c>
      <c r="B1399" s="57" t="s">
        <v>12</v>
      </c>
      <c r="C1399" s="57" t="s">
        <v>22</v>
      </c>
      <c r="D1399" s="57" t="s">
        <v>1550</v>
      </c>
      <c r="E1399" s="57" t="s">
        <v>10</v>
      </c>
      <c r="F1399" s="57" t="s">
        <v>3329</v>
      </c>
    </row>
    <row r="1400" spans="1:6" x14ac:dyDescent="0.35">
      <c r="A1400" s="57" t="s">
        <v>3322</v>
      </c>
      <c r="B1400" s="57" t="s">
        <v>12</v>
      </c>
      <c r="C1400" s="57" t="s">
        <v>25</v>
      </c>
      <c r="D1400" s="57" t="s">
        <v>2776</v>
      </c>
      <c r="E1400" s="57" t="s">
        <v>10</v>
      </c>
      <c r="F1400" s="57" t="s">
        <v>3330</v>
      </c>
    </row>
    <row r="1401" spans="1:6" x14ac:dyDescent="0.35">
      <c r="A1401" s="57" t="s">
        <v>3322</v>
      </c>
      <c r="B1401" s="57" t="s">
        <v>12</v>
      </c>
      <c r="C1401" s="57" t="s">
        <v>28</v>
      </c>
      <c r="D1401" s="57" t="s">
        <v>2167</v>
      </c>
      <c r="E1401" s="57" t="s">
        <v>10</v>
      </c>
      <c r="F1401" s="57" t="s">
        <v>3331</v>
      </c>
    </row>
    <row r="1402" spans="1:6" x14ac:dyDescent="0.35">
      <c r="A1402" s="57" t="s">
        <v>3322</v>
      </c>
      <c r="B1402" s="57" t="s">
        <v>12</v>
      </c>
      <c r="C1402" s="57" t="s">
        <v>31</v>
      </c>
      <c r="D1402" s="57" t="s">
        <v>420</v>
      </c>
      <c r="E1402" s="57" t="s">
        <v>10</v>
      </c>
      <c r="F1402" s="57" t="s">
        <v>3332</v>
      </c>
    </row>
    <row r="1403" spans="1:6" x14ac:dyDescent="0.35">
      <c r="A1403" s="57" t="s">
        <v>3322</v>
      </c>
      <c r="B1403" s="57" t="s">
        <v>12</v>
      </c>
      <c r="C1403" s="57" t="s">
        <v>34</v>
      </c>
      <c r="D1403" s="57" t="s">
        <v>41</v>
      </c>
      <c r="E1403" s="57" t="s">
        <v>10</v>
      </c>
      <c r="F1403" s="57" t="s">
        <v>3333</v>
      </c>
    </row>
    <row r="1404" spans="1:6" x14ac:dyDescent="0.35">
      <c r="A1404" s="57" t="s">
        <v>3322</v>
      </c>
      <c r="B1404" s="57" t="s">
        <v>12</v>
      </c>
      <c r="C1404" s="57" t="s">
        <v>37</v>
      </c>
      <c r="D1404" s="57" t="s">
        <v>3334</v>
      </c>
      <c r="E1404" s="57" t="s">
        <v>10</v>
      </c>
      <c r="F1404" s="57" t="s">
        <v>3335</v>
      </c>
    </row>
    <row r="1405" spans="1:6" x14ac:dyDescent="0.35">
      <c r="A1405" s="57" t="s">
        <v>3322</v>
      </c>
      <c r="B1405" s="57" t="s">
        <v>12</v>
      </c>
      <c r="C1405" s="57" t="s">
        <v>40</v>
      </c>
      <c r="D1405" s="57" t="s">
        <v>3336</v>
      </c>
      <c r="E1405" s="57" t="s">
        <v>10</v>
      </c>
      <c r="F1405" s="57" t="s">
        <v>3337</v>
      </c>
    </row>
    <row r="1406" spans="1:6" x14ac:dyDescent="0.35">
      <c r="A1406" s="57" t="s">
        <v>3322</v>
      </c>
      <c r="B1406" s="57" t="s">
        <v>49</v>
      </c>
      <c r="C1406" s="57" t="s">
        <v>3338</v>
      </c>
      <c r="D1406" s="57" t="s">
        <v>3339</v>
      </c>
      <c r="E1406" s="57" t="s">
        <v>10</v>
      </c>
      <c r="F1406" s="57" t="s">
        <v>3340</v>
      </c>
    </row>
    <row r="1407" spans="1:6" x14ac:dyDescent="0.35">
      <c r="A1407" s="57" t="s">
        <v>3322</v>
      </c>
      <c r="B1407" s="57" t="s">
        <v>49</v>
      </c>
      <c r="C1407" s="57" t="s">
        <v>488</v>
      </c>
      <c r="D1407" s="57" t="s">
        <v>3341</v>
      </c>
      <c r="E1407" s="57" t="s">
        <v>10</v>
      </c>
      <c r="F1407" s="57" t="s">
        <v>3342</v>
      </c>
    </row>
    <row r="1408" spans="1:6" x14ac:dyDescent="0.35">
      <c r="A1408" s="57" t="s">
        <v>3322</v>
      </c>
      <c r="B1408" s="57" t="s">
        <v>49</v>
      </c>
      <c r="C1408" s="57" t="s">
        <v>3343</v>
      </c>
      <c r="D1408" s="57" t="s">
        <v>3344</v>
      </c>
      <c r="E1408" s="57" t="s">
        <v>10</v>
      </c>
      <c r="F1408" s="57" t="s">
        <v>3345</v>
      </c>
    </row>
    <row r="1409" spans="1:6" x14ac:dyDescent="0.35">
      <c r="A1409" s="57" t="s">
        <v>3322</v>
      </c>
      <c r="B1409" s="57" t="s">
        <v>49</v>
      </c>
      <c r="C1409" s="57" t="s">
        <v>3346</v>
      </c>
      <c r="D1409" s="57" t="s">
        <v>3347</v>
      </c>
      <c r="E1409" s="57" t="s">
        <v>10</v>
      </c>
      <c r="F1409" s="57" t="s">
        <v>3348</v>
      </c>
    </row>
    <row r="1410" spans="1:6" x14ac:dyDescent="0.35">
      <c r="A1410" s="57" t="s">
        <v>3322</v>
      </c>
      <c r="B1410" s="57" t="s">
        <v>49</v>
      </c>
      <c r="C1410" s="57" t="s">
        <v>3349</v>
      </c>
      <c r="D1410" s="57" t="s">
        <v>3350</v>
      </c>
      <c r="E1410" s="57" t="s">
        <v>10</v>
      </c>
      <c r="F1410" s="57" t="s">
        <v>3351</v>
      </c>
    </row>
    <row r="1411" spans="1:6" x14ac:dyDescent="0.35">
      <c r="A1411" s="57" t="s">
        <v>3322</v>
      </c>
      <c r="B1411" s="57" t="s">
        <v>49</v>
      </c>
      <c r="C1411" s="57" t="s">
        <v>3352</v>
      </c>
      <c r="D1411" s="57" t="s">
        <v>3353</v>
      </c>
      <c r="E1411" s="57" t="s">
        <v>10</v>
      </c>
      <c r="F1411" s="57" t="s">
        <v>3354</v>
      </c>
    </row>
    <row r="1412" spans="1:6" x14ac:dyDescent="0.35">
      <c r="A1412" s="57" t="s">
        <v>3322</v>
      </c>
      <c r="B1412" s="57" t="s">
        <v>62</v>
      </c>
      <c r="C1412" s="57" t="s">
        <v>3355</v>
      </c>
      <c r="D1412" s="57" t="s">
        <v>3356</v>
      </c>
      <c r="E1412" s="57" t="s">
        <v>275</v>
      </c>
      <c r="F1412" s="57" t="s">
        <v>3357</v>
      </c>
    </row>
    <row r="1413" spans="1:6" x14ac:dyDescent="0.35">
      <c r="A1413" s="57" t="s">
        <v>3322</v>
      </c>
      <c r="B1413" s="57" t="s">
        <v>62</v>
      </c>
      <c r="C1413" s="57" t="s">
        <v>3358</v>
      </c>
      <c r="D1413" s="57" t="s">
        <v>3359</v>
      </c>
      <c r="E1413" s="57" t="s">
        <v>10</v>
      </c>
      <c r="F1413" s="57" t="s">
        <v>3360</v>
      </c>
    </row>
    <row r="1414" spans="1:6" x14ac:dyDescent="0.35">
      <c r="A1414" s="57" t="s">
        <v>3322</v>
      </c>
      <c r="B1414" s="57" t="s">
        <v>62</v>
      </c>
      <c r="C1414" s="57" t="s">
        <v>3361</v>
      </c>
      <c r="D1414" s="57" t="s">
        <v>3362</v>
      </c>
      <c r="E1414" s="57" t="s">
        <v>10</v>
      </c>
      <c r="F1414" s="57" t="s">
        <v>3363</v>
      </c>
    </row>
    <row r="1415" spans="1:6" x14ac:dyDescent="0.35">
      <c r="A1415" s="57" t="s">
        <v>3322</v>
      </c>
      <c r="B1415" s="57" t="s">
        <v>62</v>
      </c>
      <c r="C1415" s="57" t="s">
        <v>3364</v>
      </c>
      <c r="D1415" s="57" t="s">
        <v>3365</v>
      </c>
      <c r="E1415" s="57" t="s">
        <v>10</v>
      </c>
      <c r="F1415" s="57" t="s">
        <v>3366</v>
      </c>
    </row>
    <row r="1416" spans="1:6" x14ac:dyDescent="0.35">
      <c r="A1416" s="57" t="s">
        <v>3322</v>
      </c>
      <c r="B1416" s="57" t="s">
        <v>62</v>
      </c>
      <c r="C1416" s="57" t="s">
        <v>3367</v>
      </c>
      <c r="D1416" s="57" t="s">
        <v>3368</v>
      </c>
      <c r="E1416" s="57" t="s">
        <v>275</v>
      </c>
      <c r="F1416" s="57" t="s">
        <v>3369</v>
      </c>
    </row>
    <row r="1417" spans="1:6" x14ac:dyDescent="0.35">
      <c r="A1417" s="57" t="s">
        <v>3322</v>
      </c>
      <c r="B1417" s="57" t="s">
        <v>62</v>
      </c>
      <c r="C1417" s="57" t="s">
        <v>3370</v>
      </c>
      <c r="D1417" s="57" t="s">
        <v>3371</v>
      </c>
      <c r="E1417" s="57" t="s">
        <v>275</v>
      </c>
      <c r="F1417" s="57" t="s">
        <v>3372</v>
      </c>
    </row>
    <row r="1418" spans="1:6" x14ac:dyDescent="0.35">
      <c r="A1418" s="57" t="s">
        <v>3322</v>
      </c>
      <c r="B1418" s="57" t="s">
        <v>72</v>
      </c>
      <c r="C1418" s="57" t="s">
        <v>3373</v>
      </c>
      <c r="D1418" s="57" t="s">
        <v>3374</v>
      </c>
      <c r="E1418" s="57" t="s">
        <v>10</v>
      </c>
      <c r="F1418" s="57" t="s">
        <v>3375</v>
      </c>
    </row>
    <row r="1419" spans="1:6" x14ac:dyDescent="0.35">
      <c r="A1419" s="57" t="s">
        <v>3322</v>
      </c>
      <c r="B1419" s="57" t="s">
        <v>72</v>
      </c>
      <c r="C1419" s="57" t="s">
        <v>3376</v>
      </c>
      <c r="D1419" s="57" t="s">
        <v>3377</v>
      </c>
      <c r="E1419" s="57" t="s">
        <v>10</v>
      </c>
      <c r="F1419" s="57" t="s">
        <v>3378</v>
      </c>
    </row>
    <row r="1420" spans="1:6" x14ac:dyDescent="0.35">
      <c r="A1420" s="57" t="s">
        <v>3322</v>
      </c>
      <c r="B1420" s="57" t="s">
        <v>72</v>
      </c>
      <c r="C1420" s="57" t="s">
        <v>3379</v>
      </c>
      <c r="D1420" s="57" t="s">
        <v>3380</v>
      </c>
      <c r="E1420" s="57" t="s">
        <v>10</v>
      </c>
      <c r="F1420" s="57" t="s">
        <v>3381</v>
      </c>
    </row>
    <row r="1421" spans="1:6" x14ac:dyDescent="0.35">
      <c r="A1421" s="57" t="s">
        <v>3322</v>
      </c>
      <c r="B1421" s="57" t="s">
        <v>72</v>
      </c>
      <c r="C1421" s="57" t="s">
        <v>3382</v>
      </c>
      <c r="D1421" s="57" t="s">
        <v>3383</v>
      </c>
      <c r="E1421" s="57" t="s">
        <v>10</v>
      </c>
      <c r="F1421" s="57" t="s">
        <v>3384</v>
      </c>
    </row>
    <row r="1422" spans="1:6" x14ac:dyDescent="0.35">
      <c r="A1422" s="57" t="s">
        <v>3322</v>
      </c>
      <c r="B1422" s="57" t="s">
        <v>72</v>
      </c>
      <c r="C1422" s="57" t="s">
        <v>3385</v>
      </c>
      <c r="D1422" s="57" t="s">
        <v>3386</v>
      </c>
      <c r="E1422" s="57" t="s">
        <v>10</v>
      </c>
      <c r="F1422" s="57" t="s">
        <v>3387</v>
      </c>
    </row>
    <row r="1423" spans="1:6" x14ac:dyDescent="0.35">
      <c r="A1423" s="57" t="s">
        <v>3322</v>
      </c>
      <c r="B1423" s="57" t="s">
        <v>78</v>
      </c>
      <c r="C1423" s="57" t="s">
        <v>3388</v>
      </c>
      <c r="D1423" s="57" t="s">
        <v>3389</v>
      </c>
      <c r="E1423" s="57" t="s">
        <v>10</v>
      </c>
      <c r="F1423" s="57" t="s">
        <v>3390</v>
      </c>
    </row>
    <row r="1424" spans="1:6" x14ac:dyDescent="0.35">
      <c r="A1424" s="57" t="s">
        <v>3391</v>
      </c>
      <c r="B1424" s="57" t="s">
        <v>7</v>
      </c>
      <c r="C1424" s="57" t="s">
        <v>8</v>
      </c>
      <c r="D1424" s="57" t="s">
        <v>3392</v>
      </c>
      <c r="E1424" s="57" t="s">
        <v>10</v>
      </c>
      <c r="F1424" s="57" t="s">
        <v>3393</v>
      </c>
    </row>
    <row r="1425" spans="1:6" x14ac:dyDescent="0.35">
      <c r="A1425" s="57" t="s">
        <v>3391</v>
      </c>
      <c r="B1425" s="57" t="s">
        <v>12</v>
      </c>
      <c r="C1425" s="57" t="s">
        <v>13</v>
      </c>
      <c r="D1425" s="57" t="s">
        <v>242</v>
      </c>
      <c r="E1425" s="57" t="s">
        <v>10</v>
      </c>
      <c r="F1425" s="57" t="s">
        <v>3394</v>
      </c>
    </row>
    <row r="1426" spans="1:6" x14ac:dyDescent="0.35">
      <c r="A1426" s="57" t="s">
        <v>3391</v>
      </c>
      <c r="B1426" s="57" t="s">
        <v>12</v>
      </c>
      <c r="C1426" s="57" t="s">
        <v>16</v>
      </c>
      <c r="D1426" s="57" t="s">
        <v>3395</v>
      </c>
      <c r="E1426" s="57" t="s">
        <v>10</v>
      </c>
      <c r="F1426" s="57" t="s">
        <v>3396</v>
      </c>
    </row>
    <row r="1427" spans="1:6" x14ac:dyDescent="0.35">
      <c r="A1427" s="57" t="s">
        <v>3391</v>
      </c>
      <c r="B1427" s="57" t="s">
        <v>12</v>
      </c>
      <c r="C1427" s="57" t="s">
        <v>19</v>
      </c>
      <c r="D1427" s="57" t="s">
        <v>3397</v>
      </c>
      <c r="E1427" s="57" t="s">
        <v>10</v>
      </c>
      <c r="F1427" s="57" t="s">
        <v>3398</v>
      </c>
    </row>
    <row r="1428" spans="1:6" x14ac:dyDescent="0.35">
      <c r="A1428" s="57" t="s">
        <v>3391</v>
      </c>
      <c r="B1428" s="57" t="s">
        <v>12</v>
      </c>
      <c r="C1428" s="57" t="s">
        <v>22</v>
      </c>
      <c r="D1428" s="57" t="s">
        <v>3399</v>
      </c>
      <c r="E1428" s="57" t="s">
        <v>10</v>
      </c>
      <c r="F1428" s="57" t="s">
        <v>3400</v>
      </c>
    </row>
    <row r="1429" spans="1:6" x14ac:dyDescent="0.35">
      <c r="A1429" s="57" t="s">
        <v>3391</v>
      </c>
      <c r="B1429" s="57" t="s">
        <v>12</v>
      </c>
      <c r="C1429" s="57" t="s">
        <v>25</v>
      </c>
      <c r="D1429" s="57" t="s">
        <v>111</v>
      </c>
      <c r="E1429" s="57" t="s">
        <v>10</v>
      </c>
      <c r="F1429" s="57" t="s">
        <v>3401</v>
      </c>
    </row>
    <row r="1430" spans="1:6" x14ac:dyDescent="0.35">
      <c r="A1430" s="57" t="s">
        <v>3391</v>
      </c>
      <c r="B1430" s="57" t="s">
        <v>12</v>
      </c>
      <c r="C1430" s="57" t="s">
        <v>28</v>
      </c>
      <c r="D1430" s="57" t="s">
        <v>3402</v>
      </c>
      <c r="E1430" s="57" t="s">
        <v>10</v>
      </c>
      <c r="F1430" s="57" t="s">
        <v>3403</v>
      </c>
    </row>
    <row r="1431" spans="1:6" x14ac:dyDescent="0.35">
      <c r="A1431" s="57" t="s">
        <v>3391</v>
      </c>
      <c r="B1431" s="57" t="s">
        <v>49</v>
      </c>
      <c r="C1431" s="57" t="s">
        <v>3404</v>
      </c>
      <c r="D1431" s="57" t="s">
        <v>3405</v>
      </c>
      <c r="E1431" s="57" t="s">
        <v>10</v>
      </c>
      <c r="F1431" s="57" t="s">
        <v>3406</v>
      </c>
    </row>
    <row r="1432" spans="1:6" x14ac:dyDescent="0.35">
      <c r="A1432" s="57" t="s">
        <v>3391</v>
      </c>
      <c r="B1432" s="57" t="s">
        <v>49</v>
      </c>
      <c r="C1432" s="57" t="s">
        <v>3407</v>
      </c>
      <c r="D1432" s="57" t="s">
        <v>3408</v>
      </c>
      <c r="E1432" s="57" t="s">
        <v>10</v>
      </c>
      <c r="F1432" s="57" t="s">
        <v>3409</v>
      </c>
    </row>
    <row r="1433" spans="1:6" x14ac:dyDescent="0.35">
      <c r="A1433" s="57" t="s">
        <v>3391</v>
      </c>
      <c r="B1433" s="57" t="s">
        <v>49</v>
      </c>
      <c r="C1433" s="57" t="s">
        <v>3410</v>
      </c>
      <c r="D1433" s="57" t="s">
        <v>3411</v>
      </c>
      <c r="E1433" s="57" t="s">
        <v>10</v>
      </c>
      <c r="F1433" s="57" t="s">
        <v>3412</v>
      </c>
    </row>
    <row r="1434" spans="1:6" x14ac:dyDescent="0.35">
      <c r="A1434" s="57" t="s">
        <v>3391</v>
      </c>
      <c r="B1434" s="57" t="s">
        <v>62</v>
      </c>
      <c r="C1434" s="57" t="s">
        <v>3413</v>
      </c>
      <c r="D1434" s="57" t="s">
        <v>3414</v>
      </c>
      <c r="E1434" s="57" t="s">
        <v>10</v>
      </c>
      <c r="F1434" s="57" t="s">
        <v>3415</v>
      </c>
    </row>
    <row r="1435" spans="1:6" x14ac:dyDescent="0.35">
      <c r="A1435" s="57" t="s">
        <v>3391</v>
      </c>
      <c r="B1435" s="57" t="s">
        <v>62</v>
      </c>
      <c r="C1435" s="57" t="s">
        <v>3416</v>
      </c>
      <c r="D1435" s="57" t="s">
        <v>3417</v>
      </c>
      <c r="E1435" s="57" t="s">
        <v>10</v>
      </c>
      <c r="F1435" s="57" t="s">
        <v>3418</v>
      </c>
    </row>
    <row r="1436" spans="1:6" x14ac:dyDescent="0.35">
      <c r="A1436" s="57" t="s">
        <v>3391</v>
      </c>
      <c r="B1436" s="57" t="s">
        <v>72</v>
      </c>
      <c r="C1436" s="57" t="s">
        <v>3419</v>
      </c>
      <c r="D1436" s="57" t="s">
        <v>3420</v>
      </c>
      <c r="E1436" s="57" t="s">
        <v>10</v>
      </c>
      <c r="F1436" s="57" t="s">
        <v>3421</v>
      </c>
    </row>
    <row r="1437" spans="1:6" x14ac:dyDescent="0.35">
      <c r="A1437" s="57" t="s">
        <v>3391</v>
      </c>
      <c r="B1437" s="57" t="s">
        <v>72</v>
      </c>
      <c r="C1437" s="57" t="s">
        <v>3422</v>
      </c>
      <c r="D1437" s="57" t="s">
        <v>3423</v>
      </c>
      <c r="E1437" s="57" t="s">
        <v>10</v>
      </c>
      <c r="F1437" s="57" t="s">
        <v>3424</v>
      </c>
    </row>
    <row r="1438" spans="1:6" x14ac:dyDescent="0.35">
      <c r="A1438" s="57" t="s">
        <v>3391</v>
      </c>
      <c r="B1438" s="57" t="s">
        <v>78</v>
      </c>
      <c r="C1438" s="57" t="s">
        <v>3425</v>
      </c>
      <c r="D1438" s="57" t="s">
        <v>3426</v>
      </c>
      <c r="E1438" s="57" t="s">
        <v>10</v>
      </c>
      <c r="F1438" s="57" t="s">
        <v>3427</v>
      </c>
    </row>
    <row r="1439" spans="1:6" x14ac:dyDescent="0.35">
      <c r="A1439" s="57" t="s">
        <v>3428</v>
      </c>
      <c r="B1439" s="57" t="s">
        <v>7</v>
      </c>
      <c r="C1439" s="57" t="s">
        <v>8</v>
      </c>
      <c r="D1439" s="57" t="s">
        <v>3429</v>
      </c>
      <c r="E1439" s="57" t="s">
        <v>10</v>
      </c>
      <c r="F1439" s="57" t="s">
        <v>3430</v>
      </c>
    </row>
    <row r="1440" spans="1:6" x14ac:dyDescent="0.35">
      <c r="A1440" s="57" t="s">
        <v>3428</v>
      </c>
      <c r="B1440" s="57" t="s">
        <v>12</v>
      </c>
      <c r="C1440" s="57" t="s">
        <v>13</v>
      </c>
      <c r="D1440" s="57" t="s">
        <v>3431</v>
      </c>
      <c r="E1440" s="57" t="s">
        <v>10</v>
      </c>
      <c r="F1440" s="57" t="s">
        <v>3432</v>
      </c>
    </row>
    <row r="1441" spans="1:6" x14ac:dyDescent="0.35">
      <c r="A1441" s="57" t="s">
        <v>3428</v>
      </c>
      <c r="B1441" s="57" t="s">
        <v>12</v>
      </c>
      <c r="C1441" s="57" t="s">
        <v>16</v>
      </c>
      <c r="D1441" s="57" t="s">
        <v>947</v>
      </c>
      <c r="E1441" s="57" t="s">
        <v>10</v>
      </c>
      <c r="F1441" s="57" t="s">
        <v>3433</v>
      </c>
    </row>
    <row r="1442" spans="1:6" x14ac:dyDescent="0.35">
      <c r="A1442" s="57" t="s">
        <v>3428</v>
      </c>
      <c r="B1442" s="57" t="s">
        <v>12</v>
      </c>
      <c r="C1442" s="57" t="s">
        <v>19</v>
      </c>
      <c r="D1442" s="57" t="s">
        <v>186</v>
      </c>
      <c r="E1442" s="57" t="s">
        <v>10</v>
      </c>
      <c r="F1442" s="57" t="s">
        <v>3434</v>
      </c>
    </row>
    <row r="1443" spans="1:6" x14ac:dyDescent="0.35">
      <c r="A1443" s="57" t="s">
        <v>3428</v>
      </c>
      <c r="B1443" s="57" t="s">
        <v>12</v>
      </c>
      <c r="C1443" s="57" t="s">
        <v>22</v>
      </c>
      <c r="D1443" s="57" t="s">
        <v>408</v>
      </c>
      <c r="E1443" s="57" t="s">
        <v>10</v>
      </c>
      <c r="F1443" s="57" t="s">
        <v>3435</v>
      </c>
    </row>
    <row r="1444" spans="1:6" x14ac:dyDescent="0.35">
      <c r="A1444" s="57" t="s">
        <v>3428</v>
      </c>
      <c r="B1444" s="57" t="s">
        <v>12</v>
      </c>
      <c r="C1444" s="57" t="s">
        <v>25</v>
      </c>
      <c r="D1444" s="57" t="s">
        <v>3436</v>
      </c>
      <c r="E1444" s="57" t="s">
        <v>10</v>
      </c>
      <c r="F1444" s="57" t="s">
        <v>3437</v>
      </c>
    </row>
    <row r="1445" spans="1:6" x14ac:dyDescent="0.35">
      <c r="A1445" s="57" t="s">
        <v>3428</v>
      </c>
      <c r="B1445" s="57" t="s">
        <v>12</v>
      </c>
      <c r="C1445" s="57" t="s">
        <v>28</v>
      </c>
      <c r="D1445" s="57" t="s">
        <v>196</v>
      </c>
      <c r="E1445" s="57" t="s">
        <v>10</v>
      </c>
      <c r="F1445" s="57" t="s">
        <v>3438</v>
      </c>
    </row>
    <row r="1446" spans="1:6" x14ac:dyDescent="0.35">
      <c r="A1446" s="57" t="s">
        <v>3428</v>
      </c>
      <c r="B1446" s="57" t="s">
        <v>12</v>
      </c>
      <c r="C1446" s="57" t="s">
        <v>31</v>
      </c>
      <c r="D1446" s="57" t="s">
        <v>93</v>
      </c>
      <c r="E1446" s="57" t="s">
        <v>10</v>
      </c>
      <c r="F1446" s="57" t="s">
        <v>3439</v>
      </c>
    </row>
    <row r="1447" spans="1:6" x14ac:dyDescent="0.35">
      <c r="A1447" s="57" t="s">
        <v>3428</v>
      </c>
      <c r="B1447" s="57" t="s">
        <v>12</v>
      </c>
      <c r="C1447" s="57" t="s">
        <v>34</v>
      </c>
      <c r="D1447" s="57" t="s">
        <v>23</v>
      </c>
      <c r="E1447" s="57" t="s">
        <v>10</v>
      </c>
      <c r="F1447" s="57" t="s">
        <v>3440</v>
      </c>
    </row>
    <row r="1448" spans="1:6" x14ac:dyDescent="0.35">
      <c r="A1448" s="57" t="s">
        <v>3428</v>
      </c>
      <c r="B1448" s="57" t="s">
        <v>12</v>
      </c>
      <c r="C1448" s="57" t="s">
        <v>37</v>
      </c>
      <c r="D1448" s="57" t="s">
        <v>111</v>
      </c>
      <c r="E1448" s="57" t="s">
        <v>10</v>
      </c>
      <c r="F1448" s="57" t="s">
        <v>3441</v>
      </c>
    </row>
    <row r="1449" spans="1:6" x14ac:dyDescent="0.35">
      <c r="A1449" s="57" t="s">
        <v>3428</v>
      </c>
      <c r="B1449" s="57" t="s">
        <v>12</v>
      </c>
      <c r="C1449" s="57" t="s">
        <v>40</v>
      </c>
      <c r="D1449" s="57" t="s">
        <v>3442</v>
      </c>
      <c r="E1449" s="57" t="s">
        <v>10</v>
      </c>
      <c r="F1449" s="57" t="s">
        <v>3443</v>
      </c>
    </row>
    <row r="1450" spans="1:6" x14ac:dyDescent="0.35">
      <c r="A1450" s="57" t="s">
        <v>3428</v>
      </c>
      <c r="B1450" s="57" t="s">
        <v>12</v>
      </c>
      <c r="C1450" s="57" t="s">
        <v>43</v>
      </c>
      <c r="D1450" s="57" t="s">
        <v>3120</v>
      </c>
      <c r="E1450" s="57" t="s">
        <v>10</v>
      </c>
      <c r="F1450" s="57" t="s">
        <v>3444</v>
      </c>
    </row>
    <row r="1451" spans="1:6" x14ac:dyDescent="0.35">
      <c r="A1451" s="57" t="s">
        <v>3428</v>
      </c>
      <c r="B1451" s="57" t="s">
        <v>12</v>
      </c>
      <c r="C1451" s="57" t="s">
        <v>46</v>
      </c>
      <c r="D1451" s="57" t="s">
        <v>256</v>
      </c>
      <c r="E1451" s="57" t="s">
        <v>10</v>
      </c>
      <c r="F1451" s="57" t="s">
        <v>3445</v>
      </c>
    </row>
    <row r="1452" spans="1:6" x14ac:dyDescent="0.35">
      <c r="A1452" s="57" t="s">
        <v>3428</v>
      </c>
      <c r="B1452" s="57" t="s">
        <v>12</v>
      </c>
      <c r="C1452" s="57" t="s">
        <v>108</v>
      </c>
      <c r="D1452" s="57" t="s">
        <v>41</v>
      </c>
      <c r="E1452" s="57" t="s">
        <v>10</v>
      </c>
      <c r="F1452" s="57" t="s">
        <v>3446</v>
      </c>
    </row>
    <row r="1453" spans="1:6" x14ac:dyDescent="0.35">
      <c r="A1453" s="57" t="s">
        <v>3428</v>
      </c>
      <c r="B1453" s="57" t="s">
        <v>12</v>
      </c>
      <c r="C1453" s="57" t="s">
        <v>110</v>
      </c>
      <c r="D1453" s="57" t="s">
        <v>47</v>
      </c>
      <c r="E1453" s="57" t="s">
        <v>10</v>
      </c>
      <c r="F1453" s="57" t="s">
        <v>3447</v>
      </c>
    </row>
    <row r="1454" spans="1:6" x14ac:dyDescent="0.35">
      <c r="A1454" s="57" t="s">
        <v>3428</v>
      </c>
      <c r="B1454" s="57" t="s">
        <v>49</v>
      </c>
      <c r="C1454" s="57" t="s">
        <v>3448</v>
      </c>
      <c r="D1454" s="57" t="s">
        <v>3449</v>
      </c>
      <c r="E1454" s="57" t="s">
        <v>10</v>
      </c>
      <c r="F1454" s="57" t="s">
        <v>3450</v>
      </c>
    </row>
    <row r="1455" spans="1:6" x14ac:dyDescent="0.35">
      <c r="A1455" s="57" t="s">
        <v>3428</v>
      </c>
      <c r="B1455" s="57" t="s">
        <v>49</v>
      </c>
      <c r="C1455" s="57" t="s">
        <v>3451</v>
      </c>
      <c r="D1455" s="57" t="s">
        <v>3452</v>
      </c>
      <c r="E1455" s="57" t="s">
        <v>10</v>
      </c>
      <c r="F1455" s="57" t="s">
        <v>3453</v>
      </c>
    </row>
    <row r="1456" spans="1:6" x14ac:dyDescent="0.35">
      <c r="A1456" s="57" t="s">
        <v>3428</v>
      </c>
      <c r="B1456" s="57" t="s">
        <v>49</v>
      </c>
      <c r="C1456" s="57" t="s">
        <v>3454</v>
      </c>
      <c r="D1456" s="57" t="s">
        <v>3455</v>
      </c>
      <c r="E1456" s="57" t="s">
        <v>10</v>
      </c>
      <c r="F1456" s="57" t="s">
        <v>3456</v>
      </c>
    </row>
    <row r="1457" spans="1:6" x14ac:dyDescent="0.35">
      <c r="A1457" s="57" t="s">
        <v>3428</v>
      </c>
      <c r="B1457" s="57" t="s">
        <v>49</v>
      </c>
      <c r="C1457" s="57" t="s">
        <v>3457</v>
      </c>
      <c r="D1457" s="57" t="s">
        <v>3458</v>
      </c>
      <c r="E1457" s="57" t="s">
        <v>275</v>
      </c>
      <c r="F1457" s="57" t="s">
        <v>3459</v>
      </c>
    </row>
    <row r="1458" spans="1:6" x14ac:dyDescent="0.35">
      <c r="A1458" s="57" t="s">
        <v>3428</v>
      </c>
      <c r="B1458" s="57" t="s">
        <v>49</v>
      </c>
      <c r="C1458" s="57" t="s">
        <v>3460</v>
      </c>
      <c r="D1458" s="57" t="s">
        <v>3461</v>
      </c>
      <c r="E1458" s="57" t="s">
        <v>10</v>
      </c>
      <c r="F1458" s="57" t="s">
        <v>3462</v>
      </c>
    </row>
    <row r="1459" spans="1:6" x14ac:dyDescent="0.35">
      <c r="A1459" s="57" t="s">
        <v>3428</v>
      </c>
      <c r="B1459" s="57" t="s">
        <v>49</v>
      </c>
      <c r="C1459" s="57" t="s">
        <v>3463</v>
      </c>
      <c r="D1459" s="57" t="s">
        <v>3464</v>
      </c>
      <c r="E1459" s="57" t="s">
        <v>10</v>
      </c>
      <c r="F1459" s="57" t="s">
        <v>3465</v>
      </c>
    </row>
    <row r="1460" spans="1:6" x14ac:dyDescent="0.35">
      <c r="A1460" s="57" t="s">
        <v>3428</v>
      </c>
      <c r="B1460" s="57" t="s">
        <v>62</v>
      </c>
      <c r="C1460" s="57" t="s">
        <v>3466</v>
      </c>
      <c r="D1460" s="57" t="s">
        <v>3467</v>
      </c>
      <c r="E1460" s="57" t="s">
        <v>10</v>
      </c>
      <c r="F1460" s="57" t="s">
        <v>3468</v>
      </c>
    </row>
    <row r="1461" spans="1:6" x14ac:dyDescent="0.35">
      <c r="A1461" s="57" t="s">
        <v>3428</v>
      </c>
      <c r="B1461" s="57" t="s">
        <v>62</v>
      </c>
      <c r="C1461" s="57" t="s">
        <v>3469</v>
      </c>
      <c r="D1461" s="57" t="s">
        <v>3470</v>
      </c>
      <c r="E1461" s="57" t="s">
        <v>10</v>
      </c>
      <c r="F1461" s="57" t="s">
        <v>3471</v>
      </c>
    </row>
    <row r="1462" spans="1:6" x14ac:dyDescent="0.35">
      <c r="A1462" s="57" t="s">
        <v>3428</v>
      </c>
      <c r="B1462" s="57" t="s">
        <v>62</v>
      </c>
      <c r="C1462" s="57" t="s">
        <v>3472</v>
      </c>
      <c r="D1462" s="57" t="s">
        <v>3473</v>
      </c>
      <c r="E1462" s="57" t="s">
        <v>10</v>
      </c>
      <c r="F1462" s="57" t="s">
        <v>3474</v>
      </c>
    </row>
    <row r="1463" spans="1:6" x14ac:dyDescent="0.35">
      <c r="A1463" s="57" t="s">
        <v>3428</v>
      </c>
      <c r="B1463" s="57" t="s">
        <v>72</v>
      </c>
      <c r="C1463" s="57" t="s">
        <v>3475</v>
      </c>
      <c r="D1463" s="57" t="s">
        <v>3476</v>
      </c>
      <c r="E1463" s="57" t="s">
        <v>275</v>
      </c>
      <c r="F1463" s="57" t="s">
        <v>3477</v>
      </c>
    </row>
    <row r="1464" spans="1:6" x14ac:dyDescent="0.35">
      <c r="A1464" s="57" t="s">
        <v>3428</v>
      </c>
      <c r="B1464" s="57" t="s">
        <v>72</v>
      </c>
      <c r="C1464" s="57" t="s">
        <v>3478</v>
      </c>
      <c r="D1464" s="57" t="s">
        <v>3479</v>
      </c>
      <c r="E1464" s="57" t="s">
        <v>10</v>
      </c>
      <c r="F1464" s="57" t="s">
        <v>3480</v>
      </c>
    </row>
    <row r="1465" spans="1:6" x14ac:dyDescent="0.35">
      <c r="A1465" s="57" t="s">
        <v>3428</v>
      </c>
      <c r="B1465" s="57" t="s">
        <v>78</v>
      </c>
      <c r="C1465" s="57" t="s">
        <v>3481</v>
      </c>
      <c r="D1465" s="57" t="s">
        <v>3482</v>
      </c>
      <c r="E1465" s="57" t="s">
        <v>10</v>
      </c>
      <c r="F1465" s="57" t="s">
        <v>3483</v>
      </c>
    </row>
    <row r="1466" spans="1:6" x14ac:dyDescent="0.35">
      <c r="A1466" s="57" t="s">
        <v>3484</v>
      </c>
      <c r="B1466" s="57" t="s">
        <v>7</v>
      </c>
      <c r="C1466" s="57" t="s">
        <v>8</v>
      </c>
      <c r="D1466" s="57" t="s">
        <v>3485</v>
      </c>
      <c r="E1466" s="57" t="s">
        <v>10</v>
      </c>
      <c r="F1466" s="57" t="s">
        <v>3486</v>
      </c>
    </row>
    <row r="1467" spans="1:6" x14ac:dyDescent="0.35">
      <c r="A1467" s="57" t="s">
        <v>3484</v>
      </c>
      <c r="B1467" s="57" t="s">
        <v>12</v>
      </c>
      <c r="C1467" s="57" t="s">
        <v>13</v>
      </c>
      <c r="D1467" s="57" t="s">
        <v>3487</v>
      </c>
      <c r="E1467" s="57" t="s">
        <v>10</v>
      </c>
      <c r="F1467" s="57" t="s">
        <v>3488</v>
      </c>
    </row>
    <row r="1468" spans="1:6" x14ac:dyDescent="0.35">
      <c r="A1468" s="57" t="s">
        <v>3484</v>
      </c>
      <c r="B1468" s="57" t="s">
        <v>12</v>
      </c>
      <c r="C1468" s="57" t="s">
        <v>16</v>
      </c>
      <c r="D1468" s="57" t="s">
        <v>1164</v>
      </c>
      <c r="E1468" s="57" t="s">
        <v>10</v>
      </c>
      <c r="F1468" s="57" t="s">
        <v>3489</v>
      </c>
    </row>
    <row r="1469" spans="1:6" x14ac:dyDescent="0.35">
      <c r="A1469" s="57" t="s">
        <v>3484</v>
      </c>
      <c r="B1469" s="57" t="s">
        <v>12</v>
      </c>
      <c r="C1469" s="57" t="s">
        <v>19</v>
      </c>
      <c r="D1469" s="57" t="s">
        <v>3490</v>
      </c>
      <c r="E1469" s="57" t="s">
        <v>10</v>
      </c>
      <c r="F1469" s="57" t="s">
        <v>3491</v>
      </c>
    </row>
    <row r="1470" spans="1:6" x14ac:dyDescent="0.35">
      <c r="A1470" s="57" t="s">
        <v>3484</v>
      </c>
      <c r="B1470" s="57" t="s">
        <v>12</v>
      </c>
      <c r="C1470" s="57" t="s">
        <v>22</v>
      </c>
      <c r="D1470" s="57" t="s">
        <v>2157</v>
      </c>
      <c r="E1470" s="57" t="s">
        <v>10</v>
      </c>
      <c r="F1470" s="57" t="s">
        <v>3492</v>
      </c>
    </row>
    <row r="1471" spans="1:6" x14ac:dyDescent="0.35">
      <c r="A1471" s="57" t="s">
        <v>3484</v>
      </c>
      <c r="B1471" s="57" t="s">
        <v>12</v>
      </c>
      <c r="C1471" s="57" t="s">
        <v>25</v>
      </c>
      <c r="D1471" s="57" t="s">
        <v>3070</v>
      </c>
      <c r="E1471" s="57" t="s">
        <v>10</v>
      </c>
      <c r="F1471" s="57" t="s">
        <v>3493</v>
      </c>
    </row>
    <row r="1472" spans="1:6" x14ac:dyDescent="0.35">
      <c r="A1472" s="57" t="s">
        <v>3484</v>
      </c>
      <c r="B1472" s="57" t="s">
        <v>12</v>
      </c>
      <c r="C1472" s="57" t="s">
        <v>28</v>
      </c>
      <c r="D1472" s="57" t="s">
        <v>111</v>
      </c>
      <c r="E1472" s="57" t="s">
        <v>10</v>
      </c>
      <c r="F1472" s="57" t="s">
        <v>3494</v>
      </c>
    </row>
    <row r="1473" spans="1:6" x14ac:dyDescent="0.35">
      <c r="A1473" s="57" t="s">
        <v>3484</v>
      </c>
      <c r="B1473" s="57" t="s">
        <v>12</v>
      </c>
      <c r="C1473" s="57" t="s">
        <v>31</v>
      </c>
      <c r="D1473" s="57" t="s">
        <v>2167</v>
      </c>
      <c r="E1473" s="57" t="s">
        <v>10</v>
      </c>
      <c r="F1473" s="57" t="s">
        <v>3495</v>
      </c>
    </row>
    <row r="1474" spans="1:6" x14ac:dyDescent="0.35">
      <c r="A1474" s="57" t="s">
        <v>3484</v>
      </c>
      <c r="B1474" s="57" t="s">
        <v>12</v>
      </c>
      <c r="C1474" s="57" t="s">
        <v>34</v>
      </c>
      <c r="D1474" s="57" t="s">
        <v>256</v>
      </c>
      <c r="E1474" s="57" t="s">
        <v>10</v>
      </c>
      <c r="F1474" s="57" t="s">
        <v>3496</v>
      </c>
    </row>
    <row r="1475" spans="1:6" x14ac:dyDescent="0.35">
      <c r="A1475" s="57" t="s">
        <v>3484</v>
      </c>
      <c r="B1475" s="57" t="s">
        <v>12</v>
      </c>
      <c r="C1475" s="57" t="s">
        <v>37</v>
      </c>
      <c r="D1475" s="57" t="s">
        <v>1397</v>
      </c>
      <c r="E1475" s="57" t="s">
        <v>10</v>
      </c>
      <c r="F1475" s="57" t="s">
        <v>3497</v>
      </c>
    </row>
    <row r="1476" spans="1:6" x14ac:dyDescent="0.35">
      <c r="A1476" s="57" t="s">
        <v>3484</v>
      </c>
      <c r="B1476" s="57" t="s">
        <v>12</v>
      </c>
      <c r="C1476" s="57" t="s">
        <v>40</v>
      </c>
      <c r="D1476" s="57" t="s">
        <v>383</v>
      </c>
      <c r="E1476" s="57" t="s">
        <v>10</v>
      </c>
      <c r="F1476" s="57" t="s">
        <v>3498</v>
      </c>
    </row>
    <row r="1477" spans="1:6" x14ac:dyDescent="0.35">
      <c r="A1477" s="57" t="s">
        <v>3484</v>
      </c>
      <c r="B1477" s="57" t="s">
        <v>12</v>
      </c>
      <c r="C1477" s="57" t="s">
        <v>43</v>
      </c>
      <c r="D1477" s="57" t="s">
        <v>47</v>
      </c>
      <c r="E1477" s="57" t="s">
        <v>10</v>
      </c>
      <c r="F1477" s="57" t="s">
        <v>3499</v>
      </c>
    </row>
    <row r="1478" spans="1:6" x14ac:dyDescent="0.35">
      <c r="A1478" s="57" t="s">
        <v>3484</v>
      </c>
      <c r="B1478" s="57" t="s">
        <v>49</v>
      </c>
      <c r="C1478" s="57" t="s">
        <v>2529</v>
      </c>
      <c r="D1478" s="57" t="s">
        <v>3500</v>
      </c>
      <c r="E1478" s="57" t="s">
        <v>10</v>
      </c>
      <c r="F1478" s="57" t="s">
        <v>3501</v>
      </c>
    </row>
    <row r="1479" spans="1:6" x14ac:dyDescent="0.35">
      <c r="A1479" s="57" t="s">
        <v>3484</v>
      </c>
      <c r="B1479" s="57" t="s">
        <v>49</v>
      </c>
      <c r="C1479" s="57" t="s">
        <v>3502</v>
      </c>
      <c r="D1479" s="57" t="s">
        <v>3503</v>
      </c>
      <c r="E1479" s="57" t="s">
        <v>10</v>
      </c>
      <c r="F1479" s="57" t="s">
        <v>3504</v>
      </c>
    </row>
    <row r="1480" spans="1:6" x14ac:dyDescent="0.35">
      <c r="A1480" s="57" t="s">
        <v>3484</v>
      </c>
      <c r="B1480" s="57" t="s">
        <v>49</v>
      </c>
      <c r="C1480" s="57" t="s">
        <v>3505</v>
      </c>
      <c r="D1480" s="57" t="s">
        <v>3506</v>
      </c>
      <c r="E1480" s="57" t="s">
        <v>10</v>
      </c>
      <c r="F1480" s="57" t="s">
        <v>3507</v>
      </c>
    </row>
    <row r="1481" spans="1:6" x14ac:dyDescent="0.35">
      <c r="A1481" s="57" t="s">
        <v>3484</v>
      </c>
      <c r="B1481" s="57" t="s">
        <v>62</v>
      </c>
      <c r="C1481" s="57" t="s">
        <v>3508</v>
      </c>
      <c r="D1481" s="57" t="s">
        <v>3509</v>
      </c>
      <c r="E1481" s="57" t="s">
        <v>10</v>
      </c>
      <c r="F1481" s="57" t="s">
        <v>3510</v>
      </c>
    </row>
    <row r="1482" spans="1:6" x14ac:dyDescent="0.35">
      <c r="A1482" s="57" t="s">
        <v>3484</v>
      </c>
      <c r="B1482" s="57" t="s">
        <v>62</v>
      </c>
      <c r="C1482" s="57" t="s">
        <v>3511</v>
      </c>
      <c r="D1482" s="57" t="s">
        <v>3512</v>
      </c>
      <c r="E1482" s="57" t="s">
        <v>10</v>
      </c>
      <c r="F1482" s="57" t="s">
        <v>3513</v>
      </c>
    </row>
    <row r="1483" spans="1:6" x14ac:dyDescent="0.35">
      <c r="A1483" s="57" t="s">
        <v>3484</v>
      </c>
      <c r="B1483" s="57" t="s">
        <v>72</v>
      </c>
      <c r="C1483" s="57" t="s">
        <v>3514</v>
      </c>
      <c r="D1483" s="57" t="s">
        <v>3515</v>
      </c>
      <c r="E1483" s="57" t="s">
        <v>10</v>
      </c>
      <c r="F1483" s="57" t="s">
        <v>3516</v>
      </c>
    </row>
    <row r="1484" spans="1:6" x14ac:dyDescent="0.35">
      <c r="A1484" s="57" t="s">
        <v>3484</v>
      </c>
      <c r="B1484" s="57" t="s">
        <v>78</v>
      </c>
      <c r="C1484" s="57" t="s">
        <v>309</v>
      </c>
      <c r="D1484" s="57" t="s">
        <v>3517</v>
      </c>
      <c r="E1484" s="57" t="s">
        <v>10</v>
      </c>
      <c r="F1484" s="57" t="s">
        <v>3518</v>
      </c>
    </row>
    <row r="1485" spans="1:6" x14ac:dyDescent="0.35">
      <c r="A1485" s="57" t="s">
        <v>3484</v>
      </c>
      <c r="B1485" s="57" t="s">
        <v>78</v>
      </c>
      <c r="C1485" s="57" t="s">
        <v>584</v>
      </c>
      <c r="D1485" s="57" t="s">
        <v>3519</v>
      </c>
      <c r="E1485" s="57" t="s">
        <v>10</v>
      </c>
      <c r="F1485" s="57" t="s">
        <v>3520</v>
      </c>
    </row>
    <row r="1486" spans="1:6" x14ac:dyDescent="0.35">
      <c r="A1486" s="57" t="s">
        <v>3484</v>
      </c>
      <c r="B1486" s="57" t="s">
        <v>78</v>
      </c>
      <c r="C1486" s="57" t="s">
        <v>3521</v>
      </c>
      <c r="D1486" s="57" t="s">
        <v>3522</v>
      </c>
      <c r="E1486" s="57" t="s">
        <v>10</v>
      </c>
      <c r="F1486" s="57" t="s">
        <v>3523</v>
      </c>
    </row>
    <row r="1487" spans="1:6" x14ac:dyDescent="0.35">
      <c r="A1487" s="57" t="s">
        <v>3524</v>
      </c>
      <c r="B1487" s="57" t="s">
        <v>7</v>
      </c>
      <c r="C1487" s="57" t="s">
        <v>8</v>
      </c>
      <c r="D1487" s="57" t="s">
        <v>3525</v>
      </c>
      <c r="E1487" s="57" t="s">
        <v>10</v>
      </c>
      <c r="F1487" s="57" t="s">
        <v>3526</v>
      </c>
    </row>
    <row r="1488" spans="1:6" x14ac:dyDescent="0.35">
      <c r="A1488" s="57" t="s">
        <v>3524</v>
      </c>
      <c r="B1488" s="57" t="s">
        <v>12</v>
      </c>
      <c r="C1488" s="57" t="s">
        <v>13</v>
      </c>
      <c r="D1488" s="57" t="s">
        <v>1786</v>
      </c>
      <c r="E1488" s="57" t="s">
        <v>10</v>
      </c>
      <c r="F1488" s="57" t="s">
        <v>3527</v>
      </c>
    </row>
    <row r="1489" spans="1:6" x14ac:dyDescent="0.35">
      <c r="A1489" s="57" t="s">
        <v>3524</v>
      </c>
      <c r="B1489" s="57" t="s">
        <v>12</v>
      </c>
      <c r="C1489" s="57" t="s">
        <v>16</v>
      </c>
      <c r="D1489" s="57" t="s">
        <v>2473</v>
      </c>
      <c r="E1489" s="57" t="s">
        <v>10</v>
      </c>
      <c r="F1489" s="57" t="s">
        <v>3528</v>
      </c>
    </row>
    <row r="1490" spans="1:6" x14ac:dyDescent="0.35">
      <c r="A1490" s="57" t="s">
        <v>3524</v>
      </c>
      <c r="B1490" s="57" t="s">
        <v>12</v>
      </c>
      <c r="C1490" s="57" t="s">
        <v>19</v>
      </c>
      <c r="D1490" s="57" t="s">
        <v>3529</v>
      </c>
      <c r="E1490" s="57" t="s">
        <v>10</v>
      </c>
      <c r="F1490" s="57" t="s">
        <v>3530</v>
      </c>
    </row>
    <row r="1491" spans="1:6" x14ac:dyDescent="0.35">
      <c r="A1491" s="57" t="s">
        <v>3524</v>
      </c>
      <c r="B1491" s="57" t="s">
        <v>12</v>
      </c>
      <c r="C1491" s="57" t="s">
        <v>22</v>
      </c>
      <c r="D1491" s="57" t="s">
        <v>953</v>
      </c>
      <c r="E1491" s="57" t="s">
        <v>10</v>
      </c>
      <c r="F1491" s="57" t="s">
        <v>3531</v>
      </c>
    </row>
    <row r="1492" spans="1:6" x14ac:dyDescent="0.35">
      <c r="A1492" s="57" t="s">
        <v>3524</v>
      </c>
      <c r="B1492" s="57" t="s">
        <v>12</v>
      </c>
      <c r="C1492" s="57" t="s">
        <v>25</v>
      </c>
      <c r="D1492" s="57" t="s">
        <v>100</v>
      </c>
      <c r="E1492" s="57" t="s">
        <v>10</v>
      </c>
      <c r="F1492" s="57" t="s">
        <v>3532</v>
      </c>
    </row>
    <row r="1493" spans="1:6" x14ac:dyDescent="0.35">
      <c r="A1493" s="57" t="s">
        <v>3524</v>
      </c>
      <c r="B1493" s="57" t="s">
        <v>12</v>
      </c>
      <c r="C1493" s="57" t="s">
        <v>28</v>
      </c>
      <c r="D1493" s="57" t="s">
        <v>3533</v>
      </c>
      <c r="E1493" s="57" t="s">
        <v>10</v>
      </c>
      <c r="F1493" s="57" t="s">
        <v>3534</v>
      </c>
    </row>
    <row r="1494" spans="1:6" x14ac:dyDescent="0.35">
      <c r="A1494" s="57" t="s">
        <v>3524</v>
      </c>
      <c r="B1494" s="57" t="s">
        <v>12</v>
      </c>
      <c r="C1494" s="57" t="s">
        <v>31</v>
      </c>
      <c r="D1494" s="57" t="s">
        <v>2640</v>
      </c>
      <c r="E1494" s="57" t="s">
        <v>10</v>
      </c>
      <c r="F1494" s="57" t="s">
        <v>3535</v>
      </c>
    </row>
    <row r="1495" spans="1:6" x14ac:dyDescent="0.35">
      <c r="A1495" s="57" t="s">
        <v>3524</v>
      </c>
      <c r="B1495" s="57" t="s">
        <v>12</v>
      </c>
      <c r="C1495" s="57" t="s">
        <v>34</v>
      </c>
      <c r="D1495" s="57" t="s">
        <v>332</v>
      </c>
      <c r="E1495" s="57" t="s">
        <v>10</v>
      </c>
      <c r="F1495" s="57" t="s">
        <v>3536</v>
      </c>
    </row>
    <row r="1496" spans="1:6" x14ac:dyDescent="0.35">
      <c r="A1496" s="57" t="s">
        <v>3524</v>
      </c>
      <c r="B1496" s="57" t="s">
        <v>12</v>
      </c>
      <c r="C1496" s="57" t="s">
        <v>37</v>
      </c>
      <c r="D1496" s="57" t="s">
        <v>41</v>
      </c>
      <c r="E1496" s="57" t="s">
        <v>10</v>
      </c>
      <c r="F1496" s="57" t="s">
        <v>3537</v>
      </c>
    </row>
    <row r="1497" spans="1:6" x14ac:dyDescent="0.35">
      <c r="A1497" s="57" t="s">
        <v>3524</v>
      </c>
      <c r="B1497" s="57" t="s">
        <v>12</v>
      </c>
      <c r="C1497" s="57" t="s">
        <v>40</v>
      </c>
      <c r="D1497" s="57" t="s">
        <v>3334</v>
      </c>
      <c r="E1497" s="57" t="s">
        <v>10</v>
      </c>
      <c r="F1497" s="57" t="s">
        <v>3538</v>
      </c>
    </row>
    <row r="1498" spans="1:6" x14ac:dyDescent="0.35">
      <c r="A1498" s="57" t="s">
        <v>3524</v>
      </c>
      <c r="B1498" s="57" t="s">
        <v>12</v>
      </c>
      <c r="C1498" s="57" t="s">
        <v>43</v>
      </c>
      <c r="D1498" s="57" t="s">
        <v>127</v>
      </c>
      <c r="E1498" s="57" t="s">
        <v>10</v>
      </c>
      <c r="F1498" s="57" t="s">
        <v>3539</v>
      </c>
    </row>
    <row r="1499" spans="1:6" x14ac:dyDescent="0.35">
      <c r="A1499" s="57" t="s">
        <v>3524</v>
      </c>
      <c r="B1499" s="57" t="s">
        <v>49</v>
      </c>
      <c r="C1499" s="57" t="s">
        <v>3540</v>
      </c>
      <c r="D1499" s="57" t="s">
        <v>3541</v>
      </c>
      <c r="E1499" s="57" t="s">
        <v>10</v>
      </c>
      <c r="F1499" s="57" t="s">
        <v>3542</v>
      </c>
    </row>
    <row r="1500" spans="1:6" x14ac:dyDescent="0.35">
      <c r="A1500" s="57" t="s">
        <v>3524</v>
      </c>
      <c r="B1500" s="57" t="s">
        <v>49</v>
      </c>
      <c r="C1500" s="57" t="s">
        <v>3543</v>
      </c>
      <c r="D1500" s="57" t="s">
        <v>3544</v>
      </c>
      <c r="E1500" s="57" t="s">
        <v>10</v>
      </c>
      <c r="F1500" s="57" t="s">
        <v>3545</v>
      </c>
    </row>
    <row r="1501" spans="1:6" x14ac:dyDescent="0.35">
      <c r="A1501" s="57" t="s">
        <v>3524</v>
      </c>
      <c r="B1501" s="57" t="s">
        <v>49</v>
      </c>
      <c r="C1501" s="57" t="s">
        <v>3546</v>
      </c>
      <c r="D1501" s="57" t="s">
        <v>3547</v>
      </c>
      <c r="E1501" s="57" t="s">
        <v>10</v>
      </c>
      <c r="F1501" s="57" t="s">
        <v>3548</v>
      </c>
    </row>
    <row r="1502" spans="1:6" x14ac:dyDescent="0.35">
      <c r="A1502" s="57" t="s">
        <v>3524</v>
      </c>
      <c r="B1502" s="57" t="s">
        <v>49</v>
      </c>
      <c r="C1502" s="57" t="s">
        <v>3549</v>
      </c>
      <c r="D1502" s="57" t="s">
        <v>3550</v>
      </c>
      <c r="E1502" s="57" t="s">
        <v>10</v>
      </c>
      <c r="F1502" s="57" t="s">
        <v>3551</v>
      </c>
    </row>
    <row r="1503" spans="1:6" x14ac:dyDescent="0.35">
      <c r="A1503" s="57" t="s">
        <v>3524</v>
      </c>
      <c r="B1503" s="57" t="s">
        <v>49</v>
      </c>
      <c r="C1503" s="57" t="s">
        <v>3552</v>
      </c>
      <c r="D1503" s="57" t="s">
        <v>3553</v>
      </c>
      <c r="E1503" s="57" t="s">
        <v>10</v>
      </c>
      <c r="F1503" s="57" t="s">
        <v>3554</v>
      </c>
    </row>
    <row r="1504" spans="1:6" x14ac:dyDescent="0.35">
      <c r="A1504" s="57" t="s">
        <v>3524</v>
      </c>
      <c r="B1504" s="57" t="s">
        <v>49</v>
      </c>
      <c r="C1504" s="57" t="s">
        <v>3555</v>
      </c>
      <c r="D1504" s="57" t="s">
        <v>3556</v>
      </c>
      <c r="E1504" s="57" t="s">
        <v>10</v>
      </c>
      <c r="F1504" s="57" t="s">
        <v>3557</v>
      </c>
    </row>
    <row r="1505" spans="1:6" x14ac:dyDescent="0.35">
      <c r="A1505" s="57" t="s">
        <v>3524</v>
      </c>
      <c r="B1505" s="57" t="s">
        <v>49</v>
      </c>
      <c r="C1505" s="57" t="s">
        <v>3558</v>
      </c>
      <c r="D1505" s="57" t="s">
        <v>3559</v>
      </c>
      <c r="E1505" s="57" t="s">
        <v>10</v>
      </c>
      <c r="F1505" s="57" t="s">
        <v>3560</v>
      </c>
    </row>
    <row r="1506" spans="1:6" x14ac:dyDescent="0.35">
      <c r="A1506" s="57" t="s">
        <v>3524</v>
      </c>
      <c r="B1506" s="57" t="s">
        <v>49</v>
      </c>
      <c r="C1506" s="57" t="s">
        <v>3561</v>
      </c>
      <c r="D1506" s="57" t="s">
        <v>3562</v>
      </c>
      <c r="E1506" s="57" t="s">
        <v>10</v>
      </c>
      <c r="F1506" s="57" t="s">
        <v>3563</v>
      </c>
    </row>
    <row r="1507" spans="1:6" x14ac:dyDescent="0.35">
      <c r="A1507" s="57" t="s">
        <v>3524</v>
      </c>
      <c r="B1507" s="57" t="s">
        <v>49</v>
      </c>
      <c r="C1507" s="57" t="s">
        <v>3564</v>
      </c>
      <c r="D1507" s="57" t="s">
        <v>3565</v>
      </c>
      <c r="E1507" s="57" t="s">
        <v>10</v>
      </c>
      <c r="F1507" s="57" t="s">
        <v>3566</v>
      </c>
    </row>
    <row r="1508" spans="1:6" x14ac:dyDescent="0.35">
      <c r="A1508" s="57" t="s">
        <v>3524</v>
      </c>
      <c r="B1508" s="57" t="s">
        <v>49</v>
      </c>
      <c r="C1508" s="57" t="s">
        <v>2935</v>
      </c>
      <c r="D1508" s="57" t="s">
        <v>3567</v>
      </c>
      <c r="E1508" s="57" t="s">
        <v>10</v>
      </c>
      <c r="F1508" s="57" t="s">
        <v>3568</v>
      </c>
    </row>
    <row r="1509" spans="1:6" x14ac:dyDescent="0.35">
      <c r="A1509" s="57" t="s">
        <v>3524</v>
      </c>
      <c r="B1509" s="57" t="s">
        <v>49</v>
      </c>
      <c r="C1509" s="57" t="s">
        <v>168</v>
      </c>
      <c r="D1509" s="57" t="s">
        <v>3569</v>
      </c>
      <c r="E1509" s="57" t="s">
        <v>10</v>
      </c>
      <c r="F1509" s="57" t="s">
        <v>3570</v>
      </c>
    </row>
    <row r="1510" spans="1:6" x14ac:dyDescent="0.35">
      <c r="A1510" s="57" t="s">
        <v>3524</v>
      </c>
      <c r="B1510" s="57" t="s">
        <v>62</v>
      </c>
      <c r="C1510" s="57" t="s">
        <v>3571</v>
      </c>
      <c r="D1510" s="57" t="s">
        <v>3572</v>
      </c>
      <c r="E1510" s="57" t="s">
        <v>10</v>
      </c>
      <c r="F1510" s="57" t="s">
        <v>3573</v>
      </c>
    </row>
    <row r="1511" spans="1:6" x14ac:dyDescent="0.35">
      <c r="A1511" s="57" t="s">
        <v>3524</v>
      </c>
      <c r="B1511" s="57" t="s">
        <v>62</v>
      </c>
      <c r="C1511" s="57" t="s">
        <v>3574</v>
      </c>
      <c r="D1511" s="57" t="s">
        <v>3575</v>
      </c>
      <c r="E1511" s="57" t="s">
        <v>10</v>
      </c>
      <c r="F1511" s="57" t="s">
        <v>3576</v>
      </c>
    </row>
    <row r="1512" spans="1:6" x14ac:dyDescent="0.35">
      <c r="A1512" s="57" t="s">
        <v>3524</v>
      </c>
      <c r="B1512" s="57" t="s">
        <v>62</v>
      </c>
      <c r="C1512" s="57" t="s">
        <v>3577</v>
      </c>
      <c r="D1512" s="57" t="s">
        <v>3578</v>
      </c>
      <c r="E1512" s="57" t="s">
        <v>10</v>
      </c>
      <c r="F1512" s="57" t="s">
        <v>3579</v>
      </c>
    </row>
    <row r="1513" spans="1:6" x14ac:dyDescent="0.35">
      <c r="A1513" s="57" t="s">
        <v>3524</v>
      </c>
      <c r="B1513" s="57" t="s">
        <v>72</v>
      </c>
      <c r="C1513" s="57" t="s">
        <v>3580</v>
      </c>
      <c r="D1513" s="57" t="s">
        <v>3581</v>
      </c>
      <c r="E1513" s="57" t="s">
        <v>10</v>
      </c>
      <c r="F1513" s="57" t="s">
        <v>3582</v>
      </c>
    </row>
    <row r="1514" spans="1:6" x14ac:dyDescent="0.35">
      <c r="A1514" s="57" t="s">
        <v>3524</v>
      </c>
      <c r="B1514" s="57" t="s">
        <v>72</v>
      </c>
      <c r="C1514" s="57" t="s">
        <v>3583</v>
      </c>
      <c r="D1514" s="57" t="s">
        <v>3584</v>
      </c>
      <c r="E1514" s="57" t="s">
        <v>10</v>
      </c>
      <c r="F1514" s="57" t="s">
        <v>3585</v>
      </c>
    </row>
    <row r="1515" spans="1:6" x14ac:dyDescent="0.35">
      <c r="A1515" s="57" t="s">
        <v>3524</v>
      </c>
      <c r="B1515" s="57" t="s">
        <v>72</v>
      </c>
      <c r="C1515" s="57" t="s">
        <v>3586</v>
      </c>
      <c r="D1515" s="57" t="s">
        <v>3587</v>
      </c>
      <c r="E1515" s="57" t="s">
        <v>10</v>
      </c>
      <c r="F1515" s="57" t="s">
        <v>3588</v>
      </c>
    </row>
    <row r="1516" spans="1:6" x14ac:dyDescent="0.35">
      <c r="A1516" s="57" t="s">
        <v>3524</v>
      </c>
      <c r="B1516" s="57" t="s">
        <v>72</v>
      </c>
      <c r="C1516" s="57" t="s">
        <v>3589</v>
      </c>
      <c r="D1516" s="57" t="s">
        <v>3590</v>
      </c>
      <c r="E1516" s="57" t="s">
        <v>10</v>
      </c>
      <c r="F1516" s="57" t="s">
        <v>3591</v>
      </c>
    </row>
    <row r="1517" spans="1:6" x14ac:dyDescent="0.35">
      <c r="A1517" s="57" t="s">
        <v>3524</v>
      </c>
      <c r="B1517" s="57" t="s">
        <v>72</v>
      </c>
      <c r="C1517" s="57" t="s">
        <v>3592</v>
      </c>
      <c r="D1517" s="57" t="s">
        <v>3593</v>
      </c>
      <c r="E1517" s="57" t="s">
        <v>10</v>
      </c>
      <c r="F1517" s="57" t="s">
        <v>3594</v>
      </c>
    </row>
    <row r="1518" spans="1:6" x14ac:dyDescent="0.35">
      <c r="A1518" s="57" t="s">
        <v>3524</v>
      </c>
      <c r="B1518" s="57" t="s">
        <v>78</v>
      </c>
      <c r="C1518" s="57" t="s">
        <v>1015</v>
      </c>
      <c r="D1518" s="57" t="s">
        <v>3595</v>
      </c>
      <c r="E1518" s="57" t="s">
        <v>10</v>
      </c>
      <c r="F1518" s="57" t="s">
        <v>3596</v>
      </c>
    </row>
    <row r="1519" spans="1:6" x14ac:dyDescent="0.35">
      <c r="A1519" s="57" t="s">
        <v>3597</v>
      </c>
      <c r="B1519" s="57" t="s">
        <v>7</v>
      </c>
      <c r="C1519" s="57" t="s">
        <v>8</v>
      </c>
      <c r="D1519" s="57" t="s">
        <v>3598</v>
      </c>
      <c r="E1519" s="57" t="s">
        <v>10</v>
      </c>
      <c r="F1519" s="57" t="s">
        <v>3599</v>
      </c>
    </row>
    <row r="1520" spans="1:6" x14ac:dyDescent="0.35">
      <c r="A1520" s="57" t="s">
        <v>3597</v>
      </c>
      <c r="B1520" s="57" t="s">
        <v>12</v>
      </c>
      <c r="C1520" s="57" t="s">
        <v>13</v>
      </c>
      <c r="D1520" s="57" t="s">
        <v>87</v>
      </c>
      <c r="E1520" s="57" t="s">
        <v>10</v>
      </c>
      <c r="F1520" s="57" t="s">
        <v>3600</v>
      </c>
    </row>
    <row r="1521" spans="1:6" x14ac:dyDescent="0.35">
      <c r="A1521" s="57" t="s">
        <v>3597</v>
      </c>
      <c r="B1521" s="57" t="s">
        <v>12</v>
      </c>
      <c r="C1521" s="57" t="s">
        <v>16</v>
      </c>
      <c r="D1521" s="57" t="s">
        <v>3601</v>
      </c>
      <c r="E1521" s="57" t="s">
        <v>10</v>
      </c>
      <c r="F1521" s="57" t="s">
        <v>3602</v>
      </c>
    </row>
    <row r="1522" spans="1:6" x14ac:dyDescent="0.35">
      <c r="A1522" s="57" t="s">
        <v>3597</v>
      </c>
      <c r="B1522" s="57" t="s">
        <v>12</v>
      </c>
      <c r="C1522" s="57" t="s">
        <v>19</v>
      </c>
      <c r="D1522" s="57" t="s">
        <v>3603</v>
      </c>
      <c r="E1522" s="57" t="s">
        <v>10</v>
      </c>
      <c r="F1522" s="57" t="s">
        <v>3604</v>
      </c>
    </row>
    <row r="1523" spans="1:6" x14ac:dyDescent="0.35">
      <c r="A1523" s="57" t="s">
        <v>3597</v>
      </c>
      <c r="B1523" s="57" t="s">
        <v>12</v>
      </c>
      <c r="C1523" s="57" t="s">
        <v>22</v>
      </c>
      <c r="D1523" s="57" t="s">
        <v>1786</v>
      </c>
      <c r="E1523" s="57" t="s">
        <v>10</v>
      </c>
      <c r="F1523" s="57" t="s">
        <v>3605</v>
      </c>
    </row>
    <row r="1524" spans="1:6" x14ac:dyDescent="0.35">
      <c r="A1524" s="57" t="s">
        <v>3597</v>
      </c>
      <c r="B1524" s="57" t="s">
        <v>12</v>
      </c>
      <c r="C1524" s="57" t="s">
        <v>25</v>
      </c>
      <c r="D1524" s="57" t="s">
        <v>186</v>
      </c>
      <c r="E1524" s="57" t="s">
        <v>10</v>
      </c>
      <c r="F1524" s="57" t="s">
        <v>3606</v>
      </c>
    </row>
    <row r="1525" spans="1:6" x14ac:dyDescent="0.35">
      <c r="A1525" s="57" t="s">
        <v>3597</v>
      </c>
      <c r="B1525" s="57" t="s">
        <v>12</v>
      </c>
      <c r="C1525" s="57" t="s">
        <v>28</v>
      </c>
      <c r="D1525" s="57" t="s">
        <v>1550</v>
      </c>
      <c r="E1525" s="57" t="s">
        <v>10</v>
      </c>
      <c r="F1525" s="57" t="s">
        <v>3607</v>
      </c>
    </row>
    <row r="1526" spans="1:6" x14ac:dyDescent="0.35">
      <c r="A1526" s="57" t="s">
        <v>3597</v>
      </c>
      <c r="B1526" s="57" t="s">
        <v>12</v>
      </c>
      <c r="C1526" s="57" t="s">
        <v>31</v>
      </c>
      <c r="D1526" s="57" t="s">
        <v>3608</v>
      </c>
      <c r="E1526" s="57" t="s">
        <v>10</v>
      </c>
      <c r="F1526" s="57" t="s">
        <v>3609</v>
      </c>
    </row>
    <row r="1527" spans="1:6" x14ac:dyDescent="0.35">
      <c r="A1527" s="57" t="s">
        <v>3597</v>
      </c>
      <c r="B1527" s="57" t="s">
        <v>12</v>
      </c>
      <c r="C1527" s="57" t="s">
        <v>34</v>
      </c>
      <c r="D1527" s="57" t="s">
        <v>196</v>
      </c>
      <c r="E1527" s="57" t="s">
        <v>10</v>
      </c>
      <c r="F1527" s="57" t="s">
        <v>3610</v>
      </c>
    </row>
    <row r="1528" spans="1:6" x14ac:dyDescent="0.35">
      <c r="A1528" s="57" t="s">
        <v>3597</v>
      </c>
      <c r="B1528" s="57" t="s">
        <v>12</v>
      </c>
      <c r="C1528" s="57" t="s">
        <v>37</v>
      </c>
      <c r="D1528" s="57" t="s">
        <v>93</v>
      </c>
      <c r="E1528" s="57" t="s">
        <v>10</v>
      </c>
      <c r="F1528" s="57" t="s">
        <v>3611</v>
      </c>
    </row>
    <row r="1529" spans="1:6" x14ac:dyDescent="0.35">
      <c r="A1529" s="57" t="s">
        <v>3597</v>
      </c>
      <c r="B1529" s="57" t="s">
        <v>12</v>
      </c>
      <c r="C1529" s="57" t="s">
        <v>40</v>
      </c>
      <c r="D1529" s="57" t="s">
        <v>23</v>
      </c>
      <c r="E1529" s="57" t="s">
        <v>10</v>
      </c>
      <c r="F1529" s="57" t="s">
        <v>3612</v>
      </c>
    </row>
    <row r="1530" spans="1:6" x14ac:dyDescent="0.35">
      <c r="A1530" s="57" t="s">
        <v>3597</v>
      </c>
      <c r="B1530" s="57" t="s">
        <v>12</v>
      </c>
      <c r="C1530" s="57" t="s">
        <v>43</v>
      </c>
      <c r="D1530" s="57" t="s">
        <v>100</v>
      </c>
      <c r="E1530" s="57" t="s">
        <v>10</v>
      </c>
      <c r="F1530" s="57" t="s">
        <v>3613</v>
      </c>
    </row>
    <row r="1531" spans="1:6" x14ac:dyDescent="0.35">
      <c r="A1531" s="57" t="s">
        <v>3597</v>
      </c>
      <c r="B1531" s="57" t="s">
        <v>12</v>
      </c>
      <c r="C1531" s="57" t="s">
        <v>46</v>
      </c>
      <c r="D1531" s="57" t="s">
        <v>29</v>
      </c>
      <c r="E1531" s="57" t="s">
        <v>10</v>
      </c>
      <c r="F1531" s="57" t="s">
        <v>3614</v>
      </c>
    </row>
    <row r="1532" spans="1:6" x14ac:dyDescent="0.35">
      <c r="A1532" s="57" t="s">
        <v>3597</v>
      </c>
      <c r="B1532" s="57" t="s">
        <v>12</v>
      </c>
      <c r="C1532" s="57" t="s">
        <v>108</v>
      </c>
      <c r="D1532" s="57" t="s">
        <v>1395</v>
      </c>
      <c r="E1532" s="57" t="s">
        <v>10</v>
      </c>
      <c r="F1532" s="57" t="s">
        <v>3615</v>
      </c>
    </row>
    <row r="1533" spans="1:6" x14ac:dyDescent="0.35">
      <c r="A1533" s="57" t="s">
        <v>3597</v>
      </c>
      <c r="B1533" s="57" t="s">
        <v>12</v>
      </c>
      <c r="C1533" s="57" t="s">
        <v>110</v>
      </c>
      <c r="D1533" s="57" t="s">
        <v>47</v>
      </c>
      <c r="E1533" s="57" t="s">
        <v>10</v>
      </c>
      <c r="F1533" s="57" t="s">
        <v>3616</v>
      </c>
    </row>
    <row r="1534" spans="1:6" x14ac:dyDescent="0.35">
      <c r="A1534" s="57" t="s">
        <v>3597</v>
      </c>
      <c r="B1534" s="57" t="s">
        <v>49</v>
      </c>
      <c r="C1534" s="57" t="s">
        <v>3617</v>
      </c>
      <c r="D1534" s="57" t="s">
        <v>3618</v>
      </c>
      <c r="E1534" s="57" t="s">
        <v>10</v>
      </c>
      <c r="F1534" s="57" t="s">
        <v>3619</v>
      </c>
    </row>
    <row r="1535" spans="1:6" x14ac:dyDescent="0.35">
      <c r="A1535" s="57" t="s">
        <v>3597</v>
      </c>
      <c r="B1535" s="57" t="s">
        <v>49</v>
      </c>
      <c r="C1535" s="57" t="s">
        <v>3620</v>
      </c>
      <c r="D1535" s="57" t="s">
        <v>3621</v>
      </c>
      <c r="E1535" s="57" t="s">
        <v>10</v>
      </c>
      <c r="F1535" s="57" t="s">
        <v>3622</v>
      </c>
    </row>
    <row r="1536" spans="1:6" x14ac:dyDescent="0.35">
      <c r="A1536" s="57" t="s">
        <v>3597</v>
      </c>
      <c r="B1536" s="57" t="s">
        <v>49</v>
      </c>
      <c r="C1536" s="57" t="s">
        <v>3623</v>
      </c>
      <c r="D1536" s="57" t="s">
        <v>3624</v>
      </c>
      <c r="E1536" s="57" t="s">
        <v>10</v>
      </c>
      <c r="F1536" s="57" t="s">
        <v>3625</v>
      </c>
    </row>
    <row r="1537" spans="1:6" x14ac:dyDescent="0.35">
      <c r="A1537" s="57" t="s">
        <v>3597</v>
      </c>
      <c r="B1537" s="57" t="s">
        <v>49</v>
      </c>
      <c r="C1537" s="57" t="s">
        <v>3626</v>
      </c>
      <c r="D1537" s="57" t="s">
        <v>3627</v>
      </c>
      <c r="E1537" s="57" t="s">
        <v>10</v>
      </c>
      <c r="F1537" s="57" t="s">
        <v>3628</v>
      </c>
    </row>
    <row r="1538" spans="1:6" x14ac:dyDescent="0.35">
      <c r="A1538" s="57" t="s">
        <v>3597</v>
      </c>
      <c r="B1538" s="57" t="s">
        <v>49</v>
      </c>
      <c r="C1538" s="57" t="s">
        <v>165</v>
      </c>
      <c r="D1538" s="57" t="s">
        <v>3629</v>
      </c>
      <c r="E1538" s="57" t="s">
        <v>10</v>
      </c>
      <c r="F1538" s="57" t="s">
        <v>3630</v>
      </c>
    </row>
    <row r="1539" spans="1:6" x14ac:dyDescent="0.35">
      <c r="A1539" s="57" t="s">
        <v>3597</v>
      </c>
      <c r="B1539" s="57" t="s">
        <v>49</v>
      </c>
      <c r="C1539" s="57" t="s">
        <v>3631</v>
      </c>
      <c r="D1539" s="57" t="s">
        <v>3632</v>
      </c>
      <c r="E1539" s="57" t="s">
        <v>10</v>
      </c>
      <c r="F1539" s="57" t="s">
        <v>3633</v>
      </c>
    </row>
    <row r="1540" spans="1:6" x14ac:dyDescent="0.35">
      <c r="A1540" s="57" t="s">
        <v>3597</v>
      </c>
      <c r="B1540" s="57" t="s">
        <v>49</v>
      </c>
      <c r="C1540" s="57" t="s">
        <v>2532</v>
      </c>
      <c r="D1540" s="57" t="s">
        <v>3634</v>
      </c>
      <c r="E1540" s="57" t="s">
        <v>10</v>
      </c>
      <c r="F1540" s="57" t="s">
        <v>3635</v>
      </c>
    </row>
    <row r="1541" spans="1:6" x14ac:dyDescent="0.35">
      <c r="A1541" s="57" t="s">
        <v>3597</v>
      </c>
      <c r="B1541" s="57" t="s">
        <v>62</v>
      </c>
      <c r="C1541" s="57" t="s">
        <v>3636</v>
      </c>
      <c r="D1541" s="57" t="s">
        <v>3637</v>
      </c>
      <c r="E1541" s="57" t="s">
        <v>10</v>
      </c>
      <c r="F1541" s="57" t="s">
        <v>3638</v>
      </c>
    </row>
    <row r="1542" spans="1:6" x14ac:dyDescent="0.35">
      <c r="A1542" s="57" t="s">
        <v>3597</v>
      </c>
      <c r="B1542" s="57" t="s">
        <v>62</v>
      </c>
      <c r="C1542" s="57" t="s">
        <v>3639</v>
      </c>
      <c r="D1542" s="57" t="s">
        <v>3640</v>
      </c>
      <c r="E1542" s="57" t="s">
        <v>10</v>
      </c>
      <c r="F1542" s="57" t="s">
        <v>3641</v>
      </c>
    </row>
    <row r="1543" spans="1:6" x14ac:dyDescent="0.35">
      <c r="A1543" s="57" t="s">
        <v>3597</v>
      </c>
      <c r="B1543" s="57" t="s">
        <v>62</v>
      </c>
      <c r="C1543" s="57" t="s">
        <v>3642</v>
      </c>
      <c r="D1543" s="57" t="s">
        <v>3643</v>
      </c>
      <c r="E1543" s="57" t="s">
        <v>10</v>
      </c>
      <c r="F1543" s="57" t="s">
        <v>3644</v>
      </c>
    </row>
    <row r="1544" spans="1:6" x14ac:dyDescent="0.35">
      <c r="A1544" s="57" t="s">
        <v>3597</v>
      </c>
      <c r="B1544" s="57" t="s">
        <v>62</v>
      </c>
      <c r="C1544" s="57" t="s">
        <v>3645</v>
      </c>
      <c r="D1544" s="57" t="s">
        <v>3646</v>
      </c>
      <c r="E1544" s="57" t="s">
        <v>10</v>
      </c>
      <c r="F1544" s="57" t="s">
        <v>3647</v>
      </c>
    </row>
    <row r="1545" spans="1:6" x14ac:dyDescent="0.35">
      <c r="A1545" s="57" t="s">
        <v>3597</v>
      </c>
      <c r="B1545" s="57" t="s">
        <v>72</v>
      </c>
      <c r="C1545" s="57" t="s">
        <v>3648</v>
      </c>
      <c r="D1545" s="57" t="s">
        <v>3649</v>
      </c>
      <c r="E1545" s="57" t="s">
        <v>10</v>
      </c>
      <c r="F1545" s="57" t="s">
        <v>3650</v>
      </c>
    </row>
    <row r="1546" spans="1:6" x14ac:dyDescent="0.35">
      <c r="A1546" s="57" t="s">
        <v>3597</v>
      </c>
      <c r="B1546" s="57" t="s">
        <v>72</v>
      </c>
      <c r="C1546" s="57" t="s">
        <v>3651</v>
      </c>
      <c r="D1546" s="57" t="s">
        <v>3652</v>
      </c>
      <c r="E1546" s="57" t="s">
        <v>10</v>
      </c>
      <c r="F1546" s="57" t="s">
        <v>3653</v>
      </c>
    </row>
    <row r="1547" spans="1:6" x14ac:dyDescent="0.35">
      <c r="A1547" s="57" t="s">
        <v>3597</v>
      </c>
      <c r="B1547" s="57" t="s">
        <v>78</v>
      </c>
      <c r="C1547" s="57" t="s">
        <v>1057</v>
      </c>
      <c r="D1547" s="57" t="s">
        <v>3654</v>
      </c>
      <c r="E1547" s="57" t="s">
        <v>10</v>
      </c>
      <c r="F1547" s="57" t="s">
        <v>3655</v>
      </c>
    </row>
    <row r="1548" spans="1:6" x14ac:dyDescent="0.35">
      <c r="A1548" s="57" t="s">
        <v>3597</v>
      </c>
      <c r="B1548" s="57" t="s">
        <v>78</v>
      </c>
      <c r="C1548" s="57" t="s">
        <v>2275</v>
      </c>
      <c r="D1548" s="57" t="s">
        <v>3656</v>
      </c>
      <c r="E1548" s="57" t="s">
        <v>10</v>
      </c>
      <c r="F1548" s="57" t="s">
        <v>3657</v>
      </c>
    </row>
    <row r="1549" spans="1:6" x14ac:dyDescent="0.35">
      <c r="A1549" s="57" t="s">
        <v>3658</v>
      </c>
      <c r="B1549" s="57" t="s">
        <v>7</v>
      </c>
      <c r="C1549" s="57" t="s">
        <v>8</v>
      </c>
      <c r="D1549" s="57" t="s">
        <v>3659</v>
      </c>
      <c r="E1549" s="57" t="s">
        <v>10</v>
      </c>
      <c r="F1549" s="57" t="s">
        <v>3660</v>
      </c>
    </row>
    <row r="1550" spans="1:6" x14ac:dyDescent="0.35">
      <c r="A1550" s="57" t="s">
        <v>3658</v>
      </c>
      <c r="B1550" s="57" t="s">
        <v>12</v>
      </c>
      <c r="C1550" s="57" t="s">
        <v>13</v>
      </c>
      <c r="D1550" s="57" t="s">
        <v>3661</v>
      </c>
      <c r="E1550" s="57" t="s">
        <v>10</v>
      </c>
      <c r="F1550" s="57" t="s">
        <v>3662</v>
      </c>
    </row>
    <row r="1551" spans="1:6" x14ac:dyDescent="0.35">
      <c r="A1551" s="57" t="s">
        <v>3658</v>
      </c>
      <c r="B1551" s="57" t="s">
        <v>12</v>
      </c>
      <c r="C1551" s="57" t="s">
        <v>16</v>
      </c>
      <c r="D1551" s="57" t="s">
        <v>3663</v>
      </c>
      <c r="E1551" s="57" t="s">
        <v>10</v>
      </c>
      <c r="F1551" s="57" t="s">
        <v>3664</v>
      </c>
    </row>
    <row r="1552" spans="1:6" x14ac:dyDescent="0.35">
      <c r="A1552" s="57" t="s">
        <v>3658</v>
      </c>
      <c r="B1552" s="57" t="s">
        <v>12</v>
      </c>
      <c r="C1552" s="57" t="s">
        <v>19</v>
      </c>
      <c r="D1552" s="57" t="s">
        <v>246</v>
      </c>
      <c r="E1552" s="57" t="s">
        <v>10</v>
      </c>
      <c r="F1552" s="57" t="s">
        <v>3665</v>
      </c>
    </row>
    <row r="1553" spans="1:6" x14ac:dyDescent="0.35">
      <c r="A1553" s="57" t="s">
        <v>3658</v>
      </c>
      <c r="B1553" s="57" t="s">
        <v>12</v>
      </c>
      <c r="C1553" s="57" t="s">
        <v>22</v>
      </c>
      <c r="D1553" s="57" t="s">
        <v>3666</v>
      </c>
      <c r="E1553" s="57" t="s">
        <v>10</v>
      </c>
      <c r="F1553" s="57" t="s">
        <v>3667</v>
      </c>
    </row>
    <row r="1554" spans="1:6" x14ac:dyDescent="0.35">
      <c r="A1554" s="57" t="s">
        <v>3658</v>
      </c>
      <c r="B1554" s="57" t="s">
        <v>12</v>
      </c>
      <c r="C1554" s="57" t="s">
        <v>25</v>
      </c>
      <c r="D1554" s="57" t="s">
        <v>93</v>
      </c>
      <c r="E1554" s="57" t="s">
        <v>10</v>
      </c>
      <c r="F1554" s="57" t="s">
        <v>3668</v>
      </c>
    </row>
    <row r="1555" spans="1:6" x14ac:dyDescent="0.35">
      <c r="A1555" s="57" t="s">
        <v>3658</v>
      </c>
      <c r="B1555" s="57" t="s">
        <v>12</v>
      </c>
      <c r="C1555" s="57" t="s">
        <v>28</v>
      </c>
      <c r="D1555" s="57" t="s">
        <v>23</v>
      </c>
      <c r="E1555" s="57" t="s">
        <v>10</v>
      </c>
      <c r="F1555" s="57" t="s">
        <v>3669</v>
      </c>
    </row>
    <row r="1556" spans="1:6" x14ac:dyDescent="0.35">
      <c r="A1556" s="57" t="s">
        <v>3658</v>
      </c>
      <c r="B1556" s="57" t="s">
        <v>12</v>
      </c>
      <c r="C1556" s="57" t="s">
        <v>31</v>
      </c>
      <c r="D1556" s="57" t="s">
        <v>98</v>
      </c>
      <c r="E1556" s="57" t="s">
        <v>10</v>
      </c>
      <c r="F1556" s="57" t="s">
        <v>3670</v>
      </c>
    </row>
    <row r="1557" spans="1:6" x14ac:dyDescent="0.35">
      <c r="A1557" s="57" t="s">
        <v>3658</v>
      </c>
      <c r="B1557" s="57" t="s">
        <v>12</v>
      </c>
      <c r="C1557" s="57" t="s">
        <v>34</v>
      </c>
      <c r="D1557" s="57" t="s">
        <v>1932</v>
      </c>
      <c r="E1557" s="57" t="s">
        <v>10</v>
      </c>
      <c r="F1557" s="57" t="s">
        <v>3671</v>
      </c>
    </row>
    <row r="1558" spans="1:6" x14ac:dyDescent="0.35">
      <c r="A1558" s="57" t="s">
        <v>3658</v>
      </c>
      <c r="B1558" s="57" t="s">
        <v>12</v>
      </c>
      <c r="C1558" s="57" t="s">
        <v>37</v>
      </c>
      <c r="D1558" s="57" t="s">
        <v>3672</v>
      </c>
      <c r="E1558" s="57" t="s">
        <v>10</v>
      </c>
      <c r="F1558" s="57" t="s">
        <v>3673</v>
      </c>
    </row>
    <row r="1559" spans="1:6" x14ac:dyDescent="0.35">
      <c r="A1559" s="57" t="s">
        <v>3658</v>
      </c>
      <c r="B1559" s="57" t="s">
        <v>12</v>
      </c>
      <c r="C1559" s="57" t="s">
        <v>40</v>
      </c>
      <c r="D1559" s="57" t="s">
        <v>47</v>
      </c>
      <c r="E1559" s="57" t="s">
        <v>10</v>
      </c>
      <c r="F1559" s="57" t="s">
        <v>3674</v>
      </c>
    </row>
    <row r="1560" spans="1:6" x14ac:dyDescent="0.35">
      <c r="A1560" s="57" t="s">
        <v>3658</v>
      </c>
      <c r="B1560" s="57" t="s">
        <v>49</v>
      </c>
      <c r="C1560" s="57" t="s">
        <v>573</v>
      </c>
      <c r="D1560" s="57" t="s">
        <v>3675</v>
      </c>
      <c r="E1560" s="57" t="s">
        <v>10</v>
      </c>
      <c r="F1560" s="57" t="s">
        <v>3676</v>
      </c>
    </row>
    <row r="1561" spans="1:6" x14ac:dyDescent="0.35">
      <c r="A1561" s="57" t="s">
        <v>3658</v>
      </c>
      <c r="B1561" s="57" t="s">
        <v>49</v>
      </c>
      <c r="C1561" s="57" t="s">
        <v>3677</v>
      </c>
      <c r="D1561" s="57" t="s">
        <v>3678</v>
      </c>
      <c r="E1561" s="57" t="s">
        <v>10</v>
      </c>
      <c r="F1561" s="57" t="s">
        <v>3679</v>
      </c>
    </row>
    <row r="1562" spans="1:6" x14ac:dyDescent="0.35">
      <c r="A1562" s="57" t="s">
        <v>3658</v>
      </c>
      <c r="B1562" s="57" t="s">
        <v>49</v>
      </c>
      <c r="C1562" s="57" t="s">
        <v>3680</v>
      </c>
      <c r="D1562" s="57" t="s">
        <v>3681</v>
      </c>
      <c r="E1562" s="57" t="s">
        <v>10</v>
      </c>
      <c r="F1562" s="57" t="s">
        <v>3682</v>
      </c>
    </row>
    <row r="1563" spans="1:6" x14ac:dyDescent="0.35">
      <c r="A1563" s="57" t="s">
        <v>3658</v>
      </c>
      <c r="B1563" s="57" t="s">
        <v>49</v>
      </c>
      <c r="C1563" s="57" t="s">
        <v>3683</v>
      </c>
      <c r="D1563" s="57" t="s">
        <v>3684</v>
      </c>
      <c r="E1563" s="57" t="s">
        <v>10</v>
      </c>
      <c r="F1563" s="57" t="s">
        <v>3685</v>
      </c>
    </row>
    <row r="1564" spans="1:6" x14ac:dyDescent="0.35">
      <c r="A1564" s="57" t="s">
        <v>3658</v>
      </c>
      <c r="B1564" s="57" t="s">
        <v>49</v>
      </c>
      <c r="C1564" s="57" t="s">
        <v>1087</v>
      </c>
      <c r="D1564" s="57" t="s">
        <v>3686</v>
      </c>
      <c r="E1564" s="57" t="s">
        <v>10</v>
      </c>
      <c r="F1564" s="57" t="s">
        <v>3687</v>
      </c>
    </row>
    <row r="1565" spans="1:6" x14ac:dyDescent="0.35">
      <c r="A1565" s="57" t="s">
        <v>3658</v>
      </c>
      <c r="B1565" s="57" t="s">
        <v>62</v>
      </c>
      <c r="C1565" s="57" t="s">
        <v>3688</v>
      </c>
      <c r="D1565" s="57" t="s">
        <v>3689</v>
      </c>
      <c r="E1565" s="57" t="s">
        <v>10</v>
      </c>
      <c r="F1565" s="57" t="s">
        <v>3690</v>
      </c>
    </row>
    <row r="1566" spans="1:6" x14ac:dyDescent="0.35">
      <c r="A1566" s="57" t="s">
        <v>3658</v>
      </c>
      <c r="B1566" s="57" t="s">
        <v>62</v>
      </c>
      <c r="C1566" s="57" t="s">
        <v>3691</v>
      </c>
      <c r="D1566" s="57" t="s">
        <v>3692</v>
      </c>
      <c r="E1566" s="57" t="s">
        <v>275</v>
      </c>
      <c r="F1566" s="57" t="s">
        <v>3693</v>
      </c>
    </row>
    <row r="1567" spans="1:6" x14ac:dyDescent="0.35">
      <c r="A1567" s="57" t="s">
        <v>3658</v>
      </c>
      <c r="B1567" s="57" t="s">
        <v>72</v>
      </c>
      <c r="C1567" s="57" t="s">
        <v>3694</v>
      </c>
      <c r="D1567" s="57" t="s">
        <v>3695</v>
      </c>
      <c r="E1567" s="57" t="s">
        <v>10</v>
      </c>
      <c r="F1567" s="57" t="s">
        <v>3696</v>
      </c>
    </row>
    <row r="1568" spans="1:6" x14ac:dyDescent="0.35">
      <c r="A1568" s="57" t="s">
        <v>3658</v>
      </c>
      <c r="B1568" s="57" t="s">
        <v>72</v>
      </c>
      <c r="C1568" s="57" t="s">
        <v>3697</v>
      </c>
      <c r="D1568" s="57" t="s">
        <v>3698</v>
      </c>
      <c r="E1568" s="57" t="s">
        <v>10</v>
      </c>
      <c r="F1568" s="57" t="s">
        <v>3699</v>
      </c>
    </row>
    <row r="1569" spans="1:6" x14ac:dyDescent="0.35">
      <c r="A1569" s="57" t="s">
        <v>3658</v>
      </c>
      <c r="B1569" s="57" t="s">
        <v>72</v>
      </c>
      <c r="C1569" s="57" t="s">
        <v>3700</v>
      </c>
      <c r="D1569" s="57" t="s">
        <v>3701</v>
      </c>
      <c r="E1569" s="57" t="s">
        <v>10</v>
      </c>
      <c r="F1569" s="57" t="s">
        <v>3702</v>
      </c>
    </row>
    <row r="1570" spans="1:6" x14ac:dyDescent="0.35">
      <c r="A1570" s="57" t="s">
        <v>3658</v>
      </c>
      <c r="B1570" s="57" t="s">
        <v>72</v>
      </c>
      <c r="C1570" s="57" t="s">
        <v>3703</v>
      </c>
      <c r="D1570" s="57" t="s">
        <v>3704</v>
      </c>
      <c r="E1570" s="57" t="s">
        <v>10</v>
      </c>
      <c r="F1570" s="57" t="s">
        <v>3705</v>
      </c>
    </row>
    <row r="1571" spans="1:6" x14ac:dyDescent="0.35">
      <c r="A1571" s="57" t="s">
        <v>3706</v>
      </c>
      <c r="B1571" s="57" t="s">
        <v>7</v>
      </c>
      <c r="C1571" s="57" t="s">
        <v>8</v>
      </c>
      <c r="D1571" s="57" t="s">
        <v>3707</v>
      </c>
      <c r="E1571" s="57" t="s">
        <v>10</v>
      </c>
      <c r="F1571" s="57" t="s">
        <v>3708</v>
      </c>
    </row>
    <row r="1572" spans="1:6" x14ac:dyDescent="0.35">
      <c r="A1572" s="57" t="s">
        <v>3706</v>
      </c>
      <c r="B1572" s="57" t="s">
        <v>12</v>
      </c>
      <c r="C1572" s="57" t="s">
        <v>13</v>
      </c>
      <c r="D1572" s="57" t="s">
        <v>3709</v>
      </c>
      <c r="E1572" s="57" t="s">
        <v>10</v>
      </c>
      <c r="F1572" s="57" t="s">
        <v>3710</v>
      </c>
    </row>
    <row r="1573" spans="1:6" x14ac:dyDescent="0.35">
      <c r="A1573" s="57" t="s">
        <v>3706</v>
      </c>
      <c r="B1573" s="57" t="s">
        <v>12</v>
      </c>
      <c r="C1573" s="57" t="s">
        <v>16</v>
      </c>
      <c r="D1573" s="57" t="s">
        <v>3431</v>
      </c>
      <c r="E1573" s="57" t="s">
        <v>10</v>
      </c>
      <c r="F1573" s="57" t="s">
        <v>3711</v>
      </c>
    </row>
    <row r="1574" spans="1:6" x14ac:dyDescent="0.35">
      <c r="A1574" s="57" t="s">
        <v>3706</v>
      </c>
      <c r="B1574" s="57" t="s">
        <v>12</v>
      </c>
      <c r="C1574" s="57" t="s">
        <v>19</v>
      </c>
      <c r="D1574" s="57" t="s">
        <v>1170</v>
      </c>
      <c r="E1574" s="57" t="s">
        <v>10</v>
      </c>
      <c r="F1574" s="57" t="s">
        <v>3712</v>
      </c>
    </row>
    <row r="1575" spans="1:6" x14ac:dyDescent="0.35">
      <c r="A1575" s="57" t="s">
        <v>3706</v>
      </c>
      <c r="B1575" s="57" t="s">
        <v>12</v>
      </c>
      <c r="C1575" s="57" t="s">
        <v>22</v>
      </c>
      <c r="D1575" s="57" t="s">
        <v>1550</v>
      </c>
      <c r="E1575" s="57" t="s">
        <v>10</v>
      </c>
      <c r="F1575" s="57" t="s">
        <v>3713</v>
      </c>
    </row>
    <row r="1576" spans="1:6" x14ac:dyDescent="0.35">
      <c r="A1576" s="57" t="s">
        <v>3706</v>
      </c>
      <c r="B1576" s="57" t="s">
        <v>12</v>
      </c>
      <c r="C1576" s="57" t="s">
        <v>25</v>
      </c>
      <c r="D1576" s="57" t="s">
        <v>23</v>
      </c>
      <c r="E1576" s="57" t="s">
        <v>10</v>
      </c>
      <c r="F1576" s="57" t="s">
        <v>3714</v>
      </c>
    </row>
    <row r="1577" spans="1:6" x14ac:dyDescent="0.35">
      <c r="A1577" s="57" t="s">
        <v>3706</v>
      </c>
      <c r="B1577" s="57" t="s">
        <v>12</v>
      </c>
      <c r="C1577" s="57" t="s">
        <v>28</v>
      </c>
      <c r="D1577" s="57" t="s">
        <v>468</v>
      </c>
      <c r="E1577" s="57" t="s">
        <v>10</v>
      </c>
      <c r="F1577" s="57" t="s">
        <v>3715</v>
      </c>
    </row>
    <row r="1578" spans="1:6" x14ac:dyDescent="0.35">
      <c r="A1578" s="57" t="s">
        <v>3706</v>
      </c>
      <c r="B1578" s="57" t="s">
        <v>12</v>
      </c>
      <c r="C1578" s="57" t="s">
        <v>31</v>
      </c>
      <c r="D1578" s="57" t="s">
        <v>1257</v>
      </c>
      <c r="E1578" s="57" t="s">
        <v>10</v>
      </c>
      <c r="F1578" s="57" t="s">
        <v>3716</v>
      </c>
    </row>
    <row r="1579" spans="1:6" x14ac:dyDescent="0.35">
      <c r="A1579" s="57" t="s">
        <v>3706</v>
      </c>
      <c r="B1579" s="57" t="s">
        <v>12</v>
      </c>
      <c r="C1579" s="57" t="s">
        <v>34</v>
      </c>
      <c r="D1579" s="57" t="s">
        <v>111</v>
      </c>
      <c r="E1579" s="57" t="s">
        <v>10</v>
      </c>
      <c r="F1579" s="57" t="s">
        <v>3717</v>
      </c>
    </row>
    <row r="1580" spans="1:6" x14ac:dyDescent="0.35">
      <c r="A1580" s="57" t="s">
        <v>3706</v>
      </c>
      <c r="B1580" s="57" t="s">
        <v>12</v>
      </c>
      <c r="C1580" s="57" t="s">
        <v>37</v>
      </c>
      <c r="D1580" s="57" t="s">
        <v>858</v>
      </c>
      <c r="E1580" s="57" t="s">
        <v>10</v>
      </c>
      <c r="F1580" s="57" t="s">
        <v>3718</v>
      </c>
    </row>
    <row r="1581" spans="1:6" x14ac:dyDescent="0.35">
      <c r="A1581" s="57" t="s">
        <v>3706</v>
      </c>
      <c r="B1581" s="57" t="s">
        <v>12</v>
      </c>
      <c r="C1581" s="57" t="s">
        <v>40</v>
      </c>
      <c r="D1581" s="57" t="s">
        <v>3719</v>
      </c>
      <c r="E1581" s="57" t="s">
        <v>10</v>
      </c>
      <c r="F1581" s="57" t="s">
        <v>3720</v>
      </c>
    </row>
    <row r="1582" spans="1:6" x14ac:dyDescent="0.35">
      <c r="A1582" s="57" t="s">
        <v>3706</v>
      </c>
      <c r="B1582" s="57" t="s">
        <v>12</v>
      </c>
      <c r="C1582" s="57" t="s">
        <v>43</v>
      </c>
      <c r="D1582" s="57" t="s">
        <v>47</v>
      </c>
      <c r="E1582" s="57" t="s">
        <v>10</v>
      </c>
      <c r="F1582" s="57" t="s">
        <v>3721</v>
      </c>
    </row>
    <row r="1583" spans="1:6" x14ac:dyDescent="0.35">
      <c r="A1583" s="57" t="s">
        <v>3706</v>
      </c>
      <c r="B1583" s="57" t="s">
        <v>12</v>
      </c>
      <c r="C1583" s="57" t="s">
        <v>46</v>
      </c>
      <c r="D1583" s="57" t="s">
        <v>127</v>
      </c>
      <c r="E1583" s="57" t="s">
        <v>10</v>
      </c>
      <c r="F1583" s="57" t="s">
        <v>3722</v>
      </c>
    </row>
    <row r="1584" spans="1:6" x14ac:dyDescent="0.35">
      <c r="A1584" s="57" t="s">
        <v>3706</v>
      </c>
      <c r="B1584" s="57" t="s">
        <v>12</v>
      </c>
      <c r="C1584" s="57" t="s">
        <v>108</v>
      </c>
      <c r="D1584" s="57" t="s">
        <v>259</v>
      </c>
      <c r="E1584" s="57" t="s">
        <v>10</v>
      </c>
      <c r="F1584" s="57" t="s">
        <v>3723</v>
      </c>
    </row>
    <row r="1585" spans="1:6" x14ac:dyDescent="0.35">
      <c r="A1585" s="57" t="s">
        <v>3706</v>
      </c>
      <c r="B1585" s="57" t="s">
        <v>49</v>
      </c>
      <c r="C1585" s="57" t="s">
        <v>3724</v>
      </c>
      <c r="D1585" s="57" t="s">
        <v>3725</v>
      </c>
      <c r="E1585" s="57" t="s">
        <v>10</v>
      </c>
      <c r="F1585" s="57" t="s">
        <v>3726</v>
      </c>
    </row>
    <row r="1586" spans="1:6" x14ac:dyDescent="0.35">
      <c r="A1586" s="57" t="s">
        <v>3706</v>
      </c>
      <c r="B1586" s="57" t="s">
        <v>49</v>
      </c>
      <c r="C1586" s="57" t="s">
        <v>3727</v>
      </c>
      <c r="D1586" s="57" t="s">
        <v>3728</v>
      </c>
      <c r="E1586" s="57" t="s">
        <v>10</v>
      </c>
      <c r="F1586" s="57" t="s">
        <v>3729</v>
      </c>
    </row>
    <row r="1587" spans="1:6" x14ac:dyDescent="0.35">
      <c r="A1587" s="57" t="s">
        <v>3706</v>
      </c>
      <c r="B1587" s="57" t="s">
        <v>49</v>
      </c>
      <c r="C1587" s="57" t="s">
        <v>1296</v>
      </c>
      <c r="D1587" s="57" t="s">
        <v>3730</v>
      </c>
      <c r="E1587" s="57" t="s">
        <v>10</v>
      </c>
      <c r="F1587" s="57" t="s">
        <v>3731</v>
      </c>
    </row>
    <row r="1588" spans="1:6" x14ac:dyDescent="0.35">
      <c r="A1588" s="57" t="s">
        <v>3706</v>
      </c>
      <c r="B1588" s="57" t="s">
        <v>49</v>
      </c>
      <c r="C1588" s="57" t="s">
        <v>2910</v>
      </c>
      <c r="D1588" s="57" t="s">
        <v>3732</v>
      </c>
      <c r="E1588" s="57" t="s">
        <v>10</v>
      </c>
      <c r="F1588" s="57" t="s">
        <v>3733</v>
      </c>
    </row>
    <row r="1589" spans="1:6" x14ac:dyDescent="0.35">
      <c r="A1589" s="57" t="s">
        <v>3706</v>
      </c>
      <c r="B1589" s="57" t="s">
        <v>49</v>
      </c>
      <c r="C1589" s="57" t="s">
        <v>3734</v>
      </c>
      <c r="D1589" s="57" t="s">
        <v>3735</v>
      </c>
      <c r="E1589" s="57" t="s">
        <v>10</v>
      </c>
      <c r="F1589" s="57" t="s">
        <v>3736</v>
      </c>
    </row>
    <row r="1590" spans="1:6" x14ac:dyDescent="0.35">
      <c r="A1590" s="57" t="s">
        <v>3706</v>
      </c>
      <c r="B1590" s="57" t="s">
        <v>49</v>
      </c>
      <c r="C1590" s="57" t="s">
        <v>2913</v>
      </c>
      <c r="D1590" s="57" t="s">
        <v>3737</v>
      </c>
      <c r="E1590" s="57" t="s">
        <v>10</v>
      </c>
      <c r="F1590" s="57" t="s">
        <v>3738</v>
      </c>
    </row>
    <row r="1591" spans="1:6" x14ac:dyDescent="0.35">
      <c r="A1591" s="57" t="s">
        <v>3706</v>
      </c>
      <c r="B1591" s="57" t="s">
        <v>62</v>
      </c>
      <c r="C1591" s="57" t="s">
        <v>3739</v>
      </c>
      <c r="D1591" s="57" t="s">
        <v>3740</v>
      </c>
      <c r="E1591" s="57" t="s">
        <v>10</v>
      </c>
      <c r="F1591" s="57" t="s">
        <v>3741</v>
      </c>
    </row>
    <row r="1592" spans="1:6" x14ac:dyDescent="0.35">
      <c r="A1592" s="57" t="s">
        <v>3706</v>
      </c>
      <c r="B1592" s="57" t="s">
        <v>62</v>
      </c>
      <c r="C1592" s="57" t="s">
        <v>3742</v>
      </c>
      <c r="D1592" s="57" t="s">
        <v>3743</v>
      </c>
      <c r="E1592" s="57" t="s">
        <v>10</v>
      </c>
      <c r="F1592" s="57" t="s">
        <v>3744</v>
      </c>
    </row>
    <row r="1593" spans="1:6" x14ac:dyDescent="0.35">
      <c r="A1593" s="57" t="s">
        <v>3706</v>
      </c>
      <c r="B1593" s="57" t="s">
        <v>62</v>
      </c>
      <c r="C1593" s="57" t="s">
        <v>3745</v>
      </c>
      <c r="D1593" s="57" t="s">
        <v>3746</v>
      </c>
      <c r="E1593" s="57" t="s">
        <v>10</v>
      </c>
      <c r="F1593" s="57" t="s">
        <v>3747</v>
      </c>
    </row>
    <row r="1594" spans="1:6" x14ac:dyDescent="0.35">
      <c r="A1594" s="57" t="s">
        <v>3706</v>
      </c>
      <c r="B1594" s="57" t="s">
        <v>72</v>
      </c>
      <c r="C1594" s="57" t="s">
        <v>3748</v>
      </c>
      <c r="D1594" s="57" t="s">
        <v>3749</v>
      </c>
      <c r="E1594" s="57" t="s">
        <v>10</v>
      </c>
      <c r="F1594" s="57" t="s">
        <v>3750</v>
      </c>
    </row>
    <row r="1595" spans="1:6" x14ac:dyDescent="0.35">
      <c r="A1595" s="57" t="s">
        <v>3706</v>
      </c>
      <c r="B1595" s="57" t="s">
        <v>72</v>
      </c>
      <c r="C1595" s="57" t="s">
        <v>3751</v>
      </c>
      <c r="D1595" s="57" t="s">
        <v>3752</v>
      </c>
      <c r="E1595" s="57" t="s">
        <v>10</v>
      </c>
      <c r="F1595" s="57" t="s">
        <v>3753</v>
      </c>
    </row>
    <row r="1596" spans="1:6" x14ac:dyDescent="0.35">
      <c r="A1596" s="57" t="s">
        <v>3706</v>
      </c>
      <c r="B1596" s="57" t="s">
        <v>72</v>
      </c>
      <c r="C1596" s="57" t="s">
        <v>3754</v>
      </c>
      <c r="D1596" s="57" t="s">
        <v>3755</v>
      </c>
      <c r="E1596" s="57" t="s">
        <v>10</v>
      </c>
      <c r="F1596" s="57" t="s">
        <v>3756</v>
      </c>
    </row>
    <row r="1597" spans="1:6" x14ac:dyDescent="0.35">
      <c r="A1597" s="57" t="s">
        <v>3757</v>
      </c>
      <c r="B1597" s="57" t="s">
        <v>7</v>
      </c>
      <c r="C1597" s="57" t="s">
        <v>8</v>
      </c>
      <c r="D1597" s="57" t="s">
        <v>3758</v>
      </c>
      <c r="E1597" s="57" t="s">
        <v>10</v>
      </c>
      <c r="F1597" s="57" t="s">
        <v>3759</v>
      </c>
    </row>
    <row r="1598" spans="1:6" x14ac:dyDescent="0.35">
      <c r="A1598" s="57" t="s">
        <v>3757</v>
      </c>
      <c r="B1598" s="57" t="s">
        <v>12</v>
      </c>
      <c r="C1598" s="57" t="s">
        <v>13</v>
      </c>
      <c r="D1598" s="57" t="s">
        <v>598</v>
      </c>
      <c r="E1598" s="57" t="s">
        <v>10</v>
      </c>
      <c r="F1598" s="57" t="s">
        <v>3760</v>
      </c>
    </row>
    <row r="1599" spans="1:6" x14ac:dyDescent="0.35">
      <c r="A1599" s="57" t="s">
        <v>3757</v>
      </c>
      <c r="B1599" s="57" t="s">
        <v>12</v>
      </c>
      <c r="C1599" s="57" t="s">
        <v>16</v>
      </c>
      <c r="D1599" s="57" t="s">
        <v>2361</v>
      </c>
      <c r="E1599" s="57" t="s">
        <v>10</v>
      </c>
      <c r="F1599" s="57" t="s">
        <v>3761</v>
      </c>
    </row>
    <row r="1600" spans="1:6" x14ac:dyDescent="0.35">
      <c r="A1600" s="57" t="s">
        <v>3757</v>
      </c>
      <c r="B1600" s="57" t="s">
        <v>12</v>
      </c>
      <c r="C1600" s="57" t="s">
        <v>19</v>
      </c>
      <c r="D1600" s="57" t="s">
        <v>3762</v>
      </c>
      <c r="E1600" s="57" t="s">
        <v>10</v>
      </c>
      <c r="F1600" s="57" t="s">
        <v>3763</v>
      </c>
    </row>
    <row r="1601" spans="1:6" x14ac:dyDescent="0.35">
      <c r="A1601" s="57" t="s">
        <v>3757</v>
      </c>
      <c r="B1601" s="57" t="s">
        <v>12</v>
      </c>
      <c r="C1601" s="57" t="s">
        <v>22</v>
      </c>
      <c r="D1601" s="57" t="s">
        <v>41</v>
      </c>
      <c r="E1601" s="57" t="s">
        <v>10</v>
      </c>
      <c r="F1601" s="57" t="s">
        <v>3764</v>
      </c>
    </row>
    <row r="1602" spans="1:6" x14ac:dyDescent="0.35">
      <c r="A1602" s="57" t="s">
        <v>3757</v>
      </c>
      <c r="B1602" s="57" t="s">
        <v>49</v>
      </c>
      <c r="C1602" s="57" t="s">
        <v>3765</v>
      </c>
      <c r="D1602" s="57" t="s">
        <v>3766</v>
      </c>
      <c r="E1602" s="57" t="s">
        <v>10</v>
      </c>
      <c r="F1602" s="57" t="s">
        <v>3767</v>
      </c>
    </row>
    <row r="1603" spans="1:6" x14ac:dyDescent="0.35">
      <c r="A1603" s="57" t="s">
        <v>3757</v>
      </c>
      <c r="B1603" s="57" t="s">
        <v>62</v>
      </c>
      <c r="C1603" s="57" t="s">
        <v>3768</v>
      </c>
      <c r="D1603" s="57" t="s">
        <v>3769</v>
      </c>
      <c r="E1603" s="57" t="s">
        <v>10</v>
      </c>
      <c r="F1603" s="57" t="s">
        <v>3770</v>
      </c>
    </row>
    <row r="1604" spans="1:6" x14ac:dyDescent="0.35">
      <c r="A1604" s="57" t="s">
        <v>3757</v>
      </c>
      <c r="B1604" s="57" t="s">
        <v>72</v>
      </c>
      <c r="C1604" s="57" t="s">
        <v>3771</v>
      </c>
      <c r="D1604" s="57" t="s">
        <v>3772</v>
      </c>
      <c r="E1604" s="57" t="s">
        <v>10</v>
      </c>
      <c r="F1604" s="57" t="s">
        <v>3773</v>
      </c>
    </row>
    <row r="1605" spans="1:6" x14ac:dyDescent="0.35">
      <c r="A1605" s="57" t="s">
        <v>3774</v>
      </c>
      <c r="B1605" s="57" t="s">
        <v>7</v>
      </c>
      <c r="C1605" s="57" t="s">
        <v>8</v>
      </c>
      <c r="D1605" s="57" t="s">
        <v>3775</v>
      </c>
      <c r="E1605" s="57" t="s">
        <v>10</v>
      </c>
      <c r="F1605" s="57" t="s">
        <v>3776</v>
      </c>
    </row>
    <row r="1606" spans="1:6" x14ac:dyDescent="0.35">
      <c r="A1606" s="57" t="s">
        <v>3774</v>
      </c>
      <c r="B1606" s="57" t="s">
        <v>12</v>
      </c>
      <c r="C1606" s="57" t="s">
        <v>13</v>
      </c>
      <c r="D1606" s="57" t="s">
        <v>3777</v>
      </c>
      <c r="E1606" s="57" t="s">
        <v>10</v>
      </c>
      <c r="F1606" s="57" t="s">
        <v>3778</v>
      </c>
    </row>
    <row r="1607" spans="1:6" x14ac:dyDescent="0.35">
      <c r="A1607" s="57" t="s">
        <v>3774</v>
      </c>
      <c r="B1607" s="57" t="s">
        <v>12</v>
      </c>
      <c r="C1607" s="57" t="s">
        <v>16</v>
      </c>
      <c r="D1607" s="57" t="s">
        <v>2732</v>
      </c>
      <c r="E1607" s="57" t="s">
        <v>10</v>
      </c>
      <c r="F1607" s="57" t="s">
        <v>3779</v>
      </c>
    </row>
    <row r="1608" spans="1:6" x14ac:dyDescent="0.35">
      <c r="A1608" s="57" t="s">
        <v>3774</v>
      </c>
      <c r="B1608" s="57" t="s">
        <v>12</v>
      </c>
      <c r="C1608" s="57" t="s">
        <v>19</v>
      </c>
      <c r="D1608" s="57" t="s">
        <v>93</v>
      </c>
      <c r="E1608" s="57" t="s">
        <v>10</v>
      </c>
      <c r="F1608" s="57" t="s">
        <v>3780</v>
      </c>
    </row>
    <row r="1609" spans="1:6" x14ac:dyDescent="0.35">
      <c r="A1609" s="57" t="s">
        <v>3774</v>
      </c>
      <c r="B1609" s="57" t="s">
        <v>12</v>
      </c>
      <c r="C1609" s="57" t="s">
        <v>22</v>
      </c>
      <c r="D1609" s="57" t="s">
        <v>3781</v>
      </c>
      <c r="E1609" s="57" t="s">
        <v>10</v>
      </c>
      <c r="F1609" s="57" t="s">
        <v>3782</v>
      </c>
    </row>
    <row r="1610" spans="1:6" x14ac:dyDescent="0.35">
      <c r="A1610" s="57" t="s">
        <v>3774</v>
      </c>
      <c r="B1610" s="57" t="s">
        <v>12</v>
      </c>
      <c r="C1610" s="57" t="s">
        <v>25</v>
      </c>
      <c r="D1610" s="57" t="s">
        <v>3783</v>
      </c>
      <c r="E1610" s="57" t="s">
        <v>10</v>
      </c>
      <c r="F1610" s="57" t="s">
        <v>3784</v>
      </c>
    </row>
    <row r="1611" spans="1:6" x14ac:dyDescent="0.35">
      <c r="A1611" s="57" t="s">
        <v>3774</v>
      </c>
      <c r="B1611" s="57" t="s">
        <v>12</v>
      </c>
      <c r="C1611" s="57" t="s">
        <v>28</v>
      </c>
      <c r="D1611" s="57" t="s">
        <v>3785</v>
      </c>
      <c r="E1611" s="57" t="s">
        <v>10</v>
      </c>
      <c r="F1611" s="57" t="s">
        <v>3786</v>
      </c>
    </row>
    <row r="1612" spans="1:6" x14ac:dyDescent="0.35">
      <c r="A1612" s="57" t="s">
        <v>3774</v>
      </c>
      <c r="B1612" s="57" t="s">
        <v>12</v>
      </c>
      <c r="C1612" s="57" t="s">
        <v>31</v>
      </c>
      <c r="D1612" s="57" t="s">
        <v>3787</v>
      </c>
      <c r="E1612" s="57" t="s">
        <v>10</v>
      </c>
      <c r="F1612" s="57" t="s">
        <v>3788</v>
      </c>
    </row>
    <row r="1613" spans="1:6" x14ac:dyDescent="0.35">
      <c r="A1613" s="57" t="s">
        <v>3774</v>
      </c>
      <c r="B1613" s="57" t="s">
        <v>12</v>
      </c>
      <c r="C1613" s="57" t="s">
        <v>34</v>
      </c>
      <c r="D1613" s="57" t="s">
        <v>3789</v>
      </c>
      <c r="E1613" s="57" t="s">
        <v>10</v>
      </c>
      <c r="F1613" s="57" t="s">
        <v>3790</v>
      </c>
    </row>
    <row r="1614" spans="1:6" x14ac:dyDescent="0.35">
      <c r="A1614" s="57" t="s">
        <v>3774</v>
      </c>
      <c r="B1614" s="57" t="s">
        <v>12</v>
      </c>
      <c r="C1614" s="57" t="s">
        <v>37</v>
      </c>
      <c r="D1614" s="57" t="s">
        <v>3791</v>
      </c>
      <c r="E1614" s="57" t="s">
        <v>10</v>
      </c>
      <c r="F1614" s="57" t="s">
        <v>3792</v>
      </c>
    </row>
    <row r="1615" spans="1:6" x14ac:dyDescent="0.35">
      <c r="A1615" s="57" t="s">
        <v>3774</v>
      </c>
      <c r="B1615" s="57" t="s">
        <v>12</v>
      </c>
      <c r="C1615" s="57" t="s">
        <v>40</v>
      </c>
      <c r="D1615" s="57" t="s">
        <v>3793</v>
      </c>
      <c r="E1615" s="57" t="s">
        <v>10</v>
      </c>
      <c r="F1615" s="57" t="s">
        <v>3794</v>
      </c>
    </row>
    <row r="1616" spans="1:6" x14ac:dyDescent="0.35">
      <c r="A1616" s="57" t="s">
        <v>3774</v>
      </c>
      <c r="B1616" s="57" t="s">
        <v>49</v>
      </c>
      <c r="C1616" s="57" t="s">
        <v>2918</v>
      </c>
      <c r="D1616" s="57" t="s">
        <v>3795</v>
      </c>
      <c r="E1616" s="57" t="s">
        <v>10</v>
      </c>
      <c r="F1616" s="57" t="s">
        <v>3796</v>
      </c>
    </row>
    <row r="1617" spans="1:6" x14ac:dyDescent="0.35">
      <c r="A1617" s="57" t="s">
        <v>3774</v>
      </c>
      <c r="B1617" s="57" t="s">
        <v>49</v>
      </c>
      <c r="C1617" s="57" t="s">
        <v>2921</v>
      </c>
      <c r="D1617" s="57" t="s">
        <v>3797</v>
      </c>
      <c r="E1617" s="57" t="s">
        <v>10</v>
      </c>
      <c r="F1617" s="57" t="s">
        <v>3798</v>
      </c>
    </row>
    <row r="1618" spans="1:6" x14ac:dyDescent="0.35">
      <c r="A1618" s="57" t="s">
        <v>3774</v>
      </c>
      <c r="B1618" s="57" t="s">
        <v>49</v>
      </c>
      <c r="C1618" s="57" t="s">
        <v>2924</v>
      </c>
      <c r="D1618" s="57" t="s">
        <v>3799</v>
      </c>
      <c r="E1618" s="57" t="s">
        <v>10</v>
      </c>
      <c r="F1618" s="57" t="s">
        <v>3800</v>
      </c>
    </row>
    <row r="1619" spans="1:6" x14ac:dyDescent="0.35">
      <c r="A1619" s="57" t="s">
        <v>3774</v>
      </c>
      <c r="B1619" s="57" t="s">
        <v>49</v>
      </c>
      <c r="C1619" s="57" t="s">
        <v>491</v>
      </c>
      <c r="D1619" s="57" t="s">
        <v>3801</v>
      </c>
      <c r="E1619" s="57" t="s">
        <v>10</v>
      </c>
      <c r="F1619" s="57" t="s">
        <v>3802</v>
      </c>
    </row>
    <row r="1620" spans="1:6" x14ac:dyDescent="0.35">
      <c r="A1620" s="57" t="s">
        <v>3774</v>
      </c>
      <c r="B1620" s="57" t="s">
        <v>62</v>
      </c>
      <c r="C1620" s="57" t="s">
        <v>3803</v>
      </c>
      <c r="D1620" s="57" t="s">
        <v>3804</v>
      </c>
      <c r="E1620" s="57" t="s">
        <v>10</v>
      </c>
      <c r="F1620" s="57" t="s">
        <v>3805</v>
      </c>
    </row>
    <row r="1621" spans="1:6" x14ac:dyDescent="0.35">
      <c r="A1621" s="57" t="s">
        <v>3774</v>
      </c>
      <c r="B1621" s="57" t="s">
        <v>62</v>
      </c>
      <c r="C1621" s="57" t="s">
        <v>3806</v>
      </c>
      <c r="D1621" s="57" t="s">
        <v>3807</v>
      </c>
      <c r="E1621" s="57" t="s">
        <v>10</v>
      </c>
      <c r="F1621" s="57" t="s">
        <v>3808</v>
      </c>
    </row>
    <row r="1622" spans="1:6" x14ac:dyDescent="0.35">
      <c r="A1622" s="57" t="s">
        <v>3774</v>
      </c>
      <c r="B1622" s="57" t="s">
        <v>62</v>
      </c>
      <c r="C1622" s="57" t="s">
        <v>3809</v>
      </c>
      <c r="D1622" s="57" t="s">
        <v>3810</v>
      </c>
      <c r="E1622" s="57" t="s">
        <v>10</v>
      </c>
      <c r="F1622" s="57" t="s">
        <v>3811</v>
      </c>
    </row>
    <row r="1623" spans="1:6" x14ac:dyDescent="0.35">
      <c r="A1623" s="57" t="s">
        <v>3774</v>
      </c>
      <c r="B1623" s="57" t="s">
        <v>72</v>
      </c>
      <c r="C1623" s="57" t="s">
        <v>3812</v>
      </c>
      <c r="D1623" s="57" t="s">
        <v>3813</v>
      </c>
      <c r="E1623" s="57" t="s">
        <v>10</v>
      </c>
      <c r="F1623" s="57" t="s">
        <v>3814</v>
      </c>
    </row>
    <row r="1624" spans="1:6" x14ac:dyDescent="0.35">
      <c r="A1624" s="57" t="s">
        <v>3774</v>
      </c>
      <c r="B1624" s="57" t="s">
        <v>72</v>
      </c>
      <c r="C1624" s="57" t="s">
        <v>3815</v>
      </c>
      <c r="D1624" s="57" t="s">
        <v>3816</v>
      </c>
      <c r="E1624" s="57" t="s">
        <v>10</v>
      </c>
      <c r="F1624" s="57" t="s">
        <v>3817</v>
      </c>
    </row>
    <row r="1625" spans="1:6" x14ac:dyDescent="0.35">
      <c r="A1625" s="57" t="s">
        <v>3774</v>
      </c>
      <c r="B1625" s="57" t="s">
        <v>72</v>
      </c>
      <c r="C1625" s="57" t="s">
        <v>3818</v>
      </c>
      <c r="D1625" s="57" t="s">
        <v>3819</v>
      </c>
      <c r="E1625" s="57" t="s">
        <v>10</v>
      </c>
      <c r="F1625" s="57" t="s">
        <v>3820</v>
      </c>
    </row>
    <row r="1626" spans="1:6" x14ac:dyDescent="0.35">
      <c r="A1626" s="57" t="s">
        <v>3774</v>
      </c>
      <c r="B1626" s="57" t="s">
        <v>78</v>
      </c>
      <c r="C1626" s="57" t="s">
        <v>3821</v>
      </c>
      <c r="D1626" s="57" t="s">
        <v>3822</v>
      </c>
      <c r="E1626" s="57" t="s">
        <v>10</v>
      </c>
      <c r="F1626" s="57" t="s">
        <v>3823</v>
      </c>
    </row>
    <row r="1627" spans="1:6" x14ac:dyDescent="0.35">
      <c r="A1627" s="57" t="s">
        <v>3774</v>
      </c>
      <c r="B1627" s="57" t="s">
        <v>78</v>
      </c>
      <c r="C1627" s="57" t="s">
        <v>3824</v>
      </c>
      <c r="D1627" s="57" t="s">
        <v>3825</v>
      </c>
      <c r="E1627" s="57" t="s">
        <v>10</v>
      </c>
      <c r="F1627" s="57" t="s">
        <v>3826</v>
      </c>
    </row>
    <row r="1628" spans="1:6" x14ac:dyDescent="0.35">
      <c r="A1628" s="57" t="s">
        <v>3827</v>
      </c>
      <c r="B1628" s="57" t="s">
        <v>7</v>
      </c>
      <c r="C1628" s="57" t="s">
        <v>8</v>
      </c>
      <c r="D1628" s="57" t="s">
        <v>3828</v>
      </c>
      <c r="E1628" s="57" t="s">
        <v>10</v>
      </c>
      <c r="F1628" s="57" t="s">
        <v>3829</v>
      </c>
    </row>
    <row r="1629" spans="1:6" x14ac:dyDescent="0.35">
      <c r="A1629" s="57" t="s">
        <v>3827</v>
      </c>
      <c r="B1629" s="57" t="s">
        <v>12</v>
      </c>
      <c r="C1629" s="57" t="s">
        <v>13</v>
      </c>
      <c r="D1629" s="57" t="s">
        <v>186</v>
      </c>
      <c r="E1629" s="57" t="s">
        <v>10</v>
      </c>
      <c r="F1629" s="57" t="s">
        <v>3830</v>
      </c>
    </row>
    <row r="1630" spans="1:6" x14ac:dyDescent="0.35">
      <c r="A1630" s="57" t="s">
        <v>3827</v>
      </c>
      <c r="B1630" s="57" t="s">
        <v>12</v>
      </c>
      <c r="C1630" s="57" t="s">
        <v>16</v>
      </c>
      <c r="D1630" s="57" t="s">
        <v>953</v>
      </c>
      <c r="E1630" s="57" t="s">
        <v>10</v>
      </c>
      <c r="F1630" s="57" t="s">
        <v>3831</v>
      </c>
    </row>
    <row r="1631" spans="1:6" x14ac:dyDescent="0.35">
      <c r="A1631" s="57" t="s">
        <v>3827</v>
      </c>
      <c r="B1631" s="57" t="s">
        <v>12</v>
      </c>
      <c r="C1631" s="57" t="s">
        <v>19</v>
      </c>
      <c r="D1631" s="57" t="s">
        <v>196</v>
      </c>
      <c r="E1631" s="57" t="s">
        <v>10</v>
      </c>
      <c r="F1631" s="57" t="s">
        <v>3832</v>
      </c>
    </row>
    <row r="1632" spans="1:6" x14ac:dyDescent="0.35">
      <c r="A1632" s="57" t="s">
        <v>3827</v>
      </c>
      <c r="B1632" s="57" t="s">
        <v>12</v>
      </c>
      <c r="C1632" s="57" t="s">
        <v>22</v>
      </c>
      <c r="D1632" s="57" t="s">
        <v>93</v>
      </c>
      <c r="E1632" s="57" t="s">
        <v>10</v>
      </c>
      <c r="F1632" s="57" t="s">
        <v>3833</v>
      </c>
    </row>
    <row r="1633" spans="1:6" x14ac:dyDescent="0.35">
      <c r="A1633" s="57" t="s">
        <v>3827</v>
      </c>
      <c r="B1633" s="57" t="s">
        <v>12</v>
      </c>
      <c r="C1633" s="57" t="s">
        <v>25</v>
      </c>
      <c r="D1633" s="57" t="s">
        <v>23</v>
      </c>
      <c r="E1633" s="57" t="s">
        <v>10</v>
      </c>
      <c r="F1633" s="57" t="s">
        <v>3834</v>
      </c>
    </row>
    <row r="1634" spans="1:6" x14ac:dyDescent="0.35">
      <c r="A1634" s="57" t="s">
        <v>3827</v>
      </c>
      <c r="B1634" s="57" t="s">
        <v>12</v>
      </c>
      <c r="C1634" s="57" t="s">
        <v>28</v>
      </c>
      <c r="D1634" s="57" t="s">
        <v>730</v>
      </c>
      <c r="E1634" s="57" t="s">
        <v>10</v>
      </c>
      <c r="F1634" s="57" t="s">
        <v>3835</v>
      </c>
    </row>
    <row r="1635" spans="1:6" x14ac:dyDescent="0.35">
      <c r="A1635" s="57" t="s">
        <v>3827</v>
      </c>
      <c r="B1635" s="57" t="s">
        <v>12</v>
      </c>
      <c r="C1635" s="57" t="s">
        <v>31</v>
      </c>
      <c r="D1635" s="57" t="s">
        <v>96</v>
      </c>
      <c r="E1635" s="57" t="s">
        <v>10</v>
      </c>
      <c r="F1635" s="57" t="s">
        <v>3836</v>
      </c>
    </row>
    <row r="1636" spans="1:6" x14ac:dyDescent="0.35">
      <c r="A1636" s="57" t="s">
        <v>3827</v>
      </c>
      <c r="B1636" s="57" t="s">
        <v>12</v>
      </c>
      <c r="C1636" s="57" t="s">
        <v>34</v>
      </c>
      <c r="D1636" s="57" t="s">
        <v>102</v>
      </c>
      <c r="E1636" s="57" t="s">
        <v>10</v>
      </c>
      <c r="F1636" s="57" t="s">
        <v>3837</v>
      </c>
    </row>
    <row r="1637" spans="1:6" x14ac:dyDescent="0.35">
      <c r="A1637" s="57" t="s">
        <v>3827</v>
      </c>
      <c r="B1637" s="57" t="s">
        <v>12</v>
      </c>
      <c r="C1637" s="57" t="s">
        <v>37</v>
      </c>
      <c r="D1637" s="57" t="s">
        <v>1478</v>
      </c>
      <c r="E1637" s="57" t="s">
        <v>10</v>
      </c>
      <c r="F1637" s="57" t="s">
        <v>3838</v>
      </c>
    </row>
    <row r="1638" spans="1:6" x14ac:dyDescent="0.35">
      <c r="A1638" s="57" t="s">
        <v>3827</v>
      </c>
      <c r="B1638" s="57" t="s">
        <v>12</v>
      </c>
      <c r="C1638" s="57" t="s">
        <v>40</v>
      </c>
      <c r="D1638" s="57" t="s">
        <v>1850</v>
      </c>
      <c r="E1638" s="57" t="s">
        <v>10</v>
      </c>
      <c r="F1638" s="57" t="s">
        <v>3839</v>
      </c>
    </row>
    <row r="1639" spans="1:6" x14ac:dyDescent="0.35">
      <c r="A1639" s="57" t="s">
        <v>3827</v>
      </c>
      <c r="B1639" s="57" t="s">
        <v>12</v>
      </c>
      <c r="C1639" s="57" t="s">
        <v>43</v>
      </c>
      <c r="D1639" s="57" t="s">
        <v>1650</v>
      </c>
      <c r="E1639" s="57" t="s">
        <v>10</v>
      </c>
      <c r="F1639" s="57" t="s">
        <v>3840</v>
      </c>
    </row>
    <row r="1640" spans="1:6" x14ac:dyDescent="0.35">
      <c r="A1640" s="57" t="s">
        <v>3827</v>
      </c>
      <c r="B1640" s="57" t="s">
        <v>12</v>
      </c>
      <c r="C1640" s="57" t="s">
        <v>46</v>
      </c>
      <c r="D1640" s="57" t="s">
        <v>47</v>
      </c>
      <c r="E1640" s="57" t="s">
        <v>10</v>
      </c>
      <c r="F1640" s="57" t="s">
        <v>3841</v>
      </c>
    </row>
    <row r="1641" spans="1:6" x14ac:dyDescent="0.35">
      <c r="A1641" s="57" t="s">
        <v>3827</v>
      </c>
      <c r="B1641" s="57" t="s">
        <v>12</v>
      </c>
      <c r="C1641" s="57" t="s">
        <v>108</v>
      </c>
      <c r="D1641" s="57" t="s">
        <v>127</v>
      </c>
      <c r="E1641" s="57" t="s">
        <v>10</v>
      </c>
      <c r="F1641" s="57" t="s">
        <v>3842</v>
      </c>
    </row>
    <row r="1642" spans="1:6" x14ac:dyDescent="0.35">
      <c r="A1642" s="57" t="s">
        <v>3827</v>
      </c>
      <c r="B1642" s="57" t="s">
        <v>49</v>
      </c>
      <c r="C1642" s="57" t="s">
        <v>2929</v>
      </c>
      <c r="D1642" s="57" t="s">
        <v>3843</v>
      </c>
      <c r="E1642" s="57" t="s">
        <v>10</v>
      </c>
      <c r="F1642" s="57" t="s">
        <v>3844</v>
      </c>
    </row>
    <row r="1643" spans="1:6" x14ac:dyDescent="0.35">
      <c r="A1643" s="57" t="s">
        <v>3827</v>
      </c>
      <c r="B1643" s="57" t="s">
        <v>49</v>
      </c>
      <c r="C1643" s="57" t="s">
        <v>3051</v>
      </c>
      <c r="D1643" s="57" t="s">
        <v>3845</v>
      </c>
      <c r="E1643" s="57" t="s">
        <v>10</v>
      </c>
      <c r="F1643" s="57" t="s">
        <v>3846</v>
      </c>
    </row>
    <row r="1644" spans="1:6" x14ac:dyDescent="0.35">
      <c r="A1644" s="57" t="s">
        <v>3827</v>
      </c>
      <c r="B1644" s="57" t="s">
        <v>62</v>
      </c>
      <c r="C1644" s="57" t="s">
        <v>3847</v>
      </c>
      <c r="D1644" s="57" t="s">
        <v>3848</v>
      </c>
      <c r="E1644" s="57" t="s">
        <v>10</v>
      </c>
      <c r="F1644" s="57" t="s">
        <v>3849</v>
      </c>
    </row>
    <row r="1645" spans="1:6" x14ac:dyDescent="0.35">
      <c r="A1645" s="57" t="s">
        <v>3827</v>
      </c>
      <c r="B1645" s="57" t="s">
        <v>72</v>
      </c>
      <c r="C1645" s="57" t="s">
        <v>3850</v>
      </c>
      <c r="D1645" s="57" t="s">
        <v>3851</v>
      </c>
      <c r="E1645" s="57" t="s">
        <v>10</v>
      </c>
      <c r="F1645" s="57" t="s">
        <v>3852</v>
      </c>
    </row>
    <row r="1646" spans="1:6" x14ac:dyDescent="0.35">
      <c r="A1646" s="57" t="s">
        <v>3827</v>
      </c>
      <c r="B1646" s="57" t="s">
        <v>78</v>
      </c>
      <c r="C1646" s="57" t="s">
        <v>3853</v>
      </c>
      <c r="D1646" s="57" t="s">
        <v>3854</v>
      </c>
      <c r="E1646" s="57" t="s">
        <v>275</v>
      </c>
      <c r="F1646" s="57" t="s">
        <v>3855</v>
      </c>
    </row>
    <row r="1647" spans="1:6" x14ac:dyDescent="0.35">
      <c r="A1647" s="57" t="s">
        <v>3856</v>
      </c>
      <c r="B1647" s="57" t="s">
        <v>7</v>
      </c>
      <c r="C1647" s="57" t="s">
        <v>8</v>
      </c>
      <c r="D1647" s="57" t="s">
        <v>3857</v>
      </c>
      <c r="E1647" s="57" t="s">
        <v>10</v>
      </c>
      <c r="F1647" s="57" t="s">
        <v>3858</v>
      </c>
    </row>
    <row r="1648" spans="1:6" x14ac:dyDescent="0.35">
      <c r="A1648" s="57" t="s">
        <v>3856</v>
      </c>
      <c r="B1648" s="57" t="s">
        <v>12</v>
      </c>
      <c r="C1648" s="57" t="s">
        <v>13</v>
      </c>
      <c r="D1648" s="57" t="s">
        <v>87</v>
      </c>
      <c r="E1648" s="57" t="s">
        <v>10</v>
      </c>
      <c r="F1648" s="57" t="s">
        <v>3859</v>
      </c>
    </row>
    <row r="1649" spans="1:6" x14ac:dyDescent="0.35">
      <c r="A1649" s="57" t="s">
        <v>3856</v>
      </c>
      <c r="B1649" s="57" t="s">
        <v>12</v>
      </c>
      <c r="C1649" s="57" t="s">
        <v>16</v>
      </c>
      <c r="D1649" s="57" t="s">
        <v>3860</v>
      </c>
      <c r="E1649" s="57" t="s">
        <v>10</v>
      </c>
      <c r="F1649" s="57" t="s">
        <v>3861</v>
      </c>
    </row>
    <row r="1650" spans="1:6" x14ac:dyDescent="0.35">
      <c r="A1650" s="57" t="s">
        <v>3856</v>
      </c>
      <c r="B1650" s="57" t="s">
        <v>12</v>
      </c>
      <c r="C1650" s="57" t="s">
        <v>19</v>
      </c>
      <c r="D1650" s="57" t="s">
        <v>2351</v>
      </c>
      <c r="E1650" s="57" t="s">
        <v>10</v>
      </c>
      <c r="F1650" s="57" t="s">
        <v>3862</v>
      </c>
    </row>
    <row r="1651" spans="1:6" x14ac:dyDescent="0.35">
      <c r="A1651" s="57" t="s">
        <v>3856</v>
      </c>
      <c r="B1651" s="57" t="s">
        <v>12</v>
      </c>
      <c r="C1651" s="57" t="s">
        <v>22</v>
      </c>
      <c r="D1651" s="57" t="s">
        <v>2114</v>
      </c>
      <c r="E1651" s="57" t="s">
        <v>10</v>
      </c>
      <c r="F1651" s="57" t="s">
        <v>3863</v>
      </c>
    </row>
    <row r="1652" spans="1:6" x14ac:dyDescent="0.35">
      <c r="A1652" s="57" t="s">
        <v>3856</v>
      </c>
      <c r="B1652" s="57" t="s">
        <v>12</v>
      </c>
      <c r="C1652" s="57" t="s">
        <v>25</v>
      </c>
      <c r="D1652" s="57" t="s">
        <v>93</v>
      </c>
      <c r="E1652" s="57" t="s">
        <v>10</v>
      </c>
      <c r="F1652" s="57" t="s">
        <v>3864</v>
      </c>
    </row>
    <row r="1653" spans="1:6" x14ac:dyDescent="0.35">
      <c r="A1653" s="57" t="s">
        <v>3856</v>
      </c>
      <c r="B1653" s="57" t="s">
        <v>12</v>
      </c>
      <c r="C1653" s="57" t="s">
        <v>28</v>
      </c>
      <c r="D1653" s="57" t="s">
        <v>414</v>
      </c>
      <c r="E1653" s="57" t="s">
        <v>10</v>
      </c>
      <c r="F1653" s="57" t="s">
        <v>3865</v>
      </c>
    </row>
    <row r="1654" spans="1:6" x14ac:dyDescent="0.35">
      <c r="A1654" s="57" t="s">
        <v>3856</v>
      </c>
      <c r="B1654" s="57" t="s">
        <v>12</v>
      </c>
      <c r="C1654" s="57" t="s">
        <v>31</v>
      </c>
      <c r="D1654" s="57" t="s">
        <v>2359</v>
      </c>
      <c r="E1654" s="57" t="s">
        <v>10</v>
      </c>
      <c r="F1654" s="57" t="s">
        <v>3866</v>
      </c>
    </row>
    <row r="1655" spans="1:6" x14ac:dyDescent="0.35">
      <c r="A1655" s="57" t="s">
        <v>3856</v>
      </c>
      <c r="B1655" s="57" t="s">
        <v>12</v>
      </c>
      <c r="C1655" s="57" t="s">
        <v>34</v>
      </c>
      <c r="D1655" s="57" t="s">
        <v>3867</v>
      </c>
      <c r="E1655" s="57" t="s">
        <v>10</v>
      </c>
      <c r="F1655" s="57" t="s">
        <v>3868</v>
      </c>
    </row>
    <row r="1656" spans="1:6" x14ac:dyDescent="0.35">
      <c r="A1656" s="57" t="s">
        <v>3856</v>
      </c>
      <c r="B1656" s="57" t="s">
        <v>12</v>
      </c>
      <c r="C1656" s="57" t="s">
        <v>37</v>
      </c>
      <c r="D1656" s="57" t="s">
        <v>3869</v>
      </c>
      <c r="E1656" s="57" t="s">
        <v>10</v>
      </c>
      <c r="F1656" s="57" t="s">
        <v>3870</v>
      </c>
    </row>
    <row r="1657" spans="1:6" x14ac:dyDescent="0.35">
      <c r="A1657" s="57" t="s">
        <v>3856</v>
      </c>
      <c r="B1657" s="57" t="s">
        <v>12</v>
      </c>
      <c r="C1657" s="57" t="s">
        <v>40</v>
      </c>
      <c r="D1657" s="57" t="s">
        <v>332</v>
      </c>
      <c r="E1657" s="57" t="s">
        <v>10</v>
      </c>
      <c r="F1657" s="57" t="s">
        <v>3871</v>
      </c>
    </row>
    <row r="1658" spans="1:6" x14ac:dyDescent="0.35">
      <c r="A1658" s="57" t="s">
        <v>3856</v>
      </c>
      <c r="B1658" s="57" t="s">
        <v>12</v>
      </c>
      <c r="C1658" s="57" t="s">
        <v>43</v>
      </c>
      <c r="D1658" s="57" t="s">
        <v>41</v>
      </c>
      <c r="E1658" s="57" t="s">
        <v>10</v>
      </c>
      <c r="F1658" s="57" t="s">
        <v>3872</v>
      </c>
    </row>
    <row r="1659" spans="1:6" x14ac:dyDescent="0.35">
      <c r="A1659" s="57" t="s">
        <v>3856</v>
      </c>
      <c r="B1659" s="57" t="s">
        <v>12</v>
      </c>
      <c r="C1659" s="57" t="s">
        <v>46</v>
      </c>
      <c r="D1659" s="57" t="s">
        <v>44</v>
      </c>
      <c r="E1659" s="57" t="s">
        <v>10</v>
      </c>
      <c r="F1659" s="57" t="s">
        <v>3873</v>
      </c>
    </row>
    <row r="1660" spans="1:6" x14ac:dyDescent="0.35">
      <c r="A1660" s="57" t="s">
        <v>3856</v>
      </c>
      <c r="B1660" s="57" t="s">
        <v>12</v>
      </c>
      <c r="C1660" s="57" t="s">
        <v>108</v>
      </c>
      <c r="D1660" s="57" t="s">
        <v>47</v>
      </c>
      <c r="E1660" s="57" t="s">
        <v>10</v>
      </c>
      <c r="F1660" s="57" t="s">
        <v>3874</v>
      </c>
    </row>
    <row r="1661" spans="1:6" x14ac:dyDescent="0.35">
      <c r="A1661" s="57" t="s">
        <v>3856</v>
      </c>
      <c r="B1661" s="57" t="s">
        <v>49</v>
      </c>
      <c r="C1661" s="57" t="s">
        <v>3875</v>
      </c>
      <c r="D1661" s="57" t="s">
        <v>3876</v>
      </c>
      <c r="E1661" s="57" t="s">
        <v>10</v>
      </c>
      <c r="F1661" s="57" t="s">
        <v>3877</v>
      </c>
    </row>
    <row r="1662" spans="1:6" x14ac:dyDescent="0.35">
      <c r="A1662" s="57" t="s">
        <v>3856</v>
      </c>
      <c r="B1662" s="57" t="s">
        <v>49</v>
      </c>
      <c r="C1662" s="57" t="s">
        <v>3292</v>
      </c>
      <c r="D1662" s="57" t="s">
        <v>3878</v>
      </c>
      <c r="E1662" s="57" t="s">
        <v>10</v>
      </c>
      <c r="F1662" s="57" t="s">
        <v>3879</v>
      </c>
    </row>
    <row r="1663" spans="1:6" x14ac:dyDescent="0.35">
      <c r="A1663" s="57" t="s">
        <v>3856</v>
      </c>
      <c r="B1663" s="57" t="s">
        <v>49</v>
      </c>
      <c r="C1663" s="57" t="s">
        <v>3295</v>
      </c>
      <c r="D1663" s="57" t="s">
        <v>3880</v>
      </c>
      <c r="E1663" s="57" t="s">
        <v>10</v>
      </c>
      <c r="F1663" s="57" t="s">
        <v>3881</v>
      </c>
    </row>
    <row r="1664" spans="1:6" x14ac:dyDescent="0.35">
      <c r="A1664" s="57" t="s">
        <v>3856</v>
      </c>
      <c r="B1664" s="57" t="s">
        <v>49</v>
      </c>
      <c r="C1664" s="57" t="s">
        <v>3298</v>
      </c>
      <c r="D1664" s="57" t="s">
        <v>3882</v>
      </c>
      <c r="E1664" s="57" t="s">
        <v>10</v>
      </c>
      <c r="F1664" s="57" t="s">
        <v>3883</v>
      </c>
    </row>
    <row r="1665" spans="1:6" x14ac:dyDescent="0.35">
      <c r="A1665" s="57" t="s">
        <v>3856</v>
      </c>
      <c r="B1665" s="57" t="s">
        <v>49</v>
      </c>
      <c r="C1665" s="57" t="s">
        <v>3884</v>
      </c>
      <c r="D1665" s="57" t="s">
        <v>3885</v>
      </c>
      <c r="E1665" s="57" t="s">
        <v>10</v>
      </c>
      <c r="F1665" s="57" t="s">
        <v>3886</v>
      </c>
    </row>
    <row r="1666" spans="1:6" x14ac:dyDescent="0.35">
      <c r="A1666" s="57" t="s">
        <v>3856</v>
      </c>
      <c r="B1666" s="57" t="s">
        <v>49</v>
      </c>
      <c r="C1666" s="57" t="s">
        <v>2619</v>
      </c>
      <c r="D1666" s="57" t="s">
        <v>3887</v>
      </c>
      <c r="E1666" s="57" t="s">
        <v>10</v>
      </c>
      <c r="F1666" s="57" t="s">
        <v>3888</v>
      </c>
    </row>
    <row r="1667" spans="1:6" x14ac:dyDescent="0.35">
      <c r="A1667" s="57" t="s">
        <v>3856</v>
      </c>
      <c r="B1667" s="57" t="s">
        <v>62</v>
      </c>
      <c r="C1667" s="57" t="s">
        <v>3889</v>
      </c>
      <c r="D1667" s="57" t="s">
        <v>3890</v>
      </c>
      <c r="E1667" s="57" t="s">
        <v>10</v>
      </c>
      <c r="F1667" s="57" t="s">
        <v>3891</v>
      </c>
    </row>
    <row r="1668" spans="1:6" x14ac:dyDescent="0.35">
      <c r="A1668" s="57" t="s">
        <v>3856</v>
      </c>
      <c r="B1668" s="57" t="s">
        <v>62</v>
      </c>
      <c r="C1668" s="57" t="s">
        <v>3892</v>
      </c>
      <c r="D1668" s="57" t="s">
        <v>3893</v>
      </c>
      <c r="E1668" s="57" t="s">
        <v>10</v>
      </c>
      <c r="F1668" s="57" t="s">
        <v>3894</v>
      </c>
    </row>
    <row r="1669" spans="1:6" x14ac:dyDescent="0.35">
      <c r="A1669" s="57" t="s">
        <v>3856</v>
      </c>
      <c r="B1669" s="57" t="s">
        <v>72</v>
      </c>
      <c r="C1669" s="57" t="s">
        <v>3895</v>
      </c>
      <c r="D1669" s="57" t="s">
        <v>3896</v>
      </c>
      <c r="E1669" s="57" t="s">
        <v>10</v>
      </c>
      <c r="F1669" s="57" t="s">
        <v>3897</v>
      </c>
    </row>
    <row r="1670" spans="1:6" x14ac:dyDescent="0.35">
      <c r="A1670" s="57" t="s">
        <v>3856</v>
      </c>
      <c r="B1670" s="57" t="s">
        <v>72</v>
      </c>
      <c r="C1670" s="57" t="s">
        <v>3898</v>
      </c>
      <c r="D1670" s="57" t="s">
        <v>3899</v>
      </c>
      <c r="E1670" s="57" t="s">
        <v>10</v>
      </c>
      <c r="F1670" s="57" t="s">
        <v>3900</v>
      </c>
    </row>
    <row r="1671" spans="1:6" x14ac:dyDescent="0.35">
      <c r="A1671" s="57" t="s">
        <v>3901</v>
      </c>
      <c r="B1671" s="57" t="s">
        <v>7</v>
      </c>
      <c r="C1671" s="57" t="s">
        <v>8</v>
      </c>
      <c r="D1671" s="57" t="s">
        <v>3902</v>
      </c>
      <c r="E1671" s="57" t="s">
        <v>10</v>
      </c>
      <c r="F1671" s="57" t="s">
        <v>3903</v>
      </c>
    </row>
    <row r="1672" spans="1:6" x14ac:dyDescent="0.35">
      <c r="A1672" s="57" t="s">
        <v>3901</v>
      </c>
      <c r="B1672" s="57" t="s">
        <v>12</v>
      </c>
      <c r="C1672" s="57" t="s">
        <v>13</v>
      </c>
      <c r="D1672" s="57" t="s">
        <v>3110</v>
      </c>
      <c r="E1672" s="57" t="s">
        <v>10</v>
      </c>
      <c r="F1672" s="57" t="s">
        <v>3904</v>
      </c>
    </row>
    <row r="1673" spans="1:6" x14ac:dyDescent="0.35">
      <c r="A1673" s="57" t="s">
        <v>3901</v>
      </c>
      <c r="B1673" s="57" t="s">
        <v>12</v>
      </c>
      <c r="C1673" s="57" t="s">
        <v>16</v>
      </c>
      <c r="D1673" s="57" t="s">
        <v>2473</v>
      </c>
      <c r="E1673" s="57" t="s">
        <v>10</v>
      </c>
      <c r="F1673" s="57" t="s">
        <v>3905</v>
      </c>
    </row>
    <row r="1674" spans="1:6" x14ac:dyDescent="0.35">
      <c r="A1674" s="57" t="s">
        <v>3901</v>
      </c>
      <c r="B1674" s="57" t="s">
        <v>12</v>
      </c>
      <c r="C1674" s="57" t="s">
        <v>19</v>
      </c>
      <c r="D1674" s="57" t="s">
        <v>3906</v>
      </c>
      <c r="E1674" s="57" t="s">
        <v>10</v>
      </c>
      <c r="F1674" s="57" t="s">
        <v>3907</v>
      </c>
    </row>
    <row r="1675" spans="1:6" x14ac:dyDescent="0.35">
      <c r="A1675" s="57" t="s">
        <v>3901</v>
      </c>
      <c r="B1675" s="57" t="s">
        <v>12</v>
      </c>
      <c r="C1675" s="57" t="s">
        <v>22</v>
      </c>
      <c r="D1675" s="57" t="s">
        <v>3908</v>
      </c>
      <c r="E1675" s="57" t="s">
        <v>10</v>
      </c>
      <c r="F1675" s="57" t="s">
        <v>3909</v>
      </c>
    </row>
    <row r="1676" spans="1:6" x14ac:dyDescent="0.35">
      <c r="A1676" s="57" t="s">
        <v>3901</v>
      </c>
      <c r="B1676" s="57" t="s">
        <v>12</v>
      </c>
      <c r="C1676" s="57" t="s">
        <v>25</v>
      </c>
      <c r="D1676" s="57" t="s">
        <v>3910</v>
      </c>
      <c r="E1676" s="57" t="s">
        <v>10</v>
      </c>
      <c r="F1676" s="57" t="s">
        <v>3911</v>
      </c>
    </row>
    <row r="1677" spans="1:6" x14ac:dyDescent="0.35">
      <c r="A1677" s="57" t="s">
        <v>3901</v>
      </c>
      <c r="B1677" s="57" t="s">
        <v>12</v>
      </c>
      <c r="C1677" s="57" t="s">
        <v>28</v>
      </c>
      <c r="D1677" s="57" t="s">
        <v>968</v>
      </c>
      <c r="E1677" s="57" t="s">
        <v>10</v>
      </c>
      <c r="F1677" s="57" t="s">
        <v>3912</v>
      </c>
    </row>
    <row r="1678" spans="1:6" x14ac:dyDescent="0.35">
      <c r="A1678" s="57" t="s">
        <v>3901</v>
      </c>
      <c r="B1678" s="57" t="s">
        <v>12</v>
      </c>
      <c r="C1678" s="57" t="s">
        <v>31</v>
      </c>
      <c r="D1678" s="57" t="s">
        <v>41</v>
      </c>
      <c r="E1678" s="57" t="s">
        <v>10</v>
      </c>
      <c r="F1678" s="57" t="s">
        <v>3913</v>
      </c>
    </row>
    <row r="1679" spans="1:6" x14ac:dyDescent="0.35">
      <c r="A1679" s="57" t="s">
        <v>3901</v>
      </c>
      <c r="B1679" s="57" t="s">
        <v>49</v>
      </c>
      <c r="C1679" s="57" t="s">
        <v>3914</v>
      </c>
      <c r="D1679" s="57" t="s">
        <v>3915</v>
      </c>
      <c r="E1679" s="57" t="s">
        <v>10</v>
      </c>
      <c r="F1679" s="57" t="s">
        <v>3916</v>
      </c>
    </row>
    <row r="1680" spans="1:6" x14ac:dyDescent="0.35">
      <c r="A1680" s="57" t="s">
        <v>3901</v>
      </c>
      <c r="B1680" s="57" t="s">
        <v>49</v>
      </c>
      <c r="C1680" s="57" t="s">
        <v>3917</v>
      </c>
      <c r="D1680" s="57" t="s">
        <v>3918</v>
      </c>
      <c r="E1680" s="57" t="s">
        <v>10</v>
      </c>
      <c r="F1680" s="57" t="s">
        <v>3919</v>
      </c>
    </row>
    <row r="1681" spans="1:6" x14ac:dyDescent="0.35">
      <c r="A1681" s="57" t="s">
        <v>3901</v>
      </c>
      <c r="B1681" s="57" t="s">
        <v>49</v>
      </c>
      <c r="C1681" s="57" t="s">
        <v>3920</v>
      </c>
      <c r="D1681" s="57" t="s">
        <v>3921</v>
      </c>
      <c r="E1681" s="57" t="s">
        <v>10</v>
      </c>
      <c r="F1681" s="57" t="s">
        <v>3922</v>
      </c>
    </row>
    <row r="1682" spans="1:6" x14ac:dyDescent="0.35">
      <c r="A1682" s="57" t="s">
        <v>3901</v>
      </c>
      <c r="B1682" s="57" t="s">
        <v>62</v>
      </c>
      <c r="C1682" s="57" t="s">
        <v>3923</v>
      </c>
      <c r="D1682" s="57" t="s">
        <v>3924</v>
      </c>
      <c r="E1682" s="57" t="s">
        <v>10</v>
      </c>
      <c r="F1682" s="57" t="s">
        <v>3925</v>
      </c>
    </row>
    <row r="1683" spans="1:6" x14ac:dyDescent="0.35">
      <c r="A1683" s="57" t="s">
        <v>3901</v>
      </c>
      <c r="B1683" s="57" t="s">
        <v>62</v>
      </c>
      <c r="C1683" s="57" t="s">
        <v>3926</v>
      </c>
      <c r="D1683" s="57" t="s">
        <v>3927</v>
      </c>
      <c r="E1683" s="57" t="s">
        <v>10</v>
      </c>
      <c r="F1683" s="57" t="s">
        <v>3928</v>
      </c>
    </row>
    <row r="1684" spans="1:6" x14ac:dyDescent="0.35">
      <c r="A1684" s="57" t="s">
        <v>3901</v>
      </c>
      <c r="B1684" s="57" t="s">
        <v>62</v>
      </c>
      <c r="C1684" s="57" t="s">
        <v>3929</v>
      </c>
      <c r="D1684" s="57" t="s">
        <v>3930</v>
      </c>
      <c r="E1684" s="57" t="s">
        <v>10</v>
      </c>
      <c r="F1684" s="57" t="s">
        <v>3931</v>
      </c>
    </row>
    <row r="1685" spans="1:6" x14ac:dyDescent="0.35">
      <c r="A1685" s="57" t="s">
        <v>3901</v>
      </c>
      <c r="B1685" s="57" t="s">
        <v>72</v>
      </c>
      <c r="C1685" s="57" t="s">
        <v>3932</v>
      </c>
      <c r="D1685" s="57" t="s">
        <v>3933</v>
      </c>
      <c r="E1685" s="57" t="s">
        <v>10</v>
      </c>
      <c r="F1685" s="57" t="s">
        <v>3934</v>
      </c>
    </row>
    <row r="1686" spans="1:6" x14ac:dyDescent="0.35">
      <c r="A1686" s="57" t="s">
        <v>3901</v>
      </c>
      <c r="B1686" s="57" t="s">
        <v>78</v>
      </c>
      <c r="C1686" s="57" t="s">
        <v>3935</v>
      </c>
      <c r="D1686" s="57" t="s">
        <v>3936</v>
      </c>
      <c r="E1686" s="57" t="s">
        <v>10</v>
      </c>
      <c r="F1686" s="57" t="s">
        <v>3937</v>
      </c>
    </row>
    <row r="1687" spans="1:6" x14ac:dyDescent="0.35">
      <c r="A1687" s="57" t="s">
        <v>3901</v>
      </c>
      <c r="B1687" s="57" t="s">
        <v>78</v>
      </c>
      <c r="C1687" s="57" t="s">
        <v>3938</v>
      </c>
      <c r="D1687" s="57" t="s">
        <v>3939</v>
      </c>
      <c r="E1687" s="57" t="s">
        <v>10</v>
      </c>
      <c r="F1687" s="57" t="s">
        <v>3940</v>
      </c>
    </row>
    <row r="1688" spans="1:6" x14ac:dyDescent="0.35">
      <c r="A1688" s="57" t="s">
        <v>3941</v>
      </c>
      <c r="B1688" s="57" t="s">
        <v>7</v>
      </c>
      <c r="C1688" s="57" t="s">
        <v>8</v>
      </c>
      <c r="D1688" s="57" t="s">
        <v>3942</v>
      </c>
      <c r="E1688" s="57" t="s">
        <v>10</v>
      </c>
      <c r="F1688" s="57" t="s">
        <v>3943</v>
      </c>
    </row>
    <row r="1689" spans="1:6" x14ac:dyDescent="0.35">
      <c r="A1689" s="57" t="s">
        <v>3941</v>
      </c>
      <c r="B1689" s="57" t="s">
        <v>12</v>
      </c>
      <c r="C1689" s="57" t="s">
        <v>13</v>
      </c>
      <c r="D1689" s="57" t="s">
        <v>186</v>
      </c>
      <c r="E1689" s="57" t="s">
        <v>10</v>
      </c>
      <c r="F1689" s="57" t="s">
        <v>3944</v>
      </c>
    </row>
    <row r="1690" spans="1:6" x14ac:dyDescent="0.35">
      <c r="A1690" s="57" t="s">
        <v>3941</v>
      </c>
      <c r="B1690" s="57" t="s">
        <v>12</v>
      </c>
      <c r="C1690" s="57" t="s">
        <v>16</v>
      </c>
      <c r="D1690" s="57" t="s">
        <v>23</v>
      </c>
      <c r="E1690" s="57" t="s">
        <v>10</v>
      </c>
      <c r="F1690" s="57" t="s">
        <v>3945</v>
      </c>
    </row>
    <row r="1691" spans="1:6" x14ac:dyDescent="0.35">
      <c r="A1691" s="57" t="s">
        <v>3941</v>
      </c>
      <c r="B1691" s="57" t="s">
        <v>12</v>
      </c>
      <c r="C1691" s="57" t="s">
        <v>19</v>
      </c>
      <c r="D1691" s="57" t="s">
        <v>3946</v>
      </c>
      <c r="E1691" s="57" t="s">
        <v>10</v>
      </c>
      <c r="F1691" s="57" t="s">
        <v>3947</v>
      </c>
    </row>
    <row r="1692" spans="1:6" x14ac:dyDescent="0.35">
      <c r="A1692" s="57" t="s">
        <v>3941</v>
      </c>
      <c r="B1692" s="57" t="s">
        <v>12</v>
      </c>
      <c r="C1692" s="57" t="s">
        <v>22</v>
      </c>
      <c r="D1692" s="57" t="s">
        <v>852</v>
      </c>
      <c r="E1692" s="57" t="s">
        <v>10</v>
      </c>
      <c r="F1692" s="57" t="s">
        <v>3948</v>
      </c>
    </row>
    <row r="1693" spans="1:6" x14ac:dyDescent="0.35">
      <c r="A1693" s="57" t="s">
        <v>3941</v>
      </c>
      <c r="B1693" s="57" t="s">
        <v>12</v>
      </c>
      <c r="C1693" s="57" t="s">
        <v>25</v>
      </c>
      <c r="D1693" s="57" t="s">
        <v>100</v>
      </c>
      <c r="E1693" s="57" t="s">
        <v>10</v>
      </c>
      <c r="F1693" s="57" t="s">
        <v>3949</v>
      </c>
    </row>
    <row r="1694" spans="1:6" x14ac:dyDescent="0.35">
      <c r="A1694" s="57" t="s">
        <v>3941</v>
      </c>
      <c r="B1694" s="57" t="s">
        <v>12</v>
      </c>
      <c r="C1694" s="57" t="s">
        <v>28</v>
      </c>
      <c r="D1694" s="57" t="s">
        <v>102</v>
      </c>
      <c r="E1694" s="57" t="s">
        <v>10</v>
      </c>
      <c r="F1694" s="57" t="s">
        <v>3950</v>
      </c>
    </row>
    <row r="1695" spans="1:6" x14ac:dyDescent="0.35">
      <c r="A1695" s="57" t="s">
        <v>3941</v>
      </c>
      <c r="B1695" s="57" t="s">
        <v>12</v>
      </c>
      <c r="C1695" s="57" t="s">
        <v>31</v>
      </c>
      <c r="D1695" s="57" t="s">
        <v>29</v>
      </c>
      <c r="E1695" s="57" t="s">
        <v>10</v>
      </c>
      <c r="F1695" s="57" t="s">
        <v>3951</v>
      </c>
    </row>
    <row r="1696" spans="1:6" x14ac:dyDescent="0.35">
      <c r="A1696" s="57" t="s">
        <v>3941</v>
      </c>
      <c r="B1696" s="57" t="s">
        <v>12</v>
      </c>
      <c r="C1696" s="57" t="s">
        <v>34</v>
      </c>
      <c r="D1696" s="57" t="s">
        <v>735</v>
      </c>
      <c r="E1696" s="57" t="s">
        <v>10</v>
      </c>
      <c r="F1696" s="57" t="s">
        <v>3952</v>
      </c>
    </row>
    <row r="1697" spans="1:6" x14ac:dyDescent="0.35">
      <c r="A1697" s="57" t="s">
        <v>3941</v>
      </c>
      <c r="B1697" s="57" t="s">
        <v>12</v>
      </c>
      <c r="C1697" s="57" t="s">
        <v>37</v>
      </c>
      <c r="D1697" s="57" t="s">
        <v>47</v>
      </c>
      <c r="E1697" s="57" t="s">
        <v>10</v>
      </c>
      <c r="F1697" s="57" t="s">
        <v>3953</v>
      </c>
    </row>
    <row r="1698" spans="1:6" x14ac:dyDescent="0.35">
      <c r="A1698" s="57" t="s">
        <v>3941</v>
      </c>
      <c r="B1698" s="57" t="s">
        <v>49</v>
      </c>
      <c r="C1698" s="57" t="s">
        <v>3954</v>
      </c>
      <c r="D1698" s="57" t="s">
        <v>3955</v>
      </c>
      <c r="E1698" s="57" t="s">
        <v>10</v>
      </c>
      <c r="F1698" s="57" t="s">
        <v>3956</v>
      </c>
    </row>
    <row r="1699" spans="1:6" x14ac:dyDescent="0.35">
      <c r="A1699" s="57" t="s">
        <v>3941</v>
      </c>
      <c r="B1699" s="57" t="s">
        <v>49</v>
      </c>
      <c r="C1699" s="57" t="s">
        <v>3957</v>
      </c>
      <c r="D1699" s="57" t="s">
        <v>3958</v>
      </c>
      <c r="E1699" s="57" t="s">
        <v>10</v>
      </c>
      <c r="F1699" s="57" t="s">
        <v>3959</v>
      </c>
    </row>
    <row r="1700" spans="1:6" x14ac:dyDescent="0.35">
      <c r="A1700" s="57" t="s">
        <v>3941</v>
      </c>
      <c r="B1700" s="57" t="s">
        <v>49</v>
      </c>
      <c r="C1700" s="57" t="s">
        <v>3960</v>
      </c>
      <c r="D1700" s="57" t="s">
        <v>3961</v>
      </c>
      <c r="E1700" s="57" t="s">
        <v>10</v>
      </c>
      <c r="F1700" s="57" t="s">
        <v>3962</v>
      </c>
    </row>
    <row r="1701" spans="1:6" x14ac:dyDescent="0.35">
      <c r="A1701" s="57" t="s">
        <v>3941</v>
      </c>
      <c r="B1701" s="57" t="s">
        <v>62</v>
      </c>
      <c r="C1701" s="57" t="s">
        <v>3963</v>
      </c>
      <c r="D1701" s="57" t="s">
        <v>3964</v>
      </c>
      <c r="E1701" s="57" t="s">
        <v>10</v>
      </c>
      <c r="F1701" s="57" t="s">
        <v>3965</v>
      </c>
    </row>
    <row r="1702" spans="1:6" x14ac:dyDescent="0.35">
      <c r="A1702" s="57" t="s">
        <v>3941</v>
      </c>
      <c r="B1702" s="57" t="s">
        <v>72</v>
      </c>
      <c r="C1702" s="57" t="s">
        <v>3966</v>
      </c>
      <c r="D1702" s="57" t="s">
        <v>3967</v>
      </c>
      <c r="E1702" s="57" t="s">
        <v>10</v>
      </c>
      <c r="F1702" s="57" t="s">
        <v>3968</v>
      </c>
    </row>
    <row r="1703" spans="1:6" x14ac:dyDescent="0.35">
      <c r="A1703" s="57" t="s">
        <v>3941</v>
      </c>
      <c r="B1703" s="57" t="s">
        <v>78</v>
      </c>
      <c r="C1703" s="57" t="s">
        <v>3969</v>
      </c>
      <c r="D1703" s="57" t="s">
        <v>3970</v>
      </c>
      <c r="E1703" s="57" t="s">
        <v>10</v>
      </c>
      <c r="F1703" s="57" t="s">
        <v>3971</v>
      </c>
    </row>
    <row r="1704" spans="1:6" x14ac:dyDescent="0.35">
      <c r="A1704" s="57" t="s">
        <v>3941</v>
      </c>
      <c r="B1704" s="57" t="s">
        <v>78</v>
      </c>
      <c r="C1704" s="57" t="s">
        <v>147</v>
      </c>
      <c r="D1704" s="57" t="s">
        <v>3972</v>
      </c>
      <c r="E1704" s="57" t="s">
        <v>10</v>
      </c>
      <c r="F1704" s="57" t="s">
        <v>3973</v>
      </c>
    </row>
    <row r="1705" spans="1:6" x14ac:dyDescent="0.35">
      <c r="A1705" s="57" t="s">
        <v>3941</v>
      </c>
      <c r="B1705" s="57" t="s">
        <v>78</v>
      </c>
      <c r="C1705" s="57" t="s">
        <v>3974</v>
      </c>
      <c r="D1705" s="57" t="s">
        <v>3975</v>
      </c>
      <c r="E1705" s="57" t="s">
        <v>10</v>
      </c>
      <c r="F1705" s="57" t="s">
        <v>3976</v>
      </c>
    </row>
    <row r="1706" spans="1:6" x14ac:dyDescent="0.35">
      <c r="A1706" s="57" t="s">
        <v>3977</v>
      </c>
      <c r="B1706" s="57" t="s">
        <v>7</v>
      </c>
      <c r="C1706" s="57" t="s">
        <v>8</v>
      </c>
      <c r="D1706" s="57" t="s">
        <v>3978</v>
      </c>
      <c r="E1706" s="57" t="s">
        <v>10</v>
      </c>
      <c r="F1706" s="57" t="s">
        <v>3979</v>
      </c>
    </row>
    <row r="1707" spans="1:6" x14ac:dyDescent="0.35">
      <c r="A1707" s="57" t="s">
        <v>3977</v>
      </c>
      <c r="B1707" s="57" t="s">
        <v>12</v>
      </c>
      <c r="C1707" s="57" t="s">
        <v>13</v>
      </c>
      <c r="D1707" s="57" t="s">
        <v>456</v>
      </c>
      <c r="E1707" s="57" t="s">
        <v>10</v>
      </c>
      <c r="F1707" s="57" t="s">
        <v>3980</v>
      </c>
    </row>
    <row r="1708" spans="1:6" x14ac:dyDescent="0.35">
      <c r="A1708" s="57" t="s">
        <v>3977</v>
      </c>
      <c r="B1708" s="57" t="s">
        <v>12</v>
      </c>
      <c r="C1708" s="57" t="s">
        <v>16</v>
      </c>
      <c r="D1708" s="57" t="s">
        <v>242</v>
      </c>
      <c r="E1708" s="57" t="s">
        <v>10</v>
      </c>
      <c r="F1708" s="57" t="s">
        <v>3981</v>
      </c>
    </row>
    <row r="1709" spans="1:6" x14ac:dyDescent="0.35">
      <c r="A1709" s="57" t="s">
        <v>3977</v>
      </c>
      <c r="B1709" s="57" t="s">
        <v>12</v>
      </c>
      <c r="C1709" s="57" t="s">
        <v>19</v>
      </c>
      <c r="D1709" s="57" t="s">
        <v>93</v>
      </c>
      <c r="E1709" s="57" t="s">
        <v>10</v>
      </c>
      <c r="F1709" s="57" t="s">
        <v>3982</v>
      </c>
    </row>
    <row r="1710" spans="1:6" x14ac:dyDescent="0.35">
      <c r="A1710" s="57" t="s">
        <v>3977</v>
      </c>
      <c r="B1710" s="57" t="s">
        <v>12</v>
      </c>
      <c r="C1710" s="57" t="s">
        <v>22</v>
      </c>
      <c r="D1710" s="57" t="s">
        <v>414</v>
      </c>
      <c r="E1710" s="57" t="s">
        <v>10</v>
      </c>
      <c r="F1710" s="57" t="s">
        <v>3983</v>
      </c>
    </row>
    <row r="1711" spans="1:6" x14ac:dyDescent="0.35">
      <c r="A1711" s="57" t="s">
        <v>3977</v>
      </c>
      <c r="B1711" s="57" t="s">
        <v>12</v>
      </c>
      <c r="C1711" s="57" t="s">
        <v>25</v>
      </c>
      <c r="D1711" s="57" t="s">
        <v>1850</v>
      </c>
      <c r="E1711" s="57" t="s">
        <v>10</v>
      </c>
      <c r="F1711" s="57" t="s">
        <v>3984</v>
      </c>
    </row>
    <row r="1712" spans="1:6" x14ac:dyDescent="0.35">
      <c r="A1712" s="57" t="s">
        <v>3977</v>
      </c>
      <c r="B1712" s="57" t="s">
        <v>12</v>
      </c>
      <c r="C1712" s="57" t="s">
        <v>28</v>
      </c>
      <c r="D1712" s="57" t="s">
        <v>254</v>
      </c>
      <c r="E1712" s="57" t="s">
        <v>10</v>
      </c>
      <c r="F1712" s="57" t="s">
        <v>3985</v>
      </c>
    </row>
    <row r="1713" spans="1:6" x14ac:dyDescent="0.35">
      <c r="A1713" s="57" t="s">
        <v>3977</v>
      </c>
      <c r="B1713" s="57" t="s">
        <v>12</v>
      </c>
      <c r="C1713" s="57" t="s">
        <v>31</v>
      </c>
      <c r="D1713" s="57" t="s">
        <v>113</v>
      </c>
      <c r="E1713" s="57" t="s">
        <v>10</v>
      </c>
      <c r="F1713" s="57" t="s">
        <v>3986</v>
      </c>
    </row>
    <row r="1714" spans="1:6" x14ac:dyDescent="0.35">
      <c r="A1714" s="57" t="s">
        <v>3977</v>
      </c>
      <c r="B1714" s="57" t="s">
        <v>12</v>
      </c>
      <c r="C1714" s="57" t="s">
        <v>34</v>
      </c>
      <c r="D1714" s="57" t="s">
        <v>3987</v>
      </c>
      <c r="E1714" s="57" t="s">
        <v>10</v>
      </c>
      <c r="F1714" s="57" t="s">
        <v>3988</v>
      </c>
    </row>
    <row r="1715" spans="1:6" x14ac:dyDescent="0.35">
      <c r="A1715" s="57" t="s">
        <v>3977</v>
      </c>
      <c r="B1715" s="57" t="s">
        <v>12</v>
      </c>
      <c r="C1715" s="57" t="s">
        <v>37</v>
      </c>
      <c r="D1715" s="57" t="s">
        <v>3989</v>
      </c>
      <c r="E1715" s="57" t="s">
        <v>10</v>
      </c>
      <c r="F1715" s="57" t="s">
        <v>3990</v>
      </c>
    </row>
    <row r="1716" spans="1:6" x14ac:dyDescent="0.35">
      <c r="A1716" s="57" t="s">
        <v>3977</v>
      </c>
      <c r="B1716" s="57" t="s">
        <v>12</v>
      </c>
      <c r="C1716" s="57" t="s">
        <v>40</v>
      </c>
      <c r="D1716" s="57" t="s">
        <v>41</v>
      </c>
      <c r="E1716" s="57" t="s">
        <v>10</v>
      </c>
      <c r="F1716" s="57" t="s">
        <v>3991</v>
      </c>
    </row>
    <row r="1717" spans="1:6" x14ac:dyDescent="0.35">
      <c r="A1717" s="57" t="s">
        <v>3977</v>
      </c>
      <c r="B1717" s="57" t="s">
        <v>12</v>
      </c>
      <c r="C1717" s="57" t="s">
        <v>43</v>
      </c>
      <c r="D1717" s="57" t="s">
        <v>47</v>
      </c>
      <c r="E1717" s="57" t="s">
        <v>10</v>
      </c>
      <c r="F1717" s="57" t="s">
        <v>3992</v>
      </c>
    </row>
    <row r="1718" spans="1:6" x14ac:dyDescent="0.35">
      <c r="A1718" s="57" t="s">
        <v>3977</v>
      </c>
      <c r="B1718" s="57" t="s">
        <v>12</v>
      </c>
      <c r="C1718" s="57" t="s">
        <v>46</v>
      </c>
      <c r="D1718" s="57" t="s">
        <v>3993</v>
      </c>
      <c r="E1718" s="57" t="s">
        <v>10</v>
      </c>
      <c r="F1718" s="57" t="s">
        <v>3994</v>
      </c>
    </row>
    <row r="1719" spans="1:6" x14ac:dyDescent="0.35">
      <c r="A1719" s="57" t="s">
        <v>3977</v>
      </c>
      <c r="B1719" s="57" t="s">
        <v>49</v>
      </c>
      <c r="C1719" s="57" t="s">
        <v>3995</v>
      </c>
      <c r="D1719" s="57" t="s">
        <v>3996</v>
      </c>
      <c r="E1719" s="57" t="s">
        <v>10</v>
      </c>
      <c r="F1719" s="57" t="s">
        <v>3997</v>
      </c>
    </row>
    <row r="1720" spans="1:6" x14ac:dyDescent="0.35">
      <c r="A1720" s="57" t="s">
        <v>3977</v>
      </c>
      <c r="B1720" s="57" t="s">
        <v>49</v>
      </c>
      <c r="C1720" s="57" t="s">
        <v>2716</v>
      </c>
      <c r="D1720" s="57" t="s">
        <v>3998</v>
      </c>
      <c r="E1720" s="57" t="s">
        <v>10</v>
      </c>
      <c r="F1720" s="57" t="s">
        <v>3999</v>
      </c>
    </row>
    <row r="1721" spans="1:6" x14ac:dyDescent="0.35">
      <c r="A1721" s="57" t="s">
        <v>3977</v>
      </c>
      <c r="B1721" s="57" t="s">
        <v>49</v>
      </c>
      <c r="C1721" s="57" t="s">
        <v>4000</v>
      </c>
      <c r="D1721" s="57" t="s">
        <v>4001</v>
      </c>
      <c r="E1721" s="57" t="s">
        <v>10</v>
      </c>
      <c r="F1721" s="57" t="s">
        <v>4002</v>
      </c>
    </row>
    <row r="1722" spans="1:6" x14ac:dyDescent="0.35">
      <c r="A1722" s="57" t="s">
        <v>3977</v>
      </c>
      <c r="B1722" s="57" t="s">
        <v>49</v>
      </c>
      <c r="C1722" s="57" t="s">
        <v>4003</v>
      </c>
      <c r="D1722" s="57" t="s">
        <v>4004</v>
      </c>
      <c r="E1722" s="57" t="s">
        <v>10</v>
      </c>
      <c r="F1722" s="57" t="s">
        <v>4005</v>
      </c>
    </row>
    <row r="1723" spans="1:6" x14ac:dyDescent="0.35">
      <c r="A1723" s="57" t="s">
        <v>3977</v>
      </c>
      <c r="B1723" s="57" t="s">
        <v>49</v>
      </c>
      <c r="C1723" s="57" t="s">
        <v>4006</v>
      </c>
      <c r="D1723" s="57" t="s">
        <v>4007</v>
      </c>
      <c r="E1723" s="57" t="s">
        <v>10</v>
      </c>
      <c r="F1723" s="57" t="s">
        <v>4008</v>
      </c>
    </row>
    <row r="1724" spans="1:6" x14ac:dyDescent="0.35">
      <c r="A1724" s="57" t="s">
        <v>3977</v>
      </c>
      <c r="B1724" s="57" t="s">
        <v>49</v>
      </c>
      <c r="C1724" s="57" t="s">
        <v>4009</v>
      </c>
      <c r="D1724" s="57" t="s">
        <v>4010</v>
      </c>
      <c r="E1724" s="57" t="s">
        <v>10</v>
      </c>
      <c r="F1724" s="57" t="s">
        <v>4011</v>
      </c>
    </row>
    <row r="1725" spans="1:6" x14ac:dyDescent="0.35">
      <c r="A1725" s="57" t="s">
        <v>3977</v>
      </c>
      <c r="B1725" s="57" t="s">
        <v>49</v>
      </c>
      <c r="C1725" s="57" t="s">
        <v>4012</v>
      </c>
      <c r="D1725" s="57" t="s">
        <v>4013</v>
      </c>
      <c r="E1725" s="57" t="s">
        <v>10</v>
      </c>
      <c r="F1725" s="57" t="s">
        <v>4014</v>
      </c>
    </row>
    <row r="1726" spans="1:6" x14ac:dyDescent="0.35">
      <c r="A1726" s="57" t="s">
        <v>3977</v>
      </c>
      <c r="B1726" s="57" t="s">
        <v>49</v>
      </c>
      <c r="C1726" s="57" t="s">
        <v>4015</v>
      </c>
      <c r="D1726" s="57" t="s">
        <v>4016</v>
      </c>
      <c r="E1726" s="57" t="s">
        <v>10</v>
      </c>
      <c r="F1726" s="57" t="s">
        <v>4017</v>
      </c>
    </row>
    <row r="1727" spans="1:6" x14ac:dyDescent="0.35">
      <c r="A1727" s="57" t="s">
        <v>3977</v>
      </c>
      <c r="B1727" s="57" t="s">
        <v>49</v>
      </c>
      <c r="C1727" s="57" t="s">
        <v>4018</v>
      </c>
      <c r="D1727" s="57" t="s">
        <v>4019</v>
      </c>
      <c r="E1727" s="57" t="s">
        <v>10</v>
      </c>
      <c r="F1727" s="57" t="s">
        <v>4020</v>
      </c>
    </row>
    <row r="1728" spans="1:6" x14ac:dyDescent="0.35">
      <c r="A1728" s="57" t="s">
        <v>3977</v>
      </c>
      <c r="B1728" s="57" t="s">
        <v>49</v>
      </c>
      <c r="C1728" s="57" t="s">
        <v>4021</v>
      </c>
      <c r="D1728" s="57" t="s">
        <v>4022</v>
      </c>
      <c r="E1728" s="57" t="s">
        <v>10</v>
      </c>
      <c r="F1728" s="57" t="s">
        <v>4023</v>
      </c>
    </row>
    <row r="1729" spans="1:6" x14ac:dyDescent="0.35">
      <c r="A1729" s="57" t="s">
        <v>3977</v>
      </c>
      <c r="B1729" s="57" t="s">
        <v>49</v>
      </c>
      <c r="C1729" s="57" t="s">
        <v>4024</v>
      </c>
      <c r="D1729" s="57" t="s">
        <v>4025</v>
      </c>
      <c r="E1729" s="57" t="s">
        <v>10</v>
      </c>
      <c r="F1729" s="57" t="s">
        <v>4026</v>
      </c>
    </row>
    <row r="1730" spans="1:6" x14ac:dyDescent="0.35">
      <c r="A1730" s="57" t="s">
        <v>3977</v>
      </c>
      <c r="B1730" s="57" t="s">
        <v>62</v>
      </c>
      <c r="C1730" s="57" t="s">
        <v>4027</v>
      </c>
      <c r="D1730" s="57" t="s">
        <v>4028</v>
      </c>
      <c r="E1730" s="57" t="s">
        <v>10</v>
      </c>
      <c r="F1730" s="57" t="s">
        <v>4029</v>
      </c>
    </row>
    <row r="1731" spans="1:6" x14ac:dyDescent="0.35">
      <c r="A1731" s="57" t="s">
        <v>3977</v>
      </c>
      <c r="B1731" s="57" t="s">
        <v>62</v>
      </c>
      <c r="C1731" s="57" t="s">
        <v>4030</v>
      </c>
      <c r="D1731" s="57" t="s">
        <v>4031</v>
      </c>
      <c r="E1731" s="57" t="s">
        <v>10</v>
      </c>
      <c r="F1731" s="57" t="s">
        <v>4032</v>
      </c>
    </row>
    <row r="1732" spans="1:6" x14ac:dyDescent="0.35">
      <c r="A1732" s="57" t="s">
        <v>3977</v>
      </c>
      <c r="B1732" s="57" t="s">
        <v>62</v>
      </c>
      <c r="C1732" s="57" t="s">
        <v>4033</v>
      </c>
      <c r="D1732" s="57" t="s">
        <v>4034</v>
      </c>
      <c r="E1732" s="57" t="s">
        <v>10</v>
      </c>
      <c r="F1732" s="57" t="s">
        <v>4035</v>
      </c>
    </row>
    <row r="1733" spans="1:6" x14ac:dyDescent="0.35">
      <c r="A1733" s="57" t="s">
        <v>3977</v>
      </c>
      <c r="B1733" s="57" t="s">
        <v>62</v>
      </c>
      <c r="C1733" s="57" t="s">
        <v>4036</v>
      </c>
      <c r="D1733" s="57" t="s">
        <v>4037</v>
      </c>
      <c r="E1733" s="57" t="s">
        <v>10</v>
      </c>
      <c r="F1733" s="57" t="s">
        <v>4038</v>
      </c>
    </row>
    <row r="1734" spans="1:6" x14ac:dyDescent="0.35">
      <c r="A1734" s="57" t="s">
        <v>3977</v>
      </c>
      <c r="B1734" s="57" t="s">
        <v>62</v>
      </c>
      <c r="C1734" s="57" t="s">
        <v>4039</v>
      </c>
      <c r="D1734" s="57" t="s">
        <v>4040</v>
      </c>
      <c r="E1734" s="57" t="s">
        <v>10</v>
      </c>
      <c r="F1734" s="57" t="s">
        <v>4041</v>
      </c>
    </row>
    <row r="1735" spans="1:6" x14ac:dyDescent="0.35">
      <c r="A1735" s="57" t="s">
        <v>3977</v>
      </c>
      <c r="B1735" s="57" t="s">
        <v>62</v>
      </c>
      <c r="C1735" s="57" t="s">
        <v>4042</v>
      </c>
      <c r="D1735" s="57" t="s">
        <v>4043</v>
      </c>
      <c r="E1735" s="57" t="s">
        <v>10</v>
      </c>
      <c r="F1735" s="57" t="s">
        <v>4044</v>
      </c>
    </row>
    <row r="1736" spans="1:6" x14ac:dyDescent="0.35">
      <c r="A1736" s="57" t="s">
        <v>3977</v>
      </c>
      <c r="B1736" s="57" t="s">
        <v>62</v>
      </c>
      <c r="C1736" s="57" t="s">
        <v>4045</v>
      </c>
      <c r="D1736" s="57" t="s">
        <v>4046</v>
      </c>
      <c r="E1736" s="57" t="s">
        <v>10</v>
      </c>
      <c r="F1736" s="57" t="s">
        <v>4047</v>
      </c>
    </row>
    <row r="1737" spans="1:6" x14ac:dyDescent="0.35">
      <c r="A1737" s="57" t="s">
        <v>3977</v>
      </c>
      <c r="B1737" s="57" t="s">
        <v>72</v>
      </c>
      <c r="C1737" s="57" t="s">
        <v>4048</v>
      </c>
      <c r="D1737" s="57" t="s">
        <v>4049</v>
      </c>
      <c r="E1737" s="57" t="s">
        <v>10</v>
      </c>
      <c r="F1737" s="57" t="s">
        <v>4050</v>
      </c>
    </row>
    <row r="1738" spans="1:6" x14ac:dyDescent="0.35">
      <c r="A1738" s="57" t="s">
        <v>3977</v>
      </c>
      <c r="B1738" s="57" t="s">
        <v>72</v>
      </c>
      <c r="C1738" s="57" t="s">
        <v>4051</v>
      </c>
      <c r="D1738" s="57" t="s">
        <v>4052</v>
      </c>
      <c r="E1738" s="57" t="s">
        <v>10</v>
      </c>
      <c r="F1738" s="57" t="s">
        <v>4053</v>
      </c>
    </row>
    <row r="1739" spans="1:6" x14ac:dyDescent="0.35">
      <c r="A1739" s="57" t="s">
        <v>3977</v>
      </c>
      <c r="B1739" s="57" t="s">
        <v>78</v>
      </c>
      <c r="C1739" s="57" t="s">
        <v>4054</v>
      </c>
      <c r="D1739" s="57" t="s">
        <v>4055</v>
      </c>
      <c r="E1739" s="57" t="s">
        <v>10</v>
      </c>
      <c r="F1739" s="57" t="s">
        <v>4056</v>
      </c>
    </row>
    <row r="1740" spans="1:6" x14ac:dyDescent="0.35">
      <c r="A1740" s="57" t="s">
        <v>3977</v>
      </c>
      <c r="B1740" s="57" t="s">
        <v>78</v>
      </c>
      <c r="C1740" s="57" t="s">
        <v>4057</v>
      </c>
      <c r="D1740" s="57" t="s">
        <v>4058</v>
      </c>
      <c r="E1740" s="57" t="s">
        <v>10</v>
      </c>
      <c r="F1740" s="57" t="s">
        <v>4059</v>
      </c>
    </row>
    <row r="1741" spans="1:6" x14ac:dyDescent="0.35">
      <c r="A1741" s="57" t="s">
        <v>3977</v>
      </c>
      <c r="B1741" s="57" t="s">
        <v>78</v>
      </c>
      <c r="C1741" s="57" t="s">
        <v>2272</v>
      </c>
      <c r="D1741" s="57" t="s">
        <v>4060</v>
      </c>
      <c r="E1741" s="57" t="s">
        <v>10</v>
      </c>
      <c r="F1741" s="57" t="s">
        <v>4061</v>
      </c>
    </row>
    <row r="1742" spans="1:6" x14ac:dyDescent="0.35">
      <c r="A1742" s="57" t="s">
        <v>4062</v>
      </c>
      <c r="B1742" s="57" t="s">
        <v>7</v>
      </c>
      <c r="C1742" s="57" t="s">
        <v>8</v>
      </c>
      <c r="D1742" s="57" t="s">
        <v>4063</v>
      </c>
      <c r="E1742" s="57" t="s">
        <v>10</v>
      </c>
      <c r="F1742" s="57" t="s">
        <v>4064</v>
      </c>
    </row>
    <row r="1743" spans="1:6" x14ac:dyDescent="0.35">
      <c r="A1743" s="57" t="s">
        <v>4062</v>
      </c>
      <c r="B1743" s="57" t="s">
        <v>12</v>
      </c>
      <c r="C1743" s="57" t="s">
        <v>13</v>
      </c>
      <c r="D1743" s="57" t="s">
        <v>4065</v>
      </c>
      <c r="E1743" s="57" t="s">
        <v>10</v>
      </c>
      <c r="F1743" s="57" t="s">
        <v>4066</v>
      </c>
    </row>
    <row r="1744" spans="1:6" x14ac:dyDescent="0.35">
      <c r="A1744" s="57" t="s">
        <v>4062</v>
      </c>
      <c r="B1744" s="57" t="s">
        <v>12</v>
      </c>
      <c r="C1744" s="57" t="s">
        <v>16</v>
      </c>
      <c r="D1744" s="57" t="s">
        <v>4067</v>
      </c>
      <c r="E1744" s="57" t="s">
        <v>10</v>
      </c>
      <c r="F1744" s="57" t="s">
        <v>4068</v>
      </c>
    </row>
    <row r="1745" spans="1:6" x14ac:dyDescent="0.35">
      <c r="A1745" s="57" t="s">
        <v>4062</v>
      </c>
      <c r="B1745" s="57" t="s">
        <v>12</v>
      </c>
      <c r="C1745" s="57" t="s">
        <v>19</v>
      </c>
      <c r="D1745" s="57" t="s">
        <v>242</v>
      </c>
      <c r="E1745" s="57" t="s">
        <v>10</v>
      </c>
      <c r="F1745" s="57" t="s">
        <v>4069</v>
      </c>
    </row>
    <row r="1746" spans="1:6" x14ac:dyDescent="0.35">
      <c r="A1746" s="57" t="s">
        <v>4062</v>
      </c>
      <c r="B1746" s="57" t="s">
        <v>12</v>
      </c>
      <c r="C1746" s="57" t="s">
        <v>22</v>
      </c>
      <c r="D1746" s="57" t="s">
        <v>4070</v>
      </c>
      <c r="E1746" s="57" t="s">
        <v>10</v>
      </c>
      <c r="F1746" s="57" t="s">
        <v>4071</v>
      </c>
    </row>
    <row r="1747" spans="1:6" x14ac:dyDescent="0.35">
      <c r="A1747" s="57" t="s">
        <v>4062</v>
      </c>
      <c r="B1747" s="57" t="s">
        <v>12</v>
      </c>
      <c r="C1747" s="57" t="s">
        <v>25</v>
      </c>
      <c r="D1747" s="57" t="s">
        <v>4072</v>
      </c>
      <c r="E1747" s="57" t="s">
        <v>10</v>
      </c>
      <c r="F1747" s="57" t="s">
        <v>4073</v>
      </c>
    </row>
    <row r="1748" spans="1:6" x14ac:dyDescent="0.35">
      <c r="A1748" s="57" t="s">
        <v>4062</v>
      </c>
      <c r="B1748" s="57" t="s">
        <v>12</v>
      </c>
      <c r="C1748" s="57" t="s">
        <v>28</v>
      </c>
      <c r="D1748" s="57" t="s">
        <v>4074</v>
      </c>
      <c r="E1748" s="57" t="s">
        <v>10</v>
      </c>
      <c r="F1748" s="57" t="s">
        <v>4075</v>
      </c>
    </row>
    <row r="1749" spans="1:6" x14ac:dyDescent="0.35">
      <c r="A1749" s="57" t="s">
        <v>4062</v>
      </c>
      <c r="B1749" s="57" t="s">
        <v>12</v>
      </c>
      <c r="C1749" s="57" t="s">
        <v>31</v>
      </c>
      <c r="D1749" s="57" t="s">
        <v>4076</v>
      </c>
      <c r="E1749" s="57" t="s">
        <v>10</v>
      </c>
      <c r="F1749" s="57" t="s">
        <v>4077</v>
      </c>
    </row>
    <row r="1750" spans="1:6" x14ac:dyDescent="0.35">
      <c r="A1750" s="57" t="s">
        <v>4062</v>
      </c>
      <c r="B1750" s="57" t="s">
        <v>12</v>
      </c>
      <c r="C1750" s="57" t="s">
        <v>34</v>
      </c>
      <c r="D1750" s="57" t="s">
        <v>4078</v>
      </c>
      <c r="E1750" s="57" t="s">
        <v>10</v>
      </c>
      <c r="F1750" s="57" t="s">
        <v>4079</v>
      </c>
    </row>
    <row r="1751" spans="1:6" x14ac:dyDescent="0.35">
      <c r="A1751" s="57" t="s">
        <v>4062</v>
      </c>
      <c r="B1751" s="57" t="s">
        <v>12</v>
      </c>
      <c r="C1751" s="57" t="s">
        <v>37</v>
      </c>
      <c r="D1751" s="57" t="s">
        <v>4080</v>
      </c>
      <c r="E1751" s="57" t="s">
        <v>10</v>
      </c>
      <c r="F1751" s="57" t="s">
        <v>4081</v>
      </c>
    </row>
    <row r="1752" spans="1:6" x14ac:dyDescent="0.35">
      <c r="A1752" s="57" t="s">
        <v>4062</v>
      </c>
      <c r="B1752" s="57" t="s">
        <v>12</v>
      </c>
      <c r="C1752" s="57" t="s">
        <v>40</v>
      </c>
      <c r="D1752" s="57" t="s">
        <v>1645</v>
      </c>
      <c r="E1752" s="57" t="s">
        <v>10</v>
      </c>
      <c r="F1752" s="57" t="s">
        <v>4082</v>
      </c>
    </row>
    <row r="1753" spans="1:6" x14ac:dyDescent="0.35">
      <c r="A1753" s="57" t="s">
        <v>4062</v>
      </c>
      <c r="B1753" s="57" t="s">
        <v>49</v>
      </c>
      <c r="C1753" s="57" t="s">
        <v>4083</v>
      </c>
      <c r="D1753" s="57" t="s">
        <v>4084</v>
      </c>
      <c r="E1753" s="57" t="s">
        <v>10</v>
      </c>
      <c r="F1753" s="57" t="s">
        <v>4085</v>
      </c>
    </row>
    <row r="1754" spans="1:6" x14ac:dyDescent="0.35">
      <c r="A1754" s="57" t="s">
        <v>4062</v>
      </c>
      <c r="B1754" s="57" t="s">
        <v>49</v>
      </c>
      <c r="C1754" s="57" t="s">
        <v>4086</v>
      </c>
      <c r="D1754" s="57" t="s">
        <v>4087</v>
      </c>
      <c r="E1754" s="57" t="s">
        <v>10</v>
      </c>
      <c r="F1754" s="57" t="s">
        <v>4088</v>
      </c>
    </row>
    <row r="1755" spans="1:6" x14ac:dyDescent="0.35">
      <c r="A1755" s="57" t="s">
        <v>4062</v>
      </c>
      <c r="B1755" s="57" t="s">
        <v>49</v>
      </c>
      <c r="C1755" s="57" t="s">
        <v>4089</v>
      </c>
      <c r="D1755" s="57" t="s">
        <v>4090</v>
      </c>
      <c r="E1755" s="57" t="s">
        <v>10</v>
      </c>
      <c r="F1755" s="57" t="s">
        <v>4091</v>
      </c>
    </row>
    <row r="1756" spans="1:6" x14ac:dyDescent="0.35">
      <c r="A1756" s="57" t="s">
        <v>4062</v>
      </c>
      <c r="B1756" s="57" t="s">
        <v>49</v>
      </c>
      <c r="C1756" s="57" t="s">
        <v>4092</v>
      </c>
      <c r="D1756" s="57" t="s">
        <v>4093</v>
      </c>
      <c r="E1756" s="57" t="s">
        <v>10</v>
      </c>
      <c r="F1756" s="57" t="s">
        <v>4094</v>
      </c>
    </row>
    <row r="1757" spans="1:6" x14ac:dyDescent="0.35">
      <c r="A1757" s="57" t="s">
        <v>4062</v>
      </c>
      <c r="B1757" s="57" t="s">
        <v>49</v>
      </c>
      <c r="C1757" s="57" t="s">
        <v>4095</v>
      </c>
      <c r="D1757" s="57" t="s">
        <v>4096</v>
      </c>
      <c r="E1757" s="57" t="s">
        <v>10</v>
      </c>
      <c r="F1757" s="57" t="s">
        <v>4097</v>
      </c>
    </row>
    <row r="1758" spans="1:6" x14ac:dyDescent="0.35">
      <c r="A1758" s="57" t="s">
        <v>4062</v>
      </c>
      <c r="B1758" s="57" t="s">
        <v>62</v>
      </c>
      <c r="C1758" s="57" t="s">
        <v>4098</v>
      </c>
      <c r="D1758" s="57" t="s">
        <v>4099</v>
      </c>
      <c r="E1758" s="57" t="s">
        <v>10</v>
      </c>
      <c r="F1758" s="57" t="s">
        <v>4100</v>
      </c>
    </row>
    <row r="1759" spans="1:6" x14ac:dyDescent="0.35">
      <c r="A1759" s="57" t="s">
        <v>4062</v>
      </c>
      <c r="B1759" s="57" t="s">
        <v>62</v>
      </c>
      <c r="C1759" s="57" t="s">
        <v>4101</v>
      </c>
      <c r="D1759" s="57" t="s">
        <v>4102</v>
      </c>
      <c r="E1759" s="57" t="s">
        <v>10</v>
      </c>
      <c r="F1759" s="57" t="s">
        <v>4103</v>
      </c>
    </row>
    <row r="1760" spans="1:6" x14ac:dyDescent="0.35">
      <c r="A1760" s="57" t="s">
        <v>4062</v>
      </c>
      <c r="B1760" s="57" t="s">
        <v>72</v>
      </c>
      <c r="C1760" s="57" t="s">
        <v>4104</v>
      </c>
      <c r="D1760" s="57" t="s">
        <v>4105</v>
      </c>
      <c r="E1760" s="57" t="s">
        <v>10</v>
      </c>
      <c r="F1760" s="57" t="s">
        <v>4106</v>
      </c>
    </row>
    <row r="1761" spans="1:6" x14ac:dyDescent="0.35">
      <c r="A1761" s="57" t="s">
        <v>4062</v>
      </c>
      <c r="B1761" s="57" t="s">
        <v>72</v>
      </c>
      <c r="C1761" s="57" t="s">
        <v>4107</v>
      </c>
      <c r="D1761" s="57" t="s">
        <v>4108</v>
      </c>
      <c r="E1761" s="57" t="s">
        <v>10</v>
      </c>
      <c r="F1761" s="57" t="s">
        <v>4109</v>
      </c>
    </row>
    <row r="1762" spans="1:6" x14ac:dyDescent="0.35">
      <c r="A1762" s="57" t="s">
        <v>4062</v>
      </c>
      <c r="B1762" s="57" t="s">
        <v>72</v>
      </c>
      <c r="C1762" s="57" t="s">
        <v>4110</v>
      </c>
      <c r="D1762" s="57" t="s">
        <v>4111</v>
      </c>
      <c r="E1762" s="57" t="s">
        <v>10</v>
      </c>
      <c r="F1762" s="57" t="s">
        <v>4112</v>
      </c>
    </row>
    <row r="1763" spans="1:6" x14ac:dyDescent="0.35">
      <c r="A1763" s="57" t="s">
        <v>4062</v>
      </c>
      <c r="B1763" s="57" t="s">
        <v>78</v>
      </c>
      <c r="C1763" s="57" t="s">
        <v>4113</v>
      </c>
      <c r="D1763" s="57" t="s">
        <v>4114</v>
      </c>
      <c r="E1763" s="57" t="s">
        <v>10</v>
      </c>
      <c r="F1763" s="57" t="s">
        <v>4115</v>
      </c>
    </row>
    <row r="1764" spans="1:6" x14ac:dyDescent="0.35">
      <c r="A1764" s="57" t="s">
        <v>4062</v>
      </c>
      <c r="B1764" s="57" t="s">
        <v>78</v>
      </c>
      <c r="C1764" s="57" t="s">
        <v>4116</v>
      </c>
      <c r="D1764" s="57" t="s">
        <v>4117</v>
      </c>
      <c r="E1764" s="57" t="s">
        <v>10</v>
      </c>
      <c r="F1764" s="57" t="s">
        <v>4118</v>
      </c>
    </row>
    <row r="1765" spans="1:6" x14ac:dyDescent="0.35">
      <c r="A1765" s="57" t="s">
        <v>4062</v>
      </c>
      <c r="B1765" s="57" t="s">
        <v>78</v>
      </c>
      <c r="C1765" s="57" t="s">
        <v>4119</v>
      </c>
      <c r="D1765" s="57" t="s">
        <v>4120</v>
      </c>
      <c r="E1765" s="57" t="s">
        <v>10</v>
      </c>
      <c r="F1765" s="57" t="s">
        <v>4121</v>
      </c>
    </row>
    <row r="1766" spans="1:6" x14ac:dyDescent="0.35">
      <c r="A1766" s="57" t="s">
        <v>4122</v>
      </c>
      <c r="B1766" s="57" t="s">
        <v>7</v>
      </c>
      <c r="C1766" s="57" t="s">
        <v>8</v>
      </c>
      <c r="D1766" s="57" t="s">
        <v>4123</v>
      </c>
      <c r="E1766" s="57" t="s">
        <v>10</v>
      </c>
      <c r="F1766" s="57" t="s">
        <v>4124</v>
      </c>
    </row>
    <row r="1767" spans="1:6" x14ac:dyDescent="0.35">
      <c r="A1767" s="57" t="s">
        <v>4122</v>
      </c>
      <c r="B1767" s="57" t="s">
        <v>12</v>
      </c>
      <c r="C1767" s="57" t="s">
        <v>13</v>
      </c>
      <c r="D1767" s="57" t="s">
        <v>3661</v>
      </c>
      <c r="E1767" s="57" t="s">
        <v>10</v>
      </c>
      <c r="F1767" s="57" t="s">
        <v>4125</v>
      </c>
    </row>
    <row r="1768" spans="1:6" x14ac:dyDescent="0.35">
      <c r="A1768" s="57" t="s">
        <v>4122</v>
      </c>
      <c r="B1768" s="57" t="s">
        <v>12</v>
      </c>
      <c r="C1768" s="57" t="s">
        <v>16</v>
      </c>
      <c r="D1768" s="57" t="s">
        <v>598</v>
      </c>
      <c r="E1768" s="57" t="s">
        <v>10</v>
      </c>
      <c r="F1768" s="57" t="s">
        <v>4126</v>
      </c>
    </row>
    <row r="1769" spans="1:6" x14ac:dyDescent="0.35">
      <c r="A1769" s="57" t="s">
        <v>4122</v>
      </c>
      <c r="B1769" s="57" t="s">
        <v>12</v>
      </c>
      <c r="C1769" s="57" t="s">
        <v>19</v>
      </c>
      <c r="D1769" s="57" t="s">
        <v>953</v>
      </c>
      <c r="E1769" s="57" t="s">
        <v>10</v>
      </c>
      <c r="F1769" s="57" t="s">
        <v>4127</v>
      </c>
    </row>
    <row r="1770" spans="1:6" x14ac:dyDescent="0.35">
      <c r="A1770" s="57" t="s">
        <v>4122</v>
      </c>
      <c r="B1770" s="57" t="s">
        <v>12</v>
      </c>
      <c r="C1770" s="57" t="s">
        <v>22</v>
      </c>
      <c r="D1770" s="57" t="s">
        <v>196</v>
      </c>
      <c r="E1770" s="57" t="s">
        <v>10</v>
      </c>
      <c r="F1770" s="57" t="s">
        <v>4128</v>
      </c>
    </row>
    <row r="1771" spans="1:6" x14ac:dyDescent="0.35">
      <c r="A1771" s="57" t="s">
        <v>4122</v>
      </c>
      <c r="B1771" s="57" t="s">
        <v>12</v>
      </c>
      <c r="C1771" s="57" t="s">
        <v>25</v>
      </c>
      <c r="D1771" s="57" t="s">
        <v>3070</v>
      </c>
      <c r="E1771" s="57" t="s">
        <v>10</v>
      </c>
      <c r="F1771" s="57" t="s">
        <v>4129</v>
      </c>
    </row>
    <row r="1772" spans="1:6" x14ac:dyDescent="0.35">
      <c r="A1772" s="57" t="s">
        <v>4122</v>
      </c>
      <c r="B1772" s="57" t="s">
        <v>12</v>
      </c>
      <c r="C1772" s="57" t="s">
        <v>28</v>
      </c>
      <c r="D1772" s="57" t="s">
        <v>23</v>
      </c>
      <c r="E1772" s="57" t="s">
        <v>10</v>
      </c>
      <c r="F1772" s="57" t="s">
        <v>4130</v>
      </c>
    </row>
    <row r="1773" spans="1:6" x14ac:dyDescent="0.35">
      <c r="A1773" s="57" t="s">
        <v>4122</v>
      </c>
      <c r="B1773" s="57" t="s">
        <v>12</v>
      </c>
      <c r="C1773" s="57" t="s">
        <v>31</v>
      </c>
      <c r="D1773" s="57" t="s">
        <v>29</v>
      </c>
      <c r="E1773" s="57" t="s">
        <v>10</v>
      </c>
      <c r="F1773" s="57" t="s">
        <v>4131</v>
      </c>
    </row>
    <row r="1774" spans="1:6" x14ac:dyDescent="0.35">
      <c r="A1774" s="57" t="s">
        <v>4122</v>
      </c>
      <c r="B1774" s="57" t="s">
        <v>12</v>
      </c>
      <c r="C1774" s="57" t="s">
        <v>34</v>
      </c>
      <c r="D1774" s="57" t="s">
        <v>4132</v>
      </c>
      <c r="E1774" s="57" t="s">
        <v>10</v>
      </c>
      <c r="F1774" s="57" t="s">
        <v>4133</v>
      </c>
    </row>
    <row r="1775" spans="1:6" x14ac:dyDescent="0.35">
      <c r="A1775" s="57" t="s">
        <v>4122</v>
      </c>
      <c r="B1775" s="57" t="s">
        <v>12</v>
      </c>
      <c r="C1775" s="57" t="s">
        <v>37</v>
      </c>
      <c r="D1775" s="57" t="s">
        <v>1035</v>
      </c>
      <c r="E1775" s="57" t="s">
        <v>10</v>
      </c>
      <c r="F1775" s="57" t="s">
        <v>4134</v>
      </c>
    </row>
    <row r="1776" spans="1:6" x14ac:dyDescent="0.35">
      <c r="A1776" s="57" t="s">
        <v>4122</v>
      </c>
      <c r="B1776" s="57" t="s">
        <v>12</v>
      </c>
      <c r="C1776" s="57" t="s">
        <v>40</v>
      </c>
      <c r="D1776" s="57" t="s">
        <v>420</v>
      </c>
      <c r="E1776" s="57" t="s">
        <v>10</v>
      </c>
      <c r="F1776" s="57" t="s">
        <v>4135</v>
      </c>
    </row>
    <row r="1777" spans="1:6" x14ac:dyDescent="0.35">
      <c r="A1777" s="57" t="s">
        <v>4122</v>
      </c>
      <c r="B1777" s="57" t="s">
        <v>12</v>
      </c>
      <c r="C1777" s="57" t="s">
        <v>43</v>
      </c>
      <c r="D1777" s="57" t="s">
        <v>383</v>
      </c>
      <c r="E1777" s="57" t="s">
        <v>10</v>
      </c>
      <c r="F1777" s="57" t="s">
        <v>4136</v>
      </c>
    </row>
    <row r="1778" spans="1:6" x14ac:dyDescent="0.35">
      <c r="A1778" s="57" t="s">
        <v>4122</v>
      </c>
      <c r="B1778" s="57" t="s">
        <v>12</v>
      </c>
      <c r="C1778" s="57" t="s">
        <v>46</v>
      </c>
      <c r="D1778" s="57" t="s">
        <v>4137</v>
      </c>
      <c r="E1778" s="57" t="s">
        <v>10</v>
      </c>
      <c r="F1778" s="57" t="s">
        <v>4138</v>
      </c>
    </row>
    <row r="1779" spans="1:6" x14ac:dyDescent="0.35">
      <c r="A1779" s="57" t="s">
        <v>4122</v>
      </c>
      <c r="B1779" s="57" t="s">
        <v>49</v>
      </c>
      <c r="C1779" s="57" t="s">
        <v>4139</v>
      </c>
      <c r="D1779" s="57" t="s">
        <v>4140</v>
      </c>
      <c r="E1779" s="57" t="s">
        <v>10</v>
      </c>
      <c r="F1779" s="57" t="s">
        <v>4141</v>
      </c>
    </row>
    <row r="1780" spans="1:6" x14ac:dyDescent="0.35">
      <c r="A1780" s="57" t="s">
        <v>4122</v>
      </c>
      <c r="B1780" s="57" t="s">
        <v>49</v>
      </c>
      <c r="C1780" s="57" t="s">
        <v>4142</v>
      </c>
      <c r="D1780" s="57" t="s">
        <v>4143</v>
      </c>
      <c r="E1780" s="57" t="s">
        <v>10</v>
      </c>
      <c r="F1780" s="57" t="s">
        <v>4144</v>
      </c>
    </row>
    <row r="1781" spans="1:6" x14ac:dyDescent="0.35">
      <c r="A1781" s="57" t="s">
        <v>4122</v>
      </c>
      <c r="B1781" s="57" t="s">
        <v>49</v>
      </c>
      <c r="C1781" s="57" t="s">
        <v>4145</v>
      </c>
      <c r="D1781" s="57" t="s">
        <v>4146</v>
      </c>
      <c r="E1781" s="57" t="s">
        <v>10</v>
      </c>
      <c r="F1781" s="57" t="s">
        <v>4147</v>
      </c>
    </row>
    <row r="1782" spans="1:6" x14ac:dyDescent="0.35">
      <c r="A1782" s="57" t="s">
        <v>4122</v>
      </c>
      <c r="B1782" s="57" t="s">
        <v>49</v>
      </c>
      <c r="C1782" s="57" t="s">
        <v>4148</v>
      </c>
      <c r="D1782" s="57" t="s">
        <v>4149</v>
      </c>
      <c r="E1782" s="57" t="s">
        <v>10</v>
      </c>
      <c r="F1782" s="57" t="s">
        <v>4150</v>
      </c>
    </row>
    <row r="1783" spans="1:6" x14ac:dyDescent="0.35">
      <c r="A1783" s="57" t="s">
        <v>4122</v>
      </c>
      <c r="B1783" s="57" t="s">
        <v>62</v>
      </c>
      <c r="C1783" s="57" t="s">
        <v>4151</v>
      </c>
      <c r="D1783" s="57" t="s">
        <v>4152</v>
      </c>
      <c r="E1783" s="57" t="s">
        <v>275</v>
      </c>
      <c r="F1783" s="57" t="s">
        <v>4153</v>
      </c>
    </row>
    <row r="1784" spans="1:6" x14ac:dyDescent="0.35">
      <c r="A1784" s="57" t="s">
        <v>4122</v>
      </c>
      <c r="B1784" s="57" t="s">
        <v>62</v>
      </c>
      <c r="C1784" s="57" t="s">
        <v>4154</v>
      </c>
      <c r="D1784" s="57" t="s">
        <v>4155</v>
      </c>
      <c r="E1784" s="57" t="s">
        <v>275</v>
      </c>
      <c r="F1784" s="57" t="s">
        <v>4156</v>
      </c>
    </row>
    <row r="1785" spans="1:6" x14ac:dyDescent="0.35">
      <c r="A1785" s="57" t="s">
        <v>4122</v>
      </c>
      <c r="B1785" s="57" t="s">
        <v>72</v>
      </c>
      <c r="C1785" s="57" t="s">
        <v>4157</v>
      </c>
      <c r="D1785" s="57" t="s">
        <v>4158</v>
      </c>
      <c r="E1785" s="57" t="s">
        <v>10</v>
      </c>
      <c r="F1785" s="57" t="s">
        <v>4159</v>
      </c>
    </row>
    <row r="1786" spans="1:6" x14ac:dyDescent="0.35">
      <c r="A1786" s="57" t="s">
        <v>4122</v>
      </c>
      <c r="B1786" s="57" t="s">
        <v>72</v>
      </c>
      <c r="C1786" s="57" t="s">
        <v>4160</v>
      </c>
      <c r="D1786" s="57" t="s">
        <v>4161</v>
      </c>
      <c r="E1786" s="57" t="s">
        <v>10</v>
      </c>
      <c r="F1786" s="57" t="s">
        <v>4162</v>
      </c>
    </row>
    <row r="1787" spans="1:6" x14ac:dyDescent="0.35">
      <c r="A1787" s="57" t="s">
        <v>4122</v>
      </c>
      <c r="B1787" s="57" t="s">
        <v>72</v>
      </c>
      <c r="C1787" s="57" t="s">
        <v>4163</v>
      </c>
      <c r="D1787" s="57" t="s">
        <v>4164</v>
      </c>
      <c r="E1787" s="57" t="s">
        <v>10</v>
      </c>
      <c r="F1787" s="57" t="s">
        <v>4165</v>
      </c>
    </row>
    <row r="1788" spans="1:6" x14ac:dyDescent="0.35">
      <c r="A1788" s="57" t="s">
        <v>4166</v>
      </c>
      <c r="B1788" s="57" t="s">
        <v>7</v>
      </c>
      <c r="C1788" s="57" t="s">
        <v>8</v>
      </c>
      <c r="D1788" s="57" t="s">
        <v>4167</v>
      </c>
      <c r="E1788" s="57" t="s">
        <v>10</v>
      </c>
      <c r="F1788" s="57" t="s">
        <v>4168</v>
      </c>
    </row>
    <row r="1789" spans="1:6" x14ac:dyDescent="0.35">
      <c r="A1789" s="57" t="s">
        <v>4166</v>
      </c>
      <c r="B1789" s="57" t="s">
        <v>12</v>
      </c>
      <c r="C1789" s="57" t="s">
        <v>13</v>
      </c>
      <c r="D1789" s="57" t="s">
        <v>326</v>
      </c>
      <c r="E1789" s="57" t="s">
        <v>10</v>
      </c>
      <c r="F1789" s="57" t="s">
        <v>4169</v>
      </c>
    </row>
    <row r="1790" spans="1:6" x14ac:dyDescent="0.35">
      <c r="A1790" s="57" t="s">
        <v>4166</v>
      </c>
      <c r="B1790" s="57" t="s">
        <v>12</v>
      </c>
      <c r="C1790" s="57" t="s">
        <v>16</v>
      </c>
      <c r="D1790" s="57" t="s">
        <v>4170</v>
      </c>
      <c r="E1790" s="57" t="s">
        <v>10</v>
      </c>
      <c r="F1790" s="57" t="s">
        <v>4171</v>
      </c>
    </row>
    <row r="1791" spans="1:6" x14ac:dyDescent="0.35">
      <c r="A1791" s="57" t="s">
        <v>4166</v>
      </c>
      <c r="B1791" s="57" t="s">
        <v>12</v>
      </c>
      <c r="C1791" s="57" t="s">
        <v>19</v>
      </c>
      <c r="D1791" s="57" t="s">
        <v>4172</v>
      </c>
      <c r="E1791" s="57" t="s">
        <v>10</v>
      </c>
      <c r="F1791" s="57" t="s">
        <v>4173</v>
      </c>
    </row>
    <row r="1792" spans="1:6" x14ac:dyDescent="0.35">
      <c r="A1792" s="57" t="s">
        <v>4166</v>
      </c>
      <c r="B1792" s="57" t="s">
        <v>12</v>
      </c>
      <c r="C1792" s="57" t="s">
        <v>22</v>
      </c>
      <c r="D1792" s="57" t="s">
        <v>953</v>
      </c>
      <c r="E1792" s="57" t="s">
        <v>10</v>
      </c>
      <c r="F1792" s="57" t="s">
        <v>4174</v>
      </c>
    </row>
    <row r="1793" spans="1:6" x14ac:dyDescent="0.35">
      <c r="A1793" s="57" t="s">
        <v>4166</v>
      </c>
      <c r="B1793" s="57" t="s">
        <v>12</v>
      </c>
      <c r="C1793" s="57" t="s">
        <v>25</v>
      </c>
      <c r="D1793" s="57" t="s">
        <v>4175</v>
      </c>
      <c r="E1793" s="57" t="s">
        <v>10</v>
      </c>
      <c r="F1793" s="57" t="s">
        <v>4176</v>
      </c>
    </row>
    <row r="1794" spans="1:6" x14ac:dyDescent="0.35">
      <c r="A1794" s="57" t="s">
        <v>4166</v>
      </c>
      <c r="B1794" s="57" t="s">
        <v>12</v>
      </c>
      <c r="C1794" s="57" t="s">
        <v>28</v>
      </c>
      <c r="D1794" s="57" t="s">
        <v>93</v>
      </c>
      <c r="E1794" s="57" t="s">
        <v>10</v>
      </c>
      <c r="F1794" s="57" t="s">
        <v>4177</v>
      </c>
    </row>
    <row r="1795" spans="1:6" x14ac:dyDescent="0.35">
      <c r="A1795" s="57" t="s">
        <v>4166</v>
      </c>
      <c r="B1795" s="57" t="s">
        <v>12</v>
      </c>
      <c r="C1795" s="57" t="s">
        <v>31</v>
      </c>
      <c r="D1795" s="57" t="s">
        <v>23</v>
      </c>
      <c r="E1795" s="57" t="s">
        <v>10</v>
      </c>
      <c r="F1795" s="57" t="s">
        <v>4178</v>
      </c>
    </row>
    <row r="1796" spans="1:6" x14ac:dyDescent="0.35">
      <c r="A1796" s="57" t="s">
        <v>4166</v>
      </c>
      <c r="B1796" s="57" t="s">
        <v>12</v>
      </c>
      <c r="C1796" s="57" t="s">
        <v>34</v>
      </c>
      <c r="D1796" s="57" t="s">
        <v>100</v>
      </c>
      <c r="E1796" s="57" t="s">
        <v>10</v>
      </c>
      <c r="F1796" s="57" t="s">
        <v>4179</v>
      </c>
    </row>
    <row r="1797" spans="1:6" x14ac:dyDescent="0.35">
      <c r="A1797" s="57" t="s">
        <v>4166</v>
      </c>
      <c r="B1797" s="57" t="s">
        <v>12</v>
      </c>
      <c r="C1797" s="57" t="s">
        <v>37</v>
      </c>
      <c r="D1797" s="57" t="s">
        <v>102</v>
      </c>
      <c r="E1797" s="57" t="s">
        <v>10</v>
      </c>
      <c r="F1797" s="57" t="s">
        <v>4180</v>
      </c>
    </row>
    <row r="1798" spans="1:6" x14ac:dyDescent="0.35">
      <c r="A1798" s="57" t="s">
        <v>4166</v>
      </c>
      <c r="B1798" s="57" t="s">
        <v>12</v>
      </c>
      <c r="C1798" s="57" t="s">
        <v>40</v>
      </c>
      <c r="D1798" s="57" t="s">
        <v>29</v>
      </c>
      <c r="E1798" s="57" t="s">
        <v>10</v>
      </c>
      <c r="F1798" s="57" t="s">
        <v>4181</v>
      </c>
    </row>
    <row r="1799" spans="1:6" x14ac:dyDescent="0.35">
      <c r="A1799" s="57" t="s">
        <v>4166</v>
      </c>
      <c r="B1799" s="57" t="s">
        <v>12</v>
      </c>
      <c r="C1799" s="57" t="s">
        <v>43</v>
      </c>
      <c r="D1799" s="57" t="s">
        <v>4182</v>
      </c>
      <c r="E1799" s="57" t="s">
        <v>10</v>
      </c>
      <c r="F1799" s="57" t="s">
        <v>4183</v>
      </c>
    </row>
    <row r="1800" spans="1:6" x14ac:dyDescent="0.35">
      <c r="A1800" s="57" t="s">
        <v>4166</v>
      </c>
      <c r="B1800" s="57" t="s">
        <v>12</v>
      </c>
      <c r="C1800" s="57" t="s">
        <v>46</v>
      </c>
      <c r="D1800" s="57" t="s">
        <v>675</v>
      </c>
      <c r="E1800" s="57" t="s">
        <v>10</v>
      </c>
      <c r="F1800" s="57" t="s">
        <v>4184</v>
      </c>
    </row>
    <row r="1801" spans="1:6" x14ac:dyDescent="0.35">
      <c r="A1801" s="57" t="s">
        <v>4166</v>
      </c>
      <c r="B1801" s="57" t="s">
        <v>12</v>
      </c>
      <c r="C1801" s="57" t="s">
        <v>108</v>
      </c>
      <c r="D1801" s="57" t="s">
        <v>47</v>
      </c>
      <c r="E1801" s="57" t="s">
        <v>10</v>
      </c>
      <c r="F1801" s="57" t="s">
        <v>4185</v>
      </c>
    </row>
    <row r="1802" spans="1:6" x14ac:dyDescent="0.35">
      <c r="A1802" s="57" t="s">
        <v>4166</v>
      </c>
      <c r="B1802" s="57" t="s">
        <v>49</v>
      </c>
      <c r="C1802" s="57" t="s">
        <v>4186</v>
      </c>
      <c r="D1802" s="57" t="s">
        <v>4187</v>
      </c>
      <c r="E1802" s="57" t="s">
        <v>10</v>
      </c>
      <c r="F1802" s="57" t="s">
        <v>4188</v>
      </c>
    </row>
    <row r="1803" spans="1:6" x14ac:dyDescent="0.35">
      <c r="A1803" s="57" t="s">
        <v>4166</v>
      </c>
      <c r="B1803" s="57" t="s">
        <v>49</v>
      </c>
      <c r="C1803" s="57" t="s">
        <v>4189</v>
      </c>
      <c r="D1803" s="57" t="s">
        <v>4190</v>
      </c>
      <c r="E1803" s="57" t="s">
        <v>10</v>
      </c>
      <c r="F1803" s="57" t="s">
        <v>4191</v>
      </c>
    </row>
    <row r="1804" spans="1:6" x14ac:dyDescent="0.35">
      <c r="A1804" s="57" t="s">
        <v>4166</v>
      </c>
      <c r="B1804" s="57" t="s">
        <v>49</v>
      </c>
      <c r="C1804" s="57" t="s">
        <v>4192</v>
      </c>
      <c r="D1804" s="57" t="s">
        <v>4193</v>
      </c>
      <c r="E1804" s="57" t="s">
        <v>10</v>
      </c>
      <c r="F1804" s="57" t="s">
        <v>4194</v>
      </c>
    </row>
    <row r="1805" spans="1:6" x14ac:dyDescent="0.35">
      <c r="A1805" s="57" t="s">
        <v>4166</v>
      </c>
      <c r="B1805" s="57" t="s">
        <v>49</v>
      </c>
      <c r="C1805" s="57" t="s">
        <v>4195</v>
      </c>
      <c r="D1805" s="57" t="s">
        <v>4196</v>
      </c>
      <c r="E1805" s="57" t="s">
        <v>10</v>
      </c>
      <c r="F1805" s="57" t="s">
        <v>4197</v>
      </c>
    </row>
    <row r="1806" spans="1:6" x14ac:dyDescent="0.35">
      <c r="A1806" s="57" t="s">
        <v>4166</v>
      </c>
      <c r="B1806" s="57" t="s">
        <v>49</v>
      </c>
      <c r="C1806" s="57" t="s">
        <v>4198</v>
      </c>
      <c r="D1806" s="57" t="s">
        <v>4199</v>
      </c>
      <c r="E1806" s="57" t="s">
        <v>10</v>
      </c>
      <c r="F1806" s="57" t="s">
        <v>4200</v>
      </c>
    </row>
    <row r="1807" spans="1:6" x14ac:dyDescent="0.35">
      <c r="A1807" s="57" t="s">
        <v>4166</v>
      </c>
      <c r="B1807" s="57" t="s">
        <v>49</v>
      </c>
      <c r="C1807" s="57" t="s">
        <v>760</v>
      </c>
      <c r="D1807" s="57" t="s">
        <v>4201</v>
      </c>
      <c r="E1807" s="57" t="s">
        <v>10</v>
      </c>
      <c r="F1807" s="57" t="s">
        <v>4202</v>
      </c>
    </row>
    <row r="1808" spans="1:6" x14ac:dyDescent="0.35">
      <c r="A1808" s="57" t="s">
        <v>4166</v>
      </c>
      <c r="B1808" s="57" t="s">
        <v>62</v>
      </c>
      <c r="C1808" s="57" t="s">
        <v>4203</v>
      </c>
      <c r="D1808" s="57" t="s">
        <v>4204</v>
      </c>
      <c r="E1808" s="57" t="s">
        <v>10</v>
      </c>
      <c r="F1808" s="57" t="s">
        <v>4205</v>
      </c>
    </row>
    <row r="1809" spans="1:6" x14ac:dyDescent="0.35">
      <c r="A1809" s="57" t="s">
        <v>4166</v>
      </c>
      <c r="B1809" s="57" t="s">
        <v>62</v>
      </c>
      <c r="C1809" s="57" t="s">
        <v>4206</v>
      </c>
      <c r="D1809" s="57" t="s">
        <v>4207</v>
      </c>
      <c r="E1809" s="57" t="s">
        <v>10</v>
      </c>
      <c r="F1809" s="57" t="s">
        <v>4208</v>
      </c>
    </row>
    <row r="1810" spans="1:6" x14ac:dyDescent="0.35">
      <c r="A1810" s="57" t="s">
        <v>4166</v>
      </c>
      <c r="B1810" s="57" t="s">
        <v>62</v>
      </c>
      <c r="C1810" s="57" t="s">
        <v>4209</v>
      </c>
      <c r="D1810" s="57" t="s">
        <v>4210</v>
      </c>
      <c r="E1810" s="57" t="s">
        <v>275</v>
      </c>
      <c r="F1810" s="57" t="s">
        <v>4211</v>
      </c>
    </row>
    <row r="1811" spans="1:6" x14ac:dyDescent="0.35">
      <c r="A1811" s="57" t="s">
        <v>4166</v>
      </c>
      <c r="B1811" s="57" t="s">
        <v>62</v>
      </c>
      <c r="C1811" s="57" t="s">
        <v>4212</v>
      </c>
      <c r="D1811" s="57" t="s">
        <v>4213</v>
      </c>
      <c r="E1811" s="57" t="s">
        <v>10</v>
      </c>
      <c r="F1811" s="57" t="s">
        <v>4214</v>
      </c>
    </row>
    <row r="1812" spans="1:6" x14ac:dyDescent="0.35">
      <c r="A1812" s="57" t="s">
        <v>4166</v>
      </c>
      <c r="B1812" s="57" t="s">
        <v>72</v>
      </c>
      <c r="C1812" s="57" t="s">
        <v>4215</v>
      </c>
      <c r="D1812" s="57" t="s">
        <v>4216</v>
      </c>
      <c r="E1812" s="57" t="s">
        <v>10</v>
      </c>
      <c r="F1812" s="57" t="s">
        <v>4217</v>
      </c>
    </row>
    <row r="1813" spans="1:6" x14ac:dyDescent="0.35">
      <c r="A1813" s="57" t="s">
        <v>4166</v>
      </c>
      <c r="B1813" s="57" t="s">
        <v>72</v>
      </c>
      <c r="C1813" s="57" t="s">
        <v>4218</v>
      </c>
      <c r="D1813" s="57" t="s">
        <v>4219</v>
      </c>
      <c r="E1813" s="57" t="s">
        <v>10</v>
      </c>
      <c r="F1813" s="57" t="s">
        <v>4220</v>
      </c>
    </row>
    <row r="1814" spans="1:6" x14ac:dyDescent="0.35">
      <c r="A1814" s="57" t="s">
        <v>4166</v>
      </c>
      <c r="B1814" s="57" t="s">
        <v>78</v>
      </c>
      <c r="C1814" s="57" t="s">
        <v>4221</v>
      </c>
      <c r="D1814" s="57" t="s">
        <v>4222</v>
      </c>
      <c r="E1814" s="57" t="s">
        <v>10</v>
      </c>
      <c r="F1814" s="57" t="s">
        <v>4223</v>
      </c>
    </row>
    <row r="1815" spans="1:6" x14ac:dyDescent="0.35">
      <c r="A1815" s="57" t="s">
        <v>4166</v>
      </c>
      <c r="B1815" s="57" t="s">
        <v>78</v>
      </c>
      <c r="C1815" s="57" t="s">
        <v>4224</v>
      </c>
      <c r="D1815" s="57" t="s">
        <v>4225</v>
      </c>
      <c r="E1815" s="57" t="s">
        <v>10</v>
      </c>
      <c r="F1815" s="57" t="s">
        <v>4226</v>
      </c>
    </row>
    <row r="1816" spans="1:6" x14ac:dyDescent="0.35">
      <c r="A1816" s="57" t="s">
        <v>4166</v>
      </c>
      <c r="B1816" s="57" t="s">
        <v>78</v>
      </c>
      <c r="C1816" s="57" t="s">
        <v>4227</v>
      </c>
      <c r="D1816" s="57" t="s">
        <v>4228</v>
      </c>
      <c r="E1816" s="57" t="s">
        <v>10</v>
      </c>
      <c r="F1816" s="57" t="s">
        <v>4229</v>
      </c>
    </row>
    <row r="1817" spans="1:6" x14ac:dyDescent="0.35">
      <c r="A1817" s="57" t="s">
        <v>4166</v>
      </c>
      <c r="B1817" s="57" t="s">
        <v>78</v>
      </c>
      <c r="C1817" s="57" t="s">
        <v>3054</v>
      </c>
      <c r="D1817" s="57" t="s">
        <v>4230</v>
      </c>
      <c r="E1817" s="57" t="s">
        <v>10</v>
      </c>
      <c r="F1817" s="57" t="s">
        <v>4231</v>
      </c>
    </row>
    <row r="1818" spans="1:6" x14ac:dyDescent="0.35">
      <c r="A1818" s="57" t="s">
        <v>4166</v>
      </c>
      <c r="B1818" s="57" t="s">
        <v>78</v>
      </c>
      <c r="C1818" s="57" t="s">
        <v>4232</v>
      </c>
      <c r="D1818" s="57" t="s">
        <v>4233</v>
      </c>
      <c r="E1818" s="57" t="s">
        <v>275</v>
      </c>
      <c r="F1818" s="57" t="s">
        <v>4234</v>
      </c>
    </row>
    <row r="1819" spans="1:6" x14ac:dyDescent="0.35">
      <c r="A1819" s="57" t="s">
        <v>4235</v>
      </c>
      <c r="B1819" s="57" t="s">
        <v>7</v>
      </c>
      <c r="C1819" s="57" t="s">
        <v>8</v>
      </c>
      <c r="D1819" s="57" t="s">
        <v>4236</v>
      </c>
      <c r="E1819" s="57" t="s">
        <v>10</v>
      </c>
      <c r="F1819" s="57" t="s">
        <v>4237</v>
      </c>
    </row>
    <row r="1820" spans="1:6" x14ac:dyDescent="0.35">
      <c r="A1820" s="57" t="s">
        <v>4235</v>
      </c>
      <c r="B1820" s="57" t="s">
        <v>12</v>
      </c>
      <c r="C1820" s="57" t="s">
        <v>13</v>
      </c>
      <c r="D1820" s="57" t="s">
        <v>953</v>
      </c>
      <c r="E1820" s="57" t="s">
        <v>10</v>
      </c>
      <c r="F1820" s="57" t="s">
        <v>4238</v>
      </c>
    </row>
    <row r="1821" spans="1:6" x14ac:dyDescent="0.35">
      <c r="A1821" s="57" t="s">
        <v>4235</v>
      </c>
      <c r="B1821" s="57" t="s">
        <v>12</v>
      </c>
      <c r="C1821" s="57" t="s">
        <v>16</v>
      </c>
      <c r="D1821" s="57" t="s">
        <v>1550</v>
      </c>
      <c r="E1821" s="57" t="s">
        <v>10</v>
      </c>
      <c r="F1821" s="57" t="s">
        <v>4239</v>
      </c>
    </row>
    <row r="1822" spans="1:6" x14ac:dyDescent="0.35">
      <c r="A1822" s="57" t="s">
        <v>4235</v>
      </c>
      <c r="B1822" s="57" t="s">
        <v>12</v>
      </c>
      <c r="C1822" s="57" t="s">
        <v>19</v>
      </c>
      <c r="D1822" s="57" t="s">
        <v>4240</v>
      </c>
      <c r="E1822" s="57" t="s">
        <v>10</v>
      </c>
      <c r="F1822" s="57" t="s">
        <v>4241</v>
      </c>
    </row>
    <row r="1823" spans="1:6" x14ac:dyDescent="0.35">
      <c r="A1823" s="57" t="s">
        <v>4235</v>
      </c>
      <c r="B1823" s="57" t="s">
        <v>12</v>
      </c>
      <c r="C1823" s="57" t="s">
        <v>22</v>
      </c>
      <c r="D1823" s="57" t="s">
        <v>93</v>
      </c>
      <c r="E1823" s="57" t="s">
        <v>10</v>
      </c>
      <c r="F1823" s="57" t="s">
        <v>4242</v>
      </c>
    </row>
    <row r="1824" spans="1:6" x14ac:dyDescent="0.35">
      <c r="A1824" s="57" t="s">
        <v>4235</v>
      </c>
      <c r="B1824" s="57" t="s">
        <v>12</v>
      </c>
      <c r="C1824" s="57" t="s">
        <v>25</v>
      </c>
      <c r="D1824" s="57" t="s">
        <v>29</v>
      </c>
      <c r="E1824" s="57" t="s">
        <v>10</v>
      </c>
      <c r="F1824" s="57" t="s">
        <v>4243</v>
      </c>
    </row>
    <row r="1825" spans="1:6" x14ac:dyDescent="0.35">
      <c r="A1825" s="57" t="s">
        <v>4235</v>
      </c>
      <c r="B1825" s="57" t="s">
        <v>12</v>
      </c>
      <c r="C1825" s="57" t="s">
        <v>28</v>
      </c>
      <c r="D1825" s="57" t="s">
        <v>2027</v>
      </c>
      <c r="E1825" s="57" t="s">
        <v>10</v>
      </c>
      <c r="F1825" s="57" t="s">
        <v>4244</v>
      </c>
    </row>
    <row r="1826" spans="1:6" x14ac:dyDescent="0.35">
      <c r="A1826" s="57" t="s">
        <v>4235</v>
      </c>
      <c r="B1826" s="57" t="s">
        <v>12</v>
      </c>
      <c r="C1826" s="57" t="s">
        <v>31</v>
      </c>
      <c r="D1826" s="57" t="s">
        <v>41</v>
      </c>
      <c r="E1826" s="57" t="s">
        <v>10</v>
      </c>
      <c r="F1826" s="57" t="s">
        <v>4245</v>
      </c>
    </row>
    <row r="1827" spans="1:6" x14ac:dyDescent="0.35">
      <c r="A1827" s="57" t="s">
        <v>4235</v>
      </c>
      <c r="B1827" s="57" t="s">
        <v>12</v>
      </c>
      <c r="C1827" s="57" t="s">
        <v>34</v>
      </c>
      <c r="D1827" s="57" t="s">
        <v>4246</v>
      </c>
      <c r="E1827" s="57" t="s">
        <v>10</v>
      </c>
      <c r="F1827" s="57" t="s">
        <v>4247</v>
      </c>
    </row>
    <row r="1828" spans="1:6" x14ac:dyDescent="0.35">
      <c r="A1828" s="57" t="s">
        <v>4235</v>
      </c>
      <c r="B1828" s="57" t="s">
        <v>12</v>
      </c>
      <c r="C1828" s="57" t="s">
        <v>37</v>
      </c>
      <c r="D1828" s="57" t="s">
        <v>47</v>
      </c>
      <c r="E1828" s="57" t="s">
        <v>10</v>
      </c>
      <c r="F1828" s="57" t="s">
        <v>4248</v>
      </c>
    </row>
    <row r="1829" spans="1:6" x14ac:dyDescent="0.35">
      <c r="A1829" s="57" t="s">
        <v>4235</v>
      </c>
      <c r="B1829" s="57" t="s">
        <v>12</v>
      </c>
      <c r="C1829" s="57" t="s">
        <v>40</v>
      </c>
      <c r="D1829" s="57" t="s">
        <v>127</v>
      </c>
      <c r="E1829" s="57" t="s">
        <v>10</v>
      </c>
      <c r="F1829" s="57" t="s">
        <v>4249</v>
      </c>
    </row>
    <row r="1830" spans="1:6" x14ac:dyDescent="0.35">
      <c r="A1830" s="57" t="s">
        <v>4235</v>
      </c>
      <c r="B1830" s="57" t="s">
        <v>12</v>
      </c>
      <c r="C1830" s="57" t="s">
        <v>43</v>
      </c>
      <c r="D1830" s="57" t="s">
        <v>1484</v>
      </c>
      <c r="E1830" s="57" t="s">
        <v>10</v>
      </c>
      <c r="F1830" s="57" t="s">
        <v>4250</v>
      </c>
    </row>
    <row r="1831" spans="1:6" x14ac:dyDescent="0.35">
      <c r="A1831" s="57" t="s">
        <v>4235</v>
      </c>
      <c r="B1831" s="57" t="s">
        <v>49</v>
      </c>
      <c r="C1831" s="57" t="s">
        <v>4251</v>
      </c>
      <c r="D1831" s="57" t="s">
        <v>4252</v>
      </c>
      <c r="E1831" s="57" t="s">
        <v>10</v>
      </c>
      <c r="F1831" s="57" t="s">
        <v>4253</v>
      </c>
    </row>
    <row r="1832" spans="1:6" x14ac:dyDescent="0.35">
      <c r="A1832" s="57" t="s">
        <v>4235</v>
      </c>
      <c r="B1832" s="57" t="s">
        <v>49</v>
      </c>
      <c r="C1832" s="57" t="s">
        <v>4254</v>
      </c>
      <c r="D1832" s="57" t="s">
        <v>4255</v>
      </c>
      <c r="E1832" s="57" t="s">
        <v>10</v>
      </c>
      <c r="F1832" s="57" t="s">
        <v>4256</v>
      </c>
    </row>
    <row r="1833" spans="1:6" x14ac:dyDescent="0.35">
      <c r="A1833" s="57" t="s">
        <v>4235</v>
      </c>
      <c r="B1833" s="57" t="s">
        <v>49</v>
      </c>
      <c r="C1833" s="57" t="s">
        <v>4257</v>
      </c>
      <c r="D1833" s="57" t="s">
        <v>4258</v>
      </c>
      <c r="E1833" s="57" t="s">
        <v>10</v>
      </c>
      <c r="F1833" s="57" t="s">
        <v>4259</v>
      </c>
    </row>
    <row r="1834" spans="1:6" x14ac:dyDescent="0.35">
      <c r="A1834" s="57" t="s">
        <v>4235</v>
      </c>
      <c r="B1834" s="57" t="s">
        <v>49</v>
      </c>
      <c r="C1834" s="57" t="s">
        <v>4260</v>
      </c>
      <c r="D1834" s="57" t="s">
        <v>4261</v>
      </c>
      <c r="E1834" s="57" t="s">
        <v>10</v>
      </c>
      <c r="F1834" s="57" t="s">
        <v>4262</v>
      </c>
    </row>
    <row r="1835" spans="1:6" x14ac:dyDescent="0.35">
      <c r="A1835" s="57" t="s">
        <v>4235</v>
      </c>
      <c r="B1835" s="57" t="s">
        <v>49</v>
      </c>
      <c r="C1835" s="57" t="s">
        <v>4263</v>
      </c>
      <c r="D1835" s="57" t="s">
        <v>4264</v>
      </c>
      <c r="E1835" s="57" t="s">
        <v>10</v>
      </c>
      <c r="F1835" s="57" t="s">
        <v>4265</v>
      </c>
    </row>
    <row r="1836" spans="1:6" x14ac:dyDescent="0.35">
      <c r="A1836" s="57" t="s">
        <v>4235</v>
      </c>
      <c r="B1836" s="57" t="s">
        <v>49</v>
      </c>
      <c r="C1836" s="57" t="s">
        <v>4266</v>
      </c>
      <c r="D1836" s="57" t="s">
        <v>4267</v>
      </c>
      <c r="E1836" s="57" t="s">
        <v>10</v>
      </c>
      <c r="F1836" s="57" t="s">
        <v>4268</v>
      </c>
    </row>
    <row r="1837" spans="1:6" x14ac:dyDescent="0.35">
      <c r="A1837" s="57" t="s">
        <v>4235</v>
      </c>
      <c r="B1837" s="57" t="s">
        <v>49</v>
      </c>
      <c r="C1837" s="57" t="s">
        <v>4269</v>
      </c>
      <c r="D1837" s="57" t="s">
        <v>4270</v>
      </c>
      <c r="E1837" s="57" t="s">
        <v>10</v>
      </c>
      <c r="F1837" s="57" t="s">
        <v>4271</v>
      </c>
    </row>
    <row r="1838" spans="1:6" x14ac:dyDescent="0.35">
      <c r="A1838" s="57" t="s">
        <v>4235</v>
      </c>
      <c r="B1838" s="57" t="s">
        <v>49</v>
      </c>
      <c r="C1838" s="57" t="s">
        <v>4272</v>
      </c>
      <c r="D1838" s="57" t="s">
        <v>4273</v>
      </c>
      <c r="E1838" s="57" t="s">
        <v>10</v>
      </c>
      <c r="F1838" s="57" t="s">
        <v>4274</v>
      </c>
    </row>
    <row r="1839" spans="1:6" x14ac:dyDescent="0.35">
      <c r="A1839" s="57" t="s">
        <v>4235</v>
      </c>
      <c r="B1839" s="57" t="s">
        <v>49</v>
      </c>
      <c r="C1839" s="57" t="s">
        <v>4275</v>
      </c>
      <c r="D1839" s="57" t="s">
        <v>4276</v>
      </c>
      <c r="E1839" s="57" t="s">
        <v>10</v>
      </c>
      <c r="F1839" s="57" t="s">
        <v>4277</v>
      </c>
    </row>
    <row r="1840" spans="1:6" x14ac:dyDescent="0.35">
      <c r="A1840" s="57" t="s">
        <v>4235</v>
      </c>
      <c r="B1840" s="57" t="s">
        <v>62</v>
      </c>
      <c r="C1840" s="57" t="s">
        <v>4278</v>
      </c>
      <c r="D1840" s="57" t="s">
        <v>4279</v>
      </c>
      <c r="E1840" s="57" t="s">
        <v>275</v>
      </c>
      <c r="F1840" s="57" t="s">
        <v>4280</v>
      </c>
    </row>
    <row r="1841" spans="1:6" x14ac:dyDescent="0.35">
      <c r="A1841" s="57" t="s">
        <v>4235</v>
      </c>
      <c r="B1841" s="57" t="s">
        <v>62</v>
      </c>
      <c r="C1841" s="57" t="s">
        <v>4281</v>
      </c>
      <c r="D1841" s="57" t="s">
        <v>4282</v>
      </c>
      <c r="E1841" s="57" t="s">
        <v>10</v>
      </c>
      <c r="F1841" s="57" t="s">
        <v>4283</v>
      </c>
    </row>
    <row r="1842" spans="1:6" x14ac:dyDescent="0.35">
      <c r="A1842" s="57" t="s">
        <v>4235</v>
      </c>
      <c r="B1842" s="57" t="s">
        <v>62</v>
      </c>
      <c r="C1842" s="57" t="s">
        <v>4284</v>
      </c>
      <c r="D1842" s="57" t="s">
        <v>4285</v>
      </c>
      <c r="E1842" s="57" t="s">
        <v>10</v>
      </c>
      <c r="F1842" s="57" t="s">
        <v>4286</v>
      </c>
    </row>
    <row r="1843" spans="1:6" x14ac:dyDescent="0.35">
      <c r="A1843" s="57" t="s">
        <v>4235</v>
      </c>
      <c r="B1843" s="57" t="s">
        <v>62</v>
      </c>
      <c r="C1843" s="57" t="s">
        <v>4287</v>
      </c>
      <c r="D1843" s="57" t="s">
        <v>4288</v>
      </c>
      <c r="E1843" s="57" t="s">
        <v>10</v>
      </c>
      <c r="F1843" s="57" t="s">
        <v>4289</v>
      </c>
    </row>
    <row r="1844" spans="1:6" x14ac:dyDescent="0.35">
      <c r="A1844" s="57" t="s">
        <v>4235</v>
      </c>
      <c r="B1844" s="57" t="s">
        <v>62</v>
      </c>
      <c r="C1844" s="57" t="s">
        <v>4290</v>
      </c>
      <c r="D1844" s="57" t="s">
        <v>4291</v>
      </c>
      <c r="E1844" s="57" t="s">
        <v>10</v>
      </c>
      <c r="F1844" s="57" t="s">
        <v>4292</v>
      </c>
    </row>
    <row r="1845" spans="1:6" x14ac:dyDescent="0.35">
      <c r="A1845" s="57" t="s">
        <v>4235</v>
      </c>
      <c r="B1845" s="57" t="s">
        <v>72</v>
      </c>
      <c r="C1845" s="57" t="s">
        <v>4293</v>
      </c>
      <c r="D1845" s="57" t="s">
        <v>4294</v>
      </c>
      <c r="E1845" s="57" t="s">
        <v>10</v>
      </c>
      <c r="F1845" s="57" t="s">
        <v>4295</v>
      </c>
    </row>
    <row r="1846" spans="1:6" x14ac:dyDescent="0.35">
      <c r="A1846" s="57" t="s">
        <v>4235</v>
      </c>
      <c r="B1846" s="57" t="s">
        <v>72</v>
      </c>
      <c r="C1846" s="57" t="s">
        <v>4296</v>
      </c>
      <c r="D1846" s="57" t="s">
        <v>4297</v>
      </c>
      <c r="E1846" s="57" t="s">
        <v>10</v>
      </c>
      <c r="F1846" s="57" t="s">
        <v>4298</v>
      </c>
    </row>
    <row r="1847" spans="1:6" x14ac:dyDescent="0.35">
      <c r="A1847" s="57" t="s">
        <v>4235</v>
      </c>
      <c r="B1847" s="57" t="s">
        <v>72</v>
      </c>
      <c r="C1847" s="57" t="s">
        <v>4299</v>
      </c>
      <c r="D1847" s="57" t="s">
        <v>4300</v>
      </c>
      <c r="E1847" s="57" t="s">
        <v>10</v>
      </c>
      <c r="F1847" s="57" t="s">
        <v>4301</v>
      </c>
    </row>
    <row r="1848" spans="1:6" x14ac:dyDescent="0.35">
      <c r="A1848" s="57" t="s">
        <v>4235</v>
      </c>
      <c r="B1848" s="57" t="s">
        <v>72</v>
      </c>
      <c r="C1848" s="57" t="s">
        <v>4302</v>
      </c>
      <c r="D1848" s="57" t="s">
        <v>4303</v>
      </c>
      <c r="E1848" s="57" t="s">
        <v>10</v>
      </c>
      <c r="F1848" s="57" t="s">
        <v>4304</v>
      </c>
    </row>
    <row r="1849" spans="1:6" x14ac:dyDescent="0.35">
      <c r="A1849" s="57" t="s">
        <v>4235</v>
      </c>
      <c r="B1849" s="57" t="s">
        <v>72</v>
      </c>
      <c r="C1849" s="57" t="s">
        <v>4305</v>
      </c>
      <c r="D1849" s="57" t="s">
        <v>4306</v>
      </c>
      <c r="E1849" s="57" t="s">
        <v>10</v>
      </c>
      <c r="F1849" s="57" t="s">
        <v>4307</v>
      </c>
    </row>
    <row r="1850" spans="1:6" x14ac:dyDescent="0.35">
      <c r="A1850" s="57" t="s">
        <v>4235</v>
      </c>
      <c r="B1850" s="57" t="s">
        <v>78</v>
      </c>
      <c r="C1850" s="57" t="s">
        <v>4308</v>
      </c>
      <c r="D1850" s="57" t="s">
        <v>4309</v>
      </c>
      <c r="E1850" s="57" t="s">
        <v>10</v>
      </c>
      <c r="F1850" s="57" t="s">
        <v>4310</v>
      </c>
    </row>
    <row r="1851" spans="1:6" x14ac:dyDescent="0.35">
      <c r="A1851" s="57" t="s">
        <v>4311</v>
      </c>
      <c r="B1851" s="57" t="s">
        <v>7</v>
      </c>
      <c r="C1851" s="57" t="s">
        <v>8</v>
      </c>
      <c r="D1851" s="57" t="s">
        <v>4312</v>
      </c>
      <c r="E1851" s="57" t="s">
        <v>10</v>
      </c>
      <c r="F1851" s="57" t="s">
        <v>4313</v>
      </c>
    </row>
    <row r="1852" spans="1:6" x14ac:dyDescent="0.35">
      <c r="A1852" s="57" t="s">
        <v>4311</v>
      </c>
      <c r="B1852" s="57" t="s">
        <v>12</v>
      </c>
      <c r="C1852" s="57" t="s">
        <v>13</v>
      </c>
      <c r="D1852" s="57" t="s">
        <v>87</v>
      </c>
      <c r="E1852" s="57" t="s">
        <v>10</v>
      </c>
      <c r="F1852" s="57" t="s">
        <v>4314</v>
      </c>
    </row>
    <row r="1853" spans="1:6" x14ac:dyDescent="0.35">
      <c r="A1853" s="57" t="s">
        <v>4311</v>
      </c>
      <c r="B1853" s="57" t="s">
        <v>12</v>
      </c>
      <c r="C1853" s="57" t="s">
        <v>16</v>
      </c>
      <c r="D1853" s="57" t="s">
        <v>1786</v>
      </c>
      <c r="E1853" s="57" t="s">
        <v>10</v>
      </c>
      <c r="F1853" s="57" t="s">
        <v>4315</v>
      </c>
    </row>
    <row r="1854" spans="1:6" x14ac:dyDescent="0.35">
      <c r="A1854" s="57" t="s">
        <v>4311</v>
      </c>
      <c r="B1854" s="57" t="s">
        <v>12</v>
      </c>
      <c r="C1854" s="57" t="s">
        <v>19</v>
      </c>
      <c r="D1854" s="57" t="s">
        <v>242</v>
      </c>
      <c r="E1854" s="57" t="s">
        <v>10</v>
      </c>
      <c r="F1854" s="57" t="s">
        <v>4316</v>
      </c>
    </row>
    <row r="1855" spans="1:6" x14ac:dyDescent="0.35">
      <c r="A1855" s="57" t="s">
        <v>4311</v>
      </c>
      <c r="B1855" s="57" t="s">
        <v>12</v>
      </c>
      <c r="C1855" s="57" t="s">
        <v>22</v>
      </c>
      <c r="D1855" s="57" t="s">
        <v>1025</v>
      </c>
      <c r="E1855" s="57" t="s">
        <v>10</v>
      </c>
      <c r="F1855" s="57" t="s">
        <v>4317</v>
      </c>
    </row>
    <row r="1856" spans="1:6" x14ac:dyDescent="0.35">
      <c r="A1856" s="57" t="s">
        <v>4311</v>
      </c>
      <c r="B1856" s="57" t="s">
        <v>12</v>
      </c>
      <c r="C1856" s="57" t="s">
        <v>25</v>
      </c>
      <c r="D1856" s="57" t="s">
        <v>953</v>
      </c>
      <c r="E1856" s="57" t="s">
        <v>10</v>
      </c>
      <c r="F1856" s="57" t="s">
        <v>4318</v>
      </c>
    </row>
    <row r="1857" spans="1:6" x14ac:dyDescent="0.35">
      <c r="A1857" s="57" t="s">
        <v>4311</v>
      </c>
      <c r="B1857" s="57" t="s">
        <v>12</v>
      </c>
      <c r="C1857" s="57" t="s">
        <v>28</v>
      </c>
      <c r="D1857" s="57" t="s">
        <v>93</v>
      </c>
      <c r="E1857" s="57" t="s">
        <v>10</v>
      </c>
      <c r="F1857" s="57" t="s">
        <v>4319</v>
      </c>
    </row>
    <row r="1858" spans="1:6" x14ac:dyDescent="0.35">
      <c r="A1858" s="57" t="s">
        <v>4311</v>
      </c>
      <c r="B1858" s="57" t="s">
        <v>12</v>
      </c>
      <c r="C1858" s="57" t="s">
        <v>31</v>
      </c>
      <c r="D1858" s="57" t="s">
        <v>662</v>
      </c>
      <c r="E1858" s="57" t="s">
        <v>10</v>
      </c>
      <c r="F1858" s="57" t="s">
        <v>4320</v>
      </c>
    </row>
    <row r="1859" spans="1:6" x14ac:dyDescent="0.35">
      <c r="A1859" s="57" t="s">
        <v>4311</v>
      </c>
      <c r="B1859" s="57" t="s">
        <v>12</v>
      </c>
      <c r="C1859" s="57" t="s">
        <v>34</v>
      </c>
      <c r="D1859" s="57" t="s">
        <v>4321</v>
      </c>
      <c r="E1859" s="57" t="s">
        <v>10</v>
      </c>
      <c r="F1859" s="57" t="s">
        <v>4322</v>
      </c>
    </row>
    <row r="1860" spans="1:6" x14ac:dyDescent="0.35">
      <c r="A1860" s="57" t="s">
        <v>4311</v>
      </c>
      <c r="B1860" s="57" t="s">
        <v>12</v>
      </c>
      <c r="C1860" s="57" t="s">
        <v>37</v>
      </c>
      <c r="D1860" s="57" t="s">
        <v>4323</v>
      </c>
      <c r="E1860" s="57" t="s">
        <v>10</v>
      </c>
      <c r="F1860" s="57" t="s">
        <v>4324</v>
      </c>
    </row>
    <row r="1861" spans="1:6" x14ac:dyDescent="0.35">
      <c r="A1861" s="57" t="s">
        <v>4311</v>
      </c>
      <c r="B1861" s="57" t="s">
        <v>12</v>
      </c>
      <c r="C1861" s="57" t="s">
        <v>40</v>
      </c>
      <c r="D1861" s="57" t="s">
        <v>2414</v>
      </c>
      <c r="E1861" s="57" t="s">
        <v>10</v>
      </c>
      <c r="F1861" s="57" t="s">
        <v>4325</v>
      </c>
    </row>
    <row r="1862" spans="1:6" x14ac:dyDescent="0.35">
      <c r="A1862" s="57" t="s">
        <v>4311</v>
      </c>
      <c r="B1862" s="57" t="s">
        <v>12</v>
      </c>
      <c r="C1862" s="57" t="s">
        <v>43</v>
      </c>
      <c r="D1862" s="57" t="s">
        <v>47</v>
      </c>
      <c r="E1862" s="57" t="s">
        <v>10</v>
      </c>
      <c r="F1862" s="57" t="s">
        <v>4326</v>
      </c>
    </row>
    <row r="1863" spans="1:6" x14ac:dyDescent="0.35">
      <c r="A1863" s="57" t="s">
        <v>4311</v>
      </c>
      <c r="B1863" s="57" t="s">
        <v>49</v>
      </c>
      <c r="C1863" s="57" t="s">
        <v>4327</v>
      </c>
      <c r="D1863" s="57" t="s">
        <v>4328</v>
      </c>
      <c r="E1863" s="57" t="s">
        <v>275</v>
      </c>
      <c r="F1863" s="57" t="s">
        <v>4329</v>
      </c>
    </row>
    <row r="1864" spans="1:6" x14ac:dyDescent="0.35">
      <c r="A1864" s="57" t="s">
        <v>4311</v>
      </c>
      <c r="B1864" s="57" t="s">
        <v>49</v>
      </c>
      <c r="C1864" s="57" t="s">
        <v>4330</v>
      </c>
      <c r="D1864" s="57" t="s">
        <v>4331</v>
      </c>
      <c r="E1864" s="57" t="s">
        <v>10</v>
      </c>
      <c r="F1864" s="57" t="s">
        <v>4332</v>
      </c>
    </row>
    <row r="1865" spans="1:6" x14ac:dyDescent="0.35">
      <c r="A1865" s="57" t="s">
        <v>4311</v>
      </c>
      <c r="B1865" s="57" t="s">
        <v>49</v>
      </c>
      <c r="C1865" s="57" t="s">
        <v>4333</v>
      </c>
      <c r="D1865" s="57" t="s">
        <v>4334</v>
      </c>
      <c r="E1865" s="57" t="s">
        <v>10</v>
      </c>
      <c r="F1865" s="57" t="s">
        <v>4335</v>
      </c>
    </row>
    <row r="1866" spans="1:6" x14ac:dyDescent="0.35">
      <c r="A1866" s="57" t="s">
        <v>4311</v>
      </c>
      <c r="B1866" s="57" t="s">
        <v>49</v>
      </c>
      <c r="C1866" s="57" t="s">
        <v>4336</v>
      </c>
      <c r="D1866" s="57" t="s">
        <v>4337</v>
      </c>
      <c r="E1866" s="57" t="s">
        <v>10</v>
      </c>
      <c r="F1866" s="57" t="s">
        <v>4338</v>
      </c>
    </row>
    <row r="1867" spans="1:6" x14ac:dyDescent="0.35">
      <c r="A1867" s="57" t="s">
        <v>4311</v>
      </c>
      <c r="B1867" s="57" t="s">
        <v>49</v>
      </c>
      <c r="C1867" s="57" t="s">
        <v>4339</v>
      </c>
      <c r="D1867" s="57" t="s">
        <v>4340</v>
      </c>
      <c r="E1867" s="57" t="s">
        <v>10</v>
      </c>
      <c r="F1867" s="57" t="s">
        <v>4341</v>
      </c>
    </row>
    <row r="1868" spans="1:6" x14ac:dyDescent="0.35">
      <c r="A1868" s="57" t="s">
        <v>4311</v>
      </c>
      <c r="B1868" s="57" t="s">
        <v>49</v>
      </c>
      <c r="C1868" s="57" t="s">
        <v>4342</v>
      </c>
      <c r="D1868" s="57" t="s">
        <v>4343</v>
      </c>
      <c r="E1868" s="57" t="s">
        <v>10</v>
      </c>
      <c r="F1868" s="57" t="s">
        <v>4344</v>
      </c>
    </row>
    <row r="1869" spans="1:6" x14ac:dyDescent="0.35">
      <c r="A1869" s="57" t="s">
        <v>4311</v>
      </c>
      <c r="B1869" s="57" t="s">
        <v>49</v>
      </c>
      <c r="C1869" s="57" t="s">
        <v>3198</v>
      </c>
      <c r="D1869" s="57" t="s">
        <v>4345</v>
      </c>
      <c r="E1869" s="57" t="s">
        <v>10</v>
      </c>
      <c r="F1869" s="57" t="s">
        <v>4346</v>
      </c>
    </row>
    <row r="1870" spans="1:6" x14ac:dyDescent="0.35">
      <c r="A1870" s="57" t="s">
        <v>4311</v>
      </c>
      <c r="B1870" s="57" t="s">
        <v>62</v>
      </c>
      <c r="C1870" s="57" t="s">
        <v>4347</v>
      </c>
      <c r="D1870" s="57" t="s">
        <v>4348</v>
      </c>
      <c r="E1870" s="57" t="s">
        <v>10</v>
      </c>
      <c r="F1870" s="57" t="s">
        <v>4349</v>
      </c>
    </row>
    <row r="1871" spans="1:6" x14ac:dyDescent="0.35">
      <c r="A1871" s="57" t="s">
        <v>4311</v>
      </c>
      <c r="B1871" s="57" t="s">
        <v>62</v>
      </c>
      <c r="C1871" s="57" t="s">
        <v>4350</v>
      </c>
      <c r="D1871" s="57" t="s">
        <v>4351</v>
      </c>
      <c r="E1871" s="57" t="s">
        <v>275</v>
      </c>
      <c r="F1871" s="57" t="s">
        <v>4352</v>
      </c>
    </row>
    <row r="1872" spans="1:6" x14ac:dyDescent="0.35">
      <c r="A1872" s="57" t="s">
        <v>4311</v>
      </c>
      <c r="B1872" s="57" t="s">
        <v>62</v>
      </c>
      <c r="C1872" s="57" t="s">
        <v>4353</v>
      </c>
      <c r="D1872" s="57" t="s">
        <v>4354</v>
      </c>
      <c r="E1872" s="57" t="s">
        <v>10</v>
      </c>
      <c r="F1872" s="57" t="s">
        <v>4355</v>
      </c>
    </row>
    <row r="1873" spans="1:6" x14ac:dyDescent="0.35">
      <c r="A1873" s="57" t="s">
        <v>4311</v>
      </c>
      <c r="B1873" s="57" t="s">
        <v>62</v>
      </c>
      <c r="C1873" s="57" t="s">
        <v>4356</v>
      </c>
      <c r="D1873" s="57" t="s">
        <v>4357</v>
      </c>
      <c r="E1873" s="57" t="s">
        <v>10</v>
      </c>
      <c r="F1873" s="57" t="s">
        <v>4358</v>
      </c>
    </row>
    <row r="1874" spans="1:6" x14ac:dyDescent="0.35">
      <c r="A1874" s="57" t="s">
        <v>4311</v>
      </c>
      <c r="B1874" s="57" t="s">
        <v>72</v>
      </c>
      <c r="C1874" s="57" t="s">
        <v>4359</v>
      </c>
      <c r="D1874" s="57" t="s">
        <v>4360</v>
      </c>
      <c r="E1874" s="57" t="s">
        <v>275</v>
      </c>
      <c r="F1874" s="57" t="s">
        <v>4361</v>
      </c>
    </row>
    <row r="1875" spans="1:6" x14ac:dyDescent="0.35">
      <c r="A1875" s="57" t="s">
        <v>4311</v>
      </c>
      <c r="B1875" s="57" t="s">
        <v>72</v>
      </c>
      <c r="C1875" s="57" t="s">
        <v>208</v>
      </c>
      <c r="D1875" s="57" t="s">
        <v>4362</v>
      </c>
      <c r="E1875" s="57" t="s">
        <v>10</v>
      </c>
      <c r="F1875" s="57" t="s">
        <v>4363</v>
      </c>
    </row>
    <row r="1876" spans="1:6" x14ac:dyDescent="0.35">
      <c r="A1876" s="57" t="s">
        <v>4311</v>
      </c>
      <c r="B1876" s="57" t="s">
        <v>78</v>
      </c>
      <c r="C1876" s="57" t="s">
        <v>4364</v>
      </c>
      <c r="D1876" s="57" t="s">
        <v>4365</v>
      </c>
      <c r="E1876" s="57" t="s">
        <v>275</v>
      </c>
      <c r="F1876" s="57" t="s">
        <v>4366</v>
      </c>
    </row>
    <row r="1877" spans="1:6" x14ac:dyDescent="0.35">
      <c r="A1877" s="57" t="s">
        <v>4367</v>
      </c>
      <c r="B1877" s="57" t="s">
        <v>7</v>
      </c>
      <c r="C1877" s="57" t="s">
        <v>8</v>
      </c>
      <c r="D1877" s="57" t="s">
        <v>4368</v>
      </c>
      <c r="E1877" s="57" t="s">
        <v>10</v>
      </c>
      <c r="F1877" s="57" t="s">
        <v>4369</v>
      </c>
    </row>
    <row r="1878" spans="1:6" x14ac:dyDescent="0.35">
      <c r="A1878" s="57" t="s">
        <v>4367</v>
      </c>
      <c r="B1878" s="57" t="s">
        <v>12</v>
      </c>
      <c r="C1878" s="57" t="s">
        <v>13</v>
      </c>
      <c r="D1878" s="57" t="s">
        <v>3110</v>
      </c>
      <c r="E1878" s="57" t="s">
        <v>10</v>
      </c>
      <c r="F1878" s="57" t="s">
        <v>4370</v>
      </c>
    </row>
    <row r="1879" spans="1:6" x14ac:dyDescent="0.35">
      <c r="A1879" s="57" t="s">
        <v>4367</v>
      </c>
      <c r="B1879" s="57" t="s">
        <v>12</v>
      </c>
      <c r="C1879" s="57" t="s">
        <v>16</v>
      </c>
      <c r="D1879" s="57" t="s">
        <v>242</v>
      </c>
      <c r="E1879" s="57" t="s">
        <v>10</v>
      </c>
      <c r="F1879" s="57" t="s">
        <v>4371</v>
      </c>
    </row>
    <row r="1880" spans="1:6" x14ac:dyDescent="0.35">
      <c r="A1880" s="57" t="s">
        <v>4367</v>
      </c>
      <c r="B1880" s="57" t="s">
        <v>12</v>
      </c>
      <c r="C1880" s="57" t="s">
        <v>19</v>
      </c>
      <c r="D1880" s="57" t="s">
        <v>93</v>
      </c>
      <c r="E1880" s="57" t="s">
        <v>10</v>
      </c>
      <c r="F1880" s="57" t="s">
        <v>4372</v>
      </c>
    </row>
    <row r="1881" spans="1:6" x14ac:dyDescent="0.35">
      <c r="A1881" s="57" t="s">
        <v>4367</v>
      </c>
      <c r="B1881" s="57" t="s">
        <v>12</v>
      </c>
      <c r="C1881" s="57" t="s">
        <v>22</v>
      </c>
      <c r="D1881" s="57" t="s">
        <v>468</v>
      </c>
      <c r="E1881" s="57" t="s">
        <v>10</v>
      </c>
      <c r="F1881" s="57" t="s">
        <v>4373</v>
      </c>
    </row>
    <row r="1882" spans="1:6" x14ac:dyDescent="0.35">
      <c r="A1882" s="57" t="s">
        <v>4367</v>
      </c>
      <c r="B1882" s="57" t="s">
        <v>12</v>
      </c>
      <c r="C1882" s="57" t="s">
        <v>25</v>
      </c>
      <c r="D1882" s="57" t="s">
        <v>1257</v>
      </c>
      <c r="E1882" s="57" t="s">
        <v>10</v>
      </c>
      <c r="F1882" s="57" t="s">
        <v>4374</v>
      </c>
    </row>
    <row r="1883" spans="1:6" x14ac:dyDescent="0.35">
      <c r="A1883" s="57" t="s">
        <v>4367</v>
      </c>
      <c r="B1883" s="57" t="s">
        <v>12</v>
      </c>
      <c r="C1883" s="57" t="s">
        <v>28</v>
      </c>
      <c r="D1883" s="57" t="s">
        <v>607</v>
      </c>
      <c r="E1883" s="57" t="s">
        <v>10</v>
      </c>
      <c r="F1883" s="57" t="s">
        <v>4375</v>
      </c>
    </row>
    <row r="1884" spans="1:6" x14ac:dyDescent="0.35">
      <c r="A1884" s="57" t="s">
        <v>4367</v>
      </c>
      <c r="B1884" s="57" t="s">
        <v>12</v>
      </c>
      <c r="C1884" s="57" t="s">
        <v>31</v>
      </c>
      <c r="D1884" s="57" t="s">
        <v>256</v>
      </c>
      <c r="E1884" s="57" t="s">
        <v>10</v>
      </c>
      <c r="F1884" s="57" t="s">
        <v>4376</v>
      </c>
    </row>
    <row r="1885" spans="1:6" x14ac:dyDescent="0.35">
      <c r="A1885" s="57" t="s">
        <v>4367</v>
      </c>
      <c r="B1885" s="57" t="s">
        <v>12</v>
      </c>
      <c r="C1885" s="57" t="s">
        <v>34</v>
      </c>
      <c r="D1885" s="57" t="s">
        <v>3533</v>
      </c>
      <c r="E1885" s="57" t="s">
        <v>10</v>
      </c>
      <c r="F1885" s="57" t="s">
        <v>4377</v>
      </c>
    </row>
    <row r="1886" spans="1:6" x14ac:dyDescent="0.35">
      <c r="A1886" s="57" t="s">
        <v>4367</v>
      </c>
      <c r="B1886" s="57" t="s">
        <v>12</v>
      </c>
      <c r="C1886" s="57" t="s">
        <v>37</v>
      </c>
      <c r="D1886" s="57" t="s">
        <v>4378</v>
      </c>
      <c r="E1886" s="57" t="s">
        <v>10</v>
      </c>
      <c r="F1886" s="57" t="s">
        <v>4379</v>
      </c>
    </row>
    <row r="1887" spans="1:6" x14ac:dyDescent="0.35">
      <c r="A1887" s="57" t="s">
        <v>4367</v>
      </c>
      <c r="B1887" s="57" t="s">
        <v>12</v>
      </c>
      <c r="C1887" s="57" t="s">
        <v>40</v>
      </c>
      <c r="D1887" s="57" t="s">
        <v>41</v>
      </c>
      <c r="E1887" s="57" t="s">
        <v>10</v>
      </c>
      <c r="F1887" s="57" t="s">
        <v>4380</v>
      </c>
    </row>
    <row r="1888" spans="1:6" x14ac:dyDescent="0.35">
      <c r="A1888" s="57" t="s">
        <v>4367</v>
      </c>
      <c r="B1888" s="57" t="s">
        <v>12</v>
      </c>
      <c r="C1888" s="57" t="s">
        <v>43</v>
      </c>
      <c r="D1888" s="57" t="s">
        <v>2312</v>
      </c>
      <c r="E1888" s="57" t="s">
        <v>10</v>
      </c>
      <c r="F1888" s="57" t="s">
        <v>4381</v>
      </c>
    </row>
    <row r="1889" spans="1:6" x14ac:dyDescent="0.35">
      <c r="A1889" s="57" t="s">
        <v>4367</v>
      </c>
      <c r="B1889" s="57" t="s">
        <v>12</v>
      </c>
      <c r="C1889" s="57" t="s">
        <v>46</v>
      </c>
      <c r="D1889" s="57" t="s">
        <v>47</v>
      </c>
      <c r="E1889" s="57" t="s">
        <v>10</v>
      </c>
      <c r="F1889" s="57" t="s">
        <v>4382</v>
      </c>
    </row>
    <row r="1890" spans="1:6" x14ac:dyDescent="0.35">
      <c r="A1890" s="57" t="s">
        <v>4367</v>
      </c>
      <c r="B1890" s="57" t="s">
        <v>49</v>
      </c>
      <c r="C1890" s="57" t="s">
        <v>4383</v>
      </c>
      <c r="D1890" s="57" t="s">
        <v>4384</v>
      </c>
      <c r="E1890" s="57" t="s">
        <v>10</v>
      </c>
      <c r="F1890" s="57" t="s">
        <v>4385</v>
      </c>
    </row>
    <row r="1891" spans="1:6" x14ac:dyDescent="0.35">
      <c r="A1891" s="57" t="s">
        <v>4367</v>
      </c>
      <c r="B1891" s="57" t="s">
        <v>49</v>
      </c>
      <c r="C1891" s="57" t="s">
        <v>4386</v>
      </c>
      <c r="D1891" s="57" t="s">
        <v>4387</v>
      </c>
      <c r="E1891" s="57" t="s">
        <v>10</v>
      </c>
      <c r="F1891" s="57" t="s">
        <v>4388</v>
      </c>
    </row>
    <row r="1892" spans="1:6" x14ac:dyDescent="0.35">
      <c r="A1892" s="57" t="s">
        <v>4367</v>
      </c>
      <c r="B1892" s="57" t="s">
        <v>49</v>
      </c>
      <c r="C1892" s="57" t="s">
        <v>4389</v>
      </c>
      <c r="D1892" s="57" t="s">
        <v>4390</v>
      </c>
      <c r="E1892" s="57" t="s">
        <v>275</v>
      </c>
      <c r="F1892" s="57" t="s">
        <v>4391</v>
      </c>
    </row>
    <row r="1893" spans="1:6" x14ac:dyDescent="0.35">
      <c r="A1893" s="57" t="s">
        <v>4367</v>
      </c>
      <c r="B1893" s="57" t="s">
        <v>62</v>
      </c>
      <c r="C1893" s="57" t="s">
        <v>4392</v>
      </c>
      <c r="D1893" s="57" t="s">
        <v>4393</v>
      </c>
      <c r="E1893" s="57" t="s">
        <v>10</v>
      </c>
      <c r="F1893" s="57" t="s">
        <v>4394</v>
      </c>
    </row>
    <row r="1894" spans="1:6" x14ac:dyDescent="0.35">
      <c r="A1894" s="57" t="s">
        <v>4367</v>
      </c>
      <c r="B1894" s="57" t="s">
        <v>72</v>
      </c>
      <c r="C1894" s="57" t="s">
        <v>2987</v>
      </c>
      <c r="D1894" s="57" t="s">
        <v>4395</v>
      </c>
      <c r="E1894" s="57" t="s">
        <v>10</v>
      </c>
      <c r="F1894" s="57" t="s">
        <v>4396</v>
      </c>
    </row>
    <row r="1895" spans="1:6" x14ac:dyDescent="0.35">
      <c r="A1895" s="57" t="s">
        <v>4367</v>
      </c>
      <c r="B1895" s="57" t="s">
        <v>72</v>
      </c>
      <c r="C1895" s="57" t="s">
        <v>2794</v>
      </c>
      <c r="D1895" s="57" t="s">
        <v>4397</v>
      </c>
      <c r="E1895" s="57" t="s">
        <v>10</v>
      </c>
      <c r="F1895" s="57" t="s">
        <v>4398</v>
      </c>
    </row>
    <row r="1896" spans="1:6" x14ac:dyDescent="0.35">
      <c r="A1896" s="57" t="s">
        <v>4367</v>
      </c>
      <c r="B1896" s="57" t="s">
        <v>78</v>
      </c>
      <c r="C1896" s="57" t="s">
        <v>4399</v>
      </c>
      <c r="D1896" s="57" t="s">
        <v>4400</v>
      </c>
      <c r="E1896" s="57" t="s">
        <v>10</v>
      </c>
      <c r="F1896" s="57" t="s">
        <v>4401</v>
      </c>
    </row>
    <row r="1897" spans="1:6" x14ac:dyDescent="0.35">
      <c r="A1897" s="57" t="s">
        <v>4402</v>
      </c>
      <c r="B1897" s="57" t="s">
        <v>7</v>
      </c>
      <c r="C1897" s="57" t="s">
        <v>8</v>
      </c>
      <c r="D1897" s="57" t="s">
        <v>4403</v>
      </c>
      <c r="E1897" s="57" t="s">
        <v>10</v>
      </c>
      <c r="F1897" s="57" t="s">
        <v>4404</v>
      </c>
    </row>
    <row r="1898" spans="1:6" x14ac:dyDescent="0.35">
      <c r="A1898" s="57" t="s">
        <v>4402</v>
      </c>
      <c r="B1898" s="57" t="s">
        <v>12</v>
      </c>
      <c r="C1898" s="57" t="s">
        <v>13</v>
      </c>
      <c r="D1898" s="57" t="s">
        <v>4405</v>
      </c>
      <c r="E1898" s="57" t="s">
        <v>10</v>
      </c>
      <c r="F1898" s="57" t="s">
        <v>4406</v>
      </c>
    </row>
    <row r="1899" spans="1:6" x14ac:dyDescent="0.35">
      <c r="A1899" s="57" t="s">
        <v>4402</v>
      </c>
      <c r="B1899" s="57" t="s">
        <v>12</v>
      </c>
      <c r="C1899" s="57" t="s">
        <v>16</v>
      </c>
      <c r="D1899" s="57" t="s">
        <v>186</v>
      </c>
      <c r="E1899" s="57" t="s">
        <v>10</v>
      </c>
      <c r="F1899" s="57" t="s">
        <v>4407</v>
      </c>
    </row>
    <row r="1900" spans="1:6" x14ac:dyDescent="0.35">
      <c r="A1900" s="57" t="s">
        <v>4402</v>
      </c>
      <c r="B1900" s="57" t="s">
        <v>12</v>
      </c>
      <c r="C1900" s="57" t="s">
        <v>19</v>
      </c>
      <c r="D1900" s="57" t="s">
        <v>194</v>
      </c>
      <c r="E1900" s="57" t="s">
        <v>10</v>
      </c>
      <c r="F1900" s="57" t="s">
        <v>4408</v>
      </c>
    </row>
    <row r="1901" spans="1:6" x14ac:dyDescent="0.35">
      <c r="A1901" s="57" t="s">
        <v>4402</v>
      </c>
      <c r="B1901" s="57" t="s">
        <v>12</v>
      </c>
      <c r="C1901" s="57" t="s">
        <v>22</v>
      </c>
      <c r="D1901" s="57" t="s">
        <v>2351</v>
      </c>
      <c r="E1901" s="57" t="s">
        <v>10</v>
      </c>
      <c r="F1901" s="57" t="s">
        <v>4409</v>
      </c>
    </row>
    <row r="1902" spans="1:6" x14ac:dyDescent="0.35">
      <c r="A1902" s="57" t="s">
        <v>4402</v>
      </c>
      <c r="B1902" s="57" t="s">
        <v>12</v>
      </c>
      <c r="C1902" s="57" t="s">
        <v>25</v>
      </c>
      <c r="D1902" s="57" t="s">
        <v>4410</v>
      </c>
      <c r="E1902" s="57" t="s">
        <v>10</v>
      </c>
      <c r="F1902" s="57" t="s">
        <v>4411</v>
      </c>
    </row>
    <row r="1903" spans="1:6" x14ac:dyDescent="0.35">
      <c r="A1903" s="57" t="s">
        <v>4402</v>
      </c>
      <c r="B1903" s="57" t="s">
        <v>12</v>
      </c>
      <c r="C1903" s="57" t="s">
        <v>28</v>
      </c>
      <c r="D1903" s="57" t="s">
        <v>414</v>
      </c>
      <c r="E1903" s="57" t="s">
        <v>10</v>
      </c>
      <c r="F1903" s="57" t="s">
        <v>4412</v>
      </c>
    </row>
    <row r="1904" spans="1:6" x14ac:dyDescent="0.35">
      <c r="A1904" s="57" t="s">
        <v>4402</v>
      </c>
      <c r="B1904" s="57" t="s">
        <v>12</v>
      </c>
      <c r="C1904" s="57" t="s">
        <v>31</v>
      </c>
      <c r="D1904" s="57" t="s">
        <v>1932</v>
      </c>
      <c r="E1904" s="57" t="s">
        <v>10</v>
      </c>
      <c r="F1904" s="57" t="s">
        <v>4413</v>
      </c>
    </row>
    <row r="1905" spans="1:6" x14ac:dyDescent="0.35">
      <c r="A1905" s="57" t="s">
        <v>4402</v>
      </c>
      <c r="B1905" s="57" t="s">
        <v>12</v>
      </c>
      <c r="C1905" s="57" t="s">
        <v>34</v>
      </c>
      <c r="D1905" s="57" t="s">
        <v>100</v>
      </c>
      <c r="E1905" s="57" t="s">
        <v>10</v>
      </c>
      <c r="F1905" s="57" t="s">
        <v>4414</v>
      </c>
    </row>
    <row r="1906" spans="1:6" x14ac:dyDescent="0.35">
      <c r="A1906" s="57" t="s">
        <v>4402</v>
      </c>
      <c r="B1906" s="57" t="s">
        <v>12</v>
      </c>
      <c r="C1906" s="57" t="s">
        <v>37</v>
      </c>
      <c r="D1906" s="57" t="s">
        <v>1179</v>
      </c>
      <c r="E1906" s="57" t="s">
        <v>10</v>
      </c>
      <c r="F1906" s="57" t="s">
        <v>4415</v>
      </c>
    </row>
    <row r="1907" spans="1:6" x14ac:dyDescent="0.35">
      <c r="A1907" s="57" t="s">
        <v>4402</v>
      </c>
      <c r="B1907" s="57" t="s">
        <v>12</v>
      </c>
      <c r="C1907" s="57" t="s">
        <v>40</v>
      </c>
      <c r="D1907" s="57" t="s">
        <v>2359</v>
      </c>
      <c r="E1907" s="57" t="s">
        <v>10</v>
      </c>
      <c r="F1907" s="57" t="s">
        <v>4416</v>
      </c>
    </row>
    <row r="1908" spans="1:6" x14ac:dyDescent="0.35">
      <c r="A1908" s="57" t="s">
        <v>4402</v>
      </c>
      <c r="B1908" s="57" t="s">
        <v>12</v>
      </c>
      <c r="C1908" s="57" t="s">
        <v>43</v>
      </c>
      <c r="D1908" s="57" t="s">
        <v>3987</v>
      </c>
      <c r="E1908" s="57" t="s">
        <v>10</v>
      </c>
      <c r="F1908" s="57" t="s">
        <v>4417</v>
      </c>
    </row>
    <row r="1909" spans="1:6" x14ac:dyDescent="0.35">
      <c r="A1909" s="57" t="s">
        <v>4402</v>
      </c>
      <c r="B1909" s="57" t="s">
        <v>12</v>
      </c>
      <c r="C1909" s="57" t="s">
        <v>46</v>
      </c>
      <c r="D1909" s="57" t="s">
        <v>41</v>
      </c>
      <c r="E1909" s="57" t="s">
        <v>10</v>
      </c>
      <c r="F1909" s="57" t="s">
        <v>4418</v>
      </c>
    </row>
    <row r="1910" spans="1:6" x14ac:dyDescent="0.35">
      <c r="A1910" s="57" t="s">
        <v>4402</v>
      </c>
      <c r="B1910" s="57" t="s">
        <v>12</v>
      </c>
      <c r="C1910" s="57" t="s">
        <v>108</v>
      </c>
      <c r="D1910" s="57" t="s">
        <v>675</v>
      </c>
      <c r="E1910" s="57" t="s">
        <v>10</v>
      </c>
      <c r="F1910" s="57" t="s">
        <v>4419</v>
      </c>
    </row>
    <row r="1911" spans="1:6" x14ac:dyDescent="0.35">
      <c r="A1911" s="57" t="s">
        <v>4402</v>
      </c>
      <c r="B1911" s="57" t="s">
        <v>49</v>
      </c>
      <c r="C1911" s="57" t="s">
        <v>2334</v>
      </c>
      <c r="D1911" s="57" t="s">
        <v>4420</v>
      </c>
      <c r="E1911" s="57" t="s">
        <v>10</v>
      </c>
      <c r="F1911" s="57" t="s">
        <v>4421</v>
      </c>
    </row>
    <row r="1912" spans="1:6" x14ac:dyDescent="0.35">
      <c r="A1912" s="57" t="s">
        <v>4402</v>
      </c>
      <c r="B1912" s="57" t="s">
        <v>49</v>
      </c>
      <c r="C1912" s="57" t="s">
        <v>4422</v>
      </c>
      <c r="D1912" s="57" t="s">
        <v>4423</v>
      </c>
      <c r="E1912" s="57" t="s">
        <v>10</v>
      </c>
      <c r="F1912" s="57" t="s">
        <v>4424</v>
      </c>
    </row>
    <row r="1913" spans="1:6" x14ac:dyDescent="0.35">
      <c r="A1913" s="57" t="s">
        <v>4402</v>
      </c>
      <c r="B1913" s="57" t="s">
        <v>49</v>
      </c>
      <c r="C1913" s="57" t="s">
        <v>4425</v>
      </c>
      <c r="D1913" s="57" t="s">
        <v>4426</v>
      </c>
      <c r="E1913" s="57" t="s">
        <v>10</v>
      </c>
      <c r="F1913" s="57" t="s">
        <v>4427</v>
      </c>
    </row>
    <row r="1914" spans="1:6" x14ac:dyDescent="0.35">
      <c r="A1914" s="57" t="s">
        <v>4402</v>
      </c>
      <c r="B1914" s="57" t="s">
        <v>49</v>
      </c>
      <c r="C1914" s="57" t="s">
        <v>4428</v>
      </c>
      <c r="D1914" s="57" t="s">
        <v>4429</v>
      </c>
      <c r="E1914" s="57" t="s">
        <v>10</v>
      </c>
      <c r="F1914" s="57" t="s">
        <v>4430</v>
      </c>
    </row>
    <row r="1915" spans="1:6" x14ac:dyDescent="0.35">
      <c r="A1915" s="57" t="s">
        <v>4402</v>
      </c>
      <c r="B1915" s="57" t="s">
        <v>49</v>
      </c>
      <c r="C1915" s="57" t="s">
        <v>4431</v>
      </c>
      <c r="D1915" s="57" t="s">
        <v>4432</v>
      </c>
      <c r="E1915" s="57" t="s">
        <v>10</v>
      </c>
      <c r="F1915" s="57" t="s">
        <v>4433</v>
      </c>
    </row>
    <row r="1916" spans="1:6" x14ac:dyDescent="0.35">
      <c r="A1916" s="57" t="s">
        <v>4402</v>
      </c>
      <c r="B1916" s="57" t="s">
        <v>49</v>
      </c>
      <c r="C1916" s="57" t="s">
        <v>4434</v>
      </c>
      <c r="D1916" s="57" t="s">
        <v>4435</v>
      </c>
      <c r="E1916" s="57" t="s">
        <v>10</v>
      </c>
      <c r="F1916" s="57" t="s">
        <v>4436</v>
      </c>
    </row>
    <row r="1917" spans="1:6" x14ac:dyDescent="0.35">
      <c r="A1917" s="57" t="s">
        <v>4402</v>
      </c>
      <c r="B1917" s="57" t="s">
        <v>49</v>
      </c>
      <c r="C1917" s="57" t="s">
        <v>4437</v>
      </c>
      <c r="D1917" s="57" t="s">
        <v>4438</v>
      </c>
      <c r="E1917" s="57" t="s">
        <v>10</v>
      </c>
      <c r="F1917" s="57" t="s">
        <v>4439</v>
      </c>
    </row>
    <row r="1918" spans="1:6" x14ac:dyDescent="0.35">
      <c r="A1918" s="57" t="s">
        <v>4402</v>
      </c>
      <c r="B1918" s="57" t="s">
        <v>49</v>
      </c>
      <c r="C1918" s="57" t="s">
        <v>4440</v>
      </c>
      <c r="D1918" s="57" t="s">
        <v>4441</v>
      </c>
      <c r="E1918" s="57" t="s">
        <v>10</v>
      </c>
      <c r="F1918" s="57" t="s">
        <v>4442</v>
      </c>
    </row>
    <row r="1919" spans="1:6" x14ac:dyDescent="0.35">
      <c r="A1919" s="57" t="s">
        <v>4402</v>
      </c>
      <c r="B1919" s="57" t="s">
        <v>49</v>
      </c>
      <c r="C1919" s="57" t="s">
        <v>4443</v>
      </c>
      <c r="D1919" s="57" t="s">
        <v>4444</v>
      </c>
      <c r="E1919" s="57" t="s">
        <v>10</v>
      </c>
      <c r="F1919" s="57" t="s">
        <v>4445</v>
      </c>
    </row>
    <row r="1920" spans="1:6" x14ac:dyDescent="0.35">
      <c r="A1920" s="57" t="s">
        <v>4402</v>
      </c>
      <c r="B1920" s="57" t="s">
        <v>62</v>
      </c>
      <c r="C1920" s="57" t="s">
        <v>4446</v>
      </c>
      <c r="D1920" s="57" t="s">
        <v>4447</v>
      </c>
      <c r="E1920" s="57" t="s">
        <v>275</v>
      </c>
      <c r="F1920" s="57" t="s">
        <v>4448</v>
      </c>
    </row>
    <row r="1921" spans="1:6" x14ac:dyDescent="0.35">
      <c r="A1921" s="57" t="s">
        <v>4402</v>
      </c>
      <c r="B1921" s="57" t="s">
        <v>62</v>
      </c>
      <c r="C1921" s="57" t="s">
        <v>4449</v>
      </c>
      <c r="D1921" s="57" t="s">
        <v>4450</v>
      </c>
      <c r="E1921" s="57" t="s">
        <v>10</v>
      </c>
      <c r="F1921" s="57" t="s">
        <v>4451</v>
      </c>
    </row>
    <row r="1922" spans="1:6" x14ac:dyDescent="0.35">
      <c r="A1922" s="57" t="s">
        <v>4402</v>
      </c>
      <c r="B1922" s="57" t="s">
        <v>62</v>
      </c>
      <c r="C1922" s="57" t="s">
        <v>4452</v>
      </c>
      <c r="D1922" s="57" t="s">
        <v>4453</v>
      </c>
      <c r="E1922" s="57" t="s">
        <v>10</v>
      </c>
      <c r="F1922" s="57" t="s">
        <v>4454</v>
      </c>
    </row>
    <row r="1923" spans="1:6" x14ac:dyDescent="0.35">
      <c r="A1923" s="57" t="s">
        <v>4402</v>
      </c>
      <c r="B1923" s="57" t="s">
        <v>62</v>
      </c>
      <c r="C1923" s="57" t="s">
        <v>4455</v>
      </c>
      <c r="D1923" s="57" t="s">
        <v>4456</v>
      </c>
      <c r="E1923" s="57" t="s">
        <v>10</v>
      </c>
      <c r="F1923" s="57" t="s">
        <v>4457</v>
      </c>
    </row>
    <row r="1924" spans="1:6" x14ac:dyDescent="0.35">
      <c r="A1924" s="57" t="s">
        <v>4402</v>
      </c>
      <c r="B1924" s="57" t="s">
        <v>72</v>
      </c>
      <c r="C1924" s="57" t="s">
        <v>2030</v>
      </c>
      <c r="D1924" s="57" t="s">
        <v>4458</v>
      </c>
      <c r="E1924" s="57" t="s">
        <v>10</v>
      </c>
      <c r="F1924" s="57" t="s">
        <v>4459</v>
      </c>
    </row>
    <row r="1925" spans="1:6" x14ac:dyDescent="0.35">
      <c r="A1925" s="57" t="s">
        <v>4402</v>
      </c>
      <c r="B1925" s="57" t="s">
        <v>72</v>
      </c>
      <c r="C1925" s="57" t="s">
        <v>3995</v>
      </c>
      <c r="D1925" s="57" t="s">
        <v>4460</v>
      </c>
      <c r="E1925" s="57" t="s">
        <v>10</v>
      </c>
      <c r="F1925" s="57" t="s">
        <v>4461</v>
      </c>
    </row>
    <row r="1926" spans="1:6" x14ac:dyDescent="0.35">
      <c r="A1926" s="57" t="s">
        <v>4402</v>
      </c>
      <c r="B1926" s="57" t="s">
        <v>72</v>
      </c>
      <c r="C1926" s="57" t="s">
        <v>538</v>
      </c>
      <c r="D1926" s="57" t="s">
        <v>4462</v>
      </c>
      <c r="E1926" s="57" t="s">
        <v>10</v>
      </c>
      <c r="F1926" s="57" t="s">
        <v>4463</v>
      </c>
    </row>
    <row r="1927" spans="1:6" x14ac:dyDescent="0.35">
      <c r="A1927" s="57" t="s">
        <v>4402</v>
      </c>
      <c r="B1927" s="57" t="s">
        <v>72</v>
      </c>
      <c r="C1927" s="57" t="s">
        <v>4464</v>
      </c>
      <c r="D1927" s="57" t="s">
        <v>4465</v>
      </c>
      <c r="E1927" s="57" t="s">
        <v>10</v>
      </c>
      <c r="F1927" s="57" t="s">
        <v>4466</v>
      </c>
    </row>
    <row r="1928" spans="1:6" x14ac:dyDescent="0.35">
      <c r="A1928" s="57" t="s">
        <v>4402</v>
      </c>
      <c r="B1928" s="57" t="s">
        <v>78</v>
      </c>
      <c r="C1928" s="57" t="s">
        <v>4440</v>
      </c>
      <c r="D1928" s="57" t="s">
        <v>4467</v>
      </c>
      <c r="E1928" s="57" t="s">
        <v>10</v>
      </c>
      <c r="F1928" s="57" t="s">
        <v>4468</v>
      </c>
    </row>
    <row r="1929" spans="1:6" x14ac:dyDescent="0.35">
      <c r="A1929" s="57" t="s">
        <v>4402</v>
      </c>
      <c r="B1929" s="57" t="s">
        <v>78</v>
      </c>
      <c r="C1929" s="57" t="s">
        <v>4443</v>
      </c>
      <c r="D1929" s="57" t="s">
        <v>4469</v>
      </c>
      <c r="E1929" s="57" t="s">
        <v>10</v>
      </c>
      <c r="F1929" s="57" t="s">
        <v>4470</v>
      </c>
    </row>
    <row r="1930" spans="1:6" x14ac:dyDescent="0.35">
      <c r="A1930" s="57" t="s">
        <v>4402</v>
      </c>
      <c r="B1930" s="57" t="s">
        <v>78</v>
      </c>
      <c r="C1930" s="57" t="s">
        <v>4471</v>
      </c>
      <c r="D1930" s="57" t="s">
        <v>4472</v>
      </c>
      <c r="E1930" s="57" t="s">
        <v>10</v>
      </c>
      <c r="F1930" s="57" t="s">
        <v>4473</v>
      </c>
    </row>
    <row r="1931" spans="1:6" x14ac:dyDescent="0.35">
      <c r="A1931" s="57" t="s">
        <v>4474</v>
      </c>
      <c r="B1931" s="57" t="s">
        <v>7</v>
      </c>
      <c r="C1931" s="57" t="s">
        <v>8</v>
      </c>
      <c r="D1931" s="57" t="s">
        <v>4475</v>
      </c>
      <c r="E1931" s="57" t="s">
        <v>10</v>
      </c>
      <c r="F1931" s="57" t="s">
        <v>4476</v>
      </c>
    </row>
    <row r="1932" spans="1:6" x14ac:dyDescent="0.35">
      <c r="A1932" s="57" t="s">
        <v>4474</v>
      </c>
      <c r="B1932" s="57" t="s">
        <v>12</v>
      </c>
      <c r="C1932" s="57" t="s">
        <v>13</v>
      </c>
      <c r="D1932" s="57" t="s">
        <v>4477</v>
      </c>
      <c r="E1932" s="57" t="s">
        <v>10</v>
      </c>
      <c r="F1932" s="57" t="s">
        <v>4478</v>
      </c>
    </row>
    <row r="1933" spans="1:6" x14ac:dyDescent="0.35">
      <c r="A1933" s="57" t="s">
        <v>4474</v>
      </c>
      <c r="B1933" s="57" t="s">
        <v>12</v>
      </c>
      <c r="C1933" s="57" t="s">
        <v>16</v>
      </c>
      <c r="D1933" s="57" t="s">
        <v>730</v>
      </c>
      <c r="E1933" s="57" t="s">
        <v>10</v>
      </c>
      <c r="F1933" s="57" t="s">
        <v>4479</v>
      </c>
    </row>
    <row r="1934" spans="1:6" x14ac:dyDescent="0.35">
      <c r="A1934" s="57" t="s">
        <v>4474</v>
      </c>
      <c r="B1934" s="57" t="s">
        <v>12</v>
      </c>
      <c r="C1934" s="57" t="s">
        <v>19</v>
      </c>
      <c r="D1934" s="57" t="s">
        <v>662</v>
      </c>
      <c r="E1934" s="57" t="s">
        <v>10</v>
      </c>
      <c r="F1934" s="57" t="s">
        <v>4480</v>
      </c>
    </row>
    <row r="1935" spans="1:6" x14ac:dyDescent="0.35">
      <c r="A1935" s="57" t="s">
        <v>4474</v>
      </c>
      <c r="B1935" s="57" t="s">
        <v>12</v>
      </c>
      <c r="C1935" s="57" t="s">
        <v>22</v>
      </c>
      <c r="D1935" s="57" t="s">
        <v>4481</v>
      </c>
      <c r="E1935" s="57" t="s">
        <v>10</v>
      </c>
      <c r="F1935" s="57" t="s">
        <v>4482</v>
      </c>
    </row>
    <row r="1936" spans="1:6" x14ac:dyDescent="0.35">
      <c r="A1936" s="57" t="s">
        <v>4474</v>
      </c>
      <c r="B1936" s="57" t="s">
        <v>12</v>
      </c>
      <c r="C1936" s="57" t="s">
        <v>25</v>
      </c>
      <c r="D1936" s="57" t="s">
        <v>4483</v>
      </c>
      <c r="E1936" s="57" t="s">
        <v>10</v>
      </c>
      <c r="F1936" s="57" t="s">
        <v>4484</v>
      </c>
    </row>
    <row r="1937" spans="1:6" x14ac:dyDescent="0.35">
      <c r="A1937" s="57" t="s">
        <v>4474</v>
      </c>
      <c r="B1937" s="57" t="s">
        <v>49</v>
      </c>
      <c r="C1937" s="57" t="s">
        <v>4485</v>
      </c>
      <c r="D1937" s="57" t="s">
        <v>4486</v>
      </c>
      <c r="E1937" s="57" t="s">
        <v>10</v>
      </c>
      <c r="F1937" s="57" t="s">
        <v>4487</v>
      </c>
    </row>
    <row r="1938" spans="1:6" x14ac:dyDescent="0.35">
      <c r="A1938" s="57" t="s">
        <v>4474</v>
      </c>
      <c r="B1938" s="57" t="s">
        <v>49</v>
      </c>
      <c r="C1938" s="57" t="s">
        <v>4488</v>
      </c>
      <c r="D1938" s="57" t="s">
        <v>4489</v>
      </c>
      <c r="E1938" s="57" t="s">
        <v>10</v>
      </c>
      <c r="F1938" s="57" t="s">
        <v>4490</v>
      </c>
    </row>
    <row r="1939" spans="1:6" x14ac:dyDescent="0.35">
      <c r="A1939" s="57" t="s">
        <v>4474</v>
      </c>
      <c r="B1939" s="57" t="s">
        <v>62</v>
      </c>
      <c r="C1939" s="57" t="s">
        <v>4491</v>
      </c>
      <c r="D1939" s="57" t="s">
        <v>4492</v>
      </c>
      <c r="E1939" s="57" t="s">
        <v>10</v>
      </c>
      <c r="F1939" s="57" t="s">
        <v>4493</v>
      </c>
    </row>
    <row r="1940" spans="1:6" x14ac:dyDescent="0.35">
      <c r="A1940" s="57" t="s">
        <v>4474</v>
      </c>
      <c r="B1940" s="57" t="s">
        <v>62</v>
      </c>
      <c r="C1940" s="57" t="s">
        <v>4494</v>
      </c>
      <c r="D1940" s="57" t="s">
        <v>4495</v>
      </c>
      <c r="E1940" s="57" t="s">
        <v>10</v>
      </c>
      <c r="F1940" s="57" t="s">
        <v>4496</v>
      </c>
    </row>
    <row r="1941" spans="1:6" x14ac:dyDescent="0.35">
      <c r="A1941" s="57" t="s">
        <v>4474</v>
      </c>
      <c r="B1941" s="57" t="s">
        <v>72</v>
      </c>
      <c r="C1941" s="57" t="s">
        <v>4497</v>
      </c>
      <c r="D1941" s="57" t="s">
        <v>4498</v>
      </c>
      <c r="E1941" s="57" t="s">
        <v>10</v>
      </c>
      <c r="F1941" s="57" t="s">
        <v>4499</v>
      </c>
    </row>
    <row r="1942" spans="1:6" x14ac:dyDescent="0.35">
      <c r="A1942" s="57" t="s">
        <v>4500</v>
      </c>
      <c r="B1942" s="57" t="s">
        <v>7</v>
      </c>
      <c r="C1942" s="57" t="s">
        <v>8</v>
      </c>
      <c r="D1942" s="57" t="s">
        <v>4501</v>
      </c>
      <c r="E1942" s="57" t="s">
        <v>10</v>
      </c>
      <c r="F1942" s="57" t="s">
        <v>4502</v>
      </c>
    </row>
    <row r="1943" spans="1:6" x14ac:dyDescent="0.35">
      <c r="A1943" s="57" t="s">
        <v>4500</v>
      </c>
      <c r="B1943" s="57" t="s">
        <v>12</v>
      </c>
      <c r="C1943" s="57" t="s">
        <v>13</v>
      </c>
      <c r="D1943" s="57" t="s">
        <v>4503</v>
      </c>
      <c r="E1943" s="57" t="s">
        <v>10</v>
      </c>
      <c r="F1943" s="57" t="s">
        <v>4504</v>
      </c>
    </row>
    <row r="1944" spans="1:6" x14ac:dyDescent="0.35">
      <c r="A1944" s="57" t="s">
        <v>4500</v>
      </c>
      <c r="B1944" s="57" t="s">
        <v>12</v>
      </c>
      <c r="C1944" s="57" t="s">
        <v>16</v>
      </c>
      <c r="D1944" s="57" t="s">
        <v>1784</v>
      </c>
      <c r="E1944" s="57" t="s">
        <v>10</v>
      </c>
      <c r="F1944" s="57" t="s">
        <v>4505</v>
      </c>
    </row>
    <row r="1945" spans="1:6" x14ac:dyDescent="0.35">
      <c r="A1945" s="57" t="s">
        <v>4500</v>
      </c>
      <c r="B1945" s="57" t="s">
        <v>12</v>
      </c>
      <c r="C1945" s="57" t="s">
        <v>19</v>
      </c>
      <c r="D1945" s="57" t="s">
        <v>2403</v>
      </c>
      <c r="E1945" s="57" t="s">
        <v>10</v>
      </c>
      <c r="F1945" s="57" t="s">
        <v>4506</v>
      </c>
    </row>
    <row r="1946" spans="1:6" x14ac:dyDescent="0.35">
      <c r="A1946" s="57" t="s">
        <v>4500</v>
      </c>
      <c r="B1946" s="57" t="s">
        <v>12</v>
      </c>
      <c r="C1946" s="57" t="s">
        <v>22</v>
      </c>
      <c r="D1946" s="57" t="s">
        <v>4507</v>
      </c>
      <c r="E1946" s="57" t="s">
        <v>10</v>
      </c>
      <c r="F1946" s="57" t="s">
        <v>4508</v>
      </c>
    </row>
    <row r="1947" spans="1:6" x14ac:dyDescent="0.35">
      <c r="A1947" s="57" t="s">
        <v>4500</v>
      </c>
      <c r="B1947" s="57" t="s">
        <v>12</v>
      </c>
      <c r="C1947" s="57" t="s">
        <v>25</v>
      </c>
      <c r="D1947" s="57" t="s">
        <v>93</v>
      </c>
      <c r="E1947" s="57" t="s">
        <v>10</v>
      </c>
      <c r="F1947" s="57" t="s">
        <v>4509</v>
      </c>
    </row>
    <row r="1948" spans="1:6" x14ac:dyDescent="0.35">
      <c r="A1948" s="57" t="s">
        <v>4500</v>
      </c>
      <c r="B1948" s="57" t="s">
        <v>12</v>
      </c>
      <c r="C1948" s="57" t="s">
        <v>28</v>
      </c>
      <c r="D1948" s="57" t="s">
        <v>414</v>
      </c>
      <c r="E1948" s="57" t="s">
        <v>10</v>
      </c>
      <c r="F1948" s="57" t="s">
        <v>4510</v>
      </c>
    </row>
    <row r="1949" spans="1:6" x14ac:dyDescent="0.35">
      <c r="A1949" s="57" t="s">
        <v>4500</v>
      </c>
      <c r="B1949" s="57" t="s">
        <v>12</v>
      </c>
      <c r="C1949" s="57" t="s">
        <v>31</v>
      </c>
      <c r="D1949" s="57" t="s">
        <v>102</v>
      </c>
      <c r="E1949" s="57" t="s">
        <v>10</v>
      </c>
      <c r="F1949" s="57" t="s">
        <v>4511</v>
      </c>
    </row>
    <row r="1950" spans="1:6" x14ac:dyDescent="0.35">
      <c r="A1950" s="57" t="s">
        <v>4500</v>
      </c>
      <c r="B1950" s="57" t="s">
        <v>12</v>
      </c>
      <c r="C1950" s="57" t="s">
        <v>34</v>
      </c>
      <c r="D1950" s="57" t="s">
        <v>4512</v>
      </c>
      <c r="E1950" s="57" t="s">
        <v>10</v>
      </c>
      <c r="F1950" s="57" t="s">
        <v>4513</v>
      </c>
    </row>
    <row r="1951" spans="1:6" x14ac:dyDescent="0.35">
      <c r="A1951" s="57" t="s">
        <v>4500</v>
      </c>
      <c r="B1951" s="57" t="s">
        <v>12</v>
      </c>
      <c r="C1951" s="57" t="s">
        <v>37</v>
      </c>
      <c r="D1951" s="57" t="s">
        <v>468</v>
      </c>
      <c r="E1951" s="57" t="s">
        <v>10</v>
      </c>
      <c r="F1951" s="57" t="s">
        <v>4514</v>
      </c>
    </row>
    <row r="1952" spans="1:6" x14ac:dyDescent="0.35">
      <c r="A1952" s="57" t="s">
        <v>4500</v>
      </c>
      <c r="B1952" s="57" t="s">
        <v>12</v>
      </c>
      <c r="C1952" s="57" t="s">
        <v>40</v>
      </c>
      <c r="D1952" s="57" t="s">
        <v>2414</v>
      </c>
      <c r="E1952" s="57" t="s">
        <v>10</v>
      </c>
      <c r="F1952" s="57" t="s">
        <v>4515</v>
      </c>
    </row>
    <row r="1953" spans="1:6" x14ac:dyDescent="0.35">
      <c r="A1953" s="57" t="s">
        <v>4500</v>
      </c>
      <c r="B1953" s="57" t="s">
        <v>12</v>
      </c>
      <c r="C1953" s="57" t="s">
        <v>43</v>
      </c>
      <c r="D1953" s="57" t="s">
        <v>332</v>
      </c>
      <c r="E1953" s="57" t="s">
        <v>10</v>
      </c>
      <c r="F1953" s="57" t="s">
        <v>4516</v>
      </c>
    </row>
    <row r="1954" spans="1:6" x14ac:dyDescent="0.35">
      <c r="A1954" s="57" t="s">
        <v>4500</v>
      </c>
      <c r="B1954" s="57" t="s">
        <v>12</v>
      </c>
      <c r="C1954" s="57" t="s">
        <v>46</v>
      </c>
      <c r="D1954" s="57" t="s">
        <v>41</v>
      </c>
      <c r="E1954" s="57" t="s">
        <v>10</v>
      </c>
      <c r="F1954" s="57" t="s">
        <v>4517</v>
      </c>
    </row>
    <row r="1955" spans="1:6" x14ac:dyDescent="0.35">
      <c r="A1955" s="57" t="s">
        <v>4500</v>
      </c>
      <c r="B1955" s="57" t="s">
        <v>12</v>
      </c>
      <c r="C1955" s="57" t="s">
        <v>108</v>
      </c>
      <c r="D1955" s="57" t="s">
        <v>383</v>
      </c>
      <c r="E1955" s="57" t="s">
        <v>10</v>
      </c>
      <c r="F1955" s="57" t="s">
        <v>4518</v>
      </c>
    </row>
    <row r="1956" spans="1:6" x14ac:dyDescent="0.35">
      <c r="A1956" s="57" t="s">
        <v>4500</v>
      </c>
      <c r="B1956" s="57" t="s">
        <v>12</v>
      </c>
      <c r="C1956" s="57" t="s">
        <v>110</v>
      </c>
      <c r="D1956" s="57" t="s">
        <v>47</v>
      </c>
      <c r="E1956" s="57" t="s">
        <v>10</v>
      </c>
      <c r="F1956" s="57" t="s">
        <v>4519</v>
      </c>
    </row>
    <row r="1957" spans="1:6" x14ac:dyDescent="0.35">
      <c r="A1957" s="57" t="s">
        <v>4500</v>
      </c>
      <c r="B1957" s="57" t="s">
        <v>49</v>
      </c>
      <c r="C1957" s="57" t="s">
        <v>4520</v>
      </c>
      <c r="D1957" s="57" t="s">
        <v>4521</v>
      </c>
      <c r="E1957" s="57" t="s">
        <v>10</v>
      </c>
      <c r="F1957" s="57" t="s">
        <v>4522</v>
      </c>
    </row>
    <row r="1958" spans="1:6" x14ac:dyDescent="0.35">
      <c r="A1958" s="57" t="s">
        <v>4500</v>
      </c>
      <c r="B1958" s="57" t="s">
        <v>49</v>
      </c>
      <c r="C1958" s="57" t="s">
        <v>4523</v>
      </c>
      <c r="D1958" s="57" t="s">
        <v>4524</v>
      </c>
      <c r="E1958" s="57" t="s">
        <v>10</v>
      </c>
      <c r="F1958" s="57" t="s">
        <v>4525</v>
      </c>
    </row>
    <row r="1959" spans="1:6" x14ac:dyDescent="0.35">
      <c r="A1959" s="57" t="s">
        <v>4500</v>
      </c>
      <c r="B1959" s="57" t="s">
        <v>49</v>
      </c>
      <c r="C1959" s="57" t="s">
        <v>584</v>
      </c>
      <c r="D1959" s="57" t="s">
        <v>4526</v>
      </c>
      <c r="E1959" s="57" t="s">
        <v>10</v>
      </c>
      <c r="F1959" s="57" t="s">
        <v>4527</v>
      </c>
    </row>
    <row r="1960" spans="1:6" x14ac:dyDescent="0.35">
      <c r="A1960" s="57" t="s">
        <v>4500</v>
      </c>
      <c r="B1960" s="57" t="s">
        <v>62</v>
      </c>
      <c r="C1960" s="57" t="s">
        <v>4528</v>
      </c>
      <c r="D1960" s="57" t="s">
        <v>4529</v>
      </c>
      <c r="E1960" s="57" t="s">
        <v>10</v>
      </c>
      <c r="F1960" s="57" t="s">
        <v>4530</v>
      </c>
    </row>
    <row r="1961" spans="1:6" x14ac:dyDescent="0.35">
      <c r="A1961" s="57" t="s">
        <v>4500</v>
      </c>
      <c r="B1961" s="57" t="s">
        <v>62</v>
      </c>
      <c r="C1961" s="57" t="s">
        <v>4531</v>
      </c>
      <c r="D1961" s="57" t="s">
        <v>4532</v>
      </c>
      <c r="E1961" s="57" t="s">
        <v>10</v>
      </c>
      <c r="F1961" s="57" t="s">
        <v>4533</v>
      </c>
    </row>
    <row r="1962" spans="1:6" x14ac:dyDescent="0.35">
      <c r="A1962" s="57" t="s">
        <v>4500</v>
      </c>
      <c r="B1962" s="57" t="s">
        <v>62</v>
      </c>
      <c r="C1962" s="57" t="s">
        <v>4534</v>
      </c>
      <c r="D1962" s="57" t="s">
        <v>4535</v>
      </c>
      <c r="E1962" s="57" t="s">
        <v>10</v>
      </c>
      <c r="F1962" s="57" t="s">
        <v>4536</v>
      </c>
    </row>
    <row r="1963" spans="1:6" x14ac:dyDescent="0.35">
      <c r="A1963" s="57" t="s">
        <v>4500</v>
      </c>
      <c r="B1963" s="57" t="s">
        <v>62</v>
      </c>
      <c r="C1963" s="57" t="s">
        <v>4537</v>
      </c>
      <c r="D1963" s="57" t="s">
        <v>4538</v>
      </c>
      <c r="E1963" s="57" t="s">
        <v>10</v>
      </c>
      <c r="F1963" s="57" t="s">
        <v>4539</v>
      </c>
    </row>
    <row r="1964" spans="1:6" x14ac:dyDescent="0.35">
      <c r="A1964" s="57" t="s">
        <v>4500</v>
      </c>
      <c r="B1964" s="57" t="s">
        <v>72</v>
      </c>
      <c r="C1964" s="57" t="s">
        <v>4540</v>
      </c>
      <c r="D1964" s="57" t="s">
        <v>4541</v>
      </c>
      <c r="E1964" s="57" t="s">
        <v>10</v>
      </c>
      <c r="F1964" s="57" t="s">
        <v>4542</v>
      </c>
    </row>
    <row r="1965" spans="1:6" x14ac:dyDescent="0.35">
      <c r="A1965" s="57" t="s">
        <v>4500</v>
      </c>
      <c r="B1965" s="57" t="s">
        <v>78</v>
      </c>
      <c r="C1965" s="57" t="s">
        <v>4543</v>
      </c>
      <c r="D1965" s="57" t="s">
        <v>4544</v>
      </c>
      <c r="E1965" s="57" t="s">
        <v>10</v>
      </c>
      <c r="F1965" s="57" t="s">
        <v>4545</v>
      </c>
    </row>
    <row r="1966" spans="1:6" x14ac:dyDescent="0.35">
      <c r="A1966" s="57" t="s">
        <v>4546</v>
      </c>
      <c r="B1966" s="57" t="s">
        <v>7</v>
      </c>
      <c r="C1966" s="57" t="s">
        <v>8</v>
      </c>
      <c r="D1966" s="57" t="s">
        <v>4547</v>
      </c>
      <c r="E1966" s="57" t="s">
        <v>10</v>
      </c>
      <c r="F1966" s="57" t="s">
        <v>4548</v>
      </c>
    </row>
    <row r="1967" spans="1:6" x14ac:dyDescent="0.35">
      <c r="A1967" s="57" t="s">
        <v>4546</v>
      </c>
      <c r="B1967" s="57" t="s">
        <v>12</v>
      </c>
      <c r="C1967" s="57" t="s">
        <v>13</v>
      </c>
      <c r="D1967" s="57" t="s">
        <v>4549</v>
      </c>
      <c r="E1967" s="57" t="s">
        <v>10</v>
      </c>
      <c r="F1967" s="57" t="s">
        <v>4550</v>
      </c>
    </row>
    <row r="1968" spans="1:6" x14ac:dyDescent="0.35">
      <c r="A1968" s="57" t="s">
        <v>4546</v>
      </c>
      <c r="B1968" s="57" t="s">
        <v>12</v>
      </c>
      <c r="C1968" s="57" t="s">
        <v>16</v>
      </c>
      <c r="D1968" s="57" t="s">
        <v>186</v>
      </c>
      <c r="E1968" s="57" t="s">
        <v>10</v>
      </c>
      <c r="F1968" s="57" t="s">
        <v>4551</v>
      </c>
    </row>
    <row r="1969" spans="1:6" x14ac:dyDescent="0.35">
      <c r="A1969" s="57" t="s">
        <v>4546</v>
      </c>
      <c r="B1969" s="57" t="s">
        <v>12</v>
      </c>
      <c r="C1969" s="57" t="s">
        <v>19</v>
      </c>
      <c r="D1969" s="57" t="s">
        <v>4552</v>
      </c>
      <c r="E1969" s="57" t="s">
        <v>10</v>
      </c>
      <c r="F1969" s="57" t="s">
        <v>4553</v>
      </c>
    </row>
    <row r="1970" spans="1:6" x14ac:dyDescent="0.35">
      <c r="A1970" s="57" t="s">
        <v>4546</v>
      </c>
      <c r="B1970" s="57" t="s">
        <v>12</v>
      </c>
      <c r="C1970" s="57" t="s">
        <v>22</v>
      </c>
      <c r="D1970" s="57" t="s">
        <v>4554</v>
      </c>
      <c r="E1970" s="57" t="s">
        <v>10</v>
      </c>
      <c r="F1970" s="57" t="s">
        <v>4555</v>
      </c>
    </row>
    <row r="1971" spans="1:6" x14ac:dyDescent="0.35">
      <c r="A1971" s="57" t="s">
        <v>4546</v>
      </c>
      <c r="B1971" s="57" t="s">
        <v>12</v>
      </c>
      <c r="C1971" s="57" t="s">
        <v>25</v>
      </c>
      <c r="D1971" s="57" t="s">
        <v>196</v>
      </c>
      <c r="E1971" s="57" t="s">
        <v>10</v>
      </c>
      <c r="F1971" s="57" t="s">
        <v>4556</v>
      </c>
    </row>
    <row r="1972" spans="1:6" x14ac:dyDescent="0.35">
      <c r="A1972" s="57" t="s">
        <v>4546</v>
      </c>
      <c r="B1972" s="57" t="s">
        <v>12</v>
      </c>
      <c r="C1972" s="57" t="s">
        <v>28</v>
      </c>
      <c r="D1972" s="57" t="s">
        <v>4557</v>
      </c>
      <c r="E1972" s="57" t="s">
        <v>10</v>
      </c>
      <c r="F1972" s="57" t="s">
        <v>4558</v>
      </c>
    </row>
    <row r="1973" spans="1:6" x14ac:dyDescent="0.35">
      <c r="A1973" s="57" t="s">
        <v>4546</v>
      </c>
      <c r="B1973" s="57" t="s">
        <v>12</v>
      </c>
      <c r="C1973" s="57" t="s">
        <v>31</v>
      </c>
      <c r="D1973" s="57" t="s">
        <v>93</v>
      </c>
      <c r="E1973" s="57" t="s">
        <v>10</v>
      </c>
      <c r="F1973" s="57" t="s">
        <v>4559</v>
      </c>
    </row>
    <row r="1974" spans="1:6" x14ac:dyDescent="0.35">
      <c r="A1974" s="57" t="s">
        <v>4546</v>
      </c>
      <c r="B1974" s="57" t="s">
        <v>12</v>
      </c>
      <c r="C1974" s="57" t="s">
        <v>34</v>
      </c>
      <c r="D1974" s="57" t="s">
        <v>4560</v>
      </c>
      <c r="E1974" s="57" t="s">
        <v>10</v>
      </c>
      <c r="F1974" s="57" t="s">
        <v>4561</v>
      </c>
    </row>
    <row r="1975" spans="1:6" x14ac:dyDescent="0.35">
      <c r="A1975" s="57" t="s">
        <v>4546</v>
      </c>
      <c r="B1975" s="57" t="s">
        <v>12</v>
      </c>
      <c r="C1975" s="57" t="s">
        <v>37</v>
      </c>
      <c r="D1975" s="57" t="s">
        <v>201</v>
      </c>
      <c r="E1975" s="57" t="s">
        <v>10</v>
      </c>
      <c r="F1975" s="57" t="s">
        <v>4562</v>
      </c>
    </row>
    <row r="1976" spans="1:6" x14ac:dyDescent="0.35">
      <c r="A1976" s="57" t="s">
        <v>4546</v>
      </c>
      <c r="B1976" s="57" t="s">
        <v>49</v>
      </c>
      <c r="C1976" s="57" t="s">
        <v>4563</v>
      </c>
      <c r="D1976" s="57" t="s">
        <v>4564</v>
      </c>
      <c r="E1976" s="57" t="s">
        <v>10</v>
      </c>
      <c r="F1976" s="57" t="s">
        <v>4565</v>
      </c>
    </row>
    <row r="1977" spans="1:6" x14ac:dyDescent="0.35">
      <c r="A1977" s="57" t="s">
        <v>4546</v>
      </c>
      <c r="B1977" s="57" t="s">
        <v>49</v>
      </c>
      <c r="C1977" s="57" t="s">
        <v>4566</v>
      </c>
      <c r="D1977" s="57" t="s">
        <v>4567</v>
      </c>
      <c r="E1977" s="57" t="s">
        <v>10</v>
      </c>
      <c r="F1977" s="57" t="s">
        <v>4568</v>
      </c>
    </row>
    <row r="1978" spans="1:6" x14ac:dyDescent="0.35">
      <c r="A1978" s="57" t="s">
        <v>4546</v>
      </c>
      <c r="B1978" s="57" t="s">
        <v>49</v>
      </c>
      <c r="C1978" s="57" t="s">
        <v>4569</v>
      </c>
      <c r="D1978" s="57" t="s">
        <v>4570</v>
      </c>
      <c r="E1978" s="57" t="s">
        <v>10</v>
      </c>
      <c r="F1978" s="57" t="s">
        <v>4571</v>
      </c>
    </row>
    <row r="1979" spans="1:6" x14ac:dyDescent="0.35">
      <c r="A1979" s="57" t="s">
        <v>4546</v>
      </c>
      <c r="B1979" s="57" t="s">
        <v>49</v>
      </c>
      <c r="C1979" s="57" t="s">
        <v>4572</v>
      </c>
      <c r="D1979" s="57" t="s">
        <v>4573</v>
      </c>
      <c r="E1979" s="57" t="s">
        <v>10</v>
      </c>
      <c r="F1979" s="57" t="s">
        <v>4574</v>
      </c>
    </row>
    <row r="1980" spans="1:6" x14ac:dyDescent="0.35">
      <c r="A1980" s="57" t="s">
        <v>4546</v>
      </c>
      <c r="B1980" s="57" t="s">
        <v>49</v>
      </c>
      <c r="C1980" s="57" t="s">
        <v>4575</v>
      </c>
      <c r="D1980" s="57" t="s">
        <v>4576</v>
      </c>
      <c r="E1980" s="57" t="s">
        <v>10</v>
      </c>
      <c r="F1980" s="57" t="s">
        <v>4577</v>
      </c>
    </row>
    <row r="1981" spans="1:6" x14ac:dyDescent="0.35">
      <c r="A1981" s="57" t="s">
        <v>4546</v>
      </c>
      <c r="B1981" s="57" t="s">
        <v>49</v>
      </c>
      <c r="C1981" s="57" t="s">
        <v>4578</v>
      </c>
      <c r="D1981" s="57" t="s">
        <v>4579</v>
      </c>
      <c r="E1981" s="57" t="s">
        <v>10</v>
      </c>
      <c r="F1981" s="57" t="s">
        <v>4580</v>
      </c>
    </row>
    <row r="1982" spans="1:6" x14ac:dyDescent="0.35">
      <c r="A1982" s="57" t="s">
        <v>4546</v>
      </c>
      <c r="B1982" s="57" t="s">
        <v>49</v>
      </c>
      <c r="C1982" s="57" t="s">
        <v>1906</v>
      </c>
      <c r="D1982" s="57" t="s">
        <v>4581</v>
      </c>
      <c r="E1982" s="57" t="s">
        <v>10</v>
      </c>
      <c r="F1982" s="57" t="s">
        <v>4582</v>
      </c>
    </row>
    <row r="1983" spans="1:6" x14ac:dyDescent="0.35">
      <c r="A1983" s="57" t="s">
        <v>4546</v>
      </c>
      <c r="B1983" s="57" t="s">
        <v>62</v>
      </c>
      <c r="C1983" s="57" t="s">
        <v>4583</v>
      </c>
      <c r="D1983" s="57" t="s">
        <v>4584</v>
      </c>
      <c r="E1983" s="57" t="s">
        <v>10</v>
      </c>
      <c r="F1983" s="57" t="s">
        <v>4585</v>
      </c>
    </row>
    <row r="1984" spans="1:6" x14ac:dyDescent="0.35">
      <c r="A1984" s="57" t="s">
        <v>4546</v>
      </c>
      <c r="B1984" s="57" t="s">
        <v>62</v>
      </c>
      <c r="C1984" s="57" t="s">
        <v>4586</v>
      </c>
      <c r="D1984" s="57" t="s">
        <v>4587</v>
      </c>
      <c r="E1984" s="57" t="s">
        <v>10</v>
      </c>
      <c r="F1984" s="57" t="s">
        <v>4588</v>
      </c>
    </row>
    <row r="1985" spans="1:6" x14ac:dyDescent="0.35">
      <c r="A1985" s="57" t="s">
        <v>4546</v>
      </c>
      <c r="B1985" s="57" t="s">
        <v>72</v>
      </c>
      <c r="C1985" s="57" t="s">
        <v>4589</v>
      </c>
      <c r="D1985" s="57" t="s">
        <v>4590</v>
      </c>
      <c r="E1985" s="57" t="s">
        <v>10</v>
      </c>
      <c r="F1985" s="57" t="s">
        <v>4591</v>
      </c>
    </row>
    <row r="1986" spans="1:6" x14ac:dyDescent="0.35">
      <c r="A1986" s="57" t="s">
        <v>4546</v>
      </c>
      <c r="B1986" s="57" t="s">
        <v>72</v>
      </c>
      <c r="C1986" s="57" t="s">
        <v>473</v>
      </c>
      <c r="D1986" s="57" t="s">
        <v>4592</v>
      </c>
      <c r="E1986" s="57" t="s">
        <v>10</v>
      </c>
      <c r="F1986" s="57" t="s">
        <v>4593</v>
      </c>
    </row>
    <row r="1987" spans="1:6" x14ac:dyDescent="0.35">
      <c r="A1987" s="57" t="s">
        <v>4546</v>
      </c>
      <c r="B1987" s="57" t="s">
        <v>78</v>
      </c>
      <c r="C1987" s="57" t="s">
        <v>168</v>
      </c>
      <c r="D1987" s="57" t="s">
        <v>4594</v>
      </c>
      <c r="E1987" s="57" t="s">
        <v>10</v>
      </c>
      <c r="F1987" s="57" t="s">
        <v>4595</v>
      </c>
    </row>
    <row r="1988" spans="1:6" x14ac:dyDescent="0.35">
      <c r="A1988" s="57" t="s">
        <v>4546</v>
      </c>
      <c r="B1988" s="57" t="s">
        <v>78</v>
      </c>
      <c r="C1988" s="57" t="s">
        <v>4596</v>
      </c>
      <c r="D1988" s="57" t="s">
        <v>4597</v>
      </c>
      <c r="E1988" s="57" t="s">
        <v>10</v>
      </c>
      <c r="F1988" s="57" t="s">
        <v>4598</v>
      </c>
    </row>
    <row r="1989" spans="1:6" x14ac:dyDescent="0.35">
      <c r="A1989" s="57" t="s">
        <v>4599</v>
      </c>
      <c r="B1989" s="57" t="s">
        <v>7</v>
      </c>
      <c r="C1989" s="57" t="s">
        <v>8</v>
      </c>
      <c r="D1989" s="57" t="s">
        <v>4600</v>
      </c>
      <c r="E1989" s="57" t="s">
        <v>10</v>
      </c>
      <c r="F1989" s="57" t="s">
        <v>4601</v>
      </c>
    </row>
    <row r="1990" spans="1:6" x14ac:dyDescent="0.35">
      <c r="A1990" s="57" t="s">
        <v>4599</v>
      </c>
      <c r="B1990" s="57" t="s">
        <v>12</v>
      </c>
      <c r="C1990" s="57" t="s">
        <v>13</v>
      </c>
      <c r="D1990" s="57" t="s">
        <v>4602</v>
      </c>
      <c r="E1990" s="57" t="s">
        <v>10</v>
      </c>
      <c r="F1990" s="57" t="s">
        <v>4603</v>
      </c>
    </row>
    <row r="1991" spans="1:6" x14ac:dyDescent="0.35">
      <c r="A1991" s="57" t="s">
        <v>4599</v>
      </c>
      <c r="B1991" s="57" t="s">
        <v>12</v>
      </c>
      <c r="C1991" s="57" t="s">
        <v>16</v>
      </c>
      <c r="D1991" s="57" t="s">
        <v>242</v>
      </c>
      <c r="E1991" s="57" t="s">
        <v>10</v>
      </c>
      <c r="F1991" s="57" t="s">
        <v>4604</v>
      </c>
    </row>
    <row r="1992" spans="1:6" x14ac:dyDescent="0.35">
      <c r="A1992" s="57" t="s">
        <v>4599</v>
      </c>
      <c r="B1992" s="57" t="s">
        <v>12</v>
      </c>
      <c r="C1992" s="57" t="s">
        <v>19</v>
      </c>
      <c r="D1992" s="57" t="s">
        <v>1315</v>
      </c>
      <c r="E1992" s="57" t="s">
        <v>10</v>
      </c>
      <c r="F1992" s="57" t="s">
        <v>4605</v>
      </c>
    </row>
    <row r="1993" spans="1:6" x14ac:dyDescent="0.35">
      <c r="A1993" s="57" t="s">
        <v>4599</v>
      </c>
      <c r="B1993" s="57" t="s">
        <v>12</v>
      </c>
      <c r="C1993" s="57" t="s">
        <v>22</v>
      </c>
      <c r="D1993" s="57" t="s">
        <v>93</v>
      </c>
      <c r="E1993" s="57" t="s">
        <v>10</v>
      </c>
      <c r="F1993" s="57" t="s">
        <v>4606</v>
      </c>
    </row>
    <row r="1994" spans="1:6" x14ac:dyDescent="0.35">
      <c r="A1994" s="57" t="s">
        <v>4599</v>
      </c>
      <c r="B1994" s="57" t="s">
        <v>12</v>
      </c>
      <c r="C1994" s="57" t="s">
        <v>25</v>
      </c>
      <c r="D1994" s="57" t="s">
        <v>4607</v>
      </c>
      <c r="E1994" s="57" t="s">
        <v>10</v>
      </c>
      <c r="F1994" s="57" t="s">
        <v>4608</v>
      </c>
    </row>
    <row r="1995" spans="1:6" x14ac:dyDescent="0.35">
      <c r="A1995" s="57" t="s">
        <v>4599</v>
      </c>
      <c r="B1995" s="57" t="s">
        <v>12</v>
      </c>
      <c r="C1995" s="57" t="s">
        <v>28</v>
      </c>
      <c r="D1995" s="57" t="s">
        <v>526</v>
      </c>
      <c r="E1995" s="57" t="s">
        <v>10</v>
      </c>
      <c r="F1995" s="57" t="s">
        <v>4609</v>
      </c>
    </row>
    <row r="1996" spans="1:6" x14ac:dyDescent="0.35">
      <c r="A1996" s="57" t="s">
        <v>4599</v>
      </c>
      <c r="B1996" s="57" t="s">
        <v>12</v>
      </c>
      <c r="C1996" s="57" t="s">
        <v>31</v>
      </c>
      <c r="D1996" s="57" t="s">
        <v>4610</v>
      </c>
      <c r="E1996" s="57" t="s">
        <v>10</v>
      </c>
      <c r="F1996" s="57" t="s">
        <v>4611</v>
      </c>
    </row>
    <row r="1997" spans="1:6" x14ac:dyDescent="0.35">
      <c r="A1997" s="57" t="s">
        <v>4599</v>
      </c>
      <c r="B1997" s="57" t="s">
        <v>12</v>
      </c>
      <c r="C1997" s="57" t="s">
        <v>34</v>
      </c>
      <c r="D1997" s="57" t="s">
        <v>47</v>
      </c>
      <c r="E1997" s="57" t="s">
        <v>10</v>
      </c>
      <c r="F1997" s="57" t="s">
        <v>4612</v>
      </c>
    </row>
    <row r="1998" spans="1:6" x14ac:dyDescent="0.35">
      <c r="A1998" s="57" t="s">
        <v>4599</v>
      </c>
      <c r="B1998" s="57" t="s">
        <v>12</v>
      </c>
      <c r="C1998" s="57" t="s">
        <v>37</v>
      </c>
      <c r="D1998" s="57" t="s">
        <v>127</v>
      </c>
      <c r="E1998" s="57" t="s">
        <v>10</v>
      </c>
      <c r="F1998" s="57" t="s">
        <v>4613</v>
      </c>
    </row>
    <row r="1999" spans="1:6" x14ac:dyDescent="0.35">
      <c r="A1999" s="57" t="s">
        <v>4599</v>
      </c>
      <c r="B1999" s="57" t="s">
        <v>49</v>
      </c>
      <c r="C1999" s="57" t="s">
        <v>4614</v>
      </c>
      <c r="D1999" s="57" t="s">
        <v>4615</v>
      </c>
      <c r="E1999" s="57" t="s">
        <v>10</v>
      </c>
      <c r="F1999" s="57" t="s">
        <v>4616</v>
      </c>
    </row>
    <row r="2000" spans="1:6" x14ac:dyDescent="0.35">
      <c r="A2000" s="57" t="s">
        <v>4599</v>
      </c>
      <c r="B2000" s="57" t="s">
        <v>49</v>
      </c>
      <c r="C2000" s="57" t="s">
        <v>494</v>
      </c>
      <c r="D2000" s="57" t="s">
        <v>4617</v>
      </c>
      <c r="E2000" s="57" t="s">
        <v>10</v>
      </c>
      <c r="F2000" s="57" t="s">
        <v>4618</v>
      </c>
    </row>
    <row r="2001" spans="1:6" x14ac:dyDescent="0.35">
      <c r="A2001" s="57" t="s">
        <v>4599</v>
      </c>
      <c r="B2001" s="57" t="s">
        <v>49</v>
      </c>
      <c r="C2001" s="57" t="s">
        <v>4619</v>
      </c>
      <c r="D2001" s="57" t="s">
        <v>4620</v>
      </c>
      <c r="E2001" s="57" t="s">
        <v>10</v>
      </c>
      <c r="F2001" s="57" t="s">
        <v>4621</v>
      </c>
    </row>
    <row r="2002" spans="1:6" x14ac:dyDescent="0.35">
      <c r="A2002" s="57" t="s">
        <v>4599</v>
      </c>
      <c r="B2002" s="57" t="s">
        <v>62</v>
      </c>
      <c r="C2002" s="57" t="s">
        <v>4622</v>
      </c>
      <c r="D2002" s="57" t="s">
        <v>4623</v>
      </c>
      <c r="E2002" s="57" t="s">
        <v>10</v>
      </c>
      <c r="F2002" s="57" t="s">
        <v>4624</v>
      </c>
    </row>
    <row r="2003" spans="1:6" x14ac:dyDescent="0.35">
      <c r="A2003" s="57" t="s">
        <v>4599</v>
      </c>
      <c r="B2003" s="57" t="s">
        <v>62</v>
      </c>
      <c r="C2003" s="57" t="s">
        <v>4625</v>
      </c>
      <c r="D2003" s="57" t="s">
        <v>4626</v>
      </c>
      <c r="E2003" s="57" t="s">
        <v>275</v>
      </c>
      <c r="F2003" s="57" t="s">
        <v>4627</v>
      </c>
    </row>
    <row r="2004" spans="1:6" x14ac:dyDescent="0.35">
      <c r="A2004" s="57" t="s">
        <v>4599</v>
      </c>
      <c r="B2004" s="57" t="s">
        <v>62</v>
      </c>
      <c r="C2004" s="57" t="s">
        <v>4628</v>
      </c>
      <c r="D2004" s="57" t="s">
        <v>4629</v>
      </c>
      <c r="E2004" s="57" t="s">
        <v>10</v>
      </c>
      <c r="F2004" s="57" t="s">
        <v>4630</v>
      </c>
    </row>
    <row r="2005" spans="1:6" x14ac:dyDescent="0.35">
      <c r="A2005" s="57" t="s">
        <v>4599</v>
      </c>
      <c r="B2005" s="57" t="s">
        <v>72</v>
      </c>
      <c r="C2005" s="57" t="s">
        <v>4631</v>
      </c>
      <c r="D2005" s="57" t="s">
        <v>4632</v>
      </c>
      <c r="E2005" s="57" t="s">
        <v>10</v>
      </c>
      <c r="F2005" s="57" t="s">
        <v>4633</v>
      </c>
    </row>
    <row r="2006" spans="1:6" x14ac:dyDescent="0.35">
      <c r="A2006" s="57" t="s">
        <v>4599</v>
      </c>
      <c r="B2006" s="57" t="s">
        <v>72</v>
      </c>
      <c r="C2006" s="57" t="s">
        <v>4634</v>
      </c>
      <c r="D2006" s="57" t="s">
        <v>4635</v>
      </c>
      <c r="E2006" s="57" t="s">
        <v>10</v>
      </c>
      <c r="F2006" s="57" t="s">
        <v>4636</v>
      </c>
    </row>
    <row r="2007" spans="1:6" x14ac:dyDescent="0.35">
      <c r="A2007" s="57" t="s">
        <v>4599</v>
      </c>
      <c r="B2007" s="57" t="s">
        <v>78</v>
      </c>
      <c r="C2007" s="57" t="s">
        <v>4227</v>
      </c>
      <c r="D2007" s="57" t="s">
        <v>4637</v>
      </c>
      <c r="E2007" s="57" t="s">
        <v>10</v>
      </c>
      <c r="F2007" s="57" t="s">
        <v>4638</v>
      </c>
    </row>
    <row r="2008" spans="1:6" x14ac:dyDescent="0.35">
      <c r="A2008" s="57" t="s">
        <v>4599</v>
      </c>
      <c r="B2008" s="57" t="s">
        <v>78</v>
      </c>
      <c r="C2008" s="57" t="s">
        <v>4639</v>
      </c>
      <c r="D2008" s="57" t="s">
        <v>4640</v>
      </c>
      <c r="E2008" s="57" t="s">
        <v>10</v>
      </c>
      <c r="F2008" s="57" t="s">
        <v>4641</v>
      </c>
    </row>
    <row r="2009" spans="1:6" x14ac:dyDescent="0.35">
      <c r="A2009" s="57" t="s">
        <v>4642</v>
      </c>
      <c r="B2009" s="57" t="s">
        <v>7</v>
      </c>
      <c r="C2009" s="57" t="s">
        <v>8</v>
      </c>
      <c r="D2009" s="57" t="s">
        <v>4643</v>
      </c>
      <c r="E2009" s="57" t="s">
        <v>10</v>
      </c>
      <c r="F2009" s="57" t="s">
        <v>4644</v>
      </c>
    </row>
    <row r="2010" spans="1:6" x14ac:dyDescent="0.35">
      <c r="A2010" s="57" t="s">
        <v>4642</v>
      </c>
      <c r="B2010" s="57" t="s">
        <v>12</v>
      </c>
      <c r="C2010" s="57" t="s">
        <v>13</v>
      </c>
      <c r="D2010" s="57" t="s">
        <v>4645</v>
      </c>
      <c r="E2010" s="57" t="s">
        <v>10</v>
      </c>
      <c r="F2010" s="57" t="s">
        <v>4646</v>
      </c>
    </row>
    <row r="2011" spans="1:6" x14ac:dyDescent="0.35">
      <c r="A2011" s="57" t="s">
        <v>4642</v>
      </c>
      <c r="B2011" s="57" t="s">
        <v>12</v>
      </c>
      <c r="C2011" s="57" t="s">
        <v>16</v>
      </c>
      <c r="D2011" s="57" t="s">
        <v>4647</v>
      </c>
      <c r="E2011" s="57" t="s">
        <v>10</v>
      </c>
      <c r="F2011" s="57" t="s">
        <v>4648</v>
      </c>
    </row>
    <row r="2012" spans="1:6" x14ac:dyDescent="0.35">
      <c r="A2012" s="57" t="s">
        <v>4642</v>
      </c>
      <c r="B2012" s="57" t="s">
        <v>12</v>
      </c>
      <c r="C2012" s="57" t="s">
        <v>19</v>
      </c>
      <c r="D2012" s="57" t="s">
        <v>93</v>
      </c>
      <c r="E2012" s="57" t="s">
        <v>10</v>
      </c>
      <c r="F2012" s="57" t="s">
        <v>4649</v>
      </c>
    </row>
    <row r="2013" spans="1:6" x14ac:dyDescent="0.35">
      <c r="A2013" s="57" t="s">
        <v>4642</v>
      </c>
      <c r="B2013" s="57" t="s">
        <v>12</v>
      </c>
      <c r="C2013" s="57" t="s">
        <v>22</v>
      </c>
      <c r="D2013" s="57" t="s">
        <v>4650</v>
      </c>
      <c r="E2013" s="57" t="s">
        <v>10</v>
      </c>
      <c r="F2013" s="57" t="s">
        <v>4651</v>
      </c>
    </row>
    <row r="2014" spans="1:6" x14ac:dyDescent="0.35">
      <c r="A2014" s="57" t="s">
        <v>4642</v>
      </c>
      <c r="B2014" s="57" t="s">
        <v>12</v>
      </c>
      <c r="C2014" s="57" t="s">
        <v>25</v>
      </c>
      <c r="D2014" s="57" t="s">
        <v>4652</v>
      </c>
      <c r="E2014" s="57" t="s">
        <v>10</v>
      </c>
      <c r="F2014" s="57" t="s">
        <v>4653</v>
      </c>
    </row>
    <row r="2015" spans="1:6" x14ac:dyDescent="0.35">
      <c r="A2015" s="57" t="s">
        <v>4642</v>
      </c>
      <c r="B2015" s="57" t="s">
        <v>12</v>
      </c>
      <c r="C2015" s="57" t="s">
        <v>28</v>
      </c>
      <c r="D2015" s="57" t="s">
        <v>4654</v>
      </c>
      <c r="E2015" s="57" t="s">
        <v>10</v>
      </c>
      <c r="F2015" s="57" t="s">
        <v>4655</v>
      </c>
    </row>
    <row r="2016" spans="1:6" x14ac:dyDescent="0.35">
      <c r="A2016" s="57" t="s">
        <v>4642</v>
      </c>
      <c r="B2016" s="57" t="s">
        <v>12</v>
      </c>
      <c r="C2016" s="57" t="s">
        <v>31</v>
      </c>
      <c r="D2016" s="57" t="s">
        <v>113</v>
      </c>
      <c r="E2016" s="57" t="s">
        <v>10</v>
      </c>
      <c r="F2016" s="57" t="s">
        <v>4656</v>
      </c>
    </row>
    <row r="2017" spans="1:6" x14ac:dyDescent="0.35">
      <c r="A2017" s="57" t="s">
        <v>4642</v>
      </c>
      <c r="B2017" s="57" t="s">
        <v>12</v>
      </c>
      <c r="C2017" s="57" t="s">
        <v>34</v>
      </c>
      <c r="D2017" s="57" t="s">
        <v>256</v>
      </c>
      <c r="E2017" s="57" t="s">
        <v>10</v>
      </c>
      <c r="F2017" s="57" t="s">
        <v>4657</v>
      </c>
    </row>
    <row r="2018" spans="1:6" x14ac:dyDescent="0.35">
      <c r="A2018" s="57" t="s">
        <v>4642</v>
      </c>
      <c r="B2018" s="57" t="s">
        <v>12</v>
      </c>
      <c r="C2018" s="57" t="s">
        <v>37</v>
      </c>
      <c r="D2018" s="57" t="s">
        <v>1035</v>
      </c>
      <c r="E2018" s="57" t="s">
        <v>10</v>
      </c>
      <c r="F2018" s="57" t="s">
        <v>4658</v>
      </c>
    </row>
    <row r="2019" spans="1:6" x14ac:dyDescent="0.35">
      <c r="A2019" s="57" t="s">
        <v>4642</v>
      </c>
      <c r="B2019" s="57" t="s">
        <v>12</v>
      </c>
      <c r="C2019" s="57" t="s">
        <v>40</v>
      </c>
      <c r="D2019" s="57" t="s">
        <v>2640</v>
      </c>
      <c r="E2019" s="57" t="s">
        <v>10</v>
      </c>
      <c r="F2019" s="57" t="s">
        <v>4659</v>
      </c>
    </row>
    <row r="2020" spans="1:6" x14ac:dyDescent="0.35">
      <c r="A2020" s="57" t="s">
        <v>4642</v>
      </c>
      <c r="B2020" s="57" t="s">
        <v>12</v>
      </c>
      <c r="C2020" s="57" t="s">
        <v>43</v>
      </c>
      <c r="D2020" s="57" t="s">
        <v>4660</v>
      </c>
      <c r="E2020" s="57" t="s">
        <v>10</v>
      </c>
      <c r="F2020" s="57" t="s">
        <v>4661</v>
      </c>
    </row>
    <row r="2021" spans="1:6" x14ac:dyDescent="0.35">
      <c r="A2021" s="57" t="s">
        <v>4642</v>
      </c>
      <c r="B2021" s="57" t="s">
        <v>12</v>
      </c>
      <c r="C2021" s="57" t="s">
        <v>46</v>
      </c>
      <c r="D2021" s="57" t="s">
        <v>259</v>
      </c>
      <c r="E2021" s="57" t="s">
        <v>10</v>
      </c>
      <c r="F2021" s="57" t="s">
        <v>4662</v>
      </c>
    </row>
    <row r="2022" spans="1:6" x14ac:dyDescent="0.35">
      <c r="A2022" s="57" t="s">
        <v>4642</v>
      </c>
      <c r="B2022" s="57" t="s">
        <v>49</v>
      </c>
      <c r="C2022" s="57" t="s">
        <v>4663</v>
      </c>
      <c r="D2022" s="57" t="s">
        <v>4664</v>
      </c>
      <c r="E2022" s="57" t="s">
        <v>10</v>
      </c>
      <c r="F2022" s="57" t="s">
        <v>4665</v>
      </c>
    </row>
    <row r="2023" spans="1:6" x14ac:dyDescent="0.35">
      <c r="A2023" s="57" t="s">
        <v>4642</v>
      </c>
      <c r="B2023" s="57" t="s">
        <v>49</v>
      </c>
      <c r="C2023" s="57" t="s">
        <v>3301</v>
      </c>
      <c r="D2023" s="57" t="s">
        <v>4666</v>
      </c>
      <c r="E2023" s="57" t="s">
        <v>10</v>
      </c>
      <c r="F2023" s="57" t="s">
        <v>4667</v>
      </c>
    </row>
    <row r="2024" spans="1:6" x14ac:dyDescent="0.35">
      <c r="A2024" s="57" t="s">
        <v>4642</v>
      </c>
      <c r="B2024" s="57" t="s">
        <v>49</v>
      </c>
      <c r="C2024" s="57" t="s">
        <v>4668</v>
      </c>
      <c r="D2024" s="57" t="s">
        <v>4669</v>
      </c>
      <c r="E2024" s="57" t="s">
        <v>10</v>
      </c>
      <c r="F2024" s="57" t="s">
        <v>4670</v>
      </c>
    </row>
    <row r="2025" spans="1:6" x14ac:dyDescent="0.35">
      <c r="A2025" s="57" t="s">
        <v>4642</v>
      </c>
      <c r="B2025" s="57" t="s">
        <v>49</v>
      </c>
      <c r="C2025" s="57" t="s">
        <v>4671</v>
      </c>
      <c r="D2025" s="57" t="s">
        <v>4672</v>
      </c>
      <c r="E2025" s="57" t="s">
        <v>275</v>
      </c>
      <c r="F2025" s="57" t="s">
        <v>4673</v>
      </c>
    </row>
    <row r="2026" spans="1:6" x14ac:dyDescent="0.35">
      <c r="A2026" s="57" t="s">
        <v>4642</v>
      </c>
      <c r="B2026" s="57" t="s">
        <v>49</v>
      </c>
      <c r="C2026" s="57" t="s">
        <v>4674</v>
      </c>
      <c r="D2026" s="57" t="s">
        <v>4675</v>
      </c>
      <c r="E2026" s="57" t="s">
        <v>10</v>
      </c>
      <c r="F2026" s="57" t="s">
        <v>4676</v>
      </c>
    </row>
    <row r="2027" spans="1:6" x14ac:dyDescent="0.35">
      <c r="A2027" s="57" t="s">
        <v>4642</v>
      </c>
      <c r="B2027" s="57" t="s">
        <v>49</v>
      </c>
      <c r="C2027" s="57" t="s">
        <v>4677</v>
      </c>
      <c r="D2027" s="57" t="s">
        <v>4678</v>
      </c>
      <c r="E2027" s="57" t="s">
        <v>10</v>
      </c>
      <c r="F2027" s="57" t="s">
        <v>4679</v>
      </c>
    </row>
    <row r="2028" spans="1:6" x14ac:dyDescent="0.35">
      <c r="A2028" s="57" t="s">
        <v>4642</v>
      </c>
      <c r="B2028" s="57" t="s">
        <v>62</v>
      </c>
      <c r="C2028" s="57" t="s">
        <v>4680</v>
      </c>
      <c r="D2028" s="57" t="s">
        <v>4681</v>
      </c>
      <c r="E2028" s="57" t="s">
        <v>275</v>
      </c>
      <c r="F2028" s="57" t="s">
        <v>4682</v>
      </c>
    </row>
    <row r="2029" spans="1:6" x14ac:dyDescent="0.35">
      <c r="A2029" s="57" t="s">
        <v>4642</v>
      </c>
      <c r="B2029" s="57" t="s">
        <v>62</v>
      </c>
      <c r="C2029" s="57" t="s">
        <v>4683</v>
      </c>
      <c r="D2029" s="57" t="s">
        <v>4684</v>
      </c>
      <c r="E2029" s="57" t="s">
        <v>10</v>
      </c>
      <c r="F2029" s="57" t="s">
        <v>4685</v>
      </c>
    </row>
    <row r="2030" spans="1:6" x14ac:dyDescent="0.35">
      <c r="A2030" s="57" t="s">
        <v>4642</v>
      </c>
      <c r="B2030" s="57" t="s">
        <v>62</v>
      </c>
      <c r="C2030" s="57" t="s">
        <v>4686</v>
      </c>
      <c r="D2030" s="57" t="s">
        <v>4687</v>
      </c>
      <c r="E2030" s="57" t="s">
        <v>275</v>
      </c>
      <c r="F2030" s="57" t="s">
        <v>4688</v>
      </c>
    </row>
    <row r="2031" spans="1:6" x14ac:dyDescent="0.35">
      <c r="A2031" s="57" t="s">
        <v>4642</v>
      </c>
      <c r="B2031" s="57" t="s">
        <v>62</v>
      </c>
      <c r="C2031" s="57" t="s">
        <v>4689</v>
      </c>
      <c r="D2031" s="57" t="s">
        <v>4690</v>
      </c>
      <c r="E2031" s="57" t="s">
        <v>10</v>
      </c>
      <c r="F2031" s="57" t="s">
        <v>4691</v>
      </c>
    </row>
    <row r="2032" spans="1:6" x14ac:dyDescent="0.35">
      <c r="A2032" s="57" t="s">
        <v>4642</v>
      </c>
      <c r="B2032" s="57" t="s">
        <v>72</v>
      </c>
      <c r="C2032" s="57" t="s">
        <v>4692</v>
      </c>
      <c r="D2032" s="57" t="s">
        <v>4693</v>
      </c>
      <c r="E2032" s="57" t="s">
        <v>10</v>
      </c>
      <c r="F2032" s="57" t="s">
        <v>4694</v>
      </c>
    </row>
    <row r="2033" spans="1:6" x14ac:dyDescent="0.35">
      <c r="A2033" s="57" t="s">
        <v>4642</v>
      </c>
      <c r="B2033" s="57" t="s">
        <v>72</v>
      </c>
      <c r="C2033" s="57" t="s">
        <v>4695</v>
      </c>
      <c r="D2033" s="57" t="s">
        <v>4696</v>
      </c>
      <c r="E2033" s="57" t="s">
        <v>10</v>
      </c>
      <c r="F2033" s="57" t="s">
        <v>4697</v>
      </c>
    </row>
    <row r="2034" spans="1:6" x14ac:dyDescent="0.35">
      <c r="A2034" s="57" t="s">
        <v>4642</v>
      </c>
      <c r="B2034" s="57" t="s">
        <v>78</v>
      </c>
      <c r="C2034" s="57" t="s">
        <v>4698</v>
      </c>
      <c r="D2034" s="57" t="s">
        <v>4699</v>
      </c>
      <c r="E2034" s="57" t="s">
        <v>275</v>
      </c>
      <c r="F2034" s="57" t="s">
        <v>4700</v>
      </c>
    </row>
    <row r="2035" spans="1:6" x14ac:dyDescent="0.35">
      <c r="A2035" s="57" t="s">
        <v>4701</v>
      </c>
      <c r="B2035" s="57" t="s">
        <v>7</v>
      </c>
      <c r="C2035" s="57" t="s">
        <v>8</v>
      </c>
      <c r="D2035" s="57" t="s">
        <v>4702</v>
      </c>
      <c r="E2035" s="57" t="s">
        <v>10</v>
      </c>
      <c r="F2035" s="57" t="s">
        <v>4703</v>
      </c>
    </row>
    <row r="2036" spans="1:6" x14ac:dyDescent="0.35">
      <c r="A2036" s="57" t="s">
        <v>4701</v>
      </c>
      <c r="B2036" s="57" t="s">
        <v>12</v>
      </c>
      <c r="C2036" s="57" t="s">
        <v>13</v>
      </c>
      <c r="D2036" s="57" t="s">
        <v>598</v>
      </c>
      <c r="E2036" s="57" t="s">
        <v>10</v>
      </c>
      <c r="F2036" s="57" t="s">
        <v>4704</v>
      </c>
    </row>
    <row r="2037" spans="1:6" x14ac:dyDescent="0.35">
      <c r="A2037" s="57" t="s">
        <v>4701</v>
      </c>
      <c r="B2037" s="57" t="s">
        <v>12</v>
      </c>
      <c r="C2037" s="57" t="s">
        <v>16</v>
      </c>
      <c r="D2037" s="57" t="s">
        <v>4705</v>
      </c>
      <c r="E2037" s="57" t="s">
        <v>10</v>
      </c>
      <c r="F2037" s="57" t="s">
        <v>4706</v>
      </c>
    </row>
    <row r="2038" spans="1:6" x14ac:dyDescent="0.35">
      <c r="A2038" s="57" t="s">
        <v>4701</v>
      </c>
      <c r="B2038" s="57" t="s">
        <v>12</v>
      </c>
      <c r="C2038" s="57" t="s">
        <v>19</v>
      </c>
      <c r="D2038" s="57" t="s">
        <v>4707</v>
      </c>
      <c r="E2038" s="57" t="s">
        <v>10</v>
      </c>
      <c r="F2038" s="57" t="s">
        <v>4708</v>
      </c>
    </row>
    <row r="2039" spans="1:6" x14ac:dyDescent="0.35">
      <c r="A2039" s="57" t="s">
        <v>4701</v>
      </c>
      <c r="B2039" s="57" t="s">
        <v>12</v>
      </c>
      <c r="C2039" s="57" t="s">
        <v>22</v>
      </c>
      <c r="D2039" s="57" t="s">
        <v>4709</v>
      </c>
      <c r="E2039" s="57" t="s">
        <v>10</v>
      </c>
      <c r="F2039" s="57" t="s">
        <v>4710</v>
      </c>
    </row>
    <row r="2040" spans="1:6" x14ac:dyDescent="0.35">
      <c r="A2040" s="57" t="s">
        <v>4701</v>
      </c>
      <c r="B2040" s="57" t="s">
        <v>12</v>
      </c>
      <c r="C2040" s="57" t="s">
        <v>25</v>
      </c>
      <c r="D2040" s="57" t="s">
        <v>4711</v>
      </c>
      <c r="E2040" s="57" t="s">
        <v>10</v>
      </c>
      <c r="F2040" s="57" t="s">
        <v>4712</v>
      </c>
    </row>
    <row r="2041" spans="1:6" x14ac:dyDescent="0.35">
      <c r="A2041" s="57" t="s">
        <v>4701</v>
      </c>
      <c r="B2041" s="57" t="s">
        <v>12</v>
      </c>
      <c r="C2041" s="57" t="s">
        <v>28</v>
      </c>
      <c r="D2041" s="57" t="s">
        <v>1027</v>
      </c>
      <c r="E2041" s="57" t="s">
        <v>10</v>
      </c>
      <c r="F2041" s="57" t="s">
        <v>4713</v>
      </c>
    </row>
    <row r="2042" spans="1:6" x14ac:dyDescent="0.35">
      <c r="A2042" s="57" t="s">
        <v>4701</v>
      </c>
      <c r="B2042" s="57" t="s">
        <v>12</v>
      </c>
      <c r="C2042" s="57" t="s">
        <v>31</v>
      </c>
      <c r="D2042" s="57" t="s">
        <v>93</v>
      </c>
      <c r="E2042" s="57" t="s">
        <v>10</v>
      </c>
      <c r="F2042" s="57" t="s">
        <v>4714</v>
      </c>
    </row>
    <row r="2043" spans="1:6" x14ac:dyDescent="0.35">
      <c r="A2043" s="57" t="s">
        <v>4701</v>
      </c>
      <c r="B2043" s="57" t="s">
        <v>12</v>
      </c>
      <c r="C2043" s="57" t="s">
        <v>34</v>
      </c>
      <c r="D2043" s="57" t="s">
        <v>23</v>
      </c>
      <c r="E2043" s="57" t="s">
        <v>10</v>
      </c>
      <c r="F2043" s="57" t="s">
        <v>4715</v>
      </c>
    </row>
    <row r="2044" spans="1:6" x14ac:dyDescent="0.35">
      <c r="A2044" s="57" t="s">
        <v>4701</v>
      </c>
      <c r="B2044" s="57" t="s">
        <v>12</v>
      </c>
      <c r="C2044" s="57" t="s">
        <v>37</v>
      </c>
      <c r="D2044" s="57" t="s">
        <v>4716</v>
      </c>
      <c r="E2044" s="57" t="s">
        <v>10</v>
      </c>
      <c r="F2044" s="57" t="s">
        <v>4717</v>
      </c>
    </row>
    <row r="2045" spans="1:6" x14ac:dyDescent="0.35">
      <c r="A2045" s="57" t="s">
        <v>4701</v>
      </c>
      <c r="B2045" s="57" t="s">
        <v>49</v>
      </c>
      <c r="C2045" s="57" t="s">
        <v>4718</v>
      </c>
      <c r="D2045" s="57" t="s">
        <v>4719</v>
      </c>
      <c r="E2045" s="57" t="s">
        <v>10</v>
      </c>
      <c r="F2045" s="57" t="s">
        <v>4720</v>
      </c>
    </row>
    <row r="2046" spans="1:6" x14ac:dyDescent="0.35">
      <c r="A2046" s="57" t="s">
        <v>4701</v>
      </c>
      <c r="B2046" s="57" t="s">
        <v>49</v>
      </c>
      <c r="C2046" s="57" t="s">
        <v>4721</v>
      </c>
      <c r="D2046" s="57" t="s">
        <v>4722</v>
      </c>
      <c r="E2046" s="57" t="s">
        <v>10</v>
      </c>
      <c r="F2046" s="57" t="s">
        <v>4723</v>
      </c>
    </row>
    <row r="2047" spans="1:6" x14ac:dyDescent="0.35">
      <c r="A2047" s="57" t="s">
        <v>4701</v>
      </c>
      <c r="B2047" s="57" t="s">
        <v>49</v>
      </c>
      <c r="C2047" s="57" t="s">
        <v>4724</v>
      </c>
      <c r="D2047" s="57" t="s">
        <v>4725</v>
      </c>
      <c r="E2047" s="57" t="s">
        <v>10</v>
      </c>
      <c r="F2047" s="57" t="s">
        <v>4726</v>
      </c>
    </row>
    <row r="2048" spans="1:6" x14ac:dyDescent="0.35">
      <c r="A2048" s="57" t="s">
        <v>4701</v>
      </c>
      <c r="B2048" s="57" t="s">
        <v>49</v>
      </c>
      <c r="C2048" s="57" t="s">
        <v>4727</v>
      </c>
      <c r="D2048" s="57" t="s">
        <v>4728</v>
      </c>
      <c r="E2048" s="57" t="s">
        <v>10</v>
      </c>
      <c r="F2048" s="57" t="s">
        <v>4729</v>
      </c>
    </row>
    <row r="2049" spans="1:6" x14ac:dyDescent="0.35">
      <c r="A2049" s="57" t="s">
        <v>4701</v>
      </c>
      <c r="B2049" s="57" t="s">
        <v>49</v>
      </c>
      <c r="C2049" s="57" t="s">
        <v>4730</v>
      </c>
      <c r="D2049" s="57" t="s">
        <v>4731</v>
      </c>
      <c r="E2049" s="57" t="s">
        <v>10</v>
      </c>
      <c r="F2049" s="57" t="s">
        <v>4732</v>
      </c>
    </row>
    <row r="2050" spans="1:6" x14ac:dyDescent="0.35">
      <c r="A2050" s="57" t="s">
        <v>4701</v>
      </c>
      <c r="B2050" s="57" t="s">
        <v>49</v>
      </c>
      <c r="C2050" s="57" t="s">
        <v>4733</v>
      </c>
      <c r="D2050" s="57" t="s">
        <v>4734</v>
      </c>
      <c r="E2050" s="57" t="s">
        <v>10</v>
      </c>
      <c r="F2050" s="57" t="s">
        <v>4735</v>
      </c>
    </row>
    <row r="2051" spans="1:6" x14ac:dyDescent="0.35">
      <c r="A2051" s="57" t="s">
        <v>4701</v>
      </c>
      <c r="B2051" s="57" t="s">
        <v>49</v>
      </c>
      <c r="C2051" s="57" t="s">
        <v>4736</v>
      </c>
      <c r="D2051" s="57" t="s">
        <v>4737</v>
      </c>
      <c r="E2051" s="57" t="s">
        <v>10</v>
      </c>
      <c r="F2051" s="57" t="s">
        <v>4738</v>
      </c>
    </row>
    <row r="2052" spans="1:6" x14ac:dyDescent="0.35">
      <c r="A2052" s="57" t="s">
        <v>4701</v>
      </c>
      <c r="B2052" s="57" t="s">
        <v>62</v>
      </c>
      <c r="C2052" s="57" t="s">
        <v>4739</v>
      </c>
      <c r="D2052" s="57" t="s">
        <v>4740</v>
      </c>
      <c r="E2052" s="57" t="s">
        <v>10</v>
      </c>
      <c r="F2052" s="57" t="s">
        <v>4741</v>
      </c>
    </row>
    <row r="2053" spans="1:6" x14ac:dyDescent="0.35">
      <c r="A2053" s="57" t="s">
        <v>4701</v>
      </c>
      <c r="B2053" s="57" t="s">
        <v>62</v>
      </c>
      <c r="C2053" s="57" t="s">
        <v>4742</v>
      </c>
      <c r="D2053" s="57" t="s">
        <v>4743</v>
      </c>
      <c r="E2053" s="57" t="s">
        <v>10</v>
      </c>
      <c r="F2053" s="57" t="s">
        <v>4744</v>
      </c>
    </row>
    <row r="2054" spans="1:6" x14ac:dyDescent="0.35">
      <c r="A2054" s="57" t="s">
        <v>4701</v>
      </c>
      <c r="B2054" s="57" t="s">
        <v>72</v>
      </c>
      <c r="C2054" s="57" t="s">
        <v>4745</v>
      </c>
      <c r="D2054" s="57" t="s">
        <v>4746</v>
      </c>
      <c r="E2054" s="57" t="s">
        <v>10</v>
      </c>
      <c r="F2054" s="57" t="s">
        <v>4747</v>
      </c>
    </row>
    <row r="2055" spans="1:6" x14ac:dyDescent="0.35">
      <c r="A2055" s="57" t="s">
        <v>4701</v>
      </c>
      <c r="B2055" s="57" t="s">
        <v>78</v>
      </c>
      <c r="C2055" s="57" t="s">
        <v>4748</v>
      </c>
      <c r="D2055" s="57" t="s">
        <v>4749</v>
      </c>
      <c r="E2055" s="57" t="s">
        <v>10</v>
      </c>
      <c r="F2055" s="57" t="s">
        <v>4750</v>
      </c>
    </row>
    <row r="2056" spans="1:6" x14ac:dyDescent="0.35">
      <c r="A2056" s="57" t="s">
        <v>4751</v>
      </c>
      <c r="B2056" s="57" t="s">
        <v>7</v>
      </c>
      <c r="C2056" s="57" t="s">
        <v>8</v>
      </c>
      <c r="D2056" s="57" t="s">
        <v>4752</v>
      </c>
      <c r="E2056" s="57" t="s">
        <v>10</v>
      </c>
      <c r="F2056" s="57" t="s">
        <v>4753</v>
      </c>
    </row>
    <row r="2057" spans="1:6" x14ac:dyDescent="0.35">
      <c r="A2057" s="57" t="s">
        <v>4751</v>
      </c>
      <c r="B2057" s="57" t="s">
        <v>12</v>
      </c>
      <c r="C2057" s="57" t="s">
        <v>13</v>
      </c>
      <c r="D2057" s="57" t="s">
        <v>4754</v>
      </c>
      <c r="E2057" s="57" t="s">
        <v>10</v>
      </c>
      <c r="F2057" s="57" t="s">
        <v>4755</v>
      </c>
    </row>
    <row r="2058" spans="1:6" x14ac:dyDescent="0.35">
      <c r="A2058" s="57" t="s">
        <v>4751</v>
      </c>
      <c r="B2058" s="57" t="s">
        <v>12</v>
      </c>
      <c r="C2058" s="57" t="s">
        <v>16</v>
      </c>
      <c r="D2058" s="57" t="s">
        <v>4756</v>
      </c>
      <c r="E2058" s="57" t="s">
        <v>10</v>
      </c>
      <c r="F2058" s="57" t="s">
        <v>4757</v>
      </c>
    </row>
    <row r="2059" spans="1:6" x14ac:dyDescent="0.35">
      <c r="A2059" s="57" t="s">
        <v>4751</v>
      </c>
      <c r="B2059" s="57" t="s">
        <v>12</v>
      </c>
      <c r="C2059" s="57" t="s">
        <v>19</v>
      </c>
      <c r="D2059" s="57" t="s">
        <v>23</v>
      </c>
      <c r="E2059" s="57" t="s">
        <v>10</v>
      </c>
      <c r="F2059" s="57" t="s">
        <v>4758</v>
      </c>
    </row>
    <row r="2060" spans="1:6" x14ac:dyDescent="0.35">
      <c r="A2060" s="57" t="s">
        <v>4751</v>
      </c>
      <c r="B2060" s="57" t="s">
        <v>12</v>
      </c>
      <c r="C2060" s="57" t="s">
        <v>22</v>
      </c>
      <c r="D2060" s="57" t="s">
        <v>113</v>
      </c>
      <c r="E2060" s="57" t="s">
        <v>10</v>
      </c>
      <c r="F2060" s="57" t="s">
        <v>4759</v>
      </c>
    </row>
    <row r="2061" spans="1:6" x14ac:dyDescent="0.35">
      <c r="A2061" s="57" t="s">
        <v>4751</v>
      </c>
      <c r="B2061" s="57" t="s">
        <v>12</v>
      </c>
      <c r="C2061" s="57" t="s">
        <v>25</v>
      </c>
      <c r="D2061" s="57" t="s">
        <v>607</v>
      </c>
      <c r="E2061" s="57" t="s">
        <v>10</v>
      </c>
      <c r="F2061" s="57" t="s">
        <v>4760</v>
      </c>
    </row>
    <row r="2062" spans="1:6" x14ac:dyDescent="0.35">
      <c r="A2062" s="57" t="s">
        <v>4751</v>
      </c>
      <c r="B2062" s="57" t="s">
        <v>12</v>
      </c>
      <c r="C2062" s="57" t="s">
        <v>28</v>
      </c>
      <c r="D2062" s="57" t="s">
        <v>259</v>
      </c>
      <c r="E2062" s="57" t="s">
        <v>10</v>
      </c>
      <c r="F2062" s="57" t="s">
        <v>4761</v>
      </c>
    </row>
    <row r="2063" spans="1:6" x14ac:dyDescent="0.35">
      <c r="A2063" s="57" t="s">
        <v>4751</v>
      </c>
      <c r="B2063" s="57" t="s">
        <v>49</v>
      </c>
      <c r="C2063" s="57" t="s">
        <v>4762</v>
      </c>
      <c r="D2063" s="57" t="s">
        <v>4763</v>
      </c>
      <c r="E2063" s="57" t="s">
        <v>10</v>
      </c>
      <c r="F2063" s="57" t="s">
        <v>4764</v>
      </c>
    </row>
    <row r="2064" spans="1:6" x14ac:dyDescent="0.35">
      <c r="A2064" s="57" t="s">
        <v>4751</v>
      </c>
      <c r="B2064" s="57" t="s">
        <v>49</v>
      </c>
      <c r="C2064" s="57" t="s">
        <v>4765</v>
      </c>
      <c r="D2064" s="57" t="s">
        <v>4766</v>
      </c>
      <c r="E2064" s="57" t="s">
        <v>10</v>
      </c>
      <c r="F2064" s="57" t="s">
        <v>4767</v>
      </c>
    </row>
    <row r="2065" spans="1:6" x14ac:dyDescent="0.35">
      <c r="A2065" s="57" t="s">
        <v>4751</v>
      </c>
      <c r="B2065" s="57" t="s">
        <v>62</v>
      </c>
      <c r="C2065" s="57" t="s">
        <v>4768</v>
      </c>
      <c r="D2065" s="57" t="s">
        <v>4769</v>
      </c>
      <c r="E2065" s="57" t="s">
        <v>10</v>
      </c>
      <c r="F2065" s="57" t="s">
        <v>4770</v>
      </c>
    </row>
    <row r="2066" spans="1:6" x14ac:dyDescent="0.35">
      <c r="A2066" s="57" t="s">
        <v>4751</v>
      </c>
      <c r="B2066" s="57" t="s">
        <v>72</v>
      </c>
      <c r="C2066" s="57" t="s">
        <v>4771</v>
      </c>
      <c r="D2066" s="57" t="s">
        <v>4772</v>
      </c>
      <c r="E2066" s="57" t="s">
        <v>10</v>
      </c>
      <c r="F2066" s="57" t="s">
        <v>4773</v>
      </c>
    </row>
    <row r="2067" spans="1:6" x14ac:dyDescent="0.35">
      <c r="A2067" s="57" t="s">
        <v>4774</v>
      </c>
      <c r="B2067" s="57" t="s">
        <v>7</v>
      </c>
      <c r="C2067" s="57" t="s">
        <v>8</v>
      </c>
      <c r="D2067" s="57" t="s">
        <v>4775</v>
      </c>
      <c r="E2067" s="57" t="s">
        <v>10</v>
      </c>
      <c r="F2067" s="57" t="s">
        <v>4776</v>
      </c>
    </row>
    <row r="2068" spans="1:6" x14ac:dyDescent="0.35">
      <c r="A2068" s="57" t="s">
        <v>4774</v>
      </c>
      <c r="B2068" s="57" t="s">
        <v>12</v>
      </c>
      <c r="C2068" s="57" t="s">
        <v>13</v>
      </c>
      <c r="D2068" s="57" t="s">
        <v>951</v>
      </c>
      <c r="E2068" s="57" t="s">
        <v>10</v>
      </c>
      <c r="F2068" s="57" t="s">
        <v>4777</v>
      </c>
    </row>
    <row r="2069" spans="1:6" x14ac:dyDescent="0.35">
      <c r="A2069" s="57" t="s">
        <v>4774</v>
      </c>
      <c r="B2069" s="57" t="s">
        <v>12</v>
      </c>
      <c r="C2069" s="57" t="s">
        <v>16</v>
      </c>
      <c r="D2069" s="57" t="s">
        <v>93</v>
      </c>
      <c r="E2069" s="57" t="s">
        <v>10</v>
      </c>
      <c r="F2069" s="57" t="s">
        <v>4778</v>
      </c>
    </row>
    <row r="2070" spans="1:6" x14ac:dyDescent="0.35">
      <c r="A2070" s="57" t="s">
        <v>4774</v>
      </c>
      <c r="B2070" s="57" t="s">
        <v>12</v>
      </c>
      <c r="C2070" s="57" t="s">
        <v>19</v>
      </c>
      <c r="D2070" s="57" t="s">
        <v>4779</v>
      </c>
      <c r="E2070" s="57" t="s">
        <v>10</v>
      </c>
      <c r="F2070" s="57" t="s">
        <v>4780</v>
      </c>
    </row>
    <row r="2071" spans="1:6" x14ac:dyDescent="0.35">
      <c r="A2071" s="57" t="s">
        <v>4774</v>
      </c>
      <c r="B2071" s="57" t="s">
        <v>12</v>
      </c>
      <c r="C2071" s="57" t="s">
        <v>22</v>
      </c>
      <c r="D2071" s="57" t="s">
        <v>111</v>
      </c>
      <c r="E2071" s="57" t="s">
        <v>10</v>
      </c>
      <c r="F2071" s="57" t="s">
        <v>4781</v>
      </c>
    </row>
    <row r="2072" spans="1:6" x14ac:dyDescent="0.35">
      <c r="A2072" s="57" t="s">
        <v>4774</v>
      </c>
      <c r="B2072" s="57" t="s">
        <v>12</v>
      </c>
      <c r="C2072" s="57" t="s">
        <v>25</v>
      </c>
      <c r="D2072" s="57" t="s">
        <v>3762</v>
      </c>
      <c r="E2072" s="57" t="s">
        <v>10</v>
      </c>
      <c r="F2072" s="57" t="s">
        <v>4782</v>
      </c>
    </row>
    <row r="2073" spans="1:6" x14ac:dyDescent="0.35">
      <c r="A2073" s="57" t="s">
        <v>4774</v>
      </c>
      <c r="B2073" s="57" t="s">
        <v>12</v>
      </c>
      <c r="C2073" s="57" t="s">
        <v>28</v>
      </c>
      <c r="D2073" s="57" t="s">
        <v>4783</v>
      </c>
      <c r="E2073" s="57" t="s">
        <v>10</v>
      </c>
      <c r="F2073" s="57" t="s">
        <v>4784</v>
      </c>
    </row>
    <row r="2074" spans="1:6" x14ac:dyDescent="0.35">
      <c r="A2074" s="57" t="s">
        <v>4774</v>
      </c>
      <c r="B2074" s="57" t="s">
        <v>12</v>
      </c>
      <c r="C2074" s="57" t="s">
        <v>31</v>
      </c>
      <c r="D2074" s="57" t="s">
        <v>2414</v>
      </c>
      <c r="E2074" s="57" t="s">
        <v>10</v>
      </c>
      <c r="F2074" s="57" t="s">
        <v>4785</v>
      </c>
    </row>
    <row r="2075" spans="1:6" x14ac:dyDescent="0.35">
      <c r="A2075" s="57" t="s">
        <v>4774</v>
      </c>
      <c r="B2075" s="57" t="s">
        <v>12</v>
      </c>
      <c r="C2075" s="57" t="s">
        <v>34</v>
      </c>
      <c r="D2075" s="57" t="s">
        <v>420</v>
      </c>
      <c r="E2075" s="57" t="s">
        <v>10</v>
      </c>
      <c r="F2075" s="57" t="s">
        <v>4786</v>
      </c>
    </row>
    <row r="2076" spans="1:6" x14ac:dyDescent="0.35">
      <c r="A2076" s="57" t="s">
        <v>4774</v>
      </c>
      <c r="B2076" s="57" t="s">
        <v>12</v>
      </c>
      <c r="C2076" s="57" t="s">
        <v>37</v>
      </c>
      <c r="D2076" s="57" t="s">
        <v>41</v>
      </c>
      <c r="E2076" s="57" t="s">
        <v>10</v>
      </c>
      <c r="F2076" s="57" t="s">
        <v>4787</v>
      </c>
    </row>
    <row r="2077" spans="1:6" x14ac:dyDescent="0.35">
      <c r="A2077" s="57" t="s">
        <v>4774</v>
      </c>
      <c r="B2077" s="57" t="s">
        <v>12</v>
      </c>
      <c r="C2077" s="57" t="s">
        <v>40</v>
      </c>
      <c r="D2077" s="57" t="s">
        <v>44</v>
      </c>
      <c r="E2077" s="57" t="s">
        <v>10</v>
      </c>
      <c r="F2077" s="57" t="s">
        <v>4788</v>
      </c>
    </row>
    <row r="2078" spans="1:6" x14ac:dyDescent="0.35">
      <c r="A2078" s="57" t="s">
        <v>4774</v>
      </c>
      <c r="B2078" s="57" t="s">
        <v>12</v>
      </c>
      <c r="C2078" s="57" t="s">
        <v>43</v>
      </c>
      <c r="D2078" s="57" t="s">
        <v>47</v>
      </c>
      <c r="E2078" s="57" t="s">
        <v>10</v>
      </c>
      <c r="F2078" s="57" t="s">
        <v>4789</v>
      </c>
    </row>
    <row r="2079" spans="1:6" x14ac:dyDescent="0.35">
      <c r="A2079" s="57" t="s">
        <v>4774</v>
      </c>
      <c r="B2079" s="57" t="s">
        <v>12</v>
      </c>
      <c r="C2079" s="57" t="s">
        <v>46</v>
      </c>
      <c r="D2079" s="57" t="s">
        <v>127</v>
      </c>
      <c r="E2079" s="57" t="s">
        <v>10</v>
      </c>
      <c r="F2079" s="57" t="s">
        <v>4790</v>
      </c>
    </row>
    <row r="2080" spans="1:6" x14ac:dyDescent="0.35">
      <c r="A2080" s="57" t="s">
        <v>4774</v>
      </c>
      <c r="B2080" s="57" t="s">
        <v>12</v>
      </c>
      <c r="C2080" s="57" t="s">
        <v>108</v>
      </c>
      <c r="D2080" s="57" t="s">
        <v>4791</v>
      </c>
      <c r="E2080" s="57" t="s">
        <v>10</v>
      </c>
      <c r="F2080" s="57" t="s">
        <v>4792</v>
      </c>
    </row>
    <row r="2081" spans="1:6" x14ac:dyDescent="0.35">
      <c r="A2081" s="57" t="s">
        <v>4774</v>
      </c>
      <c r="B2081" s="57" t="s">
        <v>49</v>
      </c>
      <c r="C2081" s="57" t="s">
        <v>2436</v>
      </c>
      <c r="D2081" s="57" t="s">
        <v>4793</v>
      </c>
      <c r="E2081" s="57" t="s">
        <v>10</v>
      </c>
      <c r="F2081" s="57" t="s">
        <v>4794</v>
      </c>
    </row>
    <row r="2082" spans="1:6" x14ac:dyDescent="0.35">
      <c r="A2082" s="57" t="s">
        <v>4774</v>
      </c>
      <c r="B2082" s="57" t="s">
        <v>49</v>
      </c>
      <c r="C2082" s="57" t="s">
        <v>2202</v>
      </c>
      <c r="D2082" s="57" t="s">
        <v>4795</v>
      </c>
      <c r="E2082" s="57" t="s">
        <v>10</v>
      </c>
      <c r="F2082" s="57" t="s">
        <v>4796</v>
      </c>
    </row>
    <row r="2083" spans="1:6" x14ac:dyDescent="0.35">
      <c r="A2083" s="57" t="s">
        <v>4774</v>
      </c>
      <c r="B2083" s="57" t="s">
        <v>49</v>
      </c>
      <c r="C2083" s="57" t="s">
        <v>3304</v>
      </c>
      <c r="D2083" s="57" t="s">
        <v>4797</v>
      </c>
      <c r="E2083" s="57" t="s">
        <v>10</v>
      </c>
      <c r="F2083" s="57" t="s">
        <v>4798</v>
      </c>
    </row>
    <row r="2084" spans="1:6" x14ac:dyDescent="0.35">
      <c r="A2084" s="57" t="s">
        <v>4774</v>
      </c>
      <c r="B2084" s="57" t="s">
        <v>49</v>
      </c>
      <c r="C2084" s="57" t="s">
        <v>4799</v>
      </c>
      <c r="D2084" s="57" t="s">
        <v>4800</v>
      </c>
      <c r="E2084" s="57" t="s">
        <v>10</v>
      </c>
      <c r="F2084" s="57" t="s">
        <v>4801</v>
      </c>
    </row>
    <row r="2085" spans="1:6" x14ac:dyDescent="0.35">
      <c r="A2085" s="57" t="s">
        <v>4774</v>
      </c>
      <c r="B2085" s="57" t="s">
        <v>49</v>
      </c>
      <c r="C2085" s="57" t="s">
        <v>4116</v>
      </c>
      <c r="D2085" s="57" t="s">
        <v>4802</v>
      </c>
      <c r="E2085" s="57" t="s">
        <v>10</v>
      </c>
      <c r="F2085" s="57" t="s">
        <v>4803</v>
      </c>
    </row>
    <row r="2086" spans="1:6" x14ac:dyDescent="0.35">
      <c r="A2086" s="57" t="s">
        <v>4774</v>
      </c>
      <c r="B2086" s="57" t="s">
        <v>49</v>
      </c>
      <c r="C2086" s="57" t="s">
        <v>3969</v>
      </c>
      <c r="D2086" s="57" t="s">
        <v>4804</v>
      </c>
      <c r="E2086" s="57" t="s">
        <v>10</v>
      </c>
      <c r="F2086" s="57" t="s">
        <v>4805</v>
      </c>
    </row>
    <row r="2087" spans="1:6" x14ac:dyDescent="0.35">
      <c r="A2087" s="57" t="s">
        <v>4774</v>
      </c>
      <c r="B2087" s="57" t="s">
        <v>62</v>
      </c>
      <c r="C2087" s="57" t="s">
        <v>4806</v>
      </c>
      <c r="D2087" s="57" t="s">
        <v>4807</v>
      </c>
      <c r="E2087" s="57" t="s">
        <v>10</v>
      </c>
      <c r="F2087" s="57" t="s">
        <v>4808</v>
      </c>
    </row>
    <row r="2088" spans="1:6" x14ac:dyDescent="0.35">
      <c r="A2088" s="57" t="s">
        <v>4774</v>
      </c>
      <c r="B2088" s="57" t="s">
        <v>62</v>
      </c>
      <c r="C2088" s="57" t="s">
        <v>4809</v>
      </c>
      <c r="D2088" s="57" t="s">
        <v>4810</v>
      </c>
      <c r="E2088" s="57" t="s">
        <v>10</v>
      </c>
      <c r="F2088" s="57" t="s">
        <v>4811</v>
      </c>
    </row>
    <row r="2089" spans="1:6" x14ac:dyDescent="0.35">
      <c r="A2089" s="57" t="s">
        <v>4774</v>
      </c>
      <c r="B2089" s="57" t="s">
        <v>62</v>
      </c>
      <c r="C2089" s="57" t="s">
        <v>4812</v>
      </c>
      <c r="D2089" s="57" t="s">
        <v>4813</v>
      </c>
      <c r="E2089" s="57" t="s">
        <v>10</v>
      </c>
      <c r="F2089" s="57" t="s">
        <v>4814</v>
      </c>
    </row>
    <row r="2090" spans="1:6" x14ac:dyDescent="0.35">
      <c r="A2090" s="57" t="s">
        <v>4774</v>
      </c>
      <c r="B2090" s="57" t="s">
        <v>72</v>
      </c>
      <c r="C2090" s="57" t="s">
        <v>4815</v>
      </c>
      <c r="D2090" s="57" t="s">
        <v>4816</v>
      </c>
      <c r="E2090" s="57" t="s">
        <v>10</v>
      </c>
      <c r="F2090" s="57" t="s">
        <v>4817</v>
      </c>
    </row>
    <row r="2091" spans="1:6" x14ac:dyDescent="0.35">
      <c r="A2091" s="57" t="s">
        <v>4774</v>
      </c>
      <c r="B2091" s="57" t="s">
        <v>72</v>
      </c>
      <c r="C2091" s="57" t="s">
        <v>4818</v>
      </c>
      <c r="D2091" s="57" t="s">
        <v>4819</v>
      </c>
      <c r="E2091" s="57" t="s">
        <v>10</v>
      </c>
      <c r="F2091" s="57" t="s">
        <v>4820</v>
      </c>
    </row>
    <row r="2092" spans="1:6" x14ac:dyDescent="0.35">
      <c r="A2092" s="57" t="s">
        <v>4774</v>
      </c>
      <c r="B2092" s="57" t="s">
        <v>78</v>
      </c>
      <c r="C2092" s="57" t="s">
        <v>4821</v>
      </c>
      <c r="D2092" s="57" t="s">
        <v>4822</v>
      </c>
      <c r="E2092" s="57" t="s">
        <v>10</v>
      </c>
      <c r="F2092" s="57" t="s">
        <v>4823</v>
      </c>
    </row>
    <row r="2093" spans="1:6" x14ac:dyDescent="0.35">
      <c r="A2093" s="57" t="s">
        <v>4774</v>
      </c>
      <c r="B2093" s="57" t="s">
        <v>78</v>
      </c>
      <c r="C2093" s="57" t="s">
        <v>4488</v>
      </c>
      <c r="D2093" s="57" t="s">
        <v>4824</v>
      </c>
      <c r="E2093" s="57" t="s">
        <v>10</v>
      </c>
      <c r="F2093" s="57" t="s">
        <v>4825</v>
      </c>
    </row>
    <row r="2094" spans="1:6" x14ac:dyDescent="0.35">
      <c r="A2094" s="57" t="s">
        <v>4774</v>
      </c>
      <c r="B2094" s="57" t="s">
        <v>78</v>
      </c>
      <c r="C2094" s="57" t="s">
        <v>4826</v>
      </c>
      <c r="D2094" s="57" t="s">
        <v>4827</v>
      </c>
      <c r="E2094" s="57" t="s">
        <v>275</v>
      </c>
      <c r="F2094" s="57" t="s">
        <v>4828</v>
      </c>
    </row>
    <row r="2095" spans="1:6" x14ac:dyDescent="0.35">
      <c r="A2095" s="57" t="s">
        <v>4829</v>
      </c>
      <c r="B2095" s="57" t="s">
        <v>7</v>
      </c>
      <c r="C2095" s="57" t="s">
        <v>8</v>
      </c>
      <c r="D2095" s="57" t="s">
        <v>4830</v>
      </c>
      <c r="E2095" s="57" t="s">
        <v>10</v>
      </c>
      <c r="F2095" s="57" t="s">
        <v>4831</v>
      </c>
    </row>
    <row r="2096" spans="1:6" x14ac:dyDescent="0.35">
      <c r="A2096" s="57" t="s">
        <v>4829</v>
      </c>
      <c r="B2096" s="57" t="s">
        <v>12</v>
      </c>
      <c r="C2096" s="57" t="s">
        <v>13</v>
      </c>
      <c r="D2096" s="57" t="s">
        <v>4832</v>
      </c>
      <c r="E2096" s="57" t="s">
        <v>10</v>
      </c>
      <c r="F2096" s="57" t="s">
        <v>4833</v>
      </c>
    </row>
    <row r="2097" spans="1:6" x14ac:dyDescent="0.35">
      <c r="A2097" s="57" t="s">
        <v>4829</v>
      </c>
      <c r="B2097" s="57" t="s">
        <v>12</v>
      </c>
      <c r="C2097" s="57" t="s">
        <v>16</v>
      </c>
      <c r="D2097" s="57" t="s">
        <v>23</v>
      </c>
      <c r="E2097" s="57" t="s">
        <v>10</v>
      </c>
      <c r="F2097" s="57" t="s">
        <v>4834</v>
      </c>
    </row>
    <row r="2098" spans="1:6" x14ac:dyDescent="0.35">
      <c r="A2098" s="57" t="s">
        <v>4829</v>
      </c>
      <c r="B2098" s="57" t="s">
        <v>12</v>
      </c>
      <c r="C2098" s="57" t="s">
        <v>19</v>
      </c>
      <c r="D2098" s="57" t="s">
        <v>414</v>
      </c>
      <c r="E2098" s="57" t="s">
        <v>10</v>
      </c>
      <c r="F2098" s="57" t="s">
        <v>4835</v>
      </c>
    </row>
    <row r="2099" spans="1:6" x14ac:dyDescent="0.35">
      <c r="A2099" s="57" t="s">
        <v>4829</v>
      </c>
      <c r="B2099" s="57" t="s">
        <v>12</v>
      </c>
      <c r="C2099" s="57" t="s">
        <v>22</v>
      </c>
      <c r="D2099" s="57" t="s">
        <v>100</v>
      </c>
      <c r="E2099" s="57" t="s">
        <v>10</v>
      </c>
      <c r="F2099" s="57" t="s">
        <v>4836</v>
      </c>
    </row>
    <row r="2100" spans="1:6" x14ac:dyDescent="0.35">
      <c r="A2100" s="57" t="s">
        <v>4829</v>
      </c>
      <c r="B2100" s="57" t="s">
        <v>12</v>
      </c>
      <c r="C2100" s="57" t="s">
        <v>25</v>
      </c>
      <c r="D2100" s="57" t="s">
        <v>2023</v>
      </c>
      <c r="E2100" s="57" t="s">
        <v>10</v>
      </c>
      <c r="F2100" s="57" t="s">
        <v>4837</v>
      </c>
    </row>
    <row r="2101" spans="1:6" x14ac:dyDescent="0.35">
      <c r="A2101" s="57" t="s">
        <v>4829</v>
      </c>
      <c r="B2101" s="57" t="s">
        <v>12</v>
      </c>
      <c r="C2101" s="57" t="s">
        <v>28</v>
      </c>
      <c r="D2101" s="57" t="s">
        <v>4838</v>
      </c>
      <c r="E2101" s="57" t="s">
        <v>10</v>
      </c>
      <c r="F2101" s="57" t="s">
        <v>4839</v>
      </c>
    </row>
    <row r="2102" spans="1:6" x14ac:dyDescent="0.35">
      <c r="A2102" s="57" t="s">
        <v>4829</v>
      </c>
      <c r="B2102" s="57" t="s">
        <v>49</v>
      </c>
      <c r="C2102" s="57" t="s">
        <v>4840</v>
      </c>
      <c r="D2102" s="57" t="s">
        <v>4841</v>
      </c>
      <c r="E2102" s="57" t="s">
        <v>10</v>
      </c>
      <c r="F2102" s="57" t="s">
        <v>4842</v>
      </c>
    </row>
    <row r="2103" spans="1:6" x14ac:dyDescent="0.35">
      <c r="A2103" s="57" t="s">
        <v>4829</v>
      </c>
      <c r="B2103" s="57" t="s">
        <v>49</v>
      </c>
      <c r="C2103" s="57" t="s">
        <v>4843</v>
      </c>
      <c r="D2103" s="57" t="s">
        <v>4844</v>
      </c>
      <c r="E2103" s="57" t="s">
        <v>10</v>
      </c>
      <c r="F2103" s="57" t="s">
        <v>4845</v>
      </c>
    </row>
    <row r="2104" spans="1:6" x14ac:dyDescent="0.35">
      <c r="A2104" s="57" t="s">
        <v>4829</v>
      </c>
      <c r="B2104" s="57" t="s">
        <v>49</v>
      </c>
      <c r="C2104" s="57" t="s">
        <v>4846</v>
      </c>
      <c r="D2104" s="57" t="s">
        <v>4847</v>
      </c>
      <c r="E2104" s="57" t="s">
        <v>10</v>
      </c>
      <c r="F2104" s="57" t="s">
        <v>4848</v>
      </c>
    </row>
    <row r="2105" spans="1:6" x14ac:dyDescent="0.35">
      <c r="A2105" s="57" t="s">
        <v>4829</v>
      </c>
      <c r="B2105" s="57" t="s">
        <v>49</v>
      </c>
      <c r="C2105" s="57" t="s">
        <v>3307</v>
      </c>
      <c r="D2105" s="57" t="s">
        <v>4849</v>
      </c>
      <c r="E2105" s="57" t="s">
        <v>10</v>
      </c>
      <c r="F2105" s="57" t="s">
        <v>4850</v>
      </c>
    </row>
    <row r="2106" spans="1:6" x14ac:dyDescent="0.35">
      <c r="A2106" s="57" t="s">
        <v>4829</v>
      </c>
      <c r="B2106" s="57" t="s">
        <v>62</v>
      </c>
      <c r="C2106" s="57" t="s">
        <v>4851</v>
      </c>
      <c r="D2106" s="57" t="s">
        <v>4852</v>
      </c>
      <c r="E2106" s="57" t="s">
        <v>10</v>
      </c>
      <c r="F2106" s="57" t="s">
        <v>4853</v>
      </c>
    </row>
    <row r="2107" spans="1:6" x14ac:dyDescent="0.35">
      <c r="A2107" s="57" t="s">
        <v>4829</v>
      </c>
      <c r="B2107" s="57" t="s">
        <v>62</v>
      </c>
      <c r="C2107" s="57" t="s">
        <v>4854</v>
      </c>
      <c r="D2107" s="57" t="s">
        <v>4855</v>
      </c>
      <c r="E2107" s="57" t="s">
        <v>10</v>
      </c>
      <c r="F2107" s="57" t="s">
        <v>4856</v>
      </c>
    </row>
    <row r="2108" spans="1:6" x14ac:dyDescent="0.35">
      <c r="A2108" s="57" t="s">
        <v>4829</v>
      </c>
      <c r="B2108" s="57" t="s">
        <v>72</v>
      </c>
      <c r="C2108" s="57" t="s">
        <v>4857</v>
      </c>
      <c r="D2108" s="57" t="s">
        <v>4858</v>
      </c>
      <c r="E2108" s="57" t="s">
        <v>10</v>
      </c>
      <c r="F2108" s="57" t="s">
        <v>4859</v>
      </c>
    </row>
    <row r="2109" spans="1:6" x14ac:dyDescent="0.35">
      <c r="A2109" s="57" t="s">
        <v>4829</v>
      </c>
      <c r="B2109" s="57" t="s">
        <v>78</v>
      </c>
      <c r="C2109" s="57" t="s">
        <v>4860</v>
      </c>
      <c r="D2109" s="57" t="s">
        <v>4861</v>
      </c>
      <c r="E2109" s="57" t="s">
        <v>10</v>
      </c>
      <c r="F2109" s="57" t="s">
        <v>4862</v>
      </c>
    </row>
    <row r="2110" spans="1:6" x14ac:dyDescent="0.35">
      <c r="A2110" s="57" t="s">
        <v>4863</v>
      </c>
      <c r="B2110" s="57" t="s">
        <v>7</v>
      </c>
      <c r="C2110" s="57" t="s">
        <v>8</v>
      </c>
      <c r="D2110" s="57" t="s">
        <v>4864</v>
      </c>
      <c r="E2110" s="57" t="s">
        <v>10</v>
      </c>
      <c r="F2110" s="57" t="s">
        <v>4865</v>
      </c>
    </row>
    <row r="2111" spans="1:6" x14ac:dyDescent="0.35">
      <c r="A2111" s="57" t="s">
        <v>4863</v>
      </c>
      <c r="B2111" s="57" t="s">
        <v>12</v>
      </c>
      <c r="C2111" s="57" t="s">
        <v>13</v>
      </c>
      <c r="D2111" s="57" t="s">
        <v>4866</v>
      </c>
      <c r="E2111" s="57" t="s">
        <v>10</v>
      </c>
      <c r="F2111" s="57" t="s">
        <v>4867</v>
      </c>
    </row>
    <row r="2112" spans="1:6" x14ac:dyDescent="0.35">
      <c r="A2112" s="57" t="s">
        <v>4863</v>
      </c>
      <c r="B2112" s="57" t="s">
        <v>12</v>
      </c>
      <c r="C2112" s="57" t="s">
        <v>16</v>
      </c>
      <c r="D2112" s="57" t="s">
        <v>242</v>
      </c>
      <c r="E2112" s="57" t="s">
        <v>10</v>
      </c>
      <c r="F2112" s="57" t="s">
        <v>4868</v>
      </c>
    </row>
    <row r="2113" spans="1:6" x14ac:dyDescent="0.35">
      <c r="A2113" s="57" t="s">
        <v>4863</v>
      </c>
      <c r="B2113" s="57" t="s">
        <v>12</v>
      </c>
      <c r="C2113" s="57" t="s">
        <v>19</v>
      </c>
      <c r="D2113" s="57" t="s">
        <v>4070</v>
      </c>
      <c r="E2113" s="57" t="s">
        <v>10</v>
      </c>
      <c r="F2113" s="57" t="s">
        <v>4869</v>
      </c>
    </row>
    <row r="2114" spans="1:6" x14ac:dyDescent="0.35">
      <c r="A2114" s="57" t="s">
        <v>4863</v>
      </c>
      <c r="B2114" s="57" t="s">
        <v>12</v>
      </c>
      <c r="C2114" s="57" t="s">
        <v>22</v>
      </c>
      <c r="D2114" s="57" t="s">
        <v>196</v>
      </c>
      <c r="E2114" s="57" t="s">
        <v>10</v>
      </c>
      <c r="F2114" s="57" t="s">
        <v>4870</v>
      </c>
    </row>
    <row r="2115" spans="1:6" x14ac:dyDescent="0.35">
      <c r="A2115" s="57" t="s">
        <v>4863</v>
      </c>
      <c r="B2115" s="57" t="s">
        <v>12</v>
      </c>
      <c r="C2115" s="57" t="s">
        <v>25</v>
      </c>
      <c r="D2115" s="57" t="s">
        <v>414</v>
      </c>
      <c r="E2115" s="57" t="s">
        <v>10</v>
      </c>
      <c r="F2115" s="57" t="s">
        <v>4871</v>
      </c>
    </row>
    <row r="2116" spans="1:6" x14ac:dyDescent="0.35">
      <c r="A2116" s="57" t="s">
        <v>4863</v>
      </c>
      <c r="B2116" s="57" t="s">
        <v>12</v>
      </c>
      <c r="C2116" s="57" t="s">
        <v>28</v>
      </c>
      <c r="D2116" s="57" t="s">
        <v>41</v>
      </c>
      <c r="E2116" s="57" t="s">
        <v>10</v>
      </c>
      <c r="F2116" s="57" t="s">
        <v>4872</v>
      </c>
    </row>
    <row r="2117" spans="1:6" x14ac:dyDescent="0.35">
      <c r="A2117" s="57" t="s">
        <v>4863</v>
      </c>
      <c r="B2117" s="57" t="s">
        <v>49</v>
      </c>
      <c r="C2117" s="57" t="s">
        <v>4873</v>
      </c>
      <c r="D2117" s="57" t="s">
        <v>4874</v>
      </c>
      <c r="E2117" s="57" t="s">
        <v>10</v>
      </c>
      <c r="F2117" s="57" t="s">
        <v>4875</v>
      </c>
    </row>
    <row r="2118" spans="1:6" x14ac:dyDescent="0.35">
      <c r="A2118" s="57" t="s">
        <v>4863</v>
      </c>
      <c r="B2118" s="57" t="s">
        <v>49</v>
      </c>
      <c r="C2118" s="57" t="s">
        <v>4876</v>
      </c>
      <c r="D2118" s="57" t="s">
        <v>4877</v>
      </c>
      <c r="E2118" s="57" t="s">
        <v>10</v>
      </c>
      <c r="F2118" s="57" t="s">
        <v>4878</v>
      </c>
    </row>
    <row r="2119" spans="1:6" x14ac:dyDescent="0.35">
      <c r="A2119" s="57" t="s">
        <v>4863</v>
      </c>
      <c r="B2119" s="57" t="s">
        <v>62</v>
      </c>
      <c r="C2119" s="57" t="s">
        <v>4879</v>
      </c>
      <c r="D2119" s="57" t="s">
        <v>4880</v>
      </c>
      <c r="E2119" s="57" t="s">
        <v>275</v>
      </c>
      <c r="F2119" s="57" t="s">
        <v>4881</v>
      </c>
    </row>
    <row r="2120" spans="1:6" x14ac:dyDescent="0.35">
      <c r="A2120" s="57" t="s">
        <v>4863</v>
      </c>
      <c r="B2120" s="57" t="s">
        <v>72</v>
      </c>
      <c r="C2120" s="57" t="s">
        <v>4882</v>
      </c>
      <c r="D2120" s="57" t="s">
        <v>4883</v>
      </c>
      <c r="E2120" s="57" t="s">
        <v>10</v>
      </c>
      <c r="F2120" s="57" t="s">
        <v>4884</v>
      </c>
    </row>
    <row r="2121" spans="1:6" x14ac:dyDescent="0.35">
      <c r="A2121" s="57" t="s">
        <v>4885</v>
      </c>
      <c r="B2121" s="57" t="s">
        <v>7</v>
      </c>
      <c r="C2121" s="57" t="s">
        <v>8</v>
      </c>
      <c r="D2121" s="57" t="s">
        <v>4886</v>
      </c>
      <c r="E2121" s="57" t="s">
        <v>10</v>
      </c>
      <c r="F2121" s="57" t="s">
        <v>4887</v>
      </c>
    </row>
    <row r="2122" spans="1:6" x14ac:dyDescent="0.35">
      <c r="A2122" s="57" t="s">
        <v>4885</v>
      </c>
      <c r="B2122" s="57" t="s">
        <v>12</v>
      </c>
      <c r="C2122" s="57" t="s">
        <v>13</v>
      </c>
      <c r="D2122" s="57" t="s">
        <v>4888</v>
      </c>
      <c r="E2122" s="57" t="s">
        <v>10</v>
      </c>
      <c r="F2122" s="57" t="s">
        <v>4889</v>
      </c>
    </row>
    <row r="2123" spans="1:6" x14ac:dyDescent="0.35">
      <c r="A2123" s="57" t="s">
        <v>4885</v>
      </c>
      <c r="B2123" s="57" t="s">
        <v>12</v>
      </c>
      <c r="C2123" s="57" t="s">
        <v>16</v>
      </c>
      <c r="D2123" s="57" t="s">
        <v>242</v>
      </c>
      <c r="E2123" s="57" t="s">
        <v>10</v>
      </c>
      <c r="F2123" s="57" t="s">
        <v>4890</v>
      </c>
    </row>
    <row r="2124" spans="1:6" x14ac:dyDescent="0.35">
      <c r="A2124" s="57" t="s">
        <v>4885</v>
      </c>
      <c r="B2124" s="57" t="s">
        <v>12</v>
      </c>
      <c r="C2124" s="57" t="s">
        <v>19</v>
      </c>
      <c r="D2124" s="57" t="s">
        <v>194</v>
      </c>
      <c r="E2124" s="57" t="s">
        <v>10</v>
      </c>
      <c r="F2124" s="57" t="s">
        <v>4891</v>
      </c>
    </row>
    <row r="2125" spans="1:6" x14ac:dyDescent="0.35">
      <c r="A2125" s="57" t="s">
        <v>4885</v>
      </c>
      <c r="B2125" s="57" t="s">
        <v>12</v>
      </c>
      <c r="C2125" s="57" t="s">
        <v>22</v>
      </c>
      <c r="D2125" s="57" t="s">
        <v>111</v>
      </c>
      <c r="E2125" s="57" t="s">
        <v>10</v>
      </c>
      <c r="F2125" s="57" t="s">
        <v>4892</v>
      </c>
    </row>
    <row r="2126" spans="1:6" x14ac:dyDescent="0.35">
      <c r="A2126" s="57" t="s">
        <v>4885</v>
      </c>
      <c r="B2126" s="57" t="s">
        <v>12</v>
      </c>
      <c r="C2126" s="57" t="s">
        <v>25</v>
      </c>
      <c r="D2126" s="57" t="s">
        <v>4893</v>
      </c>
      <c r="E2126" s="57" t="s">
        <v>10</v>
      </c>
      <c r="F2126" s="57" t="s">
        <v>4894</v>
      </c>
    </row>
    <row r="2127" spans="1:6" x14ac:dyDescent="0.35">
      <c r="A2127" s="57" t="s">
        <v>4885</v>
      </c>
      <c r="B2127" s="57" t="s">
        <v>12</v>
      </c>
      <c r="C2127" s="57" t="s">
        <v>28</v>
      </c>
      <c r="D2127" s="57" t="s">
        <v>4895</v>
      </c>
      <c r="E2127" s="57" t="s">
        <v>10</v>
      </c>
      <c r="F2127" s="57" t="s">
        <v>4896</v>
      </c>
    </row>
    <row r="2128" spans="1:6" x14ac:dyDescent="0.35">
      <c r="A2128" s="57" t="s">
        <v>4885</v>
      </c>
      <c r="B2128" s="57" t="s">
        <v>12</v>
      </c>
      <c r="C2128" s="57" t="s">
        <v>31</v>
      </c>
      <c r="D2128" s="57" t="s">
        <v>2640</v>
      </c>
      <c r="E2128" s="57" t="s">
        <v>10</v>
      </c>
      <c r="F2128" s="57" t="s">
        <v>4897</v>
      </c>
    </row>
    <row r="2129" spans="1:6" x14ac:dyDescent="0.35">
      <c r="A2129" s="57" t="s">
        <v>4885</v>
      </c>
      <c r="B2129" s="57" t="s">
        <v>12</v>
      </c>
      <c r="C2129" s="57" t="s">
        <v>34</v>
      </c>
      <c r="D2129" s="57" t="s">
        <v>41</v>
      </c>
      <c r="E2129" s="57" t="s">
        <v>10</v>
      </c>
      <c r="F2129" s="57" t="s">
        <v>4898</v>
      </c>
    </row>
    <row r="2130" spans="1:6" x14ac:dyDescent="0.35">
      <c r="A2130" s="57" t="s">
        <v>4885</v>
      </c>
      <c r="B2130" s="57" t="s">
        <v>49</v>
      </c>
      <c r="C2130" s="57" t="s">
        <v>4899</v>
      </c>
      <c r="D2130" s="57" t="s">
        <v>4900</v>
      </c>
      <c r="E2130" s="57" t="s">
        <v>10</v>
      </c>
      <c r="F2130" s="57" t="s">
        <v>4901</v>
      </c>
    </row>
    <row r="2131" spans="1:6" x14ac:dyDescent="0.35">
      <c r="A2131" s="57" t="s">
        <v>4885</v>
      </c>
      <c r="B2131" s="57" t="s">
        <v>49</v>
      </c>
      <c r="C2131" s="57" t="s">
        <v>4902</v>
      </c>
      <c r="D2131" s="57" t="s">
        <v>4903</v>
      </c>
      <c r="E2131" s="57" t="s">
        <v>10</v>
      </c>
      <c r="F2131" s="57" t="s">
        <v>4904</v>
      </c>
    </row>
    <row r="2132" spans="1:6" x14ac:dyDescent="0.35">
      <c r="A2132" s="57" t="s">
        <v>4885</v>
      </c>
      <c r="B2132" s="57" t="s">
        <v>62</v>
      </c>
      <c r="C2132" s="57" t="s">
        <v>4905</v>
      </c>
      <c r="D2132" s="57" t="s">
        <v>4906</v>
      </c>
      <c r="E2132" s="57" t="s">
        <v>10</v>
      </c>
      <c r="F2132" s="57" t="s">
        <v>4907</v>
      </c>
    </row>
    <row r="2133" spans="1:6" x14ac:dyDescent="0.35">
      <c r="A2133" s="57" t="s">
        <v>4885</v>
      </c>
      <c r="B2133" s="57" t="s">
        <v>72</v>
      </c>
      <c r="C2133" s="57" t="s">
        <v>4908</v>
      </c>
      <c r="D2133" s="57" t="s">
        <v>4909</v>
      </c>
      <c r="E2133" s="57" t="s">
        <v>10</v>
      </c>
      <c r="F2133" s="57" t="s">
        <v>4910</v>
      </c>
    </row>
    <row r="2134" spans="1:6" x14ac:dyDescent="0.35">
      <c r="A2134" s="57" t="s">
        <v>4885</v>
      </c>
      <c r="B2134" s="57" t="s">
        <v>78</v>
      </c>
      <c r="C2134" s="57" t="s">
        <v>4911</v>
      </c>
      <c r="D2134" s="57" t="s">
        <v>4912</v>
      </c>
      <c r="E2134" s="57" t="s">
        <v>10</v>
      </c>
      <c r="F2134" s="57" t="s">
        <v>4913</v>
      </c>
    </row>
    <row r="2135" spans="1:6" x14ac:dyDescent="0.35">
      <c r="A2135" s="57" t="s">
        <v>4885</v>
      </c>
      <c r="B2135" s="57" t="s">
        <v>78</v>
      </c>
      <c r="C2135" s="57" t="s">
        <v>4914</v>
      </c>
      <c r="D2135" s="57" t="s">
        <v>4915</v>
      </c>
      <c r="E2135" s="57" t="s">
        <v>10</v>
      </c>
      <c r="F2135" s="57" t="s">
        <v>4916</v>
      </c>
    </row>
    <row r="2136" spans="1:6" x14ac:dyDescent="0.35">
      <c r="A2136" s="57" t="s">
        <v>4885</v>
      </c>
      <c r="B2136" s="57" t="s">
        <v>78</v>
      </c>
      <c r="C2136" s="57" t="s">
        <v>4917</v>
      </c>
      <c r="D2136" s="57" t="s">
        <v>4918</v>
      </c>
      <c r="E2136" s="57" t="s">
        <v>10</v>
      </c>
      <c r="F2136" s="57" t="s">
        <v>4919</v>
      </c>
    </row>
    <row r="2137" spans="1:6" x14ac:dyDescent="0.35">
      <c r="A2137" s="57" t="s">
        <v>4920</v>
      </c>
      <c r="B2137" s="57" t="s">
        <v>7</v>
      </c>
      <c r="C2137" s="57" t="s">
        <v>8</v>
      </c>
      <c r="D2137" s="57" t="s">
        <v>4921</v>
      </c>
      <c r="E2137" s="57" t="s">
        <v>10</v>
      </c>
      <c r="F2137" s="57" t="s">
        <v>4922</v>
      </c>
    </row>
    <row r="2138" spans="1:6" x14ac:dyDescent="0.35">
      <c r="A2138" s="57" t="s">
        <v>4920</v>
      </c>
      <c r="B2138" s="57" t="s">
        <v>12</v>
      </c>
      <c r="C2138" s="57" t="s">
        <v>13</v>
      </c>
      <c r="D2138" s="57" t="s">
        <v>326</v>
      </c>
      <c r="E2138" s="57" t="s">
        <v>10</v>
      </c>
      <c r="F2138" s="57" t="s">
        <v>4923</v>
      </c>
    </row>
    <row r="2139" spans="1:6" x14ac:dyDescent="0.35">
      <c r="A2139" s="57" t="s">
        <v>4920</v>
      </c>
      <c r="B2139" s="57" t="s">
        <v>12</v>
      </c>
      <c r="C2139" s="57" t="s">
        <v>16</v>
      </c>
      <c r="D2139" s="57" t="s">
        <v>4924</v>
      </c>
      <c r="E2139" s="57" t="s">
        <v>10</v>
      </c>
      <c r="F2139" s="57" t="s">
        <v>4925</v>
      </c>
    </row>
    <row r="2140" spans="1:6" x14ac:dyDescent="0.35">
      <c r="A2140" s="57" t="s">
        <v>4920</v>
      </c>
      <c r="B2140" s="57" t="s">
        <v>12</v>
      </c>
      <c r="C2140" s="57" t="s">
        <v>19</v>
      </c>
      <c r="D2140" s="57" t="s">
        <v>4926</v>
      </c>
      <c r="E2140" s="57" t="s">
        <v>10</v>
      </c>
      <c r="F2140" s="57" t="s">
        <v>4927</v>
      </c>
    </row>
    <row r="2141" spans="1:6" x14ac:dyDescent="0.35">
      <c r="A2141" s="57" t="s">
        <v>4920</v>
      </c>
      <c r="B2141" s="57" t="s">
        <v>12</v>
      </c>
      <c r="C2141" s="57" t="s">
        <v>22</v>
      </c>
      <c r="D2141" s="57" t="s">
        <v>1388</v>
      </c>
      <c r="E2141" s="57" t="s">
        <v>10</v>
      </c>
      <c r="F2141" s="57" t="s">
        <v>4928</v>
      </c>
    </row>
    <row r="2142" spans="1:6" x14ac:dyDescent="0.35">
      <c r="A2142" s="57" t="s">
        <v>4920</v>
      </c>
      <c r="B2142" s="57" t="s">
        <v>12</v>
      </c>
      <c r="C2142" s="57" t="s">
        <v>25</v>
      </c>
      <c r="D2142" s="57" t="s">
        <v>4929</v>
      </c>
      <c r="E2142" s="57" t="s">
        <v>10</v>
      </c>
      <c r="F2142" s="57" t="s">
        <v>4930</v>
      </c>
    </row>
    <row r="2143" spans="1:6" x14ac:dyDescent="0.35">
      <c r="A2143" s="57" t="s">
        <v>4920</v>
      </c>
      <c r="B2143" s="57" t="s">
        <v>49</v>
      </c>
      <c r="C2143" s="57" t="s">
        <v>4931</v>
      </c>
      <c r="D2143" s="57" t="s">
        <v>4932</v>
      </c>
      <c r="E2143" s="57" t="s">
        <v>10</v>
      </c>
      <c r="F2143" s="57" t="s">
        <v>4933</v>
      </c>
    </row>
    <row r="2144" spans="1:6" x14ac:dyDescent="0.35">
      <c r="A2144" s="57" t="s">
        <v>4920</v>
      </c>
      <c r="B2144" s="57" t="s">
        <v>49</v>
      </c>
      <c r="C2144" s="57" t="s">
        <v>4934</v>
      </c>
      <c r="D2144" s="57" t="s">
        <v>4935</v>
      </c>
      <c r="E2144" s="57" t="s">
        <v>10</v>
      </c>
      <c r="F2144" s="57" t="s">
        <v>4936</v>
      </c>
    </row>
    <row r="2145" spans="1:6" x14ac:dyDescent="0.35">
      <c r="A2145" s="57" t="s">
        <v>4920</v>
      </c>
      <c r="B2145" s="57" t="s">
        <v>49</v>
      </c>
      <c r="C2145" s="57" t="s">
        <v>4937</v>
      </c>
      <c r="D2145" s="57" t="s">
        <v>4938</v>
      </c>
      <c r="E2145" s="57" t="s">
        <v>10</v>
      </c>
      <c r="F2145" s="57" t="s">
        <v>4939</v>
      </c>
    </row>
    <row r="2146" spans="1:6" x14ac:dyDescent="0.35">
      <c r="A2146" s="57" t="s">
        <v>4920</v>
      </c>
      <c r="B2146" s="57" t="s">
        <v>49</v>
      </c>
      <c r="C2146" s="57" t="s">
        <v>4940</v>
      </c>
      <c r="D2146" s="57" t="s">
        <v>4941</v>
      </c>
      <c r="E2146" s="57" t="s">
        <v>10</v>
      </c>
      <c r="F2146" s="57" t="s">
        <v>4942</v>
      </c>
    </row>
    <row r="2147" spans="1:6" x14ac:dyDescent="0.35">
      <c r="A2147" s="57" t="s">
        <v>4920</v>
      </c>
      <c r="B2147" s="57" t="s">
        <v>49</v>
      </c>
      <c r="C2147" s="57" t="s">
        <v>4943</v>
      </c>
      <c r="D2147" s="57" t="s">
        <v>4944</v>
      </c>
      <c r="E2147" s="57" t="s">
        <v>10</v>
      </c>
      <c r="F2147" s="57" t="s">
        <v>4945</v>
      </c>
    </row>
    <row r="2148" spans="1:6" x14ac:dyDescent="0.35">
      <c r="A2148" s="57" t="s">
        <v>4920</v>
      </c>
      <c r="B2148" s="57" t="s">
        <v>49</v>
      </c>
      <c r="C2148" s="57" t="s">
        <v>2932</v>
      </c>
      <c r="D2148" s="57" t="s">
        <v>4946</v>
      </c>
      <c r="E2148" s="57" t="s">
        <v>10</v>
      </c>
      <c r="F2148" s="57" t="s">
        <v>4947</v>
      </c>
    </row>
    <row r="2149" spans="1:6" x14ac:dyDescent="0.35">
      <c r="A2149" s="57" t="s">
        <v>4920</v>
      </c>
      <c r="B2149" s="57" t="s">
        <v>49</v>
      </c>
      <c r="C2149" s="57" t="s">
        <v>4948</v>
      </c>
      <c r="D2149" s="57" t="s">
        <v>4949</v>
      </c>
      <c r="E2149" s="57" t="s">
        <v>10</v>
      </c>
      <c r="F2149" s="57" t="s">
        <v>4950</v>
      </c>
    </row>
    <row r="2150" spans="1:6" x14ac:dyDescent="0.35">
      <c r="A2150" s="57" t="s">
        <v>4920</v>
      </c>
      <c r="B2150" s="57" t="s">
        <v>62</v>
      </c>
      <c r="C2150" s="57" t="s">
        <v>4951</v>
      </c>
      <c r="D2150" s="57" t="s">
        <v>4952</v>
      </c>
      <c r="E2150" s="57" t="s">
        <v>10</v>
      </c>
      <c r="F2150" s="57" t="s">
        <v>4953</v>
      </c>
    </row>
    <row r="2151" spans="1:6" x14ac:dyDescent="0.35">
      <c r="A2151" s="57" t="s">
        <v>4920</v>
      </c>
      <c r="B2151" s="57" t="s">
        <v>62</v>
      </c>
      <c r="C2151" s="57" t="s">
        <v>4954</v>
      </c>
      <c r="D2151" s="57" t="s">
        <v>4955</v>
      </c>
      <c r="E2151" s="57" t="s">
        <v>10</v>
      </c>
      <c r="F2151" s="57" t="s">
        <v>4956</v>
      </c>
    </row>
    <row r="2152" spans="1:6" x14ac:dyDescent="0.35">
      <c r="A2152" s="57" t="s">
        <v>4920</v>
      </c>
      <c r="B2152" s="57" t="s">
        <v>72</v>
      </c>
      <c r="C2152" s="57" t="s">
        <v>4957</v>
      </c>
      <c r="D2152" s="57" t="s">
        <v>4958</v>
      </c>
      <c r="E2152" s="57" t="s">
        <v>10</v>
      </c>
      <c r="F2152" s="57" t="s">
        <v>4959</v>
      </c>
    </row>
    <row r="2153" spans="1:6" x14ac:dyDescent="0.35">
      <c r="A2153" s="57" t="s">
        <v>4920</v>
      </c>
      <c r="B2153" s="57" t="s">
        <v>72</v>
      </c>
      <c r="C2153" s="57" t="s">
        <v>4960</v>
      </c>
      <c r="D2153" s="57" t="s">
        <v>4961</v>
      </c>
      <c r="E2153" s="57" t="s">
        <v>10</v>
      </c>
      <c r="F2153" s="57" t="s">
        <v>4962</v>
      </c>
    </row>
    <row r="2154" spans="1:6" x14ac:dyDescent="0.35">
      <c r="A2154" s="57" t="s">
        <v>4920</v>
      </c>
      <c r="B2154" s="57" t="s">
        <v>78</v>
      </c>
      <c r="C2154" s="57" t="s">
        <v>4963</v>
      </c>
      <c r="D2154" s="57" t="s">
        <v>4964</v>
      </c>
      <c r="E2154" s="57" t="s">
        <v>10</v>
      </c>
      <c r="F2154" s="57" t="s">
        <v>4965</v>
      </c>
    </row>
    <row r="2155" spans="1:6" x14ac:dyDescent="0.35">
      <c r="A2155" s="57" t="s">
        <v>4966</v>
      </c>
      <c r="B2155" s="57" t="s">
        <v>7</v>
      </c>
      <c r="C2155" s="57" t="s">
        <v>8</v>
      </c>
      <c r="D2155" s="57" t="s">
        <v>4967</v>
      </c>
      <c r="E2155" s="57" t="s">
        <v>10</v>
      </c>
      <c r="F2155" s="57" t="s">
        <v>4968</v>
      </c>
    </row>
    <row r="2156" spans="1:6" x14ac:dyDescent="0.35">
      <c r="A2156" s="57" t="s">
        <v>4966</v>
      </c>
      <c r="B2156" s="57" t="s">
        <v>12</v>
      </c>
      <c r="C2156" s="57" t="s">
        <v>13</v>
      </c>
      <c r="D2156" s="57" t="s">
        <v>4969</v>
      </c>
      <c r="E2156" s="57" t="s">
        <v>10</v>
      </c>
      <c r="F2156" s="57" t="s">
        <v>4970</v>
      </c>
    </row>
    <row r="2157" spans="1:6" x14ac:dyDescent="0.35">
      <c r="A2157" s="57" t="s">
        <v>4966</v>
      </c>
      <c r="B2157" s="57" t="s">
        <v>12</v>
      </c>
      <c r="C2157" s="57" t="s">
        <v>16</v>
      </c>
      <c r="D2157" s="57" t="s">
        <v>196</v>
      </c>
      <c r="E2157" s="57" t="s">
        <v>10</v>
      </c>
      <c r="F2157" s="57" t="s">
        <v>4971</v>
      </c>
    </row>
    <row r="2158" spans="1:6" x14ac:dyDescent="0.35">
      <c r="A2158" s="57" t="s">
        <v>4966</v>
      </c>
      <c r="B2158" s="57" t="s">
        <v>12</v>
      </c>
      <c r="C2158" s="57" t="s">
        <v>19</v>
      </c>
      <c r="D2158" s="57" t="s">
        <v>2112</v>
      </c>
      <c r="E2158" s="57" t="s">
        <v>10</v>
      </c>
      <c r="F2158" s="57" t="s">
        <v>4972</v>
      </c>
    </row>
    <row r="2159" spans="1:6" x14ac:dyDescent="0.35">
      <c r="A2159" s="57" t="s">
        <v>4966</v>
      </c>
      <c r="B2159" s="57" t="s">
        <v>12</v>
      </c>
      <c r="C2159" s="57" t="s">
        <v>22</v>
      </c>
      <c r="D2159" s="57" t="s">
        <v>4973</v>
      </c>
      <c r="E2159" s="57" t="s">
        <v>10</v>
      </c>
      <c r="F2159" s="57" t="s">
        <v>4974</v>
      </c>
    </row>
    <row r="2160" spans="1:6" x14ac:dyDescent="0.35">
      <c r="A2160" s="57" t="s">
        <v>4966</v>
      </c>
      <c r="B2160" s="57" t="s">
        <v>12</v>
      </c>
      <c r="C2160" s="57" t="s">
        <v>25</v>
      </c>
      <c r="D2160" s="57" t="s">
        <v>4975</v>
      </c>
      <c r="E2160" s="57" t="s">
        <v>10</v>
      </c>
      <c r="F2160" s="57" t="s">
        <v>4976</v>
      </c>
    </row>
    <row r="2161" spans="1:6" x14ac:dyDescent="0.35">
      <c r="A2161" s="57" t="s">
        <v>4966</v>
      </c>
      <c r="B2161" s="57" t="s">
        <v>12</v>
      </c>
      <c r="C2161" s="57" t="s">
        <v>28</v>
      </c>
      <c r="D2161" s="57" t="s">
        <v>4977</v>
      </c>
      <c r="E2161" s="57" t="s">
        <v>10</v>
      </c>
      <c r="F2161" s="57" t="s">
        <v>4978</v>
      </c>
    </row>
    <row r="2162" spans="1:6" x14ac:dyDescent="0.35">
      <c r="A2162" s="57" t="s">
        <v>4966</v>
      </c>
      <c r="B2162" s="57" t="s">
        <v>12</v>
      </c>
      <c r="C2162" s="57" t="s">
        <v>31</v>
      </c>
      <c r="D2162" s="57" t="s">
        <v>4323</v>
      </c>
      <c r="E2162" s="57" t="s">
        <v>10</v>
      </c>
      <c r="F2162" s="57" t="s">
        <v>4979</v>
      </c>
    </row>
    <row r="2163" spans="1:6" x14ac:dyDescent="0.35">
      <c r="A2163" s="57" t="s">
        <v>4966</v>
      </c>
      <c r="B2163" s="57" t="s">
        <v>12</v>
      </c>
      <c r="C2163" s="57" t="s">
        <v>34</v>
      </c>
      <c r="D2163" s="57" t="s">
        <v>4980</v>
      </c>
      <c r="E2163" s="57" t="s">
        <v>10</v>
      </c>
      <c r="F2163" s="57" t="s">
        <v>4981</v>
      </c>
    </row>
    <row r="2164" spans="1:6" x14ac:dyDescent="0.35">
      <c r="A2164" s="57" t="s">
        <v>4966</v>
      </c>
      <c r="B2164" s="57" t="s">
        <v>12</v>
      </c>
      <c r="C2164" s="57" t="s">
        <v>37</v>
      </c>
      <c r="D2164" s="57" t="s">
        <v>4982</v>
      </c>
      <c r="E2164" s="57" t="s">
        <v>10</v>
      </c>
      <c r="F2164" s="57" t="s">
        <v>4983</v>
      </c>
    </row>
    <row r="2165" spans="1:6" x14ac:dyDescent="0.35">
      <c r="A2165" s="57" t="s">
        <v>4966</v>
      </c>
      <c r="B2165" s="57" t="s">
        <v>12</v>
      </c>
      <c r="C2165" s="57" t="s">
        <v>40</v>
      </c>
      <c r="D2165" s="57" t="s">
        <v>4984</v>
      </c>
      <c r="E2165" s="57" t="s">
        <v>10</v>
      </c>
      <c r="F2165" s="57" t="s">
        <v>4985</v>
      </c>
    </row>
    <row r="2166" spans="1:6" x14ac:dyDescent="0.35">
      <c r="A2166" s="57" t="s">
        <v>4966</v>
      </c>
      <c r="B2166" s="57" t="s">
        <v>12</v>
      </c>
      <c r="C2166" s="57" t="s">
        <v>43</v>
      </c>
      <c r="D2166" s="57" t="s">
        <v>4986</v>
      </c>
      <c r="E2166" s="57" t="s">
        <v>10</v>
      </c>
      <c r="F2166" s="57" t="s">
        <v>4987</v>
      </c>
    </row>
    <row r="2167" spans="1:6" x14ac:dyDescent="0.35">
      <c r="A2167" s="57" t="s">
        <v>4966</v>
      </c>
      <c r="B2167" s="57" t="s">
        <v>12</v>
      </c>
      <c r="C2167" s="57" t="s">
        <v>46</v>
      </c>
      <c r="D2167" s="57" t="s">
        <v>332</v>
      </c>
      <c r="E2167" s="57" t="s">
        <v>10</v>
      </c>
      <c r="F2167" s="57" t="s">
        <v>4988</v>
      </c>
    </row>
    <row r="2168" spans="1:6" x14ac:dyDescent="0.35">
      <c r="A2168" s="57" t="s">
        <v>4966</v>
      </c>
      <c r="B2168" s="57" t="s">
        <v>49</v>
      </c>
      <c r="C2168" s="57" t="s">
        <v>2387</v>
      </c>
      <c r="D2168" s="57" t="s">
        <v>4989</v>
      </c>
      <c r="E2168" s="57" t="s">
        <v>10</v>
      </c>
      <c r="F2168" s="57" t="s">
        <v>4990</v>
      </c>
    </row>
    <row r="2169" spans="1:6" x14ac:dyDescent="0.35">
      <c r="A2169" s="57" t="s">
        <v>4966</v>
      </c>
      <c r="B2169" s="57" t="s">
        <v>49</v>
      </c>
      <c r="C2169" s="57" t="s">
        <v>4991</v>
      </c>
      <c r="D2169" s="57" t="s">
        <v>4992</v>
      </c>
      <c r="E2169" s="57" t="s">
        <v>10</v>
      </c>
      <c r="F2169" s="57" t="s">
        <v>4993</v>
      </c>
    </row>
    <row r="2170" spans="1:6" x14ac:dyDescent="0.35">
      <c r="A2170" s="57" t="s">
        <v>4966</v>
      </c>
      <c r="B2170" s="57" t="s">
        <v>49</v>
      </c>
      <c r="C2170" s="57" t="s">
        <v>4994</v>
      </c>
      <c r="D2170" s="57" t="s">
        <v>4995</v>
      </c>
      <c r="E2170" s="57" t="s">
        <v>10</v>
      </c>
      <c r="F2170" s="57" t="s">
        <v>4996</v>
      </c>
    </row>
    <row r="2171" spans="1:6" x14ac:dyDescent="0.35">
      <c r="A2171" s="57" t="s">
        <v>4966</v>
      </c>
      <c r="B2171" s="57" t="s">
        <v>49</v>
      </c>
      <c r="C2171" s="57" t="s">
        <v>4997</v>
      </c>
      <c r="D2171" s="57" t="s">
        <v>4998</v>
      </c>
      <c r="E2171" s="57" t="s">
        <v>10</v>
      </c>
      <c r="F2171" s="57" t="s">
        <v>4999</v>
      </c>
    </row>
    <row r="2172" spans="1:6" x14ac:dyDescent="0.35">
      <c r="A2172" s="57" t="s">
        <v>4966</v>
      </c>
      <c r="B2172" s="57" t="s">
        <v>62</v>
      </c>
      <c r="C2172" s="57" t="s">
        <v>5000</v>
      </c>
      <c r="D2172" s="57" t="s">
        <v>5001</v>
      </c>
      <c r="E2172" s="57" t="s">
        <v>10</v>
      </c>
      <c r="F2172" s="57" t="s">
        <v>5002</v>
      </c>
    </row>
    <row r="2173" spans="1:6" x14ac:dyDescent="0.35">
      <c r="A2173" s="57" t="s">
        <v>4966</v>
      </c>
      <c r="B2173" s="57" t="s">
        <v>72</v>
      </c>
      <c r="C2173" s="57" t="s">
        <v>5003</v>
      </c>
      <c r="D2173" s="57" t="s">
        <v>5004</v>
      </c>
      <c r="E2173" s="57" t="s">
        <v>10</v>
      </c>
      <c r="F2173" s="57" t="s">
        <v>5005</v>
      </c>
    </row>
    <row r="2174" spans="1:6" x14ac:dyDescent="0.35">
      <c r="A2174" s="57" t="s">
        <v>4966</v>
      </c>
      <c r="B2174" s="57" t="s">
        <v>78</v>
      </c>
      <c r="C2174" s="57" t="s">
        <v>5006</v>
      </c>
      <c r="D2174" s="57" t="s">
        <v>5007</v>
      </c>
      <c r="E2174" s="57" t="s">
        <v>10</v>
      </c>
      <c r="F2174" s="57" t="s">
        <v>5008</v>
      </c>
    </row>
    <row r="2175" spans="1:6" x14ac:dyDescent="0.35">
      <c r="A2175" s="57" t="s">
        <v>4966</v>
      </c>
      <c r="B2175" s="57" t="s">
        <v>78</v>
      </c>
      <c r="C2175" s="57" t="s">
        <v>4569</v>
      </c>
      <c r="D2175" s="57" t="s">
        <v>5009</v>
      </c>
      <c r="E2175" s="57" t="s">
        <v>10</v>
      </c>
      <c r="F2175" s="57" t="s">
        <v>5010</v>
      </c>
    </row>
    <row r="2176" spans="1:6" x14ac:dyDescent="0.35">
      <c r="A2176" s="57" t="s">
        <v>4966</v>
      </c>
      <c r="B2176" s="57" t="s">
        <v>78</v>
      </c>
      <c r="C2176" s="57" t="s">
        <v>4572</v>
      </c>
      <c r="D2176" s="57" t="s">
        <v>5011</v>
      </c>
      <c r="E2176" s="57" t="s">
        <v>10</v>
      </c>
      <c r="F2176" s="57" t="s">
        <v>5012</v>
      </c>
    </row>
    <row r="2177" spans="1:6" x14ac:dyDescent="0.35">
      <c r="A2177" s="57" t="s">
        <v>4966</v>
      </c>
      <c r="B2177" s="57" t="s">
        <v>78</v>
      </c>
      <c r="C2177" s="57" t="s">
        <v>4902</v>
      </c>
      <c r="D2177" s="57" t="s">
        <v>5013</v>
      </c>
      <c r="E2177" s="57" t="s">
        <v>10</v>
      </c>
      <c r="F2177" s="57" t="s">
        <v>5014</v>
      </c>
    </row>
    <row r="2178" spans="1:6" x14ac:dyDescent="0.35">
      <c r="A2178" s="57" t="s">
        <v>4966</v>
      </c>
      <c r="B2178" s="57" t="s">
        <v>78</v>
      </c>
      <c r="C2178" s="57" t="s">
        <v>2532</v>
      </c>
      <c r="D2178" s="57" t="s">
        <v>5015</v>
      </c>
      <c r="E2178" s="57" t="s">
        <v>10</v>
      </c>
      <c r="F2178" s="57" t="s">
        <v>5016</v>
      </c>
    </row>
    <row r="2179" spans="1:6" x14ac:dyDescent="0.35">
      <c r="A2179" s="57" t="s">
        <v>4966</v>
      </c>
      <c r="B2179" s="57" t="s">
        <v>78</v>
      </c>
      <c r="C2179" s="57" t="s">
        <v>5017</v>
      </c>
      <c r="D2179" s="57" t="s">
        <v>5018</v>
      </c>
      <c r="E2179" s="57" t="s">
        <v>10</v>
      </c>
      <c r="F2179" s="57" t="s">
        <v>5019</v>
      </c>
    </row>
    <row r="2180" spans="1:6" x14ac:dyDescent="0.35">
      <c r="A2180" s="57" t="s">
        <v>4966</v>
      </c>
      <c r="B2180" s="57" t="s">
        <v>78</v>
      </c>
      <c r="C2180" s="57" t="s">
        <v>5020</v>
      </c>
      <c r="D2180" s="57" t="s">
        <v>5021</v>
      </c>
      <c r="E2180" s="57" t="s">
        <v>10</v>
      </c>
      <c r="F2180" s="57" t="s">
        <v>5022</v>
      </c>
    </row>
    <row r="2181" spans="1:6" x14ac:dyDescent="0.35">
      <c r="A2181" s="57" t="s">
        <v>4966</v>
      </c>
      <c r="B2181" s="57" t="s">
        <v>78</v>
      </c>
      <c r="C2181" s="57" t="s">
        <v>5023</v>
      </c>
      <c r="D2181" s="57" t="s">
        <v>5024</v>
      </c>
      <c r="E2181" s="57" t="s">
        <v>10</v>
      </c>
      <c r="F2181" s="57" t="s">
        <v>5025</v>
      </c>
    </row>
    <row r="2182" spans="1:6" x14ac:dyDescent="0.35">
      <c r="A2182" s="57" t="s">
        <v>4966</v>
      </c>
      <c r="B2182" s="57" t="s">
        <v>78</v>
      </c>
      <c r="C2182" s="57" t="s">
        <v>2278</v>
      </c>
      <c r="D2182" s="57" t="s">
        <v>5026</v>
      </c>
      <c r="E2182" s="57" t="s">
        <v>10</v>
      </c>
      <c r="F2182" s="57" t="s">
        <v>5027</v>
      </c>
    </row>
    <row r="2183" spans="1:6" x14ac:dyDescent="0.35">
      <c r="A2183" s="57" t="s">
        <v>5028</v>
      </c>
      <c r="B2183" s="57" t="s">
        <v>7</v>
      </c>
      <c r="C2183" s="57" t="s">
        <v>8</v>
      </c>
      <c r="D2183" s="57" t="s">
        <v>5029</v>
      </c>
      <c r="E2183" s="57" t="s">
        <v>10</v>
      </c>
      <c r="F2183" s="57" t="s">
        <v>5030</v>
      </c>
    </row>
    <row r="2184" spans="1:6" x14ac:dyDescent="0.35">
      <c r="A2184" s="57" t="s">
        <v>5028</v>
      </c>
      <c r="B2184" s="57" t="s">
        <v>12</v>
      </c>
      <c r="C2184" s="57" t="s">
        <v>13</v>
      </c>
      <c r="D2184" s="57" t="s">
        <v>5031</v>
      </c>
      <c r="E2184" s="57" t="s">
        <v>10</v>
      </c>
      <c r="F2184" s="57" t="s">
        <v>5032</v>
      </c>
    </row>
    <row r="2185" spans="1:6" x14ac:dyDescent="0.35">
      <c r="A2185" s="57" t="s">
        <v>5028</v>
      </c>
      <c r="B2185" s="57" t="s">
        <v>12</v>
      </c>
      <c r="C2185" s="57" t="s">
        <v>16</v>
      </c>
      <c r="D2185" s="57" t="s">
        <v>5033</v>
      </c>
      <c r="E2185" s="57" t="s">
        <v>10</v>
      </c>
      <c r="F2185" s="57" t="s">
        <v>5034</v>
      </c>
    </row>
    <row r="2186" spans="1:6" x14ac:dyDescent="0.35">
      <c r="A2186" s="57" t="s">
        <v>5028</v>
      </c>
      <c r="B2186" s="57" t="s">
        <v>12</v>
      </c>
      <c r="C2186" s="57" t="s">
        <v>19</v>
      </c>
      <c r="D2186" s="57" t="s">
        <v>414</v>
      </c>
      <c r="E2186" s="57" t="s">
        <v>10</v>
      </c>
      <c r="F2186" s="57" t="s">
        <v>5035</v>
      </c>
    </row>
    <row r="2187" spans="1:6" x14ac:dyDescent="0.35">
      <c r="A2187" s="57" t="s">
        <v>5028</v>
      </c>
      <c r="B2187" s="57" t="s">
        <v>12</v>
      </c>
      <c r="C2187" s="57" t="s">
        <v>22</v>
      </c>
      <c r="D2187" s="57" t="s">
        <v>468</v>
      </c>
      <c r="E2187" s="57" t="s">
        <v>10</v>
      </c>
      <c r="F2187" s="57" t="s">
        <v>5036</v>
      </c>
    </row>
    <row r="2188" spans="1:6" x14ac:dyDescent="0.35">
      <c r="A2188" s="57" t="s">
        <v>5028</v>
      </c>
      <c r="B2188" s="57" t="s">
        <v>12</v>
      </c>
      <c r="C2188" s="57" t="s">
        <v>25</v>
      </c>
      <c r="D2188" s="57" t="s">
        <v>5037</v>
      </c>
      <c r="E2188" s="57" t="s">
        <v>10</v>
      </c>
      <c r="F2188" s="57" t="s">
        <v>5038</v>
      </c>
    </row>
    <row r="2189" spans="1:6" x14ac:dyDescent="0.35">
      <c r="A2189" s="57" t="s">
        <v>5028</v>
      </c>
      <c r="B2189" s="57" t="s">
        <v>12</v>
      </c>
      <c r="C2189" s="57" t="s">
        <v>28</v>
      </c>
      <c r="D2189" s="57" t="s">
        <v>113</v>
      </c>
      <c r="E2189" s="57" t="s">
        <v>10</v>
      </c>
      <c r="F2189" s="57" t="s">
        <v>5039</v>
      </c>
    </row>
    <row r="2190" spans="1:6" x14ac:dyDescent="0.35">
      <c r="A2190" s="57" t="s">
        <v>5028</v>
      </c>
      <c r="B2190" s="57" t="s">
        <v>12</v>
      </c>
      <c r="C2190" s="57" t="s">
        <v>31</v>
      </c>
      <c r="D2190" s="57" t="s">
        <v>5040</v>
      </c>
      <c r="E2190" s="57" t="s">
        <v>10</v>
      </c>
      <c r="F2190" s="57" t="s">
        <v>5041</v>
      </c>
    </row>
    <row r="2191" spans="1:6" x14ac:dyDescent="0.35">
      <c r="A2191" s="57" t="s">
        <v>5028</v>
      </c>
      <c r="B2191" s="57" t="s">
        <v>49</v>
      </c>
      <c r="C2191" s="57" t="s">
        <v>5042</v>
      </c>
      <c r="D2191" s="57" t="s">
        <v>5043</v>
      </c>
      <c r="E2191" s="57" t="s">
        <v>10</v>
      </c>
      <c r="F2191" s="57" t="s">
        <v>5044</v>
      </c>
    </row>
    <row r="2192" spans="1:6" x14ac:dyDescent="0.35">
      <c r="A2192" s="57" t="s">
        <v>5028</v>
      </c>
      <c r="B2192" s="57" t="s">
        <v>49</v>
      </c>
      <c r="C2192" s="57" t="s">
        <v>5045</v>
      </c>
      <c r="D2192" s="57" t="s">
        <v>5046</v>
      </c>
      <c r="E2192" s="57" t="s">
        <v>10</v>
      </c>
      <c r="F2192" s="57" t="s">
        <v>5047</v>
      </c>
    </row>
    <row r="2193" spans="1:6" x14ac:dyDescent="0.35">
      <c r="A2193" s="57" t="s">
        <v>5028</v>
      </c>
      <c r="B2193" s="57" t="s">
        <v>49</v>
      </c>
      <c r="C2193" s="57" t="s">
        <v>5048</v>
      </c>
      <c r="D2193" s="57" t="s">
        <v>5049</v>
      </c>
      <c r="E2193" s="57" t="s">
        <v>10</v>
      </c>
      <c r="F2193" s="57" t="s">
        <v>5050</v>
      </c>
    </row>
    <row r="2194" spans="1:6" x14ac:dyDescent="0.35">
      <c r="A2194" s="57" t="s">
        <v>5028</v>
      </c>
      <c r="B2194" s="57" t="s">
        <v>49</v>
      </c>
      <c r="C2194" s="57" t="s">
        <v>5051</v>
      </c>
      <c r="D2194" s="57" t="s">
        <v>5052</v>
      </c>
      <c r="E2194" s="57" t="s">
        <v>10</v>
      </c>
      <c r="F2194" s="57" t="s">
        <v>5053</v>
      </c>
    </row>
    <row r="2195" spans="1:6" x14ac:dyDescent="0.35">
      <c r="A2195" s="57" t="s">
        <v>5028</v>
      </c>
      <c r="B2195" s="57" t="s">
        <v>49</v>
      </c>
      <c r="C2195" s="57" t="s">
        <v>5054</v>
      </c>
      <c r="D2195" s="57" t="s">
        <v>5055</v>
      </c>
      <c r="E2195" s="57" t="s">
        <v>10</v>
      </c>
      <c r="F2195" s="57" t="s">
        <v>5056</v>
      </c>
    </row>
    <row r="2196" spans="1:6" x14ac:dyDescent="0.35">
      <c r="A2196" s="57" t="s">
        <v>5028</v>
      </c>
      <c r="B2196" s="57" t="s">
        <v>62</v>
      </c>
      <c r="C2196" s="57" t="s">
        <v>5057</v>
      </c>
      <c r="D2196" s="57" t="s">
        <v>5058</v>
      </c>
      <c r="E2196" s="57" t="s">
        <v>10</v>
      </c>
      <c r="F2196" s="57" t="s">
        <v>5059</v>
      </c>
    </row>
    <row r="2197" spans="1:6" x14ac:dyDescent="0.35">
      <c r="A2197" s="57" t="s">
        <v>5028</v>
      </c>
      <c r="B2197" s="57" t="s">
        <v>62</v>
      </c>
      <c r="C2197" s="57" t="s">
        <v>5060</v>
      </c>
      <c r="D2197" s="57" t="s">
        <v>5061</v>
      </c>
      <c r="E2197" s="57" t="s">
        <v>10</v>
      </c>
      <c r="F2197" s="57" t="s">
        <v>5062</v>
      </c>
    </row>
    <row r="2198" spans="1:6" x14ac:dyDescent="0.35">
      <c r="A2198" s="57" t="s">
        <v>5028</v>
      </c>
      <c r="B2198" s="57" t="s">
        <v>62</v>
      </c>
      <c r="C2198" s="57" t="s">
        <v>5063</v>
      </c>
      <c r="D2198" s="57" t="s">
        <v>5064</v>
      </c>
      <c r="E2198" s="57" t="s">
        <v>10</v>
      </c>
      <c r="F2198" s="57" t="s">
        <v>5065</v>
      </c>
    </row>
    <row r="2199" spans="1:6" x14ac:dyDescent="0.35">
      <c r="A2199" s="57" t="s">
        <v>5028</v>
      </c>
      <c r="B2199" s="57" t="s">
        <v>72</v>
      </c>
      <c r="C2199" s="57" t="s">
        <v>5066</v>
      </c>
      <c r="D2199" s="57" t="s">
        <v>5067</v>
      </c>
      <c r="E2199" s="57" t="s">
        <v>10</v>
      </c>
      <c r="F2199" s="57" t="s">
        <v>5068</v>
      </c>
    </row>
    <row r="2200" spans="1:6" x14ac:dyDescent="0.35">
      <c r="A2200" s="57" t="s">
        <v>5028</v>
      </c>
      <c r="B2200" s="57" t="s">
        <v>72</v>
      </c>
      <c r="C2200" s="57" t="s">
        <v>5069</v>
      </c>
      <c r="D2200" s="57" t="s">
        <v>5070</v>
      </c>
      <c r="E2200" s="57" t="s">
        <v>10</v>
      </c>
      <c r="F2200" s="57" t="s">
        <v>5071</v>
      </c>
    </row>
    <row r="2201" spans="1:6" x14ac:dyDescent="0.35">
      <c r="A2201" s="57" t="s">
        <v>5028</v>
      </c>
      <c r="B2201" s="57" t="s">
        <v>72</v>
      </c>
      <c r="C2201" s="57" t="s">
        <v>5072</v>
      </c>
      <c r="D2201" s="57" t="s">
        <v>5073</v>
      </c>
      <c r="E2201" s="57" t="s">
        <v>10</v>
      </c>
      <c r="F2201" s="57" t="s">
        <v>5074</v>
      </c>
    </row>
    <row r="2202" spans="1:6" x14ac:dyDescent="0.35">
      <c r="A2202" s="57" t="s">
        <v>5028</v>
      </c>
      <c r="B2202" s="57" t="s">
        <v>78</v>
      </c>
      <c r="C2202" s="57" t="s">
        <v>5075</v>
      </c>
      <c r="D2202" s="57" t="s">
        <v>5076</v>
      </c>
      <c r="E2202" s="57" t="s">
        <v>10</v>
      </c>
      <c r="F2202" s="57" t="s">
        <v>5077</v>
      </c>
    </row>
    <row r="2203" spans="1:6" x14ac:dyDescent="0.35">
      <c r="A2203" s="57" t="s">
        <v>5078</v>
      </c>
      <c r="B2203" s="57" t="s">
        <v>7</v>
      </c>
      <c r="C2203" s="57" t="s">
        <v>8</v>
      </c>
      <c r="D2203" s="57" t="s">
        <v>5079</v>
      </c>
      <c r="E2203" s="57" t="s">
        <v>10</v>
      </c>
      <c r="F2203" s="57" t="s">
        <v>5080</v>
      </c>
    </row>
    <row r="2204" spans="1:6" x14ac:dyDescent="0.35">
      <c r="A2204" s="57" t="s">
        <v>5078</v>
      </c>
      <c r="B2204" s="57" t="s">
        <v>12</v>
      </c>
      <c r="C2204" s="57" t="s">
        <v>13</v>
      </c>
      <c r="D2204" s="57" t="s">
        <v>87</v>
      </c>
      <c r="E2204" s="57" t="s">
        <v>10</v>
      </c>
      <c r="F2204" s="57" t="s">
        <v>5081</v>
      </c>
    </row>
    <row r="2205" spans="1:6" x14ac:dyDescent="0.35">
      <c r="A2205" s="57" t="s">
        <v>5078</v>
      </c>
      <c r="B2205" s="57" t="s">
        <v>12</v>
      </c>
      <c r="C2205" s="57" t="s">
        <v>16</v>
      </c>
      <c r="D2205" s="57" t="s">
        <v>2300</v>
      </c>
      <c r="E2205" s="57" t="s">
        <v>10</v>
      </c>
      <c r="F2205" s="57" t="s">
        <v>5082</v>
      </c>
    </row>
    <row r="2206" spans="1:6" x14ac:dyDescent="0.35">
      <c r="A2206" s="57" t="s">
        <v>5078</v>
      </c>
      <c r="B2206" s="57" t="s">
        <v>12</v>
      </c>
      <c r="C2206" s="57" t="s">
        <v>19</v>
      </c>
      <c r="D2206" s="57" t="s">
        <v>5083</v>
      </c>
      <c r="E2206" s="57" t="s">
        <v>10</v>
      </c>
      <c r="F2206" s="57" t="s">
        <v>5084</v>
      </c>
    </row>
    <row r="2207" spans="1:6" x14ac:dyDescent="0.35">
      <c r="A2207" s="57" t="s">
        <v>5078</v>
      </c>
      <c r="B2207" s="57" t="s">
        <v>12</v>
      </c>
      <c r="C2207" s="57" t="s">
        <v>22</v>
      </c>
      <c r="D2207" s="57" t="s">
        <v>414</v>
      </c>
      <c r="E2207" s="57" t="s">
        <v>10</v>
      </c>
      <c r="F2207" s="57" t="s">
        <v>5085</v>
      </c>
    </row>
    <row r="2208" spans="1:6" x14ac:dyDescent="0.35">
      <c r="A2208" s="57" t="s">
        <v>5078</v>
      </c>
      <c r="B2208" s="57" t="s">
        <v>12</v>
      </c>
      <c r="C2208" s="57" t="s">
        <v>25</v>
      </c>
      <c r="D2208" s="57" t="s">
        <v>5086</v>
      </c>
      <c r="E2208" s="57" t="s">
        <v>10</v>
      </c>
      <c r="F2208" s="57" t="s">
        <v>5087</v>
      </c>
    </row>
    <row r="2209" spans="1:6" x14ac:dyDescent="0.35">
      <c r="A2209" s="57" t="s">
        <v>5078</v>
      </c>
      <c r="B2209" s="57" t="s">
        <v>12</v>
      </c>
      <c r="C2209" s="57" t="s">
        <v>28</v>
      </c>
      <c r="D2209" s="57" t="s">
        <v>5088</v>
      </c>
      <c r="E2209" s="57" t="s">
        <v>10</v>
      </c>
      <c r="F2209" s="57" t="s">
        <v>5089</v>
      </c>
    </row>
    <row r="2210" spans="1:6" x14ac:dyDescent="0.35">
      <c r="A2210" s="57" t="s">
        <v>5078</v>
      </c>
      <c r="B2210" s="57" t="s">
        <v>12</v>
      </c>
      <c r="C2210" s="57" t="s">
        <v>31</v>
      </c>
      <c r="D2210" s="57" t="s">
        <v>2361</v>
      </c>
      <c r="E2210" s="57" t="s">
        <v>10</v>
      </c>
      <c r="F2210" s="57" t="s">
        <v>5090</v>
      </c>
    </row>
    <row r="2211" spans="1:6" x14ac:dyDescent="0.35">
      <c r="A2211" s="57" t="s">
        <v>5078</v>
      </c>
      <c r="B2211" s="57" t="s">
        <v>12</v>
      </c>
      <c r="C2211" s="57" t="s">
        <v>34</v>
      </c>
      <c r="D2211" s="57" t="s">
        <v>254</v>
      </c>
      <c r="E2211" s="57" t="s">
        <v>10</v>
      </c>
      <c r="F2211" s="57" t="s">
        <v>5091</v>
      </c>
    </row>
    <row r="2212" spans="1:6" x14ac:dyDescent="0.35">
      <c r="A2212" s="57" t="s">
        <v>5078</v>
      </c>
      <c r="B2212" s="57" t="s">
        <v>12</v>
      </c>
      <c r="C2212" s="57" t="s">
        <v>37</v>
      </c>
      <c r="D2212" s="57" t="s">
        <v>2023</v>
      </c>
      <c r="E2212" s="57" t="s">
        <v>10</v>
      </c>
      <c r="F2212" s="57" t="s">
        <v>5092</v>
      </c>
    </row>
    <row r="2213" spans="1:6" x14ac:dyDescent="0.35">
      <c r="A2213" s="57" t="s">
        <v>5078</v>
      </c>
      <c r="B2213" s="57" t="s">
        <v>12</v>
      </c>
      <c r="C2213" s="57" t="s">
        <v>40</v>
      </c>
      <c r="D2213" s="57" t="s">
        <v>4660</v>
      </c>
      <c r="E2213" s="57" t="s">
        <v>10</v>
      </c>
      <c r="F2213" s="57" t="s">
        <v>5093</v>
      </c>
    </row>
    <row r="2214" spans="1:6" x14ac:dyDescent="0.35">
      <c r="A2214" s="57" t="s">
        <v>5078</v>
      </c>
      <c r="B2214" s="57" t="s">
        <v>12</v>
      </c>
      <c r="C2214" s="57" t="s">
        <v>43</v>
      </c>
      <c r="D2214" s="57" t="s">
        <v>675</v>
      </c>
      <c r="E2214" s="57" t="s">
        <v>10</v>
      </c>
      <c r="F2214" s="57" t="s">
        <v>5094</v>
      </c>
    </row>
    <row r="2215" spans="1:6" x14ac:dyDescent="0.35">
      <c r="A2215" s="57" t="s">
        <v>5078</v>
      </c>
      <c r="B2215" s="57" t="s">
        <v>12</v>
      </c>
      <c r="C2215" s="57" t="s">
        <v>46</v>
      </c>
      <c r="D2215" s="57" t="s">
        <v>47</v>
      </c>
      <c r="E2215" s="57" t="s">
        <v>10</v>
      </c>
      <c r="F2215" s="57" t="s">
        <v>5095</v>
      </c>
    </row>
    <row r="2216" spans="1:6" x14ac:dyDescent="0.35">
      <c r="A2216" s="57" t="s">
        <v>5078</v>
      </c>
      <c r="B2216" s="57" t="s">
        <v>49</v>
      </c>
      <c r="C2216" s="57" t="s">
        <v>5096</v>
      </c>
      <c r="D2216" s="57" t="s">
        <v>5097</v>
      </c>
      <c r="E2216" s="57" t="s">
        <v>10</v>
      </c>
      <c r="F2216" s="57" t="s">
        <v>5098</v>
      </c>
    </row>
    <row r="2217" spans="1:6" x14ac:dyDescent="0.35">
      <c r="A2217" s="57" t="s">
        <v>5078</v>
      </c>
      <c r="B2217" s="57" t="s">
        <v>49</v>
      </c>
      <c r="C2217" s="57" t="s">
        <v>5099</v>
      </c>
      <c r="D2217" s="57" t="s">
        <v>5100</v>
      </c>
      <c r="E2217" s="57" t="s">
        <v>10</v>
      </c>
      <c r="F2217" s="57" t="s">
        <v>5101</v>
      </c>
    </row>
    <row r="2218" spans="1:6" x14ac:dyDescent="0.35">
      <c r="A2218" s="57" t="s">
        <v>5078</v>
      </c>
      <c r="B2218" s="57" t="s">
        <v>49</v>
      </c>
      <c r="C2218" s="57" t="s">
        <v>5102</v>
      </c>
      <c r="D2218" s="57" t="s">
        <v>5103</v>
      </c>
      <c r="E2218" s="57" t="s">
        <v>10</v>
      </c>
      <c r="F2218" s="57" t="s">
        <v>5104</v>
      </c>
    </row>
    <row r="2219" spans="1:6" x14ac:dyDescent="0.35">
      <c r="A2219" s="57" t="s">
        <v>5078</v>
      </c>
      <c r="B2219" s="57" t="s">
        <v>49</v>
      </c>
      <c r="C2219" s="57" t="s">
        <v>5105</v>
      </c>
      <c r="D2219" s="57" t="s">
        <v>5106</v>
      </c>
      <c r="E2219" s="57" t="s">
        <v>10</v>
      </c>
      <c r="F2219" s="57" t="s">
        <v>5107</v>
      </c>
    </row>
    <row r="2220" spans="1:6" x14ac:dyDescent="0.35">
      <c r="A2220" s="57" t="s">
        <v>5078</v>
      </c>
      <c r="B2220" s="57" t="s">
        <v>62</v>
      </c>
      <c r="C2220" s="57" t="s">
        <v>5108</v>
      </c>
      <c r="D2220" s="57" t="s">
        <v>5109</v>
      </c>
      <c r="E2220" s="57" t="s">
        <v>10</v>
      </c>
      <c r="F2220" s="57" t="s">
        <v>5110</v>
      </c>
    </row>
    <row r="2221" spans="1:6" x14ac:dyDescent="0.35">
      <c r="A2221" s="57" t="s">
        <v>5078</v>
      </c>
      <c r="B2221" s="57" t="s">
        <v>72</v>
      </c>
      <c r="C2221" s="57" t="s">
        <v>5111</v>
      </c>
      <c r="D2221" s="57" t="s">
        <v>5112</v>
      </c>
      <c r="E2221" s="57" t="s">
        <v>10</v>
      </c>
      <c r="F2221" s="57" t="s">
        <v>5113</v>
      </c>
    </row>
    <row r="2222" spans="1:6" x14ac:dyDescent="0.35">
      <c r="A2222" s="57" t="s">
        <v>5078</v>
      </c>
      <c r="B2222" s="57" t="s">
        <v>72</v>
      </c>
      <c r="C2222" s="57" t="s">
        <v>5114</v>
      </c>
      <c r="D2222" s="57" t="s">
        <v>5115</v>
      </c>
      <c r="E2222" s="57" t="s">
        <v>10</v>
      </c>
      <c r="F2222" s="57" t="s">
        <v>5116</v>
      </c>
    </row>
    <row r="2223" spans="1:6" x14ac:dyDescent="0.35">
      <c r="A2223" s="57" t="s">
        <v>5078</v>
      </c>
      <c r="B2223" s="57" t="s">
        <v>78</v>
      </c>
      <c r="C2223" s="57" t="s">
        <v>5117</v>
      </c>
      <c r="D2223" s="57" t="s">
        <v>5118</v>
      </c>
      <c r="E2223" s="57" t="s">
        <v>10</v>
      </c>
      <c r="F2223" s="57" t="s">
        <v>5119</v>
      </c>
    </row>
    <row r="2224" spans="1:6" x14ac:dyDescent="0.35">
      <c r="A2224" s="57" t="s">
        <v>5120</v>
      </c>
      <c r="B2224" s="57" t="s">
        <v>7</v>
      </c>
      <c r="C2224" s="57" t="s">
        <v>8</v>
      </c>
      <c r="D2224" s="57" t="s">
        <v>5121</v>
      </c>
      <c r="E2224" s="57" t="s">
        <v>10</v>
      </c>
      <c r="F2224" s="57" t="s">
        <v>5122</v>
      </c>
    </row>
    <row r="2225" spans="1:6" x14ac:dyDescent="0.35">
      <c r="A2225" s="57" t="s">
        <v>5120</v>
      </c>
      <c r="B2225" s="57" t="s">
        <v>12</v>
      </c>
      <c r="C2225" s="57" t="s">
        <v>13</v>
      </c>
      <c r="D2225" s="57" t="s">
        <v>3110</v>
      </c>
      <c r="E2225" s="57" t="s">
        <v>10</v>
      </c>
      <c r="F2225" s="57" t="s">
        <v>5123</v>
      </c>
    </row>
    <row r="2226" spans="1:6" x14ac:dyDescent="0.35">
      <c r="A2226" s="57" t="s">
        <v>5120</v>
      </c>
      <c r="B2226" s="57" t="s">
        <v>12</v>
      </c>
      <c r="C2226" s="57" t="s">
        <v>16</v>
      </c>
      <c r="D2226" s="57" t="s">
        <v>5124</v>
      </c>
      <c r="E2226" s="57" t="s">
        <v>10</v>
      </c>
      <c r="F2226" s="57" t="s">
        <v>5125</v>
      </c>
    </row>
    <row r="2227" spans="1:6" x14ac:dyDescent="0.35">
      <c r="A2227" s="57" t="s">
        <v>5120</v>
      </c>
      <c r="B2227" s="57" t="s">
        <v>12</v>
      </c>
      <c r="C2227" s="57" t="s">
        <v>19</v>
      </c>
      <c r="D2227" s="57" t="s">
        <v>2444</v>
      </c>
      <c r="E2227" s="57" t="s">
        <v>10</v>
      </c>
      <c r="F2227" s="57" t="s">
        <v>5126</v>
      </c>
    </row>
    <row r="2228" spans="1:6" x14ac:dyDescent="0.35">
      <c r="A2228" s="57" t="s">
        <v>5120</v>
      </c>
      <c r="B2228" s="57" t="s">
        <v>12</v>
      </c>
      <c r="C2228" s="57" t="s">
        <v>22</v>
      </c>
      <c r="D2228" s="57" t="s">
        <v>5127</v>
      </c>
      <c r="E2228" s="57" t="s">
        <v>10</v>
      </c>
      <c r="F2228" s="57" t="s">
        <v>5128</v>
      </c>
    </row>
    <row r="2229" spans="1:6" x14ac:dyDescent="0.35">
      <c r="A2229" s="57" t="s">
        <v>5120</v>
      </c>
      <c r="B2229" s="57" t="s">
        <v>12</v>
      </c>
      <c r="C2229" s="57" t="s">
        <v>25</v>
      </c>
      <c r="D2229" s="57" t="s">
        <v>5129</v>
      </c>
      <c r="E2229" s="57" t="s">
        <v>10</v>
      </c>
      <c r="F2229" s="57" t="s">
        <v>5130</v>
      </c>
    </row>
    <row r="2230" spans="1:6" x14ac:dyDescent="0.35">
      <c r="A2230" s="57" t="s">
        <v>5120</v>
      </c>
      <c r="B2230" s="57" t="s">
        <v>12</v>
      </c>
      <c r="C2230" s="57" t="s">
        <v>28</v>
      </c>
      <c r="D2230" s="57" t="s">
        <v>5131</v>
      </c>
      <c r="E2230" s="57" t="s">
        <v>10</v>
      </c>
      <c r="F2230" s="57" t="s">
        <v>5132</v>
      </c>
    </row>
    <row r="2231" spans="1:6" x14ac:dyDescent="0.35">
      <c r="A2231" s="57" t="s">
        <v>5120</v>
      </c>
      <c r="B2231" s="57" t="s">
        <v>12</v>
      </c>
      <c r="C2231" s="57" t="s">
        <v>31</v>
      </c>
      <c r="D2231" s="57" t="s">
        <v>201</v>
      </c>
      <c r="E2231" s="57" t="s">
        <v>10</v>
      </c>
      <c r="F2231" s="57" t="s">
        <v>5133</v>
      </c>
    </row>
    <row r="2232" spans="1:6" x14ac:dyDescent="0.35">
      <c r="A2232" s="57" t="s">
        <v>5120</v>
      </c>
      <c r="B2232" s="57" t="s">
        <v>12</v>
      </c>
      <c r="C2232" s="57" t="s">
        <v>34</v>
      </c>
      <c r="D2232" s="57" t="s">
        <v>528</v>
      </c>
      <c r="E2232" s="57" t="s">
        <v>10</v>
      </c>
      <c r="F2232" s="57" t="s">
        <v>5134</v>
      </c>
    </row>
    <row r="2233" spans="1:6" x14ac:dyDescent="0.35">
      <c r="A2233" s="57" t="s">
        <v>5120</v>
      </c>
      <c r="B2233" s="57" t="s">
        <v>12</v>
      </c>
      <c r="C2233" s="57" t="s">
        <v>37</v>
      </c>
      <c r="D2233" s="57" t="s">
        <v>4895</v>
      </c>
      <c r="E2233" s="57" t="s">
        <v>10</v>
      </c>
      <c r="F2233" s="57" t="s">
        <v>5135</v>
      </c>
    </row>
    <row r="2234" spans="1:6" x14ac:dyDescent="0.35">
      <c r="A2234" s="57" t="s">
        <v>5120</v>
      </c>
      <c r="B2234" s="57" t="s">
        <v>12</v>
      </c>
      <c r="C2234" s="57" t="s">
        <v>40</v>
      </c>
      <c r="D2234" s="57" t="s">
        <v>5136</v>
      </c>
      <c r="E2234" s="57" t="s">
        <v>10</v>
      </c>
      <c r="F2234" s="57" t="s">
        <v>5137</v>
      </c>
    </row>
    <row r="2235" spans="1:6" x14ac:dyDescent="0.35">
      <c r="A2235" s="57" t="s">
        <v>5120</v>
      </c>
      <c r="B2235" s="57" t="s">
        <v>49</v>
      </c>
      <c r="C2235" s="57" t="s">
        <v>13</v>
      </c>
      <c r="D2235" s="57" t="s">
        <v>5138</v>
      </c>
      <c r="E2235" s="57" t="s">
        <v>10</v>
      </c>
      <c r="F2235" s="57" t="s">
        <v>5139</v>
      </c>
    </row>
    <row r="2236" spans="1:6" x14ac:dyDescent="0.35">
      <c r="A2236" s="57" t="s">
        <v>5120</v>
      </c>
      <c r="B2236" s="57" t="s">
        <v>49</v>
      </c>
      <c r="C2236" s="57" t="s">
        <v>5140</v>
      </c>
      <c r="D2236" s="57" t="s">
        <v>5141</v>
      </c>
      <c r="E2236" s="57" t="s">
        <v>10</v>
      </c>
      <c r="F2236" s="57" t="s">
        <v>5142</v>
      </c>
    </row>
    <row r="2237" spans="1:6" x14ac:dyDescent="0.35">
      <c r="A2237" s="57" t="s">
        <v>5120</v>
      </c>
      <c r="B2237" s="57" t="s">
        <v>49</v>
      </c>
      <c r="C2237" s="57" t="s">
        <v>5143</v>
      </c>
      <c r="D2237" s="57" t="s">
        <v>5144</v>
      </c>
      <c r="E2237" s="57" t="s">
        <v>10</v>
      </c>
      <c r="F2237" s="57" t="s">
        <v>5145</v>
      </c>
    </row>
    <row r="2238" spans="1:6" x14ac:dyDescent="0.35">
      <c r="A2238" s="57" t="s">
        <v>5120</v>
      </c>
      <c r="B2238" s="57" t="s">
        <v>49</v>
      </c>
      <c r="C2238" s="57" t="s">
        <v>5146</v>
      </c>
      <c r="D2238" s="57" t="s">
        <v>5147</v>
      </c>
      <c r="E2238" s="57" t="s">
        <v>10</v>
      </c>
      <c r="F2238" s="57" t="s">
        <v>5148</v>
      </c>
    </row>
    <row r="2239" spans="1:6" x14ac:dyDescent="0.35">
      <c r="A2239" s="57" t="s">
        <v>5120</v>
      </c>
      <c r="B2239" s="57" t="s">
        <v>49</v>
      </c>
      <c r="C2239" s="57" t="s">
        <v>5149</v>
      </c>
      <c r="D2239" s="57" t="s">
        <v>5150</v>
      </c>
      <c r="E2239" s="57" t="s">
        <v>10</v>
      </c>
      <c r="F2239" s="57" t="s">
        <v>5151</v>
      </c>
    </row>
    <row r="2240" spans="1:6" x14ac:dyDescent="0.35">
      <c r="A2240" s="57" t="s">
        <v>5120</v>
      </c>
      <c r="B2240" s="57" t="s">
        <v>49</v>
      </c>
      <c r="C2240" s="57" t="s">
        <v>5152</v>
      </c>
      <c r="D2240" s="57" t="s">
        <v>5153</v>
      </c>
      <c r="E2240" s="57" t="s">
        <v>10</v>
      </c>
      <c r="F2240" s="57" t="s">
        <v>5154</v>
      </c>
    </row>
    <row r="2241" spans="1:6" x14ac:dyDescent="0.35">
      <c r="A2241" s="57" t="s">
        <v>5120</v>
      </c>
      <c r="B2241" s="57" t="s">
        <v>49</v>
      </c>
      <c r="C2241" s="57" t="s">
        <v>5155</v>
      </c>
      <c r="D2241" s="57" t="s">
        <v>5156</v>
      </c>
      <c r="E2241" s="57" t="s">
        <v>10</v>
      </c>
      <c r="F2241" s="57" t="s">
        <v>5157</v>
      </c>
    </row>
    <row r="2242" spans="1:6" x14ac:dyDescent="0.35">
      <c r="A2242" s="57" t="s">
        <v>5120</v>
      </c>
      <c r="B2242" s="57" t="s">
        <v>62</v>
      </c>
      <c r="C2242" s="57" t="s">
        <v>5158</v>
      </c>
      <c r="D2242" s="57" t="s">
        <v>5159</v>
      </c>
      <c r="E2242" s="57" t="s">
        <v>10</v>
      </c>
      <c r="F2242" s="57" t="s">
        <v>5160</v>
      </c>
    </row>
    <row r="2243" spans="1:6" x14ac:dyDescent="0.35">
      <c r="A2243" s="57" t="s">
        <v>5120</v>
      </c>
      <c r="B2243" s="57" t="s">
        <v>72</v>
      </c>
      <c r="C2243" s="57" t="s">
        <v>156</v>
      </c>
      <c r="D2243" s="57" t="s">
        <v>5161</v>
      </c>
      <c r="E2243" s="57" t="s">
        <v>10</v>
      </c>
      <c r="F2243" s="57" t="s">
        <v>5162</v>
      </c>
    </row>
    <row r="2244" spans="1:6" x14ac:dyDescent="0.35">
      <c r="A2244" s="57" t="s">
        <v>5120</v>
      </c>
      <c r="B2244" s="57" t="s">
        <v>72</v>
      </c>
      <c r="C2244" s="57" t="s">
        <v>5163</v>
      </c>
      <c r="D2244" s="57" t="s">
        <v>5164</v>
      </c>
      <c r="E2244" s="57" t="s">
        <v>10</v>
      </c>
      <c r="F2244" s="57" t="s">
        <v>5165</v>
      </c>
    </row>
    <row r="2245" spans="1:6" x14ac:dyDescent="0.35">
      <c r="A2245" s="57" t="s">
        <v>5120</v>
      </c>
      <c r="B2245" s="57" t="s">
        <v>78</v>
      </c>
      <c r="C2245" s="57" t="s">
        <v>5166</v>
      </c>
      <c r="D2245" s="57" t="s">
        <v>5167</v>
      </c>
      <c r="E2245" s="57" t="s">
        <v>10</v>
      </c>
      <c r="F2245" s="57" t="s">
        <v>5168</v>
      </c>
    </row>
    <row r="2246" spans="1:6" x14ac:dyDescent="0.35">
      <c r="A2246" s="57" t="s">
        <v>5169</v>
      </c>
      <c r="B2246" s="57" t="s">
        <v>7</v>
      </c>
      <c r="C2246" s="57" t="s">
        <v>8</v>
      </c>
      <c r="D2246" s="57" t="s">
        <v>5170</v>
      </c>
      <c r="E2246" s="57" t="s">
        <v>10</v>
      </c>
      <c r="F2246" s="57" t="s">
        <v>5171</v>
      </c>
    </row>
    <row r="2247" spans="1:6" x14ac:dyDescent="0.35">
      <c r="A2247" s="57" t="s">
        <v>5169</v>
      </c>
      <c r="B2247" s="57" t="s">
        <v>12</v>
      </c>
      <c r="C2247" s="57" t="s">
        <v>13</v>
      </c>
      <c r="D2247" s="57" t="s">
        <v>1786</v>
      </c>
      <c r="E2247" s="57" t="s">
        <v>10</v>
      </c>
      <c r="F2247" s="57" t="s">
        <v>5172</v>
      </c>
    </row>
    <row r="2248" spans="1:6" x14ac:dyDescent="0.35">
      <c r="A2248" s="57" t="s">
        <v>5169</v>
      </c>
      <c r="B2248" s="57" t="s">
        <v>12</v>
      </c>
      <c r="C2248" s="57" t="s">
        <v>16</v>
      </c>
      <c r="D2248" s="57" t="s">
        <v>953</v>
      </c>
      <c r="E2248" s="57" t="s">
        <v>10</v>
      </c>
      <c r="F2248" s="57" t="s">
        <v>5173</v>
      </c>
    </row>
    <row r="2249" spans="1:6" x14ac:dyDescent="0.35">
      <c r="A2249" s="57" t="s">
        <v>5169</v>
      </c>
      <c r="B2249" s="57" t="s">
        <v>12</v>
      </c>
      <c r="C2249" s="57" t="s">
        <v>19</v>
      </c>
      <c r="D2249" s="57" t="s">
        <v>5174</v>
      </c>
      <c r="E2249" s="57" t="s">
        <v>10</v>
      </c>
      <c r="F2249" s="57" t="s">
        <v>5175</v>
      </c>
    </row>
    <row r="2250" spans="1:6" x14ac:dyDescent="0.35">
      <c r="A2250" s="57" t="s">
        <v>5169</v>
      </c>
      <c r="B2250" s="57" t="s">
        <v>12</v>
      </c>
      <c r="C2250" s="57" t="s">
        <v>22</v>
      </c>
      <c r="D2250" s="57" t="s">
        <v>2114</v>
      </c>
      <c r="E2250" s="57" t="s">
        <v>10</v>
      </c>
      <c r="F2250" s="57" t="s">
        <v>5176</v>
      </c>
    </row>
    <row r="2251" spans="1:6" x14ac:dyDescent="0.35">
      <c r="A2251" s="57" t="s">
        <v>5169</v>
      </c>
      <c r="B2251" s="57" t="s">
        <v>12</v>
      </c>
      <c r="C2251" s="57" t="s">
        <v>25</v>
      </c>
      <c r="D2251" s="57" t="s">
        <v>93</v>
      </c>
      <c r="E2251" s="57" t="s">
        <v>10</v>
      </c>
      <c r="F2251" s="57" t="s">
        <v>5177</v>
      </c>
    </row>
    <row r="2252" spans="1:6" x14ac:dyDescent="0.35">
      <c r="A2252" s="57" t="s">
        <v>5169</v>
      </c>
      <c r="B2252" s="57" t="s">
        <v>12</v>
      </c>
      <c r="C2252" s="57" t="s">
        <v>28</v>
      </c>
      <c r="D2252" s="57" t="s">
        <v>23</v>
      </c>
      <c r="E2252" s="57" t="s">
        <v>10</v>
      </c>
      <c r="F2252" s="57" t="s">
        <v>5178</v>
      </c>
    </row>
    <row r="2253" spans="1:6" x14ac:dyDescent="0.35">
      <c r="A2253" s="57" t="s">
        <v>5169</v>
      </c>
      <c r="B2253" s="57" t="s">
        <v>12</v>
      </c>
      <c r="C2253" s="57" t="s">
        <v>31</v>
      </c>
      <c r="D2253" s="57" t="s">
        <v>100</v>
      </c>
      <c r="E2253" s="57" t="s">
        <v>10</v>
      </c>
      <c r="F2253" s="57" t="s">
        <v>5179</v>
      </c>
    </row>
    <row r="2254" spans="1:6" x14ac:dyDescent="0.35">
      <c r="A2254" s="57" t="s">
        <v>5169</v>
      </c>
      <c r="B2254" s="57" t="s">
        <v>12</v>
      </c>
      <c r="C2254" s="57" t="s">
        <v>34</v>
      </c>
      <c r="D2254" s="57" t="s">
        <v>29</v>
      </c>
      <c r="E2254" s="57" t="s">
        <v>10</v>
      </c>
      <c r="F2254" s="57" t="s">
        <v>5180</v>
      </c>
    </row>
    <row r="2255" spans="1:6" x14ac:dyDescent="0.35">
      <c r="A2255" s="57" t="s">
        <v>5169</v>
      </c>
      <c r="B2255" s="57" t="s">
        <v>12</v>
      </c>
      <c r="C2255" s="57" t="s">
        <v>37</v>
      </c>
      <c r="D2255" s="57" t="s">
        <v>5181</v>
      </c>
      <c r="E2255" s="57" t="s">
        <v>10</v>
      </c>
      <c r="F2255" s="57" t="s">
        <v>5182</v>
      </c>
    </row>
    <row r="2256" spans="1:6" x14ac:dyDescent="0.35">
      <c r="A2256" s="57" t="s">
        <v>5169</v>
      </c>
      <c r="B2256" s="57" t="s">
        <v>12</v>
      </c>
      <c r="C2256" s="57" t="s">
        <v>40</v>
      </c>
      <c r="D2256" s="57" t="s">
        <v>2167</v>
      </c>
      <c r="E2256" s="57" t="s">
        <v>10</v>
      </c>
      <c r="F2256" s="57" t="s">
        <v>5183</v>
      </c>
    </row>
    <row r="2257" spans="1:6" x14ac:dyDescent="0.35">
      <c r="A2257" s="57" t="s">
        <v>5169</v>
      </c>
      <c r="B2257" s="57" t="s">
        <v>12</v>
      </c>
      <c r="C2257" s="57" t="s">
        <v>43</v>
      </c>
      <c r="D2257" s="57" t="s">
        <v>607</v>
      </c>
      <c r="E2257" s="57" t="s">
        <v>10</v>
      </c>
      <c r="F2257" s="57" t="s">
        <v>5184</v>
      </c>
    </row>
    <row r="2258" spans="1:6" x14ac:dyDescent="0.35">
      <c r="A2258" s="57" t="s">
        <v>5169</v>
      </c>
      <c r="B2258" s="57" t="s">
        <v>12</v>
      </c>
      <c r="C2258" s="57" t="s">
        <v>46</v>
      </c>
      <c r="D2258" s="57" t="s">
        <v>1794</v>
      </c>
      <c r="E2258" s="57" t="s">
        <v>10</v>
      </c>
      <c r="F2258" s="57" t="s">
        <v>5185</v>
      </c>
    </row>
    <row r="2259" spans="1:6" x14ac:dyDescent="0.35">
      <c r="A2259" s="57" t="s">
        <v>5169</v>
      </c>
      <c r="B2259" s="57" t="s">
        <v>12</v>
      </c>
      <c r="C2259" s="57" t="s">
        <v>108</v>
      </c>
      <c r="D2259" s="57" t="s">
        <v>47</v>
      </c>
      <c r="E2259" s="57" t="s">
        <v>10</v>
      </c>
      <c r="F2259" s="57" t="s">
        <v>5186</v>
      </c>
    </row>
    <row r="2260" spans="1:6" x14ac:dyDescent="0.35">
      <c r="A2260" s="57" t="s">
        <v>5169</v>
      </c>
      <c r="B2260" s="57" t="s">
        <v>49</v>
      </c>
      <c r="C2260" s="57" t="s">
        <v>5187</v>
      </c>
      <c r="D2260" s="57" t="s">
        <v>5188</v>
      </c>
      <c r="E2260" s="57" t="s">
        <v>10</v>
      </c>
      <c r="F2260" s="57" t="s">
        <v>5189</v>
      </c>
    </row>
    <row r="2261" spans="1:6" x14ac:dyDescent="0.35">
      <c r="A2261" s="57" t="s">
        <v>5169</v>
      </c>
      <c r="B2261" s="57" t="s">
        <v>49</v>
      </c>
      <c r="C2261" s="57" t="s">
        <v>5190</v>
      </c>
      <c r="D2261" s="57" t="s">
        <v>5191</v>
      </c>
      <c r="E2261" s="57" t="s">
        <v>10</v>
      </c>
      <c r="F2261" s="57" t="s">
        <v>5192</v>
      </c>
    </row>
    <row r="2262" spans="1:6" x14ac:dyDescent="0.35">
      <c r="A2262" s="57" t="s">
        <v>5169</v>
      </c>
      <c r="B2262" s="57" t="s">
        <v>49</v>
      </c>
      <c r="C2262" s="57" t="s">
        <v>5193</v>
      </c>
      <c r="D2262" s="57" t="s">
        <v>5194</v>
      </c>
      <c r="E2262" s="57" t="s">
        <v>10</v>
      </c>
      <c r="F2262" s="57" t="s">
        <v>5195</v>
      </c>
    </row>
    <row r="2263" spans="1:6" x14ac:dyDescent="0.35">
      <c r="A2263" s="57" t="s">
        <v>5169</v>
      </c>
      <c r="B2263" s="57" t="s">
        <v>49</v>
      </c>
      <c r="C2263" s="57" t="s">
        <v>1150</v>
      </c>
      <c r="D2263" s="57" t="s">
        <v>5196</v>
      </c>
      <c r="E2263" s="57" t="s">
        <v>10</v>
      </c>
      <c r="F2263" s="57" t="s">
        <v>5197</v>
      </c>
    </row>
    <row r="2264" spans="1:6" x14ac:dyDescent="0.35">
      <c r="A2264" s="57" t="s">
        <v>5169</v>
      </c>
      <c r="B2264" s="57" t="s">
        <v>49</v>
      </c>
      <c r="C2264" s="57" t="s">
        <v>5198</v>
      </c>
      <c r="D2264" s="57" t="s">
        <v>5199</v>
      </c>
      <c r="E2264" s="57" t="s">
        <v>10</v>
      </c>
      <c r="F2264" s="57" t="s">
        <v>5200</v>
      </c>
    </row>
    <row r="2265" spans="1:6" x14ac:dyDescent="0.35">
      <c r="A2265" s="57" t="s">
        <v>5169</v>
      </c>
      <c r="B2265" s="57" t="s">
        <v>49</v>
      </c>
      <c r="C2265" s="57" t="s">
        <v>5201</v>
      </c>
      <c r="D2265" s="57" t="s">
        <v>5202</v>
      </c>
      <c r="E2265" s="57" t="s">
        <v>10</v>
      </c>
      <c r="F2265" s="57" t="s">
        <v>5203</v>
      </c>
    </row>
    <row r="2266" spans="1:6" x14ac:dyDescent="0.35">
      <c r="A2266" s="57" t="s">
        <v>5169</v>
      </c>
      <c r="B2266" s="57" t="s">
        <v>62</v>
      </c>
      <c r="C2266" s="57" t="s">
        <v>5204</v>
      </c>
      <c r="D2266" s="57" t="s">
        <v>5205</v>
      </c>
      <c r="E2266" s="57" t="s">
        <v>10</v>
      </c>
      <c r="F2266" s="57" t="s">
        <v>5206</v>
      </c>
    </row>
    <row r="2267" spans="1:6" x14ac:dyDescent="0.35">
      <c r="A2267" s="57" t="s">
        <v>5169</v>
      </c>
      <c r="B2267" s="57" t="s">
        <v>62</v>
      </c>
      <c r="C2267" s="57" t="s">
        <v>5207</v>
      </c>
      <c r="D2267" s="57" t="s">
        <v>5208</v>
      </c>
      <c r="E2267" s="57" t="s">
        <v>10</v>
      </c>
      <c r="F2267" s="57" t="s">
        <v>5209</v>
      </c>
    </row>
    <row r="2268" spans="1:6" x14ac:dyDescent="0.35">
      <c r="A2268" s="57" t="s">
        <v>5169</v>
      </c>
      <c r="B2268" s="57" t="s">
        <v>62</v>
      </c>
      <c r="C2268" s="57" t="s">
        <v>5210</v>
      </c>
      <c r="D2268" s="57" t="s">
        <v>5211</v>
      </c>
      <c r="E2268" s="57" t="s">
        <v>10</v>
      </c>
      <c r="F2268" s="57" t="s">
        <v>5212</v>
      </c>
    </row>
    <row r="2269" spans="1:6" x14ac:dyDescent="0.35">
      <c r="A2269" s="57" t="s">
        <v>5169</v>
      </c>
      <c r="B2269" s="57" t="s">
        <v>72</v>
      </c>
      <c r="C2269" s="57" t="s">
        <v>5213</v>
      </c>
      <c r="D2269" s="57" t="s">
        <v>5214</v>
      </c>
      <c r="E2269" s="57" t="s">
        <v>10</v>
      </c>
      <c r="F2269" s="57" t="s">
        <v>5215</v>
      </c>
    </row>
    <row r="2270" spans="1:6" x14ac:dyDescent="0.35">
      <c r="A2270" s="57" t="s">
        <v>5169</v>
      </c>
      <c r="B2270" s="57" t="s">
        <v>78</v>
      </c>
      <c r="C2270" s="57" t="s">
        <v>5216</v>
      </c>
      <c r="D2270" s="57" t="s">
        <v>5217</v>
      </c>
      <c r="E2270" s="57" t="s">
        <v>10</v>
      </c>
      <c r="F2270" s="57" t="s">
        <v>5218</v>
      </c>
    </row>
    <row r="2271" spans="1:6" x14ac:dyDescent="0.35">
      <c r="A2271" s="57" t="s">
        <v>5169</v>
      </c>
      <c r="B2271" s="57" t="s">
        <v>78</v>
      </c>
      <c r="C2271" s="57" t="s">
        <v>5219</v>
      </c>
      <c r="D2271" s="57" t="s">
        <v>5220</v>
      </c>
      <c r="E2271" s="57" t="s">
        <v>10</v>
      </c>
      <c r="F2271" s="57" t="s">
        <v>5221</v>
      </c>
    </row>
    <row r="2272" spans="1:6" x14ac:dyDescent="0.35">
      <c r="A2272" s="57" t="s">
        <v>5169</v>
      </c>
      <c r="B2272" s="57" t="s">
        <v>78</v>
      </c>
      <c r="C2272" s="57" t="s">
        <v>2269</v>
      </c>
      <c r="D2272" s="57" t="s">
        <v>5222</v>
      </c>
      <c r="E2272" s="57" t="s">
        <v>10</v>
      </c>
      <c r="F2272" s="57" t="s">
        <v>5223</v>
      </c>
    </row>
    <row r="2273" spans="1:6" x14ac:dyDescent="0.35">
      <c r="A2273" s="57" t="s">
        <v>5224</v>
      </c>
      <c r="B2273" s="57" t="s">
        <v>7</v>
      </c>
      <c r="C2273" s="57" t="s">
        <v>8</v>
      </c>
      <c r="D2273" s="57" t="s">
        <v>5225</v>
      </c>
      <c r="E2273" s="57" t="s">
        <v>10</v>
      </c>
      <c r="F2273" s="57" t="s">
        <v>5226</v>
      </c>
    </row>
    <row r="2274" spans="1:6" x14ac:dyDescent="0.35">
      <c r="A2274" s="57" t="s">
        <v>5224</v>
      </c>
      <c r="B2274" s="57" t="s">
        <v>12</v>
      </c>
      <c r="C2274" s="57" t="s">
        <v>13</v>
      </c>
      <c r="D2274" s="57" t="s">
        <v>5227</v>
      </c>
      <c r="E2274" s="57" t="s">
        <v>10</v>
      </c>
      <c r="F2274" s="57" t="s">
        <v>5228</v>
      </c>
    </row>
    <row r="2275" spans="1:6" x14ac:dyDescent="0.35">
      <c r="A2275" s="57" t="s">
        <v>5224</v>
      </c>
      <c r="B2275" s="57" t="s">
        <v>12</v>
      </c>
      <c r="C2275" s="57" t="s">
        <v>16</v>
      </c>
      <c r="D2275" s="57" t="s">
        <v>5229</v>
      </c>
      <c r="E2275" s="57" t="s">
        <v>10</v>
      </c>
      <c r="F2275" s="57" t="s">
        <v>5230</v>
      </c>
    </row>
    <row r="2276" spans="1:6" x14ac:dyDescent="0.35">
      <c r="A2276" s="57" t="s">
        <v>5224</v>
      </c>
      <c r="B2276" s="57" t="s">
        <v>12</v>
      </c>
      <c r="C2276" s="57" t="s">
        <v>19</v>
      </c>
      <c r="D2276" s="57" t="s">
        <v>242</v>
      </c>
      <c r="E2276" s="57" t="s">
        <v>10</v>
      </c>
      <c r="F2276" s="57" t="s">
        <v>5231</v>
      </c>
    </row>
    <row r="2277" spans="1:6" x14ac:dyDescent="0.35">
      <c r="A2277" s="57" t="s">
        <v>5224</v>
      </c>
      <c r="B2277" s="57" t="s">
        <v>12</v>
      </c>
      <c r="C2277" s="57" t="s">
        <v>22</v>
      </c>
      <c r="D2277" s="57" t="s">
        <v>186</v>
      </c>
      <c r="E2277" s="57" t="s">
        <v>10</v>
      </c>
      <c r="F2277" s="57" t="s">
        <v>5232</v>
      </c>
    </row>
    <row r="2278" spans="1:6" x14ac:dyDescent="0.35">
      <c r="A2278" s="57" t="s">
        <v>5224</v>
      </c>
      <c r="B2278" s="57" t="s">
        <v>12</v>
      </c>
      <c r="C2278" s="57" t="s">
        <v>25</v>
      </c>
      <c r="D2278" s="57" t="s">
        <v>5233</v>
      </c>
      <c r="E2278" s="57" t="s">
        <v>10</v>
      </c>
      <c r="F2278" s="57" t="s">
        <v>5234</v>
      </c>
    </row>
    <row r="2279" spans="1:6" x14ac:dyDescent="0.35">
      <c r="A2279" s="57" t="s">
        <v>5224</v>
      </c>
      <c r="B2279" s="57" t="s">
        <v>12</v>
      </c>
      <c r="C2279" s="57" t="s">
        <v>28</v>
      </c>
      <c r="D2279" s="57" t="s">
        <v>953</v>
      </c>
      <c r="E2279" s="57" t="s">
        <v>10</v>
      </c>
      <c r="F2279" s="57" t="s">
        <v>5235</v>
      </c>
    </row>
    <row r="2280" spans="1:6" x14ac:dyDescent="0.35">
      <c r="A2280" s="57" t="s">
        <v>5224</v>
      </c>
      <c r="B2280" s="57" t="s">
        <v>12</v>
      </c>
      <c r="C2280" s="57" t="s">
        <v>31</v>
      </c>
      <c r="D2280" s="57" t="s">
        <v>2351</v>
      </c>
      <c r="E2280" s="57" t="s">
        <v>10</v>
      </c>
      <c r="F2280" s="57" t="s">
        <v>5236</v>
      </c>
    </row>
    <row r="2281" spans="1:6" x14ac:dyDescent="0.35">
      <c r="A2281" s="57" t="s">
        <v>5224</v>
      </c>
      <c r="B2281" s="57" t="s">
        <v>12</v>
      </c>
      <c r="C2281" s="57" t="s">
        <v>34</v>
      </c>
      <c r="D2281" s="57" t="s">
        <v>196</v>
      </c>
      <c r="E2281" s="57" t="s">
        <v>10</v>
      </c>
      <c r="F2281" s="57" t="s">
        <v>5237</v>
      </c>
    </row>
    <row r="2282" spans="1:6" x14ac:dyDescent="0.35">
      <c r="A2282" s="57" t="s">
        <v>5224</v>
      </c>
      <c r="B2282" s="57" t="s">
        <v>12</v>
      </c>
      <c r="C2282" s="57" t="s">
        <v>37</v>
      </c>
      <c r="D2282" s="57" t="s">
        <v>93</v>
      </c>
      <c r="E2282" s="57" t="s">
        <v>10</v>
      </c>
      <c r="F2282" s="57" t="s">
        <v>5238</v>
      </c>
    </row>
    <row r="2283" spans="1:6" x14ac:dyDescent="0.35">
      <c r="A2283" s="57" t="s">
        <v>5224</v>
      </c>
      <c r="B2283" s="57" t="s">
        <v>12</v>
      </c>
      <c r="C2283" s="57" t="s">
        <v>40</v>
      </c>
      <c r="D2283" s="57" t="s">
        <v>23</v>
      </c>
      <c r="E2283" s="57" t="s">
        <v>10</v>
      </c>
      <c r="F2283" s="57" t="s">
        <v>5239</v>
      </c>
    </row>
    <row r="2284" spans="1:6" x14ac:dyDescent="0.35">
      <c r="A2284" s="57" t="s">
        <v>5224</v>
      </c>
      <c r="B2284" s="57" t="s">
        <v>12</v>
      </c>
      <c r="C2284" s="57" t="s">
        <v>43</v>
      </c>
      <c r="D2284" s="57" t="s">
        <v>5240</v>
      </c>
      <c r="E2284" s="57" t="s">
        <v>10</v>
      </c>
      <c r="F2284" s="57" t="s">
        <v>5241</v>
      </c>
    </row>
    <row r="2285" spans="1:6" x14ac:dyDescent="0.35">
      <c r="A2285" s="57" t="s">
        <v>5224</v>
      </c>
      <c r="B2285" s="57" t="s">
        <v>12</v>
      </c>
      <c r="C2285" s="57" t="s">
        <v>46</v>
      </c>
      <c r="D2285" s="57" t="s">
        <v>111</v>
      </c>
      <c r="E2285" s="57" t="s">
        <v>10</v>
      </c>
      <c r="F2285" s="57" t="s">
        <v>5242</v>
      </c>
    </row>
    <row r="2286" spans="1:6" x14ac:dyDescent="0.35">
      <c r="A2286" s="57" t="s">
        <v>5224</v>
      </c>
      <c r="B2286" s="57" t="s">
        <v>12</v>
      </c>
      <c r="C2286" s="57" t="s">
        <v>108</v>
      </c>
      <c r="D2286" s="57" t="s">
        <v>47</v>
      </c>
      <c r="E2286" s="57" t="s">
        <v>10</v>
      </c>
      <c r="F2286" s="57" t="s">
        <v>5243</v>
      </c>
    </row>
    <row r="2287" spans="1:6" x14ac:dyDescent="0.35">
      <c r="A2287" s="57" t="s">
        <v>5224</v>
      </c>
      <c r="B2287" s="57" t="s">
        <v>12</v>
      </c>
      <c r="C2287" s="57" t="s">
        <v>110</v>
      </c>
      <c r="D2287" s="57" t="s">
        <v>127</v>
      </c>
      <c r="E2287" s="57" t="s">
        <v>10</v>
      </c>
      <c r="F2287" s="57" t="s">
        <v>5244</v>
      </c>
    </row>
    <row r="2288" spans="1:6" x14ac:dyDescent="0.35">
      <c r="A2288" s="57" t="s">
        <v>5224</v>
      </c>
      <c r="B2288" s="57" t="s">
        <v>12</v>
      </c>
      <c r="C2288" s="57" t="s">
        <v>63</v>
      </c>
      <c r="D2288" s="57" t="s">
        <v>1856</v>
      </c>
      <c r="E2288" s="57" t="s">
        <v>10</v>
      </c>
      <c r="F2288" s="57" t="s">
        <v>5245</v>
      </c>
    </row>
    <row r="2289" spans="1:6" x14ac:dyDescent="0.35">
      <c r="A2289" s="57" t="s">
        <v>5224</v>
      </c>
      <c r="B2289" s="57" t="s">
        <v>49</v>
      </c>
      <c r="C2289" s="57" t="s">
        <v>2524</v>
      </c>
      <c r="D2289" s="57" t="s">
        <v>5246</v>
      </c>
      <c r="E2289" s="57" t="s">
        <v>10</v>
      </c>
      <c r="F2289" s="57" t="s">
        <v>5247</v>
      </c>
    </row>
    <row r="2290" spans="1:6" x14ac:dyDescent="0.35">
      <c r="A2290" s="57" t="s">
        <v>5224</v>
      </c>
      <c r="B2290" s="57" t="s">
        <v>49</v>
      </c>
      <c r="C2290" s="57" t="s">
        <v>5248</v>
      </c>
      <c r="D2290" s="57" t="s">
        <v>5249</v>
      </c>
      <c r="E2290" s="57" t="s">
        <v>10</v>
      </c>
      <c r="F2290" s="57" t="s">
        <v>5250</v>
      </c>
    </row>
    <row r="2291" spans="1:6" x14ac:dyDescent="0.35">
      <c r="A2291" s="57" t="s">
        <v>5224</v>
      </c>
      <c r="B2291" s="57" t="s">
        <v>49</v>
      </c>
      <c r="C2291" s="57" t="s">
        <v>5251</v>
      </c>
      <c r="D2291" s="57" t="s">
        <v>5252</v>
      </c>
      <c r="E2291" s="57" t="s">
        <v>10</v>
      </c>
      <c r="F2291" s="57" t="s">
        <v>5253</v>
      </c>
    </row>
    <row r="2292" spans="1:6" x14ac:dyDescent="0.35">
      <c r="A2292" s="57" t="s">
        <v>5224</v>
      </c>
      <c r="B2292" s="57" t="s">
        <v>49</v>
      </c>
      <c r="C2292" s="57" t="s">
        <v>5254</v>
      </c>
      <c r="D2292" s="57" t="s">
        <v>5255</v>
      </c>
      <c r="E2292" s="57" t="s">
        <v>10</v>
      </c>
      <c r="F2292" s="57" t="s">
        <v>5256</v>
      </c>
    </row>
    <row r="2293" spans="1:6" x14ac:dyDescent="0.35">
      <c r="A2293" s="57" t="s">
        <v>5224</v>
      </c>
      <c r="B2293" s="57" t="s">
        <v>49</v>
      </c>
      <c r="C2293" s="57" t="s">
        <v>5257</v>
      </c>
      <c r="D2293" s="57" t="s">
        <v>5258</v>
      </c>
      <c r="E2293" s="57" t="s">
        <v>10</v>
      </c>
      <c r="F2293" s="57" t="s">
        <v>5259</v>
      </c>
    </row>
    <row r="2294" spans="1:6" x14ac:dyDescent="0.35">
      <c r="A2294" s="57" t="s">
        <v>5224</v>
      </c>
      <c r="B2294" s="57" t="s">
        <v>49</v>
      </c>
      <c r="C2294" s="57" t="s">
        <v>5260</v>
      </c>
      <c r="D2294" s="57" t="s">
        <v>5261</v>
      </c>
      <c r="E2294" s="57" t="s">
        <v>10</v>
      </c>
      <c r="F2294" s="57" t="s">
        <v>5262</v>
      </c>
    </row>
    <row r="2295" spans="1:6" x14ac:dyDescent="0.35">
      <c r="A2295" s="57" t="s">
        <v>5224</v>
      </c>
      <c r="B2295" s="57" t="s">
        <v>49</v>
      </c>
      <c r="C2295" s="57" t="s">
        <v>5263</v>
      </c>
      <c r="D2295" s="57" t="s">
        <v>5264</v>
      </c>
      <c r="E2295" s="57" t="s">
        <v>10</v>
      </c>
      <c r="F2295" s="57" t="s">
        <v>5265</v>
      </c>
    </row>
    <row r="2296" spans="1:6" x14ac:dyDescent="0.35">
      <c r="A2296" s="57" t="s">
        <v>5224</v>
      </c>
      <c r="B2296" s="57" t="s">
        <v>49</v>
      </c>
      <c r="C2296" s="57" t="s">
        <v>5266</v>
      </c>
      <c r="D2296" s="57" t="s">
        <v>5267</v>
      </c>
      <c r="E2296" s="57" t="s">
        <v>10</v>
      </c>
      <c r="F2296" s="57" t="s">
        <v>5268</v>
      </c>
    </row>
    <row r="2297" spans="1:6" x14ac:dyDescent="0.35">
      <c r="A2297" s="57" t="s">
        <v>5224</v>
      </c>
      <c r="B2297" s="57" t="s">
        <v>49</v>
      </c>
      <c r="C2297" s="57" t="s">
        <v>1537</v>
      </c>
      <c r="D2297" s="57" t="s">
        <v>5269</v>
      </c>
      <c r="E2297" s="57" t="s">
        <v>10</v>
      </c>
      <c r="F2297" s="57" t="s">
        <v>5270</v>
      </c>
    </row>
    <row r="2298" spans="1:6" x14ac:dyDescent="0.35">
      <c r="A2298" s="57" t="s">
        <v>5224</v>
      </c>
      <c r="B2298" s="57" t="s">
        <v>49</v>
      </c>
      <c r="C2298" s="57" t="s">
        <v>5271</v>
      </c>
      <c r="D2298" s="57" t="s">
        <v>5272</v>
      </c>
      <c r="E2298" s="57" t="s">
        <v>10</v>
      </c>
      <c r="F2298" s="57" t="s">
        <v>5273</v>
      </c>
    </row>
    <row r="2299" spans="1:6" x14ac:dyDescent="0.35">
      <c r="A2299" s="57" t="s">
        <v>5224</v>
      </c>
      <c r="B2299" s="57" t="s">
        <v>49</v>
      </c>
      <c r="C2299" s="57" t="s">
        <v>5274</v>
      </c>
      <c r="D2299" s="57" t="s">
        <v>5275</v>
      </c>
      <c r="E2299" s="57" t="s">
        <v>10</v>
      </c>
      <c r="F2299" s="57" t="s">
        <v>5276</v>
      </c>
    </row>
    <row r="2300" spans="1:6" x14ac:dyDescent="0.35">
      <c r="A2300" s="57" t="s">
        <v>5224</v>
      </c>
      <c r="B2300" s="57" t="s">
        <v>49</v>
      </c>
      <c r="C2300" s="57" t="s">
        <v>556</v>
      </c>
      <c r="D2300" s="57" t="s">
        <v>5277</v>
      </c>
      <c r="E2300" s="57" t="s">
        <v>10</v>
      </c>
      <c r="F2300" s="57" t="s">
        <v>5278</v>
      </c>
    </row>
    <row r="2301" spans="1:6" x14ac:dyDescent="0.35">
      <c r="A2301" s="57" t="s">
        <v>5224</v>
      </c>
      <c r="B2301" s="57" t="s">
        <v>49</v>
      </c>
      <c r="C2301" s="57" t="s">
        <v>2611</v>
      </c>
      <c r="D2301" s="57" t="s">
        <v>5279</v>
      </c>
      <c r="E2301" s="57" t="s">
        <v>10</v>
      </c>
      <c r="F2301" s="57" t="s">
        <v>5280</v>
      </c>
    </row>
    <row r="2302" spans="1:6" x14ac:dyDescent="0.35">
      <c r="A2302" s="57" t="s">
        <v>5224</v>
      </c>
      <c r="B2302" s="57" t="s">
        <v>49</v>
      </c>
      <c r="C2302" s="57" t="s">
        <v>5281</v>
      </c>
      <c r="D2302" s="57" t="s">
        <v>5282</v>
      </c>
      <c r="E2302" s="57" t="s">
        <v>10</v>
      </c>
      <c r="F2302" s="57" t="s">
        <v>5283</v>
      </c>
    </row>
    <row r="2303" spans="1:6" x14ac:dyDescent="0.35">
      <c r="A2303" s="57" t="s">
        <v>5224</v>
      </c>
      <c r="B2303" s="57" t="s">
        <v>62</v>
      </c>
      <c r="C2303" s="57" t="s">
        <v>5284</v>
      </c>
      <c r="D2303" s="57" t="s">
        <v>5285</v>
      </c>
      <c r="E2303" s="57" t="s">
        <v>275</v>
      </c>
      <c r="F2303" s="57" t="s">
        <v>5286</v>
      </c>
    </row>
    <row r="2304" spans="1:6" x14ac:dyDescent="0.35">
      <c r="A2304" s="57" t="s">
        <v>5224</v>
      </c>
      <c r="B2304" s="57" t="s">
        <v>62</v>
      </c>
      <c r="C2304" s="57" t="s">
        <v>5287</v>
      </c>
      <c r="D2304" s="57" t="s">
        <v>5288</v>
      </c>
      <c r="E2304" s="57" t="s">
        <v>10</v>
      </c>
      <c r="F2304" s="57" t="s">
        <v>5289</v>
      </c>
    </row>
    <row r="2305" spans="1:6" x14ac:dyDescent="0.35">
      <c r="A2305" s="57" t="s">
        <v>5224</v>
      </c>
      <c r="B2305" s="57" t="s">
        <v>62</v>
      </c>
      <c r="C2305" s="57" t="s">
        <v>5290</v>
      </c>
      <c r="D2305" s="57" t="s">
        <v>5291</v>
      </c>
      <c r="E2305" s="57" t="s">
        <v>10</v>
      </c>
      <c r="F2305" s="57" t="s">
        <v>5292</v>
      </c>
    </row>
    <row r="2306" spans="1:6" x14ac:dyDescent="0.35">
      <c r="A2306" s="57" t="s">
        <v>5224</v>
      </c>
      <c r="B2306" s="57" t="s">
        <v>62</v>
      </c>
      <c r="C2306" s="57" t="s">
        <v>5293</v>
      </c>
      <c r="D2306" s="57" t="s">
        <v>5294</v>
      </c>
      <c r="E2306" s="57" t="s">
        <v>10</v>
      </c>
      <c r="F2306" s="57" t="s">
        <v>5295</v>
      </c>
    </row>
    <row r="2307" spans="1:6" x14ac:dyDescent="0.35">
      <c r="A2307" s="57" t="s">
        <v>5224</v>
      </c>
      <c r="B2307" s="57" t="s">
        <v>62</v>
      </c>
      <c r="C2307" s="57" t="s">
        <v>5296</v>
      </c>
      <c r="D2307" s="57" t="s">
        <v>5297</v>
      </c>
      <c r="E2307" s="57" t="s">
        <v>10</v>
      </c>
      <c r="F2307" s="57" t="s">
        <v>5298</v>
      </c>
    </row>
    <row r="2308" spans="1:6" x14ac:dyDescent="0.35">
      <c r="A2308" s="57" t="s">
        <v>5224</v>
      </c>
      <c r="B2308" s="57" t="s">
        <v>72</v>
      </c>
      <c r="C2308" s="57" t="s">
        <v>5299</v>
      </c>
      <c r="D2308" s="57" t="s">
        <v>5300</v>
      </c>
      <c r="E2308" s="57" t="s">
        <v>10</v>
      </c>
      <c r="F2308" s="57" t="s">
        <v>5301</v>
      </c>
    </row>
    <row r="2309" spans="1:6" x14ac:dyDescent="0.35">
      <c r="A2309" s="57" t="s">
        <v>5224</v>
      </c>
      <c r="B2309" s="57" t="s">
        <v>72</v>
      </c>
      <c r="C2309" s="57" t="s">
        <v>5302</v>
      </c>
      <c r="D2309" s="57" t="s">
        <v>5303</v>
      </c>
      <c r="E2309" s="57" t="s">
        <v>10</v>
      </c>
      <c r="F2309" s="57" t="s">
        <v>5304</v>
      </c>
    </row>
    <row r="2310" spans="1:6" x14ac:dyDescent="0.35">
      <c r="A2310" s="57" t="s">
        <v>5224</v>
      </c>
      <c r="B2310" s="57" t="s">
        <v>72</v>
      </c>
      <c r="C2310" s="57" t="s">
        <v>5305</v>
      </c>
      <c r="D2310" s="57" t="s">
        <v>5306</v>
      </c>
      <c r="E2310" s="57" t="s">
        <v>10</v>
      </c>
      <c r="F2310" s="57" t="s">
        <v>5307</v>
      </c>
    </row>
    <row r="2311" spans="1:6" x14ac:dyDescent="0.35">
      <c r="A2311" s="57" t="s">
        <v>5224</v>
      </c>
      <c r="B2311" s="57" t="s">
        <v>72</v>
      </c>
      <c r="C2311" s="57" t="s">
        <v>5308</v>
      </c>
      <c r="D2311" s="57" t="s">
        <v>5309</v>
      </c>
      <c r="E2311" s="57" t="s">
        <v>10</v>
      </c>
      <c r="F2311" s="57" t="s">
        <v>5310</v>
      </c>
    </row>
    <row r="2312" spans="1:6" x14ac:dyDescent="0.35">
      <c r="A2312" s="57" t="s">
        <v>5224</v>
      </c>
      <c r="B2312" s="57" t="s">
        <v>72</v>
      </c>
      <c r="C2312" s="57" t="s">
        <v>5311</v>
      </c>
      <c r="D2312" s="57" t="s">
        <v>5312</v>
      </c>
      <c r="E2312" s="57" t="s">
        <v>10</v>
      </c>
      <c r="F2312" s="57" t="s">
        <v>5313</v>
      </c>
    </row>
    <row r="2313" spans="1:6" x14ac:dyDescent="0.35">
      <c r="A2313" s="57" t="s">
        <v>5224</v>
      </c>
      <c r="B2313" s="57" t="s">
        <v>72</v>
      </c>
      <c r="C2313" s="57" t="s">
        <v>5314</v>
      </c>
      <c r="D2313" s="57" t="s">
        <v>5315</v>
      </c>
      <c r="E2313" s="57" t="s">
        <v>10</v>
      </c>
      <c r="F2313" s="57" t="s">
        <v>5316</v>
      </c>
    </row>
    <row r="2314" spans="1:6" x14ac:dyDescent="0.35">
      <c r="A2314" s="57" t="s">
        <v>5224</v>
      </c>
      <c r="B2314" s="57" t="s">
        <v>78</v>
      </c>
      <c r="C2314" s="57" t="s">
        <v>5096</v>
      </c>
      <c r="D2314" s="57" t="s">
        <v>5317</v>
      </c>
      <c r="E2314" s="57" t="s">
        <v>10</v>
      </c>
      <c r="F2314" s="57" t="s">
        <v>5318</v>
      </c>
    </row>
    <row r="2315" spans="1:6" x14ac:dyDescent="0.35">
      <c r="A2315" s="57" t="s">
        <v>5224</v>
      </c>
      <c r="B2315" s="57" t="s">
        <v>78</v>
      </c>
      <c r="C2315" s="57" t="s">
        <v>5319</v>
      </c>
      <c r="D2315" s="57" t="s">
        <v>5320</v>
      </c>
      <c r="E2315" s="57" t="s">
        <v>275</v>
      </c>
      <c r="F2315" s="57" t="s">
        <v>5321</v>
      </c>
    </row>
    <row r="2316" spans="1:6" x14ac:dyDescent="0.35">
      <c r="A2316" s="57" t="s">
        <v>5322</v>
      </c>
      <c r="B2316" s="57" t="s">
        <v>7</v>
      </c>
      <c r="C2316" s="57" t="s">
        <v>8</v>
      </c>
      <c r="D2316" s="57" t="s">
        <v>5323</v>
      </c>
      <c r="E2316" s="57" t="s">
        <v>10</v>
      </c>
      <c r="F2316" s="57" t="s">
        <v>5324</v>
      </c>
    </row>
    <row r="2317" spans="1:6" x14ac:dyDescent="0.35">
      <c r="A2317" s="57" t="s">
        <v>5322</v>
      </c>
      <c r="B2317" s="57" t="s">
        <v>12</v>
      </c>
      <c r="C2317" s="57" t="s">
        <v>13</v>
      </c>
      <c r="D2317" s="57" t="s">
        <v>5031</v>
      </c>
      <c r="E2317" s="57" t="s">
        <v>10</v>
      </c>
      <c r="F2317" s="57" t="s">
        <v>5325</v>
      </c>
    </row>
    <row r="2318" spans="1:6" x14ac:dyDescent="0.35">
      <c r="A2318" s="57" t="s">
        <v>5322</v>
      </c>
      <c r="B2318" s="57" t="s">
        <v>12</v>
      </c>
      <c r="C2318" s="57" t="s">
        <v>16</v>
      </c>
      <c r="D2318" s="57" t="s">
        <v>196</v>
      </c>
      <c r="E2318" s="57" t="s">
        <v>10</v>
      </c>
      <c r="F2318" s="57" t="s">
        <v>5326</v>
      </c>
    </row>
    <row r="2319" spans="1:6" x14ac:dyDescent="0.35">
      <c r="A2319" s="57" t="s">
        <v>5322</v>
      </c>
      <c r="B2319" s="57" t="s">
        <v>12</v>
      </c>
      <c r="C2319" s="57" t="s">
        <v>19</v>
      </c>
      <c r="D2319" s="57" t="s">
        <v>93</v>
      </c>
      <c r="E2319" s="57" t="s">
        <v>10</v>
      </c>
      <c r="F2319" s="57" t="s">
        <v>5327</v>
      </c>
    </row>
    <row r="2320" spans="1:6" x14ac:dyDescent="0.35">
      <c r="A2320" s="57" t="s">
        <v>5322</v>
      </c>
      <c r="B2320" s="57" t="s">
        <v>12</v>
      </c>
      <c r="C2320" s="57" t="s">
        <v>22</v>
      </c>
      <c r="D2320" s="57" t="s">
        <v>23</v>
      </c>
      <c r="E2320" s="57" t="s">
        <v>10</v>
      </c>
      <c r="F2320" s="57" t="s">
        <v>5328</v>
      </c>
    </row>
    <row r="2321" spans="1:6" x14ac:dyDescent="0.35">
      <c r="A2321" s="57" t="s">
        <v>5322</v>
      </c>
      <c r="B2321" s="57" t="s">
        <v>12</v>
      </c>
      <c r="C2321" s="57" t="s">
        <v>25</v>
      </c>
      <c r="D2321" s="57" t="s">
        <v>2165</v>
      </c>
      <c r="E2321" s="57" t="s">
        <v>10</v>
      </c>
      <c r="F2321" s="57" t="s">
        <v>5329</v>
      </c>
    </row>
    <row r="2322" spans="1:6" x14ac:dyDescent="0.35">
      <c r="A2322" s="57" t="s">
        <v>5322</v>
      </c>
      <c r="B2322" s="57" t="s">
        <v>12</v>
      </c>
      <c r="C2322" s="57" t="s">
        <v>28</v>
      </c>
      <c r="D2322" s="57" t="s">
        <v>414</v>
      </c>
      <c r="E2322" s="57" t="s">
        <v>10</v>
      </c>
      <c r="F2322" s="57" t="s">
        <v>5330</v>
      </c>
    </row>
    <row r="2323" spans="1:6" x14ac:dyDescent="0.35">
      <c r="A2323" s="57" t="s">
        <v>5322</v>
      </c>
      <c r="B2323" s="57" t="s">
        <v>12</v>
      </c>
      <c r="C2323" s="57" t="s">
        <v>31</v>
      </c>
      <c r="D2323" s="57" t="s">
        <v>5331</v>
      </c>
      <c r="E2323" s="57" t="s">
        <v>10</v>
      </c>
      <c r="F2323" s="57" t="s">
        <v>5332</v>
      </c>
    </row>
    <row r="2324" spans="1:6" x14ac:dyDescent="0.35">
      <c r="A2324" s="57" t="s">
        <v>5322</v>
      </c>
      <c r="B2324" s="57" t="s">
        <v>12</v>
      </c>
      <c r="C2324" s="57" t="s">
        <v>34</v>
      </c>
      <c r="D2324" s="57" t="s">
        <v>203</v>
      </c>
      <c r="E2324" s="57" t="s">
        <v>10</v>
      </c>
      <c r="F2324" s="57" t="s">
        <v>5333</v>
      </c>
    </row>
    <row r="2325" spans="1:6" x14ac:dyDescent="0.35">
      <c r="A2325" s="57" t="s">
        <v>5322</v>
      </c>
      <c r="B2325" s="57" t="s">
        <v>12</v>
      </c>
      <c r="C2325" s="57" t="s">
        <v>37</v>
      </c>
      <c r="D2325" s="57" t="s">
        <v>41</v>
      </c>
      <c r="E2325" s="57" t="s">
        <v>10</v>
      </c>
      <c r="F2325" s="57" t="s">
        <v>5334</v>
      </c>
    </row>
    <row r="2326" spans="1:6" x14ac:dyDescent="0.35">
      <c r="A2326" s="57" t="s">
        <v>5322</v>
      </c>
      <c r="B2326" s="57" t="s">
        <v>49</v>
      </c>
      <c r="C2326" s="57" t="s">
        <v>5335</v>
      </c>
      <c r="D2326" s="57" t="s">
        <v>5336</v>
      </c>
      <c r="E2326" s="57" t="s">
        <v>10</v>
      </c>
      <c r="F2326" s="57" t="s">
        <v>5337</v>
      </c>
    </row>
    <row r="2327" spans="1:6" x14ac:dyDescent="0.35">
      <c r="A2327" s="57" t="s">
        <v>5322</v>
      </c>
      <c r="B2327" s="57" t="s">
        <v>49</v>
      </c>
      <c r="C2327" s="57" t="s">
        <v>5338</v>
      </c>
      <c r="D2327" s="57" t="s">
        <v>5339</v>
      </c>
      <c r="E2327" s="57" t="s">
        <v>275</v>
      </c>
      <c r="F2327" s="57" t="s">
        <v>5340</v>
      </c>
    </row>
    <row r="2328" spans="1:6" x14ac:dyDescent="0.35">
      <c r="A2328" s="57" t="s">
        <v>5322</v>
      </c>
      <c r="B2328" s="57" t="s">
        <v>49</v>
      </c>
      <c r="C2328" s="57" t="s">
        <v>5341</v>
      </c>
      <c r="D2328" s="57" t="s">
        <v>5342</v>
      </c>
      <c r="E2328" s="57" t="s">
        <v>275</v>
      </c>
      <c r="F2328" s="57" t="s">
        <v>5343</v>
      </c>
    </row>
    <row r="2329" spans="1:6" x14ac:dyDescent="0.35">
      <c r="A2329" s="57" t="s">
        <v>5322</v>
      </c>
      <c r="B2329" s="57" t="s">
        <v>49</v>
      </c>
      <c r="C2329" s="57" t="s">
        <v>3313</v>
      </c>
      <c r="D2329" s="57" t="s">
        <v>5344</v>
      </c>
      <c r="E2329" s="57" t="s">
        <v>10</v>
      </c>
      <c r="F2329" s="57" t="s">
        <v>5345</v>
      </c>
    </row>
    <row r="2330" spans="1:6" x14ac:dyDescent="0.35">
      <c r="A2330" s="57" t="s">
        <v>5322</v>
      </c>
      <c r="B2330" s="57" t="s">
        <v>49</v>
      </c>
      <c r="C2330" s="57" t="s">
        <v>3316</v>
      </c>
      <c r="D2330" s="57" t="s">
        <v>5346</v>
      </c>
      <c r="E2330" s="57" t="s">
        <v>10</v>
      </c>
      <c r="F2330" s="57" t="s">
        <v>5347</v>
      </c>
    </row>
    <row r="2331" spans="1:6" x14ac:dyDescent="0.35">
      <c r="A2331" s="57" t="s">
        <v>5322</v>
      </c>
      <c r="B2331" s="57" t="s">
        <v>49</v>
      </c>
      <c r="C2331" s="57" t="s">
        <v>2260</v>
      </c>
      <c r="D2331" s="57" t="s">
        <v>5348</v>
      </c>
      <c r="E2331" s="57" t="s">
        <v>10</v>
      </c>
      <c r="F2331" s="57" t="s">
        <v>5349</v>
      </c>
    </row>
    <row r="2332" spans="1:6" x14ac:dyDescent="0.35">
      <c r="A2332" s="57" t="s">
        <v>5322</v>
      </c>
      <c r="B2332" s="57" t="s">
        <v>49</v>
      </c>
      <c r="C2332" s="57" t="s">
        <v>5350</v>
      </c>
      <c r="D2332" s="57" t="s">
        <v>5351</v>
      </c>
      <c r="E2332" s="57" t="s">
        <v>10</v>
      </c>
      <c r="F2332" s="57" t="s">
        <v>5352</v>
      </c>
    </row>
    <row r="2333" spans="1:6" x14ac:dyDescent="0.35">
      <c r="A2333" s="57" t="s">
        <v>5322</v>
      </c>
      <c r="B2333" s="57" t="s">
        <v>62</v>
      </c>
      <c r="C2333" s="57" t="s">
        <v>5353</v>
      </c>
      <c r="D2333" s="57" t="s">
        <v>5354</v>
      </c>
      <c r="E2333" s="57" t="s">
        <v>10</v>
      </c>
      <c r="F2333" s="57" t="s">
        <v>5355</v>
      </c>
    </row>
    <row r="2334" spans="1:6" x14ac:dyDescent="0.35">
      <c r="A2334" s="57" t="s">
        <v>5322</v>
      </c>
      <c r="B2334" s="57" t="s">
        <v>62</v>
      </c>
      <c r="C2334" s="57" t="s">
        <v>5356</v>
      </c>
      <c r="D2334" s="57" t="s">
        <v>5357</v>
      </c>
      <c r="E2334" s="57" t="s">
        <v>10</v>
      </c>
      <c r="F2334" s="57" t="s">
        <v>5358</v>
      </c>
    </row>
    <row r="2335" spans="1:6" x14ac:dyDescent="0.35">
      <c r="A2335" s="57" t="s">
        <v>5322</v>
      </c>
      <c r="B2335" s="57" t="s">
        <v>62</v>
      </c>
      <c r="C2335" s="57" t="s">
        <v>5359</v>
      </c>
      <c r="D2335" s="57" t="s">
        <v>5360</v>
      </c>
      <c r="E2335" s="57" t="s">
        <v>10</v>
      </c>
      <c r="F2335" s="57" t="s">
        <v>5361</v>
      </c>
    </row>
    <row r="2336" spans="1:6" x14ac:dyDescent="0.35">
      <c r="A2336" s="57" t="s">
        <v>5322</v>
      </c>
      <c r="B2336" s="57" t="s">
        <v>72</v>
      </c>
      <c r="C2336" s="57" t="s">
        <v>5362</v>
      </c>
      <c r="D2336" s="57" t="s">
        <v>5363</v>
      </c>
      <c r="E2336" s="57" t="s">
        <v>10</v>
      </c>
      <c r="F2336" s="57" t="s">
        <v>5364</v>
      </c>
    </row>
    <row r="2337" spans="1:6" x14ac:dyDescent="0.35">
      <c r="A2337" s="57" t="s">
        <v>5322</v>
      </c>
      <c r="B2337" s="57" t="s">
        <v>78</v>
      </c>
      <c r="C2337" s="57" t="s">
        <v>5365</v>
      </c>
      <c r="D2337" s="57" t="s">
        <v>5366</v>
      </c>
      <c r="E2337" s="57" t="s">
        <v>10</v>
      </c>
      <c r="F2337" s="57" t="s">
        <v>5367</v>
      </c>
    </row>
    <row r="2338" spans="1:6" x14ac:dyDescent="0.35">
      <c r="A2338" s="57" t="s">
        <v>5368</v>
      </c>
      <c r="B2338" s="57" t="s">
        <v>7</v>
      </c>
      <c r="C2338" s="57" t="s">
        <v>8</v>
      </c>
      <c r="D2338" s="57" t="s">
        <v>5369</v>
      </c>
      <c r="E2338" s="57" t="s">
        <v>10</v>
      </c>
      <c r="F2338" s="57" t="s">
        <v>5370</v>
      </c>
    </row>
    <row r="2339" spans="1:6" x14ac:dyDescent="0.35">
      <c r="A2339" s="57" t="s">
        <v>5368</v>
      </c>
      <c r="B2339" s="57" t="s">
        <v>12</v>
      </c>
      <c r="C2339" s="57" t="s">
        <v>13</v>
      </c>
      <c r="D2339" s="57" t="s">
        <v>5371</v>
      </c>
      <c r="E2339" s="57" t="s">
        <v>10</v>
      </c>
      <c r="F2339" s="57" t="s">
        <v>5372</v>
      </c>
    </row>
    <row r="2340" spans="1:6" x14ac:dyDescent="0.35">
      <c r="A2340" s="57" t="s">
        <v>5368</v>
      </c>
      <c r="B2340" s="57" t="s">
        <v>12</v>
      </c>
      <c r="C2340" s="57" t="s">
        <v>16</v>
      </c>
      <c r="D2340" s="57" t="s">
        <v>598</v>
      </c>
      <c r="E2340" s="57" t="s">
        <v>10</v>
      </c>
      <c r="F2340" s="57" t="s">
        <v>5373</v>
      </c>
    </row>
    <row r="2341" spans="1:6" x14ac:dyDescent="0.35">
      <c r="A2341" s="57" t="s">
        <v>5368</v>
      </c>
      <c r="B2341" s="57" t="s">
        <v>12</v>
      </c>
      <c r="C2341" s="57" t="s">
        <v>19</v>
      </c>
      <c r="D2341" s="57" t="s">
        <v>2112</v>
      </c>
      <c r="E2341" s="57" t="s">
        <v>10</v>
      </c>
      <c r="F2341" s="57" t="s">
        <v>5374</v>
      </c>
    </row>
    <row r="2342" spans="1:6" x14ac:dyDescent="0.35">
      <c r="A2342" s="57" t="s">
        <v>5368</v>
      </c>
      <c r="B2342" s="57" t="s">
        <v>12</v>
      </c>
      <c r="C2342" s="57" t="s">
        <v>22</v>
      </c>
      <c r="D2342" s="57" t="s">
        <v>93</v>
      </c>
      <c r="E2342" s="57" t="s">
        <v>10</v>
      </c>
      <c r="F2342" s="57" t="s">
        <v>5375</v>
      </c>
    </row>
    <row r="2343" spans="1:6" x14ac:dyDescent="0.35">
      <c r="A2343" s="57" t="s">
        <v>5368</v>
      </c>
      <c r="B2343" s="57" t="s">
        <v>12</v>
      </c>
      <c r="C2343" s="57" t="s">
        <v>25</v>
      </c>
      <c r="D2343" s="57" t="s">
        <v>414</v>
      </c>
      <c r="E2343" s="57" t="s">
        <v>10</v>
      </c>
      <c r="F2343" s="57" t="s">
        <v>5376</v>
      </c>
    </row>
    <row r="2344" spans="1:6" x14ac:dyDescent="0.35">
      <c r="A2344" s="57" t="s">
        <v>5368</v>
      </c>
      <c r="B2344" s="57" t="s">
        <v>12</v>
      </c>
      <c r="C2344" s="57" t="s">
        <v>28</v>
      </c>
      <c r="D2344" s="57" t="s">
        <v>1932</v>
      </c>
      <c r="E2344" s="57" t="s">
        <v>10</v>
      </c>
      <c r="F2344" s="57" t="s">
        <v>5377</v>
      </c>
    </row>
    <row r="2345" spans="1:6" x14ac:dyDescent="0.35">
      <c r="A2345" s="57" t="s">
        <v>5368</v>
      </c>
      <c r="B2345" s="57" t="s">
        <v>12</v>
      </c>
      <c r="C2345" s="57" t="s">
        <v>31</v>
      </c>
      <c r="D2345" s="57" t="s">
        <v>5378</v>
      </c>
      <c r="E2345" s="57" t="s">
        <v>10</v>
      </c>
      <c r="F2345" s="57" t="s">
        <v>5379</v>
      </c>
    </row>
    <row r="2346" spans="1:6" x14ac:dyDescent="0.35">
      <c r="A2346" s="57" t="s">
        <v>5368</v>
      </c>
      <c r="B2346" s="57" t="s">
        <v>12</v>
      </c>
      <c r="C2346" s="57" t="s">
        <v>34</v>
      </c>
      <c r="D2346" s="57" t="s">
        <v>2023</v>
      </c>
      <c r="E2346" s="57" t="s">
        <v>10</v>
      </c>
      <c r="F2346" s="57" t="s">
        <v>5380</v>
      </c>
    </row>
    <row r="2347" spans="1:6" x14ac:dyDescent="0.35">
      <c r="A2347" s="57" t="s">
        <v>5368</v>
      </c>
      <c r="B2347" s="57" t="s">
        <v>12</v>
      </c>
      <c r="C2347" s="57" t="s">
        <v>37</v>
      </c>
      <c r="D2347" s="57" t="s">
        <v>5381</v>
      </c>
      <c r="E2347" s="57" t="s">
        <v>10</v>
      </c>
      <c r="F2347" s="57" t="s">
        <v>5382</v>
      </c>
    </row>
    <row r="2348" spans="1:6" x14ac:dyDescent="0.35">
      <c r="A2348" s="57" t="s">
        <v>5368</v>
      </c>
      <c r="B2348" s="57" t="s">
        <v>12</v>
      </c>
      <c r="C2348" s="57" t="s">
        <v>40</v>
      </c>
      <c r="D2348" s="57" t="s">
        <v>5383</v>
      </c>
      <c r="E2348" s="57" t="s">
        <v>10</v>
      </c>
      <c r="F2348" s="57" t="s">
        <v>5384</v>
      </c>
    </row>
    <row r="2349" spans="1:6" x14ac:dyDescent="0.35">
      <c r="A2349" s="57" t="s">
        <v>5368</v>
      </c>
      <c r="B2349" s="57" t="s">
        <v>12</v>
      </c>
      <c r="C2349" s="57" t="s">
        <v>43</v>
      </c>
      <c r="D2349" s="57" t="s">
        <v>41</v>
      </c>
      <c r="E2349" s="57" t="s">
        <v>10</v>
      </c>
      <c r="F2349" s="57" t="s">
        <v>5385</v>
      </c>
    </row>
    <row r="2350" spans="1:6" x14ac:dyDescent="0.35">
      <c r="A2350" s="57" t="s">
        <v>5368</v>
      </c>
      <c r="B2350" s="57" t="s">
        <v>12</v>
      </c>
      <c r="C2350" s="57" t="s">
        <v>46</v>
      </c>
      <c r="D2350" s="57" t="s">
        <v>5386</v>
      </c>
      <c r="E2350" s="57" t="s">
        <v>10</v>
      </c>
      <c r="F2350" s="57" t="s">
        <v>5387</v>
      </c>
    </row>
    <row r="2351" spans="1:6" x14ac:dyDescent="0.35">
      <c r="A2351" s="57" t="s">
        <v>5368</v>
      </c>
      <c r="B2351" s="57" t="s">
        <v>49</v>
      </c>
      <c r="C2351" s="57" t="s">
        <v>5388</v>
      </c>
      <c r="D2351" s="57" t="s">
        <v>5389</v>
      </c>
      <c r="E2351" s="57" t="s">
        <v>10</v>
      </c>
      <c r="F2351" s="57" t="s">
        <v>5390</v>
      </c>
    </row>
    <row r="2352" spans="1:6" x14ac:dyDescent="0.35">
      <c r="A2352" s="57" t="s">
        <v>5368</v>
      </c>
      <c r="B2352" s="57" t="s">
        <v>49</v>
      </c>
      <c r="C2352" s="57" t="s">
        <v>5391</v>
      </c>
      <c r="D2352" s="57" t="s">
        <v>5392</v>
      </c>
      <c r="E2352" s="57" t="s">
        <v>10</v>
      </c>
      <c r="F2352" s="57" t="s">
        <v>5393</v>
      </c>
    </row>
    <row r="2353" spans="1:6" x14ac:dyDescent="0.35">
      <c r="A2353" s="57" t="s">
        <v>5368</v>
      </c>
      <c r="B2353" s="57" t="s">
        <v>49</v>
      </c>
      <c r="C2353" s="57" t="s">
        <v>5394</v>
      </c>
      <c r="D2353" s="57" t="s">
        <v>5395</v>
      </c>
      <c r="E2353" s="57" t="s">
        <v>10</v>
      </c>
      <c r="F2353" s="57" t="s">
        <v>5396</v>
      </c>
    </row>
    <row r="2354" spans="1:6" x14ac:dyDescent="0.35">
      <c r="A2354" s="57" t="s">
        <v>5368</v>
      </c>
      <c r="B2354" s="57" t="s">
        <v>49</v>
      </c>
      <c r="C2354" s="57" t="s">
        <v>5397</v>
      </c>
      <c r="D2354" s="57" t="s">
        <v>5398</v>
      </c>
      <c r="E2354" s="57" t="s">
        <v>10</v>
      </c>
      <c r="F2354" s="57" t="s">
        <v>5399</v>
      </c>
    </row>
    <row r="2355" spans="1:6" x14ac:dyDescent="0.35">
      <c r="A2355" s="57" t="s">
        <v>5368</v>
      </c>
      <c r="B2355" s="57" t="s">
        <v>49</v>
      </c>
      <c r="C2355" s="57" t="s">
        <v>559</v>
      </c>
      <c r="D2355" s="57" t="s">
        <v>5400</v>
      </c>
      <c r="E2355" s="57" t="s">
        <v>10</v>
      </c>
      <c r="F2355" s="57" t="s">
        <v>5401</v>
      </c>
    </row>
    <row r="2356" spans="1:6" x14ac:dyDescent="0.35">
      <c r="A2356" s="57" t="s">
        <v>5368</v>
      </c>
      <c r="B2356" s="57" t="s">
        <v>49</v>
      </c>
      <c r="C2356" s="57" t="s">
        <v>5402</v>
      </c>
      <c r="D2356" s="57" t="s">
        <v>5403</v>
      </c>
      <c r="E2356" s="57" t="s">
        <v>10</v>
      </c>
      <c r="F2356" s="57" t="s">
        <v>5404</v>
      </c>
    </row>
    <row r="2357" spans="1:6" x14ac:dyDescent="0.35">
      <c r="A2357" s="57" t="s">
        <v>5368</v>
      </c>
      <c r="B2357" s="57" t="s">
        <v>49</v>
      </c>
      <c r="C2357" s="57" t="s">
        <v>5405</v>
      </c>
      <c r="D2357" s="57" t="s">
        <v>5406</v>
      </c>
      <c r="E2357" s="57" t="s">
        <v>10</v>
      </c>
      <c r="F2357" s="57" t="s">
        <v>5407</v>
      </c>
    </row>
    <row r="2358" spans="1:6" x14ac:dyDescent="0.35">
      <c r="A2358" s="57" t="s">
        <v>5368</v>
      </c>
      <c r="B2358" s="57" t="s">
        <v>62</v>
      </c>
      <c r="C2358" s="57" t="s">
        <v>5408</v>
      </c>
      <c r="D2358" s="57" t="s">
        <v>5409</v>
      </c>
      <c r="E2358" s="57" t="s">
        <v>10</v>
      </c>
      <c r="F2358" s="57" t="s">
        <v>5410</v>
      </c>
    </row>
    <row r="2359" spans="1:6" x14ac:dyDescent="0.35">
      <c r="A2359" s="57" t="s">
        <v>5368</v>
      </c>
      <c r="B2359" s="57" t="s">
        <v>62</v>
      </c>
      <c r="C2359" s="57" t="s">
        <v>5411</v>
      </c>
      <c r="D2359" s="57" t="s">
        <v>5412</v>
      </c>
      <c r="E2359" s="57" t="s">
        <v>10</v>
      </c>
      <c r="F2359" s="57" t="s">
        <v>5413</v>
      </c>
    </row>
    <row r="2360" spans="1:6" x14ac:dyDescent="0.35">
      <c r="A2360" s="57" t="s">
        <v>5368</v>
      </c>
      <c r="B2360" s="57" t="s">
        <v>62</v>
      </c>
      <c r="C2360" s="57" t="s">
        <v>5414</v>
      </c>
      <c r="D2360" s="57" t="s">
        <v>5415</v>
      </c>
      <c r="E2360" s="57" t="s">
        <v>275</v>
      </c>
      <c r="F2360" s="57" t="s">
        <v>5416</v>
      </c>
    </row>
    <row r="2361" spans="1:6" x14ac:dyDescent="0.35">
      <c r="A2361" s="57" t="s">
        <v>5368</v>
      </c>
      <c r="B2361" s="57" t="s">
        <v>62</v>
      </c>
      <c r="C2361" s="57" t="s">
        <v>5417</v>
      </c>
      <c r="D2361" s="57" t="s">
        <v>5418</v>
      </c>
      <c r="E2361" s="57" t="s">
        <v>275</v>
      </c>
      <c r="F2361" s="57" t="s">
        <v>5419</v>
      </c>
    </row>
    <row r="2362" spans="1:6" x14ac:dyDescent="0.35">
      <c r="A2362" s="57" t="s">
        <v>5368</v>
      </c>
      <c r="B2362" s="57" t="s">
        <v>72</v>
      </c>
      <c r="C2362" s="57" t="s">
        <v>5420</v>
      </c>
      <c r="D2362" s="57" t="s">
        <v>5421</v>
      </c>
      <c r="E2362" s="57" t="s">
        <v>10</v>
      </c>
      <c r="F2362" s="57" t="s">
        <v>5422</v>
      </c>
    </row>
    <row r="2363" spans="1:6" x14ac:dyDescent="0.35">
      <c r="A2363" s="57" t="s">
        <v>5368</v>
      </c>
      <c r="B2363" s="57" t="s">
        <v>72</v>
      </c>
      <c r="C2363" s="57" t="s">
        <v>5423</v>
      </c>
      <c r="D2363" s="57" t="s">
        <v>5424</v>
      </c>
      <c r="E2363" s="57" t="s">
        <v>10</v>
      </c>
      <c r="F2363" s="57" t="s">
        <v>5425</v>
      </c>
    </row>
    <row r="2364" spans="1:6" x14ac:dyDescent="0.35">
      <c r="A2364" s="57" t="s">
        <v>5368</v>
      </c>
      <c r="B2364" s="57" t="s">
        <v>72</v>
      </c>
      <c r="C2364" s="57" t="s">
        <v>5426</v>
      </c>
      <c r="D2364" s="57" t="s">
        <v>5427</v>
      </c>
      <c r="E2364" s="57" t="s">
        <v>10</v>
      </c>
      <c r="F2364" s="57" t="s">
        <v>5428</v>
      </c>
    </row>
    <row r="2365" spans="1:6" x14ac:dyDescent="0.35">
      <c r="A2365" s="57" t="s">
        <v>5368</v>
      </c>
      <c r="B2365" s="57" t="s">
        <v>72</v>
      </c>
      <c r="C2365" s="57" t="s">
        <v>5429</v>
      </c>
      <c r="D2365" s="57" t="s">
        <v>5430</v>
      </c>
      <c r="E2365" s="57" t="s">
        <v>10</v>
      </c>
      <c r="F2365" s="57" t="s">
        <v>5431</v>
      </c>
    </row>
    <row r="2366" spans="1:6" x14ac:dyDescent="0.35">
      <c r="A2366" s="57" t="s">
        <v>5432</v>
      </c>
      <c r="B2366" s="57" t="s">
        <v>7</v>
      </c>
      <c r="C2366" s="57" t="s">
        <v>8</v>
      </c>
      <c r="D2366" s="57" t="s">
        <v>5433</v>
      </c>
      <c r="E2366" s="57" t="s">
        <v>10</v>
      </c>
      <c r="F2366" s="57" t="s">
        <v>5434</v>
      </c>
    </row>
    <row r="2367" spans="1:6" x14ac:dyDescent="0.35">
      <c r="A2367" s="57" t="s">
        <v>5432</v>
      </c>
      <c r="B2367" s="57" t="s">
        <v>12</v>
      </c>
      <c r="C2367" s="57" t="s">
        <v>13</v>
      </c>
      <c r="D2367" s="57" t="s">
        <v>1166</v>
      </c>
      <c r="E2367" s="57" t="s">
        <v>10</v>
      </c>
      <c r="F2367" s="57" t="s">
        <v>5435</v>
      </c>
    </row>
    <row r="2368" spans="1:6" x14ac:dyDescent="0.35">
      <c r="A2368" s="57" t="s">
        <v>5432</v>
      </c>
      <c r="B2368" s="57" t="s">
        <v>12</v>
      </c>
      <c r="C2368" s="57" t="s">
        <v>16</v>
      </c>
      <c r="D2368" s="57" t="s">
        <v>1102</v>
      </c>
      <c r="E2368" s="57" t="s">
        <v>10</v>
      </c>
      <c r="F2368" s="57" t="s">
        <v>5436</v>
      </c>
    </row>
    <row r="2369" spans="1:6" x14ac:dyDescent="0.35">
      <c r="A2369" s="57" t="s">
        <v>5432</v>
      </c>
      <c r="B2369" s="57" t="s">
        <v>12</v>
      </c>
      <c r="C2369" s="57" t="s">
        <v>19</v>
      </c>
      <c r="D2369" s="57" t="s">
        <v>5437</v>
      </c>
      <c r="E2369" s="57" t="s">
        <v>10</v>
      </c>
      <c r="F2369" s="57" t="s">
        <v>5438</v>
      </c>
    </row>
    <row r="2370" spans="1:6" x14ac:dyDescent="0.35">
      <c r="A2370" s="57" t="s">
        <v>5432</v>
      </c>
      <c r="B2370" s="57" t="s">
        <v>12</v>
      </c>
      <c r="C2370" s="57" t="s">
        <v>22</v>
      </c>
      <c r="D2370" s="57" t="s">
        <v>23</v>
      </c>
      <c r="E2370" s="57" t="s">
        <v>10</v>
      </c>
      <c r="F2370" s="57" t="s">
        <v>5439</v>
      </c>
    </row>
    <row r="2371" spans="1:6" x14ac:dyDescent="0.35">
      <c r="A2371" s="57" t="s">
        <v>5432</v>
      </c>
      <c r="B2371" s="57" t="s">
        <v>12</v>
      </c>
      <c r="C2371" s="57" t="s">
        <v>25</v>
      </c>
      <c r="D2371" s="57" t="s">
        <v>256</v>
      </c>
      <c r="E2371" s="57" t="s">
        <v>10</v>
      </c>
      <c r="F2371" s="57" t="s">
        <v>5440</v>
      </c>
    </row>
    <row r="2372" spans="1:6" x14ac:dyDescent="0.35">
      <c r="A2372" s="57" t="s">
        <v>5432</v>
      </c>
      <c r="B2372" s="57" t="s">
        <v>12</v>
      </c>
      <c r="C2372" s="57" t="s">
        <v>28</v>
      </c>
      <c r="D2372" s="57" t="s">
        <v>1645</v>
      </c>
      <c r="E2372" s="57" t="s">
        <v>10</v>
      </c>
      <c r="F2372" s="57" t="s">
        <v>5441</v>
      </c>
    </row>
    <row r="2373" spans="1:6" x14ac:dyDescent="0.35">
      <c r="A2373" s="57" t="s">
        <v>5432</v>
      </c>
      <c r="B2373" s="57" t="s">
        <v>12</v>
      </c>
      <c r="C2373" s="57" t="s">
        <v>31</v>
      </c>
      <c r="D2373" s="57" t="s">
        <v>5442</v>
      </c>
      <c r="E2373" s="57" t="s">
        <v>10</v>
      </c>
      <c r="F2373" s="57" t="s">
        <v>5443</v>
      </c>
    </row>
    <row r="2374" spans="1:6" x14ac:dyDescent="0.35">
      <c r="A2374" s="57" t="s">
        <v>5432</v>
      </c>
      <c r="B2374" s="57" t="s">
        <v>12</v>
      </c>
      <c r="C2374" s="57" t="s">
        <v>34</v>
      </c>
      <c r="D2374" s="57" t="s">
        <v>41</v>
      </c>
      <c r="E2374" s="57" t="s">
        <v>10</v>
      </c>
      <c r="F2374" s="57" t="s">
        <v>5444</v>
      </c>
    </row>
    <row r="2375" spans="1:6" x14ac:dyDescent="0.35">
      <c r="A2375" s="57" t="s">
        <v>5432</v>
      </c>
      <c r="B2375" s="57" t="s">
        <v>12</v>
      </c>
      <c r="C2375" s="57" t="s">
        <v>37</v>
      </c>
      <c r="D2375" s="57" t="s">
        <v>47</v>
      </c>
      <c r="E2375" s="57" t="s">
        <v>10</v>
      </c>
      <c r="F2375" s="57" t="s">
        <v>5445</v>
      </c>
    </row>
    <row r="2376" spans="1:6" x14ac:dyDescent="0.35">
      <c r="A2376" s="57" t="s">
        <v>5432</v>
      </c>
      <c r="B2376" s="57" t="s">
        <v>49</v>
      </c>
      <c r="C2376" s="57" t="s">
        <v>5446</v>
      </c>
      <c r="D2376" s="57" t="s">
        <v>5447</v>
      </c>
      <c r="E2376" s="57" t="s">
        <v>10</v>
      </c>
      <c r="F2376" s="57" t="s">
        <v>5448</v>
      </c>
    </row>
    <row r="2377" spans="1:6" x14ac:dyDescent="0.35">
      <c r="A2377" s="57" t="s">
        <v>5432</v>
      </c>
      <c r="B2377" s="57" t="s">
        <v>49</v>
      </c>
      <c r="C2377" s="57" t="s">
        <v>5449</v>
      </c>
      <c r="D2377" s="57" t="s">
        <v>5450</v>
      </c>
      <c r="E2377" s="57" t="s">
        <v>10</v>
      </c>
      <c r="F2377" s="57" t="s">
        <v>5451</v>
      </c>
    </row>
    <row r="2378" spans="1:6" x14ac:dyDescent="0.35">
      <c r="A2378" s="57" t="s">
        <v>5432</v>
      </c>
      <c r="B2378" s="57" t="s">
        <v>49</v>
      </c>
      <c r="C2378" s="57" t="s">
        <v>5452</v>
      </c>
      <c r="D2378" s="57" t="s">
        <v>5453</v>
      </c>
      <c r="E2378" s="57" t="s">
        <v>10</v>
      </c>
      <c r="F2378" s="57" t="s">
        <v>5454</v>
      </c>
    </row>
    <row r="2379" spans="1:6" x14ac:dyDescent="0.35">
      <c r="A2379" s="57" t="s">
        <v>5432</v>
      </c>
      <c r="B2379" s="57" t="s">
        <v>49</v>
      </c>
      <c r="C2379" s="57" t="s">
        <v>5455</v>
      </c>
      <c r="D2379" s="57" t="s">
        <v>5456</v>
      </c>
      <c r="E2379" s="57" t="s">
        <v>10</v>
      </c>
      <c r="F2379" s="57" t="s">
        <v>5457</v>
      </c>
    </row>
    <row r="2380" spans="1:6" x14ac:dyDescent="0.35">
      <c r="A2380" s="57" t="s">
        <v>5432</v>
      </c>
      <c r="B2380" s="57" t="s">
        <v>62</v>
      </c>
      <c r="C2380" s="57" t="s">
        <v>5458</v>
      </c>
      <c r="D2380" s="57" t="s">
        <v>5459</v>
      </c>
      <c r="E2380" s="57" t="s">
        <v>275</v>
      </c>
      <c r="F2380" s="57" t="s">
        <v>5460</v>
      </c>
    </row>
    <row r="2381" spans="1:6" x14ac:dyDescent="0.35">
      <c r="A2381" s="57" t="s">
        <v>5432</v>
      </c>
      <c r="B2381" s="57" t="s">
        <v>62</v>
      </c>
      <c r="C2381" s="57" t="s">
        <v>5461</v>
      </c>
      <c r="D2381" s="57" t="s">
        <v>5462</v>
      </c>
      <c r="E2381" s="57" t="s">
        <v>10</v>
      </c>
      <c r="F2381" s="57" t="s">
        <v>5463</v>
      </c>
    </row>
    <row r="2382" spans="1:6" x14ac:dyDescent="0.35">
      <c r="A2382" s="57" t="s">
        <v>5432</v>
      </c>
      <c r="B2382" s="57" t="s">
        <v>72</v>
      </c>
      <c r="C2382" s="57" t="s">
        <v>5464</v>
      </c>
      <c r="D2382" s="57" t="s">
        <v>5465</v>
      </c>
      <c r="E2382" s="57" t="s">
        <v>10</v>
      </c>
      <c r="F2382" s="57" t="s">
        <v>5466</v>
      </c>
    </row>
    <row r="2383" spans="1:6" x14ac:dyDescent="0.35">
      <c r="A2383" s="57" t="s">
        <v>5432</v>
      </c>
      <c r="B2383" s="57" t="s">
        <v>72</v>
      </c>
      <c r="C2383" s="57" t="s">
        <v>5467</v>
      </c>
      <c r="D2383" s="57" t="s">
        <v>5468</v>
      </c>
      <c r="E2383" s="57" t="s">
        <v>10</v>
      </c>
      <c r="F2383" s="57" t="s">
        <v>5469</v>
      </c>
    </row>
    <row r="2384" spans="1:6" x14ac:dyDescent="0.35">
      <c r="A2384" s="57" t="s">
        <v>5432</v>
      </c>
      <c r="B2384" s="57" t="s">
        <v>72</v>
      </c>
      <c r="C2384" s="57" t="s">
        <v>5470</v>
      </c>
      <c r="D2384" s="57" t="s">
        <v>5471</v>
      </c>
      <c r="E2384" s="57" t="s">
        <v>10</v>
      </c>
      <c r="F2384" s="57" t="s">
        <v>5472</v>
      </c>
    </row>
    <row r="2385" spans="1:6" x14ac:dyDescent="0.35">
      <c r="A2385" s="57" t="s">
        <v>5432</v>
      </c>
      <c r="B2385" s="57" t="s">
        <v>78</v>
      </c>
      <c r="C2385" s="57" t="s">
        <v>5473</v>
      </c>
      <c r="D2385" s="57" t="s">
        <v>5474</v>
      </c>
      <c r="E2385" s="57" t="s">
        <v>10</v>
      </c>
      <c r="F2385" s="57" t="s">
        <v>5475</v>
      </c>
    </row>
    <row r="2386" spans="1:6" x14ac:dyDescent="0.35">
      <c r="A2386" s="53" t="s">
        <v>5432</v>
      </c>
      <c r="B2386" s="53" t="s">
        <v>49</v>
      </c>
      <c r="C2386" s="53" t="s">
        <v>5452</v>
      </c>
      <c r="D2386" s="53" t="s">
        <v>5453</v>
      </c>
      <c r="E2386" s="53" t="s">
        <v>10</v>
      </c>
      <c r="F2386" s="57" t="s">
        <v>5476</v>
      </c>
    </row>
    <row r="2387" spans="1:6" x14ac:dyDescent="0.35">
      <c r="A2387" s="53" t="s">
        <v>5432</v>
      </c>
      <c r="B2387" s="53" t="s">
        <v>49</v>
      </c>
      <c r="C2387" s="53" t="s">
        <v>5455</v>
      </c>
      <c r="D2387" s="53" t="s">
        <v>5456</v>
      </c>
      <c r="E2387" s="53" t="s">
        <v>10</v>
      </c>
      <c r="F2387" s="57" t="s">
        <v>5477</v>
      </c>
    </row>
    <row r="2388" spans="1:6" x14ac:dyDescent="0.35">
      <c r="A2388" s="53" t="s">
        <v>5432</v>
      </c>
      <c r="B2388" s="53" t="s">
        <v>62</v>
      </c>
      <c r="C2388" s="53" t="s">
        <v>5458</v>
      </c>
      <c r="D2388" s="53" t="s">
        <v>5459</v>
      </c>
      <c r="E2388" s="53" t="s">
        <v>275</v>
      </c>
      <c r="F2388" s="57" t="s">
        <v>5478</v>
      </c>
    </row>
    <row r="2389" spans="1:6" x14ac:dyDescent="0.35">
      <c r="A2389" s="53" t="s">
        <v>5432</v>
      </c>
      <c r="B2389" s="53" t="s">
        <v>62</v>
      </c>
      <c r="C2389" s="53" t="s">
        <v>5461</v>
      </c>
      <c r="D2389" s="53" t="s">
        <v>5462</v>
      </c>
      <c r="E2389" s="53" t="s">
        <v>10</v>
      </c>
      <c r="F2389" s="57" t="s">
        <v>5479</v>
      </c>
    </row>
    <row r="2390" spans="1:6" x14ac:dyDescent="0.35">
      <c r="A2390" s="53" t="s">
        <v>5432</v>
      </c>
      <c r="B2390" s="53" t="s">
        <v>72</v>
      </c>
      <c r="C2390" s="53" t="s">
        <v>5464</v>
      </c>
      <c r="D2390" s="53" t="s">
        <v>5465</v>
      </c>
      <c r="E2390" s="53" t="s">
        <v>10</v>
      </c>
      <c r="F2390" s="57" t="s">
        <v>5480</v>
      </c>
    </row>
    <row r="2391" spans="1:6" x14ac:dyDescent="0.35">
      <c r="A2391" s="53" t="s">
        <v>5432</v>
      </c>
      <c r="B2391" s="53" t="s">
        <v>72</v>
      </c>
      <c r="C2391" s="53" t="s">
        <v>5467</v>
      </c>
      <c r="D2391" s="53" t="s">
        <v>5468</v>
      </c>
      <c r="E2391" s="53" t="s">
        <v>10</v>
      </c>
      <c r="F2391" s="57" t="s">
        <v>5481</v>
      </c>
    </row>
    <row r="2392" spans="1:6" x14ac:dyDescent="0.35">
      <c r="A2392" s="53" t="s">
        <v>5432</v>
      </c>
      <c r="B2392" s="53" t="s">
        <v>72</v>
      </c>
      <c r="C2392" s="53" t="s">
        <v>5470</v>
      </c>
      <c r="D2392" s="53" t="s">
        <v>5471</v>
      </c>
      <c r="E2392" s="53" t="s">
        <v>10</v>
      </c>
      <c r="F2392" s="57" t="s">
        <v>5482</v>
      </c>
    </row>
    <row r="2393" spans="1:6" x14ac:dyDescent="0.35">
      <c r="A2393" s="53" t="s">
        <v>5432</v>
      </c>
      <c r="B2393" s="53" t="s">
        <v>78</v>
      </c>
      <c r="C2393" s="53" t="s">
        <v>5473</v>
      </c>
      <c r="D2393" s="53" t="s">
        <v>5474</v>
      </c>
      <c r="E2393" s="53" t="s">
        <v>10</v>
      </c>
      <c r="F2393" s="57" t="s">
        <v>5483</v>
      </c>
    </row>
    <row r="2394" spans="1:6" x14ac:dyDescent="0.35">
      <c r="A2394" s="53"/>
      <c r="B2394" s="53"/>
      <c r="C2394" s="53"/>
      <c r="D2394" s="53"/>
      <c r="E2394" s="53"/>
      <c r="F2394" s="57" t="s">
        <v>5484</v>
      </c>
    </row>
    <row r="2395" spans="1:6" x14ac:dyDescent="0.35">
      <c r="A2395" s="53"/>
      <c r="B2395" s="53"/>
      <c r="C2395" s="53"/>
      <c r="D2395" s="53"/>
      <c r="E2395" s="53"/>
      <c r="F2395" s="57" t="s">
        <v>5485</v>
      </c>
    </row>
    <row r="2396" spans="1:6" x14ac:dyDescent="0.35">
      <c r="A2396" s="53"/>
      <c r="B2396" s="53"/>
      <c r="C2396" s="53"/>
      <c r="D2396" s="53"/>
      <c r="E2396" s="53"/>
      <c r="F2396" s="57" t="s">
        <v>5486</v>
      </c>
    </row>
    <row r="2397" spans="1:6" x14ac:dyDescent="0.35">
      <c r="A2397" s="53"/>
      <c r="B2397" s="53"/>
      <c r="C2397" s="53"/>
      <c r="D2397" s="53"/>
      <c r="E2397" s="53"/>
      <c r="F2397" s="57" t="s">
        <v>5487</v>
      </c>
    </row>
    <row r="2398" spans="1:6" x14ac:dyDescent="0.35">
      <c r="A2398" s="53"/>
      <c r="B2398" s="53"/>
      <c r="C2398" s="53"/>
      <c r="D2398" s="53"/>
      <c r="E2398" s="53"/>
      <c r="F2398" s="57" t="s">
        <v>5488</v>
      </c>
    </row>
    <row r="2399" spans="1:6" x14ac:dyDescent="0.35">
      <c r="A2399" s="53"/>
      <c r="B2399" s="53"/>
      <c r="C2399" s="53"/>
      <c r="D2399" s="53"/>
      <c r="E2399" s="53"/>
      <c r="F2399" s="57" t="s">
        <v>5489</v>
      </c>
    </row>
    <row r="2400" spans="1:6" x14ac:dyDescent="0.35">
      <c r="A2400" s="53"/>
      <c r="B2400" s="53"/>
      <c r="C2400" s="53"/>
      <c r="D2400" s="53"/>
      <c r="E2400" s="53"/>
      <c r="F2400" s="57" t="s">
        <v>5490</v>
      </c>
    </row>
    <row r="2401" spans="1:6" x14ac:dyDescent="0.35">
      <c r="A2401" s="53"/>
      <c r="B2401" s="53"/>
      <c r="C2401" s="53"/>
      <c r="D2401" s="53"/>
      <c r="E2401" s="53"/>
      <c r="F2401" s="57" t="s">
        <v>5491</v>
      </c>
    </row>
    <row r="2402" spans="1:6" x14ac:dyDescent="0.35">
      <c r="A2402" s="53"/>
      <c r="B2402" s="53"/>
      <c r="C2402" s="53"/>
      <c r="D2402" s="53"/>
      <c r="E2402" s="53"/>
      <c r="F2402" s="57" t="s">
        <v>5492</v>
      </c>
    </row>
    <row r="2403" spans="1:6" x14ac:dyDescent="0.35">
      <c r="A2403" s="53"/>
      <c r="B2403" s="53"/>
      <c r="C2403" s="53"/>
      <c r="D2403" s="53"/>
      <c r="E2403" s="53"/>
      <c r="F2403" s="57" t="s">
        <v>5493</v>
      </c>
    </row>
    <row r="2404" spans="1:6" x14ac:dyDescent="0.35">
      <c r="A2404" s="53"/>
      <c r="B2404" s="53"/>
      <c r="C2404" s="53"/>
      <c r="D2404" s="53"/>
      <c r="E2404" s="53"/>
      <c r="F2404" s="57" t="s">
        <v>5494</v>
      </c>
    </row>
    <row r="2405" spans="1:6" x14ac:dyDescent="0.35">
      <c r="A2405" s="53"/>
      <c r="B2405" s="53"/>
      <c r="C2405" s="53"/>
      <c r="D2405" s="53"/>
      <c r="E2405" s="53"/>
      <c r="F2405" s="57" t="s">
        <v>5495</v>
      </c>
    </row>
    <row r="2406" spans="1:6" x14ac:dyDescent="0.35">
      <c r="A2406" s="53"/>
      <c r="B2406" s="53"/>
      <c r="C2406" s="53"/>
      <c r="D2406" s="53"/>
      <c r="E2406" s="53"/>
      <c r="F2406" s="57" t="s">
        <v>5496</v>
      </c>
    </row>
    <row r="2407" spans="1:6" x14ac:dyDescent="0.35">
      <c r="A2407" s="53"/>
      <c r="B2407" s="53"/>
      <c r="C2407" s="53"/>
      <c r="D2407" s="53"/>
      <c r="E2407" s="53"/>
      <c r="F2407" s="57" t="s">
        <v>5497</v>
      </c>
    </row>
    <row r="2408" spans="1:6" x14ac:dyDescent="0.35">
      <c r="A2408" s="53"/>
      <c r="B2408" s="53"/>
      <c r="C2408" s="53"/>
      <c r="D2408" s="53"/>
      <c r="E2408" s="53"/>
      <c r="F2408" s="57" t="s">
        <v>5498</v>
      </c>
    </row>
    <row r="2409" spans="1:6" x14ac:dyDescent="0.35">
      <c r="A2409" s="53"/>
      <c r="B2409" s="53"/>
      <c r="C2409" s="53"/>
      <c r="D2409" s="53"/>
      <c r="E2409" s="53"/>
      <c r="F2409" s="57" t="s">
        <v>5499</v>
      </c>
    </row>
    <row r="2410" spans="1:6" x14ac:dyDescent="0.35">
      <c r="A2410" s="53"/>
      <c r="B2410" s="53"/>
      <c r="C2410" s="53"/>
      <c r="D2410" s="53"/>
      <c r="E2410" s="53"/>
      <c r="F2410" s="57" t="s">
        <v>5500</v>
      </c>
    </row>
    <row r="2411" spans="1:6" x14ac:dyDescent="0.35">
      <c r="A2411" s="53"/>
      <c r="B2411" s="53"/>
      <c r="C2411" s="53"/>
      <c r="D2411" s="53"/>
      <c r="E2411" s="53"/>
      <c r="F2411" s="57" t="s">
        <v>5501</v>
      </c>
    </row>
    <row r="2412" spans="1:6" x14ac:dyDescent="0.35">
      <c r="A2412" s="53"/>
      <c r="B2412" s="53"/>
      <c r="C2412" s="53"/>
      <c r="D2412" s="53"/>
      <c r="E2412" s="53"/>
      <c r="F2412" s="57" t="s">
        <v>5502</v>
      </c>
    </row>
    <row r="2413" spans="1:6" x14ac:dyDescent="0.35">
      <c r="A2413" s="53"/>
      <c r="B2413" s="53"/>
      <c r="C2413" s="53"/>
      <c r="D2413" s="53"/>
      <c r="E2413" s="53"/>
      <c r="F2413" s="57" t="s">
        <v>5503</v>
      </c>
    </row>
    <row r="2414" spans="1:6" x14ac:dyDescent="0.35">
      <c r="A2414" s="53"/>
      <c r="B2414" s="53"/>
      <c r="C2414" s="53"/>
      <c r="D2414" s="53"/>
      <c r="E2414" s="53"/>
      <c r="F2414" s="57" t="s">
        <v>5504</v>
      </c>
    </row>
    <row r="2415" spans="1:6" x14ac:dyDescent="0.35">
      <c r="A2415" s="53"/>
      <c r="B2415" s="53"/>
      <c r="C2415" s="53"/>
      <c r="D2415" s="53"/>
      <c r="E2415" s="53"/>
      <c r="F2415" s="57" t="s">
        <v>5505</v>
      </c>
    </row>
    <row r="2416" spans="1:6" x14ac:dyDescent="0.35">
      <c r="A2416" s="53"/>
      <c r="B2416" s="53"/>
      <c r="C2416" s="53"/>
      <c r="D2416" s="53"/>
      <c r="E2416" s="53"/>
      <c r="F2416" s="57" t="s">
        <v>5506</v>
      </c>
    </row>
    <row r="2417" spans="1:6" x14ac:dyDescent="0.35">
      <c r="A2417" s="53"/>
      <c r="B2417" s="53"/>
      <c r="C2417" s="53"/>
      <c r="D2417" s="53"/>
      <c r="E2417" s="53"/>
      <c r="F2417" s="57" t="s">
        <v>5507</v>
      </c>
    </row>
    <row r="2418" spans="1:6" x14ac:dyDescent="0.35">
      <c r="A2418" s="53"/>
      <c r="B2418" s="53"/>
      <c r="C2418" s="53"/>
      <c r="D2418" s="53"/>
      <c r="E2418" s="53"/>
      <c r="F2418" s="57" t="s">
        <v>5508</v>
      </c>
    </row>
    <row r="2419" spans="1:6" x14ac:dyDescent="0.35">
      <c r="A2419" s="53"/>
      <c r="B2419" s="53"/>
      <c r="C2419" s="53"/>
      <c r="D2419" s="53"/>
      <c r="E2419" s="53"/>
      <c r="F2419" s="57" t="s">
        <v>5509</v>
      </c>
    </row>
    <row r="2420" spans="1:6" x14ac:dyDescent="0.35">
      <c r="A2420" s="53"/>
      <c r="B2420" s="53"/>
      <c r="C2420" s="53"/>
      <c r="D2420" s="53"/>
      <c r="E2420" s="53"/>
      <c r="F2420" s="57" t="s">
        <v>5510</v>
      </c>
    </row>
    <row r="2421" spans="1:6" x14ac:dyDescent="0.35">
      <c r="A2421" s="53"/>
      <c r="B2421" s="53"/>
      <c r="C2421" s="53"/>
      <c r="D2421" s="53"/>
      <c r="E2421" s="53"/>
      <c r="F2421" s="57" t="s">
        <v>5511</v>
      </c>
    </row>
    <row r="2422" spans="1:6" x14ac:dyDescent="0.35">
      <c r="A2422" s="53"/>
      <c r="B2422" s="53"/>
      <c r="C2422" s="53"/>
      <c r="D2422" s="53"/>
      <c r="E2422" s="53"/>
      <c r="F2422" s="57" t="s">
        <v>5512</v>
      </c>
    </row>
    <row r="2423" spans="1:6" x14ac:dyDescent="0.35">
      <c r="A2423" s="53"/>
      <c r="B2423" s="53"/>
      <c r="C2423" s="53"/>
      <c r="D2423" s="53"/>
      <c r="E2423" s="53"/>
      <c r="F2423" s="57" t="s">
        <v>5513</v>
      </c>
    </row>
    <row r="2424" spans="1:6" x14ac:dyDescent="0.35">
      <c r="A2424" s="53"/>
      <c r="B2424" s="53"/>
      <c r="C2424" s="53"/>
      <c r="D2424" s="53"/>
      <c r="E2424" s="53"/>
      <c r="F2424" s="57" t="s">
        <v>5514</v>
      </c>
    </row>
    <row r="2425" spans="1:6" x14ac:dyDescent="0.35">
      <c r="A2425" s="53"/>
      <c r="B2425" s="53"/>
      <c r="C2425" s="53"/>
      <c r="D2425" s="53"/>
      <c r="E2425" s="53"/>
      <c r="F2425" s="57" t="s">
        <v>5515</v>
      </c>
    </row>
    <row r="2426" spans="1:6" x14ac:dyDescent="0.35">
      <c r="A2426" s="53"/>
      <c r="B2426" s="53"/>
      <c r="C2426" s="53"/>
      <c r="D2426" s="53"/>
      <c r="E2426" s="53"/>
      <c r="F2426" s="57" t="s">
        <v>5516</v>
      </c>
    </row>
    <row r="2427" spans="1:6" x14ac:dyDescent="0.35">
      <c r="A2427" s="53"/>
      <c r="B2427" s="53"/>
      <c r="C2427" s="53"/>
      <c r="D2427" s="53"/>
      <c r="E2427" s="53"/>
      <c r="F2427" s="57" t="s">
        <v>5517</v>
      </c>
    </row>
    <row r="2428" spans="1:6" x14ac:dyDescent="0.35">
      <c r="A2428" s="53"/>
      <c r="B2428" s="53"/>
      <c r="C2428" s="53"/>
      <c r="D2428" s="53"/>
      <c r="E2428" s="53"/>
      <c r="F2428" s="57" t="s">
        <v>5518</v>
      </c>
    </row>
    <row r="2429" spans="1:6" x14ac:dyDescent="0.35">
      <c r="A2429" s="53"/>
      <c r="B2429" s="53"/>
      <c r="C2429" s="53"/>
      <c r="D2429" s="53"/>
      <c r="E2429" s="53"/>
      <c r="F2429" s="57" t="s">
        <v>5519</v>
      </c>
    </row>
    <row r="2430" spans="1:6" x14ac:dyDescent="0.35">
      <c r="A2430" s="53"/>
      <c r="B2430" s="53"/>
      <c r="C2430" s="53"/>
      <c r="D2430" s="53"/>
      <c r="E2430" s="53"/>
      <c r="F2430" s="57" t="s">
        <v>5520</v>
      </c>
    </row>
    <row r="2431" spans="1:6" x14ac:dyDescent="0.35">
      <c r="A2431" s="53"/>
      <c r="B2431" s="53"/>
      <c r="C2431" s="53"/>
      <c r="D2431" s="53"/>
      <c r="E2431" s="53"/>
      <c r="F2431" s="57" t="s">
        <v>5521</v>
      </c>
    </row>
    <row r="2432" spans="1:6" x14ac:dyDescent="0.35">
      <c r="A2432" s="53"/>
      <c r="B2432" s="53"/>
      <c r="C2432" s="53"/>
      <c r="D2432" s="53"/>
      <c r="E2432" s="53"/>
      <c r="F2432" s="57" t="s">
        <v>5522</v>
      </c>
    </row>
    <row r="2433" spans="1:6" x14ac:dyDescent="0.35">
      <c r="A2433" s="53"/>
      <c r="B2433" s="53"/>
      <c r="C2433" s="53"/>
      <c r="D2433" s="53"/>
      <c r="E2433" s="53"/>
      <c r="F2433" s="57" t="s">
        <v>5523</v>
      </c>
    </row>
    <row r="2434" spans="1:6" x14ac:dyDescent="0.35">
      <c r="A2434" s="53"/>
      <c r="B2434" s="53"/>
      <c r="C2434" s="53"/>
      <c r="D2434" s="53"/>
      <c r="E2434" s="53"/>
      <c r="F2434" s="57" t="s">
        <v>5524</v>
      </c>
    </row>
    <row r="2435" spans="1:6" x14ac:dyDescent="0.35">
      <c r="A2435" s="53"/>
      <c r="B2435" s="53"/>
      <c r="C2435" s="53"/>
      <c r="D2435" s="53"/>
      <c r="E2435" s="53"/>
      <c r="F2435" s="57" t="s">
        <v>5525</v>
      </c>
    </row>
    <row r="2436" spans="1:6" x14ac:dyDescent="0.35">
      <c r="A2436" s="53"/>
      <c r="B2436" s="53"/>
      <c r="C2436" s="53"/>
      <c r="D2436" s="53"/>
      <c r="E2436" s="53"/>
      <c r="F2436" s="57" t="s">
        <v>5526</v>
      </c>
    </row>
    <row r="2437" spans="1:6" x14ac:dyDescent="0.35">
      <c r="A2437" s="53"/>
      <c r="B2437" s="53"/>
      <c r="C2437" s="53"/>
      <c r="D2437" s="53"/>
      <c r="E2437" s="53"/>
      <c r="F2437" s="57" t="s">
        <v>5527</v>
      </c>
    </row>
    <row r="2438" spans="1:6" x14ac:dyDescent="0.35">
      <c r="A2438" s="53"/>
      <c r="B2438" s="53"/>
      <c r="C2438" s="53"/>
      <c r="D2438" s="53"/>
      <c r="E2438" s="53"/>
      <c r="F2438" s="57" t="s">
        <v>5528</v>
      </c>
    </row>
    <row r="2439" spans="1:6" x14ac:dyDescent="0.35">
      <c r="A2439" s="53"/>
      <c r="B2439" s="53"/>
      <c r="C2439" s="53"/>
      <c r="D2439" s="53"/>
      <c r="E2439" s="53"/>
      <c r="F2439" s="57" t="s">
        <v>5529</v>
      </c>
    </row>
    <row r="2440" spans="1:6" x14ac:dyDescent="0.35">
      <c r="A2440" s="53"/>
      <c r="B2440" s="53"/>
      <c r="C2440" s="53"/>
      <c r="D2440" s="53"/>
      <c r="E2440" s="53"/>
      <c r="F2440" s="57" t="s">
        <v>5530</v>
      </c>
    </row>
    <row r="2441" spans="1:6" x14ac:dyDescent="0.35">
      <c r="A2441" s="53"/>
      <c r="B2441" s="53"/>
      <c r="C2441" s="53"/>
      <c r="D2441" s="53"/>
      <c r="E2441" s="53"/>
      <c r="F2441" s="57" t="s">
        <v>5531</v>
      </c>
    </row>
    <row r="2442" spans="1:6" x14ac:dyDescent="0.35">
      <c r="A2442" s="53"/>
      <c r="B2442" s="53"/>
      <c r="C2442" s="53"/>
      <c r="D2442" s="53"/>
      <c r="E2442" s="53"/>
      <c r="F2442" s="57" t="s">
        <v>5532</v>
      </c>
    </row>
    <row r="2443" spans="1:6" x14ac:dyDescent="0.35">
      <c r="A2443" s="53"/>
      <c r="B2443" s="53"/>
      <c r="C2443" s="53"/>
      <c r="D2443" s="53"/>
      <c r="E2443" s="53"/>
      <c r="F2443" s="57" t="s">
        <v>5533</v>
      </c>
    </row>
    <row r="2444" spans="1:6" x14ac:dyDescent="0.35">
      <c r="A2444" s="53"/>
      <c r="B2444" s="53"/>
      <c r="C2444" s="53"/>
      <c r="D2444" s="53"/>
      <c r="E2444" s="53"/>
      <c r="F2444" s="57" t="s">
        <v>5534</v>
      </c>
    </row>
    <row r="2445" spans="1:6" x14ac:dyDescent="0.35">
      <c r="A2445" s="53"/>
      <c r="B2445" s="53"/>
      <c r="C2445" s="53"/>
      <c r="D2445" s="53"/>
      <c r="E2445" s="53"/>
      <c r="F2445" s="57" t="s">
        <v>5535</v>
      </c>
    </row>
    <row r="2446" spans="1:6" x14ac:dyDescent="0.35">
      <c r="A2446" s="53"/>
      <c r="B2446" s="53"/>
      <c r="C2446" s="53"/>
      <c r="D2446" s="53"/>
      <c r="E2446" s="53"/>
      <c r="F2446" s="57" t="s">
        <v>5536</v>
      </c>
    </row>
    <row r="2447" spans="1:6" x14ac:dyDescent="0.35">
      <c r="A2447" s="53"/>
      <c r="B2447" s="53"/>
      <c r="C2447" s="53"/>
      <c r="D2447" s="53"/>
      <c r="E2447" s="53"/>
      <c r="F2447" s="57" t="s">
        <v>5537</v>
      </c>
    </row>
    <row r="2448" spans="1:6" x14ac:dyDescent="0.35">
      <c r="A2448" s="53"/>
      <c r="B2448" s="53"/>
      <c r="C2448" s="53"/>
      <c r="D2448" s="53"/>
      <c r="E2448" s="53"/>
      <c r="F2448" s="57" t="s">
        <v>5538</v>
      </c>
    </row>
    <row r="2449" spans="1:6" x14ac:dyDescent="0.35">
      <c r="A2449" s="53"/>
      <c r="B2449" s="53"/>
      <c r="C2449" s="53"/>
      <c r="D2449" s="53"/>
      <c r="E2449" s="53"/>
      <c r="F2449" s="57" t="s">
        <v>5539</v>
      </c>
    </row>
    <row r="2450" spans="1:6" x14ac:dyDescent="0.35">
      <c r="A2450" s="53"/>
      <c r="B2450" s="53"/>
      <c r="C2450" s="53"/>
      <c r="D2450" s="53"/>
      <c r="E2450" s="53"/>
      <c r="F2450" s="57" t="s">
        <v>5540</v>
      </c>
    </row>
    <row r="2451" spans="1:6" x14ac:dyDescent="0.35">
      <c r="A2451" s="53"/>
      <c r="B2451" s="53"/>
      <c r="C2451" s="53"/>
      <c r="D2451" s="53"/>
      <c r="E2451" s="53"/>
      <c r="F2451" s="57" t="s">
        <v>5541</v>
      </c>
    </row>
    <row r="2452" spans="1:6" x14ac:dyDescent="0.35">
      <c r="A2452" s="53"/>
      <c r="B2452" s="53"/>
      <c r="C2452" s="53"/>
      <c r="D2452" s="53"/>
      <c r="E2452" s="53"/>
      <c r="F2452" s="57" t="s">
        <v>5542</v>
      </c>
    </row>
    <row r="2453" spans="1:6" x14ac:dyDescent="0.35">
      <c r="A2453" s="53"/>
      <c r="B2453" s="53"/>
      <c r="C2453" s="53"/>
      <c r="D2453" s="53"/>
      <c r="E2453" s="53"/>
      <c r="F2453" s="57" t="s">
        <v>5543</v>
      </c>
    </row>
    <row r="2454" spans="1:6" x14ac:dyDescent="0.35">
      <c r="A2454" s="53"/>
      <c r="B2454" s="53"/>
      <c r="C2454" s="53"/>
      <c r="D2454" s="53"/>
      <c r="E2454" s="53"/>
      <c r="F2454" s="57" t="s">
        <v>5544</v>
      </c>
    </row>
    <row r="2455" spans="1:6" x14ac:dyDescent="0.35">
      <c r="A2455" s="53"/>
      <c r="B2455" s="53"/>
      <c r="C2455" s="53"/>
      <c r="D2455" s="53"/>
      <c r="E2455" s="53"/>
      <c r="F2455" s="57" t="s">
        <v>5545</v>
      </c>
    </row>
    <row r="2456" spans="1:6" x14ac:dyDescent="0.35">
      <c r="A2456" s="53"/>
      <c r="B2456" s="53"/>
      <c r="C2456" s="53"/>
      <c r="D2456" s="53"/>
      <c r="E2456" s="53"/>
      <c r="F2456" s="57" t="s">
        <v>5546</v>
      </c>
    </row>
    <row r="2457" spans="1:6" x14ac:dyDescent="0.35">
      <c r="A2457" s="53"/>
      <c r="B2457" s="53"/>
      <c r="C2457" s="53"/>
      <c r="D2457" s="53"/>
      <c r="E2457" s="53"/>
      <c r="F2457" s="57" t="s">
        <v>5547</v>
      </c>
    </row>
    <row r="2458" spans="1:6" x14ac:dyDescent="0.35">
      <c r="A2458" s="53"/>
      <c r="B2458" s="53"/>
      <c r="C2458" s="53"/>
      <c r="D2458" s="53"/>
      <c r="E2458" s="53"/>
      <c r="F2458" s="57" t="s">
        <v>5548</v>
      </c>
    </row>
    <row r="2459" spans="1:6" x14ac:dyDescent="0.35">
      <c r="A2459" s="53"/>
      <c r="B2459" s="53"/>
      <c r="C2459" s="53"/>
      <c r="D2459" s="53"/>
      <c r="E2459" s="53"/>
      <c r="F2459" s="57" t="s">
        <v>5549</v>
      </c>
    </row>
    <row r="2460" spans="1:6" x14ac:dyDescent="0.35">
      <c r="A2460" s="53"/>
      <c r="B2460" s="53"/>
      <c r="C2460" s="53"/>
      <c r="D2460" s="53"/>
      <c r="E2460" s="53"/>
      <c r="F2460" s="57" t="s">
        <v>5550</v>
      </c>
    </row>
    <row r="2461" spans="1:6" x14ac:dyDescent="0.35">
      <c r="A2461" s="53"/>
      <c r="B2461" s="53"/>
      <c r="C2461" s="53"/>
      <c r="D2461" s="53"/>
      <c r="E2461" s="53"/>
      <c r="F2461" s="57" t="s">
        <v>5551</v>
      </c>
    </row>
    <row r="2462" spans="1:6" x14ac:dyDescent="0.35">
      <c r="A2462" s="53"/>
      <c r="B2462" s="53"/>
      <c r="C2462" s="53"/>
      <c r="D2462" s="53"/>
      <c r="E2462" s="53"/>
      <c r="F2462" s="57" t="s">
        <v>5552</v>
      </c>
    </row>
    <row r="2463" spans="1:6" x14ac:dyDescent="0.35">
      <c r="A2463" s="53"/>
      <c r="B2463" s="53"/>
      <c r="C2463" s="53"/>
      <c r="D2463" s="53"/>
      <c r="E2463" s="53"/>
      <c r="F2463" s="57" t="s">
        <v>5553</v>
      </c>
    </row>
    <row r="2464" spans="1:6" x14ac:dyDescent="0.35">
      <c r="A2464" s="53"/>
      <c r="B2464" s="53"/>
      <c r="C2464" s="53"/>
      <c r="D2464" s="53"/>
      <c r="E2464" s="53"/>
      <c r="F2464" s="57" t="s">
        <v>5554</v>
      </c>
    </row>
    <row r="2465" spans="1:6" x14ac:dyDescent="0.35">
      <c r="A2465" s="53"/>
      <c r="B2465" s="53"/>
      <c r="C2465" s="53"/>
      <c r="D2465" s="53"/>
      <c r="E2465" s="53"/>
      <c r="F2465" s="57" t="s">
        <v>5555</v>
      </c>
    </row>
    <row r="2466" spans="1:6" x14ac:dyDescent="0.35">
      <c r="A2466" s="53"/>
      <c r="B2466" s="53"/>
      <c r="C2466" s="53"/>
      <c r="D2466" s="53"/>
      <c r="E2466" s="53"/>
      <c r="F2466" s="57" t="s">
        <v>5556</v>
      </c>
    </row>
    <row r="2467" spans="1:6" x14ac:dyDescent="0.35">
      <c r="A2467" s="53"/>
      <c r="B2467" s="53"/>
      <c r="C2467" s="53"/>
      <c r="D2467" s="53"/>
      <c r="E2467" s="53"/>
      <c r="F2467" s="57" t="s">
        <v>5557</v>
      </c>
    </row>
    <row r="2468" spans="1:6" x14ac:dyDescent="0.35">
      <c r="A2468" s="53"/>
      <c r="B2468" s="53"/>
      <c r="C2468" s="53"/>
      <c r="D2468" s="53"/>
      <c r="E2468" s="53"/>
      <c r="F2468" s="57" t="s">
        <v>5558</v>
      </c>
    </row>
    <row r="2469" spans="1:6" x14ac:dyDescent="0.35">
      <c r="A2469" s="53"/>
      <c r="B2469" s="53"/>
      <c r="C2469" s="53"/>
      <c r="D2469" s="53"/>
      <c r="E2469" s="53"/>
      <c r="F2469" s="57" t="s">
        <v>5559</v>
      </c>
    </row>
    <row r="2470" spans="1:6" x14ac:dyDescent="0.35">
      <c r="A2470" s="53"/>
      <c r="B2470" s="53"/>
      <c r="C2470" s="53"/>
      <c r="D2470" s="53"/>
      <c r="E2470" s="53"/>
      <c r="F2470" s="57" t="s">
        <v>5560</v>
      </c>
    </row>
    <row r="2471" spans="1:6" x14ac:dyDescent="0.35">
      <c r="A2471" s="53"/>
      <c r="B2471" s="53"/>
      <c r="C2471" s="53"/>
      <c r="D2471" s="53"/>
      <c r="E2471" s="53"/>
      <c r="F2471" s="57" t="s">
        <v>5561</v>
      </c>
    </row>
    <row r="2472" spans="1:6" x14ac:dyDescent="0.35">
      <c r="A2472" s="53"/>
      <c r="B2472" s="53"/>
      <c r="C2472" s="53"/>
      <c r="D2472" s="53"/>
      <c r="E2472" s="53"/>
      <c r="F2472" s="57" t="s">
        <v>5562</v>
      </c>
    </row>
  </sheetData>
  <autoFilter ref="A1:F2472" xr:uid="{D1FDFC8F-99E3-43E3-9F45-967D15761F67}"/>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EEF8E-027B-4275-AEA9-F7ACF5E9E567}">
  <sheetPr>
    <tabColor rgb="FF00B0F0"/>
  </sheetPr>
  <dimension ref="A1:V2500"/>
  <sheetViews>
    <sheetView workbookViewId="0">
      <selection sqref="A1:E2393"/>
    </sheetView>
  </sheetViews>
  <sheetFormatPr defaultColWidth="0" defaultRowHeight="14.5" x14ac:dyDescent="0.35"/>
  <cols>
    <col min="1" max="1" width="7.26953125" style="8" bestFit="1" customWidth="1"/>
    <col min="2" max="2" width="5" style="8" bestFit="1" customWidth="1"/>
    <col min="3" max="3" width="3" style="8" customWidth="1"/>
    <col min="4" max="4" width="6.453125" customWidth="1"/>
    <col min="5" max="5" width="14.7265625" bestFit="1" customWidth="1"/>
    <col min="6" max="6" width="16.7265625" bestFit="1" customWidth="1"/>
    <col min="7" max="7" width="3" style="8" customWidth="1"/>
    <col min="8" max="8" width="9.7265625" style="13" bestFit="1" customWidth="1"/>
    <col min="9" max="9" width="6.1796875" style="13" bestFit="1" customWidth="1"/>
    <col min="10" max="10" width="71.26953125" customWidth="1"/>
    <col min="11" max="11" width="3.1796875" style="8" customWidth="1"/>
    <col min="12" max="12" width="10.26953125" bestFit="1" customWidth="1"/>
    <col min="13" max="13" width="56.81640625" bestFit="1" customWidth="1"/>
    <col min="14" max="14" width="3.1796875" style="8" hidden="1" customWidth="1"/>
    <col min="15" max="15" width="36.81640625" hidden="1" customWidth="1"/>
    <col min="16" max="16" width="8" hidden="1" customWidth="1"/>
    <col min="17" max="17" width="2" hidden="1" customWidth="1"/>
    <col min="18" max="18" width="3.26953125" style="8" hidden="1" customWidth="1"/>
    <col min="19" max="19" width="16.26953125" hidden="1" customWidth="1"/>
    <col min="20" max="20" width="9.1796875" hidden="1" customWidth="1"/>
    <col min="21" max="21" width="2" hidden="1" customWidth="1"/>
    <col min="22" max="22" width="16.26953125" hidden="1" customWidth="1"/>
    <col min="23" max="16384" width="9.1796875" hidden="1"/>
  </cols>
  <sheetData>
    <row r="1" spans="1:22" s="10" customFormat="1" ht="29" x14ac:dyDescent="0.35">
      <c r="A1" s="90"/>
      <c r="B1" s="90"/>
      <c r="C1" s="12"/>
      <c r="D1" s="14" t="s">
        <v>5563</v>
      </c>
      <c r="E1" s="14" t="s">
        <v>5564</v>
      </c>
      <c r="F1" s="15"/>
      <c r="G1" s="16" t="str">
        <f>"-&gt;"</f>
        <v>-&gt;</v>
      </c>
      <c r="H1" s="9" t="s">
        <v>5565</v>
      </c>
      <c r="I1" s="9" t="s">
        <v>5566</v>
      </c>
      <c r="J1" s="9" t="s">
        <v>5567</v>
      </c>
      <c r="K1" s="17" t="str">
        <f>"-&gt;"</f>
        <v>-&gt;</v>
      </c>
      <c r="L1" s="14" t="s">
        <v>5568</v>
      </c>
      <c r="M1" s="9"/>
      <c r="N1" s="17" t="str">
        <f>"-&gt;"</f>
        <v>-&gt;</v>
      </c>
      <c r="O1" s="18" t="s">
        <v>5569</v>
      </c>
      <c r="P1" s="11" t="str">
        <f>LEFT('Main - Maximum Levy Calculation'!C10,7)</f>
        <v/>
      </c>
      <c r="Q1" s="11">
        <f>SUM(Q2:Q8)</f>
        <v>0</v>
      </c>
      <c r="R1" s="27"/>
    </row>
    <row r="2" spans="1:22" x14ac:dyDescent="0.35">
      <c r="A2" s="28" t="s">
        <v>5570</v>
      </c>
      <c r="B2" s="6">
        <v>2026</v>
      </c>
      <c r="D2" s="2" t="s">
        <v>6</v>
      </c>
      <c r="E2" s="2" t="s">
        <v>5571</v>
      </c>
      <c r="F2" s="5" t="str">
        <f>D2&amp;" - "&amp;E2</f>
        <v>01 - Adams</v>
      </c>
      <c r="G2" s="7"/>
      <c r="H2" s="3" t="str">
        <f>IF(LEFT(J2,2)=$B$3,"X","")</f>
        <v/>
      </c>
      <c r="I2" s="3" t="str">
        <f>IF(H2="","",COUNTIF($H$2:H2,H2))</f>
        <v/>
      </c>
      <c r="J2" s="4" t="str">
        <f>IF('Support - Unit List'!A2="","",'Support - Unit List'!A2&amp;'Support - Unit List'!B2&amp;'Support - Unit List'!C2&amp;" - "&amp;PROPER('Support - Unit List'!D2))</f>
        <v>0110000 - Adams County</v>
      </c>
      <c r="L2" s="3">
        <f t="shared" ref="L2:L33" si="0">IF(ROW()-1&gt;$B$4,"",ROW()-1)</f>
        <v>1</v>
      </c>
      <c r="M2" s="2" t="str">
        <f>IF(L2="","",VLOOKUP($L2,$I:$J,2,FALSE))</f>
        <v/>
      </c>
      <c r="O2" s="4" t="s">
        <v>5572</v>
      </c>
      <c r="P2" s="3" t="s">
        <v>5573</v>
      </c>
      <c r="Q2" s="3">
        <f>COUNTIF('Support - Calculation Detail'!A:A,$P$1&amp;" - "&amp;P2)</f>
        <v>0</v>
      </c>
      <c r="R2" s="8" t="str">
        <f>IF(Q2=0,"",COUNTIF($Q$2:Q2,Q2))</f>
        <v/>
      </c>
      <c r="S2" t="str">
        <f>IF(R2="","",O2)</f>
        <v/>
      </c>
      <c r="U2" t="str">
        <f t="shared" ref="U2:U7" si="1">IF(ROW()-1&gt;$Q$1,"",ROW()-1)</f>
        <v/>
      </c>
      <c r="V2" t="str">
        <f>IF(U2="","",VLOOKUP(U2,$R$2:$S$8,2,FALSE))</f>
        <v/>
      </c>
    </row>
    <row r="3" spans="1:22" x14ac:dyDescent="0.35">
      <c r="A3" s="28" t="s">
        <v>5574</v>
      </c>
      <c r="B3" s="4" t="str">
        <f>LEFT('Main - Maximum Levy Calculation'!C9,2)</f>
        <v/>
      </c>
      <c r="D3" s="2" t="s">
        <v>82</v>
      </c>
      <c r="E3" s="2" t="s">
        <v>5575</v>
      </c>
      <c r="F3" s="5" t="str">
        <f t="shared" ref="F3:F66" si="2">D3&amp;" - "&amp;E3</f>
        <v>02 - Allen</v>
      </c>
      <c r="G3" s="7"/>
      <c r="H3" s="3" t="str">
        <f t="shared" ref="H3:H66" si="3">IF(LEFT(J3,2)=$B$3,"X","")</f>
        <v/>
      </c>
      <c r="I3" s="3" t="str">
        <f>IF(H3="","",COUNTIF($H$2:H3,H3))</f>
        <v/>
      </c>
      <c r="J3" s="4" t="str">
        <f>IF('Support - Unit List'!A3="","",'Support - Unit List'!A3&amp;'Support - Unit List'!B3&amp;'Support - Unit List'!C3&amp;" - "&amp;PROPER('Support - Unit List'!D3))</f>
        <v>0120001 - Blue Creek Township</v>
      </c>
      <c r="L3" s="3">
        <f t="shared" si="0"/>
        <v>2</v>
      </c>
      <c r="M3" s="2" t="str">
        <f t="shared" ref="M3:M66" si="4">IF(L3="","",VLOOKUP($L3,$I:$J,2,FALSE))</f>
        <v/>
      </c>
      <c r="O3" s="4" t="s">
        <v>5576</v>
      </c>
      <c r="P3" s="3" t="s">
        <v>5577</v>
      </c>
      <c r="Q3" s="3">
        <f>COUNTIF('Support - Calculation Detail'!A:A,$P$1&amp;" - "&amp;P3)</f>
        <v>0</v>
      </c>
      <c r="R3" s="8" t="str">
        <f>IF(Q3=0,"",COUNTIF($Q$2:Q3,Q3))</f>
        <v/>
      </c>
      <c r="S3" t="str">
        <f t="shared" ref="S3:S8" si="5">IF(R3="","",O3)</f>
        <v/>
      </c>
      <c r="U3" t="str">
        <f t="shared" si="1"/>
        <v/>
      </c>
      <c r="V3" t="str">
        <f t="shared" ref="V3:V8" si="6">IF(U3="","",VLOOKUP(U3,$R$2:$S$8,2,FALSE))</f>
        <v/>
      </c>
    </row>
    <row r="4" spans="1:22" x14ac:dyDescent="0.35">
      <c r="A4" s="28" t="s">
        <v>5578</v>
      </c>
      <c r="B4" s="4">
        <f>MAX(I:I)</f>
        <v>107</v>
      </c>
      <c r="D4" s="2" t="s">
        <v>183</v>
      </c>
      <c r="E4" s="2" t="s">
        <v>5579</v>
      </c>
      <c r="F4" s="5" t="str">
        <f t="shared" si="2"/>
        <v>03 - Bartholomew</v>
      </c>
      <c r="G4" s="7"/>
      <c r="H4" s="3" t="str">
        <f t="shared" si="3"/>
        <v/>
      </c>
      <c r="I4" s="3" t="str">
        <f>IF(H4="","",COUNTIF($H$2:H4,H4))</f>
        <v/>
      </c>
      <c r="J4" s="4" t="str">
        <f>IF('Support - Unit List'!A4="","",'Support - Unit List'!A4&amp;'Support - Unit List'!B4&amp;'Support - Unit List'!C4&amp;" - "&amp;PROPER('Support - Unit List'!D4))</f>
        <v>0120002 - French Township</v>
      </c>
      <c r="L4" s="3">
        <f t="shared" si="0"/>
        <v>3</v>
      </c>
      <c r="M4" s="2" t="str">
        <f t="shared" si="4"/>
        <v/>
      </c>
      <c r="O4" s="4" t="s">
        <v>5580</v>
      </c>
      <c r="P4" s="3" t="s">
        <v>5581</v>
      </c>
      <c r="Q4" s="3">
        <f>COUNTIF('Support - Calculation Detail'!A:A,$P$1&amp;" - "&amp;P4)</f>
        <v>0</v>
      </c>
      <c r="R4" s="8" t="str">
        <f>IF(Q4=0,"",COUNTIF($Q$2:Q4,Q4))</f>
        <v/>
      </c>
      <c r="S4" t="str">
        <f t="shared" si="5"/>
        <v/>
      </c>
      <c r="U4" t="str">
        <f t="shared" si="1"/>
        <v/>
      </c>
      <c r="V4" t="str">
        <f t="shared" si="6"/>
        <v/>
      </c>
    </row>
    <row r="5" spans="1:22" x14ac:dyDescent="0.35">
      <c r="D5" s="2" t="s">
        <v>237</v>
      </c>
      <c r="E5" s="2" t="s">
        <v>5582</v>
      </c>
      <c r="F5" s="5" t="str">
        <f t="shared" si="2"/>
        <v>04 - Benton</v>
      </c>
      <c r="G5" s="7"/>
      <c r="H5" s="3" t="str">
        <f t="shared" si="3"/>
        <v/>
      </c>
      <c r="I5" s="3" t="str">
        <f>IF(H5="","",COUNTIF($H$2:H5,H5))</f>
        <v/>
      </c>
      <c r="J5" s="4" t="str">
        <f>IF('Support - Unit List'!A5="","",'Support - Unit List'!A5&amp;'Support - Unit List'!B5&amp;'Support - Unit List'!C5&amp;" - "&amp;PROPER('Support - Unit List'!D5))</f>
        <v>0120003 - Hartford Township</v>
      </c>
      <c r="L5" s="3">
        <f t="shared" si="0"/>
        <v>4</v>
      </c>
      <c r="M5" s="2" t="str">
        <f t="shared" si="4"/>
        <v/>
      </c>
      <c r="O5" s="4" t="s">
        <v>5583</v>
      </c>
      <c r="P5" s="3" t="s">
        <v>5584</v>
      </c>
      <c r="Q5" s="3">
        <f>COUNTIF('Support - Calculation Detail'!A:A,$P$1&amp;" - "&amp;P5)</f>
        <v>0</v>
      </c>
      <c r="R5" s="8" t="str">
        <f>IF(Q5=0,"",COUNTIF($Q$2:Q5,Q5))</f>
        <v/>
      </c>
      <c r="S5" t="str">
        <f t="shared" si="5"/>
        <v/>
      </c>
      <c r="U5" t="str">
        <f t="shared" si="1"/>
        <v/>
      </c>
      <c r="V5" t="str">
        <f t="shared" si="6"/>
        <v/>
      </c>
    </row>
    <row r="6" spans="1:22" x14ac:dyDescent="0.35">
      <c r="D6" s="2" t="s">
        <v>295</v>
      </c>
      <c r="E6" s="2" t="s">
        <v>5585</v>
      </c>
      <c r="F6" s="5" t="str">
        <f t="shared" si="2"/>
        <v>05 - Blackford</v>
      </c>
      <c r="G6" s="7"/>
      <c r="H6" s="3" t="str">
        <f t="shared" si="3"/>
        <v/>
      </c>
      <c r="I6" s="3" t="str">
        <f>IF(H6="","",COUNTIF($H$2:H6,H6))</f>
        <v/>
      </c>
      <c r="J6" s="4" t="str">
        <f>IF('Support - Unit List'!A6="","",'Support - Unit List'!A6&amp;'Support - Unit List'!B6&amp;'Support - Unit List'!C6&amp;" - "&amp;PROPER('Support - Unit List'!D6))</f>
        <v>0120004 - Jefferson Township</v>
      </c>
      <c r="L6" s="3">
        <f t="shared" si="0"/>
        <v>5</v>
      </c>
      <c r="M6" s="2" t="str">
        <f t="shared" si="4"/>
        <v/>
      </c>
      <c r="O6" s="4" t="s">
        <v>5586</v>
      </c>
      <c r="P6" s="3" t="s">
        <v>5587</v>
      </c>
      <c r="Q6" s="3">
        <f>COUNTIF('Support - Calculation Detail'!A:A,$P$1&amp;" - "&amp;P6)</f>
        <v>0</v>
      </c>
      <c r="R6" s="8" t="str">
        <f>IF(Q6=0,"",COUNTIF($Q$2:Q6,Q6))</f>
        <v/>
      </c>
      <c r="S6" t="str">
        <f t="shared" si="5"/>
        <v/>
      </c>
      <c r="U6" t="str">
        <f t="shared" si="1"/>
        <v/>
      </c>
      <c r="V6" t="str">
        <f t="shared" si="6"/>
        <v/>
      </c>
    </row>
    <row r="7" spans="1:22" x14ac:dyDescent="0.35">
      <c r="D7" s="2" t="s">
        <v>322</v>
      </c>
      <c r="E7" s="2" t="s">
        <v>5588</v>
      </c>
      <c r="F7" s="5" t="str">
        <f t="shared" si="2"/>
        <v>06 - Boone</v>
      </c>
      <c r="G7" s="7"/>
      <c r="H7" s="3" t="str">
        <f t="shared" si="3"/>
        <v/>
      </c>
      <c r="I7" s="3" t="str">
        <f>IF(H7="","",COUNTIF($H$2:H7,H7))</f>
        <v/>
      </c>
      <c r="J7" s="4" t="str">
        <f>IF('Support - Unit List'!A7="","",'Support - Unit List'!A7&amp;'Support - Unit List'!B7&amp;'Support - Unit List'!C7&amp;" - "&amp;PROPER('Support - Unit List'!D7))</f>
        <v>0120005 - Kirkland Township</v>
      </c>
      <c r="L7" s="3">
        <f t="shared" si="0"/>
        <v>6</v>
      </c>
      <c r="M7" s="2" t="str">
        <f t="shared" si="4"/>
        <v/>
      </c>
      <c r="O7" s="4" t="s">
        <v>5589</v>
      </c>
      <c r="P7" s="3" t="s">
        <v>5590</v>
      </c>
      <c r="Q7" s="3">
        <f>COUNTIF('Support - Calculation Detail'!A:A,$P$1&amp;" - "&amp;P7)</f>
        <v>0</v>
      </c>
      <c r="R7" s="8" t="str">
        <f>IF(Q7=0,"",COUNTIF($Q$2:Q7,Q7))</f>
        <v/>
      </c>
      <c r="S7" t="str">
        <f t="shared" si="5"/>
        <v/>
      </c>
      <c r="U7" t="str">
        <f t="shared" si="1"/>
        <v/>
      </c>
      <c r="V7" t="str">
        <f t="shared" si="6"/>
        <v/>
      </c>
    </row>
    <row r="8" spans="1:22" x14ac:dyDescent="0.35">
      <c r="D8" s="2" t="s">
        <v>377</v>
      </c>
      <c r="E8" s="2" t="s">
        <v>5591</v>
      </c>
      <c r="F8" s="5" t="str">
        <f t="shared" si="2"/>
        <v>07 - Brown</v>
      </c>
      <c r="G8" s="7"/>
      <c r="H8" s="3" t="str">
        <f t="shared" si="3"/>
        <v/>
      </c>
      <c r="I8" s="3" t="str">
        <f>IF(H8="","",COUNTIF($H$2:H8,H8))</f>
        <v/>
      </c>
      <c r="J8" s="4" t="str">
        <f>IF('Support - Unit List'!A8="","",'Support - Unit List'!A8&amp;'Support - Unit List'!B8&amp;'Support - Unit List'!C8&amp;" - "&amp;PROPER('Support - Unit List'!D8))</f>
        <v>0120006 - Monroe Township</v>
      </c>
      <c r="L8" s="3">
        <f t="shared" si="0"/>
        <v>7</v>
      </c>
      <c r="M8" s="2" t="str">
        <f t="shared" si="4"/>
        <v/>
      </c>
      <c r="O8" s="4" t="s">
        <v>5592</v>
      </c>
      <c r="P8" s="3" t="s">
        <v>5593</v>
      </c>
      <c r="Q8" s="3">
        <f>COUNTIF('Support - Calculation Detail'!A:A,$P$1&amp;" - "&amp;P8)</f>
        <v>0</v>
      </c>
      <c r="R8" s="8" t="str">
        <f>IF(Q8=0,"",COUNTIF($Q$2:Q8,Q8))</f>
        <v/>
      </c>
      <c r="S8" t="str">
        <f t="shared" si="5"/>
        <v/>
      </c>
      <c r="V8" t="str">
        <f t="shared" si="6"/>
        <v/>
      </c>
    </row>
    <row r="9" spans="1:22" x14ac:dyDescent="0.35">
      <c r="D9" s="2" t="s">
        <v>399</v>
      </c>
      <c r="E9" s="2" t="s">
        <v>5594</v>
      </c>
      <c r="F9" s="5" t="str">
        <f t="shared" si="2"/>
        <v>08 - Carroll</v>
      </c>
      <c r="G9" s="7"/>
      <c r="H9" s="3" t="str">
        <f t="shared" si="3"/>
        <v/>
      </c>
      <c r="I9" s="3" t="str">
        <f>IF(H9="","",COUNTIF($H$2:H9,H9))</f>
        <v/>
      </c>
      <c r="J9" s="4" t="str">
        <f>IF('Support - Unit List'!A9="","",'Support - Unit List'!A9&amp;'Support - Unit List'!B9&amp;'Support - Unit List'!C9&amp;" - "&amp;PROPER('Support - Unit List'!D9))</f>
        <v>0120007 - Preble Township</v>
      </c>
      <c r="L9" s="3">
        <f t="shared" si="0"/>
        <v>8</v>
      </c>
      <c r="M9" s="2" t="str">
        <f t="shared" si="4"/>
        <v/>
      </c>
    </row>
    <row r="10" spans="1:22" x14ac:dyDescent="0.35">
      <c r="D10" s="2" t="s">
        <v>450</v>
      </c>
      <c r="E10" s="2" t="s">
        <v>5595</v>
      </c>
      <c r="F10" s="5" t="str">
        <f t="shared" si="2"/>
        <v>09 - Cass</v>
      </c>
      <c r="G10" s="7"/>
      <c r="H10" s="3" t="str">
        <f t="shared" si="3"/>
        <v/>
      </c>
      <c r="I10" s="3" t="str">
        <f>IF(H10="","",COUNTIF($H$2:H10,H10))</f>
        <v/>
      </c>
      <c r="J10" s="4" t="str">
        <f>IF('Support - Unit List'!A10="","",'Support - Unit List'!A10&amp;'Support - Unit List'!B10&amp;'Support - Unit List'!C10&amp;" - "&amp;PROPER('Support - Unit List'!D10))</f>
        <v>0120008 - Root Township</v>
      </c>
      <c r="L10" s="3">
        <f t="shared" si="0"/>
        <v>9</v>
      </c>
      <c r="M10" s="2" t="str">
        <f t="shared" si="4"/>
        <v/>
      </c>
    </row>
    <row r="11" spans="1:22" x14ac:dyDescent="0.35">
      <c r="D11" s="2" t="s">
        <v>515</v>
      </c>
      <c r="E11" s="2" t="s">
        <v>5596</v>
      </c>
      <c r="F11" s="5" t="str">
        <f t="shared" si="2"/>
        <v>10 - Clark</v>
      </c>
      <c r="G11" s="7"/>
      <c r="H11" s="3" t="str">
        <f t="shared" si="3"/>
        <v/>
      </c>
      <c r="I11" s="3" t="str">
        <f>IF(H11="","",COUNTIF($H$2:H11,H11))</f>
        <v/>
      </c>
      <c r="J11" s="4" t="str">
        <f>IF('Support - Unit List'!A11="","",'Support - Unit List'!A11&amp;'Support - Unit List'!B11&amp;'Support - Unit List'!C11&amp;" - "&amp;PROPER('Support - Unit List'!D11))</f>
        <v>0120009 - St. Marys Township</v>
      </c>
      <c r="L11" s="3">
        <f t="shared" si="0"/>
        <v>10</v>
      </c>
      <c r="M11" s="2" t="str">
        <f t="shared" si="4"/>
        <v/>
      </c>
    </row>
    <row r="12" spans="1:22" x14ac:dyDescent="0.35">
      <c r="D12" s="2" t="s">
        <v>593</v>
      </c>
      <c r="E12" s="2" t="s">
        <v>5597</v>
      </c>
      <c r="F12" s="5" t="str">
        <f t="shared" si="2"/>
        <v>11 - Clay</v>
      </c>
      <c r="G12" s="7"/>
      <c r="H12" s="3" t="str">
        <f t="shared" si="3"/>
        <v/>
      </c>
      <c r="I12" s="3" t="str">
        <f>IF(H12="","",COUNTIF($H$2:H12,H12))</f>
        <v/>
      </c>
      <c r="J12" s="4" t="str">
        <f>IF('Support - Unit List'!A12="","",'Support - Unit List'!A12&amp;'Support - Unit List'!B12&amp;'Support - Unit List'!C12&amp;" - "&amp;PROPER('Support - Unit List'!D12))</f>
        <v>0120010 - Union Township</v>
      </c>
      <c r="L12" s="3">
        <f t="shared" si="0"/>
        <v>11</v>
      </c>
      <c r="M12" s="2" t="str">
        <f t="shared" si="4"/>
        <v/>
      </c>
    </row>
    <row r="13" spans="1:22" x14ac:dyDescent="0.35">
      <c r="D13" s="2" t="s">
        <v>655</v>
      </c>
      <c r="E13" s="2" t="s">
        <v>5598</v>
      </c>
      <c r="F13" s="5" t="str">
        <f t="shared" si="2"/>
        <v>12 - Clinton</v>
      </c>
      <c r="G13" s="7"/>
      <c r="H13" s="3" t="str">
        <f t="shared" si="3"/>
        <v/>
      </c>
      <c r="I13" s="3" t="str">
        <f>IF(H13="","",COUNTIF($H$2:H13,H13))</f>
        <v/>
      </c>
      <c r="J13" s="4" t="str">
        <f>IF('Support - Unit List'!A13="","",'Support - Unit List'!A13&amp;'Support - Unit List'!B13&amp;'Support - Unit List'!C13&amp;" - "&amp;PROPER('Support - Unit List'!D13))</f>
        <v>0120011 - Wabash Township</v>
      </c>
      <c r="L13" s="3">
        <f t="shared" si="0"/>
        <v>12</v>
      </c>
      <c r="M13" s="2" t="str">
        <f t="shared" si="4"/>
        <v/>
      </c>
    </row>
    <row r="14" spans="1:22" x14ac:dyDescent="0.35">
      <c r="D14" s="2" t="s">
        <v>726</v>
      </c>
      <c r="E14" s="2" t="s">
        <v>5599</v>
      </c>
      <c r="F14" s="5" t="str">
        <f t="shared" si="2"/>
        <v>13 - Crawford</v>
      </c>
      <c r="G14" s="7"/>
      <c r="H14" s="3" t="str">
        <f t="shared" si="3"/>
        <v/>
      </c>
      <c r="I14" s="3" t="str">
        <f>IF(H14="","",COUNTIF($H$2:H14,H14))</f>
        <v/>
      </c>
      <c r="J14" s="4" t="str">
        <f>IF('Support - Unit List'!A14="","",'Support - Unit List'!A14&amp;'Support - Unit List'!B14&amp;'Support - Unit List'!C14&amp;" - "&amp;PROPER('Support - Unit List'!D14))</f>
        <v>0120012 - Washington Township</v>
      </c>
      <c r="L14" s="3">
        <f t="shared" si="0"/>
        <v>13</v>
      </c>
      <c r="M14" s="2" t="str">
        <f t="shared" si="4"/>
        <v/>
      </c>
    </row>
    <row r="15" spans="1:22" x14ac:dyDescent="0.35">
      <c r="D15" s="2" t="s">
        <v>773</v>
      </c>
      <c r="E15" s="2" t="s">
        <v>5600</v>
      </c>
      <c r="F15" s="5" t="str">
        <f t="shared" si="2"/>
        <v>14 - Daviess</v>
      </c>
      <c r="G15" s="7"/>
      <c r="H15" s="3" t="str">
        <f t="shared" si="3"/>
        <v/>
      </c>
      <c r="I15" s="3" t="str">
        <f>IF(H15="","",COUNTIF($H$2:H15,H15))</f>
        <v/>
      </c>
      <c r="J15" s="4" t="str">
        <f>IF('Support - Unit List'!A15="","",'Support - Unit List'!A15&amp;'Support - Unit List'!B15&amp;'Support - Unit List'!C15&amp;" - "&amp;PROPER('Support - Unit List'!D15))</f>
        <v>0130407 - Decatur Civil City</v>
      </c>
      <c r="L15" s="3">
        <f t="shared" si="0"/>
        <v>14</v>
      </c>
      <c r="M15" s="2" t="str">
        <f t="shared" si="4"/>
        <v/>
      </c>
    </row>
    <row r="16" spans="1:22" x14ac:dyDescent="0.35">
      <c r="D16" s="2" t="s">
        <v>837</v>
      </c>
      <c r="E16" s="2" t="s">
        <v>5601</v>
      </c>
      <c r="F16" s="5" t="str">
        <f t="shared" si="2"/>
        <v>15 - Dearborn</v>
      </c>
      <c r="G16" s="7"/>
      <c r="H16" s="3" t="str">
        <f t="shared" si="3"/>
        <v/>
      </c>
      <c r="I16" s="3" t="str">
        <f>IF(H16="","",COUNTIF($H$2:H16,H16))</f>
        <v/>
      </c>
      <c r="J16" s="4" t="str">
        <f>IF('Support - Unit List'!A16="","",'Support - Unit List'!A16&amp;'Support - Unit List'!B16&amp;'Support - Unit List'!C16&amp;" - "&amp;PROPER('Support - Unit List'!D16))</f>
        <v>0130453 - Berne Civil City</v>
      </c>
      <c r="L16" s="3">
        <f t="shared" si="0"/>
        <v>15</v>
      </c>
      <c r="M16" s="2" t="str">
        <f t="shared" si="4"/>
        <v/>
      </c>
    </row>
    <row r="17" spans="4:13" x14ac:dyDescent="0.35">
      <c r="D17" s="2" t="s">
        <v>901</v>
      </c>
      <c r="E17" s="2" t="s">
        <v>5602</v>
      </c>
      <c r="F17" s="5" t="str">
        <f t="shared" si="2"/>
        <v>16 - Decatur</v>
      </c>
      <c r="G17" s="7"/>
      <c r="H17" s="3" t="str">
        <f t="shared" si="3"/>
        <v/>
      </c>
      <c r="I17" s="3" t="str">
        <f>IF(H17="","",COUNTIF($H$2:H17,H17))</f>
        <v/>
      </c>
      <c r="J17" s="4" t="str">
        <f>IF('Support - Unit List'!A17="","",'Support - Unit List'!A17&amp;'Support - Unit List'!B17&amp;'Support - Unit List'!C17&amp;" - "&amp;PROPER('Support - Unit List'!D17))</f>
        <v>0130520 - Geneva Civil Town</v>
      </c>
      <c r="L17" s="3">
        <f t="shared" si="0"/>
        <v>16</v>
      </c>
      <c r="M17" s="2" t="str">
        <f t="shared" si="4"/>
        <v/>
      </c>
    </row>
    <row r="18" spans="4:13" x14ac:dyDescent="0.35">
      <c r="D18" s="2" t="s">
        <v>944</v>
      </c>
      <c r="E18" s="2" t="s">
        <v>5603</v>
      </c>
      <c r="F18" s="5" t="str">
        <f t="shared" si="2"/>
        <v>17 - Dekalb</v>
      </c>
      <c r="G18" s="7"/>
      <c r="H18" s="3" t="str">
        <f t="shared" si="3"/>
        <v/>
      </c>
      <c r="I18" s="3" t="str">
        <f>IF(H18="","",COUNTIF($H$2:H18,H18))</f>
        <v/>
      </c>
      <c r="J18" s="4" t="str">
        <f>IF('Support - Unit List'!A18="","",'Support - Unit List'!A18&amp;'Support - Unit List'!B18&amp;'Support - Unit List'!C18&amp;" - "&amp;PROPER('Support - Unit List'!D18))</f>
        <v>0130521 - Monroe Civil Town</v>
      </c>
      <c r="L18" s="3">
        <f t="shared" si="0"/>
        <v>17</v>
      </c>
      <c r="M18" s="2" t="str">
        <f t="shared" si="4"/>
        <v/>
      </c>
    </row>
    <row r="19" spans="4:13" x14ac:dyDescent="0.35">
      <c r="D19" s="2" t="s">
        <v>1021</v>
      </c>
      <c r="E19" s="2" t="s">
        <v>5604</v>
      </c>
      <c r="F19" s="5" t="str">
        <f t="shared" si="2"/>
        <v>18 - Delaware</v>
      </c>
      <c r="G19" s="7"/>
      <c r="H19" s="3" t="str">
        <f t="shared" si="3"/>
        <v/>
      </c>
      <c r="I19" s="3" t="str">
        <f>IF(H19="","",COUNTIF($H$2:H19,H19))</f>
        <v/>
      </c>
      <c r="J19" s="4" t="str">
        <f>IF('Support - Unit List'!A19="","",'Support - Unit List'!A19&amp;'Support - Unit List'!B19&amp;'Support - Unit List'!C19&amp;" - "&amp;PROPER('Support - Unit List'!D19))</f>
        <v>0140015 - Adams Central Community School Corporation</v>
      </c>
      <c r="L19" s="3">
        <f t="shared" si="0"/>
        <v>18</v>
      </c>
      <c r="M19" s="2" t="str">
        <f t="shared" si="4"/>
        <v/>
      </c>
    </row>
    <row r="20" spans="4:13" x14ac:dyDescent="0.35">
      <c r="D20" s="2" t="s">
        <v>1095</v>
      </c>
      <c r="E20" s="2" t="s">
        <v>5605</v>
      </c>
      <c r="F20" s="5" t="str">
        <f t="shared" si="2"/>
        <v>19 - Dubois</v>
      </c>
      <c r="G20" s="7"/>
      <c r="H20" s="3" t="str">
        <f t="shared" si="3"/>
        <v/>
      </c>
      <c r="I20" s="3" t="str">
        <f>IF(H20="","",COUNTIF($H$2:H20,H20))</f>
        <v/>
      </c>
      <c r="J20" s="4" t="str">
        <f>IF('Support - Unit List'!A20="","",'Support - Unit List'!A20&amp;'Support - Unit List'!B20&amp;'Support - Unit List'!C20&amp;" - "&amp;PROPER('Support - Unit List'!D20))</f>
        <v>0140025 - North Adams Community School Corporation</v>
      </c>
      <c r="L20" s="3">
        <f t="shared" si="0"/>
        <v>19</v>
      </c>
      <c r="M20" s="2" t="str">
        <f t="shared" si="4"/>
        <v/>
      </c>
    </row>
    <row r="21" spans="4:13" x14ac:dyDescent="0.35">
      <c r="D21" s="2" t="s">
        <v>1159</v>
      </c>
      <c r="E21" s="2" t="s">
        <v>5606</v>
      </c>
      <c r="F21" s="5" t="str">
        <f t="shared" si="2"/>
        <v>20 - Elkhart</v>
      </c>
      <c r="G21" s="7"/>
      <c r="H21" s="3" t="str">
        <f t="shared" si="3"/>
        <v/>
      </c>
      <c r="I21" s="3" t="str">
        <f>IF(H21="","",COUNTIF($H$2:H21,H21))</f>
        <v/>
      </c>
      <c r="J21" s="4" t="str">
        <f>IF('Support - Unit List'!A21="","",'Support - Unit List'!A21&amp;'Support - Unit List'!B21&amp;'Support - Unit List'!C21&amp;" - "&amp;PROPER('Support - Unit List'!D21))</f>
        <v>0140035 - South Adams School Corporation</v>
      </c>
      <c r="L21" s="3">
        <f t="shared" si="0"/>
        <v>20</v>
      </c>
      <c r="M21" s="2" t="str">
        <f t="shared" si="4"/>
        <v/>
      </c>
    </row>
    <row r="22" spans="4:13" x14ac:dyDescent="0.35">
      <c r="D22" s="2" t="s">
        <v>1246</v>
      </c>
      <c r="E22" s="2" t="s">
        <v>5607</v>
      </c>
      <c r="F22" s="5" t="str">
        <f t="shared" si="2"/>
        <v>21 - Fayette</v>
      </c>
      <c r="G22" s="7"/>
      <c r="H22" s="3" t="str">
        <f t="shared" si="3"/>
        <v/>
      </c>
      <c r="I22" s="3" t="str">
        <f>IF(H22="","",COUNTIF($H$2:H22,H22))</f>
        <v/>
      </c>
      <c r="J22" s="4" t="str">
        <f>IF('Support - Unit List'!A22="","",'Support - Unit List'!A22&amp;'Support - Unit List'!B22&amp;'Support - Unit List'!C22&amp;" - "&amp;PROPER('Support - Unit List'!D22))</f>
        <v>0150001 - Berne Public Library</v>
      </c>
      <c r="L22" s="3">
        <f t="shared" si="0"/>
        <v>21</v>
      </c>
      <c r="M22" s="2" t="str">
        <f t="shared" si="4"/>
        <v/>
      </c>
    </row>
    <row r="23" spans="4:13" x14ac:dyDescent="0.35">
      <c r="D23" s="2" t="s">
        <v>1270</v>
      </c>
      <c r="E23" s="2" t="s">
        <v>5608</v>
      </c>
      <c r="F23" s="5" t="str">
        <f t="shared" si="2"/>
        <v>22 - Floyd</v>
      </c>
      <c r="G23" s="7"/>
      <c r="H23" s="3" t="str">
        <f t="shared" si="3"/>
        <v/>
      </c>
      <c r="I23" s="3" t="str">
        <f>IF(H23="","",COUNTIF($H$2:H23,H23))</f>
        <v/>
      </c>
      <c r="J23" s="4" t="str">
        <f>IF('Support - Unit List'!A23="","",'Support - Unit List'!A23&amp;'Support - Unit List'!B23&amp;'Support - Unit List'!C23&amp;" - "&amp;PROPER('Support - Unit List'!D23))</f>
        <v>0150304 - Adams Public Library System</v>
      </c>
      <c r="L23" s="3">
        <f t="shared" si="0"/>
        <v>22</v>
      </c>
      <c r="M23" s="2" t="str">
        <f t="shared" si="4"/>
        <v/>
      </c>
    </row>
    <row r="24" spans="4:13" x14ac:dyDescent="0.35">
      <c r="D24" s="2" t="s">
        <v>1310</v>
      </c>
      <c r="E24" s="2" t="s">
        <v>5609</v>
      </c>
      <c r="F24" s="5" t="str">
        <f t="shared" si="2"/>
        <v>23 - Fountain</v>
      </c>
      <c r="G24" s="7"/>
      <c r="H24" s="3" t="str">
        <f t="shared" si="3"/>
        <v/>
      </c>
      <c r="I24" s="3" t="str">
        <f>IF(H24="","",COUNTIF($H$2:H24,H24))</f>
        <v/>
      </c>
      <c r="J24" s="4" t="str">
        <f>IF('Support - Unit List'!A24="","",'Support - Unit List'!A24&amp;'Support - Unit List'!B24&amp;'Support - Unit List'!C24&amp;" - "&amp;PROPER('Support - Unit List'!D24))</f>
        <v>0161011 - Adams County Solid Waste Management</v>
      </c>
      <c r="L24" s="3">
        <f t="shared" si="0"/>
        <v>23</v>
      </c>
      <c r="M24" s="2" t="str">
        <f t="shared" si="4"/>
        <v/>
      </c>
    </row>
    <row r="25" spans="4:13" x14ac:dyDescent="0.35">
      <c r="D25" s="2" t="s">
        <v>1377</v>
      </c>
      <c r="E25" s="2" t="s">
        <v>5610</v>
      </c>
      <c r="F25" s="5" t="str">
        <f t="shared" si="2"/>
        <v>24 - Franklin</v>
      </c>
      <c r="G25" s="7"/>
      <c r="H25" s="3" t="str">
        <f t="shared" si="3"/>
        <v/>
      </c>
      <c r="I25" s="3" t="str">
        <f>IF(H25="","",COUNTIF($H$2:H25,H25))</f>
        <v/>
      </c>
      <c r="J25" s="4" t="str">
        <f>IF('Support - Unit List'!A25="","",'Support - Unit List'!A25&amp;'Support - Unit List'!B25&amp;'Support - Unit List'!C25&amp;" - "&amp;PROPER('Support - Unit List'!D25))</f>
        <v>0210000 - Allen County</v>
      </c>
      <c r="L25" s="3">
        <f t="shared" si="0"/>
        <v>24</v>
      </c>
      <c r="M25" s="2" t="str">
        <f t="shared" si="4"/>
        <v/>
      </c>
    </row>
    <row r="26" spans="4:13" x14ac:dyDescent="0.35">
      <c r="D26" s="2" t="s">
        <v>1423</v>
      </c>
      <c r="E26" s="2" t="s">
        <v>5611</v>
      </c>
      <c r="F26" s="5" t="str">
        <f t="shared" si="2"/>
        <v>25 - Fulton</v>
      </c>
      <c r="G26" s="7"/>
      <c r="H26" s="3" t="str">
        <f t="shared" si="3"/>
        <v/>
      </c>
      <c r="I26" s="3" t="str">
        <f>IF(H26="","",COUNTIF($H$2:H26,H26))</f>
        <v/>
      </c>
      <c r="J26" s="4" t="str">
        <f>IF('Support - Unit List'!A26="","",'Support - Unit List'!A26&amp;'Support - Unit List'!B26&amp;'Support - Unit List'!C26&amp;" - "&amp;PROPER('Support - Unit List'!D26))</f>
        <v>0220001 - Aboite Township</v>
      </c>
      <c r="L26" s="3">
        <f t="shared" si="0"/>
        <v>25</v>
      </c>
      <c r="M26" s="2" t="str">
        <f t="shared" si="4"/>
        <v/>
      </c>
    </row>
    <row r="27" spans="4:13" x14ac:dyDescent="0.35">
      <c r="D27" s="2" t="s">
        <v>1470</v>
      </c>
      <c r="E27" s="2" t="s">
        <v>5612</v>
      </c>
      <c r="F27" s="5" t="str">
        <f t="shared" si="2"/>
        <v>26 - Gibson</v>
      </c>
      <c r="G27" s="7"/>
      <c r="H27" s="3" t="str">
        <f t="shared" si="3"/>
        <v/>
      </c>
      <c r="I27" s="3" t="str">
        <f>IF(H27="","",COUNTIF($H$2:H27,H27))</f>
        <v/>
      </c>
      <c r="J27" s="4" t="str">
        <f>IF('Support - Unit List'!A27="","",'Support - Unit List'!A27&amp;'Support - Unit List'!B27&amp;'Support - Unit List'!C27&amp;" - "&amp;PROPER('Support - Unit List'!D27))</f>
        <v>0220002 - Adams Township</v>
      </c>
      <c r="L27" s="3">
        <f t="shared" si="0"/>
        <v>26</v>
      </c>
      <c r="M27" s="2" t="str">
        <f t="shared" si="4"/>
        <v/>
      </c>
    </row>
    <row r="28" spans="4:13" x14ac:dyDescent="0.35">
      <c r="D28" s="2" t="s">
        <v>1543</v>
      </c>
      <c r="E28" s="2" t="s">
        <v>5613</v>
      </c>
      <c r="F28" s="5" t="str">
        <f t="shared" si="2"/>
        <v>27 - Grant</v>
      </c>
      <c r="G28" s="7"/>
      <c r="H28" s="3" t="str">
        <f t="shared" si="3"/>
        <v/>
      </c>
      <c r="I28" s="3" t="str">
        <f>IF(H28="","",COUNTIF($H$2:H28,H28))</f>
        <v/>
      </c>
      <c r="J28" s="4" t="str">
        <f>IF('Support - Unit List'!A28="","",'Support - Unit List'!A28&amp;'Support - Unit List'!B28&amp;'Support - Unit List'!C28&amp;" - "&amp;PROPER('Support - Unit List'!D28))</f>
        <v>0220003 - Cedar Creek Township</v>
      </c>
      <c r="L28" s="3">
        <f t="shared" si="0"/>
        <v>27</v>
      </c>
      <c r="M28" s="2" t="str">
        <f t="shared" si="4"/>
        <v/>
      </c>
    </row>
    <row r="29" spans="4:13" x14ac:dyDescent="0.35">
      <c r="D29" s="2" t="s">
        <v>1631</v>
      </c>
      <c r="E29" s="2" t="s">
        <v>5614</v>
      </c>
      <c r="F29" s="5" t="str">
        <f t="shared" si="2"/>
        <v>28 - Greene</v>
      </c>
      <c r="G29" s="7"/>
      <c r="H29" s="3" t="str">
        <f t="shared" si="3"/>
        <v/>
      </c>
      <c r="I29" s="3" t="str">
        <f>IF(H29="","",COUNTIF($H$2:H29,H29))</f>
        <v/>
      </c>
      <c r="J29" s="4" t="str">
        <f>IF('Support - Unit List'!A29="","",'Support - Unit List'!A29&amp;'Support - Unit List'!B29&amp;'Support - Unit List'!C29&amp;" - "&amp;PROPER('Support - Unit List'!D29))</f>
        <v>0220004 - Eel River Township</v>
      </c>
      <c r="L29" s="3">
        <f t="shared" si="0"/>
        <v>28</v>
      </c>
      <c r="M29" s="2" t="str">
        <f t="shared" si="4"/>
        <v/>
      </c>
    </row>
    <row r="30" spans="4:13" x14ac:dyDescent="0.35">
      <c r="D30" s="2" t="s">
        <v>1702</v>
      </c>
      <c r="E30" s="2" t="s">
        <v>5615</v>
      </c>
      <c r="F30" s="5" t="str">
        <f t="shared" si="2"/>
        <v>29 - Hamilton</v>
      </c>
      <c r="G30" s="7"/>
      <c r="H30" s="3" t="str">
        <f t="shared" si="3"/>
        <v/>
      </c>
      <c r="I30" s="3" t="str">
        <f>IF(H30="","",COUNTIF($H$2:H30,H30))</f>
        <v/>
      </c>
      <c r="J30" s="4" t="str">
        <f>IF('Support - Unit List'!A30="","",'Support - Unit List'!A30&amp;'Support - Unit List'!B30&amp;'Support - Unit List'!C30&amp;" - "&amp;PROPER('Support - Unit List'!D30))</f>
        <v>0220005 - Jackson Township</v>
      </c>
      <c r="L30" s="3">
        <f t="shared" si="0"/>
        <v>29</v>
      </c>
      <c r="M30" s="2" t="str">
        <f t="shared" si="4"/>
        <v/>
      </c>
    </row>
    <row r="31" spans="4:13" x14ac:dyDescent="0.35">
      <c r="D31" s="2" t="s">
        <v>1779</v>
      </c>
      <c r="E31" s="2" t="s">
        <v>5616</v>
      </c>
      <c r="F31" s="5" t="str">
        <f t="shared" si="2"/>
        <v>30 - Hancock</v>
      </c>
      <c r="G31" s="7"/>
      <c r="H31" s="3" t="str">
        <f t="shared" si="3"/>
        <v/>
      </c>
      <c r="I31" s="3" t="str">
        <f>IF(H31="","",COUNTIF($H$2:H31,H31))</f>
        <v/>
      </c>
      <c r="J31" s="4" t="str">
        <f>IF('Support - Unit List'!A31="","",'Support - Unit List'!A31&amp;'Support - Unit List'!B31&amp;'Support - Unit List'!C31&amp;" - "&amp;PROPER('Support - Unit List'!D31))</f>
        <v>0220006 - Jefferson Township</v>
      </c>
      <c r="L31" s="3">
        <f t="shared" si="0"/>
        <v>30</v>
      </c>
      <c r="M31" s="2" t="str">
        <f t="shared" si="4"/>
        <v/>
      </c>
    </row>
    <row r="32" spans="4:13" x14ac:dyDescent="0.35">
      <c r="D32" s="2" t="s">
        <v>1840</v>
      </c>
      <c r="E32" s="2" t="s">
        <v>5617</v>
      </c>
      <c r="F32" s="5" t="str">
        <f t="shared" si="2"/>
        <v>31 - Harrison</v>
      </c>
      <c r="G32" s="7"/>
      <c r="H32" s="3" t="str">
        <f t="shared" si="3"/>
        <v/>
      </c>
      <c r="I32" s="3" t="str">
        <f>IF(H32="","",COUNTIF($H$2:H32,H32))</f>
        <v/>
      </c>
      <c r="J32" s="4" t="str">
        <f>IF('Support - Unit List'!A32="","",'Support - Unit List'!A32&amp;'Support - Unit List'!B32&amp;'Support - Unit List'!C32&amp;" - "&amp;PROPER('Support - Unit List'!D32))</f>
        <v>0220007 - Lafayette Township</v>
      </c>
      <c r="L32" s="3">
        <f t="shared" si="0"/>
        <v>31</v>
      </c>
      <c r="M32" s="2" t="str">
        <f t="shared" si="4"/>
        <v/>
      </c>
    </row>
    <row r="33" spans="4:13" x14ac:dyDescent="0.35">
      <c r="D33" s="2" t="s">
        <v>1921</v>
      </c>
      <c r="E33" s="2" t="s">
        <v>5618</v>
      </c>
      <c r="F33" s="5" t="str">
        <f t="shared" si="2"/>
        <v>32 - Hendricks</v>
      </c>
      <c r="G33" s="7"/>
      <c r="H33" s="3" t="str">
        <f t="shared" si="3"/>
        <v/>
      </c>
      <c r="I33" s="3" t="str">
        <f>IF(H33="","",COUNTIF($H$2:H33,H33))</f>
        <v/>
      </c>
      <c r="J33" s="4" t="str">
        <f>IF('Support - Unit List'!A33="","",'Support - Unit List'!A33&amp;'Support - Unit List'!B33&amp;'Support - Unit List'!C33&amp;" - "&amp;PROPER('Support - Unit List'!D33))</f>
        <v>0220008 - Lake Township</v>
      </c>
      <c r="L33" s="3">
        <f t="shared" si="0"/>
        <v>32</v>
      </c>
      <c r="M33" s="2" t="str">
        <f t="shared" si="4"/>
        <v/>
      </c>
    </row>
    <row r="34" spans="4:13" x14ac:dyDescent="0.35">
      <c r="D34" s="2" t="s">
        <v>2009</v>
      </c>
      <c r="E34" s="2" t="s">
        <v>5619</v>
      </c>
      <c r="F34" s="5" t="str">
        <f t="shared" si="2"/>
        <v>33 - Henry</v>
      </c>
      <c r="G34" s="7"/>
      <c r="H34" s="3" t="str">
        <f t="shared" si="3"/>
        <v/>
      </c>
      <c r="I34" s="3" t="str">
        <f>IF(H34="","",COUNTIF($H$2:H34,H34))</f>
        <v/>
      </c>
      <c r="J34" s="4" t="str">
        <f>IF('Support - Unit List'!A34="","",'Support - Unit List'!A34&amp;'Support - Unit List'!B34&amp;'Support - Unit List'!C34&amp;" - "&amp;PROPER('Support - Unit List'!D34))</f>
        <v>0220009 - Madison Township</v>
      </c>
      <c r="L34" s="3">
        <f t="shared" ref="L34:L65" si="7">IF(ROW()-1&gt;$B$4,"",ROW()-1)</f>
        <v>33</v>
      </c>
      <c r="M34" s="2" t="str">
        <f t="shared" si="4"/>
        <v/>
      </c>
    </row>
    <row r="35" spans="4:13" x14ac:dyDescent="0.35">
      <c r="D35" s="2" t="s">
        <v>2104</v>
      </c>
      <c r="E35" s="2" t="s">
        <v>5620</v>
      </c>
      <c r="F35" s="5" t="str">
        <f t="shared" si="2"/>
        <v>34 - Howard</v>
      </c>
      <c r="G35" s="7"/>
      <c r="H35" s="3" t="str">
        <f t="shared" si="3"/>
        <v/>
      </c>
      <c r="I35" s="3" t="str">
        <f>IF(H35="","",COUNTIF($H$2:H35,H35))</f>
        <v/>
      </c>
      <c r="J35" s="4" t="str">
        <f>IF('Support - Unit List'!A35="","",'Support - Unit List'!A35&amp;'Support - Unit List'!B35&amp;'Support - Unit List'!C35&amp;" - "&amp;PROPER('Support - Unit List'!D35))</f>
        <v>0220010 - Marion Township</v>
      </c>
      <c r="L35" s="3">
        <f t="shared" si="7"/>
        <v>34</v>
      </c>
      <c r="M35" s="2" t="str">
        <f t="shared" si="4"/>
        <v/>
      </c>
    </row>
    <row r="36" spans="4:13" x14ac:dyDescent="0.35">
      <c r="D36" s="2" t="s">
        <v>2154</v>
      </c>
      <c r="E36" s="2" t="s">
        <v>5621</v>
      </c>
      <c r="F36" s="5" t="str">
        <f t="shared" si="2"/>
        <v>35 - Huntington</v>
      </c>
      <c r="G36" s="7"/>
      <c r="H36" s="3" t="str">
        <f t="shared" si="3"/>
        <v/>
      </c>
      <c r="I36" s="3" t="str">
        <f>IF(H36="","",COUNTIF($H$2:H36,H36))</f>
        <v/>
      </c>
      <c r="J36" s="4" t="str">
        <f>IF('Support - Unit List'!A36="","",'Support - Unit List'!A36&amp;'Support - Unit List'!B36&amp;'Support - Unit List'!C36&amp;" - "&amp;PROPER('Support - Unit List'!D36))</f>
        <v>0220011 - Maumee Township</v>
      </c>
      <c r="L36" s="3">
        <f t="shared" si="7"/>
        <v>35</v>
      </c>
      <c r="M36" s="2" t="str">
        <f t="shared" si="4"/>
        <v/>
      </c>
    </row>
    <row r="37" spans="4:13" x14ac:dyDescent="0.35">
      <c r="D37" s="2" t="s">
        <v>2208</v>
      </c>
      <c r="E37" s="2" t="s">
        <v>5622</v>
      </c>
      <c r="F37" s="5" t="str">
        <f t="shared" si="2"/>
        <v>36 - Jackson</v>
      </c>
      <c r="G37" s="7"/>
      <c r="H37" s="3" t="str">
        <f t="shared" si="3"/>
        <v/>
      </c>
      <c r="I37" s="3" t="str">
        <f>IF(H37="","",COUNTIF($H$2:H37,H37))</f>
        <v/>
      </c>
      <c r="J37" s="4" t="str">
        <f>IF('Support - Unit List'!A37="","",'Support - Unit List'!A37&amp;'Support - Unit List'!B37&amp;'Support - Unit List'!C37&amp;" - "&amp;PROPER('Support - Unit List'!D37))</f>
        <v>0220012 - Milan Township</v>
      </c>
      <c r="L37" s="3">
        <f t="shared" si="7"/>
        <v>36</v>
      </c>
      <c r="M37" s="2" t="str">
        <f t="shared" si="4"/>
        <v/>
      </c>
    </row>
    <row r="38" spans="4:13" x14ac:dyDescent="0.35">
      <c r="D38" s="2" t="s">
        <v>2289</v>
      </c>
      <c r="E38" s="2" t="s">
        <v>5623</v>
      </c>
      <c r="F38" s="5" t="str">
        <f t="shared" si="2"/>
        <v>37 - Jasper</v>
      </c>
      <c r="G38" s="7"/>
      <c r="H38" s="3" t="str">
        <f t="shared" si="3"/>
        <v/>
      </c>
      <c r="I38" s="3" t="str">
        <f>IF(H38="","",COUNTIF($H$2:H38,H38))</f>
        <v/>
      </c>
      <c r="J38" s="4" t="str">
        <f>IF('Support - Unit List'!A38="","",'Support - Unit List'!A38&amp;'Support - Unit List'!B38&amp;'Support - Unit List'!C38&amp;" - "&amp;PROPER('Support - Unit List'!D38))</f>
        <v>0220013 - Monroe Township</v>
      </c>
      <c r="L38" s="3">
        <f t="shared" si="7"/>
        <v>37</v>
      </c>
      <c r="M38" s="2" t="str">
        <f t="shared" si="4"/>
        <v/>
      </c>
    </row>
    <row r="39" spans="4:13" x14ac:dyDescent="0.35">
      <c r="D39" s="2" t="s">
        <v>2346</v>
      </c>
      <c r="E39" s="2" t="s">
        <v>5624</v>
      </c>
      <c r="F39" s="5" t="str">
        <f t="shared" si="2"/>
        <v>38 - Jay</v>
      </c>
      <c r="G39" s="7"/>
      <c r="H39" s="3" t="str">
        <f t="shared" si="3"/>
        <v/>
      </c>
      <c r="I39" s="3" t="str">
        <f>IF(H39="","",COUNTIF($H$2:H39,H39))</f>
        <v/>
      </c>
      <c r="J39" s="4" t="str">
        <f>IF('Support - Unit List'!A39="","",'Support - Unit List'!A39&amp;'Support - Unit List'!B39&amp;'Support - Unit List'!C39&amp;" - "&amp;PROPER('Support - Unit List'!D39))</f>
        <v>0220014 - Perry Township</v>
      </c>
      <c r="L39" s="3">
        <f t="shared" si="7"/>
        <v>38</v>
      </c>
      <c r="M39" s="2" t="str">
        <f t="shared" si="4"/>
        <v/>
      </c>
    </row>
    <row r="40" spans="4:13" x14ac:dyDescent="0.35">
      <c r="D40" s="2" t="s">
        <v>2398</v>
      </c>
      <c r="E40" s="2" t="s">
        <v>5625</v>
      </c>
      <c r="F40" s="5" t="str">
        <f t="shared" si="2"/>
        <v>39 - Jefferson</v>
      </c>
      <c r="G40" s="7"/>
      <c r="H40" s="3" t="str">
        <f t="shared" si="3"/>
        <v/>
      </c>
      <c r="I40" s="3" t="str">
        <f>IF(H40="","",COUNTIF($H$2:H40,H40))</f>
        <v/>
      </c>
      <c r="J40" s="4" t="str">
        <f>IF('Support - Unit List'!A40="","",'Support - Unit List'!A40&amp;'Support - Unit List'!B40&amp;'Support - Unit List'!C40&amp;" - "&amp;PROPER('Support - Unit List'!D40))</f>
        <v>0220015 - Pleasant Township</v>
      </c>
      <c r="L40" s="3">
        <f t="shared" si="7"/>
        <v>39</v>
      </c>
      <c r="M40" s="2" t="str">
        <f t="shared" si="4"/>
        <v/>
      </c>
    </row>
    <row r="41" spans="4:13" x14ac:dyDescent="0.35">
      <c r="D41" s="2" t="s">
        <v>2439</v>
      </c>
      <c r="E41" s="2" t="s">
        <v>5626</v>
      </c>
      <c r="F41" s="5" t="str">
        <f t="shared" si="2"/>
        <v>40 - Jennings</v>
      </c>
      <c r="G41" s="7"/>
      <c r="H41" s="3" t="str">
        <f t="shared" si="3"/>
        <v/>
      </c>
      <c r="I41" s="3" t="str">
        <f>IF(H41="","",COUNTIF($H$2:H41,H41))</f>
        <v/>
      </c>
      <c r="J41" s="4" t="str">
        <f>IF('Support - Unit List'!A41="","",'Support - Unit List'!A41&amp;'Support - Unit List'!B41&amp;'Support - Unit List'!C41&amp;" - "&amp;PROPER('Support - Unit List'!D41))</f>
        <v>0220016 - Scipio Township</v>
      </c>
      <c r="L41" s="3">
        <f t="shared" si="7"/>
        <v>40</v>
      </c>
      <c r="M41" s="2" t="str">
        <f t="shared" si="4"/>
        <v/>
      </c>
    </row>
    <row r="42" spans="4:13" x14ac:dyDescent="0.35">
      <c r="D42" s="2" t="s">
        <v>2469</v>
      </c>
      <c r="E42" s="2" t="s">
        <v>5627</v>
      </c>
      <c r="F42" s="5" t="str">
        <f t="shared" si="2"/>
        <v>41 - Johnson</v>
      </c>
      <c r="G42" s="7"/>
      <c r="H42" s="3" t="str">
        <f t="shared" si="3"/>
        <v/>
      </c>
      <c r="I42" s="3" t="str">
        <f>IF(H42="","",COUNTIF($H$2:H42,H42))</f>
        <v/>
      </c>
      <c r="J42" s="4" t="str">
        <f>IF('Support - Unit List'!A42="","",'Support - Unit List'!A42&amp;'Support - Unit List'!B42&amp;'Support - Unit List'!C42&amp;" - "&amp;PROPER('Support - Unit List'!D42))</f>
        <v>0220017 - Springfield Township</v>
      </c>
      <c r="L42" s="3">
        <f t="shared" si="7"/>
        <v>41</v>
      </c>
      <c r="M42" s="2" t="str">
        <f t="shared" si="4"/>
        <v/>
      </c>
    </row>
    <row r="43" spans="4:13" x14ac:dyDescent="0.35">
      <c r="D43" s="2" t="s">
        <v>2552</v>
      </c>
      <c r="E43" s="2" t="s">
        <v>5628</v>
      </c>
      <c r="F43" s="5" t="str">
        <f t="shared" si="2"/>
        <v>42 - Knox</v>
      </c>
      <c r="G43" s="7"/>
      <c r="H43" s="3" t="str">
        <f t="shared" si="3"/>
        <v/>
      </c>
      <c r="I43" s="3" t="str">
        <f>IF(H43="","",COUNTIF($H$2:H43,H43))</f>
        <v/>
      </c>
      <c r="J43" s="4" t="str">
        <f>IF('Support - Unit List'!A43="","",'Support - Unit List'!A43&amp;'Support - Unit List'!B43&amp;'Support - Unit List'!C43&amp;" - "&amp;PROPER('Support - Unit List'!D43))</f>
        <v>0220018 - St. Joseph Township</v>
      </c>
      <c r="L43" s="3">
        <f t="shared" si="7"/>
        <v>42</v>
      </c>
      <c r="M43" s="2" t="str">
        <f t="shared" si="4"/>
        <v/>
      </c>
    </row>
    <row r="44" spans="4:13" x14ac:dyDescent="0.35">
      <c r="D44" s="2" t="s">
        <v>2625</v>
      </c>
      <c r="E44" s="2" t="s">
        <v>5629</v>
      </c>
      <c r="F44" s="5" t="str">
        <f t="shared" si="2"/>
        <v>43 - Kosciusko</v>
      </c>
      <c r="G44" s="7"/>
      <c r="H44" s="3" t="str">
        <f t="shared" si="3"/>
        <v/>
      </c>
      <c r="I44" s="3" t="str">
        <f>IF(H44="","",COUNTIF($H$2:H44,H44))</f>
        <v/>
      </c>
      <c r="J44" s="4" t="str">
        <f>IF('Support - Unit List'!A44="","",'Support - Unit List'!A44&amp;'Support - Unit List'!B44&amp;'Support - Unit List'!C44&amp;" - "&amp;PROPER('Support - Unit List'!D44))</f>
        <v>0220019 - Washington Township</v>
      </c>
      <c r="L44" s="3">
        <f t="shared" si="7"/>
        <v>43</v>
      </c>
      <c r="M44" s="2" t="str">
        <f t="shared" si="4"/>
        <v/>
      </c>
    </row>
    <row r="45" spans="4:13" x14ac:dyDescent="0.35">
      <c r="D45" s="2" t="s">
        <v>2722</v>
      </c>
      <c r="E45" s="2" t="s">
        <v>5630</v>
      </c>
      <c r="F45" s="5" t="str">
        <f t="shared" si="2"/>
        <v>44 - Lagrange</v>
      </c>
      <c r="G45" s="7"/>
      <c r="H45" s="3" t="str">
        <f t="shared" si="3"/>
        <v/>
      </c>
      <c r="I45" s="3" t="str">
        <f>IF(H45="","",COUNTIF($H$2:H45,H45))</f>
        <v/>
      </c>
      <c r="J45" s="4" t="str">
        <f>IF('Support - Unit List'!A45="","",'Support - Unit List'!A45&amp;'Support - Unit List'!B45&amp;'Support - Unit List'!C45&amp;" - "&amp;PROPER('Support - Unit List'!D45))</f>
        <v>0220020 - Wayne Township</v>
      </c>
      <c r="L45" s="3">
        <f t="shared" si="7"/>
        <v>44</v>
      </c>
      <c r="M45" s="2" t="str">
        <f t="shared" si="4"/>
        <v/>
      </c>
    </row>
    <row r="46" spans="4:13" x14ac:dyDescent="0.35">
      <c r="D46" s="2" t="s">
        <v>2764</v>
      </c>
      <c r="E46" s="2" t="s">
        <v>5631</v>
      </c>
      <c r="F46" s="5" t="str">
        <f t="shared" si="2"/>
        <v>45 - Lake</v>
      </c>
      <c r="G46" s="7"/>
      <c r="H46" s="3" t="str">
        <f t="shared" si="3"/>
        <v/>
      </c>
      <c r="I46" s="3" t="str">
        <f>IF(H46="","",COUNTIF($H$2:H46,H46))</f>
        <v/>
      </c>
      <c r="J46" s="4" t="str">
        <f>IF('Support - Unit List'!A46="","",'Support - Unit List'!A46&amp;'Support - Unit List'!B46&amp;'Support - Unit List'!C46&amp;" - "&amp;PROPER('Support - Unit List'!D46))</f>
        <v>0230100 - Fort Wayne Civil City</v>
      </c>
      <c r="L46" s="3">
        <f t="shared" si="7"/>
        <v>45</v>
      </c>
      <c r="M46" s="2" t="str">
        <f t="shared" si="4"/>
        <v/>
      </c>
    </row>
    <row r="47" spans="4:13" x14ac:dyDescent="0.35">
      <c r="D47" s="2" t="s">
        <v>2953</v>
      </c>
      <c r="E47" s="2" t="s">
        <v>5632</v>
      </c>
      <c r="F47" s="5" t="str">
        <f t="shared" si="2"/>
        <v>46 - LaPorte</v>
      </c>
      <c r="G47" s="7"/>
      <c r="H47" s="3" t="str">
        <f t="shared" si="3"/>
        <v/>
      </c>
      <c r="I47" s="3" t="str">
        <f>IF(H47="","",COUNTIF($H$2:H47,H47))</f>
        <v/>
      </c>
      <c r="J47" s="4" t="str">
        <f>IF('Support - Unit List'!A47="","",'Support - Unit List'!A47&amp;'Support - Unit List'!B47&amp;'Support - Unit List'!C47&amp;" - "&amp;PROPER('Support - Unit List'!D47))</f>
        <v>0230424 - New Haven Civil City</v>
      </c>
      <c r="L47" s="3">
        <f t="shared" si="7"/>
        <v>46</v>
      </c>
      <c r="M47" s="2" t="str">
        <f t="shared" si="4"/>
        <v/>
      </c>
    </row>
    <row r="48" spans="4:13" x14ac:dyDescent="0.35">
      <c r="D48" s="2" t="s">
        <v>3063</v>
      </c>
      <c r="E48" s="2" t="s">
        <v>5633</v>
      </c>
      <c r="F48" s="5" t="str">
        <f t="shared" si="2"/>
        <v>47 - Lawrence</v>
      </c>
      <c r="G48" s="7"/>
      <c r="H48" s="3" t="str">
        <f t="shared" si="3"/>
        <v/>
      </c>
      <c r="I48" s="3" t="str">
        <f>IF(H48="","",COUNTIF($H$2:H48,H48))</f>
        <v/>
      </c>
      <c r="J48" s="4" t="str">
        <f>IF('Support - Unit List'!A48="","",'Support - Unit List'!A48&amp;'Support - Unit List'!B48&amp;'Support - Unit List'!C48&amp;" - "&amp;PROPER('Support - Unit List'!D48))</f>
        <v>0230465 - Woodburn Civil City</v>
      </c>
      <c r="L48" s="3">
        <f t="shared" si="7"/>
        <v>47</v>
      </c>
      <c r="M48" s="2" t="str">
        <f t="shared" si="4"/>
        <v/>
      </c>
    </row>
    <row r="49" spans="4:13" x14ac:dyDescent="0.35">
      <c r="D49" s="2" t="s">
        <v>3106</v>
      </c>
      <c r="E49" s="2" t="s">
        <v>5634</v>
      </c>
      <c r="F49" s="5" t="str">
        <f t="shared" si="2"/>
        <v>48 - Madison</v>
      </c>
      <c r="G49" s="7"/>
      <c r="H49" s="3" t="str">
        <f t="shared" si="3"/>
        <v/>
      </c>
      <c r="I49" s="3" t="str">
        <f>IF(H49="","",COUNTIF($H$2:H49,H49))</f>
        <v/>
      </c>
      <c r="J49" s="4" t="str">
        <f>IF('Support - Unit List'!A49="","",'Support - Unit List'!A49&amp;'Support - Unit List'!B49&amp;'Support - Unit List'!C49&amp;" - "&amp;PROPER('Support - Unit List'!D49))</f>
        <v>0230522 - Grabill Civil Town</v>
      </c>
      <c r="L49" s="3">
        <f t="shared" si="7"/>
        <v>48</v>
      </c>
      <c r="M49" s="2" t="str">
        <f t="shared" si="4"/>
        <v/>
      </c>
    </row>
    <row r="50" spans="4:13" x14ac:dyDescent="0.35">
      <c r="D50" s="2" t="s">
        <v>3204</v>
      </c>
      <c r="E50" s="2" t="s">
        <v>5635</v>
      </c>
      <c r="F50" s="5" t="str">
        <f t="shared" si="2"/>
        <v>49 - Marion</v>
      </c>
      <c r="G50" s="7"/>
      <c r="H50" s="3" t="str">
        <f t="shared" si="3"/>
        <v/>
      </c>
      <c r="I50" s="3" t="str">
        <f>IF(H50="","",COUNTIF($H$2:H50,H50))</f>
        <v/>
      </c>
      <c r="J50" s="4" t="str">
        <f>IF('Support - Unit List'!A50="","",'Support - Unit List'!A50&amp;'Support - Unit List'!B50&amp;'Support - Unit List'!C50&amp;" - "&amp;PROPER('Support - Unit List'!D50))</f>
        <v>0230523 - Huntertown Civil Town</v>
      </c>
      <c r="L50" s="3">
        <f t="shared" si="7"/>
        <v>49</v>
      </c>
      <c r="M50" s="2" t="str">
        <f t="shared" si="4"/>
        <v/>
      </c>
    </row>
    <row r="51" spans="4:13" x14ac:dyDescent="0.35">
      <c r="D51" s="2" t="s">
        <v>3322</v>
      </c>
      <c r="E51" s="2" t="s">
        <v>5636</v>
      </c>
      <c r="F51" s="5" t="str">
        <f t="shared" si="2"/>
        <v>50 - Marshall</v>
      </c>
      <c r="G51" s="7"/>
      <c r="H51" s="3" t="str">
        <f t="shared" si="3"/>
        <v/>
      </c>
      <c r="I51" s="3" t="str">
        <f>IF(H51="","",COUNTIF($H$2:H51,H51))</f>
        <v/>
      </c>
      <c r="J51" s="4" t="str">
        <f>IF('Support - Unit List'!A51="","",'Support - Unit List'!A51&amp;'Support - Unit List'!B51&amp;'Support - Unit List'!C51&amp;" - "&amp;PROPER('Support - Unit List'!D51))</f>
        <v>0230524 - Monroeville Civil Town</v>
      </c>
      <c r="L51" s="3">
        <f t="shared" si="7"/>
        <v>50</v>
      </c>
      <c r="M51" s="2" t="str">
        <f t="shared" si="4"/>
        <v/>
      </c>
    </row>
    <row r="52" spans="4:13" x14ac:dyDescent="0.35">
      <c r="D52" s="2" t="s">
        <v>3391</v>
      </c>
      <c r="E52" s="2" t="s">
        <v>5637</v>
      </c>
      <c r="F52" s="5" t="str">
        <f t="shared" si="2"/>
        <v>51 - Martin</v>
      </c>
      <c r="G52" s="7"/>
      <c r="H52" s="3" t="str">
        <f t="shared" si="3"/>
        <v/>
      </c>
      <c r="I52" s="3" t="str">
        <f>IF(H52="","",COUNTIF($H$2:H52,H52))</f>
        <v/>
      </c>
      <c r="J52" s="4" t="str">
        <f>IF('Support - Unit List'!A52="","",'Support - Unit List'!A52&amp;'Support - Unit List'!B52&amp;'Support - Unit List'!C52&amp;" - "&amp;PROPER('Support - Unit List'!D52))</f>
        <v>0230968 - Leo-Cedarville</v>
      </c>
      <c r="L52" s="3">
        <f t="shared" si="7"/>
        <v>51</v>
      </c>
      <c r="M52" s="2" t="str">
        <f t="shared" si="4"/>
        <v/>
      </c>
    </row>
    <row r="53" spans="4:13" x14ac:dyDescent="0.35">
      <c r="D53" s="2" t="s">
        <v>3428</v>
      </c>
      <c r="E53" s="2" t="s">
        <v>5638</v>
      </c>
      <c r="F53" s="5" t="str">
        <f t="shared" si="2"/>
        <v>52 - Miami</v>
      </c>
      <c r="G53" s="7"/>
      <c r="H53" s="3" t="str">
        <f t="shared" si="3"/>
        <v/>
      </c>
      <c r="I53" s="3" t="str">
        <f>IF(H53="","",COUNTIF($H$2:H53,H53))</f>
        <v/>
      </c>
      <c r="J53" s="4" t="str">
        <f>IF('Support - Unit List'!A53="","",'Support - Unit List'!A53&amp;'Support - Unit List'!B53&amp;'Support - Unit List'!C53&amp;" - "&amp;PROPER('Support - Unit List'!D53))</f>
        <v>0240125 - M.S.D. Sw Allen County School Corporation</v>
      </c>
      <c r="L53" s="3">
        <f t="shared" si="7"/>
        <v>52</v>
      </c>
      <c r="M53" s="2" t="str">
        <f t="shared" si="4"/>
        <v/>
      </c>
    </row>
    <row r="54" spans="4:13" x14ac:dyDescent="0.35">
      <c r="D54" s="2" t="s">
        <v>3484</v>
      </c>
      <c r="E54" s="2" t="s">
        <v>5639</v>
      </c>
      <c r="F54" s="5" t="str">
        <f t="shared" si="2"/>
        <v>53 - Monroe</v>
      </c>
      <c r="G54" s="7"/>
      <c r="H54" s="3" t="str">
        <f t="shared" si="3"/>
        <v/>
      </c>
      <c r="I54" s="3" t="str">
        <f>IF(H54="","",COUNTIF($H$2:H54,H54))</f>
        <v/>
      </c>
      <c r="J54" s="4" t="str">
        <f>IF('Support - Unit List'!A54="","",'Support - Unit List'!A54&amp;'Support - Unit List'!B54&amp;'Support - Unit List'!C54&amp;" - "&amp;PROPER('Support - Unit List'!D54))</f>
        <v>0240225 - Northwest Allen County School Corporation</v>
      </c>
      <c r="L54" s="3">
        <f t="shared" si="7"/>
        <v>53</v>
      </c>
      <c r="M54" s="2" t="str">
        <f t="shared" si="4"/>
        <v/>
      </c>
    </row>
    <row r="55" spans="4:13" x14ac:dyDescent="0.35">
      <c r="D55" s="2" t="s">
        <v>3524</v>
      </c>
      <c r="E55" s="2" t="s">
        <v>5640</v>
      </c>
      <c r="F55" s="5" t="str">
        <f t="shared" si="2"/>
        <v>54 - Montgomery</v>
      </c>
      <c r="G55" s="7"/>
      <c r="H55" s="3" t="str">
        <f t="shared" si="3"/>
        <v/>
      </c>
      <c r="I55" s="3" t="str">
        <f>IF(H55="","",COUNTIF($H$2:H55,H55))</f>
        <v/>
      </c>
      <c r="J55" s="4" t="str">
        <f>IF('Support - Unit List'!A55="","",'Support - Unit List'!A55&amp;'Support - Unit List'!B55&amp;'Support - Unit List'!C55&amp;" - "&amp;PROPER('Support - Unit List'!D55))</f>
        <v>0240235 - Fort Wayne Community School Corporation</v>
      </c>
      <c r="L55" s="3">
        <f t="shared" si="7"/>
        <v>54</v>
      </c>
      <c r="M55" s="2" t="str">
        <f t="shared" si="4"/>
        <v/>
      </c>
    </row>
    <row r="56" spans="4:13" x14ac:dyDescent="0.35">
      <c r="D56" s="2" t="s">
        <v>3597</v>
      </c>
      <c r="E56" s="2" t="s">
        <v>5641</v>
      </c>
      <c r="F56" s="5" t="str">
        <f t="shared" si="2"/>
        <v>55 - Morgan</v>
      </c>
      <c r="G56" s="7"/>
      <c r="H56" s="3" t="str">
        <f t="shared" si="3"/>
        <v/>
      </c>
      <c r="I56" s="3" t="str">
        <f>IF(H56="","",COUNTIF($H$2:H56,H56))</f>
        <v/>
      </c>
      <c r="J56" s="4" t="str">
        <f>IF('Support - Unit List'!A56="","",'Support - Unit List'!A56&amp;'Support - Unit List'!B56&amp;'Support - Unit List'!C56&amp;" - "&amp;PROPER('Support - Unit List'!D56))</f>
        <v>0240255 - East Allen County School Corporation</v>
      </c>
      <c r="L56" s="3">
        <f t="shared" si="7"/>
        <v>55</v>
      </c>
      <c r="M56" s="2" t="str">
        <f t="shared" si="4"/>
        <v/>
      </c>
    </row>
    <row r="57" spans="4:13" x14ac:dyDescent="0.35">
      <c r="D57" s="2" t="s">
        <v>3658</v>
      </c>
      <c r="E57" s="2" t="s">
        <v>5642</v>
      </c>
      <c r="F57" s="5" t="str">
        <f t="shared" si="2"/>
        <v>56 - Newton</v>
      </c>
      <c r="G57" s="7"/>
      <c r="H57" s="3" t="str">
        <f t="shared" si="3"/>
        <v/>
      </c>
      <c r="I57" s="3" t="str">
        <f>IF(H57="","",COUNTIF($H$2:H57,H57))</f>
        <v/>
      </c>
      <c r="J57" s="4" t="str">
        <f>IF('Support - Unit List'!A57="","",'Support - Unit List'!A57&amp;'Support - Unit List'!B57&amp;'Support - Unit List'!C57&amp;" - "&amp;PROPER('Support - Unit List'!D57))</f>
        <v>0250260 - Allen County Public Library</v>
      </c>
      <c r="L57" s="3">
        <f t="shared" si="7"/>
        <v>56</v>
      </c>
      <c r="M57" s="2" t="str">
        <f t="shared" si="4"/>
        <v/>
      </c>
    </row>
    <row r="58" spans="4:13" x14ac:dyDescent="0.35">
      <c r="D58" s="2" t="s">
        <v>3706</v>
      </c>
      <c r="E58" s="2" t="s">
        <v>5643</v>
      </c>
      <c r="F58" s="5" t="str">
        <f t="shared" si="2"/>
        <v>57 - Noble</v>
      </c>
      <c r="G58" s="7"/>
      <c r="H58" s="3" t="str">
        <f t="shared" si="3"/>
        <v/>
      </c>
      <c r="I58" s="3" t="str">
        <f>IF(H58="","",COUNTIF($H$2:H58,H58))</f>
        <v/>
      </c>
      <c r="J58" s="4" t="str">
        <f>IF('Support - Unit List'!A58="","",'Support - Unit List'!A58&amp;'Support - Unit List'!B58&amp;'Support - Unit List'!C58&amp;" - "&amp;PROPER('Support - Unit List'!D58))</f>
        <v>0260800 - Fort Wayne Public Transportation</v>
      </c>
      <c r="L58" s="3">
        <f t="shared" si="7"/>
        <v>57</v>
      </c>
      <c r="M58" s="2" t="str">
        <f t="shared" si="4"/>
        <v/>
      </c>
    </row>
    <row r="59" spans="4:13" x14ac:dyDescent="0.35">
      <c r="D59" s="2" t="s">
        <v>3757</v>
      </c>
      <c r="E59" s="2" t="s">
        <v>5644</v>
      </c>
      <c r="F59" s="5" t="str">
        <f t="shared" si="2"/>
        <v>58 - Ohio</v>
      </c>
      <c r="G59" s="7"/>
      <c r="H59" s="3" t="str">
        <f t="shared" si="3"/>
        <v/>
      </c>
      <c r="I59" s="3" t="str">
        <f>IF(H59="","",COUNTIF($H$2:H59,H59))</f>
        <v/>
      </c>
      <c r="J59" s="4" t="str">
        <f>IF('Support - Unit List'!A59="","",'Support - Unit List'!A59&amp;'Support - Unit List'!B59&amp;'Support - Unit List'!C59&amp;" - "&amp;PROPER('Support - Unit List'!D59))</f>
        <v>0260960 - Fort Wayne-Allen County Airport Authority</v>
      </c>
      <c r="L59" s="3">
        <f t="shared" si="7"/>
        <v>58</v>
      </c>
      <c r="M59" s="2" t="str">
        <f t="shared" si="4"/>
        <v/>
      </c>
    </row>
    <row r="60" spans="4:13" x14ac:dyDescent="0.35">
      <c r="D60" s="2" t="s">
        <v>3774</v>
      </c>
      <c r="E60" s="2" t="s">
        <v>5645</v>
      </c>
      <c r="F60" s="5" t="str">
        <f t="shared" si="2"/>
        <v>59 - Orange</v>
      </c>
      <c r="G60" s="7"/>
      <c r="H60" s="3" t="str">
        <f t="shared" si="3"/>
        <v/>
      </c>
      <c r="I60" s="3" t="str">
        <f>IF(H60="","",COUNTIF($H$2:H60,H60))</f>
        <v/>
      </c>
      <c r="J60" s="4" t="str">
        <f>IF('Support - Unit List'!A60="","",'Support - Unit List'!A60&amp;'Support - Unit List'!B60&amp;'Support - Unit List'!C60&amp;" - "&amp;PROPER('Support - Unit List'!D60))</f>
        <v>0260969 - Southwest Allen County Fire</v>
      </c>
      <c r="L60" s="3">
        <f t="shared" si="7"/>
        <v>59</v>
      </c>
      <c r="M60" s="2" t="str">
        <f t="shared" si="4"/>
        <v/>
      </c>
    </row>
    <row r="61" spans="4:13" x14ac:dyDescent="0.35">
      <c r="D61" s="2" t="s">
        <v>3827</v>
      </c>
      <c r="E61" s="2" t="s">
        <v>5646</v>
      </c>
      <c r="F61" s="5" t="str">
        <f t="shared" si="2"/>
        <v>60 - Owen</v>
      </c>
      <c r="G61" s="7"/>
      <c r="H61" s="3" t="str">
        <f t="shared" si="3"/>
        <v/>
      </c>
      <c r="I61" s="3" t="str">
        <f>IF(H61="","",COUNTIF($H$2:H61,H61))</f>
        <v/>
      </c>
      <c r="J61" s="4" t="str">
        <f>IF('Support - Unit List'!A61="","",'Support - Unit List'!A61&amp;'Support - Unit List'!B61&amp;'Support - Unit List'!C61&amp;" - "&amp;PROPER('Support - Unit List'!D61))</f>
        <v>0261192 - West Central Fire District</v>
      </c>
      <c r="L61" s="3">
        <f t="shared" si="7"/>
        <v>60</v>
      </c>
      <c r="M61" s="2" t="str">
        <f t="shared" si="4"/>
        <v/>
      </c>
    </row>
    <row r="62" spans="4:13" x14ac:dyDescent="0.35">
      <c r="D62" s="2" t="s">
        <v>3856</v>
      </c>
      <c r="E62" s="2" t="s">
        <v>5647</v>
      </c>
      <c r="F62" s="5" t="str">
        <f t="shared" si="2"/>
        <v>61 - Parke</v>
      </c>
      <c r="G62" s="7"/>
      <c r="H62" s="3" t="str">
        <f t="shared" si="3"/>
        <v/>
      </c>
      <c r="I62" s="3" t="str">
        <f>IF(H62="","",COUNTIF($H$2:H62,H62))</f>
        <v/>
      </c>
      <c r="J62" s="4" t="str">
        <f>IF('Support - Unit List'!A62="","",'Support - Unit List'!A62&amp;'Support - Unit List'!B62&amp;'Support - Unit List'!C62&amp;" - "&amp;PROPER('Support - Unit List'!D62))</f>
        <v>0261193 - Northwest Allen Fire District</v>
      </c>
      <c r="L62" s="3">
        <f t="shared" si="7"/>
        <v>61</v>
      </c>
      <c r="M62" s="2" t="str">
        <f t="shared" si="4"/>
        <v/>
      </c>
    </row>
    <row r="63" spans="4:13" x14ac:dyDescent="0.35">
      <c r="D63" s="2" t="s">
        <v>3901</v>
      </c>
      <c r="E63" s="2" t="s">
        <v>5648</v>
      </c>
      <c r="F63" s="5" t="str">
        <f t="shared" si="2"/>
        <v>62 - Perry</v>
      </c>
      <c r="G63" s="7"/>
      <c r="H63" s="3" t="str">
        <f t="shared" si="3"/>
        <v/>
      </c>
      <c r="I63" s="3" t="str">
        <f>IF(H63="","",COUNTIF($H$2:H63,H63))</f>
        <v/>
      </c>
      <c r="J63" s="4" t="str">
        <f>IF('Support - Unit List'!A63="","",'Support - Unit List'!A63&amp;'Support - Unit List'!B63&amp;'Support - Unit List'!C63&amp;" - "&amp;PROPER('Support - Unit List'!D63))</f>
        <v xml:space="preserve">0261194 - Northeast Allen Fire District </v>
      </c>
      <c r="L63" s="3">
        <f t="shared" si="7"/>
        <v>62</v>
      </c>
      <c r="M63" s="2" t="str">
        <f t="shared" si="4"/>
        <v/>
      </c>
    </row>
    <row r="64" spans="4:13" x14ac:dyDescent="0.35">
      <c r="D64" s="2" t="s">
        <v>3941</v>
      </c>
      <c r="E64" s="2" t="s">
        <v>5649</v>
      </c>
      <c r="F64" s="5" t="str">
        <f t="shared" si="2"/>
        <v>63 - Pike</v>
      </c>
      <c r="G64" s="7"/>
      <c r="H64" s="3" t="str">
        <f t="shared" si="3"/>
        <v/>
      </c>
      <c r="I64" s="3" t="str">
        <f>IF(H64="","",COUNTIF($H$2:H64,H64))</f>
        <v/>
      </c>
      <c r="J64" s="4" t="str">
        <f>IF('Support - Unit List'!A64="","",'Support - Unit List'!A64&amp;'Support - Unit List'!B64&amp;'Support - Unit List'!C64&amp;" - "&amp;PROPER('Support - Unit List'!D64))</f>
        <v>0310000 - Bartholomew County</v>
      </c>
      <c r="L64" s="3">
        <f t="shared" si="7"/>
        <v>63</v>
      </c>
      <c r="M64" s="2" t="str">
        <f t="shared" si="4"/>
        <v/>
      </c>
    </row>
    <row r="65" spans="4:13" x14ac:dyDescent="0.35">
      <c r="D65" s="2" t="s">
        <v>3977</v>
      </c>
      <c r="E65" s="2" t="s">
        <v>5650</v>
      </c>
      <c r="F65" s="5" t="str">
        <f t="shared" si="2"/>
        <v>64 - Porter</v>
      </c>
      <c r="G65" s="7"/>
      <c r="H65" s="3" t="str">
        <f t="shared" si="3"/>
        <v/>
      </c>
      <c r="I65" s="3" t="str">
        <f>IF(H65="","",COUNTIF($H$2:H65,H65))</f>
        <v/>
      </c>
      <c r="J65" s="4" t="str">
        <f>IF('Support - Unit List'!A65="","",'Support - Unit List'!A65&amp;'Support - Unit List'!B65&amp;'Support - Unit List'!C65&amp;" - "&amp;PROPER('Support - Unit List'!D65))</f>
        <v>0320001 - Clay Township</v>
      </c>
      <c r="L65" s="3">
        <f t="shared" si="7"/>
        <v>64</v>
      </c>
      <c r="M65" s="2" t="str">
        <f t="shared" si="4"/>
        <v/>
      </c>
    </row>
    <row r="66" spans="4:13" x14ac:dyDescent="0.35">
      <c r="D66" s="2" t="s">
        <v>4062</v>
      </c>
      <c r="E66" s="2" t="s">
        <v>5651</v>
      </c>
      <c r="F66" s="5" t="str">
        <f t="shared" si="2"/>
        <v>65 - Posey</v>
      </c>
      <c r="G66" s="7"/>
      <c r="H66" s="3" t="str">
        <f t="shared" si="3"/>
        <v/>
      </c>
      <c r="I66" s="3" t="str">
        <f>IF(H66="","",COUNTIF($H$2:H66,H66))</f>
        <v/>
      </c>
      <c r="J66" s="4" t="str">
        <f>IF('Support - Unit List'!A66="","",'Support - Unit List'!A66&amp;'Support - Unit List'!B66&amp;'Support - Unit List'!C66&amp;" - "&amp;PROPER('Support - Unit List'!D66))</f>
        <v>0320002 - Clifty Township</v>
      </c>
      <c r="L66" s="3">
        <f t="shared" ref="L66:L75" si="8">IF(ROW()-1&gt;$B$4,"",ROW()-1)</f>
        <v>65</v>
      </c>
      <c r="M66" s="2" t="str">
        <f t="shared" si="4"/>
        <v/>
      </c>
    </row>
    <row r="67" spans="4:13" x14ac:dyDescent="0.35">
      <c r="D67" s="2" t="s">
        <v>4122</v>
      </c>
      <c r="E67" s="2" t="s">
        <v>5652</v>
      </c>
      <c r="F67" s="5" t="str">
        <f t="shared" ref="F67:F93" si="9">D67&amp;" - "&amp;E67</f>
        <v>66 - Pulaski</v>
      </c>
      <c r="G67" s="7"/>
      <c r="H67" s="3" t="str">
        <f t="shared" ref="H67:H130" si="10">IF(LEFT(J67,2)=$B$3,"X","")</f>
        <v/>
      </c>
      <c r="I67" s="3" t="str">
        <f>IF(H67="","",COUNTIF($H$2:H67,H67))</f>
        <v/>
      </c>
      <c r="J67" s="4" t="str">
        <f>IF('Support - Unit List'!A67="","",'Support - Unit List'!A67&amp;'Support - Unit List'!B67&amp;'Support - Unit List'!C67&amp;" - "&amp;PROPER('Support - Unit List'!D67))</f>
        <v>0320003 - Columbus Township</v>
      </c>
      <c r="L67" s="3">
        <f t="shared" si="8"/>
        <v>66</v>
      </c>
      <c r="M67" s="2" t="str">
        <f t="shared" ref="M67:M75" si="11">IF(L67="","",VLOOKUP($L67,$I:$J,2,FALSE))</f>
        <v/>
      </c>
    </row>
    <row r="68" spans="4:13" x14ac:dyDescent="0.35">
      <c r="D68" s="2" t="s">
        <v>4166</v>
      </c>
      <c r="E68" s="2" t="s">
        <v>5653</v>
      </c>
      <c r="F68" s="5" t="str">
        <f t="shared" si="9"/>
        <v>67 - Putnam</v>
      </c>
      <c r="G68" s="7"/>
      <c r="H68" s="3" t="str">
        <f t="shared" si="10"/>
        <v/>
      </c>
      <c r="I68" s="3" t="str">
        <f>IF(H68="","",COUNTIF($H$2:H68,H68))</f>
        <v/>
      </c>
      <c r="J68" s="4" t="str">
        <f>IF('Support - Unit List'!A68="","",'Support - Unit List'!A68&amp;'Support - Unit List'!B68&amp;'Support - Unit List'!C68&amp;" - "&amp;PROPER('Support - Unit List'!D68))</f>
        <v>0320004 - Flatrock Township</v>
      </c>
      <c r="L68" s="3">
        <f t="shared" si="8"/>
        <v>67</v>
      </c>
      <c r="M68" s="2" t="str">
        <f t="shared" si="11"/>
        <v/>
      </c>
    </row>
    <row r="69" spans="4:13" x14ac:dyDescent="0.35">
      <c r="D69" s="2" t="s">
        <v>4235</v>
      </c>
      <c r="E69" s="2" t="s">
        <v>5654</v>
      </c>
      <c r="F69" s="5" t="str">
        <f t="shared" si="9"/>
        <v>68 - Randolph</v>
      </c>
      <c r="G69" s="7"/>
      <c r="H69" s="3" t="str">
        <f t="shared" si="10"/>
        <v/>
      </c>
      <c r="I69" s="3" t="str">
        <f>IF(H69="","",COUNTIF($H$2:H69,H69))</f>
        <v/>
      </c>
      <c r="J69" s="4" t="str">
        <f>IF('Support - Unit List'!A69="","",'Support - Unit List'!A69&amp;'Support - Unit List'!B69&amp;'Support - Unit List'!C69&amp;" - "&amp;PROPER('Support - Unit List'!D69))</f>
        <v>0320005 - German Township</v>
      </c>
      <c r="L69" s="3">
        <f t="shared" si="8"/>
        <v>68</v>
      </c>
      <c r="M69" s="2" t="str">
        <f t="shared" si="11"/>
        <v/>
      </c>
    </row>
    <row r="70" spans="4:13" x14ac:dyDescent="0.35">
      <c r="D70" s="2" t="s">
        <v>4311</v>
      </c>
      <c r="E70" s="2" t="s">
        <v>5655</v>
      </c>
      <c r="F70" s="5" t="str">
        <f t="shared" si="9"/>
        <v>69 - Ripley</v>
      </c>
      <c r="G70" s="7"/>
      <c r="H70" s="3" t="str">
        <f t="shared" si="10"/>
        <v/>
      </c>
      <c r="I70" s="3" t="str">
        <f>IF(H70="","",COUNTIF($H$2:H70,H70))</f>
        <v/>
      </c>
      <c r="J70" s="4" t="str">
        <f>IF('Support - Unit List'!A70="","",'Support - Unit List'!A70&amp;'Support - Unit List'!B70&amp;'Support - Unit List'!C70&amp;" - "&amp;PROPER('Support - Unit List'!D70))</f>
        <v>0320006 - Harrison Township</v>
      </c>
      <c r="L70" s="3">
        <f t="shared" si="8"/>
        <v>69</v>
      </c>
      <c r="M70" s="2" t="str">
        <f t="shared" si="11"/>
        <v/>
      </c>
    </row>
    <row r="71" spans="4:13" x14ac:dyDescent="0.35">
      <c r="D71" s="2" t="s">
        <v>4367</v>
      </c>
      <c r="E71" s="2" t="s">
        <v>5656</v>
      </c>
      <c r="F71" s="5" t="str">
        <f t="shared" si="9"/>
        <v>70 - Rush</v>
      </c>
      <c r="G71" s="7"/>
      <c r="H71" s="3" t="str">
        <f t="shared" si="10"/>
        <v/>
      </c>
      <c r="I71" s="3" t="str">
        <f>IF(H71="","",COUNTIF($H$2:H71,H71))</f>
        <v/>
      </c>
      <c r="J71" s="4" t="str">
        <f>IF('Support - Unit List'!A71="","",'Support - Unit List'!A71&amp;'Support - Unit List'!B71&amp;'Support - Unit List'!C71&amp;" - "&amp;PROPER('Support - Unit List'!D71))</f>
        <v>0320007 - Hawcreek Township</v>
      </c>
      <c r="L71" s="3">
        <f t="shared" si="8"/>
        <v>70</v>
      </c>
      <c r="M71" s="2" t="str">
        <f t="shared" si="11"/>
        <v/>
      </c>
    </row>
    <row r="72" spans="4:13" x14ac:dyDescent="0.35">
      <c r="D72" s="2" t="s">
        <v>4402</v>
      </c>
      <c r="E72" s="2" t="s">
        <v>5657</v>
      </c>
      <c r="F72" s="5" t="str">
        <f t="shared" si="9"/>
        <v>71 - St. Joseph</v>
      </c>
      <c r="G72" s="7"/>
      <c r="H72" s="3" t="str">
        <f t="shared" si="10"/>
        <v/>
      </c>
      <c r="I72" s="3" t="str">
        <f>IF(H72="","",COUNTIF($H$2:H72,H72))</f>
        <v/>
      </c>
      <c r="J72" s="4" t="str">
        <f>IF('Support - Unit List'!A72="","",'Support - Unit List'!A72&amp;'Support - Unit List'!B72&amp;'Support - Unit List'!C72&amp;" - "&amp;PROPER('Support - Unit List'!D72))</f>
        <v>0320008 - Jackson Township</v>
      </c>
      <c r="L72" s="3">
        <f t="shared" si="8"/>
        <v>71</v>
      </c>
      <c r="M72" s="2" t="str">
        <f t="shared" si="11"/>
        <v/>
      </c>
    </row>
    <row r="73" spans="4:13" x14ac:dyDescent="0.35">
      <c r="D73" s="2" t="s">
        <v>4474</v>
      </c>
      <c r="E73" s="2" t="s">
        <v>5658</v>
      </c>
      <c r="F73" s="5" t="str">
        <f t="shared" si="9"/>
        <v>72 - Scott</v>
      </c>
      <c r="G73" s="7"/>
      <c r="H73" s="3" t="str">
        <f t="shared" si="10"/>
        <v/>
      </c>
      <c r="I73" s="3" t="str">
        <f>IF(H73="","",COUNTIF($H$2:H73,H73))</f>
        <v/>
      </c>
      <c r="J73" s="4" t="str">
        <f>IF('Support - Unit List'!A73="","",'Support - Unit List'!A73&amp;'Support - Unit List'!B73&amp;'Support - Unit List'!C73&amp;" - "&amp;PROPER('Support - Unit List'!D73))</f>
        <v>0320009 - Ohio Township</v>
      </c>
      <c r="L73" s="3">
        <f t="shared" si="8"/>
        <v>72</v>
      </c>
      <c r="M73" s="2" t="str">
        <f t="shared" si="11"/>
        <v/>
      </c>
    </row>
    <row r="74" spans="4:13" x14ac:dyDescent="0.35">
      <c r="D74" s="2" t="s">
        <v>4500</v>
      </c>
      <c r="E74" s="2" t="s">
        <v>5659</v>
      </c>
      <c r="F74" s="5" t="str">
        <f t="shared" si="9"/>
        <v>73 - Shelby</v>
      </c>
      <c r="G74" s="7"/>
      <c r="H74" s="3" t="str">
        <f t="shared" si="10"/>
        <v/>
      </c>
      <c r="I74" s="3" t="str">
        <f>IF(H74="","",COUNTIF($H$2:H74,H74))</f>
        <v/>
      </c>
      <c r="J74" s="4" t="str">
        <f>IF('Support - Unit List'!A74="","",'Support - Unit List'!A74&amp;'Support - Unit List'!B74&amp;'Support - Unit List'!C74&amp;" - "&amp;PROPER('Support - Unit List'!D74))</f>
        <v>0320010 - Rockcreek Township</v>
      </c>
      <c r="L74" s="3">
        <f t="shared" si="8"/>
        <v>73</v>
      </c>
      <c r="M74" s="2" t="str">
        <f t="shared" si="11"/>
        <v/>
      </c>
    </row>
    <row r="75" spans="4:13" x14ac:dyDescent="0.35">
      <c r="D75" s="2" t="s">
        <v>4546</v>
      </c>
      <c r="E75" s="2" t="s">
        <v>5660</v>
      </c>
      <c r="F75" s="5" t="str">
        <f t="shared" si="9"/>
        <v>74 - Spencer</v>
      </c>
      <c r="G75" s="7"/>
      <c r="H75" s="3" t="str">
        <f t="shared" si="10"/>
        <v/>
      </c>
      <c r="I75" s="3" t="str">
        <f>IF(H75="","",COUNTIF($H$2:H75,H75))</f>
        <v/>
      </c>
      <c r="J75" s="4" t="str">
        <f>IF('Support - Unit List'!A75="","",'Support - Unit List'!A75&amp;'Support - Unit List'!B75&amp;'Support - Unit List'!C75&amp;" - "&amp;PROPER('Support - Unit List'!D75))</f>
        <v>0320011 - Sandcreek Township</v>
      </c>
      <c r="L75" s="3">
        <f t="shared" si="8"/>
        <v>74</v>
      </c>
      <c r="M75" s="2" t="str">
        <f t="shared" si="11"/>
        <v/>
      </c>
    </row>
    <row r="76" spans="4:13" x14ac:dyDescent="0.35">
      <c r="D76" s="2" t="s">
        <v>4599</v>
      </c>
      <c r="E76" s="2" t="s">
        <v>5661</v>
      </c>
      <c r="F76" s="5" t="str">
        <f t="shared" si="9"/>
        <v>75 - Starke</v>
      </c>
      <c r="G76" s="7"/>
      <c r="H76" s="3" t="str">
        <f t="shared" si="10"/>
        <v/>
      </c>
      <c r="I76" s="3" t="str">
        <f>IF(H76="","",COUNTIF($H$2:H76,H76))</f>
        <v/>
      </c>
      <c r="J76" s="4" t="str">
        <f>IF('Support - Unit List'!A76="","",'Support - Unit List'!A76&amp;'Support - Unit List'!B76&amp;'Support - Unit List'!C76&amp;" - "&amp;PROPER('Support - Unit List'!D76))</f>
        <v>0320012 - Wayne Township</v>
      </c>
    </row>
    <row r="77" spans="4:13" x14ac:dyDescent="0.35">
      <c r="D77" s="2" t="s">
        <v>4642</v>
      </c>
      <c r="E77" s="2" t="s">
        <v>5662</v>
      </c>
      <c r="F77" s="5" t="str">
        <f t="shared" si="9"/>
        <v>76 - Steuben</v>
      </c>
      <c r="G77" s="7"/>
      <c r="H77" s="3" t="str">
        <f t="shared" si="10"/>
        <v/>
      </c>
      <c r="I77" s="3" t="str">
        <f>IF(H77="","",COUNTIF($H$2:H77,H77))</f>
        <v/>
      </c>
      <c r="J77" s="4" t="str">
        <f>IF('Support - Unit List'!A77="","",'Support - Unit List'!A77&amp;'Support - Unit List'!B77&amp;'Support - Unit List'!C77&amp;" - "&amp;PROPER('Support - Unit List'!D77))</f>
        <v>0330200 - Columbus Civil City</v>
      </c>
    </row>
    <row r="78" spans="4:13" x14ac:dyDescent="0.35">
      <c r="D78" s="2" t="s">
        <v>4701</v>
      </c>
      <c r="E78" s="2" t="s">
        <v>5663</v>
      </c>
      <c r="F78" s="5" t="str">
        <f t="shared" si="9"/>
        <v>77 - Sullivan</v>
      </c>
      <c r="G78" s="7"/>
      <c r="H78" s="3" t="str">
        <f t="shared" si="10"/>
        <v/>
      </c>
      <c r="I78" s="3" t="str">
        <f>IF(H78="","",COUNTIF($H$2:H78,H78))</f>
        <v/>
      </c>
      <c r="J78" s="4" t="str">
        <f>IF('Support - Unit List'!A78="","",'Support - Unit List'!A78&amp;'Support - Unit List'!B78&amp;'Support - Unit List'!C78&amp;" - "&amp;PROPER('Support - Unit List'!D78))</f>
        <v>0330525 - Clifford Civil Town</v>
      </c>
    </row>
    <row r="79" spans="4:13" x14ac:dyDescent="0.35">
      <c r="D79" s="2" t="s">
        <v>4751</v>
      </c>
      <c r="E79" s="2" t="s">
        <v>5664</v>
      </c>
      <c r="F79" s="5" t="str">
        <f t="shared" si="9"/>
        <v>78 - Switzerland</v>
      </c>
      <c r="G79" s="7"/>
      <c r="H79" s="3" t="str">
        <f t="shared" si="10"/>
        <v/>
      </c>
      <c r="I79" s="3" t="str">
        <f>IF(H79="","",COUNTIF($H$2:H79,H79))</f>
        <v/>
      </c>
      <c r="J79" s="4" t="str">
        <f>IF('Support - Unit List'!A79="","",'Support - Unit List'!A79&amp;'Support - Unit List'!B79&amp;'Support - Unit List'!C79&amp;" - "&amp;PROPER('Support - Unit List'!D79))</f>
        <v>0330526 - Elizabethtown Civil Town</v>
      </c>
    </row>
    <row r="80" spans="4:13" x14ac:dyDescent="0.35">
      <c r="D80" s="2" t="s">
        <v>4774</v>
      </c>
      <c r="E80" s="2" t="s">
        <v>5665</v>
      </c>
      <c r="F80" s="5" t="str">
        <f t="shared" si="9"/>
        <v>79 - Tippecanoe</v>
      </c>
      <c r="G80" s="7"/>
      <c r="H80" s="3" t="str">
        <f t="shared" si="10"/>
        <v/>
      </c>
      <c r="I80" s="3" t="str">
        <f>IF(H80="","",COUNTIF($H$2:H80,H80))</f>
        <v/>
      </c>
      <c r="J80" s="4" t="str">
        <f>IF('Support - Unit List'!A80="","",'Support - Unit List'!A80&amp;'Support - Unit List'!B80&amp;'Support - Unit List'!C80&amp;" - "&amp;PROPER('Support - Unit List'!D80))</f>
        <v>0330527 - Hartsville Civil Town</v>
      </c>
    </row>
    <row r="81" spans="4:10" x14ac:dyDescent="0.35">
      <c r="D81" s="2" t="s">
        <v>4829</v>
      </c>
      <c r="E81" s="2" t="s">
        <v>5666</v>
      </c>
      <c r="F81" s="5" t="str">
        <f t="shared" si="9"/>
        <v>80 - Tipton</v>
      </c>
      <c r="G81" s="7"/>
      <c r="H81" s="3" t="str">
        <f t="shared" si="10"/>
        <v/>
      </c>
      <c r="I81" s="3" t="str">
        <f>IF(H81="","",COUNTIF($H$2:H81,H81))</f>
        <v/>
      </c>
      <c r="J81" s="4" t="str">
        <f>IF('Support - Unit List'!A81="","",'Support - Unit List'!A81&amp;'Support - Unit List'!B81&amp;'Support - Unit List'!C81&amp;" - "&amp;PROPER('Support - Unit List'!D81))</f>
        <v>0330528 - Hope Civil Town</v>
      </c>
    </row>
    <row r="82" spans="4:10" x14ac:dyDescent="0.35">
      <c r="D82" s="2" t="s">
        <v>4863</v>
      </c>
      <c r="E82" s="2" t="s">
        <v>5667</v>
      </c>
      <c r="F82" s="5" t="str">
        <f t="shared" si="9"/>
        <v>81 - Union</v>
      </c>
      <c r="G82" s="7"/>
      <c r="H82" s="3" t="str">
        <f t="shared" si="10"/>
        <v/>
      </c>
      <c r="I82" s="3" t="str">
        <f>IF(H82="","",COUNTIF($H$2:H82,H82))</f>
        <v/>
      </c>
      <c r="J82" s="4" t="str">
        <f>IF('Support - Unit List'!A82="","",'Support - Unit List'!A82&amp;'Support - Unit List'!B82&amp;'Support - Unit List'!C82&amp;" - "&amp;PROPER('Support - Unit List'!D82))</f>
        <v>0330529 - Jonesville Civil Town</v>
      </c>
    </row>
    <row r="83" spans="4:10" x14ac:dyDescent="0.35">
      <c r="D83" s="2" t="s">
        <v>4885</v>
      </c>
      <c r="E83" s="2" t="s">
        <v>5668</v>
      </c>
      <c r="F83" s="5" t="str">
        <f t="shared" si="9"/>
        <v>82 - Vanderburgh</v>
      </c>
      <c r="G83" s="7"/>
      <c r="H83" s="3" t="str">
        <f t="shared" si="10"/>
        <v/>
      </c>
      <c r="I83" s="3" t="str">
        <f>IF(H83="","",COUNTIF($H$2:H83,H83))</f>
        <v/>
      </c>
      <c r="J83" s="4" t="str">
        <f>IF('Support - Unit List'!A83="","",'Support - Unit List'!A83&amp;'Support - Unit List'!B83&amp;'Support - Unit List'!C83&amp;" - "&amp;PROPER('Support - Unit List'!D83))</f>
        <v>0340365 - Bartholomew Consolidated School Corporation</v>
      </c>
    </row>
    <row r="84" spans="4:10" x14ac:dyDescent="0.35">
      <c r="D84" s="2" t="s">
        <v>4920</v>
      </c>
      <c r="E84" s="2" t="s">
        <v>5669</v>
      </c>
      <c r="F84" s="5" t="str">
        <f t="shared" si="9"/>
        <v>83 - Vermillion</v>
      </c>
      <c r="G84" s="7"/>
      <c r="H84" s="3" t="str">
        <f t="shared" si="10"/>
        <v/>
      </c>
      <c r="I84" s="3" t="str">
        <f>IF(H84="","",COUNTIF($H$2:H84,H84))</f>
        <v/>
      </c>
      <c r="J84" s="4" t="str">
        <f>IF('Support - Unit List'!A84="","",'Support - Unit List'!A84&amp;'Support - Unit List'!B84&amp;'Support - Unit List'!C84&amp;" - "&amp;PROPER('Support - Unit List'!D84))</f>
        <v>0340370 - Flatrock-Hawcreek School Corporation</v>
      </c>
    </row>
    <row r="85" spans="4:10" x14ac:dyDescent="0.35">
      <c r="D85" s="2" t="s">
        <v>4966</v>
      </c>
      <c r="E85" s="2" t="s">
        <v>5670</v>
      </c>
      <c r="F85" s="5" t="str">
        <f t="shared" si="9"/>
        <v>84 - Vigo</v>
      </c>
      <c r="G85" s="7"/>
      <c r="H85" s="3" t="str">
        <f t="shared" si="10"/>
        <v/>
      </c>
      <c r="I85" s="3" t="str">
        <f>IF(H85="","",COUNTIF($H$2:H85,H85))</f>
        <v/>
      </c>
      <c r="J85" s="4" t="str">
        <f>IF('Support - Unit List'!A85="","",'Support - Unit List'!A85&amp;'Support - Unit List'!B85&amp;'Support - Unit List'!C85&amp;" - "&amp;PROPER('Support - Unit List'!D85))</f>
        <v>0350006 - Bartholomew County Public Library</v>
      </c>
    </row>
    <row r="86" spans="4:10" x14ac:dyDescent="0.35">
      <c r="D86" s="2" t="s">
        <v>5028</v>
      </c>
      <c r="E86" s="2" t="s">
        <v>5671</v>
      </c>
      <c r="F86" s="5" t="str">
        <f t="shared" si="9"/>
        <v>85 - Wabash</v>
      </c>
      <c r="G86" s="7"/>
      <c r="H86" s="3" t="str">
        <f t="shared" si="10"/>
        <v/>
      </c>
      <c r="I86" s="3" t="str">
        <f>IF(H86="","",COUNTIF($H$2:H86,H86))</f>
        <v/>
      </c>
      <c r="J86" s="4" t="str">
        <f>IF('Support - Unit List'!A86="","",'Support - Unit List'!A86&amp;'Support - Unit List'!B86&amp;'Support - Unit List'!C86&amp;" - "&amp;PROPER('Support - Unit List'!D86))</f>
        <v>0361039 - Bartholomew County Solid Waste Management</v>
      </c>
    </row>
    <row r="87" spans="4:10" x14ac:dyDescent="0.35">
      <c r="D87" s="2" t="s">
        <v>5078</v>
      </c>
      <c r="E87" s="2" t="s">
        <v>5672</v>
      </c>
      <c r="F87" s="5" t="str">
        <f t="shared" si="9"/>
        <v>86 - Warren</v>
      </c>
      <c r="G87" s="7"/>
      <c r="H87" s="3" t="str">
        <f t="shared" si="10"/>
        <v/>
      </c>
      <c r="I87" s="3" t="str">
        <f>IF(H87="","",COUNTIF($H$2:H87,H87))</f>
        <v/>
      </c>
      <c r="J87" s="4" t="str">
        <f>IF('Support - Unit List'!A87="","",'Support - Unit List'!A87&amp;'Support - Unit List'!B87&amp;'Support - Unit List'!C87&amp;" - "&amp;PROPER('Support - Unit List'!D87))</f>
        <v>0410000 - Benton County</v>
      </c>
    </row>
    <row r="88" spans="4:10" x14ac:dyDescent="0.35">
      <c r="D88" s="2" t="s">
        <v>5120</v>
      </c>
      <c r="E88" s="2" t="s">
        <v>5673</v>
      </c>
      <c r="F88" s="5" t="str">
        <f t="shared" si="9"/>
        <v>87 - Warrick</v>
      </c>
      <c r="G88" s="7"/>
      <c r="H88" s="3" t="str">
        <f t="shared" si="10"/>
        <v/>
      </c>
      <c r="I88" s="3" t="str">
        <f>IF(H88="","",COUNTIF($H$2:H88,H88))</f>
        <v/>
      </c>
      <c r="J88" s="4" t="str">
        <f>IF('Support - Unit List'!A88="","",'Support - Unit List'!A88&amp;'Support - Unit List'!B88&amp;'Support - Unit List'!C88&amp;" - "&amp;PROPER('Support - Unit List'!D88))</f>
        <v>0420001 - Bolivar Township</v>
      </c>
    </row>
    <row r="89" spans="4:10" x14ac:dyDescent="0.35">
      <c r="D89" s="2" t="s">
        <v>5169</v>
      </c>
      <c r="E89" s="2" t="s">
        <v>5674</v>
      </c>
      <c r="F89" s="5" t="str">
        <f t="shared" si="9"/>
        <v>88 - Washington</v>
      </c>
      <c r="G89" s="7"/>
      <c r="H89" s="3" t="str">
        <f t="shared" si="10"/>
        <v/>
      </c>
      <c r="I89" s="3" t="str">
        <f>IF(H89="","",COUNTIF($H$2:H89,H89))</f>
        <v/>
      </c>
      <c r="J89" s="4" t="str">
        <f>IF('Support - Unit List'!A89="","",'Support - Unit List'!A89&amp;'Support - Unit List'!B89&amp;'Support - Unit List'!C89&amp;" - "&amp;PROPER('Support - Unit List'!D89))</f>
        <v>0420002 - Center Township</v>
      </c>
    </row>
    <row r="90" spans="4:10" x14ac:dyDescent="0.35">
      <c r="D90" s="2" t="s">
        <v>5224</v>
      </c>
      <c r="E90" s="2" t="s">
        <v>5675</v>
      </c>
      <c r="F90" s="5" t="str">
        <f t="shared" si="9"/>
        <v>89 - Wayne</v>
      </c>
      <c r="G90" s="7"/>
      <c r="H90" s="3" t="str">
        <f t="shared" si="10"/>
        <v/>
      </c>
      <c r="I90" s="3" t="str">
        <f>IF(H90="","",COUNTIF($H$2:H90,H90))</f>
        <v/>
      </c>
      <c r="J90" s="4" t="str">
        <f>IF('Support - Unit List'!A90="","",'Support - Unit List'!A90&amp;'Support - Unit List'!B90&amp;'Support - Unit List'!C90&amp;" - "&amp;PROPER('Support - Unit List'!D90))</f>
        <v>0420003 - Gilboa Township</v>
      </c>
    </row>
    <row r="91" spans="4:10" x14ac:dyDescent="0.35">
      <c r="D91" s="2" t="s">
        <v>5322</v>
      </c>
      <c r="E91" s="2" t="s">
        <v>5676</v>
      </c>
      <c r="F91" s="5" t="str">
        <f t="shared" si="9"/>
        <v>90 - Wells</v>
      </c>
      <c r="G91" s="7"/>
      <c r="H91" s="3" t="str">
        <f t="shared" si="10"/>
        <v/>
      </c>
      <c r="I91" s="3" t="str">
        <f>IF(H91="","",COUNTIF($H$2:H91,H91))</f>
        <v/>
      </c>
      <c r="J91" s="4" t="str">
        <f>IF('Support - Unit List'!A91="","",'Support - Unit List'!A91&amp;'Support - Unit List'!B91&amp;'Support - Unit List'!C91&amp;" - "&amp;PROPER('Support - Unit List'!D91))</f>
        <v>0420004 - Grant Township</v>
      </c>
    </row>
    <row r="92" spans="4:10" x14ac:dyDescent="0.35">
      <c r="D92" s="2" t="s">
        <v>5368</v>
      </c>
      <c r="E92" s="2" t="s">
        <v>5677</v>
      </c>
      <c r="F92" s="5" t="str">
        <f t="shared" si="9"/>
        <v>91 - White</v>
      </c>
      <c r="G92" s="7"/>
      <c r="H92" s="3" t="str">
        <f t="shared" si="10"/>
        <v/>
      </c>
      <c r="I92" s="3" t="str">
        <f>IF(H92="","",COUNTIF($H$2:H92,H92))</f>
        <v/>
      </c>
      <c r="J92" s="4" t="str">
        <f>IF('Support - Unit List'!A92="","",'Support - Unit List'!A92&amp;'Support - Unit List'!B92&amp;'Support - Unit List'!C92&amp;" - "&amp;PROPER('Support - Unit List'!D92))</f>
        <v>0420005 - Hickory Grove Township</v>
      </c>
    </row>
    <row r="93" spans="4:10" x14ac:dyDescent="0.35">
      <c r="D93" s="2" t="s">
        <v>5432</v>
      </c>
      <c r="E93" s="2" t="s">
        <v>5678</v>
      </c>
      <c r="F93" s="5" t="str">
        <f t="shared" si="9"/>
        <v>92 - Whitley</v>
      </c>
      <c r="G93" s="7"/>
      <c r="H93" s="3" t="str">
        <f t="shared" si="10"/>
        <v/>
      </c>
      <c r="I93" s="3" t="str">
        <f>IF(H93="","",COUNTIF($H$2:H93,H93))</f>
        <v/>
      </c>
      <c r="J93" s="4" t="str">
        <f>IF('Support - Unit List'!A93="","",'Support - Unit List'!A93&amp;'Support - Unit List'!B93&amp;'Support - Unit List'!C93&amp;" - "&amp;PROPER('Support - Unit List'!D93))</f>
        <v>0420006 - Oak Grove Township</v>
      </c>
    </row>
    <row r="94" spans="4:10" x14ac:dyDescent="0.35">
      <c r="H94" s="3" t="str">
        <f t="shared" si="10"/>
        <v/>
      </c>
      <c r="I94" s="3" t="str">
        <f>IF(H94="","",COUNTIF($H$2:H94,H94))</f>
        <v/>
      </c>
      <c r="J94" s="4" t="str">
        <f>IF('Support - Unit List'!A94="","",'Support - Unit List'!A94&amp;'Support - Unit List'!B94&amp;'Support - Unit List'!C94&amp;" - "&amp;PROPER('Support - Unit List'!D94))</f>
        <v>0420007 - Parish Grove Township</v>
      </c>
    </row>
    <row r="95" spans="4:10" x14ac:dyDescent="0.35">
      <c r="H95" s="3" t="str">
        <f t="shared" si="10"/>
        <v/>
      </c>
      <c r="I95" s="3" t="str">
        <f>IF(H95="","",COUNTIF($H$2:H95,H95))</f>
        <v/>
      </c>
      <c r="J95" s="4" t="str">
        <f>IF('Support - Unit List'!A95="","",'Support - Unit List'!A95&amp;'Support - Unit List'!B95&amp;'Support - Unit List'!C95&amp;" - "&amp;PROPER('Support - Unit List'!D95))</f>
        <v>0420008 - Pine Township</v>
      </c>
    </row>
    <row r="96" spans="4:10" x14ac:dyDescent="0.35">
      <c r="H96" s="3" t="str">
        <f t="shared" si="10"/>
        <v/>
      </c>
      <c r="I96" s="3" t="str">
        <f>IF(H96="","",COUNTIF($H$2:H96,H96))</f>
        <v/>
      </c>
      <c r="J96" s="4" t="str">
        <f>IF('Support - Unit List'!A96="","",'Support - Unit List'!A96&amp;'Support - Unit List'!B96&amp;'Support - Unit List'!C96&amp;" - "&amp;PROPER('Support - Unit List'!D96))</f>
        <v>0420009 - Richland Township</v>
      </c>
    </row>
    <row r="97" spans="8:10" x14ac:dyDescent="0.35">
      <c r="H97" s="3" t="str">
        <f t="shared" si="10"/>
        <v/>
      </c>
      <c r="I97" s="3" t="str">
        <f>IF(H97="","",COUNTIF($H$2:H97,H97))</f>
        <v/>
      </c>
      <c r="J97" s="4" t="str">
        <f>IF('Support - Unit List'!A97="","",'Support - Unit List'!A97&amp;'Support - Unit List'!B97&amp;'Support - Unit List'!C97&amp;" - "&amp;PROPER('Support - Unit List'!D97))</f>
        <v>0420010 - Union Township</v>
      </c>
    </row>
    <row r="98" spans="8:10" x14ac:dyDescent="0.35">
      <c r="H98" s="3" t="str">
        <f t="shared" si="10"/>
        <v/>
      </c>
      <c r="I98" s="3" t="str">
        <f>IF(H98="","",COUNTIF($H$2:H98,H98))</f>
        <v/>
      </c>
      <c r="J98" s="4" t="str">
        <f>IF('Support - Unit List'!A98="","",'Support - Unit List'!A98&amp;'Support - Unit List'!B98&amp;'Support - Unit List'!C98&amp;" - "&amp;PROPER('Support - Unit List'!D98))</f>
        <v>0420011 - York Township</v>
      </c>
    </row>
    <row r="99" spans="8:10" x14ac:dyDescent="0.35">
      <c r="H99" s="3" t="str">
        <f t="shared" si="10"/>
        <v/>
      </c>
      <c r="I99" s="3" t="str">
        <f>IF(H99="","",COUNTIF($H$2:H99,H99))</f>
        <v/>
      </c>
      <c r="J99" s="4" t="str">
        <f>IF('Support - Unit List'!A99="","",'Support - Unit List'!A99&amp;'Support - Unit List'!B99&amp;'Support - Unit List'!C99&amp;" - "&amp;PROPER('Support - Unit List'!D99))</f>
        <v>0430530 - Ambia Civil Town</v>
      </c>
    </row>
    <row r="100" spans="8:10" x14ac:dyDescent="0.35">
      <c r="H100" s="3" t="str">
        <f t="shared" si="10"/>
        <v/>
      </c>
      <c r="I100" s="3" t="str">
        <f>IF(H100="","",COUNTIF($H$2:H100,H100))</f>
        <v/>
      </c>
      <c r="J100" s="4" t="str">
        <f>IF('Support - Unit List'!A100="","",'Support - Unit List'!A100&amp;'Support - Unit List'!B100&amp;'Support - Unit List'!C100&amp;" - "&amp;PROPER('Support - Unit List'!D100))</f>
        <v>0430531 - Boswell Civil Town</v>
      </c>
    </row>
    <row r="101" spans="8:10" x14ac:dyDescent="0.35">
      <c r="H101" s="3" t="str">
        <f t="shared" si="10"/>
        <v/>
      </c>
      <c r="I101" s="3" t="str">
        <f>IF(H101="","",COUNTIF($H$2:H101,H101))</f>
        <v/>
      </c>
      <c r="J101" s="4" t="str">
        <f>IF('Support - Unit List'!A101="","",'Support - Unit List'!A101&amp;'Support - Unit List'!B101&amp;'Support - Unit List'!C101&amp;" - "&amp;PROPER('Support - Unit List'!D101))</f>
        <v>0430532 - Earl Park Civil Town</v>
      </c>
    </row>
    <row r="102" spans="8:10" x14ac:dyDescent="0.35">
      <c r="H102" s="3" t="str">
        <f t="shared" si="10"/>
        <v/>
      </c>
      <c r="I102" s="3" t="str">
        <f>IF(H102="","",COUNTIF($H$2:H102,H102))</f>
        <v/>
      </c>
      <c r="J102" s="4" t="str">
        <f>IF('Support - Unit List'!A102="","",'Support - Unit List'!A102&amp;'Support - Unit List'!B102&amp;'Support - Unit List'!C102&amp;" - "&amp;PROPER('Support - Unit List'!D102))</f>
        <v>0430533 - Fowler Civil Town</v>
      </c>
    </row>
    <row r="103" spans="8:10" x14ac:dyDescent="0.35">
      <c r="H103" s="3" t="str">
        <f t="shared" si="10"/>
        <v/>
      </c>
      <c r="I103" s="3" t="str">
        <f>IF(H103="","",COUNTIF($H$2:H103,H103))</f>
        <v/>
      </c>
      <c r="J103" s="4" t="str">
        <f>IF('Support - Unit List'!A103="","",'Support - Unit List'!A103&amp;'Support - Unit List'!B103&amp;'Support - Unit List'!C103&amp;" - "&amp;PROPER('Support - Unit List'!D103))</f>
        <v>0430534 - Otterbein Civil Town</v>
      </c>
    </row>
    <row r="104" spans="8:10" x14ac:dyDescent="0.35">
      <c r="H104" s="3" t="str">
        <f t="shared" si="10"/>
        <v/>
      </c>
      <c r="I104" s="3" t="str">
        <f>IF(H104="","",COUNTIF($H$2:H104,H104))</f>
        <v/>
      </c>
      <c r="J104" s="4" t="str">
        <f>IF('Support - Unit List'!A104="","",'Support - Unit List'!A104&amp;'Support - Unit List'!B104&amp;'Support - Unit List'!C104&amp;" - "&amp;PROPER('Support - Unit List'!D104))</f>
        <v>0430535 - Oxford Civil Town</v>
      </c>
    </row>
    <row r="105" spans="8:10" x14ac:dyDescent="0.35">
      <c r="H105" s="3" t="str">
        <f t="shared" si="10"/>
        <v/>
      </c>
      <c r="I105" s="3" t="str">
        <f>IF(H105="","",COUNTIF($H$2:H105,H105))</f>
        <v/>
      </c>
      <c r="J105" s="4" t="str">
        <f>IF('Support - Unit List'!A105="","",'Support - Unit List'!A105&amp;'Support - Unit List'!B105&amp;'Support - Unit List'!C105&amp;" - "&amp;PROPER('Support - Unit List'!D105))</f>
        <v>0440395 - Benton Community School Corporation</v>
      </c>
    </row>
    <row r="106" spans="8:10" x14ac:dyDescent="0.35">
      <c r="H106" s="3" t="str">
        <f t="shared" si="10"/>
        <v/>
      </c>
      <c r="I106" s="3" t="str">
        <f>IF(H106="","",COUNTIF($H$2:H106,H106))</f>
        <v/>
      </c>
      <c r="J106" s="4" t="str">
        <f>IF('Support - Unit List'!A106="","",'Support - Unit List'!A106&amp;'Support - Unit List'!B106&amp;'Support - Unit List'!C106&amp;" - "&amp;PROPER('Support - Unit List'!D106))</f>
        <v>0450007 - Boswell Public Library</v>
      </c>
    </row>
    <row r="107" spans="8:10" x14ac:dyDescent="0.35">
      <c r="H107" s="3" t="str">
        <f t="shared" si="10"/>
        <v/>
      </c>
      <c r="I107" s="3" t="str">
        <f>IF(H107="","",COUNTIF($H$2:H107,H107))</f>
        <v/>
      </c>
      <c r="J107" s="4" t="str">
        <f>IF('Support - Unit List'!A107="","",'Support - Unit List'!A107&amp;'Support - Unit List'!B107&amp;'Support - Unit List'!C107&amp;" - "&amp;PROPER('Support - Unit List'!D107))</f>
        <v>0450008 - Earl Park Public Library</v>
      </c>
    </row>
    <row r="108" spans="8:10" x14ac:dyDescent="0.35">
      <c r="H108" s="3" t="str">
        <f t="shared" si="10"/>
        <v/>
      </c>
      <c r="I108" s="3" t="str">
        <f>IF(H108="","",COUNTIF($H$2:H108,H108))</f>
        <v/>
      </c>
      <c r="J108" s="4" t="str">
        <f>IF('Support - Unit List'!A108="","",'Support - Unit List'!A108&amp;'Support - Unit List'!B108&amp;'Support - Unit List'!C108&amp;" - "&amp;PROPER('Support - Unit List'!D108))</f>
        <v>0450009 - Otterbein Public Library</v>
      </c>
    </row>
    <row r="109" spans="8:10" x14ac:dyDescent="0.35">
      <c r="H109" s="3" t="str">
        <f t="shared" si="10"/>
        <v/>
      </c>
      <c r="I109" s="3" t="str">
        <f>IF(H109="","",COUNTIF($H$2:H109,H109))</f>
        <v/>
      </c>
      <c r="J109" s="4" t="str">
        <f>IF('Support - Unit List'!A109="","",'Support - Unit List'!A109&amp;'Support - Unit List'!B109&amp;'Support - Unit List'!C109&amp;" - "&amp;PROPER('Support - Unit List'!D109))</f>
        <v>0450010 - Oxford Public Library</v>
      </c>
    </row>
    <row r="110" spans="8:10" x14ac:dyDescent="0.35">
      <c r="H110" s="3" t="str">
        <f t="shared" si="10"/>
        <v/>
      </c>
      <c r="I110" s="3" t="str">
        <f>IF(H110="","",COUNTIF($H$2:H110,H110))</f>
        <v/>
      </c>
      <c r="J110" s="4" t="str">
        <f>IF('Support - Unit List'!A110="","",'Support - Unit List'!A110&amp;'Support - Unit List'!B110&amp;'Support - Unit List'!C110&amp;" - "&amp;PROPER('Support - Unit List'!D110))</f>
        <v>0450011 - Benton County Public Library</v>
      </c>
    </row>
    <row r="111" spans="8:10" x14ac:dyDescent="0.35">
      <c r="H111" s="3" t="str">
        <f t="shared" si="10"/>
        <v/>
      </c>
      <c r="I111" s="3" t="str">
        <f>IF(H111="","",COUNTIF($H$2:H111,H111))</f>
        <v/>
      </c>
      <c r="J111" s="4" t="str">
        <f>IF('Support - Unit List'!A111="","",'Support - Unit List'!A111&amp;'Support - Unit List'!B111&amp;'Support - Unit List'!C111&amp;" - "&amp;PROPER('Support - Unit List'!D111))</f>
        <v>0450012 - York Township Public Library</v>
      </c>
    </row>
    <row r="112" spans="8:10" x14ac:dyDescent="0.35">
      <c r="H112" s="3" t="str">
        <f t="shared" si="10"/>
        <v/>
      </c>
      <c r="I112" s="3" t="str">
        <f>IF(H112="","",COUNTIF($H$2:H112,H112))</f>
        <v/>
      </c>
      <c r="J112" s="4" t="str">
        <f>IF('Support - Unit List'!A112="","",'Support - Unit List'!A112&amp;'Support - Unit List'!B112&amp;'Support - Unit List'!C112&amp;" - "&amp;PROPER('Support - Unit List'!D112))</f>
        <v>0510000 - Blackford County</v>
      </c>
    </row>
    <row r="113" spans="8:10" x14ac:dyDescent="0.35">
      <c r="H113" s="3" t="str">
        <f t="shared" si="10"/>
        <v/>
      </c>
      <c r="I113" s="3" t="str">
        <f>IF(H113="","",COUNTIF($H$2:H113,H113))</f>
        <v/>
      </c>
      <c r="J113" s="4" t="str">
        <f>IF('Support - Unit List'!A113="","",'Support - Unit List'!A113&amp;'Support - Unit List'!B113&amp;'Support - Unit List'!C113&amp;" - "&amp;PROPER('Support - Unit List'!D113))</f>
        <v>0520001 - Harrison Township</v>
      </c>
    </row>
    <row r="114" spans="8:10" x14ac:dyDescent="0.35">
      <c r="H114" s="3" t="str">
        <f t="shared" si="10"/>
        <v/>
      </c>
      <c r="I114" s="3" t="str">
        <f>IF(H114="","",COUNTIF($H$2:H114,H114))</f>
        <v/>
      </c>
      <c r="J114" s="4" t="str">
        <f>IF('Support - Unit List'!A114="","",'Support - Unit List'!A114&amp;'Support - Unit List'!B114&amp;'Support - Unit List'!C114&amp;" - "&amp;PROPER('Support - Unit List'!D114))</f>
        <v>0520002 - Jackson Township</v>
      </c>
    </row>
    <row r="115" spans="8:10" x14ac:dyDescent="0.35">
      <c r="H115" s="3" t="str">
        <f t="shared" si="10"/>
        <v/>
      </c>
      <c r="I115" s="3" t="str">
        <f>IF(H115="","",COUNTIF($H$2:H115,H115))</f>
        <v/>
      </c>
      <c r="J115" s="4" t="str">
        <f>IF('Support - Unit List'!A115="","",'Support - Unit List'!A115&amp;'Support - Unit List'!B115&amp;'Support - Unit List'!C115&amp;" - "&amp;PROPER('Support - Unit List'!D115))</f>
        <v>0520003 - Licking Township</v>
      </c>
    </row>
    <row r="116" spans="8:10" x14ac:dyDescent="0.35">
      <c r="H116" s="3" t="str">
        <f t="shared" si="10"/>
        <v/>
      </c>
      <c r="I116" s="3" t="str">
        <f>IF(H116="","",COUNTIF($H$2:H116,H116))</f>
        <v/>
      </c>
      <c r="J116" s="4" t="str">
        <f>IF('Support - Unit List'!A116="","",'Support - Unit List'!A116&amp;'Support - Unit List'!B116&amp;'Support - Unit List'!C116&amp;" - "&amp;PROPER('Support - Unit List'!D116))</f>
        <v>0520004 - Washington Township</v>
      </c>
    </row>
    <row r="117" spans="8:10" x14ac:dyDescent="0.35">
      <c r="H117" s="3" t="str">
        <f t="shared" si="10"/>
        <v/>
      </c>
      <c r="I117" s="3" t="str">
        <f>IF(H117="","",COUNTIF($H$2:H117,H117))</f>
        <v/>
      </c>
      <c r="J117" s="4" t="str">
        <f>IF('Support - Unit List'!A117="","",'Support - Unit List'!A117&amp;'Support - Unit List'!B117&amp;'Support - Unit List'!C117&amp;" - "&amp;PROPER('Support - Unit List'!D117))</f>
        <v>0530409 - Hartford City Civil City</v>
      </c>
    </row>
    <row r="118" spans="8:10" x14ac:dyDescent="0.35">
      <c r="H118" s="3" t="str">
        <f t="shared" si="10"/>
        <v/>
      </c>
      <c r="I118" s="3" t="str">
        <f>IF(H118="","",COUNTIF($H$2:H118,H118))</f>
        <v/>
      </c>
      <c r="J118" s="4" t="str">
        <f>IF('Support - Unit List'!A118="","",'Support - Unit List'!A118&amp;'Support - Unit List'!B118&amp;'Support - Unit List'!C118&amp;" - "&amp;PROPER('Support - Unit List'!D118))</f>
        <v>0530464 - Montpelier Civil City</v>
      </c>
    </row>
    <row r="119" spans="8:10" x14ac:dyDescent="0.35">
      <c r="H119" s="3" t="str">
        <f t="shared" si="10"/>
        <v/>
      </c>
      <c r="I119" s="3" t="str">
        <f>IF(H119="","",COUNTIF($H$2:H119,H119))</f>
        <v/>
      </c>
      <c r="J119" s="4" t="str">
        <f>IF('Support - Unit List'!A119="","",'Support - Unit List'!A119&amp;'Support - Unit List'!B119&amp;'Support - Unit List'!C119&amp;" - "&amp;PROPER('Support - Unit List'!D119))</f>
        <v>0530951 - Shamrock Lakes Civil Town</v>
      </c>
    </row>
    <row r="120" spans="8:10" x14ac:dyDescent="0.35">
      <c r="H120" s="3" t="str">
        <f t="shared" si="10"/>
        <v/>
      </c>
      <c r="I120" s="3" t="str">
        <f>IF(H120="","",COUNTIF($H$2:H120,H120))</f>
        <v/>
      </c>
      <c r="J120" s="4" t="str">
        <f>IF('Support - Unit List'!A120="","",'Support - Unit List'!A120&amp;'Support - Unit List'!B120&amp;'Support - Unit List'!C120&amp;" - "&amp;PROPER('Support - Unit List'!D120))</f>
        <v>0540515 - Blackford County School Corporation</v>
      </c>
    </row>
    <row r="121" spans="8:10" x14ac:dyDescent="0.35">
      <c r="H121" s="3" t="str">
        <f t="shared" si="10"/>
        <v/>
      </c>
      <c r="I121" s="3" t="str">
        <f>IF(H121="","",COUNTIF($H$2:H121,H121))</f>
        <v/>
      </c>
      <c r="J121" s="4" t="str">
        <f>IF('Support - Unit List'!A121="","",'Support - Unit List'!A121&amp;'Support - Unit List'!B121&amp;'Support - Unit List'!C121&amp;" - "&amp;PROPER('Support - Unit List'!D121))</f>
        <v>0550013 - Hartford City Public Library</v>
      </c>
    </row>
    <row r="122" spans="8:10" x14ac:dyDescent="0.35">
      <c r="H122" s="3" t="str">
        <f t="shared" si="10"/>
        <v/>
      </c>
      <c r="I122" s="3" t="str">
        <f>IF(H122="","",COUNTIF($H$2:H122,H122))</f>
        <v/>
      </c>
      <c r="J122" s="4" t="str">
        <f>IF('Support - Unit List'!A122="","",'Support - Unit List'!A122&amp;'Support - Unit List'!B122&amp;'Support - Unit List'!C122&amp;" - "&amp;PROPER('Support - Unit List'!D122))</f>
        <v>0550014 - Montpelier Public Library</v>
      </c>
    </row>
    <row r="123" spans="8:10" x14ac:dyDescent="0.35">
      <c r="H123" s="3" t="str">
        <f t="shared" si="10"/>
        <v/>
      </c>
      <c r="I123" s="3" t="str">
        <f>IF(H123="","",COUNTIF($H$2:H123,H123))</f>
        <v/>
      </c>
      <c r="J123" s="4" t="str">
        <f>IF('Support - Unit List'!A123="","",'Support - Unit List'!A123&amp;'Support - Unit List'!B123&amp;'Support - Unit List'!C123&amp;" - "&amp;PROPER('Support - Unit List'!D123))</f>
        <v>0561092 - Blackford County Solid Waste</v>
      </c>
    </row>
    <row r="124" spans="8:10" x14ac:dyDescent="0.35">
      <c r="H124" s="3" t="str">
        <f t="shared" si="10"/>
        <v/>
      </c>
      <c r="I124" s="3" t="str">
        <f>IF(H124="","",COUNTIF($H$2:H124,H124))</f>
        <v/>
      </c>
      <c r="J124" s="4" t="str">
        <f>IF('Support - Unit List'!A124="","",'Support - Unit List'!A124&amp;'Support - Unit List'!B124&amp;'Support - Unit List'!C124&amp;" - "&amp;PROPER('Support - Unit List'!D124))</f>
        <v>0610000 - Boone County</v>
      </c>
    </row>
    <row r="125" spans="8:10" x14ac:dyDescent="0.35">
      <c r="H125" s="3" t="str">
        <f t="shared" si="10"/>
        <v/>
      </c>
      <c r="I125" s="3" t="str">
        <f>IF(H125="","",COUNTIF($H$2:H125,H125))</f>
        <v/>
      </c>
      <c r="J125" s="4" t="str">
        <f>IF('Support - Unit List'!A125="","",'Support - Unit List'!A125&amp;'Support - Unit List'!B125&amp;'Support - Unit List'!C125&amp;" - "&amp;PROPER('Support - Unit List'!D125))</f>
        <v>0620001 - Center Township</v>
      </c>
    </row>
    <row r="126" spans="8:10" x14ac:dyDescent="0.35">
      <c r="H126" s="3" t="str">
        <f t="shared" si="10"/>
        <v/>
      </c>
      <c r="I126" s="3" t="str">
        <f>IF(H126="","",COUNTIF($H$2:H126,H126))</f>
        <v/>
      </c>
      <c r="J126" s="4" t="str">
        <f>IF('Support - Unit List'!A126="","",'Support - Unit List'!A126&amp;'Support - Unit List'!B126&amp;'Support - Unit List'!C126&amp;" - "&amp;PROPER('Support - Unit List'!D126))</f>
        <v>0620002 - Clinton Township</v>
      </c>
    </row>
    <row r="127" spans="8:10" x14ac:dyDescent="0.35">
      <c r="H127" s="3" t="str">
        <f t="shared" si="10"/>
        <v/>
      </c>
      <c r="I127" s="3" t="str">
        <f>IF(H127="","",COUNTIF($H$2:H127,H127))</f>
        <v/>
      </c>
      <c r="J127" s="4" t="str">
        <f>IF('Support - Unit List'!A127="","",'Support - Unit List'!A127&amp;'Support - Unit List'!B127&amp;'Support - Unit List'!C127&amp;" - "&amp;PROPER('Support - Unit List'!D127))</f>
        <v>0620004 - Harrison Township</v>
      </c>
    </row>
    <row r="128" spans="8:10" x14ac:dyDescent="0.35">
      <c r="H128" s="3" t="str">
        <f t="shared" si="10"/>
        <v/>
      </c>
      <c r="I128" s="3" t="str">
        <f>IF(H128="","",COUNTIF($H$2:H128,H128))</f>
        <v/>
      </c>
      <c r="J128" s="4" t="str">
        <f>IF('Support - Unit List'!A128="","",'Support - Unit List'!A128&amp;'Support - Unit List'!B128&amp;'Support - Unit List'!C128&amp;" - "&amp;PROPER('Support - Unit List'!D128))</f>
        <v>0620005 - Jackson Township</v>
      </c>
    </row>
    <row r="129" spans="8:10" x14ac:dyDescent="0.35">
      <c r="H129" s="3" t="str">
        <f t="shared" si="10"/>
        <v/>
      </c>
      <c r="I129" s="3" t="str">
        <f>IF(H129="","",COUNTIF($H$2:H129,H129))</f>
        <v/>
      </c>
      <c r="J129" s="4" t="str">
        <f>IF('Support - Unit List'!A129="","",'Support - Unit List'!A129&amp;'Support - Unit List'!B129&amp;'Support - Unit List'!C129&amp;" - "&amp;PROPER('Support - Unit List'!D129))</f>
        <v>0620006 - Jefferson Township</v>
      </c>
    </row>
    <row r="130" spans="8:10" x14ac:dyDescent="0.35">
      <c r="H130" s="3" t="str">
        <f t="shared" si="10"/>
        <v/>
      </c>
      <c r="I130" s="3" t="str">
        <f>IF(H130="","",COUNTIF($H$2:H130,H130))</f>
        <v/>
      </c>
      <c r="J130" s="4" t="str">
        <f>IF('Support - Unit List'!A130="","",'Support - Unit List'!A130&amp;'Support - Unit List'!B130&amp;'Support - Unit List'!C130&amp;" - "&amp;PROPER('Support - Unit List'!D130))</f>
        <v>0620007 - Marion Township</v>
      </c>
    </row>
    <row r="131" spans="8:10" x14ac:dyDescent="0.35">
      <c r="H131" s="3" t="str">
        <f t="shared" ref="H131:H194" si="12">IF(LEFT(J131,2)=$B$3,"X","")</f>
        <v/>
      </c>
      <c r="I131" s="3" t="str">
        <f>IF(H131="","",COUNTIF($H$2:H131,H131))</f>
        <v/>
      </c>
      <c r="J131" s="4" t="str">
        <f>IF('Support - Unit List'!A131="","",'Support - Unit List'!A131&amp;'Support - Unit List'!B131&amp;'Support - Unit List'!C131&amp;" - "&amp;PROPER('Support - Unit List'!D131))</f>
        <v>0620009 - Sugar Creek Township</v>
      </c>
    </row>
    <row r="132" spans="8:10" x14ac:dyDescent="0.35">
      <c r="H132" s="3" t="str">
        <f t="shared" si="12"/>
        <v/>
      </c>
      <c r="I132" s="3" t="str">
        <f>IF(H132="","",COUNTIF($H$2:H132,H132))</f>
        <v/>
      </c>
      <c r="J132" s="4" t="str">
        <f>IF('Support - Unit List'!A132="","",'Support - Unit List'!A132&amp;'Support - Unit List'!B132&amp;'Support - Unit List'!C132&amp;" - "&amp;PROPER('Support - Unit List'!D132))</f>
        <v>0620011 - Washington Township</v>
      </c>
    </row>
    <row r="133" spans="8:10" x14ac:dyDescent="0.35">
      <c r="H133" s="3" t="str">
        <f t="shared" si="12"/>
        <v/>
      </c>
      <c r="I133" s="3" t="str">
        <f>IF(H133="","",COUNTIF($H$2:H133,H133))</f>
        <v/>
      </c>
      <c r="J133" s="4" t="str">
        <f>IF('Support - Unit List'!A133="","",'Support - Unit List'!A133&amp;'Support - Unit List'!B133&amp;'Support - Unit List'!C133&amp;" - "&amp;PROPER('Support - Unit List'!D133))</f>
        <v>0620012 - Worth Township</v>
      </c>
    </row>
    <row r="134" spans="8:10" x14ac:dyDescent="0.35">
      <c r="H134" s="3" t="str">
        <f t="shared" si="12"/>
        <v/>
      </c>
      <c r="I134" s="3" t="str">
        <f>IF(H134="","",COUNTIF($H$2:H134,H134))</f>
        <v/>
      </c>
      <c r="J134" s="4" t="str">
        <f>IF('Support - Unit List'!A134="","",'Support - Unit List'!A134&amp;'Support - Unit List'!B134&amp;'Support - Unit List'!C134&amp;" - "&amp;PROPER('Support - Unit List'!D134))</f>
        <v>0630402 - Lebanon Civil City</v>
      </c>
    </row>
    <row r="135" spans="8:10" x14ac:dyDescent="0.35">
      <c r="H135" s="3" t="str">
        <f t="shared" si="12"/>
        <v/>
      </c>
      <c r="I135" s="3" t="str">
        <f>IF(H135="","",COUNTIF($H$2:H135,H135))</f>
        <v/>
      </c>
      <c r="J135" s="4" t="str">
        <f>IF('Support - Unit List'!A135="","",'Support - Unit List'!A135&amp;'Support - Unit List'!B135&amp;'Support - Unit List'!C135&amp;" - "&amp;PROPER('Support - Unit List'!D135))</f>
        <v>0630536 - Advance Civil Town</v>
      </c>
    </row>
    <row r="136" spans="8:10" x14ac:dyDescent="0.35">
      <c r="H136" s="3" t="str">
        <f t="shared" si="12"/>
        <v/>
      </c>
      <c r="I136" s="3" t="str">
        <f>IF(H136="","",COUNTIF($H$2:H136,H136))</f>
        <v/>
      </c>
      <c r="J136" s="4" t="str">
        <f>IF('Support - Unit List'!A136="","",'Support - Unit List'!A136&amp;'Support - Unit List'!B136&amp;'Support - Unit List'!C136&amp;" - "&amp;PROPER('Support - Unit List'!D136))</f>
        <v>0630537 - Jamestown Civil Town</v>
      </c>
    </row>
    <row r="137" spans="8:10" x14ac:dyDescent="0.35">
      <c r="H137" s="3" t="str">
        <f t="shared" si="12"/>
        <v/>
      </c>
      <c r="I137" s="3" t="str">
        <f>IF(H137="","",COUNTIF($H$2:H137,H137))</f>
        <v/>
      </c>
      <c r="J137" s="4" t="str">
        <f>IF('Support - Unit List'!A137="","",'Support - Unit List'!A137&amp;'Support - Unit List'!B137&amp;'Support - Unit List'!C137&amp;" - "&amp;PROPER('Support - Unit List'!D137))</f>
        <v>0630538 - Thorntown Civil Town</v>
      </c>
    </row>
    <row r="138" spans="8:10" x14ac:dyDescent="0.35">
      <c r="H138" s="3" t="str">
        <f t="shared" si="12"/>
        <v/>
      </c>
      <c r="I138" s="3" t="str">
        <f>IF(H138="","",COUNTIF($H$2:H138,H138))</f>
        <v/>
      </c>
      <c r="J138" s="4" t="str">
        <f>IF('Support - Unit List'!A138="","",'Support - Unit List'!A138&amp;'Support - Unit List'!B138&amp;'Support - Unit List'!C138&amp;" - "&amp;PROPER('Support - Unit List'!D138))</f>
        <v>0630539 - Ulen Civil Town</v>
      </c>
    </row>
    <row r="139" spans="8:10" x14ac:dyDescent="0.35">
      <c r="H139" s="3" t="str">
        <f t="shared" si="12"/>
        <v/>
      </c>
      <c r="I139" s="3" t="str">
        <f>IF(H139="","",COUNTIF($H$2:H139,H139))</f>
        <v/>
      </c>
      <c r="J139" s="4" t="str">
        <f>IF('Support - Unit List'!A139="","",'Support - Unit List'!A139&amp;'Support - Unit List'!B139&amp;'Support - Unit List'!C139&amp;" - "&amp;PROPER('Support - Unit List'!D139))</f>
        <v>0630540 - Whitestown Civil Town</v>
      </c>
    </row>
    <row r="140" spans="8:10" x14ac:dyDescent="0.35">
      <c r="H140" s="3" t="str">
        <f t="shared" si="12"/>
        <v/>
      </c>
      <c r="I140" s="3" t="str">
        <f>IF(H140="","",COUNTIF($H$2:H140,H140))</f>
        <v/>
      </c>
      <c r="J140" s="4" t="str">
        <f>IF('Support - Unit List'!A140="","",'Support - Unit List'!A140&amp;'Support - Unit List'!B140&amp;'Support - Unit List'!C140&amp;" - "&amp;PROPER('Support - Unit List'!D140))</f>
        <v>0630541 - Zionsville Civil Town</v>
      </c>
    </row>
    <row r="141" spans="8:10" x14ac:dyDescent="0.35">
      <c r="H141" s="3" t="str">
        <f t="shared" si="12"/>
        <v/>
      </c>
      <c r="I141" s="3" t="str">
        <f>IF(H141="","",COUNTIF($H$2:H141,H141))</f>
        <v/>
      </c>
      <c r="J141" s="4" t="str">
        <f>IF('Support - Unit List'!A141="","",'Support - Unit List'!A141&amp;'Support - Unit List'!B141&amp;'Support - Unit List'!C141&amp;" - "&amp;PROPER('Support - Unit List'!D141))</f>
        <v>0640615 - Western Boone County School Corporation</v>
      </c>
    </row>
    <row r="142" spans="8:10" x14ac:dyDescent="0.35">
      <c r="H142" s="3" t="str">
        <f t="shared" si="12"/>
        <v/>
      </c>
      <c r="I142" s="3" t="str">
        <f>IF(H142="","",COUNTIF($H$2:H142,H142))</f>
        <v/>
      </c>
      <c r="J142" s="4" t="str">
        <f>IF('Support - Unit List'!A142="","",'Support - Unit List'!A142&amp;'Support - Unit List'!B142&amp;'Support - Unit List'!C142&amp;" - "&amp;PROPER('Support - Unit List'!D142))</f>
        <v>0640630 - Zionsville Community School Corporation</v>
      </c>
    </row>
    <row r="143" spans="8:10" x14ac:dyDescent="0.35">
      <c r="H143" s="3" t="str">
        <f t="shared" si="12"/>
        <v/>
      </c>
      <c r="I143" s="3" t="str">
        <f>IF(H143="","",COUNTIF($H$2:H143,H143))</f>
        <v/>
      </c>
      <c r="J143" s="4" t="str">
        <f>IF('Support - Unit List'!A143="","",'Support - Unit List'!A143&amp;'Support - Unit List'!B143&amp;'Support - Unit List'!C143&amp;" - "&amp;PROPER('Support - Unit List'!D143))</f>
        <v>0640665 - Lebanon Community School Corporation</v>
      </c>
    </row>
    <row r="144" spans="8:10" x14ac:dyDescent="0.35">
      <c r="H144" s="3" t="str">
        <f t="shared" si="12"/>
        <v/>
      </c>
      <c r="I144" s="3" t="str">
        <f>IF(H144="","",COUNTIF($H$2:H144,H144))</f>
        <v/>
      </c>
      <c r="J144" s="4" t="str">
        <f>IF('Support - Unit List'!A144="","",'Support - Unit List'!A144&amp;'Support - Unit List'!B144&amp;'Support - Unit List'!C144&amp;" - "&amp;PROPER('Support - Unit List'!D144))</f>
        <v>0650015 - Lebanon Public Library</v>
      </c>
    </row>
    <row r="145" spans="8:10" x14ac:dyDescent="0.35">
      <c r="H145" s="3" t="str">
        <f t="shared" si="12"/>
        <v/>
      </c>
      <c r="I145" s="3" t="str">
        <f>IF(H145="","",COUNTIF($H$2:H145,H145))</f>
        <v/>
      </c>
      <c r="J145" s="4" t="str">
        <f>IF('Support - Unit List'!A145="","",'Support - Unit List'!A145&amp;'Support - Unit List'!B145&amp;'Support - Unit List'!C145&amp;" - "&amp;PROPER('Support - Unit List'!D145))</f>
        <v>0650016 - Thorntown Public Library</v>
      </c>
    </row>
    <row r="146" spans="8:10" x14ac:dyDescent="0.35">
      <c r="H146" s="3" t="str">
        <f t="shared" si="12"/>
        <v/>
      </c>
      <c r="I146" s="3" t="str">
        <f>IF(H146="","",COUNTIF($H$2:H146,H146))</f>
        <v/>
      </c>
      <c r="J146" s="4" t="str">
        <f>IF('Support - Unit List'!A146="","",'Support - Unit List'!A146&amp;'Support - Unit List'!B146&amp;'Support - Unit List'!C146&amp;" - "&amp;PROPER('Support - Unit List'!D146))</f>
        <v>0650296 - Hussey - Mayfield Memorial Library</v>
      </c>
    </row>
    <row r="147" spans="8:10" x14ac:dyDescent="0.35">
      <c r="H147" s="3" t="str">
        <f t="shared" si="12"/>
        <v/>
      </c>
      <c r="I147" s="3" t="str">
        <f>IF(H147="","",COUNTIF($H$2:H147,H147))</f>
        <v/>
      </c>
      <c r="J147" s="4" t="str">
        <f>IF('Support - Unit List'!A147="","",'Support - Unit List'!A147&amp;'Support - Unit List'!B147&amp;'Support - Unit List'!C147&amp;" - "&amp;PROPER('Support - Unit List'!D147))</f>
        <v>0661040 - Boone County Solid Waste Management District</v>
      </c>
    </row>
    <row r="148" spans="8:10" x14ac:dyDescent="0.35">
      <c r="H148" s="3" t="str">
        <f t="shared" si="12"/>
        <v/>
      </c>
      <c r="I148" s="3" t="str">
        <f>IF(H148="","",COUNTIF($H$2:H148,H148))</f>
        <v/>
      </c>
      <c r="J148" s="4" t="str">
        <f>IF('Support - Unit List'!A148="","",'Support - Unit List'!A148&amp;'Support - Unit List'!B148&amp;'Support - Unit List'!C148&amp;" - "&amp;PROPER('Support - Unit List'!D148))</f>
        <v>0710000 - Brown County</v>
      </c>
    </row>
    <row r="149" spans="8:10" x14ac:dyDescent="0.35">
      <c r="H149" s="3" t="str">
        <f t="shared" si="12"/>
        <v/>
      </c>
      <c r="I149" s="3" t="str">
        <f>IF(H149="","",COUNTIF($H$2:H149,H149))</f>
        <v/>
      </c>
      <c r="J149" s="4" t="str">
        <f>IF('Support - Unit List'!A149="","",'Support - Unit List'!A149&amp;'Support - Unit List'!B149&amp;'Support - Unit List'!C149&amp;" - "&amp;PROPER('Support - Unit List'!D149))</f>
        <v>0720001 - Hamblen Township</v>
      </c>
    </row>
    <row r="150" spans="8:10" x14ac:dyDescent="0.35">
      <c r="H150" s="3" t="str">
        <f t="shared" si="12"/>
        <v/>
      </c>
      <c r="I150" s="3" t="str">
        <f>IF(H150="","",COUNTIF($H$2:H150,H150))</f>
        <v/>
      </c>
      <c r="J150" s="4" t="str">
        <f>IF('Support - Unit List'!A150="","",'Support - Unit List'!A150&amp;'Support - Unit List'!B150&amp;'Support - Unit List'!C150&amp;" - "&amp;PROPER('Support - Unit List'!D150))</f>
        <v>0720002 - Jackson Township</v>
      </c>
    </row>
    <row r="151" spans="8:10" x14ac:dyDescent="0.35">
      <c r="H151" s="3" t="str">
        <f t="shared" si="12"/>
        <v/>
      </c>
      <c r="I151" s="3" t="str">
        <f>IF(H151="","",COUNTIF($H$2:H151,H151))</f>
        <v/>
      </c>
      <c r="J151" s="4" t="str">
        <f>IF('Support - Unit List'!A151="","",'Support - Unit List'!A151&amp;'Support - Unit List'!B151&amp;'Support - Unit List'!C151&amp;" - "&amp;PROPER('Support - Unit List'!D151))</f>
        <v>0720003 - Van Buren Township</v>
      </c>
    </row>
    <row r="152" spans="8:10" x14ac:dyDescent="0.35">
      <c r="H152" s="3" t="str">
        <f t="shared" si="12"/>
        <v/>
      </c>
      <c r="I152" s="3" t="str">
        <f>IF(H152="","",COUNTIF($H$2:H152,H152))</f>
        <v/>
      </c>
      <c r="J152" s="4" t="str">
        <f>IF('Support - Unit List'!A152="","",'Support - Unit List'!A152&amp;'Support - Unit List'!B152&amp;'Support - Unit List'!C152&amp;" - "&amp;PROPER('Support - Unit List'!D152))</f>
        <v>0720004 - Washington Township</v>
      </c>
    </row>
    <row r="153" spans="8:10" x14ac:dyDescent="0.35">
      <c r="H153" s="3" t="str">
        <f t="shared" si="12"/>
        <v/>
      </c>
      <c r="I153" s="3" t="str">
        <f>IF(H153="","",COUNTIF($H$2:H153,H153))</f>
        <v/>
      </c>
      <c r="J153" s="4" t="str">
        <f>IF('Support - Unit List'!A153="","",'Support - Unit List'!A153&amp;'Support - Unit List'!B153&amp;'Support - Unit List'!C153&amp;" - "&amp;PROPER('Support - Unit List'!D153))</f>
        <v>0730542 - Nashville Civil Town</v>
      </c>
    </row>
    <row r="154" spans="8:10" x14ac:dyDescent="0.35">
      <c r="H154" s="3" t="str">
        <f t="shared" si="12"/>
        <v/>
      </c>
      <c r="I154" s="3" t="str">
        <f>IF(H154="","",COUNTIF($H$2:H154,H154))</f>
        <v/>
      </c>
      <c r="J154" s="4" t="str">
        <f>IF('Support - Unit List'!A154="","",'Support - Unit List'!A154&amp;'Support - Unit List'!B154&amp;'Support - Unit List'!C154&amp;" - "&amp;PROPER('Support - Unit List'!D154))</f>
        <v>0740670 - Brown County School Corporation</v>
      </c>
    </row>
    <row r="155" spans="8:10" x14ac:dyDescent="0.35">
      <c r="H155" s="3" t="str">
        <f t="shared" si="12"/>
        <v/>
      </c>
      <c r="I155" s="3" t="str">
        <f>IF(H155="","",COUNTIF($H$2:H155,H155))</f>
        <v/>
      </c>
      <c r="J155" s="4" t="str">
        <f>IF('Support - Unit List'!A155="","",'Support - Unit List'!A155&amp;'Support - Unit List'!B155&amp;'Support - Unit List'!C155&amp;" - "&amp;PROPER('Support - Unit List'!D155))</f>
        <v>0750017 - Brown County Public Library</v>
      </c>
    </row>
    <row r="156" spans="8:10" x14ac:dyDescent="0.35">
      <c r="H156" s="3" t="str">
        <f t="shared" si="12"/>
        <v/>
      </c>
      <c r="I156" s="3" t="str">
        <f>IF(H156="","",COUNTIF($H$2:H156,H156))</f>
        <v/>
      </c>
      <c r="J156" s="4" t="str">
        <f>IF('Support - Unit List'!A156="","",'Support - Unit List'!A156&amp;'Support - Unit List'!B156&amp;'Support - Unit List'!C156&amp;" - "&amp;PROPER('Support - Unit List'!D156))</f>
        <v>0760960 - Hamblen Township Fire Protection District</v>
      </c>
    </row>
    <row r="157" spans="8:10" x14ac:dyDescent="0.35">
      <c r="H157" s="3" t="str">
        <f t="shared" si="12"/>
        <v/>
      </c>
      <c r="I157" s="3" t="str">
        <f>IF(H157="","",COUNTIF($H$2:H157,H157))</f>
        <v/>
      </c>
      <c r="J157" s="4" t="str">
        <f>IF('Support - Unit List'!A157="","",'Support - Unit List'!A157&amp;'Support - Unit List'!B157&amp;'Support - Unit List'!C157&amp;" - "&amp;PROPER('Support - Unit List'!D157))</f>
        <v>0761041 - Brown County Solid Waste Management</v>
      </c>
    </row>
    <row r="158" spans="8:10" x14ac:dyDescent="0.35">
      <c r="H158" s="3" t="str">
        <f t="shared" si="12"/>
        <v/>
      </c>
      <c r="I158" s="3" t="str">
        <f>IF(H158="","",COUNTIF($H$2:H158,H158))</f>
        <v/>
      </c>
      <c r="J158" s="4" t="str">
        <f>IF('Support - Unit List'!A158="","",'Support - Unit List'!A158&amp;'Support - Unit List'!B158&amp;'Support - Unit List'!C158&amp;" - "&amp;PROPER('Support - Unit List'!D158))</f>
        <v>0810000 - Carroll County</v>
      </c>
    </row>
    <row r="159" spans="8:10" x14ac:dyDescent="0.35">
      <c r="H159" s="3" t="str">
        <f t="shared" si="12"/>
        <v/>
      </c>
      <c r="I159" s="3" t="str">
        <f>IF(H159="","",COUNTIF($H$2:H159,H159))</f>
        <v/>
      </c>
      <c r="J159" s="4" t="str">
        <f>IF('Support - Unit List'!A159="","",'Support - Unit List'!A159&amp;'Support - Unit List'!B159&amp;'Support - Unit List'!C159&amp;" - "&amp;PROPER('Support - Unit List'!D159))</f>
        <v>0820001 - Adams Township</v>
      </c>
    </row>
    <row r="160" spans="8:10" x14ac:dyDescent="0.35">
      <c r="H160" s="3" t="str">
        <f t="shared" si="12"/>
        <v/>
      </c>
      <c r="I160" s="3" t="str">
        <f>IF(H160="","",COUNTIF($H$2:H160,H160))</f>
        <v/>
      </c>
      <c r="J160" s="4" t="str">
        <f>IF('Support - Unit List'!A160="","",'Support - Unit List'!A160&amp;'Support - Unit List'!B160&amp;'Support - Unit List'!C160&amp;" - "&amp;PROPER('Support - Unit List'!D160))</f>
        <v>0820002 - Burlington Township</v>
      </c>
    </row>
    <row r="161" spans="8:10" x14ac:dyDescent="0.35">
      <c r="H161" s="3" t="str">
        <f t="shared" si="12"/>
        <v/>
      </c>
      <c r="I161" s="3" t="str">
        <f>IF(H161="","",COUNTIF($H$2:H161,H161))</f>
        <v/>
      </c>
      <c r="J161" s="4" t="str">
        <f>IF('Support - Unit List'!A161="","",'Support - Unit List'!A161&amp;'Support - Unit List'!B161&amp;'Support - Unit List'!C161&amp;" - "&amp;PROPER('Support - Unit List'!D161))</f>
        <v>0820003 - Carrollton Township</v>
      </c>
    </row>
    <row r="162" spans="8:10" x14ac:dyDescent="0.35">
      <c r="H162" s="3" t="str">
        <f t="shared" si="12"/>
        <v/>
      </c>
      <c r="I162" s="3" t="str">
        <f>IF(H162="","",COUNTIF($H$2:H162,H162))</f>
        <v/>
      </c>
      <c r="J162" s="4" t="str">
        <f>IF('Support - Unit List'!A162="","",'Support - Unit List'!A162&amp;'Support - Unit List'!B162&amp;'Support - Unit List'!C162&amp;" - "&amp;PROPER('Support - Unit List'!D162))</f>
        <v>0820004 - Clay Township</v>
      </c>
    </row>
    <row r="163" spans="8:10" x14ac:dyDescent="0.35">
      <c r="H163" s="3" t="str">
        <f t="shared" si="12"/>
        <v/>
      </c>
      <c r="I163" s="3" t="str">
        <f>IF(H163="","",COUNTIF($H$2:H163,H163))</f>
        <v/>
      </c>
      <c r="J163" s="4" t="str">
        <f>IF('Support - Unit List'!A163="","",'Support - Unit List'!A163&amp;'Support - Unit List'!B163&amp;'Support - Unit List'!C163&amp;" - "&amp;PROPER('Support - Unit List'!D163))</f>
        <v>0820005 - Deer Creek Township</v>
      </c>
    </row>
    <row r="164" spans="8:10" x14ac:dyDescent="0.35">
      <c r="H164" s="3" t="str">
        <f t="shared" si="12"/>
        <v/>
      </c>
      <c r="I164" s="3" t="str">
        <f>IF(H164="","",COUNTIF($H$2:H164,H164))</f>
        <v/>
      </c>
      <c r="J164" s="4" t="str">
        <f>IF('Support - Unit List'!A164="","",'Support - Unit List'!A164&amp;'Support - Unit List'!B164&amp;'Support - Unit List'!C164&amp;" - "&amp;PROPER('Support - Unit List'!D164))</f>
        <v>0820006 - Democrat Township</v>
      </c>
    </row>
    <row r="165" spans="8:10" x14ac:dyDescent="0.35">
      <c r="H165" s="3" t="str">
        <f t="shared" si="12"/>
        <v/>
      </c>
      <c r="I165" s="3" t="str">
        <f>IF(H165="","",COUNTIF($H$2:H165,H165))</f>
        <v/>
      </c>
      <c r="J165" s="4" t="str">
        <f>IF('Support - Unit List'!A165="","",'Support - Unit List'!A165&amp;'Support - Unit List'!B165&amp;'Support - Unit List'!C165&amp;" - "&amp;PROPER('Support - Unit List'!D165))</f>
        <v>0820007 - Jackson Township</v>
      </c>
    </row>
    <row r="166" spans="8:10" x14ac:dyDescent="0.35">
      <c r="H166" s="3" t="str">
        <f t="shared" si="12"/>
        <v/>
      </c>
      <c r="I166" s="3" t="str">
        <f>IF(H166="","",COUNTIF($H$2:H166,H166))</f>
        <v/>
      </c>
      <c r="J166" s="4" t="str">
        <f>IF('Support - Unit List'!A166="","",'Support - Unit List'!A166&amp;'Support - Unit List'!B166&amp;'Support - Unit List'!C166&amp;" - "&amp;PROPER('Support - Unit List'!D166))</f>
        <v>0820008 - Jefferson Township</v>
      </c>
    </row>
    <row r="167" spans="8:10" x14ac:dyDescent="0.35">
      <c r="H167" s="3" t="str">
        <f t="shared" si="12"/>
        <v/>
      </c>
      <c r="I167" s="3" t="str">
        <f>IF(H167="","",COUNTIF($H$2:H167,H167))</f>
        <v/>
      </c>
      <c r="J167" s="4" t="str">
        <f>IF('Support - Unit List'!A167="","",'Support - Unit List'!A167&amp;'Support - Unit List'!B167&amp;'Support - Unit List'!C167&amp;" - "&amp;PROPER('Support - Unit List'!D167))</f>
        <v>0820009 - Liberty Township</v>
      </c>
    </row>
    <row r="168" spans="8:10" x14ac:dyDescent="0.35">
      <c r="H168" s="3" t="str">
        <f t="shared" si="12"/>
        <v/>
      </c>
      <c r="I168" s="3" t="str">
        <f>IF(H168="","",COUNTIF($H$2:H168,H168))</f>
        <v/>
      </c>
      <c r="J168" s="4" t="str">
        <f>IF('Support - Unit List'!A168="","",'Support - Unit List'!A168&amp;'Support - Unit List'!B168&amp;'Support - Unit List'!C168&amp;" - "&amp;PROPER('Support - Unit List'!D168))</f>
        <v>0820010 - Madison Township</v>
      </c>
    </row>
    <row r="169" spans="8:10" x14ac:dyDescent="0.35">
      <c r="H169" s="3" t="str">
        <f t="shared" si="12"/>
        <v/>
      </c>
      <c r="I169" s="3" t="str">
        <f>IF(H169="","",COUNTIF($H$2:H169,H169))</f>
        <v/>
      </c>
      <c r="J169" s="4" t="str">
        <f>IF('Support - Unit List'!A169="","",'Support - Unit List'!A169&amp;'Support - Unit List'!B169&amp;'Support - Unit List'!C169&amp;" - "&amp;PROPER('Support - Unit List'!D169))</f>
        <v>0820011 - Monroe Township</v>
      </c>
    </row>
    <row r="170" spans="8:10" x14ac:dyDescent="0.35">
      <c r="H170" s="3" t="str">
        <f t="shared" si="12"/>
        <v/>
      </c>
      <c r="I170" s="3" t="str">
        <f>IF(H170="","",COUNTIF($H$2:H170,H170))</f>
        <v/>
      </c>
      <c r="J170" s="4" t="str">
        <f>IF('Support - Unit List'!A170="","",'Support - Unit List'!A170&amp;'Support - Unit List'!B170&amp;'Support - Unit List'!C170&amp;" - "&amp;PROPER('Support - Unit List'!D170))</f>
        <v>0820012 - Rock Creek Township</v>
      </c>
    </row>
    <row r="171" spans="8:10" x14ac:dyDescent="0.35">
      <c r="H171" s="3" t="str">
        <f t="shared" si="12"/>
        <v/>
      </c>
      <c r="I171" s="3" t="str">
        <f>IF(H171="","",COUNTIF($H$2:H171,H171))</f>
        <v/>
      </c>
      <c r="J171" s="4" t="str">
        <f>IF('Support - Unit List'!A171="","",'Support - Unit List'!A171&amp;'Support - Unit List'!B171&amp;'Support - Unit List'!C171&amp;" - "&amp;PROPER('Support - Unit List'!D171))</f>
        <v>0820013 - Tippecanoe Township</v>
      </c>
    </row>
    <row r="172" spans="8:10" x14ac:dyDescent="0.35">
      <c r="H172" s="3" t="str">
        <f t="shared" si="12"/>
        <v/>
      </c>
      <c r="I172" s="3" t="str">
        <f>IF(H172="","",COUNTIF($H$2:H172,H172))</f>
        <v/>
      </c>
      <c r="J172" s="4" t="str">
        <f>IF('Support - Unit List'!A172="","",'Support - Unit List'!A172&amp;'Support - Unit List'!B172&amp;'Support - Unit List'!C172&amp;" - "&amp;PROPER('Support - Unit List'!D172))</f>
        <v>0820014 - Washington Township</v>
      </c>
    </row>
    <row r="173" spans="8:10" x14ac:dyDescent="0.35">
      <c r="H173" s="3" t="str">
        <f t="shared" si="12"/>
        <v/>
      </c>
      <c r="I173" s="3" t="str">
        <f>IF(H173="","",COUNTIF($H$2:H173,H173))</f>
        <v/>
      </c>
      <c r="J173" s="4" t="str">
        <f>IF('Support - Unit List'!A173="","",'Support - Unit List'!A173&amp;'Support - Unit List'!B173&amp;'Support - Unit List'!C173&amp;" - "&amp;PROPER('Support - Unit List'!D173))</f>
        <v>0830457 - Delphi Civil City</v>
      </c>
    </row>
    <row r="174" spans="8:10" x14ac:dyDescent="0.35">
      <c r="H174" s="3" t="str">
        <f t="shared" si="12"/>
        <v/>
      </c>
      <c r="I174" s="3" t="str">
        <f>IF(H174="","",COUNTIF($H$2:H174,H174))</f>
        <v/>
      </c>
      <c r="J174" s="4" t="str">
        <f>IF('Support - Unit List'!A174="","",'Support - Unit List'!A174&amp;'Support - Unit List'!B174&amp;'Support - Unit List'!C174&amp;" - "&amp;PROPER('Support - Unit List'!D174))</f>
        <v>0830543 - Burlington Civil Town</v>
      </c>
    </row>
    <row r="175" spans="8:10" x14ac:dyDescent="0.35">
      <c r="H175" s="3" t="str">
        <f t="shared" si="12"/>
        <v/>
      </c>
      <c r="I175" s="3" t="str">
        <f>IF(H175="","",COUNTIF($H$2:H175,H175))</f>
        <v/>
      </c>
      <c r="J175" s="4" t="str">
        <f>IF('Support - Unit List'!A175="","",'Support - Unit List'!A175&amp;'Support - Unit List'!B175&amp;'Support - Unit List'!C175&amp;" - "&amp;PROPER('Support - Unit List'!D175))</f>
        <v>0830544 - Camden Civil Town</v>
      </c>
    </row>
    <row r="176" spans="8:10" x14ac:dyDescent="0.35">
      <c r="H176" s="3" t="str">
        <f t="shared" si="12"/>
        <v/>
      </c>
      <c r="I176" s="3" t="str">
        <f>IF(H176="","",COUNTIF($H$2:H176,H176))</f>
        <v/>
      </c>
      <c r="J176" s="4" t="str">
        <f>IF('Support - Unit List'!A176="","",'Support - Unit List'!A176&amp;'Support - Unit List'!B176&amp;'Support - Unit List'!C176&amp;" - "&amp;PROPER('Support - Unit List'!D176))</f>
        <v>0830545 - Flora Civil Town</v>
      </c>
    </row>
    <row r="177" spans="8:10" x14ac:dyDescent="0.35">
      <c r="H177" s="3" t="str">
        <f t="shared" si="12"/>
        <v/>
      </c>
      <c r="I177" s="3" t="str">
        <f>IF(H177="","",COUNTIF($H$2:H177,H177))</f>
        <v/>
      </c>
      <c r="J177" s="4" t="str">
        <f>IF('Support - Unit List'!A177="","",'Support - Unit List'!A177&amp;'Support - Unit List'!B177&amp;'Support - Unit List'!C177&amp;" - "&amp;PROPER('Support - Unit List'!D177))</f>
        <v>0830546 - Yeoman Civil Town</v>
      </c>
    </row>
    <row r="178" spans="8:10" x14ac:dyDescent="0.35">
      <c r="H178" s="3" t="str">
        <f t="shared" si="12"/>
        <v/>
      </c>
      <c r="I178" s="3" t="str">
        <f>IF(H178="","",COUNTIF($H$2:H178,H178))</f>
        <v/>
      </c>
      <c r="J178" s="4" t="str">
        <f>IF('Support - Unit List'!A178="","",'Support - Unit List'!A178&amp;'Support - Unit List'!B178&amp;'Support - Unit List'!C178&amp;" - "&amp;PROPER('Support - Unit List'!D178))</f>
        <v>0840750 - Carroll Consolidated School Corporation</v>
      </c>
    </row>
    <row r="179" spans="8:10" x14ac:dyDescent="0.35">
      <c r="H179" s="3" t="str">
        <f t="shared" si="12"/>
        <v/>
      </c>
      <c r="I179" s="3" t="str">
        <f>IF(H179="","",COUNTIF($H$2:H179,H179))</f>
        <v/>
      </c>
      <c r="J179" s="4" t="str">
        <f>IF('Support - Unit List'!A179="","",'Support - Unit List'!A179&amp;'Support - Unit List'!B179&amp;'Support - Unit List'!C179&amp;" - "&amp;PROPER('Support - Unit List'!D179))</f>
        <v>0840755 - Delphi Community School Corporation</v>
      </c>
    </row>
    <row r="180" spans="8:10" x14ac:dyDescent="0.35">
      <c r="H180" s="3" t="str">
        <f t="shared" si="12"/>
        <v/>
      </c>
      <c r="I180" s="3" t="str">
        <f>IF(H180="","",COUNTIF($H$2:H180,H180))</f>
        <v/>
      </c>
      <c r="J180" s="4" t="str">
        <f>IF('Support - Unit List'!A180="","",'Support - Unit List'!A180&amp;'Support - Unit List'!B180&amp;'Support - Unit List'!C180&amp;" - "&amp;PROPER('Support - Unit List'!D180))</f>
        <v>0850018 - Camden Public Library</v>
      </c>
    </row>
    <row r="181" spans="8:10" x14ac:dyDescent="0.35">
      <c r="H181" s="3" t="str">
        <f t="shared" si="12"/>
        <v/>
      </c>
      <c r="I181" s="3" t="str">
        <f>IF(H181="","",COUNTIF($H$2:H181,H181))</f>
        <v/>
      </c>
      <c r="J181" s="4" t="str">
        <f>IF('Support - Unit List'!A181="","",'Support - Unit List'!A181&amp;'Support - Unit List'!B181&amp;'Support - Unit List'!C181&amp;" - "&amp;PROPER('Support - Unit List'!D181))</f>
        <v>0850019 - Delphi Public Library</v>
      </c>
    </row>
    <row r="182" spans="8:10" x14ac:dyDescent="0.35">
      <c r="H182" s="3" t="str">
        <f t="shared" si="12"/>
        <v/>
      </c>
      <c r="I182" s="3" t="str">
        <f>IF(H182="","",COUNTIF($H$2:H182,H182))</f>
        <v/>
      </c>
      <c r="J182" s="4" t="str">
        <f>IF('Support - Unit List'!A182="","",'Support - Unit List'!A182&amp;'Support - Unit List'!B182&amp;'Support - Unit List'!C182&amp;" - "&amp;PROPER('Support - Unit List'!D182))</f>
        <v>0850020 - Flora Public Library</v>
      </c>
    </row>
    <row r="183" spans="8:10" x14ac:dyDescent="0.35">
      <c r="H183" s="3" t="str">
        <f t="shared" si="12"/>
        <v/>
      </c>
      <c r="I183" s="3" t="str">
        <f>IF(H183="","",COUNTIF($H$2:H183,H183))</f>
        <v/>
      </c>
      <c r="J183" s="4" t="str">
        <f>IF('Support - Unit List'!A183="","",'Support - Unit List'!A183&amp;'Support - Unit List'!B183&amp;'Support - Unit List'!C183&amp;" - "&amp;PROPER('Support - Unit List'!D183))</f>
        <v>0910000 - Cass County</v>
      </c>
    </row>
    <row r="184" spans="8:10" x14ac:dyDescent="0.35">
      <c r="H184" s="3" t="str">
        <f t="shared" si="12"/>
        <v/>
      </c>
      <c r="I184" s="3" t="str">
        <f>IF(H184="","",COUNTIF($H$2:H184,H184))</f>
        <v/>
      </c>
      <c r="J184" s="4" t="str">
        <f>IF('Support - Unit List'!A184="","",'Support - Unit List'!A184&amp;'Support - Unit List'!B184&amp;'Support - Unit List'!C184&amp;" - "&amp;PROPER('Support - Unit List'!D184))</f>
        <v>0920001 - Adams Township</v>
      </c>
    </row>
    <row r="185" spans="8:10" x14ac:dyDescent="0.35">
      <c r="H185" s="3" t="str">
        <f t="shared" si="12"/>
        <v/>
      </c>
      <c r="I185" s="3" t="str">
        <f>IF(H185="","",COUNTIF($H$2:H185,H185))</f>
        <v/>
      </c>
      <c r="J185" s="4" t="str">
        <f>IF('Support - Unit List'!A185="","",'Support - Unit List'!A185&amp;'Support - Unit List'!B185&amp;'Support - Unit List'!C185&amp;" - "&amp;PROPER('Support - Unit List'!D185))</f>
        <v>0920002 - Bethlehem Township</v>
      </c>
    </row>
    <row r="186" spans="8:10" x14ac:dyDescent="0.35">
      <c r="H186" s="3" t="str">
        <f t="shared" si="12"/>
        <v/>
      </c>
      <c r="I186" s="3" t="str">
        <f>IF(H186="","",COUNTIF($H$2:H186,H186))</f>
        <v/>
      </c>
      <c r="J186" s="4" t="str">
        <f>IF('Support - Unit List'!A186="","",'Support - Unit List'!A186&amp;'Support - Unit List'!B186&amp;'Support - Unit List'!C186&amp;" - "&amp;PROPER('Support - Unit List'!D186))</f>
        <v>0920003 - Boone Township</v>
      </c>
    </row>
    <row r="187" spans="8:10" x14ac:dyDescent="0.35">
      <c r="H187" s="3" t="str">
        <f t="shared" si="12"/>
        <v/>
      </c>
      <c r="I187" s="3" t="str">
        <f>IF(H187="","",COUNTIF($H$2:H187,H187))</f>
        <v/>
      </c>
      <c r="J187" s="4" t="str">
        <f>IF('Support - Unit List'!A187="","",'Support - Unit List'!A187&amp;'Support - Unit List'!B187&amp;'Support - Unit List'!C187&amp;" - "&amp;PROPER('Support - Unit List'!D187))</f>
        <v>0920004 - Clay Township</v>
      </c>
    </row>
    <row r="188" spans="8:10" x14ac:dyDescent="0.35">
      <c r="H188" s="3" t="str">
        <f t="shared" si="12"/>
        <v/>
      </c>
      <c r="I188" s="3" t="str">
        <f>IF(H188="","",COUNTIF($H$2:H188,H188))</f>
        <v/>
      </c>
      <c r="J188" s="4" t="str">
        <f>IF('Support - Unit List'!A188="","",'Support - Unit List'!A188&amp;'Support - Unit List'!B188&amp;'Support - Unit List'!C188&amp;" - "&amp;PROPER('Support - Unit List'!D188))</f>
        <v>0920005 - Clinton Township</v>
      </c>
    </row>
    <row r="189" spans="8:10" x14ac:dyDescent="0.35">
      <c r="H189" s="3" t="str">
        <f t="shared" si="12"/>
        <v/>
      </c>
      <c r="I189" s="3" t="str">
        <f>IF(H189="","",COUNTIF($H$2:H189,H189))</f>
        <v/>
      </c>
      <c r="J189" s="4" t="str">
        <f>IF('Support - Unit List'!A189="","",'Support - Unit List'!A189&amp;'Support - Unit List'!B189&amp;'Support - Unit List'!C189&amp;" - "&amp;PROPER('Support - Unit List'!D189))</f>
        <v>0920006 - Deer Creek Township</v>
      </c>
    </row>
    <row r="190" spans="8:10" x14ac:dyDescent="0.35">
      <c r="H190" s="3" t="str">
        <f t="shared" si="12"/>
        <v/>
      </c>
      <c r="I190" s="3" t="str">
        <f>IF(H190="","",COUNTIF($H$2:H190,H190))</f>
        <v/>
      </c>
      <c r="J190" s="4" t="str">
        <f>IF('Support - Unit List'!A190="","",'Support - Unit List'!A190&amp;'Support - Unit List'!B190&amp;'Support - Unit List'!C190&amp;" - "&amp;PROPER('Support - Unit List'!D190))</f>
        <v>0920007 - Eel Township</v>
      </c>
    </row>
    <row r="191" spans="8:10" x14ac:dyDescent="0.35">
      <c r="H191" s="3" t="str">
        <f t="shared" si="12"/>
        <v/>
      </c>
      <c r="I191" s="3" t="str">
        <f>IF(H191="","",COUNTIF($H$2:H191,H191))</f>
        <v/>
      </c>
      <c r="J191" s="4" t="str">
        <f>IF('Support - Unit List'!A191="","",'Support - Unit List'!A191&amp;'Support - Unit List'!B191&amp;'Support - Unit List'!C191&amp;" - "&amp;PROPER('Support - Unit List'!D191))</f>
        <v>0920008 - Harrison Township</v>
      </c>
    </row>
    <row r="192" spans="8:10" x14ac:dyDescent="0.35">
      <c r="H192" s="3" t="str">
        <f t="shared" si="12"/>
        <v/>
      </c>
      <c r="I192" s="3" t="str">
        <f>IF(H192="","",COUNTIF($H$2:H192,H192))</f>
        <v/>
      </c>
      <c r="J192" s="4" t="str">
        <f>IF('Support - Unit List'!A192="","",'Support - Unit List'!A192&amp;'Support - Unit List'!B192&amp;'Support - Unit List'!C192&amp;" - "&amp;PROPER('Support - Unit List'!D192))</f>
        <v>0920009 - Jackson Township</v>
      </c>
    </row>
    <row r="193" spans="8:10" x14ac:dyDescent="0.35">
      <c r="H193" s="3" t="str">
        <f t="shared" si="12"/>
        <v/>
      </c>
      <c r="I193" s="3" t="str">
        <f>IF(H193="","",COUNTIF($H$2:H193,H193))</f>
        <v/>
      </c>
      <c r="J193" s="4" t="str">
        <f>IF('Support - Unit List'!A193="","",'Support - Unit List'!A193&amp;'Support - Unit List'!B193&amp;'Support - Unit List'!C193&amp;" - "&amp;PROPER('Support - Unit List'!D193))</f>
        <v>0920010 - Jefferson Township</v>
      </c>
    </row>
    <row r="194" spans="8:10" x14ac:dyDescent="0.35">
      <c r="H194" s="3" t="str">
        <f t="shared" si="12"/>
        <v/>
      </c>
      <c r="I194" s="3" t="str">
        <f>IF(H194="","",COUNTIF($H$2:H194,H194))</f>
        <v/>
      </c>
      <c r="J194" s="4" t="str">
        <f>IF('Support - Unit List'!A194="","",'Support - Unit List'!A194&amp;'Support - Unit List'!B194&amp;'Support - Unit List'!C194&amp;" - "&amp;PROPER('Support - Unit List'!D194))</f>
        <v>0920011 - Miami Township</v>
      </c>
    </row>
    <row r="195" spans="8:10" x14ac:dyDescent="0.35">
      <c r="H195" s="3" t="str">
        <f t="shared" ref="H195:H258" si="13">IF(LEFT(J195,2)=$B$3,"X","")</f>
        <v/>
      </c>
      <c r="I195" s="3" t="str">
        <f>IF(H195="","",COUNTIF($H$2:H195,H195))</f>
        <v/>
      </c>
      <c r="J195" s="4" t="str">
        <f>IF('Support - Unit List'!A195="","",'Support - Unit List'!A195&amp;'Support - Unit List'!B195&amp;'Support - Unit List'!C195&amp;" - "&amp;PROPER('Support - Unit List'!D195))</f>
        <v>0920012 - Noble Township</v>
      </c>
    </row>
    <row r="196" spans="8:10" x14ac:dyDescent="0.35">
      <c r="H196" s="3" t="str">
        <f t="shared" si="13"/>
        <v/>
      </c>
      <c r="I196" s="3" t="str">
        <f>IF(H196="","",COUNTIF($H$2:H196,H196))</f>
        <v/>
      </c>
      <c r="J196" s="4" t="str">
        <f>IF('Support - Unit List'!A196="","",'Support - Unit List'!A196&amp;'Support - Unit List'!B196&amp;'Support - Unit List'!C196&amp;" - "&amp;PROPER('Support - Unit List'!D196))</f>
        <v>0920013 - Tipton Township</v>
      </c>
    </row>
    <row r="197" spans="8:10" x14ac:dyDescent="0.35">
      <c r="H197" s="3" t="str">
        <f t="shared" si="13"/>
        <v/>
      </c>
      <c r="I197" s="3" t="str">
        <f>IF(H197="","",COUNTIF($H$2:H197,H197))</f>
        <v/>
      </c>
      <c r="J197" s="4" t="str">
        <f>IF('Support - Unit List'!A197="","",'Support - Unit List'!A197&amp;'Support - Unit List'!B197&amp;'Support - Unit List'!C197&amp;" - "&amp;PROPER('Support - Unit List'!D197))</f>
        <v>0920014 - Washington Township</v>
      </c>
    </row>
    <row r="198" spans="8:10" x14ac:dyDescent="0.35">
      <c r="H198" s="3" t="str">
        <f t="shared" si="13"/>
        <v/>
      </c>
      <c r="I198" s="3" t="str">
        <f>IF(H198="","",COUNTIF($H$2:H198,H198))</f>
        <v/>
      </c>
      <c r="J198" s="4" t="str">
        <f>IF('Support - Unit List'!A198="","",'Support - Unit List'!A198&amp;'Support - Unit List'!B198&amp;'Support - Unit List'!C198&amp;" - "&amp;PROPER('Support - Unit List'!D198))</f>
        <v>0930301 - Logansport Civil City</v>
      </c>
    </row>
    <row r="199" spans="8:10" x14ac:dyDescent="0.35">
      <c r="H199" s="3" t="str">
        <f t="shared" si="13"/>
        <v/>
      </c>
      <c r="I199" s="3" t="str">
        <f>IF(H199="","",COUNTIF($H$2:H199,H199))</f>
        <v/>
      </c>
      <c r="J199" s="4" t="str">
        <f>IF('Support - Unit List'!A199="","",'Support - Unit List'!A199&amp;'Support - Unit List'!B199&amp;'Support - Unit List'!C199&amp;" - "&amp;PROPER('Support - Unit List'!D199))</f>
        <v>0930547 - Galveston Civil Town</v>
      </c>
    </row>
    <row r="200" spans="8:10" x14ac:dyDescent="0.35">
      <c r="H200" s="3" t="str">
        <f t="shared" si="13"/>
        <v/>
      </c>
      <c r="I200" s="3" t="str">
        <f>IF(H200="","",COUNTIF($H$2:H200,H200))</f>
        <v/>
      </c>
      <c r="J200" s="4" t="str">
        <f>IF('Support - Unit List'!A200="","",'Support - Unit List'!A200&amp;'Support - Unit List'!B200&amp;'Support - Unit List'!C200&amp;" - "&amp;PROPER('Support - Unit List'!D200))</f>
        <v>0930548 - Onward Civil Town</v>
      </c>
    </row>
    <row r="201" spans="8:10" x14ac:dyDescent="0.35">
      <c r="H201" s="3" t="str">
        <f t="shared" si="13"/>
        <v/>
      </c>
      <c r="I201" s="3" t="str">
        <f>IF(H201="","",COUNTIF($H$2:H201,H201))</f>
        <v/>
      </c>
      <c r="J201" s="4" t="str">
        <f>IF('Support - Unit List'!A201="","",'Support - Unit List'!A201&amp;'Support - Unit List'!B201&amp;'Support - Unit List'!C201&amp;" - "&amp;PROPER('Support - Unit List'!D201))</f>
        <v>0930549 - Royal Center Civil Town</v>
      </c>
    </row>
    <row r="202" spans="8:10" x14ac:dyDescent="0.35">
      <c r="H202" s="3" t="str">
        <f t="shared" si="13"/>
        <v/>
      </c>
      <c r="I202" s="3" t="str">
        <f>IF(H202="","",COUNTIF($H$2:H202,H202))</f>
        <v/>
      </c>
      <c r="J202" s="4" t="str">
        <f>IF('Support - Unit List'!A202="","",'Support - Unit List'!A202&amp;'Support - Unit List'!B202&amp;'Support - Unit List'!C202&amp;" - "&amp;PROPER('Support - Unit List'!D202))</f>
        <v>0930550 - Walton Civil Town</v>
      </c>
    </row>
    <row r="203" spans="8:10" x14ac:dyDescent="0.35">
      <c r="H203" s="3" t="str">
        <f t="shared" si="13"/>
        <v/>
      </c>
      <c r="I203" s="3" t="str">
        <f>IF(H203="","",COUNTIF($H$2:H203,H203))</f>
        <v/>
      </c>
      <c r="J203" s="4" t="str">
        <f>IF('Support - Unit List'!A203="","",'Support - Unit List'!A203&amp;'Support - Unit List'!B203&amp;'Support - Unit List'!C203&amp;" - "&amp;PROPER('Support - Unit List'!D203))</f>
        <v>0940775 - Pioneer Regional School Corporation</v>
      </c>
    </row>
    <row r="204" spans="8:10" x14ac:dyDescent="0.35">
      <c r="H204" s="3" t="str">
        <f t="shared" si="13"/>
        <v/>
      </c>
      <c r="I204" s="3" t="str">
        <f>IF(H204="","",COUNTIF($H$2:H204,H204))</f>
        <v/>
      </c>
      <c r="J204" s="4" t="str">
        <f>IF('Support - Unit List'!A204="","",'Support - Unit List'!A204&amp;'Support - Unit List'!B204&amp;'Support - Unit List'!C204&amp;" - "&amp;PROPER('Support - Unit List'!D204))</f>
        <v>0940815 - Lewis Cass Schools</v>
      </c>
    </row>
    <row r="205" spans="8:10" x14ac:dyDescent="0.35">
      <c r="H205" s="3" t="str">
        <f t="shared" si="13"/>
        <v/>
      </c>
      <c r="I205" s="3" t="str">
        <f>IF(H205="","",COUNTIF($H$2:H205,H205))</f>
        <v/>
      </c>
      <c r="J205" s="4" t="str">
        <f>IF('Support - Unit List'!A205="","",'Support - Unit List'!A205&amp;'Support - Unit List'!B205&amp;'Support - Unit List'!C205&amp;" - "&amp;PROPER('Support - Unit List'!D205))</f>
        <v>0940875 - Logansport Community School Corporation</v>
      </c>
    </row>
    <row r="206" spans="8:10" x14ac:dyDescent="0.35">
      <c r="H206" s="3" t="str">
        <f t="shared" si="13"/>
        <v/>
      </c>
      <c r="I206" s="3" t="str">
        <f>IF(H206="","",COUNTIF($H$2:H206,H206))</f>
        <v/>
      </c>
      <c r="J206" s="4" t="str">
        <f>IF('Support - Unit List'!A206="","",'Support - Unit List'!A206&amp;'Support - Unit List'!B206&amp;'Support - Unit List'!C206&amp;" - "&amp;PROPER('Support - Unit List'!D206))</f>
        <v>0950021 - Logansport-Cass Public Library</v>
      </c>
    </row>
    <row r="207" spans="8:10" x14ac:dyDescent="0.35">
      <c r="H207" s="3" t="str">
        <f t="shared" si="13"/>
        <v/>
      </c>
      <c r="I207" s="3" t="str">
        <f>IF(H207="","",COUNTIF($H$2:H207,H207))</f>
        <v/>
      </c>
      <c r="J207" s="4" t="str">
        <f>IF('Support - Unit List'!A207="","",'Support - Unit List'!A207&amp;'Support - Unit List'!B207&amp;'Support - Unit List'!C207&amp;" - "&amp;PROPER('Support - Unit List'!D207))</f>
        <v>0950022 - Royal Center Public Library</v>
      </c>
    </row>
    <row r="208" spans="8:10" x14ac:dyDescent="0.35">
      <c r="H208" s="3" t="str">
        <f t="shared" si="13"/>
        <v/>
      </c>
      <c r="I208" s="3" t="str">
        <f>IF(H208="","",COUNTIF($H$2:H208,H208))</f>
        <v/>
      </c>
      <c r="J208" s="4" t="str">
        <f>IF('Support - Unit List'!A208="","",'Support - Unit List'!A208&amp;'Support - Unit List'!B208&amp;'Support - Unit List'!C208&amp;" - "&amp;PROPER('Support - Unit List'!D208))</f>
        <v>0950023 - Walton Public Library</v>
      </c>
    </row>
    <row r="209" spans="8:10" x14ac:dyDescent="0.35">
      <c r="H209" s="3" t="str">
        <f t="shared" si="13"/>
        <v/>
      </c>
      <c r="I209" s="3" t="str">
        <f>IF(H209="","",COUNTIF($H$2:H209,H209))</f>
        <v/>
      </c>
      <c r="J209" s="4" t="str">
        <f>IF('Support - Unit List'!A209="","",'Support - Unit List'!A209&amp;'Support - Unit List'!B209&amp;'Support - Unit List'!C209&amp;" - "&amp;PROPER('Support - Unit List'!D209))</f>
        <v>0961042 - Cass County Solid Waste Management District</v>
      </c>
    </row>
    <row r="210" spans="8:10" x14ac:dyDescent="0.35">
      <c r="H210" s="3" t="str">
        <f t="shared" si="13"/>
        <v/>
      </c>
      <c r="I210" s="3" t="str">
        <f>IF(H210="","",COUNTIF($H$2:H210,H210))</f>
        <v/>
      </c>
      <c r="J210" s="4" t="str">
        <f>IF('Support - Unit List'!A210="","",'Support - Unit List'!A210&amp;'Support - Unit List'!B210&amp;'Support - Unit List'!C210&amp;" - "&amp;PROPER('Support - Unit List'!D210))</f>
        <v>0961101 - Logansport And Cass Co. Airport Authority</v>
      </c>
    </row>
    <row r="211" spans="8:10" x14ac:dyDescent="0.35">
      <c r="H211" s="3" t="str">
        <f t="shared" si="13"/>
        <v/>
      </c>
      <c r="I211" s="3" t="str">
        <f>IF(H211="","",COUNTIF($H$2:H211,H211))</f>
        <v/>
      </c>
      <c r="J211" s="4" t="str">
        <f>IF('Support - Unit List'!A211="","",'Support - Unit List'!A211&amp;'Support - Unit List'!B211&amp;'Support - Unit List'!C211&amp;" - "&amp;PROPER('Support - Unit List'!D211))</f>
        <v>0962002 - Cass County Fire District #1</v>
      </c>
    </row>
    <row r="212" spans="8:10" x14ac:dyDescent="0.35">
      <c r="H212" s="3" t="str">
        <f t="shared" si="13"/>
        <v/>
      </c>
      <c r="I212" s="3" t="str">
        <f>IF(H212="","",COUNTIF($H$2:H212,H212))</f>
        <v/>
      </c>
      <c r="J212" s="4" t="str">
        <f>IF('Support - Unit List'!A212="","",'Support - Unit List'!A212&amp;'Support - Unit List'!B212&amp;'Support - Unit List'!C212&amp;" - "&amp;PROPER('Support - Unit List'!D212))</f>
        <v>1010000 - Clark County</v>
      </c>
    </row>
    <row r="213" spans="8:10" x14ac:dyDescent="0.35">
      <c r="H213" s="3" t="str">
        <f t="shared" si="13"/>
        <v/>
      </c>
      <c r="I213" s="3" t="str">
        <f>IF(H213="","",COUNTIF($H$2:H213,H213))</f>
        <v/>
      </c>
      <c r="J213" s="4" t="str">
        <f>IF('Support - Unit List'!A213="","",'Support - Unit List'!A213&amp;'Support - Unit List'!B213&amp;'Support - Unit List'!C213&amp;" - "&amp;PROPER('Support - Unit List'!D213))</f>
        <v>1020001 - Bethlehem Township</v>
      </c>
    </row>
    <row r="214" spans="8:10" x14ac:dyDescent="0.35">
      <c r="H214" s="3" t="str">
        <f t="shared" si="13"/>
        <v/>
      </c>
      <c r="I214" s="3" t="str">
        <f>IF(H214="","",COUNTIF($H$2:H214,H214))</f>
        <v/>
      </c>
      <c r="J214" s="4" t="str">
        <f>IF('Support - Unit List'!A214="","",'Support - Unit List'!A214&amp;'Support - Unit List'!B214&amp;'Support - Unit List'!C214&amp;" - "&amp;PROPER('Support - Unit List'!D214))</f>
        <v>1020002 - Carr Township</v>
      </c>
    </row>
    <row r="215" spans="8:10" x14ac:dyDescent="0.35">
      <c r="H215" s="3" t="str">
        <f t="shared" si="13"/>
        <v/>
      </c>
      <c r="I215" s="3" t="str">
        <f>IF(H215="","",COUNTIF($H$2:H215,H215))</f>
        <v/>
      </c>
      <c r="J215" s="4" t="str">
        <f>IF('Support - Unit List'!A215="","",'Support - Unit List'!A215&amp;'Support - Unit List'!B215&amp;'Support - Unit List'!C215&amp;" - "&amp;PROPER('Support - Unit List'!D215))</f>
        <v>1020003 - Charlestown Township</v>
      </c>
    </row>
    <row r="216" spans="8:10" x14ac:dyDescent="0.35">
      <c r="H216" s="3" t="str">
        <f t="shared" si="13"/>
        <v/>
      </c>
      <c r="I216" s="3" t="str">
        <f>IF(H216="","",COUNTIF($H$2:H216,H216))</f>
        <v/>
      </c>
      <c r="J216" s="4" t="str">
        <f>IF('Support - Unit List'!A216="","",'Support - Unit List'!A216&amp;'Support - Unit List'!B216&amp;'Support - Unit List'!C216&amp;" - "&amp;PROPER('Support - Unit List'!D216))</f>
        <v>1020004 - Jeffersonville Township</v>
      </c>
    </row>
    <row r="217" spans="8:10" x14ac:dyDescent="0.35">
      <c r="H217" s="3" t="str">
        <f t="shared" si="13"/>
        <v/>
      </c>
      <c r="I217" s="3" t="str">
        <f>IF(H217="","",COUNTIF($H$2:H217,H217))</f>
        <v/>
      </c>
      <c r="J217" s="4" t="str">
        <f>IF('Support - Unit List'!A217="","",'Support - Unit List'!A217&amp;'Support - Unit List'!B217&amp;'Support - Unit List'!C217&amp;" - "&amp;PROPER('Support - Unit List'!D217))</f>
        <v>1020005 - Monroe Township</v>
      </c>
    </row>
    <row r="218" spans="8:10" x14ac:dyDescent="0.35">
      <c r="H218" s="3" t="str">
        <f t="shared" si="13"/>
        <v/>
      </c>
      <c r="I218" s="3" t="str">
        <f>IF(H218="","",COUNTIF($H$2:H218,H218))</f>
        <v/>
      </c>
      <c r="J218" s="4" t="str">
        <f>IF('Support - Unit List'!A218="","",'Support - Unit List'!A218&amp;'Support - Unit List'!B218&amp;'Support - Unit List'!C218&amp;" - "&amp;PROPER('Support - Unit List'!D218))</f>
        <v>1020006 - Oregon Township</v>
      </c>
    </row>
    <row r="219" spans="8:10" x14ac:dyDescent="0.35">
      <c r="H219" s="3" t="str">
        <f t="shared" si="13"/>
        <v/>
      </c>
      <c r="I219" s="3" t="str">
        <f>IF(H219="","",COUNTIF($H$2:H219,H219))</f>
        <v/>
      </c>
      <c r="J219" s="4" t="str">
        <f>IF('Support - Unit List'!A219="","",'Support - Unit List'!A219&amp;'Support - Unit List'!B219&amp;'Support - Unit List'!C219&amp;" - "&amp;PROPER('Support - Unit List'!D219))</f>
        <v>1020007 - Owen Township</v>
      </c>
    </row>
    <row r="220" spans="8:10" x14ac:dyDescent="0.35">
      <c r="H220" s="3" t="str">
        <f t="shared" si="13"/>
        <v/>
      </c>
      <c r="I220" s="3" t="str">
        <f>IF(H220="","",COUNTIF($H$2:H220,H220))</f>
        <v/>
      </c>
      <c r="J220" s="4" t="str">
        <f>IF('Support - Unit List'!A220="","",'Support - Unit List'!A220&amp;'Support - Unit List'!B220&amp;'Support - Unit List'!C220&amp;" - "&amp;PROPER('Support - Unit List'!D220))</f>
        <v>1020008 - Silver Creek Township</v>
      </c>
    </row>
    <row r="221" spans="8:10" x14ac:dyDescent="0.35">
      <c r="H221" s="3" t="str">
        <f t="shared" si="13"/>
        <v/>
      </c>
      <c r="I221" s="3" t="str">
        <f>IF(H221="","",COUNTIF($H$2:H221,H221))</f>
        <v/>
      </c>
      <c r="J221" s="4" t="str">
        <f>IF('Support - Unit List'!A221="","",'Support - Unit List'!A221&amp;'Support - Unit List'!B221&amp;'Support - Unit List'!C221&amp;" - "&amp;PROPER('Support - Unit List'!D221))</f>
        <v>1020009 - Union Township</v>
      </c>
    </row>
    <row r="222" spans="8:10" x14ac:dyDescent="0.35">
      <c r="H222" s="3" t="str">
        <f t="shared" si="13"/>
        <v/>
      </c>
      <c r="I222" s="3" t="str">
        <f>IF(H222="","",COUNTIF($H$2:H222,H222))</f>
        <v/>
      </c>
      <c r="J222" s="4" t="str">
        <f>IF('Support - Unit List'!A222="","",'Support - Unit List'!A222&amp;'Support - Unit List'!B222&amp;'Support - Unit List'!C222&amp;" - "&amp;PROPER('Support - Unit List'!D222))</f>
        <v>1020010 - Utica Township</v>
      </c>
    </row>
    <row r="223" spans="8:10" x14ac:dyDescent="0.35">
      <c r="H223" s="3" t="str">
        <f t="shared" si="13"/>
        <v/>
      </c>
      <c r="I223" s="3" t="str">
        <f>IF(H223="","",COUNTIF($H$2:H223,H223))</f>
        <v/>
      </c>
      <c r="J223" s="4" t="str">
        <f>IF('Support - Unit List'!A223="","",'Support - Unit List'!A223&amp;'Support - Unit List'!B223&amp;'Support - Unit List'!C223&amp;" - "&amp;PROPER('Support - Unit List'!D223))</f>
        <v>1020011 - Washington Township</v>
      </c>
    </row>
    <row r="224" spans="8:10" x14ac:dyDescent="0.35">
      <c r="H224" s="3" t="str">
        <f t="shared" si="13"/>
        <v/>
      </c>
      <c r="I224" s="3" t="str">
        <f>IF(H224="","",COUNTIF($H$2:H224,H224))</f>
        <v/>
      </c>
      <c r="J224" s="4" t="str">
        <f>IF('Support - Unit List'!A224="","",'Support - Unit List'!A224&amp;'Support - Unit List'!B224&amp;'Support - Unit List'!C224&amp;" - "&amp;PROPER('Support - Unit List'!D224))</f>
        <v>1020012 - Wood Township</v>
      </c>
    </row>
    <row r="225" spans="8:10" x14ac:dyDescent="0.35">
      <c r="H225" s="3" t="str">
        <f t="shared" si="13"/>
        <v/>
      </c>
      <c r="I225" s="3" t="str">
        <f>IF(H225="","",COUNTIF($H$2:H225,H225))</f>
        <v/>
      </c>
      <c r="J225" s="4" t="str">
        <f>IF('Support - Unit List'!A225="","",'Support - Unit List'!A225&amp;'Support - Unit List'!B225&amp;'Support - Unit List'!C225&amp;" - "&amp;PROPER('Support - Unit List'!D225))</f>
        <v>1030205 - Jeffersonville Civil City</v>
      </c>
    </row>
    <row r="226" spans="8:10" x14ac:dyDescent="0.35">
      <c r="H226" s="3" t="str">
        <f t="shared" si="13"/>
        <v/>
      </c>
      <c r="I226" s="3" t="str">
        <f>IF(H226="","",COUNTIF($H$2:H226,H226))</f>
        <v/>
      </c>
      <c r="J226" s="4" t="str">
        <f>IF('Support - Unit List'!A226="","",'Support - Unit List'!A226&amp;'Support - Unit List'!B226&amp;'Support - Unit List'!C226&amp;" - "&amp;PROPER('Support - Unit List'!D226))</f>
        <v>1030421 - Charlestown Civil City</v>
      </c>
    </row>
    <row r="227" spans="8:10" x14ac:dyDescent="0.35">
      <c r="H227" s="3" t="str">
        <f t="shared" si="13"/>
        <v/>
      </c>
      <c r="I227" s="3" t="str">
        <f>IF(H227="","",COUNTIF($H$2:H227,H227))</f>
        <v/>
      </c>
      <c r="J227" s="4" t="str">
        <f>IF('Support - Unit List'!A227="","",'Support - Unit List'!A227&amp;'Support - Unit List'!B227&amp;'Support - Unit List'!C227&amp;" - "&amp;PROPER('Support - Unit List'!D227))</f>
        <v>1030500 - Clarksville Civil Town</v>
      </c>
    </row>
    <row r="228" spans="8:10" x14ac:dyDescent="0.35">
      <c r="H228" s="3" t="str">
        <f t="shared" si="13"/>
        <v/>
      </c>
      <c r="I228" s="3" t="str">
        <f>IF(H228="","",COUNTIF($H$2:H228,H228))</f>
        <v/>
      </c>
      <c r="J228" s="4" t="str">
        <f>IF('Support - Unit List'!A228="","",'Support - Unit List'!A228&amp;'Support - Unit List'!B228&amp;'Support - Unit List'!C228&amp;" - "&amp;PROPER('Support - Unit List'!D228))</f>
        <v>1030551 - Town Of Borden</v>
      </c>
    </row>
    <row r="229" spans="8:10" x14ac:dyDescent="0.35">
      <c r="H229" s="3" t="str">
        <f t="shared" si="13"/>
        <v/>
      </c>
      <c r="I229" s="3" t="str">
        <f>IF(H229="","",COUNTIF($H$2:H229,H229))</f>
        <v/>
      </c>
      <c r="J229" s="4" t="str">
        <f>IF('Support - Unit List'!A229="","",'Support - Unit List'!A229&amp;'Support - Unit List'!B229&amp;'Support - Unit List'!C229&amp;" - "&amp;PROPER('Support - Unit List'!D229))</f>
        <v>1030552 - Sellersburg Civil Town</v>
      </c>
    </row>
    <row r="230" spans="8:10" x14ac:dyDescent="0.35">
      <c r="H230" s="3" t="str">
        <f t="shared" si="13"/>
        <v/>
      </c>
      <c r="I230" s="3" t="str">
        <f>IF(H230="","",COUNTIF($H$2:H230,H230))</f>
        <v/>
      </c>
      <c r="J230" s="4" t="str">
        <f>IF('Support - Unit List'!A230="","",'Support - Unit List'!A230&amp;'Support - Unit List'!B230&amp;'Support - Unit List'!C230&amp;" - "&amp;PROPER('Support - Unit List'!D230))</f>
        <v>1030962 - Utica Civil Town</v>
      </c>
    </row>
    <row r="231" spans="8:10" x14ac:dyDescent="0.35">
      <c r="H231" s="3" t="str">
        <f t="shared" si="13"/>
        <v/>
      </c>
      <c r="I231" s="3" t="str">
        <f>IF(H231="","",COUNTIF($H$2:H231,H231))</f>
        <v/>
      </c>
      <c r="J231" s="4" t="str">
        <f>IF('Support - Unit List'!A231="","",'Support - Unit List'!A231&amp;'Support - Unit List'!B231&amp;'Support - Unit List'!C231&amp;" - "&amp;PROPER('Support - Unit List'!D231))</f>
        <v>1040935 - Borden-Henryville School Corporation</v>
      </c>
    </row>
    <row r="232" spans="8:10" x14ac:dyDescent="0.35">
      <c r="H232" s="3" t="str">
        <f t="shared" si="13"/>
        <v/>
      </c>
      <c r="I232" s="3" t="str">
        <f>IF(H232="","",COUNTIF($H$2:H232,H232))</f>
        <v/>
      </c>
      <c r="J232" s="4" t="str">
        <f>IF('Support - Unit List'!A232="","",'Support - Unit List'!A232&amp;'Support - Unit List'!B232&amp;'Support - Unit List'!C232&amp;" - "&amp;PROPER('Support - Unit List'!D232))</f>
        <v>1040945 - Silver Creek School Corporation</v>
      </c>
    </row>
    <row r="233" spans="8:10" x14ac:dyDescent="0.35">
      <c r="H233" s="3" t="str">
        <f t="shared" si="13"/>
        <v/>
      </c>
      <c r="I233" s="3" t="str">
        <f>IF(H233="","",COUNTIF($H$2:H233,H233))</f>
        <v/>
      </c>
      <c r="J233" s="4" t="str">
        <f>IF('Support - Unit List'!A233="","",'Support - Unit List'!A233&amp;'Support - Unit List'!B233&amp;'Support - Unit List'!C233&amp;" - "&amp;PROPER('Support - Unit List'!D233))</f>
        <v>1041000 - Clarksville Community School Corporation</v>
      </c>
    </row>
    <row r="234" spans="8:10" x14ac:dyDescent="0.35">
      <c r="H234" s="3" t="str">
        <f t="shared" si="13"/>
        <v/>
      </c>
      <c r="I234" s="3" t="str">
        <f>IF(H234="","",COUNTIF($H$2:H234,H234))</f>
        <v/>
      </c>
      <c r="J234" s="4" t="str">
        <f>IF('Support - Unit List'!A234="","",'Support - Unit List'!A234&amp;'Support - Unit List'!B234&amp;'Support - Unit List'!C234&amp;" - "&amp;PROPER('Support - Unit List'!D234))</f>
        <v>1041010 - Greater Clark County School Corporation</v>
      </c>
    </row>
    <row r="235" spans="8:10" x14ac:dyDescent="0.35">
      <c r="H235" s="3" t="str">
        <f t="shared" si="13"/>
        <v/>
      </c>
      <c r="I235" s="3" t="str">
        <f>IF(H235="","",COUNTIF($H$2:H235,H235))</f>
        <v/>
      </c>
      <c r="J235" s="4" t="str">
        <f>IF('Support - Unit List'!A235="","",'Support - Unit List'!A235&amp;'Support - Unit List'!B235&amp;'Support - Unit List'!C235&amp;" - "&amp;PROPER('Support - Unit List'!D235))</f>
        <v>1050025 - Jeffersonville Township Public Library</v>
      </c>
    </row>
    <row r="236" spans="8:10" x14ac:dyDescent="0.35">
      <c r="H236" s="3" t="str">
        <f t="shared" si="13"/>
        <v/>
      </c>
      <c r="I236" s="3" t="str">
        <f>IF(H236="","",COUNTIF($H$2:H236,H236))</f>
        <v/>
      </c>
      <c r="J236" s="4" t="str">
        <f>IF('Support - Unit List'!A236="","",'Support - Unit List'!A236&amp;'Support - Unit List'!B236&amp;'Support - Unit List'!C236&amp;" - "&amp;PROPER('Support - Unit List'!D236))</f>
        <v>1050287 - Charlestown-Clark County Contractual Library</v>
      </c>
    </row>
    <row r="237" spans="8:10" x14ac:dyDescent="0.35">
      <c r="H237" s="3" t="str">
        <f t="shared" si="13"/>
        <v/>
      </c>
      <c r="I237" s="3" t="str">
        <f>IF(H237="","",COUNTIF($H$2:H237,H237))</f>
        <v/>
      </c>
      <c r="J237" s="4" t="str">
        <f>IF('Support - Unit List'!A237="","",'Support - Unit List'!A237&amp;'Support - Unit List'!B237&amp;'Support - Unit List'!C237&amp;" - "&amp;PROPER('Support - Unit List'!D237))</f>
        <v>1060802 - Jeffersonville Flood Control</v>
      </c>
    </row>
    <row r="238" spans="8:10" x14ac:dyDescent="0.35">
      <c r="H238" s="3" t="str">
        <f t="shared" si="13"/>
        <v/>
      </c>
      <c r="I238" s="3" t="str">
        <f>IF(H238="","",COUNTIF($H$2:H238,H238))</f>
        <v/>
      </c>
      <c r="J238" s="4" t="str">
        <f>IF('Support - Unit List'!A238="","",'Support - Unit List'!A238&amp;'Support - Unit List'!B238&amp;'Support - Unit List'!C238&amp;" - "&amp;PROPER('Support - Unit List'!D238))</f>
        <v>1060962 - Charlestown Fire</v>
      </c>
    </row>
    <row r="239" spans="8:10" x14ac:dyDescent="0.35">
      <c r="H239" s="3" t="str">
        <f t="shared" si="13"/>
        <v/>
      </c>
      <c r="I239" s="3" t="str">
        <f>IF(H239="","",COUNTIF($H$2:H239,H239))</f>
        <v/>
      </c>
      <c r="J239" s="4" t="str">
        <f>IF('Support - Unit List'!A239="","",'Support - Unit List'!A239&amp;'Support - Unit List'!B239&amp;'Support - Unit List'!C239&amp;" - "&amp;PROPER('Support - Unit List'!D239))</f>
        <v>1060967 - Tri-Township Fire Protection District</v>
      </c>
    </row>
    <row r="240" spans="8:10" x14ac:dyDescent="0.35">
      <c r="H240" s="3" t="str">
        <f t="shared" si="13"/>
        <v/>
      </c>
      <c r="I240" s="3" t="str">
        <f>IF(H240="","",COUNTIF($H$2:H240,H240))</f>
        <v/>
      </c>
      <c r="J240" s="4" t="str">
        <f>IF('Support - Unit List'!A240="","",'Support - Unit List'!A240&amp;'Support - Unit List'!B240&amp;'Support - Unit List'!C240&amp;" - "&amp;PROPER('Support - Unit List'!D240))</f>
        <v>1060971 - Monroe Township Fire Protection</v>
      </c>
    </row>
    <row r="241" spans="8:10" x14ac:dyDescent="0.35">
      <c r="H241" s="3" t="str">
        <f t="shared" si="13"/>
        <v/>
      </c>
      <c r="I241" s="3" t="str">
        <f>IF(H241="","",COUNTIF($H$2:H241,H241))</f>
        <v/>
      </c>
      <c r="J241" s="4" t="str">
        <f>IF('Support - Unit List'!A241="","",'Support - Unit List'!A241&amp;'Support - Unit List'!B241&amp;'Support - Unit List'!C241&amp;" - "&amp;PROPER('Support - Unit List'!D241))</f>
        <v>1060972 - Utica Township Fire District</v>
      </c>
    </row>
    <row r="242" spans="8:10" x14ac:dyDescent="0.35">
      <c r="H242" s="3" t="str">
        <f t="shared" si="13"/>
        <v/>
      </c>
      <c r="I242" s="3" t="str">
        <f>IF(H242="","",COUNTIF($H$2:H242,H242))</f>
        <v/>
      </c>
      <c r="J242" s="4" t="str">
        <f>IF('Support - Unit List'!A242="","",'Support - Unit List'!A242&amp;'Support - Unit List'!B242&amp;'Support - Unit List'!C242&amp;" - "&amp;PROPER('Support - Unit List'!D242))</f>
        <v>1060997 - New Washington Fire Protection District</v>
      </c>
    </row>
    <row r="243" spans="8:10" x14ac:dyDescent="0.35">
      <c r="H243" s="3" t="str">
        <f t="shared" si="13"/>
        <v/>
      </c>
      <c r="I243" s="3" t="str">
        <f>IF(H243="","",COUNTIF($H$2:H243,H243))</f>
        <v/>
      </c>
      <c r="J243" s="4" t="str">
        <f>IF('Support - Unit List'!A243="","",'Support - Unit List'!A243&amp;'Support - Unit List'!B243&amp;'Support - Unit List'!C243&amp;" - "&amp;PROPER('Support - Unit List'!D243))</f>
        <v>1061043 - Clark County Solid Waste Management District</v>
      </c>
    </row>
    <row r="244" spans="8:10" x14ac:dyDescent="0.35">
      <c r="H244" s="3" t="str">
        <f t="shared" si="13"/>
        <v/>
      </c>
      <c r="I244" s="3" t="str">
        <f>IF(H244="","",COUNTIF($H$2:H244,H244))</f>
        <v/>
      </c>
      <c r="J244" s="4" t="str">
        <f>IF('Support - Unit List'!A244="","",'Support - Unit List'!A244&amp;'Support - Unit List'!B244&amp;'Support - Unit List'!C244&amp;" - "&amp;PROPER('Support - Unit List'!D244))</f>
        <v>1110000 - Clay County</v>
      </c>
    </row>
    <row r="245" spans="8:10" x14ac:dyDescent="0.35">
      <c r="H245" s="3" t="str">
        <f t="shared" si="13"/>
        <v/>
      </c>
      <c r="I245" s="3" t="str">
        <f>IF(H245="","",COUNTIF($H$2:H245,H245))</f>
        <v/>
      </c>
      <c r="J245" s="4" t="str">
        <f>IF('Support - Unit List'!A245="","",'Support - Unit List'!A245&amp;'Support - Unit List'!B245&amp;'Support - Unit List'!C245&amp;" - "&amp;PROPER('Support - Unit List'!D245))</f>
        <v>1120001 - Brazil Township</v>
      </c>
    </row>
    <row r="246" spans="8:10" x14ac:dyDescent="0.35">
      <c r="H246" s="3" t="str">
        <f t="shared" si="13"/>
        <v/>
      </c>
      <c r="I246" s="3" t="str">
        <f>IF(H246="","",COUNTIF($H$2:H246,H246))</f>
        <v/>
      </c>
      <c r="J246" s="4" t="str">
        <f>IF('Support - Unit List'!A246="","",'Support - Unit List'!A246&amp;'Support - Unit List'!B246&amp;'Support - Unit List'!C246&amp;" - "&amp;PROPER('Support - Unit List'!D246))</f>
        <v>1120002 - Cass Township</v>
      </c>
    </row>
    <row r="247" spans="8:10" x14ac:dyDescent="0.35">
      <c r="H247" s="3" t="str">
        <f t="shared" si="13"/>
        <v/>
      </c>
      <c r="I247" s="3" t="str">
        <f>IF(H247="","",COUNTIF($H$2:H247,H247))</f>
        <v/>
      </c>
      <c r="J247" s="4" t="str">
        <f>IF('Support - Unit List'!A247="","",'Support - Unit List'!A247&amp;'Support - Unit List'!B247&amp;'Support - Unit List'!C247&amp;" - "&amp;PROPER('Support - Unit List'!D247))</f>
        <v>1120003 - Dick Johnson Township</v>
      </c>
    </row>
    <row r="248" spans="8:10" x14ac:dyDescent="0.35">
      <c r="H248" s="3" t="str">
        <f t="shared" si="13"/>
        <v/>
      </c>
      <c r="I248" s="3" t="str">
        <f>IF(H248="","",COUNTIF($H$2:H248,H248))</f>
        <v/>
      </c>
      <c r="J248" s="4" t="str">
        <f>IF('Support - Unit List'!A248="","",'Support - Unit List'!A248&amp;'Support - Unit List'!B248&amp;'Support - Unit List'!C248&amp;" - "&amp;PROPER('Support - Unit List'!D248))</f>
        <v>1120004 - Harrison Township</v>
      </c>
    </row>
    <row r="249" spans="8:10" x14ac:dyDescent="0.35">
      <c r="H249" s="3" t="str">
        <f t="shared" si="13"/>
        <v/>
      </c>
      <c r="I249" s="3" t="str">
        <f>IF(H249="","",COUNTIF($H$2:H249,H249))</f>
        <v/>
      </c>
      <c r="J249" s="4" t="str">
        <f>IF('Support - Unit List'!A249="","",'Support - Unit List'!A249&amp;'Support - Unit List'!B249&amp;'Support - Unit List'!C249&amp;" - "&amp;PROPER('Support - Unit List'!D249))</f>
        <v>1120005 - Jackson Township</v>
      </c>
    </row>
    <row r="250" spans="8:10" x14ac:dyDescent="0.35">
      <c r="H250" s="3" t="str">
        <f t="shared" si="13"/>
        <v/>
      </c>
      <c r="I250" s="3" t="str">
        <f>IF(H250="","",COUNTIF($H$2:H250,H250))</f>
        <v/>
      </c>
      <c r="J250" s="4" t="str">
        <f>IF('Support - Unit List'!A250="","",'Support - Unit List'!A250&amp;'Support - Unit List'!B250&amp;'Support - Unit List'!C250&amp;" - "&amp;PROPER('Support - Unit List'!D250))</f>
        <v>1120006 - Lewis Township</v>
      </c>
    </row>
    <row r="251" spans="8:10" x14ac:dyDescent="0.35">
      <c r="H251" s="3" t="str">
        <f t="shared" si="13"/>
        <v/>
      </c>
      <c r="I251" s="3" t="str">
        <f>IF(H251="","",COUNTIF($H$2:H251,H251))</f>
        <v/>
      </c>
      <c r="J251" s="4" t="str">
        <f>IF('Support - Unit List'!A251="","",'Support - Unit List'!A251&amp;'Support - Unit List'!B251&amp;'Support - Unit List'!C251&amp;" - "&amp;PROPER('Support - Unit List'!D251))</f>
        <v>1120007 - Perry Township</v>
      </c>
    </row>
    <row r="252" spans="8:10" x14ac:dyDescent="0.35">
      <c r="H252" s="3" t="str">
        <f t="shared" si="13"/>
        <v/>
      </c>
      <c r="I252" s="3" t="str">
        <f>IF(H252="","",COUNTIF($H$2:H252,H252))</f>
        <v/>
      </c>
      <c r="J252" s="4" t="str">
        <f>IF('Support - Unit List'!A252="","",'Support - Unit List'!A252&amp;'Support - Unit List'!B252&amp;'Support - Unit List'!C252&amp;" - "&amp;PROPER('Support - Unit List'!D252))</f>
        <v>1120008 - Posey Township</v>
      </c>
    </row>
    <row r="253" spans="8:10" x14ac:dyDescent="0.35">
      <c r="H253" s="3" t="str">
        <f t="shared" si="13"/>
        <v/>
      </c>
      <c r="I253" s="3" t="str">
        <f>IF(H253="","",COUNTIF($H$2:H253,H253))</f>
        <v/>
      </c>
      <c r="J253" s="4" t="str">
        <f>IF('Support - Unit List'!A253="","",'Support - Unit List'!A253&amp;'Support - Unit List'!B253&amp;'Support - Unit List'!C253&amp;" - "&amp;PROPER('Support - Unit List'!D253))</f>
        <v>1120009 - Sugar Ridge Township</v>
      </c>
    </row>
    <row r="254" spans="8:10" x14ac:dyDescent="0.35">
      <c r="H254" s="3" t="str">
        <f t="shared" si="13"/>
        <v/>
      </c>
      <c r="I254" s="3" t="str">
        <f>IF(H254="","",COUNTIF($H$2:H254,H254))</f>
        <v/>
      </c>
      <c r="J254" s="4" t="str">
        <f>IF('Support - Unit List'!A254="","",'Support - Unit List'!A254&amp;'Support - Unit List'!B254&amp;'Support - Unit List'!C254&amp;" - "&amp;PROPER('Support - Unit List'!D254))</f>
        <v>1120010 - Van Buren Township</v>
      </c>
    </row>
    <row r="255" spans="8:10" x14ac:dyDescent="0.35">
      <c r="H255" s="3" t="str">
        <f t="shared" si="13"/>
        <v/>
      </c>
      <c r="I255" s="3" t="str">
        <f>IF(H255="","",COUNTIF($H$2:H255,H255))</f>
        <v/>
      </c>
      <c r="J255" s="4" t="str">
        <f>IF('Support - Unit List'!A255="","",'Support - Unit List'!A255&amp;'Support - Unit List'!B255&amp;'Support - Unit List'!C255&amp;" - "&amp;PROPER('Support - Unit List'!D255))</f>
        <v>1120011 - Washington Township</v>
      </c>
    </row>
    <row r="256" spans="8:10" x14ac:dyDescent="0.35">
      <c r="H256" s="3" t="str">
        <f t="shared" si="13"/>
        <v/>
      </c>
      <c r="I256" s="3" t="str">
        <f>IF(H256="","",COUNTIF($H$2:H256,H256))</f>
        <v/>
      </c>
      <c r="J256" s="4" t="str">
        <f>IF('Support - Unit List'!A256="","",'Support - Unit List'!A256&amp;'Support - Unit List'!B256&amp;'Support - Unit List'!C256&amp;" - "&amp;PROPER('Support - Unit List'!D256))</f>
        <v>1130410 - Brazil Civil City</v>
      </c>
    </row>
    <row r="257" spans="8:10" x14ac:dyDescent="0.35">
      <c r="H257" s="3" t="str">
        <f t="shared" si="13"/>
        <v/>
      </c>
      <c r="I257" s="3" t="str">
        <f>IF(H257="","",COUNTIF($H$2:H257,H257))</f>
        <v/>
      </c>
      <c r="J257" s="4" t="str">
        <f>IF('Support - Unit List'!A257="","",'Support - Unit List'!A257&amp;'Support - Unit List'!B257&amp;'Support - Unit List'!C257&amp;" - "&amp;PROPER('Support - Unit List'!D257))</f>
        <v>1130553 - Carbon Civil Town</v>
      </c>
    </row>
    <row r="258" spans="8:10" x14ac:dyDescent="0.35">
      <c r="H258" s="3" t="str">
        <f t="shared" si="13"/>
        <v/>
      </c>
      <c r="I258" s="3" t="str">
        <f>IF(H258="","",COUNTIF($H$2:H258,H258))</f>
        <v/>
      </c>
      <c r="J258" s="4" t="str">
        <f>IF('Support - Unit List'!A258="","",'Support - Unit List'!A258&amp;'Support - Unit List'!B258&amp;'Support - Unit List'!C258&amp;" - "&amp;PROPER('Support - Unit List'!D258))</f>
        <v>1130554 - Center Point Civil Town</v>
      </c>
    </row>
    <row r="259" spans="8:10" x14ac:dyDescent="0.35">
      <c r="H259" s="3" t="str">
        <f t="shared" ref="H259:H322" si="14">IF(LEFT(J259,2)=$B$3,"X","")</f>
        <v/>
      </c>
      <c r="I259" s="3" t="str">
        <f>IF(H259="","",COUNTIF($H$2:H259,H259))</f>
        <v/>
      </c>
      <c r="J259" s="4" t="str">
        <f>IF('Support - Unit List'!A259="","",'Support - Unit List'!A259&amp;'Support - Unit List'!B259&amp;'Support - Unit List'!C259&amp;" - "&amp;PROPER('Support - Unit List'!D259))</f>
        <v>1130555 - Clay City Civil Town</v>
      </c>
    </row>
    <row r="260" spans="8:10" x14ac:dyDescent="0.35">
      <c r="H260" s="3" t="str">
        <f t="shared" si="14"/>
        <v/>
      </c>
      <c r="I260" s="3" t="str">
        <f>IF(H260="","",COUNTIF($H$2:H260,H260))</f>
        <v/>
      </c>
      <c r="J260" s="4" t="str">
        <f>IF('Support - Unit List'!A260="","",'Support - Unit List'!A260&amp;'Support - Unit List'!B260&amp;'Support - Unit List'!C260&amp;" - "&amp;PROPER('Support - Unit List'!D260))</f>
        <v>1130556 - Knightsville Civil Town</v>
      </c>
    </row>
    <row r="261" spans="8:10" x14ac:dyDescent="0.35">
      <c r="H261" s="3" t="str">
        <f t="shared" si="14"/>
        <v/>
      </c>
      <c r="I261" s="3" t="str">
        <f>IF(H261="","",COUNTIF($H$2:H261,H261))</f>
        <v/>
      </c>
      <c r="J261" s="4" t="str">
        <f>IF('Support - Unit List'!A261="","",'Support - Unit List'!A261&amp;'Support - Unit List'!B261&amp;'Support - Unit List'!C261&amp;" - "&amp;PROPER('Support - Unit List'!D261))</f>
        <v>1130557 - Staunton Civil Town</v>
      </c>
    </row>
    <row r="262" spans="8:10" x14ac:dyDescent="0.35">
      <c r="H262" s="3" t="str">
        <f t="shared" si="14"/>
        <v/>
      </c>
      <c r="I262" s="3" t="str">
        <f>IF(H262="","",COUNTIF($H$2:H262,H262))</f>
        <v/>
      </c>
      <c r="J262" s="4" t="str">
        <f>IF('Support - Unit List'!A262="","",'Support - Unit List'!A262&amp;'Support - Unit List'!B262&amp;'Support - Unit List'!C262&amp;" - "&amp;PROPER('Support - Unit List'!D262))</f>
        <v>1130558 - Harmony Civil Town</v>
      </c>
    </row>
    <row r="263" spans="8:10" x14ac:dyDescent="0.35">
      <c r="H263" s="3" t="str">
        <f t="shared" si="14"/>
        <v/>
      </c>
      <c r="I263" s="3" t="str">
        <f>IF(H263="","",COUNTIF($H$2:H263,H263))</f>
        <v/>
      </c>
      <c r="J263" s="4" t="str">
        <f>IF('Support - Unit List'!A263="","",'Support - Unit List'!A263&amp;'Support - Unit List'!B263&amp;'Support - Unit List'!C263&amp;" - "&amp;PROPER('Support - Unit List'!D263))</f>
        <v>1141125 - Clay Community School Corporation</v>
      </c>
    </row>
    <row r="264" spans="8:10" x14ac:dyDescent="0.35">
      <c r="H264" s="3" t="str">
        <f t="shared" si="14"/>
        <v/>
      </c>
      <c r="I264" s="3" t="str">
        <f>IF(H264="","",COUNTIF($H$2:H264,H264))</f>
        <v/>
      </c>
      <c r="J264" s="4" t="str">
        <f>IF('Support - Unit List'!A264="","",'Support - Unit List'!A264&amp;'Support - Unit List'!B264&amp;'Support - Unit List'!C264&amp;" - "&amp;PROPER('Support - Unit List'!D264))</f>
        <v>1142960 - M.S.D. Shakamak School Corporation</v>
      </c>
    </row>
    <row r="265" spans="8:10" x14ac:dyDescent="0.35">
      <c r="H265" s="3" t="str">
        <f t="shared" si="14"/>
        <v/>
      </c>
      <c r="I265" s="3" t="str">
        <f>IF(H265="","",COUNTIF($H$2:H265,H265))</f>
        <v/>
      </c>
      <c r="J265" s="4" t="str">
        <f>IF('Support - Unit List'!A265="","",'Support - Unit List'!A265&amp;'Support - Unit List'!B265&amp;'Support - Unit List'!C265&amp;" - "&amp;PROPER('Support - Unit List'!D265))</f>
        <v>1150026 - Brazil Public Library</v>
      </c>
    </row>
    <row r="266" spans="8:10" x14ac:dyDescent="0.35">
      <c r="H266" s="3" t="str">
        <f t="shared" si="14"/>
        <v/>
      </c>
      <c r="I266" s="3" t="str">
        <f>IF(H266="","",COUNTIF($H$2:H266,H266))</f>
        <v/>
      </c>
      <c r="J266" s="4" t="str">
        <f>IF('Support - Unit List'!A266="","",'Support - Unit List'!A266&amp;'Support - Unit List'!B266&amp;'Support - Unit List'!C266&amp;" - "&amp;PROPER('Support - Unit List'!D266))</f>
        <v>1160331 - Lewis Township Fire Protection District</v>
      </c>
    </row>
    <row r="267" spans="8:10" x14ac:dyDescent="0.35">
      <c r="H267" s="3" t="str">
        <f t="shared" si="14"/>
        <v/>
      </c>
      <c r="I267" s="3" t="str">
        <f>IF(H267="","",COUNTIF($H$2:H267,H267))</f>
        <v/>
      </c>
      <c r="J267" s="4" t="str">
        <f>IF('Support - Unit List'!A267="","",'Support - Unit List'!A267&amp;'Support - Unit List'!B267&amp;'Support - Unit List'!C267&amp;" - "&amp;PROPER('Support - Unit List'!D267))</f>
        <v>1160333 - Clay-Owen Solid Waste Management District</v>
      </c>
    </row>
    <row r="268" spans="8:10" x14ac:dyDescent="0.35">
      <c r="H268" s="3" t="str">
        <f t="shared" si="14"/>
        <v/>
      </c>
      <c r="I268" s="3" t="str">
        <f>IF(H268="","",COUNTIF($H$2:H268,H268))</f>
        <v/>
      </c>
      <c r="J268" s="4" t="str">
        <f>IF('Support - Unit List'!A268="","",'Support - Unit List'!A268&amp;'Support - Unit List'!B268&amp;'Support - Unit List'!C268&amp;" - "&amp;PROPER('Support - Unit List'!D268))</f>
        <v>1160338 - Van Buren Fire Protection District</v>
      </c>
    </row>
    <row r="269" spans="8:10" x14ac:dyDescent="0.35">
      <c r="H269" s="3" t="str">
        <f t="shared" si="14"/>
        <v/>
      </c>
      <c r="I269" s="3" t="str">
        <f>IF(H269="","",COUNTIF($H$2:H269,H269))</f>
        <v/>
      </c>
      <c r="J269" s="4" t="str">
        <f>IF('Support - Unit List'!A269="","",'Support - Unit List'!A269&amp;'Support - Unit List'!B269&amp;'Support - Unit List'!C269&amp;" - "&amp;PROPER('Support - Unit List'!D269))</f>
        <v>1160342 - Posey Township Fire Protection District</v>
      </c>
    </row>
    <row r="270" spans="8:10" x14ac:dyDescent="0.35">
      <c r="H270" s="3" t="str">
        <f t="shared" si="14"/>
        <v/>
      </c>
      <c r="I270" s="3" t="str">
        <f>IF(H270="","",COUNTIF($H$2:H270,H270))</f>
        <v/>
      </c>
      <c r="J270" s="4" t="str">
        <f>IF('Support - Unit List'!A270="","",'Support - Unit List'!A270&amp;'Support - Unit List'!B270&amp;'Support - Unit List'!C270&amp;" - "&amp;PROPER('Support - Unit List'!D270))</f>
        <v>1210000 - Clinton County</v>
      </c>
    </row>
    <row r="271" spans="8:10" x14ac:dyDescent="0.35">
      <c r="H271" s="3" t="str">
        <f t="shared" si="14"/>
        <v/>
      </c>
      <c r="I271" s="3" t="str">
        <f>IF(H271="","",COUNTIF($H$2:H271,H271))</f>
        <v/>
      </c>
      <c r="J271" s="4" t="str">
        <f>IF('Support - Unit List'!A271="","",'Support - Unit List'!A271&amp;'Support - Unit List'!B271&amp;'Support - Unit List'!C271&amp;" - "&amp;PROPER('Support - Unit List'!D271))</f>
        <v>1220001 - Center Township</v>
      </c>
    </row>
    <row r="272" spans="8:10" x14ac:dyDescent="0.35">
      <c r="H272" s="3" t="str">
        <f t="shared" si="14"/>
        <v/>
      </c>
      <c r="I272" s="3" t="str">
        <f>IF(H272="","",COUNTIF($H$2:H272,H272))</f>
        <v/>
      </c>
      <c r="J272" s="4" t="str">
        <f>IF('Support - Unit List'!A272="","",'Support - Unit List'!A272&amp;'Support - Unit List'!B272&amp;'Support - Unit List'!C272&amp;" - "&amp;PROPER('Support - Unit List'!D272))</f>
        <v>1220002 - Forest Township</v>
      </c>
    </row>
    <row r="273" spans="8:10" x14ac:dyDescent="0.35">
      <c r="H273" s="3" t="str">
        <f t="shared" si="14"/>
        <v/>
      </c>
      <c r="I273" s="3" t="str">
        <f>IF(H273="","",COUNTIF($H$2:H273,H273))</f>
        <v/>
      </c>
      <c r="J273" s="4" t="str">
        <f>IF('Support - Unit List'!A273="","",'Support - Unit List'!A273&amp;'Support - Unit List'!B273&amp;'Support - Unit List'!C273&amp;" - "&amp;PROPER('Support - Unit List'!D273))</f>
        <v>1220003 - Jackson Township</v>
      </c>
    </row>
    <row r="274" spans="8:10" x14ac:dyDescent="0.35">
      <c r="H274" s="3" t="str">
        <f t="shared" si="14"/>
        <v/>
      </c>
      <c r="I274" s="3" t="str">
        <f>IF(H274="","",COUNTIF($H$2:H274,H274))</f>
        <v/>
      </c>
      <c r="J274" s="4" t="str">
        <f>IF('Support - Unit List'!A274="","",'Support - Unit List'!A274&amp;'Support - Unit List'!B274&amp;'Support - Unit List'!C274&amp;" - "&amp;PROPER('Support - Unit List'!D274))</f>
        <v>1220004 - Johnson Township</v>
      </c>
    </row>
    <row r="275" spans="8:10" x14ac:dyDescent="0.35">
      <c r="H275" s="3" t="str">
        <f t="shared" si="14"/>
        <v/>
      </c>
      <c r="I275" s="3" t="str">
        <f>IF(H275="","",COUNTIF($H$2:H275,H275))</f>
        <v/>
      </c>
      <c r="J275" s="4" t="str">
        <f>IF('Support - Unit List'!A275="","",'Support - Unit List'!A275&amp;'Support - Unit List'!B275&amp;'Support - Unit List'!C275&amp;" - "&amp;PROPER('Support - Unit List'!D275))</f>
        <v>1220005 - Kirklin Township</v>
      </c>
    </row>
    <row r="276" spans="8:10" x14ac:dyDescent="0.35">
      <c r="H276" s="3" t="str">
        <f t="shared" si="14"/>
        <v/>
      </c>
      <c r="I276" s="3" t="str">
        <f>IF(H276="","",COUNTIF($H$2:H276,H276))</f>
        <v/>
      </c>
      <c r="J276" s="4" t="str">
        <f>IF('Support - Unit List'!A276="","",'Support - Unit List'!A276&amp;'Support - Unit List'!B276&amp;'Support - Unit List'!C276&amp;" - "&amp;PROPER('Support - Unit List'!D276))</f>
        <v>1220006 - Madison Township</v>
      </c>
    </row>
    <row r="277" spans="8:10" x14ac:dyDescent="0.35">
      <c r="H277" s="3" t="str">
        <f t="shared" si="14"/>
        <v/>
      </c>
      <c r="I277" s="3" t="str">
        <f>IF(H277="","",COUNTIF($H$2:H277,H277))</f>
        <v/>
      </c>
      <c r="J277" s="4" t="str">
        <f>IF('Support - Unit List'!A277="","",'Support - Unit List'!A277&amp;'Support - Unit List'!B277&amp;'Support - Unit List'!C277&amp;" - "&amp;PROPER('Support - Unit List'!D277))</f>
        <v>1220007 - Michigan Township</v>
      </c>
    </row>
    <row r="278" spans="8:10" x14ac:dyDescent="0.35">
      <c r="H278" s="3" t="str">
        <f t="shared" si="14"/>
        <v/>
      </c>
      <c r="I278" s="3" t="str">
        <f>IF(H278="","",COUNTIF($H$2:H278,H278))</f>
        <v/>
      </c>
      <c r="J278" s="4" t="str">
        <f>IF('Support - Unit List'!A278="","",'Support - Unit List'!A278&amp;'Support - Unit List'!B278&amp;'Support - Unit List'!C278&amp;" - "&amp;PROPER('Support - Unit List'!D278))</f>
        <v>1220008 - Owen Township</v>
      </c>
    </row>
    <row r="279" spans="8:10" x14ac:dyDescent="0.35">
      <c r="H279" s="3" t="str">
        <f t="shared" si="14"/>
        <v/>
      </c>
      <c r="I279" s="3" t="str">
        <f>IF(H279="","",COUNTIF($H$2:H279,H279))</f>
        <v/>
      </c>
      <c r="J279" s="4" t="str">
        <f>IF('Support - Unit List'!A279="","",'Support - Unit List'!A279&amp;'Support - Unit List'!B279&amp;'Support - Unit List'!C279&amp;" - "&amp;PROPER('Support - Unit List'!D279))</f>
        <v>1220009 - Perry Township</v>
      </c>
    </row>
    <row r="280" spans="8:10" x14ac:dyDescent="0.35">
      <c r="H280" s="3" t="str">
        <f t="shared" si="14"/>
        <v/>
      </c>
      <c r="I280" s="3" t="str">
        <f>IF(H280="","",COUNTIF($H$2:H280,H280))</f>
        <v/>
      </c>
      <c r="J280" s="4" t="str">
        <f>IF('Support - Unit List'!A280="","",'Support - Unit List'!A280&amp;'Support - Unit List'!B280&amp;'Support - Unit List'!C280&amp;" - "&amp;PROPER('Support - Unit List'!D280))</f>
        <v>1220010 - Ross Township</v>
      </c>
    </row>
    <row r="281" spans="8:10" x14ac:dyDescent="0.35">
      <c r="H281" s="3" t="str">
        <f t="shared" si="14"/>
        <v/>
      </c>
      <c r="I281" s="3" t="str">
        <f>IF(H281="","",COUNTIF($H$2:H281,H281))</f>
        <v/>
      </c>
      <c r="J281" s="4" t="str">
        <f>IF('Support - Unit List'!A281="","",'Support - Unit List'!A281&amp;'Support - Unit List'!B281&amp;'Support - Unit List'!C281&amp;" - "&amp;PROPER('Support - Unit List'!D281))</f>
        <v>1220011 - Sugar Creek Township</v>
      </c>
    </row>
    <row r="282" spans="8:10" x14ac:dyDescent="0.35">
      <c r="H282" s="3" t="str">
        <f t="shared" si="14"/>
        <v/>
      </c>
      <c r="I282" s="3" t="str">
        <f>IF(H282="","",COUNTIF($H$2:H282,H282))</f>
        <v/>
      </c>
      <c r="J282" s="4" t="str">
        <f>IF('Support - Unit List'!A282="","",'Support - Unit List'!A282&amp;'Support - Unit List'!B282&amp;'Support - Unit List'!C282&amp;" - "&amp;PROPER('Support - Unit List'!D282))</f>
        <v>1220012 - Union Township</v>
      </c>
    </row>
    <row r="283" spans="8:10" x14ac:dyDescent="0.35">
      <c r="H283" s="3" t="str">
        <f t="shared" si="14"/>
        <v/>
      </c>
      <c r="I283" s="3" t="str">
        <f>IF(H283="","",COUNTIF($H$2:H283,H283))</f>
        <v/>
      </c>
      <c r="J283" s="4" t="str">
        <f>IF('Support - Unit List'!A283="","",'Support - Unit List'!A283&amp;'Support - Unit List'!B283&amp;'Support - Unit List'!C283&amp;" - "&amp;PROPER('Support - Unit List'!D283))</f>
        <v>1220013 - Warren Township</v>
      </c>
    </row>
    <row r="284" spans="8:10" x14ac:dyDescent="0.35">
      <c r="H284" s="3" t="str">
        <f t="shared" si="14"/>
        <v/>
      </c>
      <c r="I284" s="3" t="str">
        <f>IF(H284="","",COUNTIF($H$2:H284,H284))</f>
        <v/>
      </c>
      <c r="J284" s="4" t="str">
        <f>IF('Support - Unit List'!A284="","",'Support - Unit List'!A284&amp;'Support - Unit List'!B284&amp;'Support - Unit List'!C284&amp;" - "&amp;PROPER('Support - Unit List'!D284))</f>
        <v>1220014 - Washington Township</v>
      </c>
    </row>
    <row r="285" spans="8:10" x14ac:dyDescent="0.35">
      <c r="H285" s="3" t="str">
        <f t="shared" si="14"/>
        <v/>
      </c>
      <c r="I285" s="3" t="str">
        <f>IF(H285="","",COUNTIF($H$2:H285,H285))</f>
        <v/>
      </c>
      <c r="J285" s="4" t="str">
        <f>IF('Support - Unit List'!A285="","",'Support - Unit List'!A285&amp;'Support - Unit List'!B285&amp;'Support - Unit List'!C285&amp;" - "&amp;PROPER('Support - Unit List'!D285))</f>
        <v>1230309 - Frankfort Civil City</v>
      </c>
    </row>
    <row r="286" spans="8:10" x14ac:dyDescent="0.35">
      <c r="H286" s="3" t="str">
        <f t="shared" si="14"/>
        <v/>
      </c>
      <c r="I286" s="3" t="str">
        <f>IF(H286="","",COUNTIF($H$2:H286,H286))</f>
        <v/>
      </c>
      <c r="J286" s="4" t="str">
        <f>IF('Support - Unit List'!A286="","",'Support - Unit List'!A286&amp;'Support - Unit List'!B286&amp;'Support - Unit List'!C286&amp;" - "&amp;PROPER('Support - Unit List'!D286))</f>
        <v>1230559 - Colfax Civil Town</v>
      </c>
    </row>
    <row r="287" spans="8:10" x14ac:dyDescent="0.35">
      <c r="H287" s="3" t="str">
        <f t="shared" si="14"/>
        <v/>
      </c>
      <c r="I287" s="3" t="str">
        <f>IF(H287="","",COUNTIF($H$2:H287,H287))</f>
        <v/>
      </c>
      <c r="J287" s="4" t="str">
        <f>IF('Support - Unit List'!A287="","",'Support - Unit List'!A287&amp;'Support - Unit List'!B287&amp;'Support - Unit List'!C287&amp;" - "&amp;PROPER('Support - Unit List'!D287))</f>
        <v>1230560 - Kirklin Civil Town</v>
      </c>
    </row>
    <row r="288" spans="8:10" x14ac:dyDescent="0.35">
      <c r="H288" s="3" t="str">
        <f t="shared" si="14"/>
        <v/>
      </c>
      <c r="I288" s="3" t="str">
        <f>IF(H288="","",COUNTIF($H$2:H288,H288))</f>
        <v/>
      </c>
      <c r="J288" s="4" t="str">
        <f>IF('Support - Unit List'!A288="","",'Support - Unit List'!A288&amp;'Support - Unit List'!B288&amp;'Support - Unit List'!C288&amp;" - "&amp;PROPER('Support - Unit List'!D288))</f>
        <v>1230561 - Michigantown Civil Town</v>
      </c>
    </row>
    <row r="289" spans="8:10" x14ac:dyDescent="0.35">
      <c r="H289" s="3" t="str">
        <f t="shared" si="14"/>
        <v/>
      </c>
      <c r="I289" s="3" t="str">
        <f>IF(H289="","",COUNTIF($H$2:H289,H289))</f>
        <v/>
      </c>
      <c r="J289" s="4" t="str">
        <f>IF('Support - Unit List'!A289="","",'Support - Unit List'!A289&amp;'Support - Unit List'!B289&amp;'Support - Unit List'!C289&amp;" - "&amp;PROPER('Support - Unit List'!D289))</f>
        <v>1230562 - Mulberry Civil Town</v>
      </c>
    </row>
    <row r="290" spans="8:10" x14ac:dyDescent="0.35">
      <c r="H290" s="3" t="str">
        <f t="shared" si="14"/>
        <v/>
      </c>
      <c r="I290" s="3" t="str">
        <f>IF(H290="","",COUNTIF($H$2:H290,H290))</f>
        <v/>
      </c>
      <c r="J290" s="4" t="str">
        <f>IF('Support - Unit List'!A290="","",'Support - Unit List'!A290&amp;'Support - Unit List'!B290&amp;'Support - Unit List'!C290&amp;" - "&amp;PROPER('Support - Unit List'!D290))</f>
        <v>1230563 - Rossville Civil Town</v>
      </c>
    </row>
    <row r="291" spans="8:10" x14ac:dyDescent="0.35">
      <c r="H291" s="3" t="str">
        <f t="shared" si="14"/>
        <v/>
      </c>
      <c r="I291" s="3" t="str">
        <f>IF(H291="","",COUNTIF($H$2:H291,H291))</f>
        <v/>
      </c>
      <c r="J291" s="4" t="str">
        <f>IF('Support - Unit List'!A291="","",'Support - Unit List'!A291&amp;'Support - Unit List'!B291&amp;'Support - Unit List'!C291&amp;" - "&amp;PROPER('Support - Unit List'!D291))</f>
        <v>1241150 - Clinton Central School Corporation</v>
      </c>
    </row>
    <row r="292" spans="8:10" x14ac:dyDescent="0.35">
      <c r="H292" s="3" t="str">
        <f t="shared" si="14"/>
        <v/>
      </c>
      <c r="I292" s="3" t="str">
        <f>IF(H292="","",COUNTIF($H$2:H292,H292))</f>
        <v/>
      </c>
      <c r="J292" s="4" t="str">
        <f>IF('Support - Unit List'!A292="","",'Support - Unit List'!A292&amp;'Support - Unit List'!B292&amp;'Support - Unit List'!C292&amp;" - "&amp;PROPER('Support - Unit List'!D292))</f>
        <v>1241160 - Clinton Prairie School Corporation</v>
      </c>
    </row>
    <row r="293" spans="8:10" x14ac:dyDescent="0.35">
      <c r="H293" s="3" t="str">
        <f t="shared" si="14"/>
        <v/>
      </c>
      <c r="I293" s="3" t="str">
        <f>IF(H293="","",COUNTIF($H$2:H293,H293))</f>
        <v/>
      </c>
      <c r="J293" s="4" t="str">
        <f>IF('Support - Unit List'!A293="","",'Support - Unit List'!A293&amp;'Support - Unit List'!B293&amp;'Support - Unit List'!C293&amp;" - "&amp;PROPER('Support - Unit List'!D293))</f>
        <v>1241170 - Frankfort Community School Corporation</v>
      </c>
    </row>
    <row r="294" spans="8:10" x14ac:dyDescent="0.35">
      <c r="H294" s="3" t="str">
        <f t="shared" si="14"/>
        <v/>
      </c>
      <c r="I294" s="3" t="str">
        <f>IF(H294="","",COUNTIF($H$2:H294,H294))</f>
        <v/>
      </c>
      <c r="J294" s="4" t="str">
        <f>IF('Support - Unit List'!A294="","",'Support - Unit List'!A294&amp;'Support - Unit List'!B294&amp;'Support - Unit List'!C294&amp;" - "&amp;PROPER('Support - Unit List'!D294))</f>
        <v>1241180 - Rossville Consolidated School Corp</v>
      </c>
    </row>
    <row r="295" spans="8:10" x14ac:dyDescent="0.35">
      <c r="H295" s="3" t="str">
        <f t="shared" si="14"/>
        <v/>
      </c>
      <c r="I295" s="3" t="str">
        <f>IF(H295="","",COUNTIF($H$2:H295,H295))</f>
        <v/>
      </c>
      <c r="J295" s="4" t="str">
        <f>IF('Support - Unit List'!A295="","",'Support - Unit List'!A295&amp;'Support - Unit List'!B295&amp;'Support - Unit List'!C295&amp;" - "&amp;PROPER('Support - Unit List'!D295))</f>
        <v>1250027 - Colfax-Perry Township Public Library</v>
      </c>
    </row>
    <row r="296" spans="8:10" x14ac:dyDescent="0.35">
      <c r="H296" s="3" t="str">
        <f t="shared" si="14"/>
        <v/>
      </c>
      <c r="I296" s="3" t="str">
        <f>IF(H296="","",COUNTIF($H$2:H296,H296))</f>
        <v/>
      </c>
      <c r="J296" s="4" t="str">
        <f>IF('Support - Unit List'!A296="","",'Support - Unit List'!A296&amp;'Support - Unit List'!B296&amp;'Support - Unit List'!C296&amp;" - "&amp;PROPER('Support - Unit List'!D296))</f>
        <v>1250028 - Frankfort Community Public Library</v>
      </c>
    </row>
    <row r="297" spans="8:10" x14ac:dyDescent="0.35">
      <c r="H297" s="3" t="str">
        <f t="shared" si="14"/>
        <v/>
      </c>
      <c r="I297" s="3" t="str">
        <f>IF(H297="","",COUNTIF($H$2:H297,H297))</f>
        <v/>
      </c>
      <c r="J297" s="4" t="str">
        <f>IF('Support - Unit List'!A297="","",'Support - Unit List'!A297&amp;'Support - Unit List'!B297&amp;'Support - Unit List'!C297&amp;" - "&amp;PROPER('Support - Unit List'!D297))</f>
        <v>1250029 - Kirklin Public Library</v>
      </c>
    </row>
    <row r="298" spans="8:10" x14ac:dyDescent="0.35">
      <c r="H298" s="3" t="str">
        <f t="shared" si="14"/>
        <v/>
      </c>
      <c r="I298" s="3" t="str">
        <f>IF(H298="","",COUNTIF($H$2:H298,H298))</f>
        <v/>
      </c>
      <c r="J298" s="4" t="str">
        <f>IF('Support - Unit List'!A298="","",'Support - Unit List'!A298&amp;'Support - Unit List'!B298&amp;'Support - Unit List'!C298&amp;" - "&amp;PROPER('Support - Unit List'!D298))</f>
        <v>1250286 - Clinton County Contractual Public Library</v>
      </c>
    </row>
    <row r="299" spans="8:10" x14ac:dyDescent="0.35">
      <c r="H299" s="3" t="str">
        <f t="shared" si="14"/>
        <v/>
      </c>
      <c r="I299" s="3" t="str">
        <f>IF(H299="","",COUNTIF($H$2:H299,H299))</f>
        <v/>
      </c>
      <c r="J299" s="4" t="str">
        <f>IF('Support - Unit List'!A299="","",'Support - Unit List'!A299&amp;'Support - Unit List'!B299&amp;'Support - Unit List'!C299&amp;" - "&amp;PROPER('Support - Unit List'!D299))</f>
        <v>1260326 - Frankfort And Clinton County Airport Authority</v>
      </c>
    </row>
    <row r="300" spans="8:10" x14ac:dyDescent="0.35">
      <c r="H300" s="3" t="str">
        <f t="shared" si="14"/>
        <v/>
      </c>
      <c r="I300" s="3" t="str">
        <f>IF(H300="","",COUNTIF($H$2:H300,H300))</f>
        <v/>
      </c>
      <c r="J300" s="4" t="str">
        <f>IF('Support - Unit List'!A300="","",'Support - Unit List'!A300&amp;'Support - Unit List'!B300&amp;'Support - Unit List'!C300&amp;" - "&amp;PROPER('Support - Unit List'!D300))</f>
        <v>1260329 - Wild Cat Solid Waste Management District</v>
      </c>
    </row>
    <row r="301" spans="8:10" x14ac:dyDescent="0.35">
      <c r="H301" s="3" t="str">
        <f t="shared" si="14"/>
        <v/>
      </c>
      <c r="I301" s="3" t="str">
        <f>IF(H301="","",COUNTIF($H$2:H301,H301))</f>
        <v/>
      </c>
      <c r="J301" s="4" t="str">
        <f>IF('Support - Unit List'!A301="","",'Support - Unit List'!A301&amp;'Support - Unit List'!B301&amp;'Support - Unit List'!C301&amp;" - "&amp;PROPER('Support - Unit List'!D301))</f>
        <v>1310000 - Crawford County</v>
      </c>
    </row>
    <row r="302" spans="8:10" x14ac:dyDescent="0.35">
      <c r="H302" s="3" t="str">
        <f t="shared" si="14"/>
        <v/>
      </c>
      <c r="I302" s="3" t="str">
        <f>IF(H302="","",COUNTIF($H$2:H302,H302))</f>
        <v/>
      </c>
      <c r="J302" s="4" t="str">
        <f>IF('Support - Unit List'!A302="","",'Support - Unit List'!A302&amp;'Support - Unit List'!B302&amp;'Support - Unit List'!C302&amp;" - "&amp;PROPER('Support - Unit List'!D302))</f>
        <v>1320001 - Boone Township</v>
      </c>
    </row>
    <row r="303" spans="8:10" x14ac:dyDescent="0.35">
      <c r="H303" s="3" t="str">
        <f t="shared" si="14"/>
        <v/>
      </c>
      <c r="I303" s="3" t="str">
        <f>IF(H303="","",COUNTIF($H$2:H303,H303))</f>
        <v/>
      </c>
      <c r="J303" s="4" t="str">
        <f>IF('Support - Unit List'!A303="","",'Support - Unit List'!A303&amp;'Support - Unit List'!B303&amp;'Support - Unit List'!C303&amp;" - "&amp;PROPER('Support - Unit List'!D303))</f>
        <v>1320002 - Jennings Township</v>
      </c>
    </row>
    <row r="304" spans="8:10" x14ac:dyDescent="0.35">
      <c r="H304" s="3" t="str">
        <f t="shared" si="14"/>
        <v/>
      </c>
      <c r="I304" s="3" t="str">
        <f>IF(H304="","",COUNTIF($H$2:H304,H304))</f>
        <v/>
      </c>
      <c r="J304" s="4" t="str">
        <f>IF('Support - Unit List'!A304="","",'Support - Unit List'!A304&amp;'Support - Unit List'!B304&amp;'Support - Unit List'!C304&amp;" - "&amp;PROPER('Support - Unit List'!D304))</f>
        <v>1320003 - Johnson Township</v>
      </c>
    </row>
    <row r="305" spans="8:10" x14ac:dyDescent="0.35">
      <c r="H305" s="3" t="str">
        <f t="shared" si="14"/>
        <v/>
      </c>
      <c r="I305" s="3" t="str">
        <f>IF(H305="","",COUNTIF($H$2:H305,H305))</f>
        <v/>
      </c>
      <c r="J305" s="4" t="str">
        <f>IF('Support - Unit List'!A305="","",'Support - Unit List'!A305&amp;'Support - Unit List'!B305&amp;'Support - Unit List'!C305&amp;" - "&amp;PROPER('Support - Unit List'!D305))</f>
        <v>1320004 - Liberty Township</v>
      </c>
    </row>
    <row r="306" spans="8:10" x14ac:dyDescent="0.35">
      <c r="H306" s="3" t="str">
        <f t="shared" si="14"/>
        <v/>
      </c>
      <c r="I306" s="3" t="str">
        <f>IF(H306="","",COUNTIF($H$2:H306,H306))</f>
        <v/>
      </c>
      <c r="J306" s="4" t="str">
        <f>IF('Support - Unit List'!A306="","",'Support - Unit List'!A306&amp;'Support - Unit List'!B306&amp;'Support - Unit List'!C306&amp;" - "&amp;PROPER('Support - Unit List'!D306))</f>
        <v>1320005 - Ohio Township</v>
      </c>
    </row>
    <row r="307" spans="8:10" x14ac:dyDescent="0.35">
      <c r="H307" s="3" t="str">
        <f t="shared" si="14"/>
        <v/>
      </c>
      <c r="I307" s="3" t="str">
        <f>IF(H307="","",COUNTIF($H$2:H307,H307))</f>
        <v/>
      </c>
      <c r="J307" s="4" t="str">
        <f>IF('Support - Unit List'!A307="","",'Support - Unit List'!A307&amp;'Support - Unit List'!B307&amp;'Support - Unit List'!C307&amp;" - "&amp;PROPER('Support - Unit List'!D307))</f>
        <v>1320006 - Patoka Township</v>
      </c>
    </row>
    <row r="308" spans="8:10" x14ac:dyDescent="0.35">
      <c r="H308" s="3" t="str">
        <f t="shared" si="14"/>
        <v/>
      </c>
      <c r="I308" s="3" t="str">
        <f>IF(H308="","",COUNTIF($H$2:H308,H308))</f>
        <v/>
      </c>
      <c r="J308" s="4" t="str">
        <f>IF('Support - Unit List'!A308="","",'Support - Unit List'!A308&amp;'Support - Unit List'!B308&amp;'Support - Unit List'!C308&amp;" - "&amp;PROPER('Support - Unit List'!D308))</f>
        <v>1320007 - Sterling Township</v>
      </c>
    </row>
    <row r="309" spans="8:10" x14ac:dyDescent="0.35">
      <c r="H309" s="3" t="str">
        <f t="shared" si="14"/>
        <v/>
      </c>
      <c r="I309" s="3" t="str">
        <f>IF(H309="","",COUNTIF($H$2:H309,H309))</f>
        <v/>
      </c>
      <c r="J309" s="4" t="str">
        <f>IF('Support - Unit List'!A309="","",'Support - Unit List'!A309&amp;'Support - Unit List'!B309&amp;'Support - Unit List'!C309&amp;" - "&amp;PROPER('Support - Unit List'!D309))</f>
        <v>1320008 - Union Township</v>
      </c>
    </row>
    <row r="310" spans="8:10" x14ac:dyDescent="0.35">
      <c r="H310" s="3" t="str">
        <f t="shared" si="14"/>
        <v/>
      </c>
      <c r="I310" s="3" t="str">
        <f>IF(H310="","",COUNTIF($H$2:H310,H310))</f>
        <v/>
      </c>
      <c r="J310" s="4" t="str">
        <f>IF('Support - Unit List'!A310="","",'Support - Unit List'!A310&amp;'Support - Unit List'!B310&amp;'Support - Unit List'!C310&amp;" - "&amp;PROPER('Support - Unit List'!D310))</f>
        <v>1320009 - Whiskey Run Township</v>
      </c>
    </row>
    <row r="311" spans="8:10" x14ac:dyDescent="0.35">
      <c r="H311" s="3" t="str">
        <f t="shared" si="14"/>
        <v/>
      </c>
      <c r="I311" s="3" t="str">
        <f>IF(H311="","",COUNTIF($H$2:H311,H311))</f>
        <v/>
      </c>
      <c r="J311" s="4" t="str">
        <f>IF('Support - Unit List'!A311="","",'Support - Unit List'!A311&amp;'Support - Unit List'!B311&amp;'Support - Unit List'!C311&amp;" - "&amp;PROPER('Support - Unit List'!D311))</f>
        <v>1330564 - Alton Civil Town</v>
      </c>
    </row>
    <row r="312" spans="8:10" x14ac:dyDescent="0.35">
      <c r="H312" s="3" t="str">
        <f t="shared" si="14"/>
        <v/>
      </c>
      <c r="I312" s="3" t="str">
        <f>IF(H312="","",COUNTIF($H$2:H312,H312))</f>
        <v/>
      </c>
      <c r="J312" s="4" t="str">
        <f>IF('Support - Unit List'!A312="","",'Support - Unit List'!A312&amp;'Support - Unit List'!B312&amp;'Support - Unit List'!C312&amp;" - "&amp;PROPER('Support - Unit List'!D312))</f>
        <v>1330565 - English Civil Town</v>
      </c>
    </row>
    <row r="313" spans="8:10" x14ac:dyDescent="0.35">
      <c r="H313" s="3" t="str">
        <f t="shared" si="14"/>
        <v/>
      </c>
      <c r="I313" s="3" t="str">
        <f>IF(H313="","",COUNTIF($H$2:H313,H313))</f>
        <v/>
      </c>
      <c r="J313" s="4" t="str">
        <f>IF('Support - Unit List'!A313="","",'Support - Unit List'!A313&amp;'Support - Unit List'!B313&amp;'Support - Unit List'!C313&amp;" - "&amp;PROPER('Support - Unit List'!D313))</f>
        <v>1330566 - Leavenworth Civil Town</v>
      </c>
    </row>
    <row r="314" spans="8:10" x14ac:dyDescent="0.35">
      <c r="H314" s="3" t="str">
        <f t="shared" si="14"/>
        <v/>
      </c>
      <c r="I314" s="3" t="str">
        <f>IF(H314="","",COUNTIF($H$2:H314,H314))</f>
        <v/>
      </c>
      <c r="J314" s="4" t="str">
        <f>IF('Support - Unit List'!A314="","",'Support - Unit List'!A314&amp;'Support - Unit List'!B314&amp;'Support - Unit List'!C314&amp;" - "&amp;PROPER('Support - Unit List'!D314))</f>
        <v>1330567 - Marengo Civil Town</v>
      </c>
    </row>
    <row r="315" spans="8:10" x14ac:dyDescent="0.35">
      <c r="H315" s="3" t="str">
        <f t="shared" si="14"/>
        <v/>
      </c>
      <c r="I315" s="3" t="str">
        <f>IF(H315="","",COUNTIF($H$2:H315,H315))</f>
        <v/>
      </c>
      <c r="J315" s="4" t="str">
        <f>IF('Support - Unit List'!A315="","",'Support - Unit List'!A315&amp;'Support - Unit List'!B315&amp;'Support - Unit List'!C315&amp;" - "&amp;PROPER('Support - Unit List'!D315))</f>
        <v>1341300 - Crawford County Community School Corporation</v>
      </c>
    </row>
    <row r="316" spans="8:10" x14ac:dyDescent="0.35">
      <c r="H316" s="3" t="str">
        <f t="shared" si="14"/>
        <v/>
      </c>
      <c r="I316" s="3" t="str">
        <f>IF(H316="","",COUNTIF($H$2:H316,H316))</f>
        <v/>
      </c>
      <c r="J316" s="4" t="str">
        <f>IF('Support - Unit List'!A316="","",'Support - Unit List'!A316&amp;'Support - Unit List'!B316&amp;'Support - Unit List'!C316&amp;" - "&amp;PROPER('Support - Unit List'!D316))</f>
        <v>1350030 - Crawford County Public Library</v>
      </c>
    </row>
    <row r="317" spans="8:10" x14ac:dyDescent="0.35">
      <c r="H317" s="3" t="str">
        <f t="shared" si="14"/>
        <v/>
      </c>
      <c r="I317" s="3" t="str">
        <f>IF(H317="","",COUNTIF($H$2:H317,H317))</f>
        <v/>
      </c>
      <c r="J317" s="4" t="str">
        <f>IF('Support - Unit List'!A317="","",'Support - Unit List'!A317&amp;'Support - Unit List'!B317&amp;'Support - Unit List'!C317&amp;" - "&amp;PROPER('Support - Unit List'!D317))</f>
        <v>1360965 - Marengo-Liberty Township Fire</v>
      </c>
    </row>
    <row r="318" spans="8:10" x14ac:dyDescent="0.35">
      <c r="H318" s="3" t="str">
        <f t="shared" si="14"/>
        <v/>
      </c>
      <c r="I318" s="3" t="str">
        <f>IF(H318="","",COUNTIF($H$2:H318,H318))</f>
        <v/>
      </c>
      <c r="J318" s="4" t="str">
        <f>IF('Support - Unit List'!A318="","",'Support - Unit List'!A318&amp;'Support - Unit List'!B318&amp;'Support - Unit List'!C318&amp;" - "&amp;PROPER('Support - Unit List'!D318))</f>
        <v>1360966 - English Fire</v>
      </c>
    </row>
    <row r="319" spans="8:10" x14ac:dyDescent="0.35">
      <c r="H319" s="3" t="str">
        <f t="shared" si="14"/>
        <v/>
      </c>
      <c r="I319" s="3" t="str">
        <f>IF(H319="","",COUNTIF($H$2:H319,H319))</f>
        <v/>
      </c>
      <c r="J319" s="4" t="str">
        <f>IF('Support - Unit List'!A319="","",'Support - Unit List'!A319&amp;'Support - Unit List'!B319&amp;'Support - Unit List'!C319&amp;" - "&amp;PROPER('Support - Unit List'!D319))</f>
        <v>1360967 - Whiskey Run Fire Protection District</v>
      </c>
    </row>
    <row r="320" spans="8:10" x14ac:dyDescent="0.35">
      <c r="H320" s="3" t="str">
        <f t="shared" si="14"/>
        <v/>
      </c>
      <c r="I320" s="3" t="str">
        <f>IF(H320="","",COUNTIF($H$2:H320,H320))</f>
        <v/>
      </c>
      <c r="J320" s="4" t="str">
        <f>IF('Support - Unit List'!A320="","",'Support - Unit List'!A320&amp;'Support - Unit List'!B320&amp;'Support - Unit List'!C320&amp;" - "&amp;PROPER('Support - Unit List'!D320))</f>
        <v>1360968 - Leavenworth Fire Protection District</v>
      </c>
    </row>
    <row r="321" spans="8:10" x14ac:dyDescent="0.35">
      <c r="H321" s="3" t="str">
        <f t="shared" si="14"/>
        <v/>
      </c>
      <c r="I321" s="3" t="str">
        <f>IF(H321="","",COUNTIF($H$2:H321,H321))</f>
        <v/>
      </c>
      <c r="J321" s="4" t="str">
        <f>IF('Support - Unit List'!A321="","",'Support - Unit List'!A321&amp;'Support - Unit List'!B321&amp;'Support - Unit List'!C321&amp;" - "&amp;PROPER('Support - Unit List'!D321))</f>
        <v>1361045 - Crawford County Solid Waste Management District</v>
      </c>
    </row>
    <row r="322" spans="8:10" x14ac:dyDescent="0.35">
      <c r="H322" s="3" t="str">
        <f t="shared" si="14"/>
        <v/>
      </c>
      <c r="I322" s="3" t="str">
        <f>IF(H322="","",COUNTIF($H$2:H322,H322))</f>
        <v/>
      </c>
      <c r="J322" s="4" t="str">
        <f>IF('Support - Unit List'!A322="","",'Support - Unit List'!A322&amp;'Support - Unit List'!B322&amp;'Support - Unit List'!C322&amp;" - "&amp;PROPER('Support - Unit List'!D322))</f>
        <v>1410000 - Daviess County</v>
      </c>
    </row>
    <row r="323" spans="8:10" x14ac:dyDescent="0.35">
      <c r="H323" s="3" t="str">
        <f t="shared" ref="H323:H386" si="15">IF(LEFT(J323,2)=$B$3,"X","")</f>
        <v/>
      </c>
      <c r="I323" s="3" t="str">
        <f>IF(H323="","",COUNTIF($H$2:H323,H323))</f>
        <v/>
      </c>
      <c r="J323" s="4" t="str">
        <f>IF('Support - Unit List'!A323="","",'Support - Unit List'!A323&amp;'Support - Unit List'!B323&amp;'Support - Unit List'!C323&amp;" - "&amp;PROPER('Support - Unit List'!D323))</f>
        <v>1420001 - Barr Township</v>
      </c>
    </row>
    <row r="324" spans="8:10" x14ac:dyDescent="0.35">
      <c r="H324" s="3" t="str">
        <f t="shared" si="15"/>
        <v/>
      </c>
      <c r="I324" s="3" t="str">
        <f>IF(H324="","",COUNTIF($H$2:H324,H324))</f>
        <v/>
      </c>
      <c r="J324" s="4" t="str">
        <f>IF('Support - Unit List'!A324="","",'Support - Unit List'!A324&amp;'Support - Unit List'!B324&amp;'Support - Unit List'!C324&amp;" - "&amp;PROPER('Support - Unit List'!D324))</f>
        <v>1420002 - Bogard Township</v>
      </c>
    </row>
    <row r="325" spans="8:10" x14ac:dyDescent="0.35">
      <c r="H325" s="3" t="str">
        <f t="shared" si="15"/>
        <v/>
      </c>
      <c r="I325" s="3" t="str">
        <f>IF(H325="","",COUNTIF($H$2:H325,H325))</f>
        <v/>
      </c>
      <c r="J325" s="4" t="str">
        <f>IF('Support - Unit List'!A325="","",'Support - Unit List'!A325&amp;'Support - Unit List'!B325&amp;'Support - Unit List'!C325&amp;" - "&amp;PROPER('Support - Unit List'!D325))</f>
        <v>1420003 - Elmore Township</v>
      </c>
    </row>
    <row r="326" spans="8:10" x14ac:dyDescent="0.35">
      <c r="H326" s="3" t="str">
        <f t="shared" si="15"/>
        <v/>
      </c>
      <c r="I326" s="3" t="str">
        <f>IF(H326="","",COUNTIF($H$2:H326,H326))</f>
        <v/>
      </c>
      <c r="J326" s="4" t="str">
        <f>IF('Support - Unit List'!A326="","",'Support - Unit List'!A326&amp;'Support - Unit List'!B326&amp;'Support - Unit List'!C326&amp;" - "&amp;PROPER('Support - Unit List'!D326))</f>
        <v>1420004 - Harrison Township</v>
      </c>
    </row>
    <row r="327" spans="8:10" x14ac:dyDescent="0.35">
      <c r="H327" s="3" t="str">
        <f t="shared" si="15"/>
        <v/>
      </c>
      <c r="I327" s="3" t="str">
        <f>IF(H327="","",COUNTIF($H$2:H327,H327))</f>
        <v/>
      </c>
      <c r="J327" s="4" t="str">
        <f>IF('Support - Unit List'!A327="","",'Support - Unit List'!A327&amp;'Support - Unit List'!B327&amp;'Support - Unit List'!C327&amp;" - "&amp;PROPER('Support - Unit List'!D327))</f>
        <v>1420005 - Madison Township</v>
      </c>
    </row>
    <row r="328" spans="8:10" x14ac:dyDescent="0.35">
      <c r="H328" s="3" t="str">
        <f t="shared" si="15"/>
        <v/>
      </c>
      <c r="I328" s="3" t="str">
        <f>IF(H328="","",COUNTIF($H$2:H328,H328))</f>
        <v/>
      </c>
      <c r="J328" s="4" t="str">
        <f>IF('Support - Unit List'!A328="","",'Support - Unit List'!A328&amp;'Support - Unit List'!B328&amp;'Support - Unit List'!C328&amp;" - "&amp;PROPER('Support - Unit List'!D328))</f>
        <v>1420006 - Reeve Township</v>
      </c>
    </row>
    <row r="329" spans="8:10" x14ac:dyDescent="0.35">
      <c r="H329" s="3" t="str">
        <f t="shared" si="15"/>
        <v/>
      </c>
      <c r="I329" s="3" t="str">
        <f>IF(H329="","",COUNTIF($H$2:H329,H329))</f>
        <v/>
      </c>
      <c r="J329" s="4" t="str">
        <f>IF('Support - Unit List'!A329="","",'Support - Unit List'!A329&amp;'Support - Unit List'!B329&amp;'Support - Unit List'!C329&amp;" - "&amp;PROPER('Support - Unit List'!D329))</f>
        <v>1420007 - Steele Township</v>
      </c>
    </row>
    <row r="330" spans="8:10" x14ac:dyDescent="0.35">
      <c r="H330" s="3" t="str">
        <f t="shared" si="15"/>
        <v/>
      </c>
      <c r="I330" s="3" t="str">
        <f>IF(H330="","",COUNTIF($H$2:H330,H330))</f>
        <v/>
      </c>
      <c r="J330" s="4" t="str">
        <f>IF('Support - Unit List'!A330="","",'Support - Unit List'!A330&amp;'Support - Unit List'!B330&amp;'Support - Unit List'!C330&amp;" - "&amp;PROPER('Support - Unit List'!D330))</f>
        <v>1420008 - Van Buren Township</v>
      </c>
    </row>
    <row r="331" spans="8:10" x14ac:dyDescent="0.35">
      <c r="H331" s="3" t="str">
        <f t="shared" si="15"/>
        <v/>
      </c>
      <c r="I331" s="3" t="str">
        <f>IF(H331="","",COUNTIF($H$2:H331,H331))</f>
        <v/>
      </c>
      <c r="J331" s="4" t="str">
        <f>IF('Support - Unit List'!A331="","",'Support - Unit List'!A331&amp;'Support - Unit List'!B331&amp;'Support - Unit List'!C331&amp;" - "&amp;PROPER('Support - Unit List'!D331))</f>
        <v>1420009 - Veale Township</v>
      </c>
    </row>
    <row r="332" spans="8:10" x14ac:dyDescent="0.35">
      <c r="H332" s="3" t="str">
        <f t="shared" si="15"/>
        <v/>
      </c>
      <c r="I332" s="3" t="str">
        <f>IF(H332="","",COUNTIF($H$2:H332,H332))</f>
        <v/>
      </c>
      <c r="J332" s="4" t="str">
        <f>IF('Support - Unit List'!A332="","",'Support - Unit List'!A332&amp;'Support - Unit List'!B332&amp;'Support - Unit List'!C332&amp;" - "&amp;PROPER('Support - Unit List'!D332))</f>
        <v>1420010 - Washington Township</v>
      </c>
    </row>
    <row r="333" spans="8:10" x14ac:dyDescent="0.35">
      <c r="H333" s="3" t="str">
        <f t="shared" si="15"/>
        <v/>
      </c>
      <c r="I333" s="3" t="str">
        <f>IF(H333="","",COUNTIF($H$2:H333,H333))</f>
        <v/>
      </c>
      <c r="J333" s="4" t="str">
        <f>IF('Support - Unit List'!A333="","",'Support - Unit List'!A333&amp;'Support - Unit List'!B333&amp;'Support - Unit List'!C333&amp;" - "&amp;PROPER('Support - Unit List'!D333))</f>
        <v>1430319 - Washington Civil City</v>
      </c>
    </row>
    <row r="334" spans="8:10" x14ac:dyDescent="0.35">
      <c r="H334" s="3" t="str">
        <f t="shared" si="15"/>
        <v/>
      </c>
      <c r="I334" s="3" t="str">
        <f>IF(H334="","",COUNTIF($H$2:H334,H334))</f>
        <v/>
      </c>
      <c r="J334" s="4" t="str">
        <f>IF('Support - Unit List'!A334="","",'Support - Unit List'!A334&amp;'Support - Unit List'!B334&amp;'Support - Unit List'!C334&amp;" - "&amp;PROPER('Support - Unit List'!D334))</f>
        <v>1430569 - Alfordsville Civil Town</v>
      </c>
    </row>
    <row r="335" spans="8:10" x14ac:dyDescent="0.35">
      <c r="H335" s="3" t="str">
        <f t="shared" si="15"/>
        <v/>
      </c>
      <c r="I335" s="3" t="str">
        <f>IF(H335="","",COUNTIF($H$2:H335,H335))</f>
        <v/>
      </c>
      <c r="J335" s="4" t="str">
        <f>IF('Support - Unit List'!A335="","",'Support - Unit List'!A335&amp;'Support - Unit List'!B335&amp;'Support - Unit List'!C335&amp;" - "&amp;PROPER('Support - Unit List'!D335))</f>
        <v>1430570 - Cannelburg Civil Town</v>
      </c>
    </row>
    <row r="336" spans="8:10" x14ac:dyDescent="0.35">
      <c r="H336" s="3" t="str">
        <f t="shared" si="15"/>
        <v/>
      </c>
      <c r="I336" s="3" t="str">
        <f>IF(H336="","",COUNTIF($H$2:H336,H336))</f>
        <v/>
      </c>
      <c r="J336" s="4" t="str">
        <f>IF('Support - Unit List'!A336="","",'Support - Unit List'!A336&amp;'Support - Unit List'!B336&amp;'Support - Unit List'!C336&amp;" - "&amp;PROPER('Support - Unit List'!D336))</f>
        <v>1430571 - Elnora Civil Town</v>
      </c>
    </row>
    <row r="337" spans="8:10" x14ac:dyDescent="0.35">
      <c r="H337" s="3" t="str">
        <f t="shared" si="15"/>
        <v/>
      </c>
      <c r="I337" s="3" t="str">
        <f>IF(H337="","",COUNTIF($H$2:H337,H337))</f>
        <v/>
      </c>
      <c r="J337" s="4" t="str">
        <f>IF('Support - Unit List'!A337="","",'Support - Unit List'!A337&amp;'Support - Unit List'!B337&amp;'Support - Unit List'!C337&amp;" - "&amp;PROPER('Support - Unit List'!D337))</f>
        <v>1430572 - Montgomery Civil Town</v>
      </c>
    </row>
    <row r="338" spans="8:10" x14ac:dyDescent="0.35">
      <c r="H338" s="3" t="str">
        <f t="shared" si="15"/>
        <v/>
      </c>
      <c r="I338" s="3" t="str">
        <f>IF(H338="","",COUNTIF($H$2:H338,H338))</f>
        <v/>
      </c>
      <c r="J338" s="4" t="str">
        <f>IF('Support - Unit List'!A338="","",'Support - Unit List'!A338&amp;'Support - Unit List'!B338&amp;'Support - Unit List'!C338&amp;" - "&amp;PROPER('Support - Unit List'!D338))</f>
        <v>1430573 - Odon Civil Town</v>
      </c>
    </row>
    <row r="339" spans="8:10" x14ac:dyDescent="0.35">
      <c r="H339" s="3" t="str">
        <f t="shared" si="15"/>
        <v/>
      </c>
      <c r="I339" s="3" t="str">
        <f>IF(H339="","",COUNTIF($H$2:H339,H339))</f>
        <v/>
      </c>
      <c r="J339" s="4" t="str">
        <f>IF('Support - Unit List'!A339="","",'Support - Unit List'!A339&amp;'Support - Unit List'!B339&amp;'Support - Unit List'!C339&amp;" - "&amp;PROPER('Support - Unit List'!D339))</f>
        <v>1430574 - Plainville Civil Town</v>
      </c>
    </row>
    <row r="340" spans="8:10" x14ac:dyDescent="0.35">
      <c r="H340" s="3" t="str">
        <f t="shared" si="15"/>
        <v/>
      </c>
      <c r="I340" s="3" t="str">
        <f>IF(H340="","",COUNTIF($H$2:H340,H340))</f>
        <v/>
      </c>
      <c r="J340" s="4" t="str">
        <f>IF('Support - Unit List'!A340="","",'Support - Unit List'!A340&amp;'Support - Unit List'!B340&amp;'Support - Unit List'!C340&amp;" - "&amp;PROPER('Support - Unit List'!D340))</f>
        <v>1441315 - Barr-Reeve Community School Corporation</v>
      </c>
    </row>
    <row r="341" spans="8:10" x14ac:dyDescent="0.35">
      <c r="H341" s="3" t="str">
        <f t="shared" si="15"/>
        <v/>
      </c>
      <c r="I341" s="3" t="str">
        <f>IF(H341="","",COUNTIF($H$2:H341,H341))</f>
        <v/>
      </c>
      <c r="J341" s="4" t="str">
        <f>IF('Support - Unit List'!A341="","",'Support - Unit List'!A341&amp;'Support - Unit List'!B341&amp;'Support - Unit List'!C341&amp;" - "&amp;PROPER('Support - Unit List'!D341))</f>
        <v>1441375 - North Daviess County School Corporation</v>
      </c>
    </row>
    <row r="342" spans="8:10" x14ac:dyDescent="0.35">
      <c r="H342" s="3" t="str">
        <f t="shared" si="15"/>
        <v/>
      </c>
      <c r="I342" s="3" t="str">
        <f>IF(H342="","",COUNTIF($H$2:H342,H342))</f>
        <v/>
      </c>
      <c r="J342" s="4" t="str">
        <f>IF('Support - Unit List'!A342="","",'Support - Unit List'!A342&amp;'Support - Unit List'!B342&amp;'Support - Unit List'!C342&amp;" - "&amp;PROPER('Support - Unit List'!D342))</f>
        <v>1441405 - Washington Community School Corporation</v>
      </c>
    </row>
    <row r="343" spans="8:10" x14ac:dyDescent="0.35">
      <c r="H343" s="3" t="str">
        <f t="shared" si="15"/>
        <v/>
      </c>
      <c r="I343" s="3" t="str">
        <f>IF(H343="","",COUNTIF($H$2:H343,H343))</f>
        <v/>
      </c>
      <c r="J343" s="4" t="str">
        <f>IF('Support - Unit List'!A343="","",'Support - Unit List'!A343&amp;'Support - Unit List'!B343&amp;'Support - Unit List'!C343&amp;" - "&amp;PROPER('Support - Unit List'!D343))</f>
        <v>1450031 - Odon-Winkelpleck Public Library</v>
      </c>
    </row>
    <row r="344" spans="8:10" x14ac:dyDescent="0.35">
      <c r="H344" s="3" t="str">
        <f t="shared" si="15"/>
        <v/>
      </c>
      <c r="I344" s="3" t="str">
        <f>IF(H344="","",COUNTIF($H$2:H344,H344))</f>
        <v/>
      </c>
      <c r="J344" s="4" t="str">
        <f>IF('Support - Unit List'!A344="","",'Support - Unit List'!A344&amp;'Support - Unit List'!B344&amp;'Support - Unit List'!C344&amp;" - "&amp;PROPER('Support - Unit List'!D344))</f>
        <v>1450032 - Washington Carnegie Public Library</v>
      </c>
    </row>
    <row r="345" spans="8:10" x14ac:dyDescent="0.35">
      <c r="H345" s="3" t="str">
        <f t="shared" si="15"/>
        <v/>
      </c>
      <c r="I345" s="3" t="str">
        <f>IF(H345="","",COUNTIF($H$2:H345,H345))</f>
        <v/>
      </c>
      <c r="J345" s="4" t="str">
        <f>IF('Support - Unit List'!A345="","",'Support - Unit List'!A345&amp;'Support - Unit List'!B345&amp;'Support - Unit List'!C345&amp;" - "&amp;PROPER('Support - Unit List'!D345))</f>
        <v>1460984 - Veale Fire District</v>
      </c>
    </row>
    <row r="346" spans="8:10" x14ac:dyDescent="0.35">
      <c r="H346" s="3" t="str">
        <f t="shared" si="15"/>
        <v/>
      </c>
      <c r="I346" s="3" t="str">
        <f>IF(H346="","",COUNTIF($H$2:H346,H346))</f>
        <v/>
      </c>
      <c r="J346" s="4" t="str">
        <f>IF('Support - Unit List'!A346="","",'Support - Unit List'!A346&amp;'Support - Unit List'!B346&amp;'Support - Unit List'!C346&amp;" - "&amp;PROPER('Support - Unit List'!D346))</f>
        <v>1460989 - Southeast Daviess Fire Protection District</v>
      </c>
    </row>
    <row r="347" spans="8:10" x14ac:dyDescent="0.35">
      <c r="H347" s="3" t="str">
        <f t="shared" si="15"/>
        <v/>
      </c>
      <c r="I347" s="3" t="str">
        <f>IF(H347="","",COUNTIF($H$2:H347,H347))</f>
        <v/>
      </c>
      <c r="J347" s="4" t="str">
        <f>IF('Support - Unit List'!A347="","",'Support - Unit List'!A347&amp;'Support - Unit List'!B347&amp;'Support - Unit List'!C347&amp;" - "&amp;PROPER('Support - Unit List'!D347))</f>
        <v>1461022 - Daviess County Solid Waste District</v>
      </c>
    </row>
    <row r="348" spans="8:10" x14ac:dyDescent="0.35">
      <c r="H348" s="3" t="str">
        <f t="shared" si="15"/>
        <v/>
      </c>
      <c r="I348" s="3" t="str">
        <f>IF(H348="","",COUNTIF($H$2:H348,H348))</f>
        <v/>
      </c>
      <c r="J348" s="4" t="str">
        <f>IF('Support - Unit List'!A348="","",'Support - Unit List'!A348&amp;'Support - Unit List'!B348&amp;'Support - Unit List'!C348&amp;" - "&amp;PROPER('Support - Unit List'!D348))</f>
        <v>1510000 - Dearborn County</v>
      </c>
    </row>
    <row r="349" spans="8:10" x14ac:dyDescent="0.35">
      <c r="H349" s="3" t="str">
        <f t="shared" si="15"/>
        <v/>
      </c>
      <c r="I349" s="3" t="str">
        <f>IF(H349="","",COUNTIF($H$2:H349,H349))</f>
        <v/>
      </c>
      <c r="J349" s="4" t="str">
        <f>IF('Support - Unit List'!A349="","",'Support - Unit List'!A349&amp;'Support - Unit List'!B349&amp;'Support - Unit List'!C349&amp;" - "&amp;PROPER('Support - Unit List'!D349))</f>
        <v>1520001 - Caesar Creek Township</v>
      </c>
    </row>
    <row r="350" spans="8:10" x14ac:dyDescent="0.35">
      <c r="H350" s="3" t="str">
        <f t="shared" si="15"/>
        <v/>
      </c>
      <c r="I350" s="3" t="str">
        <f>IF(H350="","",COUNTIF($H$2:H350,H350))</f>
        <v/>
      </c>
      <c r="J350" s="4" t="str">
        <f>IF('Support - Unit List'!A350="","",'Support - Unit List'!A350&amp;'Support - Unit List'!B350&amp;'Support - Unit List'!C350&amp;" - "&amp;PROPER('Support - Unit List'!D350))</f>
        <v>1520002 - Center Township</v>
      </c>
    </row>
    <row r="351" spans="8:10" x14ac:dyDescent="0.35">
      <c r="H351" s="3" t="str">
        <f t="shared" si="15"/>
        <v/>
      </c>
      <c r="I351" s="3" t="str">
        <f>IF(H351="","",COUNTIF($H$2:H351,H351))</f>
        <v/>
      </c>
      <c r="J351" s="4" t="str">
        <f>IF('Support - Unit List'!A351="","",'Support - Unit List'!A351&amp;'Support - Unit List'!B351&amp;'Support - Unit List'!C351&amp;" - "&amp;PROPER('Support - Unit List'!D351))</f>
        <v>1520003 - Clay Township</v>
      </c>
    </row>
    <row r="352" spans="8:10" x14ac:dyDescent="0.35">
      <c r="H352" s="3" t="str">
        <f t="shared" si="15"/>
        <v/>
      </c>
      <c r="I352" s="3" t="str">
        <f>IF(H352="","",COUNTIF($H$2:H352,H352))</f>
        <v/>
      </c>
      <c r="J352" s="4" t="str">
        <f>IF('Support - Unit List'!A352="","",'Support - Unit List'!A352&amp;'Support - Unit List'!B352&amp;'Support - Unit List'!C352&amp;" - "&amp;PROPER('Support - Unit List'!D352))</f>
        <v>1520004 - Harrison Township</v>
      </c>
    </row>
    <row r="353" spans="8:10" x14ac:dyDescent="0.35">
      <c r="H353" s="3" t="str">
        <f t="shared" si="15"/>
        <v/>
      </c>
      <c r="I353" s="3" t="str">
        <f>IF(H353="","",COUNTIF($H$2:H353,H353))</f>
        <v/>
      </c>
      <c r="J353" s="4" t="str">
        <f>IF('Support - Unit List'!A353="","",'Support - Unit List'!A353&amp;'Support - Unit List'!B353&amp;'Support - Unit List'!C353&amp;" - "&amp;PROPER('Support - Unit List'!D353))</f>
        <v>1520005 - Hogan Township</v>
      </c>
    </row>
    <row r="354" spans="8:10" x14ac:dyDescent="0.35">
      <c r="H354" s="3" t="str">
        <f t="shared" si="15"/>
        <v/>
      </c>
      <c r="I354" s="3" t="str">
        <f>IF(H354="","",COUNTIF($H$2:H354,H354))</f>
        <v/>
      </c>
      <c r="J354" s="4" t="str">
        <f>IF('Support - Unit List'!A354="","",'Support - Unit List'!A354&amp;'Support - Unit List'!B354&amp;'Support - Unit List'!C354&amp;" - "&amp;PROPER('Support - Unit List'!D354))</f>
        <v>1520006 - Jackson Township</v>
      </c>
    </row>
    <row r="355" spans="8:10" x14ac:dyDescent="0.35">
      <c r="H355" s="3" t="str">
        <f t="shared" si="15"/>
        <v/>
      </c>
      <c r="I355" s="3" t="str">
        <f>IF(H355="","",COUNTIF($H$2:H355,H355))</f>
        <v/>
      </c>
      <c r="J355" s="4" t="str">
        <f>IF('Support - Unit List'!A355="","",'Support - Unit List'!A355&amp;'Support - Unit List'!B355&amp;'Support - Unit List'!C355&amp;" - "&amp;PROPER('Support - Unit List'!D355))</f>
        <v>1520007 - Kelso Township</v>
      </c>
    </row>
    <row r="356" spans="8:10" x14ac:dyDescent="0.35">
      <c r="H356" s="3" t="str">
        <f t="shared" si="15"/>
        <v/>
      </c>
      <c r="I356" s="3" t="str">
        <f>IF(H356="","",COUNTIF($H$2:H356,H356))</f>
        <v/>
      </c>
      <c r="J356" s="4" t="str">
        <f>IF('Support - Unit List'!A356="","",'Support - Unit List'!A356&amp;'Support - Unit List'!B356&amp;'Support - Unit List'!C356&amp;" - "&amp;PROPER('Support - Unit List'!D356))</f>
        <v>1520008 - Lawrenceburg Township</v>
      </c>
    </row>
    <row r="357" spans="8:10" x14ac:dyDescent="0.35">
      <c r="H357" s="3" t="str">
        <f t="shared" si="15"/>
        <v/>
      </c>
      <c r="I357" s="3" t="str">
        <f>IF(H357="","",COUNTIF($H$2:H357,H357))</f>
        <v/>
      </c>
      <c r="J357" s="4" t="str">
        <f>IF('Support - Unit List'!A357="","",'Support - Unit List'!A357&amp;'Support - Unit List'!B357&amp;'Support - Unit List'!C357&amp;" - "&amp;PROPER('Support - Unit List'!D357))</f>
        <v>1520009 - Logan Township</v>
      </c>
    </row>
    <row r="358" spans="8:10" x14ac:dyDescent="0.35">
      <c r="H358" s="3" t="str">
        <f t="shared" si="15"/>
        <v/>
      </c>
      <c r="I358" s="3" t="str">
        <f>IF(H358="","",COUNTIF($H$2:H358,H358))</f>
        <v/>
      </c>
      <c r="J358" s="4" t="str">
        <f>IF('Support - Unit List'!A358="","",'Support - Unit List'!A358&amp;'Support - Unit List'!B358&amp;'Support - Unit List'!C358&amp;" - "&amp;PROPER('Support - Unit List'!D358))</f>
        <v>1520010 - Manchester Township</v>
      </c>
    </row>
    <row r="359" spans="8:10" x14ac:dyDescent="0.35">
      <c r="H359" s="3" t="str">
        <f t="shared" si="15"/>
        <v/>
      </c>
      <c r="I359" s="3" t="str">
        <f>IF(H359="","",COUNTIF($H$2:H359,H359))</f>
        <v/>
      </c>
      <c r="J359" s="4" t="str">
        <f>IF('Support - Unit List'!A359="","",'Support - Unit List'!A359&amp;'Support - Unit List'!B359&amp;'Support - Unit List'!C359&amp;" - "&amp;PROPER('Support - Unit List'!D359))</f>
        <v>1520011 - Miller Township</v>
      </c>
    </row>
    <row r="360" spans="8:10" x14ac:dyDescent="0.35">
      <c r="H360" s="3" t="str">
        <f t="shared" si="15"/>
        <v/>
      </c>
      <c r="I360" s="3" t="str">
        <f>IF(H360="","",COUNTIF($H$2:H360,H360))</f>
        <v/>
      </c>
      <c r="J360" s="4" t="str">
        <f>IF('Support - Unit List'!A360="","",'Support - Unit List'!A360&amp;'Support - Unit List'!B360&amp;'Support - Unit List'!C360&amp;" - "&amp;PROPER('Support - Unit List'!D360))</f>
        <v>1520012 - Sparta Township</v>
      </c>
    </row>
    <row r="361" spans="8:10" x14ac:dyDescent="0.35">
      <c r="H361" s="3" t="str">
        <f t="shared" si="15"/>
        <v/>
      </c>
      <c r="I361" s="3" t="str">
        <f>IF(H361="","",COUNTIF($H$2:H361,H361))</f>
        <v/>
      </c>
      <c r="J361" s="4" t="str">
        <f>IF('Support - Unit List'!A361="","",'Support - Unit List'!A361&amp;'Support - Unit List'!B361&amp;'Support - Unit List'!C361&amp;" - "&amp;PROPER('Support - Unit List'!D361))</f>
        <v>1520013 - Washington Township</v>
      </c>
    </row>
    <row r="362" spans="8:10" x14ac:dyDescent="0.35">
      <c r="H362" s="3" t="str">
        <f t="shared" si="15"/>
        <v/>
      </c>
      <c r="I362" s="3" t="str">
        <f>IF(H362="","",COUNTIF($H$2:H362,H362))</f>
        <v/>
      </c>
      <c r="J362" s="4" t="str">
        <f>IF('Support - Unit List'!A362="","",'Support - Unit List'!A362&amp;'Support - Unit List'!B362&amp;'Support - Unit List'!C362&amp;" - "&amp;PROPER('Support - Unit List'!D362))</f>
        <v>1520014 - York Township</v>
      </c>
    </row>
    <row r="363" spans="8:10" x14ac:dyDescent="0.35">
      <c r="H363" s="3" t="str">
        <f t="shared" si="15"/>
        <v/>
      </c>
      <c r="I363" s="3" t="str">
        <f>IF(H363="","",COUNTIF($H$2:H363,H363))</f>
        <v/>
      </c>
      <c r="J363" s="4" t="str">
        <f>IF('Support - Unit List'!A363="","",'Support - Unit List'!A363&amp;'Support - Unit List'!B363&amp;'Support - Unit List'!C363&amp;" - "&amp;PROPER('Support - Unit List'!D363))</f>
        <v>1530439 - Lawrenceburg Civil City</v>
      </c>
    </row>
    <row r="364" spans="8:10" x14ac:dyDescent="0.35">
      <c r="H364" s="3" t="str">
        <f t="shared" si="15"/>
        <v/>
      </c>
      <c r="I364" s="3" t="str">
        <f>IF(H364="","",COUNTIF($H$2:H364,H364))</f>
        <v/>
      </c>
      <c r="J364" s="4" t="str">
        <f>IF('Support - Unit List'!A364="","",'Support - Unit List'!A364&amp;'Support - Unit List'!B364&amp;'Support - Unit List'!C364&amp;" - "&amp;PROPER('Support - Unit List'!D364))</f>
        <v>1530442 - Aurora Civil City</v>
      </c>
    </row>
    <row r="365" spans="8:10" x14ac:dyDescent="0.35">
      <c r="H365" s="3" t="str">
        <f t="shared" si="15"/>
        <v/>
      </c>
      <c r="I365" s="3" t="str">
        <f>IF(H365="","",COUNTIF($H$2:H365,H365))</f>
        <v/>
      </c>
      <c r="J365" s="4" t="str">
        <f>IF('Support - Unit List'!A365="","",'Support - Unit List'!A365&amp;'Support - Unit List'!B365&amp;'Support - Unit List'!C365&amp;" - "&amp;PROPER('Support - Unit List'!D365))</f>
        <v>1530575 - Dillsboro Civil Town</v>
      </c>
    </row>
    <row r="366" spans="8:10" x14ac:dyDescent="0.35">
      <c r="H366" s="3" t="str">
        <f t="shared" si="15"/>
        <v/>
      </c>
      <c r="I366" s="3" t="str">
        <f>IF(H366="","",COUNTIF($H$2:H366,H366))</f>
        <v/>
      </c>
      <c r="J366" s="4" t="str">
        <f>IF('Support - Unit List'!A366="","",'Support - Unit List'!A366&amp;'Support - Unit List'!B366&amp;'Support - Unit List'!C366&amp;" - "&amp;PROPER('Support - Unit List'!D366))</f>
        <v>1530576 - City Of Greendale</v>
      </c>
    </row>
    <row r="367" spans="8:10" x14ac:dyDescent="0.35">
      <c r="H367" s="3" t="str">
        <f t="shared" si="15"/>
        <v/>
      </c>
      <c r="I367" s="3" t="str">
        <f>IF(H367="","",COUNTIF($H$2:H367,H367))</f>
        <v/>
      </c>
      <c r="J367" s="4" t="str">
        <f>IF('Support - Unit List'!A367="","",'Support - Unit List'!A367&amp;'Support - Unit List'!B367&amp;'Support - Unit List'!C367&amp;" - "&amp;PROPER('Support - Unit List'!D367))</f>
        <v>1530577 - Moores Hill Civil Town</v>
      </c>
    </row>
    <row r="368" spans="8:10" x14ac:dyDescent="0.35">
      <c r="H368" s="3" t="str">
        <f t="shared" si="15"/>
        <v/>
      </c>
      <c r="I368" s="3" t="str">
        <f>IF(H368="","",COUNTIF($H$2:H368,H368))</f>
        <v/>
      </c>
      <c r="J368" s="4" t="str">
        <f>IF('Support - Unit List'!A368="","",'Support - Unit List'!A368&amp;'Support - Unit List'!B368&amp;'Support - Unit List'!C368&amp;" - "&amp;PROPER('Support - Unit List'!D368))</f>
        <v>1530578 - St. Leon Civil Town</v>
      </c>
    </row>
    <row r="369" spans="8:10" x14ac:dyDescent="0.35">
      <c r="H369" s="3" t="str">
        <f t="shared" si="15"/>
        <v/>
      </c>
      <c r="I369" s="3" t="str">
        <f>IF(H369="","",COUNTIF($H$2:H369,H369))</f>
        <v/>
      </c>
      <c r="J369" s="4" t="str">
        <f>IF('Support - Unit List'!A369="","",'Support - Unit List'!A369&amp;'Support - Unit List'!B369&amp;'Support - Unit List'!C369&amp;" - "&amp;PROPER('Support - Unit List'!D369))</f>
        <v>1530579 - West Harrison Civil Town</v>
      </c>
    </row>
    <row r="370" spans="8:10" x14ac:dyDescent="0.35">
      <c r="H370" s="3" t="str">
        <f t="shared" si="15"/>
        <v/>
      </c>
      <c r="I370" s="3" t="str">
        <f>IF(H370="","",COUNTIF($H$2:H370,H370))</f>
        <v/>
      </c>
      <c r="J370" s="4" t="str">
        <f>IF('Support - Unit List'!A370="","",'Support - Unit List'!A370&amp;'Support - Unit List'!B370&amp;'Support - Unit List'!C370&amp;" - "&amp;PROPER('Support - Unit List'!D370))</f>
        <v>1541560 - Sunman-Dearborn Community School Corporation</v>
      </c>
    </row>
    <row r="371" spans="8:10" x14ac:dyDescent="0.35">
      <c r="H371" s="3" t="str">
        <f t="shared" si="15"/>
        <v/>
      </c>
      <c r="I371" s="3" t="str">
        <f>IF(H371="","",COUNTIF($H$2:H371,H371))</f>
        <v/>
      </c>
      <c r="J371" s="4" t="str">
        <f>IF('Support - Unit List'!A371="","",'Support - Unit List'!A371&amp;'Support - Unit List'!B371&amp;'Support - Unit List'!C371&amp;" - "&amp;PROPER('Support - Unit List'!D371))</f>
        <v>1541600 - South Dearborn Community School Corporation</v>
      </c>
    </row>
    <row r="372" spans="8:10" x14ac:dyDescent="0.35">
      <c r="H372" s="3" t="str">
        <f t="shared" si="15"/>
        <v/>
      </c>
      <c r="I372" s="3" t="str">
        <f>IF(H372="","",COUNTIF($H$2:H372,H372))</f>
        <v/>
      </c>
      <c r="J372" s="4" t="str">
        <f>IF('Support - Unit List'!A372="","",'Support - Unit List'!A372&amp;'Support - Unit List'!B372&amp;'Support - Unit List'!C372&amp;" - "&amp;PROPER('Support - Unit List'!D372))</f>
        <v>1541620 - Lawrenceburg Community School Corporation</v>
      </c>
    </row>
    <row r="373" spans="8:10" x14ac:dyDescent="0.35">
      <c r="H373" s="3" t="str">
        <f t="shared" si="15"/>
        <v/>
      </c>
      <c r="I373" s="3" t="str">
        <f>IF(H373="","",COUNTIF($H$2:H373,H373))</f>
        <v/>
      </c>
      <c r="J373" s="4" t="str">
        <f>IF('Support - Unit List'!A373="","",'Support - Unit List'!A373&amp;'Support - Unit List'!B373&amp;'Support - Unit List'!C373&amp;" - "&amp;PROPER('Support - Unit List'!D373))</f>
        <v>1550033 - Aurora Public Library</v>
      </c>
    </row>
    <row r="374" spans="8:10" x14ac:dyDescent="0.35">
      <c r="H374" s="3" t="str">
        <f t="shared" si="15"/>
        <v/>
      </c>
      <c r="I374" s="3" t="str">
        <f>IF(H374="","",COUNTIF($H$2:H374,H374))</f>
        <v/>
      </c>
      <c r="J374" s="4" t="str">
        <f>IF('Support - Unit List'!A374="","",'Support - Unit List'!A374&amp;'Support - Unit List'!B374&amp;'Support - Unit List'!C374&amp;" - "&amp;PROPER('Support - Unit List'!D374))</f>
        <v>1550034 - Lawrenceburg Public Library</v>
      </c>
    </row>
    <row r="375" spans="8:10" x14ac:dyDescent="0.35">
      <c r="H375" s="3" t="str">
        <f t="shared" si="15"/>
        <v/>
      </c>
      <c r="I375" s="3" t="str">
        <f>IF(H375="","",COUNTIF($H$2:H375,H375))</f>
        <v/>
      </c>
      <c r="J375" s="4" t="str">
        <f>IF('Support - Unit List'!A375="","",'Support - Unit List'!A375&amp;'Support - Unit List'!B375&amp;'Support - Unit List'!C375&amp;" - "&amp;PROPER('Support - Unit List'!D375))</f>
        <v>1561036 - Dearborn County Solid Waste</v>
      </c>
    </row>
    <row r="376" spans="8:10" x14ac:dyDescent="0.35">
      <c r="H376" s="3" t="str">
        <f t="shared" si="15"/>
        <v/>
      </c>
      <c r="I376" s="3" t="str">
        <f>IF(H376="","",COUNTIF($H$2:H376,H376))</f>
        <v/>
      </c>
      <c r="J376" s="4" t="str">
        <f>IF('Support - Unit List'!A376="","",'Support - Unit List'!A376&amp;'Support - Unit List'!B376&amp;'Support - Unit List'!C376&amp;" - "&amp;PROPER('Support - Unit List'!D376))</f>
        <v>1610000 - Decatur County</v>
      </c>
    </row>
    <row r="377" spans="8:10" x14ac:dyDescent="0.35">
      <c r="H377" s="3" t="str">
        <f t="shared" si="15"/>
        <v/>
      </c>
      <c r="I377" s="3" t="str">
        <f>IF(H377="","",COUNTIF($H$2:H377,H377))</f>
        <v/>
      </c>
      <c r="J377" s="4" t="str">
        <f>IF('Support - Unit List'!A377="","",'Support - Unit List'!A377&amp;'Support - Unit List'!B377&amp;'Support - Unit List'!C377&amp;" - "&amp;PROPER('Support - Unit List'!D377))</f>
        <v>1620001 - Adams Township</v>
      </c>
    </row>
    <row r="378" spans="8:10" x14ac:dyDescent="0.35">
      <c r="H378" s="3" t="str">
        <f t="shared" si="15"/>
        <v/>
      </c>
      <c r="I378" s="3" t="str">
        <f>IF(H378="","",COUNTIF($H$2:H378,H378))</f>
        <v/>
      </c>
      <c r="J378" s="4" t="str">
        <f>IF('Support - Unit List'!A378="","",'Support - Unit List'!A378&amp;'Support - Unit List'!B378&amp;'Support - Unit List'!C378&amp;" - "&amp;PROPER('Support - Unit List'!D378))</f>
        <v>1620002 - Clay Township</v>
      </c>
    </row>
    <row r="379" spans="8:10" x14ac:dyDescent="0.35">
      <c r="H379" s="3" t="str">
        <f t="shared" si="15"/>
        <v/>
      </c>
      <c r="I379" s="3" t="str">
        <f>IF(H379="","",COUNTIF($H$2:H379,H379))</f>
        <v/>
      </c>
      <c r="J379" s="4" t="str">
        <f>IF('Support - Unit List'!A379="","",'Support - Unit List'!A379&amp;'Support - Unit List'!B379&amp;'Support - Unit List'!C379&amp;" - "&amp;PROPER('Support - Unit List'!D379))</f>
        <v>1620003 - Clinton Township</v>
      </c>
    </row>
    <row r="380" spans="8:10" x14ac:dyDescent="0.35">
      <c r="H380" s="3" t="str">
        <f t="shared" si="15"/>
        <v/>
      </c>
      <c r="I380" s="3" t="str">
        <f>IF(H380="","",COUNTIF($H$2:H380,H380))</f>
        <v/>
      </c>
      <c r="J380" s="4" t="str">
        <f>IF('Support - Unit List'!A380="","",'Support - Unit List'!A380&amp;'Support - Unit List'!B380&amp;'Support - Unit List'!C380&amp;" - "&amp;PROPER('Support - Unit List'!D380))</f>
        <v>1620004 - Fugit Township</v>
      </c>
    </row>
    <row r="381" spans="8:10" x14ac:dyDescent="0.35">
      <c r="H381" s="3" t="str">
        <f t="shared" si="15"/>
        <v/>
      </c>
      <c r="I381" s="3" t="str">
        <f>IF(H381="","",COUNTIF($H$2:H381,H381))</f>
        <v/>
      </c>
      <c r="J381" s="4" t="str">
        <f>IF('Support - Unit List'!A381="","",'Support - Unit List'!A381&amp;'Support - Unit List'!B381&amp;'Support - Unit List'!C381&amp;" - "&amp;PROPER('Support - Unit List'!D381))</f>
        <v>1620005 - Jackson Township</v>
      </c>
    </row>
    <row r="382" spans="8:10" x14ac:dyDescent="0.35">
      <c r="H382" s="3" t="str">
        <f t="shared" si="15"/>
        <v/>
      </c>
      <c r="I382" s="3" t="str">
        <f>IF(H382="","",COUNTIF($H$2:H382,H382))</f>
        <v/>
      </c>
      <c r="J382" s="4" t="str">
        <f>IF('Support - Unit List'!A382="","",'Support - Unit List'!A382&amp;'Support - Unit List'!B382&amp;'Support - Unit List'!C382&amp;" - "&amp;PROPER('Support - Unit List'!D382))</f>
        <v>1620006 - Marion Township</v>
      </c>
    </row>
    <row r="383" spans="8:10" x14ac:dyDescent="0.35">
      <c r="H383" s="3" t="str">
        <f t="shared" si="15"/>
        <v/>
      </c>
      <c r="I383" s="3" t="str">
        <f>IF(H383="","",COUNTIF($H$2:H383,H383))</f>
        <v/>
      </c>
      <c r="J383" s="4" t="str">
        <f>IF('Support - Unit List'!A383="","",'Support - Unit List'!A383&amp;'Support - Unit List'!B383&amp;'Support - Unit List'!C383&amp;" - "&amp;PROPER('Support - Unit List'!D383))</f>
        <v>1620007 - Saltcreek Township</v>
      </c>
    </row>
    <row r="384" spans="8:10" x14ac:dyDescent="0.35">
      <c r="H384" s="3" t="str">
        <f t="shared" si="15"/>
        <v/>
      </c>
      <c r="I384" s="3" t="str">
        <f>IF(H384="","",COUNTIF($H$2:H384,H384))</f>
        <v/>
      </c>
      <c r="J384" s="4" t="str">
        <f>IF('Support - Unit List'!A384="","",'Support - Unit List'!A384&amp;'Support - Unit List'!B384&amp;'Support - Unit List'!C384&amp;" - "&amp;PROPER('Support - Unit List'!D384))</f>
        <v>1620008 - Sandcreek Township</v>
      </c>
    </row>
    <row r="385" spans="8:10" x14ac:dyDescent="0.35">
      <c r="H385" s="3" t="str">
        <f t="shared" si="15"/>
        <v/>
      </c>
      <c r="I385" s="3" t="str">
        <f>IF(H385="","",COUNTIF($H$2:H385,H385))</f>
        <v/>
      </c>
      <c r="J385" s="4" t="str">
        <f>IF('Support - Unit List'!A385="","",'Support - Unit List'!A385&amp;'Support - Unit List'!B385&amp;'Support - Unit List'!C385&amp;" - "&amp;PROPER('Support - Unit List'!D385))</f>
        <v>1620009 - Washington Township</v>
      </c>
    </row>
    <row r="386" spans="8:10" x14ac:dyDescent="0.35">
      <c r="H386" s="3" t="str">
        <f t="shared" si="15"/>
        <v/>
      </c>
      <c r="I386" s="3" t="str">
        <f>IF(H386="","",COUNTIF($H$2:H386,H386))</f>
        <v/>
      </c>
      <c r="J386" s="4" t="str">
        <f>IF('Support - Unit List'!A386="","",'Support - Unit List'!A386&amp;'Support - Unit List'!B386&amp;'Support - Unit List'!C386&amp;" - "&amp;PROPER('Support - Unit List'!D386))</f>
        <v>1630406 - Greensburg Civil City</v>
      </c>
    </row>
    <row r="387" spans="8:10" x14ac:dyDescent="0.35">
      <c r="H387" s="3" t="str">
        <f t="shared" ref="H387:H450" si="16">IF(LEFT(J387,2)=$B$3,"X","")</f>
        <v/>
      </c>
      <c r="I387" s="3" t="str">
        <f>IF(H387="","",COUNTIF($H$2:H387,H387))</f>
        <v/>
      </c>
      <c r="J387" s="4" t="str">
        <f>IF('Support - Unit List'!A387="","",'Support - Unit List'!A387&amp;'Support - Unit List'!B387&amp;'Support - Unit List'!C387&amp;" - "&amp;PROPER('Support - Unit List'!D387))</f>
        <v>1630581 - Millhousen Civil Town</v>
      </c>
    </row>
    <row r="388" spans="8:10" x14ac:dyDescent="0.35">
      <c r="H388" s="3" t="str">
        <f t="shared" si="16"/>
        <v/>
      </c>
      <c r="I388" s="3" t="str">
        <f>IF(H388="","",COUNTIF($H$2:H388,H388))</f>
        <v/>
      </c>
      <c r="J388" s="4" t="str">
        <f>IF('Support - Unit List'!A388="","",'Support - Unit List'!A388&amp;'Support - Unit List'!B388&amp;'Support - Unit List'!C388&amp;" - "&amp;PROPER('Support - Unit List'!D388))</f>
        <v>1630582 - New Point Civil Town</v>
      </c>
    </row>
    <row r="389" spans="8:10" x14ac:dyDescent="0.35">
      <c r="H389" s="3" t="str">
        <f t="shared" si="16"/>
        <v/>
      </c>
      <c r="I389" s="3" t="str">
        <f>IF(H389="","",COUNTIF($H$2:H389,H389))</f>
        <v/>
      </c>
      <c r="J389" s="4" t="str">
        <f>IF('Support - Unit List'!A389="","",'Support - Unit List'!A389&amp;'Support - Unit List'!B389&amp;'Support - Unit List'!C389&amp;" - "&amp;PROPER('Support - Unit List'!D389))</f>
        <v>1630583 - St. Paul Civil Town</v>
      </c>
    </row>
    <row r="390" spans="8:10" x14ac:dyDescent="0.35">
      <c r="H390" s="3" t="str">
        <f t="shared" si="16"/>
        <v/>
      </c>
      <c r="I390" s="3" t="str">
        <f>IF(H390="","",COUNTIF($H$2:H390,H390))</f>
        <v/>
      </c>
      <c r="J390" s="4" t="str">
        <f>IF('Support - Unit List'!A390="","",'Support - Unit List'!A390&amp;'Support - Unit List'!B390&amp;'Support - Unit List'!C390&amp;" - "&amp;PROPER('Support - Unit List'!D390))</f>
        <v>1630584 - Westport Civil Town</v>
      </c>
    </row>
    <row r="391" spans="8:10" x14ac:dyDescent="0.35">
      <c r="H391" s="3" t="str">
        <f t="shared" si="16"/>
        <v/>
      </c>
      <c r="I391" s="3" t="str">
        <f>IF(H391="","",COUNTIF($H$2:H391,H391))</f>
        <v/>
      </c>
      <c r="J391" s="4" t="str">
        <f>IF('Support - Unit List'!A391="","",'Support - Unit List'!A391&amp;'Support - Unit List'!B391&amp;'Support - Unit List'!C391&amp;" - "&amp;PROPER('Support - Unit List'!D391))</f>
        <v>1641655 - Decatur County Community School Corporation</v>
      </c>
    </row>
    <row r="392" spans="8:10" x14ac:dyDescent="0.35">
      <c r="H392" s="3" t="str">
        <f t="shared" si="16"/>
        <v/>
      </c>
      <c r="I392" s="3" t="str">
        <f>IF(H392="","",COUNTIF($H$2:H392,H392))</f>
        <v/>
      </c>
      <c r="J392" s="4" t="str">
        <f>IF('Support - Unit List'!A392="","",'Support - Unit List'!A392&amp;'Support - Unit List'!B392&amp;'Support - Unit List'!C392&amp;" - "&amp;PROPER('Support - Unit List'!D392))</f>
        <v>1641730 - Greensburg Community School Corporation</v>
      </c>
    </row>
    <row r="393" spans="8:10" x14ac:dyDescent="0.35">
      <c r="H393" s="3" t="str">
        <f t="shared" si="16"/>
        <v/>
      </c>
      <c r="I393" s="3" t="str">
        <f>IF(H393="","",COUNTIF($H$2:H393,H393))</f>
        <v/>
      </c>
      <c r="J393" s="4" t="str">
        <f>IF('Support - Unit List'!A393="","",'Support - Unit List'!A393&amp;'Support - Unit List'!B393&amp;'Support - Unit List'!C393&amp;" - "&amp;PROPER('Support - Unit List'!D393))</f>
        <v>1650035 - Greensburg Public Library</v>
      </c>
    </row>
    <row r="394" spans="8:10" x14ac:dyDescent="0.35">
      <c r="H394" s="3" t="str">
        <f t="shared" si="16"/>
        <v/>
      </c>
      <c r="I394" s="3" t="str">
        <f>IF(H394="","",COUNTIF($H$2:H394,H394))</f>
        <v/>
      </c>
      <c r="J394" s="4" t="str">
        <f>IF('Support - Unit List'!A394="","",'Support - Unit List'!A394&amp;'Support - Unit List'!B394&amp;'Support - Unit List'!C394&amp;" - "&amp;PROPER('Support - Unit List'!D394))</f>
        <v>1650283 - Decatur County Contractual Library</v>
      </c>
    </row>
    <row r="395" spans="8:10" x14ac:dyDescent="0.35">
      <c r="H395" s="3" t="str">
        <f t="shared" si="16"/>
        <v/>
      </c>
      <c r="I395" s="3" t="str">
        <f>IF(H395="","",COUNTIF($H$2:H395,H395))</f>
        <v/>
      </c>
      <c r="J395" s="4" t="str">
        <f>IF('Support - Unit List'!A395="","",'Support - Unit List'!A395&amp;'Support - Unit List'!B395&amp;'Support - Unit List'!C395&amp;" - "&amp;PROPER('Support - Unit List'!D395))</f>
        <v>1661003 - Decatur County Solid Waste Management</v>
      </c>
    </row>
    <row r="396" spans="8:10" x14ac:dyDescent="0.35">
      <c r="H396" s="3" t="str">
        <f t="shared" si="16"/>
        <v/>
      </c>
      <c r="I396" s="3" t="str">
        <f>IF(H396="","",COUNTIF($H$2:H396,H396))</f>
        <v/>
      </c>
      <c r="J396" s="4" t="str">
        <f>IF('Support - Unit List'!A396="","",'Support - Unit List'!A396&amp;'Support - Unit List'!B396&amp;'Support - Unit List'!C396&amp;" - "&amp;PROPER('Support - Unit List'!D396))</f>
        <v>1710000 - Dekalb County</v>
      </c>
    </row>
    <row r="397" spans="8:10" x14ac:dyDescent="0.35">
      <c r="H397" s="3" t="str">
        <f t="shared" si="16"/>
        <v/>
      </c>
      <c r="I397" s="3" t="str">
        <f>IF(H397="","",COUNTIF($H$2:H397,H397))</f>
        <v/>
      </c>
      <c r="J397" s="4" t="str">
        <f>IF('Support - Unit List'!A397="","",'Support - Unit List'!A397&amp;'Support - Unit List'!B397&amp;'Support - Unit List'!C397&amp;" - "&amp;PROPER('Support - Unit List'!D397))</f>
        <v>1720001 - Butler Township</v>
      </c>
    </row>
    <row r="398" spans="8:10" x14ac:dyDescent="0.35">
      <c r="H398" s="3" t="str">
        <f t="shared" si="16"/>
        <v/>
      </c>
      <c r="I398" s="3" t="str">
        <f>IF(H398="","",COUNTIF($H$2:H398,H398))</f>
        <v/>
      </c>
      <c r="J398" s="4" t="str">
        <f>IF('Support - Unit List'!A398="","",'Support - Unit List'!A398&amp;'Support - Unit List'!B398&amp;'Support - Unit List'!C398&amp;" - "&amp;PROPER('Support - Unit List'!D398))</f>
        <v>1720002 - Concord Township</v>
      </c>
    </row>
    <row r="399" spans="8:10" x14ac:dyDescent="0.35">
      <c r="H399" s="3" t="str">
        <f t="shared" si="16"/>
        <v/>
      </c>
      <c r="I399" s="3" t="str">
        <f>IF(H399="","",COUNTIF($H$2:H399,H399))</f>
        <v/>
      </c>
      <c r="J399" s="4" t="str">
        <f>IF('Support - Unit List'!A399="","",'Support - Unit List'!A399&amp;'Support - Unit List'!B399&amp;'Support - Unit List'!C399&amp;" - "&amp;PROPER('Support - Unit List'!D399))</f>
        <v>1720003 - Fairfield Township</v>
      </c>
    </row>
    <row r="400" spans="8:10" x14ac:dyDescent="0.35">
      <c r="H400" s="3" t="str">
        <f t="shared" si="16"/>
        <v/>
      </c>
      <c r="I400" s="3" t="str">
        <f>IF(H400="","",COUNTIF($H$2:H400,H400))</f>
        <v/>
      </c>
      <c r="J400" s="4" t="str">
        <f>IF('Support - Unit List'!A400="","",'Support - Unit List'!A400&amp;'Support - Unit List'!B400&amp;'Support - Unit List'!C400&amp;" - "&amp;PROPER('Support - Unit List'!D400))</f>
        <v>1720004 - Franklin Township</v>
      </c>
    </row>
    <row r="401" spans="8:10" x14ac:dyDescent="0.35">
      <c r="H401" s="3" t="str">
        <f t="shared" si="16"/>
        <v/>
      </c>
      <c r="I401" s="3" t="str">
        <f>IF(H401="","",COUNTIF($H$2:H401,H401))</f>
        <v/>
      </c>
      <c r="J401" s="4" t="str">
        <f>IF('Support - Unit List'!A401="","",'Support - Unit List'!A401&amp;'Support - Unit List'!B401&amp;'Support - Unit List'!C401&amp;" - "&amp;PROPER('Support - Unit List'!D401))</f>
        <v>1720005 - Grant Township</v>
      </c>
    </row>
    <row r="402" spans="8:10" x14ac:dyDescent="0.35">
      <c r="H402" s="3" t="str">
        <f t="shared" si="16"/>
        <v/>
      </c>
      <c r="I402" s="3" t="str">
        <f>IF(H402="","",COUNTIF($H$2:H402,H402))</f>
        <v/>
      </c>
      <c r="J402" s="4" t="str">
        <f>IF('Support - Unit List'!A402="","",'Support - Unit List'!A402&amp;'Support - Unit List'!B402&amp;'Support - Unit List'!C402&amp;" - "&amp;PROPER('Support - Unit List'!D402))</f>
        <v>1720006 - Jackson Township</v>
      </c>
    </row>
    <row r="403" spans="8:10" x14ac:dyDescent="0.35">
      <c r="H403" s="3" t="str">
        <f t="shared" si="16"/>
        <v/>
      </c>
      <c r="I403" s="3" t="str">
        <f>IF(H403="","",COUNTIF($H$2:H403,H403))</f>
        <v/>
      </c>
      <c r="J403" s="4" t="str">
        <f>IF('Support - Unit List'!A403="","",'Support - Unit List'!A403&amp;'Support - Unit List'!B403&amp;'Support - Unit List'!C403&amp;" - "&amp;PROPER('Support - Unit List'!D403))</f>
        <v>1720007 - Keyser Township</v>
      </c>
    </row>
    <row r="404" spans="8:10" x14ac:dyDescent="0.35">
      <c r="H404" s="3" t="str">
        <f t="shared" si="16"/>
        <v/>
      </c>
      <c r="I404" s="3" t="str">
        <f>IF(H404="","",COUNTIF($H$2:H404,H404))</f>
        <v/>
      </c>
      <c r="J404" s="4" t="str">
        <f>IF('Support - Unit List'!A404="","",'Support - Unit List'!A404&amp;'Support - Unit List'!B404&amp;'Support - Unit List'!C404&amp;" - "&amp;PROPER('Support - Unit List'!D404))</f>
        <v>1720008 - Newville Township</v>
      </c>
    </row>
    <row r="405" spans="8:10" x14ac:dyDescent="0.35">
      <c r="H405" s="3" t="str">
        <f t="shared" si="16"/>
        <v/>
      </c>
      <c r="I405" s="3" t="str">
        <f>IF(H405="","",COUNTIF($H$2:H405,H405))</f>
        <v/>
      </c>
      <c r="J405" s="4" t="str">
        <f>IF('Support - Unit List'!A405="","",'Support - Unit List'!A405&amp;'Support - Unit List'!B405&amp;'Support - Unit List'!C405&amp;" - "&amp;PROPER('Support - Unit List'!D405))</f>
        <v>1720009 - Richland Township</v>
      </c>
    </row>
    <row r="406" spans="8:10" x14ac:dyDescent="0.35">
      <c r="H406" s="3" t="str">
        <f t="shared" si="16"/>
        <v/>
      </c>
      <c r="I406" s="3" t="str">
        <f>IF(H406="","",COUNTIF($H$2:H406,H406))</f>
        <v/>
      </c>
      <c r="J406" s="4" t="str">
        <f>IF('Support - Unit List'!A406="","",'Support - Unit List'!A406&amp;'Support - Unit List'!B406&amp;'Support - Unit List'!C406&amp;" - "&amp;PROPER('Support - Unit List'!D406))</f>
        <v>1720010 - Smithfield Township</v>
      </c>
    </row>
    <row r="407" spans="8:10" x14ac:dyDescent="0.35">
      <c r="H407" s="3" t="str">
        <f t="shared" si="16"/>
        <v/>
      </c>
      <c r="I407" s="3" t="str">
        <f>IF(H407="","",COUNTIF($H$2:H407,H407))</f>
        <v/>
      </c>
      <c r="J407" s="4" t="str">
        <f>IF('Support - Unit List'!A407="","",'Support - Unit List'!A407&amp;'Support - Unit List'!B407&amp;'Support - Unit List'!C407&amp;" - "&amp;PROPER('Support - Unit List'!D407))</f>
        <v>1720011 - Spencer Township</v>
      </c>
    </row>
    <row r="408" spans="8:10" x14ac:dyDescent="0.35">
      <c r="H408" s="3" t="str">
        <f t="shared" si="16"/>
        <v/>
      </c>
      <c r="I408" s="3" t="str">
        <f>IF(H408="","",COUNTIF($H$2:H408,H408))</f>
        <v/>
      </c>
      <c r="J408" s="4" t="str">
        <f>IF('Support - Unit List'!A408="","",'Support - Unit List'!A408&amp;'Support - Unit List'!B408&amp;'Support - Unit List'!C408&amp;" - "&amp;PROPER('Support - Unit List'!D408))</f>
        <v>1720012 - Stafford Township</v>
      </c>
    </row>
    <row r="409" spans="8:10" x14ac:dyDescent="0.35">
      <c r="H409" s="3" t="str">
        <f t="shared" si="16"/>
        <v/>
      </c>
      <c r="I409" s="3" t="str">
        <f>IF(H409="","",COUNTIF($H$2:H409,H409))</f>
        <v/>
      </c>
      <c r="J409" s="4" t="str">
        <f>IF('Support - Unit List'!A409="","",'Support - Unit List'!A409&amp;'Support - Unit List'!B409&amp;'Support - Unit List'!C409&amp;" - "&amp;PROPER('Support - Unit List'!D409))</f>
        <v>1720013 - Troy Township</v>
      </c>
    </row>
    <row r="410" spans="8:10" x14ac:dyDescent="0.35">
      <c r="H410" s="3" t="str">
        <f t="shared" si="16"/>
        <v/>
      </c>
      <c r="I410" s="3" t="str">
        <f>IF(H410="","",COUNTIF($H$2:H410,H410))</f>
        <v/>
      </c>
      <c r="J410" s="4" t="str">
        <f>IF('Support - Unit List'!A410="","",'Support - Unit List'!A410&amp;'Support - Unit List'!B410&amp;'Support - Unit List'!C410&amp;" - "&amp;PROPER('Support - Unit List'!D410))</f>
        <v>1720014 - Union Township</v>
      </c>
    </row>
    <row r="411" spans="8:10" x14ac:dyDescent="0.35">
      <c r="H411" s="3" t="str">
        <f t="shared" si="16"/>
        <v/>
      </c>
      <c r="I411" s="3" t="str">
        <f>IF(H411="","",COUNTIF($H$2:H411,H411))</f>
        <v/>
      </c>
      <c r="J411" s="4" t="str">
        <f>IF('Support - Unit List'!A411="","",'Support - Unit List'!A411&amp;'Support - Unit List'!B411&amp;'Support - Unit List'!C411&amp;" - "&amp;PROPER('Support - Unit List'!D411))</f>
        <v>1720015 - Wilmington Township</v>
      </c>
    </row>
    <row r="412" spans="8:10" x14ac:dyDescent="0.35">
      <c r="H412" s="3" t="str">
        <f t="shared" si="16"/>
        <v/>
      </c>
      <c r="I412" s="3" t="str">
        <f>IF(H412="","",COUNTIF($H$2:H412,H412))</f>
        <v/>
      </c>
      <c r="J412" s="4" t="str">
        <f>IF('Support - Unit List'!A412="","",'Support - Unit List'!A412&amp;'Support - Unit List'!B412&amp;'Support - Unit List'!C412&amp;" - "&amp;PROPER('Support - Unit List'!D412))</f>
        <v>1730416 - Auburn Civil City</v>
      </c>
    </row>
    <row r="413" spans="8:10" x14ac:dyDescent="0.35">
      <c r="H413" s="3" t="str">
        <f t="shared" si="16"/>
        <v/>
      </c>
      <c r="I413" s="3" t="str">
        <f>IF(H413="","",COUNTIF($H$2:H413,H413))</f>
        <v/>
      </c>
      <c r="J413" s="4" t="str">
        <f>IF('Support - Unit List'!A413="","",'Support - Unit List'!A413&amp;'Support - Unit List'!B413&amp;'Support - Unit List'!C413&amp;" - "&amp;PROPER('Support - Unit List'!D413))</f>
        <v>1730436 - Garrett Civil City</v>
      </c>
    </row>
    <row r="414" spans="8:10" x14ac:dyDescent="0.35">
      <c r="H414" s="3" t="str">
        <f t="shared" si="16"/>
        <v/>
      </c>
      <c r="I414" s="3" t="str">
        <f>IF(H414="","",COUNTIF($H$2:H414,H414))</f>
        <v/>
      </c>
      <c r="J414" s="4" t="str">
        <f>IF('Support - Unit List'!A414="","",'Support - Unit List'!A414&amp;'Support - Unit List'!B414&amp;'Support - Unit List'!C414&amp;" - "&amp;PROPER('Support - Unit List'!D414))</f>
        <v>1730460 - Butler Civil City</v>
      </c>
    </row>
    <row r="415" spans="8:10" x14ac:dyDescent="0.35">
      <c r="H415" s="3" t="str">
        <f t="shared" si="16"/>
        <v/>
      </c>
      <c r="I415" s="3" t="str">
        <f>IF(H415="","",COUNTIF($H$2:H415,H415))</f>
        <v/>
      </c>
      <c r="J415" s="4" t="str">
        <f>IF('Support - Unit List'!A415="","",'Support - Unit List'!A415&amp;'Support - Unit List'!B415&amp;'Support - Unit List'!C415&amp;" - "&amp;PROPER('Support - Unit List'!D415))</f>
        <v>1730585 - Altona Civil Town</v>
      </c>
    </row>
    <row r="416" spans="8:10" x14ac:dyDescent="0.35">
      <c r="H416" s="3" t="str">
        <f t="shared" si="16"/>
        <v/>
      </c>
      <c r="I416" s="3" t="str">
        <f>IF(H416="","",COUNTIF($H$2:H416,H416))</f>
        <v/>
      </c>
      <c r="J416" s="4" t="str">
        <f>IF('Support - Unit List'!A416="","",'Support - Unit List'!A416&amp;'Support - Unit List'!B416&amp;'Support - Unit List'!C416&amp;" - "&amp;PROPER('Support - Unit List'!D416))</f>
        <v>1730586 - Ashley Civil Town</v>
      </c>
    </row>
    <row r="417" spans="8:10" x14ac:dyDescent="0.35">
      <c r="H417" s="3" t="str">
        <f t="shared" si="16"/>
        <v/>
      </c>
      <c r="I417" s="3" t="str">
        <f>IF(H417="","",COUNTIF($H$2:H417,H417))</f>
        <v/>
      </c>
      <c r="J417" s="4" t="str">
        <f>IF('Support - Unit List'!A417="","",'Support - Unit List'!A417&amp;'Support - Unit List'!B417&amp;'Support - Unit List'!C417&amp;" - "&amp;PROPER('Support - Unit List'!D417))</f>
        <v>1730587 - Corunna Civil Town</v>
      </c>
    </row>
    <row r="418" spans="8:10" x14ac:dyDescent="0.35">
      <c r="H418" s="3" t="str">
        <f t="shared" si="16"/>
        <v/>
      </c>
      <c r="I418" s="3" t="str">
        <f>IF(H418="","",COUNTIF($H$2:H418,H418))</f>
        <v/>
      </c>
      <c r="J418" s="4" t="str">
        <f>IF('Support - Unit List'!A418="","",'Support - Unit List'!A418&amp;'Support - Unit List'!B418&amp;'Support - Unit List'!C418&amp;" - "&amp;PROPER('Support - Unit List'!D418))</f>
        <v>1730589 - St. Joe Civil Town</v>
      </c>
    </row>
    <row r="419" spans="8:10" x14ac:dyDescent="0.35">
      <c r="H419" s="3" t="str">
        <f t="shared" si="16"/>
        <v/>
      </c>
      <c r="I419" s="3" t="str">
        <f>IF(H419="","",COUNTIF($H$2:H419,H419))</f>
        <v/>
      </c>
      <c r="J419" s="4" t="str">
        <f>IF('Support - Unit List'!A419="","",'Support - Unit List'!A419&amp;'Support - Unit List'!B419&amp;'Support - Unit List'!C419&amp;" - "&amp;PROPER('Support - Unit List'!D419))</f>
        <v>1730590 - Waterloo Civil Town</v>
      </c>
    </row>
    <row r="420" spans="8:10" x14ac:dyDescent="0.35">
      <c r="H420" s="3" t="str">
        <f t="shared" si="16"/>
        <v/>
      </c>
      <c r="I420" s="3" t="str">
        <f>IF(H420="","",COUNTIF($H$2:H420,H420))</f>
        <v/>
      </c>
      <c r="J420" s="4" t="str">
        <f>IF('Support - Unit List'!A420="","",'Support - Unit List'!A420&amp;'Support - Unit List'!B420&amp;'Support - Unit List'!C420&amp;" - "&amp;PROPER('Support - Unit List'!D420))</f>
        <v>1741805 - Dekalb County Eastern Comm School Corporation</v>
      </c>
    </row>
    <row r="421" spans="8:10" x14ac:dyDescent="0.35">
      <c r="H421" s="3" t="str">
        <f t="shared" si="16"/>
        <v/>
      </c>
      <c r="I421" s="3" t="str">
        <f>IF(H421="","",COUNTIF($H$2:H421,H421))</f>
        <v/>
      </c>
      <c r="J421" s="4" t="str">
        <f>IF('Support - Unit List'!A421="","",'Support - Unit List'!A421&amp;'Support - Unit List'!B421&amp;'Support - Unit List'!C421&amp;" - "&amp;PROPER('Support - Unit List'!D421))</f>
        <v>1741820 - Garrett-Keyser-Butler Community School Corporation</v>
      </c>
    </row>
    <row r="422" spans="8:10" x14ac:dyDescent="0.35">
      <c r="H422" s="3" t="str">
        <f t="shared" si="16"/>
        <v/>
      </c>
      <c r="I422" s="3" t="str">
        <f>IF(H422="","",COUNTIF($H$2:H422,H422))</f>
        <v/>
      </c>
      <c r="J422" s="4" t="str">
        <f>IF('Support - Unit List'!A422="","",'Support - Unit List'!A422&amp;'Support - Unit List'!B422&amp;'Support - Unit List'!C422&amp;" - "&amp;PROPER('Support - Unit List'!D422))</f>
        <v>1741835 - Dekalb County Central United School Corporation</v>
      </c>
    </row>
    <row r="423" spans="8:10" x14ac:dyDescent="0.35">
      <c r="H423" s="3" t="str">
        <f t="shared" si="16"/>
        <v/>
      </c>
      <c r="I423" s="3" t="str">
        <f>IF(H423="","",COUNTIF($H$2:H423,H423))</f>
        <v/>
      </c>
      <c r="J423" s="4" t="str">
        <f>IF('Support - Unit List'!A423="","",'Support - Unit List'!A423&amp;'Support - Unit List'!B423&amp;'Support - Unit List'!C423&amp;" - "&amp;PROPER('Support - Unit List'!D423))</f>
        <v>1750036 - Auburn-Eckhart Public Library</v>
      </c>
    </row>
    <row r="424" spans="8:10" x14ac:dyDescent="0.35">
      <c r="H424" s="3" t="str">
        <f t="shared" si="16"/>
        <v/>
      </c>
      <c r="I424" s="3" t="str">
        <f>IF(H424="","",COUNTIF($H$2:H424,H424))</f>
        <v/>
      </c>
      <c r="J424" s="4" t="str">
        <f>IF('Support - Unit List'!A424="","",'Support - Unit List'!A424&amp;'Support - Unit List'!B424&amp;'Support - Unit List'!C424&amp;" - "&amp;PROPER('Support - Unit List'!D424))</f>
        <v>1750037 - Butler Carnegie Public Library</v>
      </c>
    </row>
    <row r="425" spans="8:10" x14ac:dyDescent="0.35">
      <c r="H425" s="3" t="str">
        <f t="shared" si="16"/>
        <v/>
      </c>
      <c r="I425" s="3" t="str">
        <f>IF(H425="","",COUNTIF($H$2:H425,H425))</f>
        <v/>
      </c>
      <c r="J425" s="4" t="str">
        <f>IF('Support - Unit List'!A425="","",'Support - Unit List'!A425&amp;'Support - Unit List'!B425&amp;'Support - Unit List'!C425&amp;" - "&amp;PROPER('Support - Unit List'!D425))</f>
        <v>1750038 - Garrett Public Library</v>
      </c>
    </row>
    <row r="426" spans="8:10" x14ac:dyDescent="0.35">
      <c r="H426" s="3" t="str">
        <f t="shared" si="16"/>
        <v/>
      </c>
      <c r="I426" s="3" t="str">
        <f>IF(H426="","",COUNTIF($H$2:H426,H426))</f>
        <v/>
      </c>
      <c r="J426" s="4" t="str">
        <f>IF('Support - Unit List'!A426="","",'Support - Unit List'!A426&amp;'Support - Unit List'!B426&amp;'Support - Unit List'!C426&amp;" - "&amp;PROPER('Support - Unit List'!D426))</f>
        <v>1750039 - Waterloo Public Library</v>
      </c>
    </row>
    <row r="427" spans="8:10" x14ac:dyDescent="0.35">
      <c r="H427" s="3" t="str">
        <f t="shared" si="16"/>
        <v/>
      </c>
      <c r="I427" s="3" t="str">
        <f>IF(H427="","",COUNTIF($H$2:H427,H427))</f>
        <v/>
      </c>
      <c r="J427" s="4" t="str">
        <f>IF('Support - Unit List'!A427="","",'Support - Unit List'!A427&amp;'Support - Unit List'!B427&amp;'Support - Unit List'!C427&amp;" - "&amp;PROPER('Support - Unit List'!D427))</f>
        <v>1761103 - Dekalb County Airport Authority</v>
      </c>
    </row>
    <row r="428" spans="8:10" x14ac:dyDescent="0.35">
      <c r="H428" s="3" t="str">
        <f t="shared" si="16"/>
        <v/>
      </c>
      <c r="I428" s="3" t="str">
        <f>IF(H428="","",COUNTIF($H$2:H428,H428))</f>
        <v/>
      </c>
      <c r="J428" s="4" t="str">
        <f>IF('Support - Unit List'!A428="","",'Support - Unit List'!A428&amp;'Support - Unit List'!B428&amp;'Support - Unit List'!C428&amp;" - "&amp;PROPER('Support - Unit List'!D428))</f>
        <v>1810000 - Delaware County</v>
      </c>
    </row>
    <row r="429" spans="8:10" x14ac:dyDescent="0.35">
      <c r="H429" s="3" t="str">
        <f t="shared" si="16"/>
        <v/>
      </c>
      <c r="I429" s="3" t="str">
        <f>IF(H429="","",COUNTIF($H$2:H429,H429))</f>
        <v/>
      </c>
      <c r="J429" s="4" t="str">
        <f>IF('Support - Unit List'!A429="","",'Support - Unit List'!A429&amp;'Support - Unit List'!B429&amp;'Support - Unit List'!C429&amp;" - "&amp;PROPER('Support - Unit List'!D429))</f>
        <v>1820001 - Center Township</v>
      </c>
    </row>
    <row r="430" spans="8:10" x14ac:dyDescent="0.35">
      <c r="H430" s="3" t="str">
        <f t="shared" si="16"/>
        <v/>
      </c>
      <c r="I430" s="3" t="str">
        <f>IF(H430="","",COUNTIF($H$2:H430,H430))</f>
        <v/>
      </c>
      <c r="J430" s="4" t="str">
        <f>IF('Support - Unit List'!A430="","",'Support - Unit List'!A430&amp;'Support - Unit List'!B430&amp;'Support - Unit List'!C430&amp;" - "&amp;PROPER('Support - Unit List'!D430))</f>
        <v>1820002 - Delaware Township</v>
      </c>
    </row>
    <row r="431" spans="8:10" x14ac:dyDescent="0.35">
      <c r="H431" s="3" t="str">
        <f t="shared" si="16"/>
        <v/>
      </c>
      <c r="I431" s="3" t="str">
        <f>IF(H431="","",COUNTIF($H$2:H431,H431))</f>
        <v/>
      </c>
      <c r="J431" s="4" t="str">
        <f>IF('Support - Unit List'!A431="","",'Support - Unit List'!A431&amp;'Support - Unit List'!B431&amp;'Support - Unit List'!C431&amp;" - "&amp;PROPER('Support - Unit List'!D431))</f>
        <v>1820003 - Hamilton Township</v>
      </c>
    </row>
    <row r="432" spans="8:10" x14ac:dyDescent="0.35">
      <c r="H432" s="3" t="str">
        <f t="shared" si="16"/>
        <v/>
      </c>
      <c r="I432" s="3" t="str">
        <f>IF(H432="","",COUNTIF($H$2:H432,H432))</f>
        <v/>
      </c>
      <c r="J432" s="4" t="str">
        <f>IF('Support - Unit List'!A432="","",'Support - Unit List'!A432&amp;'Support - Unit List'!B432&amp;'Support - Unit List'!C432&amp;" - "&amp;PROPER('Support - Unit List'!D432))</f>
        <v>1820004 - Harrison Township</v>
      </c>
    </row>
    <row r="433" spans="8:10" x14ac:dyDescent="0.35">
      <c r="H433" s="3" t="str">
        <f t="shared" si="16"/>
        <v/>
      </c>
      <c r="I433" s="3" t="str">
        <f>IF(H433="","",COUNTIF($H$2:H433,H433))</f>
        <v/>
      </c>
      <c r="J433" s="4" t="str">
        <f>IF('Support - Unit List'!A433="","",'Support - Unit List'!A433&amp;'Support - Unit List'!B433&amp;'Support - Unit List'!C433&amp;" - "&amp;PROPER('Support - Unit List'!D433))</f>
        <v>1820005 - Liberty Township</v>
      </c>
    </row>
    <row r="434" spans="8:10" x14ac:dyDescent="0.35">
      <c r="H434" s="3" t="str">
        <f t="shared" si="16"/>
        <v/>
      </c>
      <c r="I434" s="3" t="str">
        <f>IF(H434="","",COUNTIF($H$2:H434,H434))</f>
        <v/>
      </c>
      <c r="J434" s="4" t="str">
        <f>IF('Support - Unit List'!A434="","",'Support - Unit List'!A434&amp;'Support - Unit List'!B434&amp;'Support - Unit List'!C434&amp;" - "&amp;PROPER('Support - Unit List'!D434))</f>
        <v>1820006 - Monroe Township</v>
      </c>
    </row>
    <row r="435" spans="8:10" x14ac:dyDescent="0.35">
      <c r="H435" s="3" t="str">
        <f t="shared" si="16"/>
        <v/>
      </c>
      <c r="I435" s="3" t="str">
        <f>IF(H435="","",COUNTIF($H$2:H435,H435))</f>
        <v/>
      </c>
      <c r="J435" s="4" t="str">
        <f>IF('Support - Unit List'!A435="","",'Support - Unit List'!A435&amp;'Support - Unit List'!B435&amp;'Support - Unit List'!C435&amp;" - "&amp;PROPER('Support - Unit List'!D435))</f>
        <v>1820008 - Niles Township</v>
      </c>
    </row>
    <row r="436" spans="8:10" x14ac:dyDescent="0.35">
      <c r="H436" s="3" t="str">
        <f t="shared" si="16"/>
        <v/>
      </c>
      <c r="I436" s="3" t="str">
        <f>IF(H436="","",COUNTIF($H$2:H436,H436))</f>
        <v/>
      </c>
      <c r="J436" s="4" t="str">
        <f>IF('Support - Unit List'!A436="","",'Support - Unit List'!A436&amp;'Support - Unit List'!B436&amp;'Support - Unit List'!C436&amp;" - "&amp;PROPER('Support - Unit List'!D436))</f>
        <v>1820009 - Perry Township</v>
      </c>
    </row>
    <row r="437" spans="8:10" x14ac:dyDescent="0.35">
      <c r="H437" s="3" t="str">
        <f t="shared" si="16"/>
        <v/>
      </c>
      <c r="I437" s="3" t="str">
        <f>IF(H437="","",COUNTIF($H$2:H437,H437))</f>
        <v/>
      </c>
      <c r="J437" s="4" t="str">
        <f>IF('Support - Unit List'!A437="","",'Support - Unit List'!A437&amp;'Support - Unit List'!B437&amp;'Support - Unit List'!C437&amp;" - "&amp;PROPER('Support - Unit List'!D437))</f>
        <v>1820010 - Salem Township</v>
      </c>
    </row>
    <row r="438" spans="8:10" x14ac:dyDescent="0.35">
      <c r="H438" s="3" t="str">
        <f t="shared" si="16"/>
        <v/>
      </c>
      <c r="I438" s="3" t="str">
        <f>IF(H438="","",COUNTIF($H$2:H438,H438))</f>
        <v/>
      </c>
      <c r="J438" s="4" t="str">
        <f>IF('Support - Unit List'!A438="","",'Support - Unit List'!A438&amp;'Support - Unit List'!B438&amp;'Support - Unit List'!C438&amp;" - "&amp;PROPER('Support - Unit List'!D438))</f>
        <v>1820011 - Union Township</v>
      </c>
    </row>
    <row r="439" spans="8:10" x14ac:dyDescent="0.35">
      <c r="H439" s="3" t="str">
        <f t="shared" si="16"/>
        <v/>
      </c>
      <c r="I439" s="3" t="str">
        <f>IF(H439="","",COUNTIF($H$2:H439,H439))</f>
        <v/>
      </c>
      <c r="J439" s="4" t="str">
        <f>IF('Support - Unit List'!A439="","",'Support - Unit List'!A439&amp;'Support - Unit List'!B439&amp;'Support - Unit List'!C439&amp;" - "&amp;PROPER('Support - Unit List'!D439))</f>
        <v>1820012 - Washington Township</v>
      </c>
    </row>
    <row r="440" spans="8:10" x14ac:dyDescent="0.35">
      <c r="H440" s="3" t="str">
        <f t="shared" si="16"/>
        <v/>
      </c>
      <c r="I440" s="3" t="str">
        <f>IF(H440="","",COUNTIF($H$2:H440,H440))</f>
        <v/>
      </c>
      <c r="J440" s="4" t="str">
        <f>IF('Support - Unit List'!A440="","",'Support - Unit List'!A440&amp;'Support - Unit List'!B440&amp;'Support - Unit List'!C440&amp;" - "&amp;PROPER('Support - Unit List'!D440))</f>
        <v>1830107 - Muncie Civil City</v>
      </c>
    </row>
    <row r="441" spans="8:10" x14ac:dyDescent="0.35">
      <c r="H441" s="3" t="str">
        <f t="shared" si="16"/>
        <v/>
      </c>
      <c r="I441" s="3" t="str">
        <f>IF(H441="","",COUNTIF($H$2:H441,H441))</f>
        <v/>
      </c>
      <c r="J441" s="4" t="str">
        <f>IF('Support - Unit List'!A441="","",'Support - Unit List'!A441&amp;'Support - Unit List'!B441&amp;'Support - Unit List'!C441&amp;" - "&amp;PROPER('Support - Unit List'!D441))</f>
        <v>1830591 - Albany Civil Town</v>
      </c>
    </row>
    <row r="442" spans="8:10" x14ac:dyDescent="0.35">
      <c r="H442" s="3" t="str">
        <f t="shared" si="16"/>
        <v/>
      </c>
      <c r="I442" s="3" t="str">
        <f>IF(H442="","",COUNTIF($H$2:H442,H442))</f>
        <v/>
      </c>
      <c r="J442" s="4" t="str">
        <f>IF('Support - Unit List'!A442="","",'Support - Unit List'!A442&amp;'Support - Unit List'!B442&amp;'Support - Unit List'!C442&amp;" - "&amp;PROPER('Support - Unit List'!D442))</f>
        <v>1830592 - Eaton Civil Town</v>
      </c>
    </row>
    <row r="443" spans="8:10" x14ac:dyDescent="0.35">
      <c r="H443" s="3" t="str">
        <f t="shared" si="16"/>
        <v/>
      </c>
      <c r="I443" s="3" t="str">
        <f>IF(H443="","",COUNTIF($H$2:H443,H443))</f>
        <v/>
      </c>
      <c r="J443" s="4" t="str">
        <f>IF('Support - Unit List'!A443="","",'Support - Unit List'!A443&amp;'Support - Unit List'!B443&amp;'Support - Unit List'!C443&amp;" - "&amp;PROPER('Support - Unit List'!D443))</f>
        <v>1830593 - Gaston Civil Town</v>
      </c>
    </row>
    <row r="444" spans="8:10" x14ac:dyDescent="0.35">
      <c r="H444" s="3" t="str">
        <f t="shared" si="16"/>
        <v/>
      </c>
      <c r="I444" s="3" t="str">
        <f>IF(H444="","",COUNTIF($H$2:H444,H444))</f>
        <v/>
      </c>
      <c r="J444" s="4" t="str">
        <f>IF('Support - Unit List'!A444="","",'Support - Unit List'!A444&amp;'Support - Unit List'!B444&amp;'Support - Unit List'!C444&amp;" - "&amp;PROPER('Support - Unit List'!D444))</f>
        <v>1830594 - Selma Civil Town</v>
      </c>
    </row>
    <row r="445" spans="8:10" x14ac:dyDescent="0.35">
      <c r="H445" s="3" t="str">
        <f t="shared" si="16"/>
        <v/>
      </c>
      <c r="I445" s="3" t="str">
        <f>IF(H445="","",COUNTIF($H$2:H445,H445))</f>
        <v/>
      </c>
      <c r="J445" s="4" t="str">
        <f>IF('Support - Unit List'!A445="","",'Support - Unit List'!A445&amp;'Support - Unit List'!B445&amp;'Support - Unit List'!C445&amp;" - "&amp;PROPER('Support - Unit List'!D445))</f>
        <v>1830595 - Yorktown Civil Town</v>
      </c>
    </row>
    <row r="446" spans="8:10" x14ac:dyDescent="0.35">
      <c r="H446" s="3" t="str">
        <f t="shared" si="16"/>
        <v/>
      </c>
      <c r="I446" s="3" t="str">
        <f>IF(H446="","",COUNTIF($H$2:H446,H446))</f>
        <v/>
      </c>
      <c r="J446" s="4" t="str">
        <f>IF('Support - Unit List'!A446="","",'Support - Unit List'!A446&amp;'Support - Unit List'!B446&amp;'Support - Unit List'!C446&amp;" - "&amp;PROPER('Support - Unit List'!D446))</f>
        <v>1830963 - Daleville Civil Town</v>
      </c>
    </row>
    <row r="447" spans="8:10" x14ac:dyDescent="0.35">
      <c r="H447" s="3" t="str">
        <f t="shared" si="16"/>
        <v/>
      </c>
      <c r="I447" s="3" t="str">
        <f>IF(H447="","",COUNTIF($H$2:H447,H447))</f>
        <v/>
      </c>
      <c r="J447" s="4" t="str">
        <f>IF('Support - Unit List'!A447="","",'Support - Unit List'!A447&amp;'Support - Unit List'!B447&amp;'Support - Unit List'!C447&amp;" - "&amp;PROPER('Support - Unit List'!D447))</f>
        <v>1841875 - Delaware Community School Corporation</v>
      </c>
    </row>
    <row r="448" spans="8:10" x14ac:dyDescent="0.35">
      <c r="H448" s="3" t="str">
        <f t="shared" si="16"/>
        <v/>
      </c>
      <c r="I448" s="3" t="str">
        <f>IF(H448="","",COUNTIF($H$2:H448,H448))</f>
        <v/>
      </c>
      <c r="J448" s="4" t="str">
        <f>IF('Support - Unit List'!A448="","",'Support - Unit List'!A448&amp;'Support - Unit List'!B448&amp;'Support - Unit List'!C448&amp;" - "&amp;PROPER('Support - Unit List'!D448))</f>
        <v>1841885 - Wes-Del Community School Corporation</v>
      </c>
    </row>
    <row r="449" spans="8:10" x14ac:dyDescent="0.35">
      <c r="H449" s="3" t="str">
        <f t="shared" si="16"/>
        <v/>
      </c>
      <c r="I449" s="3" t="str">
        <f>IF(H449="","",COUNTIF($H$2:H449,H449))</f>
        <v/>
      </c>
      <c r="J449" s="4" t="str">
        <f>IF('Support - Unit List'!A449="","",'Support - Unit List'!A449&amp;'Support - Unit List'!B449&amp;'Support - Unit List'!C449&amp;" - "&amp;PROPER('Support - Unit List'!D449))</f>
        <v>1841895 - Liberty-Perry Community School Corporation</v>
      </c>
    </row>
    <row r="450" spans="8:10" x14ac:dyDescent="0.35">
      <c r="H450" s="3" t="str">
        <f t="shared" si="16"/>
        <v/>
      </c>
      <c r="I450" s="3" t="str">
        <f>IF(H450="","",COUNTIF($H$2:H450,H450))</f>
        <v/>
      </c>
      <c r="J450" s="4" t="str">
        <f>IF('Support - Unit List'!A450="","",'Support - Unit List'!A450&amp;'Support - Unit List'!B450&amp;'Support - Unit List'!C450&amp;" - "&amp;PROPER('Support - Unit List'!D450))</f>
        <v>1841900 - Cowan Community School Corporation</v>
      </c>
    </row>
    <row r="451" spans="8:10" x14ac:dyDescent="0.35">
      <c r="H451" s="3" t="str">
        <f t="shared" ref="H451:H514" si="17">IF(LEFT(J451,2)=$B$3,"X","")</f>
        <v/>
      </c>
      <c r="I451" s="3" t="str">
        <f>IF(H451="","",COUNTIF($H$2:H451,H451))</f>
        <v/>
      </c>
      <c r="J451" s="4" t="str">
        <f>IF('Support - Unit List'!A451="","",'Support - Unit List'!A451&amp;'Support - Unit List'!B451&amp;'Support - Unit List'!C451&amp;" - "&amp;PROPER('Support - Unit List'!D451))</f>
        <v>1841910 - Yorktown Community Schools</v>
      </c>
    </row>
    <row r="452" spans="8:10" x14ac:dyDescent="0.35">
      <c r="H452" s="3" t="str">
        <f t="shared" si="17"/>
        <v/>
      </c>
      <c r="I452" s="3" t="str">
        <f>IF(H452="","",COUNTIF($H$2:H452,H452))</f>
        <v/>
      </c>
      <c r="J452" s="4" t="str">
        <f>IF('Support - Unit List'!A452="","",'Support - Unit List'!A452&amp;'Support - Unit List'!B452&amp;'Support - Unit List'!C452&amp;" - "&amp;PROPER('Support - Unit List'!D452))</f>
        <v>1841940 - Daleville Community Schools</v>
      </c>
    </row>
    <row r="453" spans="8:10" x14ac:dyDescent="0.35">
      <c r="H453" s="3" t="str">
        <f t="shared" si="17"/>
        <v/>
      </c>
      <c r="I453" s="3" t="str">
        <f>IF(H453="","",COUNTIF($H$2:H453,H453))</f>
        <v/>
      </c>
      <c r="J453" s="4" t="str">
        <f>IF('Support - Unit List'!A453="","",'Support - Unit List'!A453&amp;'Support - Unit List'!B453&amp;'Support - Unit List'!C453&amp;" - "&amp;PROPER('Support - Unit List'!D453))</f>
        <v>1841970 - Muncie Community School Corporation</v>
      </c>
    </row>
    <row r="454" spans="8:10" x14ac:dyDescent="0.35">
      <c r="H454" s="3" t="str">
        <f t="shared" si="17"/>
        <v/>
      </c>
      <c r="I454" s="3" t="str">
        <f>IF(H454="","",COUNTIF($H$2:H454,H454))</f>
        <v/>
      </c>
      <c r="J454" s="4" t="str">
        <f>IF('Support - Unit List'!A454="","",'Support - Unit List'!A454&amp;'Support - Unit List'!B454&amp;'Support - Unit List'!C454&amp;" - "&amp;PROPER('Support - Unit List'!D454))</f>
        <v>1850040 - Muncie Public Library</v>
      </c>
    </row>
    <row r="455" spans="8:10" x14ac:dyDescent="0.35">
      <c r="H455" s="3" t="str">
        <f t="shared" si="17"/>
        <v/>
      </c>
      <c r="I455" s="3" t="str">
        <f>IF(H455="","",COUNTIF($H$2:H455,H455))</f>
        <v/>
      </c>
      <c r="J455" s="4" t="str">
        <f>IF('Support - Unit List'!A455="","",'Support - Unit List'!A455&amp;'Support - Unit List'!B455&amp;'Support - Unit List'!C455&amp;" - "&amp;PROPER('Support - Unit List'!D455))</f>
        <v>1850041 - Yorktown - Mt Pleasant Library</v>
      </c>
    </row>
    <row r="456" spans="8:10" x14ac:dyDescent="0.35">
      <c r="H456" s="3" t="str">
        <f t="shared" si="17"/>
        <v/>
      </c>
      <c r="I456" s="3" t="str">
        <f>IF(H456="","",COUNTIF($H$2:H456,H456))</f>
        <v/>
      </c>
      <c r="J456" s="4" t="str">
        <f>IF('Support - Unit List'!A456="","",'Support - Unit List'!A456&amp;'Support - Unit List'!B456&amp;'Support - Unit List'!C456&amp;" - "&amp;PROPER('Support - Unit List'!D456))</f>
        <v>1860806 - Muncie Sanitary</v>
      </c>
    </row>
    <row r="457" spans="8:10" x14ac:dyDescent="0.35">
      <c r="H457" s="3" t="str">
        <f t="shared" si="17"/>
        <v/>
      </c>
      <c r="I457" s="3" t="str">
        <f>IF(H457="","",COUNTIF($H$2:H457,H457))</f>
        <v/>
      </c>
      <c r="J457" s="4" t="str">
        <f>IF('Support - Unit List'!A457="","",'Support - Unit List'!A457&amp;'Support - Unit List'!B457&amp;'Support - Unit List'!C457&amp;" - "&amp;PROPER('Support - Unit List'!D457))</f>
        <v>1860935 - Muncie Public Transportation</v>
      </c>
    </row>
    <row r="458" spans="8:10" x14ac:dyDescent="0.35">
      <c r="H458" s="3" t="str">
        <f t="shared" si="17"/>
        <v/>
      </c>
      <c r="I458" s="3" t="str">
        <f>IF(H458="","",COUNTIF($H$2:H458,H458))</f>
        <v/>
      </c>
      <c r="J458" s="4" t="str">
        <f>IF('Support - Unit List'!A458="","",'Support - Unit List'!A458&amp;'Support - Unit List'!B458&amp;'Support - Unit List'!C458&amp;" - "&amp;PROPER('Support - Unit List'!D458))</f>
        <v>1860956 - Delaware Airport</v>
      </c>
    </row>
    <row r="459" spans="8:10" x14ac:dyDescent="0.35">
      <c r="H459" s="3" t="str">
        <f t="shared" si="17"/>
        <v/>
      </c>
      <c r="I459" s="3" t="str">
        <f>IF(H459="","",COUNTIF($H$2:H459,H459))</f>
        <v/>
      </c>
      <c r="J459" s="4" t="str">
        <f>IF('Support - Unit List'!A459="","",'Support - Unit List'!A459&amp;'Support - Unit List'!B459&amp;'Support - Unit List'!C459&amp;" - "&amp;PROPER('Support - Unit List'!D459))</f>
        <v>1910000 - Dubois County</v>
      </c>
    </row>
    <row r="460" spans="8:10" x14ac:dyDescent="0.35">
      <c r="H460" s="3" t="str">
        <f t="shared" si="17"/>
        <v/>
      </c>
      <c r="I460" s="3" t="str">
        <f>IF(H460="","",COUNTIF($H$2:H460,H460))</f>
        <v/>
      </c>
      <c r="J460" s="4" t="str">
        <f>IF('Support - Unit List'!A460="","",'Support - Unit List'!A460&amp;'Support - Unit List'!B460&amp;'Support - Unit List'!C460&amp;" - "&amp;PROPER('Support - Unit List'!D460))</f>
        <v>1920001 - Bainbridge Township</v>
      </c>
    </row>
    <row r="461" spans="8:10" x14ac:dyDescent="0.35">
      <c r="H461" s="3" t="str">
        <f t="shared" si="17"/>
        <v/>
      </c>
      <c r="I461" s="3" t="str">
        <f>IF(H461="","",COUNTIF($H$2:H461,H461))</f>
        <v/>
      </c>
      <c r="J461" s="4" t="str">
        <f>IF('Support - Unit List'!A461="","",'Support - Unit List'!A461&amp;'Support - Unit List'!B461&amp;'Support - Unit List'!C461&amp;" - "&amp;PROPER('Support - Unit List'!D461))</f>
        <v>1920002 - Boone Township</v>
      </c>
    </row>
    <row r="462" spans="8:10" x14ac:dyDescent="0.35">
      <c r="H462" s="3" t="str">
        <f t="shared" si="17"/>
        <v/>
      </c>
      <c r="I462" s="3" t="str">
        <f>IF(H462="","",COUNTIF($H$2:H462,H462))</f>
        <v/>
      </c>
      <c r="J462" s="4" t="str">
        <f>IF('Support - Unit List'!A462="","",'Support - Unit List'!A462&amp;'Support - Unit List'!B462&amp;'Support - Unit List'!C462&amp;" - "&amp;PROPER('Support - Unit List'!D462))</f>
        <v>1920003 - Cass Township</v>
      </c>
    </row>
    <row r="463" spans="8:10" x14ac:dyDescent="0.35">
      <c r="H463" s="3" t="str">
        <f t="shared" si="17"/>
        <v/>
      </c>
      <c r="I463" s="3" t="str">
        <f>IF(H463="","",COUNTIF($H$2:H463,H463))</f>
        <v/>
      </c>
      <c r="J463" s="4" t="str">
        <f>IF('Support - Unit List'!A463="","",'Support - Unit List'!A463&amp;'Support - Unit List'!B463&amp;'Support - Unit List'!C463&amp;" - "&amp;PROPER('Support - Unit List'!D463))</f>
        <v>1920004 - Columbia Township</v>
      </c>
    </row>
    <row r="464" spans="8:10" x14ac:dyDescent="0.35">
      <c r="H464" s="3" t="str">
        <f t="shared" si="17"/>
        <v/>
      </c>
      <c r="I464" s="3" t="str">
        <f>IF(H464="","",COUNTIF($H$2:H464,H464))</f>
        <v/>
      </c>
      <c r="J464" s="4" t="str">
        <f>IF('Support - Unit List'!A464="","",'Support - Unit List'!A464&amp;'Support - Unit List'!B464&amp;'Support - Unit List'!C464&amp;" - "&amp;PROPER('Support - Unit List'!D464))</f>
        <v>1920005 - Ferdinand Township</v>
      </c>
    </row>
    <row r="465" spans="8:10" x14ac:dyDescent="0.35">
      <c r="H465" s="3" t="str">
        <f t="shared" si="17"/>
        <v/>
      </c>
      <c r="I465" s="3" t="str">
        <f>IF(H465="","",COUNTIF($H$2:H465,H465))</f>
        <v/>
      </c>
      <c r="J465" s="4" t="str">
        <f>IF('Support - Unit List'!A465="","",'Support - Unit List'!A465&amp;'Support - Unit List'!B465&amp;'Support - Unit List'!C465&amp;" - "&amp;PROPER('Support - Unit List'!D465))</f>
        <v>1920006 - Hall Township</v>
      </c>
    </row>
    <row r="466" spans="8:10" x14ac:dyDescent="0.35">
      <c r="H466" s="3" t="str">
        <f t="shared" si="17"/>
        <v/>
      </c>
      <c r="I466" s="3" t="str">
        <f>IF(H466="","",COUNTIF($H$2:H466,H466))</f>
        <v/>
      </c>
      <c r="J466" s="4" t="str">
        <f>IF('Support - Unit List'!A466="","",'Support - Unit List'!A466&amp;'Support - Unit List'!B466&amp;'Support - Unit List'!C466&amp;" - "&amp;PROPER('Support - Unit List'!D466))</f>
        <v>1920007 - Harbison Township</v>
      </c>
    </row>
    <row r="467" spans="8:10" x14ac:dyDescent="0.35">
      <c r="H467" s="3" t="str">
        <f t="shared" si="17"/>
        <v/>
      </c>
      <c r="I467" s="3" t="str">
        <f>IF(H467="","",COUNTIF($H$2:H467,H467))</f>
        <v/>
      </c>
      <c r="J467" s="4" t="str">
        <f>IF('Support - Unit List'!A467="","",'Support - Unit List'!A467&amp;'Support - Unit List'!B467&amp;'Support - Unit List'!C467&amp;" - "&amp;PROPER('Support - Unit List'!D467))</f>
        <v>1920008 - Jackson Township</v>
      </c>
    </row>
    <row r="468" spans="8:10" x14ac:dyDescent="0.35">
      <c r="H468" s="3" t="str">
        <f t="shared" si="17"/>
        <v/>
      </c>
      <c r="I468" s="3" t="str">
        <f>IF(H468="","",COUNTIF($H$2:H468,H468))</f>
        <v/>
      </c>
      <c r="J468" s="4" t="str">
        <f>IF('Support - Unit List'!A468="","",'Support - Unit List'!A468&amp;'Support - Unit List'!B468&amp;'Support - Unit List'!C468&amp;" - "&amp;PROPER('Support - Unit List'!D468))</f>
        <v>1920009 - Jefferson Township</v>
      </c>
    </row>
    <row r="469" spans="8:10" x14ac:dyDescent="0.35">
      <c r="H469" s="3" t="str">
        <f t="shared" si="17"/>
        <v/>
      </c>
      <c r="I469" s="3" t="str">
        <f>IF(H469="","",COUNTIF($H$2:H469,H469))</f>
        <v/>
      </c>
      <c r="J469" s="4" t="str">
        <f>IF('Support - Unit List'!A469="","",'Support - Unit List'!A469&amp;'Support - Unit List'!B469&amp;'Support - Unit List'!C469&amp;" - "&amp;PROPER('Support - Unit List'!D469))</f>
        <v>1920010 - Madison Township</v>
      </c>
    </row>
    <row r="470" spans="8:10" x14ac:dyDescent="0.35">
      <c r="H470" s="3" t="str">
        <f t="shared" si="17"/>
        <v/>
      </c>
      <c r="I470" s="3" t="str">
        <f>IF(H470="","",COUNTIF($H$2:H470,H470))</f>
        <v/>
      </c>
      <c r="J470" s="4" t="str">
        <f>IF('Support - Unit List'!A470="","",'Support - Unit List'!A470&amp;'Support - Unit List'!B470&amp;'Support - Unit List'!C470&amp;" - "&amp;PROPER('Support - Unit List'!D470))</f>
        <v>1920011 - Marion Township</v>
      </c>
    </row>
    <row r="471" spans="8:10" x14ac:dyDescent="0.35">
      <c r="H471" s="3" t="str">
        <f t="shared" si="17"/>
        <v/>
      </c>
      <c r="I471" s="3" t="str">
        <f>IF(H471="","",COUNTIF($H$2:H471,H471))</f>
        <v/>
      </c>
      <c r="J471" s="4" t="str">
        <f>IF('Support - Unit List'!A471="","",'Support - Unit List'!A471&amp;'Support - Unit List'!B471&amp;'Support - Unit List'!C471&amp;" - "&amp;PROPER('Support - Unit List'!D471))</f>
        <v>1920012 - Patoka Township</v>
      </c>
    </row>
    <row r="472" spans="8:10" x14ac:dyDescent="0.35">
      <c r="H472" s="3" t="str">
        <f t="shared" si="17"/>
        <v/>
      </c>
      <c r="I472" s="3" t="str">
        <f>IF(H472="","",COUNTIF($H$2:H472,H472))</f>
        <v/>
      </c>
      <c r="J472" s="4" t="str">
        <f>IF('Support - Unit List'!A472="","",'Support - Unit List'!A472&amp;'Support - Unit List'!B472&amp;'Support - Unit List'!C472&amp;" - "&amp;PROPER('Support - Unit List'!D472))</f>
        <v>1930405 - Jasper Civil City</v>
      </c>
    </row>
    <row r="473" spans="8:10" x14ac:dyDescent="0.35">
      <c r="H473" s="3" t="str">
        <f t="shared" si="17"/>
        <v/>
      </c>
      <c r="I473" s="3" t="str">
        <f>IF(H473="","",COUNTIF($H$2:H473,H473))</f>
        <v/>
      </c>
      <c r="J473" s="4" t="str">
        <f>IF('Support - Unit List'!A473="","",'Support - Unit List'!A473&amp;'Support - Unit List'!B473&amp;'Support - Unit List'!C473&amp;" - "&amp;PROPER('Support - Unit List'!D473))</f>
        <v>1930434 - Huntingburg Civil City</v>
      </c>
    </row>
    <row r="474" spans="8:10" x14ac:dyDescent="0.35">
      <c r="H474" s="3" t="str">
        <f t="shared" si="17"/>
        <v/>
      </c>
      <c r="I474" s="3" t="str">
        <f>IF(H474="","",COUNTIF($H$2:H474,H474))</f>
        <v/>
      </c>
      <c r="J474" s="4" t="str">
        <f>IF('Support - Unit List'!A474="","",'Support - Unit List'!A474&amp;'Support - Unit List'!B474&amp;'Support - Unit List'!C474&amp;" - "&amp;PROPER('Support - Unit List'!D474))</f>
        <v>1930596 - Birdseye Civil Town</v>
      </c>
    </row>
    <row r="475" spans="8:10" x14ac:dyDescent="0.35">
      <c r="H475" s="3" t="str">
        <f t="shared" si="17"/>
        <v/>
      </c>
      <c r="I475" s="3" t="str">
        <f>IF(H475="","",COUNTIF($H$2:H475,H475))</f>
        <v/>
      </c>
      <c r="J475" s="4" t="str">
        <f>IF('Support - Unit List'!A475="","",'Support - Unit List'!A475&amp;'Support - Unit List'!B475&amp;'Support - Unit List'!C475&amp;" - "&amp;PROPER('Support - Unit List'!D475))</f>
        <v>1930597 - Ferdinand Civil Town</v>
      </c>
    </row>
    <row r="476" spans="8:10" x14ac:dyDescent="0.35">
      <c r="H476" s="3" t="str">
        <f t="shared" si="17"/>
        <v/>
      </c>
      <c r="I476" s="3" t="str">
        <f>IF(H476="","",COUNTIF($H$2:H476,H476))</f>
        <v/>
      </c>
      <c r="J476" s="4" t="str">
        <f>IF('Support - Unit List'!A476="","",'Support - Unit List'!A476&amp;'Support - Unit List'!B476&amp;'Support - Unit List'!C476&amp;" - "&amp;PROPER('Support - Unit List'!D476))</f>
        <v>1930598 - Holland Civil Town</v>
      </c>
    </row>
    <row r="477" spans="8:10" x14ac:dyDescent="0.35">
      <c r="H477" s="3" t="str">
        <f t="shared" si="17"/>
        <v/>
      </c>
      <c r="I477" s="3" t="str">
        <f>IF(H477="","",COUNTIF($H$2:H477,H477))</f>
        <v/>
      </c>
      <c r="J477" s="4" t="str">
        <f>IF('Support - Unit List'!A477="","",'Support - Unit List'!A477&amp;'Support - Unit List'!B477&amp;'Support - Unit List'!C477&amp;" - "&amp;PROPER('Support - Unit List'!D477))</f>
        <v>1942040 - Northeast Dubois County School Corporation</v>
      </c>
    </row>
    <row r="478" spans="8:10" x14ac:dyDescent="0.35">
      <c r="H478" s="3" t="str">
        <f t="shared" si="17"/>
        <v/>
      </c>
      <c r="I478" s="3" t="str">
        <f>IF(H478="","",COUNTIF($H$2:H478,H478))</f>
        <v/>
      </c>
      <c r="J478" s="4" t="str">
        <f>IF('Support - Unit List'!A478="","",'Support - Unit List'!A478&amp;'Support - Unit List'!B478&amp;'Support - Unit List'!C478&amp;" - "&amp;PROPER('Support - Unit List'!D478))</f>
        <v>1942100 - Southeast Dubois County School Corporation</v>
      </c>
    </row>
    <row r="479" spans="8:10" x14ac:dyDescent="0.35">
      <c r="H479" s="3" t="str">
        <f t="shared" si="17"/>
        <v/>
      </c>
      <c r="I479" s="3" t="str">
        <f>IF(H479="","",COUNTIF($H$2:H479,H479))</f>
        <v/>
      </c>
      <c r="J479" s="4" t="str">
        <f>IF('Support - Unit List'!A479="","",'Support - Unit List'!A479&amp;'Support - Unit List'!B479&amp;'Support - Unit List'!C479&amp;" - "&amp;PROPER('Support - Unit List'!D479))</f>
        <v>1942110 - Southwest Dubois County School Corporation</v>
      </c>
    </row>
    <row r="480" spans="8:10" x14ac:dyDescent="0.35">
      <c r="H480" s="3" t="str">
        <f t="shared" si="17"/>
        <v/>
      </c>
      <c r="I480" s="3" t="str">
        <f>IF(H480="","",COUNTIF($H$2:H480,H480))</f>
        <v/>
      </c>
      <c r="J480" s="4" t="str">
        <f>IF('Support - Unit List'!A480="","",'Support - Unit List'!A480&amp;'Support - Unit List'!B480&amp;'Support - Unit List'!C480&amp;" - "&amp;PROPER('Support - Unit List'!D480))</f>
        <v>1942120 - Greater Jasper Consolidated School Corporation</v>
      </c>
    </row>
    <row r="481" spans="8:10" x14ac:dyDescent="0.35">
      <c r="H481" s="3" t="str">
        <f t="shared" si="17"/>
        <v/>
      </c>
      <c r="I481" s="3" t="str">
        <f>IF(H481="","",COUNTIF($H$2:H481,H481))</f>
        <v/>
      </c>
      <c r="J481" s="4" t="str">
        <f>IF('Support - Unit List'!A481="","",'Support - Unit List'!A481&amp;'Support - Unit List'!B481&amp;'Support - Unit List'!C481&amp;" - "&amp;PROPER('Support - Unit List'!D481))</f>
        <v>1950041 - Huntingburg Public Library</v>
      </c>
    </row>
    <row r="482" spans="8:10" x14ac:dyDescent="0.35">
      <c r="H482" s="3" t="str">
        <f t="shared" si="17"/>
        <v/>
      </c>
      <c r="I482" s="3" t="str">
        <f>IF(H482="","",COUNTIF($H$2:H482,H482))</f>
        <v/>
      </c>
      <c r="J482" s="4" t="str">
        <f>IF('Support - Unit List'!A482="","",'Support - Unit List'!A482&amp;'Support - Unit List'!B482&amp;'Support - Unit List'!C482&amp;" - "&amp;PROPER('Support - Unit List'!D482))</f>
        <v>1950042 - Jasper Public Library</v>
      </c>
    </row>
    <row r="483" spans="8:10" x14ac:dyDescent="0.35">
      <c r="H483" s="3" t="str">
        <f t="shared" si="17"/>
        <v/>
      </c>
      <c r="I483" s="3" t="str">
        <f>IF(H483="","",COUNTIF($H$2:H483,H483))</f>
        <v/>
      </c>
      <c r="J483" s="4" t="str">
        <f>IF('Support - Unit List'!A483="","",'Support - Unit List'!A483&amp;'Support - Unit List'!B483&amp;'Support - Unit List'!C483&amp;" - "&amp;PROPER('Support - Unit List'!D483))</f>
        <v>1950043 - Dubois County Contractual Library</v>
      </c>
    </row>
    <row r="484" spans="8:10" x14ac:dyDescent="0.35">
      <c r="H484" s="3" t="str">
        <f t="shared" si="17"/>
        <v/>
      </c>
      <c r="I484" s="3" t="str">
        <f>IF(H484="","",COUNTIF($H$2:H484,H484))</f>
        <v/>
      </c>
      <c r="J484" s="4" t="str">
        <f>IF('Support - Unit List'!A484="","",'Support - Unit List'!A484&amp;'Support - Unit List'!B484&amp;'Support - Unit List'!C484&amp;" - "&amp;PROPER('Support - Unit List'!D484))</f>
        <v>1960922 - Dubois County Airport Authority</v>
      </c>
    </row>
    <row r="485" spans="8:10" x14ac:dyDescent="0.35">
      <c r="H485" s="3" t="str">
        <f t="shared" si="17"/>
        <v/>
      </c>
      <c r="I485" s="3" t="str">
        <f>IF(H485="","",COUNTIF($H$2:H485,H485))</f>
        <v/>
      </c>
      <c r="J485" s="4" t="str">
        <f>IF('Support - Unit List'!A485="","",'Support - Unit List'!A485&amp;'Support - Unit List'!B485&amp;'Support - Unit List'!C485&amp;" - "&amp;PROPER('Support - Unit List'!D485))</f>
        <v>1961030 - Northeast Dubois County Fire Protection</v>
      </c>
    </row>
    <row r="486" spans="8:10" x14ac:dyDescent="0.35">
      <c r="H486" s="3" t="str">
        <f t="shared" si="17"/>
        <v/>
      </c>
      <c r="I486" s="3" t="str">
        <f>IF(H486="","",COUNTIF($H$2:H486,H486))</f>
        <v/>
      </c>
      <c r="J486" s="4" t="str">
        <f>IF('Support - Unit List'!A486="","",'Support - Unit List'!A486&amp;'Support - Unit List'!B486&amp;'Support - Unit List'!C486&amp;" - "&amp;PROPER('Support - Unit List'!D486))</f>
        <v>1961047 - Dubois County Solid Waste Management District</v>
      </c>
    </row>
    <row r="487" spans="8:10" x14ac:dyDescent="0.35">
      <c r="H487" s="3" t="str">
        <f t="shared" si="17"/>
        <v/>
      </c>
      <c r="I487" s="3" t="str">
        <f>IF(H487="","",COUNTIF($H$2:H487,H487))</f>
        <v/>
      </c>
      <c r="J487" s="4" t="str">
        <f>IF('Support - Unit List'!A487="","",'Support - Unit List'!A487&amp;'Support - Unit List'!B487&amp;'Support - Unit List'!C487&amp;" - "&amp;PROPER('Support - Unit List'!D487))</f>
        <v>2010000 - Elkhart County</v>
      </c>
    </row>
    <row r="488" spans="8:10" x14ac:dyDescent="0.35">
      <c r="H488" s="3" t="str">
        <f t="shared" si="17"/>
        <v/>
      </c>
      <c r="I488" s="3" t="str">
        <f>IF(H488="","",COUNTIF($H$2:H488,H488))</f>
        <v/>
      </c>
      <c r="J488" s="4" t="str">
        <f>IF('Support - Unit List'!A488="","",'Support - Unit List'!A488&amp;'Support - Unit List'!B488&amp;'Support - Unit List'!C488&amp;" - "&amp;PROPER('Support - Unit List'!D488))</f>
        <v>2020001 - Baugo Township</v>
      </c>
    </row>
    <row r="489" spans="8:10" x14ac:dyDescent="0.35">
      <c r="H489" s="3" t="str">
        <f t="shared" si="17"/>
        <v/>
      </c>
      <c r="I489" s="3" t="str">
        <f>IF(H489="","",COUNTIF($H$2:H489,H489))</f>
        <v/>
      </c>
      <c r="J489" s="4" t="str">
        <f>IF('Support - Unit List'!A489="","",'Support - Unit List'!A489&amp;'Support - Unit List'!B489&amp;'Support - Unit List'!C489&amp;" - "&amp;PROPER('Support - Unit List'!D489))</f>
        <v>2020002 - Benton Township</v>
      </c>
    </row>
    <row r="490" spans="8:10" x14ac:dyDescent="0.35">
      <c r="H490" s="3" t="str">
        <f t="shared" si="17"/>
        <v/>
      </c>
      <c r="I490" s="3" t="str">
        <f>IF(H490="","",COUNTIF($H$2:H490,H490))</f>
        <v/>
      </c>
      <c r="J490" s="4" t="str">
        <f>IF('Support - Unit List'!A490="","",'Support - Unit List'!A490&amp;'Support - Unit List'!B490&amp;'Support - Unit List'!C490&amp;" - "&amp;PROPER('Support - Unit List'!D490))</f>
        <v>2020003 - Cleveland Township</v>
      </c>
    </row>
    <row r="491" spans="8:10" x14ac:dyDescent="0.35">
      <c r="H491" s="3" t="str">
        <f t="shared" si="17"/>
        <v/>
      </c>
      <c r="I491" s="3" t="str">
        <f>IF(H491="","",COUNTIF($H$2:H491,H491))</f>
        <v/>
      </c>
      <c r="J491" s="4" t="str">
        <f>IF('Support - Unit List'!A491="","",'Support - Unit List'!A491&amp;'Support - Unit List'!B491&amp;'Support - Unit List'!C491&amp;" - "&amp;PROPER('Support - Unit List'!D491))</f>
        <v>2020004 - Clinton Township</v>
      </c>
    </row>
    <row r="492" spans="8:10" x14ac:dyDescent="0.35">
      <c r="H492" s="3" t="str">
        <f t="shared" si="17"/>
        <v/>
      </c>
      <c r="I492" s="3" t="str">
        <f>IF(H492="","",COUNTIF($H$2:H492,H492))</f>
        <v/>
      </c>
      <c r="J492" s="4" t="str">
        <f>IF('Support - Unit List'!A492="","",'Support - Unit List'!A492&amp;'Support - Unit List'!B492&amp;'Support - Unit List'!C492&amp;" - "&amp;PROPER('Support - Unit List'!D492))</f>
        <v>2020005 - Concord Township</v>
      </c>
    </row>
    <row r="493" spans="8:10" x14ac:dyDescent="0.35">
      <c r="H493" s="3" t="str">
        <f t="shared" si="17"/>
        <v/>
      </c>
      <c r="I493" s="3" t="str">
        <f>IF(H493="","",COUNTIF($H$2:H493,H493))</f>
        <v/>
      </c>
      <c r="J493" s="4" t="str">
        <f>IF('Support - Unit List'!A493="","",'Support - Unit List'!A493&amp;'Support - Unit List'!B493&amp;'Support - Unit List'!C493&amp;" - "&amp;PROPER('Support - Unit List'!D493))</f>
        <v>2020006 - Elkhart Township</v>
      </c>
    </row>
    <row r="494" spans="8:10" x14ac:dyDescent="0.35">
      <c r="H494" s="3" t="str">
        <f t="shared" si="17"/>
        <v/>
      </c>
      <c r="I494" s="3" t="str">
        <f>IF(H494="","",COUNTIF($H$2:H494,H494))</f>
        <v/>
      </c>
      <c r="J494" s="4" t="str">
        <f>IF('Support - Unit List'!A494="","",'Support - Unit List'!A494&amp;'Support - Unit List'!B494&amp;'Support - Unit List'!C494&amp;" - "&amp;PROPER('Support - Unit List'!D494))</f>
        <v>2020007 - Harrison Township</v>
      </c>
    </row>
    <row r="495" spans="8:10" x14ac:dyDescent="0.35">
      <c r="H495" s="3" t="str">
        <f t="shared" si="17"/>
        <v/>
      </c>
      <c r="I495" s="3" t="str">
        <f>IF(H495="","",COUNTIF($H$2:H495,H495))</f>
        <v/>
      </c>
      <c r="J495" s="4" t="str">
        <f>IF('Support - Unit List'!A495="","",'Support - Unit List'!A495&amp;'Support - Unit List'!B495&amp;'Support - Unit List'!C495&amp;" - "&amp;PROPER('Support - Unit List'!D495))</f>
        <v>2020008 - Jackson Township</v>
      </c>
    </row>
    <row r="496" spans="8:10" x14ac:dyDescent="0.35">
      <c r="H496" s="3" t="str">
        <f t="shared" si="17"/>
        <v/>
      </c>
      <c r="I496" s="3" t="str">
        <f>IF(H496="","",COUNTIF($H$2:H496,H496))</f>
        <v/>
      </c>
      <c r="J496" s="4" t="str">
        <f>IF('Support - Unit List'!A496="","",'Support - Unit List'!A496&amp;'Support - Unit List'!B496&amp;'Support - Unit List'!C496&amp;" - "&amp;PROPER('Support - Unit List'!D496))</f>
        <v>2020009 - Jefferson Township</v>
      </c>
    </row>
    <row r="497" spans="8:10" x14ac:dyDescent="0.35">
      <c r="H497" s="3" t="str">
        <f t="shared" si="17"/>
        <v/>
      </c>
      <c r="I497" s="3" t="str">
        <f>IF(H497="","",COUNTIF($H$2:H497,H497))</f>
        <v/>
      </c>
      <c r="J497" s="4" t="str">
        <f>IF('Support - Unit List'!A497="","",'Support - Unit List'!A497&amp;'Support - Unit List'!B497&amp;'Support - Unit List'!C497&amp;" - "&amp;PROPER('Support - Unit List'!D497))</f>
        <v>2020010 - Locke Township</v>
      </c>
    </row>
    <row r="498" spans="8:10" x14ac:dyDescent="0.35">
      <c r="H498" s="3" t="str">
        <f t="shared" si="17"/>
        <v/>
      </c>
      <c r="I498" s="3" t="str">
        <f>IF(H498="","",COUNTIF($H$2:H498,H498))</f>
        <v/>
      </c>
      <c r="J498" s="4" t="str">
        <f>IF('Support - Unit List'!A498="","",'Support - Unit List'!A498&amp;'Support - Unit List'!B498&amp;'Support - Unit List'!C498&amp;" - "&amp;PROPER('Support - Unit List'!D498))</f>
        <v>2020011 - Middlebury Township</v>
      </c>
    </row>
    <row r="499" spans="8:10" x14ac:dyDescent="0.35">
      <c r="H499" s="3" t="str">
        <f t="shared" si="17"/>
        <v/>
      </c>
      <c r="I499" s="3" t="str">
        <f>IF(H499="","",COUNTIF($H$2:H499,H499))</f>
        <v/>
      </c>
      <c r="J499" s="4" t="str">
        <f>IF('Support - Unit List'!A499="","",'Support - Unit List'!A499&amp;'Support - Unit List'!B499&amp;'Support - Unit List'!C499&amp;" - "&amp;PROPER('Support - Unit List'!D499))</f>
        <v>2020012 - Olive Township</v>
      </c>
    </row>
    <row r="500" spans="8:10" x14ac:dyDescent="0.35">
      <c r="H500" s="3" t="str">
        <f t="shared" si="17"/>
        <v/>
      </c>
      <c r="I500" s="3" t="str">
        <f>IF(H500="","",COUNTIF($H$2:H500,H500))</f>
        <v/>
      </c>
      <c r="J500" s="4" t="str">
        <f>IF('Support - Unit List'!A500="","",'Support - Unit List'!A500&amp;'Support - Unit List'!B500&amp;'Support - Unit List'!C500&amp;" - "&amp;PROPER('Support - Unit List'!D500))</f>
        <v>2020013 - Osolo Township</v>
      </c>
    </row>
    <row r="501" spans="8:10" x14ac:dyDescent="0.35">
      <c r="H501" s="3" t="str">
        <f t="shared" si="17"/>
        <v/>
      </c>
      <c r="I501" s="3" t="str">
        <f>IF(H501="","",COUNTIF($H$2:H501,H501))</f>
        <v/>
      </c>
      <c r="J501" s="4" t="str">
        <f>IF('Support - Unit List'!A501="","",'Support - Unit List'!A501&amp;'Support - Unit List'!B501&amp;'Support - Unit List'!C501&amp;" - "&amp;PROPER('Support - Unit List'!D501))</f>
        <v>2020014 - Union Township</v>
      </c>
    </row>
    <row r="502" spans="8:10" x14ac:dyDescent="0.35">
      <c r="H502" s="3" t="str">
        <f t="shared" si="17"/>
        <v/>
      </c>
      <c r="I502" s="3" t="str">
        <f>IF(H502="","",COUNTIF($H$2:H502,H502))</f>
        <v/>
      </c>
      <c r="J502" s="4" t="str">
        <f>IF('Support - Unit List'!A502="","",'Support - Unit List'!A502&amp;'Support - Unit List'!B502&amp;'Support - Unit List'!C502&amp;" - "&amp;PROPER('Support - Unit List'!D502))</f>
        <v>2020015 - Washington Township</v>
      </c>
    </row>
    <row r="503" spans="8:10" x14ac:dyDescent="0.35">
      <c r="H503" s="3" t="str">
        <f t="shared" si="17"/>
        <v/>
      </c>
      <c r="I503" s="3" t="str">
        <f>IF(H503="","",COUNTIF($H$2:H503,H503))</f>
        <v/>
      </c>
      <c r="J503" s="4" t="str">
        <f>IF('Support - Unit List'!A503="","",'Support - Unit List'!A503&amp;'Support - Unit List'!B503&amp;'Support - Unit List'!C503&amp;" - "&amp;PROPER('Support - Unit List'!D503))</f>
        <v>2020016 - York Township</v>
      </c>
    </row>
    <row r="504" spans="8:10" x14ac:dyDescent="0.35">
      <c r="H504" s="3" t="str">
        <f t="shared" si="17"/>
        <v/>
      </c>
      <c r="I504" s="3" t="str">
        <f>IF(H504="","",COUNTIF($H$2:H504,H504))</f>
        <v/>
      </c>
      <c r="J504" s="4" t="str">
        <f>IF('Support - Unit List'!A504="","",'Support - Unit List'!A504&amp;'Support - Unit List'!B504&amp;'Support - Unit List'!C504&amp;" - "&amp;PROPER('Support - Unit List'!D504))</f>
        <v>2030112 - Elkhart Civil City</v>
      </c>
    </row>
    <row r="505" spans="8:10" x14ac:dyDescent="0.35">
      <c r="H505" s="3" t="str">
        <f t="shared" si="17"/>
        <v/>
      </c>
      <c r="I505" s="3" t="str">
        <f>IF(H505="","",COUNTIF($H$2:H505,H505))</f>
        <v/>
      </c>
      <c r="J505" s="4" t="str">
        <f>IF('Support - Unit List'!A505="","",'Support - Unit List'!A505&amp;'Support - Unit List'!B505&amp;'Support - Unit List'!C505&amp;" - "&amp;PROPER('Support - Unit List'!D505))</f>
        <v>2030305 - Goshen Civil City</v>
      </c>
    </row>
    <row r="506" spans="8:10" x14ac:dyDescent="0.35">
      <c r="H506" s="3" t="str">
        <f t="shared" si="17"/>
        <v/>
      </c>
      <c r="I506" s="3" t="str">
        <f>IF(H506="","",COUNTIF($H$2:H506,H506))</f>
        <v/>
      </c>
      <c r="J506" s="4" t="str">
        <f>IF('Support - Unit List'!A506="","",'Support - Unit List'!A506&amp;'Support - Unit List'!B506&amp;'Support - Unit List'!C506&amp;" - "&amp;PROPER('Support - Unit List'!D506))</f>
        <v>2030444 - Nappanee Civil City</v>
      </c>
    </row>
    <row r="507" spans="8:10" x14ac:dyDescent="0.35">
      <c r="H507" s="3" t="str">
        <f t="shared" si="17"/>
        <v/>
      </c>
      <c r="I507" s="3" t="str">
        <f>IF(H507="","",COUNTIF($H$2:H507,H507))</f>
        <v/>
      </c>
      <c r="J507" s="4" t="str">
        <f>IF('Support - Unit List'!A507="","",'Support - Unit List'!A507&amp;'Support - Unit List'!B507&amp;'Support - Unit List'!C507&amp;" - "&amp;PROPER('Support - Unit List'!D507))</f>
        <v>2030599 - Bristol Civil Town</v>
      </c>
    </row>
    <row r="508" spans="8:10" x14ac:dyDescent="0.35">
      <c r="H508" s="3" t="str">
        <f t="shared" si="17"/>
        <v/>
      </c>
      <c r="I508" s="3" t="str">
        <f>IF(H508="","",COUNTIF($H$2:H508,H508))</f>
        <v/>
      </c>
      <c r="J508" s="4" t="str">
        <f>IF('Support - Unit List'!A508="","",'Support - Unit List'!A508&amp;'Support - Unit List'!B508&amp;'Support - Unit List'!C508&amp;" - "&amp;PROPER('Support - Unit List'!D508))</f>
        <v>2030600 - Middlebury Civil Town</v>
      </c>
    </row>
    <row r="509" spans="8:10" x14ac:dyDescent="0.35">
      <c r="H509" s="3" t="str">
        <f t="shared" si="17"/>
        <v/>
      </c>
      <c r="I509" s="3" t="str">
        <f>IF(H509="","",COUNTIF($H$2:H509,H509))</f>
        <v/>
      </c>
      <c r="J509" s="4" t="str">
        <f>IF('Support - Unit List'!A509="","",'Support - Unit List'!A509&amp;'Support - Unit List'!B509&amp;'Support - Unit List'!C509&amp;" - "&amp;PROPER('Support - Unit List'!D509))</f>
        <v>2030601 - Millersburg Civil Town</v>
      </c>
    </row>
    <row r="510" spans="8:10" x14ac:dyDescent="0.35">
      <c r="H510" s="3" t="str">
        <f t="shared" si="17"/>
        <v/>
      </c>
      <c r="I510" s="3" t="str">
        <f>IF(H510="","",COUNTIF($H$2:H510,H510))</f>
        <v/>
      </c>
      <c r="J510" s="4" t="str">
        <f>IF('Support - Unit List'!A510="","",'Support - Unit List'!A510&amp;'Support - Unit List'!B510&amp;'Support - Unit List'!C510&amp;" - "&amp;PROPER('Support - Unit List'!D510))</f>
        <v>2030602 - Wakarusa Civil Town</v>
      </c>
    </row>
    <row r="511" spans="8:10" x14ac:dyDescent="0.35">
      <c r="H511" s="3" t="str">
        <f t="shared" si="17"/>
        <v/>
      </c>
      <c r="I511" s="3" t="str">
        <f>IF(H511="","",COUNTIF($H$2:H511,H511))</f>
        <v/>
      </c>
      <c r="J511" s="4" t="str">
        <f>IF('Support - Unit List'!A511="","",'Support - Unit List'!A511&amp;'Support - Unit List'!B511&amp;'Support - Unit List'!C511&amp;" - "&amp;PROPER('Support - Unit List'!D511))</f>
        <v>2042155 - Fairfield Community School Corporation</v>
      </c>
    </row>
    <row r="512" spans="8:10" x14ac:dyDescent="0.35">
      <c r="H512" s="3" t="str">
        <f t="shared" si="17"/>
        <v/>
      </c>
      <c r="I512" s="3" t="str">
        <f>IF(H512="","",COUNTIF($H$2:H512,H512))</f>
        <v/>
      </c>
      <c r="J512" s="4" t="str">
        <f>IF('Support - Unit List'!A512="","",'Support - Unit List'!A512&amp;'Support - Unit List'!B512&amp;'Support - Unit List'!C512&amp;" - "&amp;PROPER('Support - Unit List'!D512))</f>
        <v>2042260 - Baugo Community School Corporation</v>
      </c>
    </row>
    <row r="513" spans="8:10" x14ac:dyDescent="0.35">
      <c r="H513" s="3" t="str">
        <f t="shared" si="17"/>
        <v/>
      </c>
      <c r="I513" s="3" t="str">
        <f>IF(H513="","",COUNTIF($H$2:H513,H513))</f>
        <v/>
      </c>
      <c r="J513" s="4" t="str">
        <f>IF('Support - Unit List'!A513="","",'Support - Unit List'!A513&amp;'Support - Unit List'!B513&amp;'Support - Unit List'!C513&amp;" - "&amp;PROPER('Support - Unit List'!D513))</f>
        <v>2042270 - Concord Community School Corporation</v>
      </c>
    </row>
    <row r="514" spans="8:10" x14ac:dyDescent="0.35">
      <c r="H514" s="3" t="str">
        <f t="shared" si="17"/>
        <v/>
      </c>
      <c r="I514" s="3" t="str">
        <f>IF(H514="","",COUNTIF($H$2:H514,H514))</f>
        <v/>
      </c>
      <c r="J514" s="4" t="str">
        <f>IF('Support - Unit List'!A514="","",'Support - Unit List'!A514&amp;'Support - Unit List'!B514&amp;'Support - Unit List'!C514&amp;" - "&amp;PROPER('Support - Unit List'!D514))</f>
        <v>2042275 - Middlebury Community School Corporation</v>
      </c>
    </row>
    <row r="515" spans="8:10" x14ac:dyDescent="0.35">
      <c r="H515" s="3" t="str">
        <f t="shared" ref="H515:H578" si="18">IF(LEFT(J515,2)=$B$3,"X","")</f>
        <v/>
      </c>
      <c r="I515" s="3" t="str">
        <f>IF(H515="","",COUNTIF($H$2:H515,H515))</f>
        <v/>
      </c>
      <c r="J515" s="4" t="str">
        <f>IF('Support - Unit List'!A515="","",'Support - Unit List'!A515&amp;'Support - Unit List'!B515&amp;'Support - Unit List'!C515&amp;" - "&amp;PROPER('Support - Unit List'!D515))</f>
        <v>2042285 - Wa-Nee Community School Corporation</v>
      </c>
    </row>
    <row r="516" spans="8:10" x14ac:dyDescent="0.35">
      <c r="H516" s="3" t="str">
        <f t="shared" si="18"/>
        <v/>
      </c>
      <c r="I516" s="3" t="str">
        <f>IF(H516="","",COUNTIF($H$2:H516,H516))</f>
        <v/>
      </c>
      <c r="J516" s="4" t="str">
        <f>IF('Support - Unit List'!A516="","",'Support - Unit List'!A516&amp;'Support - Unit List'!B516&amp;'Support - Unit List'!C516&amp;" - "&amp;PROPER('Support - Unit List'!D516))</f>
        <v>2042305 - Elkhart Community School Corporation</v>
      </c>
    </row>
    <row r="517" spans="8:10" x14ac:dyDescent="0.35">
      <c r="H517" s="3" t="str">
        <f t="shared" si="18"/>
        <v/>
      </c>
      <c r="I517" s="3" t="str">
        <f>IF(H517="","",COUNTIF($H$2:H517,H517))</f>
        <v/>
      </c>
      <c r="J517" s="4" t="str">
        <f>IF('Support - Unit List'!A517="","",'Support - Unit List'!A517&amp;'Support - Unit List'!B517&amp;'Support - Unit List'!C517&amp;" - "&amp;PROPER('Support - Unit List'!D517))</f>
        <v>2042315 - Goshen Community School Corporation</v>
      </c>
    </row>
    <row r="518" spans="8:10" x14ac:dyDescent="0.35">
      <c r="H518" s="3" t="str">
        <f t="shared" si="18"/>
        <v/>
      </c>
      <c r="I518" s="3" t="str">
        <f>IF(H518="","",COUNTIF($H$2:H518,H518))</f>
        <v/>
      </c>
      <c r="J518" s="4" t="str">
        <f>IF('Support - Unit List'!A518="","",'Support - Unit List'!A518&amp;'Support - Unit List'!B518&amp;'Support - Unit List'!C518&amp;" - "&amp;PROPER('Support - Unit List'!D518))</f>
        <v>2050044 - Bristol Public Library</v>
      </c>
    </row>
    <row r="519" spans="8:10" x14ac:dyDescent="0.35">
      <c r="H519" s="3" t="str">
        <f t="shared" si="18"/>
        <v/>
      </c>
      <c r="I519" s="3" t="str">
        <f>IF(H519="","",COUNTIF($H$2:H519,H519))</f>
        <v/>
      </c>
      <c r="J519" s="4" t="str">
        <f>IF('Support - Unit List'!A519="","",'Support - Unit List'!A519&amp;'Support - Unit List'!B519&amp;'Support - Unit List'!C519&amp;" - "&amp;PROPER('Support - Unit List'!D519))</f>
        <v>2050045 - Elkhart Public Library</v>
      </c>
    </row>
    <row r="520" spans="8:10" x14ac:dyDescent="0.35">
      <c r="H520" s="3" t="str">
        <f t="shared" si="18"/>
        <v/>
      </c>
      <c r="I520" s="3" t="str">
        <f>IF(H520="","",COUNTIF($H$2:H520,H520))</f>
        <v/>
      </c>
      <c r="J520" s="4" t="str">
        <f>IF('Support - Unit List'!A520="","",'Support - Unit List'!A520&amp;'Support - Unit List'!B520&amp;'Support - Unit List'!C520&amp;" - "&amp;PROPER('Support - Unit List'!D520))</f>
        <v>2050046 - Goshen Public Library</v>
      </c>
    </row>
    <row r="521" spans="8:10" x14ac:dyDescent="0.35">
      <c r="H521" s="3" t="str">
        <f t="shared" si="18"/>
        <v/>
      </c>
      <c r="I521" s="3" t="str">
        <f>IF(H521="","",COUNTIF($H$2:H521,H521))</f>
        <v/>
      </c>
      <c r="J521" s="4" t="str">
        <f>IF('Support - Unit List'!A521="","",'Support - Unit List'!A521&amp;'Support - Unit List'!B521&amp;'Support - Unit List'!C521&amp;" - "&amp;PROPER('Support - Unit List'!D521))</f>
        <v>2050047 - Nappanee Public Library</v>
      </c>
    </row>
    <row r="522" spans="8:10" x14ac:dyDescent="0.35">
      <c r="H522" s="3" t="str">
        <f t="shared" si="18"/>
        <v/>
      </c>
      <c r="I522" s="3" t="str">
        <f>IF(H522="","",COUNTIF($H$2:H522,H522))</f>
        <v/>
      </c>
      <c r="J522" s="4" t="str">
        <f>IF('Support - Unit List'!A522="","",'Support - Unit List'!A522&amp;'Support - Unit List'!B522&amp;'Support - Unit List'!C522&amp;" - "&amp;PROPER('Support - Unit List'!D522))</f>
        <v>2050048 - Wakarusa-Olive Township-Harrison Township Library</v>
      </c>
    </row>
    <row r="523" spans="8:10" x14ac:dyDescent="0.35">
      <c r="H523" s="3" t="str">
        <f t="shared" si="18"/>
        <v/>
      </c>
      <c r="I523" s="3" t="str">
        <f>IF(H523="","",COUNTIF($H$2:H523,H523))</f>
        <v/>
      </c>
      <c r="J523" s="4" t="str">
        <f>IF('Support - Unit List'!A523="","",'Support - Unit List'!A523&amp;'Support - Unit List'!B523&amp;'Support - Unit List'!C523&amp;" - "&amp;PROPER('Support - Unit List'!D523))</f>
        <v>2050259 - Middlebury Public Library</v>
      </c>
    </row>
    <row r="524" spans="8:10" x14ac:dyDescent="0.35">
      <c r="H524" s="3" t="str">
        <f t="shared" si="18"/>
        <v/>
      </c>
      <c r="I524" s="3" t="str">
        <f>IF(H524="","",COUNTIF($H$2:H524,H524))</f>
        <v/>
      </c>
      <c r="J524" s="4" t="str">
        <f>IF('Support - Unit List'!A524="","",'Support - Unit List'!A524&amp;'Support - Unit List'!B524&amp;'Support - Unit List'!C524&amp;" - "&amp;PROPER('Support - Unit List'!D524))</f>
        <v>2110000 - Fayette County</v>
      </c>
    </row>
    <row r="525" spans="8:10" x14ac:dyDescent="0.35">
      <c r="H525" s="3" t="str">
        <f t="shared" si="18"/>
        <v/>
      </c>
      <c r="I525" s="3" t="str">
        <f>IF(H525="","",COUNTIF($H$2:H525,H525))</f>
        <v/>
      </c>
      <c r="J525" s="4" t="str">
        <f>IF('Support - Unit List'!A525="","",'Support - Unit List'!A525&amp;'Support - Unit List'!B525&amp;'Support - Unit List'!C525&amp;" - "&amp;PROPER('Support - Unit List'!D525))</f>
        <v>2120001 - Columbia Township</v>
      </c>
    </row>
    <row r="526" spans="8:10" x14ac:dyDescent="0.35">
      <c r="H526" s="3" t="str">
        <f t="shared" si="18"/>
        <v/>
      </c>
      <c r="I526" s="3" t="str">
        <f>IF(H526="","",COUNTIF($H$2:H526,H526))</f>
        <v/>
      </c>
      <c r="J526" s="4" t="str">
        <f>IF('Support - Unit List'!A526="","",'Support - Unit List'!A526&amp;'Support - Unit List'!B526&amp;'Support - Unit List'!C526&amp;" - "&amp;PROPER('Support - Unit List'!D526))</f>
        <v>2120002 - Connersville Township</v>
      </c>
    </row>
    <row r="527" spans="8:10" x14ac:dyDescent="0.35">
      <c r="H527" s="3" t="str">
        <f t="shared" si="18"/>
        <v/>
      </c>
      <c r="I527" s="3" t="str">
        <f>IF(H527="","",COUNTIF($H$2:H527,H527))</f>
        <v/>
      </c>
      <c r="J527" s="4" t="str">
        <f>IF('Support - Unit List'!A527="","",'Support - Unit List'!A527&amp;'Support - Unit List'!B527&amp;'Support - Unit List'!C527&amp;" - "&amp;PROPER('Support - Unit List'!D527))</f>
        <v>2120003 - Fairview Township</v>
      </c>
    </row>
    <row r="528" spans="8:10" x14ac:dyDescent="0.35">
      <c r="H528" s="3" t="str">
        <f t="shared" si="18"/>
        <v/>
      </c>
      <c r="I528" s="3" t="str">
        <f>IF(H528="","",COUNTIF($H$2:H528,H528))</f>
        <v/>
      </c>
      <c r="J528" s="4" t="str">
        <f>IF('Support - Unit List'!A528="","",'Support - Unit List'!A528&amp;'Support - Unit List'!B528&amp;'Support - Unit List'!C528&amp;" - "&amp;PROPER('Support - Unit List'!D528))</f>
        <v>2120004 - Harrison Township</v>
      </c>
    </row>
    <row r="529" spans="8:10" x14ac:dyDescent="0.35">
      <c r="H529" s="3" t="str">
        <f t="shared" si="18"/>
        <v/>
      </c>
      <c r="I529" s="3" t="str">
        <f>IF(H529="","",COUNTIF($H$2:H529,H529))</f>
        <v/>
      </c>
      <c r="J529" s="4" t="str">
        <f>IF('Support - Unit List'!A529="","",'Support - Unit List'!A529&amp;'Support - Unit List'!B529&amp;'Support - Unit List'!C529&amp;" - "&amp;PROPER('Support - Unit List'!D529))</f>
        <v>2120005 - Jackson Township</v>
      </c>
    </row>
    <row r="530" spans="8:10" x14ac:dyDescent="0.35">
      <c r="H530" s="3" t="str">
        <f t="shared" si="18"/>
        <v/>
      </c>
      <c r="I530" s="3" t="str">
        <f>IF(H530="","",COUNTIF($H$2:H530,H530))</f>
        <v/>
      </c>
      <c r="J530" s="4" t="str">
        <f>IF('Support - Unit List'!A530="","",'Support - Unit List'!A530&amp;'Support - Unit List'!B530&amp;'Support - Unit List'!C530&amp;" - "&amp;PROPER('Support - Unit List'!D530))</f>
        <v>2120006 - Jennings Township</v>
      </c>
    </row>
    <row r="531" spans="8:10" x14ac:dyDescent="0.35">
      <c r="H531" s="3" t="str">
        <f t="shared" si="18"/>
        <v/>
      </c>
      <c r="I531" s="3" t="str">
        <f>IF(H531="","",COUNTIF($H$2:H531,H531))</f>
        <v/>
      </c>
      <c r="J531" s="4" t="str">
        <f>IF('Support - Unit List'!A531="","",'Support - Unit List'!A531&amp;'Support - Unit List'!B531&amp;'Support - Unit List'!C531&amp;" - "&amp;PROPER('Support - Unit List'!D531))</f>
        <v>2120007 - Orange Township</v>
      </c>
    </row>
    <row r="532" spans="8:10" x14ac:dyDescent="0.35">
      <c r="H532" s="3" t="str">
        <f t="shared" si="18"/>
        <v/>
      </c>
      <c r="I532" s="3" t="str">
        <f>IF(H532="","",COUNTIF($H$2:H532,H532))</f>
        <v/>
      </c>
      <c r="J532" s="4" t="str">
        <f>IF('Support - Unit List'!A532="","",'Support - Unit List'!A532&amp;'Support - Unit List'!B532&amp;'Support - Unit List'!C532&amp;" - "&amp;PROPER('Support - Unit List'!D532))</f>
        <v>2120008 - Posey Township</v>
      </c>
    </row>
    <row r="533" spans="8:10" x14ac:dyDescent="0.35">
      <c r="H533" s="3" t="str">
        <f t="shared" si="18"/>
        <v/>
      </c>
      <c r="I533" s="3" t="str">
        <f>IF(H533="","",COUNTIF($H$2:H533,H533))</f>
        <v/>
      </c>
      <c r="J533" s="4" t="str">
        <f>IF('Support - Unit List'!A533="","",'Support - Unit List'!A533&amp;'Support - Unit List'!B533&amp;'Support - Unit List'!C533&amp;" - "&amp;PROPER('Support - Unit List'!D533))</f>
        <v>2120009 - Waterloo Township</v>
      </c>
    </row>
    <row r="534" spans="8:10" x14ac:dyDescent="0.35">
      <c r="H534" s="3" t="str">
        <f t="shared" si="18"/>
        <v/>
      </c>
      <c r="I534" s="3" t="str">
        <f>IF(H534="","",COUNTIF($H$2:H534,H534))</f>
        <v/>
      </c>
      <c r="J534" s="4" t="str">
        <f>IF('Support - Unit List'!A534="","",'Support - Unit List'!A534&amp;'Support - Unit List'!B534&amp;'Support - Unit List'!C534&amp;" - "&amp;PROPER('Support - Unit List'!D534))</f>
        <v>2130304 - Connersville Civil City</v>
      </c>
    </row>
    <row r="535" spans="8:10" x14ac:dyDescent="0.35">
      <c r="H535" s="3" t="str">
        <f t="shared" si="18"/>
        <v/>
      </c>
      <c r="I535" s="3" t="str">
        <f>IF(H535="","",COUNTIF($H$2:H535,H535))</f>
        <v/>
      </c>
      <c r="J535" s="4" t="str">
        <f>IF('Support - Unit List'!A535="","",'Support - Unit List'!A535&amp;'Support - Unit List'!B535&amp;'Support - Unit List'!C535&amp;" - "&amp;PROPER('Support - Unit List'!D535))</f>
        <v>2142395 - Fayette County School Corporation</v>
      </c>
    </row>
    <row r="536" spans="8:10" x14ac:dyDescent="0.35">
      <c r="H536" s="3" t="str">
        <f t="shared" si="18"/>
        <v/>
      </c>
      <c r="I536" s="3" t="str">
        <f>IF(H536="","",COUNTIF($H$2:H536,H536))</f>
        <v/>
      </c>
      <c r="J536" s="4" t="str">
        <f>IF('Support - Unit List'!A536="","",'Support - Unit List'!A536&amp;'Support - Unit List'!B536&amp;'Support - Unit List'!C536&amp;" - "&amp;PROPER('Support - Unit List'!D536))</f>
        <v>2150049 - Fayette County Public Library</v>
      </c>
    </row>
    <row r="537" spans="8:10" x14ac:dyDescent="0.35">
      <c r="H537" s="3" t="str">
        <f t="shared" si="18"/>
        <v/>
      </c>
      <c r="I537" s="3" t="str">
        <f>IF(H537="","",COUNTIF($H$2:H537,H537))</f>
        <v/>
      </c>
      <c r="J537" s="4" t="str">
        <f>IF('Support - Unit List'!A537="","",'Support - Unit List'!A537&amp;'Support - Unit List'!B537&amp;'Support - Unit List'!C537&amp;" - "&amp;PROPER('Support - Unit List'!D537))</f>
        <v>2210000 - Floyd County</v>
      </c>
    </row>
    <row r="538" spans="8:10" x14ac:dyDescent="0.35">
      <c r="H538" s="3" t="str">
        <f t="shared" si="18"/>
        <v/>
      </c>
      <c r="I538" s="3" t="str">
        <f>IF(H538="","",COUNTIF($H$2:H538,H538))</f>
        <v/>
      </c>
      <c r="J538" s="4" t="str">
        <f>IF('Support - Unit List'!A538="","",'Support - Unit List'!A538&amp;'Support - Unit List'!B538&amp;'Support - Unit List'!C538&amp;" - "&amp;PROPER('Support - Unit List'!D538))</f>
        <v>2220001 - Franklin Township</v>
      </c>
    </row>
    <row r="539" spans="8:10" x14ac:dyDescent="0.35">
      <c r="H539" s="3" t="str">
        <f t="shared" si="18"/>
        <v/>
      </c>
      <c r="I539" s="3" t="str">
        <f>IF(H539="","",COUNTIF($H$2:H539,H539))</f>
        <v/>
      </c>
      <c r="J539" s="4" t="str">
        <f>IF('Support - Unit List'!A539="","",'Support - Unit List'!A539&amp;'Support - Unit List'!B539&amp;'Support - Unit List'!C539&amp;" - "&amp;PROPER('Support - Unit List'!D539))</f>
        <v>2220002 - Georgetown Township</v>
      </c>
    </row>
    <row r="540" spans="8:10" x14ac:dyDescent="0.35">
      <c r="H540" s="3" t="str">
        <f t="shared" si="18"/>
        <v/>
      </c>
      <c r="I540" s="3" t="str">
        <f>IF(H540="","",COUNTIF($H$2:H540,H540))</f>
        <v/>
      </c>
      <c r="J540" s="4" t="str">
        <f>IF('Support - Unit List'!A540="","",'Support - Unit List'!A540&amp;'Support - Unit List'!B540&amp;'Support - Unit List'!C540&amp;" - "&amp;PROPER('Support - Unit List'!D540))</f>
        <v>2220003 - Greenville Township</v>
      </c>
    </row>
    <row r="541" spans="8:10" x14ac:dyDescent="0.35">
      <c r="H541" s="3" t="str">
        <f t="shared" si="18"/>
        <v/>
      </c>
      <c r="I541" s="3" t="str">
        <f>IF(H541="","",COUNTIF($H$2:H541,H541))</f>
        <v/>
      </c>
      <c r="J541" s="4" t="str">
        <f>IF('Support - Unit List'!A541="","",'Support - Unit List'!A541&amp;'Support - Unit List'!B541&amp;'Support - Unit List'!C541&amp;" - "&amp;PROPER('Support - Unit List'!D541))</f>
        <v>2220004 - Lafayette Township</v>
      </c>
    </row>
    <row r="542" spans="8:10" x14ac:dyDescent="0.35">
      <c r="H542" s="3" t="str">
        <f t="shared" si="18"/>
        <v/>
      </c>
      <c r="I542" s="3" t="str">
        <f>IF(H542="","",COUNTIF($H$2:H542,H542))</f>
        <v/>
      </c>
      <c r="J542" s="4" t="str">
        <f>IF('Support - Unit List'!A542="","",'Support - Unit List'!A542&amp;'Support - Unit List'!B542&amp;'Support - Unit List'!C542&amp;" - "&amp;PROPER('Support - Unit List'!D542))</f>
        <v>2220005 - New Albany Township</v>
      </c>
    </row>
    <row r="543" spans="8:10" x14ac:dyDescent="0.35">
      <c r="H543" s="3" t="str">
        <f t="shared" si="18"/>
        <v/>
      </c>
      <c r="I543" s="3" t="str">
        <f>IF(H543="","",COUNTIF($H$2:H543,H543))</f>
        <v/>
      </c>
      <c r="J543" s="4" t="str">
        <f>IF('Support - Unit List'!A543="","",'Support - Unit List'!A543&amp;'Support - Unit List'!B543&amp;'Support - Unit List'!C543&amp;" - "&amp;PROPER('Support - Unit List'!D543))</f>
        <v>2230116 - New Albany Civil City</v>
      </c>
    </row>
    <row r="544" spans="8:10" x14ac:dyDescent="0.35">
      <c r="H544" s="3" t="str">
        <f t="shared" si="18"/>
        <v/>
      </c>
      <c r="I544" s="3" t="str">
        <f>IF(H544="","",COUNTIF($H$2:H544,H544))</f>
        <v/>
      </c>
      <c r="J544" s="4" t="str">
        <f>IF('Support - Unit List'!A544="","",'Support - Unit List'!A544&amp;'Support - Unit List'!B544&amp;'Support - Unit List'!C544&amp;" - "&amp;PROPER('Support - Unit List'!D544))</f>
        <v>2230603 - Georgetown Civil Town</v>
      </c>
    </row>
    <row r="545" spans="8:10" x14ac:dyDescent="0.35">
      <c r="H545" s="3" t="str">
        <f t="shared" si="18"/>
        <v/>
      </c>
      <c r="I545" s="3" t="str">
        <f>IF(H545="","",COUNTIF($H$2:H545,H545))</f>
        <v/>
      </c>
      <c r="J545" s="4" t="str">
        <f>IF('Support - Unit List'!A545="","",'Support - Unit List'!A545&amp;'Support - Unit List'!B545&amp;'Support - Unit List'!C545&amp;" - "&amp;PROPER('Support - Unit List'!D545))</f>
        <v>2230604 - Greenville Civil Town</v>
      </c>
    </row>
    <row r="546" spans="8:10" x14ac:dyDescent="0.35">
      <c r="H546" s="3" t="str">
        <f t="shared" si="18"/>
        <v/>
      </c>
      <c r="I546" s="3" t="str">
        <f>IF(H546="","",COUNTIF($H$2:H546,H546))</f>
        <v/>
      </c>
      <c r="J546" s="4" t="str">
        <f>IF('Support - Unit List'!A546="","",'Support - Unit List'!A546&amp;'Support - Unit List'!B546&amp;'Support - Unit List'!C546&amp;" - "&amp;PROPER('Support - Unit List'!D546))</f>
        <v>2242400 - New Albany-Floyd County Consolidated Schools</v>
      </c>
    </row>
    <row r="547" spans="8:10" x14ac:dyDescent="0.35">
      <c r="H547" s="3" t="str">
        <f t="shared" si="18"/>
        <v/>
      </c>
      <c r="I547" s="3" t="str">
        <f>IF(H547="","",COUNTIF($H$2:H547,H547))</f>
        <v/>
      </c>
      <c r="J547" s="4" t="str">
        <f>IF('Support - Unit List'!A547="","",'Support - Unit List'!A547&amp;'Support - Unit List'!B547&amp;'Support - Unit List'!C547&amp;" - "&amp;PROPER('Support - Unit List'!D547))</f>
        <v>2250050 - New Albany-Floyd County Public Library</v>
      </c>
    </row>
    <row r="548" spans="8:10" x14ac:dyDescent="0.35">
      <c r="H548" s="3" t="str">
        <f t="shared" si="18"/>
        <v/>
      </c>
      <c r="I548" s="3" t="str">
        <f>IF(H548="","",COUNTIF($H$2:H548,H548))</f>
        <v/>
      </c>
      <c r="J548" s="4" t="str">
        <f>IF('Support - Unit List'!A548="","",'Support - Unit List'!A548&amp;'Support - Unit List'!B548&amp;'Support - Unit List'!C548&amp;" - "&amp;PROPER('Support - Unit List'!D548))</f>
        <v>2260807 - New Albany Flood Control</v>
      </c>
    </row>
    <row r="549" spans="8:10" x14ac:dyDescent="0.35">
      <c r="H549" s="3" t="str">
        <f t="shared" si="18"/>
        <v/>
      </c>
      <c r="I549" s="3" t="str">
        <f>IF(H549="","",COUNTIF($H$2:H549,H549))</f>
        <v/>
      </c>
      <c r="J549" s="4" t="str">
        <f>IF('Support - Unit List'!A549="","",'Support - Unit List'!A549&amp;'Support - Unit List'!B549&amp;'Support - Unit List'!C549&amp;" - "&amp;PROPER('Support - Unit List'!D549))</f>
        <v>2261016 - Floyd County Solid Waste</v>
      </c>
    </row>
    <row r="550" spans="8:10" x14ac:dyDescent="0.35">
      <c r="H550" s="3" t="str">
        <f t="shared" si="18"/>
        <v/>
      </c>
      <c r="I550" s="3" t="str">
        <f>IF(H550="","",COUNTIF($H$2:H550,H550))</f>
        <v/>
      </c>
      <c r="J550" s="4" t="str">
        <f>IF('Support - Unit List'!A550="","",'Support - Unit List'!A550&amp;'Support - Unit List'!B550&amp;'Support - Unit List'!C550&amp;" - "&amp;PROPER('Support - Unit List'!D550))</f>
        <v>2261180 - Georgetown Twp Fire Distrct</v>
      </c>
    </row>
    <row r="551" spans="8:10" x14ac:dyDescent="0.35">
      <c r="H551" s="3" t="str">
        <f t="shared" si="18"/>
        <v/>
      </c>
      <c r="I551" s="3" t="str">
        <f>IF(H551="","",COUNTIF($H$2:H551,H551))</f>
        <v/>
      </c>
      <c r="J551" s="4" t="str">
        <f>IF('Support - Unit List'!A551="","",'Support - Unit List'!A551&amp;'Support - Unit List'!B551&amp;'Support - Unit List'!C551&amp;" - "&amp;PROPER('Support - Unit List'!D551))</f>
        <v>2261182 - New Albany Twp Fire District</v>
      </c>
    </row>
    <row r="552" spans="8:10" x14ac:dyDescent="0.35">
      <c r="H552" s="3" t="str">
        <f t="shared" si="18"/>
        <v/>
      </c>
      <c r="I552" s="3" t="str">
        <f>IF(H552="","",COUNTIF($H$2:H552,H552))</f>
        <v/>
      </c>
      <c r="J552" s="4" t="str">
        <f>IF('Support - Unit List'!A552="","",'Support - Unit List'!A552&amp;'Support - Unit List'!B552&amp;'Support - Unit List'!C552&amp;" - "&amp;PROPER('Support - Unit List'!D552))</f>
        <v>2261195 - Highlander Fire Protection District</v>
      </c>
    </row>
    <row r="553" spans="8:10" x14ac:dyDescent="0.35">
      <c r="H553" s="3" t="str">
        <f t="shared" si="18"/>
        <v/>
      </c>
      <c r="I553" s="3" t="str">
        <f>IF(H553="","",COUNTIF($H$2:H553,H553))</f>
        <v/>
      </c>
      <c r="J553" s="4" t="str">
        <f>IF('Support - Unit List'!A553="","",'Support - Unit List'!A553&amp;'Support - Unit List'!B553&amp;'Support - Unit List'!C553&amp;" - "&amp;PROPER('Support - Unit List'!D553))</f>
        <v>2310000 - Fountain County</v>
      </c>
    </row>
    <row r="554" spans="8:10" x14ac:dyDescent="0.35">
      <c r="H554" s="3" t="str">
        <f t="shared" si="18"/>
        <v/>
      </c>
      <c r="I554" s="3" t="str">
        <f>IF(H554="","",COUNTIF($H$2:H554,H554))</f>
        <v/>
      </c>
      <c r="J554" s="4" t="str">
        <f>IF('Support - Unit List'!A554="","",'Support - Unit List'!A554&amp;'Support - Unit List'!B554&amp;'Support - Unit List'!C554&amp;" - "&amp;PROPER('Support - Unit List'!D554))</f>
        <v>2320001 - Cain Township</v>
      </c>
    </row>
    <row r="555" spans="8:10" x14ac:dyDescent="0.35">
      <c r="H555" s="3" t="str">
        <f t="shared" si="18"/>
        <v/>
      </c>
      <c r="I555" s="3" t="str">
        <f>IF(H555="","",COUNTIF($H$2:H555,H555))</f>
        <v/>
      </c>
      <c r="J555" s="4" t="str">
        <f>IF('Support - Unit List'!A555="","",'Support - Unit List'!A555&amp;'Support - Unit List'!B555&amp;'Support - Unit List'!C555&amp;" - "&amp;PROPER('Support - Unit List'!D555))</f>
        <v>2320002 - Davis Township</v>
      </c>
    </row>
    <row r="556" spans="8:10" x14ac:dyDescent="0.35">
      <c r="H556" s="3" t="str">
        <f t="shared" si="18"/>
        <v/>
      </c>
      <c r="I556" s="3" t="str">
        <f>IF(H556="","",COUNTIF($H$2:H556,H556))</f>
        <v/>
      </c>
      <c r="J556" s="4" t="str">
        <f>IF('Support - Unit List'!A556="","",'Support - Unit List'!A556&amp;'Support - Unit List'!B556&amp;'Support - Unit List'!C556&amp;" - "&amp;PROPER('Support - Unit List'!D556))</f>
        <v>2320003 - Fulton Township</v>
      </c>
    </row>
    <row r="557" spans="8:10" x14ac:dyDescent="0.35">
      <c r="H557" s="3" t="str">
        <f t="shared" si="18"/>
        <v/>
      </c>
      <c r="I557" s="3" t="str">
        <f>IF(H557="","",COUNTIF($H$2:H557,H557))</f>
        <v/>
      </c>
      <c r="J557" s="4" t="str">
        <f>IF('Support - Unit List'!A557="","",'Support - Unit List'!A557&amp;'Support - Unit List'!B557&amp;'Support - Unit List'!C557&amp;" - "&amp;PROPER('Support - Unit List'!D557))</f>
        <v>2320004 - Jackson Township</v>
      </c>
    </row>
    <row r="558" spans="8:10" x14ac:dyDescent="0.35">
      <c r="H558" s="3" t="str">
        <f t="shared" si="18"/>
        <v/>
      </c>
      <c r="I558" s="3" t="str">
        <f>IF(H558="","",COUNTIF($H$2:H558,H558))</f>
        <v/>
      </c>
      <c r="J558" s="4" t="str">
        <f>IF('Support - Unit List'!A558="","",'Support - Unit List'!A558&amp;'Support - Unit List'!B558&amp;'Support - Unit List'!C558&amp;" - "&amp;PROPER('Support - Unit List'!D558))</f>
        <v>2320005 - Logan Township</v>
      </c>
    </row>
    <row r="559" spans="8:10" x14ac:dyDescent="0.35">
      <c r="H559" s="3" t="str">
        <f t="shared" si="18"/>
        <v/>
      </c>
      <c r="I559" s="3" t="str">
        <f>IF(H559="","",COUNTIF($H$2:H559,H559))</f>
        <v/>
      </c>
      <c r="J559" s="4" t="str">
        <f>IF('Support - Unit List'!A559="","",'Support - Unit List'!A559&amp;'Support - Unit List'!B559&amp;'Support - Unit List'!C559&amp;" - "&amp;PROPER('Support - Unit List'!D559))</f>
        <v>2320006 - Millcreek Township</v>
      </c>
    </row>
    <row r="560" spans="8:10" x14ac:dyDescent="0.35">
      <c r="H560" s="3" t="str">
        <f t="shared" si="18"/>
        <v/>
      </c>
      <c r="I560" s="3" t="str">
        <f>IF(H560="","",COUNTIF($H$2:H560,H560))</f>
        <v/>
      </c>
      <c r="J560" s="4" t="str">
        <f>IF('Support - Unit List'!A560="","",'Support - Unit List'!A560&amp;'Support - Unit List'!B560&amp;'Support - Unit List'!C560&amp;" - "&amp;PROPER('Support - Unit List'!D560))</f>
        <v>2320007 - Richland Township</v>
      </c>
    </row>
    <row r="561" spans="8:10" x14ac:dyDescent="0.35">
      <c r="H561" s="3" t="str">
        <f t="shared" si="18"/>
        <v/>
      </c>
      <c r="I561" s="3" t="str">
        <f>IF(H561="","",COUNTIF($H$2:H561,H561))</f>
        <v/>
      </c>
      <c r="J561" s="4" t="str">
        <f>IF('Support - Unit List'!A561="","",'Support - Unit List'!A561&amp;'Support - Unit List'!B561&amp;'Support - Unit List'!C561&amp;" - "&amp;PROPER('Support - Unit List'!D561))</f>
        <v>2320008 - Shawnee Township</v>
      </c>
    </row>
    <row r="562" spans="8:10" x14ac:dyDescent="0.35">
      <c r="H562" s="3" t="str">
        <f t="shared" si="18"/>
        <v/>
      </c>
      <c r="I562" s="3" t="str">
        <f>IF(H562="","",COUNTIF($H$2:H562,H562))</f>
        <v/>
      </c>
      <c r="J562" s="4" t="str">
        <f>IF('Support - Unit List'!A562="","",'Support - Unit List'!A562&amp;'Support - Unit List'!B562&amp;'Support - Unit List'!C562&amp;" - "&amp;PROPER('Support - Unit List'!D562))</f>
        <v>2320009 - Troy Township</v>
      </c>
    </row>
    <row r="563" spans="8:10" x14ac:dyDescent="0.35">
      <c r="H563" s="3" t="str">
        <f t="shared" si="18"/>
        <v/>
      </c>
      <c r="I563" s="3" t="str">
        <f>IF(H563="","",COUNTIF($H$2:H563,H563))</f>
        <v/>
      </c>
      <c r="J563" s="4" t="str">
        <f>IF('Support - Unit List'!A563="","",'Support - Unit List'!A563&amp;'Support - Unit List'!B563&amp;'Support - Unit List'!C563&amp;" - "&amp;PROPER('Support - Unit List'!D563))</f>
        <v>2320010 - Van Buren Township</v>
      </c>
    </row>
    <row r="564" spans="8:10" x14ac:dyDescent="0.35">
      <c r="H564" s="3" t="str">
        <f t="shared" si="18"/>
        <v/>
      </c>
      <c r="I564" s="3" t="str">
        <f>IF(H564="","",COUNTIF($H$2:H564,H564))</f>
        <v/>
      </c>
      <c r="J564" s="4" t="str">
        <f>IF('Support - Unit List'!A564="","",'Support - Unit List'!A564&amp;'Support - Unit List'!B564&amp;'Support - Unit List'!C564&amp;" - "&amp;PROPER('Support - Unit List'!D564))</f>
        <v>2320011 - Wabash Township</v>
      </c>
    </row>
    <row r="565" spans="8:10" x14ac:dyDescent="0.35">
      <c r="H565" s="3" t="str">
        <f t="shared" si="18"/>
        <v/>
      </c>
      <c r="I565" s="3" t="str">
        <f>IF(H565="","",COUNTIF($H$2:H565,H565))</f>
        <v/>
      </c>
      <c r="J565" s="4" t="str">
        <f>IF('Support - Unit List'!A565="","",'Support - Unit List'!A565&amp;'Support - Unit List'!B565&amp;'Support - Unit List'!C565&amp;" - "&amp;PROPER('Support - Unit List'!D565))</f>
        <v>2330443 - Attica Civil City</v>
      </c>
    </row>
    <row r="566" spans="8:10" x14ac:dyDescent="0.35">
      <c r="H566" s="3" t="str">
        <f t="shared" si="18"/>
        <v/>
      </c>
      <c r="I566" s="3" t="str">
        <f>IF(H566="","",COUNTIF($H$2:H566,H566))</f>
        <v/>
      </c>
      <c r="J566" s="4" t="str">
        <f>IF('Support - Unit List'!A566="","",'Support - Unit List'!A566&amp;'Support - Unit List'!B566&amp;'Support - Unit List'!C566&amp;" - "&amp;PROPER('Support - Unit List'!D566))</f>
        <v>2330456 - Covington Civil City</v>
      </c>
    </row>
    <row r="567" spans="8:10" x14ac:dyDescent="0.35">
      <c r="H567" s="3" t="str">
        <f t="shared" si="18"/>
        <v/>
      </c>
      <c r="I567" s="3" t="str">
        <f>IF(H567="","",COUNTIF($H$2:H567,H567))</f>
        <v/>
      </c>
      <c r="J567" s="4" t="str">
        <f>IF('Support - Unit List'!A567="","",'Support - Unit List'!A567&amp;'Support - Unit List'!B567&amp;'Support - Unit List'!C567&amp;" - "&amp;PROPER('Support - Unit List'!D567))</f>
        <v>2330605 - Hillsboro Civil Town</v>
      </c>
    </row>
    <row r="568" spans="8:10" x14ac:dyDescent="0.35">
      <c r="H568" s="3" t="str">
        <f t="shared" si="18"/>
        <v/>
      </c>
      <c r="I568" s="3" t="str">
        <f>IF(H568="","",COUNTIF($H$2:H568,H568))</f>
        <v/>
      </c>
      <c r="J568" s="4" t="str">
        <f>IF('Support - Unit List'!A568="","",'Support - Unit List'!A568&amp;'Support - Unit List'!B568&amp;'Support - Unit List'!C568&amp;" - "&amp;PROPER('Support - Unit List'!D568))</f>
        <v>2330606 - Kingman Civil Town</v>
      </c>
    </row>
    <row r="569" spans="8:10" x14ac:dyDescent="0.35">
      <c r="H569" s="3" t="str">
        <f t="shared" si="18"/>
        <v/>
      </c>
      <c r="I569" s="3" t="str">
        <f>IF(H569="","",COUNTIF($H$2:H569,H569))</f>
        <v/>
      </c>
      <c r="J569" s="4" t="str">
        <f>IF('Support - Unit List'!A569="","",'Support - Unit List'!A569&amp;'Support - Unit List'!B569&amp;'Support - Unit List'!C569&amp;" - "&amp;PROPER('Support - Unit List'!D569))</f>
        <v>2330607 - Mellott Civil Town</v>
      </c>
    </row>
    <row r="570" spans="8:10" x14ac:dyDescent="0.35">
      <c r="H570" s="3" t="str">
        <f t="shared" si="18"/>
        <v/>
      </c>
      <c r="I570" s="3" t="str">
        <f>IF(H570="","",COUNTIF($H$2:H570,H570))</f>
        <v/>
      </c>
      <c r="J570" s="4" t="str">
        <f>IF('Support - Unit List'!A570="","",'Support - Unit List'!A570&amp;'Support - Unit List'!B570&amp;'Support - Unit List'!C570&amp;" - "&amp;PROPER('Support - Unit List'!D570))</f>
        <v>2330608 - Newtown Civil Town</v>
      </c>
    </row>
    <row r="571" spans="8:10" x14ac:dyDescent="0.35">
      <c r="H571" s="3" t="str">
        <f t="shared" si="18"/>
        <v/>
      </c>
      <c r="I571" s="3" t="str">
        <f>IF(H571="","",COUNTIF($H$2:H571,H571))</f>
        <v/>
      </c>
      <c r="J571" s="4" t="str">
        <f>IF('Support - Unit List'!A571="","",'Support - Unit List'!A571&amp;'Support - Unit List'!B571&amp;'Support - Unit List'!C571&amp;" - "&amp;PROPER('Support - Unit List'!D571))</f>
        <v>2330609 - Veedersburg Civil Town</v>
      </c>
    </row>
    <row r="572" spans="8:10" x14ac:dyDescent="0.35">
      <c r="H572" s="3" t="str">
        <f t="shared" si="18"/>
        <v/>
      </c>
      <c r="I572" s="3" t="str">
        <f>IF(H572="","",COUNTIF($H$2:H572,H572))</f>
        <v/>
      </c>
      <c r="J572" s="4" t="str">
        <f>IF('Support - Unit List'!A572="","",'Support - Unit List'!A572&amp;'Support - Unit List'!B572&amp;'Support - Unit List'!C572&amp;" - "&amp;PROPER('Support - Unit List'!D572))</f>
        <v>2330610 - Wallace Civil Town</v>
      </c>
    </row>
    <row r="573" spans="8:10" x14ac:dyDescent="0.35">
      <c r="H573" s="3" t="str">
        <f t="shared" si="18"/>
        <v/>
      </c>
      <c r="I573" s="3" t="str">
        <f>IF(H573="","",COUNTIF($H$2:H573,H573))</f>
        <v/>
      </c>
      <c r="J573" s="4" t="str">
        <f>IF('Support - Unit List'!A573="","",'Support - Unit List'!A573&amp;'Support - Unit List'!B573&amp;'Support - Unit List'!C573&amp;" - "&amp;PROPER('Support - Unit List'!D573))</f>
        <v>2342435 - Attica Consolidated School Corporation</v>
      </c>
    </row>
    <row r="574" spans="8:10" x14ac:dyDescent="0.35">
      <c r="H574" s="3" t="str">
        <f t="shared" si="18"/>
        <v/>
      </c>
      <c r="I574" s="3" t="str">
        <f>IF(H574="","",COUNTIF($H$2:H574,H574))</f>
        <v/>
      </c>
      <c r="J574" s="4" t="str">
        <f>IF('Support - Unit List'!A574="","",'Support - Unit List'!A574&amp;'Support - Unit List'!B574&amp;'Support - Unit List'!C574&amp;" - "&amp;PROPER('Support - Unit List'!D574))</f>
        <v>2342440 - Covington Community School Corporation</v>
      </c>
    </row>
    <row r="575" spans="8:10" x14ac:dyDescent="0.35">
      <c r="H575" s="3" t="str">
        <f t="shared" si="18"/>
        <v/>
      </c>
      <c r="I575" s="3" t="str">
        <f>IF(H575="","",COUNTIF($H$2:H575,H575))</f>
        <v/>
      </c>
      <c r="J575" s="4" t="str">
        <f>IF('Support - Unit List'!A575="","",'Support - Unit List'!A575&amp;'Support - Unit List'!B575&amp;'Support - Unit List'!C575&amp;" - "&amp;PROPER('Support - Unit List'!D575))</f>
        <v>2342455 - Southeast Fountain School Corporation</v>
      </c>
    </row>
    <row r="576" spans="8:10" x14ac:dyDescent="0.35">
      <c r="H576" s="3" t="str">
        <f t="shared" si="18"/>
        <v/>
      </c>
      <c r="I576" s="3" t="str">
        <f>IF(H576="","",COUNTIF($H$2:H576,H576))</f>
        <v/>
      </c>
      <c r="J576" s="4" t="str">
        <f>IF('Support - Unit List'!A576="","",'Support - Unit List'!A576&amp;'Support - Unit List'!B576&amp;'Support - Unit List'!C576&amp;" - "&amp;PROPER('Support - Unit List'!D576))</f>
        <v>2350052 - Covington-Veedersburg Public Library</v>
      </c>
    </row>
    <row r="577" spans="8:10" x14ac:dyDescent="0.35">
      <c r="H577" s="3" t="str">
        <f t="shared" si="18"/>
        <v/>
      </c>
      <c r="I577" s="3" t="str">
        <f>IF(H577="","",COUNTIF($H$2:H577,H577))</f>
        <v/>
      </c>
      <c r="J577" s="4" t="str">
        <f>IF('Support - Unit List'!A577="","",'Support - Unit List'!A577&amp;'Support - Unit List'!B577&amp;'Support - Unit List'!C577&amp;" - "&amp;PROPER('Support - Unit List'!D577))</f>
        <v>2350271 - Kingman-Millcreek Public Library</v>
      </c>
    </row>
    <row r="578" spans="8:10" x14ac:dyDescent="0.35">
      <c r="H578" s="3" t="str">
        <f t="shared" si="18"/>
        <v/>
      </c>
      <c r="I578" s="3" t="str">
        <f>IF(H578="","",COUNTIF($H$2:H578,H578))</f>
        <v/>
      </c>
      <c r="J578" s="4" t="str">
        <f>IF('Support - Unit List'!A578="","",'Support - Unit List'!A578&amp;'Support - Unit List'!B578&amp;'Support - Unit List'!C578&amp;" - "&amp;PROPER('Support - Unit List'!D578))</f>
        <v>2350300 - Attica Public Library</v>
      </c>
    </row>
    <row r="579" spans="8:10" x14ac:dyDescent="0.35">
      <c r="H579" s="3" t="str">
        <f t="shared" ref="H579:H642" si="19">IF(LEFT(J579,2)=$B$3,"X","")</f>
        <v/>
      </c>
      <c r="I579" s="3" t="str">
        <f>IF(H579="","",COUNTIF($H$2:H579,H579))</f>
        <v/>
      </c>
      <c r="J579" s="4" t="str">
        <f>IF('Support - Unit List'!A579="","",'Support - Unit List'!A579&amp;'Support - Unit List'!B579&amp;'Support - Unit List'!C579&amp;" - "&amp;PROPER('Support - Unit List'!D579))</f>
        <v>2361050 - Fountain County Solid Waste Management District</v>
      </c>
    </row>
    <row r="580" spans="8:10" x14ac:dyDescent="0.35">
      <c r="H580" s="3" t="str">
        <f t="shared" si="19"/>
        <v/>
      </c>
      <c r="I580" s="3" t="str">
        <f>IF(H580="","",COUNTIF($H$2:H580,H580))</f>
        <v/>
      </c>
      <c r="J580" s="4" t="str">
        <f>IF('Support - Unit List'!A580="","",'Support - Unit List'!A580&amp;'Support - Unit List'!B580&amp;'Support - Unit List'!C580&amp;" - "&amp;PROPER('Support - Unit List'!D580))</f>
        <v>2361187 - Allen Brown Fire Protection Territory</v>
      </c>
    </row>
    <row r="581" spans="8:10" x14ac:dyDescent="0.35">
      <c r="H581" s="3" t="str">
        <f t="shared" si="19"/>
        <v/>
      </c>
      <c r="I581" s="3" t="str">
        <f>IF(H581="","",COUNTIF($H$2:H581,H581))</f>
        <v/>
      </c>
      <c r="J581" s="4" t="str">
        <f>IF('Support - Unit List'!A581="","",'Support - Unit List'!A581&amp;'Support - Unit List'!B581&amp;'Support - Unit List'!C581&amp;" - "&amp;PROPER('Support - Unit List'!D581))</f>
        <v>2410000 - Franklin County</v>
      </c>
    </row>
    <row r="582" spans="8:10" x14ac:dyDescent="0.35">
      <c r="H582" s="3" t="str">
        <f t="shared" si="19"/>
        <v/>
      </c>
      <c r="I582" s="3" t="str">
        <f>IF(H582="","",COUNTIF($H$2:H582,H582))</f>
        <v/>
      </c>
      <c r="J582" s="4" t="str">
        <f>IF('Support - Unit List'!A582="","",'Support - Unit List'!A582&amp;'Support - Unit List'!B582&amp;'Support - Unit List'!C582&amp;" - "&amp;PROPER('Support - Unit List'!D582))</f>
        <v>2420001 - Bath Township</v>
      </c>
    </row>
    <row r="583" spans="8:10" x14ac:dyDescent="0.35">
      <c r="H583" s="3" t="str">
        <f t="shared" si="19"/>
        <v/>
      </c>
      <c r="I583" s="3" t="str">
        <f>IF(H583="","",COUNTIF($H$2:H583,H583))</f>
        <v/>
      </c>
      <c r="J583" s="4" t="str">
        <f>IF('Support - Unit List'!A583="","",'Support - Unit List'!A583&amp;'Support - Unit List'!B583&amp;'Support - Unit List'!C583&amp;" - "&amp;PROPER('Support - Unit List'!D583))</f>
        <v>2420002 - Blooming Grove Township</v>
      </c>
    </row>
    <row r="584" spans="8:10" x14ac:dyDescent="0.35">
      <c r="H584" s="3" t="str">
        <f t="shared" si="19"/>
        <v/>
      </c>
      <c r="I584" s="3" t="str">
        <f>IF(H584="","",COUNTIF($H$2:H584,H584))</f>
        <v/>
      </c>
      <c r="J584" s="4" t="str">
        <f>IF('Support - Unit List'!A584="","",'Support - Unit List'!A584&amp;'Support - Unit List'!B584&amp;'Support - Unit List'!C584&amp;" - "&amp;PROPER('Support - Unit List'!D584))</f>
        <v>2420003 - Brookville Township</v>
      </c>
    </row>
    <row r="585" spans="8:10" x14ac:dyDescent="0.35">
      <c r="H585" s="3" t="str">
        <f t="shared" si="19"/>
        <v/>
      </c>
      <c r="I585" s="3" t="str">
        <f>IF(H585="","",COUNTIF($H$2:H585,H585))</f>
        <v/>
      </c>
      <c r="J585" s="4" t="str">
        <f>IF('Support - Unit List'!A585="","",'Support - Unit List'!A585&amp;'Support - Unit List'!B585&amp;'Support - Unit List'!C585&amp;" - "&amp;PROPER('Support - Unit List'!D585))</f>
        <v>2420004 - Butler Township</v>
      </c>
    </row>
    <row r="586" spans="8:10" x14ac:dyDescent="0.35">
      <c r="H586" s="3" t="str">
        <f t="shared" si="19"/>
        <v/>
      </c>
      <c r="I586" s="3" t="str">
        <f>IF(H586="","",COUNTIF($H$2:H586,H586))</f>
        <v/>
      </c>
      <c r="J586" s="4" t="str">
        <f>IF('Support - Unit List'!A586="","",'Support - Unit List'!A586&amp;'Support - Unit List'!B586&amp;'Support - Unit List'!C586&amp;" - "&amp;PROPER('Support - Unit List'!D586))</f>
        <v>2420005 - Fairfield Township</v>
      </c>
    </row>
    <row r="587" spans="8:10" x14ac:dyDescent="0.35">
      <c r="H587" s="3" t="str">
        <f t="shared" si="19"/>
        <v/>
      </c>
      <c r="I587" s="3" t="str">
        <f>IF(H587="","",COUNTIF($H$2:H587,H587))</f>
        <v/>
      </c>
      <c r="J587" s="4" t="str">
        <f>IF('Support - Unit List'!A587="","",'Support - Unit List'!A587&amp;'Support - Unit List'!B587&amp;'Support - Unit List'!C587&amp;" - "&amp;PROPER('Support - Unit List'!D587))</f>
        <v>2420006 - Highland Township</v>
      </c>
    </row>
    <row r="588" spans="8:10" x14ac:dyDescent="0.35">
      <c r="H588" s="3" t="str">
        <f t="shared" si="19"/>
        <v/>
      </c>
      <c r="I588" s="3" t="str">
        <f>IF(H588="","",COUNTIF($H$2:H588,H588))</f>
        <v/>
      </c>
      <c r="J588" s="4" t="str">
        <f>IF('Support - Unit List'!A588="","",'Support - Unit List'!A588&amp;'Support - Unit List'!B588&amp;'Support - Unit List'!C588&amp;" - "&amp;PROPER('Support - Unit List'!D588))</f>
        <v>2420007 - Laurel Township</v>
      </c>
    </row>
    <row r="589" spans="8:10" x14ac:dyDescent="0.35">
      <c r="H589" s="3" t="str">
        <f t="shared" si="19"/>
        <v/>
      </c>
      <c r="I589" s="3" t="str">
        <f>IF(H589="","",COUNTIF($H$2:H589,H589))</f>
        <v/>
      </c>
      <c r="J589" s="4" t="str">
        <f>IF('Support - Unit List'!A589="","",'Support - Unit List'!A589&amp;'Support - Unit List'!B589&amp;'Support - Unit List'!C589&amp;" - "&amp;PROPER('Support - Unit List'!D589))</f>
        <v>2420008 - Metamora Township</v>
      </c>
    </row>
    <row r="590" spans="8:10" x14ac:dyDescent="0.35">
      <c r="H590" s="3" t="str">
        <f t="shared" si="19"/>
        <v/>
      </c>
      <c r="I590" s="3" t="str">
        <f>IF(H590="","",COUNTIF($H$2:H590,H590))</f>
        <v/>
      </c>
      <c r="J590" s="4" t="str">
        <f>IF('Support - Unit List'!A590="","",'Support - Unit List'!A590&amp;'Support - Unit List'!B590&amp;'Support - Unit List'!C590&amp;" - "&amp;PROPER('Support - Unit List'!D590))</f>
        <v>2420009 - Posey Township</v>
      </c>
    </row>
    <row r="591" spans="8:10" x14ac:dyDescent="0.35">
      <c r="H591" s="3" t="str">
        <f t="shared" si="19"/>
        <v/>
      </c>
      <c r="I591" s="3" t="str">
        <f>IF(H591="","",COUNTIF($H$2:H591,H591))</f>
        <v/>
      </c>
      <c r="J591" s="4" t="str">
        <f>IF('Support - Unit List'!A591="","",'Support - Unit List'!A591&amp;'Support - Unit List'!B591&amp;'Support - Unit List'!C591&amp;" - "&amp;PROPER('Support - Unit List'!D591))</f>
        <v>2420010 - Ray Township</v>
      </c>
    </row>
    <row r="592" spans="8:10" x14ac:dyDescent="0.35">
      <c r="H592" s="3" t="str">
        <f t="shared" si="19"/>
        <v/>
      </c>
      <c r="I592" s="3" t="str">
        <f>IF(H592="","",COUNTIF($H$2:H592,H592))</f>
        <v/>
      </c>
      <c r="J592" s="4" t="str">
        <f>IF('Support - Unit List'!A592="","",'Support - Unit List'!A592&amp;'Support - Unit List'!B592&amp;'Support - Unit List'!C592&amp;" - "&amp;PROPER('Support - Unit List'!D592))</f>
        <v>2420011 - Salt Creek Township</v>
      </c>
    </row>
    <row r="593" spans="8:10" x14ac:dyDescent="0.35">
      <c r="H593" s="3" t="str">
        <f t="shared" si="19"/>
        <v/>
      </c>
      <c r="I593" s="3" t="str">
        <f>IF(H593="","",COUNTIF($H$2:H593,H593))</f>
        <v/>
      </c>
      <c r="J593" s="4" t="str">
        <f>IF('Support - Unit List'!A593="","",'Support - Unit List'!A593&amp;'Support - Unit List'!B593&amp;'Support - Unit List'!C593&amp;" - "&amp;PROPER('Support - Unit List'!D593))</f>
        <v>2420012 - Springfield Township</v>
      </c>
    </row>
    <row r="594" spans="8:10" x14ac:dyDescent="0.35">
      <c r="H594" s="3" t="str">
        <f t="shared" si="19"/>
        <v/>
      </c>
      <c r="I594" s="3" t="str">
        <f>IF(H594="","",COUNTIF($H$2:H594,H594))</f>
        <v/>
      </c>
      <c r="J594" s="4" t="str">
        <f>IF('Support - Unit List'!A594="","",'Support - Unit List'!A594&amp;'Support - Unit List'!B594&amp;'Support - Unit List'!C594&amp;" - "&amp;PROPER('Support - Unit List'!D594))</f>
        <v>2420013 - Whitewater Township</v>
      </c>
    </row>
    <row r="595" spans="8:10" x14ac:dyDescent="0.35">
      <c r="H595" s="3" t="str">
        <f t="shared" si="19"/>
        <v/>
      </c>
      <c r="I595" s="3" t="str">
        <f>IF(H595="","",COUNTIF($H$2:H595,H595))</f>
        <v/>
      </c>
      <c r="J595" s="4" t="str">
        <f>IF('Support - Unit List'!A595="","",'Support - Unit List'!A595&amp;'Support - Unit List'!B595&amp;'Support - Unit List'!C595&amp;" - "&amp;PROPER('Support - Unit List'!D595))</f>
        <v>2430611 - Cedar Grove Civil Town</v>
      </c>
    </row>
    <row r="596" spans="8:10" x14ac:dyDescent="0.35">
      <c r="H596" s="3" t="str">
        <f t="shared" si="19"/>
        <v/>
      </c>
      <c r="I596" s="3" t="str">
        <f>IF(H596="","",COUNTIF($H$2:H596,H596))</f>
        <v/>
      </c>
      <c r="J596" s="4" t="str">
        <f>IF('Support - Unit List'!A596="","",'Support - Unit List'!A596&amp;'Support - Unit List'!B596&amp;'Support - Unit List'!C596&amp;" - "&amp;PROPER('Support - Unit List'!D596))</f>
        <v>2430612 - Laurel Civil Town</v>
      </c>
    </row>
    <row r="597" spans="8:10" x14ac:dyDescent="0.35">
      <c r="H597" s="3" t="str">
        <f t="shared" si="19"/>
        <v/>
      </c>
      <c r="I597" s="3" t="str">
        <f>IF(H597="","",COUNTIF($H$2:H597,H597))</f>
        <v/>
      </c>
      <c r="J597" s="4" t="str">
        <f>IF('Support - Unit List'!A597="","",'Support - Unit List'!A597&amp;'Support - Unit List'!B597&amp;'Support - Unit List'!C597&amp;" - "&amp;PROPER('Support - Unit List'!D597))</f>
        <v>2430613 - Mt. Carmel Civil Town</v>
      </c>
    </row>
    <row r="598" spans="8:10" x14ac:dyDescent="0.35">
      <c r="H598" s="3" t="str">
        <f t="shared" si="19"/>
        <v/>
      </c>
      <c r="I598" s="3" t="str">
        <f>IF(H598="","",COUNTIF($H$2:H598,H598))</f>
        <v/>
      </c>
      <c r="J598" s="4" t="str">
        <f>IF('Support - Unit List'!A598="","",'Support - Unit List'!A598&amp;'Support - Unit List'!B598&amp;'Support - Unit List'!C598&amp;" - "&amp;PROPER('Support - Unit List'!D598))</f>
        <v>2430614 - Oldenburg Civil Town</v>
      </c>
    </row>
    <row r="599" spans="8:10" x14ac:dyDescent="0.35">
      <c r="H599" s="3" t="str">
        <f t="shared" si="19"/>
        <v/>
      </c>
      <c r="I599" s="3" t="str">
        <f>IF(H599="","",COUNTIF($H$2:H599,H599))</f>
        <v/>
      </c>
      <c r="J599" s="4" t="str">
        <f>IF('Support - Unit List'!A599="","",'Support - Unit List'!A599&amp;'Support - Unit List'!B599&amp;'Support - Unit List'!C599&amp;" - "&amp;PROPER('Support - Unit List'!D599))</f>
        <v>2430952 - Brookville Civil Town</v>
      </c>
    </row>
    <row r="600" spans="8:10" x14ac:dyDescent="0.35">
      <c r="H600" s="3" t="str">
        <f t="shared" si="19"/>
        <v/>
      </c>
      <c r="I600" s="3" t="str">
        <f>IF(H600="","",COUNTIF($H$2:H600,H600))</f>
        <v/>
      </c>
      <c r="J600" s="4" t="str">
        <f>IF('Support - Unit List'!A600="","",'Support - Unit List'!A600&amp;'Support - Unit List'!B600&amp;'Support - Unit List'!C600&amp;" - "&amp;PROPER('Support - Unit List'!D600))</f>
        <v>2442475 - Franklin County Community School Corporation</v>
      </c>
    </row>
    <row r="601" spans="8:10" x14ac:dyDescent="0.35">
      <c r="H601" s="3" t="str">
        <f t="shared" si="19"/>
        <v/>
      </c>
      <c r="I601" s="3" t="str">
        <f>IF(H601="","",COUNTIF($H$2:H601,H601))</f>
        <v/>
      </c>
      <c r="J601" s="4" t="str">
        <f>IF('Support - Unit List'!A601="","",'Support - Unit List'!A601&amp;'Support - Unit List'!B601&amp;'Support - Unit List'!C601&amp;" - "&amp;PROPER('Support - Unit List'!D601))</f>
        <v>2450054 - Franklin County Public Library District</v>
      </c>
    </row>
    <row r="602" spans="8:10" x14ac:dyDescent="0.35">
      <c r="H602" s="3" t="str">
        <f t="shared" si="19"/>
        <v/>
      </c>
      <c r="I602" s="3" t="str">
        <f>IF(H602="","",COUNTIF($H$2:H602,H602))</f>
        <v/>
      </c>
      <c r="J602" s="4" t="str">
        <f>IF('Support - Unit List'!A602="","",'Support - Unit List'!A602&amp;'Support - Unit List'!B602&amp;'Support - Unit List'!C602&amp;" - "&amp;PROPER('Support - Unit List'!D602))</f>
        <v>2510000 - Fulton County</v>
      </c>
    </row>
    <row r="603" spans="8:10" x14ac:dyDescent="0.35">
      <c r="H603" s="3" t="str">
        <f t="shared" si="19"/>
        <v/>
      </c>
      <c r="I603" s="3" t="str">
        <f>IF(H603="","",COUNTIF($H$2:H603,H603))</f>
        <v/>
      </c>
      <c r="J603" s="4" t="str">
        <f>IF('Support - Unit List'!A603="","",'Support - Unit List'!A603&amp;'Support - Unit List'!B603&amp;'Support - Unit List'!C603&amp;" - "&amp;PROPER('Support - Unit List'!D603))</f>
        <v>2520001 - Aubbeenaubbee Township</v>
      </c>
    </row>
    <row r="604" spans="8:10" x14ac:dyDescent="0.35">
      <c r="H604" s="3" t="str">
        <f t="shared" si="19"/>
        <v/>
      </c>
      <c r="I604" s="3" t="str">
        <f>IF(H604="","",COUNTIF($H$2:H604,H604))</f>
        <v/>
      </c>
      <c r="J604" s="4" t="str">
        <f>IF('Support - Unit List'!A604="","",'Support - Unit List'!A604&amp;'Support - Unit List'!B604&amp;'Support - Unit List'!C604&amp;" - "&amp;PROPER('Support - Unit List'!D604))</f>
        <v>2520002 - Henry Township</v>
      </c>
    </row>
    <row r="605" spans="8:10" x14ac:dyDescent="0.35">
      <c r="H605" s="3" t="str">
        <f t="shared" si="19"/>
        <v/>
      </c>
      <c r="I605" s="3" t="str">
        <f>IF(H605="","",COUNTIF($H$2:H605,H605))</f>
        <v/>
      </c>
      <c r="J605" s="4" t="str">
        <f>IF('Support - Unit List'!A605="","",'Support - Unit List'!A605&amp;'Support - Unit List'!B605&amp;'Support - Unit List'!C605&amp;" - "&amp;PROPER('Support - Unit List'!D605))</f>
        <v>2520003 - Liberty Township</v>
      </c>
    </row>
    <row r="606" spans="8:10" x14ac:dyDescent="0.35">
      <c r="H606" s="3" t="str">
        <f t="shared" si="19"/>
        <v/>
      </c>
      <c r="I606" s="3" t="str">
        <f>IF(H606="","",COUNTIF($H$2:H606,H606))</f>
        <v/>
      </c>
      <c r="J606" s="4" t="str">
        <f>IF('Support - Unit List'!A606="","",'Support - Unit List'!A606&amp;'Support - Unit List'!B606&amp;'Support - Unit List'!C606&amp;" - "&amp;PROPER('Support - Unit List'!D606))</f>
        <v>2520004 - Newcastle Township</v>
      </c>
    </row>
    <row r="607" spans="8:10" x14ac:dyDescent="0.35">
      <c r="H607" s="3" t="str">
        <f t="shared" si="19"/>
        <v/>
      </c>
      <c r="I607" s="3" t="str">
        <f>IF(H607="","",COUNTIF($H$2:H607,H607))</f>
        <v/>
      </c>
      <c r="J607" s="4" t="str">
        <f>IF('Support - Unit List'!A607="","",'Support - Unit List'!A607&amp;'Support - Unit List'!B607&amp;'Support - Unit List'!C607&amp;" - "&amp;PROPER('Support - Unit List'!D607))</f>
        <v>2520005 - Richland Township</v>
      </c>
    </row>
    <row r="608" spans="8:10" x14ac:dyDescent="0.35">
      <c r="H608" s="3" t="str">
        <f t="shared" si="19"/>
        <v/>
      </c>
      <c r="I608" s="3" t="str">
        <f>IF(H608="","",COUNTIF($H$2:H608,H608))</f>
        <v/>
      </c>
      <c r="J608" s="4" t="str">
        <f>IF('Support - Unit List'!A608="","",'Support - Unit List'!A608&amp;'Support - Unit List'!B608&amp;'Support - Unit List'!C608&amp;" - "&amp;PROPER('Support - Unit List'!D608))</f>
        <v>2520006 - Rochester Township</v>
      </c>
    </row>
    <row r="609" spans="8:10" x14ac:dyDescent="0.35">
      <c r="H609" s="3" t="str">
        <f t="shared" si="19"/>
        <v/>
      </c>
      <c r="I609" s="3" t="str">
        <f>IF(H609="","",COUNTIF($H$2:H609,H609))</f>
        <v/>
      </c>
      <c r="J609" s="4" t="str">
        <f>IF('Support - Unit List'!A609="","",'Support - Unit List'!A609&amp;'Support - Unit List'!B609&amp;'Support - Unit List'!C609&amp;" - "&amp;PROPER('Support - Unit List'!D609))</f>
        <v>2520007 - Union Township</v>
      </c>
    </row>
    <row r="610" spans="8:10" x14ac:dyDescent="0.35">
      <c r="H610" s="3" t="str">
        <f t="shared" si="19"/>
        <v/>
      </c>
      <c r="I610" s="3" t="str">
        <f>IF(H610="","",COUNTIF($H$2:H610,H610))</f>
        <v/>
      </c>
      <c r="J610" s="4" t="str">
        <f>IF('Support - Unit List'!A610="","",'Support - Unit List'!A610&amp;'Support - Unit List'!B610&amp;'Support - Unit List'!C610&amp;" - "&amp;PROPER('Support - Unit List'!D610))</f>
        <v>2520008 - Wayne Township</v>
      </c>
    </row>
    <row r="611" spans="8:10" x14ac:dyDescent="0.35">
      <c r="H611" s="3" t="str">
        <f t="shared" si="19"/>
        <v/>
      </c>
      <c r="I611" s="3" t="str">
        <f>IF(H611="","",COUNTIF($H$2:H611,H611))</f>
        <v/>
      </c>
      <c r="J611" s="4" t="str">
        <f>IF('Support - Unit List'!A611="","",'Support - Unit List'!A611&amp;'Support - Unit List'!B611&amp;'Support - Unit List'!C611&amp;" - "&amp;PROPER('Support - Unit List'!D611))</f>
        <v>2530440 - Rochester Civil City</v>
      </c>
    </row>
    <row r="612" spans="8:10" x14ac:dyDescent="0.35">
      <c r="H612" s="3" t="str">
        <f t="shared" si="19"/>
        <v/>
      </c>
      <c r="I612" s="3" t="str">
        <f>IF(H612="","",COUNTIF($H$2:H612,H612))</f>
        <v/>
      </c>
      <c r="J612" s="4" t="str">
        <f>IF('Support - Unit List'!A612="","",'Support - Unit List'!A612&amp;'Support - Unit List'!B612&amp;'Support - Unit List'!C612&amp;" - "&amp;PROPER('Support - Unit List'!D612))</f>
        <v>2530615 - Akron Civil Town</v>
      </c>
    </row>
    <row r="613" spans="8:10" x14ac:dyDescent="0.35">
      <c r="H613" s="3" t="str">
        <f t="shared" si="19"/>
        <v/>
      </c>
      <c r="I613" s="3" t="str">
        <f>IF(H613="","",COUNTIF($H$2:H613,H613))</f>
        <v/>
      </c>
      <c r="J613" s="4" t="str">
        <f>IF('Support - Unit List'!A613="","",'Support - Unit List'!A613&amp;'Support - Unit List'!B613&amp;'Support - Unit List'!C613&amp;" - "&amp;PROPER('Support - Unit List'!D613))</f>
        <v>2530616 - Fulton Civil Town</v>
      </c>
    </row>
    <row r="614" spans="8:10" x14ac:dyDescent="0.35">
      <c r="H614" s="3" t="str">
        <f t="shared" si="19"/>
        <v/>
      </c>
      <c r="I614" s="3" t="str">
        <f>IF(H614="","",COUNTIF($H$2:H614,H614))</f>
        <v/>
      </c>
      <c r="J614" s="4" t="str">
        <f>IF('Support - Unit List'!A614="","",'Support - Unit List'!A614&amp;'Support - Unit List'!B614&amp;'Support - Unit List'!C614&amp;" - "&amp;PROPER('Support - Unit List'!D614))</f>
        <v>2530617 - Kewanna Civil Town</v>
      </c>
    </row>
    <row r="615" spans="8:10" x14ac:dyDescent="0.35">
      <c r="H615" s="3" t="str">
        <f t="shared" si="19"/>
        <v/>
      </c>
      <c r="I615" s="3" t="str">
        <f>IF(H615="","",COUNTIF($H$2:H615,H615))</f>
        <v/>
      </c>
      <c r="J615" s="4" t="str">
        <f>IF('Support - Unit List'!A615="","",'Support - Unit List'!A615&amp;'Support - Unit List'!B615&amp;'Support - Unit List'!C615&amp;" - "&amp;PROPER('Support - Unit List'!D615))</f>
        <v>2542645 - Rochester Community School Corporation</v>
      </c>
    </row>
    <row r="616" spans="8:10" x14ac:dyDescent="0.35">
      <c r="H616" s="3" t="str">
        <f t="shared" si="19"/>
        <v/>
      </c>
      <c r="I616" s="3" t="str">
        <f>IF(H616="","",COUNTIF($H$2:H616,H616))</f>
        <v/>
      </c>
      <c r="J616" s="4" t="str">
        <f>IF('Support - Unit List'!A616="","",'Support - Unit List'!A616&amp;'Support - Unit List'!B616&amp;'Support - Unit List'!C616&amp;" - "&amp;PROPER('Support - Unit List'!D616))</f>
        <v>2542650 - Caston School Corporation</v>
      </c>
    </row>
    <row r="617" spans="8:10" x14ac:dyDescent="0.35">
      <c r="H617" s="3" t="str">
        <f t="shared" si="19"/>
        <v/>
      </c>
      <c r="I617" s="3" t="str">
        <f>IF(H617="","",COUNTIF($H$2:H617,H617))</f>
        <v/>
      </c>
      <c r="J617" s="4" t="str">
        <f>IF('Support - Unit List'!A617="","",'Support - Unit List'!A617&amp;'Support - Unit List'!B617&amp;'Support - Unit List'!C617&amp;" - "&amp;PROPER('Support - Unit List'!D617))</f>
        <v>2550055 - Akron Carnegie Public Library</v>
      </c>
    </row>
    <row r="618" spans="8:10" x14ac:dyDescent="0.35">
      <c r="H618" s="3" t="str">
        <f t="shared" si="19"/>
        <v/>
      </c>
      <c r="I618" s="3" t="str">
        <f>IF(H618="","",COUNTIF($H$2:H618,H618))</f>
        <v/>
      </c>
      <c r="J618" s="4" t="str">
        <f>IF('Support - Unit List'!A618="","",'Support - Unit List'!A618&amp;'Support - Unit List'!B618&amp;'Support - Unit List'!C618&amp;" - "&amp;PROPER('Support - Unit List'!D618))</f>
        <v>2550056 - Kewanna Public Library</v>
      </c>
    </row>
    <row r="619" spans="8:10" x14ac:dyDescent="0.35">
      <c r="H619" s="3" t="str">
        <f t="shared" si="19"/>
        <v/>
      </c>
      <c r="I619" s="3" t="str">
        <f>IF(H619="","",COUNTIF($H$2:H619,H619))</f>
        <v/>
      </c>
      <c r="J619" s="4" t="str">
        <f>IF('Support - Unit List'!A619="","",'Support - Unit List'!A619&amp;'Support - Unit List'!B619&amp;'Support - Unit List'!C619&amp;" - "&amp;PROPER('Support - Unit List'!D619))</f>
        <v>2550057 - Fulton County Public Library</v>
      </c>
    </row>
    <row r="620" spans="8:10" x14ac:dyDescent="0.35">
      <c r="H620" s="3" t="str">
        <f t="shared" si="19"/>
        <v/>
      </c>
      <c r="I620" s="3" t="str">
        <f>IF(H620="","",COUNTIF($H$2:H620,H620))</f>
        <v/>
      </c>
      <c r="J620" s="4" t="str">
        <f>IF('Support - Unit List'!A620="","",'Support - Unit List'!A620&amp;'Support - Unit List'!B620&amp;'Support - Unit List'!C620&amp;" - "&amp;PROPER('Support - Unit List'!D620))</f>
        <v>2561051 - Fulton County Solid Waste Management District</v>
      </c>
    </row>
    <row r="621" spans="8:10" x14ac:dyDescent="0.35">
      <c r="H621" s="3" t="str">
        <f t="shared" si="19"/>
        <v/>
      </c>
      <c r="I621" s="3" t="str">
        <f>IF(H621="","",COUNTIF($H$2:H621,H621))</f>
        <v/>
      </c>
      <c r="J621" s="4" t="str">
        <f>IF('Support - Unit List'!A621="","",'Support - Unit List'!A621&amp;'Support - Unit List'!B621&amp;'Support - Unit List'!C621&amp;" - "&amp;PROPER('Support - Unit List'!D621))</f>
        <v>2561179 - Fulton County Airport Authority</v>
      </c>
    </row>
    <row r="622" spans="8:10" x14ac:dyDescent="0.35">
      <c r="H622" s="3" t="str">
        <f t="shared" si="19"/>
        <v/>
      </c>
      <c r="I622" s="3" t="str">
        <f>IF(H622="","",COUNTIF($H$2:H622,H622))</f>
        <v/>
      </c>
      <c r="J622" s="4" t="str">
        <f>IF('Support - Unit List'!A622="","",'Support - Unit List'!A622&amp;'Support - Unit List'!B622&amp;'Support - Unit List'!C622&amp;" - "&amp;PROPER('Support - Unit List'!D622))</f>
        <v>2610000 - Gibson County</v>
      </c>
    </row>
    <row r="623" spans="8:10" x14ac:dyDescent="0.35">
      <c r="H623" s="3" t="str">
        <f t="shared" si="19"/>
        <v/>
      </c>
      <c r="I623" s="3" t="str">
        <f>IF(H623="","",COUNTIF($H$2:H623,H623))</f>
        <v/>
      </c>
      <c r="J623" s="4" t="str">
        <f>IF('Support - Unit List'!A623="","",'Support - Unit List'!A623&amp;'Support - Unit List'!B623&amp;'Support - Unit List'!C623&amp;" - "&amp;PROPER('Support - Unit List'!D623))</f>
        <v>2620001 - Barton Township</v>
      </c>
    </row>
    <row r="624" spans="8:10" x14ac:dyDescent="0.35">
      <c r="H624" s="3" t="str">
        <f t="shared" si="19"/>
        <v/>
      </c>
      <c r="I624" s="3" t="str">
        <f>IF(H624="","",COUNTIF($H$2:H624,H624))</f>
        <v/>
      </c>
      <c r="J624" s="4" t="str">
        <f>IF('Support - Unit List'!A624="","",'Support - Unit List'!A624&amp;'Support - Unit List'!B624&amp;'Support - Unit List'!C624&amp;" - "&amp;PROPER('Support - Unit List'!D624))</f>
        <v>2620002 - Center Township</v>
      </c>
    </row>
    <row r="625" spans="8:10" x14ac:dyDescent="0.35">
      <c r="H625" s="3" t="str">
        <f t="shared" si="19"/>
        <v/>
      </c>
      <c r="I625" s="3" t="str">
        <f>IF(H625="","",COUNTIF($H$2:H625,H625))</f>
        <v/>
      </c>
      <c r="J625" s="4" t="str">
        <f>IF('Support - Unit List'!A625="","",'Support - Unit List'!A625&amp;'Support - Unit List'!B625&amp;'Support - Unit List'!C625&amp;" - "&amp;PROPER('Support - Unit List'!D625))</f>
        <v>2620003 - Columbia Township</v>
      </c>
    </row>
    <row r="626" spans="8:10" x14ac:dyDescent="0.35">
      <c r="H626" s="3" t="str">
        <f t="shared" si="19"/>
        <v/>
      </c>
      <c r="I626" s="3" t="str">
        <f>IF(H626="","",COUNTIF($H$2:H626,H626))</f>
        <v/>
      </c>
      <c r="J626" s="4" t="str">
        <f>IF('Support - Unit List'!A626="","",'Support - Unit List'!A626&amp;'Support - Unit List'!B626&amp;'Support - Unit List'!C626&amp;" - "&amp;PROPER('Support - Unit List'!D626))</f>
        <v>2620004 - Johnson Township</v>
      </c>
    </row>
    <row r="627" spans="8:10" x14ac:dyDescent="0.35">
      <c r="H627" s="3" t="str">
        <f t="shared" si="19"/>
        <v/>
      </c>
      <c r="I627" s="3" t="str">
        <f>IF(H627="","",COUNTIF($H$2:H627,H627))</f>
        <v/>
      </c>
      <c r="J627" s="4" t="str">
        <f>IF('Support - Unit List'!A627="","",'Support - Unit List'!A627&amp;'Support - Unit List'!B627&amp;'Support - Unit List'!C627&amp;" - "&amp;PROPER('Support - Unit List'!D627))</f>
        <v>2620005 - Montgomery Township</v>
      </c>
    </row>
    <row r="628" spans="8:10" x14ac:dyDescent="0.35">
      <c r="H628" s="3" t="str">
        <f t="shared" si="19"/>
        <v/>
      </c>
      <c r="I628" s="3" t="str">
        <f>IF(H628="","",COUNTIF($H$2:H628,H628))</f>
        <v/>
      </c>
      <c r="J628" s="4" t="str">
        <f>IF('Support - Unit List'!A628="","",'Support - Unit List'!A628&amp;'Support - Unit List'!B628&amp;'Support - Unit List'!C628&amp;" - "&amp;PROPER('Support - Unit List'!D628))</f>
        <v>2620006 - Patoka Township</v>
      </c>
    </row>
    <row r="629" spans="8:10" x14ac:dyDescent="0.35">
      <c r="H629" s="3" t="str">
        <f t="shared" si="19"/>
        <v/>
      </c>
      <c r="I629" s="3" t="str">
        <f>IF(H629="","",COUNTIF($H$2:H629,H629))</f>
        <v/>
      </c>
      <c r="J629" s="4" t="str">
        <f>IF('Support - Unit List'!A629="","",'Support - Unit List'!A629&amp;'Support - Unit List'!B629&amp;'Support - Unit List'!C629&amp;" - "&amp;PROPER('Support - Unit List'!D629))</f>
        <v>2620007 - Union Township</v>
      </c>
    </row>
    <row r="630" spans="8:10" x14ac:dyDescent="0.35">
      <c r="H630" s="3" t="str">
        <f t="shared" si="19"/>
        <v/>
      </c>
      <c r="I630" s="3" t="str">
        <f>IF(H630="","",COUNTIF($H$2:H630,H630))</f>
        <v/>
      </c>
      <c r="J630" s="4" t="str">
        <f>IF('Support - Unit List'!A630="","",'Support - Unit List'!A630&amp;'Support - Unit List'!B630&amp;'Support - Unit List'!C630&amp;" - "&amp;PROPER('Support - Unit List'!D630))</f>
        <v>2620008 - Wabash Township</v>
      </c>
    </row>
    <row r="631" spans="8:10" x14ac:dyDescent="0.35">
      <c r="H631" s="3" t="str">
        <f t="shared" si="19"/>
        <v/>
      </c>
      <c r="I631" s="3" t="str">
        <f>IF(H631="","",COUNTIF($H$2:H631,H631))</f>
        <v/>
      </c>
      <c r="J631" s="4" t="str">
        <f>IF('Support - Unit List'!A631="","",'Support - Unit List'!A631&amp;'Support - Unit List'!B631&amp;'Support - Unit List'!C631&amp;" - "&amp;PROPER('Support - Unit List'!D631))</f>
        <v>2620009 - Washington Township</v>
      </c>
    </row>
    <row r="632" spans="8:10" x14ac:dyDescent="0.35">
      <c r="H632" s="3" t="str">
        <f t="shared" si="19"/>
        <v/>
      </c>
      <c r="I632" s="3" t="str">
        <f>IF(H632="","",COUNTIF($H$2:H632,H632))</f>
        <v/>
      </c>
      <c r="J632" s="4" t="str">
        <f>IF('Support - Unit List'!A632="","",'Support - Unit List'!A632&amp;'Support - Unit List'!B632&amp;'Support - Unit List'!C632&amp;" - "&amp;PROPER('Support - Unit List'!D632))</f>
        <v>2620010 - White River Township</v>
      </c>
    </row>
    <row r="633" spans="8:10" x14ac:dyDescent="0.35">
      <c r="H633" s="3" t="str">
        <f t="shared" si="19"/>
        <v/>
      </c>
      <c r="I633" s="3" t="str">
        <f>IF(H633="","",COUNTIF($H$2:H633,H633))</f>
        <v/>
      </c>
      <c r="J633" s="4" t="str">
        <f>IF('Support - Unit List'!A633="","",'Support - Unit List'!A633&amp;'Support - Unit List'!B633&amp;'Support - Unit List'!C633&amp;" - "&amp;PROPER('Support - Unit List'!D633))</f>
        <v>2630415 - Princeton Civil City</v>
      </c>
    </row>
    <row r="634" spans="8:10" x14ac:dyDescent="0.35">
      <c r="H634" s="3" t="str">
        <f t="shared" si="19"/>
        <v/>
      </c>
      <c r="I634" s="3" t="str">
        <f>IF(H634="","",COUNTIF($H$2:H634,H634))</f>
        <v/>
      </c>
      <c r="J634" s="4" t="str">
        <f>IF('Support - Unit List'!A634="","",'Support - Unit List'!A634&amp;'Support - Unit List'!B634&amp;'Support - Unit List'!C634&amp;" - "&amp;PROPER('Support - Unit List'!D634))</f>
        <v>2630451 - Oakland City Civil City</v>
      </c>
    </row>
    <row r="635" spans="8:10" x14ac:dyDescent="0.35">
      <c r="H635" s="3" t="str">
        <f t="shared" si="19"/>
        <v/>
      </c>
      <c r="I635" s="3" t="str">
        <f>IF(H635="","",COUNTIF($H$2:H635,H635))</f>
        <v/>
      </c>
      <c r="J635" s="4" t="str">
        <f>IF('Support - Unit List'!A635="","",'Support - Unit List'!A635&amp;'Support - Unit List'!B635&amp;'Support - Unit List'!C635&amp;" - "&amp;PROPER('Support - Unit List'!D635))</f>
        <v>2630618 - Fort Branch Civil Town</v>
      </c>
    </row>
    <row r="636" spans="8:10" x14ac:dyDescent="0.35">
      <c r="H636" s="3" t="str">
        <f t="shared" si="19"/>
        <v/>
      </c>
      <c r="I636" s="3" t="str">
        <f>IF(H636="","",COUNTIF($H$2:H636,H636))</f>
        <v/>
      </c>
      <c r="J636" s="4" t="str">
        <f>IF('Support - Unit List'!A636="","",'Support - Unit List'!A636&amp;'Support - Unit List'!B636&amp;'Support - Unit List'!C636&amp;" - "&amp;PROPER('Support - Unit List'!D636))</f>
        <v>2630619 - Francisco Civil Town</v>
      </c>
    </row>
    <row r="637" spans="8:10" x14ac:dyDescent="0.35">
      <c r="H637" s="3" t="str">
        <f t="shared" si="19"/>
        <v/>
      </c>
      <c r="I637" s="3" t="str">
        <f>IF(H637="","",COUNTIF($H$2:H637,H637))</f>
        <v/>
      </c>
      <c r="J637" s="4" t="str">
        <f>IF('Support - Unit List'!A637="","",'Support - Unit List'!A637&amp;'Support - Unit List'!B637&amp;'Support - Unit List'!C637&amp;" - "&amp;PROPER('Support - Unit List'!D637))</f>
        <v>2630620 - Haubstadt Civil Town</v>
      </c>
    </row>
    <row r="638" spans="8:10" x14ac:dyDescent="0.35">
      <c r="H638" s="3" t="str">
        <f t="shared" si="19"/>
        <v/>
      </c>
      <c r="I638" s="3" t="str">
        <f>IF(H638="","",COUNTIF($H$2:H638,H638))</f>
        <v/>
      </c>
      <c r="J638" s="4" t="str">
        <f>IF('Support - Unit List'!A638="","",'Support - Unit List'!A638&amp;'Support - Unit List'!B638&amp;'Support - Unit List'!C638&amp;" - "&amp;PROPER('Support - Unit List'!D638))</f>
        <v>2630621 - Hazleton Civil Town</v>
      </c>
    </row>
    <row r="639" spans="8:10" x14ac:dyDescent="0.35">
      <c r="H639" s="3" t="str">
        <f t="shared" si="19"/>
        <v/>
      </c>
      <c r="I639" s="3" t="str">
        <f>IF(H639="","",COUNTIF($H$2:H639,H639))</f>
        <v/>
      </c>
      <c r="J639" s="4" t="str">
        <f>IF('Support - Unit List'!A639="","",'Support - Unit List'!A639&amp;'Support - Unit List'!B639&amp;'Support - Unit List'!C639&amp;" - "&amp;PROPER('Support - Unit List'!D639))</f>
        <v>2630622 - Mackey Civil Town</v>
      </c>
    </row>
    <row r="640" spans="8:10" x14ac:dyDescent="0.35">
      <c r="H640" s="3" t="str">
        <f t="shared" si="19"/>
        <v/>
      </c>
      <c r="I640" s="3" t="str">
        <f>IF(H640="","",COUNTIF($H$2:H640,H640))</f>
        <v/>
      </c>
      <c r="J640" s="4" t="str">
        <f>IF('Support - Unit List'!A640="","",'Support - Unit List'!A640&amp;'Support - Unit List'!B640&amp;'Support - Unit List'!C640&amp;" - "&amp;PROPER('Support - Unit List'!D640))</f>
        <v>2630623 - Owensville Civil Town</v>
      </c>
    </row>
    <row r="641" spans="8:10" x14ac:dyDescent="0.35">
      <c r="H641" s="3" t="str">
        <f t="shared" si="19"/>
        <v/>
      </c>
      <c r="I641" s="3" t="str">
        <f>IF(H641="","",COUNTIF($H$2:H641,H641))</f>
        <v/>
      </c>
      <c r="J641" s="4" t="str">
        <f>IF('Support - Unit List'!A641="","",'Support - Unit List'!A641&amp;'Support - Unit List'!B641&amp;'Support - Unit List'!C641&amp;" - "&amp;PROPER('Support - Unit List'!D641))</f>
        <v>2630624 - Patoka Civil Town</v>
      </c>
    </row>
    <row r="642" spans="8:10" x14ac:dyDescent="0.35">
      <c r="H642" s="3" t="str">
        <f t="shared" si="19"/>
        <v/>
      </c>
      <c r="I642" s="3" t="str">
        <f>IF(H642="","",COUNTIF($H$2:H642,H642))</f>
        <v/>
      </c>
      <c r="J642" s="4" t="str">
        <f>IF('Support - Unit List'!A642="","",'Support - Unit List'!A642&amp;'Support - Unit List'!B642&amp;'Support - Unit List'!C642&amp;" - "&amp;PROPER('Support - Unit List'!D642))</f>
        <v>2630625 - Somerville Civil Town</v>
      </c>
    </row>
    <row r="643" spans="8:10" x14ac:dyDescent="0.35">
      <c r="H643" s="3" t="str">
        <f t="shared" ref="H643:H706" si="20">IF(LEFT(J643,2)=$B$3,"X","")</f>
        <v/>
      </c>
      <c r="I643" s="3" t="str">
        <f>IF(H643="","",COUNTIF($H$2:H643,H643))</f>
        <v/>
      </c>
      <c r="J643" s="4" t="str">
        <f>IF('Support - Unit List'!A643="","",'Support - Unit List'!A643&amp;'Support - Unit List'!B643&amp;'Support - Unit List'!C643&amp;" - "&amp;PROPER('Support - Unit List'!D643))</f>
        <v>2642725 - East Gibson School Corporation</v>
      </c>
    </row>
    <row r="644" spans="8:10" x14ac:dyDescent="0.35">
      <c r="H644" s="3" t="str">
        <f t="shared" si="20"/>
        <v/>
      </c>
      <c r="I644" s="3" t="str">
        <f>IF(H644="","",COUNTIF($H$2:H644,H644))</f>
        <v/>
      </c>
      <c r="J644" s="4" t="str">
        <f>IF('Support - Unit List'!A644="","",'Support - Unit List'!A644&amp;'Support - Unit List'!B644&amp;'Support - Unit List'!C644&amp;" - "&amp;PROPER('Support - Unit List'!D644))</f>
        <v>2642735 - North Gibson School Corporation</v>
      </c>
    </row>
    <row r="645" spans="8:10" x14ac:dyDescent="0.35">
      <c r="H645" s="3" t="str">
        <f t="shared" si="20"/>
        <v/>
      </c>
      <c r="I645" s="3" t="str">
        <f>IF(H645="","",COUNTIF($H$2:H645,H645))</f>
        <v/>
      </c>
      <c r="J645" s="4" t="str">
        <f>IF('Support - Unit List'!A645="","",'Support - Unit List'!A645&amp;'Support - Unit List'!B645&amp;'Support - Unit List'!C645&amp;" - "&amp;PROPER('Support - Unit List'!D645))</f>
        <v>2642765 - South Gibson School Corporation</v>
      </c>
    </row>
    <row r="646" spans="8:10" x14ac:dyDescent="0.35">
      <c r="H646" s="3" t="str">
        <f t="shared" si="20"/>
        <v/>
      </c>
      <c r="I646" s="3" t="str">
        <f>IF(H646="","",COUNTIF($H$2:H646,H646))</f>
        <v/>
      </c>
      <c r="J646" s="4" t="str">
        <f>IF('Support - Unit List'!A646="","",'Support - Unit List'!A646&amp;'Support - Unit List'!B646&amp;'Support - Unit List'!C646&amp;" - "&amp;PROPER('Support - Unit List'!D646))</f>
        <v>2650059 - Oakland City-Columbia Township Public Library</v>
      </c>
    </row>
    <row r="647" spans="8:10" x14ac:dyDescent="0.35">
      <c r="H647" s="3" t="str">
        <f t="shared" si="20"/>
        <v/>
      </c>
      <c r="I647" s="3" t="str">
        <f>IF(H647="","",COUNTIF($H$2:H647,H647))</f>
        <v/>
      </c>
      <c r="J647" s="4" t="str">
        <f>IF('Support - Unit List'!A647="","",'Support - Unit List'!A647&amp;'Support - Unit List'!B647&amp;'Support - Unit List'!C647&amp;" - "&amp;PROPER('Support - Unit List'!D647))</f>
        <v>2650060 - Owensville Carnegie Library</v>
      </c>
    </row>
    <row r="648" spans="8:10" x14ac:dyDescent="0.35">
      <c r="H648" s="3" t="str">
        <f t="shared" si="20"/>
        <v/>
      </c>
      <c r="I648" s="3" t="str">
        <f>IF(H648="","",COUNTIF($H$2:H648,H648))</f>
        <v/>
      </c>
      <c r="J648" s="4" t="str">
        <f>IF('Support - Unit List'!A648="","",'Support - Unit List'!A648&amp;'Support - Unit List'!B648&amp;'Support - Unit List'!C648&amp;" - "&amp;PROPER('Support - Unit List'!D648))</f>
        <v>2650273 - Fort Branch-Johnson Township Library</v>
      </c>
    </row>
    <row r="649" spans="8:10" x14ac:dyDescent="0.35">
      <c r="H649" s="3" t="str">
        <f t="shared" si="20"/>
        <v/>
      </c>
      <c r="I649" s="3" t="str">
        <f>IF(H649="","",COUNTIF($H$2:H649,H649))</f>
        <v/>
      </c>
      <c r="J649" s="4" t="str">
        <f>IF('Support - Unit List'!A649="","",'Support - Unit List'!A649&amp;'Support - Unit List'!B649&amp;'Support - Unit List'!C649&amp;" - "&amp;PROPER('Support - Unit List'!D649))</f>
        <v>2650274 - Princeton-Patoka Township Public Library</v>
      </c>
    </row>
    <row r="650" spans="8:10" x14ac:dyDescent="0.35">
      <c r="H650" s="3" t="str">
        <f t="shared" si="20"/>
        <v/>
      </c>
      <c r="I650" s="3" t="str">
        <f>IF(H650="","",COUNTIF($H$2:H650,H650))</f>
        <v/>
      </c>
      <c r="J650" s="4" t="str">
        <f>IF('Support - Unit List'!A650="","",'Support - Unit List'!A650&amp;'Support - Unit List'!B650&amp;'Support - Unit List'!C650&amp;" - "&amp;PROPER('Support - Unit List'!D650))</f>
        <v>2660932 - Owensville-Montgomery Township Fire</v>
      </c>
    </row>
    <row r="651" spans="8:10" x14ac:dyDescent="0.35">
      <c r="H651" s="3" t="str">
        <f t="shared" si="20"/>
        <v/>
      </c>
      <c r="I651" s="3" t="str">
        <f>IF(H651="","",COUNTIF($H$2:H651,H651))</f>
        <v/>
      </c>
      <c r="J651" s="4" t="str">
        <f>IF('Support - Unit List'!A651="","",'Support - Unit List'!A651&amp;'Support - Unit List'!B651&amp;'Support - Unit List'!C651&amp;" - "&amp;PROPER('Support - Unit List'!D651))</f>
        <v>2661018 - Gibson Co Solid Waste Management</v>
      </c>
    </row>
    <row r="652" spans="8:10" x14ac:dyDescent="0.35">
      <c r="H652" s="3" t="str">
        <f t="shared" si="20"/>
        <v/>
      </c>
      <c r="I652" s="3" t="str">
        <f>IF(H652="","",COUNTIF($H$2:H652,H652))</f>
        <v/>
      </c>
      <c r="J652" s="4" t="str">
        <f>IF('Support - Unit List'!A652="","",'Support - Unit List'!A652&amp;'Support - Unit List'!B652&amp;'Support - Unit List'!C652&amp;" - "&amp;PROPER('Support - Unit List'!D652))</f>
        <v>2710000 - Grant County</v>
      </c>
    </row>
    <row r="653" spans="8:10" x14ac:dyDescent="0.35">
      <c r="H653" s="3" t="str">
        <f t="shared" si="20"/>
        <v/>
      </c>
      <c r="I653" s="3" t="str">
        <f>IF(H653="","",COUNTIF($H$2:H653,H653))</f>
        <v/>
      </c>
      <c r="J653" s="4" t="str">
        <f>IF('Support - Unit List'!A653="","",'Support - Unit List'!A653&amp;'Support - Unit List'!B653&amp;'Support - Unit List'!C653&amp;" - "&amp;PROPER('Support - Unit List'!D653))</f>
        <v>2720001 - Center Township</v>
      </c>
    </row>
    <row r="654" spans="8:10" x14ac:dyDescent="0.35">
      <c r="H654" s="3" t="str">
        <f t="shared" si="20"/>
        <v/>
      </c>
      <c r="I654" s="3" t="str">
        <f>IF(H654="","",COUNTIF($H$2:H654,H654))</f>
        <v/>
      </c>
      <c r="J654" s="4" t="str">
        <f>IF('Support - Unit List'!A654="","",'Support - Unit List'!A654&amp;'Support - Unit List'!B654&amp;'Support - Unit List'!C654&amp;" - "&amp;PROPER('Support - Unit List'!D654))</f>
        <v>2720002 - Fairmount Township</v>
      </c>
    </row>
    <row r="655" spans="8:10" x14ac:dyDescent="0.35">
      <c r="H655" s="3" t="str">
        <f t="shared" si="20"/>
        <v/>
      </c>
      <c r="I655" s="3" t="str">
        <f>IF(H655="","",COUNTIF($H$2:H655,H655))</f>
        <v/>
      </c>
      <c r="J655" s="4" t="str">
        <f>IF('Support - Unit List'!A655="","",'Support - Unit List'!A655&amp;'Support - Unit List'!B655&amp;'Support - Unit List'!C655&amp;" - "&amp;PROPER('Support - Unit List'!D655))</f>
        <v>2720003 - Franklin Township</v>
      </c>
    </row>
    <row r="656" spans="8:10" x14ac:dyDescent="0.35">
      <c r="H656" s="3" t="str">
        <f t="shared" si="20"/>
        <v/>
      </c>
      <c r="I656" s="3" t="str">
        <f>IF(H656="","",COUNTIF($H$2:H656,H656))</f>
        <v/>
      </c>
      <c r="J656" s="4" t="str">
        <f>IF('Support - Unit List'!A656="","",'Support - Unit List'!A656&amp;'Support - Unit List'!B656&amp;'Support - Unit List'!C656&amp;" - "&amp;PROPER('Support - Unit List'!D656))</f>
        <v>2720004 - Green Township</v>
      </c>
    </row>
    <row r="657" spans="8:10" x14ac:dyDescent="0.35">
      <c r="H657" s="3" t="str">
        <f t="shared" si="20"/>
        <v/>
      </c>
      <c r="I657" s="3" t="str">
        <f>IF(H657="","",COUNTIF($H$2:H657,H657))</f>
        <v/>
      </c>
      <c r="J657" s="4" t="str">
        <f>IF('Support - Unit List'!A657="","",'Support - Unit List'!A657&amp;'Support - Unit List'!B657&amp;'Support - Unit List'!C657&amp;" - "&amp;PROPER('Support - Unit List'!D657))</f>
        <v>2720005 - Jefferson Township</v>
      </c>
    </row>
    <row r="658" spans="8:10" x14ac:dyDescent="0.35">
      <c r="H658" s="3" t="str">
        <f t="shared" si="20"/>
        <v/>
      </c>
      <c r="I658" s="3" t="str">
        <f>IF(H658="","",COUNTIF($H$2:H658,H658))</f>
        <v/>
      </c>
      <c r="J658" s="4" t="str">
        <f>IF('Support - Unit List'!A658="","",'Support - Unit List'!A658&amp;'Support - Unit List'!B658&amp;'Support - Unit List'!C658&amp;" - "&amp;PROPER('Support - Unit List'!D658))</f>
        <v>2720006 - Liberty Township</v>
      </c>
    </row>
    <row r="659" spans="8:10" x14ac:dyDescent="0.35">
      <c r="H659" s="3" t="str">
        <f t="shared" si="20"/>
        <v/>
      </c>
      <c r="I659" s="3" t="str">
        <f>IF(H659="","",COUNTIF($H$2:H659,H659))</f>
        <v/>
      </c>
      <c r="J659" s="4" t="str">
        <f>IF('Support - Unit List'!A659="","",'Support - Unit List'!A659&amp;'Support - Unit List'!B659&amp;'Support - Unit List'!C659&amp;" - "&amp;PROPER('Support - Unit List'!D659))</f>
        <v>2720007 - Mill Township</v>
      </c>
    </row>
    <row r="660" spans="8:10" x14ac:dyDescent="0.35">
      <c r="H660" s="3" t="str">
        <f t="shared" si="20"/>
        <v/>
      </c>
      <c r="I660" s="3" t="str">
        <f>IF(H660="","",COUNTIF($H$2:H660,H660))</f>
        <v/>
      </c>
      <c r="J660" s="4" t="str">
        <f>IF('Support - Unit List'!A660="","",'Support - Unit List'!A660&amp;'Support - Unit List'!B660&amp;'Support - Unit List'!C660&amp;" - "&amp;PROPER('Support - Unit List'!D660))</f>
        <v>2720008 - Monroe Township</v>
      </c>
    </row>
    <row r="661" spans="8:10" x14ac:dyDescent="0.35">
      <c r="H661" s="3" t="str">
        <f t="shared" si="20"/>
        <v/>
      </c>
      <c r="I661" s="3" t="str">
        <f>IF(H661="","",COUNTIF($H$2:H661,H661))</f>
        <v/>
      </c>
      <c r="J661" s="4" t="str">
        <f>IF('Support - Unit List'!A661="","",'Support - Unit List'!A661&amp;'Support - Unit List'!B661&amp;'Support - Unit List'!C661&amp;" - "&amp;PROPER('Support - Unit List'!D661))</f>
        <v>2720009 - Pleasant Township</v>
      </c>
    </row>
    <row r="662" spans="8:10" x14ac:dyDescent="0.35">
      <c r="H662" s="3" t="str">
        <f t="shared" si="20"/>
        <v/>
      </c>
      <c r="I662" s="3" t="str">
        <f>IF(H662="","",COUNTIF($H$2:H662,H662))</f>
        <v/>
      </c>
      <c r="J662" s="4" t="str">
        <f>IF('Support - Unit List'!A662="","",'Support - Unit List'!A662&amp;'Support - Unit List'!B662&amp;'Support - Unit List'!C662&amp;" - "&amp;PROPER('Support - Unit List'!D662))</f>
        <v>2720010 - Richland Township</v>
      </c>
    </row>
    <row r="663" spans="8:10" x14ac:dyDescent="0.35">
      <c r="H663" s="3" t="str">
        <f t="shared" si="20"/>
        <v/>
      </c>
      <c r="I663" s="3" t="str">
        <f>IF(H663="","",COUNTIF($H$2:H663,H663))</f>
        <v/>
      </c>
      <c r="J663" s="4" t="str">
        <f>IF('Support - Unit List'!A663="","",'Support - Unit List'!A663&amp;'Support - Unit List'!B663&amp;'Support - Unit List'!C663&amp;" - "&amp;PROPER('Support - Unit List'!D663))</f>
        <v>2720011 - Sims Township</v>
      </c>
    </row>
    <row r="664" spans="8:10" x14ac:dyDescent="0.35">
      <c r="H664" s="3" t="str">
        <f t="shared" si="20"/>
        <v/>
      </c>
      <c r="I664" s="3" t="str">
        <f>IF(H664="","",COUNTIF($H$2:H664,H664))</f>
        <v/>
      </c>
      <c r="J664" s="4" t="str">
        <f>IF('Support - Unit List'!A664="","",'Support - Unit List'!A664&amp;'Support - Unit List'!B664&amp;'Support - Unit List'!C664&amp;" - "&amp;PROPER('Support - Unit List'!D664))</f>
        <v>2720012 - Van Buren Township</v>
      </c>
    </row>
    <row r="665" spans="8:10" x14ac:dyDescent="0.35">
      <c r="H665" s="3" t="str">
        <f t="shared" si="20"/>
        <v/>
      </c>
      <c r="I665" s="3" t="str">
        <f>IF(H665="","",COUNTIF($H$2:H665,H665))</f>
        <v/>
      </c>
      <c r="J665" s="4" t="str">
        <f>IF('Support - Unit List'!A665="","",'Support - Unit List'!A665&amp;'Support - Unit List'!B665&amp;'Support - Unit List'!C665&amp;" - "&amp;PROPER('Support - Unit List'!D665))</f>
        <v>2720013 - Washington Township</v>
      </c>
    </row>
    <row r="666" spans="8:10" x14ac:dyDescent="0.35">
      <c r="H666" s="3" t="str">
        <f t="shared" si="20"/>
        <v/>
      </c>
      <c r="I666" s="3" t="str">
        <f>IF(H666="","",COUNTIF($H$2:H666,H666))</f>
        <v/>
      </c>
      <c r="J666" s="4" t="str">
        <f>IF('Support - Unit List'!A666="","",'Support - Unit List'!A666&amp;'Support - Unit List'!B666&amp;'Support - Unit List'!C666&amp;" - "&amp;PROPER('Support - Unit List'!D666))</f>
        <v>2730114 - Marion Civil City</v>
      </c>
    </row>
    <row r="667" spans="8:10" x14ac:dyDescent="0.35">
      <c r="H667" s="3" t="str">
        <f t="shared" si="20"/>
        <v/>
      </c>
      <c r="I667" s="3" t="str">
        <f>IF(H667="","",COUNTIF($H$2:H667,H667))</f>
        <v/>
      </c>
      <c r="J667" s="4" t="str">
        <f>IF('Support - Unit List'!A667="","",'Support - Unit List'!A667&amp;'Support - Unit List'!B667&amp;'Support - Unit List'!C667&amp;" - "&amp;PROPER('Support - Unit List'!D667))</f>
        <v>2730422 - Gas City Civil City</v>
      </c>
    </row>
    <row r="668" spans="8:10" x14ac:dyDescent="0.35">
      <c r="H668" s="3" t="str">
        <f t="shared" si="20"/>
        <v/>
      </c>
      <c r="I668" s="3" t="str">
        <f>IF(H668="","",COUNTIF($H$2:H668,H668))</f>
        <v/>
      </c>
      <c r="J668" s="4" t="str">
        <f>IF('Support - Unit List'!A668="","",'Support - Unit List'!A668&amp;'Support - Unit List'!B668&amp;'Support - Unit List'!C668&amp;" - "&amp;PROPER('Support - Unit List'!D668))</f>
        <v>2730626 - Fairmount Civil Town</v>
      </c>
    </row>
    <row r="669" spans="8:10" x14ac:dyDescent="0.35">
      <c r="H669" s="3" t="str">
        <f t="shared" si="20"/>
        <v/>
      </c>
      <c r="I669" s="3" t="str">
        <f>IF(H669="","",COUNTIF($H$2:H669,H669))</f>
        <v/>
      </c>
      <c r="J669" s="4" t="str">
        <f>IF('Support - Unit List'!A669="","",'Support - Unit List'!A669&amp;'Support - Unit List'!B669&amp;'Support - Unit List'!C669&amp;" - "&amp;PROPER('Support - Unit List'!D669))</f>
        <v>2730627 - Fowlerton Civil Town</v>
      </c>
    </row>
    <row r="670" spans="8:10" x14ac:dyDescent="0.35">
      <c r="H670" s="3" t="str">
        <f t="shared" si="20"/>
        <v/>
      </c>
      <c r="I670" s="3" t="str">
        <f>IF(H670="","",COUNTIF($H$2:H670,H670))</f>
        <v/>
      </c>
      <c r="J670" s="4" t="str">
        <f>IF('Support - Unit List'!A670="","",'Support - Unit List'!A670&amp;'Support - Unit List'!B670&amp;'Support - Unit List'!C670&amp;" - "&amp;PROPER('Support - Unit List'!D670))</f>
        <v>2730628 - City Of Jonesboro</v>
      </c>
    </row>
    <row r="671" spans="8:10" x14ac:dyDescent="0.35">
      <c r="H671" s="3" t="str">
        <f t="shared" si="20"/>
        <v/>
      </c>
      <c r="I671" s="3" t="str">
        <f>IF(H671="","",COUNTIF($H$2:H671,H671))</f>
        <v/>
      </c>
      <c r="J671" s="4" t="str">
        <f>IF('Support - Unit List'!A671="","",'Support - Unit List'!A671&amp;'Support - Unit List'!B671&amp;'Support - Unit List'!C671&amp;" - "&amp;PROPER('Support - Unit List'!D671))</f>
        <v>2730629 - Matthews Civil Town</v>
      </c>
    </row>
    <row r="672" spans="8:10" x14ac:dyDescent="0.35">
      <c r="H672" s="3" t="str">
        <f t="shared" si="20"/>
        <v/>
      </c>
      <c r="I672" s="3" t="str">
        <f>IF(H672="","",COUNTIF($H$2:H672,H672))</f>
        <v/>
      </c>
      <c r="J672" s="4" t="str">
        <f>IF('Support - Unit List'!A672="","",'Support - Unit List'!A672&amp;'Support - Unit List'!B672&amp;'Support - Unit List'!C672&amp;" - "&amp;PROPER('Support - Unit List'!D672))</f>
        <v>2730630 - Swayzee Civil Town</v>
      </c>
    </row>
    <row r="673" spans="8:10" x14ac:dyDescent="0.35">
      <c r="H673" s="3" t="str">
        <f t="shared" si="20"/>
        <v/>
      </c>
      <c r="I673" s="3" t="str">
        <f>IF(H673="","",COUNTIF($H$2:H673,H673))</f>
        <v/>
      </c>
      <c r="J673" s="4" t="str">
        <f>IF('Support - Unit List'!A673="","",'Support - Unit List'!A673&amp;'Support - Unit List'!B673&amp;'Support - Unit List'!C673&amp;" - "&amp;PROPER('Support - Unit List'!D673))</f>
        <v>2730631 - Sweetser Civil Town</v>
      </c>
    </row>
    <row r="674" spans="8:10" x14ac:dyDescent="0.35">
      <c r="H674" s="3" t="str">
        <f t="shared" si="20"/>
        <v/>
      </c>
      <c r="I674" s="3" t="str">
        <f>IF(H674="","",COUNTIF($H$2:H674,H674))</f>
        <v/>
      </c>
      <c r="J674" s="4" t="str">
        <f>IF('Support - Unit List'!A674="","",'Support - Unit List'!A674&amp;'Support - Unit List'!B674&amp;'Support - Unit List'!C674&amp;" - "&amp;PROPER('Support - Unit List'!D674))</f>
        <v>2730632 - Upland Civil Town</v>
      </c>
    </row>
    <row r="675" spans="8:10" x14ac:dyDescent="0.35">
      <c r="H675" s="3" t="str">
        <f t="shared" si="20"/>
        <v/>
      </c>
      <c r="I675" s="3" t="str">
        <f>IF(H675="","",COUNTIF($H$2:H675,H675))</f>
        <v/>
      </c>
      <c r="J675" s="4" t="str">
        <f>IF('Support - Unit List'!A675="","",'Support - Unit List'!A675&amp;'Support - Unit List'!B675&amp;'Support - Unit List'!C675&amp;" - "&amp;PROPER('Support - Unit List'!D675))</f>
        <v>2730633 - Van Buren Civil Town</v>
      </c>
    </row>
    <row r="676" spans="8:10" x14ac:dyDescent="0.35">
      <c r="H676" s="3" t="str">
        <f t="shared" si="20"/>
        <v/>
      </c>
      <c r="I676" s="3" t="str">
        <f>IF(H676="","",COUNTIF($H$2:H676,H676))</f>
        <v/>
      </c>
      <c r="J676" s="4" t="str">
        <f>IF('Support - Unit List'!A676="","",'Support - Unit List'!A676&amp;'Support - Unit List'!B676&amp;'Support - Unit List'!C676&amp;" - "&amp;PROPER('Support - Unit List'!D676))</f>
        <v>2742815 - Eastbrook Community School Corporation</v>
      </c>
    </row>
    <row r="677" spans="8:10" x14ac:dyDescent="0.35">
      <c r="H677" s="3" t="str">
        <f t="shared" si="20"/>
        <v/>
      </c>
      <c r="I677" s="3" t="str">
        <f>IF(H677="","",COUNTIF($H$2:H677,H677))</f>
        <v/>
      </c>
      <c r="J677" s="4" t="str">
        <f>IF('Support - Unit List'!A677="","",'Support - Unit List'!A677&amp;'Support - Unit List'!B677&amp;'Support - Unit List'!C677&amp;" - "&amp;PROPER('Support - Unit List'!D677))</f>
        <v>2742825 - Madison-Grant United School Corporation</v>
      </c>
    </row>
    <row r="678" spans="8:10" x14ac:dyDescent="0.35">
      <c r="H678" s="3" t="str">
        <f t="shared" si="20"/>
        <v/>
      </c>
      <c r="I678" s="3" t="str">
        <f>IF(H678="","",COUNTIF($H$2:H678,H678))</f>
        <v/>
      </c>
      <c r="J678" s="4" t="str">
        <f>IF('Support - Unit List'!A678="","",'Support - Unit List'!A678&amp;'Support - Unit List'!B678&amp;'Support - Unit List'!C678&amp;" - "&amp;PROPER('Support - Unit List'!D678))</f>
        <v>2742855 - Mississinewa Community School Corporation</v>
      </c>
    </row>
    <row r="679" spans="8:10" x14ac:dyDescent="0.35">
      <c r="H679" s="3" t="str">
        <f t="shared" si="20"/>
        <v/>
      </c>
      <c r="I679" s="3" t="str">
        <f>IF(H679="","",COUNTIF($H$2:H679,H679))</f>
        <v/>
      </c>
      <c r="J679" s="4" t="str">
        <f>IF('Support - Unit List'!A679="","",'Support - Unit List'!A679&amp;'Support - Unit List'!B679&amp;'Support - Unit List'!C679&amp;" - "&amp;PROPER('Support - Unit List'!D679))</f>
        <v>2742865 - Marion Community School Corporation</v>
      </c>
    </row>
    <row r="680" spans="8:10" x14ac:dyDescent="0.35">
      <c r="H680" s="3" t="str">
        <f t="shared" si="20"/>
        <v/>
      </c>
      <c r="I680" s="3" t="str">
        <f>IF(H680="","",COUNTIF($H$2:H680,H680))</f>
        <v/>
      </c>
      <c r="J680" s="4" t="str">
        <f>IF('Support - Unit List'!A680="","",'Support - Unit List'!A680&amp;'Support - Unit List'!B680&amp;'Support - Unit List'!C680&amp;" - "&amp;PROPER('Support - Unit List'!D680))</f>
        <v>2745625 - Oak Hill United School Corporation</v>
      </c>
    </row>
    <row r="681" spans="8:10" x14ac:dyDescent="0.35">
      <c r="H681" s="3" t="str">
        <f t="shared" si="20"/>
        <v/>
      </c>
      <c r="I681" s="3" t="str">
        <f>IF(H681="","",COUNTIF($H$2:H681,H681))</f>
        <v/>
      </c>
      <c r="J681" s="4" t="str">
        <f>IF('Support - Unit List'!A681="","",'Support - Unit List'!A681&amp;'Support - Unit List'!B681&amp;'Support - Unit List'!C681&amp;" - "&amp;PROPER('Support - Unit List'!D681))</f>
        <v>2750063 - Fairmount Public Library</v>
      </c>
    </row>
    <row r="682" spans="8:10" x14ac:dyDescent="0.35">
      <c r="H682" s="3" t="str">
        <f t="shared" si="20"/>
        <v/>
      </c>
      <c r="I682" s="3" t="str">
        <f>IF(H682="","",COUNTIF($H$2:H682,H682))</f>
        <v/>
      </c>
      <c r="J682" s="4" t="str">
        <f>IF('Support - Unit List'!A682="","",'Support - Unit List'!A682&amp;'Support - Unit List'!B682&amp;'Support - Unit List'!C682&amp;" - "&amp;PROPER('Support - Unit List'!D682))</f>
        <v>2750064 - Gas City-Mill Township Public Library</v>
      </c>
    </row>
    <row r="683" spans="8:10" x14ac:dyDescent="0.35">
      <c r="H683" s="3" t="str">
        <f t="shared" si="20"/>
        <v/>
      </c>
      <c r="I683" s="3" t="str">
        <f>IF(H683="","",COUNTIF($H$2:H683,H683))</f>
        <v/>
      </c>
      <c r="J683" s="4" t="str">
        <f>IF('Support - Unit List'!A683="","",'Support - Unit List'!A683&amp;'Support - Unit List'!B683&amp;'Support - Unit List'!C683&amp;" - "&amp;PROPER('Support - Unit List'!D683))</f>
        <v>2750065 - Jonesboro Public Library</v>
      </c>
    </row>
    <row r="684" spans="8:10" x14ac:dyDescent="0.35">
      <c r="H684" s="3" t="str">
        <f t="shared" si="20"/>
        <v/>
      </c>
      <c r="I684" s="3" t="str">
        <f>IF(H684="","",COUNTIF($H$2:H684,H684))</f>
        <v/>
      </c>
      <c r="J684" s="4" t="str">
        <f>IF('Support - Unit List'!A684="","",'Support - Unit List'!A684&amp;'Support - Unit List'!B684&amp;'Support - Unit List'!C684&amp;" - "&amp;PROPER('Support - Unit List'!D684))</f>
        <v>2750066 - Marion Public Library</v>
      </c>
    </row>
    <row r="685" spans="8:10" x14ac:dyDescent="0.35">
      <c r="H685" s="3" t="str">
        <f t="shared" si="20"/>
        <v/>
      </c>
      <c r="I685" s="3" t="str">
        <f>IF(H685="","",COUNTIF($H$2:H685,H685))</f>
        <v/>
      </c>
      <c r="J685" s="4" t="str">
        <f>IF('Support - Unit List'!A685="","",'Support - Unit List'!A685&amp;'Support - Unit List'!B685&amp;'Support - Unit List'!C685&amp;" - "&amp;PROPER('Support - Unit List'!D685))</f>
        <v>2750067 - Matthews Public Library</v>
      </c>
    </row>
    <row r="686" spans="8:10" x14ac:dyDescent="0.35">
      <c r="H686" s="3" t="str">
        <f t="shared" si="20"/>
        <v/>
      </c>
      <c r="I686" s="3" t="str">
        <f>IF(H686="","",COUNTIF($H$2:H686,H686))</f>
        <v/>
      </c>
      <c r="J686" s="4" t="str">
        <f>IF('Support - Unit List'!A686="","",'Support - Unit List'!A686&amp;'Support - Unit List'!B686&amp;'Support - Unit List'!C686&amp;" - "&amp;PROPER('Support - Unit List'!D686))</f>
        <v>2750068 - Swayzee Public Library</v>
      </c>
    </row>
    <row r="687" spans="8:10" x14ac:dyDescent="0.35">
      <c r="H687" s="3" t="str">
        <f t="shared" si="20"/>
        <v/>
      </c>
      <c r="I687" s="3" t="str">
        <f>IF(H687="","",COUNTIF($H$2:H687,H687))</f>
        <v/>
      </c>
      <c r="J687" s="4" t="str">
        <f>IF('Support - Unit List'!A687="","",'Support - Unit List'!A687&amp;'Support - Unit List'!B687&amp;'Support - Unit List'!C687&amp;" - "&amp;PROPER('Support - Unit List'!D687))</f>
        <v>2750069 - Barton-Rees-Pogue Memorial Library</v>
      </c>
    </row>
    <row r="688" spans="8:10" x14ac:dyDescent="0.35">
      <c r="H688" s="3" t="str">
        <f t="shared" si="20"/>
        <v/>
      </c>
      <c r="I688" s="3" t="str">
        <f>IF(H688="","",COUNTIF($H$2:H688,H688))</f>
        <v/>
      </c>
      <c r="J688" s="4" t="str">
        <f>IF('Support - Unit List'!A688="","",'Support - Unit List'!A688&amp;'Support - Unit List'!B688&amp;'Support - Unit List'!C688&amp;" - "&amp;PROPER('Support - Unit List'!D688))</f>
        <v>2750070 - Van Buren Public Library</v>
      </c>
    </row>
    <row r="689" spans="8:10" x14ac:dyDescent="0.35">
      <c r="H689" s="3" t="str">
        <f t="shared" si="20"/>
        <v/>
      </c>
      <c r="I689" s="3" t="str">
        <f>IF(H689="","",COUNTIF($H$2:H689,H689))</f>
        <v/>
      </c>
      <c r="J689" s="4" t="str">
        <f>IF('Support - Unit List'!A689="","",'Support - Unit List'!A689&amp;'Support - Unit List'!B689&amp;'Support - Unit List'!C689&amp;" - "&amp;PROPER('Support - Unit List'!D689))</f>
        <v>2810000 - Greene County</v>
      </c>
    </row>
    <row r="690" spans="8:10" x14ac:dyDescent="0.35">
      <c r="H690" s="3" t="str">
        <f t="shared" si="20"/>
        <v/>
      </c>
      <c r="I690" s="3" t="str">
        <f>IF(H690="","",COUNTIF($H$2:H690,H690))</f>
        <v/>
      </c>
      <c r="J690" s="4" t="str">
        <f>IF('Support - Unit List'!A690="","",'Support - Unit List'!A690&amp;'Support - Unit List'!B690&amp;'Support - Unit List'!C690&amp;" - "&amp;PROPER('Support - Unit List'!D690))</f>
        <v>2820001 - Beech Creek Township</v>
      </c>
    </row>
    <row r="691" spans="8:10" x14ac:dyDescent="0.35">
      <c r="H691" s="3" t="str">
        <f t="shared" si="20"/>
        <v/>
      </c>
      <c r="I691" s="3" t="str">
        <f>IF(H691="","",COUNTIF($H$2:H691,H691))</f>
        <v/>
      </c>
      <c r="J691" s="4" t="str">
        <f>IF('Support - Unit List'!A691="","",'Support - Unit List'!A691&amp;'Support - Unit List'!B691&amp;'Support - Unit List'!C691&amp;" - "&amp;PROPER('Support - Unit List'!D691))</f>
        <v>2820002 - Cass Township</v>
      </c>
    </row>
    <row r="692" spans="8:10" x14ac:dyDescent="0.35">
      <c r="H692" s="3" t="str">
        <f t="shared" si="20"/>
        <v/>
      </c>
      <c r="I692" s="3" t="str">
        <f>IF(H692="","",COUNTIF($H$2:H692,H692))</f>
        <v/>
      </c>
      <c r="J692" s="4" t="str">
        <f>IF('Support - Unit List'!A692="","",'Support - Unit List'!A692&amp;'Support - Unit List'!B692&amp;'Support - Unit List'!C692&amp;" - "&amp;PROPER('Support - Unit List'!D692))</f>
        <v>2820003 - Center Township</v>
      </c>
    </row>
    <row r="693" spans="8:10" x14ac:dyDescent="0.35">
      <c r="H693" s="3" t="str">
        <f t="shared" si="20"/>
        <v/>
      </c>
      <c r="I693" s="3" t="str">
        <f>IF(H693="","",COUNTIF($H$2:H693,H693))</f>
        <v/>
      </c>
      <c r="J693" s="4" t="str">
        <f>IF('Support - Unit List'!A693="","",'Support - Unit List'!A693&amp;'Support - Unit List'!B693&amp;'Support - Unit List'!C693&amp;" - "&amp;PROPER('Support - Unit List'!D693))</f>
        <v>2820004 - Fairplay Township</v>
      </c>
    </row>
    <row r="694" spans="8:10" x14ac:dyDescent="0.35">
      <c r="H694" s="3" t="str">
        <f t="shared" si="20"/>
        <v/>
      </c>
      <c r="I694" s="3" t="str">
        <f>IF(H694="","",COUNTIF($H$2:H694,H694))</f>
        <v/>
      </c>
      <c r="J694" s="4" t="str">
        <f>IF('Support - Unit List'!A694="","",'Support - Unit List'!A694&amp;'Support - Unit List'!B694&amp;'Support - Unit List'!C694&amp;" - "&amp;PROPER('Support - Unit List'!D694))</f>
        <v>2820005 - Grant Township</v>
      </c>
    </row>
    <row r="695" spans="8:10" x14ac:dyDescent="0.35">
      <c r="H695" s="3" t="str">
        <f t="shared" si="20"/>
        <v/>
      </c>
      <c r="I695" s="3" t="str">
        <f>IF(H695="","",COUNTIF($H$2:H695,H695))</f>
        <v/>
      </c>
      <c r="J695" s="4" t="str">
        <f>IF('Support - Unit List'!A695="","",'Support - Unit List'!A695&amp;'Support - Unit List'!B695&amp;'Support - Unit List'!C695&amp;" - "&amp;PROPER('Support - Unit List'!D695))</f>
        <v>2820006 - Highland Township</v>
      </c>
    </row>
    <row r="696" spans="8:10" x14ac:dyDescent="0.35">
      <c r="H696" s="3" t="str">
        <f t="shared" si="20"/>
        <v/>
      </c>
      <c r="I696" s="3" t="str">
        <f>IF(H696="","",COUNTIF($H$2:H696,H696))</f>
        <v/>
      </c>
      <c r="J696" s="4" t="str">
        <f>IF('Support - Unit List'!A696="","",'Support - Unit List'!A696&amp;'Support - Unit List'!B696&amp;'Support - Unit List'!C696&amp;" - "&amp;PROPER('Support - Unit List'!D696))</f>
        <v>2820007 - Jackson Township</v>
      </c>
    </row>
    <row r="697" spans="8:10" x14ac:dyDescent="0.35">
      <c r="H697" s="3" t="str">
        <f t="shared" si="20"/>
        <v/>
      </c>
      <c r="I697" s="3" t="str">
        <f>IF(H697="","",COUNTIF($H$2:H697,H697))</f>
        <v/>
      </c>
      <c r="J697" s="4" t="str">
        <f>IF('Support - Unit List'!A697="","",'Support - Unit List'!A697&amp;'Support - Unit List'!B697&amp;'Support - Unit List'!C697&amp;" - "&amp;PROPER('Support - Unit List'!D697))</f>
        <v>2820008 - Jefferson Township</v>
      </c>
    </row>
    <row r="698" spans="8:10" x14ac:dyDescent="0.35">
      <c r="H698" s="3" t="str">
        <f t="shared" si="20"/>
        <v/>
      </c>
      <c r="I698" s="3" t="str">
        <f>IF(H698="","",COUNTIF($H$2:H698,H698))</f>
        <v/>
      </c>
      <c r="J698" s="4" t="str">
        <f>IF('Support - Unit List'!A698="","",'Support - Unit List'!A698&amp;'Support - Unit List'!B698&amp;'Support - Unit List'!C698&amp;" - "&amp;PROPER('Support - Unit List'!D698))</f>
        <v>2820009 - Richland Township</v>
      </c>
    </row>
    <row r="699" spans="8:10" x14ac:dyDescent="0.35">
      <c r="H699" s="3" t="str">
        <f t="shared" si="20"/>
        <v/>
      </c>
      <c r="I699" s="3" t="str">
        <f>IF(H699="","",COUNTIF($H$2:H699,H699))</f>
        <v/>
      </c>
      <c r="J699" s="4" t="str">
        <f>IF('Support - Unit List'!A699="","",'Support - Unit List'!A699&amp;'Support - Unit List'!B699&amp;'Support - Unit List'!C699&amp;" - "&amp;PROPER('Support - Unit List'!D699))</f>
        <v>2820010 - Smith Township</v>
      </c>
    </row>
    <row r="700" spans="8:10" x14ac:dyDescent="0.35">
      <c r="H700" s="3" t="str">
        <f t="shared" si="20"/>
        <v/>
      </c>
      <c r="I700" s="3" t="str">
        <f>IF(H700="","",COUNTIF($H$2:H700,H700))</f>
        <v/>
      </c>
      <c r="J700" s="4" t="str">
        <f>IF('Support - Unit List'!A700="","",'Support - Unit List'!A700&amp;'Support - Unit List'!B700&amp;'Support - Unit List'!C700&amp;" - "&amp;PROPER('Support - Unit List'!D700))</f>
        <v>2820011 - Stafford Township</v>
      </c>
    </row>
    <row r="701" spans="8:10" x14ac:dyDescent="0.35">
      <c r="H701" s="3" t="str">
        <f t="shared" si="20"/>
        <v/>
      </c>
      <c r="I701" s="3" t="str">
        <f>IF(H701="","",COUNTIF($H$2:H701,H701))</f>
        <v/>
      </c>
      <c r="J701" s="4" t="str">
        <f>IF('Support - Unit List'!A701="","",'Support - Unit List'!A701&amp;'Support - Unit List'!B701&amp;'Support - Unit List'!C701&amp;" - "&amp;PROPER('Support - Unit List'!D701))</f>
        <v>2820012 - Stockton Township</v>
      </c>
    </row>
    <row r="702" spans="8:10" x14ac:dyDescent="0.35">
      <c r="H702" s="3" t="str">
        <f t="shared" si="20"/>
        <v/>
      </c>
      <c r="I702" s="3" t="str">
        <f>IF(H702="","",COUNTIF($H$2:H702,H702))</f>
        <v/>
      </c>
      <c r="J702" s="4" t="str">
        <f>IF('Support - Unit List'!A702="","",'Support - Unit List'!A702&amp;'Support - Unit List'!B702&amp;'Support - Unit List'!C702&amp;" - "&amp;PROPER('Support - Unit List'!D702))</f>
        <v>2820013 - Taylor Township</v>
      </c>
    </row>
    <row r="703" spans="8:10" x14ac:dyDescent="0.35">
      <c r="H703" s="3" t="str">
        <f t="shared" si="20"/>
        <v/>
      </c>
      <c r="I703" s="3" t="str">
        <f>IF(H703="","",COUNTIF($H$2:H703,H703))</f>
        <v/>
      </c>
      <c r="J703" s="4" t="str">
        <f>IF('Support - Unit List'!A703="","",'Support - Unit List'!A703&amp;'Support - Unit List'!B703&amp;'Support - Unit List'!C703&amp;" - "&amp;PROPER('Support - Unit List'!D703))</f>
        <v>2820014 - Washington Township</v>
      </c>
    </row>
    <row r="704" spans="8:10" x14ac:dyDescent="0.35">
      <c r="H704" s="3" t="str">
        <f t="shared" si="20"/>
        <v/>
      </c>
      <c r="I704" s="3" t="str">
        <f>IF(H704="","",COUNTIF($H$2:H704,H704))</f>
        <v/>
      </c>
      <c r="J704" s="4" t="str">
        <f>IF('Support - Unit List'!A704="","",'Support - Unit List'!A704&amp;'Support - Unit List'!B704&amp;'Support - Unit List'!C704&amp;" - "&amp;PROPER('Support - Unit List'!D704))</f>
        <v>2820015 - Wright Township</v>
      </c>
    </row>
    <row r="705" spans="8:10" x14ac:dyDescent="0.35">
      <c r="H705" s="3" t="str">
        <f t="shared" si="20"/>
        <v/>
      </c>
      <c r="I705" s="3" t="str">
        <f>IF(H705="","",COUNTIF($H$2:H705,H705))</f>
        <v/>
      </c>
      <c r="J705" s="4" t="str">
        <f>IF('Support - Unit List'!A705="","",'Support - Unit List'!A705&amp;'Support - Unit List'!B705&amp;'Support - Unit List'!C705&amp;" - "&amp;PROPER('Support - Unit List'!D705))</f>
        <v>2830426 - Linton Civil City</v>
      </c>
    </row>
    <row r="706" spans="8:10" x14ac:dyDescent="0.35">
      <c r="H706" s="3" t="str">
        <f t="shared" si="20"/>
        <v/>
      </c>
      <c r="I706" s="3" t="str">
        <f>IF(H706="","",COUNTIF($H$2:H706,H706))</f>
        <v/>
      </c>
      <c r="J706" s="4" t="str">
        <f>IF('Support - Unit List'!A706="","",'Support - Unit List'!A706&amp;'Support - Unit List'!B706&amp;'Support - Unit List'!C706&amp;" - "&amp;PROPER('Support - Unit List'!D706))</f>
        <v>2830461 - Jasonville Civil City</v>
      </c>
    </row>
    <row r="707" spans="8:10" x14ac:dyDescent="0.35">
      <c r="H707" s="3" t="str">
        <f t="shared" ref="H707:H770" si="21">IF(LEFT(J707,2)=$B$3,"X","")</f>
        <v/>
      </c>
      <c r="I707" s="3" t="str">
        <f>IF(H707="","",COUNTIF($H$2:H707,H707))</f>
        <v/>
      </c>
      <c r="J707" s="4" t="str">
        <f>IF('Support - Unit List'!A707="","",'Support - Unit List'!A707&amp;'Support - Unit List'!B707&amp;'Support - Unit List'!C707&amp;" - "&amp;PROPER('Support - Unit List'!D707))</f>
        <v>2830634 - Bloomfield Civil Town</v>
      </c>
    </row>
    <row r="708" spans="8:10" x14ac:dyDescent="0.35">
      <c r="H708" s="3" t="str">
        <f t="shared" si="21"/>
        <v/>
      </c>
      <c r="I708" s="3" t="str">
        <f>IF(H708="","",COUNTIF($H$2:H708,H708))</f>
        <v/>
      </c>
      <c r="J708" s="4" t="str">
        <f>IF('Support - Unit List'!A708="","",'Support - Unit List'!A708&amp;'Support - Unit List'!B708&amp;'Support - Unit List'!C708&amp;" - "&amp;PROPER('Support - Unit List'!D708))</f>
        <v>2830635 - Lyons Civil Town</v>
      </c>
    </row>
    <row r="709" spans="8:10" x14ac:dyDescent="0.35">
      <c r="H709" s="3" t="str">
        <f t="shared" si="21"/>
        <v/>
      </c>
      <c r="I709" s="3" t="str">
        <f>IF(H709="","",COUNTIF($H$2:H709,H709))</f>
        <v/>
      </c>
      <c r="J709" s="4" t="str">
        <f>IF('Support - Unit List'!A709="","",'Support - Unit List'!A709&amp;'Support - Unit List'!B709&amp;'Support - Unit List'!C709&amp;" - "&amp;PROPER('Support - Unit List'!D709))</f>
        <v>2830636 - Newberry Civil Town</v>
      </c>
    </row>
    <row r="710" spans="8:10" x14ac:dyDescent="0.35">
      <c r="H710" s="3" t="str">
        <f t="shared" si="21"/>
        <v/>
      </c>
      <c r="I710" s="3" t="str">
        <f>IF(H710="","",COUNTIF($H$2:H710,H710))</f>
        <v/>
      </c>
      <c r="J710" s="4" t="str">
        <f>IF('Support - Unit List'!A710="","",'Support - Unit List'!A710&amp;'Support - Unit List'!B710&amp;'Support - Unit List'!C710&amp;" - "&amp;PROPER('Support - Unit List'!D710))</f>
        <v>2830637 - Switz City Civil Town</v>
      </c>
    </row>
    <row r="711" spans="8:10" x14ac:dyDescent="0.35">
      <c r="H711" s="3" t="str">
        <f t="shared" si="21"/>
        <v/>
      </c>
      <c r="I711" s="3" t="str">
        <f>IF(H711="","",COUNTIF($H$2:H711,H711))</f>
        <v/>
      </c>
      <c r="J711" s="4" t="str">
        <f>IF('Support - Unit List'!A711="","",'Support - Unit List'!A711&amp;'Support - Unit List'!B711&amp;'Support - Unit List'!C711&amp;" - "&amp;PROPER('Support - Unit List'!D711))</f>
        <v>2830638 - Worthington Civil Town</v>
      </c>
    </row>
    <row r="712" spans="8:10" x14ac:dyDescent="0.35">
      <c r="H712" s="3" t="str">
        <f t="shared" si="21"/>
        <v/>
      </c>
      <c r="I712" s="3" t="str">
        <f>IF(H712="","",COUNTIF($H$2:H712,H712))</f>
        <v/>
      </c>
      <c r="J712" s="4" t="str">
        <f>IF('Support - Unit List'!A712="","",'Support - Unit List'!A712&amp;'Support - Unit List'!B712&amp;'Support - Unit List'!C712&amp;" - "&amp;PROPER('Support - Unit List'!D712))</f>
        <v>2842920 - Bloomfield School District</v>
      </c>
    </row>
    <row r="713" spans="8:10" x14ac:dyDescent="0.35">
      <c r="H713" s="3" t="str">
        <f t="shared" si="21"/>
        <v/>
      </c>
      <c r="I713" s="3" t="str">
        <f>IF(H713="","",COUNTIF($H$2:H713,H713))</f>
        <v/>
      </c>
      <c r="J713" s="4" t="str">
        <f>IF('Support - Unit List'!A713="","",'Support - Unit List'!A713&amp;'Support - Unit List'!B713&amp;'Support - Unit List'!C713&amp;" - "&amp;PROPER('Support - Unit List'!D713))</f>
        <v>2842940 - Eastern Greene Schools</v>
      </c>
    </row>
    <row r="714" spans="8:10" x14ac:dyDescent="0.35">
      <c r="H714" s="3" t="str">
        <f t="shared" si="21"/>
        <v/>
      </c>
      <c r="I714" s="3" t="str">
        <f>IF(H714="","",COUNTIF($H$2:H714,H714))</f>
        <v/>
      </c>
      <c r="J714" s="4" t="str">
        <f>IF('Support - Unit List'!A714="","",'Support - Unit List'!A714&amp;'Support - Unit List'!B714&amp;'Support - Unit List'!C714&amp;" - "&amp;PROPER('Support - Unit List'!D714))</f>
        <v>2842950 - Linton-Stockton School Corporation</v>
      </c>
    </row>
    <row r="715" spans="8:10" x14ac:dyDescent="0.35">
      <c r="H715" s="3" t="str">
        <f t="shared" si="21"/>
        <v/>
      </c>
      <c r="I715" s="3" t="str">
        <f>IF(H715="","",COUNTIF($H$2:H715,H715))</f>
        <v/>
      </c>
      <c r="J715" s="4" t="str">
        <f>IF('Support - Unit List'!A715="","",'Support - Unit List'!A715&amp;'Support - Unit List'!B715&amp;'Support - Unit List'!C715&amp;" - "&amp;PROPER('Support - Unit List'!D715))</f>
        <v>2842980 - White River Valley Consolidated School Corporation</v>
      </c>
    </row>
    <row r="716" spans="8:10" x14ac:dyDescent="0.35">
      <c r="H716" s="3" t="str">
        <f t="shared" si="21"/>
        <v/>
      </c>
      <c r="I716" s="3" t="str">
        <f>IF(H716="","",COUNTIF($H$2:H716,H716))</f>
        <v/>
      </c>
      <c r="J716" s="4" t="str">
        <f>IF('Support - Unit List'!A716="","",'Support - Unit List'!A716&amp;'Support - Unit List'!B716&amp;'Support - Unit List'!C716&amp;" - "&amp;PROPER('Support - Unit List'!D716))</f>
        <v>2850072 - Jasonville Public Library</v>
      </c>
    </row>
    <row r="717" spans="8:10" x14ac:dyDescent="0.35">
      <c r="H717" s="3" t="str">
        <f t="shared" si="21"/>
        <v/>
      </c>
      <c r="I717" s="3" t="str">
        <f>IF(H717="","",COUNTIF($H$2:H717,H717))</f>
        <v/>
      </c>
      <c r="J717" s="4" t="str">
        <f>IF('Support - Unit List'!A717="","",'Support - Unit List'!A717&amp;'Support - Unit List'!B717&amp;'Support - Unit List'!C717&amp;" - "&amp;PROPER('Support - Unit List'!D717))</f>
        <v>2850073 - Linton Public Library</v>
      </c>
    </row>
    <row r="718" spans="8:10" x14ac:dyDescent="0.35">
      <c r="H718" s="3" t="str">
        <f t="shared" si="21"/>
        <v/>
      </c>
      <c r="I718" s="3" t="str">
        <f>IF(H718="","",COUNTIF($H$2:H718,H718))</f>
        <v/>
      </c>
      <c r="J718" s="4" t="str">
        <f>IF('Support - Unit List'!A718="","",'Support - Unit List'!A718&amp;'Support - Unit List'!B718&amp;'Support - Unit List'!C718&amp;" - "&amp;PROPER('Support - Unit List'!D718))</f>
        <v>2850074 - Worthington Public Library</v>
      </c>
    </row>
    <row r="719" spans="8:10" x14ac:dyDescent="0.35">
      <c r="H719" s="3" t="str">
        <f t="shared" si="21"/>
        <v/>
      </c>
      <c r="I719" s="3" t="str">
        <f>IF(H719="","",COUNTIF($H$2:H719,H719))</f>
        <v/>
      </c>
      <c r="J719" s="4" t="str">
        <f>IF('Support - Unit List'!A719="","",'Support - Unit List'!A719&amp;'Support - Unit List'!B719&amp;'Support - Unit List'!C719&amp;" - "&amp;PROPER('Support - Unit List'!D719))</f>
        <v>2850291 - Bloomfield-Eastern Greene County Public Library</v>
      </c>
    </row>
    <row r="720" spans="8:10" x14ac:dyDescent="0.35">
      <c r="H720" s="3" t="str">
        <f t="shared" si="21"/>
        <v/>
      </c>
      <c r="I720" s="3" t="str">
        <f>IF(H720="","",COUNTIF($H$2:H720,H720))</f>
        <v/>
      </c>
      <c r="J720" s="4" t="str">
        <f>IF('Support - Unit List'!A720="","",'Support - Unit List'!A720&amp;'Support - Unit List'!B720&amp;'Support - Unit List'!C720&amp;" - "&amp;PROPER('Support - Unit List'!D720))</f>
        <v>2861018 - Greene County Solid Waste</v>
      </c>
    </row>
    <row r="721" spans="8:10" x14ac:dyDescent="0.35">
      <c r="H721" s="3" t="str">
        <f t="shared" si="21"/>
        <v/>
      </c>
      <c r="I721" s="3" t="str">
        <f>IF(H721="","",COUNTIF($H$2:H721,H721))</f>
        <v/>
      </c>
      <c r="J721" s="4" t="str">
        <f>IF('Support - Unit List'!A721="","",'Support - Unit List'!A721&amp;'Support - Unit List'!B721&amp;'Support - Unit List'!C721&amp;" - "&amp;PROPER('Support - Unit List'!D721))</f>
        <v>2910000 - Hamilton County</v>
      </c>
    </row>
    <row r="722" spans="8:10" x14ac:dyDescent="0.35">
      <c r="H722" s="3" t="str">
        <f t="shared" si="21"/>
        <v/>
      </c>
      <c r="I722" s="3" t="str">
        <f>IF(H722="","",COUNTIF($H$2:H722,H722))</f>
        <v/>
      </c>
      <c r="J722" s="4" t="str">
        <f>IF('Support - Unit List'!A722="","",'Support - Unit List'!A722&amp;'Support - Unit List'!B722&amp;'Support - Unit List'!C722&amp;" - "&amp;PROPER('Support - Unit List'!D722))</f>
        <v>2920001 - Adams Township</v>
      </c>
    </row>
    <row r="723" spans="8:10" x14ac:dyDescent="0.35">
      <c r="H723" s="3" t="str">
        <f t="shared" si="21"/>
        <v/>
      </c>
      <c r="I723" s="3" t="str">
        <f>IF(H723="","",COUNTIF($H$2:H723,H723))</f>
        <v/>
      </c>
      <c r="J723" s="4" t="str">
        <f>IF('Support - Unit List'!A723="","",'Support - Unit List'!A723&amp;'Support - Unit List'!B723&amp;'Support - Unit List'!C723&amp;" - "&amp;PROPER('Support - Unit List'!D723))</f>
        <v>2920002 - Clay Township</v>
      </c>
    </row>
    <row r="724" spans="8:10" x14ac:dyDescent="0.35">
      <c r="H724" s="3" t="str">
        <f t="shared" si="21"/>
        <v/>
      </c>
      <c r="I724" s="3" t="str">
        <f>IF(H724="","",COUNTIF($H$2:H724,H724))</f>
        <v/>
      </c>
      <c r="J724" s="4" t="str">
        <f>IF('Support - Unit List'!A724="","",'Support - Unit List'!A724&amp;'Support - Unit List'!B724&amp;'Support - Unit List'!C724&amp;" - "&amp;PROPER('Support - Unit List'!D724))</f>
        <v>2920003 - Delaware Township</v>
      </c>
    </row>
    <row r="725" spans="8:10" x14ac:dyDescent="0.35">
      <c r="H725" s="3" t="str">
        <f t="shared" si="21"/>
        <v/>
      </c>
      <c r="I725" s="3" t="str">
        <f>IF(H725="","",COUNTIF($H$2:H725,H725))</f>
        <v/>
      </c>
      <c r="J725" s="4" t="str">
        <f>IF('Support - Unit List'!A725="","",'Support - Unit List'!A725&amp;'Support - Unit List'!B725&amp;'Support - Unit List'!C725&amp;" - "&amp;PROPER('Support - Unit List'!D725))</f>
        <v>2920004 - Fall Creek Township</v>
      </c>
    </row>
    <row r="726" spans="8:10" x14ac:dyDescent="0.35">
      <c r="H726" s="3" t="str">
        <f t="shared" si="21"/>
        <v/>
      </c>
      <c r="I726" s="3" t="str">
        <f>IF(H726="","",COUNTIF($H$2:H726,H726))</f>
        <v/>
      </c>
      <c r="J726" s="4" t="str">
        <f>IF('Support - Unit List'!A726="","",'Support - Unit List'!A726&amp;'Support - Unit List'!B726&amp;'Support - Unit List'!C726&amp;" - "&amp;PROPER('Support - Unit List'!D726))</f>
        <v>2920005 - Jackson Township</v>
      </c>
    </row>
    <row r="727" spans="8:10" x14ac:dyDescent="0.35">
      <c r="H727" s="3" t="str">
        <f t="shared" si="21"/>
        <v/>
      </c>
      <c r="I727" s="3" t="str">
        <f>IF(H727="","",COUNTIF($H$2:H727,H727))</f>
        <v/>
      </c>
      <c r="J727" s="4" t="str">
        <f>IF('Support - Unit List'!A727="","",'Support - Unit List'!A727&amp;'Support - Unit List'!B727&amp;'Support - Unit List'!C727&amp;" - "&amp;PROPER('Support - Unit List'!D727))</f>
        <v>2920006 - Noblesville Township</v>
      </c>
    </row>
    <row r="728" spans="8:10" x14ac:dyDescent="0.35">
      <c r="H728" s="3" t="str">
        <f t="shared" si="21"/>
        <v/>
      </c>
      <c r="I728" s="3" t="str">
        <f>IF(H728="","",COUNTIF($H$2:H728,H728))</f>
        <v/>
      </c>
      <c r="J728" s="4" t="str">
        <f>IF('Support - Unit List'!A728="","",'Support - Unit List'!A728&amp;'Support - Unit List'!B728&amp;'Support - Unit List'!C728&amp;" - "&amp;PROPER('Support - Unit List'!D728))</f>
        <v>2920007 - Washington Township</v>
      </c>
    </row>
    <row r="729" spans="8:10" x14ac:dyDescent="0.35">
      <c r="H729" s="3" t="str">
        <f t="shared" si="21"/>
        <v/>
      </c>
      <c r="I729" s="3" t="str">
        <f>IF(H729="","",COUNTIF($H$2:H729,H729))</f>
        <v/>
      </c>
      <c r="J729" s="4" t="str">
        <f>IF('Support - Unit List'!A729="","",'Support - Unit List'!A729&amp;'Support - Unit List'!B729&amp;'Support - Unit List'!C729&amp;" - "&amp;PROPER('Support - Unit List'!D729))</f>
        <v>2920008 - Wayne Township</v>
      </c>
    </row>
    <row r="730" spans="8:10" x14ac:dyDescent="0.35">
      <c r="H730" s="3" t="str">
        <f t="shared" si="21"/>
        <v/>
      </c>
      <c r="I730" s="3" t="str">
        <f>IF(H730="","",COUNTIF($H$2:H730,H730))</f>
        <v/>
      </c>
      <c r="J730" s="4" t="str">
        <f>IF('Support - Unit List'!A730="","",'Support - Unit List'!A730&amp;'Support - Unit List'!B730&amp;'Support - Unit List'!C730&amp;" - "&amp;PROPER('Support - Unit List'!D730))</f>
        <v>2920009 - White River Township</v>
      </c>
    </row>
    <row r="731" spans="8:10" x14ac:dyDescent="0.35">
      <c r="H731" s="3" t="str">
        <f t="shared" si="21"/>
        <v/>
      </c>
      <c r="I731" s="3" t="str">
        <f>IF(H731="","",COUNTIF($H$2:H731,H731))</f>
        <v/>
      </c>
      <c r="J731" s="4" t="str">
        <f>IF('Support - Unit List'!A731="","",'Support - Unit List'!A731&amp;'Support - Unit List'!B731&amp;'Support - Unit List'!C731&amp;" - "&amp;PROPER('Support - Unit List'!D731))</f>
        <v>2930323 - Carmel Civil City</v>
      </c>
    </row>
    <row r="732" spans="8:10" x14ac:dyDescent="0.35">
      <c r="H732" s="3" t="str">
        <f t="shared" si="21"/>
        <v/>
      </c>
      <c r="I732" s="3" t="str">
        <f>IF(H732="","",COUNTIF($H$2:H732,H732))</f>
        <v/>
      </c>
      <c r="J732" s="4" t="str">
        <f>IF('Support - Unit List'!A732="","",'Support - Unit List'!A732&amp;'Support - Unit List'!B732&amp;'Support - Unit List'!C732&amp;" - "&amp;PROPER('Support - Unit List'!D732))</f>
        <v>2930413 - Noblesville Civil City</v>
      </c>
    </row>
    <row r="733" spans="8:10" x14ac:dyDescent="0.35">
      <c r="H733" s="3" t="str">
        <f t="shared" si="21"/>
        <v/>
      </c>
      <c r="I733" s="3" t="str">
        <f>IF(H733="","",COUNTIF($H$2:H733,H733))</f>
        <v/>
      </c>
      <c r="J733" s="4" t="str">
        <f>IF('Support - Unit List'!A733="","",'Support - Unit List'!A733&amp;'Support - Unit List'!B733&amp;'Support - Unit List'!C733&amp;" - "&amp;PROPER('Support - Unit List'!D733))</f>
        <v>2930639 - Arcadia Civil Town</v>
      </c>
    </row>
    <row r="734" spans="8:10" x14ac:dyDescent="0.35">
      <c r="H734" s="3" t="str">
        <f t="shared" si="21"/>
        <v/>
      </c>
      <c r="I734" s="3" t="str">
        <f>IF(H734="","",COUNTIF($H$2:H734,H734))</f>
        <v/>
      </c>
      <c r="J734" s="4" t="str">
        <f>IF('Support - Unit List'!A734="","",'Support - Unit List'!A734&amp;'Support - Unit List'!B734&amp;'Support - Unit List'!C734&amp;" - "&amp;PROPER('Support - Unit List'!D734))</f>
        <v>2930640 - Atlanta Civil Town</v>
      </c>
    </row>
    <row r="735" spans="8:10" x14ac:dyDescent="0.35">
      <c r="H735" s="3" t="str">
        <f t="shared" si="21"/>
        <v/>
      </c>
      <c r="I735" s="3" t="str">
        <f>IF(H735="","",COUNTIF($H$2:H735,H735))</f>
        <v/>
      </c>
      <c r="J735" s="4" t="str">
        <f>IF('Support - Unit List'!A735="","",'Support - Unit List'!A735&amp;'Support - Unit List'!B735&amp;'Support - Unit List'!C735&amp;" - "&amp;PROPER('Support - Unit List'!D735))</f>
        <v>2930641 - Cicero Civil Town</v>
      </c>
    </row>
    <row r="736" spans="8:10" x14ac:dyDescent="0.35">
      <c r="H736" s="3" t="str">
        <f t="shared" si="21"/>
        <v/>
      </c>
      <c r="I736" s="3" t="str">
        <f>IF(H736="","",COUNTIF($H$2:H736,H736))</f>
        <v/>
      </c>
      <c r="J736" s="4" t="str">
        <f>IF('Support - Unit List'!A736="","",'Support - Unit List'!A736&amp;'Support - Unit List'!B736&amp;'Support - Unit List'!C736&amp;" - "&amp;PROPER('Support - Unit List'!D736))</f>
        <v>2930642 - Fishers Civil City</v>
      </c>
    </row>
    <row r="737" spans="8:10" x14ac:dyDescent="0.35">
      <c r="H737" s="3" t="str">
        <f t="shared" si="21"/>
        <v/>
      </c>
      <c r="I737" s="3" t="str">
        <f>IF(H737="","",COUNTIF($H$2:H737,H737))</f>
        <v/>
      </c>
      <c r="J737" s="4" t="str">
        <f>IF('Support - Unit List'!A737="","",'Support - Unit List'!A737&amp;'Support - Unit List'!B737&amp;'Support - Unit List'!C737&amp;" - "&amp;PROPER('Support - Unit List'!D737))</f>
        <v>2930643 - Sheridan Civil Town</v>
      </c>
    </row>
    <row r="738" spans="8:10" x14ac:dyDescent="0.35">
      <c r="H738" s="3" t="str">
        <f t="shared" si="21"/>
        <v/>
      </c>
      <c r="I738" s="3" t="str">
        <f>IF(H738="","",COUNTIF($H$2:H738,H738))</f>
        <v/>
      </c>
      <c r="J738" s="4" t="str">
        <f>IF('Support - Unit List'!A738="","",'Support - Unit List'!A738&amp;'Support - Unit List'!B738&amp;'Support - Unit List'!C738&amp;" - "&amp;PROPER('Support - Unit List'!D738))</f>
        <v>2930644 - Westfield Civil City</v>
      </c>
    </row>
    <row r="739" spans="8:10" x14ac:dyDescent="0.35">
      <c r="H739" s="3" t="str">
        <f t="shared" si="21"/>
        <v/>
      </c>
      <c r="I739" s="3" t="str">
        <f>IF(H739="","",COUNTIF($H$2:H739,H739))</f>
        <v/>
      </c>
      <c r="J739" s="4" t="str">
        <f>IF('Support - Unit List'!A739="","",'Support - Unit List'!A739&amp;'Support - Unit List'!B739&amp;'Support - Unit List'!C739&amp;" - "&amp;PROPER('Support - Unit List'!D739))</f>
        <v>2943005 - Hamilton Southeastern School Corporation</v>
      </c>
    </row>
    <row r="740" spans="8:10" x14ac:dyDescent="0.35">
      <c r="H740" s="3" t="str">
        <f t="shared" si="21"/>
        <v/>
      </c>
      <c r="I740" s="3" t="str">
        <f>IF(H740="","",COUNTIF($H$2:H740,H740))</f>
        <v/>
      </c>
      <c r="J740" s="4" t="str">
        <f>IF('Support - Unit List'!A740="","",'Support - Unit List'!A740&amp;'Support - Unit List'!B740&amp;'Support - Unit List'!C740&amp;" - "&amp;PROPER('Support - Unit List'!D740))</f>
        <v>2943025 - Hamilton Heights School Corporation</v>
      </c>
    </row>
    <row r="741" spans="8:10" x14ac:dyDescent="0.35">
      <c r="H741" s="3" t="str">
        <f t="shared" si="21"/>
        <v/>
      </c>
      <c r="I741" s="3" t="str">
        <f>IF(H741="","",COUNTIF($H$2:H741,H741))</f>
        <v/>
      </c>
      <c r="J741" s="4" t="str">
        <f>IF('Support - Unit List'!A741="","",'Support - Unit List'!A741&amp;'Support - Unit List'!B741&amp;'Support - Unit List'!C741&amp;" - "&amp;PROPER('Support - Unit List'!D741))</f>
        <v>2943030 - Westfield-Washington School Corporation</v>
      </c>
    </row>
    <row r="742" spans="8:10" x14ac:dyDescent="0.35">
      <c r="H742" s="3" t="str">
        <f t="shared" si="21"/>
        <v/>
      </c>
      <c r="I742" s="3" t="str">
        <f>IF(H742="","",COUNTIF($H$2:H742,H742))</f>
        <v/>
      </c>
      <c r="J742" s="4" t="str">
        <f>IF('Support - Unit List'!A742="","",'Support - Unit List'!A742&amp;'Support - Unit List'!B742&amp;'Support - Unit List'!C742&amp;" - "&amp;PROPER('Support - Unit List'!D742))</f>
        <v>2943055 - Sheridan Community Schools</v>
      </c>
    </row>
    <row r="743" spans="8:10" x14ac:dyDescent="0.35">
      <c r="H743" s="3" t="str">
        <f t="shared" si="21"/>
        <v/>
      </c>
      <c r="I743" s="3" t="str">
        <f>IF(H743="","",COUNTIF($H$2:H743,H743))</f>
        <v/>
      </c>
      <c r="J743" s="4" t="str">
        <f>IF('Support - Unit List'!A743="","",'Support - Unit List'!A743&amp;'Support - Unit List'!B743&amp;'Support - Unit List'!C743&amp;" - "&amp;PROPER('Support - Unit List'!D743))</f>
        <v>2943060 - Carmel-Clay School Corporation</v>
      </c>
    </row>
    <row r="744" spans="8:10" x14ac:dyDescent="0.35">
      <c r="H744" s="3" t="str">
        <f t="shared" si="21"/>
        <v/>
      </c>
      <c r="I744" s="3" t="str">
        <f>IF(H744="","",COUNTIF($H$2:H744,H744))</f>
        <v/>
      </c>
      <c r="J744" s="4" t="str">
        <f>IF('Support - Unit List'!A744="","",'Support - Unit List'!A744&amp;'Support - Unit List'!B744&amp;'Support - Unit List'!C744&amp;" - "&amp;PROPER('Support - Unit List'!D744))</f>
        <v>2943070 - Noblesville School Corporation</v>
      </c>
    </row>
    <row r="745" spans="8:10" x14ac:dyDescent="0.35">
      <c r="H745" s="3" t="str">
        <f t="shared" si="21"/>
        <v/>
      </c>
      <c r="I745" s="3" t="str">
        <f>IF(H745="","",COUNTIF($H$2:H745,H745))</f>
        <v/>
      </c>
      <c r="J745" s="4" t="str">
        <f>IF('Support - Unit List'!A745="","",'Support - Unit List'!A745&amp;'Support - Unit List'!B745&amp;'Support - Unit List'!C745&amp;" - "&amp;PROPER('Support - Unit List'!D745))</f>
        <v>2950075 - Hamilton North Public Library</v>
      </c>
    </row>
    <row r="746" spans="8:10" x14ac:dyDescent="0.35">
      <c r="H746" s="3" t="str">
        <f t="shared" si="21"/>
        <v/>
      </c>
      <c r="I746" s="3" t="str">
        <f>IF(H746="","",COUNTIF($H$2:H746,H746))</f>
        <v/>
      </c>
      <c r="J746" s="4" t="str">
        <f>IF('Support - Unit List'!A746="","",'Support - Unit List'!A746&amp;'Support - Unit List'!B746&amp;'Support - Unit List'!C746&amp;" - "&amp;PROPER('Support - Unit List'!D746))</f>
        <v>2950076 - Carmel-Clay Public Library</v>
      </c>
    </row>
    <row r="747" spans="8:10" x14ac:dyDescent="0.35">
      <c r="H747" s="3" t="str">
        <f t="shared" si="21"/>
        <v/>
      </c>
      <c r="I747" s="3" t="str">
        <f>IF(H747="","",COUNTIF($H$2:H747,H747))</f>
        <v/>
      </c>
      <c r="J747" s="4" t="str">
        <f>IF('Support - Unit List'!A747="","",'Support - Unit List'!A747&amp;'Support - Unit List'!B747&amp;'Support - Unit List'!C747&amp;" - "&amp;PROPER('Support - Unit List'!D747))</f>
        <v>2950077 - Hamilton East Public Library</v>
      </c>
    </row>
    <row r="748" spans="8:10" x14ac:dyDescent="0.35">
      <c r="H748" s="3" t="str">
        <f t="shared" si="21"/>
        <v/>
      </c>
      <c r="I748" s="3" t="str">
        <f>IF(H748="","",COUNTIF($H$2:H748,H748))</f>
        <v/>
      </c>
      <c r="J748" s="4" t="str">
        <f>IF('Support - Unit List'!A748="","",'Support - Unit List'!A748&amp;'Support - Unit List'!B748&amp;'Support - Unit List'!C748&amp;" - "&amp;PROPER('Support - Unit List'!D748))</f>
        <v>2950078 - Sheridan Public Library</v>
      </c>
    </row>
    <row r="749" spans="8:10" x14ac:dyDescent="0.35">
      <c r="H749" s="3" t="str">
        <f t="shared" si="21"/>
        <v/>
      </c>
      <c r="I749" s="3" t="str">
        <f>IF(H749="","",COUNTIF($H$2:H749,H749))</f>
        <v/>
      </c>
      <c r="J749" s="4" t="str">
        <f>IF('Support - Unit List'!A749="","",'Support - Unit List'!A749&amp;'Support - Unit List'!B749&amp;'Support - Unit List'!C749&amp;" - "&amp;PROPER('Support - Unit List'!D749))</f>
        <v>2950079 - Westfield Public Library</v>
      </c>
    </row>
    <row r="750" spans="8:10" x14ac:dyDescent="0.35">
      <c r="H750" s="3" t="str">
        <f t="shared" si="21"/>
        <v/>
      </c>
      <c r="I750" s="3" t="str">
        <f>IF(H750="","",COUNTIF($H$2:H750,H750))</f>
        <v/>
      </c>
      <c r="J750" s="4" t="str">
        <f>IF('Support - Unit List'!A750="","",'Support - Unit List'!A750&amp;'Support - Unit List'!B750&amp;'Support - Unit List'!C750&amp;" - "&amp;PROPER('Support - Unit List'!D750))</f>
        <v>2960336 - Hamilton County Airport Authority</v>
      </c>
    </row>
    <row r="751" spans="8:10" x14ac:dyDescent="0.35">
      <c r="H751" s="3" t="str">
        <f t="shared" si="21"/>
        <v/>
      </c>
      <c r="I751" s="3" t="str">
        <f>IF(H751="","",COUNTIF($H$2:H751,H751))</f>
        <v/>
      </c>
      <c r="J751" s="4" t="str">
        <f>IF('Support - Unit List'!A751="","",'Support - Unit List'!A751&amp;'Support - Unit List'!B751&amp;'Support - Unit List'!C751&amp;" - "&amp;PROPER('Support - Unit List'!D751))</f>
        <v>2961053 - Hamilton County Solid Waste Management District</v>
      </c>
    </row>
    <row r="752" spans="8:10" x14ac:dyDescent="0.35">
      <c r="H752" s="3" t="str">
        <f t="shared" si="21"/>
        <v/>
      </c>
      <c r="I752" s="3" t="str">
        <f>IF(H752="","",COUNTIF($H$2:H752,H752))</f>
        <v/>
      </c>
      <c r="J752" s="4" t="str">
        <f>IF('Support - Unit List'!A752="","",'Support - Unit List'!A752&amp;'Support - Unit List'!B752&amp;'Support - Unit List'!C752&amp;" - "&amp;PROPER('Support - Unit List'!D752))</f>
        <v>3010000 - Hancock County</v>
      </c>
    </row>
    <row r="753" spans="8:10" x14ac:dyDescent="0.35">
      <c r="H753" s="3" t="str">
        <f t="shared" si="21"/>
        <v/>
      </c>
      <c r="I753" s="3" t="str">
        <f>IF(H753="","",COUNTIF($H$2:H753,H753))</f>
        <v/>
      </c>
      <c r="J753" s="4" t="str">
        <f>IF('Support - Unit List'!A753="","",'Support - Unit List'!A753&amp;'Support - Unit List'!B753&amp;'Support - Unit List'!C753&amp;" - "&amp;PROPER('Support - Unit List'!D753))</f>
        <v>3020001 - Blue River Township</v>
      </c>
    </row>
    <row r="754" spans="8:10" x14ac:dyDescent="0.35">
      <c r="H754" s="3" t="str">
        <f t="shared" si="21"/>
        <v/>
      </c>
      <c r="I754" s="3" t="str">
        <f>IF(H754="","",COUNTIF($H$2:H754,H754))</f>
        <v/>
      </c>
      <c r="J754" s="4" t="str">
        <f>IF('Support - Unit List'!A754="","",'Support - Unit List'!A754&amp;'Support - Unit List'!B754&amp;'Support - Unit List'!C754&amp;" - "&amp;PROPER('Support - Unit List'!D754))</f>
        <v>3020002 - Brandywine Township</v>
      </c>
    </row>
    <row r="755" spans="8:10" x14ac:dyDescent="0.35">
      <c r="H755" s="3" t="str">
        <f t="shared" si="21"/>
        <v/>
      </c>
      <c r="I755" s="3" t="str">
        <f>IF(H755="","",COUNTIF($H$2:H755,H755))</f>
        <v/>
      </c>
      <c r="J755" s="4" t="str">
        <f>IF('Support - Unit List'!A755="","",'Support - Unit List'!A755&amp;'Support - Unit List'!B755&amp;'Support - Unit List'!C755&amp;" - "&amp;PROPER('Support - Unit List'!D755))</f>
        <v>3020003 - Brown Township</v>
      </c>
    </row>
    <row r="756" spans="8:10" x14ac:dyDescent="0.35">
      <c r="H756" s="3" t="str">
        <f t="shared" si="21"/>
        <v/>
      </c>
      <c r="I756" s="3" t="str">
        <f>IF(H756="","",COUNTIF($H$2:H756,H756))</f>
        <v/>
      </c>
      <c r="J756" s="4" t="str">
        <f>IF('Support - Unit List'!A756="","",'Support - Unit List'!A756&amp;'Support - Unit List'!B756&amp;'Support - Unit List'!C756&amp;" - "&amp;PROPER('Support - Unit List'!D756))</f>
        <v>3020004 - Buck Creek Township</v>
      </c>
    </row>
    <row r="757" spans="8:10" x14ac:dyDescent="0.35">
      <c r="H757" s="3" t="str">
        <f t="shared" si="21"/>
        <v/>
      </c>
      <c r="I757" s="3" t="str">
        <f>IF(H757="","",COUNTIF($H$2:H757,H757))</f>
        <v/>
      </c>
      <c r="J757" s="4" t="str">
        <f>IF('Support - Unit List'!A757="","",'Support - Unit List'!A757&amp;'Support - Unit List'!B757&amp;'Support - Unit List'!C757&amp;" - "&amp;PROPER('Support - Unit List'!D757))</f>
        <v>3020005 - Center Township</v>
      </c>
    </row>
    <row r="758" spans="8:10" x14ac:dyDescent="0.35">
      <c r="H758" s="3" t="str">
        <f t="shared" si="21"/>
        <v/>
      </c>
      <c r="I758" s="3" t="str">
        <f>IF(H758="","",COUNTIF($H$2:H758,H758))</f>
        <v/>
      </c>
      <c r="J758" s="4" t="str">
        <f>IF('Support - Unit List'!A758="","",'Support - Unit List'!A758&amp;'Support - Unit List'!B758&amp;'Support - Unit List'!C758&amp;" - "&amp;PROPER('Support - Unit List'!D758))</f>
        <v>3020006 - Green Township</v>
      </c>
    </row>
    <row r="759" spans="8:10" x14ac:dyDescent="0.35">
      <c r="H759" s="3" t="str">
        <f t="shared" si="21"/>
        <v/>
      </c>
      <c r="I759" s="3" t="str">
        <f>IF(H759="","",COUNTIF($H$2:H759,H759))</f>
        <v/>
      </c>
      <c r="J759" s="4" t="str">
        <f>IF('Support - Unit List'!A759="","",'Support - Unit List'!A759&amp;'Support - Unit List'!B759&amp;'Support - Unit List'!C759&amp;" - "&amp;PROPER('Support - Unit List'!D759))</f>
        <v>3020007 - Jackson Township</v>
      </c>
    </row>
    <row r="760" spans="8:10" x14ac:dyDescent="0.35">
      <c r="H760" s="3" t="str">
        <f t="shared" si="21"/>
        <v/>
      </c>
      <c r="I760" s="3" t="str">
        <f>IF(H760="","",COUNTIF($H$2:H760,H760))</f>
        <v/>
      </c>
      <c r="J760" s="4" t="str">
        <f>IF('Support - Unit List'!A760="","",'Support - Unit List'!A760&amp;'Support - Unit List'!B760&amp;'Support - Unit List'!C760&amp;" - "&amp;PROPER('Support - Unit List'!D760))</f>
        <v>3020008 - Sugar Creek Township</v>
      </c>
    </row>
    <row r="761" spans="8:10" x14ac:dyDescent="0.35">
      <c r="H761" s="3" t="str">
        <f t="shared" si="21"/>
        <v/>
      </c>
      <c r="I761" s="3" t="str">
        <f>IF(H761="","",COUNTIF($H$2:H761,H761))</f>
        <v/>
      </c>
      <c r="J761" s="4" t="str">
        <f>IF('Support - Unit List'!A761="","",'Support - Unit List'!A761&amp;'Support - Unit List'!B761&amp;'Support - Unit List'!C761&amp;" - "&amp;PROPER('Support - Unit List'!D761))</f>
        <v>3020009 - Vernon Township</v>
      </c>
    </row>
    <row r="762" spans="8:10" x14ac:dyDescent="0.35">
      <c r="H762" s="3" t="str">
        <f t="shared" si="21"/>
        <v/>
      </c>
      <c r="I762" s="3" t="str">
        <f>IF(H762="","",COUNTIF($H$2:H762,H762))</f>
        <v/>
      </c>
      <c r="J762" s="4" t="str">
        <f>IF('Support - Unit List'!A762="","",'Support - Unit List'!A762&amp;'Support - Unit List'!B762&amp;'Support - Unit List'!C762&amp;" - "&amp;PROPER('Support - Unit List'!D762))</f>
        <v>3030400 - Greenfield Civil City</v>
      </c>
    </row>
    <row r="763" spans="8:10" x14ac:dyDescent="0.35">
      <c r="H763" s="3" t="str">
        <f t="shared" si="21"/>
        <v/>
      </c>
      <c r="I763" s="3" t="str">
        <f>IF(H763="","",COUNTIF($H$2:H763,H763))</f>
        <v/>
      </c>
      <c r="J763" s="4" t="str">
        <f>IF('Support - Unit List'!A763="","",'Support - Unit List'!A763&amp;'Support - Unit List'!B763&amp;'Support - Unit List'!C763&amp;" - "&amp;PROPER('Support - Unit List'!D763))</f>
        <v>3030645 - Fortville Civil Town</v>
      </c>
    </row>
    <row r="764" spans="8:10" x14ac:dyDescent="0.35">
      <c r="H764" s="3" t="str">
        <f t="shared" si="21"/>
        <v/>
      </c>
      <c r="I764" s="3" t="str">
        <f>IF(H764="","",COUNTIF($H$2:H764,H764))</f>
        <v/>
      </c>
      <c r="J764" s="4" t="str">
        <f>IF('Support - Unit List'!A764="","",'Support - Unit List'!A764&amp;'Support - Unit List'!B764&amp;'Support - Unit List'!C764&amp;" - "&amp;PROPER('Support - Unit List'!D764))</f>
        <v>3030646 - New Palestine Civil Town</v>
      </c>
    </row>
    <row r="765" spans="8:10" x14ac:dyDescent="0.35">
      <c r="H765" s="3" t="str">
        <f t="shared" si="21"/>
        <v/>
      </c>
      <c r="I765" s="3" t="str">
        <f>IF(H765="","",COUNTIF($H$2:H765,H765))</f>
        <v/>
      </c>
      <c r="J765" s="4" t="str">
        <f>IF('Support - Unit List'!A765="","",'Support - Unit List'!A765&amp;'Support - Unit List'!B765&amp;'Support - Unit List'!C765&amp;" - "&amp;PROPER('Support - Unit List'!D765))</f>
        <v>3030647 - Shirley Civil Town</v>
      </c>
    </row>
    <row r="766" spans="8:10" x14ac:dyDescent="0.35">
      <c r="H766" s="3" t="str">
        <f t="shared" si="21"/>
        <v/>
      </c>
      <c r="I766" s="3" t="str">
        <f>IF(H766="","",COUNTIF($H$2:H766,H766))</f>
        <v/>
      </c>
      <c r="J766" s="4" t="str">
        <f>IF('Support - Unit List'!A766="","",'Support - Unit List'!A766&amp;'Support - Unit List'!B766&amp;'Support - Unit List'!C766&amp;" - "&amp;PROPER('Support - Unit List'!D766))</f>
        <v>3030648 - Spring Lake Civil Town</v>
      </c>
    </row>
    <row r="767" spans="8:10" x14ac:dyDescent="0.35">
      <c r="H767" s="3" t="str">
        <f t="shared" si="21"/>
        <v/>
      </c>
      <c r="I767" s="3" t="str">
        <f>IF(H767="","",COUNTIF($H$2:H767,H767))</f>
        <v/>
      </c>
      <c r="J767" s="4" t="str">
        <f>IF('Support - Unit List'!A767="","",'Support - Unit List'!A767&amp;'Support - Unit List'!B767&amp;'Support - Unit List'!C767&amp;" - "&amp;PROPER('Support - Unit List'!D767))</f>
        <v>3030649 - Wilkinson Civil Town</v>
      </c>
    </row>
    <row r="768" spans="8:10" x14ac:dyDescent="0.35">
      <c r="H768" s="3" t="str">
        <f t="shared" si="21"/>
        <v/>
      </c>
      <c r="I768" s="3" t="str">
        <f>IF(H768="","",COUNTIF($H$2:H768,H768))</f>
        <v/>
      </c>
      <c r="J768" s="4" t="str">
        <f>IF('Support - Unit List'!A768="","",'Support - Unit List'!A768&amp;'Support - Unit List'!B768&amp;'Support - Unit List'!C768&amp;" - "&amp;PROPER('Support - Unit List'!D768))</f>
        <v>3030762 - Cumberland Civil Town</v>
      </c>
    </row>
    <row r="769" spans="8:10" x14ac:dyDescent="0.35">
      <c r="H769" s="3" t="str">
        <f t="shared" si="21"/>
        <v/>
      </c>
      <c r="I769" s="3" t="str">
        <f>IF(H769="","",COUNTIF($H$2:H769,H769))</f>
        <v/>
      </c>
      <c r="J769" s="4" t="str">
        <f>IF('Support - Unit List'!A769="","",'Support - Unit List'!A769&amp;'Support - Unit List'!B769&amp;'Support - Unit List'!C769&amp;" - "&amp;PROPER('Support - Unit List'!D769))</f>
        <v>3030966 - Mccordsville Civil Town</v>
      </c>
    </row>
    <row r="770" spans="8:10" x14ac:dyDescent="0.35">
      <c r="H770" s="3" t="str">
        <f t="shared" si="21"/>
        <v/>
      </c>
      <c r="I770" s="3" t="str">
        <f>IF(H770="","",COUNTIF($H$2:H770,H770))</f>
        <v/>
      </c>
      <c r="J770" s="4" t="str">
        <f>IF('Support - Unit List'!A770="","",'Support - Unit List'!A770&amp;'Support - Unit List'!B770&amp;'Support - Unit List'!C770&amp;" - "&amp;PROPER('Support - Unit List'!D770))</f>
        <v>3043115 - New Palestine Community Schools</v>
      </c>
    </row>
    <row r="771" spans="8:10" x14ac:dyDescent="0.35">
      <c r="H771" s="3" t="str">
        <f t="shared" ref="H771:H834" si="22">IF(LEFT(J771,2)=$B$3,"X","")</f>
        <v/>
      </c>
      <c r="I771" s="3" t="str">
        <f>IF(H771="","",COUNTIF($H$2:H771,H771))</f>
        <v/>
      </c>
      <c r="J771" s="4" t="str">
        <f>IF('Support - Unit List'!A771="","",'Support - Unit List'!A771&amp;'Support - Unit List'!B771&amp;'Support - Unit List'!C771&amp;" - "&amp;PROPER('Support - Unit List'!D771))</f>
        <v>3043125 - Greenfield Central Community School Corporation</v>
      </c>
    </row>
    <row r="772" spans="8:10" x14ac:dyDescent="0.35">
      <c r="H772" s="3" t="str">
        <f t="shared" si="22"/>
        <v/>
      </c>
      <c r="I772" s="3" t="str">
        <f>IF(H772="","",COUNTIF($H$2:H772,H772))</f>
        <v/>
      </c>
      <c r="J772" s="4" t="str">
        <f>IF('Support - Unit List'!A772="","",'Support - Unit List'!A772&amp;'Support - Unit List'!B772&amp;'Support - Unit List'!C772&amp;" - "&amp;PROPER('Support - Unit List'!D772))</f>
        <v>3043135 - Mt. Vernon Community School Corporation</v>
      </c>
    </row>
    <row r="773" spans="8:10" x14ac:dyDescent="0.35">
      <c r="H773" s="3" t="str">
        <f t="shared" si="22"/>
        <v/>
      </c>
      <c r="I773" s="3" t="str">
        <f>IF(H773="","",COUNTIF($H$2:H773,H773))</f>
        <v/>
      </c>
      <c r="J773" s="4" t="str">
        <f>IF('Support - Unit List'!A773="","",'Support - Unit List'!A773&amp;'Support - Unit List'!B773&amp;'Support - Unit List'!C773&amp;" - "&amp;PROPER('Support - Unit List'!D773))</f>
        <v>3043145 - Eastern Hancock County Community School</v>
      </c>
    </row>
    <row r="774" spans="8:10" x14ac:dyDescent="0.35">
      <c r="H774" s="3" t="str">
        <f t="shared" si="22"/>
        <v/>
      </c>
      <c r="I774" s="3" t="str">
        <f>IF(H774="","",COUNTIF($H$2:H774,H774))</f>
        <v/>
      </c>
      <c r="J774" s="4" t="str">
        <f>IF('Support - Unit List'!A774="","",'Support - Unit List'!A774&amp;'Support - Unit List'!B774&amp;'Support - Unit List'!C774&amp;" - "&amp;PROPER('Support - Unit List'!D774))</f>
        <v>3050080 - Vernon Township Public Library</v>
      </c>
    </row>
    <row r="775" spans="8:10" x14ac:dyDescent="0.35">
      <c r="H775" s="3" t="str">
        <f t="shared" si="22"/>
        <v/>
      </c>
      <c r="I775" s="3" t="str">
        <f>IF(H775="","",COUNTIF($H$2:H775,H775))</f>
        <v/>
      </c>
      <c r="J775" s="4" t="str">
        <f>IF('Support - Unit List'!A775="","",'Support - Unit List'!A775&amp;'Support - Unit List'!B775&amp;'Support - Unit List'!C775&amp;" - "&amp;PROPER('Support - Unit List'!D775))</f>
        <v>3050081 - Hancock County Public Library</v>
      </c>
    </row>
    <row r="776" spans="8:10" x14ac:dyDescent="0.35">
      <c r="H776" s="3" t="str">
        <f t="shared" si="22"/>
        <v/>
      </c>
      <c r="I776" s="3" t="str">
        <f>IF(H776="","",COUNTIF($H$2:H776,H776))</f>
        <v/>
      </c>
      <c r="J776" s="4" t="str">
        <f>IF('Support - Unit List'!A776="","",'Support - Unit List'!A776&amp;'Support - Unit List'!B776&amp;'Support - Unit List'!C776&amp;" - "&amp;PROPER('Support - Unit List'!D776))</f>
        <v>3061178 - Hancock Co Solid Waste District</v>
      </c>
    </row>
    <row r="777" spans="8:10" x14ac:dyDescent="0.35">
      <c r="H777" s="3" t="str">
        <f t="shared" si="22"/>
        <v/>
      </c>
      <c r="I777" s="3" t="str">
        <f>IF(H777="","",COUNTIF($H$2:H777,H777))</f>
        <v/>
      </c>
      <c r="J777" s="4" t="str">
        <f>IF('Support - Unit List'!A777="","",'Support - Unit List'!A777&amp;'Support - Unit List'!B777&amp;'Support - Unit List'!C777&amp;" - "&amp;PROPER('Support - Unit List'!D777))</f>
        <v>3110000 - Harrison County</v>
      </c>
    </row>
    <row r="778" spans="8:10" x14ac:dyDescent="0.35">
      <c r="H778" s="3" t="str">
        <f t="shared" si="22"/>
        <v/>
      </c>
      <c r="I778" s="3" t="str">
        <f>IF(H778="","",COUNTIF($H$2:H778,H778))</f>
        <v/>
      </c>
      <c r="J778" s="4" t="str">
        <f>IF('Support - Unit List'!A778="","",'Support - Unit List'!A778&amp;'Support - Unit List'!B778&amp;'Support - Unit List'!C778&amp;" - "&amp;PROPER('Support - Unit List'!D778))</f>
        <v>3120001 - Blue River Township</v>
      </c>
    </row>
    <row r="779" spans="8:10" x14ac:dyDescent="0.35">
      <c r="H779" s="3" t="str">
        <f t="shared" si="22"/>
        <v/>
      </c>
      <c r="I779" s="3" t="str">
        <f>IF(H779="","",COUNTIF($H$2:H779,H779))</f>
        <v/>
      </c>
      <c r="J779" s="4" t="str">
        <f>IF('Support - Unit List'!A779="","",'Support - Unit List'!A779&amp;'Support - Unit List'!B779&amp;'Support - Unit List'!C779&amp;" - "&amp;PROPER('Support - Unit List'!D779))</f>
        <v>3120002 - Boone Township</v>
      </c>
    </row>
    <row r="780" spans="8:10" x14ac:dyDescent="0.35">
      <c r="H780" s="3" t="str">
        <f t="shared" si="22"/>
        <v/>
      </c>
      <c r="I780" s="3" t="str">
        <f>IF(H780="","",COUNTIF($H$2:H780,H780))</f>
        <v/>
      </c>
      <c r="J780" s="4" t="str">
        <f>IF('Support - Unit List'!A780="","",'Support - Unit List'!A780&amp;'Support - Unit List'!B780&amp;'Support - Unit List'!C780&amp;" - "&amp;PROPER('Support - Unit List'!D780))</f>
        <v>3120003 - Franklin Township</v>
      </c>
    </row>
    <row r="781" spans="8:10" x14ac:dyDescent="0.35">
      <c r="H781" s="3" t="str">
        <f t="shared" si="22"/>
        <v/>
      </c>
      <c r="I781" s="3" t="str">
        <f>IF(H781="","",COUNTIF($H$2:H781,H781))</f>
        <v/>
      </c>
      <c r="J781" s="4" t="str">
        <f>IF('Support - Unit List'!A781="","",'Support - Unit List'!A781&amp;'Support - Unit List'!B781&amp;'Support - Unit List'!C781&amp;" - "&amp;PROPER('Support - Unit List'!D781))</f>
        <v>3120004 - Harrison Township</v>
      </c>
    </row>
    <row r="782" spans="8:10" x14ac:dyDescent="0.35">
      <c r="H782" s="3" t="str">
        <f t="shared" si="22"/>
        <v/>
      </c>
      <c r="I782" s="3" t="str">
        <f>IF(H782="","",COUNTIF($H$2:H782,H782))</f>
        <v/>
      </c>
      <c r="J782" s="4" t="str">
        <f>IF('Support - Unit List'!A782="","",'Support - Unit List'!A782&amp;'Support - Unit List'!B782&amp;'Support - Unit List'!C782&amp;" - "&amp;PROPER('Support - Unit List'!D782))</f>
        <v>3120005 - Heth Township</v>
      </c>
    </row>
    <row r="783" spans="8:10" x14ac:dyDescent="0.35">
      <c r="H783" s="3" t="str">
        <f t="shared" si="22"/>
        <v/>
      </c>
      <c r="I783" s="3" t="str">
        <f>IF(H783="","",COUNTIF($H$2:H783,H783))</f>
        <v/>
      </c>
      <c r="J783" s="4" t="str">
        <f>IF('Support - Unit List'!A783="","",'Support - Unit List'!A783&amp;'Support - Unit List'!B783&amp;'Support - Unit List'!C783&amp;" - "&amp;PROPER('Support - Unit List'!D783))</f>
        <v>3120006 - Jackson Township</v>
      </c>
    </row>
    <row r="784" spans="8:10" x14ac:dyDescent="0.35">
      <c r="H784" s="3" t="str">
        <f t="shared" si="22"/>
        <v/>
      </c>
      <c r="I784" s="3" t="str">
        <f>IF(H784="","",COUNTIF($H$2:H784,H784))</f>
        <v/>
      </c>
      <c r="J784" s="4" t="str">
        <f>IF('Support - Unit List'!A784="","",'Support - Unit List'!A784&amp;'Support - Unit List'!B784&amp;'Support - Unit List'!C784&amp;" - "&amp;PROPER('Support - Unit List'!D784))</f>
        <v>3120007 - Morgan Township</v>
      </c>
    </row>
    <row r="785" spans="8:10" x14ac:dyDescent="0.35">
      <c r="H785" s="3" t="str">
        <f t="shared" si="22"/>
        <v/>
      </c>
      <c r="I785" s="3" t="str">
        <f>IF(H785="","",COUNTIF($H$2:H785,H785))</f>
        <v/>
      </c>
      <c r="J785" s="4" t="str">
        <f>IF('Support - Unit List'!A785="","",'Support - Unit List'!A785&amp;'Support - Unit List'!B785&amp;'Support - Unit List'!C785&amp;" - "&amp;PROPER('Support - Unit List'!D785))</f>
        <v>3120008 - Posey Township</v>
      </c>
    </row>
    <row r="786" spans="8:10" x14ac:dyDescent="0.35">
      <c r="H786" s="3" t="str">
        <f t="shared" si="22"/>
        <v/>
      </c>
      <c r="I786" s="3" t="str">
        <f>IF(H786="","",COUNTIF($H$2:H786,H786))</f>
        <v/>
      </c>
      <c r="J786" s="4" t="str">
        <f>IF('Support - Unit List'!A786="","",'Support - Unit List'!A786&amp;'Support - Unit List'!B786&amp;'Support - Unit List'!C786&amp;" - "&amp;PROPER('Support - Unit List'!D786))</f>
        <v>3120009 - Spencer Township</v>
      </c>
    </row>
    <row r="787" spans="8:10" x14ac:dyDescent="0.35">
      <c r="H787" s="3" t="str">
        <f t="shared" si="22"/>
        <v/>
      </c>
      <c r="I787" s="3" t="str">
        <f>IF(H787="","",COUNTIF($H$2:H787,H787))</f>
        <v/>
      </c>
      <c r="J787" s="4" t="str">
        <f>IF('Support - Unit List'!A787="","",'Support - Unit List'!A787&amp;'Support - Unit List'!B787&amp;'Support - Unit List'!C787&amp;" - "&amp;PROPER('Support - Unit List'!D787))</f>
        <v>3120010 - Taylor Township</v>
      </c>
    </row>
    <row r="788" spans="8:10" x14ac:dyDescent="0.35">
      <c r="H788" s="3" t="str">
        <f t="shared" si="22"/>
        <v/>
      </c>
      <c r="I788" s="3" t="str">
        <f>IF(H788="","",COUNTIF($H$2:H788,H788))</f>
        <v/>
      </c>
      <c r="J788" s="4" t="str">
        <f>IF('Support - Unit List'!A788="","",'Support - Unit List'!A788&amp;'Support - Unit List'!B788&amp;'Support - Unit List'!C788&amp;" - "&amp;PROPER('Support - Unit List'!D788))</f>
        <v>3120011 - Washington Township</v>
      </c>
    </row>
    <row r="789" spans="8:10" x14ac:dyDescent="0.35">
      <c r="H789" s="3" t="str">
        <f t="shared" si="22"/>
        <v/>
      </c>
      <c r="I789" s="3" t="str">
        <f>IF(H789="","",COUNTIF($H$2:H789,H789))</f>
        <v/>
      </c>
      <c r="J789" s="4" t="str">
        <f>IF('Support - Unit List'!A789="","",'Support - Unit List'!A789&amp;'Support - Unit List'!B789&amp;'Support - Unit List'!C789&amp;" - "&amp;PROPER('Support - Unit List'!D789))</f>
        <v>3120012 - Webster Township</v>
      </c>
    </row>
    <row r="790" spans="8:10" x14ac:dyDescent="0.35">
      <c r="H790" s="3" t="str">
        <f t="shared" si="22"/>
        <v/>
      </c>
      <c r="I790" s="3" t="str">
        <f>IF(H790="","",COUNTIF($H$2:H790,H790))</f>
        <v/>
      </c>
      <c r="J790" s="4" t="str">
        <f>IF('Support - Unit List'!A790="","",'Support - Unit List'!A790&amp;'Support - Unit List'!B790&amp;'Support - Unit List'!C790&amp;" - "&amp;PROPER('Support - Unit List'!D790))</f>
        <v>3130568 - Milltown Civil Town</v>
      </c>
    </row>
    <row r="791" spans="8:10" x14ac:dyDescent="0.35">
      <c r="H791" s="3" t="str">
        <f t="shared" si="22"/>
        <v/>
      </c>
      <c r="I791" s="3" t="str">
        <f>IF(H791="","",COUNTIF($H$2:H791,H791))</f>
        <v/>
      </c>
      <c r="J791" s="4" t="str">
        <f>IF('Support - Unit List'!A791="","",'Support - Unit List'!A791&amp;'Support - Unit List'!B791&amp;'Support - Unit List'!C791&amp;" - "&amp;PROPER('Support - Unit List'!D791))</f>
        <v>3130650 - Corydon Civil Town</v>
      </c>
    </row>
    <row r="792" spans="8:10" x14ac:dyDescent="0.35">
      <c r="H792" s="3" t="str">
        <f t="shared" si="22"/>
        <v/>
      </c>
      <c r="I792" s="3" t="str">
        <f>IF(H792="","",COUNTIF($H$2:H792,H792))</f>
        <v/>
      </c>
      <c r="J792" s="4" t="str">
        <f>IF('Support - Unit List'!A792="","",'Support - Unit List'!A792&amp;'Support - Unit List'!B792&amp;'Support - Unit List'!C792&amp;" - "&amp;PROPER('Support - Unit List'!D792))</f>
        <v>3130651 - Crandall Civil Town</v>
      </c>
    </row>
    <row r="793" spans="8:10" x14ac:dyDescent="0.35">
      <c r="H793" s="3" t="str">
        <f t="shared" si="22"/>
        <v/>
      </c>
      <c r="I793" s="3" t="str">
        <f>IF(H793="","",COUNTIF($H$2:H793,H793))</f>
        <v/>
      </c>
      <c r="J793" s="4" t="str">
        <f>IF('Support - Unit List'!A793="","",'Support - Unit List'!A793&amp;'Support - Unit List'!B793&amp;'Support - Unit List'!C793&amp;" - "&amp;PROPER('Support - Unit List'!D793))</f>
        <v>3130652 - Elizabeth Civil Town</v>
      </c>
    </row>
    <row r="794" spans="8:10" x14ac:dyDescent="0.35">
      <c r="H794" s="3" t="str">
        <f t="shared" si="22"/>
        <v/>
      </c>
      <c r="I794" s="3" t="str">
        <f>IF(H794="","",COUNTIF($H$2:H794,H794))</f>
        <v/>
      </c>
      <c r="J794" s="4" t="str">
        <f>IF('Support - Unit List'!A794="","",'Support - Unit List'!A794&amp;'Support - Unit List'!B794&amp;'Support - Unit List'!C794&amp;" - "&amp;PROPER('Support - Unit List'!D794))</f>
        <v>3130653 - Laconia Civil Town</v>
      </c>
    </row>
    <row r="795" spans="8:10" x14ac:dyDescent="0.35">
      <c r="H795" s="3" t="str">
        <f t="shared" si="22"/>
        <v/>
      </c>
      <c r="I795" s="3" t="str">
        <f>IF(H795="","",COUNTIF($H$2:H795,H795))</f>
        <v/>
      </c>
      <c r="J795" s="4" t="str">
        <f>IF('Support - Unit List'!A795="","",'Support - Unit List'!A795&amp;'Support - Unit List'!B795&amp;'Support - Unit List'!C795&amp;" - "&amp;PROPER('Support - Unit List'!D795))</f>
        <v>3130654 - Lanesville Civil Town</v>
      </c>
    </row>
    <row r="796" spans="8:10" x14ac:dyDescent="0.35">
      <c r="H796" s="3" t="str">
        <f t="shared" si="22"/>
        <v/>
      </c>
      <c r="I796" s="3" t="str">
        <f>IF(H796="","",COUNTIF($H$2:H796,H796))</f>
        <v/>
      </c>
      <c r="J796" s="4" t="str">
        <f>IF('Support - Unit List'!A796="","",'Support - Unit List'!A796&amp;'Support - Unit List'!B796&amp;'Support - Unit List'!C796&amp;" - "&amp;PROPER('Support - Unit List'!D796))</f>
        <v>3130655 - Mauckport Civil Town</v>
      </c>
    </row>
    <row r="797" spans="8:10" x14ac:dyDescent="0.35">
      <c r="H797" s="3" t="str">
        <f t="shared" si="22"/>
        <v/>
      </c>
      <c r="I797" s="3" t="str">
        <f>IF(H797="","",COUNTIF($H$2:H797,H797))</f>
        <v/>
      </c>
      <c r="J797" s="4" t="str">
        <f>IF('Support - Unit List'!A797="","",'Support - Unit List'!A797&amp;'Support - Unit List'!B797&amp;'Support - Unit List'!C797&amp;" - "&amp;PROPER('Support - Unit List'!D797))</f>
        <v>3130656 - New Amsterdam Civil Town</v>
      </c>
    </row>
    <row r="798" spans="8:10" x14ac:dyDescent="0.35">
      <c r="H798" s="3" t="str">
        <f t="shared" si="22"/>
        <v/>
      </c>
      <c r="I798" s="3" t="str">
        <f>IF(H798="","",COUNTIF($H$2:H798,H798))</f>
        <v/>
      </c>
      <c r="J798" s="4" t="str">
        <f>IF('Support - Unit List'!A798="","",'Support - Unit List'!A798&amp;'Support - Unit List'!B798&amp;'Support - Unit List'!C798&amp;" - "&amp;PROPER('Support - Unit List'!D798))</f>
        <v>3130657 - New Middletown Civil Town</v>
      </c>
    </row>
    <row r="799" spans="8:10" x14ac:dyDescent="0.35">
      <c r="H799" s="3" t="str">
        <f t="shared" si="22"/>
        <v/>
      </c>
      <c r="I799" s="3" t="str">
        <f>IF(H799="","",COUNTIF($H$2:H799,H799))</f>
        <v/>
      </c>
      <c r="J799" s="4" t="str">
        <f>IF('Support - Unit List'!A799="","",'Support - Unit List'!A799&amp;'Support - Unit List'!B799&amp;'Support - Unit List'!C799&amp;" - "&amp;PROPER('Support - Unit List'!D799))</f>
        <v>3130658 - Palmyra Civil Town</v>
      </c>
    </row>
    <row r="800" spans="8:10" x14ac:dyDescent="0.35">
      <c r="H800" s="3" t="str">
        <f t="shared" si="22"/>
        <v/>
      </c>
      <c r="I800" s="3" t="str">
        <f>IF(H800="","",COUNTIF($H$2:H800,H800))</f>
        <v/>
      </c>
      <c r="J800" s="4" t="str">
        <f>IF('Support - Unit List'!A800="","",'Support - Unit List'!A800&amp;'Support - Unit List'!B800&amp;'Support - Unit List'!C800&amp;" - "&amp;PROPER('Support - Unit List'!D800))</f>
        <v>3143160 - Lanesville School Corporation</v>
      </c>
    </row>
    <row r="801" spans="8:10" x14ac:dyDescent="0.35">
      <c r="H801" s="3" t="str">
        <f t="shared" si="22"/>
        <v/>
      </c>
      <c r="I801" s="3" t="str">
        <f>IF(H801="","",COUNTIF($H$2:H801,H801))</f>
        <v/>
      </c>
      <c r="J801" s="4" t="str">
        <f>IF('Support - Unit List'!A801="","",'Support - Unit List'!A801&amp;'Support - Unit List'!B801&amp;'Support - Unit List'!C801&amp;" - "&amp;PROPER('Support - Unit List'!D801))</f>
        <v>3143180 - North Harrison Community School Corporation</v>
      </c>
    </row>
    <row r="802" spans="8:10" x14ac:dyDescent="0.35">
      <c r="H802" s="3" t="str">
        <f t="shared" si="22"/>
        <v/>
      </c>
      <c r="I802" s="3" t="str">
        <f>IF(H802="","",COUNTIF($H$2:H802,H802))</f>
        <v/>
      </c>
      <c r="J802" s="4" t="str">
        <f>IF('Support - Unit List'!A802="","",'Support - Unit List'!A802&amp;'Support - Unit List'!B802&amp;'Support - Unit List'!C802&amp;" - "&amp;PROPER('Support - Unit List'!D802))</f>
        <v>3143190 - South Harrison School Corporation</v>
      </c>
    </row>
    <row r="803" spans="8:10" x14ac:dyDescent="0.35">
      <c r="H803" s="3" t="str">
        <f t="shared" si="22"/>
        <v/>
      </c>
      <c r="I803" s="3" t="str">
        <f>IF(H803="","",COUNTIF($H$2:H803,H803))</f>
        <v/>
      </c>
      <c r="J803" s="4" t="str">
        <f>IF('Support - Unit List'!A803="","",'Support - Unit List'!A803&amp;'Support - Unit List'!B803&amp;'Support - Unit List'!C803&amp;" - "&amp;PROPER('Support - Unit List'!D803))</f>
        <v>3150082 - Harrison County Public Library</v>
      </c>
    </row>
    <row r="804" spans="8:10" x14ac:dyDescent="0.35">
      <c r="H804" s="3" t="str">
        <f t="shared" si="22"/>
        <v/>
      </c>
      <c r="I804" s="3" t="str">
        <f>IF(H804="","",COUNTIF($H$2:H804,H804))</f>
        <v/>
      </c>
      <c r="J804" s="4" t="str">
        <f>IF('Support - Unit List'!A804="","",'Support - Unit List'!A804&amp;'Support - Unit List'!B804&amp;'Support - Unit List'!C804&amp;" - "&amp;PROPER('Support - Unit List'!D804))</f>
        <v>3160341 - Harrison Township Fire Protection District</v>
      </c>
    </row>
    <row r="805" spans="8:10" x14ac:dyDescent="0.35">
      <c r="H805" s="3" t="str">
        <f t="shared" si="22"/>
        <v/>
      </c>
      <c r="I805" s="3" t="str">
        <f>IF(H805="","",COUNTIF($H$2:H805,H805))</f>
        <v/>
      </c>
      <c r="J805" s="4" t="str">
        <f>IF('Support - Unit List'!A805="","",'Support - Unit List'!A805&amp;'Support - Unit List'!B805&amp;'Support - Unit List'!C805&amp;" - "&amp;PROPER('Support - Unit List'!D805))</f>
        <v>3160343 - Posey-Taylor Fire Protection District</v>
      </c>
    </row>
    <row r="806" spans="8:10" x14ac:dyDescent="0.35">
      <c r="H806" s="3" t="str">
        <f t="shared" si="22"/>
        <v/>
      </c>
      <c r="I806" s="3" t="str">
        <f>IF(H806="","",COUNTIF($H$2:H806,H806))</f>
        <v/>
      </c>
      <c r="J806" s="4" t="str">
        <f>IF('Support - Unit List'!A806="","",'Support - Unit List'!A806&amp;'Support - Unit List'!B806&amp;'Support - Unit List'!C806&amp;" - "&amp;PROPER('Support - Unit List'!D806))</f>
        <v>3160973 - Palmyra Fire</v>
      </c>
    </row>
    <row r="807" spans="8:10" x14ac:dyDescent="0.35">
      <c r="H807" s="3" t="str">
        <f t="shared" si="22"/>
        <v/>
      </c>
      <c r="I807" s="3" t="str">
        <f>IF(H807="","",COUNTIF($H$2:H807,H807))</f>
        <v/>
      </c>
      <c r="J807" s="4" t="str">
        <f>IF('Support - Unit List'!A807="","",'Support - Unit List'!A807&amp;'Support - Unit List'!B807&amp;'Support - Unit List'!C807&amp;" - "&amp;PROPER('Support - Unit List'!D807))</f>
        <v>3160980 - Heth-Washington Twp. Fire Protection District</v>
      </c>
    </row>
    <row r="808" spans="8:10" x14ac:dyDescent="0.35">
      <c r="H808" s="3" t="str">
        <f t="shared" si="22"/>
        <v/>
      </c>
      <c r="I808" s="3" t="str">
        <f>IF(H808="","",COUNTIF($H$2:H808,H808))</f>
        <v/>
      </c>
      <c r="J808" s="4" t="str">
        <f>IF('Support - Unit List'!A808="","",'Support - Unit List'!A808&amp;'Support - Unit List'!B808&amp;'Support - Unit List'!C808&amp;" - "&amp;PROPER('Support - Unit List'!D808))</f>
        <v>3160983 - Boone Township Fire District</v>
      </c>
    </row>
    <row r="809" spans="8:10" x14ac:dyDescent="0.35">
      <c r="H809" s="3" t="str">
        <f t="shared" si="22"/>
        <v/>
      </c>
      <c r="I809" s="3" t="str">
        <f>IF(H809="","",COUNTIF($H$2:H809,H809))</f>
        <v/>
      </c>
      <c r="J809" s="4" t="str">
        <f>IF('Support - Unit List'!A809="","",'Support - Unit List'!A809&amp;'Support - Unit List'!B809&amp;'Support - Unit List'!C809&amp;" - "&amp;PROPER('Support - Unit List'!D809))</f>
        <v>3161031 - Harrison County Solid Waste</v>
      </c>
    </row>
    <row r="810" spans="8:10" x14ac:dyDescent="0.35">
      <c r="H810" s="3" t="str">
        <f t="shared" si="22"/>
        <v/>
      </c>
      <c r="I810" s="3" t="str">
        <f>IF(H810="","",COUNTIF($H$2:H810,H810))</f>
        <v/>
      </c>
      <c r="J810" s="4" t="str">
        <f>IF('Support - Unit List'!A810="","",'Support - Unit List'!A810&amp;'Support - Unit List'!B810&amp;'Support - Unit List'!C810&amp;" - "&amp;PROPER('Support - Unit List'!D810))</f>
        <v>3161087 - Webster Twp Fire Protection</v>
      </c>
    </row>
    <row r="811" spans="8:10" x14ac:dyDescent="0.35">
      <c r="H811" s="3" t="str">
        <f t="shared" si="22"/>
        <v/>
      </c>
      <c r="I811" s="3" t="str">
        <f>IF(H811="","",COUNTIF($H$2:H811,H811))</f>
        <v/>
      </c>
      <c r="J811" s="4" t="str">
        <f>IF('Support - Unit List'!A811="","",'Support - Unit List'!A811&amp;'Support - Unit List'!B811&amp;'Support - Unit List'!C811&amp;" - "&amp;PROPER('Support - Unit List'!D811))</f>
        <v>3210000 - Hendricks County</v>
      </c>
    </row>
    <row r="812" spans="8:10" x14ac:dyDescent="0.35">
      <c r="H812" s="3" t="str">
        <f t="shared" si="22"/>
        <v/>
      </c>
      <c r="I812" s="3" t="str">
        <f>IF(H812="","",COUNTIF($H$2:H812,H812))</f>
        <v/>
      </c>
      <c r="J812" s="4" t="str">
        <f>IF('Support - Unit List'!A812="","",'Support - Unit List'!A812&amp;'Support - Unit List'!B812&amp;'Support - Unit List'!C812&amp;" - "&amp;PROPER('Support - Unit List'!D812))</f>
        <v>3220001 - Brown Township</v>
      </c>
    </row>
    <row r="813" spans="8:10" x14ac:dyDescent="0.35">
      <c r="H813" s="3" t="str">
        <f t="shared" si="22"/>
        <v/>
      </c>
      <c r="I813" s="3" t="str">
        <f>IF(H813="","",COUNTIF($H$2:H813,H813))</f>
        <v/>
      </c>
      <c r="J813" s="4" t="str">
        <f>IF('Support - Unit List'!A813="","",'Support - Unit List'!A813&amp;'Support - Unit List'!B813&amp;'Support - Unit List'!C813&amp;" - "&amp;PROPER('Support - Unit List'!D813))</f>
        <v>3220002 - Center Township</v>
      </c>
    </row>
    <row r="814" spans="8:10" x14ac:dyDescent="0.35">
      <c r="H814" s="3" t="str">
        <f t="shared" si="22"/>
        <v/>
      </c>
      <c r="I814" s="3" t="str">
        <f>IF(H814="","",COUNTIF($H$2:H814,H814))</f>
        <v/>
      </c>
      <c r="J814" s="4" t="str">
        <f>IF('Support - Unit List'!A814="","",'Support - Unit List'!A814&amp;'Support - Unit List'!B814&amp;'Support - Unit List'!C814&amp;" - "&amp;PROPER('Support - Unit List'!D814))</f>
        <v>3220003 - Clay Township</v>
      </c>
    </row>
    <row r="815" spans="8:10" x14ac:dyDescent="0.35">
      <c r="H815" s="3" t="str">
        <f t="shared" si="22"/>
        <v/>
      </c>
      <c r="I815" s="3" t="str">
        <f>IF(H815="","",COUNTIF($H$2:H815,H815))</f>
        <v/>
      </c>
      <c r="J815" s="4" t="str">
        <f>IF('Support - Unit List'!A815="","",'Support - Unit List'!A815&amp;'Support - Unit List'!B815&amp;'Support - Unit List'!C815&amp;" - "&amp;PROPER('Support - Unit List'!D815))</f>
        <v>3220004 - Eel River Township</v>
      </c>
    </row>
    <row r="816" spans="8:10" x14ac:dyDescent="0.35">
      <c r="H816" s="3" t="str">
        <f t="shared" si="22"/>
        <v/>
      </c>
      <c r="I816" s="3" t="str">
        <f>IF(H816="","",COUNTIF($H$2:H816,H816))</f>
        <v/>
      </c>
      <c r="J816" s="4" t="str">
        <f>IF('Support - Unit List'!A816="","",'Support - Unit List'!A816&amp;'Support - Unit List'!B816&amp;'Support - Unit List'!C816&amp;" - "&amp;PROPER('Support - Unit List'!D816))</f>
        <v>3220005 - Franklin Township</v>
      </c>
    </row>
    <row r="817" spans="8:10" x14ac:dyDescent="0.35">
      <c r="H817" s="3" t="str">
        <f t="shared" si="22"/>
        <v/>
      </c>
      <c r="I817" s="3" t="str">
        <f>IF(H817="","",COUNTIF($H$2:H817,H817))</f>
        <v/>
      </c>
      <c r="J817" s="4" t="str">
        <f>IF('Support - Unit List'!A817="","",'Support - Unit List'!A817&amp;'Support - Unit List'!B817&amp;'Support - Unit List'!C817&amp;" - "&amp;PROPER('Support - Unit List'!D817))</f>
        <v>3220006 - Guilford Township</v>
      </c>
    </row>
    <row r="818" spans="8:10" x14ac:dyDescent="0.35">
      <c r="H818" s="3" t="str">
        <f t="shared" si="22"/>
        <v/>
      </c>
      <c r="I818" s="3" t="str">
        <f>IF(H818="","",COUNTIF($H$2:H818,H818))</f>
        <v/>
      </c>
      <c r="J818" s="4" t="str">
        <f>IF('Support - Unit List'!A818="","",'Support - Unit List'!A818&amp;'Support - Unit List'!B818&amp;'Support - Unit List'!C818&amp;" - "&amp;PROPER('Support - Unit List'!D818))</f>
        <v>3220007 - Liberty Township</v>
      </c>
    </row>
    <row r="819" spans="8:10" x14ac:dyDescent="0.35">
      <c r="H819" s="3" t="str">
        <f t="shared" si="22"/>
        <v/>
      </c>
      <c r="I819" s="3" t="str">
        <f>IF(H819="","",COUNTIF($H$2:H819,H819))</f>
        <v/>
      </c>
      <c r="J819" s="4" t="str">
        <f>IF('Support - Unit List'!A819="","",'Support - Unit List'!A819&amp;'Support - Unit List'!B819&amp;'Support - Unit List'!C819&amp;" - "&amp;PROPER('Support - Unit List'!D819))</f>
        <v>3220008 - Lincoln Township</v>
      </c>
    </row>
    <row r="820" spans="8:10" x14ac:dyDescent="0.35">
      <c r="H820" s="3" t="str">
        <f t="shared" si="22"/>
        <v/>
      </c>
      <c r="I820" s="3" t="str">
        <f>IF(H820="","",COUNTIF($H$2:H820,H820))</f>
        <v/>
      </c>
      <c r="J820" s="4" t="str">
        <f>IF('Support - Unit List'!A820="","",'Support - Unit List'!A820&amp;'Support - Unit List'!B820&amp;'Support - Unit List'!C820&amp;" - "&amp;PROPER('Support - Unit List'!D820))</f>
        <v>3220009 - Marion Township</v>
      </c>
    </row>
    <row r="821" spans="8:10" x14ac:dyDescent="0.35">
      <c r="H821" s="3" t="str">
        <f t="shared" si="22"/>
        <v/>
      </c>
      <c r="I821" s="3" t="str">
        <f>IF(H821="","",COUNTIF($H$2:H821,H821))</f>
        <v/>
      </c>
      <c r="J821" s="4" t="str">
        <f>IF('Support - Unit List'!A821="","",'Support - Unit List'!A821&amp;'Support - Unit List'!B821&amp;'Support - Unit List'!C821&amp;" - "&amp;PROPER('Support - Unit List'!D821))</f>
        <v>3220010 - Middle Township</v>
      </c>
    </row>
    <row r="822" spans="8:10" x14ac:dyDescent="0.35">
      <c r="H822" s="3" t="str">
        <f t="shared" si="22"/>
        <v/>
      </c>
      <c r="I822" s="3" t="str">
        <f>IF(H822="","",COUNTIF($H$2:H822,H822))</f>
        <v/>
      </c>
      <c r="J822" s="4" t="str">
        <f>IF('Support - Unit List'!A822="","",'Support - Unit List'!A822&amp;'Support - Unit List'!B822&amp;'Support - Unit List'!C822&amp;" - "&amp;PROPER('Support - Unit List'!D822))</f>
        <v>3220011 - Union Township</v>
      </c>
    </row>
    <row r="823" spans="8:10" x14ac:dyDescent="0.35">
      <c r="H823" s="3" t="str">
        <f t="shared" si="22"/>
        <v/>
      </c>
      <c r="I823" s="3" t="str">
        <f>IF(H823="","",COUNTIF($H$2:H823,H823))</f>
        <v/>
      </c>
      <c r="J823" s="4" t="str">
        <f>IF('Support - Unit List'!A823="","",'Support - Unit List'!A823&amp;'Support - Unit List'!B823&amp;'Support - Unit List'!C823&amp;" - "&amp;PROPER('Support - Unit List'!D823))</f>
        <v>3220012 - Washington Township</v>
      </c>
    </row>
    <row r="824" spans="8:10" x14ac:dyDescent="0.35">
      <c r="H824" s="3" t="str">
        <f t="shared" si="22"/>
        <v/>
      </c>
      <c r="I824" s="3" t="str">
        <f>IF(H824="","",COUNTIF($H$2:H824,H824))</f>
        <v/>
      </c>
      <c r="J824" s="4" t="str">
        <f>IF('Support - Unit List'!A824="","",'Support - Unit List'!A824&amp;'Support - Unit List'!B824&amp;'Support - Unit List'!C824&amp;" - "&amp;PROPER('Support - Unit List'!D824))</f>
        <v>3230502 - Brownsburg Civil Town</v>
      </c>
    </row>
    <row r="825" spans="8:10" x14ac:dyDescent="0.35">
      <c r="H825" s="3" t="str">
        <f t="shared" si="22"/>
        <v/>
      </c>
      <c r="I825" s="3" t="str">
        <f>IF(H825="","",COUNTIF($H$2:H825,H825))</f>
        <v/>
      </c>
      <c r="J825" s="4" t="str">
        <f>IF('Support - Unit List'!A825="","",'Support - Unit List'!A825&amp;'Support - Unit List'!B825&amp;'Support - Unit List'!C825&amp;" - "&amp;PROPER('Support - Unit List'!D825))</f>
        <v>3230503 - Plainfield Civil Town</v>
      </c>
    </row>
    <row r="826" spans="8:10" x14ac:dyDescent="0.35">
      <c r="H826" s="3" t="str">
        <f t="shared" si="22"/>
        <v/>
      </c>
      <c r="I826" s="3" t="str">
        <f>IF(H826="","",COUNTIF($H$2:H826,H826))</f>
        <v/>
      </c>
      <c r="J826" s="4" t="str">
        <f>IF('Support - Unit List'!A826="","",'Support - Unit List'!A826&amp;'Support - Unit List'!B826&amp;'Support - Unit List'!C826&amp;" - "&amp;PROPER('Support - Unit List'!D826))</f>
        <v>3230659 - Amo Civil Town</v>
      </c>
    </row>
    <row r="827" spans="8:10" x14ac:dyDescent="0.35">
      <c r="H827" s="3" t="str">
        <f t="shared" si="22"/>
        <v/>
      </c>
      <c r="I827" s="3" t="str">
        <f>IF(H827="","",COUNTIF($H$2:H827,H827))</f>
        <v/>
      </c>
      <c r="J827" s="4" t="str">
        <f>IF('Support - Unit List'!A827="","",'Support - Unit List'!A827&amp;'Support - Unit List'!B827&amp;'Support - Unit List'!C827&amp;" - "&amp;PROPER('Support - Unit List'!D827))</f>
        <v>3230660 - Clayton Civil Town</v>
      </c>
    </row>
    <row r="828" spans="8:10" x14ac:dyDescent="0.35">
      <c r="H828" s="3" t="str">
        <f t="shared" si="22"/>
        <v/>
      </c>
      <c r="I828" s="3" t="str">
        <f>IF(H828="","",COUNTIF($H$2:H828,H828))</f>
        <v/>
      </c>
      <c r="J828" s="4" t="str">
        <f>IF('Support - Unit List'!A828="","",'Support - Unit List'!A828&amp;'Support - Unit List'!B828&amp;'Support - Unit List'!C828&amp;" - "&amp;PROPER('Support - Unit List'!D828))</f>
        <v>3230661 - Coatesville Civil Town</v>
      </c>
    </row>
    <row r="829" spans="8:10" x14ac:dyDescent="0.35">
      <c r="H829" s="3" t="str">
        <f t="shared" si="22"/>
        <v/>
      </c>
      <c r="I829" s="3" t="str">
        <f>IF(H829="","",COUNTIF($H$2:H829,H829))</f>
        <v/>
      </c>
      <c r="J829" s="4" t="str">
        <f>IF('Support - Unit List'!A829="","",'Support - Unit List'!A829&amp;'Support - Unit List'!B829&amp;'Support - Unit List'!C829&amp;" - "&amp;PROPER('Support - Unit List'!D829))</f>
        <v>3230662 - Danville Civil Town</v>
      </c>
    </row>
    <row r="830" spans="8:10" x14ac:dyDescent="0.35">
      <c r="H830" s="3" t="str">
        <f t="shared" si="22"/>
        <v/>
      </c>
      <c r="I830" s="3" t="str">
        <f>IF(H830="","",COUNTIF($H$2:H830,H830))</f>
        <v/>
      </c>
      <c r="J830" s="4" t="str">
        <f>IF('Support - Unit List'!A830="","",'Support - Unit List'!A830&amp;'Support - Unit List'!B830&amp;'Support - Unit List'!C830&amp;" - "&amp;PROPER('Support - Unit List'!D830))</f>
        <v>3230663 - Lizton Civil Town</v>
      </c>
    </row>
    <row r="831" spans="8:10" x14ac:dyDescent="0.35">
      <c r="H831" s="3" t="str">
        <f t="shared" si="22"/>
        <v/>
      </c>
      <c r="I831" s="3" t="str">
        <f>IF(H831="","",COUNTIF($H$2:H831,H831))</f>
        <v/>
      </c>
      <c r="J831" s="4" t="str">
        <f>IF('Support - Unit List'!A831="","",'Support - Unit List'!A831&amp;'Support - Unit List'!B831&amp;'Support - Unit List'!C831&amp;" - "&amp;PROPER('Support - Unit List'!D831))</f>
        <v>3230664 - North Salem Civil Town</v>
      </c>
    </row>
    <row r="832" spans="8:10" x14ac:dyDescent="0.35">
      <c r="H832" s="3" t="str">
        <f t="shared" si="22"/>
        <v/>
      </c>
      <c r="I832" s="3" t="str">
        <f>IF(H832="","",COUNTIF($H$2:H832,H832))</f>
        <v/>
      </c>
      <c r="J832" s="4" t="str">
        <f>IF('Support - Unit List'!A832="","",'Support - Unit List'!A832&amp;'Support - Unit List'!B832&amp;'Support - Unit List'!C832&amp;" - "&amp;PROPER('Support - Unit List'!D832))</f>
        <v>3230665 - Pittsboro Civil Town</v>
      </c>
    </row>
    <row r="833" spans="8:10" x14ac:dyDescent="0.35">
      <c r="H833" s="3" t="str">
        <f t="shared" si="22"/>
        <v/>
      </c>
      <c r="I833" s="3" t="str">
        <f>IF(H833="","",COUNTIF($H$2:H833,H833))</f>
        <v/>
      </c>
      <c r="J833" s="4" t="str">
        <f>IF('Support - Unit List'!A833="","",'Support - Unit List'!A833&amp;'Support - Unit List'!B833&amp;'Support - Unit List'!C833&amp;" - "&amp;PROPER('Support - Unit List'!D833))</f>
        <v>3230666 - Stilesville Civil Town</v>
      </c>
    </row>
    <row r="834" spans="8:10" x14ac:dyDescent="0.35">
      <c r="H834" s="3" t="str">
        <f t="shared" si="22"/>
        <v/>
      </c>
      <c r="I834" s="3" t="str">
        <f>IF(H834="","",COUNTIF($H$2:H834,H834))</f>
        <v/>
      </c>
      <c r="J834" s="4" t="str">
        <f>IF('Support - Unit List'!A834="","",'Support - Unit List'!A834&amp;'Support - Unit List'!B834&amp;'Support - Unit List'!C834&amp;" - "&amp;PROPER('Support - Unit List'!D834))</f>
        <v>3230969 - Avon Civil Town</v>
      </c>
    </row>
    <row r="835" spans="8:10" x14ac:dyDescent="0.35">
      <c r="H835" s="3" t="str">
        <f t="shared" ref="H835:H898" si="23">IF(LEFT(J835,2)=$B$3,"X","")</f>
        <v/>
      </c>
      <c r="I835" s="3" t="str">
        <f>IF(H835="","",COUNTIF($H$2:H835,H835))</f>
        <v/>
      </c>
      <c r="J835" s="4" t="str">
        <f>IF('Support - Unit List'!A835="","",'Support - Unit List'!A835&amp;'Support - Unit List'!B835&amp;'Support - Unit List'!C835&amp;" - "&amp;PROPER('Support - Unit List'!D835))</f>
        <v>3243295 - Northwest Hendricks School Corporation</v>
      </c>
    </row>
    <row r="836" spans="8:10" x14ac:dyDescent="0.35">
      <c r="H836" s="3" t="str">
        <f t="shared" si="23"/>
        <v/>
      </c>
      <c r="I836" s="3" t="str">
        <f>IF(H836="","",COUNTIF($H$2:H836,H836))</f>
        <v/>
      </c>
      <c r="J836" s="4" t="str">
        <f>IF('Support - Unit List'!A836="","",'Support - Unit List'!A836&amp;'Support - Unit List'!B836&amp;'Support - Unit List'!C836&amp;" - "&amp;PROPER('Support - Unit List'!D836))</f>
        <v>3243305 - Brownsburg Community School Corporation</v>
      </c>
    </row>
    <row r="837" spans="8:10" x14ac:dyDescent="0.35">
      <c r="H837" s="3" t="str">
        <f t="shared" si="23"/>
        <v/>
      </c>
      <c r="I837" s="3" t="str">
        <f>IF(H837="","",COUNTIF($H$2:H837,H837))</f>
        <v/>
      </c>
      <c r="J837" s="4" t="str">
        <f>IF('Support - Unit List'!A837="","",'Support - Unit List'!A837&amp;'Support - Unit List'!B837&amp;'Support - Unit List'!C837&amp;" - "&amp;PROPER('Support - Unit List'!D837))</f>
        <v>3243315 - Avon Community School Corporation</v>
      </c>
    </row>
    <row r="838" spans="8:10" x14ac:dyDescent="0.35">
      <c r="H838" s="3" t="str">
        <f t="shared" si="23"/>
        <v/>
      </c>
      <c r="I838" s="3" t="str">
        <f>IF(H838="","",COUNTIF($H$2:H838,H838))</f>
        <v/>
      </c>
      <c r="J838" s="4" t="str">
        <f>IF('Support - Unit List'!A838="","",'Support - Unit List'!A838&amp;'Support - Unit List'!B838&amp;'Support - Unit List'!C838&amp;" - "&amp;PROPER('Support - Unit List'!D838))</f>
        <v>3243325 - Danville Community School Corporation</v>
      </c>
    </row>
    <row r="839" spans="8:10" x14ac:dyDescent="0.35">
      <c r="H839" s="3" t="str">
        <f t="shared" si="23"/>
        <v/>
      </c>
      <c r="I839" s="3" t="str">
        <f>IF(H839="","",COUNTIF($H$2:H839,H839))</f>
        <v/>
      </c>
      <c r="J839" s="4" t="str">
        <f>IF('Support - Unit List'!A839="","",'Support - Unit List'!A839&amp;'Support - Unit List'!B839&amp;'Support - Unit List'!C839&amp;" - "&amp;PROPER('Support - Unit List'!D839))</f>
        <v>3243330 - Plainfield Community School Corporation</v>
      </c>
    </row>
    <row r="840" spans="8:10" x14ac:dyDescent="0.35">
      <c r="H840" s="3" t="str">
        <f t="shared" si="23"/>
        <v/>
      </c>
      <c r="I840" s="3" t="str">
        <f>IF(H840="","",COUNTIF($H$2:H840,H840))</f>
        <v/>
      </c>
      <c r="J840" s="4" t="str">
        <f>IF('Support - Unit List'!A840="","",'Support - Unit List'!A840&amp;'Support - Unit List'!B840&amp;'Support - Unit List'!C840&amp;" - "&amp;PROPER('Support - Unit List'!D840))</f>
        <v>3243335 - Mill Creek Community School Corporation</v>
      </c>
    </row>
    <row r="841" spans="8:10" x14ac:dyDescent="0.35">
      <c r="H841" s="3" t="str">
        <f t="shared" si="23"/>
        <v/>
      </c>
      <c r="I841" s="3" t="str">
        <f>IF(H841="","",COUNTIF($H$2:H841,H841))</f>
        <v/>
      </c>
      <c r="J841" s="4" t="str">
        <f>IF('Support - Unit List'!A841="","",'Support - Unit List'!A841&amp;'Support - Unit List'!B841&amp;'Support - Unit List'!C841&amp;" - "&amp;PROPER('Support - Unit List'!D841))</f>
        <v>3250083 - Avon-Washington Township Public Library</v>
      </c>
    </row>
    <row r="842" spans="8:10" x14ac:dyDescent="0.35">
      <c r="H842" s="3" t="str">
        <f t="shared" si="23"/>
        <v/>
      </c>
      <c r="I842" s="3" t="str">
        <f>IF(H842="","",COUNTIF($H$2:H842,H842))</f>
        <v/>
      </c>
      <c r="J842" s="4" t="str">
        <f>IF('Support - Unit List'!A842="","",'Support - Unit List'!A842&amp;'Support - Unit List'!B842&amp;'Support - Unit List'!C842&amp;" - "&amp;PROPER('Support - Unit List'!D842))</f>
        <v>3250084 - Brownsburg Public Library</v>
      </c>
    </row>
    <row r="843" spans="8:10" x14ac:dyDescent="0.35">
      <c r="H843" s="3" t="str">
        <f t="shared" si="23"/>
        <v/>
      </c>
      <c r="I843" s="3" t="str">
        <f>IF(H843="","",COUNTIF($H$2:H843,H843))</f>
        <v/>
      </c>
      <c r="J843" s="4" t="str">
        <f>IF('Support - Unit List'!A843="","",'Support - Unit List'!A843&amp;'Support - Unit List'!B843&amp;'Support - Unit List'!C843&amp;" - "&amp;PROPER('Support - Unit List'!D843))</f>
        <v>3250085 - Clayton Public Library</v>
      </c>
    </row>
    <row r="844" spans="8:10" x14ac:dyDescent="0.35">
      <c r="H844" s="3" t="str">
        <f t="shared" si="23"/>
        <v/>
      </c>
      <c r="I844" s="3" t="str">
        <f>IF(H844="","",COUNTIF($H$2:H844,H844))</f>
        <v/>
      </c>
      <c r="J844" s="4" t="str">
        <f>IF('Support - Unit List'!A844="","",'Support - Unit List'!A844&amp;'Support - Unit List'!B844&amp;'Support - Unit List'!C844&amp;" - "&amp;PROPER('Support - Unit List'!D844))</f>
        <v>3250086 - Coatesville-Clay Township Public Library</v>
      </c>
    </row>
    <row r="845" spans="8:10" x14ac:dyDescent="0.35">
      <c r="H845" s="3" t="str">
        <f t="shared" si="23"/>
        <v/>
      </c>
      <c r="I845" s="3" t="str">
        <f>IF(H845="","",COUNTIF($H$2:H845,H845))</f>
        <v/>
      </c>
      <c r="J845" s="4" t="str">
        <f>IF('Support - Unit List'!A845="","",'Support - Unit List'!A845&amp;'Support - Unit List'!B845&amp;'Support - Unit List'!C845&amp;" - "&amp;PROPER('Support - Unit List'!D845))</f>
        <v>3250087 - Danville Public Library</v>
      </c>
    </row>
    <row r="846" spans="8:10" x14ac:dyDescent="0.35">
      <c r="H846" s="3" t="str">
        <f t="shared" si="23"/>
        <v/>
      </c>
      <c r="I846" s="3" t="str">
        <f>IF(H846="","",COUNTIF($H$2:H846,H846))</f>
        <v/>
      </c>
      <c r="J846" s="4" t="str">
        <f>IF('Support - Unit List'!A846="","",'Support - Unit List'!A846&amp;'Support - Unit List'!B846&amp;'Support - Unit List'!C846&amp;" - "&amp;PROPER('Support - Unit List'!D846))</f>
        <v>3250088 - Plainfield - Guilford Twp Public Library</v>
      </c>
    </row>
    <row r="847" spans="8:10" x14ac:dyDescent="0.35">
      <c r="H847" s="3" t="str">
        <f t="shared" si="23"/>
        <v/>
      </c>
      <c r="I847" s="3" t="str">
        <f>IF(H847="","",COUNTIF($H$2:H847,H847))</f>
        <v/>
      </c>
      <c r="J847" s="4" t="str">
        <f>IF('Support - Unit List'!A847="","",'Support - Unit List'!A847&amp;'Support - Unit List'!B847&amp;'Support - Unit List'!C847&amp;" - "&amp;PROPER('Support - Unit List'!D847))</f>
        <v>3261093 - Hendricks County Recyclying District</v>
      </c>
    </row>
    <row r="848" spans="8:10" x14ac:dyDescent="0.35">
      <c r="H848" s="3" t="str">
        <f t="shared" si="23"/>
        <v/>
      </c>
      <c r="I848" s="3" t="str">
        <f>IF(H848="","",COUNTIF($H$2:H848,H848))</f>
        <v/>
      </c>
      <c r="J848" s="4" t="str">
        <f>IF('Support - Unit List'!A848="","",'Support - Unit List'!A848&amp;'Support - Unit List'!B848&amp;'Support - Unit List'!C848&amp;" - "&amp;PROPER('Support - Unit List'!D848))</f>
        <v>3310000 - Henry County</v>
      </c>
    </row>
    <row r="849" spans="8:10" x14ac:dyDescent="0.35">
      <c r="H849" s="3" t="str">
        <f t="shared" si="23"/>
        <v/>
      </c>
      <c r="I849" s="3" t="str">
        <f>IF(H849="","",COUNTIF($H$2:H849,H849))</f>
        <v/>
      </c>
      <c r="J849" s="4" t="str">
        <f>IF('Support - Unit List'!A849="","",'Support - Unit List'!A849&amp;'Support - Unit List'!B849&amp;'Support - Unit List'!C849&amp;" - "&amp;PROPER('Support - Unit List'!D849))</f>
        <v>3320001 - Blue River Township</v>
      </c>
    </row>
    <row r="850" spans="8:10" x14ac:dyDescent="0.35">
      <c r="H850" s="3" t="str">
        <f t="shared" si="23"/>
        <v/>
      </c>
      <c r="I850" s="3" t="str">
        <f>IF(H850="","",COUNTIF($H$2:H850,H850))</f>
        <v/>
      </c>
      <c r="J850" s="4" t="str">
        <f>IF('Support - Unit List'!A850="","",'Support - Unit List'!A850&amp;'Support - Unit List'!B850&amp;'Support - Unit List'!C850&amp;" - "&amp;PROPER('Support - Unit List'!D850))</f>
        <v>3320002 - Dudley Township</v>
      </c>
    </row>
    <row r="851" spans="8:10" x14ac:dyDescent="0.35">
      <c r="H851" s="3" t="str">
        <f t="shared" si="23"/>
        <v/>
      </c>
      <c r="I851" s="3" t="str">
        <f>IF(H851="","",COUNTIF($H$2:H851,H851))</f>
        <v/>
      </c>
      <c r="J851" s="4" t="str">
        <f>IF('Support - Unit List'!A851="","",'Support - Unit List'!A851&amp;'Support - Unit List'!B851&amp;'Support - Unit List'!C851&amp;" - "&amp;PROPER('Support - Unit List'!D851))</f>
        <v>3320003 - Fall Creek Township</v>
      </c>
    </row>
    <row r="852" spans="8:10" x14ac:dyDescent="0.35">
      <c r="H852" s="3" t="str">
        <f t="shared" si="23"/>
        <v/>
      </c>
      <c r="I852" s="3" t="str">
        <f>IF(H852="","",COUNTIF($H$2:H852,H852))</f>
        <v/>
      </c>
      <c r="J852" s="4" t="str">
        <f>IF('Support - Unit List'!A852="","",'Support - Unit List'!A852&amp;'Support - Unit List'!B852&amp;'Support - Unit List'!C852&amp;" - "&amp;PROPER('Support - Unit List'!D852))</f>
        <v>3320004 - Franklin Township</v>
      </c>
    </row>
    <row r="853" spans="8:10" x14ac:dyDescent="0.35">
      <c r="H853" s="3" t="str">
        <f t="shared" si="23"/>
        <v/>
      </c>
      <c r="I853" s="3" t="str">
        <f>IF(H853="","",COUNTIF($H$2:H853,H853))</f>
        <v/>
      </c>
      <c r="J853" s="4" t="str">
        <f>IF('Support - Unit List'!A853="","",'Support - Unit List'!A853&amp;'Support - Unit List'!B853&amp;'Support - Unit List'!C853&amp;" - "&amp;PROPER('Support - Unit List'!D853))</f>
        <v>3320005 - Greensboro Township</v>
      </c>
    </row>
    <row r="854" spans="8:10" x14ac:dyDescent="0.35">
      <c r="H854" s="3" t="str">
        <f t="shared" si="23"/>
        <v/>
      </c>
      <c r="I854" s="3" t="str">
        <f>IF(H854="","",COUNTIF($H$2:H854,H854))</f>
        <v/>
      </c>
      <c r="J854" s="4" t="str">
        <f>IF('Support - Unit List'!A854="","",'Support - Unit List'!A854&amp;'Support - Unit List'!B854&amp;'Support - Unit List'!C854&amp;" - "&amp;PROPER('Support - Unit List'!D854))</f>
        <v>3320006 - Harrison Township</v>
      </c>
    </row>
    <row r="855" spans="8:10" x14ac:dyDescent="0.35">
      <c r="H855" s="3" t="str">
        <f t="shared" si="23"/>
        <v/>
      </c>
      <c r="I855" s="3" t="str">
        <f>IF(H855="","",COUNTIF($H$2:H855,H855))</f>
        <v/>
      </c>
      <c r="J855" s="4" t="str">
        <f>IF('Support - Unit List'!A855="","",'Support - Unit List'!A855&amp;'Support - Unit List'!B855&amp;'Support - Unit List'!C855&amp;" - "&amp;PROPER('Support - Unit List'!D855))</f>
        <v>3320007 - Henry Township</v>
      </c>
    </row>
    <row r="856" spans="8:10" x14ac:dyDescent="0.35">
      <c r="H856" s="3" t="str">
        <f t="shared" si="23"/>
        <v/>
      </c>
      <c r="I856" s="3" t="str">
        <f>IF(H856="","",COUNTIF($H$2:H856,H856))</f>
        <v/>
      </c>
      <c r="J856" s="4" t="str">
        <f>IF('Support - Unit List'!A856="","",'Support - Unit List'!A856&amp;'Support - Unit List'!B856&amp;'Support - Unit List'!C856&amp;" - "&amp;PROPER('Support - Unit List'!D856))</f>
        <v>3320008 - Jefferson Township</v>
      </c>
    </row>
    <row r="857" spans="8:10" x14ac:dyDescent="0.35">
      <c r="H857" s="3" t="str">
        <f t="shared" si="23"/>
        <v/>
      </c>
      <c r="I857" s="3" t="str">
        <f>IF(H857="","",COUNTIF($H$2:H857,H857))</f>
        <v/>
      </c>
      <c r="J857" s="4" t="str">
        <f>IF('Support - Unit List'!A857="","",'Support - Unit List'!A857&amp;'Support - Unit List'!B857&amp;'Support - Unit List'!C857&amp;" - "&amp;PROPER('Support - Unit List'!D857))</f>
        <v>3320009 - Liberty Township</v>
      </c>
    </row>
    <row r="858" spans="8:10" x14ac:dyDescent="0.35">
      <c r="H858" s="3" t="str">
        <f t="shared" si="23"/>
        <v/>
      </c>
      <c r="I858" s="3" t="str">
        <f>IF(H858="","",COUNTIF($H$2:H858,H858))</f>
        <v/>
      </c>
      <c r="J858" s="4" t="str">
        <f>IF('Support - Unit List'!A858="","",'Support - Unit List'!A858&amp;'Support - Unit List'!B858&amp;'Support - Unit List'!C858&amp;" - "&amp;PROPER('Support - Unit List'!D858))</f>
        <v>3320010 - Prairie Township</v>
      </c>
    </row>
    <row r="859" spans="8:10" x14ac:dyDescent="0.35">
      <c r="H859" s="3" t="str">
        <f t="shared" si="23"/>
        <v/>
      </c>
      <c r="I859" s="3" t="str">
        <f>IF(H859="","",COUNTIF($H$2:H859,H859))</f>
        <v/>
      </c>
      <c r="J859" s="4" t="str">
        <f>IF('Support - Unit List'!A859="","",'Support - Unit List'!A859&amp;'Support - Unit List'!B859&amp;'Support - Unit List'!C859&amp;" - "&amp;PROPER('Support - Unit List'!D859))</f>
        <v>3320011 - Spiceland Township</v>
      </c>
    </row>
    <row r="860" spans="8:10" x14ac:dyDescent="0.35">
      <c r="H860" s="3" t="str">
        <f t="shared" si="23"/>
        <v/>
      </c>
      <c r="I860" s="3" t="str">
        <f>IF(H860="","",COUNTIF($H$2:H860,H860))</f>
        <v/>
      </c>
      <c r="J860" s="4" t="str">
        <f>IF('Support - Unit List'!A860="","",'Support - Unit List'!A860&amp;'Support - Unit List'!B860&amp;'Support - Unit List'!C860&amp;" - "&amp;PROPER('Support - Unit List'!D860))</f>
        <v>3320012 - Stoney Creek Township</v>
      </c>
    </row>
    <row r="861" spans="8:10" x14ac:dyDescent="0.35">
      <c r="H861" s="3" t="str">
        <f t="shared" si="23"/>
        <v/>
      </c>
      <c r="I861" s="3" t="str">
        <f>IF(H861="","",COUNTIF($H$2:H861,H861))</f>
        <v/>
      </c>
      <c r="J861" s="4" t="str">
        <f>IF('Support - Unit List'!A861="","",'Support - Unit List'!A861&amp;'Support - Unit List'!B861&amp;'Support - Unit List'!C861&amp;" - "&amp;PROPER('Support - Unit List'!D861))</f>
        <v>3320013 - Wayne Township</v>
      </c>
    </row>
    <row r="862" spans="8:10" x14ac:dyDescent="0.35">
      <c r="H862" s="3" t="str">
        <f t="shared" si="23"/>
        <v/>
      </c>
      <c r="I862" s="3" t="str">
        <f>IF(H862="","",COUNTIF($H$2:H862,H862))</f>
        <v/>
      </c>
      <c r="J862" s="4" t="str">
        <f>IF('Support - Unit List'!A862="","",'Support - Unit List'!A862&amp;'Support - Unit List'!B862&amp;'Support - Unit List'!C862&amp;" - "&amp;PROPER('Support - Unit List'!D862))</f>
        <v>3330203 - New Castle Civil City</v>
      </c>
    </row>
    <row r="863" spans="8:10" x14ac:dyDescent="0.35">
      <c r="H863" s="3" t="str">
        <f t="shared" si="23"/>
        <v/>
      </c>
      <c r="I863" s="3" t="str">
        <f>IF(H863="","",COUNTIF($H$2:H863,H863))</f>
        <v/>
      </c>
      <c r="J863" s="4" t="str">
        <f>IF('Support - Unit List'!A863="","",'Support - Unit List'!A863&amp;'Support - Unit List'!B863&amp;'Support - Unit List'!C863&amp;" - "&amp;PROPER('Support - Unit List'!D863))</f>
        <v>3330667 - Blountsville Civil Town</v>
      </c>
    </row>
    <row r="864" spans="8:10" x14ac:dyDescent="0.35">
      <c r="H864" s="3" t="str">
        <f t="shared" si="23"/>
        <v/>
      </c>
      <c r="I864" s="3" t="str">
        <f>IF(H864="","",COUNTIF($H$2:H864,H864))</f>
        <v/>
      </c>
      <c r="J864" s="4" t="str">
        <f>IF('Support - Unit List'!A864="","",'Support - Unit List'!A864&amp;'Support - Unit List'!B864&amp;'Support - Unit List'!C864&amp;" - "&amp;PROPER('Support - Unit List'!D864))</f>
        <v>3330668 - Cadiz Civil Town</v>
      </c>
    </row>
    <row r="865" spans="8:10" x14ac:dyDescent="0.35">
      <c r="H865" s="3" t="str">
        <f t="shared" si="23"/>
        <v/>
      </c>
      <c r="I865" s="3" t="str">
        <f>IF(H865="","",COUNTIF($H$2:H865,H865))</f>
        <v/>
      </c>
      <c r="J865" s="4" t="str">
        <f>IF('Support - Unit List'!A865="","",'Support - Unit List'!A865&amp;'Support - Unit List'!B865&amp;'Support - Unit List'!C865&amp;" - "&amp;PROPER('Support - Unit List'!D865))</f>
        <v>3330669 - Dunreith Civil Town</v>
      </c>
    </row>
    <row r="866" spans="8:10" x14ac:dyDescent="0.35">
      <c r="H866" s="3" t="str">
        <f t="shared" si="23"/>
        <v/>
      </c>
      <c r="I866" s="3" t="str">
        <f>IF(H866="","",COUNTIF($H$2:H866,H866))</f>
        <v/>
      </c>
      <c r="J866" s="4" t="str">
        <f>IF('Support - Unit List'!A866="","",'Support - Unit List'!A866&amp;'Support - Unit List'!B866&amp;'Support - Unit List'!C866&amp;" - "&amp;PROPER('Support - Unit List'!D866))</f>
        <v>3330670 - Greensboro Civil Town</v>
      </c>
    </row>
    <row r="867" spans="8:10" x14ac:dyDescent="0.35">
      <c r="H867" s="3" t="str">
        <f t="shared" si="23"/>
        <v/>
      </c>
      <c r="I867" s="3" t="str">
        <f>IF(H867="","",COUNTIF($H$2:H867,H867))</f>
        <v/>
      </c>
      <c r="J867" s="4" t="str">
        <f>IF('Support - Unit List'!A867="","",'Support - Unit List'!A867&amp;'Support - Unit List'!B867&amp;'Support - Unit List'!C867&amp;" - "&amp;PROPER('Support - Unit List'!D867))</f>
        <v>3330671 - Kennard Civil Town</v>
      </c>
    </row>
    <row r="868" spans="8:10" x14ac:dyDescent="0.35">
      <c r="H868" s="3" t="str">
        <f t="shared" si="23"/>
        <v/>
      </c>
      <c r="I868" s="3" t="str">
        <f>IF(H868="","",COUNTIF($H$2:H868,H868))</f>
        <v/>
      </c>
      <c r="J868" s="4" t="str">
        <f>IF('Support - Unit List'!A868="","",'Support - Unit List'!A868&amp;'Support - Unit List'!B868&amp;'Support - Unit List'!C868&amp;" - "&amp;PROPER('Support - Unit List'!D868))</f>
        <v>3330672 - Knightstown Civil Town</v>
      </c>
    </row>
    <row r="869" spans="8:10" x14ac:dyDescent="0.35">
      <c r="H869" s="3" t="str">
        <f t="shared" si="23"/>
        <v/>
      </c>
      <c r="I869" s="3" t="str">
        <f>IF(H869="","",COUNTIF($H$2:H869,H869))</f>
        <v/>
      </c>
      <c r="J869" s="4" t="str">
        <f>IF('Support - Unit List'!A869="","",'Support - Unit List'!A869&amp;'Support - Unit List'!B869&amp;'Support - Unit List'!C869&amp;" - "&amp;PROPER('Support - Unit List'!D869))</f>
        <v>3330673 - Lewisville Civil Town</v>
      </c>
    </row>
    <row r="870" spans="8:10" x14ac:dyDescent="0.35">
      <c r="H870" s="3" t="str">
        <f t="shared" si="23"/>
        <v/>
      </c>
      <c r="I870" s="3" t="str">
        <f>IF(H870="","",COUNTIF($H$2:H870,H870))</f>
        <v/>
      </c>
      <c r="J870" s="4" t="str">
        <f>IF('Support - Unit List'!A870="","",'Support - Unit List'!A870&amp;'Support - Unit List'!B870&amp;'Support - Unit List'!C870&amp;" - "&amp;PROPER('Support - Unit List'!D870))</f>
        <v>3330674 - Middletown Civil Town</v>
      </c>
    </row>
    <row r="871" spans="8:10" x14ac:dyDescent="0.35">
      <c r="H871" s="3" t="str">
        <f t="shared" si="23"/>
        <v/>
      </c>
      <c r="I871" s="3" t="str">
        <f>IF(H871="","",COUNTIF($H$2:H871,H871))</f>
        <v/>
      </c>
      <c r="J871" s="4" t="str">
        <f>IF('Support - Unit List'!A871="","",'Support - Unit List'!A871&amp;'Support - Unit List'!B871&amp;'Support - Unit List'!C871&amp;" - "&amp;PROPER('Support - Unit List'!D871))</f>
        <v>3330675 - Mooreland Civil Town</v>
      </c>
    </row>
    <row r="872" spans="8:10" x14ac:dyDescent="0.35">
      <c r="H872" s="3" t="str">
        <f t="shared" si="23"/>
        <v/>
      </c>
      <c r="I872" s="3" t="str">
        <f>IF(H872="","",COUNTIF($H$2:H872,H872))</f>
        <v/>
      </c>
      <c r="J872" s="4" t="str">
        <f>IF('Support - Unit List'!A872="","",'Support - Unit List'!A872&amp;'Support - Unit List'!B872&amp;'Support - Unit List'!C872&amp;" - "&amp;PROPER('Support - Unit List'!D872))</f>
        <v>3330676 - Mount Summit Civil Town</v>
      </c>
    </row>
    <row r="873" spans="8:10" x14ac:dyDescent="0.35">
      <c r="H873" s="3" t="str">
        <f t="shared" si="23"/>
        <v/>
      </c>
      <c r="I873" s="3" t="str">
        <f>IF(H873="","",COUNTIF($H$2:H873,H873))</f>
        <v/>
      </c>
      <c r="J873" s="4" t="str">
        <f>IF('Support - Unit List'!A873="","",'Support - Unit List'!A873&amp;'Support - Unit List'!B873&amp;'Support - Unit List'!C873&amp;" - "&amp;PROPER('Support - Unit List'!D873))</f>
        <v>3330677 - Spiceland Civil Town</v>
      </c>
    </row>
    <row r="874" spans="8:10" x14ac:dyDescent="0.35">
      <c r="H874" s="3" t="str">
        <f t="shared" si="23"/>
        <v/>
      </c>
      <c r="I874" s="3" t="str">
        <f>IF(H874="","",COUNTIF($H$2:H874,H874))</f>
        <v/>
      </c>
      <c r="J874" s="4" t="str">
        <f>IF('Support - Unit List'!A874="","",'Support - Unit List'!A874&amp;'Support - Unit List'!B874&amp;'Support - Unit List'!C874&amp;" - "&amp;PROPER('Support - Unit List'!D874))</f>
        <v>3330678 - Springport Civil Town</v>
      </c>
    </row>
    <row r="875" spans="8:10" x14ac:dyDescent="0.35">
      <c r="H875" s="3" t="str">
        <f t="shared" si="23"/>
        <v/>
      </c>
      <c r="I875" s="3" t="str">
        <f>IF(H875="","",COUNTIF($H$2:H875,H875))</f>
        <v/>
      </c>
      <c r="J875" s="4" t="str">
        <f>IF('Support - Unit List'!A875="","",'Support - Unit List'!A875&amp;'Support - Unit List'!B875&amp;'Support - Unit List'!C875&amp;" - "&amp;PROPER('Support - Unit List'!D875))</f>
        <v>3330679 - Straughn Civil Town</v>
      </c>
    </row>
    <row r="876" spans="8:10" x14ac:dyDescent="0.35">
      <c r="H876" s="3" t="str">
        <f t="shared" si="23"/>
        <v/>
      </c>
      <c r="I876" s="3" t="str">
        <f>IF(H876="","",COUNTIF($H$2:H876,H876))</f>
        <v/>
      </c>
      <c r="J876" s="4" t="str">
        <f>IF('Support - Unit List'!A876="","",'Support - Unit List'!A876&amp;'Support - Unit List'!B876&amp;'Support - Unit List'!C876&amp;" - "&amp;PROPER('Support - Unit List'!D876))</f>
        <v>3330680 - Sulphur Springs Civil Town</v>
      </c>
    </row>
    <row r="877" spans="8:10" x14ac:dyDescent="0.35">
      <c r="H877" s="3" t="str">
        <f t="shared" si="23"/>
        <v/>
      </c>
      <c r="I877" s="3" t="str">
        <f>IF(H877="","",COUNTIF($H$2:H877,H877))</f>
        <v/>
      </c>
      <c r="J877" s="4" t="str">
        <f>IF('Support - Unit List'!A877="","",'Support - Unit List'!A877&amp;'Support - Unit List'!B877&amp;'Support - Unit List'!C877&amp;" - "&amp;PROPER('Support - Unit List'!D877))</f>
        <v>3343405 - Blue River Valley School Corporation</v>
      </c>
    </row>
    <row r="878" spans="8:10" x14ac:dyDescent="0.35">
      <c r="H878" s="3" t="str">
        <f t="shared" si="23"/>
        <v/>
      </c>
      <c r="I878" s="3" t="str">
        <f>IF(H878="","",COUNTIF($H$2:H878,H878))</f>
        <v/>
      </c>
      <c r="J878" s="4" t="str">
        <f>IF('Support - Unit List'!A878="","",'Support - Unit List'!A878&amp;'Support - Unit List'!B878&amp;'Support - Unit List'!C878&amp;" - "&amp;PROPER('Support - Unit List'!D878))</f>
        <v>3343415 - South Henry School Corporation</v>
      </c>
    </row>
    <row r="879" spans="8:10" x14ac:dyDescent="0.35">
      <c r="H879" s="3" t="str">
        <f t="shared" si="23"/>
        <v/>
      </c>
      <c r="I879" s="3" t="str">
        <f>IF(H879="","",COUNTIF($H$2:H879,H879))</f>
        <v/>
      </c>
      <c r="J879" s="4" t="str">
        <f>IF('Support - Unit List'!A879="","",'Support - Unit List'!A879&amp;'Support - Unit List'!B879&amp;'Support - Unit List'!C879&amp;" - "&amp;PROPER('Support - Unit List'!D879))</f>
        <v>3343435 - Shenandoah School Corporation</v>
      </c>
    </row>
    <row r="880" spans="8:10" x14ac:dyDescent="0.35">
      <c r="H880" s="3" t="str">
        <f t="shared" si="23"/>
        <v/>
      </c>
      <c r="I880" s="3" t="str">
        <f>IF(H880="","",COUNTIF($H$2:H880,H880))</f>
        <v/>
      </c>
      <c r="J880" s="4" t="str">
        <f>IF('Support - Unit List'!A880="","",'Support - Unit List'!A880&amp;'Support - Unit List'!B880&amp;'Support - Unit List'!C880&amp;" - "&amp;PROPER('Support - Unit List'!D880))</f>
        <v>3343445 - New Castle Community School Corporation</v>
      </c>
    </row>
    <row r="881" spans="8:10" x14ac:dyDescent="0.35">
      <c r="H881" s="3" t="str">
        <f t="shared" si="23"/>
        <v/>
      </c>
      <c r="I881" s="3" t="str">
        <f>IF(H881="","",COUNTIF($H$2:H881,H881))</f>
        <v/>
      </c>
      <c r="J881" s="4" t="str">
        <f>IF('Support - Unit List'!A881="","",'Support - Unit List'!A881&amp;'Support - Unit List'!B881&amp;'Support - Unit List'!C881&amp;" - "&amp;PROPER('Support - Unit List'!D881))</f>
        <v>3343455 - Charles A Beard Memorial School Corporation</v>
      </c>
    </row>
    <row r="882" spans="8:10" x14ac:dyDescent="0.35">
      <c r="H882" s="3" t="str">
        <f t="shared" si="23"/>
        <v/>
      </c>
      <c r="I882" s="3" t="str">
        <f>IF(H882="","",COUNTIF($H$2:H882,H882))</f>
        <v/>
      </c>
      <c r="J882" s="4" t="str">
        <f>IF('Support - Unit List'!A882="","",'Support - Unit List'!A882&amp;'Support - Unit List'!B882&amp;'Support - Unit List'!C882&amp;" - "&amp;PROPER('Support - Unit List'!D882))</f>
        <v>3350089 - Knightstown Public Library</v>
      </c>
    </row>
    <row r="883" spans="8:10" x14ac:dyDescent="0.35">
      <c r="H883" s="3" t="str">
        <f t="shared" si="23"/>
        <v/>
      </c>
      <c r="I883" s="3" t="str">
        <f>IF(H883="","",COUNTIF($H$2:H883,H883))</f>
        <v/>
      </c>
      <c r="J883" s="4" t="str">
        <f>IF('Support - Unit List'!A883="","",'Support - Unit List'!A883&amp;'Support - Unit List'!B883&amp;'Support - Unit List'!C883&amp;" - "&amp;PROPER('Support - Unit List'!D883))</f>
        <v>3350090 - Middletown-Fall Creek Twp Public Library</v>
      </c>
    </row>
    <row r="884" spans="8:10" x14ac:dyDescent="0.35">
      <c r="H884" s="3" t="str">
        <f t="shared" si="23"/>
        <v/>
      </c>
      <c r="I884" s="3" t="str">
        <f>IF(H884="","",COUNTIF($H$2:H884,H884))</f>
        <v/>
      </c>
      <c r="J884" s="4" t="str">
        <f>IF('Support - Unit List'!A884="","",'Support - Unit List'!A884&amp;'Support - Unit List'!B884&amp;'Support - Unit List'!C884&amp;" - "&amp;PROPER('Support - Unit List'!D884))</f>
        <v>3350091 - Spiceland Public Library</v>
      </c>
    </row>
    <row r="885" spans="8:10" x14ac:dyDescent="0.35">
      <c r="H885" s="3" t="str">
        <f t="shared" si="23"/>
        <v/>
      </c>
      <c r="I885" s="3" t="str">
        <f>IF(H885="","",COUNTIF($H$2:H885,H885))</f>
        <v/>
      </c>
      <c r="J885" s="4" t="str">
        <f>IF('Support - Unit List'!A885="","",'Support - Unit List'!A885&amp;'Support - Unit List'!B885&amp;'Support - Unit List'!C885&amp;" - "&amp;PROPER('Support - Unit List'!D885))</f>
        <v>3350293 - New Castle-Henry County Public Library</v>
      </c>
    </row>
    <row r="886" spans="8:10" x14ac:dyDescent="0.35">
      <c r="H886" s="3" t="str">
        <f t="shared" si="23"/>
        <v/>
      </c>
      <c r="I886" s="3" t="str">
        <f>IF(H886="","",COUNTIF($H$2:H886,H886))</f>
        <v/>
      </c>
      <c r="J886" s="4" t="str">
        <f>IF('Support - Unit List'!A886="","",'Support - Unit List'!A886&amp;'Support - Unit List'!B886&amp;'Support - Unit List'!C886&amp;" - "&amp;PROPER('Support - Unit List'!D886))</f>
        <v>3361071 - Henry County Solid Waste Management District</v>
      </c>
    </row>
    <row r="887" spans="8:10" x14ac:dyDescent="0.35">
      <c r="H887" s="3" t="str">
        <f t="shared" si="23"/>
        <v/>
      </c>
      <c r="I887" s="3" t="str">
        <f>IF(H887="","",COUNTIF($H$2:H887,H887))</f>
        <v/>
      </c>
      <c r="J887" s="4" t="str">
        <f>IF('Support - Unit List'!A887="","",'Support - Unit List'!A887&amp;'Support - Unit List'!B887&amp;'Support - Unit List'!C887&amp;" - "&amp;PROPER('Support - Unit List'!D887))</f>
        <v>3410000 - Howard County</v>
      </c>
    </row>
    <row r="888" spans="8:10" x14ac:dyDescent="0.35">
      <c r="H888" s="3" t="str">
        <f t="shared" si="23"/>
        <v/>
      </c>
      <c r="I888" s="3" t="str">
        <f>IF(H888="","",COUNTIF($H$2:H888,H888))</f>
        <v/>
      </c>
      <c r="J888" s="4" t="str">
        <f>IF('Support - Unit List'!A888="","",'Support - Unit List'!A888&amp;'Support - Unit List'!B888&amp;'Support - Unit List'!C888&amp;" - "&amp;PROPER('Support - Unit List'!D888))</f>
        <v>3420001 - Center Township</v>
      </c>
    </row>
    <row r="889" spans="8:10" x14ac:dyDescent="0.35">
      <c r="H889" s="3" t="str">
        <f t="shared" si="23"/>
        <v/>
      </c>
      <c r="I889" s="3" t="str">
        <f>IF(H889="","",COUNTIF($H$2:H889,H889))</f>
        <v/>
      </c>
      <c r="J889" s="4" t="str">
        <f>IF('Support - Unit List'!A889="","",'Support - Unit List'!A889&amp;'Support - Unit List'!B889&amp;'Support - Unit List'!C889&amp;" - "&amp;PROPER('Support - Unit List'!D889))</f>
        <v>3420002 - Clay Township</v>
      </c>
    </row>
    <row r="890" spans="8:10" x14ac:dyDescent="0.35">
      <c r="H890" s="3" t="str">
        <f t="shared" si="23"/>
        <v/>
      </c>
      <c r="I890" s="3" t="str">
        <f>IF(H890="","",COUNTIF($H$2:H890,H890))</f>
        <v/>
      </c>
      <c r="J890" s="4" t="str">
        <f>IF('Support - Unit List'!A890="","",'Support - Unit List'!A890&amp;'Support - Unit List'!B890&amp;'Support - Unit List'!C890&amp;" - "&amp;PROPER('Support - Unit List'!D890))</f>
        <v>3420003 - Ervin Township</v>
      </c>
    </row>
    <row r="891" spans="8:10" x14ac:dyDescent="0.35">
      <c r="H891" s="3" t="str">
        <f t="shared" si="23"/>
        <v/>
      </c>
      <c r="I891" s="3" t="str">
        <f>IF(H891="","",COUNTIF($H$2:H891,H891))</f>
        <v/>
      </c>
      <c r="J891" s="4" t="str">
        <f>IF('Support - Unit List'!A891="","",'Support - Unit List'!A891&amp;'Support - Unit List'!B891&amp;'Support - Unit List'!C891&amp;" - "&amp;PROPER('Support - Unit List'!D891))</f>
        <v>3420004 - Harrison Township</v>
      </c>
    </row>
    <row r="892" spans="8:10" x14ac:dyDescent="0.35">
      <c r="H892" s="3" t="str">
        <f t="shared" si="23"/>
        <v/>
      </c>
      <c r="I892" s="3" t="str">
        <f>IF(H892="","",COUNTIF($H$2:H892,H892))</f>
        <v/>
      </c>
      <c r="J892" s="4" t="str">
        <f>IF('Support - Unit List'!A892="","",'Support - Unit List'!A892&amp;'Support - Unit List'!B892&amp;'Support - Unit List'!C892&amp;" - "&amp;PROPER('Support - Unit List'!D892))</f>
        <v>3420005 - Honey Creek Township</v>
      </c>
    </row>
    <row r="893" spans="8:10" x14ac:dyDescent="0.35">
      <c r="H893" s="3" t="str">
        <f t="shared" si="23"/>
        <v/>
      </c>
      <c r="I893" s="3" t="str">
        <f>IF(H893="","",COUNTIF($H$2:H893,H893))</f>
        <v/>
      </c>
      <c r="J893" s="4" t="str">
        <f>IF('Support - Unit List'!A893="","",'Support - Unit List'!A893&amp;'Support - Unit List'!B893&amp;'Support - Unit List'!C893&amp;" - "&amp;PROPER('Support - Unit List'!D893))</f>
        <v>3420006 - Howard Township</v>
      </c>
    </row>
    <row r="894" spans="8:10" x14ac:dyDescent="0.35">
      <c r="H894" s="3" t="str">
        <f t="shared" si="23"/>
        <v/>
      </c>
      <c r="I894" s="3" t="str">
        <f>IF(H894="","",COUNTIF($H$2:H894,H894))</f>
        <v/>
      </c>
      <c r="J894" s="4" t="str">
        <f>IF('Support - Unit List'!A894="","",'Support - Unit List'!A894&amp;'Support - Unit List'!B894&amp;'Support - Unit List'!C894&amp;" - "&amp;PROPER('Support - Unit List'!D894))</f>
        <v>3420007 - Jackson Township</v>
      </c>
    </row>
    <row r="895" spans="8:10" x14ac:dyDescent="0.35">
      <c r="H895" s="3" t="str">
        <f t="shared" si="23"/>
        <v/>
      </c>
      <c r="I895" s="3" t="str">
        <f>IF(H895="","",COUNTIF($H$2:H895,H895))</f>
        <v/>
      </c>
      <c r="J895" s="4" t="str">
        <f>IF('Support - Unit List'!A895="","",'Support - Unit List'!A895&amp;'Support - Unit List'!B895&amp;'Support - Unit List'!C895&amp;" - "&amp;PROPER('Support - Unit List'!D895))</f>
        <v>3420008 - Liberty Township</v>
      </c>
    </row>
    <row r="896" spans="8:10" x14ac:dyDescent="0.35">
      <c r="H896" s="3" t="str">
        <f t="shared" si="23"/>
        <v/>
      </c>
      <c r="I896" s="3" t="str">
        <f>IF(H896="","",COUNTIF($H$2:H896,H896))</f>
        <v/>
      </c>
      <c r="J896" s="4" t="str">
        <f>IF('Support - Unit List'!A896="","",'Support - Unit List'!A896&amp;'Support - Unit List'!B896&amp;'Support - Unit List'!C896&amp;" - "&amp;PROPER('Support - Unit List'!D896))</f>
        <v>3420009 - Monroe Township</v>
      </c>
    </row>
    <row r="897" spans="8:10" x14ac:dyDescent="0.35">
      <c r="H897" s="3" t="str">
        <f t="shared" si="23"/>
        <v/>
      </c>
      <c r="I897" s="3" t="str">
        <f>IF(H897="","",COUNTIF($H$2:H897,H897))</f>
        <v/>
      </c>
      <c r="J897" s="4" t="str">
        <f>IF('Support - Unit List'!A897="","",'Support - Unit List'!A897&amp;'Support - Unit List'!B897&amp;'Support - Unit List'!C897&amp;" - "&amp;PROPER('Support - Unit List'!D897))</f>
        <v>3420010 - Taylor Township</v>
      </c>
    </row>
    <row r="898" spans="8:10" x14ac:dyDescent="0.35">
      <c r="H898" s="3" t="str">
        <f t="shared" si="23"/>
        <v/>
      </c>
      <c r="I898" s="3" t="str">
        <f>IF(H898="","",COUNTIF($H$2:H898,H898))</f>
        <v/>
      </c>
      <c r="J898" s="4" t="str">
        <f>IF('Support - Unit List'!A898="","",'Support - Unit List'!A898&amp;'Support - Unit List'!B898&amp;'Support - Unit List'!C898&amp;" - "&amp;PROPER('Support - Unit List'!D898))</f>
        <v>3420011 - Union Township</v>
      </c>
    </row>
    <row r="899" spans="8:10" x14ac:dyDescent="0.35">
      <c r="H899" s="3" t="str">
        <f t="shared" ref="H899:H962" si="24">IF(LEFT(J899,2)=$B$3,"X","")</f>
        <v/>
      </c>
      <c r="I899" s="3" t="str">
        <f>IF(H899="","",COUNTIF($H$2:H899,H899))</f>
        <v/>
      </c>
      <c r="J899" s="4" t="str">
        <f>IF('Support - Unit List'!A899="","",'Support - Unit List'!A899&amp;'Support - Unit List'!B899&amp;'Support - Unit List'!C899&amp;" - "&amp;PROPER('Support - Unit List'!D899))</f>
        <v>3430110 - Kokomo Civil City</v>
      </c>
    </row>
    <row r="900" spans="8:10" x14ac:dyDescent="0.35">
      <c r="H900" s="3" t="str">
        <f t="shared" si="24"/>
        <v/>
      </c>
      <c r="I900" s="3" t="str">
        <f>IF(H900="","",COUNTIF($H$2:H900,H900))</f>
        <v/>
      </c>
      <c r="J900" s="4" t="str">
        <f>IF('Support - Unit List'!A900="","",'Support - Unit List'!A900&amp;'Support - Unit List'!B900&amp;'Support - Unit List'!C900&amp;" - "&amp;PROPER('Support - Unit List'!D900))</f>
        <v>3430681 - Greentown Civil Town</v>
      </c>
    </row>
    <row r="901" spans="8:10" x14ac:dyDescent="0.35">
      <c r="H901" s="3" t="str">
        <f t="shared" si="24"/>
        <v/>
      </c>
      <c r="I901" s="3" t="str">
        <f>IF(H901="","",COUNTIF($H$2:H901,H901))</f>
        <v/>
      </c>
      <c r="J901" s="4" t="str">
        <f>IF('Support - Unit List'!A901="","",'Support - Unit List'!A901&amp;'Support - Unit List'!B901&amp;'Support - Unit List'!C901&amp;" - "&amp;PROPER('Support - Unit List'!D901))</f>
        <v>3430682 - Russiaville Civil Town</v>
      </c>
    </row>
    <row r="902" spans="8:10" x14ac:dyDescent="0.35">
      <c r="H902" s="3" t="str">
        <f t="shared" si="24"/>
        <v/>
      </c>
      <c r="I902" s="3" t="str">
        <f>IF(H902="","",COUNTIF($H$2:H902,H902))</f>
        <v/>
      </c>
      <c r="J902" s="4" t="str">
        <f>IF('Support - Unit List'!A902="","",'Support - Unit List'!A902&amp;'Support - Unit List'!B902&amp;'Support - Unit List'!C902&amp;" - "&amp;PROPER('Support - Unit List'!D902))</f>
        <v>3443460 - Taylor Community School Corporation</v>
      </c>
    </row>
    <row r="903" spans="8:10" x14ac:dyDescent="0.35">
      <c r="H903" s="3" t="str">
        <f t="shared" si="24"/>
        <v/>
      </c>
      <c r="I903" s="3" t="str">
        <f>IF(H903="","",COUNTIF($H$2:H903,H903))</f>
        <v/>
      </c>
      <c r="J903" s="4" t="str">
        <f>IF('Support - Unit List'!A903="","",'Support - Unit List'!A903&amp;'Support - Unit List'!B903&amp;'Support - Unit List'!C903&amp;" - "&amp;PROPER('Support - Unit List'!D903))</f>
        <v>3443470 - Northwestern School Corporation</v>
      </c>
    </row>
    <row r="904" spans="8:10" x14ac:dyDescent="0.35">
      <c r="H904" s="3" t="str">
        <f t="shared" si="24"/>
        <v/>
      </c>
      <c r="I904" s="3" t="str">
        <f>IF(H904="","",COUNTIF($H$2:H904,H904))</f>
        <v/>
      </c>
      <c r="J904" s="4" t="str">
        <f>IF('Support - Unit List'!A904="","",'Support - Unit List'!A904&amp;'Support - Unit List'!B904&amp;'Support - Unit List'!C904&amp;" - "&amp;PROPER('Support - Unit List'!D904))</f>
        <v>3443480 - Eastern Howard Community School Corporation</v>
      </c>
    </row>
    <row r="905" spans="8:10" x14ac:dyDescent="0.35">
      <c r="H905" s="3" t="str">
        <f t="shared" si="24"/>
        <v/>
      </c>
      <c r="I905" s="3" t="str">
        <f>IF(H905="","",COUNTIF($H$2:H905,H905))</f>
        <v/>
      </c>
      <c r="J905" s="4" t="str">
        <f>IF('Support - Unit List'!A905="","",'Support - Unit List'!A905&amp;'Support - Unit List'!B905&amp;'Support - Unit List'!C905&amp;" - "&amp;PROPER('Support - Unit List'!D905))</f>
        <v>3443490 - Western School Corporation</v>
      </c>
    </row>
    <row r="906" spans="8:10" x14ac:dyDescent="0.35">
      <c r="H906" s="3" t="str">
        <f t="shared" si="24"/>
        <v/>
      </c>
      <c r="I906" s="3" t="str">
        <f>IF(H906="","",COUNTIF($H$2:H906,H906))</f>
        <v/>
      </c>
      <c r="J906" s="4" t="str">
        <f>IF('Support - Unit List'!A906="","",'Support - Unit List'!A906&amp;'Support - Unit List'!B906&amp;'Support - Unit List'!C906&amp;" - "&amp;PROPER('Support - Unit List'!D906))</f>
        <v>3443500 - Kokomo School Corporation</v>
      </c>
    </row>
    <row r="907" spans="8:10" x14ac:dyDescent="0.35">
      <c r="H907" s="3" t="str">
        <f t="shared" si="24"/>
        <v/>
      </c>
      <c r="I907" s="3" t="str">
        <f>IF(H907="","",COUNTIF($H$2:H907,H907))</f>
        <v/>
      </c>
      <c r="J907" s="4" t="str">
        <f>IF('Support - Unit List'!A907="","",'Support - Unit List'!A907&amp;'Support - Unit List'!B907&amp;'Support - Unit List'!C907&amp;" - "&amp;PROPER('Support - Unit List'!D907))</f>
        <v>3450094 - Greentown Public Library</v>
      </c>
    </row>
    <row r="908" spans="8:10" x14ac:dyDescent="0.35">
      <c r="H908" s="3" t="str">
        <f t="shared" si="24"/>
        <v/>
      </c>
      <c r="I908" s="3" t="str">
        <f>IF(H908="","",COUNTIF($H$2:H908,H908))</f>
        <v/>
      </c>
      <c r="J908" s="4" t="str">
        <f>IF('Support - Unit List'!A908="","",'Support - Unit List'!A908&amp;'Support - Unit List'!B908&amp;'Support - Unit List'!C908&amp;" - "&amp;PROPER('Support - Unit List'!D908))</f>
        <v>3450282 - Kokomo-Howard County Public Library</v>
      </c>
    </row>
    <row r="909" spans="8:10" x14ac:dyDescent="0.35">
      <c r="H909" s="3" t="str">
        <f t="shared" si="24"/>
        <v/>
      </c>
      <c r="I909" s="3" t="str">
        <f>IF(H909="","",COUNTIF($H$2:H909,H909))</f>
        <v/>
      </c>
      <c r="J909" s="4" t="str">
        <f>IF('Support - Unit List'!A909="","",'Support - Unit List'!A909&amp;'Support - Unit List'!B909&amp;'Support - Unit List'!C909&amp;" - "&amp;PROPER('Support - Unit List'!D909))</f>
        <v>3461027 - Howard County Solid Waste Management</v>
      </c>
    </row>
    <row r="910" spans="8:10" x14ac:dyDescent="0.35">
      <c r="H910" s="3" t="str">
        <f t="shared" si="24"/>
        <v/>
      </c>
      <c r="I910" s="3" t="str">
        <f>IF(H910="","",COUNTIF($H$2:H910,H910))</f>
        <v/>
      </c>
      <c r="J910" s="4" t="str">
        <f>IF('Support - Unit List'!A910="","",'Support - Unit List'!A910&amp;'Support - Unit List'!B910&amp;'Support - Unit List'!C910&amp;" - "&amp;PROPER('Support - Unit List'!D910))</f>
        <v>3510000 - Huntington County</v>
      </c>
    </row>
    <row r="911" spans="8:10" x14ac:dyDescent="0.35">
      <c r="H911" s="3" t="str">
        <f t="shared" si="24"/>
        <v/>
      </c>
      <c r="I911" s="3" t="str">
        <f>IF(H911="","",COUNTIF($H$2:H911,H911))</f>
        <v/>
      </c>
      <c r="J911" s="4" t="str">
        <f>IF('Support - Unit List'!A911="","",'Support - Unit List'!A911&amp;'Support - Unit List'!B911&amp;'Support - Unit List'!C911&amp;" - "&amp;PROPER('Support - Unit List'!D911))</f>
        <v>3520001 - Clear Creek Township</v>
      </c>
    </row>
    <row r="912" spans="8:10" x14ac:dyDescent="0.35">
      <c r="H912" s="3" t="str">
        <f t="shared" si="24"/>
        <v/>
      </c>
      <c r="I912" s="3" t="str">
        <f>IF(H912="","",COUNTIF($H$2:H912,H912))</f>
        <v/>
      </c>
      <c r="J912" s="4" t="str">
        <f>IF('Support - Unit List'!A912="","",'Support - Unit List'!A912&amp;'Support - Unit List'!B912&amp;'Support - Unit List'!C912&amp;" - "&amp;PROPER('Support - Unit List'!D912))</f>
        <v>3520002 - Dallas Township</v>
      </c>
    </row>
    <row r="913" spans="8:10" x14ac:dyDescent="0.35">
      <c r="H913" s="3" t="str">
        <f t="shared" si="24"/>
        <v/>
      </c>
      <c r="I913" s="3" t="str">
        <f>IF(H913="","",COUNTIF($H$2:H913,H913))</f>
        <v/>
      </c>
      <c r="J913" s="4" t="str">
        <f>IF('Support - Unit List'!A913="","",'Support - Unit List'!A913&amp;'Support - Unit List'!B913&amp;'Support - Unit List'!C913&amp;" - "&amp;PROPER('Support - Unit List'!D913))</f>
        <v>3520003 - Huntington Township</v>
      </c>
    </row>
    <row r="914" spans="8:10" x14ac:dyDescent="0.35">
      <c r="H914" s="3" t="str">
        <f t="shared" si="24"/>
        <v/>
      </c>
      <c r="I914" s="3" t="str">
        <f>IF(H914="","",COUNTIF($H$2:H914,H914))</f>
        <v/>
      </c>
      <c r="J914" s="4" t="str">
        <f>IF('Support - Unit List'!A914="","",'Support - Unit List'!A914&amp;'Support - Unit List'!B914&amp;'Support - Unit List'!C914&amp;" - "&amp;PROPER('Support - Unit List'!D914))</f>
        <v>3520004 - Jackson Township</v>
      </c>
    </row>
    <row r="915" spans="8:10" x14ac:dyDescent="0.35">
      <c r="H915" s="3" t="str">
        <f t="shared" si="24"/>
        <v/>
      </c>
      <c r="I915" s="3" t="str">
        <f>IF(H915="","",COUNTIF($H$2:H915,H915))</f>
        <v/>
      </c>
      <c r="J915" s="4" t="str">
        <f>IF('Support - Unit List'!A915="","",'Support - Unit List'!A915&amp;'Support - Unit List'!B915&amp;'Support - Unit List'!C915&amp;" - "&amp;PROPER('Support - Unit List'!D915))</f>
        <v>3520005 - Jefferson Township</v>
      </c>
    </row>
    <row r="916" spans="8:10" x14ac:dyDescent="0.35">
      <c r="H916" s="3" t="str">
        <f t="shared" si="24"/>
        <v/>
      </c>
      <c r="I916" s="3" t="str">
        <f>IF(H916="","",COUNTIF($H$2:H916,H916))</f>
        <v/>
      </c>
      <c r="J916" s="4" t="str">
        <f>IF('Support - Unit List'!A916="","",'Support - Unit List'!A916&amp;'Support - Unit List'!B916&amp;'Support - Unit List'!C916&amp;" - "&amp;PROPER('Support - Unit List'!D916))</f>
        <v>3520006 - Lancaster Township</v>
      </c>
    </row>
    <row r="917" spans="8:10" x14ac:dyDescent="0.35">
      <c r="H917" s="3" t="str">
        <f t="shared" si="24"/>
        <v/>
      </c>
      <c r="I917" s="3" t="str">
        <f>IF(H917="","",COUNTIF($H$2:H917,H917))</f>
        <v/>
      </c>
      <c r="J917" s="4" t="str">
        <f>IF('Support - Unit List'!A917="","",'Support - Unit List'!A917&amp;'Support - Unit List'!B917&amp;'Support - Unit List'!C917&amp;" - "&amp;PROPER('Support - Unit List'!D917))</f>
        <v>3520007 - Polk Township</v>
      </c>
    </row>
    <row r="918" spans="8:10" x14ac:dyDescent="0.35">
      <c r="H918" s="3" t="str">
        <f t="shared" si="24"/>
        <v/>
      </c>
      <c r="I918" s="3" t="str">
        <f>IF(H918="","",COUNTIF($H$2:H918,H918))</f>
        <v/>
      </c>
      <c r="J918" s="4" t="str">
        <f>IF('Support - Unit List'!A918="","",'Support - Unit List'!A918&amp;'Support - Unit List'!B918&amp;'Support - Unit List'!C918&amp;" - "&amp;PROPER('Support - Unit List'!D918))</f>
        <v>3520008 - Rock Creek Township</v>
      </c>
    </row>
    <row r="919" spans="8:10" x14ac:dyDescent="0.35">
      <c r="H919" s="3" t="str">
        <f t="shared" si="24"/>
        <v/>
      </c>
      <c r="I919" s="3" t="str">
        <f>IF(H919="","",COUNTIF($H$2:H919,H919))</f>
        <v/>
      </c>
      <c r="J919" s="4" t="str">
        <f>IF('Support - Unit List'!A919="","",'Support - Unit List'!A919&amp;'Support - Unit List'!B919&amp;'Support - Unit List'!C919&amp;" - "&amp;PROPER('Support - Unit List'!D919))</f>
        <v>3520009 - Salamonie Township</v>
      </c>
    </row>
    <row r="920" spans="8:10" x14ac:dyDescent="0.35">
      <c r="H920" s="3" t="str">
        <f t="shared" si="24"/>
        <v/>
      </c>
      <c r="I920" s="3" t="str">
        <f>IF(H920="","",COUNTIF($H$2:H920,H920))</f>
        <v/>
      </c>
      <c r="J920" s="4" t="str">
        <f>IF('Support - Unit List'!A920="","",'Support - Unit List'!A920&amp;'Support - Unit List'!B920&amp;'Support - Unit List'!C920&amp;" - "&amp;PROPER('Support - Unit List'!D920))</f>
        <v>3520010 - Union Township</v>
      </c>
    </row>
    <row r="921" spans="8:10" x14ac:dyDescent="0.35">
      <c r="H921" s="3" t="str">
        <f t="shared" si="24"/>
        <v/>
      </c>
      <c r="I921" s="3" t="str">
        <f>IF(H921="","",COUNTIF($H$2:H921,H921))</f>
        <v/>
      </c>
      <c r="J921" s="4" t="str">
        <f>IF('Support - Unit List'!A921="","",'Support - Unit List'!A921&amp;'Support - Unit List'!B921&amp;'Support - Unit List'!C921&amp;" - "&amp;PROPER('Support - Unit List'!D921))</f>
        <v>3520011 - Warren Township</v>
      </c>
    </row>
    <row r="922" spans="8:10" x14ac:dyDescent="0.35">
      <c r="H922" s="3" t="str">
        <f t="shared" si="24"/>
        <v/>
      </c>
      <c r="I922" s="3" t="str">
        <f>IF(H922="","",COUNTIF($H$2:H922,H922))</f>
        <v/>
      </c>
      <c r="J922" s="4" t="str">
        <f>IF('Support - Unit List'!A922="","",'Support - Unit List'!A922&amp;'Support - Unit List'!B922&amp;'Support - Unit List'!C922&amp;" - "&amp;PROPER('Support - Unit List'!D922))</f>
        <v>3520012 - Wayne Township</v>
      </c>
    </row>
    <row r="923" spans="8:10" x14ac:dyDescent="0.35">
      <c r="H923" s="3" t="str">
        <f t="shared" si="24"/>
        <v/>
      </c>
      <c r="I923" s="3" t="str">
        <f>IF(H923="","",COUNTIF($H$2:H923,H923))</f>
        <v/>
      </c>
      <c r="J923" s="4" t="str">
        <f>IF('Support - Unit List'!A923="","",'Support - Unit List'!A923&amp;'Support - Unit List'!B923&amp;'Support - Unit List'!C923&amp;" - "&amp;PROPER('Support - Unit List'!D923))</f>
        <v>3530307 - Huntington Civil City</v>
      </c>
    </row>
    <row r="924" spans="8:10" x14ac:dyDescent="0.35">
      <c r="H924" s="3" t="str">
        <f t="shared" si="24"/>
        <v/>
      </c>
      <c r="I924" s="3" t="str">
        <f>IF(H924="","",COUNTIF($H$2:H924,H924))</f>
        <v/>
      </c>
      <c r="J924" s="4" t="str">
        <f>IF('Support - Unit List'!A924="","",'Support - Unit List'!A924&amp;'Support - Unit List'!B924&amp;'Support - Unit List'!C924&amp;" - "&amp;PROPER('Support - Unit List'!D924))</f>
        <v>3530683 - Andrews Civil Town</v>
      </c>
    </row>
    <row r="925" spans="8:10" x14ac:dyDescent="0.35">
      <c r="H925" s="3" t="str">
        <f t="shared" si="24"/>
        <v/>
      </c>
      <c r="I925" s="3" t="str">
        <f>IF(H925="","",COUNTIF($H$2:H925,H925))</f>
        <v/>
      </c>
      <c r="J925" s="4" t="str">
        <f>IF('Support - Unit List'!A925="","",'Support - Unit List'!A925&amp;'Support - Unit List'!B925&amp;'Support - Unit List'!C925&amp;" - "&amp;PROPER('Support - Unit List'!D925))</f>
        <v>3530685 - Mount Etna Civil Town</v>
      </c>
    </row>
    <row r="926" spans="8:10" x14ac:dyDescent="0.35">
      <c r="H926" s="3" t="str">
        <f t="shared" si="24"/>
        <v/>
      </c>
      <c r="I926" s="3" t="str">
        <f>IF(H926="","",COUNTIF($H$2:H926,H926))</f>
        <v/>
      </c>
      <c r="J926" s="4" t="str">
        <f>IF('Support - Unit List'!A926="","",'Support - Unit List'!A926&amp;'Support - Unit List'!B926&amp;'Support - Unit List'!C926&amp;" - "&amp;PROPER('Support - Unit List'!D926))</f>
        <v>3530686 - Roanoke Civil Town</v>
      </c>
    </row>
    <row r="927" spans="8:10" x14ac:dyDescent="0.35">
      <c r="H927" s="3" t="str">
        <f t="shared" si="24"/>
        <v/>
      </c>
      <c r="I927" s="3" t="str">
        <f>IF(H927="","",COUNTIF($H$2:H927,H927))</f>
        <v/>
      </c>
      <c r="J927" s="4" t="str">
        <f>IF('Support - Unit List'!A927="","",'Support - Unit List'!A927&amp;'Support - Unit List'!B927&amp;'Support - Unit List'!C927&amp;" - "&amp;PROPER('Support - Unit List'!D927))</f>
        <v>3530687 - Warren Civil Town</v>
      </c>
    </row>
    <row r="928" spans="8:10" x14ac:dyDescent="0.35">
      <c r="H928" s="3" t="str">
        <f t="shared" si="24"/>
        <v/>
      </c>
      <c r="I928" s="3" t="str">
        <f>IF(H928="","",COUNTIF($H$2:H928,H928))</f>
        <v/>
      </c>
      <c r="J928" s="4" t="str">
        <f>IF('Support - Unit List'!A928="","",'Support - Unit List'!A928&amp;'Support - Unit List'!B928&amp;'Support - Unit List'!C928&amp;" - "&amp;PROPER('Support - Unit List'!D928))</f>
        <v>3543625 - Huntington County Community School Corporation</v>
      </c>
    </row>
    <row r="929" spans="8:10" x14ac:dyDescent="0.35">
      <c r="H929" s="3" t="str">
        <f t="shared" si="24"/>
        <v/>
      </c>
      <c r="I929" s="3" t="str">
        <f>IF(H929="","",COUNTIF($H$2:H929,H929))</f>
        <v/>
      </c>
      <c r="J929" s="4" t="str">
        <f>IF('Support - Unit List'!A929="","",'Support - Unit List'!A929&amp;'Support - Unit List'!B929&amp;'Support - Unit List'!C929&amp;" - "&amp;PROPER('Support - Unit List'!D929))</f>
        <v>3550096 - Andrews Public Library</v>
      </c>
    </row>
    <row r="930" spans="8:10" x14ac:dyDescent="0.35">
      <c r="H930" s="3" t="str">
        <f t="shared" si="24"/>
        <v/>
      </c>
      <c r="I930" s="3" t="str">
        <f>IF(H930="","",COUNTIF($H$2:H930,H930))</f>
        <v/>
      </c>
      <c r="J930" s="4" t="str">
        <f>IF('Support - Unit List'!A930="","",'Support - Unit List'!A930&amp;'Support - Unit List'!B930&amp;'Support - Unit List'!C930&amp;" - "&amp;PROPER('Support - Unit List'!D930))</f>
        <v>3550098 - Roanoke Public Library</v>
      </c>
    </row>
    <row r="931" spans="8:10" x14ac:dyDescent="0.35">
      <c r="H931" s="3" t="str">
        <f t="shared" si="24"/>
        <v/>
      </c>
      <c r="I931" s="3" t="str">
        <f>IF(H931="","",COUNTIF($H$2:H931,H931))</f>
        <v/>
      </c>
      <c r="J931" s="4" t="str">
        <f>IF('Support - Unit List'!A931="","",'Support - Unit List'!A931&amp;'Support - Unit List'!B931&amp;'Support - Unit List'!C931&amp;" - "&amp;PROPER('Support - Unit List'!D931))</f>
        <v>3550099 - Warren Public Library</v>
      </c>
    </row>
    <row r="932" spans="8:10" x14ac:dyDescent="0.35">
      <c r="H932" s="3" t="str">
        <f t="shared" si="24"/>
        <v/>
      </c>
      <c r="I932" s="3" t="str">
        <f>IF(H932="","",COUNTIF($H$2:H932,H932))</f>
        <v/>
      </c>
      <c r="J932" s="4" t="str">
        <f>IF('Support - Unit List'!A932="","",'Support - Unit List'!A932&amp;'Support - Unit List'!B932&amp;'Support - Unit List'!C932&amp;" - "&amp;PROPER('Support - Unit List'!D932))</f>
        <v>3550302 - Huntington Library</v>
      </c>
    </row>
    <row r="933" spans="8:10" x14ac:dyDescent="0.35">
      <c r="H933" s="3" t="str">
        <f t="shared" si="24"/>
        <v/>
      </c>
      <c r="I933" s="3" t="str">
        <f>IF(H933="","",COUNTIF($H$2:H933,H933))</f>
        <v/>
      </c>
      <c r="J933" s="4" t="str">
        <f>IF('Support - Unit List'!A933="","",'Support - Unit List'!A933&amp;'Support - Unit List'!B933&amp;'Support - Unit List'!C933&amp;" - "&amp;PROPER('Support - Unit List'!D933))</f>
        <v>3561055 - Huntington County Solid Waste Management</v>
      </c>
    </row>
    <row r="934" spans="8:10" x14ac:dyDescent="0.35">
      <c r="H934" s="3" t="str">
        <f t="shared" si="24"/>
        <v/>
      </c>
      <c r="I934" s="3" t="str">
        <f>IF(H934="","",COUNTIF($H$2:H934,H934))</f>
        <v/>
      </c>
      <c r="J934" s="4" t="str">
        <f>IF('Support - Unit List'!A934="","",'Support - Unit List'!A934&amp;'Support - Unit List'!B934&amp;'Support - Unit List'!C934&amp;" - "&amp;PROPER('Support - Unit List'!D934))</f>
        <v>3610000 - Jackson County</v>
      </c>
    </row>
    <row r="935" spans="8:10" x14ac:dyDescent="0.35">
      <c r="H935" s="3" t="str">
        <f t="shared" si="24"/>
        <v/>
      </c>
      <c r="I935" s="3" t="str">
        <f>IF(H935="","",COUNTIF($H$2:H935,H935))</f>
        <v/>
      </c>
      <c r="J935" s="4" t="str">
        <f>IF('Support - Unit List'!A935="","",'Support - Unit List'!A935&amp;'Support - Unit List'!B935&amp;'Support - Unit List'!C935&amp;" - "&amp;PROPER('Support - Unit List'!D935))</f>
        <v>3620001 - Brownstown Township</v>
      </c>
    </row>
    <row r="936" spans="8:10" x14ac:dyDescent="0.35">
      <c r="H936" s="3" t="str">
        <f t="shared" si="24"/>
        <v/>
      </c>
      <c r="I936" s="3" t="str">
        <f>IF(H936="","",COUNTIF($H$2:H936,H936))</f>
        <v/>
      </c>
      <c r="J936" s="4" t="str">
        <f>IF('Support - Unit List'!A936="","",'Support - Unit List'!A936&amp;'Support - Unit List'!B936&amp;'Support - Unit List'!C936&amp;" - "&amp;PROPER('Support - Unit List'!D936))</f>
        <v>3620002 - Carr Township</v>
      </c>
    </row>
    <row r="937" spans="8:10" x14ac:dyDescent="0.35">
      <c r="H937" s="3" t="str">
        <f t="shared" si="24"/>
        <v/>
      </c>
      <c r="I937" s="3" t="str">
        <f>IF(H937="","",COUNTIF($H$2:H937,H937))</f>
        <v/>
      </c>
      <c r="J937" s="4" t="str">
        <f>IF('Support - Unit List'!A937="","",'Support - Unit List'!A937&amp;'Support - Unit List'!B937&amp;'Support - Unit List'!C937&amp;" - "&amp;PROPER('Support - Unit List'!D937))</f>
        <v>3620003 - Driftwood Township</v>
      </c>
    </row>
    <row r="938" spans="8:10" x14ac:dyDescent="0.35">
      <c r="H938" s="3" t="str">
        <f t="shared" si="24"/>
        <v/>
      </c>
      <c r="I938" s="3" t="str">
        <f>IF(H938="","",COUNTIF($H$2:H938,H938))</f>
        <v/>
      </c>
      <c r="J938" s="4" t="str">
        <f>IF('Support - Unit List'!A938="","",'Support - Unit List'!A938&amp;'Support - Unit List'!B938&amp;'Support - Unit List'!C938&amp;" - "&amp;PROPER('Support - Unit List'!D938))</f>
        <v>3620004 - Grassy Fork Township</v>
      </c>
    </row>
    <row r="939" spans="8:10" x14ac:dyDescent="0.35">
      <c r="H939" s="3" t="str">
        <f t="shared" si="24"/>
        <v/>
      </c>
      <c r="I939" s="3" t="str">
        <f>IF(H939="","",COUNTIF($H$2:H939,H939))</f>
        <v/>
      </c>
      <c r="J939" s="4" t="str">
        <f>IF('Support - Unit List'!A939="","",'Support - Unit List'!A939&amp;'Support - Unit List'!B939&amp;'Support - Unit List'!C939&amp;" - "&amp;PROPER('Support - Unit List'!D939))</f>
        <v>3620005 - Hamilton Township</v>
      </c>
    </row>
    <row r="940" spans="8:10" x14ac:dyDescent="0.35">
      <c r="H940" s="3" t="str">
        <f t="shared" si="24"/>
        <v/>
      </c>
      <c r="I940" s="3" t="str">
        <f>IF(H940="","",COUNTIF($H$2:H940,H940))</f>
        <v/>
      </c>
      <c r="J940" s="4" t="str">
        <f>IF('Support - Unit List'!A940="","",'Support - Unit List'!A940&amp;'Support - Unit List'!B940&amp;'Support - Unit List'!C940&amp;" - "&amp;PROPER('Support - Unit List'!D940))</f>
        <v>3620006 - Jackson Township</v>
      </c>
    </row>
    <row r="941" spans="8:10" x14ac:dyDescent="0.35">
      <c r="H941" s="3" t="str">
        <f t="shared" si="24"/>
        <v/>
      </c>
      <c r="I941" s="3" t="str">
        <f>IF(H941="","",COUNTIF($H$2:H941,H941))</f>
        <v/>
      </c>
      <c r="J941" s="4" t="str">
        <f>IF('Support - Unit List'!A941="","",'Support - Unit List'!A941&amp;'Support - Unit List'!B941&amp;'Support - Unit List'!C941&amp;" - "&amp;PROPER('Support - Unit List'!D941))</f>
        <v>3620007 - Owen Township</v>
      </c>
    </row>
    <row r="942" spans="8:10" x14ac:dyDescent="0.35">
      <c r="H942" s="3" t="str">
        <f t="shared" si="24"/>
        <v/>
      </c>
      <c r="I942" s="3" t="str">
        <f>IF(H942="","",COUNTIF($H$2:H942,H942))</f>
        <v/>
      </c>
      <c r="J942" s="4" t="str">
        <f>IF('Support - Unit List'!A942="","",'Support - Unit List'!A942&amp;'Support - Unit List'!B942&amp;'Support - Unit List'!C942&amp;" - "&amp;PROPER('Support - Unit List'!D942))</f>
        <v>3620008 - Pershing Township</v>
      </c>
    </row>
    <row r="943" spans="8:10" x14ac:dyDescent="0.35">
      <c r="H943" s="3" t="str">
        <f t="shared" si="24"/>
        <v/>
      </c>
      <c r="I943" s="3" t="str">
        <f>IF(H943="","",COUNTIF($H$2:H943,H943))</f>
        <v/>
      </c>
      <c r="J943" s="4" t="str">
        <f>IF('Support - Unit List'!A943="","",'Support - Unit List'!A943&amp;'Support - Unit List'!B943&amp;'Support - Unit List'!C943&amp;" - "&amp;PROPER('Support - Unit List'!D943))</f>
        <v>3620009 - Redding Township</v>
      </c>
    </row>
    <row r="944" spans="8:10" x14ac:dyDescent="0.35">
      <c r="H944" s="3" t="str">
        <f t="shared" si="24"/>
        <v/>
      </c>
      <c r="I944" s="3" t="str">
        <f>IF(H944="","",COUNTIF($H$2:H944,H944))</f>
        <v/>
      </c>
      <c r="J944" s="4" t="str">
        <f>IF('Support - Unit List'!A944="","",'Support - Unit List'!A944&amp;'Support - Unit List'!B944&amp;'Support - Unit List'!C944&amp;" - "&amp;PROPER('Support - Unit List'!D944))</f>
        <v>3620010 - Salt Creek Township</v>
      </c>
    </row>
    <row r="945" spans="8:10" x14ac:dyDescent="0.35">
      <c r="H945" s="3" t="str">
        <f t="shared" si="24"/>
        <v/>
      </c>
      <c r="I945" s="3" t="str">
        <f>IF(H945="","",COUNTIF($H$2:H945,H945))</f>
        <v/>
      </c>
      <c r="J945" s="4" t="str">
        <f>IF('Support - Unit List'!A945="","",'Support - Unit List'!A945&amp;'Support - Unit List'!B945&amp;'Support - Unit List'!C945&amp;" - "&amp;PROPER('Support - Unit List'!D945))</f>
        <v>3620011 - Vernon Township</v>
      </c>
    </row>
    <row r="946" spans="8:10" x14ac:dyDescent="0.35">
      <c r="H946" s="3" t="str">
        <f t="shared" si="24"/>
        <v/>
      </c>
      <c r="I946" s="3" t="str">
        <f>IF(H946="","",COUNTIF($H$2:H946,H946))</f>
        <v/>
      </c>
      <c r="J946" s="4" t="str">
        <f>IF('Support - Unit List'!A946="","",'Support - Unit List'!A946&amp;'Support - Unit List'!B946&amp;'Support - Unit List'!C946&amp;" - "&amp;PROPER('Support - Unit List'!D946))</f>
        <v>3620012 - Washington Township</v>
      </c>
    </row>
    <row r="947" spans="8:10" x14ac:dyDescent="0.35">
      <c r="H947" s="3" t="str">
        <f t="shared" si="24"/>
        <v/>
      </c>
      <c r="I947" s="3" t="str">
        <f>IF(H947="","",COUNTIF($H$2:H947,H947))</f>
        <v/>
      </c>
      <c r="J947" s="4" t="str">
        <f>IF('Support - Unit List'!A947="","",'Support - Unit List'!A947&amp;'Support - Unit List'!B947&amp;'Support - Unit List'!C947&amp;" - "&amp;PROPER('Support - Unit List'!D947))</f>
        <v>3630314 - Seymour Civil City</v>
      </c>
    </row>
    <row r="948" spans="8:10" x14ac:dyDescent="0.35">
      <c r="H948" s="3" t="str">
        <f t="shared" si="24"/>
        <v/>
      </c>
      <c r="I948" s="3" t="str">
        <f>IF(H948="","",COUNTIF($H$2:H948,H948))</f>
        <v/>
      </c>
      <c r="J948" s="4" t="str">
        <f>IF('Support - Unit List'!A948="","",'Support - Unit List'!A948&amp;'Support - Unit List'!B948&amp;'Support - Unit List'!C948&amp;" - "&amp;PROPER('Support - Unit List'!D948))</f>
        <v>3630688 - Brownstown Civil Town</v>
      </c>
    </row>
    <row r="949" spans="8:10" x14ac:dyDescent="0.35">
      <c r="H949" s="3" t="str">
        <f t="shared" si="24"/>
        <v/>
      </c>
      <c r="I949" s="3" t="str">
        <f>IF(H949="","",COUNTIF($H$2:H949,H949))</f>
        <v/>
      </c>
      <c r="J949" s="4" t="str">
        <f>IF('Support - Unit List'!A949="","",'Support - Unit List'!A949&amp;'Support - Unit List'!B949&amp;'Support - Unit List'!C949&amp;" - "&amp;PROPER('Support - Unit List'!D949))</f>
        <v>3630689 - Crothersville Civil Town</v>
      </c>
    </row>
    <row r="950" spans="8:10" x14ac:dyDescent="0.35">
      <c r="H950" s="3" t="str">
        <f t="shared" si="24"/>
        <v/>
      </c>
      <c r="I950" s="3" t="str">
        <f>IF(H950="","",COUNTIF($H$2:H950,H950))</f>
        <v/>
      </c>
      <c r="J950" s="4" t="str">
        <f>IF('Support - Unit List'!A950="","",'Support - Unit List'!A950&amp;'Support - Unit List'!B950&amp;'Support - Unit List'!C950&amp;" - "&amp;PROPER('Support - Unit List'!D950))</f>
        <v>3630690 - Medora Civil Town</v>
      </c>
    </row>
    <row r="951" spans="8:10" x14ac:dyDescent="0.35">
      <c r="H951" s="3" t="str">
        <f t="shared" si="24"/>
        <v/>
      </c>
      <c r="I951" s="3" t="str">
        <f>IF(H951="","",COUNTIF($H$2:H951,H951))</f>
        <v/>
      </c>
      <c r="J951" s="4" t="str">
        <f>IF('Support - Unit List'!A951="","",'Support - Unit List'!A951&amp;'Support - Unit List'!B951&amp;'Support - Unit List'!C951&amp;" - "&amp;PROPER('Support - Unit List'!D951))</f>
        <v>3643640 - Medora Community School Corporation</v>
      </c>
    </row>
    <row r="952" spans="8:10" x14ac:dyDescent="0.35">
      <c r="H952" s="3" t="str">
        <f t="shared" si="24"/>
        <v/>
      </c>
      <c r="I952" s="3" t="str">
        <f>IF(H952="","",COUNTIF($H$2:H952,H952))</f>
        <v/>
      </c>
      <c r="J952" s="4" t="str">
        <f>IF('Support - Unit List'!A952="","",'Support - Unit List'!A952&amp;'Support - Unit List'!B952&amp;'Support - Unit List'!C952&amp;" - "&amp;PROPER('Support - Unit List'!D952))</f>
        <v>3643675 - Seymour Community School Corporation</v>
      </c>
    </row>
    <row r="953" spans="8:10" x14ac:dyDescent="0.35">
      <c r="H953" s="3" t="str">
        <f t="shared" si="24"/>
        <v/>
      </c>
      <c r="I953" s="3" t="str">
        <f>IF(H953="","",COUNTIF($H$2:H953,H953))</f>
        <v/>
      </c>
      <c r="J953" s="4" t="str">
        <f>IF('Support - Unit List'!A953="","",'Support - Unit List'!A953&amp;'Support - Unit List'!B953&amp;'Support - Unit List'!C953&amp;" - "&amp;PROPER('Support - Unit List'!D953))</f>
        <v>3643695 - Brownstown Central Community School Corporation</v>
      </c>
    </row>
    <row r="954" spans="8:10" x14ac:dyDescent="0.35">
      <c r="H954" s="3" t="str">
        <f t="shared" si="24"/>
        <v/>
      </c>
      <c r="I954" s="3" t="str">
        <f>IF(H954="","",COUNTIF($H$2:H954,H954))</f>
        <v/>
      </c>
      <c r="J954" s="4" t="str">
        <f>IF('Support - Unit List'!A954="","",'Support - Unit List'!A954&amp;'Support - Unit List'!B954&amp;'Support - Unit List'!C954&amp;" - "&amp;PROPER('Support - Unit List'!D954))</f>
        <v>3643710 - Crothersville Community School Corporation</v>
      </c>
    </row>
    <row r="955" spans="8:10" x14ac:dyDescent="0.35">
      <c r="H955" s="3" t="str">
        <f t="shared" si="24"/>
        <v/>
      </c>
      <c r="I955" s="3" t="str">
        <f>IF(H955="","",COUNTIF($H$2:H955,H955))</f>
        <v/>
      </c>
      <c r="J955" s="4" t="str">
        <f>IF('Support - Unit List'!A955="","",'Support - Unit List'!A955&amp;'Support - Unit List'!B955&amp;'Support - Unit List'!C955&amp;" - "&amp;PROPER('Support - Unit List'!D955))</f>
        <v>3650100 - Brownstown Public Library</v>
      </c>
    </row>
    <row r="956" spans="8:10" x14ac:dyDescent="0.35">
      <c r="H956" s="3" t="str">
        <f t="shared" si="24"/>
        <v/>
      </c>
      <c r="I956" s="3" t="str">
        <f>IF(H956="","",COUNTIF($H$2:H956,H956))</f>
        <v/>
      </c>
      <c r="J956" s="4" t="str">
        <f>IF('Support - Unit List'!A956="","",'Support - Unit List'!A956&amp;'Support - Unit List'!B956&amp;'Support - Unit List'!C956&amp;" - "&amp;PROPER('Support - Unit List'!D956))</f>
        <v>3650289 - Jackson County Public Library</v>
      </c>
    </row>
    <row r="957" spans="8:10" x14ac:dyDescent="0.35">
      <c r="H957" s="3" t="str">
        <f t="shared" si="24"/>
        <v/>
      </c>
      <c r="I957" s="3" t="str">
        <f>IF(H957="","",COUNTIF($H$2:H957,H957))</f>
        <v/>
      </c>
      <c r="J957" s="4" t="str">
        <f>IF('Support - Unit List'!A957="","",'Support - Unit List'!A957&amp;'Support - Unit List'!B957&amp;'Support - Unit List'!C957&amp;" - "&amp;PROPER('Support - Unit List'!D957))</f>
        <v>3660339 - Vernon Township Fire Protection District</v>
      </c>
    </row>
    <row r="958" spans="8:10" x14ac:dyDescent="0.35">
      <c r="H958" s="3" t="str">
        <f t="shared" si="24"/>
        <v/>
      </c>
      <c r="I958" s="3" t="str">
        <f>IF(H958="","",COUNTIF($H$2:H958,H958))</f>
        <v/>
      </c>
      <c r="J958" s="4" t="str">
        <f>IF('Support - Unit List'!A958="","",'Support - Unit List'!A958&amp;'Support - Unit List'!B958&amp;'Support - Unit List'!C958&amp;" - "&amp;PROPER('Support - Unit List'!D958))</f>
        <v>3660940 - Seymour Airport Authority</v>
      </c>
    </row>
    <row r="959" spans="8:10" x14ac:dyDescent="0.35">
      <c r="H959" s="3" t="str">
        <f t="shared" si="24"/>
        <v/>
      </c>
      <c r="I959" s="3" t="str">
        <f>IF(H959="","",COUNTIF($H$2:H959,H959))</f>
        <v/>
      </c>
      <c r="J959" s="4" t="str">
        <f>IF('Support - Unit List'!A959="","",'Support - Unit List'!A959&amp;'Support - Unit List'!B959&amp;'Support - Unit List'!C959&amp;" - "&amp;PROPER('Support - Unit List'!D959))</f>
        <v>3661014 - Jackson County Solid Waste</v>
      </c>
    </row>
    <row r="960" spans="8:10" x14ac:dyDescent="0.35">
      <c r="H960" s="3" t="str">
        <f t="shared" si="24"/>
        <v/>
      </c>
      <c r="I960" s="3" t="str">
        <f>IF(H960="","",COUNTIF($H$2:H960,H960))</f>
        <v/>
      </c>
      <c r="J960" s="4" t="str">
        <f>IF('Support - Unit List'!A960="","",'Support - Unit List'!A960&amp;'Support - Unit List'!B960&amp;'Support - Unit List'!C960&amp;" - "&amp;PROPER('Support - Unit List'!D960))</f>
        <v>3661081 - Pershing Fire District</v>
      </c>
    </row>
    <row r="961" spans="8:10" x14ac:dyDescent="0.35">
      <c r="H961" s="3" t="str">
        <f t="shared" si="24"/>
        <v/>
      </c>
      <c r="I961" s="3" t="str">
        <f>IF(H961="","",COUNTIF($H$2:H961,H961))</f>
        <v/>
      </c>
      <c r="J961" s="4" t="str">
        <f>IF('Support - Unit List'!A961="","",'Support - Unit List'!A961&amp;'Support - Unit List'!B961&amp;'Support - Unit List'!C961&amp;" - "&amp;PROPER('Support - Unit List'!D961))</f>
        <v>3661083 - Driftwood Township Fire Protection District</v>
      </c>
    </row>
    <row r="962" spans="8:10" x14ac:dyDescent="0.35">
      <c r="H962" s="3" t="str">
        <f t="shared" si="24"/>
        <v/>
      </c>
      <c r="I962" s="3" t="str">
        <f>IF(H962="","",COUNTIF($H$2:H962,H962))</f>
        <v/>
      </c>
      <c r="J962" s="4" t="str">
        <f>IF('Support - Unit List'!A962="","",'Support - Unit List'!A962&amp;'Support - Unit List'!B962&amp;'Support - Unit List'!C962&amp;" - "&amp;PROPER('Support - Unit List'!D962))</f>
        <v>3661084 - Brownstown Fire Protection District</v>
      </c>
    </row>
    <row r="963" spans="8:10" x14ac:dyDescent="0.35">
      <c r="H963" s="3" t="str">
        <f t="shared" ref="H963:H1026" si="25">IF(LEFT(J963,2)=$B$3,"X","")</f>
        <v/>
      </c>
      <c r="I963" s="3" t="str">
        <f>IF(H963="","",COUNTIF($H$2:H963,H963))</f>
        <v/>
      </c>
      <c r="J963" s="4" t="str">
        <f>IF('Support - Unit List'!A963="","",'Support - Unit List'!A963&amp;'Support - Unit List'!B963&amp;'Support - Unit List'!C963&amp;" - "&amp;PROPER('Support - Unit List'!D963))</f>
        <v>3661085 - Grassy Fork Township Fire Protection District</v>
      </c>
    </row>
    <row r="964" spans="8:10" x14ac:dyDescent="0.35">
      <c r="H964" s="3" t="str">
        <f t="shared" si="25"/>
        <v/>
      </c>
      <c r="I964" s="3" t="str">
        <f>IF(H964="","",COUNTIF($H$2:H964,H964))</f>
        <v/>
      </c>
      <c r="J964" s="4" t="str">
        <f>IF('Support - Unit List'!A964="","",'Support - Unit List'!A964&amp;'Support - Unit List'!B964&amp;'Support - Unit List'!C964&amp;" - "&amp;PROPER('Support - Unit List'!D964))</f>
        <v>3661086 - Redding Township Fire Protection District</v>
      </c>
    </row>
    <row r="965" spans="8:10" x14ac:dyDescent="0.35">
      <c r="H965" s="3" t="str">
        <f t="shared" si="25"/>
        <v/>
      </c>
      <c r="I965" s="3" t="str">
        <f>IF(H965="","",COUNTIF($H$2:H965,H965))</f>
        <v/>
      </c>
      <c r="J965" s="4" t="str">
        <f>IF('Support - Unit List'!A965="","",'Support - Unit List'!A965&amp;'Support - Unit List'!B965&amp;'Support - Unit List'!C965&amp;" - "&amp;PROPER('Support - Unit List'!D965))</f>
        <v>3661087 - Owen Salt Creek Fire Protection District</v>
      </c>
    </row>
    <row r="966" spans="8:10" x14ac:dyDescent="0.35">
      <c r="H966" s="3" t="str">
        <f t="shared" si="25"/>
        <v/>
      </c>
      <c r="I966" s="3" t="str">
        <f>IF(H966="","",COUNTIF($H$2:H966,H966))</f>
        <v/>
      </c>
      <c r="J966" s="4" t="str">
        <f>IF('Support - Unit List'!A966="","",'Support - Unit List'!A966&amp;'Support - Unit List'!B966&amp;'Support - Unit List'!C966&amp;" - "&amp;PROPER('Support - Unit List'!D966))</f>
        <v>3661088 - Hamilton Township Fire Protection District</v>
      </c>
    </row>
    <row r="967" spans="8:10" x14ac:dyDescent="0.35">
      <c r="H967" s="3" t="str">
        <f t="shared" si="25"/>
        <v/>
      </c>
      <c r="I967" s="3" t="str">
        <f>IF(H967="","",COUNTIF($H$2:H967,H967))</f>
        <v/>
      </c>
      <c r="J967" s="4" t="str">
        <f>IF('Support - Unit List'!A967="","",'Support - Unit List'!A967&amp;'Support - Unit List'!B967&amp;'Support - Unit List'!C967&amp;" - "&amp;PROPER('Support - Unit List'!D967))</f>
        <v>3661089 - Jackson Washington Fire Protection District</v>
      </c>
    </row>
    <row r="968" spans="8:10" x14ac:dyDescent="0.35">
      <c r="H968" s="3" t="str">
        <f t="shared" si="25"/>
        <v/>
      </c>
      <c r="I968" s="3" t="str">
        <f>IF(H968="","",COUNTIF($H$2:H968,H968))</f>
        <v/>
      </c>
      <c r="J968" s="4" t="str">
        <f>IF('Support - Unit List'!A968="","",'Support - Unit List'!A968&amp;'Support - Unit List'!B968&amp;'Support - Unit List'!C968&amp;" - "&amp;PROPER('Support - Unit List'!D968))</f>
        <v>3710000 - Jasper County</v>
      </c>
    </row>
    <row r="969" spans="8:10" x14ac:dyDescent="0.35">
      <c r="H969" s="3" t="str">
        <f t="shared" si="25"/>
        <v/>
      </c>
      <c r="I969" s="3" t="str">
        <f>IF(H969="","",COUNTIF($H$2:H969,H969))</f>
        <v/>
      </c>
      <c r="J969" s="4" t="str">
        <f>IF('Support - Unit List'!A969="","",'Support - Unit List'!A969&amp;'Support - Unit List'!B969&amp;'Support - Unit List'!C969&amp;" - "&amp;PROPER('Support - Unit List'!D969))</f>
        <v>3720001 - Barkley Township</v>
      </c>
    </row>
    <row r="970" spans="8:10" x14ac:dyDescent="0.35">
      <c r="H970" s="3" t="str">
        <f t="shared" si="25"/>
        <v/>
      </c>
      <c r="I970" s="3" t="str">
        <f>IF(H970="","",COUNTIF($H$2:H970,H970))</f>
        <v/>
      </c>
      <c r="J970" s="4" t="str">
        <f>IF('Support - Unit List'!A970="","",'Support - Unit List'!A970&amp;'Support - Unit List'!B970&amp;'Support - Unit List'!C970&amp;" - "&amp;PROPER('Support - Unit List'!D970))</f>
        <v>3720002 - Carpenter Township</v>
      </c>
    </row>
    <row r="971" spans="8:10" x14ac:dyDescent="0.35">
      <c r="H971" s="3" t="str">
        <f t="shared" si="25"/>
        <v/>
      </c>
      <c r="I971" s="3" t="str">
        <f>IF(H971="","",COUNTIF($H$2:H971,H971))</f>
        <v/>
      </c>
      <c r="J971" s="4" t="str">
        <f>IF('Support - Unit List'!A971="","",'Support - Unit List'!A971&amp;'Support - Unit List'!B971&amp;'Support - Unit List'!C971&amp;" - "&amp;PROPER('Support - Unit List'!D971))</f>
        <v>3720003 - Gillam Township</v>
      </c>
    </row>
    <row r="972" spans="8:10" x14ac:dyDescent="0.35">
      <c r="H972" s="3" t="str">
        <f t="shared" si="25"/>
        <v/>
      </c>
      <c r="I972" s="3" t="str">
        <f>IF(H972="","",COUNTIF($H$2:H972,H972))</f>
        <v/>
      </c>
      <c r="J972" s="4" t="str">
        <f>IF('Support - Unit List'!A972="","",'Support - Unit List'!A972&amp;'Support - Unit List'!B972&amp;'Support - Unit List'!C972&amp;" - "&amp;PROPER('Support - Unit List'!D972))</f>
        <v>3720004 - Hanging Grove Township</v>
      </c>
    </row>
    <row r="973" spans="8:10" x14ac:dyDescent="0.35">
      <c r="H973" s="3" t="str">
        <f t="shared" si="25"/>
        <v/>
      </c>
      <c r="I973" s="3" t="str">
        <f>IF(H973="","",COUNTIF($H$2:H973,H973))</f>
        <v/>
      </c>
      <c r="J973" s="4" t="str">
        <f>IF('Support - Unit List'!A973="","",'Support - Unit List'!A973&amp;'Support - Unit List'!B973&amp;'Support - Unit List'!C973&amp;" - "&amp;PROPER('Support - Unit List'!D973))</f>
        <v>3720005 - Jordan Township</v>
      </c>
    </row>
    <row r="974" spans="8:10" x14ac:dyDescent="0.35">
      <c r="H974" s="3" t="str">
        <f t="shared" si="25"/>
        <v/>
      </c>
      <c r="I974" s="3" t="str">
        <f>IF(H974="","",COUNTIF($H$2:H974,H974))</f>
        <v/>
      </c>
      <c r="J974" s="4" t="str">
        <f>IF('Support - Unit List'!A974="","",'Support - Unit List'!A974&amp;'Support - Unit List'!B974&amp;'Support - Unit List'!C974&amp;" - "&amp;PROPER('Support - Unit List'!D974))</f>
        <v>3720006 - Kankakee Township</v>
      </c>
    </row>
    <row r="975" spans="8:10" x14ac:dyDescent="0.35">
      <c r="H975" s="3" t="str">
        <f t="shared" si="25"/>
        <v/>
      </c>
      <c r="I975" s="3" t="str">
        <f>IF(H975="","",COUNTIF($H$2:H975,H975))</f>
        <v/>
      </c>
      <c r="J975" s="4" t="str">
        <f>IF('Support - Unit List'!A975="","",'Support - Unit List'!A975&amp;'Support - Unit List'!B975&amp;'Support - Unit List'!C975&amp;" - "&amp;PROPER('Support - Unit List'!D975))</f>
        <v>3720007 - Keener Township</v>
      </c>
    </row>
    <row r="976" spans="8:10" x14ac:dyDescent="0.35">
      <c r="H976" s="3" t="str">
        <f t="shared" si="25"/>
        <v/>
      </c>
      <c r="I976" s="3" t="str">
        <f>IF(H976="","",COUNTIF($H$2:H976,H976))</f>
        <v/>
      </c>
      <c r="J976" s="4" t="str">
        <f>IF('Support - Unit List'!A976="","",'Support - Unit List'!A976&amp;'Support - Unit List'!B976&amp;'Support - Unit List'!C976&amp;" - "&amp;PROPER('Support - Unit List'!D976))</f>
        <v>3720008 - Marion Township</v>
      </c>
    </row>
    <row r="977" spans="8:10" x14ac:dyDescent="0.35">
      <c r="H977" s="3" t="str">
        <f t="shared" si="25"/>
        <v/>
      </c>
      <c r="I977" s="3" t="str">
        <f>IF(H977="","",COUNTIF($H$2:H977,H977))</f>
        <v/>
      </c>
      <c r="J977" s="4" t="str">
        <f>IF('Support - Unit List'!A977="","",'Support - Unit List'!A977&amp;'Support - Unit List'!B977&amp;'Support - Unit List'!C977&amp;" - "&amp;PROPER('Support - Unit List'!D977))</f>
        <v>3720009 - Milroy Township</v>
      </c>
    </row>
    <row r="978" spans="8:10" x14ac:dyDescent="0.35">
      <c r="H978" s="3" t="str">
        <f t="shared" si="25"/>
        <v/>
      </c>
      <c r="I978" s="3" t="str">
        <f>IF(H978="","",COUNTIF($H$2:H978,H978))</f>
        <v/>
      </c>
      <c r="J978" s="4" t="str">
        <f>IF('Support - Unit List'!A978="","",'Support - Unit List'!A978&amp;'Support - Unit List'!B978&amp;'Support - Unit List'!C978&amp;" - "&amp;PROPER('Support - Unit List'!D978))</f>
        <v>3720010 - Newton Township</v>
      </c>
    </row>
    <row r="979" spans="8:10" x14ac:dyDescent="0.35">
      <c r="H979" s="3" t="str">
        <f t="shared" si="25"/>
        <v/>
      </c>
      <c r="I979" s="3" t="str">
        <f>IF(H979="","",COUNTIF($H$2:H979,H979))</f>
        <v/>
      </c>
      <c r="J979" s="4" t="str">
        <f>IF('Support - Unit List'!A979="","",'Support - Unit List'!A979&amp;'Support - Unit List'!B979&amp;'Support - Unit List'!C979&amp;" - "&amp;PROPER('Support - Unit List'!D979))</f>
        <v>3720011 - Union Township</v>
      </c>
    </row>
    <row r="980" spans="8:10" x14ac:dyDescent="0.35">
      <c r="H980" s="3" t="str">
        <f t="shared" si="25"/>
        <v/>
      </c>
      <c r="I980" s="3" t="str">
        <f>IF(H980="","",COUNTIF($H$2:H980,H980))</f>
        <v/>
      </c>
      <c r="J980" s="4" t="str">
        <f>IF('Support - Unit List'!A980="","",'Support - Unit List'!A980&amp;'Support - Unit List'!B980&amp;'Support - Unit List'!C980&amp;" - "&amp;PROPER('Support - Unit List'!D980))</f>
        <v>3720012 - Walker Township</v>
      </c>
    </row>
    <row r="981" spans="8:10" x14ac:dyDescent="0.35">
      <c r="H981" s="3" t="str">
        <f t="shared" si="25"/>
        <v/>
      </c>
      <c r="I981" s="3" t="str">
        <f>IF(H981="","",COUNTIF($H$2:H981,H981))</f>
        <v/>
      </c>
      <c r="J981" s="4" t="str">
        <f>IF('Support - Unit List'!A981="","",'Support - Unit List'!A981&amp;'Support - Unit List'!B981&amp;'Support - Unit List'!C981&amp;" - "&amp;PROPER('Support - Unit List'!D981))</f>
        <v>3720013 - Wheatfield Township</v>
      </c>
    </row>
    <row r="982" spans="8:10" x14ac:dyDescent="0.35">
      <c r="H982" s="3" t="str">
        <f t="shared" si="25"/>
        <v/>
      </c>
      <c r="I982" s="3" t="str">
        <f>IF(H982="","",COUNTIF($H$2:H982,H982))</f>
        <v/>
      </c>
      <c r="J982" s="4" t="str">
        <f>IF('Support - Unit List'!A982="","",'Support - Unit List'!A982&amp;'Support - Unit List'!B982&amp;'Support - Unit List'!C982&amp;" - "&amp;PROPER('Support - Unit List'!D982))</f>
        <v>3730437 - Rensselaer Civil City</v>
      </c>
    </row>
    <row r="983" spans="8:10" x14ac:dyDescent="0.35">
      <c r="H983" s="3" t="str">
        <f t="shared" si="25"/>
        <v/>
      </c>
      <c r="I983" s="3" t="str">
        <f>IF(H983="","",COUNTIF($H$2:H983,H983))</f>
        <v/>
      </c>
      <c r="J983" s="4" t="str">
        <f>IF('Support - Unit List'!A983="","",'Support - Unit List'!A983&amp;'Support - Unit List'!B983&amp;'Support - Unit List'!C983&amp;" - "&amp;PROPER('Support - Unit List'!D983))</f>
        <v>3730691 - Demotte Civil Town</v>
      </c>
    </row>
    <row r="984" spans="8:10" x14ac:dyDescent="0.35">
      <c r="H984" s="3" t="str">
        <f t="shared" si="25"/>
        <v/>
      </c>
      <c r="I984" s="3" t="str">
        <f>IF(H984="","",COUNTIF($H$2:H984,H984))</f>
        <v/>
      </c>
      <c r="J984" s="4" t="str">
        <f>IF('Support - Unit List'!A984="","",'Support - Unit List'!A984&amp;'Support - Unit List'!B984&amp;'Support - Unit List'!C984&amp;" - "&amp;PROPER('Support - Unit List'!D984))</f>
        <v>3730692 - Remington Civil Town</v>
      </c>
    </row>
    <row r="985" spans="8:10" x14ac:dyDescent="0.35">
      <c r="H985" s="3" t="str">
        <f t="shared" si="25"/>
        <v/>
      </c>
      <c r="I985" s="3" t="str">
        <f>IF(H985="","",COUNTIF($H$2:H985,H985))</f>
        <v/>
      </c>
      <c r="J985" s="4" t="str">
        <f>IF('Support - Unit List'!A985="","",'Support - Unit List'!A985&amp;'Support - Unit List'!B985&amp;'Support - Unit List'!C985&amp;" - "&amp;PROPER('Support - Unit List'!D985))</f>
        <v>3730693 - Wheatfield Civil Town</v>
      </c>
    </row>
    <row r="986" spans="8:10" x14ac:dyDescent="0.35">
      <c r="H986" s="3" t="str">
        <f t="shared" si="25"/>
        <v/>
      </c>
      <c r="I986" s="3" t="str">
        <f>IF(H986="","",COUNTIF($H$2:H986,H986))</f>
        <v/>
      </c>
      <c r="J986" s="4" t="str">
        <f>IF('Support - Unit List'!A986="","",'Support - Unit List'!A986&amp;'Support - Unit List'!B986&amp;'Support - Unit List'!C986&amp;" - "&amp;PROPER('Support - Unit List'!D986))</f>
        <v>3743785 - Kankakee Valley School Corporation</v>
      </c>
    </row>
    <row r="987" spans="8:10" x14ac:dyDescent="0.35">
      <c r="H987" s="3" t="str">
        <f t="shared" si="25"/>
        <v/>
      </c>
      <c r="I987" s="3" t="str">
        <f>IF(H987="","",COUNTIF($H$2:H987,H987))</f>
        <v/>
      </c>
      <c r="J987" s="4" t="str">
        <f>IF('Support - Unit List'!A987="","",'Support - Unit List'!A987&amp;'Support - Unit List'!B987&amp;'Support - Unit List'!C987&amp;" - "&amp;PROPER('Support - Unit List'!D987))</f>
        <v>3743815 - Rensselaer Central School Corporation</v>
      </c>
    </row>
    <row r="988" spans="8:10" x14ac:dyDescent="0.35">
      <c r="H988" s="3" t="str">
        <f t="shared" si="25"/>
        <v/>
      </c>
      <c r="I988" s="3" t="str">
        <f>IF(H988="","",COUNTIF($H$2:H988,H988))</f>
        <v/>
      </c>
      <c r="J988" s="4" t="str">
        <f>IF('Support - Unit List'!A988="","",'Support - Unit List'!A988&amp;'Support - Unit List'!B988&amp;'Support - Unit List'!C988&amp;" - "&amp;PROPER('Support - Unit List'!D988))</f>
        <v>3750103 - Remington Public Library</v>
      </c>
    </row>
    <row r="989" spans="8:10" x14ac:dyDescent="0.35">
      <c r="H989" s="3" t="str">
        <f t="shared" si="25"/>
        <v/>
      </c>
      <c r="I989" s="3" t="str">
        <f>IF(H989="","",COUNTIF($H$2:H989,H989))</f>
        <v/>
      </c>
      <c r="J989" s="4" t="str">
        <f>IF('Support - Unit List'!A989="","",'Support - Unit List'!A989&amp;'Support - Unit List'!B989&amp;'Support - Unit List'!C989&amp;" - "&amp;PROPER('Support - Unit List'!D989))</f>
        <v>3750266 - Jasper County Public Library</v>
      </c>
    </row>
    <row r="990" spans="8:10" x14ac:dyDescent="0.35">
      <c r="H990" s="3" t="str">
        <f t="shared" si="25"/>
        <v/>
      </c>
      <c r="I990" s="3" t="str">
        <f>IF(H990="","",COUNTIF($H$2:H990,H990))</f>
        <v/>
      </c>
      <c r="J990" s="4" t="str">
        <f>IF('Support - Unit List'!A990="","",'Support - Unit List'!A990&amp;'Support - Unit List'!B990&amp;'Support - Unit List'!C990&amp;" - "&amp;PROPER('Support - Unit List'!D990))</f>
        <v>3760328 - Jasper County Airport Authority</v>
      </c>
    </row>
    <row r="991" spans="8:10" x14ac:dyDescent="0.35">
      <c r="H991" s="3" t="str">
        <f t="shared" si="25"/>
        <v/>
      </c>
      <c r="I991" s="3" t="str">
        <f>IF(H991="","",COUNTIF($H$2:H991,H991))</f>
        <v/>
      </c>
      <c r="J991" s="4" t="str">
        <f>IF('Support - Unit List'!A991="","",'Support - Unit List'!A991&amp;'Support - Unit List'!B991&amp;'Support - Unit List'!C991&amp;" - "&amp;PROPER('Support - Unit List'!D991))</f>
        <v>3761062 - Northwest Indiana Solid Waste Management</v>
      </c>
    </row>
    <row r="992" spans="8:10" x14ac:dyDescent="0.35">
      <c r="H992" s="3" t="str">
        <f t="shared" si="25"/>
        <v/>
      </c>
      <c r="I992" s="3" t="str">
        <f>IF(H992="","",COUNTIF($H$2:H992,H992))</f>
        <v/>
      </c>
      <c r="J992" s="4" t="str">
        <f>IF('Support - Unit List'!A992="","",'Support - Unit List'!A992&amp;'Support - Unit List'!B992&amp;'Support - Unit List'!C992&amp;" - "&amp;PROPER('Support - Unit List'!D992))</f>
        <v>3810000 - Jay County</v>
      </c>
    </row>
    <row r="993" spans="8:10" x14ac:dyDescent="0.35">
      <c r="H993" s="3" t="str">
        <f t="shared" si="25"/>
        <v/>
      </c>
      <c r="I993" s="3" t="str">
        <f>IF(H993="","",COUNTIF($H$2:H993,H993))</f>
        <v/>
      </c>
      <c r="J993" s="4" t="str">
        <f>IF('Support - Unit List'!A993="","",'Support - Unit List'!A993&amp;'Support - Unit List'!B993&amp;'Support - Unit List'!C993&amp;" - "&amp;PROPER('Support - Unit List'!D993))</f>
        <v>3820001 - Bearcreek Township</v>
      </c>
    </row>
    <row r="994" spans="8:10" x14ac:dyDescent="0.35">
      <c r="H994" s="3" t="str">
        <f t="shared" si="25"/>
        <v/>
      </c>
      <c r="I994" s="3" t="str">
        <f>IF(H994="","",COUNTIF($H$2:H994,H994))</f>
        <v/>
      </c>
      <c r="J994" s="4" t="str">
        <f>IF('Support - Unit List'!A994="","",'Support - Unit List'!A994&amp;'Support - Unit List'!B994&amp;'Support - Unit List'!C994&amp;" - "&amp;PROPER('Support - Unit List'!D994))</f>
        <v>3820002 - Greene Township</v>
      </c>
    </row>
    <row r="995" spans="8:10" x14ac:dyDescent="0.35">
      <c r="H995" s="3" t="str">
        <f t="shared" si="25"/>
        <v/>
      </c>
      <c r="I995" s="3" t="str">
        <f>IF(H995="","",COUNTIF($H$2:H995,H995))</f>
        <v/>
      </c>
      <c r="J995" s="4" t="str">
        <f>IF('Support - Unit List'!A995="","",'Support - Unit List'!A995&amp;'Support - Unit List'!B995&amp;'Support - Unit List'!C995&amp;" - "&amp;PROPER('Support - Unit List'!D995))</f>
        <v>3820003 - Jackson Township</v>
      </c>
    </row>
    <row r="996" spans="8:10" x14ac:dyDescent="0.35">
      <c r="H996" s="3" t="str">
        <f t="shared" si="25"/>
        <v/>
      </c>
      <c r="I996" s="3" t="str">
        <f>IF(H996="","",COUNTIF($H$2:H996,H996))</f>
        <v/>
      </c>
      <c r="J996" s="4" t="str">
        <f>IF('Support - Unit List'!A996="","",'Support - Unit List'!A996&amp;'Support - Unit List'!B996&amp;'Support - Unit List'!C996&amp;" - "&amp;PROPER('Support - Unit List'!D996))</f>
        <v>3820004 - Jefferson Township</v>
      </c>
    </row>
    <row r="997" spans="8:10" x14ac:dyDescent="0.35">
      <c r="H997" s="3" t="str">
        <f t="shared" si="25"/>
        <v/>
      </c>
      <c r="I997" s="3" t="str">
        <f>IF(H997="","",COUNTIF($H$2:H997,H997))</f>
        <v/>
      </c>
      <c r="J997" s="4" t="str">
        <f>IF('Support - Unit List'!A997="","",'Support - Unit List'!A997&amp;'Support - Unit List'!B997&amp;'Support - Unit List'!C997&amp;" - "&amp;PROPER('Support - Unit List'!D997))</f>
        <v>3820005 - Knox Township</v>
      </c>
    </row>
    <row r="998" spans="8:10" x14ac:dyDescent="0.35">
      <c r="H998" s="3" t="str">
        <f t="shared" si="25"/>
        <v/>
      </c>
      <c r="I998" s="3" t="str">
        <f>IF(H998="","",COUNTIF($H$2:H998,H998))</f>
        <v/>
      </c>
      <c r="J998" s="4" t="str">
        <f>IF('Support - Unit List'!A998="","",'Support - Unit List'!A998&amp;'Support - Unit List'!B998&amp;'Support - Unit List'!C998&amp;" - "&amp;PROPER('Support - Unit List'!D998))</f>
        <v>3820006 - Madison Township</v>
      </c>
    </row>
    <row r="999" spans="8:10" x14ac:dyDescent="0.35">
      <c r="H999" s="3" t="str">
        <f t="shared" si="25"/>
        <v/>
      </c>
      <c r="I999" s="3" t="str">
        <f>IF(H999="","",COUNTIF($H$2:H999,H999))</f>
        <v/>
      </c>
      <c r="J999" s="4" t="str">
        <f>IF('Support - Unit List'!A999="","",'Support - Unit List'!A999&amp;'Support - Unit List'!B999&amp;'Support - Unit List'!C999&amp;" - "&amp;PROPER('Support - Unit List'!D999))</f>
        <v>3820007 - Noble Township</v>
      </c>
    </row>
    <row r="1000" spans="8:10" x14ac:dyDescent="0.35">
      <c r="H1000" s="3" t="str">
        <f t="shared" si="25"/>
        <v/>
      </c>
      <c r="I1000" s="3" t="str">
        <f>IF(H1000="","",COUNTIF($H$2:H1000,H1000))</f>
        <v/>
      </c>
      <c r="J1000" s="4" t="str">
        <f>IF('Support - Unit List'!A1000="","",'Support - Unit List'!A1000&amp;'Support - Unit List'!B1000&amp;'Support - Unit List'!C1000&amp;" - "&amp;PROPER('Support - Unit List'!D1000))</f>
        <v>3820008 - Penn Township</v>
      </c>
    </row>
    <row r="1001" spans="8:10" x14ac:dyDescent="0.35">
      <c r="H1001" s="3" t="str">
        <f t="shared" si="25"/>
        <v/>
      </c>
      <c r="I1001" s="3" t="str">
        <f>IF(H1001="","",COUNTIF($H$2:H1001,H1001))</f>
        <v/>
      </c>
      <c r="J1001" s="4" t="str">
        <f>IF('Support - Unit List'!A1001="","",'Support - Unit List'!A1001&amp;'Support - Unit List'!B1001&amp;'Support - Unit List'!C1001&amp;" - "&amp;PROPER('Support - Unit List'!D1001))</f>
        <v>3820009 - Pike Township</v>
      </c>
    </row>
    <row r="1002" spans="8:10" x14ac:dyDescent="0.35">
      <c r="H1002" s="3" t="str">
        <f t="shared" si="25"/>
        <v/>
      </c>
      <c r="I1002" s="3" t="str">
        <f>IF(H1002="","",COUNTIF($H$2:H1002,H1002))</f>
        <v/>
      </c>
      <c r="J1002" s="4" t="str">
        <f>IF('Support - Unit List'!A1002="","",'Support - Unit List'!A1002&amp;'Support - Unit List'!B1002&amp;'Support - Unit List'!C1002&amp;" - "&amp;PROPER('Support - Unit List'!D1002))</f>
        <v>3820010 - Richland Township</v>
      </c>
    </row>
    <row r="1003" spans="8:10" x14ac:dyDescent="0.35">
      <c r="H1003" s="3" t="str">
        <f t="shared" si="25"/>
        <v/>
      </c>
      <c r="I1003" s="3" t="str">
        <f>IF(H1003="","",COUNTIF($H$2:H1003,H1003))</f>
        <v/>
      </c>
      <c r="J1003" s="4" t="str">
        <f>IF('Support - Unit List'!A1003="","",'Support - Unit List'!A1003&amp;'Support - Unit List'!B1003&amp;'Support - Unit List'!C1003&amp;" - "&amp;PROPER('Support - Unit List'!D1003))</f>
        <v>3820011 - Wabash Township</v>
      </c>
    </row>
    <row r="1004" spans="8:10" x14ac:dyDescent="0.35">
      <c r="H1004" s="3" t="str">
        <f t="shared" si="25"/>
        <v/>
      </c>
      <c r="I1004" s="3" t="str">
        <f>IF(H1004="","",COUNTIF($H$2:H1004,H1004))</f>
        <v/>
      </c>
      <c r="J1004" s="4" t="str">
        <f>IF('Support - Unit List'!A1004="","",'Support - Unit List'!A1004&amp;'Support - Unit List'!B1004&amp;'Support - Unit List'!C1004&amp;" - "&amp;PROPER('Support - Unit List'!D1004))</f>
        <v>3820012 - Wayne Township</v>
      </c>
    </row>
    <row r="1005" spans="8:10" x14ac:dyDescent="0.35">
      <c r="H1005" s="3" t="str">
        <f t="shared" si="25"/>
        <v/>
      </c>
      <c r="I1005" s="3" t="str">
        <f>IF(H1005="","",COUNTIF($H$2:H1005,H1005))</f>
        <v/>
      </c>
      <c r="J1005" s="4" t="str">
        <f>IF('Support - Unit List'!A1005="","",'Support - Unit List'!A1005&amp;'Support - Unit List'!B1005&amp;'Support - Unit List'!C1005&amp;" - "&amp;PROPER('Support - Unit List'!D1005))</f>
        <v>3830417 - Portland Civil City</v>
      </c>
    </row>
    <row r="1006" spans="8:10" x14ac:dyDescent="0.35">
      <c r="H1006" s="3" t="str">
        <f t="shared" si="25"/>
        <v/>
      </c>
      <c r="I1006" s="3" t="str">
        <f>IF(H1006="","",COUNTIF($H$2:H1006,H1006))</f>
        <v/>
      </c>
      <c r="J1006" s="4" t="str">
        <f>IF('Support - Unit List'!A1006="","",'Support - Unit List'!A1006&amp;'Support - Unit List'!B1006&amp;'Support - Unit List'!C1006&amp;" - "&amp;PROPER('Support - Unit List'!D1006))</f>
        <v>3830450 - Dunkirk Civil City</v>
      </c>
    </row>
    <row r="1007" spans="8:10" x14ac:dyDescent="0.35">
      <c r="H1007" s="3" t="str">
        <f t="shared" si="25"/>
        <v/>
      </c>
      <c r="I1007" s="3" t="str">
        <f>IF(H1007="","",COUNTIF($H$2:H1007,H1007))</f>
        <v/>
      </c>
      <c r="J1007" s="4" t="str">
        <f>IF('Support - Unit List'!A1007="","",'Support - Unit List'!A1007&amp;'Support - Unit List'!B1007&amp;'Support - Unit List'!C1007&amp;" - "&amp;PROPER('Support - Unit List'!D1007))</f>
        <v>3830694 - Bryant Civil Town</v>
      </c>
    </row>
    <row r="1008" spans="8:10" x14ac:dyDescent="0.35">
      <c r="H1008" s="3" t="str">
        <f t="shared" si="25"/>
        <v/>
      </c>
      <c r="I1008" s="3" t="str">
        <f>IF(H1008="","",COUNTIF($H$2:H1008,H1008))</f>
        <v/>
      </c>
      <c r="J1008" s="4" t="str">
        <f>IF('Support - Unit List'!A1008="","",'Support - Unit List'!A1008&amp;'Support - Unit List'!B1008&amp;'Support - Unit List'!C1008&amp;" - "&amp;PROPER('Support - Unit List'!D1008))</f>
        <v>3830695 - Pennville Civil Town</v>
      </c>
    </row>
    <row r="1009" spans="8:10" x14ac:dyDescent="0.35">
      <c r="H1009" s="3" t="str">
        <f t="shared" si="25"/>
        <v/>
      </c>
      <c r="I1009" s="3" t="str">
        <f>IF(H1009="","",COUNTIF($H$2:H1009,H1009))</f>
        <v/>
      </c>
      <c r="J1009" s="4" t="str">
        <f>IF('Support - Unit List'!A1009="","",'Support - Unit List'!A1009&amp;'Support - Unit List'!B1009&amp;'Support - Unit List'!C1009&amp;" - "&amp;PROPER('Support - Unit List'!D1009))</f>
        <v>3830696 - Redkey Civil Town</v>
      </c>
    </row>
    <row r="1010" spans="8:10" x14ac:dyDescent="0.35">
      <c r="H1010" s="3" t="str">
        <f t="shared" si="25"/>
        <v/>
      </c>
      <c r="I1010" s="3" t="str">
        <f>IF(H1010="","",COUNTIF($H$2:H1010,H1010))</f>
        <v/>
      </c>
      <c r="J1010" s="4" t="str">
        <f>IF('Support - Unit List'!A1010="","",'Support - Unit List'!A1010&amp;'Support - Unit List'!B1010&amp;'Support - Unit List'!C1010&amp;" - "&amp;PROPER('Support - Unit List'!D1010))</f>
        <v>3830697 - Salamonia Civil Town</v>
      </c>
    </row>
    <row r="1011" spans="8:10" x14ac:dyDescent="0.35">
      <c r="H1011" s="3" t="str">
        <f t="shared" si="25"/>
        <v/>
      </c>
      <c r="I1011" s="3" t="str">
        <f>IF(H1011="","",COUNTIF($H$2:H1011,H1011))</f>
        <v/>
      </c>
      <c r="J1011" s="4" t="str">
        <f>IF('Support - Unit List'!A1011="","",'Support - Unit List'!A1011&amp;'Support - Unit List'!B1011&amp;'Support - Unit List'!C1011&amp;" - "&amp;PROPER('Support - Unit List'!D1011))</f>
        <v>3843945 - Jay County School Corporation</v>
      </c>
    </row>
    <row r="1012" spans="8:10" x14ac:dyDescent="0.35">
      <c r="H1012" s="3" t="str">
        <f t="shared" si="25"/>
        <v/>
      </c>
      <c r="I1012" s="3" t="str">
        <f>IF(H1012="","",COUNTIF($H$2:H1012,H1012))</f>
        <v/>
      </c>
      <c r="J1012" s="4" t="str">
        <f>IF('Support - Unit List'!A1012="","",'Support - Unit List'!A1012&amp;'Support - Unit List'!B1012&amp;'Support - Unit List'!C1012&amp;" - "&amp;PROPER('Support - Unit List'!D1012))</f>
        <v>3850106 - Dunkirk Public Library</v>
      </c>
    </row>
    <row r="1013" spans="8:10" x14ac:dyDescent="0.35">
      <c r="H1013" s="3" t="str">
        <f t="shared" si="25"/>
        <v/>
      </c>
      <c r="I1013" s="3" t="str">
        <f>IF(H1013="","",COUNTIF($H$2:H1013,H1013))</f>
        <v/>
      </c>
      <c r="J1013" s="4" t="str">
        <f>IF('Support - Unit List'!A1013="","",'Support - Unit List'!A1013&amp;'Support - Unit List'!B1013&amp;'Support - Unit List'!C1013&amp;" - "&amp;PROPER('Support - Unit List'!D1013))</f>
        <v>3850107 - Penn Township Public Library</v>
      </c>
    </row>
    <row r="1014" spans="8:10" x14ac:dyDescent="0.35">
      <c r="H1014" s="3" t="str">
        <f t="shared" si="25"/>
        <v/>
      </c>
      <c r="I1014" s="3" t="str">
        <f>IF(H1014="","",COUNTIF($H$2:H1014,H1014))</f>
        <v/>
      </c>
      <c r="J1014" s="4" t="str">
        <f>IF('Support - Unit List'!A1014="","",'Support - Unit List'!A1014&amp;'Support - Unit List'!B1014&amp;'Support - Unit List'!C1014&amp;" - "&amp;PROPER('Support - Unit List'!D1014))</f>
        <v>3850267 - Jay County Public Library</v>
      </c>
    </row>
    <row r="1015" spans="8:10" x14ac:dyDescent="0.35">
      <c r="H1015" s="3" t="str">
        <f t="shared" si="25"/>
        <v/>
      </c>
      <c r="I1015" s="3" t="str">
        <f>IF(H1015="","",COUNTIF($H$2:H1015,H1015))</f>
        <v/>
      </c>
      <c r="J1015" s="4" t="str">
        <f>IF('Support - Unit List'!A1015="","",'Support - Unit List'!A1015&amp;'Support - Unit List'!B1015&amp;'Support - Unit List'!C1015&amp;" - "&amp;PROPER('Support - Unit List'!D1015))</f>
        <v>3861090 - Jay County Solid Waste District</v>
      </c>
    </row>
    <row r="1016" spans="8:10" x14ac:dyDescent="0.35">
      <c r="H1016" s="3" t="str">
        <f t="shared" si="25"/>
        <v/>
      </c>
      <c r="I1016" s="3" t="str">
        <f>IF(H1016="","",COUNTIF($H$2:H1016,H1016))</f>
        <v/>
      </c>
      <c r="J1016" s="4" t="str">
        <f>IF('Support - Unit List'!A1016="","",'Support - Unit List'!A1016&amp;'Support - Unit List'!B1016&amp;'Support - Unit List'!C1016&amp;" - "&amp;PROPER('Support - Unit List'!D1016))</f>
        <v>3910000 - Jefferson County</v>
      </c>
    </row>
    <row r="1017" spans="8:10" x14ac:dyDescent="0.35">
      <c r="H1017" s="3" t="str">
        <f t="shared" si="25"/>
        <v/>
      </c>
      <c r="I1017" s="3" t="str">
        <f>IF(H1017="","",COUNTIF($H$2:H1017,H1017))</f>
        <v/>
      </c>
      <c r="J1017" s="4" t="str">
        <f>IF('Support - Unit List'!A1017="","",'Support - Unit List'!A1017&amp;'Support - Unit List'!B1017&amp;'Support - Unit List'!C1017&amp;" - "&amp;PROPER('Support - Unit List'!D1017))</f>
        <v>3920001 - Graham Township</v>
      </c>
    </row>
    <row r="1018" spans="8:10" x14ac:dyDescent="0.35">
      <c r="H1018" s="3" t="str">
        <f t="shared" si="25"/>
        <v/>
      </c>
      <c r="I1018" s="3" t="str">
        <f>IF(H1018="","",COUNTIF($H$2:H1018,H1018))</f>
        <v/>
      </c>
      <c r="J1018" s="4" t="str">
        <f>IF('Support - Unit List'!A1018="","",'Support - Unit List'!A1018&amp;'Support - Unit List'!B1018&amp;'Support - Unit List'!C1018&amp;" - "&amp;PROPER('Support - Unit List'!D1018))</f>
        <v>3920002 - Hanover Township</v>
      </c>
    </row>
    <row r="1019" spans="8:10" x14ac:dyDescent="0.35">
      <c r="H1019" s="3" t="str">
        <f t="shared" si="25"/>
        <v/>
      </c>
      <c r="I1019" s="3" t="str">
        <f>IF(H1019="","",COUNTIF($H$2:H1019,H1019))</f>
        <v/>
      </c>
      <c r="J1019" s="4" t="str">
        <f>IF('Support - Unit List'!A1019="","",'Support - Unit List'!A1019&amp;'Support - Unit List'!B1019&amp;'Support - Unit List'!C1019&amp;" - "&amp;PROPER('Support - Unit List'!D1019))</f>
        <v>3920003 - Lancaster Township</v>
      </c>
    </row>
    <row r="1020" spans="8:10" x14ac:dyDescent="0.35">
      <c r="H1020" s="3" t="str">
        <f t="shared" si="25"/>
        <v/>
      </c>
      <c r="I1020" s="3" t="str">
        <f>IF(H1020="","",COUNTIF($H$2:H1020,H1020))</f>
        <v/>
      </c>
      <c r="J1020" s="4" t="str">
        <f>IF('Support - Unit List'!A1020="","",'Support - Unit List'!A1020&amp;'Support - Unit List'!B1020&amp;'Support - Unit List'!C1020&amp;" - "&amp;PROPER('Support - Unit List'!D1020))</f>
        <v>3920004 - Madison Township</v>
      </c>
    </row>
    <row r="1021" spans="8:10" x14ac:dyDescent="0.35">
      <c r="H1021" s="3" t="str">
        <f t="shared" si="25"/>
        <v/>
      </c>
      <c r="I1021" s="3" t="str">
        <f>IF(H1021="","",COUNTIF($H$2:H1021,H1021))</f>
        <v/>
      </c>
      <c r="J1021" s="4" t="str">
        <f>IF('Support - Unit List'!A1021="","",'Support - Unit List'!A1021&amp;'Support - Unit List'!B1021&amp;'Support - Unit List'!C1021&amp;" - "&amp;PROPER('Support - Unit List'!D1021))</f>
        <v>3920005 - Milton Township</v>
      </c>
    </row>
    <row r="1022" spans="8:10" x14ac:dyDescent="0.35">
      <c r="H1022" s="3" t="str">
        <f t="shared" si="25"/>
        <v/>
      </c>
      <c r="I1022" s="3" t="str">
        <f>IF(H1022="","",COUNTIF($H$2:H1022,H1022))</f>
        <v/>
      </c>
      <c r="J1022" s="4" t="str">
        <f>IF('Support - Unit List'!A1022="","",'Support - Unit List'!A1022&amp;'Support - Unit List'!B1022&amp;'Support - Unit List'!C1022&amp;" - "&amp;PROPER('Support - Unit List'!D1022))</f>
        <v>3920006 - Monroe Township</v>
      </c>
    </row>
    <row r="1023" spans="8:10" x14ac:dyDescent="0.35">
      <c r="H1023" s="3" t="str">
        <f t="shared" si="25"/>
        <v/>
      </c>
      <c r="I1023" s="3" t="str">
        <f>IF(H1023="","",COUNTIF($H$2:H1023,H1023))</f>
        <v/>
      </c>
      <c r="J1023" s="4" t="str">
        <f>IF('Support - Unit List'!A1023="","",'Support - Unit List'!A1023&amp;'Support - Unit List'!B1023&amp;'Support - Unit List'!C1023&amp;" - "&amp;PROPER('Support - Unit List'!D1023))</f>
        <v>3920007 - Republican Township</v>
      </c>
    </row>
    <row r="1024" spans="8:10" x14ac:dyDescent="0.35">
      <c r="H1024" s="3" t="str">
        <f t="shared" si="25"/>
        <v/>
      </c>
      <c r="I1024" s="3" t="str">
        <f>IF(H1024="","",COUNTIF($H$2:H1024,H1024))</f>
        <v/>
      </c>
      <c r="J1024" s="4" t="str">
        <f>IF('Support - Unit List'!A1024="","",'Support - Unit List'!A1024&amp;'Support - Unit List'!B1024&amp;'Support - Unit List'!C1024&amp;" - "&amp;PROPER('Support - Unit List'!D1024))</f>
        <v>3920008 - Saluda Township</v>
      </c>
    </row>
    <row r="1025" spans="8:10" x14ac:dyDescent="0.35">
      <c r="H1025" s="3" t="str">
        <f t="shared" si="25"/>
        <v/>
      </c>
      <c r="I1025" s="3" t="str">
        <f>IF(H1025="","",COUNTIF($H$2:H1025,H1025))</f>
        <v/>
      </c>
      <c r="J1025" s="4" t="str">
        <f>IF('Support - Unit List'!A1025="","",'Support - Unit List'!A1025&amp;'Support - Unit List'!B1025&amp;'Support - Unit List'!C1025&amp;" - "&amp;PROPER('Support - Unit List'!D1025))</f>
        <v>3920009 - Shelby Township</v>
      </c>
    </row>
    <row r="1026" spans="8:10" x14ac:dyDescent="0.35">
      <c r="H1026" s="3" t="str">
        <f t="shared" si="25"/>
        <v/>
      </c>
      <c r="I1026" s="3" t="str">
        <f>IF(H1026="","",COUNTIF($H$2:H1026,H1026))</f>
        <v/>
      </c>
      <c r="J1026" s="4" t="str">
        <f>IF('Support - Unit List'!A1026="","",'Support - Unit List'!A1026&amp;'Support - Unit List'!B1026&amp;'Support - Unit List'!C1026&amp;" - "&amp;PROPER('Support - Unit List'!D1026))</f>
        <v>3920010 - Smyrna Township</v>
      </c>
    </row>
    <row r="1027" spans="8:10" x14ac:dyDescent="0.35">
      <c r="H1027" s="3" t="str">
        <f t="shared" ref="H1027:H1090" si="26">IF(LEFT(J1027,2)=$B$3,"X","")</f>
        <v/>
      </c>
      <c r="I1027" s="3" t="str">
        <f>IF(H1027="","",COUNTIF($H$2:H1027,H1027))</f>
        <v/>
      </c>
      <c r="J1027" s="4" t="str">
        <f>IF('Support - Unit List'!A1027="","",'Support - Unit List'!A1027&amp;'Support - Unit List'!B1027&amp;'Support - Unit List'!C1027&amp;" - "&amp;PROPER('Support - Unit List'!D1027))</f>
        <v>3930316 - Madison Civil City</v>
      </c>
    </row>
    <row r="1028" spans="8:10" x14ac:dyDescent="0.35">
      <c r="H1028" s="3" t="str">
        <f t="shared" si="26"/>
        <v/>
      </c>
      <c r="I1028" s="3" t="str">
        <f>IF(H1028="","",COUNTIF($H$2:H1028,H1028))</f>
        <v/>
      </c>
      <c r="J1028" s="4" t="str">
        <f>IF('Support - Unit List'!A1028="","",'Support - Unit List'!A1028&amp;'Support - Unit List'!B1028&amp;'Support - Unit List'!C1028&amp;" - "&amp;PROPER('Support - Unit List'!D1028))</f>
        <v>3930698 - Brooksburg Civil Town</v>
      </c>
    </row>
    <row r="1029" spans="8:10" x14ac:dyDescent="0.35">
      <c r="H1029" s="3" t="str">
        <f t="shared" si="26"/>
        <v/>
      </c>
      <c r="I1029" s="3" t="str">
        <f>IF(H1029="","",COUNTIF($H$2:H1029,H1029))</f>
        <v/>
      </c>
      <c r="J1029" s="4" t="str">
        <f>IF('Support - Unit List'!A1029="","",'Support - Unit List'!A1029&amp;'Support - Unit List'!B1029&amp;'Support - Unit List'!C1029&amp;" - "&amp;PROPER('Support - Unit List'!D1029))</f>
        <v>3930699 - Dupont Civil Town</v>
      </c>
    </row>
    <row r="1030" spans="8:10" x14ac:dyDescent="0.35">
      <c r="H1030" s="3" t="str">
        <f t="shared" si="26"/>
        <v/>
      </c>
      <c r="I1030" s="3" t="str">
        <f>IF(H1030="","",COUNTIF($H$2:H1030,H1030))</f>
        <v/>
      </c>
      <c r="J1030" s="4" t="str">
        <f>IF('Support - Unit List'!A1030="","",'Support - Unit List'!A1030&amp;'Support - Unit List'!B1030&amp;'Support - Unit List'!C1030&amp;" - "&amp;PROPER('Support - Unit List'!D1030))</f>
        <v>3930700 - Hanover Civil Town</v>
      </c>
    </row>
    <row r="1031" spans="8:10" x14ac:dyDescent="0.35">
      <c r="H1031" s="3" t="str">
        <f t="shared" si="26"/>
        <v/>
      </c>
      <c r="I1031" s="3" t="str">
        <f>IF(H1031="","",COUNTIF($H$2:H1031,H1031))</f>
        <v/>
      </c>
      <c r="J1031" s="4" t="str">
        <f>IF('Support - Unit List'!A1031="","",'Support - Unit List'!A1031&amp;'Support - Unit List'!B1031&amp;'Support - Unit List'!C1031&amp;" - "&amp;PROPER('Support - Unit List'!D1031))</f>
        <v>3943995 - Madison Consolidated School Corporation</v>
      </c>
    </row>
    <row r="1032" spans="8:10" x14ac:dyDescent="0.35">
      <c r="H1032" s="3" t="str">
        <f t="shared" si="26"/>
        <v/>
      </c>
      <c r="I1032" s="3" t="str">
        <f>IF(H1032="","",COUNTIF($H$2:H1032,H1032))</f>
        <v/>
      </c>
      <c r="J1032" s="4" t="str">
        <f>IF('Support - Unit List'!A1032="","",'Support - Unit List'!A1032&amp;'Support - Unit List'!B1032&amp;'Support - Unit List'!C1032&amp;" - "&amp;PROPER('Support - Unit List'!D1032))</f>
        <v>3944000 - Southwestern Jefferson Consolidated Schools</v>
      </c>
    </row>
    <row r="1033" spans="8:10" x14ac:dyDescent="0.35">
      <c r="H1033" s="3" t="str">
        <f t="shared" si="26"/>
        <v/>
      </c>
      <c r="I1033" s="3" t="str">
        <f>IF(H1033="","",COUNTIF($H$2:H1033,H1033))</f>
        <v/>
      </c>
      <c r="J1033" s="4" t="str">
        <f>IF('Support - Unit List'!A1033="","",'Support - Unit List'!A1033&amp;'Support - Unit List'!B1033&amp;'Support - Unit List'!C1033&amp;" - "&amp;PROPER('Support - Unit List'!D1033))</f>
        <v>3950109 - Jefferson County Public Library</v>
      </c>
    </row>
    <row r="1034" spans="8:10" x14ac:dyDescent="0.35">
      <c r="H1034" s="3" t="str">
        <f t="shared" si="26"/>
        <v/>
      </c>
      <c r="I1034" s="3" t="str">
        <f>IF(H1034="","",COUNTIF($H$2:H1034,H1034))</f>
        <v/>
      </c>
      <c r="J1034" s="4" t="str">
        <f>IF('Support - Unit List'!A1034="","",'Support - Unit List'!A1034&amp;'Support - Unit List'!B1034&amp;'Support - Unit List'!C1034&amp;" - "&amp;PROPER('Support - Unit List'!D1034))</f>
        <v>4010000 - Jennings County</v>
      </c>
    </row>
    <row r="1035" spans="8:10" x14ac:dyDescent="0.35">
      <c r="H1035" s="3" t="str">
        <f t="shared" si="26"/>
        <v/>
      </c>
      <c r="I1035" s="3" t="str">
        <f>IF(H1035="","",COUNTIF($H$2:H1035,H1035))</f>
        <v/>
      </c>
      <c r="J1035" s="4" t="str">
        <f>IF('Support - Unit List'!A1035="","",'Support - Unit List'!A1035&amp;'Support - Unit List'!B1035&amp;'Support - Unit List'!C1035&amp;" - "&amp;PROPER('Support - Unit List'!D1035))</f>
        <v>4020001 - Bigger Township</v>
      </c>
    </row>
    <row r="1036" spans="8:10" x14ac:dyDescent="0.35">
      <c r="H1036" s="3" t="str">
        <f t="shared" si="26"/>
        <v/>
      </c>
      <c r="I1036" s="3" t="str">
        <f>IF(H1036="","",COUNTIF($H$2:H1036,H1036))</f>
        <v/>
      </c>
      <c r="J1036" s="4" t="str">
        <f>IF('Support - Unit List'!A1036="","",'Support - Unit List'!A1036&amp;'Support - Unit List'!B1036&amp;'Support - Unit List'!C1036&amp;" - "&amp;PROPER('Support - Unit List'!D1036))</f>
        <v>4020002 - Campbell Township</v>
      </c>
    </row>
    <row r="1037" spans="8:10" x14ac:dyDescent="0.35">
      <c r="H1037" s="3" t="str">
        <f t="shared" si="26"/>
        <v/>
      </c>
      <c r="I1037" s="3" t="str">
        <f>IF(H1037="","",COUNTIF($H$2:H1037,H1037))</f>
        <v/>
      </c>
      <c r="J1037" s="4" t="str">
        <f>IF('Support - Unit List'!A1037="","",'Support - Unit List'!A1037&amp;'Support - Unit List'!B1037&amp;'Support - Unit List'!C1037&amp;" - "&amp;PROPER('Support - Unit List'!D1037))</f>
        <v>4020003 - Center Township</v>
      </c>
    </row>
    <row r="1038" spans="8:10" x14ac:dyDescent="0.35">
      <c r="H1038" s="3" t="str">
        <f t="shared" si="26"/>
        <v/>
      </c>
      <c r="I1038" s="3" t="str">
        <f>IF(H1038="","",COUNTIF($H$2:H1038,H1038))</f>
        <v/>
      </c>
      <c r="J1038" s="4" t="str">
        <f>IF('Support - Unit List'!A1038="","",'Support - Unit List'!A1038&amp;'Support - Unit List'!B1038&amp;'Support - Unit List'!C1038&amp;" - "&amp;PROPER('Support - Unit List'!D1038))</f>
        <v>4020004 - Columbia Township</v>
      </c>
    </row>
    <row r="1039" spans="8:10" x14ac:dyDescent="0.35">
      <c r="H1039" s="3" t="str">
        <f t="shared" si="26"/>
        <v/>
      </c>
      <c r="I1039" s="3" t="str">
        <f>IF(H1039="","",COUNTIF($H$2:H1039,H1039))</f>
        <v/>
      </c>
      <c r="J1039" s="4" t="str">
        <f>IF('Support - Unit List'!A1039="","",'Support - Unit List'!A1039&amp;'Support - Unit List'!B1039&amp;'Support - Unit List'!C1039&amp;" - "&amp;PROPER('Support - Unit List'!D1039))</f>
        <v>4020005 - Geneva Township</v>
      </c>
    </row>
    <row r="1040" spans="8:10" x14ac:dyDescent="0.35">
      <c r="H1040" s="3" t="str">
        <f t="shared" si="26"/>
        <v/>
      </c>
      <c r="I1040" s="3" t="str">
        <f>IF(H1040="","",COUNTIF($H$2:H1040,H1040))</f>
        <v/>
      </c>
      <c r="J1040" s="4" t="str">
        <f>IF('Support - Unit List'!A1040="","",'Support - Unit List'!A1040&amp;'Support - Unit List'!B1040&amp;'Support - Unit List'!C1040&amp;" - "&amp;PROPER('Support - Unit List'!D1040))</f>
        <v>4020006 - Lovett Township</v>
      </c>
    </row>
    <row r="1041" spans="8:10" x14ac:dyDescent="0.35">
      <c r="H1041" s="3" t="str">
        <f t="shared" si="26"/>
        <v/>
      </c>
      <c r="I1041" s="3" t="str">
        <f>IF(H1041="","",COUNTIF($H$2:H1041,H1041))</f>
        <v/>
      </c>
      <c r="J1041" s="4" t="str">
        <f>IF('Support - Unit List'!A1041="","",'Support - Unit List'!A1041&amp;'Support - Unit List'!B1041&amp;'Support - Unit List'!C1041&amp;" - "&amp;PROPER('Support - Unit List'!D1041))</f>
        <v>4020007 - Marion Township</v>
      </c>
    </row>
    <row r="1042" spans="8:10" x14ac:dyDescent="0.35">
      <c r="H1042" s="3" t="str">
        <f t="shared" si="26"/>
        <v/>
      </c>
      <c r="I1042" s="3" t="str">
        <f>IF(H1042="","",COUNTIF($H$2:H1042,H1042))</f>
        <v/>
      </c>
      <c r="J1042" s="4" t="str">
        <f>IF('Support - Unit List'!A1042="","",'Support - Unit List'!A1042&amp;'Support - Unit List'!B1042&amp;'Support - Unit List'!C1042&amp;" - "&amp;PROPER('Support - Unit List'!D1042))</f>
        <v>4020008 - Montgomery Township</v>
      </c>
    </row>
    <row r="1043" spans="8:10" x14ac:dyDescent="0.35">
      <c r="H1043" s="3" t="str">
        <f t="shared" si="26"/>
        <v/>
      </c>
      <c r="I1043" s="3" t="str">
        <f>IF(H1043="","",COUNTIF($H$2:H1043,H1043))</f>
        <v/>
      </c>
      <c r="J1043" s="4" t="str">
        <f>IF('Support - Unit List'!A1043="","",'Support - Unit List'!A1043&amp;'Support - Unit List'!B1043&amp;'Support - Unit List'!C1043&amp;" - "&amp;PROPER('Support - Unit List'!D1043))</f>
        <v>4020009 - Sand Creek Township</v>
      </c>
    </row>
    <row r="1044" spans="8:10" x14ac:dyDescent="0.35">
      <c r="H1044" s="3" t="str">
        <f t="shared" si="26"/>
        <v/>
      </c>
      <c r="I1044" s="3" t="str">
        <f>IF(H1044="","",COUNTIF($H$2:H1044,H1044))</f>
        <v/>
      </c>
      <c r="J1044" s="4" t="str">
        <f>IF('Support - Unit List'!A1044="","",'Support - Unit List'!A1044&amp;'Support - Unit List'!B1044&amp;'Support - Unit List'!C1044&amp;" - "&amp;PROPER('Support - Unit List'!D1044))</f>
        <v>4020010 - Spencer Township</v>
      </c>
    </row>
    <row r="1045" spans="8:10" x14ac:dyDescent="0.35">
      <c r="H1045" s="3" t="str">
        <f t="shared" si="26"/>
        <v/>
      </c>
      <c r="I1045" s="3" t="str">
        <f>IF(H1045="","",COUNTIF($H$2:H1045,H1045))</f>
        <v/>
      </c>
      <c r="J1045" s="4" t="str">
        <f>IF('Support - Unit List'!A1045="","",'Support - Unit List'!A1045&amp;'Support - Unit List'!B1045&amp;'Support - Unit List'!C1045&amp;" - "&amp;PROPER('Support - Unit List'!D1045))</f>
        <v>4020011 - Vernon Township</v>
      </c>
    </row>
    <row r="1046" spans="8:10" x14ac:dyDescent="0.35">
      <c r="H1046" s="3" t="str">
        <f t="shared" si="26"/>
        <v/>
      </c>
      <c r="I1046" s="3" t="str">
        <f>IF(H1046="","",COUNTIF($H$2:H1046,H1046))</f>
        <v/>
      </c>
      <c r="J1046" s="4" t="str">
        <f>IF('Support - Unit List'!A1046="","",'Support - Unit List'!A1046&amp;'Support - Unit List'!B1046&amp;'Support - Unit List'!C1046&amp;" - "&amp;PROPER('Support - Unit List'!D1046))</f>
        <v>4030441 - North Vernon Civil City</v>
      </c>
    </row>
    <row r="1047" spans="8:10" x14ac:dyDescent="0.35">
      <c r="H1047" s="3" t="str">
        <f t="shared" si="26"/>
        <v/>
      </c>
      <c r="I1047" s="3" t="str">
        <f>IF(H1047="","",COUNTIF($H$2:H1047,H1047))</f>
        <v/>
      </c>
      <c r="J1047" s="4" t="str">
        <f>IF('Support - Unit List'!A1047="","",'Support - Unit List'!A1047&amp;'Support - Unit List'!B1047&amp;'Support - Unit List'!C1047&amp;" - "&amp;PROPER('Support - Unit List'!D1047))</f>
        <v>4030701 - Vernon Civil Town</v>
      </c>
    </row>
    <row r="1048" spans="8:10" x14ac:dyDescent="0.35">
      <c r="H1048" s="3" t="str">
        <f t="shared" si="26"/>
        <v/>
      </c>
      <c r="I1048" s="3" t="str">
        <f>IF(H1048="","",COUNTIF($H$2:H1048,H1048))</f>
        <v/>
      </c>
      <c r="J1048" s="4" t="str">
        <f>IF('Support - Unit List'!A1048="","",'Support - Unit List'!A1048&amp;'Support - Unit List'!B1048&amp;'Support - Unit List'!C1048&amp;" - "&amp;PROPER('Support - Unit List'!D1048))</f>
        <v>4044015 - Jennings County School Corporation</v>
      </c>
    </row>
    <row r="1049" spans="8:10" x14ac:dyDescent="0.35">
      <c r="H1049" s="3" t="str">
        <f t="shared" si="26"/>
        <v/>
      </c>
      <c r="I1049" s="3" t="str">
        <f>IF(H1049="","",COUNTIF($H$2:H1049,H1049))</f>
        <v/>
      </c>
      <c r="J1049" s="4" t="str">
        <f>IF('Support - Unit List'!A1049="","",'Support - Unit List'!A1049&amp;'Support - Unit List'!B1049&amp;'Support - Unit List'!C1049&amp;" - "&amp;PROPER('Support - Unit List'!D1049))</f>
        <v>4050110 - Jennings County Public Library</v>
      </c>
    </row>
    <row r="1050" spans="8:10" x14ac:dyDescent="0.35">
      <c r="H1050" s="3" t="str">
        <f t="shared" si="26"/>
        <v/>
      </c>
      <c r="I1050" s="3" t="str">
        <f>IF(H1050="","",COUNTIF($H$2:H1050,H1050))</f>
        <v/>
      </c>
      <c r="J1050" s="4" t="str">
        <f>IF('Support - Unit List'!A1050="","",'Support - Unit List'!A1050&amp;'Support - Unit List'!B1050&amp;'Support - Unit List'!C1050&amp;" - "&amp;PROPER('Support - Unit List'!D1050))</f>
        <v>4110000 - Johnson County</v>
      </c>
    </row>
    <row r="1051" spans="8:10" x14ac:dyDescent="0.35">
      <c r="H1051" s="3" t="str">
        <f t="shared" si="26"/>
        <v/>
      </c>
      <c r="I1051" s="3" t="str">
        <f>IF(H1051="","",COUNTIF($H$2:H1051,H1051))</f>
        <v/>
      </c>
      <c r="J1051" s="4" t="str">
        <f>IF('Support - Unit List'!A1051="","",'Support - Unit List'!A1051&amp;'Support - Unit List'!B1051&amp;'Support - Unit List'!C1051&amp;" - "&amp;PROPER('Support - Unit List'!D1051))</f>
        <v>4120001 - Blue River Township</v>
      </c>
    </row>
    <row r="1052" spans="8:10" x14ac:dyDescent="0.35">
      <c r="H1052" s="3" t="str">
        <f t="shared" si="26"/>
        <v/>
      </c>
      <c r="I1052" s="3" t="str">
        <f>IF(H1052="","",COUNTIF($H$2:H1052,H1052))</f>
        <v/>
      </c>
      <c r="J1052" s="4" t="str">
        <f>IF('Support - Unit List'!A1052="","",'Support - Unit List'!A1052&amp;'Support - Unit List'!B1052&amp;'Support - Unit List'!C1052&amp;" - "&amp;PROPER('Support - Unit List'!D1052))</f>
        <v>4120002 - Clark Township</v>
      </c>
    </row>
    <row r="1053" spans="8:10" x14ac:dyDescent="0.35">
      <c r="H1053" s="3" t="str">
        <f t="shared" si="26"/>
        <v/>
      </c>
      <c r="I1053" s="3" t="str">
        <f>IF(H1053="","",COUNTIF($H$2:H1053,H1053))</f>
        <v/>
      </c>
      <c r="J1053" s="4" t="str">
        <f>IF('Support - Unit List'!A1053="","",'Support - Unit List'!A1053&amp;'Support - Unit List'!B1053&amp;'Support - Unit List'!C1053&amp;" - "&amp;PROPER('Support - Unit List'!D1053))</f>
        <v>4120003 - Franklin Township</v>
      </c>
    </row>
    <row r="1054" spans="8:10" x14ac:dyDescent="0.35">
      <c r="H1054" s="3" t="str">
        <f t="shared" si="26"/>
        <v/>
      </c>
      <c r="I1054" s="3" t="str">
        <f>IF(H1054="","",COUNTIF($H$2:H1054,H1054))</f>
        <v/>
      </c>
      <c r="J1054" s="4" t="str">
        <f>IF('Support - Unit List'!A1054="","",'Support - Unit List'!A1054&amp;'Support - Unit List'!B1054&amp;'Support - Unit List'!C1054&amp;" - "&amp;PROPER('Support - Unit List'!D1054))</f>
        <v>4120004 - Hensley Township</v>
      </c>
    </row>
    <row r="1055" spans="8:10" x14ac:dyDescent="0.35">
      <c r="H1055" s="3" t="str">
        <f t="shared" si="26"/>
        <v/>
      </c>
      <c r="I1055" s="3" t="str">
        <f>IF(H1055="","",COUNTIF($H$2:H1055,H1055))</f>
        <v/>
      </c>
      <c r="J1055" s="4" t="str">
        <f>IF('Support - Unit List'!A1055="","",'Support - Unit List'!A1055&amp;'Support - Unit List'!B1055&amp;'Support - Unit List'!C1055&amp;" - "&amp;PROPER('Support - Unit List'!D1055))</f>
        <v>4120006 - Nineveh Township</v>
      </c>
    </row>
    <row r="1056" spans="8:10" x14ac:dyDescent="0.35">
      <c r="H1056" s="3" t="str">
        <f t="shared" si="26"/>
        <v/>
      </c>
      <c r="I1056" s="3" t="str">
        <f>IF(H1056="","",COUNTIF($H$2:H1056,H1056))</f>
        <v/>
      </c>
      <c r="J1056" s="4" t="str">
        <f>IF('Support - Unit List'!A1056="","",'Support - Unit List'!A1056&amp;'Support - Unit List'!B1056&amp;'Support - Unit List'!C1056&amp;" - "&amp;PROPER('Support - Unit List'!D1056))</f>
        <v>4120007 - Pleasant Township</v>
      </c>
    </row>
    <row r="1057" spans="8:10" x14ac:dyDescent="0.35">
      <c r="H1057" s="3" t="str">
        <f t="shared" si="26"/>
        <v/>
      </c>
      <c r="I1057" s="3" t="str">
        <f>IF(H1057="","",COUNTIF($H$2:H1057,H1057))</f>
        <v/>
      </c>
      <c r="J1057" s="4" t="str">
        <f>IF('Support - Unit List'!A1057="","",'Support - Unit List'!A1057&amp;'Support - Unit List'!B1057&amp;'Support - Unit List'!C1057&amp;" - "&amp;PROPER('Support - Unit List'!D1057))</f>
        <v>4120009 - White River Township</v>
      </c>
    </row>
    <row r="1058" spans="8:10" x14ac:dyDescent="0.35">
      <c r="H1058" s="3" t="str">
        <f t="shared" si="26"/>
        <v/>
      </c>
      <c r="I1058" s="3" t="str">
        <f>IF(H1058="","",COUNTIF($H$2:H1058,H1058))</f>
        <v/>
      </c>
      <c r="J1058" s="4" t="str">
        <f>IF('Support - Unit List'!A1058="","",'Support - Unit List'!A1058&amp;'Support - Unit List'!B1058&amp;'Support - Unit List'!C1058&amp;" - "&amp;PROPER('Support - Unit List'!D1058))</f>
        <v>4130317 - Franklin Civil City</v>
      </c>
    </row>
    <row r="1059" spans="8:10" x14ac:dyDescent="0.35">
      <c r="H1059" s="3" t="str">
        <f t="shared" si="26"/>
        <v/>
      </c>
      <c r="I1059" s="3" t="str">
        <f>IF(H1059="","",COUNTIF($H$2:H1059,H1059))</f>
        <v/>
      </c>
      <c r="J1059" s="4" t="str">
        <f>IF('Support - Unit List'!A1059="","",'Support - Unit List'!A1059&amp;'Support - Unit List'!B1059&amp;'Support - Unit List'!C1059&amp;" - "&amp;PROPER('Support - Unit List'!D1059))</f>
        <v>4130318 - Greenwood Civil City</v>
      </c>
    </row>
    <row r="1060" spans="8:10" x14ac:dyDescent="0.35">
      <c r="H1060" s="3" t="str">
        <f t="shared" si="26"/>
        <v/>
      </c>
      <c r="I1060" s="3" t="str">
        <f>IF(H1060="","",COUNTIF($H$2:H1060,H1060))</f>
        <v/>
      </c>
      <c r="J1060" s="4" t="str">
        <f>IF('Support - Unit List'!A1060="","",'Support - Unit List'!A1060&amp;'Support - Unit List'!B1060&amp;'Support - Unit List'!C1060&amp;" - "&amp;PROPER('Support - Unit List'!D1060))</f>
        <v>4130702 - Bargersville Civil Town</v>
      </c>
    </row>
    <row r="1061" spans="8:10" x14ac:dyDescent="0.35">
      <c r="H1061" s="3" t="str">
        <f t="shared" si="26"/>
        <v/>
      </c>
      <c r="I1061" s="3" t="str">
        <f>IF(H1061="","",COUNTIF($H$2:H1061,H1061))</f>
        <v/>
      </c>
      <c r="J1061" s="4" t="str">
        <f>IF('Support - Unit List'!A1061="","",'Support - Unit List'!A1061&amp;'Support - Unit List'!B1061&amp;'Support - Unit List'!C1061&amp;" - "&amp;PROPER('Support - Unit List'!D1061))</f>
        <v>4130703 - Edinburgh Civil Town</v>
      </c>
    </row>
    <row r="1062" spans="8:10" x14ac:dyDescent="0.35">
      <c r="H1062" s="3" t="str">
        <f t="shared" si="26"/>
        <v/>
      </c>
      <c r="I1062" s="3" t="str">
        <f>IF(H1062="","",COUNTIF($H$2:H1062,H1062))</f>
        <v/>
      </c>
      <c r="J1062" s="4" t="str">
        <f>IF('Support - Unit List'!A1062="","",'Support - Unit List'!A1062&amp;'Support - Unit List'!B1062&amp;'Support - Unit List'!C1062&amp;" - "&amp;PROPER('Support - Unit List'!D1062))</f>
        <v>4130704 - New Whiteland Civil Town</v>
      </c>
    </row>
    <row r="1063" spans="8:10" x14ac:dyDescent="0.35">
      <c r="H1063" s="3" t="str">
        <f t="shared" si="26"/>
        <v/>
      </c>
      <c r="I1063" s="3" t="str">
        <f>IF(H1063="","",COUNTIF($H$2:H1063,H1063))</f>
        <v/>
      </c>
      <c r="J1063" s="4" t="str">
        <f>IF('Support - Unit List'!A1063="","",'Support - Unit List'!A1063&amp;'Support - Unit List'!B1063&amp;'Support - Unit List'!C1063&amp;" - "&amp;PROPER('Support - Unit List'!D1063))</f>
        <v>4130705 - Princes Lakes Civil Town</v>
      </c>
    </row>
    <row r="1064" spans="8:10" x14ac:dyDescent="0.35">
      <c r="H1064" s="3" t="str">
        <f t="shared" si="26"/>
        <v/>
      </c>
      <c r="I1064" s="3" t="str">
        <f>IF(H1064="","",COUNTIF($H$2:H1064,H1064))</f>
        <v/>
      </c>
      <c r="J1064" s="4" t="str">
        <f>IF('Support - Unit List'!A1064="","",'Support - Unit List'!A1064&amp;'Support - Unit List'!B1064&amp;'Support - Unit List'!C1064&amp;" - "&amp;PROPER('Support - Unit List'!D1064))</f>
        <v>4130706 - Trafalgar Civil Town</v>
      </c>
    </row>
    <row r="1065" spans="8:10" x14ac:dyDescent="0.35">
      <c r="H1065" s="3" t="str">
        <f t="shared" si="26"/>
        <v/>
      </c>
      <c r="I1065" s="3" t="str">
        <f>IF(H1065="","",COUNTIF($H$2:H1065,H1065))</f>
        <v/>
      </c>
      <c r="J1065" s="4" t="str">
        <f>IF('Support - Unit List'!A1065="","",'Support - Unit List'!A1065&amp;'Support - Unit List'!B1065&amp;'Support - Unit List'!C1065&amp;" - "&amp;PROPER('Support - Unit List'!D1065))</f>
        <v>4130707 - Whiteland Civil Town</v>
      </c>
    </row>
    <row r="1066" spans="8:10" x14ac:dyDescent="0.35">
      <c r="H1066" s="3" t="str">
        <f t="shared" si="26"/>
        <v/>
      </c>
      <c r="I1066" s="3" t="str">
        <f>IF(H1066="","",COUNTIF($H$2:H1066,H1066))</f>
        <v/>
      </c>
      <c r="J1066" s="4" t="str">
        <f>IF('Support - Unit List'!A1066="","",'Support - Unit List'!A1066&amp;'Support - Unit List'!B1066&amp;'Support - Unit List'!C1066&amp;" - "&amp;PROPER('Support - Unit List'!D1066))</f>
        <v>4144145 - Clark-Pleasant Community School Corporation</v>
      </c>
    </row>
    <row r="1067" spans="8:10" x14ac:dyDescent="0.35">
      <c r="H1067" s="3" t="str">
        <f t="shared" si="26"/>
        <v/>
      </c>
      <c r="I1067" s="3" t="str">
        <f>IF(H1067="","",COUNTIF($H$2:H1067,H1067))</f>
        <v/>
      </c>
      <c r="J1067" s="4" t="str">
        <f>IF('Support - Unit List'!A1067="","",'Support - Unit List'!A1067&amp;'Support - Unit List'!B1067&amp;'Support - Unit List'!C1067&amp;" - "&amp;PROPER('Support - Unit List'!D1067))</f>
        <v>4144205 - Center Grove Community School Corporation</v>
      </c>
    </row>
    <row r="1068" spans="8:10" x14ac:dyDescent="0.35">
      <c r="H1068" s="3" t="str">
        <f t="shared" si="26"/>
        <v/>
      </c>
      <c r="I1068" s="3" t="str">
        <f>IF(H1068="","",COUNTIF($H$2:H1068,H1068))</f>
        <v/>
      </c>
      <c r="J1068" s="4" t="str">
        <f>IF('Support - Unit List'!A1068="","",'Support - Unit List'!A1068&amp;'Support - Unit List'!B1068&amp;'Support - Unit List'!C1068&amp;" - "&amp;PROPER('Support - Unit List'!D1068))</f>
        <v>4144215 - Edinburgh Community School Corporation</v>
      </c>
    </row>
    <row r="1069" spans="8:10" x14ac:dyDescent="0.35">
      <c r="H1069" s="3" t="str">
        <f t="shared" si="26"/>
        <v/>
      </c>
      <c r="I1069" s="3" t="str">
        <f>IF(H1069="","",COUNTIF($H$2:H1069,H1069))</f>
        <v/>
      </c>
      <c r="J1069" s="4" t="str">
        <f>IF('Support - Unit List'!A1069="","",'Support - Unit List'!A1069&amp;'Support - Unit List'!B1069&amp;'Support - Unit List'!C1069&amp;" - "&amp;PROPER('Support - Unit List'!D1069))</f>
        <v>4144225 - Franklin Community School Corporation</v>
      </c>
    </row>
    <row r="1070" spans="8:10" x14ac:dyDescent="0.35">
      <c r="H1070" s="3" t="str">
        <f t="shared" si="26"/>
        <v/>
      </c>
      <c r="I1070" s="3" t="str">
        <f>IF(H1070="","",COUNTIF($H$2:H1070,H1070))</f>
        <v/>
      </c>
      <c r="J1070" s="4" t="str">
        <f>IF('Support - Unit List'!A1070="","",'Support - Unit List'!A1070&amp;'Support - Unit List'!B1070&amp;'Support - Unit List'!C1070&amp;" - "&amp;PROPER('Support - Unit List'!D1070))</f>
        <v>4144245 - Greenwood Community School Corporation</v>
      </c>
    </row>
    <row r="1071" spans="8:10" x14ac:dyDescent="0.35">
      <c r="H1071" s="3" t="str">
        <f t="shared" si="26"/>
        <v/>
      </c>
      <c r="I1071" s="3" t="str">
        <f>IF(H1071="","",COUNTIF($H$2:H1071,H1071))</f>
        <v/>
      </c>
      <c r="J1071" s="4" t="str">
        <f>IF('Support - Unit List'!A1071="","",'Support - Unit List'!A1071&amp;'Support - Unit List'!B1071&amp;'Support - Unit List'!C1071&amp;" - "&amp;PROPER('Support - Unit List'!D1071))</f>
        <v>4144255 - Nineveh-Hensley-Jackson United School Corporation</v>
      </c>
    </row>
    <row r="1072" spans="8:10" x14ac:dyDescent="0.35">
      <c r="H1072" s="3" t="str">
        <f t="shared" si="26"/>
        <v/>
      </c>
      <c r="I1072" s="3" t="str">
        <f>IF(H1072="","",COUNTIF($H$2:H1072,H1072))</f>
        <v/>
      </c>
      <c r="J1072" s="4" t="str">
        <f>IF('Support - Unit List'!A1072="","",'Support - Unit List'!A1072&amp;'Support - Unit List'!B1072&amp;'Support - Unit List'!C1072&amp;" - "&amp;PROPER('Support - Unit List'!D1072))</f>
        <v>4150111 - Edinburgh-Wright-Hageman Public Library</v>
      </c>
    </row>
    <row r="1073" spans="8:10" x14ac:dyDescent="0.35">
      <c r="H1073" s="3" t="str">
        <f t="shared" si="26"/>
        <v/>
      </c>
      <c r="I1073" s="3" t="str">
        <f>IF(H1073="","",COUNTIF($H$2:H1073,H1073))</f>
        <v/>
      </c>
      <c r="J1073" s="4" t="str">
        <f>IF('Support - Unit List'!A1073="","",'Support - Unit List'!A1073&amp;'Support - Unit List'!B1073&amp;'Support - Unit List'!C1073&amp;" - "&amp;PROPER('Support - Unit List'!D1073))</f>
        <v>4150112 - Greenwood Public Library</v>
      </c>
    </row>
    <row r="1074" spans="8:10" x14ac:dyDescent="0.35">
      <c r="H1074" s="3" t="str">
        <f t="shared" si="26"/>
        <v/>
      </c>
      <c r="I1074" s="3" t="str">
        <f>IF(H1074="","",COUNTIF($H$2:H1074,H1074))</f>
        <v/>
      </c>
      <c r="J1074" s="4" t="str">
        <f>IF('Support - Unit List'!A1074="","",'Support - Unit List'!A1074&amp;'Support - Unit List'!B1074&amp;'Support - Unit List'!C1074&amp;" - "&amp;PROPER('Support - Unit List'!D1074))</f>
        <v>4150113 - Johnson County Public Library</v>
      </c>
    </row>
    <row r="1075" spans="8:10" x14ac:dyDescent="0.35">
      <c r="H1075" s="3" t="str">
        <f t="shared" si="26"/>
        <v/>
      </c>
      <c r="I1075" s="3" t="str">
        <f>IF(H1075="","",COUNTIF($H$2:H1075,H1075))</f>
        <v/>
      </c>
      <c r="J1075" s="4" t="str">
        <f>IF('Support - Unit List'!A1075="","",'Support - Unit List'!A1075&amp;'Support - Unit List'!B1075&amp;'Support - Unit List'!C1075&amp;" - "&amp;PROPER('Support - Unit List'!D1075))</f>
        <v>4160970 - White River Township Fire</v>
      </c>
    </row>
    <row r="1076" spans="8:10" x14ac:dyDescent="0.35">
      <c r="H1076" s="3" t="str">
        <f t="shared" si="26"/>
        <v/>
      </c>
      <c r="I1076" s="3" t="str">
        <f>IF(H1076="","",COUNTIF($H$2:H1076,H1076))</f>
        <v/>
      </c>
      <c r="J1076" s="4" t="str">
        <f>IF('Support - Unit List'!A1076="","",'Support - Unit List'!A1076&amp;'Support - Unit List'!B1076&amp;'Support - Unit List'!C1076&amp;" - "&amp;PROPER('Support - Unit List'!D1076))</f>
        <v>4160974 - Amity Fire Protection</v>
      </c>
    </row>
    <row r="1077" spans="8:10" x14ac:dyDescent="0.35">
      <c r="H1077" s="3" t="str">
        <f t="shared" si="26"/>
        <v/>
      </c>
      <c r="I1077" s="3" t="str">
        <f>IF(H1077="","",COUNTIF($H$2:H1077,H1077))</f>
        <v/>
      </c>
      <c r="J1077" s="4" t="str">
        <f>IF('Support - Unit List'!A1077="","",'Support - Unit List'!A1077&amp;'Support - Unit List'!B1077&amp;'Support - Unit List'!C1077&amp;" - "&amp;PROPER('Support - Unit List'!D1077))</f>
        <v>4160979 - Nineveh Fire Protection District</v>
      </c>
    </row>
    <row r="1078" spans="8:10" x14ac:dyDescent="0.35">
      <c r="H1078" s="3" t="str">
        <f t="shared" si="26"/>
        <v/>
      </c>
      <c r="I1078" s="3" t="str">
        <f>IF(H1078="","",COUNTIF($H$2:H1078,H1078))</f>
        <v/>
      </c>
      <c r="J1078" s="4" t="str">
        <f>IF('Support - Unit List'!A1078="","",'Support - Unit List'!A1078&amp;'Support - Unit List'!B1078&amp;'Support - Unit List'!C1078&amp;" - "&amp;PROPER('Support - Unit List'!D1078))</f>
        <v>4160991 - Needham Fire Protection District</v>
      </c>
    </row>
    <row r="1079" spans="8:10" x14ac:dyDescent="0.35">
      <c r="H1079" s="3" t="str">
        <f t="shared" si="26"/>
        <v/>
      </c>
      <c r="I1079" s="3" t="str">
        <f>IF(H1079="","",COUNTIF($H$2:H1079,H1079))</f>
        <v/>
      </c>
      <c r="J1079" s="4" t="str">
        <f>IF('Support - Unit List'!A1079="","",'Support - Unit List'!A1079&amp;'Support - Unit List'!B1079&amp;'Support - Unit List'!C1079&amp;" - "&amp;PROPER('Support - Unit List'!D1079))</f>
        <v>4161028 - Bargersville Fire Protection</v>
      </c>
    </row>
    <row r="1080" spans="8:10" x14ac:dyDescent="0.35">
      <c r="H1080" s="3" t="str">
        <f t="shared" si="26"/>
        <v/>
      </c>
      <c r="I1080" s="3" t="str">
        <f>IF(H1080="","",COUNTIF($H$2:H1080,H1080))</f>
        <v/>
      </c>
      <c r="J1080" s="4" t="str">
        <f>IF('Support - Unit List'!A1080="","",'Support - Unit List'!A1080&amp;'Support - Unit List'!B1080&amp;'Support - Unit List'!C1080&amp;" - "&amp;PROPER('Support - Unit List'!D1080))</f>
        <v>4161030 - Hensley Fire Protection</v>
      </c>
    </row>
    <row r="1081" spans="8:10" x14ac:dyDescent="0.35">
      <c r="H1081" s="3" t="str">
        <f t="shared" si="26"/>
        <v/>
      </c>
      <c r="I1081" s="3" t="str">
        <f>IF(H1081="","",COUNTIF($H$2:H1081,H1081))</f>
        <v/>
      </c>
      <c r="J1081" s="4" t="str">
        <f>IF('Support - Unit List'!A1081="","",'Support - Unit List'!A1081&amp;'Support - Unit List'!B1081&amp;'Support - Unit List'!C1081&amp;" - "&amp;PROPER('Support - Unit List'!D1081))</f>
        <v>4161035 - Johnson County Solid Waste</v>
      </c>
    </row>
    <row r="1082" spans="8:10" x14ac:dyDescent="0.35">
      <c r="H1082" s="3" t="str">
        <f t="shared" si="26"/>
        <v/>
      </c>
      <c r="I1082" s="3" t="str">
        <f>IF(H1082="","",COUNTIF($H$2:H1082,H1082))</f>
        <v/>
      </c>
      <c r="J1082" s="4" t="str">
        <f>IF('Support - Unit List'!A1082="","",'Support - Unit List'!A1082&amp;'Support - Unit List'!B1082&amp;'Support - Unit List'!C1082&amp;" - "&amp;PROPER('Support - Unit List'!D1082))</f>
        <v>4210000 - Knox County</v>
      </c>
    </row>
    <row r="1083" spans="8:10" x14ac:dyDescent="0.35">
      <c r="H1083" s="3" t="str">
        <f t="shared" si="26"/>
        <v/>
      </c>
      <c r="I1083" s="3" t="str">
        <f>IF(H1083="","",COUNTIF($H$2:H1083,H1083))</f>
        <v/>
      </c>
      <c r="J1083" s="4" t="str">
        <f>IF('Support - Unit List'!A1083="","",'Support - Unit List'!A1083&amp;'Support - Unit List'!B1083&amp;'Support - Unit List'!C1083&amp;" - "&amp;PROPER('Support - Unit List'!D1083))</f>
        <v>4220001 - Busseron Township</v>
      </c>
    </row>
    <row r="1084" spans="8:10" x14ac:dyDescent="0.35">
      <c r="H1084" s="3" t="str">
        <f t="shared" si="26"/>
        <v/>
      </c>
      <c r="I1084" s="3" t="str">
        <f>IF(H1084="","",COUNTIF($H$2:H1084,H1084))</f>
        <v/>
      </c>
      <c r="J1084" s="4" t="str">
        <f>IF('Support - Unit List'!A1084="","",'Support - Unit List'!A1084&amp;'Support - Unit List'!B1084&amp;'Support - Unit List'!C1084&amp;" - "&amp;PROPER('Support - Unit List'!D1084))</f>
        <v>4220002 - Decker Township</v>
      </c>
    </row>
    <row r="1085" spans="8:10" x14ac:dyDescent="0.35">
      <c r="H1085" s="3" t="str">
        <f t="shared" si="26"/>
        <v/>
      </c>
      <c r="I1085" s="3" t="str">
        <f>IF(H1085="","",COUNTIF($H$2:H1085,H1085))</f>
        <v/>
      </c>
      <c r="J1085" s="4" t="str">
        <f>IF('Support - Unit List'!A1085="","",'Support - Unit List'!A1085&amp;'Support - Unit List'!B1085&amp;'Support - Unit List'!C1085&amp;" - "&amp;PROPER('Support - Unit List'!D1085))</f>
        <v>4220003 - Harrison Township</v>
      </c>
    </row>
    <row r="1086" spans="8:10" x14ac:dyDescent="0.35">
      <c r="H1086" s="3" t="str">
        <f t="shared" si="26"/>
        <v/>
      </c>
      <c r="I1086" s="3" t="str">
        <f>IF(H1086="","",COUNTIF($H$2:H1086,H1086))</f>
        <v/>
      </c>
      <c r="J1086" s="4" t="str">
        <f>IF('Support - Unit List'!A1086="","",'Support - Unit List'!A1086&amp;'Support - Unit List'!B1086&amp;'Support - Unit List'!C1086&amp;" - "&amp;PROPER('Support - Unit List'!D1086))</f>
        <v>4220004 - Johnson Township</v>
      </c>
    </row>
    <row r="1087" spans="8:10" x14ac:dyDescent="0.35">
      <c r="H1087" s="3" t="str">
        <f t="shared" si="26"/>
        <v/>
      </c>
      <c r="I1087" s="3" t="str">
        <f>IF(H1087="","",COUNTIF($H$2:H1087,H1087))</f>
        <v/>
      </c>
      <c r="J1087" s="4" t="str">
        <f>IF('Support - Unit List'!A1087="","",'Support - Unit List'!A1087&amp;'Support - Unit List'!B1087&amp;'Support - Unit List'!C1087&amp;" - "&amp;PROPER('Support - Unit List'!D1087))</f>
        <v>4220005 - Palmyra Township</v>
      </c>
    </row>
    <row r="1088" spans="8:10" x14ac:dyDescent="0.35">
      <c r="H1088" s="3" t="str">
        <f t="shared" si="26"/>
        <v/>
      </c>
      <c r="I1088" s="3" t="str">
        <f>IF(H1088="","",COUNTIF($H$2:H1088,H1088))</f>
        <v/>
      </c>
      <c r="J1088" s="4" t="str">
        <f>IF('Support - Unit List'!A1088="","",'Support - Unit List'!A1088&amp;'Support - Unit List'!B1088&amp;'Support - Unit List'!C1088&amp;" - "&amp;PROPER('Support - Unit List'!D1088))</f>
        <v>4220006 - Steen Township</v>
      </c>
    </row>
    <row r="1089" spans="8:10" x14ac:dyDescent="0.35">
      <c r="H1089" s="3" t="str">
        <f t="shared" si="26"/>
        <v/>
      </c>
      <c r="I1089" s="3" t="str">
        <f>IF(H1089="","",COUNTIF($H$2:H1089,H1089))</f>
        <v/>
      </c>
      <c r="J1089" s="4" t="str">
        <f>IF('Support - Unit List'!A1089="","",'Support - Unit List'!A1089&amp;'Support - Unit List'!B1089&amp;'Support - Unit List'!C1089&amp;" - "&amp;PROPER('Support - Unit List'!D1089))</f>
        <v>4220007 - Vigo Township</v>
      </c>
    </row>
    <row r="1090" spans="8:10" x14ac:dyDescent="0.35">
      <c r="H1090" s="3" t="str">
        <f t="shared" si="26"/>
        <v/>
      </c>
      <c r="I1090" s="3" t="str">
        <f>IF(H1090="","",COUNTIF($H$2:H1090,H1090))</f>
        <v/>
      </c>
      <c r="J1090" s="4" t="str">
        <f>IF('Support - Unit List'!A1090="","",'Support - Unit List'!A1090&amp;'Support - Unit List'!B1090&amp;'Support - Unit List'!C1090&amp;" - "&amp;PROPER('Support - Unit List'!D1090))</f>
        <v>4220008 - Vincennes Township</v>
      </c>
    </row>
    <row r="1091" spans="8:10" x14ac:dyDescent="0.35">
      <c r="H1091" s="3" t="str">
        <f t="shared" ref="H1091:H1154" si="27">IF(LEFT(J1091,2)=$B$3,"X","")</f>
        <v/>
      </c>
      <c r="I1091" s="3" t="str">
        <f>IF(H1091="","",COUNTIF($H$2:H1091,H1091))</f>
        <v/>
      </c>
      <c r="J1091" s="4" t="str">
        <f>IF('Support - Unit List'!A1091="","",'Support - Unit List'!A1091&amp;'Support - Unit List'!B1091&amp;'Support - Unit List'!C1091&amp;" - "&amp;PROPER('Support - Unit List'!D1091))</f>
        <v>4220009 - Washington Township</v>
      </c>
    </row>
    <row r="1092" spans="8:10" x14ac:dyDescent="0.35">
      <c r="H1092" s="3" t="str">
        <f t="shared" si="27"/>
        <v/>
      </c>
      <c r="I1092" s="3" t="str">
        <f>IF(H1092="","",COUNTIF($H$2:H1092,H1092))</f>
        <v/>
      </c>
      <c r="J1092" s="4" t="str">
        <f>IF('Support - Unit List'!A1092="","",'Support - Unit List'!A1092&amp;'Support - Unit List'!B1092&amp;'Support - Unit List'!C1092&amp;" - "&amp;PROPER('Support - Unit List'!D1092))</f>
        <v>4220010 - Widner Township</v>
      </c>
    </row>
    <row r="1093" spans="8:10" x14ac:dyDescent="0.35">
      <c r="H1093" s="3" t="str">
        <f t="shared" si="27"/>
        <v/>
      </c>
      <c r="I1093" s="3" t="str">
        <f>IF(H1093="","",COUNTIF($H$2:H1093,H1093))</f>
        <v/>
      </c>
      <c r="J1093" s="4" t="str">
        <f>IF('Support - Unit List'!A1093="","",'Support - Unit List'!A1093&amp;'Support - Unit List'!B1093&amp;'Support - Unit List'!C1093&amp;" - "&amp;PROPER('Support - Unit List'!D1093))</f>
        <v>4230300 - Vincennes Civil City</v>
      </c>
    </row>
    <row r="1094" spans="8:10" x14ac:dyDescent="0.35">
      <c r="H1094" s="3" t="str">
        <f t="shared" si="27"/>
        <v/>
      </c>
      <c r="I1094" s="3" t="str">
        <f>IF(H1094="","",COUNTIF($H$2:H1094,H1094))</f>
        <v/>
      </c>
      <c r="J1094" s="4" t="str">
        <f>IF('Support - Unit List'!A1094="","",'Support - Unit List'!A1094&amp;'Support - Unit List'!B1094&amp;'Support - Unit List'!C1094&amp;" - "&amp;PROPER('Support - Unit List'!D1094))</f>
        <v>4230448 - Bicknell Civil City</v>
      </c>
    </row>
    <row r="1095" spans="8:10" x14ac:dyDescent="0.35">
      <c r="H1095" s="3" t="str">
        <f t="shared" si="27"/>
        <v/>
      </c>
      <c r="I1095" s="3" t="str">
        <f>IF(H1095="","",COUNTIF($H$2:H1095,H1095))</f>
        <v/>
      </c>
      <c r="J1095" s="4" t="str">
        <f>IF('Support - Unit List'!A1095="","",'Support - Unit List'!A1095&amp;'Support - Unit List'!B1095&amp;'Support - Unit List'!C1095&amp;" - "&amp;PROPER('Support - Unit List'!D1095))</f>
        <v>4230708 - Bruceville Civil Town</v>
      </c>
    </row>
    <row r="1096" spans="8:10" x14ac:dyDescent="0.35">
      <c r="H1096" s="3" t="str">
        <f t="shared" si="27"/>
        <v/>
      </c>
      <c r="I1096" s="3" t="str">
        <f>IF(H1096="","",COUNTIF($H$2:H1096,H1096))</f>
        <v/>
      </c>
      <c r="J1096" s="4" t="str">
        <f>IF('Support - Unit List'!A1096="","",'Support - Unit List'!A1096&amp;'Support - Unit List'!B1096&amp;'Support - Unit List'!C1096&amp;" - "&amp;PROPER('Support - Unit List'!D1096))</f>
        <v>4230709 - Decker Civil Town</v>
      </c>
    </row>
    <row r="1097" spans="8:10" x14ac:dyDescent="0.35">
      <c r="H1097" s="3" t="str">
        <f t="shared" si="27"/>
        <v/>
      </c>
      <c r="I1097" s="3" t="str">
        <f>IF(H1097="","",COUNTIF($H$2:H1097,H1097))</f>
        <v/>
      </c>
      <c r="J1097" s="4" t="str">
        <f>IF('Support - Unit List'!A1097="","",'Support - Unit List'!A1097&amp;'Support - Unit List'!B1097&amp;'Support - Unit List'!C1097&amp;" - "&amp;PROPER('Support - Unit List'!D1097))</f>
        <v>4230710 - Edwardsport Civil Town</v>
      </c>
    </row>
    <row r="1098" spans="8:10" x14ac:dyDescent="0.35">
      <c r="H1098" s="3" t="str">
        <f t="shared" si="27"/>
        <v/>
      </c>
      <c r="I1098" s="3" t="str">
        <f>IF(H1098="","",COUNTIF($H$2:H1098,H1098))</f>
        <v/>
      </c>
      <c r="J1098" s="4" t="str">
        <f>IF('Support - Unit List'!A1098="","",'Support - Unit List'!A1098&amp;'Support - Unit List'!B1098&amp;'Support - Unit List'!C1098&amp;" - "&amp;PROPER('Support - Unit List'!D1098))</f>
        <v>4230711 - Monroe City Civil Town</v>
      </c>
    </row>
    <row r="1099" spans="8:10" x14ac:dyDescent="0.35">
      <c r="H1099" s="3" t="str">
        <f t="shared" si="27"/>
        <v/>
      </c>
      <c r="I1099" s="3" t="str">
        <f>IF(H1099="","",COUNTIF($H$2:H1099,H1099))</f>
        <v/>
      </c>
      <c r="J1099" s="4" t="str">
        <f>IF('Support - Unit List'!A1099="","",'Support - Unit List'!A1099&amp;'Support - Unit List'!B1099&amp;'Support - Unit List'!C1099&amp;" - "&amp;PROPER('Support - Unit List'!D1099))</f>
        <v>4230712 - Oaktown Civil Town</v>
      </c>
    </row>
    <row r="1100" spans="8:10" x14ac:dyDescent="0.35">
      <c r="H1100" s="3" t="str">
        <f t="shared" si="27"/>
        <v/>
      </c>
      <c r="I1100" s="3" t="str">
        <f>IF(H1100="","",COUNTIF($H$2:H1100,H1100))</f>
        <v/>
      </c>
      <c r="J1100" s="4" t="str">
        <f>IF('Support - Unit List'!A1100="","",'Support - Unit List'!A1100&amp;'Support - Unit List'!B1100&amp;'Support - Unit List'!C1100&amp;" - "&amp;PROPER('Support - Unit List'!D1100))</f>
        <v>4230713 - Sandborn Civil Town</v>
      </c>
    </row>
    <row r="1101" spans="8:10" x14ac:dyDescent="0.35">
      <c r="H1101" s="3" t="str">
        <f t="shared" si="27"/>
        <v/>
      </c>
      <c r="I1101" s="3" t="str">
        <f>IF(H1101="","",COUNTIF($H$2:H1101,H1101))</f>
        <v/>
      </c>
      <c r="J1101" s="4" t="str">
        <f>IF('Support - Unit List'!A1101="","",'Support - Unit List'!A1101&amp;'Support - Unit List'!B1101&amp;'Support - Unit List'!C1101&amp;" - "&amp;PROPER('Support - Unit List'!D1101))</f>
        <v>4230714 - Wheatland Civil Town</v>
      </c>
    </row>
    <row r="1102" spans="8:10" x14ac:dyDescent="0.35">
      <c r="H1102" s="3" t="str">
        <f t="shared" si="27"/>
        <v/>
      </c>
      <c r="I1102" s="3" t="str">
        <f>IF(H1102="","",COUNTIF($H$2:H1102,H1102))</f>
        <v/>
      </c>
      <c r="J1102" s="4" t="str">
        <f>IF('Support - Unit List'!A1102="","",'Support - Unit List'!A1102&amp;'Support - Unit List'!B1102&amp;'Support - Unit List'!C1102&amp;" - "&amp;PROPER('Support - Unit List'!D1102))</f>
        <v>4244315 - North Knox School Corporation</v>
      </c>
    </row>
    <row r="1103" spans="8:10" x14ac:dyDescent="0.35">
      <c r="H1103" s="3" t="str">
        <f t="shared" si="27"/>
        <v/>
      </c>
      <c r="I1103" s="3" t="str">
        <f>IF(H1103="","",COUNTIF($H$2:H1103,H1103))</f>
        <v/>
      </c>
      <c r="J1103" s="4" t="str">
        <f>IF('Support - Unit List'!A1103="","",'Support - Unit List'!A1103&amp;'Support - Unit List'!B1103&amp;'Support - Unit List'!C1103&amp;" - "&amp;PROPER('Support - Unit List'!D1103))</f>
        <v>4244325 - South Knox School Corporation</v>
      </c>
    </row>
    <row r="1104" spans="8:10" x14ac:dyDescent="0.35">
      <c r="H1104" s="3" t="str">
        <f t="shared" si="27"/>
        <v/>
      </c>
      <c r="I1104" s="3" t="str">
        <f>IF(H1104="","",COUNTIF($H$2:H1104,H1104))</f>
        <v/>
      </c>
      <c r="J1104" s="4" t="str">
        <f>IF('Support - Unit List'!A1104="","",'Support - Unit List'!A1104&amp;'Support - Unit List'!B1104&amp;'Support - Unit List'!C1104&amp;" - "&amp;PROPER('Support - Unit List'!D1104))</f>
        <v>4244335 - Vincennes Community School Corporation</v>
      </c>
    </row>
    <row r="1105" spans="8:10" x14ac:dyDescent="0.35">
      <c r="H1105" s="3" t="str">
        <f t="shared" si="27"/>
        <v/>
      </c>
      <c r="I1105" s="3" t="str">
        <f>IF(H1105="","",COUNTIF($H$2:H1105,H1105))</f>
        <v/>
      </c>
      <c r="J1105" s="4" t="str">
        <f>IF('Support - Unit List'!A1105="","",'Support - Unit List'!A1105&amp;'Support - Unit List'!B1105&amp;'Support - Unit List'!C1105&amp;" - "&amp;PROPER('Support - Unit List'!D1105))</f>
        <v>4250114 - Bicknell Public Library</v>
      </c>
    </row>
    <row r="1106" spans="8:10" x14ac:dyDescent="0.35">
      <c r="H1106" s="3" t="str">
        <f t="shared" si="27"/>
        <v/>
      </c>
      <c r="I1106" s="3" t="str">
        <f>IF(H1106="","",COUNTIF($H$2:H1106,H1106))</f>
        <v/>
      </c>
      <c r="J1106" s="4" t="str">
        <f>IF('Support - Unit List'!A1106="","",'Support - Unit List'!A1106&amp;'Support - Unit List'!B1106&amp;'Support - Unit List'!C1106&amp;" - "&amp;PROPER('Support - Unit List'!D1106))</f>
        <v>4250116 - Knox County Public Library</v>
      </c>
    </row>
    <row r="1107" spans="8:10" x14ac:dyDescent="0.35">
      <c r="H1107" s="3" t="str">
        <f t="shared" si="27"/>
        <v/>
      </c>
      <c r="I1107" s="3" t="str">
        <f>IF(H1107="","",COUNTIF($H$2:H1107,H1107))</f>
        <v/>
      </c>
      <c r="J1107" s="4" t="str">
        <f>IF('Support - Unit List'!A1107="","",'Support - Unit List'!A1107&amp;'Support - Unit List'!B1107&amp;'Support - Unit List'!C1107&amp;" - "&amp;PROPER('Support - Unit List'!D1107))</f>
        <v>4260936 - Vincennes Township Fire</v>
      </c>
    </row>
    <row r="1108" spans="8:10" x14ac:dyDescent="0.35">
      <c r="H1108" s="3" t="str">
        <f t="shared" si="27"/>
        <v/>
      </c>
      <c r="I1108" s="3" t="str">
        <f>IF(H1108="","",COUNTIF($H$2:H1108,H1108))</f>
        <v/>
      </c>
      <c r="J1108" s="4" t="str">
        <f>IF('Support - Unit List'!A1108="","",'Support - Unit List'!A1108&amp;'Support - Unit List'!B1108&amp;'Support - Unit List'!C1108&amp;" - "&amp;PROPER('Support - Unit List'!D1108))</f>
        <v>4260952 - South Vigo Township Fire</v>
      </c>
    </row>
    <row r="1109" spans="8:10" x14ac:dyDescent="0.35">
      <c r="H1109" s="3" t="str">
        <f t="shared" si="27"/>
        <v/>
      </c>
      <c r="I1109" s="3" t="str">
        <f>IF(H1109="","",COUNTIF($H$2:H1109,H1109))</f>
        <v/>
      </c>
      <c r="J1109" s="4" t="str">
        <f>IF('Support - Unit List'!A1109="","",'Support - Unit List'!A1109&amp;'Support - Unit List'!B1109&amp;'Support - Unit List'!C1109&amp;" - "&amp;PROPER('Support - Unit List'!D1109))</f>
        <v>4260953 - Vigo Central Community Fire</v>
      </c>
    </row>
    <row r="1110" spans="8:10" x14ac:dyDescent="0.35">
      <c r="H1110" s="3" t="str">
        <f t="shared" si="27"/>
        <v/>
      </c>
      <c r="I1110" s="3" t="str">
        <f>IF(H1110="","",COUNTIF($H$2:H1110,H1110))</f>
        <v/>
      </c>
      <c r="J1110" s="4" t="str">
        <f>IF('Support - Unit List'!A1110="","",'Support - Unit List'!A1110&amp;'Support - Unit List'!B1110&amp;'Support - Unit List'!C1110&amp;" - "&amp;PROPER('Support - Unit List'!D1110))</f>
        <v>4260954 - Johnson Township Community Fire</v>
      </c>
    </row>
    <row r="1111" spans="8:10" x14ac:dyDescent="0.35">
      <c r="H1111" s="3" t="str">
        <f t="shared" si="27"/>
        <v/>
      </c>
      <c r="I1111" s="3" t="str">
        <f>IF(H1111="","",COUNTIF($H$2:H1111,H1111))</f>
        <v/>
      </c>
      <c r="J1111" s="4" t="str">
        <f>IF('Support - Unit List'!A1111="","",'Support - Unit List'!A1111&amp;'Support - Unit List'!B1111&amp;'Support - Unit List'!C1111&amp;" - "&amp;PROPER('Support - Unit List'!D1111))</f>
        <v>4261056 - Knox County Solid Waste Management District</v>
      </c>
    </row>
    <row r="1112" spans="8:10" x14ac:dyDescent="0.35">
      <c r="H1112" s="3" t="str">
        <f t="shared" si="27"/>
        <v/>
      </c>
      <c r="I1112" s="3" t="str">
        <f>IF(H1112="","",COUNTIF($H$2:H1112,H1112))</f>
        <v/>
      </c>
      <c r="J1112" s="4" t="str">
        <f>IF('Support - Unit List'!A1112="","",'Support - Unit List'!A1112&amp;'Support - Unit List'!B1112&amp;'Support - Unit List'!C1112&amp;" - "&amp;PROPER('Support - Unit List'!D1112))</f>
        <v>4310000 - Kosciusko County</v>
      </c>
    </row>
    <row r="1113" spans="8:10" x14ac:dyDescent="0.35">
      <c r="H1113" s="3" t="str">
        <f t="shared" si="27"/>
        <v/>
      </c>
      <c r="I1113" s="3" t="str">
        <f>IF(H1113="","",COUNTIF($H$2:H1113,H1113))</f>
        <v/>
      </c>
      <c r="J1113" s="4" t="str">
        <f>IF('Support - Unit List'!A1113="","",'Support - Unit List'!A1113&amp;'Support - Unit List'!B1113&amp;'Support - Unit List'!C1113&amp;" - "&amp;PROPER('Support - Unit List'!D1113))</f>
        <v>4320001 - Clay Township</v>
      </c>
    </row>
    <row r="1114" spans="8:10" x14ac:dyDescent="0.35">
      <c r="H1114" s="3" t="str">
        <f t="shared" si="27"/>
        <v/>
      </c>
      <c r="I1114" s="3" t="str">
        <f>IF(H1114="","",COUNTIF($H$2:H1114,H1114))</f>
        <v/>
      </c>
      <c r="J1114" s="4" t="str">
        <f>IF('Support - Unit List'!A1114="","",'Support - Unit List'!A1114&amp;'Support - Unit List'!B1114&amp;'Support - Unit List'!C1114&amp;" - "&amp;PROPER('Support - Unit List'!D1114))</f>
        <v>4320002 - Etna Township</v>
      </c>
    </row>
    <row r="1115" spans="8:10" x14ac:dyDescent="0.35">
      <c r="H1115" s="3" t="str">
        <f t="shared" si="27"/>
        <v/>
      </c>
      <c r="I1115" s="3" t="str">
        <f>IF(H1115="","",COUNTIF($H$2:H1115,H1115))</f>
        <v/>
      </c>
      <c r="J1115" s="4" t="str">
        <f>IF('Support - Unit List'!A1115="","",'Support - Unit List'!A1115&amp;'Support - Unit List'!B1115&amp;'Support - Unit List'!C1115&amp;" - "&amp;PROPER('Support - Unit List'!D1115))</f>
        <v>4320003 - Franklin Township</v>
      </c>
    </row>
    <row r="1116" spans="8:10" x14ac:dyDescent="0.35">
      <c r="H1116" s="3" t="str">
        <f t="shared" si="27"/>
        <v/>
      </c>
      <c r="I1116" s="3" t="str">
        <f>IF(H1116="","",COUNTIF($H$2:H1116,H1116))</f>
        <v/>
      </c>
      <c r="J1116" s="4" t="str">
        <f>IF('Support - Unit List'!A1116="","",'Support - Unit List'!A1116&amp;'Support - Unit List'!B1116&amp;'Support - Unit List'!C1116&amp;" - "&amp;PROPER('Support - Unit List'!D1116))</f>
        <v>4320004 - Harrison Township</v>
      </c>
    </row>
    <row r="1117" spans="8:10" x14ac:dyDescent="0.35">
      <c r="H1117" s="3" t="str">
        <f t="shared" si="27"/>
        <v/>
      </c>
      <c r="I1117" s="3" t="str">
        <f>IF(H1117="","",COUNTIF($H$2:H1117,H1117))</f>
        <v/>
      </c>
      <c r="J1117" s="4" t="str">
        <f>IF('Support - Unit List'!A1117="","",'Support - Unit List'!A1117&amp;'Support - Unit List'!B1117&amp;'Support - Unit List'!C1117&amp;" - "&amp;PROPER('Support - Unit List'!D1117))</f>
        <v>4320005 - Jackson Township</v>
      </c>
    </row>
    <row r="1118" spans="8:10" x14ac:dyDescent="0.35">
      <c r="H1118" s="3" t="str">
        <f t="shared" si="27"/>
        <v/>
      </c>
      <c r="I1118" s="3" t="str">
        <f>IF(H1118="","",COUNTIF($H$2:H1118,H1118))</f>
        <v/>
      </c>
      <c r="J1118" s="4" t="str">
        <f>IF('Support - Unit List'!A1118="","",'Support - Unit List'!A1118&amp;'Support - Unit List'!B1118&amp;'Support - Unit List'!C1118&amp;" - "&amp;PROPER('Support - Unit List'!D1118))</f>
        <v>4320006 - Jefferson Township</v>
      </c>
    </row>
    <row r="1119" spans="8:10" x14ac:dyDescent="0.35">
      <c r="H1119" s="3" t="str">
        <f t="shared" si="27"/>
        <v/>
      </c>
      <c r="I1119" s="3" t="str">
        <f>IF(H1119="","",COUNTIF($H$2:H1119,H1119))</f>
        <v/>
      </c>
      <c r="J1119" s="4" t="str">
        <f>IF('Support - Unit List'!A1119="","",'Support - Unit List'!A1119&amp;'Support - Unit List'!B1119&amp;'Support - Unit List'!C1119&amp;" - "&amp;PROPER('Support - Unit List'!D1119))</f>
        <v>4320007 - Lake Township</v>
      </c>
    </row>
    <row r="1120" spans="8:10" x14ac:dyDescent="0.35">
      <c r="H1120" s="3" t="str">
        <f t="shared" si="27"/>
        <v/>
      </c>
      <c r="I1120" s="3" t="str">
        <f>IF(H1120="","",COUNTIF($H$2:H1120,H1120))</f>
        <v/>
      </c>
      <c r="J1120" s="4" t="str">
        <f>IF('Support - Unit List'!A1120="","",'Support - Unit List'!A1120&amp;'Support - Unit List'!B1120&amp;'Support - Unit List'!C1120&amp;" - "&amp;PROPER('Support - Unit List'!D1120))</f>
        <v>4320008 - Monroe Township</v>
      </c>
    </row>
    <row r="1121" spans="8:10" x14ac:dyDescent="0.35">
      <c r="H1121" s="3" t="str">
        <f t="shared" si="27"/>
        <v/>
      </c>
      <c r="I1121" s="3" t="str">
        <f>IF(H1121="","",COUNTIF($H$2:H1121,H1121))</f>
        <v/>
      </c>
      <c r="J1121" s="4" t="str">
        <f>IF('Support - Unit List'!A1121="","",'Support - Unit List'!A1121&amp;'Support - Unit List'!B1121&amp;'Support - Unit List'!C1121&amp;" - "&amp;PROPER('Support - Unit List'!D1121))</f>
        <v>4320009 - Plain Township</v>
      </c>
    </row>
    <row r="1122" spans="8:10" x14ac:dyDescent="0.35">
      <c r="H1122" s="3" t="str">
        <f t="shared" si="27"/>
        <v/>
      </c>
      <c r="I1122" s="3" t="str">
        <f>IF(H1122="","",COUNTIF($H$2:H1122,H1122))</f>
        <v/>
      </c>
      <c r="J1122" s="4" t="str">
        <f>IF('Support - Unit List'!A1122="","",'Support - Unit List'!A1122&amp;'Support - Unit List'!B1122&amp;'Support - Unit List'!C1122&amp;" - "&amp;PROPER('Support - Unit List'!D1122))</f>
        <v>4320010 - Prairie Township</v>
      </c>
    </row>
    <row r="1123" spans="8:10" x14ac:dyDescent="0.35">
      <c r="H1123" s="3" t="str">
        <f t="shared" si="27"/>
        <v/>
      </c>
      <c r="I1123" s="3" t="str">
        <f>IF(H1123="","",COUNTIF($H$2:H1123,H1123))</f>
        <v/>
      </c>
      <c r="J1123" s="4" t="str">
        <f>IF('Support - Unit List'!A1123="","",'Support - Unit List'!A1123&amp;'Support - Unit List'!B1123&amp;'Support - Unit List'!C1123&amp;" - "&amp;PROPER('Support - Unit List'!D1123))</f>
        <v>4320011 - Scott Township</v>
      </c>
    </row>
    <row r="1124" spans="8:10" x14ac:dyDescent="0.35">
      <c r="H1124" s="3" t="str">
        <f t="shared" si="27"/>
        <v/>
      </c>
      <c r="I1124" s="3" t="str">
        <f>IF(H1124="","",COUNTIF($H$2:H1124,H1124))</f>
        <v/>
      </c>
      <c r="J1124" s="4" t="str">
        <f>IF('Support - Unit List'!A1124="","",'Support - Unit List'!A1124&amp;'Support - Unit List'!B1124&amp;'Support - Unit List'!C1124&amp;" - "&amp;PROPER('Support - Unit List'!D1124))</f>
        <v>4320012 - Seward Township</v>
      </c>
    </row>
    <row r="1125" spans="8:10" x14ac:dyDescent="0.35">
      <c r="H1125" s="3" t="str">
        <f t="shared" si="27"/>
        <v/>
      </c>
      <c r="I1125" s="3" t="str">
        <f>IF(H1125="","",COUNTIF($H$2:H1125,H1125))</f>
        <v/>
      </c>
      <c r="J1125" s="4" t="str">
        <f>IF('Support - Unit List'!A1125="","",'Support - Unit List'!A1125&amp;'Support - Unit List'!B1125&amp;'Support - Unit List'!C1125&amp;" - "&amp;PROPER('Support - Unit List'!D1125))</f>
        <v>4320013 - Tippecanoe Township</v>
      </c>
    </row>
    <row r="1126" spans="8:10" x14ac:dyDescent="0.35">
      <c r="H1126" s="3" t="str">
        <f t="shared" si="27"/>
        <v/>
      </c>
      <c r="I1126" s="3" t="str">
        <f>IF(H1126="","",COUNTIF($H$2:H1126,H1126))</f>
        <v/>
      </c>
      <c r="J1126" s="4" t="str">
        <f>IF('Support - Unit List'!A1126="","",'Support - Unit List'!A1126&amp;'Support - Unit List'!B1126&amp;'Support - Unit List'!C1126&amp;" - "&amp;PROPER('Support - Unit List'!D1126))</f>
        <v>4320014 - Turkey Creek Township</v>
      </c>
    </row>
    <row r="1127" spans="8:10" x14ac:dyDescent="0.35">
      <c r="H1127" s="3" t="str">
        <f t="shared" si="27"/>
        <v/>
      </c>
      <c r="I1127" s="3" t="str">
        <f>IF(H1127="","",COUNTIF($H$2:H1127,H1127))</f>
        <v/>
      </c>
      <c r="J1127" s="4" t="str">
        <f>IF('Support - Unit List'!A1127="","",'Support - Unit List'!A1127&amp;'Support - Unit List'!B1127&amp;'Support - Unit List'!C1127&amp;" - "&amp;PROPER('Support - Unit List'!D1127))</f>
        <v>4320015 - Van Buren Township</v>
      </c>
    </row>
    <row r="1128" spans="8:10" x14ac:dyDescent="0.35">
      <c r="H1128" s="3" t="str">
        <f t="shared" si="27"/>
        <v/>
      </c>
      <c r="I1128" s="3" t="str">
        <f>IF(H1128="","",COUNTIF($H$2:H1128,H1128))</f>
        <v/>
      </c>
      <c r="J1128" s="4" t="str">
        <f>IF('Support - Unit List'!A1128="","",'Support - Unit List'!A1128&amp;'Support - Unit List'!B1128&amp;'Support - Unit List'!C1128&amp;" - "&amp;PROPER('Support - Unit List'!D1128))</f>
        <v>4320016 - Washington Township</v>
      </c>
    </row>
    <row r="1129" spans="8:10" x14ac:dyDescent="0.35">
      <c r="H1129" s="3" t="str">
        <f t="shared" si="27"/>
        <v/>
      </c>
      <c r="I1129" s="3" t="str">
        <f>IF(H1129="","",COUNTIF($H$2:H1129,H1129))</f>
        <v/>
      </c>
      <c r="J1129" s="4" t="str">
        <f>IF('Support - Unit List'!A1129="","",'Support - Unit List'!A1129&amp;'Support - Unit List'!B1129&amp;'Support - Unit List'!C1129&amp;" - "&amp;PROPER('Support - Unit List'!D1129))</f>
        <v>4320017 - Wayne Township</v>
      </c>
    </row>
    <row r="1130" spans="8:10" x14ac:dyDescent="0.35">
      <c r="H1130" s="3" t="str">
        <f t="shared" si="27"/>
        <v/>
      </c>
      <c r="I1130" s="3" t="str">
        <f>IF(H1130="","",COUNTIF($H$2:H1130,H1130))</f>
        <v/>
      </c>
      <c r="J1130" s="4" t="str">
        <f>IF('Support - Unit List'!A1130="","",'Support - Unit List'!A1130&amp;'Support - Unit List'!B1130&amp;'Support - Unit List'!C1130&amp;" - "&amp;PROPER('Support - Unit List'!D1130))</f>
        <v>4330414 - Warsaw Civil City</v>
      </c>
    </row>
    <row r="1131" spans="8:10" x14ac:dyDescent="0.35">
      <c r="H1131" s="3" t="str">
        <f t="shared" si="27"/>
        <v/>
      </c>
      <c r="I1131" s="3" t="str">
        <f>IF(H1131="","",COUNTIF($H$2:H1131,H1131))</f>
        <v/>
      </c>
      <c r="J1131" s="4" t="str">
        <f>IF('Support - Unit List'!A1131="","",'Support - Unit List'!A1131&amp;'Support - Unit List'!B1131&amp;'Support - Unit List'!C1131&amp;" - "&amp;PROPER('Support - Unit List'!D1131))</f>
        <v>4330715 - Burket Civil Town</v>
      </c>
    </row>
    <row r="1132" spans="8:10" x14ac:dyDescent="0.35">
      <c r="H1132" s="3" t="str">
        <f t="shared" si="27"/>
        <v/>
      </c>
      <c r="I1132" s="3" t="str">
        <f>IF(H1132="","",COUNTIF($H$2:H1132,H1132))</f>
        <v/>
      </c>
      <c r="J1132" s="4" t="str">
        <f>IF('Support - Unit List'!A1132="","",'Support - Unit List'!A1132&amp;'Support - Unit List'!B1132&amp;'Support - Unit List'!C1132&amp;" - "&amp;PROPER('Support - Unit List'!D1132))</f>
        <v>4330716 - Claypool Civil Town</v>
      </c>
    </row>
    <row r="1133" spans="8:10" x14ac:dyDescent="0.35">
      <c r="H1133" s="3" t="str">
        <f t="shared" si="27"/>
        <v/>
      </c>
      <c r="I1133" s="3" t="str">
        <f>IF(H1133="","",COUNTIF($H$2:H1133,H1133))</f>
        <v/>
      </c>
      <c r="J1133" s="4" t="str">
        <f>IF('Support - Unit List'!A1133="","",'Support - Unit List'!A1133&amp;'Support - Unit List'!B1133&amp;'Support - Unit List'!C1133&amp;" - "&amp;PROPER('Support - Unit List'!D1133))</f>
        <v>4330717 - Etna Green Civil Town</v>
      </c>
    </row>
    <row r="1134" spans="8:10" x14ac:dyDescent="0.35">
      <c r="H1134" s="3" t="str">
        <f t="shared" si="27"/>
        <v/>
      </c>
      <c r="I1134" s="3" t="str">
        <f>IF(H1134="","",COUNTIF($H$2:H1134,H1134))</f>
        <v/>
      </c>
      <c r="J1134" s="4" t="str">
        <f>IF('Support - Unit List'!A1134="","",'Support - Unit List'!A1134&amp;'Support - Unit List'!B1134&amp;'Support - Unit List'!C1134&amp;" - "&amp;PROPER('Support - Unit List'!D1134))</f>
        <v>4330718 - Leesburg Civil Town</v>
      </c>
    </row>
    <row r="1135" spans="8:10" x14ac:dyDescent="0.35">
      <c r="H1135" s="3" t="str">
        <f t="shared" si="27"/>
        <v/>
      </c>
      <c r="I1135" s="3" t="str">
        <f>IF(H1135="","",COUNTIF($H$2:H1135,H1135))</f>
        <v/>
      </c>
      <c r="J1135" s="4" t="str">
        <f>IF('Support - Unit List'!A1135="","",'Support - Unit List'!A1135&amp;'Support - Unit List'!B1135&amp;'Support - Unit List'!C1135&amp;" - "&amp;PROPER('Support - Unit List'!D1135))</f>
        <v>4330719 - Mentone Civil Town</v>
      </c>
    </row>
    <row r="1136" spans="8:10" x14ac:dyDescent="0.35">
      <c r="H1136" s="3" t="str">
        <f t="shared" si="27"/>
        <v/>
      </c>
      <c r="I1136" s="3" t="str">
        <f>IF(H1136="","",COUNTIF($H$2:H1136,H1136))</f>
        <v/>
      </c>
      <c r="J1136" s="4" t="str">
        <f>IF('Support - Unit List'!A1136="","",'Support - Unit List'!A1136&amp;'Support - Unit List'!B1136&amp;'Support - Unit List'!C1136&amp;" - "&amp;PROPER('Support - Unit List'!D1136))</f>
        <v>4330720 - Milford Civil Town</v>
      </c>
    </row>
    <row r="1137" spans="8:10" x14ac:dyDescent="0.35">
      <c r="H1137" s="3" t="str">
        <f t="shared" si="27"/>
        <v/>
      </c>
      <c r="I1137" s="3" t="str">
        <f>IF(H1137="","",COUNTIF($H$2:H1137,H1137))</f>
        <v/>
      </c>
      <c r="J1137" s="4" t="str">
        <f>IF('Support - Unit List'!A1137="","",'Support - Unit List'!A1137&amp;'Support - Unit List'!B1137&amp;'Support - Unit List'!C1137&amp;" - "&amp;PROPER('Support - Unit List'!D1137))</f>
        <v>4330721 - North Webster Civil Town</v>
      </c>
    </row>
    <row r="1138" spans="8:10" x14ac:dyDescent="0.35">
      <c r="H1138" s="3" t="str">
        <f t="shared" si="27"/>
        <v/>
      </c>
      <c r="I1138" s="3" t="str">
        <f>IF(H1138="","",COUNTIF($H$2:H1138,H1138))</f>
        <v/>
      </c>
      <c r="J1138" s="4" t="str">
        <f>IF('Support - Unit List'!A1138="","",'Support - Unit List'!A1138&amp;'Support - Unit List'!B1138&amp;'Support - Unit List'!C1138&amp;" - "&amp;PROPER('Support - Unit List'!D1138))</f>
        <v>4330722 - Pierceton Civil Town</v>
      </c>
    </row>
    <row r="1139" spans="8:10" x14ac:dyDescent="0.35">
      <c r="H1139" s="3" t="str">
        <f t="shared" si="27"/>
        <v/>
      </c>
      <c r="I1139" s="3" t="str">
        <f>IF(H1139="","",COUNTIF($H$2:H1139,H1139))</f>
        <v/>
      </c>
      <c r="J1139" s="4" t="str">
        <f>IF('Support - Unit List'!A1139="","",'Support - Unit List'!A1139&amp;'Support - Unit List'!B1139&amp;'Support - Unit List'!C1139&amp;" - "&amp;PROPER('Support - Unit List'!D1139))</f>
        <v>4330723 - Sidney Civil Town</v>
      </c>
    </row>
    <row r="1140" spans="8:10" x14ac:dyDescent="0.35">
      <c r="H1140" s="3" t="str">
        <f t="shared" si="27"/>
        <v/>
      </c>
      <c r="I1140" s="3" t="str">
        <f>IF(H1140="","",COUNTIF($H$2:H1140,H1140))</f>
        <v/>
      </c>
      <c r="J1140" s="4" t="str">
        <f>IF('Support - Unit List'!A1140="","",'Support - Unit List'!A1140&amp;'Support - Unit List'!B1140&amp;'Support - Unit List'!C1140&amp;" - "&amp;PROPER('Support - Unit List'!D1140))</f>
        <v>4330724 - Silver Lake Civil Town</v>
      </c>
    </row>
    <row r="1141" spans="8:10" x14ac:dyDescent="0.35">
      <c r="H1141" s="3" t="str">
        <f t="shared" si="27"/>
        <v/>
      </c>
      <c r="I1141" s="3" t="str">
        <f>IF(H1141="","",COUNTIF($H$2:H1141,H1141))</f>
        <v/>
      </c>
      <c r="J1141" s="4" t="str">
        <f>IF('Support - Unit List'!A1141="","",'Support - Unit List'!A1141&amp;'Support - Unit List'!B1141&amp;'Support - Unit List'!C1141&amp;" - "&amp;PROPER('Support - Unit List'!D1141))</f>
        <v>4330725 - Syracuse Civil Town</v>
      </c>
    </row>
    <row r="1142" spans="8:10" x14ac:dyDescent="0.35">
      <c r="H1142" s="3" t="str">
        <f t="shared" si="27"/>
        <v/>
      </c>
      <c r="I1142" s="3" t="str">
        <f>IF(H1142="","",COUNTIF($H$2:H1142,H1142))</f>
        <v/>
      </c>
      <c r="J1142" s="4" t="str">
        <f>IF('Support - Unit List'!A1142="","",'Support - Unit List'!A1142&amp;'Support - Unit List'!B1142&amp;'Support - Unit List'!C1142&amp;" - "&amp;PROPER('Support - Unit List'!D1142))</f>
        <v>4330726 - Winona Lake Civil Town</v>
      </c>
    </row>
    <row r="1143" spans="8:10" x14ac:dyDescent="0.35">
      <c r="H1143" s="3" t="str">
        <f t="shared" si="27"/>
        <v/>
      </c>
      <c r="I1143" s="3" t="str">
        <f>IF(H1143="","",COUNTIF($H$2:H1143,H1143))</f>
        <v/>
      </c>
      <c r="J1143" s="4" t="str">
        <f>IF('Support - Unit List'!A1143="","",'Support - Unit List'!A1143&amp;'Support - Unit List'!B1143&amp;'Support - Unit List'!C1143&amp;" - "&amp;PROPER('Support - Unit List'!D1143))</f>
        <v>4344345 - Wawasee Community School Corporation</v>
      </c>
    </row>
    <row r="1144" spans="8:10" x14ac:dyDescent="0.35">
      <c r="H1144" s="3" t="str">
        <f t="shared" si="27"/>
        <v/>
      </c>
      <c r="I1144" s="3" t="str">
        <f>IF(H1144="","",COUNTIF($H$2:H1144,H1144))</f>
        <v/>
      </c>
      <c r="J1144" s="4" t="str">
        <f>IF('Support - Unit List'!A1144="","",'Support - Unit List'!A1144&amp;'Support - Unit List'!B1144&amp;'Support - Unit List'!C1144&amp;" - "&amp;PROPER('Support - Unit List'!D1144))</f>
        <v>4344415 - Warsaw Community School Corporation</v>
      </c>
    </row>
    <row r="1145" spans="8:10" x14ac:dyDescent="0.35">
      <c r="H1145" s="3" t="str">
        <f t="shared" si="27"/>
        <v/>
      </c>
      <c r="I1145" s="3" t="str">
        <f>IF(H1145="","",COUNTIF($H$2:H1145,H1145))</f>
        <v/>
      </c>
      <c r="J1145" s="4" t="str">
        <f>IF('Support - Unit List'!A1145="","",'Support - Unit List'!A1145&amp;'Support - Unit List'!B1145&amp;'Support - Unit List'!C1145&amp;" - "&amp;PROPER('Support - Unit List'!D1145))</f>
        <v>4344445 - Tippecanoe Valley School Corporation</v>
      </c>
    </row>
    <row r="1146" spans="8:10" x14ac:dyDescent="0.35">
      <c r="H1146" s="3" t="str">
        <f t="shared" si="27"/>
        <v/>
      </c>
      <c r="I1146" s="3" t="str">
        <f>IF(H1146="","",COUNTIF($H$2:H1146,H1146))</f>
        <v/>
      </c>
      <c r="J1146" s="4" t="str">
        <f>IF('Support - Unit List'!A1146="","",'Support - Unit List'!A1146&amp;'Support - Unit List'!B1146&amp;'Support - Unit List'!C1146&amp;" - "&amp;PROPER('Support - Unit List'!D1146))</f>
        <v>4344455 - Whitko Community School Corporation</v>
      </c>
    </row>
    <row r="1147" spans="8:10" x14ac:dyDescent="0.35">
      <c r="H1147" s="3" t="str">
        <f t="shared" si="27"/>
        <v/>
      </c>
      <c r="I1147" s="3" t="str">
        <f>IF(H1147="","",COUNTIF($H$2:H1147,H1147))</f>
        <v/>
      </c>
      <c r="J1147" s="4" t="str">
        <f>IF('Support - Unit List'!A1147="","",'Support - Unit List'!A1147&amp;'Support - Unit List'!B1147&amp;'Support - Unit List'!C1147&amp;" - "&amp;PROPER('Support - Unit List'!D1147))</f>
        <v>4350118 - Milford Public Library</v>
      </c>
    </row>
    <row r="1148" spans="8:10" x14ac:dyDescent="0.35">
      <c r="H1148" s="3" t="str">
        <f t="shared" si="27"/>
        <v/>
      </c>
      <c r="I1148" s="3" t="str">
        <f>IF(H1148="","",COUNTIF($H$2:H1148,H1148))</f>
        <v/>
      </c>
      <c r="J1148" s="4" t="str">
        <f>IF('Support - Unit List'!A1148="","",'Support - Unit List'!A1148&amp;'Support - Unit List'!B1148&amp;'Support - Unit List'!C1148&amp;" - "&amp;PROPER('Support - Unit List'!D1148))</f>
        <v>4350119 - Pierceton Public Library</v>
      </c>
    </row>
    <row r="1149" spans="8:10" x14ac:dyDescent="0.35">
      <c r="H1149" s="3" t="str">
        <f t="shared" si="27"/>
        <v/>
      </c>
      <c r="I1149" s="3" t="str">
        <f>IF(H1149="","",COUNTIF($H$2:H1149,H1149))</f>
        <v/>
      </c>
      <c r="J1149" s="4" t="str">
        <f>IF('Support - Unit List'!A1149="","",'Support - Unit List'!A1149&amp;'Support - Unit List'!B1149&amp;'Support - Unit List'!C1149&amp;" - "&amp;PROPER('Support - Unit List'!D1149))</f>
        <v>4350120 - Syracuse Public Library</v>
      </c>
    </row>
    <row r="1150" spans="8:10" x14ac:dyDescent="0.35">
      <c r="H1150" s="3" t="str">
        <f t="shared" si="27"/>
        <v/>
      </c>
      <c r="I1150" s="3" t="str">
        <f>IF(H1150="","",COUNTIF($H$2:H1150,H1150))</f>
        <v/>
      </c>
      <c r="J1150" s="4" t="str">
        <f>IF('Support - Unit List'!A1150="","",'Support - Unit List'!A1150&amp;'Support - Unit List'!B1150&amp;'Support - Unit List'!C1150&amp;" - "&amp;PROPER('Support - Unit List'!D1150))</f>
        <v>4350121 - Warsaw Community Public Library</v>
      </c>
    </row>
    <row r="1151" spans="8:10" x14ac:dyDescent="0.35">
      <c r="H1151" s="3" t="str">
        <f t="shared" si="27"/>
        <v/>
      </c>
      <c r="I1151" s="3" t="str">
        <f>IF(H1151="","",COUNTIF($H$2:H1151,H1151))</f>
        <v/>
      </c>
      <c r="J1151" s="4" t="str">
        <f>IF('Support - Unit List'!A1151="","",'Support - Unit List'!A1151&amp;'Support - Unit List'!B1151&amp;'Support - Unit List'!C1151&amp;" - "&amp;PROPER('Support - Unit List'!D1151))</f>
        <v>4350268 - Bell Memorial Public Library</v>
      </c>
    </row>
    <row r="1152" spans="8:10" x14ac:dyDescent="0.35">
      <c r="H1152" s="3" t="str">
        <f t="shared" si="27"/>
        <v/>
      </c>
      <c r="I1152" s="3" t="str">
        <f>IF(H1152="","",COUNTIF($H$2:H1152,H1152))</f>
        <v/>
      </c>
      <c r="J1152" s="4" t="str">
        <f>IF('Support - Unit List'!A1152="","",'Support - Unit List'!A1152&amp;'Support - Unit List'!B1152&amp;'Support - Unit List'!C1152&amp;" - "&amp;PROPER('Support - Unit List'!D1152))</f>
        <v>4350303 - North Webster Community Public Library</v>
      </c>
    </row>
    <row r="1153" spans="8:10" x14ac:dyDescent="0.35">
      <c r="H1153" s="3" t="str">
        <f t="shared" si="27"/>
        <v/>
      </c>
      <c r="I1153" s="3" t="str">
        <f>IF(H1153="","",COUNTIF($H$2:H1153,H1153))</f>
        <v/>
      </c>
      <c r="J1153" s="4" t="str">
        <f>IF('Support - Unit List'!A1153="","",'Support - Unit List'!A1153&amp;'Support - Unit List'!B1153&amp;'Support - Unit List'!C1153&amp;" - "&amp;PROPER('Support - Unit List'!D1153))</f>
        <v>4361057 - Kosciusko County Solid Waste Management</v>
      </c>
    </row>
    <row r="1154" spans="8:10" x14ac:dyDescent="0.35">
      <c r="H1154" s="3" t="str">
        <f t="shared" si="27"/>
        <v/>
      </c>
      <c r="I1154" s="3" t="str">
        <f>IF(H1154="","",COUNTIF($H$2:H1154,H1154))</f>
        <v/>
      </c>
      <c r="J1154" s="4" t="str">
        <f>IF('Support - Unit List'!A1154="","",'Support - Unit List'!A1154&amp;'Support - Unit List'!B1154&amp;'Support - Unit List'!C1154&amp;" - "&amp;PROPER('Support - Unit List'!D1154))</f>
        <v>4410000 - Lagrange County</v>
      </c>
    </row>
    <row r="1155" spans="8:10" x14ac:dyDescent="0.35">
      <c r="H1155" s="3" t="str">
        <f t="shared" ref="H1155:H1218" si="28">IF(LEFT(J1155,2)=$B$3,"X","")</f>
        <v/>
      </c>
      <c r="I1155" s="3" t="str">
        <f>IF(H1155="","",COUNTIF($H$2:H1155,H1155))</f>
        <v/>
      </c>
      <c r="J1155" s="4" t="str">
        <f>IF('Support - Unit List'!A1155="","",'Support - Unit List'!A1155&amp;'Support - Unit List'!B1155&amp;'Support - Unit List'!C1155&amp;" - "&amp;PROPER('Support - Unit List'!D1155))</f>
        <v>4420001 - Bloomfield Township</v>
      </c>
    </row>
    <row r="1156" spans="8:10" x14ac:dyDescent="0.35">
      <c r="H1156" s="3" t="str">
        <f t="shared" si="28"/>
        <v/>
      </c>
      <c r="I1156" s="3" t="str">
        <f>IF(H1156="","",COUNTIF($H$2:H1156,H1156))</f>
        <v/>
      </c>
      <c r="J1156" s="4" t="str">
        <f>IF('Support - Unit List'!A1156="","",'Support - Unit List'!A1156&amp;'Support - Unit List'!B1156&amp;'Support - Unit List'!C1156&amp;" - "&amp;PROPER('Support - Unit List'!D1156))</f>
        <v>4420002 - Clay Township</v>
      </c>
    </row>
    <row r="1157" spans="8:10" x14ac:dyDescent="0.35">
      <c r="H1157" s="3" t="str">
        <f t="shared" si="28"/>
        <v/>
      </c>
      <c r="I1157" s="3" t="str">
        <f>IF(H1157="","",COUNTIF($H$2:H1157,H1157))</f>
        <v/>
      </c>
      <c r="J1157" s="4" t="str">
        <f>IF('Support - Unit List'!A1157="","",'Support - Unit List'!A1157&amp;'Support - Unit List'!B1157&amp;'Support - Unit List'!C1157&amp;" - "&amp;PROPER('Support - Unit List'!D1157))</f>
        <v>4420003 - Clearspring Township</v>
      </c>
    </row>
    <row r="1158" spans="8:10" x14ac:dyDescent="0.35">
      <c r="H1158" s="3" t="str">
        <f t="shared" si="28"/>
        <v/>
      </c>
      <c r="I1158" s="3" t="str">
        <f>IF(H1158="","",COUNTIF($H$2:H1158,H1158))</f>
        <v/>
      </c>
      <c r="J1158" s="4" t="str">
        <f>IF('Support - Unit List'!A1158="","",'Support - Unit List'!A1158&amp;'Support - Unit List'!B1158&amp;'Support - Unit List'!C1158&amp;" - "&amp;PROPER('Support - Unit List'!D1158))</f>
        <v>4420004 - Eden Township</v>
      </c>
    </row>
    <row r="1159" spans="8:10" x14ac:dyDescent="0.35">
      <c r="H1159" s="3" t="str">
        <f t="shared" si="28"/>
        <v/>
      </c>
      <c r="I1159" s="3" t="str">
        <f>IF(H1159="","",COUNTIF($H$2:H1159,H1159))</f>
        <v/>
      </c>
      <c r="J1159" s="4" t="str">
        <f>IF('Support - Unit List'!A1159="","",'Support - Unit List'!A1159&amp;'Support - Unit List'!B1159&amp;'Support - Unit List'!C1159&amp;" - "&amp;PROPER('Support - Unit List'!D1159))</f>
        <v>4420005 - Greenfield Township</v>
      </c>
    </row>
    <row r="1160" spans="8:10" x14ac:dyDescent="0.35">
      <c r="H1160" s="3" t="str">
        <f t="shared" si="28"/>
        <v/>
      </c>
      <c r="I1160" s="3" t="str">
        <f>IF(H1160="","",COUNTIF($H$2:H1160,H1160))</f>
        <v/>
      </c>
      <c r="J1160" s="4" t="str">
        <f>IF('Support - Unit List'!A1160="","",'Support - Unit List'!A1160&amp;'Support - Unit List'!B1160&amp;'Support - Unit List'!C1160&amp;" - "&amp;PROPER('Support - Unit List'!D1160))</f>
        <v>4420006 - Johnson Township</v>
      </c>
    </row>
    <row r="1161" spans="8:10" x14ac:dyDescent="0.35">
      <c r="H1161" s="3" t="str">
        <f t="shared" si="28"/>
        <v/>
      </c>
      <c r="I1161" s="3" t="str">
        <f>IF(H1161="","",COUNTIF($H$2:H1161,H1161))</f>
        <v/>
      </c>
      <c r="J1161" s="4" t="str">
        <f>IF('Support - Unit List'!A1161="","",'Support - Unit List'!A1161&amp;'Support - Unit List'!B1161&amp;'Support - Unit List'!C1161&amp;" - "&amp;PROPER('Support - Unit List'!D1161))</f>
        <v>4420007 - Lima Township</v>
      </c>
    </row>
    <row r="1162" spans="8:10" x14ac:dyDescent="0.35">
      <c r="H1162" s="3" t="str">
        <f t="shared" si="28"/>
        <v/>
      </c>
      <c r="I1162" s="3" t="str">
        <f>IF(H1162="","",COUNTIF($H$2:H1162,H1162))</f>
        <v/>
      </c>
      <c r="J1162" s="4" t="str">
        <f>IF('Support - Unit List'!A1162="","",'Support - Unit List'!A1162&amp;'Support - Unit List'!B1162&amp;'Support - Unit List'!C1162&amp;" - "&amp;PROPER('Support - Unit List'!D1162))</f>
        <v>4420008 - Milford Township</v>
      </c>
    </row>
    <row r="1163" spans="8:10" x14ac:dyDescent="0.35">
      <c r="H1163" s="3" t="str">
        <f t="shared" si="28"/>
        <v/>
      </c>
      <c r="I1163" s="3" t="str">
        <f>IF(H1163="","",COUNTIF($H$2:H1163,H1163))</f>
        <v/>
      </c>
      <c r="J1163" s="4" t="str">
        <f>IF('Support - Unit List'!A1163="","",'Support - Unit List'!A1163&amp;'Support - Unit List'!B1163&amp;'Support - Unit List'!C1163&amp;" - "&amp;PROPER('Support - Unit List'!D1163))</f>
        <v>4420009 - Newbury Township</v>
      </c>
    </row>
    <row r="1164" spans="8:10" x14ac:dyDescent="0.35">
      <c r="H1164" s="3" t="str">
        <f t="shared" si="28"/>
        <v/>
      </c>
      <c r="I1164" s="3" t="str">
        <f>IF(H1164="","",COUNTIF($H$2:H1164,H1164))</f>
        <v/>
      </c>
      <c r="J1164" s="4" t="str">
        <f>IF('Support - Unit List'!A1164="","",'Support - Unit List'!A1164&amp;'Support - Unit List'!B1164&amp;'Support - Unit List'!C1164&amp;" - "&amp;PROPER('Support - Unit List'!D1164))</f>
        <v>4420010 - Springfield Township</v>
      </c>
    </row>
    <row r="1165" spans="8:10" x14ac:dyDescent="0.35">
      <c r="H1165" s="3" t="str">
        <f t="shared" si="28"/>
        <v/>
      </c>
      <c r="I1165" s="3" t="str">
        <f>IF(H1165="","",COUNTIF($H$2:H1165,H1165))</f>
        <v/>
      </c>
      <c r="J1165" s="4" t="str">
        <f>IF('Support - Unit List'!A1165="","",'Support - Unit List'!A1165&amp;'Support - Unit List'!B1165&amp;'Support - Unit List'!C1165&amp;" - "&amp;PROPER('Support - Unit List'!D1165))</f>
        <v>4420011 - Van Buren Township</v>
      </c>
    </row>
    <row r="1166" spans="8:10" x14ac:dyDescent="0.35">
      <c r="H1166" s="3" t="str">
        <f t="shared" si="28"/>
        <v/>
      </c>
      <c r="I1166" s="3" t="str">
        <f>IF(H1166="","",COUNTIF($H$2:H1166,H1166))</f>
        <v/>
      </c>
      <c r="J1166" s="4" t="str">
        <f>IF('Support - Unit List'!A1166="","",'Support - Unit List'!A1166&amp;'Support - Unit List'!B1166&amp;'Support - Unit List'!C1166&amp;" - "&amp;PROPER('Support - Unit List'!D1166))</f>
        <v>4430727 - Lagrange Civil Town</v>
      </c>
    </row>
    <row r="1167" spans="8:10" x14ac:dyDescent="0.35">
      <c r="H1167" s="3" t="str">
        <f t="shared" si="28"/>
        <v/>
      </c>
      <c r="I1167" s="3" t="str">
        <f>IF(H1167="","",COUNTIF($H$2:H1167,H1167))</f>
        <v/>
      </c>
      <c r="J1167" s="4" t="str">
        <f>IF('Support - Unit List'!A1167="","",'Support - Unit List'!A1167&amp;'Support - Unit List'!B1167&amp;'Support - Unit List'!C1167&amp;" - "&amp;PROPER('Support - Unit List'!D1167))</f>
        <v>4430728 - Shipshewana Civil Town</v>
      </c>
    </row>
    <row r="1168" spans="8:10" x14ac:dyDescent="0.35">
      <c r="H1168" s="3" t="str">
        <f t="shared" si="28"/>
        <v/>
      </c>
      <c r="I1168" s="3" t="str">
        <f>IF(H1168="","",COUNTIF($H$2:H1168,H1168))</f>
        <v/>
      </c>
      <c r="J1168" s="4" t="str">
        <f>IF('Support - Unit List'!A1168="","",'Support - Unit List'!A1168&amp;'Support - Unit List'!B1168&amp;'Support - Unit List'!C1168&amp;" - "&amp;PROPER('Support - Unit List'!D1168))</f>
        <v>4430729 - Topeka Civil Town</v>
      </c>
    </row>
    <row r="1169" spans="8:10" x14ac:dyDescent="0.35">
      <c r="H1169" s="3" t="str">
        <f t="shared" si="28"/>
        <v/>
      </c>
      <c r="I1169" s="3" t="str">
        <f>IF(H1169="","",COUNTIF($H$2:H1169,H1169))</f>
        <v/>
      </c>
      <c r="J1169" s="4" t="str">
        <f>IF('Support - Unit List'!A1169="","",'Support - Unit List'!A1169&amp;'Support - Unit List'!B1169&amp;'Support - Unit List'!C1169&amp;" - "&amp;PROPER('Support - Unit List'!D1169))</f>
        <v>4430811 - Wolcottville Civil Town</v>
      </c>
    </row>
    <row r="1170" spans="8:10" x14ac:dyDescent="0.35">
      <c r="H1170" s="3" t="str">
        <f t="shared" si="28"/>
        <v/>
      </c>
      <c r="I1170" s="3" t="str">
        <f>IF(H1170="","",COUNTIF($H$2:H1170,H1170))</f>
        <v/>
      </c>
      <c r="J1170" s="4" t="str">
        <f>IF('Support - Unit List'!A1170="","",'Support - Unit List'!A1170&amp;'Support - Unit List'!B1170&amp;'Support - Unit List'!C1170&amp;" - "&amp;PROPER('Support - Unit List'!D1170))</f>
        <v>4444525 - Westview School Corporation</v>
      </c>
    </row>
    <row r="1171" spans="8:10" x14ac:dyDescent="0.35">
      <c r="H1171" s="3" t="str">
        <f t="shared" si="28"/>
        <v/>
      </c>
      <c r="I1171" s="3" t="str">
        <f>IF(H1171="","",COUNTIF($H$2:H1171,H1171))</f>
        <v/>
      </c>
      <c r="J1171" s="4" t="str">
        <f>IF('Support - Unit List'!A1171="","",'Support - Unit List'!A1171&amp;'Support - Unit List'!B1171&amp;'Support - Unit List'!C1171&amp;" - "&amp;PROPER('Support - Unit List'!D1171))</f>
        <v>4444535 - Lakeland School Corporation</v>
      </c>
    </row>
    <row r="1172" spans="8:10" x14ac:dyDescent="0.35">
      <c r="H1172" s="3" t="str">
        <f t="shared" si="28"/>
        <v/>
      </c>
      <c r="I1172" s="3" t="str">
        <f>IF(H1172="","",COUNTIF($H$2:H1172,H1172))</f>
        <v/>
      </c>
      <c r="J1172" s="4" t="str">
        <f>IF('Support - Unit List'!A1172="","",'Support - Unit List'!A1172&amp;'Support - Unit List'!B1172&amp;'Support - Unit List'!C1172&amp;" - "&amp;PROPER('Support - Unit List'!D1172))</f>
        <v>4450122 - Lagrange County Public Library</v>
      </c>
    </row>
    <row r="1173" spans="8:10" x14ac:dyDescent="0.35">
      <c r="H1173" s="3" t="str">
        <f t="shared" si="28"/>
        <v/>
      </c>
      <c r="I1173" s="3" t="str">
        <f>IF(H1173="","",COUNTIF($H$2:H1173,H1173))</f>
        <v/>
      </c>
      <c r="J1173" s="4" t="str">
        <f>IF('Support - Unit List'!A1173="","",'Support - Unit List'!A1173&amp;'Support - Unit List'!B1173&amp;'Support - Unit List'!C1173&amp;" - "&amp;PROPER('Support - Unit List'!D1173))</f>
        <v>4510000 - Lake County</v>
      </c>
    </row>
    <row r="1174" spans="8:10" x14ac:dyDescent="0.35">
      <c r="H1174" s="3" t="str">
        <f t="shared" si="28"/>
        <v/>
      </c>
      <c r="I1174" s="3" t="str">
        <f>IF(H1174="","",COUNTIF($H$2:H1174,H1174))</f>
        <v/>
      </c>
      <c r="J1174" s="4" t="str">
        <f>IF('Support - Unit List'!A1174="","",'Support - Unit List'!A1174&amp;'Support - Unit List'!B1174&amp;'Support - Unit List'!C1174&amp;" - "&amp;PROPER('Support - Unit List'!D1174))</f>
        <v>4520001 - Calumet Township</v>
      </c>
    </row>
    <row r="1175" spans="8:10" x14ac:dyDescent="0.35">
      <c r="H1175" s="3" t="str">
        <f t="shared" si="28"/>
        <v/>
      </c>
      <c r="I1175" s="3" t="str">
        <f>IF(H1175="","",COUNTIF($H$2:H1175,H1175))</f>
        <v/>
      </c>
      <c r="J1175" s="4" t="str">
        <f>IF('Support - Unit List'!A1175="","",'Support - Unit List'!A1175&amp;'Support - Unit List'!B1175&amp;'Support - Unit List'!C1175&amp;" - "&amp;PROPER('Support - Unit List'!D1175))</f>
        <v>4520002 - Cedar Creek Township</v>
      </c>
    </row>
    <row r="1176" spans="8:10" x14ac:dyDescent="0.35">
      <c r="H1176" s="3" t="str">
        <f t="shared" si="28"/>
        <v/>
      </c>
      <c r="I1176" s="3" t="str">
        <f>IF(H1176="","",COUNTIF($H$2:H1176,H1176))</f>
        <v/>
      </c>
      <c r="J1176" s="4" t="str">
        <f>IF('Support - Unit List'!A1176="","",'Support - Unit List'!A1176&amp;'Support - Unit List'!B1176&amp;'Support - Unit List'!C1176&amp;" - "&amp;PROPER('Support - Unit List'!D1176))</f>
        <v>4520003 - Center Township</v>
      </c>
    </row>
    <row r="1177" spans="8:10" x14ac:dyDescent="0.35">
      <c r="H1177" s="3" t="str">
        <f t="shared" si="28"/>
        <v/>
      </c>
      <c r="I1177" s="3" t="str">
        <f>IF(H1177="","",COUNTIF($H$2:H1177,H1177))</f>
        <v/>
      </c>
      <c r="J1177" s="4" t="str">
        <f>IF('Support - Unit List'!A1177="","",'Support - Unit List'!A1177&amp;'Support - Unit List'!B1177&amp;'Support - Unit List'!C1177&amp;" - "&amp;PROPER('Support - Unit List'!D1177))</f>
        <v>4520004 - Eagle Creek Township</v>
      </c>
    </row>
    <row r="1178" spans="8:10" x14ac:dyDescent="0.35">
      <c r="H1178" s="3" t="str">
        <f t="shared" si="28"/>
        <v/>
      </c>
      <c r="I1178" s="3" t="str">
        <f>IF(H1178="","",COUNTIF($H$2:H1178,H1178))</f>
        <v/>
      </c>
      <c r="J1178" s="4" t="str">
        <f>IF('Support - Unit List'!A1178="","",'Support - Unit List'!A1178&amp;'Support - Unit List'!B1178&amp;'Support - Unit List'!C1178&amp;" - "&amp;PROPER('Support - Unit List'!D1178))</f>
        <v>4520005 - Hanover Township</v>
      </c>
    </row>
    <row r="1179" spans="8:10" x14ac:dyDescent="0.35">
      <c r="H1179" s="3" t="str">
        <f t="shared" si="28"/>
        <v/>
      </c>
      <c r="I1179" s="3" t="str">
        <f>IF(H1179="","",COUNTIF($H$2:H1179,H1179))</f>
        <v/>
      </c>
      <c r="J1179" s="4" t="str">
        <f>IF('Support - Unit List'!A1179="","",'Support - Unit List'!A1179&amp;'Support - Unit List'!B1179&amp;'Support - Unit List'!C1179&amp;" - "&amp;PROPER('Support - Unit List'!D1179))</f>
        <v>4520006 - Hobart Township</v>
      </c>
    </row>
    <row r="1180" spans="8:10" x14ac:dyDescent="0.35">
      <c r="H1180" s="3" t="str">
        <f t="shared" si="28"/>
        <v/>
      </c>
      <c r="I1180" s="3" t="str">
        <f>IF(H1180="","",COUNTIF($H$2:H1180,H1180))</f>
        <v/>
      </c>
      <c r="J1180" s="4" t="str">
        <f>IF('Support - Unit List'!A1180="","",'Support - Unit List'!A1180&amp;'Support - Unit List'!B1180&amp;'Support - Unit List'!C1180&amp;" - "&amp;PROPER('Support - Unit List'!D1180))</f>
        <v>4520007 - North Township</v>
      </c>
    </row>
    <row r="1181" spans="8:10" x14ac:dyDescent="0.35">
      <c r="H1181" s="3" t="str">
        <f t="shared" si="28"/>
        <v/>
      </c>
      <c r="I1181" s="3" t="str">
        <f>IF(H1181="","",COUNTIF($H$2:H1181,H1181))</f>
        <v/>
      </c>
      <c r="J1181" s="4" t="str">
        <f>IF('Support - Unit List'!A1181="","",'Support - Unit List'!A1181&amp;'Support - Unit List'!B1181&amp;'Support - Unit List'!C1181&amp;" - "&amp;PROPER('Support - Unit List'!D1181))</f>
        <v>4520008 - Ross Township</v>
      </c>
    </row>
    <row r="1182" spans="8:10" x14ac:dyDescent="0.35">
      <c r="H1182" s="3" t="str">
        <f t="shared" si="28"/>
        <v/>
      </c>
      <c r="I1182" s="3" t="str">
        <f>IF(H1182="","",COUNTIF($H$2:H1182,H1182))</f>
        <v/>
      </c>
      <c r="J1182" s="4" t="str">
        <f>IF('Support - Unit List'!A1182="","",'Support - Unit List'!A1182&amp;'Support - Unit List'!B1182&amp;'Support - Unit List'!C1182&amp;" - "&amp;PROPER('Support - Unit List'!D1182))</f>
        <v>4520009 - St. John Township</v>
      </c>
    </row>
    <row r="1183" spans="8:10" x14ac:dyDescent="0.35">
      <c r="H1183" s="3" t="str">
        <f t="shared" si="28"/>
        <v/>
      </c>
      <c r="I1183" s="3" t="str">
        <f>IF(H1183="","",COUNTIF($H$2:H1183,H1183))</f>
        <v/>
      </c>
      <c r="J1183" s="4" t="str">
        <f>IF('Support - Unit List'!A1183="","",'Support - Unit List'!A1183&amp;'Support - Unit List'!B1183&amp;'Support - Unit List'!C1183&amp;" - "&amp;PROPER('Support - Unit List'!D1183))</f>
        <v>4520010 - West Creek Township</v>
      </c>
    </row>
    <row r="1184" spans="8:10" x14ac:dyDescent="0.35">
      <c r="H1184" s="3" t="str">
        <f t="shared" si="28"/>
        <v/>
      </c>
      <c r="I1184" s="3" t="str">
        <f>IF(H1184="","",COUNTIF($H$2:H1184,H1184))</f>
        <v/>
      </c>
      <c r="J1184" s="4" t="str">
        <f>IF('Support - Unit List'!A1184="","",'Support - Unit List'!A1184&amp;'Support - Unit List'!B1184&amp;'Support - Unit List'!C1184&amp;" - "&amp;PROPER('Support - Unit List'!D1184))</f>
        <v>4520011 - Winfield Township</v>
      </c>
    </row>
    <row r="1185" spans="8:10" x14ac:dyDescent="0.35">
      <c r="H1185" s="3" t="str">
        <f t="shared" si="28"/>
        <v/>
      </c>
      <c r="I1185" s="3" t="str">
        <f>IF(H1185="","",COUNTIF($H$2:H1185,H1185))</f>
        <v/>
      </c>
      <c r="J1185" s="4" t="str">
        <f>IF('Support - Unit List'!A1185="","",'Support - Unit List'!A1185&amp;'Support - Unit List'!B1185&amp;'Support - Unit List'!C1185&amp;" - "&amp;PROPER('Support - Unit List'!D1185))</f>
        <v>4530101 - Gary Civil City</v>
      </c>
    </row>
    <row r="1186" spans="8:10" x14ac:dyDescent="0.35">
      <c r="H1186" s="3" t="str">
        <f t="shared" si="28"/>
        <v/>
      </c>
      <c r="I1186" s="3" t="str">
        <f>IF(H1186="","",COUNTIF($H$2:H1186,H1186))</f>
        <v/>
      </c>
      <c r="J1186" s="4" t="str">
        <f>IF('Support - Unit List'!A1186="","",'Support - Unit List'!A1186&amp;'Support - Unit List'!B1186&amp;'Support - Unit List'!C1186&amp;" - "&amp;PROPER('Support - Unit List'!D1186))</f>
        <v>4530104 - Hammond Civil City</v>
      </c>
    </row>
    <row r="1187" spans="8:10" x14ac:dyDescent="0.35">
      <c r="H1187" s="3" t="str">
        <f t="shared" si="28"/>
        <v/>
      </c>
      <c r="I1187" s="3" t="str">
        <f>IF(H1187="","",COUNTIF($H$2:H1187,H1187))</f>
        <v/>
      </c>
      <c r="J1187" s="4" t="str">
        <f>IF('Support - Unit List'!A1187="","",'Support - Unit List'!A1187&amp;'Support - Unit List'!B1187&amp;'Support - Unit List'!C1187&amp;" - "&amp;PROPER('Support - Unit List'!D1187))</f>
        <v>4530108 - East Chicago Civil City</v>
      </c>
    </row>
    <row r="1188" spans="8:10" x14ac:dyDescent="0.35">
      <c r="H1188" s="3" t="str">
        <f t="shared" si="28"/>
        <v/>
      </c>
      <c r="I1188" s="3" t="str">
        <f>IF(H1188="","",COUNTIF($H$2:H1188,H1188))</f>
        <v/>
      </c>
      <c r="J1188" s="4" t="str">
        <f>IF('Support - Unit List'!A1188="","",'Support - Unit List'!A1188&amp;'Support - Unit List'!B1188&amp;'Support - Unit List'!C1188&amp;" - "&amp;PROPER('Support - Unit List'!D1188))</f>
        <v>4530202 - Hobart Civil City</v>
      </c>
    </row>
    <row r="1189" spans="8:10" x14ac:dyDescent="0.35">
      <c r="H1189" s="3" t="str">
        <f t="shared" si="28"/>
        <v/>
      </c>
      <c r="I1189" s="3" t="str">
        <f>IF(H1189="","",COUNTIF($H$2:H1189,H1189))</f>
        <v/>
      </c>
      <c r="J1189" s="4" t="str">
        <f>IF('Support - Unit List'!A1189="","",'Support - Unit List'!A1189&amp;'Support - Unit List'!B1189&amp;'Support - Unit List'!C1189&amp;" - "&amp;PROPER('Support - Unit List'!D1189))</f>
        <v>4530321 - Crown Point Civil City</v>
      </c>
    </row>
    <row r="1190" spans="8:10" x14ac:dyDescent="0.35">
      <c r="H1190" s="3" t="str">
        <f t="shared" si="28"/>
        <v/>
      </c>
      <c r="I1190" s="3" t="str">
        <f>IF(H1190="","",COUNTIF($H$2:H1190,H1190))</f>
        <v/>
      </c>
      <c r="J1190" s="4" t="str">
        <f>IF('Support - Unit List'!A1190="","",'Support - Unit List'!A1190&amp;'Support - Unit List'!B1190&amp;'Support - Unit List'!C1190&amp;" - "&amp;PROPER('Support - Unit List'!D1190))</f>
        <v>4530322 - Whiting Civil City</v>
      </c>
    </row>
    <row r="1191" spans="8:10" x14ac:dyDescent="0.35">
      <c r="H1191" s="3" t="str">
        <f t="shared" si="28"/>
        <v/>
      </c>
      <c r="I1191" s="3" t="str">
        <f>IF(H1191="","",COUNTIF($H$2:H1191,H1191))</f>
        <v/>
      </c>
      <c r="J1191" s="4" t="str">
        <f>IF('Support - Unit List'!A1191="","",'Support - Unit List'!A1191&amp;'Support - Unit List'!B1191&amp;'Support - Unit List'!C1191&amp;" - "&amp;PROPER('Support - Unit List'!D1191))</f>
        <v>4530401 - Lake Station Civil City</v>
      </c>
    </row>
    <row r="1192" spans="8:10" x14ac:dyDescent="0.35">
      <c r="H1192" s="3" t="str">
        <f t="shared" si="28"/>
        <v/>
      </c>
      <c r="I1192" s="3" t="str">
        <f>IF(H1192="","",COUNTIF($H$2:H1192,H1192))</f>
        <v/>
      </c>
      <c r="J1192" s="4" t="str">
        <f>IF('Support - Unit List'!A1192="","",'Support - Unit List'!A1192&amp;'Support - Unit List'!B1192&amp;'Support - Unit List'!C1192&amp;" - "&amp;PROPER('Support - Unit List'!D1192))</f>
        <v>4530504 - Cedar Lake Civil Town</v>
      </c>
    </row>
    <row r="1193" spans="8:10" x14ac:dyDescent="0.35">
      <c r="H1193" s="3" t="str">
        <f t="shared" si="28"/>
        <v/>
      </c>
      <c r="I1193" s="3" t="str">
        <f>IF(H1193="","",COUNTIF($H$2:H1193,H1193))</f>
        <v/>
      </c>
      <c r="J1193" s="4" t="str">
        <f>IF('Support - Unit List'!A1193="","",'Support - Unit List'!A1193&amp;'Support - Unit List'!B1193&amp;'Support - Unit List'!C1193&amp;" - "&amp;PROPER('Support - Unit List'!D1193))</f>
        <v>4530505 - Griffith Civil Town</v>
      </c>
    </row>
    <row r="1194" spans="8:10" x14ac:dyDescent="0.35">
      <c r="H1194" s="3" t="str">
        <f t="shared" si="28"/>
        <v/>
      </c>
      <c r="I1194" s="3" t="str">
        <f>IF(H1194="","",COUNTIF($H$2:H1194,H1194))</f>
        <v/>
      </c>
      <c r="J1194" s="4" t="str">
        <f>IF('Support - Unit List'!A1194="","",'Support - Unit List'!A1194&amp;'Support - Unit List'!B1194&amp;'Support - Unit List'!C1194&amp;" - "&amp;PROPER('Support - Unit List'!D1194))</f>
        <v>4530506 - Highland Civil Town</v>
      </c>
    </row>
    <row r="1195" spans="8:10" x14ac:dyDescent="0.35">
      <c r="H1195" s="3" t="str">
        <f t="shared" si="28"/>
        <v/>
      </c>
      <c r="I1195" s="3" t="str">
        <f>IF(H1195="","",COUNTIF($H$2:H1195,H1195))</f>
        <v/>
      </c>
      <c r="J1195" s="4" t="str">
        <f>IF('Support - Unit List'!A1195="","",'Support - Unit List'!A1195&amp;'Support - Unit List'!B1195&amp;'Support - Unit List'!C1195&amp;" - "&amp;PROPER('Support - Unit List'!D1195))</f>
        <v>4530507 - Munster Civil Town</v>
      </c>
    </row>
    <row r="1196" spans="8:10" x14ac:dyDescent="0.35">
      <c r="H1196" s="3" t="str">
        <f t="shared" si="28"/>
        <v/>
      </c>
      <c r="I1196" s="3" t="str">
        <f>IF(H1196="","",COUNTIF($H$2:H1196,H1196))</f>
        <v/>
      </c>
      <c r="J1196" s="4" t="str">
        <f>IF('Support - Unit List'!A1196="","",'Support - Unit List'!A1196&amp;'Support - Unit List'!B1196&amp;'Support - Unit List'!C1196&amp;" - "&amp;PROPER('Support - Unit List'!D1196))</f>
        <v>4530512 - Merrillville Civil Town</v>
      </c>
    </row>
    <row r="1197" spans="8:10" x14ac:dyDescent="0.35">
      <c r="H1197" s="3" t="str">
        <f t="shared" si="28"/>
        <v/>
      </c>
      <c r="I1197" s="3" t="str">
        <f>IF(H1197="","",COUNTIF($H$2:H1197,H1197))</f>
        <v/>
      </c>
      <c r="J1197" s="4" t="str">
        <f>IF('Support - Unit List'!A1197="","",'Support - Unit List'!A1197&amp;'Support - Unit List'!B1197&amp;'Support - Unit List'!C1197&amp;" - "&amp;PROPER('Support - Unit List'!D1197))</f>
        <v>4530730 - Dyer Civil Town</v>
      </c>
    </row>
    <row r="1198" spans="8:10" x14ac:dyDescent="0.35">
      <c r="H1198" s="3" t="str">
        <f t="shared" si="28"/>
        <v/>
      </c>
      <c r="I1198" s="3" t="str">
        <f>IF(H1198="","",COUNTIF($H$2:H1198,H1198))</f>
        <v/>
      </c>
      <c r="J1198" s="4" t="str">
        <f>IF('Support - Unit List'!A1198="","",'Support - Unit List'!A1198&amp;'Support - Unit List'!B1198&amp;'Support - Unit List'!C1198&amp;" - "&amp;PROPER('Support - Unit List'!D1198))</f>
        <v>4530731 - Lowell Civil Town</v>
      </c>
    </row>
    <row r="1199" spans="8:10" x14ac:dyDescent="0.35">
      <c r="H1199" s="3" t="str">
        <f t="shared" si="28"/>
        <v/>
      </c>
      <c r="I1199" s="3" t="str">
        <f>IF(H1199="","",COUNTIF($H$2:H1199,H1199))</f>
        <v/>
      </c>
      <c r="J1199" s="4" t="str">
        <f>IF('Support - Unit List'!A1199="","",'Support - Unit List'!A1199&amp;'Support - Unit List'!B1199&amp;'Support - Unit List'!C1199&amp;" - "&amp;PROPER('Support - Unit List'!D1199))</f>
        <v>4530732 - New Chicago Civil Town</v>
      </c>
    </row>
    <row r="1200" spans="8:10" x14ac:dyDescent="0.35">
      <c r="H1200" s="3" t="str">
        <f t="shared" si="28"/>
        <v/>
      </c>
      <c r="I1200" s="3" t="str">
        <f>IF(H1200="","",COUNTIF($H$2:H1200,H1200))</f>
        <v/>
      </c>
      <c r="J1200" s="4" t="str">
        <f>IF('Support - Unit List'!A1200="","",'Support - Unit List'!A1200&amp;'Support - Unit List'!B1200&amp;'Support - Unit List'!C1200&amp;" - "&amp;PROPER('Support - Unit List'!D1200))</f>
        <v>4530733 - St. John Civil Town</v>
      </c>
    </row>
    <row r="1201" spans="8:10" x14ac:dyDescent="0.35">
      <c r="H1201" s="3" t="str">
        <f t="shared" si="28"/>
        <v/>
      </c>
      <c r="I1201" s="3" t="str">
        <f>IF(H1201="","",COUNTIF($H$2:H1201,H1201))</f>
        <v/>
      </c>
      <c r="J1201" s="4" t="str">
        <f>IF('Support - Unit List'!A1201="","",'Support - Unit List'!A1201&amp;'Support - Unit List'!B1201&amp;'Support - Unit List'!C1201&amp;" - "&amp;PROPER('Support - Unit List'!D1201))</f>
        <v>4530734 - Schererville Civil Town</v>
      </c>
    </row>
    <row r="1202" spans="8:10" x14ac:dyDescent="0.35">
      <c r="H1202" s="3" t="str">
        <f t="shared" si="28"/>
        <v/>
      </c>
      <c r="I1202" s="3" t="str">
        <f>IF(H1202="","",COUNTIF($H$2:H1202,H1202))</f>
        <v/>
      </c>
      <c r="J1202" s="4" t="str">
        <f>IF('Support - Unit List'!A1202="","",'Support - Unit List'!A1202&amp;'Support - Unit List'!B1202&amp;'Support - Unit List'!C1202&amp;" - "&amp;PROPER('Support - Unit List'!D1202))</f>
        <v>4530735 - Schneider Civil Town</v>
      </c>
    </row>
    <row r="1203" spans="8:10" x14ac:dyDescent="0.35">
      <c r="H1203" s="3" t="str">
        <f t="shared" si="28"/>
        <v/>
      </c>
      <c r="I1203" s="3" t="str">
        <f>IF(H1203="","",COUNTIF($H$2:H1203,H1203))</f>
        <v/>
      </c>
      <c r="J1203" s="4" t="str">
        <f>IF('Support - Unit List'!A1203="","",'Support - Unit List'!A1203&amp;'Support - Unit List'!B1203&amp;'Support - Unit List'!C1203&amp;" - "&amp;PROPER('Support - Unit List'!D1203))</f>
        <v>4530736 - Winfield Civil Town</v>
      </c>
    </row>
    <row r="1204" spans="8:10" x14ac:dyDescent="0.35">
      <c r="H1204" s="3" t="str">
        <f t="shared" si="28"/>
        <v/>
      </c>
      <c r="I1204" s="3" t="str">
        <f>IF(H1204="","",COUNTIF($H$2:H1204,H1204))</f>
        <v/>
      </c>
      <c r="J1204" s="4" t="str">
        <f>IF('Support - Unit List'!A1204="","",'Support - Unit List'!A1204&amp;'Support - Unit List'!B1204&amp;'Support - Unit List'!C1204&amp;" - "&amp;PROPER('Support - Unit List'!D1204))</f>
        <v>4544580 - Hanover Community School Corporation</v>
      </c>
    </row>
    <row r="1205" spans="8:10" x14ac:dyDescent="0.35">
      <c r="H1205" s="3" t="str">
        <f t="shared" si="28"/>
        <v/>
      </c>
      <c r="I1205" s="3" t="str">
        <f>IF(H1205="","",COUNTIF($H$2:H1205,H1205))</f>
        <v/>
      </c>
      <c r="J1205" s="4" t="str">
        <f>IF('Support - Unit List'!A1205="","",'Support - Unit List'!A1205&amp;'Support - Unit List'!B1205&amp;'Support - Unit List'!C1205&amp;" - "&amp;PROPER('Support - Unit List'!D1205))</f>
        <v>4544590 - River Forest Community School Corporation</v>
      </c>
    </row>
    <row r="1206" spans="8:10" x14ac:dyDescent="0.35">
      <c r="H1206" s="3" t="str">
        <f t="shared" si="28"/>
        <v/>
      </c>
      <c r="I1206" s="3" t="str">
        <f>IF(H1206="","",COUNTIF($H$2:H1206,H1206))</f>
        <v/>
      </c>
      <c r="J1206" s="4" t="str">
        <f>IF('Support - Unit List'!A1206="","",'Support - Unit List'!A1206&amp;'Support - Unit List'!B1206&amp;'Support - Unit List'!C1206&amp;" - "&amp;PROPER('Support - Unit List'!D1206))</f>
        <v>4544600 - Merrillville School Corporation</v>
      </c>
    </row>
    <row r="1207" spans="8:10" x14ac:dyDescent="0.35">
      <c r="H1207" s="3" t="str">
        <f t="shared" si="28"/>
        <v/>
      </c>
      <c r="I1207" s="3" t="str">
        <f>IF(H1207="","",COUNTIF($H$2:H1207,H1207))</f>
        <v/>
      </c>
      <c r="J1207" s="4" t="str">
        <f>IF('Support - Unit List'!A1207="","",'Support - Unit List'!A1207&amp;'Support - Unit List'!B1207&amp;'Support - Unit List'!C1207&amp;" - "&amp;PROPER('Support - Unit List'!D1207))</f>
        <v>4544615 - Lake Central School Corporation</v>
      </c>
    </row>
    <row r="1208" spans="8:10" x14ac:dyDescent="0.35">
      <c r="H1208" s="3" t="str">
        <f t="shared" si="28"/>
        <v/>
      </c>
      <c r="I1208" s="3" t="str">
        <f>IF(H1208="","",COUNTIF($H$2:H1208,H1208))</f>
        <v/>
      </c>
      <c r="J1208" s="4" t="str">
        <f>IF('Support - Unit List'!A1208="","",'Support - Unit List'!A1208&amp;'Support - Unit List'!B1208&amp;'Support - Unit List'!C1208&amp;" - "&amp;PROPER('Support - Unit List'!D1208))</f>
        <v>4544645 - Tri Creek School Corporation</v>
      </c>
    </row>
    <row r="1209" spans="8:10" x14ac:dyDescent="0.35">
      <c r="H1209" s="3" t="str">
        <f t="shared" si="28"/>
        <v/>
      </c>
      <c r="I1209" s="3" t="str">
        <f>IF(H1209="","",COUNTIF($H$2:H1209,H1209))</f>
        <v/>
      </c>
      <c r="J1209" s="4" t="str">
        <f>IF('Support - Unit List'!A1209="","",'Support - Unit List'!A1209&amp;'Support - Unit List'!B1209&amp;'Support - Unit List'!C1209&amp;" - "&amp;PROPER('Support - Unit List'!D1209))</f>
        <v>4544650 - Lake Ridge School Corporation</v>
      </c>
    </row>
    <row r="1210" spans="8:10" x14ac:dyDescent="0.35">
      <c r="H1210" s="3" t="str">
        <f t="shared" si="28"/>
        <v/>
      </c>
      <c r="I1210" s="3" t="str">
        <f>IF(H1210="","",COUNTIF($H$2:H1210,H1210))</f>
        <v/>
      </c>
      <c r="J1210" s="4" t="str">
        <f>IF('Support - Unit List'!A1210="","",'Support - Unit List'!A1210&amp;'Support - Unit List'!B1210&amp;'Support - Unit List'!C1210&amp;" - "&amp;PROPER('Support - Unit List'!D1210))</f>
        <v>4544660 - Crown Point Community School Corporation</v>
      </c>
    </row>
    <row r="1211" spans="8:10" x14ac:dyDescent="0.35">
      <c r="H1211" s="3" t="str">
        <f t="shared" si="28"/>
        <v/>
      </c>
      <c r="I1211" s="3" t="str">
        <f>IF(H1211="","",COUNTIF($H$2:H1211,H1211))</f>
        <v/>
      </c>
      <c r="J1211" s="4" t="str">
        <f>IF('Support - Unit List'!A1211="","",'Support - Unit List'!A1211&amp;'Support - Unit List'!B1211&amp;'Support - Unit List'!C1211&amp;" - "&amp;PROPER('Support - Unit List'!D1211))</f>
        <v>4544670 - School City Of East Chicago</v>
      </c>
    </row>
    <row r="1212" spans="8:10" x14ac:dyDescent="0.35">
      <c r="H1212" s="3" t="str">
        <f t="shared" si="28"/>
        <v/>
      </c>
      <c r="I1212" s="3" t="str">
        <f>IF(H1212="","",COUNTIF($H$2:H1212,H1212))</f>
        <v/>
      </c>
      <c r="J1212" s="4" t="str">
        <f>IF('Support - Unit List'!A1212="","",'Support - Unit List'!A1212&amp;'Support - Unit List'!B1212&amp;'Support - Unit List'!C1212&amp;" - "&amp;PROPER('Support - Unit List'!D1212))</f>
        <v>4544680 - Lake Station School Corporation</v>
      </c>
    </row>
    <row r="1213" spans="8:10" x14ac:dyDescent="0.35">
      <c r="H1213" s="3" t="str">
        <f t="shared" si="28"/>
        <v/>
      </c>
      <c r="I1213" s="3" t="str">
        <f>IF(H1213="","",COUNTIF($H$2:H1213,H1213))</f>
        <v/>
      </c>
      <c r="J1213" s="4" t="str">
        <f>IF('Support - Unit List'!A1213="","",'Support - Unit List'!A1213&amp;'Support - Unit List'!B1213&amp;'Support - Unit List'!C1213&amp;" - "&amp;PROPER('Support - Unit List'!D1213))</f>
        <v>4544690 - Gary Community School Corporation</v>
      </c>
    </row>
    <row r="1214" spans="8:10" x14ac:dyDescent="0.35">
      <c r="H1214" s="3" t="str">
        <f t="shared" si="28"/>
        <v/>
      </c>
      <c r="I1214" s="3" t="str">
        <f>IF(H1214="","",COUNTIF($H$2:H1214,H1214))</f>
        <v/>
      </c>
      <c r="J1214" s="4" t="str">
        <f>IF('Support - Unit List'!A1214="","",'Support - Unit List'!A1214&amp;'Support - Unit List'!B1214&amp;'Support - Unit List'!C1214&amp;" - "&amp;PROPER('Support - Unit List'!D1214))</f>
        <v>4544700 - Griffith Public School Corporation</v>
      </c>
    </row>
    <row r="1215" spans="8:10" x14ac:dyDescent="0.35">
      <c r="H1215" s="3" t="str">
        <f t="shared" si="28"/>
        <v/>
      </c>
      <c r="I1215" s="3" t="str">
        <f>IF(H1215="","",COUNTIF($H$2:H1215,H1215))</f>
        <v/>
      </c>
      <c r="J1215" s="4" t="str">
        <f>IF('Support - Unit List'!A1215="","",'Support - Unit List'!A1215&amp;'Support - Unit List'!B1215&amp;'Support - Unit List'!C1215&amp;" - "&amp;PROPER('Support - Unit List'!D1215))</f>
        <v>4544710 - Hammond City School Corporation</v>
      </c>
    </row>
    <row r="1216" spans="8:10" x14ac:dyDescent="0.35">
      <c r="H1216" s="3" t="str">
        <f t="shared" si="28"/>
        <v/>
      </c>
      <c r="I1216" s="3" t="str">
        <f>IF(H1216="","",COUNTIF($H$2:H1216,H1216))</f>
        <v/>
      </c>
      <c r="J1216" s="4" t="str">
        <f>IF('Support - Unit List'!A1216="","",'Support - Unit List'!A1216&amp;'Support - Unit List'!B1216&amp;'Support - Unit List'!C1216&amp;" - "&amp;PROPER('Support - Unit List'!D1216))</f>
        <v>4544720 - Highland Town School Corporation</v>
      </c>
    </row>
    <row r="1217" spans="8:10" x14ac:dyDescent="0.35">
      <c r="H1217" s="3" t="str">
        <f t="shared" si="28"/>
        <v/>
      </c>
      <c r="I1217" s="3" t="str">
        <f>IF(H1217="","",COUNTIF($H$2:H1217,H1217))</f>
        <v/>
      </c>
      <c r="J1217" s="4" t="str">
        <f>IF('Support - Unit List'!A1217="","",'Support - Unit List'!A1217&amp;'Support - Unit List'!B1217&amp;'Support - Unit List'!C1217&amp;" - "&amp;PROPER('Support - Unit List'!D1217))</f>
        <v>4544730 - School City Of Hobart School Corporation</v>
      </c>
    </row>
    <row r="1218" spans="8:10" x14ac:dyDescent="0.35">
      <c r="H1218" s="3" t="str">
        <f t="shared" si="28"/>
        <v/>
      </c>
      <c r="I1218" s="3" t="str">
        <f>IF(H1218="","",COUNTIF($H$2:H1218,H1218))</f>
        <v/>
      </c>
      <c r="J1218" s="4" t="str">
        <f>IF('Support - Unit List'!A1218="","",'Support - Unit List'!A1218&amp;'Support - Unit List'!B1218&amp;'Support - Unit List'!C1218&amp;" - "&amp;PROPER('Support - Unit List'!D1218))</f>
        <v>4544740 - Munster Community School Corporation</v>
      </c>
    </row>
    <row r="1219" spans="8:10" x14ac:dyDescent="0.35">
      <c r="H1219" s="3" t="str">
        <f t="shared" ref="H1219:H1282" si="29">IF(LEFT(J1219,2)=$B$3,"X","")</f>
        <v/>
      </c>
      <c r="I1219" s="3" t="str">
        <f>IF(H1219="","",COUNTIF($H$2:H1219,H1219))</f>
        <v/>
      </c>
      <c r="J1219" s="4" t="str">
        <f>IF('Support - Unit List'!A1219="","",'Support - Unit List'!A1219&amp;'Support - Unit List'!B1219&amp;'Support - Unit List'!C1219&amp;" - "&amp;PROPER('Support - Unit List'!D1219))</f>
        <v>4544760 - Whiting City School Corporation</v>
      </c>
    </row>
    <row r="1220" spans="8:10" x14ac:dyDescent="0.35">
      <c r="H1220" s="3" t="str">
        <f t="shared" si="29"/>
        <v/>
      </c>
      <c r="I1220" s="3" t="str">
        <f>IF(H1220="","",COUNTIF($H$2:H1220,H1220))</f>
        <v/>
      </c>
      <c r="J1220" s="4" t="str">
        <f>IF('Support - Unit List'!A1220="","",'Support - Unit List'!A1220&amp;'Support - Unit List'!B1220&amp;'Support - Unit List'!C1220&amp;" - "&amp;PROPER('Support - Unit List'!D1220))</f>
        <v>4550124 - East Chicago Public Library</v>
      </c>
    </row>
    <row r="1221" spans="8:10" x14ac:dyDescent="0.35">
      <c r="H1221" s="3" t="str">
        <f t="shared" si="29"/>
        <v/>
      </c>
      <c r="I1221" s="3" t="str">
        <f>IF(H1221="","",COUNTIF($H$2:H1221,H1221))</f>
        <v/>
      </c>
      <c r="J1221" s="4" t="str">
        <f>IF('Support - Unit List'!A1221="","",'Support - Unit List'!A1221&amp;'Support - Unit List'!B1221&amp;'Support - Unit List'!C1221&amp;" - "&amp;PROPER('Support - Unit List'!D1221))</f>
        <v>4550125 - Gary Public Library</v>
      </c>
    </row>
    <row r="1222" spans="8:10" x14ac:dyDescent="0.35">
      <c r="H1222" s="3" t="str">
        <f t="shared" si="29"/>
        <v/>
      </c>
      <c r="I1222" s="3" t="str">
        <f>IF(H1222="","",COUNTIF($H$2:H1222,H1222))</f>
        <v/>
      </c>
      <c r="J1222" s="4" t="str">
        <f>IF('Support - Unit List'!A1222="","",'Support - Unit List'!A1222&amp;'Support - Unit List'!B1222&amp;'Support - Unit List'!C1222&amp;" - "&amp;PROPER('Support - Unit List'!D1222))</f>
        <v>4550126 - Hammond Public Library</v>
      </c>
    </row>
    <row r="1223" spans="8:10" x14ac:dyDescent="0.35">
      <c r="H1223" s="3" t="str">
        <f t="shared" si="29"/>
        <v/>
      </c>
      <c r="I1223" s="3" t="str">
        <f>IF(H1223="","",COUNTIF($H$2:H1223,H1223))</f>
        <v/>
      </c>
      <c r="J1223" s="4" t="str">
        <f>IF('Support - Unit List'!A1223="","",'Support - Unit List'!A1223&amp;'Support - Unit List'!B1223&amp;'Support - Unit List'!C1223&amp;" - "&amp;PROPER('Support - Unit List'!D1223))</f>
        <v>4550127 - Lowell Public Library</v>
      </c>
    </row>
    <row r="1224" spans="8:10" x14ac:dyDescent="0.35">
      <c r="H1224" s="3" t="str">
        <f t="shared" si="29"/>
        <v/>
      </c>
      <c r="I1224" s="3" t="str">
        <f>IF(H1224="","",COUNTIF($H$2:H1224,H1224))</f>
        <v/>
      </c>
      <c r="J1224" s="4" t="str">
        <f>IF('Support - Unit List'!A1224="","",'Support - Unit List'!A1224&amp;'Support - Unit List'!B1224&amp;'Support - Unit List'!C1224&amp;" - "&amp;PROPER('Support - Unit List'!D1224))</f>
        <v>4550128 - Whiting Public Library</v>
      </c>
    </row>
    <row r="1225" spans="8:10" x14ac:dyDescent="0.35">
      <c r="H1225" s="3" t="str">
        <f t="shared" si="29"/>
        <v/>
      </c>
      <c r="I1225" s="3" t="str">
        <f>IF(H1225="","",COUNTIF($H$2:H1225,H1225))</f>
        <v/>
      </c>
      <c r="J1225" s="4" t="str">
        <f>IF('Support - Unit List'!A1225="","",'Support - Unit List'!A1225&amp;'Support - Unit List'!B1225&amp;'Support - Unit List'!C1225&amp;" - "&amp;PROPER('Support - Unit List'!D1225))</f>
        <v>4550129 - Lake County Public Library</v>
      </c>
    </row>
    <row r="1226" spans="8:10" x14ac:dyDescent="0.35">
      <c r="H1226" s="3" t="str">
        <f t="shared" si="29"/>
        <v/>
      </c>
      <c r="I1226" s="3" t="str">
        <f>IF(H1226="","",COUNTIF($H$2:H1226,H1226))</f>
        <v/>
      </c>
      <c r="J1226" s="4" t="str">
        <f>IF('Support - Unit List'!A1226="","",'Support - Unit List'!A1226&amp;'Support - Unit List'!B1226&amp;'Support - Unit List'!C1226&amp;" - "&amp;PROPER('Support - Unit List'!D1226))</f>
        <v>4550276 - Crown Point Community Public Library</v>
      </c>
    </row>
    <row r="1227" spans="8:10" x14ac:dyDescent="0.35">
      <c r="H1227" s="3" t="str">
        <f t="shared" si="29"/>
        <v/>
      </c>
      <c r="I1227" s="3" t="str">
        <f>IF(H1227="","",COUNTIF($H$2:H1227,H1227))</f>
        <v/>
      </c>
      <c r="J1227" s="4" t="str">
        <f>IF('Support - Unit List'!A1227="","",'Support - Unit List'!A1227&amp;'Support - Unit List'!B1227&amp;'Support - Unit List'!C1227&amp;" - "&amp;PROPER('Support - Unit List'!D1227))</f>
        <v>4560808 - East Chicago Sanitary</v>
      </c>
    </row>
    <row r="1228" spans="8:10" x14ac:dyDescent="0.35">
      <c r="H1228" s="3" t="str">
        <f t="shared" si="29"/>
        <v/>
      </c>
      <c r="I1228" s="3" t="str">
        <f>IF(H1228="","",COUNTIF($H$2:H1228,H1228))</f>
        <v/>
      </c>
      <c r="J1228" s="4" t="str">
        <f>IF('Support - Unit List'!A1228="","",'Support - Unit List'!A1228&amp;'Support - Unit List'!B1228&amp;'Support - Unit List'!C1228&amp;" - "&amp;PROPER('Support - Unit List'!D1228))</f>
        <v>4560810 - Hammond Sanitary</v>
      </c>
    </row>
    <row r="1229" spans="8:10" x14ac:dyDescent="0.35">
      <c r="H1229" s="3" t="str">
        <f t="shared" si="29"/>
        <v/>
      </c>
      <c r="I1229" s="3" t="str">
        <f>IF(H1229="","",COUNTIF($H$2:H1229,H1229))</f>
        <v/>
      </c>
      <c r="J1229" s="4" t="str">
        <f>IF('Support - Unit List'!A1229="","",'Support - Unit List'!A1229&amp;'Support - Unit List'!B1229&amp;'Support - Unit List'!C1229&amp;" - "&amp;PROPER('Support - Unit List'!D1229))</f>
        <v>4560811 - Highland Sanitary District</v>
      </c>
    </row>
    <row r="1230" spans="8:10" x14ac:dyDescent="0.35">
      <c r="H1230" s="3" t="str">
        <f t="shared" si="29"/>
        <v/>
      </c>
      <c r="I1230" s="3" t="str">
        <f>IF(H1230="","",COUNTIF($H$2:H1230,H1230))</f>
        <v/>
      </c>
      <c r="J1230" s="4" t="str">
        <f>IF('Support - Unit List'!A1230="","",'Support - Unit List'!A1230&amp;'Support - Unit List'!B1230&amp;'Support - Unit List'!C1230&amp;" - "&amp;PROPER('Support - Unit List'!D1230))</f>
        <v>4560812 - Whiting Sanitary</v>
      </c>
    </row>
    <row r="1231" spans="8:10" x14ac:dyDescent="0.35">
      <c r="H1231" s="3" t="str">
        <f t="shared" si="29"/>
        <v/>
      </c>
      <c r="I1231" s="3" t="str">
        <f>IF(H1231="","",COUNTIF($H$2:H1231,H1231))</f>
        <v/>
      </c>
      <c r="J1231" s="4" t="str">
        <f>IF('Support - Unit List'!A1231="","",'Support - Unit List'!A1231&amp;'Support - Unit List'!B1231&amp;'Support - Unit List'!C1231&amp;" - "&amp;PROPER('Support - Unit List'!D1231))</f>
        <v>4560813 - Gary Airport</v>
      </c>
    </row>
    <row r="1232" spans="8:10" x14ac:dyDescent="0.35">
      <c r="H1232" s="3" t="str">
        <f t="shared" si="29"/>
        <v/>
      </c>
      <c r="I1232" s="3" t="str">
        <f>IF(H1232="","",COUNTIF($H$2:H1232,H1232))</f>
        <v/>
      </c>
      <c r="J1232" s="4" t="str">
        <f>IF('Support - Unit List'!A1232="","",'Support - Unit List'!A1232&amp;'Support - Unit List'!B1232&amp;'Support - Unit List'!C1232&amp;" - "&amp;PROPER('Support - Unit List'!D1232))</f>
        <v>4560814 - Gary Redevelopment</v>
      </c>
    </row>
    <row r="1233" spans="8:10" x14ac:dyDescent="0.35">
      <c r="H1233" s="3" t="str">
        <f t="shared" si="29"/>
        <v/>
      </c>
      <c r="I1233" s="3" t="str">
        <f>IF(H1233="","",COUNTIF($H$2:H1233,H1233))</f>
        <v/>
      </c>
      <c r="J1233" s="4" t="str">
        <f>IF('Support - Unit List'!A1233="","",'Support - Unit List'!A1233&amp;'Support - Unit List'!B1233&amp;'Support - Unit List'!C1233&amp;" - "&amp;PROPER('Support - Unit List'!D1233))</f>
        <v>4560815 - Hammond Redevelopment</v>
      </c>
    </row>
    <row r="1234" spans="8:10" x14ac:dyDescent="0.35">
      <c r="H1234" s="3" t="str">
        <f t="shared" si="29"/>
        <v/>
      </c>
      <c r="I1234" s="3" t="str">
        <f>IF(H1234="","",COUNTIF($H$2:H1234,H1234))</f>
        <v/>
      </c>
      <c r="J1234" s="4" t="str">
        <f>IF('Support - Unit List'!A1234="","",'Support - Unit List'!A1234&amp;'Support - Unit List'!B1234&amp;'Support - Unit List'!C1234&amp;" - "&amp;PROPER('Support - Unit List'!D1234))</f>
        <v>4560816 - Gary Public Transportation</v>
      </c>
    </row>
    <row r="1235" spans="8:10" x14ac:dyDescent="0.35">
      <c r="H1235" s="3" t="str">
        <f t="shared" si="29"/>
        <v/>
      </c>
      <c r="I1235" s="3" t="str">
        <f>IF(H1235="","",COUNTIF($H$2:H1235,H1235))</f>
        <v/>
      </c>
      <c r="J1235" s="4" t="str">
        <f>IF('Support - Unit List'!A1235="","",'Support - Unit List'!A1235&amp;'Support - Unit List'!B1235&amp;'Support - Unit List'!C1235&amp;" - "&amp;PROPER('Support - Unit List'!D1235))</f>
        <v>4560901 - Highland Water District</v>
      </c>
    </row>
    <row r="1236" spans="8:10" x14ac:dyDescent="0.35">
      <c r="H1236" s="3" t="str">
        <f t="shared" si="29"/>
        <v/>
      </c>
      <c r="I1236" s="3" t="str">
        <f>IF(H1236="","",COUNTIF($H$2:H1236,H1236))</f>
        <v/>
      </c>
      <c r="J1236" s="4" t="str">
        <f>IF('Support - Unit List'!A1236="","",'Support - Unit List'!A1236&amp;'Support - Unit List'!B1236&amp;'Support - Unit List'!C1236&amp;" - "&amp;PROPER('Support - Unit List'!D1236))</f>
        <v>4560959 - St. John Sanitary</v>
      </c>
    </row>
    <row r="1237" spans="8:10" x14ac:dyDescent="0.35">
      <c r="H1237" s="3" t="str">
        <f t="shared" si="29"/>
        <v/>
      </c>
      <c r="I1237" s="3" t="str">
        <f>IF(H1237="","",COUNTIF($H$2:H1237,H1237))</f>
        <v/>
      </c>
      <c r="J1237" s="4" t="str">
        <f>IF('Support - Unit List'!A1237="","",'Support - Unit List'!A1237&amp;'Support - Unit List'!B1237&amp;'Support - Unit List'!C1237&amp;" - "&amp;PROPER('Support - Unit List'!D1237))</f>
        <v>4560961 - Lake Ridge Fire Protection</v>
      </c>
    </row>
    <row r="1238" spans="8:10" x14ac:dyDescent="0.35">
      <c r="H1238" s="3" t="str">
        <f t="shared" si="29"/>
        <v/>
      </c>
      <c r="I1238" s="3" t="str">
        <f>IF(H1238="","",COUNTIF($H$2:H1238,H1238))</f>
        <v/>
      </c>
      <c r="J1238" s="4" t="str">
        <f>IF('Support - Unit List'!A1238="","",'Support - Unit List'!A1238&amp;'Support - Unit List'!B1238&amp;'Support - Unit List'!C1238&amp;" - "&amp;PROPER('Support - Unit List'!D1238))</f>
        <v>4560995 - St. John Water District</v>
      </c>
    </row>
    <row r="1239" spans="8:10" x14ac:dyDescent="0.35">
      <c r="H1239" s="3" t="str">
        <f t="shared" si="29"/>
        <v/>
      </c>
      <c r="I1239" s="3" t="str">
        <f>IF(H1239="","",COUNTIF($H$2:H1239,H1239))</f>
        <v/>
      </c>
      <c r="J1239" s="4" t="str">
        <f>IF('Support - Unit List'!A1239="","",'Support - Unit List'!A1239&amp;'Support - Unit List'!B1239&amp;'Support - Unit List'!C1239&amp;" - "&amp;PROPER('Support - Unit List'!D1239))</f>
        <v>4561002 - Town Of Dyer Sanitary District</v>
      </c>
    </row>
    <row r="1240" spans="8:10" x14ac:dyDescent="0.35">
      <c r="H1240" s="3" t="str">
        <f t="shared" si="29"/>
        <v/>
      </c>
      <c r="I1240" s="3" t="str">
        <f>IF(H1240="","",COUNTIF($H$2:H1240,H1240))</f>
        <v/>
      </c>
      <c r="J1240" s="4" t="str">
        <f>IF('Support - Unit List'!A1240="","",'Support - Unit List'!A1240&amp;'Support - Unit List'!B1240&amp;'Support - Unit List'!C1240&amp;" - "&amp;PROPER('Support - Unit List'!D1240))</f>
        <v>4561058 - Lake County Solid Waste Management District</v>
      </c>
    </row>
    <row r="1241" spans="8:10" x14ac:dyDescent="0.35">
      <c r="H1241" s="3" t="str">
        <f t="shared" si="29"/>
        <v/>
      </c>
      <c r="I1241" s="3" t="str">
        <f>IF(H1241="","",COUNTIF($H$2:H1241,H1241))</f>
        <v/>
      </c>
      <c r="J1241" s="4" t="str">
        <f>IF('Support - Unit List'!A1241="","",'Support - Unit List'!A1241&amp;'Support - Unit List'!B1241&amp;'Support - Unit List'!C1241&amp;" - "&amp;PROPER('Support - Unit List'!D1241))</f>
        <v>4569993 - Dyer Water Works</v>
      </c>
    </row>
    <row r="1242" spans="8:10" x14ac:dyDescent="0.35">
      <c r="H1242" s="3" t="str">
        <f t="shared" si="29"/>
        <v/>
      </c>
      <c r="I1242" s="3" t="str">
        <f>IF(H1242="","",COUNTIF($H$2:H1242,H1242))</f>
        <v/>
      </c>
      <c r="J1242" s="4" t="str">
        <f>IF('Support - Unit List'!A1242="","",'Support - Unit List'!A1242&amp;'Support - Unit List'!B1242&amp;'Support - Unit List'!C1242&amp;" - "&amp;PROPER('Support - Unit List'!D1242))</f>
        <v>4610000 - Laporte County</v>
      </c>
    </row>
    <row r="1243" spans="8:10" x14ac:dyDescent="0.35">
      <c r="H1243" s="3" t="str">
        <f t="shared" si="29"/>
        <v/>
      </c>
      <c r="I1243" s="3" t="str">
        <f>IF(H1243="","",COUNTIF($H$2:H1243,H1243))</f>
        <v/>
      </c>
      <c r="J1243" s="4" t="str">
        <f>IF('Support - Unit List'!A1243="","",'Support - Unit List'!A1243&amp;'Support - Unit List'!B1243&amp;'Support - Unit List'!C1243&amp;" - "&amp;PROPER('Support - Unit List'!D1243))</f>
        <v>4620001 - Cass Township</v>
      </c>
    </row>
    <row r="1244" spans="8:10" x14ac:dyDescent="0.35">
      <c r="H1244" s="3" t="str">
        <f t="shared" si="29"/>
        <v/>
      </c>
      <c r="I1244" s="3" t="str">
        <f>IF(H1244="","",COUNTIF($H$2:H1244,H1244))</f>
        <v/>
      </c>
      <c r="J1244" s="4" t="str">
        <f>IF('Support - Unit List'!A1244="","",'Support - Unit List'!A1244&amp;'Support - Unit List'!B1244&amp;'Support - Unit List'!C1244&amp;" - "&amp;PROPER('Support - Unit List'!D1244))</f>
        <v>4620002 - Center Township</v>
      </c>
    </row>
    <row r="1245" spans="8:10" x14ac:dyDescent="0.35">
      <c r="H1245" s="3" t="str">
        <f t="shared" si="29"/>
        <v/>
      </c>
      <c r="I1245" s="3" t="str">
        <f>IF(H1245="","",COUNTIF($H$2:H1245,H1245))</f>
        <v/>
      </c>
      <c r="J1245" s="4" t="str">
        <f>IF('Support - Unit List'!A1245="","",'Support - Unit List'!A1245&amp;'Support - Unit List'!B1245&amp;'Support - Unit List'!C1245&amp;" - "&amp;PROPER('Support - Unit List'!D1245))</f>
        <v>4620003 - Clinton Township</v>
      </c>
    </row>
    <row r="1246" spans="8:10" x14ac:dyDescent="0.35">
      <c r="H1246" s="3" t="str">
        <f t="shared" si="29"/>
        <v/>
      </c>
      <c r="I1246" s="3" t="str">
        <f>IF(H1246="","",COUNTIF($H$2:H1246,H1246))</f>
        <v/>
      </c>
      <c r="J1246" s="4" t="str">
        <f>IF('Support - Unit List'!A1246="","",'Support - Unit List'!A1246&amp;'Support - Unit List'!B1246&amp;'Support - Unit List'!C1246&amp;" - "&amp;PROPER('Support - Unit List'!D1246))</f>
        <v>4620004 - Coolspring Township</v>
      </c>
    </row>
    <row r="1247" spans="8:10" x14ac:dyDescent="0.35">
      <c r="H1247" s="3" t="str">
        <f t="shared" si="29"/>
        <v/>
      </c>
      <c r="I1247" s="3" t="str">
        <f>IF(H1247="","",COUNTIF($H$2:H1247,H1247))</f>
        <v/>
      </c>
      <c r="J1247" s="4" t="str">
        <f>IF('Support - Unit List'!A1247="","",'Support - Unit List'!A1247&amp;'Support - Unit List'!B1247&amp;'Support - Unit List'!C1247&amp;" - "&amp;PROPER('Support - Unit List'!D1247))</f>
        <v>4620005 - Dewey Township</v>
      </c>
    </row>
    <row r="1248" spans="8:10" x14ac:dyDescent="0.35">
      <c r="H1248" s="3" t="str">
        <f t="shared" si="29"/>
        <v/>
      </c>
      <c r="I1248" s="3" t="str">
        <f>IF(H1248="","",COUNTIF($H$2:H1248,H1248))</f>
        <v/>
      </c>
      <c r="J1248" s="4" t="str">
        <f>IF('Support - Unit List'!A1248="","",'Support - Unit List'!A1248&amp;'Support - Unit List'!B1248&amp;'Support - Unit List'!C1248&amp;" - "&amp;PROPER('Support - Unit List'!D1248))</f>
        <v>4620006 - Galena Township</v>
      </c>
    </row>
    <row r="1249" spans="8:10" x14ac:dyDescent="0.35">
      <c r="H1249" s="3" t="str">
        <f t="shared" si="29"/>
        <v/>
      </c>
      <c r="I1249" s="3" t="str">
        <f>IF(H1249="","",COUNTIF($H$2:H1249,H1249))</f>
        <v/>
      </c>
      <c r="J1249" s="4" t="str">
        <f>IF('Support - Unit List'!A1249="","",'Support - Unit List'!A1249&amp;'Support - Unit List'!B1249&amp;'Support - Unit List'!C1249&amp;" - "&amp;PROPER('Support - Unit List'!D1249))</f>
        <v>4620007 - Hanna Township</v>
      </c>
    </row>
    <row r="1250" spans="8:10" x14ac:dyDescent="0.35">
      <c r="H1250" s="3" t="str">
        <f t="shared" si="29"/>
        <v/>
      </c>
      <c r="I1250" s="3" t="str">
        <f>IF(H1250="","",COUNTIF($H$2:H1250,H1250))</f>
        <v/>
      </c>
      <c r="J1250" s="4" t="str">
        <f>IF('Support - Unit List'!A1250="","",'Support - Unit List'!A1250&amp;'Support - Unit List'!B1250&amp;'Support - Unit List'!C1250&amp;" - "&amp;PROPER('Support - Unit List'!D1250))</f>
        <v>4620008 - Hudson Township</v>
      </c>
    </row>
    <row r="1251" spans="8:10" x14ac:dyDescent="0.35">
      <c r="H1251" s="3" t="str">
        <f t="shared" si="29"/>
        <v/>
      </c>
      <c r="I1251" s="3" t="str">
        <f>IF(H1251="","",COUNTIF($H$2:H1251,H1251))</f>
        <v/>
      </c>
      <c r="J1251" s="4" t="str">
        <f>IF('Support - Unit List'!A1251="","",'Support - Unit List'!A1251&amp;'Support - Unit List'!B1251&amp;'Support - Unit List'!C1251&amp;" - "&amp;PROPER('Support - Unit List'!D1251))</f>
        <v>4620009 - Johnson Township</v>
      </c>
    </row>
    <row r="1252" spans="8:10" x14ac:dyDescent="0.35">
      <c r="H1252" s="3" t="str">
        <f t="shared" si="29"/>
        <v/>
      </c>
      <c r="I1252" s="3" t="str">
        <f>IF(H1252="","",COUNTIF($H$2:H1252,H1252))</f>
        <v/>
      </c>
      <c r="J1252" s="4" t="str">
        <f>IF('Support - Unit List'!A1252="","",'Support - Unit List'!A1252&amp;'Support - Unit List'!B1252&amp;'Support - Unit List'!C1252&amp;" - "&amp;PROPER('Support - Unit List'!D1252))</f>
        <v>4620010 - Kankakee Township</v>
      </c>
    </row>
    <row r="1253" spans="8:10" x14ac:dyDescent="0.35">
      <c r="H1253" s="3" t="str">
        <f t="shared" si="29"/>
        <v/>
      </c>
      <c r="I1253" s="3" t="str">
        <f>IF(H1253="","",COUNTIF($H$2:H1253,H1253))</f>
        <v/>
      </c>
      <c r="J1253" s="4" t="str">
        <f>IF('Support - Unit List'!A1253="","",'Support - Unit List'!A1253&amp;'Support - Unit List'!B1253&amp;'Support - Unit List'!C1253&amp;" - "&amp;PROPER('Support - Unit List'!D1253))</f>
        <v>4620011 - Lincoln Township</v>
      </c>
    </row>
    <row r="1254" spans="8:10" x14ac:dyDescent="0.35">
      <c r="H1254" s="3" t="str">
        <f t="shared" si="29"/>
        <v/>
      </c>
      <c r="I1254" s="3" t="str">
        <f>IF(H1254="","",COUNTIF($H$2:H1254,H1254))</f>
        <v/>
      </c>
      <c r="J1254" s="4" t="str">
        <f>IF('Support - Unit List'!A1254="","",'Support - Unit List'!A1254&amp;'Support - Unit List'!B1254&amp;'Support - Unit List'!C1254&amp;" - "&amp;PROPER('Support - Unit List'!D1254))</f>
        <v>4620012 - Michigan Township</v>
      </c>
    </row>
    <row r="1255" spans="8:10" x14ac:dyDescent="0.35">
      <c r="H1255" s="3" t="str">
        <f t="shared" si="29"/>
        <v/>
      </c>
      <c r="I1255" s="3" t="str">
        <f>IF(H1255="","",COUNTIF($H$2:H1255,H1255))</f>
        <v/>
      </c>
      <c r="J1255" s="4" t="str">
        <f>IF('Support - Unit List'!A1255="","",'Support - Unit List'!A1255&amp;'Support - Unit List'!B1255&amp;'Support - Unit List'!C1255&amp;" - "&amp;PROPER('Support - Unit List'!D1255))</f>
        <v>4620013 - New Durham Township</v>
      </c>
    </row>
    <row r="1256" spans="8:10" x14ac:dyDescent="0.35">
      <c r="H1256" s="3" t="str">
        <f t="shared" si="29"/>
        <v/>
      </c>
      <c r="I1256" s="3" t="str">
        <f>IF(H1256="","",COUNTIF($H$2:H1256,H1256))</f>
        <v/>
      </c>
      <c r="J1256" s="4" t="str">
        <f>IF('Support - Unit List'!A1256="","",'Support - Unit List'!A1256&amp;'Support - Unit List'!B1256&amp;'Support - Unit List'!C1256&amp;" - "&amp;PROPER('Support - Unit List'!D1256))</f>
        <v>4620014 - Noble Township</v>
      </c>
    </row>
    <row r="1257" spans="8:10" x14ac:dyDescent="0.35">
      <c r="H1257" s="3" t="str">
        <f t="shared" si="29"/>
        <v/>
      </c>
      <c r="I1257" s="3" t="str">
        <f>IF(H1257="","",COUNTIF($H$2:H1257,H1257))</f>
        <v/>
      </c>
      <c r="J1257" s="4" t="str">
        <f>IF('Support - Unit List'!A1257="","",'Support - Unit List'!A1257&amp;'Support - Unit List'!B1257&amp;'Support - Unit List'!C1257&amp;" - "&amp;PROPER('Support - Unit List'!D1257))</f>
        <v>4620015 - Pleasant Township</v>
      </c>
    </row>
    <row r="1258" spans="8:10" x14ac:dyDescent="0.35">
      <c r="H1258" s="3" t="str">
        <f t="shared" si="29"/>
        <v/>
      </c>
      <c r="I1258" s="3" t="str">
        <f>IF(H1258="","",COUNTIF($H$2:H1258,H1258))</f>
        <v/>
      </c>
      <c r="J1258" s="4" t="str">
        <f>IF('Support - Unit List'!A1258="","",'Support - Unit List'!A1258&amp;'Support - Unit List'!B1258&amp;'Support - Unit List'!C1258&amp;" - "&amp;PROPER('Support - Unit List'!D1258))</f>
        <v>4620016 - Prairie Township</v>
      </c>
    </row>
    <row r="1259" spans="8:10" x14ac:dyDescent="0.35">
      <c r="H1259" s="3" t="str">
        <f t="shared" si="29"/>
        <v/>
      </c>
      <c r="I1259" s="3" t="str">
        <f>IF(H1259="","",COUNTIF($H$2:H1259,H1259))</f>
        <v/>
      </c>
      <c r="J1259" s="4" t="str">
        <f>IF('Support - Unit List'!A1259="","",'Support - Unit List'!A1259&amp;'Support - Unit List'!B1259&amp;'Support - Unit List'!C1259&amp;" - "&amp;PROPER('Support - Unit List'!D1259))</f>
        <v>4620017 - Scipio Township</v>
      </c>
    </row>
    <row r="1260" spans="8:10" x14ac:dyDescent="0.35">
      <c r="H1260" s="3" t="str">
        <f t="shared" si="29"/>
        <v/>
      </c>
      <c r="I1260" s="3" t="str">
        <f>IF(H1260="","",COUNTIF($H$2:H1260,H1260))</f>
        <v/>
      </c>
      <c r="J1260" s="4" t="str">
        <f>IF('Support - Unit List'!A1260="","",'Support - Unit List'!A1260&amp;'Support - Unit List'!B1260&amp;'Support - Unit List'!C1260&amp;" - "&amp;PROPER('Support - Unit List'!D1260))</f>
        <v>4620018 - Springfield Township</v>
      </c>
    </row>
    <row r="1261" spans="8:10" x14ac:dyDescent="0.35">
      <c r="H1261" s="3" t="str">
        <f t="shared" si="29"/>
        <v/>
      </c>
      <c r="I1261" s="3" t="str">
        <f>IF(H1261="","",COUNTIF($H$2:H1261,H1261))</f>
        <v/>
      </c>
      <c r="J1261" s="4" t="str">
        <f>IF('Support - Unit List'!A1261="","",'Support - Unit List'!A1261&amp;'Support - Unit List'!B1261&amp;'Support - Unit List'!C1261&amp;" - "&amp;PROPER('Support - Unit List'!D1261))</f>
        <v>4620019 - Union Township</v>
      </c>
    </row>
    <row r="1262" spans="8:10" x14ac:dyDescent="0.35">
      <c r="H1262" s="3" t="str">
        <f t="shared" si="29"/>
        <v/>
      </c>
      <c r="I1262" s="3" t="str">
        <f>IF(H1262="","",COUNTIF($H$2:H1262,H1262))</f>
        <v/>
      </c>
      <c r="J1262" s="4" t="str">
        <f>IF('Support - Unit List'!A1262="","",'Support - Unit List'!A1262&amp;'Support - Unit List'!B1262&amp;'Support - Unit List'!C1262&amp;" - "&amp;PROPER('Support - Unit List'!D1262))</f>
        <v>4620020 - Washington Township</v>
      </c>
    </row>
    <row r="1263" spans="8:10" x14ac:dyDescent="0.35">
      <c r="H1263" s="3" t="str">
        <f t="shared" si="29"/>
        <v/>
      </c>
      <c r="I1263" s="3" t="str">
        <f>IF(H1263="","",COUNTIF($H$2:H1263,H1263))</f>
        <v/>
      </c>
      <c r="J1263" s="4" t="str">
        <f>IF('Support - Unit List'!A1263="","",'Support - Unit List'!A1263&amp;'Support - Unit List'!B1263&amp;'Support - Unit List'!C1263&amp;" - "&amp;PROPER('Support - Unit List'!D1263))</f>
        <v>4620021 - Wills Township</v>
      </c>
    </row>
    <row r="1264" spans="8:10" x14ac:dyDescent="0.35">
      <c r="H1264" s="3" t="str">
        <f t="shared" si="29"/>
        <v/>
      </c>
      <c r="I1264" s="3" t="str">
        <f>IF(H1264="","",COUNTIF($H$2:H1264,H1264))</f>
        <v/>
      </c>
      <c r="J1264" s="4" t="str">
        <f>IF('Support - Unit List'!A1264="","",'Support - Unit List'!A1264&amp;'Support - Unit List'!B1264&amp;'Support - Unit List'!C1264&amp;" - "&amp;PROPER('Support - Unit List'!D1264))</f>
        <v>4630115 - Michigan City Civil City</v>
      </c>
    </row>
    <row r="1265" spans="8:10" x14ac:dyDescent="0.35">
      <c r="H1265" s="3" t="str">
        <f t="shared" si="29"/>
        <v/>
      </c>
      <c r="I1265" s="3" t="str">
        <f>IF(H1265="","",COUNTIF($H$2:H1265,H1265))</f>
        <v/>
      </c>
      <c r="J1265" s="4" t="str">
        <f>IF('Support - Unit List'!A1265="","",'Support - Unit List'!A1265&amp;'Support - Unit List'!B1265&amp;'Support - Unit List'!C1265&amp;" - "&amp;PROPER('Support - Unit List'!D1265))</f>
        <v>4630201 - Laporte Civil City</v>
      </c>
    </row>
    <row r="1266" spans="8:10" x14ac:dyDescent="0.35">
      <c r="H1266" s="3" t="str">
        <f t="shared" si="29"/>
        <v/>
      </c>
      <c r="I1266" s="3" t="str">
        <f>IF(H1266="","",COUNTIF($H$2:H1266,H1266))</f>
        <v/>
      </c>
      <c r="J1266" s="4" t="str">
        <f>IF('Support - Unit List'!A1266="","",'Support - Unit List'!A1266&amp;'Support - Unit List'!B1266&amp;'Support - Unit List'!C1266&amp;" - "&amp;PROPER('Support - Unit List'!D1266))</f>
        <v>4630736 - Kingsbury Civil Town</v>
      </c>
    </row>
    <row r="1267" spans="8:10" x14ac:dyDescent="0.35">
      <c r="H1267" s="3" t="str">
        <f t="shared" si="29"/>
        <v/>
      </c>
      <c r="I1267" s="3" t="str">
        <f>IF(H1267="","",COUNTIF($H$2:H1267,H1267))</f>
        <v/>
      </c>
      <c r="J1267" s="4" t="str">
        <f>IF('Support - Unit List'!A1267="","",'Support - Unit List'!A1267&amp;'Support - Unit List'!B1267&amp;'Support - Unit List'!C1267&amp;" - "&amp;PROPER('Support - Unit List'!D1267))</f>
        <v>4630737 - Kingsford Heights Civil Town</v>
      </c>
    </row>
    <row r="1268" spans="8:10" x14ac:dyDescent="0.35">
      <c r="H1268" s="3" t="str">
        <f t="shared" si="29"/>
        <v/>
      </c>
      <c r="I1268" s="3" t="str">
        <f>IF(H1268="","",COUNTIF($H$2:H1268,H1268))</f>
        <v/>
      </c>
      <c r="J1268" s="4" t="str">
        <f>IF('Support - Unit List'!A1268="","",'Support - Unit List'!A1268&amp;'Support - Unit List'!B1268&amp;'Support - Unit List'!C1268&amp;" - "&amp;PROPER('Support - Unit List'!D1268))</f>
        <v>4630738 - Lacrosse Civil Town</v>
      </c>
    </row>
    <row r="1269" spans="8:10" x14ac:dyDescent="0.35">
      <c r="H1269" s="3" t="str">
        <f t="shared" si="29"/>
        <v/>
      </c>
      <c r="I1269" s="3" t="str">
        <f>IF(H1269="","",COUNTIF($H$2:H1269,H1269))</f>
        <v/>
      </c>
      <c r="J1269" s="4" t="str">
        <f>IF('Support - Unit List'!A1269="","",'Support - Unit List'!A1269&amp;'Support - Unit List'!B1269&amp;'Support - Unit List'!C1269&amp;" - "&amp;PROPER('Support - Unit List'!D1269))</f>
        <v>4630739 - Long Beach Civil Town</v>
      </c>
    </row>
    <row r="1270" spans="8:10" x14ac:dyDescent="0.35">
      <c r="H1270" s="3" t="str">
        <f t="shared" si="29"/>
        <v/>
      </c>
      <c r="I1270" s="3" t="str">
        <f>IF(H1270="","",COUNTIF($H$2:H1270,H1270))</f>
        <v/>
      </c>
      <c r="J1270" s="4" t="str">
        <f>IF('Support - Unit List'!A1270="","",'Support - Unit List'!A1270&amp;'Support - Unit List'!B1270&amp;'Support - Unit List'!C1270&amp;" - "&amp;PROPER('Support - Unit List'!D1270))</f>
        <v>4630740 - Michiana Shores Civil Town</v>
      </c>
    </row>
    <row r="1271" spans="8:10" x14ac:dyDescent="0.35">
      <c r="H1271" s="3" t="str">
        <f t="shared" si="29"/>
        <v/>
      </c>
      <c r="I1271" s="3" t="str">
        <f>IF(H1271="","",COUNTIF($H$2:H1271,H1271))</f>
        <v/>
      </c>
      <c r="J1271" s="4" t="str">
        <f>IF('Support - Unit List'!A1271="","",'Support - Unit List'!A1271&amp;'Support - Unit List'!B1271&amp;'Support - Unit List'!C1271&amp;" - "&amp;PROPER('Support - Unit List'!D1271))</f>
        <v>4630741 - Pottawattamie Park Civil Town</v>
      </c>
    </row>
    <row r="1272" spans="8:10" x14ac:dyDescent="0.35">
      <c r="H1272" s="3" t="str">
        <f t="shared" si="29"/>
        <v/>
      </c>
      <c r="I1272" s="3" t="str">
        <f>IF(H1272="","",COUNTIF($H$2:H1272,H1272))</f>
        <v/>
      </c>
      <c r="J1272" s="4" t="str">
        <f>IF('Support - Unit List'!A1272="","",'Support - Unit List'!A1272&amp;'Support - Unit List'!B1272&amp;'Support - Unit List'!C1272&amp;" - "&amp;PROPER('Support - Unit List'!D1272))</f>
        <v>4630742 - Trail Creek Civil Town</v>
      </c>
    </row>
    <row r="1273" spans="8:10" x14ac:dyDescent="0.35">
      <c r="H1273" s="3" t="str">
        <f t="shared" si="29"/>
        <v/>
      </c>
      <c r="I1273" s="3" t="str">
        <f>IF(H1273="","",COUNTIF($H$2:H1273,H1273))</f>
        <v/>
      </c>
      <c r="J1273" s="4" t="str">
        <f>IF('Support - Unit List'!A1273="","",'Support - Unit List'!A1273&amp;'Support - Unit List'!B1273&amp;'Support - Unit List'!C1273&amp;" - "&amp;PROPER('Support - Unit List'!D1273))</f>
        <v>4630743 - Wanatah Civil Town</v>
      </c>
    </row>
    <row r="1274" spans="8:10" x14ac:dyDescent="0.35">
      <c r="H1274" s="3" t="str">
        <f t="shared" si="29"/>
        <v/>
      </c>
      <c r="I1274" s="3" t="str">
        <f>IF(H1274="","",COUNTIF($H$2:H1274,H1274))</f>
        <v/>
      </c>
      <c r="J1274" s="4" t="str">
        <f>IF('Support - Unit List'!A1274="","",'Support - Unit List'!A1274&amp;'Support - Unit List'!B1274&amp;'Support - Unit List'!C1274&amp;" - "&amp;PROPER('Support - Unit List'!D1274))</f>
        <v>4630744 - Westville Civil Town</v>
      </c>
    </row>
    <row r="1275" spans="8:10" x14ac:dyDescent="0.35">
      <c r="H1275" s="3" t="str">
        <f t="shared" si="29"/>
        <v/>
      </c>
      <c r="I1275" s="3" t="str">
        <f>IF(H1275="","",COUNTIF($H$2:H1275,H1275))</f>
        <v/>
      </c>
      <c r="J1275" s="4" t="str">
        <f>IF('Support - Unit List'!A1275="","",'Support - Unit List'!A1275&amp;'Support - Unit List'!B1275&amp;'Support - Unit List'!C1275&amp;" - "&amp;PROPER('Support - Unit List'!D1275))</f>
        <v>4644805 - New Prairie United School Corporation</v>
      </c>
    </row>
    <row r="1276" spans="8:10" x14ac:dyDescent="0.35">
      <c r="H1276" s="3" t="str">
        <f t="shared" si="29"/>
        <v/>
      </c>
      <c r="I1276" s="3" t="str">
        <f>IF(H1276="","",COUNTIF($H$2:H1276,H1276))</f>
        <v/>
      </c>
      <c r="J1276" s="4" t="str">
        <f>IF('Support - Unit List'!A1276="","",'Support - Unit List'!A1276&amp;'Support - Unit List'!B1276&amp;'Support - Unit List'!C1276&amp;" - "&amp;PROPER('Support - Unit List'!D1276))</f>
        <v>4644860 - New Durham Township School Corporation</v>
      </c>
    </row>
    <row r="1277" spans="8:10" x14ac:dyDescent="0.35">
      <c r="H1277" s="3" t="str">
        <f t="shared" si="29"/>
        <v/>
      </c>
      <c r="I1277" s="3" t="str">
        <f>IF(H1277="","",COUNTIF($H$2:H1277,H1277))</f>
        <v/>
      </c>
      <c r="J1277" s="4" t="str">
        <f>IF('Support - Unit List'!A1277="","",'Support - Unit List'!A1277&amp;'Support - Unit List'!B1277&amp;'Support - Unit List'!C1277&amp;" - "&amp;PROPER('Support - Unit List'!D1277))</f>
        <v>4644915 - Tri-Township Consolidated School  Corporation</v>
      </c>
    </row>
    <row r="1278" spans="8:10" x14ac:dyDescent="0.35">
      <c r="H1278" s="3" t="str">
        <f t="shared" si="29"/>
        <v/>
      </c>
      <c r="I1278" s="3" t="str">
        <f>IF(H1278="","",COUNTIF($H$2:H1278,H1278))</f>
        <v/>
      </c>
      <c r="J1278" s="4" t="str">
        <f>IF('Support - Unit List'!A1278="","",'Support - Unit List'!A1278&amp;'Support - Unit List'!B1278&amp;'Support - Unit List'!C1278&amp;" - "&amp;PROPER('Support - Unit List'!D1278))</f>
        <v>4644925 - Michigan City Area School Corporation</v>
      </c>
    </row>
    <row r="1279" spans="8:10" x14ac:dyDescent="0.35">
      <c r="H1279" s="3" t="str">
        <f t="shared" si="29"/>
        <v/>
      </c>
      <c r="I1279" s="3" t="str">
        <f>IF(H1279="","",COUNTIF($H$2:H1279,H1279))</f>
        <v/>
      </c>
      <c r="J1279" s="4" t="str">
        <f>IF('Support - Unit List'!A1279="","",'Support - Unit List'!A1279&amp;'Support - Unit List'!B1279&amp;'Support - Unit List'!C1279&amp;" - "&amp;PROPER('Support - Unit List'!D1279))</f>
        <v>4644940 - South Central Community School Corporation</v>
      </c>
    </row>
    <row r="1280" spans="8:10" x14ac:dyDescent="0.35">
      <c r="H1280" s="3" t="str">
        <f t="shared" si="29"/>
        <v/>
      </c>
      <c r="I1280" s="3" t="str">
        <f>IF(H1280="","",COUNTIF($H$2:H1280,H1280))</f>
        <v/>
      </c>
      <c r="J1280" s="4" t="str">
        <f>IF('Support - Unit List'!A1280="","",'Support - Unit List'!A1280&amp;'Support - Unit List'!B1280&amp;'Support - Unit List'!C1280&amp;" - "&amp;PROPER('Support - Unit List'!D1280))</f>
        <v>4644945 - Laporte Community School Corporation</v>
      </c>
    </row>
    <row r="1281" spans="8:10" x14ac:dyDescent="0.35">
      <c r="H1281" s="3" t="str">
        <f t="shared" si="29"/>
        <v/>
      </c>
      <c r="I1281" s="3" t="str">
        <f>IF(H1281="","",COUNTIF($H$2:H1281,H1281))</f>
        <v/>
      </c>
      <c r="J1281" s="4" t="str">
        <f>IF('Support - Unit List'!A1281="","",'Support - Unit List'!A1281&amp;'Support - Unit List'!B1281&amp;'Support - Unit List'!C1281&amp;" - "&amp;PROPER('Support - Unit List'!D1281))</f>
        <v>4650130 - Michigan City Public Library</v>
      </c>
    </row>
    <row r="1282" spans="8:10" x14ac:dyDescent="0.35">
      <c r="H1282" s="3" t="str">
        <f t="shared" si="29"/>
        <v/>
      </c>
      <c r="I1282" s="3" t="str">
        <f>IF(H1282="","",COUNTIF($H$2:H1282,H1282))</f>
        <v/>
      </c>
      <c r="J1282" s="4" t="str">
        <f>IF('Support - Unit List'!A1282="","",'Support - Unit List'!A1282&amp;'Support - Unit List'!B1282&amp;'Support - Unit List'!C1282&amp;" - "&amp;PROPER('Support - Unit List'!D1282))</f>
        <v>4650131 - Wanatah Public Library</v>
      </c>
    </row>
    <row r="1283" spans="8:10" x14ac:dyDescent="0.35">
      <c r="H1283" s="3" t="str">
        <f t="shared" ref="H1283:H1346" si="30">IF(LEFT(J1283,2)=$B$3,"X","")</f>
        <v/>
      </c>
      <c r="I1283" s="3" t="str">
        <f>IF(H1283="","",COUNTIF($H$2:H1283,H1283))</f>
        <v/>
      </c>
      <c r="J1283" s="4" t="str">
        <f>IF('Support - Unit List'!A1283="","",'Support - Unit List'!A1283&amp;'Support - Unit List'!B1283&amp;'Support - Unit List'!C1283&amp;" - "&amp;PROPER('Support - Unit List'!D1283))</f>
        <v>4650132 - Westville Public Library</v>
      </c>
    </row>
    <row r="1284" spans="8:10" x14ac:dyDescent="0.35">
      <c r="H1284" s="3" t="str">
        <f t="shared" si="30"/>
        <v/>
      </c>
      <c r="I1284" s="3" t="str">
        <f>IF(H1284="","",COUNTIF($H$2:H1284,H1284))</f>
        <v/>
      </c>
      <c r="J1284" s="4" t="str">
        <f>IF('Support - Unit List'!A1284="","",'Support - Unit List'!A1284&amp;'Support - Unit List'!B1284&amp;'Support - Unit List'!C1284&amp;" - "&amp;PROPER('Support - Unit List'!D1284))</f>
        <v>4650277 - Laporte County Public Library</v>
      </c>
    </row>
    <row r="1285" spans="8:10" x14ac:dyDescent="0.35">
      <c r="H1285" s="3" t="str">
        <f t="shared" si="30"/>
        <v/>
      </c>
      <c r="I1285" s="3" t="str">
        <f>IF(H1285="","",COUNTIF($H$2:H1285,H1285))</f>
        <v/>
      </c>
      <c r="J1285" s="4" t="str">
        <f>IF('Support - Unit List'!A1285="","",'Support - Unit List'!A1285&amp;'Support - Unit List'!B1285&amp;'Support - Unit List'!C1285&amp;" - "&amp;PROPER('Support - Unit List'!D1285))</f>
        <v>4650281 - Lacrosse Public Library</v>
      </c>
    </row>
    <row r="1286" spans="8:10" x14ac:dyDescent="0.35">
      <c r="H1286" s="3" t="str">
        <f t="shared" si="30"/>
        <v/>
      </c>
      <c r="I1286" s="3" t="str">
        <f>IF(H1286="","",COUNTIF($H$2:H1286,H1286))</f>
        <v/>
      </c>
      <c r="J1286" s="4" t="str">
        <f>IF('Support - Unit List'!A1286="","",'Support - Unit List'!A1286&amp;'Support - Unit List'!B1286&amp;'Support - Unit List'!C1286&amp;" - "&amp;PROPER('Support - Unit List'!D1286))</f>
        <v>4660665 - Olive-New Carlisle-Hudson Fire Territory</v>
      </c>
    </row>
    <row r="1287" spans="8:10" x14ac:dyDescent="0.35">
      <c r="H1287" s="3" t="str">
        <f t="shared" si="30"/>
        <v/>
      </c>
      <c r="I1287" s="3" t="str">
        <f>IF(H1287="","",COUNTIF($H$2:H1287,H1287))</f>
        <v/>
      </c>
      <c r="J1287" s="4" t="str">
        <f>IF('Support - Unit List'!A1287="","",'Support - Unit List'!A1287&amp;'Support - Unit List'!B1287&amp;'Support - Unit List'!C1287&amp;" - "&amp;PROPER('Support - Unit List'!D1287))</f>
        <v>4660817 - Michigan City Sanitary</v>
      </c>
    </row>
    <row r="1288" spans="8:10" x14ac:dyDescent="0.35">
      <c r="H1288" s="3" t="str">
        <f t="shared" si="30"/>
        <v/>
      </c>
      <c r="I1288" s="3" t="str">
        <f>IF(H1288="","",COUNTIF($H$2:H1288,H1288))</f>
        <v/>
      </c>
      <c r="J1288" s="4" t="str">
        <f>IF('Support - Unit List'!A1288="","",'Support - Unit List'!A1288&amp;'Support - Unit List'!B1288&amp;'Support - Unit List'!C1288&amp;" - "&amp;PROPER('Support - Unit List'!D1288))</f>
        <v>4660978 - Laporte Municipal Airport Authority</v>
      </c>
    </row>
    <row r="1289" spans="8:10" x14ac:dyDescent="0.35">
      <c r="H1289" s="3" t="str">
        <f t="shared" si="30"/>
        <v/>
      </c>
      <c r="I1289" s="3" t="str">
        <f>IF(H1289="","",COUNTIF($H$2:H1289,H1289))</f>
        <v/>
      </c>
      <c r="J1289" s="4" t="str">
        <f>IF('Support - Unit List'!A1289="","",'Support - Unit List'!A1289&amp;'Support - Unit List'!B1289&amp;'Support - Unit List'!C1289&amp;" - "&amp;PROPER('Support - Unit List'!D1289))</f>
        <v>4661017 - Laporte Redevelopment</v>
      </c>
    </row>
    <row r="1290" spans="8:10" x14ac:dyDescent="0.35">
      <c r="H1290" s="3" t="str">
        <f t="shared" si="30"/>
        <v/>
      </c>
      <c r="I1290" s="3" t="str">
        <f>IF(H1290="","",COUNTIF($H$2:H1290,H1290))</f>
        <v/>
      </c>
      <c r="J1290" s="4" t="str">
        <f>IF('Support - Unit List'!A1290="","",'Support - Unit List'!A1290&amp;'Support - Unit List'!B1290&amp;'Support - Unit List'!C1290&amp;" - "&amp;PROPER('Support - Unit List'!D1290))</f>
        <v>4661020 - Laporte County Solid Waste Management</v>
      </c>
    </row>
    <row r="1291" spans="8:10" x14ac:dyDescent="0.35">
      <c r="H1291" s="3" t="str">
        <f t="shared" si="30"/>
        <v/>
      </c>
      <c r="I1291" s="3" t="str">
        <f>IF(H1291="","",COUNTIF($H$2:H1291,H1291))</f>
        <v/>
      </c>
      <c r="J1291" s="4" t="str">
        <f>IF('Support - Unit List'!A1291="","",'Support - Unit List'!A1291&amp;'Support - Unit List'!B1291&amp;'Support - Unit List'!C1291&amp;" - "&amp;PROPER('Support - Unit List'!D1291))</f>
        <v>4710000 - Lawrence County</v>
      </c>
    </row>
    <row r="1292" spans="8:10" x14ac:dyDescent="0.35">
      <c r="H1292" s="3" t="str">
        <f t="shared" si="30"/>
        <v/>
      </c>
      <c r="I1292" s="3" t="str">
        <f>IF(H1292="","",COUNTIF($H$2:H1292,H1292))</f>
        <v/>
      </c>
      <c r="J1292" s="4" t="str">
        <f>IF('Support - Unit List'!A1292="","",'Support - Unit List'!A1292&amp;'Support - Unit List'!B1292&amp;'Support - Unit List'!C1292&amp;" - "&amp;PROPER('Support - Unit List'!D1292))</f>
        <v>4720001 - Bono Township</v>
      </c>
    </row>
    <row r="1293" spans="8:10" x14ac:dyDescent="0.35">
      <c r="H1293" s="3" t="str">
        <f t="shared" si="30"/>
        <v/>
      </c>
      <c r="I1293" s="3" t="str">
        <f>IF(H1293="","",COUNTIF($H$2:H1293,H1293))</f>
        <v/>
      </c>
      <c r="J1293" s="4" t="str">
        <f>IF('Support - Unit List'!A1293="","",'Support - Unit List'!A1293&amp;'Support - Unit List'!B1293&amp;'Support - Unit List'!C1293&amp;" - "&amp;PROPER('Support - Unit List'!D1293))</f>
        <v>4720002 - Guthrie Township</v>
      </c>
    </row>
    <row r="1294" spans="8:10" x14ac:dyDescent="0.35">
      <c r="H1294" s="3" t="str">
        <f t="shared" si="30"/>
        <v/>
      </c>
      <c r="I1294" s="3" t="str">
        <f>IF(H1294="","",COUNTIF($H$2:H1294,H1294))</f>
        <v/>
      </c>
      <c r="J1294" s="4" t="str">
        <f>IF('Support - Unit List'!A1294="","",'Support - Unit List'!A1294&amp;'Support - Unit List'!B1294&amp;'Support - Unit List'!C1294&amp;" - "&amp;PROPER('Support - Unit List'!D1294))</f>
        <v>4720003 - Indian Creek Township</v>
      </c>
    </row>
    <row r="1295" spans="8:10" x14ac:dyDescent="0.35">
      <c r="H1295" s="3" t="str">
        <f t="shared" si="30"/>
        <v/>
      </c>
      <c r="I1295" s="3" t="str">
        <f>IF(H1295="","",COUNTIF($H$2:H1295,H1295))</f>
        <v/>
      </c>
      <c r="J1295" s="4" t="str">
        <f>IF('Support - Unit List'!A1295="","",'Support - Unit List'!A1295&amp;'Support - Unit List'!B1295&amp;'Support - Unit List'!C1295&amp;" - "&amp;PROPER('Support - Unit List'!D1295))</f>
        <v>4720004 - Marion Township</v>
      </c>
    </row>
    <row r="1296" spans="8:10" x14ac:dyDescent="0.35">
      <c r="H1296" s="3" t="str">
        <f t="shared" si="30"/>
        <v/>
      </c>
      <c r="I1296" s="3" t="str">
        <f>IF(H1296="","",COUNTIF($H$2:H1296,H1296))</f>
        <v/>
      </c>
      <c r="J1296" s="4" t="str">
        <f>IF('Support - Unit List'!A1296="","",'Support - Unit List'!A1296&amp;'Support - Unit List'!B1296&amp;'Support - Unit List'!C1296&amp;" - "&amp;PROPER('Support - Unit List'!D1296))</f>
        <v>4720005 - Marshall Township</v>
      </c>
    </row>
    <row r="1297" spans="8:10" x14ac:dyDescent="0.35">
      <c r="H1297" s="3" t="str">
        <f t="shared" si="30"/>
        <v/>
      </c>
      <c r="I1297" s="3" t="str">
        <f>IF(H1297="","",COUNTIF($H$2:H1297,H1297))</f>
        <v/>
      </c>
      <c r="J1297" s="4" t="str">
        <f>IF('Support - Unit List'!A1297="","",'Support - Unit List'!A1297&amp;'Support - Unit List'!B1297&amp;'Support - Unit List'!C1297&amp;" - "&amp;PROPER('Support - Unit List'!D1297))</f>
        <v>4720006 - Perry Township</v>
      </c>
    </row>
    <row r="1298" spans="8:10" x14ac:dyDescent="0.35">
      <c r="H1298" s="3" t="str">
        <f t="shared" si="30"/>
        <v/>
      </c>
      <c r="I1298" s="3" t="str">
        <f>IF(H1298="","",COUNTIF($H$2:H1298,H1298))</f>
        <v/>
      </c>
      <c r="J1298" s="4" t="str">
        <f>IF('Support - Unit List'!A1298="","",'Support - Unit List'!A1298&amp;'Support - Unit List'!B1298&amp;'Support - Unit List'!C1298&amp;" - "&amp;PROPER('Support - Unit List'!D1298))</f>
        <v>4720007 - Pleasant Run Township</v>
      </c>
    </row>
    <row r="1299" spans="8:10" x14ac:dyDescent="0.35">
      <c r="H1299" s="3" t="str">
        <f t="shared" si="30"/>
        <v/>
      </c>
      <c r="I1299" s="3" t="str">
        <f>IF(H1299="","",COUNTIF($H$2:H1299,H1299))</f>
        <v/>
      </c>
      <c r="J1299" s="4" t="str">
        <f>IF('Support - Unit List'!A1299="","",'Support - Unit List'!A1299&amp;'Support - Unit List'!B1299&amp;'Support - Unit List'!C1299&amp;" - "&amp;PROPER('Support - Unit List'!D1299))</f>
        <v>4720008 - Shawswick Township</v>
      </c>
    </row>
    <row r="1300" spans="8:10" x14ac:dyDescent="0.35">
      <c r="H1300" s="3" t="str">
        <f t="shared" si="30"/>
        <v/>
      </c>
      <c r="I1300" s="3" t="str">
        <f>IF(H1300="","",COUNTIF($H$2:H1300,H1300))</f>
        <v/>
      </c>
      <c r="J1300" s="4" t="str">
        <f>IF('Support - Unit List'!A1300="","",'Support - Unit List'!A1300&amp;'Support - Unit List'!B1300&amp;'Support - Unit List'!C1300&amp;" - "&amp;PROPER('Support - Unit List'!D1300))</f>
        <v>4720009 - Spice Valley Township</v>
      </c>
    </row>
    <row r="1301" spans="8:10" x14ac:dyDescent="0.35">
      <c r="H1301" s="3" t="str">
        <f t="shared" si="30"/>
        <v/>
      </c>
      <c r="I1301" s="3" t="str">
        <f>IF(H1301="","",COUNTIF($H$2:H1301,H1301))</f>
        <v/>
      </c>
      <c r="J1301" s="4" t="str">
        <f>IF('Support - Unit List'!A1301="","",'Support - Unit List'!A1301&amp;'Support - Unit List'!B1301&amp;'Support - Unit List'!C1301&amp;" - "&amp;PROPER('Support - Unit List'!D1301))</f>
        <v>4730315 - Bedford Civil City</v>
      </c>
    </row>
    <row r="1302" spans="8:10" x14ac:dyDescent="0.35">
      <c r="H1302" s="3" t="str">
        <f t="shared" si="30"/>
        <v/>
      </c>
      <c r="I1302" s="3" t="str">
        <f>IF(H1302="","",COUNTIF($H$2:H1302,H1302))</f>
        <v/>
      </c>
      <c r="J1302" s="4" t="str">
        <f>IF('Support - Unit List'!A1302="","",'Support - Unit List'!A1302&amp;'Support - Unit List'!B1302&amp;'Support - Unit List'!C1302&amp;" - "&amp;PROPER('Support - Unit List'!D1302))</f>
        <v>4730445 - Mitchell Civil City</v>
      </c>
    </row>
    <row r="1303" spans="8:10" x14ac:dyDescent="0.35">
      <c r="H1303" s="3" t="str">
        <f t="shared" si="30"/>
        <v/>
      </c>
      <c r="I1303" s="3" t="str">
        <f>IF(H1303="","",COUNTIF($H$2:H1303,H1303))</f>
        <v/>
      </c>
      <c r="J1303" s="4" t="str">
        <f>IF('Support - Unit List'!A1303="","",'Support - Unit List'!A1303&amp;'Support - Unit List'!B1303&amp;'Support - Unit List'!C1303&amp;" - "&amp;PROPER('Support - Unit List'!D1303))</f>
        <v>4730745 - Oolitic Civil Town</v>
      </c>
    </row>
    <row r="1304" spans="8:10" x14ac:dyDescent="0.35">
      <c r="H1304" s="3" t="str">
        <f t="shared" si="30"/>
        <v/>
      </c>
      <c r="I1304" s="3" t="str">
        <f>IF(H1304="","",COUNTIF($H$2:H1304,H1304))</f>
        <v/>
      </c>
      <c r="J1304" s="4" t="str">
        <f>IF('Support - Unit List'!A1304="","",'Support - Unit List'!A1304&amp;'Support - Unit List'!B1304&amp;'Support - Unit List'!C1304&amp;" - "&amp;PROPER('Support - Unit List'!D1304))</f>
        <v>4745075 - North Lawrence Community School Corporation</v>
      </c>
    </row>
    <row r="1305" spans="8:10" x14ac:dyDescent="0.35">
      <c r="H1305" s="3" t="str">
        <f t="shared" si="30"/>
        <v/>
      </c>
      <c r="I1305" s="3" t="str">
        <f>IF(H1305="","",COUNTIF($H$2:H1305,H1305))</f>
        <v/>
      </c>
      <c r="J1305" s="4" t="str">
        <f>IF('Support - Unit List'!A1305="","",'Support - Unit List'!A1305&amp;'Support - Unit List'!B1305&amp;'Support - Unit List'!C1305&amp;" - "&amp;PROPER('Support - Unit List'!D1305))</f>
        <v>4745085 - Mitchell Community School Corporation</v>
      </c>
    </row>
    <row r="1306" spans="8:10" x14ac:dyDescent="0.35">
      <c r="H1306" s="3" t="str">
        <f t="shared" si="30"/>
        <v/>
      </c>
      <c r="I1306" s="3" t="str">
        <f>IF(H1306="","",COUNTIF($H$2:H1306,H1306))</f>
        <v/>
      </c>
      <c r="J1306" s="4" t="str">
        <f>IF('Support - Unit List'!A1306="","",'Support - Unit List'!A1306&amp;'Support - Unit List'!B1306&amp;'Support - Unit List'!C1306&amp;" - "&amp;PROPER('Support - Unit List'!D1306))</f>
        <v>4750135 - Bedford Public Library</v>
      </c>
    </row>
    <row r="1307" spans="8:10" x14ac:dyDescent="0.35">
      <c r="H1307" s="3" t="str">
        <f t="shared" si="30"/>
        <v/>
      </c>
      <c r="I1307" s="3" t="str">
        <f>IF(H1307="","",COUNTIF($H$2:H1307,H1307))</f>
        <v/>
      </c>
      <c r="J1307" s="4" t="str">
        <f>IF('Support - Unit List'!A1307="","",'Support - Unit List'!A1307&amp;'Support - Unit List'!B1307&amp;'Support - Unit List'!C1307&amp;" - "&amp;PROPER('Support - Unit List'!D1307))</f>
        <v>4750136 - Mitchell Community Public Library</v>
      </c>
    </row>
    <row r="1308" spans="8:10" x14ac:dyDescent="0.35">
      <c r="H1308" s="3" t="str">
        <f t="shared" si="30"/>
        <v/>
      </c>
      <c r="I1308" s="3" t="str">
        <f>IF(H1308="","",COUNTIF($H$2:H1308,H1308))</f>
        <v/>
      </c>
      <c r="J1308" s="4" t="str">
        <f>IF('Support - Unit List'!A1308="","",'Support - Unit List'!A1308&amp;'Support - Unit List'!B1308&amp;'Support - Unit List'!C1308&amp;" - "&amp;PROPER('Support - Unit List'!D1308))</f>
        <v>4761001 - Lawrence County Solid Waste Management District</v>
      </c>
    </row>
    <row r="1309" spans="8:10" x14ac:dyDescent="0.35">
      <c r="H1309" s="3" t="str">
        <f t="shared" si="30"/>
        <v/>
      </c>
      <c r="I1309" s="3" t="str">
        <f>IF(H1309="","",COUNTIF($H$2:H1309,H1309))</f>
        <v/>
      </c>
      <c r="J1309" s="4" t="str">
        <f>IF('Support - Unit List'!A1309="","",'Support - Unit List'!A1309&amp;'Support - Unit List'!B1309&amp;'Support - Unit List'!C1309&amp;" - "&amp;PROPER('Support - Unit List'!D1309))</f>
        <v>4810000 - Madison County</v>
      </c>
    </row>
    <row r="1310" spans="8:10" x14ac:dyDescent="0.35">
      <c r="H1310" s="3" t="str">
        <f t="shared" si="30"/>
        <v/>
      </c>
      <c r="I1310" s="3" t="str">
        <f>IF(H1310="","",COUNTIF($H$2:H1310,H1310))</f>
        <v/>
      </c>
      <c r="J1310" s="4" t="str">
        <f>IF('Support - Unit List'!A1310="","",'Support - Unit List'!A1310&amp;'Support - Unit List'!B1310&amp;'Support - Unit List'!C1310&amp;" - "&amp;PROPER('Support - Unit List'!D1310))</f>
        <v>4820001 - Adams Township</v>
      </c>
    </row>
    <row r="1311" spans="8:10" x14ac:dyDescent="0.35">
      <c r="H1311" s="3" t="str">
        <f t="shared" si="30"/>
        <v/>
      </c>
      <c r="I1311" s="3" t="str">
        <f>IF(H1311="","",COUNTIF($H$2:H1311,H1311))</f>
        <v/>
      </c>
      <c r="J1311" s="4" t="str">
        <f>IF('Support - Unit List'!A1311="","",'Support - Unit List'!A1311&amp;'Support - Unit List'!B1311&amp;'Support - Unit List'!C1311&amp;" - "&amp;PROPER('Support - Unit List'!D1311))</f>
        <v>4820002 - Anderson Township</v>
      </c>
    </row>
    <row r="1312" spans="8:10" x14ac:dyDescent="0.35">
      <c r="H1312" s="3" t="str">
        <f t="shared" si="30"/>
        <v/>
      </c>
      <c r="I1312" s="3" t="str">
        <f>IF(H1312="","",COUNTIF($H$2:H1312,H1312))</f>
        <v/>
      </c>
      <c r="J1312" s="4" t="str">
        <f>IF('Support - Unit List'!A1312="","",'Support - Unit List'!A1312&amp;'Support - Unit List'!B1312&amp;'Support - Unit List'!C1312&amp;" - "&amp;PROPER('Support - Unit List'!D1312))</f>
        <v>4820003 - Boone Township</v>
      </c>
    </row>
    <row r="1313" spans="8:10" x14ac:dyDescent="0.35">
      <c r="H1313" s="3" t="str">
        <f t="shared" si="30"/>
        <v/>
      </c>
      <c r="I1313" s="3" t="str">
        <f>IF(H1313="","",COUNTIF($H$2:H1313,H1313))</f>
        <v/>
      </c>
      <c r="J1313" s="4" t="str">
        <f>IF('Support - Unit List'!A1313="","",'Support - Unit List'!A1313&amp;'Support - Unit List'!B1313&amp;'Support - Unit List'!C1313&amp;" - "&amp;PROPER('Support - Unit List'!D1313))</f>
        <v>4820004 - Duck Creek Township</v>
      </c>
    </row>
    <row r="1314" spans="8:10" x14ac:dyDescent="0.35">
      <c r="H1314" s="3" t="str">
        <f t="shared" si="30"/>
        <v/>
      </c>
      <c r="I1314" s="3" t="str">
        <f>IF(H1314="","",COUNTIF($H$2:H1314,H1314))</f>
        <v/>
      </c>
      <c r="J1314" s="4" t="str">
        <f>IF('Support - Unit List'!A1314="","",'Support - Unit List'!A1314&amp;'Support - Unit List'!B1314&amp;'Support - Unit List'!C1314&amp;" - "&amp;PROPER('Support - Unit List'!D1314))</f>
        <v>4820005 - Fall Creek Township</v>
      </c>
    </row>
    <row r="1315" spans="8:10" x14ac:dyDescent="0.35">
      <c r="H1315" s="3" t="str">
        <f t="shared" si="30"/>
        <v/>
      </c>
      <c r="I1315" s="3" t="str">
        <f>IF(H1315="","",COUNTIF($H$2:H1315,H1315))</f>
        <v/>
      </c>
      <c r="J1315" s="4" t="str">
        <f>IF('Support - Unit List'!A1315="","",'Support - Unit List'!A1315&amp;'Support - Unit List'!B1315&amp;'Support - Unit List'!C1315&amp;" - "&amp;PROPER('Support - Unit List'!D1315))</f>
        <v>4820006 - Green Township</v>
      </c>
    </row>
    <row r="1316" spans="8:10" x14ac:dyDescent="0.35">
      <c r="H1316" s="3" t="str">
        <f t="shared" si="30"/>
        <v/>
      </c>
      <c r="I1316" s="3" t="str">
        <f>IF(H1316="","",COUNTIF($H$2:H1316,H1316))</f>
        <v/>
      </c>
      <c r="J1316" s="4" t="str">
        <f>IF('Support - Unit List'!A1316="","",'Support - Unit List'!A1316&amp;'Support - Unit List'!B1316&amp;'Support - Unit List'!C1316&amp;" - "&amp;PROPER('Support - Unit List'!D1316))</f>
        <v>4820007 - Jackson Township</v>
      </c>
    </row>
    <row r="1317" spans="8:10" x14ac:dyDescent="0.35">
      <c r="H1317" s="3" t="str">
        <f t="shared" si="30"/>
        <v/>
      </c>
      <c r="I1317" s="3" t="str">
        <f>IF(H1317="","",COUNTIF($H$2:H1317,H1317))</f>
        <v/>
      </c>
      <c r="J1317" s="4" t="str">
        <f>IF('Support - Unit List'!A1317="","",'Support - Unit List'!A1317&amp;'Support - Unit List'!B1317&amp;'Support - Unit List'!C1317&amp;" - "&amp;PROPER('Support - Unit List'!D1317))</f>
        <v>4820008 - Lafayette Township</v>
      </c>
    </row>
    <row r="1318" spans="8:10" x14ac:dyDescent="0.35">
      <c r="H1318" s="3" t="str">
        <f t="shared" si="30"/>
        <v/>
      </c>
      <c r="I1318" s="3" t="str">
        <f>IF(H1318="","",COUNTIF($H$2:H1318,H1318))</f>
        <v/>
      </c>
      <c r="J1318" s="4" t="str">
        <f>IF('Support - Unit List'!A1318="","",'Support - Unit List'!A1318&amp;'Support - Unit List'!B1318&amp;'Support - Unit List'!C1318&amp;" - "&amp;PROPER('Support - Unit List'!D1318))</f>
        <v>4820009 - Monroe Township</v>
      </c>
    </row>
    <row r="1319" spans="8:10" x14ac:dyDescent="0.35">
      <c r="H1319" s="3" t="str">
        <f t="shared" si="30"/>
        <v/>
      </c>
      <c r="I1319" s="3" t="str">
        <f>IF(H1319="","",COUNTIF($H$2:H1319,H1319))</f>
        <v/>
      </c>
      <c r="J1319" s="4" t="str">
        <f>IF('Support - Unit List'!A1319="","",'Support - Unit List'!A1319&amp;'Support - Unit List'!B1319&amp;'Support - Unit List'!C1319&amp;" - "&amp;PROPER('Support - Unit List'!D1319))</f>
        <v>4820010 - Pipe Creek Township</v>
      </c>
    </row>
    <row r="1320" spans="8:10" x14ac:dyDescent="0.35">
      <c r="H1320" s="3" t="str">
        <f t="shared" si="30"/>
        <v/>
      </c>
      <c r="I1320" s="3" t="str">
        <f>IF(H1320="","",COUNTIF($H$2:H1320,H1320))</f>
        <v/>
      </c>
      <c r="J1320" s="4" t="str">
        <f>IF('Support - Unit List'!A1320="","",'Support - Unit List'!A1320&amp;'Support - Unit List'!B1320&amp;'Support - Unit List'!C1320&amp;" - "&amp;PROPER('Support - Unit List'!D1320))</f>
        <v>4820011 - Richland Township</v>
      </c>
    </row>
    <row r="1321" spans="8:10" x14ac:dyDescent="0.35">
      <c r="H1321" s="3" t="str">
        <f t="shared" si="30"/>
        <v/>
      </c>
      <c r="I1321" s="3" t="str">
        <f>IF(H1321="","",COUNTIF($H$2:H1321,H1321))</f>
        <v/>
      </c>
      <c r="J1321" s="4" t="str">
        <f>IF('Support - Unit List'!A1321="","",'Support - Unit List'!A1321&amp;'Support - Unit List'!B1321&amp;'Support - Unit List'!C1321&amp;" - "&amp;PROPER('Support - Unit List'!D1321))</f>
        <v>4820012 - Stony Creek Township</v>
      </c>
    </row>
    <row r="1322" spans="8:10" x14ac:dyDescent="0.35">
      <c r="H1322" s="3" t="str">
        <f t="shared" si="30"/>
        <v/>
      </c>
      <c r="I1322" s="3" t="str">
        <f>IF(H1322="","",COUNTIF($H$2:H1322,H1322))</f>
        <v/>
      </c>
      <c r="J1322" s="4" t="str">
        <f>IF('Support - Unit List'!A1322="","",'Support - Unit List'!A1322&amp;'Support - Unit List'!B1322&amp;'Support - Unit List'!C1322&amp;" - "&amp;PROPER('Support - Unit List'!D1322))</f>
        <v>4820013 - Union Township</v>
      </c>
    </row>
    <row r="1323" spans="8:10" x14ac:dyDescent="0.35">
      <c r="H1323" s="3" t="str">
        <f t="shared" si="30"/>
        <v/>
      </c>
      <c r="I1323" s="3" t="str">
        <f>IF(H1323="","",COUNTIF($H$2:H1323,H1323))</f>
        <v/>
      </c>
      <c r="J1323" s="4" t="str">
        <f>IF('Support - Unit List'!A1323="","",'Support - Unit List'!A1323&amp;'Support - Unit List'!B1323&amp;'Support - Unit List'!C1323&amp;" - "&amp;PROPER('Support - Unit List'!D1323))</f>
        <v>4820014 - Van Buren Township</v>
      </c>
    </row>
    <row r="1324" spans="8:10" x14ac:dyDescent="0.35">
      <c r="H1324" s="3" t="str">
        <f t="shared" si="30"/>
        <v/>
      </c>
      <c r="I1324" s="3" t="str">
        <f>IF(H1324="","",COUNTIF($H$2:H1324,H1324))</f>
        <v/>
      </c>
      <c r="J1324" s="4" t="str">
        <f>IF('Support - Unit List'!A1324="","",'Support - Unit List'!A1324&amp;'Support - Unit List'!B1324&amp;'Support - Unit List'!C1324&amp;" - "&amp;PROPER('Support - Unit List'!D1324))</f>
        <v>4830105 - Anderson Civil City</v>
      </c>
    </row>
    <row r="1325" spans="8:10" x14ac:dyDescent="0.35">
      <c r="H1325" s="3" t="str">
        <f t="shared" si="30"/>
        <v/>
      </c>
      <c r="I1325" s="3" t="str">
        <f>IF(H1325="","",COUNTIF($H$2:H1325,H1325))</f>
        <v/>
      </c>
      <c r="J1325" s="4" t="str">
        <f>IF('Support - Unit List'!A1325="","",'Support - Unit List'!A1325&amp;'Support - Unit List'!B1325&amp;'Support - Unit List'!C1325&amp;" - "&amp;PROPER('Support - Unit List'!D1325))</f>
        <v>4830320 - Elwood Civil City</v>
      </c>
    </row>
    <row r="1326" spans="8:10" x14ac:dyDescent="0.35">
      <c r="H1326" s="3" t="str">
        <f t="shared" si="30"/>
        <v/>
      </c>
      <c r="I1326" s="3" t="str">
        <f>IF(H1326="","",COUNTIF($H$2:H1326,H1326))</f>
        <v/>
      </c>
      <c r="J1326" s="4" t="str">
        <f>IF('Support - Unit List'!A1326="","",'Support - Unit List'!A1326&amp;'Support - Unit List'!B1326&amp;'Support - Unit List'!C1326&amp;" - "&amp;PROPER('Support - Unit List'!D1326))</f>
        <v>4830430 - Alexandria Civil City</v>
      </c>
    </row>
    <row r="1327" spans="8:10" x14ac:dyDescent="0.35">
      <c r="H1327" s="3" t="str">
        <f t="shared" si="30"/>
        <v/>
      </c>
      <c r="I1327" s="3" t="str">
        <f>IF(H1327="","",COUNTIF($H$2:H1327,H1327))</f>
        <v/>
      </c>
      <c r="J1327" s="4" t="str">
        <f>IF('Support - Unit List'!A1327="","",'Support - Unit List'!A1327&amp;'Support - Unit List'!B1327&amp;'Support - Unit List'!C1327&amp;" - "&amp;PROPER('Support - Unit List'!D1327))</f>
        <v>4830746 - Chesterfield Civil Town</v>
      </c>
    </row>
    <row r="1328" spans="8:10" x14ac:dyDescent="0.35">
      <c r="H1328" s="3" t="str">
        <f t="shared" si="30"/>
        <v/>
      </c>
      <c r="I1328" s="3" t="str">
        <f>IF(H1328="","",COUNTIF($H$2:H1328,H1328))</f>
        <v/>
      </c>
      <c r="J1328" s="4" t="str">
        <f>IF('Support - Unit List'!A1328="","",'Support - Unit List'!A1328&amp;'Support - Unit List'!B1328&amp;'Support - Unit List'!C1328&amp;" - "&amp;PROPER('Support - Unit List'!D1328))</f>
        <v>4830747 - Country Club Heights Civil Town</v>
      </c>
    </row>
    <row r="1329" spans="8:10" x14ac:dyDescent="0.35">
      <c r="H1329" s="3" t="str">
        <f t="shared" si="30"/>
        <v/>
      </c>
      <c r="I1329" s="3" t="str">
        <f>IF(H1329="","",COUNTIF($H$2:H1329,H1329))</f>
        <v/>
      </c>
      <c r="J1329" s="4" t="str">
        <f>IF('Support - Unit List'!A1329="","",'Support - Unit List'!A1329&amp;'Support - Unit List'!B1329&amp;'Support - Unit List'!C1329&amp;" - "&amp;PROPER('Support - Unit List'!D1329))</f>
        <v>4830748 - Edgewood Civil Town</v>
      </c>
    </row>
    <row r="1330" spans="8:10" x14ac:dyDescent="0.35">
      <c r="H1330" s="3" t="str">
        <f t="shared" si="30"/>
        <v/>
      </c>
      <c r="I1330" s="3" t="str">
        <f>IF(H1330="","",COUNTIF($H$2:H1330,H1330))</f>
        <v/>
      </c>
      <c r="J1330" s="4" t="str">
        <f>IF('Support - Unit List'!A1330="","",'Support - Unit List'!A1330&amp;'Support - Unit List'!B1330&amp;'Support - Unit List'!C1330&amp;" - "&amp;PROPER('Support - Unit List'!D1330))</f>
        <v>4830749 - Frankton Civil Town</v>
      </c>
    </row>
    <row r="1331" spans="8:10" x14ac:dyDescent="0.35">
      <c r="H1331" s="3" t="str">
        <f t="shared" si="30"/>
        <v/>
      </c>
      <c r="I1331" s="3" t="str">
        <f>IF(H1331="","",COUNTIF($H$2:H1331,H1331))</f>
        <v/>
      </c>
      <c r="J1331" s="4" t="str">
        <f>IF('Support - Unit List'!A1331="","",'Support - Unit List'!A1331&amp;'Support - Unit List'!B1331&amp;'Support - Unit List'!C1331&amp;" - "&amp;PROPER('Support - Unit List'!D1331))</f>
        <v>4830751 - Ingalls Civil Town</v>
      </c>
    </row>
    <row r="1332" spans="8:10" x14ac:dyDescent="0.35">
      <c r="H1332" s="3" t="str">
        <f t="shared" si="30"/>
        <v/>
      </c>
      <c r="I1332" s="3" t="str">
        <f>IF(H1332="","",COUNTIF($H$2:H1332,H1332))</f>
        <v/>
      </c>
      <c r="J1332" s="4" t="str">
        <f>IF('Support - Unit List'!A1332="","",'Support - Unit List'!A1332&amp;'Support - Unit List'!B1332&amp;'Support - Unit List'!C1332&amp;" - "&amp;PROPER('Support - Unit List'!D1332))</f>
        <v>4830752 - Lapel Civil Town</v>
      </c>
    </row>
    <row r="1333" spans="8:10" x14ac:dyDescent="0.35">
      <c r="H1333" s="3" t="str">
        <f t="shared" si="30"/>
        <v/>
      </c>
      <c r="I1333" s="3" t="str">
        <f>IF(H1333="","",COUNTIF($H$2:H1333,H1333))</f>
        <v/>
      </c>
      <c r="J1333" s="4" t="str">
        <f>IF('Support - Unit List'!A1333="","",'Support - Unit List'!A1333&amp;'Support - Unit List'!B1333&amp;'Support - Unit List'!C1333&amp;" - "&amp;PROPER('Support - Unit List'!D1333))</f>
        <v>4830753 - Markleville Civil Town</v>
      </c>
    </row>
    <row r="1334" spans="8:10" x14ac:dyDescent="0.35">
      <c r="H1334" s="3" t="str">
        <f t="shared" si="30"/>
        <v/>
      </c>
      <c r="I1334" s="3" t="str">
        <f>IF(H1334="","",COUNTIF($H$2:H1334,H1334))</f>
        <v/>
      </c>
      <c r="J1334" s="4" t="str">
        <f>IF('Support - Unit List'!A1334="","",'Support - Unit List'!A1334&amp;'Support - Unit List'!B1334&amp;'Support - Unit List'!C1334&amp;" - "&amp;PROPER('Support - Unit List'!D1334))</f>
        <v>4830754 - Orestes Civil Town</v>
      </c>
    </row>
    <row r="1335" spans="8:10" x14ac:dyDescent="0.35">
      <c r="H1335" s="3" t="str">
        <f t="shared" si="30"/>
        <v/>
      </c>
      <c r="I1335" s="3" t="str">
        <f>IF(H1335="","",COUNTIF($H$2:H1335,H1335))</f>
        <v/>
      </c>
      <c r="J1335" s="4" t="str">
        <f>IF('Support - Unit List'!A1335="","",'Support - Unit List'!A1335&amp;'Support - Unit List'!B1335&amp;'Support - Unit List'!C1335&amp;" - "&amp;PROPER('Support - Unit List'!D1335))</f>
        <v>4830755 - Pendleton Civil Town</v>
      </c>
    </row>
    <row r="1336" spans="8:10" x14ac:dyDescent="0.35">
      <c r="H1336" s="3" t="str">
        <f t="shared" si="30"/>
        <v/>
      </c>
      <c r="I1336" s="3" t="str">
        <f>IF(H1336="","",COUNTIF($H$2:H1336,H1336))</f>
        <v/>
      </c>
      <c r="J1336" s="4" t="str">
        <f>IF('Support - Unit List'!A1336="","",'Support - Unit List'!A1336&amp;'Support - Unit List'!B1336&amp;'Support - Unit List'!C1336&amp;" - "&amp;PROPER('Support - Unit List'!D1336))</f>
        <v>4830756 - River Forest Civil Town</v>
      </c>
    </row>
    <row r="1337" spans="8:10" x14ac:dyDescent="0.35">
      <c r="H1337" s="3" t="str">
        <f t="shared" si="30"/>
        <v/>
      </c>
      <c r="I1337" s="3" t="str">
        <f>IF(H1337="","",COUNTIF($H$2:H1337,H1337))</f>
        <v/>
      </c>
      <c r="J1337" s="4" t="str">
        <f>IF('Support - Unit List'!A1337="","",'Support - Unit List'!A1337&amp;'Support - Unit List'!B1337&amp;'Support - Unit List'!C1337&amp;" - "&amp;PROPER('Support - Unit List'!D1337))</f>
        <v>4830757 - Summitville Civil Town</v>
      </c>
    </row>
    <row r="1338" spans="8:10" x14ac:dyDescent="0.35">
      <c r="H1338" s="3" t="str">
        <f t="shared" si="30"/>
        <v/>
      </c>
      <c r="I1338" s="3" t="str">
        <f>IF(H1338="","",COUNTIF($H$2:H1338,H1338))</f>
        <v/>
      </c>
      <c r="J1338" s="4" t="str">
        <f>IF('Support - Unit List'!A1338="","",'Support - Unit List'!A1338&amp;'Support - Unit List'!B1338&amp;'Support - Unit List'!C1338&amp;" - "&amp;PROPER('Support - Unit List'!D1338))</f>
        <v>4830758 - Woodlawn Heights Civil Town</v>
      </c>
    </row>
    <row r="1339" spans="8:10" x14ac:dyDescent="0.35">
      <c r="H1339" s="3" t="str">
        <f t="shared" si="30"/>
        <v/>
      </c>
      <c r="I1339" s="3" t="str">
        <f>IF(H1339="","",COUNTIF($H$2:H1339,H1339))</f>
        <v/>
      </c>
      <c r="J1339" s="4" t="str">
        <f>IF('Support - Unit List'!A1339="","",'Support - Unit List'!A1339&amp;'Support - Unit List'!B1339&amp;'Support - Unit List'!C1339&amp;" - "&amp;PROPER('Support - Unit List'!D1339))</f>
        <v>4845245 - Frankton-Lapel Community School Corporation</v>
      </c>
    </row>
    <row r="1340" spans="8:10" x14ac:dyDescent="0.35">
      <c r="H1340" s="3" t="str">
        <f t="shared" si="30"/>
        <v/>
      </c>
      <c r="I1340" s="3" t="str">
        <f>IF(H1340="","",COUNTIF($H$2:H1340,H1340))</f>
        <v/>
      </c>
      <c r="J1340" s="4" t="str">
        <f>IF('Support - Unit List'!A1340="","",'Support - Unit List'!A1340&amp;'Support - Unit List'!B1340&amp;'Support - Unit List'!C1340&amp;" - "&amp;PROPER('Support - Unit List'!D1340))</f>
        <v>4845255 - South Madison Community School Corporation</v>
      </c>
    </row>
    <row r="1341" spans="8:10" x14ac:dyDescent="0.35">
      <c r="H1341" s="3" t="str">
        <f t="shared" si="30"/>
        <v/>
      </c>
      <c r="I1341" s="3" t="str">
        <f>IF(H1341="","",COUNTIF($H$2:H1341,H1341))</f>
        <v/>
      </c>
      <c r="J1341" s="4" t="str">
        <f>IF('Support - Unit List'!A1341="","",'Support - Unit List'!A1341&amp;'Support - Unit List'!B1341&amp;'Support - Unit List'!C1341&amp;" - "&amp;PROPER('Support - Unit List'!D1341))</f>
        <v>4845265 - Alexandria Community School Corporation</v>
      </c>
    </row>
    <row r="1342" spans="8:10" x14ac:dyDescent="0.35">
      <c r="H1342" s="3" t="str">
        <f t="shared" si="30"/>
        <v/>
      </c>
      <c r="I1342" s="3" t="str">
        <f>IF(H1342="","",COUNTIF($H$2:H1342,H1342))</f>
        <v/>
      </c>
      <c r="J1342" s="4" t="str">
        <f>IF('Support - Unit List'!A1342="","",'Support - Unit List'!A1342&amp;'Support - Unit List'!B1342&amp;'Support - Unit List'!C1342&amp;" - "&amp;PROPER('Support - Unit List'!D1342))</f>
        <v>4845275 - Anderson Community School Corporation</v>
      </c>
    </row>
    <row r="1343" spans="8:10" x14ac:dyDescent="0.35">
      <c r="H1343" s="3" t="str">
        <f t="shared" si="30"/>
        <v/>
      </c>
      <c r="I1343" s="3" t="str">
        <f>IF(H1343="","",COUNTIF($H$2:H1343,H1343))</f>
        <v/>
      </c>
      <c r="J1343" s="4" t="str">
        <f>IF('Support - Unit List'!A1343="","",'Support - Unit List'!A1343&amp;'Support - Unit List'!B1343&amp;'Support - Unit List'!C1343&amp;" - "&amp;PROPER('Support - Unit List'!D1343))</f>
        <v>4845280 - Elwood Community School Corporation</v>
      </c>
    </row>
    <row r="1344" spans="8:10" x14ac:dyDescent="0.35">
      <c r="H1344" s="3" t="str">
        <f t="shared" si="30"/>
        <v/>
      </c>
      <c r="I1344" s="3" t="str">
        <f>IF(H1344="","",COUNTIF($H$2:H1344,H1344))</f>
        <v/>
      </c>
      <c r="J1344" s="4" t="str">
        <f>IF('Support - Unit List'!A1344="","",'Support - Unit List'!A1344&amp;'Support - Unit List'!B1344&amp;'Support - Unit List'!C1344&amp;" - "&amp;PROPER('Support - Unit List'!D1344))</f>
        <v>4850138 - Alexandria-Monroe Public Library</v>
      </c>
    </row>
    <row r="1345" spans="8:10" x14ac:dyDescent="0.35">
      <c r="H1345" s="3" t="str">
        <f t="shared" si="30"/>
        <v/>
      </c>
      <c r="I1345" s="3" t="str">
        <f>IF(H1345="","",COUNTIF($H$2:H1345,H1345))</f>
        <v/>
      </c>
      <c r="J1345" s="4" t="str">
        <f>IF('Support - Unit List'!A1345="","",'Support - Unit List'!A1345&amp;'Support - Unit List'!B1345&amp;'Support - Unit List'!C1345&amp;" - "&amp;PROPER('Support - Unit List'!D1345))</f>
        <v>4850139 - Anderson City Anderson Stony Creek Union Twps Pub Lib</v>
      </c>
    </row>
    <row r="1346" spans="8:10" x14ac:dyDescent="0.35">
      <c r="H1346" s="3" t="str">
        <f t="shared" si="30"/>
        <v/>
      </c>
      <c r="I1346" s="3" t="str">
        <f>IF(H1346="","",COUNTIF($H$2:H1346,H1346))</f>
        <v/>
      </c>
      <c r="J1346" s="4" t="str">
        <f>IF('Support - Unit List'!A1346="","",'Support - Unit List'!A1346&amp;'Support - Unit List'!B1346&amp;'Support - Unit List'!C1346&amp;" - "&amp;PROPER('Support - Unit List'!D1346))</f>
        <v>4850141 - Pendleton Community Public Library</v>
      </c>
    </row>
    <row r="1347" spans="8:10" x14ac:dyDescent="0.35">
      <c r="H1347" s="3" t="str">
        <f t="shared" ref="H1347:H1410" si="31">IF(LEFT(J1347,2)=$B$3,"X","")</f>
        <v/>
      </c>
      <c r="I1347" s="3" t="str">
        <f>IF(H1347="","",COUNTIF($H$2:H1347,H1347))</f>
        <v/>
      </c>
      <c r="J1347" s="4" t="str">
        <f>IF('Support - Unit List'!A1347="","",'Support - Unit List'!A1347&amp;'Support - Unit List'!B1347&amp;'Support - Unit List'!C1347&amp;" - "&amp;PROPER('Support - Unit List'!D1347))</f>
        <v>4850290 - North Madison County Library System</v>
      </c>
    </row>
    <row r="1348" spans="8:10" x14ac:dyDescent="0.35">
      <c r="H1348" s="3" t="str">
        <f t="shared" si="31"/>
        <v/>
      </c>
      <c r="I1348" s="3" t="str">
        <f>IF(H1348="","",COUNTIF($H$2:H1348,H1348))</f>
        <v/>
      </c>
      <c r="J1348" s="4" t="str">
        <f>IF('Support - Unit List'!A1348="","",'Support - Unit List'!A1348&amp;'Support - Unit List'!B1348&amp;'Support - Unit List'!C1348&amp;" - "&amp;PROPER('Support - Unit List'!D1348))</f>
        <v>4860955 - Independence Fire</v>
      </c>
    </row>
    <row r="1349" spans="8:10" x14ac:dyDescent="0.35">
      <c r="H1349" s="3" t="str">
        <f t="shared" si="31"/>
        <v/>
      </c>
      <c r="I1349" s="3" t="str">
        <f>IF(H1349="","",COUNTIF($H$2:H1349,H1349))</f>
        <v/>
      </c>
      <c r="J1349" s="4" t="str">
        <f>IF('Support - Unit List'!A1349="","",'Support - Unit List'!A1349&amp;'Support - Unit List'!B1349&amp;'Support - Unit List'!C1349&amp;" - "&amp;PROPER('Support - Unit List'!D1349))</f>
        <v>4861034 - East Central Indiana Solid Waste</v>
      </c>
    </row>
    <row r="1350" spans="8:10" x14ac:dyDescent="0.35">
      <c r="H1350" s="3" t="str">
        <f t="shared" si="31"/>
        <v/>
      </c>
      <c r="I1350" s="3" t="str">
        <f>IF(H1350="","",COUNTIF($H$2:H1350,H1350))</f>
        <v/>
      </c>
      <c r="J1350" s="4" t="str">
        <f>IF('Support - Unit List'!A1350="","",'Support - Unit List'!A1350&amp;'Support - Unit List'!B1350&amp;'Support - Unit List'!C1350&amp;" - "&amp;PROPER('Support - Unit List'!D1350))</f>
        <v>4910000 - Marion County</v>
      </c>
    </row>
    <row r="1351" spans="8:10" x14ac:dyDescent="0.35">
      <c r="H1351" s="3" t="str">
        <f t="shared" si="31"/>
        <v/>
      </c>
      <c r="I1351" s="3" t="str">
        <f>IF(H1351="","",COUNTIF($H$2:H1351,H1351))</f>
        <v/>
      </c>
      <c r="J1351" s="4" t="str">
        <f>IF('Support - Unit List'!A1351="","",'Support - Unit List'!A1351&amp;'Support - Unit List'!B1351&amp;'Support - Unit List'!C1351&amp;" - "&amp;PROPER('Support - Unit List'!D1351))</f>
        <v>4920001 - Center Township</v>
      </c>
    </row>
    <row r="1352" spans="8:10" x14ac:dyDescent="0.35">
      <c r="H1352" s="3" t="str">
        <f t="shared" si="31"/>
        <v/>
      </c>
      <c r="I1352" s="3" t="str">
        <f>IF(H1352="","",COUNTIF($H$2:H1352,H1352))</f>
        <v/>
      </c>
      <c r="J1352" s="4" t="str">
        <f>IF('Support - Unit List'!A1352="","",'Support - Unit List'!A1352&amp;'Support - Unit List'!B1352&amp;'Support - Unit List'!C1352&amp;" - "&amp;PROPER('Support - Unit List'!D1352))</f>
        <v>4920002 - Decatur Township</v>
      </c>
    </row>
    <row r="1353" spans="8:10" x14ac:dyDescent="0.35">
      <c r="H1353" s="3" t="str">
        <f t="shared" si="31"/>
        <v/>
      </c>
      <c r="I1353" s="3" t="str">
        <f>IF(H1353="","",COUNTIF($H$2:H1353,H1353))</f>
        <v/>
      </c>
      <c r="J1353" s="4" t="str">
        <f>IF('Support - Unit List'!A1353="","",'Support - Unit List'!A1353&amp;'Support - Unit List'!B1353&amp;'Support - Unit List'!C1353&amp;" - "&amp;PROPER('Support - Unit List'!D1353))</f>
        <v>4920003 - Franklin Township</v>
      </c>
    </row>
    <row r="1354" spans="8:10" x14ac:dyDescent="0.35">
      <c r="H1354" s="3" t="str">
        <f t="shared" si="31"/>
        <v/>
      </c>
      <c r="I1354" s="3" t="str">
        <f>IF(H1354="","",COUNTIF($H$2:H1354,H1354))</f>
        <v/>
      </c>
      <c r="J1354" s="4" t="str">
        <f>IF('Support - Unit List'!A1354="","",'Support - Unit List'!A1354&amp;'Support - Unit List'!B1354&amp;'Support - Unit List'!C1354&amp;" - "&amp;PROPER('Support - Unit List'!D1354))</f>
        <v>4920004 - Lawrence Township</v>
      </c>
    </row>
    <row r="1355" spans="8:10" x14ac:dyDescent="0.35">
      <c r="H1355" s="3" t="str">
        <f t="shared" si="31"/>
        <v/>
      </c>
      <c r="I1355" s="3" t="str">
        <f>IF(H1355="","",COUNTIF($H$2:H1355,H1355))</f>
        <v/>
      </c>
      <c r="J1355" s="4" t="str">
        <f>IF('Support - Unit List'!A1355="","",'Support - Unit List'!A1355&amp;'Support - Unit List'!B1355&amp;'Support - Unit List'!C1355&amp;" - "&amp;PROPER('Support - Unit List'!D1355))</f>
        <v>4920005 - Perry Township</v>
      </c>
    </row>
    <row r="1356" spans="8:10" x14ac:dyDescent="0.35">
      <c r="H1356" s="3" t="str">
        <f t="shared" si="31"/>
        <v/>
      </c>
      <c r="I1356" s="3" t="str">
        <f>IF(H1356="","",COUNTIF($H$2:H1356,H1356))</f>
        <v/>
      </c>
      <c r="J1356" s="4" t="str">
        <f>IF('Support - Unit List'!A1356="","",'Support - Unit List'!A1356&amp;'Support - Unit List'!B1356&amp;'Support - Unit List'!C1356&amp;" - "&amp;PROPER('Support - Unit List'!D1356))</f>
        <v>4920006 - Pike Township</v>
      </c>
    </row>
    <row r="1357" spans="8:10" x14ac:dyDescent="0.35">
      <c r="H1357" s="3" t="str">
        <f t="shared" si="31"/>
        <v/>
      </c>
      <c r="I1357" s="3" t="str">
        <f>IF(H1357="","",COUNTIF($H$2:H1357,H1357))</f>
        <v/>
      </c>
      <c r="J1357" s="4" t="str">
        <f>IF('Support - Unit List'!A1357="","",'Support - Unit List'!A1357&amp;'Support - Unit List'!B1357&amp;'Support - Unit List'!C1357&amp;" - "&amp;PROPER('Support - Unit List'!D1357))</f>
        <v>4920007 - Warren Township</v>
      </c>
    </row>
    <row r="1358" spans="8:10" x14ac:dyDescent="0.35">
      <c r="H1358" s="3" t="str">
        <f t="shared" si="31"/>
        <v/>
      </c>
      <c r="I1358" s="3" t="str">
        <f>IF(H1358="","",COUNTIF($H$2:H1358,H1358))</f>
        <v/>
      </c>
      <c r="J1358" s="4" t="str">
        <f>IF('Support - Unit List'!A1358="","",'Support - Unit List'!A1358&amp;'Support - Unit List'!B1358&amp;'Support - Unit List'!C1358&amp;" - "&amp;PROPER('Support - Unit List'!D1358))</f>
        <v>4920008 - Washington Township</v>
      </c>
    </row>
    <row r="1359" spans="8:10" x14ac:dyDescent="0.35">
      <c r="H1359" s="3" t="str">
        <f t="shared" si="31"/>
        <v/>
      </c>
      <c r="I1359" s="3" t="str">
        <f>IF(H1359="","",COUNTIF($H$2:H1359,H1359))</f>
        <v/>
      </c>
      <c r="J1359" s="4" t="str">
        <f>IF('Support - Unit List'!A1359="","",'Support - Unit List'!A1359&amp;'Support - Unit List'!B1359&amp;'Support - Unit List'!C1359&amp;" - "&amp;PROPER('Support - Unit List'!D1359))</f>
        <v>4920009 - Wayne Township</v>
      </c>
    </row>
    <row r="1360" spans="8:10" x14ac:dyDescent="0.35">
      <c r="H1360" s="3" t="str">
        <f t="shared" si="31"/>
        <v/>
      </c>
      <c r="I1360" s="3" t="str">
        <f>IF(H1360="","",COUNTIF($H$2:H1360,H1360))</f>
        <v/>
      </c>
      <c r="J1360" s="4" t="str">
        <f>IF('Support - Unit List'!A1360="","",'Support - Unit List'!A1360&amp;'Support - Unit List'!B1360&amp;'Support - Unit List'!C1360&amp;" - "&amp;PROPER('Support - Unit List'!D1360))</f>
        <v>4930306 - Lawrence Civil City</v>
      </c>
    </row>
    <row r="1361" spans="8:10" x14ac:dyDescent="0.35">
      <c r="H1361" s="3" t="str">
        <f t="shared" si="31"/>
        <v/>
      </c>
      <c r="I1361" s="3" t="str">
        <f>IF(H1361="","",COUNTIF($H$2:H1361,H1361))</f>
        <v/>
      </c>
      <c r="J1361" s="4" t="str">
        <f>IF('Support - Unit List'!A1361="","",'Support - Unit List'!A1361&amp;'Support - Unit List'!B1361&amp;'Support - Unit List'!C1361&amp;" - "&amp;PROPER('Support - Unit List'!D1361))</f>
        <v>4930312 - Beech Grove Civil City</v>
      </c>
    </row>
    <row r="1362" spans="8:10" x14ac:dyDescent="0.35">
      <c r="H1362" s="3" t="str">
        <f t="shared" si="31"/>
        <v/>
      </c>
      <c r="I1362" s="3" t="str">
        <f>IF(H1362="","",COUNTIF($H$2:H1362,H1362))</f>
        <v/>
      </c>
      <c r="J1362" s="4" t="str">
        <f>IF('Support - Unit List'!A1362="","",'Support - Unit List'!A1362&amp;'Support - Unit List'!B1362&amp;'Support - Unit List'!C1362&amp;" - "&amp;PROPER('Support - Unit List'!D1362))</f>
        <v>4930459 - Southport Civil City</v>
      </c>
    </row>
    <row r="1363" spans="8:10" x14ac:dyDescent="0.35">
      <c r="H1363" s="3" t="str">
        <f t="shared" si="31"/>
        <v/>
      </c>
      <c r="I1363" s="3" t="str">
        <f>IF(H1363="","",COUNTIF($H$2:H1363,H1363))</f>
        <v/>
      </c>
      <c r="J1363" s="4" t="str">
        <f>IF('Support - Unit List'!A1363="","",'Support - Unit List'!A1363&amp;'Support - Unit List'!B1363&amp;'Support - Unit List'!C1363&amp;" - "&amp;PROPER('Support - Unit List'!D1363))</f>
        <v>4930508 - Speedway Civil Town</v>
      </c>
    </row>
    <row r="1364" spans="8:10" x14ac:dyDescent="0.35">
      <c r="H1364" s="3" t="str">
        <f t="shared" si="31"/>
        <v/>
      </c>
      <c r="I1364" s="3" t="str">
        <f>IF(H1364="","",COUNTIF($H$2:H1364,H1364))</f>
        <v/>
      </c>
      <c r="J1364" s="4" t="str">
        <f>IF('Support - Unit List'!A1364="","",'Support - Unit List'!A1364&amp;'Support - Unit List'!B1364&amp;'Support - Unit List'!C1364&amp;" - "&amp;PROPER('Support - Unit List'!D1364))</f>
        <v>4930760 - Clermont Civil Town</v>
      </c>
    </row>
    <row r="1365" spans="8:10" x14ac:dyDescent="0.35">
      <c r="H1365" s="3" t="str">
        <f t="shared" si="31"/>
        <v/>
      </c>
      <c r="I1365" s="3" t="str">
        <f>IF(H1365="","",COUNTIF($H$2:H1365,H1365))</f>
        <v/>
      </c>
      <c r="J1365" s="4" t="str">
        <f>IF('Support - Unit List'!A1365="","",'Support - Unit List'!A1365&amp;'Support - Unit List'!B1365&amp;'Support - Unit List'!C1365&amp;" - "&amp;PROPER('Support - Unit List'!D1365))</f>
        <v>4930764 - Homecroft Civil Town</v>
      </c>
    </row>
    <row r="1366" spans="8:10" x14ac:dyDescent="0.35">
      <c r="H1366" s="3" t="str">
        <f t="shared" si="31"/>
        <v/>
      </c>
      <c r="I1366" s="3" t="str">
        <f>IF(H1366="","",COUNTIF($H$2:H1366,H1366))</f>
        <v/>
      </c>
      <c r="J1366" s="4" t="str">
        <f>IF('Support - Unit List'!A1366="","",'Support - Unit List'!A1366&amp;'Support - Unit List'!B1366&amp;'Support - Unit List'!C1366&amp;" - "&amp;PROPER('Support - Unit List'!D1366))</f>
        <v>4930766 - Meridian Hills Civil Town</v>
      </c>
    </row>
    <row r="1367" spans="8:10" x14ac:dyDescent="0.35">
      <c r="H1367" s="3" t="str">
        <f t="shared" si="31"/>
        <v/>
      </c>
      <c r="I1367" s="3" t="str">
        <f>IF(H1367="","",COUNTIF($H$2:H1367,H1367))</f>
        <v/>
      </c>
      <c r="J1367" s="4" t="str">
        <f>IF('Support - Unit List'!A1367="","",'Support - Unit List'!A1367&amp;'Support - Unit List'!B1367&amp;'Support - Unit List'!C1367&amp;" - "&amp;PROPER('Support - Unit List'!D1367))</f>
        <v>4930769 - Rocky Ripple Civil Town</v>
      </c>
    </row>
    <row r="1368" spans="8:10" x14ac:dyDescent="0.35">
      <c r="H1368" s="3" t="str">
        <f t="shared" si="31"/>
        <v/>
      </c>
      <c r="I1368" s="3" t="str">
        <f>IF(H1368="","",COUNTIF($H$2:H1368,H1368))</f>
        <v/>
      </c>
      <c r="J1368" s="4" t="str">
        <f>IF('Support - Unit List'!A1368="","",'Support - Unit List'!A1368&amp;'Support - Unit List'!B1368&amp;'Support - Unit List'!C1368&amp;" - "&amp;PROPER('Support - Unit List'!D1368))</f>
        <v>4930772 - Warren Park Civil Town</v>
      </c>
    </row>
    <row r="1369" spans="8:10" x14ac:dyDescent="0.35">
      <c r="H1369" s="3" t="str">
        <f t="shared" si="31"/>
        <v/>
      </c>
      <c r="I1369" s="3" t="str">
        <f>IF(H1369="","",COUNTIF($H$2:H1369,H1369))</f>
        <v/>
      </c>
      <c r="J1369" s="4" t="str">
        <f>IF('Support - Unit List'!A1369="","",'Support - Unit List'!A1369&amp;'Support - Unit List'!B1369&amp;'Support - Unit List'!C1369&amp;" - "&amp;PROPER('Support - Unit List'!D1369))</f>
        <v>4930773 - Williams Creek Civil Town</v>
      </c>
    </row>
    <row r="1370" spans="8:10" x14ac:dyDescent="0.35">
      <c r="H1370" s="3" t="str">
        <f t="shared" si="31"/>
        <v/>
      </c>
      <c r="I1370" s="3" t="str">
        <f>IF(H1370="","",COUNTIF($H$2:H1370,H1370))</f>
        <v/>
      </c>
      <c r="J1370" s="4" t="str">
        <f>IF('Support - Unit List'!A1370="","",'Support - Unit List'!A1370&amp;'Support - Unit List'!B1370&amp;'Support - Unit List'!C1370&amp;" - "&amp;PROPER('Support - Unit List'!D1370))</f>
        <v>4930774 - Wynnedale Civil Town</v>
      </c>
    </row>
    <row r="1371" spans="8:10" x14ac:dyDescent="0.35">
      <c r="H1371" s="3" t="str">
        <f t="shared" si="31"/>
        <v/>
      </c>
      <c r="I1371" s="3" t="str">
        <f>IF(H1371="","",COUNTIF($H$2:H1371,H1371))</f>
        <v/>
      </c>
      <c r="J1371" s="4" t="str">
        <f>IF('Support - Unit List'!A1371="","",'Support - Unit List'!A1371&amp;'Support - Unit List'!B1371&amp;'Support - Unit List'!C1371&amp;" - "&amp;PROPER('Support - Unit List'!D1371))</f>
        <v>4930971 - Spring Hill Civil Town</v>
      </c>
    </row>
    <row r="1372" spans="8:10" x14ac:dyDescent="0.35">
      <c r="H1372" s="3" t="str">
        <f t="shared" si="31"/>
        <v/>
      </c>
      <c r="I1372" s="3" t="str">
        <f>IF(H1372="","",COUNTIF($H$2:H1372,H1372))</f>
        <v/>
      </c>
      <c r="J1372" s="4" t="str">
        <f>IF('Support - Unit List'!A1372="","",'Support - Unit List'!A1372&amp;'Support - Unit List'!B1372&amp;'Support - Unit List'!C1372&amp;" - "&amp;PROPER('Support - Unit List'!D1372))</f>
        <v>4945300 - M.S.D Decatur Township School Corporation</v>
      </c>
    </row>
    <row r="1373" spans="8:10" x14ac:dyDescent="0.35">
      <c r="H1373" s="3" t="str">
        <f t="shared" si="31"/>
        <v/>
      </c>
      <c r="I1373" s="3" t="str">
        <f>IF(H1373="","",COUNTIF($H$2:H1373,H1373))</f>
        <v/>
      </c>
      <c r="J1373" s="4" t="str">
        <f>IF('Support - Unit List'!A1373="","",'Support - Unit List'!A1373&amp;'Support - Unit List'!B1373&amp;'Support - Unit List'!C1373&amp;" - "&amp;PROPER('Support - Unit List'!D1373))</f>
        <v>4945310 - Franklin Township Community School Corporation</v>
      </c>
    </row>
    <row r="1374" spans="8:10" x14ac:dyDescent="0.35">
      <c r="H1374" s="3" t="str">
        <f t="shared" si="31"/>
        <v/>
      </c>
      <c r="I1374" s="3" t="str">
        <f>IF(H1374="","",COUNTIF($H$2:H1374,H1374))</f>
        <v/>
      </c>
      <c r="J1374" s="4" t="str">
        <f>IF('Support - Unit List'!A1374="","",'Support - Unit List'!A1374&amp;'Support - Unit List'!B1374&amp;'Support - Unit List'!C1374&amp;" - "&amp;PROPER('Support - Unit List'!D1374))</f>
        <v>4945330 - M.S.D. Lawrence Township School Corporation</v>
      </c>
    </row>
    <row r="1375" spans="8:10" x14ac:dyDescent="0.35">
      <c r="H1375" s="3" t="str">
        <f t="shared" si="31"/>
        <v/>
      </c>
      <c r="I1375" s="3" t="str">
        <f>IF(H1375="","",COUNTIF($H$2:H1375,H1375))</f>
        <v/>
      </c>
      <c r="J1375" s="4" t="str">
        <f>IF('Support - Unit List'!A1375="","",'Support - Unit List'!A1375&amp;'Support - Unit List'!B1375&amp;'Support - Unit List'!C1375&amp;" - "&amp;PROPER('Support - Unit List'!D1375))</f>
        <v>4945340 - Perry Township Schools</v>
      </c>
    </row>
    <row r="1376" spans="8:10" x14ac:dyDescent="0.35">
      <c r="H1376" s="3" t="str">
        <f t="shared" si="31"/>
        <v/>
      </c>
      <c r="I1376" s="3" t="str">
        <f>IF(H1376="","",COUNTIF($H$2:H1376,H1376))</f>
        <v/>
      </c>
      <c r="J1376" s="4" t="str">
        <f>IF('Support - Unit List'!A1376="","",'Support - Unit List'!A1376&amp;'Support - Unit List'!B1376&amp;'Support - Unit List'!C1376&amp;" - "&amp;PROPER('Support - Unit List'!D1376))</f>
        <v>4945350 - M.S.D. Pike Township School Corporation</v>
      </c>
    </row>
    <row r="1377" spans="8:10" x14ac:dyDescent="0.35">
      <c r="H1377" s="3" t="str">
        <f t="shared" si="31"/>
        <v/>
      </c>
      <c r="I1377" s="3" t="str">
        <f>IF(H1377="","",COUNTIF($H$2:H1377,H1377))</f>
        <v/>
      </c>
      <c r="J1377" s="4" t="str">
        <f>IF('Support - Unit List'!A1377="","",'Support - Unit List'!A1377&amp;'Support - Unit List'!B1377&amp;'Support - Unit List'!C1377&amp;" - "&amp;PROPER('Support - Unit List'!D1377))</f>
        <v>4945360 - M.S.D. Warren Township School Corporation</v>
      </c>
    </row>
    <row r="1378" spans="8:10" x14ac:dyDescent="0.35">
      <c r="H1378" s="3" t="str">
        <f t="shared" si="31"/>
        <v/>
      </c>
      <c r="I1378" s="3" t="str">
        <f>IF(H1378="","",COUNTIF($H$2:H1378,H1378))</f>
        <v/>
      </c>
      <c r="J1378" s="4" t="str">
        <f>IF('Support - Unit List'!A1378="","",'Support - Unit List'!A1378&amp;'Support - Unit List'!B1378&amp;'Support - Unit List'!C1378&amp;" - "&amp;PROPER('Support - Unit List'!D1378))</f>
        <v>4945370 - M.S.D. Washington Township School Corporation</v>
      </c>
    </row>
    <row r="1379" spans="8:10" x14ac:dyDescent="0.35">
      <c r="H1379" s="3" t="str">
        <f t="shared" si="31"/>
        <v/>
      </c>
      <c r="I1379" s="3" t="str">
        <f>IF(H1379="","",COUNTIF($H$2:H1379,H1379))</f>
        <v/>
      </c>
      <c r="J1379" s="4" t="str">
        <f>IF('Support - Unit List'!A1379="","",'Support - Unit List'!A1379&amp;'Support - Unit List'!B1379&amp;'Support - Unit List'!C1379&amp;" - "&amp;PROPER('Support - Unit List'!D1379))</f>
        <v>4945375 - M.S.D. Wayne Township School Corporation</v>
      </c>
    </row>
    <row r="1380" spans="8:10" x14ac:dyDescent="0.35">
      <c r="H1380" s="3" t="str">
        <f t="shared" si="31"/>
        <v/>
      </c>
      <c r="I1380" s="3" t="str">
        <f>IF(H1380="","",COUNTIF($H$2:H1380,H1380))</f>
        <v/>
      </c>
      <c r="J1380" s="4" t="str">
        <f>IF('Support - Unit List'!A1380="","",'Support - Unit List'!A1380&amp;'Support - Unit List'!B1380&amp;'Support - Unit List'!C1380&amp;" - "&amp;PROPER('Support - Unit List'!D1380))</f>
        <v>4945380 - Beech Grove City School Corporation</v>
      </c>
    </row>
    <row r="1381" spans="8:10" x14ac:dyDescent="0.35">
      <c r="H1381" s="3" t="str">
        <f t="shared" si="31"/>
        <v/>
      </c>
      <c r="I1381" s="3" t="str">
        <f>IF(H1381="","",COUNTIF($H$2:H1381,H1381))</f>
        <v/>
      </c>
      <c r="J1381" s="4" t="str">
        <f>IF('Support - Unit List'!A1381="","",'Support - Unit List'!A1381&amp;'Support - Unit List'!B1381&amp;'Support - Unit List'!C1381&amp;" - "&amp;PROPER('Support - Unit List'!D1381))</f>
        <v>4945385 - Indianapolis Public School Corporation</v>
      </c>
    </row>
    <row r="1382" spans="8:10" x14ac:dyDescent="0.35">
      <c r="H1382" s="3" t="str">
        <f t="shared" si="31"/>
        <v/>
      </c>
      <c r="I1382" s="3" t="str">
        <f>IF(H1382="","",COUNTIF($H$2:H1382,H1382))</f>
        <v/>
      </c>
      <c r="J1382" s="4" t="str">
        <f>IF('Support - Unit List'!A1382="","",'Support - Unit List'!A1382&amp;'Support - Unit List'!B1382&amp;'Support - Unit List'!C1382&amp;" - "&amp;PROPER('Support - Unit List'!D1382))</f>
        <v>4945400 - Speedway City School Corporation</v>
      </c>
    </row>
    <row r="1383" spans="8:10" x14ac:dyDescent="0.35">
      <c r="H1383" s="3" t="str">
        <f t="shared" si="31"/>
        <v/>
      </c>
      <c r="I1383" s="3" t="str">
        <f>IF(H1383="","",COUNTIF($H$2:H1383,H1383))</f>
        <v/>
      </c>
      <c r="J1383" s="4" t="str">
        <f>IF('Support - Unit List'!A1383="","",'Support - Unit List'!A1383&amp;'Support - Unit List'!B1383&amp;'Support - Unit List'!C1383&amp;" - "&amp;PROPER('Support - Unit List'!D1383))</f>
        <v>4950143 - Speedway City Public Library</v>
      </c>
    </row>
    <row r="1384" spans="8:10" x14ac:dyDescent="0.35">
      <c r="H1384" s="3" t="str">
        <f t="shared" si="31"/>
        <v/>
      </c>
      <c r="I1384" s="3" t="str">
        <f>IF(H1384="","",COUNTIF($H$2:H1384,H1384))</f>
        <v/>
      </c>
      <c r="J1384" s="4" t="str">
        <f>IF('Support - Unit List'!A1384="","",'Support - Unit List'!A1384&amp;'Support - Unit List'!B1384&amp;'Support - Unit List'!C1384&amp;" - "&amp;PROPER('Support - Unit List'!D1384))</f>
        <v>4950144 - Indianapolis-Marion County Public Library</v>
      </c>
    </row>
    <row r="1385" spans="8:10" x14ac:dyDescent="0.35">
      <c r="H1385" s="3" t="str">
        <f t="shared" si="31"/>
        <v/>
      </c>
      <c r="I1385" s="3" t="str">
        <f>IF(H1385="","",COUNTIF($H$2:H1385,H1385))</f>
        <v/>
      </c>
      <c r="J1385" s="4" t="str">
        <f>IF('Support - Unit List'!A1385="","",'Support - Unit List'!A1385&amp;'Support - Unit List'!B1385&amp;'Support - Unit List'!C1385&amp;" - "&amp;PROPER('Support - Unit List'!D1385))</f>
        <v>4960820 - Indianapolis Sanitation (Solid)</v>
      </c>
    </row>
    <row r="1386" spans="8:10" x14ac:dyDescent="0.35">
      <c r="H1386" s="3" t="str">
        <f t="shared" si="31"/>
        <v/>
      </c>
      <c r="I1386" s="3" t="str">
        <f>IF(H1386="","",COUNTIF($H$2:H1386,H1386))</f>
        <v/>
      </c>
      <c r="J1386" s="4" t="str">
        <f>IF('Support - Unit List'!A1386="","",'Support - Unit List'!A1386&amp;'Support - Unit List'!B1386&amp;'Support - Unit List'!C1386&amp;" - "&amp;PROPER('Support - Unit List'!D1386))</f>
        <v>4960821 - Indianapolis Police Special Service</v>
      </c>
    </row>
    <row r="1387" spans="8:10" x14ac:dyDescent="0.35">
      <c r="H1387" s="3" t="str">
        <f t="shared" si="31"/>
        <v/>
      </c>
      <c r="I1387" s="3" t="str">
        <f>IF(H1387="","",COUNTIF($H$2:H1387,H1387))</f>
        <v/>
      </c>
      <c r="J1387" s="4" t="str">
        <f>IF('Support - Unit List'!A1387="","",'Support - Unit List'!A1387&amp;'Support - Unit List'!B1387&amp;'Support - Unit List'!C1387&amp;" - "&amp;PROPER('Support - Unit List'!D1387))</f>
        <v>4960822 - Indianapolis Fire Special Service</v>
      </c>
    </row>
    <row r="1388" spans="8:10" x14ac:dyDescent="0.35">
      <c r="H1388" s="3" t="str">
        <f t="shared" si="31"/>
        <v/>
      </c>
      <c r="I1388" s="3" t="str">
        <f>IF(H1388="","",COUNTIF($H$2:H1388,H1388))</f>
        <v/>
      </c>
      <c r="J1388" s="4" t="str">
        <f>IF('Support - Unit List'!A1388="","",'Support - Unit List'!A1388&amp;'Support - Unit List'!B1388&amp;'Support - Unit List'!C1388&amp;" - "&amp;PROPER('Support - Unit List'!D1388))</f>
        <v>4960877 - Indianapolis Public Transportation</v>
      </c>
    </row>
    <row r="1389" spans="8:10" x14ac:dyDescent="0.35">
      <c r="H1389" s="3" t="str">
        <f t="shared" si="31"/>
        <v/>
      </c>
      <c r="I1389" s="3" t="str">
        <f>IF(H1389="","",COUNTIF($H$2:H1389,H1389))</f>
        <v/>
      </c>
      <c r="J1389" s="4" t="str">
        <f>IF('Support - Unit List'!A1389="","",'Support - Unit List'!A1389&amp;'Support - Unit List'!B1389&amp;'Support - Unit List'!C1389&amp;" - "&amp;PROPER('Support - Unit List'!D1389))</f>
        <v>4960890 - Marion County Health And Hospital</v>
      </c>
    </row>
    <row r="1390" spans="8:10" x14ac:dyDescent="0.35">
      <c r="H1390" s="3" t="str">
        <f t="shared" si="31"/>
        <v/>
      </c>
      <c r="I1390" s="3" t="str">
        <f>IF(H1390="","",COUNTIF($H$2:H1390,H1390))</f>
        <v/>
      </c>
      <c r="J1390" s="4" t="str">
        <f>IF('Support - Unit List'!A1390="","",'Support - Unit List'!A1390&amp;'Support - Unit List'!B1390&amp;'Support - Unit List'!C1390&amp;" - "&amp;PROPER('Support - Unit List'!D1390))</f>
        <v>4960894 - Indianapolis Airport Authority</v>
      </c>
    </row>
    <row r="1391" spans="8:10" x14ac:dyDescent="0.35">
      <c r="H1391" s="3" t="str">
        <f t="shared" si="31"/>
        <v/>
      </c>
      <c r="I1391" s="3" t="str">
        <f>IF(H1391="","",COUNTIF($H$2:H1391,H1391))</f>
        <v/>
      </c>
      <c r="J1391" s="4" t="str">
        <f>IF('Support - Unit List'!A1391="","",'Support - Unit List'!A1391&amp;'Support - Unit List'!B1391&amp;'Support - Unit List'!C1391&amp;" - "&amp;PROPER('Support - Unit List'!D1391))</f>
        <v>4960919 - Speedway Public Transportation</v>
      </c>
    </row>
    <row r="1392" spans="8:10" x14ac:dyDescent="0.35">
      <c r="H1392" s="3" t="str">
        <f t="shared" si="31"/>
        <v/>
      </c>
      <c r="I1392" s="3" t="str">
        <f>IF(H1392="","",COUNTIF($H$2:H1392,H1392))</f>
        <v/>
      </c>
      <c r="J1392" s="4" t="str">
        <f>IF('Support - Unit List'!A1392="","",'Support - Unit List'!A1392&amp;'Support - Unit List'!B1392&amp;'Support - Unit List'!C1392&amp;" - "&amp;PROPER('Support - Unit List'!D1392))</f>
        <v>4960938 - Indianapolis Consolidated City</v>
      </c>
    </row>
    <row r="1393" spans="8:10" x14ac:dyDescent="0.35">
      <c r="H1393" s="3" t="str">
        <f t="shared" si="31"/>
        <v/>
      </c>
      <c r="I1393" s="3" t="str">
        <f>IF(H1393="","",COUNTIF($H$2:H1393,H1393))</f>
        <v/>
      </c>
      <c r="J1393" s="4" t="str">
        <f>IF('Support - Unit List'!A1393="","",'Support - Unit List'!A1393&amp;'Support - Unit List'!B1393&amp;'Support - Unit List'!C1393&amp;" - "&amp;PROPER('Support - Unit List'!D1393))</f>
        <v>4960939 - Indianapolis Consolidated County</v>
      </c>
    </row>
    <row r="1394" spans="8:10" x14ac:dyDescent="0.35">
      <c r="H1394" s="3" t="str">
        <f t="shared" si="31"/>
        <v/>
      </c>
      <c r="I1394" s="3" t="str">
        <f>IF(H1394="","",COUNTIF($H$2:H1394,H1394))</f>
        <v/>
      </c>
      <c r="J1394" s="4" t="str">
        <f>IF('Support - Unit List'!A1394="","",'Support - Unit List'!A1394&amp;'Support - Unit List'!B1394&amp;'Support - Unit List'!C1394&amp;" - "&amp;PROPER('Support - Unit List'!D1394))</f>
        <v>4961105 - Capital Improvement Board Of Managers (Of Marion County , Indiana)</v>
      </c>
    </row>
    <row r="1395" spans="8:10" x14ac:dyDescent="0.35">
      <c r="H1395" s="3" t="str">
        <f t="shared" si="31"/>
        <v/>
      </c>
      <c r="I1395" s="3" t="str">
        <f>IF(H1395="","",COUNTIF($H$2:H1395,H1395))</f>
        <v/>
      </c>
      <c r="J1395" s="4" t="str">
        <f>IF('Support - Unit List'!A1395="","",'Support - Unit List'!A1395&amp;'Support - Unit List'!B1395&amp;'Support - Unit List'!C1395&amp;" - "&amp;PROPER('Support - Unit List'!D1395))</f>
        <v>5010000 - Marshall County</v>
      </c>
    </row>
    <row r="1396" spans="8:10" x14ac:dyDescent="0.35">
      <c r="H1396" s="3" t="str">
        <f t="shared" si="31"/>
        <v/>
      </c>
      <c r="I1396" s="3" t="str">
        <f>IF(H1396="","",COUNTIF($H$2:H1396,H1396))</f>
        <v/>
      </c>
      <c r="J1396" s="4" t="str">
        <f>IF('Support - Unit List'!A1396="","",'Support - Unit List'!A1396&amp;'Support - Unit List'!B1396&amp;'Support - Unit List'!C1396&amp;" - "&amp;PROPER('Support - Unit List'!D1396))</f>
        <v>5020001 - Bourbon Township</v>
      </c>
    </row>
    <row r="1397" spans="8:10" x14ac:dyDescent="0.35">
      <c r="H1397" s="3" t="str">
        <f t="shared" si="31"/>
        <v/>
      </c>
      <c r="I1397" s="3" t="str">
        <f>IF(H1397="","",COUNTIF($H$2:H1397,H1397))</f>
        <v/>
      </c>
      <c r="J1397" s="4" t="str">
        <f>IF('Support - Unit List'!A1397="","",'Support - Unit List'!A1397&amp;'Support - Unit List'!B1397&amp;'Support - Unit List'!C1397&amp;" - "&amp;PROPER('Support - Unit List'!D1397))</f>
        <v>5020002 - Center Township</v>
      </c>
    </row>
    <row r="1398" spans="8:10" x14ac:dyDescent="0.35">
      <c r="H1398" s="3" t="str">
        <f t="shared" si="31"/>
        <v/>
      </c>
      <c r="I1398" s="3" t="str">
        <f>IF(H1398="","",COUNTIF($H$2:H1398,H1398))</f>
        <v/>
      </c>
      <c r="J1398" s="4" t="str">
        <f>IF('Support - Unit List'!A1398="","",'Support - Unit List'!A1398&amp;'Support - Unit List'!B1398&amp;'Support - Unit List'!C1398&amp;" - "&amp;PROPER('Support - Unit List'!D1398))</f>
        <v>5020003 - German Township</v>
      </c>
    </row>
    <row r="1399" spans="8:10" x14ac:dyDescent="0.35">
      <c r="H1399" s="3" t="str">
        <f t="shared" si="31"/>
        <v/>
      </c>
      <c r="I1399" s="3" t="str">
        <f>IF(H1399="","",COUNTIF($H$2:H1399,H1399))</f>
        <v/>
      </c>
      <c r="J1399" s="4" t="str">
        <f>IF('Support - Unit List'!A1399="","",'Support - Unit List'!A1399&amp;'Support - Unit List'!B1399&amp;'Support - Unit List'!C1399&amp;" - "&amp;PROPER('Support - Unit List'!D1399))</f>
        <v>5020004 - Green Township</v>
      </c>
    </row>
    <row r="1400" spans="8:10" x14ac:dyDescent="0.35">
      <c r="H1400" s="3" t="str">
        <f t="shared" si="31"/>
        <v/>
      </c>
      <c r="I1400" s="3" t="str">
        <f>IF(H1400="","",COUNTIF($H$2:H1400,H1400))</f>
        <v/>
      </c>
      <c r="J1400" s="4" t="str">
        <f>IF('Support - Unit List'!A1400="","",'Support - Unit List'!A1400&amp;'Support - Unit List'!B1400&amp;'Support - Unit List'!C1400&amp;" - "&amp;PROPER('Support - Unit List'!D1400))</f>
        <v>5020005 - North Township</v>
      </c>
    </row>
    <row r="1401" spans="8:10" x14ac:dyDescent="0.35">
      <c r="H1401" s="3" t="str">
        <f t="shared" si="31"/>
        <v/>
      </c>
      <c r="I1401" s="3" t="str">
        <f>IF(H1401="","",COUNTIF($H$2:H1401,H1401))</f>
        <v/>
      </c>
      <c r="J1401" s="4" t="str">
        <f>IF('Support - Unit List'!A1401="","",'Support - Unit List'!A1401&amp;'Support - Unit List'!B1401&amp;'Support - Unit List'!C1401&amp;" - "&amp;PROPER('Support - Unit List'!D1401))</f>
        <v>5020006 - Polk Township</v>
      </c>
    </row>
    <row r="1402" spans="8:10" x14ac:dyDescent="0.35">
      <c r="H1402" s="3" t="str">
        <f t="shared" si="31"/>
        <v/>
      </c>
      <c r="I1402" s="3" t="str">
        <f>IF(H1402="","",COUNTIF($H$2:H1402,H1402))</f>
        <v/>
      </c>
      <c r="J1402" s="4" t="str">
        <f>IF('Support - Unit List'!A1402="","",'Support - Unit List'!A1402&amp;'Support - Unit List'!B1402&amp;'Support - Unit List'!C1402&amp;" - "&amp;PROPER('Support - Unit List'!D1402))</f>
        <v>5020007 - Tippecanoe Township</v>
      </c>
    </row>
    <row r="1403" spans="8:10" x14ac:dyDescent="0.35">
      <c r="H1403" s="3" t="str">
        <f t="shared" si="31"/>
        <v/>
      </c>
      <c r="I1403" s="3" t="str">
        <f>IF(H1403="","",COUNTIF($H$2:H1403,H1403))</f>
        <v/>
      </c>
      <c r="J1403" s="4" t="str">
        <f>IF('Support - Unit List'!A1403="","",'Support - Unit List'!A1403&amp;'Support - Unit List'!B1403&amp;'Support - Unit List'!C1403&amp;" - "&amp;PROPER('Support - Unit List'!D1403))</f>
        <v>5020008 - Union Township</v>
      </c>
    </row>
    <row r="1404" spans="8:10" x14ac:dyDescent="0.35">
      <c r="H1404" s="3" t="str">
        <f t="shared" si="31"/>
        <v/>
      </c>
      <c r="I1404" s="3" t="str">
        <f>IF(H1404="","",COUNTIF($H$2:H1404,H1404))</f>
        <v/>
      </c>
      <c r="J1404" s="4" t="str">
        <f>IF('Support - Unit List'!A1404="","",'Support - Unit List'!A1404&amp;'Support - Unit List'!B1404&amp;'Support - Unit List'!C1404&amp;" - "&amp;PROPER('Support - Unit List'!D1404))</f>
        <v>5020009 - Walnut Township</v>
      </c>
    </row>
    <row r="1405" spans="8:10" x14ac:dyDescent="0.35">
      <c r="H1405" s="3" t="str">
        <f t="shared" si="31"/>
        <v/>
      </c>
      <c r="I1405" s="3" t="str">
        <f>IF(H1405="","",COUNTIF($H$2:H1405,H1405))</f>
        <v/>
      </c>
      <c r="J1405" s="4" t="str">
        <f>IF('Support - Unit List'!A1405="","",'Support - Unit List'!A1405&amp;'Support - Unit List'!B1405&amp;'Support - Unit List'!C1405&amp;" - "&amp;PROPER('Support - Unit List'!D1405))</f>
        <v>5020010 - West Township</v>
      </c>
    </row>
    <row r="1406" spans="8:10" x14ac:dyDescent="0.35">
      <c r="H1406" s="3" t="str">
        <f t="shared" si="31"/>
        <v/>
      </c>
      <c r="I1406" s="3" t="str">
        <f>IF(H1406="","",COUNTIF($H$2:H1406,H1406))</f>
        <v/>
      </c>
      <c r="J1406" s="4" t="str">
        <f>IF('Support - Unit List'!A1406="","",'Support - Unit List'!A1406&amp;'Support - Unit List'!B1406&amp;'Support - Unit List'!C1406&amp;" - "&amp;PROPER('Support - Unit List'!D1406))</f>
        <v>5030412 - Plymouth Civil City</v>
      </c>
    </row>
    <row r="1407" spans="8:10" x14ac:dyDescent="0.35">
      <c r="H1407" s="3" t="str">
        <f t="shared" si="31"/>
        <v/>
      </c>
      <c r="I1407" s="3" t="str">
        <f>IF(H1407="","",COUNTIF($H$2:H1407,H1407))</f>
        <v/>
      </c>
      <c r="J1407" s="4" t="str">
        <f>IF('Support - Unit List'!A1407="","",'Support - Unit List'!A1407&amp;'Support - Unit List'!B1407&amp;'Support - Unit List'!C1407&amp;" - "&amp;PROPER('Support - Unit List'!D1407))</f>
        <v>5030775 - Argos Civil Town</v>
      </c>
    </row>
    <row r="1408" spans="8:10" x14ac:dyDescent="0.35">
      <c r="H1408" s="3" t="str">
        <f t="shared" si="31"/>
        <v/>
      </c>
      <c r="I1408" s="3" t="str">
        <f>IF(H1408="","",COUNTIF($H$2:H1408,H1408))</f>
        <v/>
      </c>
      <c r="J1408" s="4" t="str">
        <f>IF('Support - Unit List'!A1408="","",'Support - Unit List'!A1408&amp;'Support - Unit List'!B1408&amp;'Support - Unit List'!C1408&amp;" - "&amp;PROPER('Support - Unit List'!D1408))</f>
        <v>5030776 - Bourbon Civil Town</v>
      </c>
    </row>
    <row r="1409" spans="8:10" x14ac:dyDescent="0.35">
      <c r="H1409" s="3" t="str">
        <f t="shared" si="31"/>
        <v/>
      </c>
      <c r="I1409" s="3" t="str">
        <f>IF(H1409="","",COUNTIF($H$2:H1409,H1409))</f>
        <v/>
      </c>
      <c r="J1409" s="4" t="str">
        <f>IF('Support - Unit List'!A1409="","",'Support - Unit List'!A1409&amp;'Support - Unit List'!B1409&amp;'Support - Unit List'!C1409&amp;" - "&amp;PROPER('Support - Unit List'!D1409))</f>
        <v>5030777 - Bremen Civil Town</v>
      </c>
    </row>
    <row r="1410" spans="8:10" x14ac:dyDescent="0.35">
      <c r="H1410" s="3" t="str">
        <f t="shared" si="31"/>
        <v/>
      </c>
      <c r="I1410" s="3" t="str">
        <f>IF(H1410="","",COUNTIF($H$2:H1410,H1410))</f>
        <v/>
      </c>
      <c r="J1410" s="4" t="str">
        <f>IF('Support - Unit List'!A1410="","",'Support - Unit List'!A1410&amp;'Support - Unit List'!B1410&amp;'Support - Unit List'!C1410&amp;" - "&amp;PROPER('Support - Unit List'!D1410))</f>
        <v>5030778 - Culver Civil Town</v>
      </c>
    </row>
    <row r="1411" spans="8:10" x14ac:dyDescent="0.35">
      <c r="H1411" s="3" t="str">
        <f t="shared" ref="H1411:H1474" si="32">IF(LEFT(J1411,2)=$B$3,"X","")</f>
        <v/>
      </c>
      <c r="I1411" s="3" t="str">
        <f>IF(H1411="","",COUNTIF($H$2:H1411,H1411))</f>
        <v/>
      </c>
      <c r="J1411" s="4" t="str">
        <f>IF('Support - Unit List'!A1411="","",'Support - Unit List'!A1411&amp;'Support - Unit List'!B1411&amp;'Support - Unit List'!C1411&amp;" - "&amp;PROPER('Support - Unit List'!D1411))</f>
        <v>5030779 - Lapaz Civil Town</v>
      </c>
    </row>
    <row r="1412" spans="8:10" x14ac:dyDescent="0.35">
      <c r="H1412" s="3" t="str">
        <f t="shared" si="32"/>
        <v/>
      </c>
      <c r="I1412" s="3" t="str">
        <f>IF(H1412="","",COUNTIF($H$2:H1412,H1412))</f>
        <v/>
      </c>
      <c r="J1412" s="4" t="str">
        <f>IF('Support - Unit List'!A1412="","",'Support - Unit List'!A1412&amp;'Support - Unit List'!B1412&amp;'Support - Unit List'!C1412&amp;" - "&amp;PROPER('Support - Unit List'!D1412))</f>
        <v>5045455 - Culver Community School Corporation</v>
      </c>
    </row>
    <row r="1413" spans="8:10" x14ac:dyDescent="0.35">
      <c r="H1413" s="3" t="str">
        <f t="shared" si="32"/>
        <v/>
      </c>
      <c r="I1413" s="3" t="str">
        <f>IF(H1413="","",COUNTIF($H$2:H1413,H1413))</f>
        <v/>
      </c>
      <c r="J1413" s="4" t="str">
        <f>IF('Support - Unit List'!A1413="","",'Support - Unit List'!A1413&amp;'Support - Unit List'!B1413&amp;'Support - Unit List'!C1413&amp;" - "&amp;PROPER('Support - Unit List'!D1413))</f>
        <v>5045470 - Argos Community School Corporation</v>
      </c>
    </row>
    <row r="1414" spans="8:10" x14ac:dyDescent="0.35">
      <c r="H1414" s="3" t="str">
        <f t="shared" si="32"/>
        <v/>
      </c>
      <c r="I1414" s="3" t="str">
        <f>IF(H1414="","",COUNTIF($H$2:H1414,H1414))</f>
        <v/>
      </c>
      <c r="J1414" s="4" t="str">
        <f>IF('Support - Unit List'!A1414="","",'Support - Unit List'!A1414&amp;'Support - Unit List'!B1414&amp;'Support - Unit List'!C1414&amp;" - "&amp;PROPER('Support - Unit List'!D1414))</f>
        <v>5045480 - Bremen Public School Corporation</v>
      </c>
    </row>
    <row r="1415" spans="8:10" x14ac:dyDescent="0.35">
      <c r="H1415" s="3" t="str">
        <f t="shared" si="32"/>
        <v/>
      </c>
      <c r="I1415" s="3" t="str">
        <f>IF(H1415="","",COUNTIF($H$2:H1415,H1415))</f>
        <v/>
      </c>
      <c r="J1415" s="4" t="str">
        <f>IF('Support - Unit List'!A1415="","",'Support - Unit List'!A1415&amp;'Support - Unit List'!B1415&amp;'Support - Unit List'!C1415&amp;" - "&amp;PROPER('Support - Unit List'!D1415))</f>
        <v>5045485 - Plymouth Community School Corporation</v>
      </c>
    </row>
    <row r="1416" spans="8:10" x14ac:dyDescent="0.35">
      <c r="H1416" s="3" t="str">
        <f t="shared" si="32"/>
        <v/>
      </c>
      <c r="I1416" s="3" t="str">
        <f>IF(H1416="","",COUNTIF($H$2:H1416,H1416))</f>
        <v/>
      </c>
      <c r="J1416" s="4" t="str">
        <f>IF('Support - Unit List'!A1416="","",'Support - Unit List'!A1416&amp;'Support - Unit List'!B1416&amp;'Support - Unit List'!C1416&amp;" - "&amp;PROPER('Support - Unit List'!D1416))</f>
        <v>5045495 - Triton School Corporation</v>
      </c>
    </row>
    <row r="1417" spans="8:10" x14ac:dyDescent="0.35">
      <c r="H1417" s="3" t="str">
        <f t="shared" si="32"/>
        <v/>
      </c>
      <c r="I1417" s="3" t="str">
        <f>IF(H1417="","",COUNTIF($H$2:H1417,H1417))</f>
        <v/>
      </c>
      <c r="J1417" s="4" t="str">
        <f>IF('Support - Unit List'!A1417="","",'Support - Unit List'!A1417&amp;'Support - Unit List'!B1417&amp;'Support - Unit List'!C1417&amp;" - "&amp;PROPER('Support - Unit List'!D1417))</f>
        <v>5047215 - Union-North United School Corporation</v>
      </c>
    </row>
    <row r="1418" spans="8:10" x14ac:dyDescent="0.35">
      <c r="H1418" s="3" t="str">
        <f t="shared" si="32"/>
        <v/>
      </c>
      <c r="I1418" s="3" t="str">
        <f>IF(H1418="","",COUNTIF($H$2:H1418,H1418))</f>
        <v/>
      </c>
      <c r="J1418" s="4" t="str">
        <f>IF('Support - Unit List'!A1418="","",'Support - Unit List'!A1418&amp;'Support - Unit List'!B1418&amp;'Support - Unit List'!C1418&amp;" - "&amp;PROPER('Support - Unit List'!D1418))</f>
        <v>5050145 - Argos Public Library</v>
      </c>
    </row>
    <row r="1419" spans="8:10" x14ac:dyDescent="0.35">
      <c r="H1419" s="3" t="str">
        <f t="shared" si="32"/>
        <v/>
      </c>
      <c r="I1419" s="3" t="str">
        <f>IF(H1419="","",COUNTIF($H$2:H1419,H1419))</f>
        <v/>
      </c>
      <c r="J1419" s="4" t="str">
        <f>IF('Support - Unit List'!A1419="","",'Support - Unit List'!A1419&amp;'Support - Unit List'!B1419&amp;'Support - Unit List'!C1419&amp;" - "&amp;PROPER('Support - Unit List'!D1419))</f>
        <v>5050146 - Bourbon Public Library</v>
      </c>
    </row>
    <row r="1420" spans="8:10" x14ac:dyDescent="0.35">
      <c r="H1420" s="3" t="str">
        <f t="shared" si="32"/>
        <v/>
      </c>
      <c r="I1420" s="3" t="str">
        <f>IF(H1420="","",COUNTIF($H$2:H1420,H1420))</f>
        <v/>
      </c>
      <c r="J1420" s="4" t="str">
        <f>IF('Support - Unit List'!A1420="","",'Support - Unit List'!A1420&amp;'Support - Unit List'!B1420&amp;'Support - Unit List'!C1420&amp;" - "&amp;PROPER('Support - Unit List'!D1420))</f>
        <v>5050147 - Bremen Public Library</v>
      </c>
    </row>
    <row r="1421" spans="8:10" x14ac:dyDescent="0.35">
      <c r="H1421" s="3" t="str">
        <f t="shared" si="32"/>
        <v/>
      </c>
      <c r="I1421" s="3" t="str">
        <f>IF(H1421="","",COUNTIF($H$2:H1421,H1421))</f>
        <v/>
      </c>
      <c r="J1421" s="4" t="str">
        <f>IF('Support - Unit List'!A1421="","",'Support - Unit List'!A1421&amp;'Support - Unit List'!B1421&amp;'Support - Unit List'!C1421&amp;" - "&amp;PROPER('Support - Unit List'!D1421))</f>
        <v>5050148 - Culver Public Library</v>
      </c>
    </row>
    <row r="1422" spans="8:10" x14ac:dyDescent="0.35">
      <c r="H1422" s="3" t="str">
        <f t="shared" si="32"/>
        <v/>
      </c>
      <c r="I1422" s="3" t="str">
        <f>IF(H1422="","",COUNTIF($H$2:H1422,H1422))</f>
        <v/>
      </c>
      <c r="J1422" s="4" t="str">
        <f>IF('Support - Unit List'!A1422="","",'Support - Unit List'!A1422&amp;'Support - Unit List'!B1422&amp;'Support - Unit List'!C1422&amp;" - "&amp;PROPER('Support - Unit List'!D1422))</f>
        <v>5050149 - Plymouth Public Library</v>
      </c>
    </row>
    <row r="1423" spans="8:10" x14ac:dyDescent="0.35">
      <c r="H1423" s="3" t="str">
        <f t="shared" si="32"/>
        <v/>
      </c>
      <c r="I1423" s="3" t="str">
        <f>IF(H1423="","",COUNTIF($H$2:H1423,H1423))</f>
        <v/>
      </c>
      <c r="J1423" s="4" t="str">
        <f>IF('Support - Unit List'!A1423="","",'Support - Unit List'!A1423&amp;'Support - Unit List'!B1423&amp;'Support - Unit List'!C1423&amp;" - "&amp;PROPER('Support - Unit List'!D1423))</f>
        <v>5061004 - Marshall County Solid Waste Management</v>
      </c>
    </row>
    <row r="1424" spans="8:10" x14ac:dyDescent="0.35">
      <c r="H1424" s="3" t="str">
        <f t="shared" si="32"/>
        <v/>
      </c>
      <c r="I1424" s="3" t="str">
        <f>IF(H1424="","",COUNTIF($H$2:H1424,H1424))</f>
        <v/>
      </c>
      <c r="J1424" s="4" t="str">
        <f>IF('Support - Unit List'!A1424="","",'Support - Unit List'!A1424&amp;'Support - Unit List'!B1424&amp;'Support - Unit List'!C1424&amp;" - "&amp;PROPER('Support - Unit List'!D1424))</f>
        <v>5110000 - Martin County</v>
      </c>
    </row>
    <row r="1425" spans="8:10" x14ac:dyDescent="0.35">
      <c r="H1425" s="3" t="str">
        <f t="shared" si="32"/>
        <v/>
      </c>
      <c r="I1425" s="3" t="str">
        <f>IF(H1425="","",COUNTIF($H$2:H1425,H1425))</f>
        <v/>
      </c>
      <c r="J1425" s="4" t="str">
        <f>IF('Support - Unit List'!A1425="","",'Support - Unit List'!A1425&amp;'Support - Unit List'!B1425&amp;'Support - Unit List'!C1425&amp;" - "&amp;PROPER('Support - Unit List'!D1425))</f>
        <v>5120001 - Center Township</v>
      </c>
    </row>
    <row r="1426" spans="8:10" x14ac:dyDescent="0.35">
      <c r="H1426" s="3" t="str">
        <f t="shared" si="32"/>
        <v/>
      </c>
      <c r="I1426" s="3" t="str">
        <f>IF(H1426="","",COUNTIF($H$2:H1426,H1426))</f>
        <v/>
      </c>
      <c r="J1426" s="4" t="str">
        <f>IF('Support - Unit List'!A1426="","",'Support - Unit List'!A1426&amp;'Support - Unit List'!B1426&amp;'Support - Unit List'!C1426&amp;" - "&amp;PROPER('Support - Unit List'!D1426))</f>
        <v>5120002 - Halbert Township</v>
      </c>
    </row>
    <row r="1427" spans="8:10" x14ac:dyDescent="0.35">
      <c r="H1427" s="3" t="str">
        <f t="shared" si="32"/>
        <v/>
      </c>
      <c r="I1427" s="3" t="str">
        <f>IF(H1427="","",COUNTIF($H$2:H1427,H1427))</f>
        <v/>
      </c>
      <c r="J1427" s="4" t="str">
        <f>IF('Support - Unit List'!A1427="","",'Support - Unit List'!A1427&amp;'Support - Unit List'!B1427&amp;'Support - Unit List'!C1427&amp;" - "&amp;PROPER('Support - Unit List'!D1427))</f>
        <v>5120003 - Lost River Township</v>
      </c>
    </row>
    <row r="1428" spans="8:10" x14ac:dyDescent="0.35">
      <c r="H1428" s="3" t="str">
        <f t="shared" si="32"/>
        <v/>
      </c>
      <c r="I1428" s="3" t="str">
        <f>IF(H1428="","",COUNTIF($H$2:H1428,H1428))</f>
        <v/>
      </c>
      <c r="J1428" s="4" t="str">
        <f>IF('Support - Unit List'!A1428="","",'Support - Unit List'!A1428&amp;'Support - Unit List'!B1428&amp;'Support - Unit List'!C1428&amp;" - "&amp;PROPER('Support - Unit List'!D1428))</f>
        <v>5120004 - Mitcheltree Township</v>
      </c>
    </row>
    <row r="1429" spans="8:10" x14ac:dyDescent="0.35">
      <c r="H1429" s="3" t="str">
        <f t="shared" si="32"/>
        <v/>
      </c>
      <c r="I1429" s="3" t="str">
        <f>IF(H1429="","",COUNTIF($H$2:H1429,H1429))</f>
        <v/>
      </c>
      <c r="J1429" s="4" t="str">
        <f>IF('Support - Unit List'!A1429="","",'Support - Unit List'!A1429&amp;'Support - Unit List'!B1429&amp;'Support - Unit List'!C1429&amp;" - "&amp;PROPER('Support - Unit List'!D1429))</f>
        <v>5120005 - Perry Township</v>
      </c>
    </row>
    <row r="1430" spans="8:10" x14ac:dyDescent="0.35">
      <c r="H1430" s="3" t="str">
        <f t="shared" si="32"/>
        <v/>
      </c>
      <c r="I1430" s="3" t="str">
        <f>IF(H1430="","",COUNTIF($H$2:H1430,H1430))</f>
        <v/>
      </c>
      <c r="J1430" s="4" t="str">
        <f>IF('Support - Unit List'!A1430="","",'Support - Unit List'!A1430&amp;'Support - Unit List'!B1430&amp;'Support - Unit List'!C1430&amp;" - "&amp;PROPER('Support - Unit List'!D1430))</f>
        <v>5120006 - Rutherford Township</v>
      </c>
    </row>
    <row r="1431" spans="8:10" x14ac:dyDescent="0.35">
      <c r="H1431" s="3" t="str">
        <f t="shared" si="32"/>
        <v/>
      </c>
      <c r="I1431" s="3" t="str">
        <f>IF(H1431="","",COUNTIF($H$2:H1431,H1431))</f>
        <v/>
      </c>
      <c r="J1431" s="4" t="str">
        <f>IF('Support - Unit List'!A1431="","",'Support - Unit List'!A1431&amp;'Support - Unit List'!B1431&amp;'Support - Unit List'!C1431&amp;" - "&amp;PROPER('Support - Unit List'!D1431))</f>
        <v>5130454 - Loogootee Civil City</v>
      </c>
    </row>
    <row r="1432" spans="8:10" x14ac:dyDescent="0.35">
      <c r="H1432" s="3" t="str">
        <f t="shared" si="32"/>
        <v/>
      </c>
      <c r="I1432" s="3" t="str">
        <f>IF(H1432="","",COUNTIF($H$2:H1432,H1432))</f>
        <v/>
      </c>
      <c r="J1432" s="4" t="str">
        <f>IF('Support - Unit List'!A1432="","",'Support - Unit List'!A1432&amp;'Support - Unit List'!B1432&amp;'Support - Unit List'!C1432&amp;" - "&amp;PROPER('Support - Unit List'!D1432))</f>
        <v>5130780 - Crane Civil Town</v>
      </c>
    </row>
    <row r="1433" spans="8:10" x14ac:dyDescent="0.35">
      <c r="H1433" s="3" t="str">
        <f t="shared" si="32"/>
        <v/>
      </c>
      <c r="I1433" s="3" t="str">
        <f>IF(H1433="","",COUNTIF($H$2:H1433,H1433))</f>
        <v/>
      </c>
      <c r="J1433" s="4" t="str">
        <f>IF('Support - Unit List'!A1433="","",'Support - Unit List'!A1433&amp;'Support - Unit List'!B1433&amp;'Support - Unit List'!C1433&amp;" - "&amp;PROPER('Support - Unit List'!D1433))</f>
        <v>5130781 - Shoals Civil Town</v>
      </c>
    </row>
    <row r="1434" spans="8:10" x14ac:dyDescent="0.35">
      <c r="H1434" s="3" t="str">
        <f t="shared" si="32"/>
        <v/>
      </c>
      <c r="I1434" s="3" t="str">
        <f>IF(H1434="","",COUNTIF($H$2:H1434,H1434))</f>
        <v/>
      </c>
      <c r="J1434" s="4" t="str">
        <f>IF('Support - Unit List'!A1434="","",'Support - Unit List'!A1434&amp;'Support - Unit List'!B1434&amp;'Support - Unit List'!C1434&amp;" - "&amp;PROPER('Support - Unit List'!D1434))</f>
        <v>5145520 - Shoals Community School Corporation</v>
      </c>
    </row>
    <row r="1435" spans="8:10" x14ac:dyDescent="0.35">
      <c r="H1435" s="3" t="str">
        <f t="shared" si="32"/>
        <v/>
      </c>
      <c r="I1435" s="3" t="str">
        <f>IF(H1435="","",COUNTIF($H$2:H1435,H1435))</f>
        <v/>
      </c>
      <c r="J1435" s="4" t="str">
        <f>IF('Support - Unit List'!A1435="","",'Support - Unit List'!A1435&amp;'Support - Unit List'!B1435&amp;'Support - Unit List'!C1435&amp;" - "&amp;PROPER('Support - Unit List'!D1435))</f>
        <v>5145525 - Loogootee Community School Corporation</v>
      </c>
    </row>
    <row r="1436" spans="8:10" x14ac:dyDescent="0.35">
      <c r="H1436" s="3" t="str">
        <f t="shared" si="32"/>
        <v/>
      </c>
      <c r="I1436" s="3" t="str">
        <f>IF(H1436="","",COUNTIF($H$2:H1436,H1436))</f>
        <v/>
      </c>
      <c r="J1436" s="4" t="str">
        <f>IF('Support - Unit List'!A1436="","",'Support - Unit List'!A1436&amp;'Support - Unit List'!B1436&amp;'Support - Unit List'!C1436&amp;" - "&amp;PROPER('Support - Unit List'!D1436))</f>
        <v>5150150 - Loogootee Public Library</v>
      </c>
    </row>
    <row r="1437" spans="8:10" x14ac:dyDescent="0.35">
      <c r="H1437" s="3" t="str">
        <f t="shared" si="32"/>
        <v/>
      </c>
      <c r="I1437" s="3" t="str">
        <f>IF(H1437="","",COUNTIF($H$2:H1437,H1437))</f>
        <v/>
      </c>
      <c r="J1437" s="4" t="str">
        <f>IF('Support - Unit List'!A1437="","",'Support - Unit List'!A1437&amp;'Support - Unit List'!B1437&amp;'Support - Unit List'!C1437&amp;" - "&amp;PROPER('Support - Unit List'!D1437))</f>
        <v>5150151 - Shoals Public Library</v>
      </c>
    </row>
    <row r="1438" spans="8:10" x14ac:dyDescent="0.35">
      <c r="H1438" s="3" t="str">
        <f t="shared" si="32"/>
        <v/>
      </c>
      <c r="I1438" s="3" t="str">
        <f>IF(H1438="","",COUNTIF($H$2:H1438,H1438))</f>
        <v/>
      </c>
      <c r="J1438" s="4" t="str">
        <f>IF('Support - Unit List'!A1438="","",'Support - Unit List'!A1438&amp;'Support - Unit List'!B1438&amp;'Support - Unit List'!C1438&amp;" - "&amp;PROPER('Support - Unit List'!D1438))</f>
        <v>5161059 - Martin County Solid Waste Management District</v>
      </c>
    </row>
    <row r="1439" spans="8:10" x14ac:dyDescent="0.35">
      <c r="H1439" s="3" t="str">
        <f t="shared" si="32"/>
        <v/>
      </c>
      <c r="I1439" s="3" t="str">
        <f>IF(H1439="","",COUNTIF($H$2:H1439,H1439))</f>
        <v/>
      </c>
      <c r="J1439" s="4" t="str">
        <f>IF('Support - Unit List'!A1439="","",'Support - Unit List'!A1439&amp;'Support - Unit List'!B1439&amp;'Support - Unit List'!C1439&amp;" - "&amp;PROPER('Support - Unit List'!D1439))</f>
        <v>5210000 - Miami County</v>
      </c>
    </row>
    <row r="1440" spans="8:10" x14ac:dyDescent="0.35">
      <c r="H1440" s="3" t="str">
        <f t="shared" si="32"/>
        <v/>
      </c>
      <c r="I1440" s="3" t="str">
        <f>IF(H1440="","",COUNTIF($H$2:H1440,H1440))</f>
        <v/>
      </c>
      <c r="J1440" s="4" t="str">
        <f>IF('Support - Unit List'!A1440="","",'Support - Unit List'!A1440&amp;'Support - Unit List'!B1440&amp;'Support - Unit List'!C1440&amp;" - "&amp;PROPER('Support - Unit List'!D1440))</f>
        <v>5220001 - Allen Township</v>
      </c>
    </row>
    <row r="1441" spans="8:10" x14ac:dyDescent="0.35">
      <c r="H1441" s="3" t="str">
        <f t="shared" si="32"/>
        <v/>
      </c>
      <c r="I1441" s="3" t="str">
        <f>IF(H1441="","",COUNTIF($H$2:H1441,H1441))</f>
        <v/>
      </c>
      <c r="J1441" s="4" t="str">
        <f>IF('Support - Unit List'!A1441="","",'Support - Unit List'!A1441&amp;'Support - Unit List'!B1441&amp;'Support - Unit List'!C1441&amp;" - "&amp;PROPER('Support - Unit List'!D1441))</f>
        <v>5220002 - Butler Township</v>
      </c>
    </row>
    <row r="1442" spans="8:10" x14ac:dyDescent="0.35">
      <c r="H1442" s="3" t="str">
        <f t="shared" si="32"/>
        <v/>
      </c>
      <c r="I1442" s="3" t="str">
        <f>IF(H1442="","",COUNTIF($H$2:H1442,H1442))</f>
        <v/>
      </c>
      <c r="J1442" s="4" t="str">
        <f>IF('Support - Unit List'!A1442="","",'Support - Unit List'!A1442&amp;'Support - Unit List'!B1442&amp;'Support - Unit List'!C1442&amp;" - "&amp;PROPER('Support - Unit List'!D1442))</f>
        <v>5220003 - Clay Township</v>
      </c>
    </row>
    <row r="1443" spans="8:10" x14ac:dyDescent="0.35">
      <c r="H1443" s="3" t="str">
        <f t="shared" si="32"/>
        <v/>
      </c>
      <c r="I1443" s="3" t="str">
        <f>IF(H1443="","",COUNTIF($H$2:H1443,H1443))</f>
        <v/>
      </c>
      <c r="J1443" s="4" t="str">
        <f>IF('Support - Unit List'!A1443="","",'Support - Unit List'!A1443&amp;'Support - Unit List'!B1443&amp;'Support - Unit List'!C1443&amp;" - "&amp;PROPER('Support - Unit List'!D1443))</f>
        <v>5220004 - Deer Creek Township</v>
      </c>
    </row>
    <row r="1444" spans="8:10" x14ac:dyDescent="0.35">
      <c r="H1444" s="3" t="str">
        <f t="shared" si="32"/>
        <v/>
      </c>
      <c r="I1444" s="3" t="str">
        <f>IF(H1444="","",COUNTIF($H$2:H1444,H1444))</f>
        <v/>
      </c>
      <c r="J1444" s="4" t="str">
        <f>IF('Support - Unit List'!A1444="","",'Support - Unit List'!A1444&amp;'Support - Unit List'!B1444&amp;'Support - Unit List'!C1444&amp;" - "&amp;PROPER('Support - Unit List'!D1444))</f>
        <v>5220005 - Erie Township</v>
      </c>
    </row>
    <row r="1445" spans="8:10" x14ac:dyDescent="0.35">
      <c r="H1445" s="3" t="str">
        <f t="shared" si="32"/>
        <v/>
      </c>
      <c r="I1445" s="3" t="str">
        <f>IF(H1445="","",COUNTIF($H$2:H1445,H1445))</f>
        <v/>
      </c>
      <c r="J1445" s="4" t="str">
        <f>IF('Support - Unit List'!A1445="","",'Support - Unit List'!A1445&amp;'Support - Unit List'!B1445&amp;'Support - Unit List'!C1445&amp;" - "&amp;PROPER('Support - Unit List'!D1445))</f>
        <v>5220006 - Harrison Township</v>
      </c>
    </row>
    <row r="1446" spans="8:10" x14ac:dyDescent="0.35">
      <c r="H1446" s="3" t="str">
        <f t="shared" si="32"/>
        <v/>
      </c>
      <c r="I1446" s="3" t="str">
        <f>IF(H1446="","",COUNTIF($H$2:H1446,H1446))</f>
        <v/>
      </c>
      <c r="J1446" s="4" t="str">
        <f>IF('Support - Unit List'!A1446="","",'Support - Unit List'!A1446&amp;'Support - Unit List'!B1446&amp;'Support - Unit List'!C1446&amp;" - "&amp;PROPER('Support - Unit List'!D1446))</f>
        <v>5220007 - Jackson Township</v>
      </c>
    </row>
    <row r="1447" spans="8:10" x14ac:dyDescent="0.35">
      <c r="H1447" s="3" t="str">
        <f t="shared" si="32"/>
        <v/>
      </c>
      <c r="I1447" s="3" t="str">
        <f>IF(H1447="","",COUNTIF($H$2:H1447,H1447))</f>
        <v/>
      </c>
      <c r="J1447" s="4" t="str">
        <f>IF('Support - Unit List'!A1447="","",'Support - Unit List'!A1447&amp;'Support - Unit List'!B1447&amp;'Support - Unit List'!C1447&amp;" - "&amp;PROPER('Support - Unit List'!D1447))</f>
        <v>5220008 - Jefferson Township</v>
      </c>
    </row>
    <row r="1448" spans="8:10" x14ac:dyDescent="0.35">
      <c r="H1448" s="3" t="str">
        <f t="shared" si="32"/>
        <v/>
      </c>
      <c r="I1448" s="3" t="str">
        <f>IF(H1448="","",COUNTIF($H$2:H1448,H1448))</f>
        <v/>
      </c>
      <c r="J1448" s="4" t="str">
        <f>IF('Support - Unit List'!A1448="","",'Support - Unit List'!A1448&amp;'Support - Unit List'!B1448&amp;'Support - Unit List'!C1448&amp;" - "&amp;PROPER('Support - Unit List'!D1448))</f>
        <v>5220009 - Perry Township</v>
      </c>
    </row>
    <row r="1449" spans="8:10" x14ac:dyDescent="0.35">
      <c r="H1449" s="3" t="str">
        <f t="shared" si="32"/>
        <v/>
      </c>
      <c r="I1449" s="3" t="str">
        <f>IF(H1449="","",COUNTIF($H$2:H1449,H1449))</f>
        <v/>
      </c>
      <c r="J1449" s="4" t="str">
        <f>IF('Support - Unit List'!A1449="","",'Support - Unit List'!A1449&amp;'Support - Unit List'!B1449&amp;'Support - Unit List'!C1449&amp;" - "&amp;PROPER('Support - Unit List'!D1449))</f>
        <v>5220010 - Peru Township</v>
      </c>
    </row>
    <row r="1450" spans="8:10" x14ac:dyDescent="0.35">
      <c r="H1450" s="3" t="str">
        <f t="shared" si="32"/>
        <v/>
      </c>
      <c r="I1450" s="3" t="str">
        <f>IF(H1450="","",COUNTIF($H$2:H1450,H1450))</f>
        <v/>
      </c>
      <c r="J1450" s="4" t="str">
        <f>IF('Support - Unit List'!A1450="","",'Support - Unit List'!A1450&amp;'Support - Unit List'!B1450&amp;'Support - Unit List'!C1450&amp;" - "&amp;PROPER('Support - Unit List'!D1450))</f>
        <v>5220011 - Pipe Creek Township</v>
      </c>
    </row>
    <row r="1451" spans="8:10" x14ac:dyDescent="0.35">
      <c r="H1451" s="3" t="str">
        <f t="shared" si="32"/>
        <v/>
      </c>
      <c r="I1451" s="3" t="str">
        <f>IF(H1451="","",COUNTIF($H$2:H1451,H1451))</f>
        <v/>
      </c>
      <c r="J1451" s="4" t="str">
        <f>IF('Support - Unit List'!A1451="","",'Support - Unit List'!A1451&amp;'Support - Unit List'!B1451&amp;'Support - Unit List'!C1451&amp;" - "&amp;PROPER('Support - Unit List'!D1451))</f>
        <v>5220012 - Richland Township</v>
      </c>
    </row>
    <row r="1452" spans="8:10" x14ac:dyDescent="0.35">
      <c r="H1452" s="3" t="str">
        <f t="shared" si="32"/>
        <v/>
      </c>
      <c r="I1452" s="3" t="str">
        <f>IF(H1452="","",COUNTIF($H$2:H1452,H1452))</f>
        <v/>
      </c>
      <c r="J1452" s="4" t="str">
        <f>IF('Support - Unit List'!A1452="","",'Support - Unit List'!A1452&amp;'Support - Unit List'!B1452&amp;'Support - Unit List'!C1452&amp;" - "&amp;PROPER('Support - Unit List'!D1452))</f>
        <v>5220013 - Union Township</v>
      </c>
    </row>
    <row r="1453" spans="8:10" x14ac:dyDescent="0.35">
      <c r="H1453" s="3" t="str">
        <f t="shared" si="32"/>
        <v/>
      </c>
      <c r="I1453" s="3" t="str">
        <f>IF(H1453="","",COUNTIF($H$2:H1453,H1453))</f>
        <v/>
      </c>
      <c r="J1453" s="4" t="str">
        <f>IF('Support - Unit List'!A1453="","",'Support - Unit List'!A1453&amp;'Support - Unit List'!B1453&amp;'Support - Unit List'!C1453&amp;" - "&amp;PROPER('Support - Unit List'!D1453))</f>
        <v>5220014 - Washington Township</v>
      </c>
    </row>
    <row r="1454" spans="8:10" x14ac:dyDescent="0.35">
      <c r="H1454" s="3" t="str">
        <f t="shared" si="32"/>
        <v/>
      </c>
      <c r="I1454" s="3" t="str">
        <f>IF(H1454="","",COUNTIF($H$2:H1454,H1454))</f>
        <v/>
      </c>
      <c r="J1454" s="4" t="str">
        <f>IF('Support - Unit List'!A1454="","",'Support - Unit List'!A1454&amp;'Support - Unit List'!B1454&amp;'Support - Unit List'!C1454&amp;" - "&amp;PROPER('Support - Unit List'!D1454))</f>
        <v>5230310 - Peru Civil City</v>
      </c>
    </row>
    <row r="1455" spans="8:10" x14ac:dyDescent="0.35">
      <c r="H1455" s="3" t="str">
        <f t="shared" si="32"/>
        <v/>
      </c>
      <c r="I1455" s="3" t="str">
        <f>IF(H1455="","",COUNTIF($H$2:H1455,H1455))</f>
        <v/>
      </c>
      <c r="J1455" s="4" t="str">
        <f>IF('Support - Unit List'!A1455="","",'Support - Unit List'!A1455&amp;'Support - Unit List'!B1455&amp;'Support - Unit List'!C1455&amp;" - "&amp;PROPER('Support - Unit List'!D1455))</f>
        <v>5230782 - Amboy Civil Town</v>
      </c>
    </row>
    <row r="1456" spans="8:10" x14ac:dyDescent="0.35">
      <c r="H1456" s="3" t="str">
        <f t="shared" si="32"/>
        <v/>
      </c>
      <c r="I1456" s="3" t="str">
        <f>IF(H1456="","",COUNTIF($H$2:H1456,H1456))</f>
        <v/>
      </c>
      <c r="J1456" s="4" t="str">
        <f>IF('Support - Unit List'!A1456="","",'Support - Unit List'!A1456&amp;'Support - Unit List'!B1456&amp;'Support - Unit List'!C1456&amp;" - "&amp;PROPER('Support - Unit List'!D1456))</f>
        <v>5230783 - Bunker Hill Civil Town</v>
      </c>
    </row>
    <row r="1457" spans="8:10" x14ac:dyDescent="0.35">
      <c r="H1457" s="3" t="str">
        <f t="shared" si="32"/>
        <v/>
      </c>
      <c r="I1457" s="3" t="str">
        <f>IF(H1457="","",COUNTIF($H$2:H1457,H1457))</f>
        <v/>
      </c>
      <c r="J1457" s="4" t="str">
        <f>IF('Support - Unit List'!A1457="","",'Support - Unit List'!A1457&amp;'Support - Unit List'!B1457&amp;'Support - Unit List'!C1457&amp;" - "&amp;PROPER('Support - Unit List'!D1457))</f>
        <v>5230784 - Converse Civil Town</v>
      </c>
    </row>
    <row r="1458" spans="8:10" x14ac:dyDescent="0.35">
      <c r="H1458" s="3" t="str">
        <f t="shared" si="32"/>
        <v/>
      </c>
      <c r="I1458" s="3" t="str">
        <f>IF(H1458="","",COUNTIF($H$2:H1458,H1458))</f>
        <v/>
      </c>
      <c r="J1458" s="4" t="str">
        <f>IF('Support - Unit List'!A1458="","",'Support - Unit List'!A1458&amp;'Support - Unit List'!B1458&amp;'Support - Unit List'!C1458&amp;" - "&amp;PROPER('Support - Unit List'!D1458))</f>
        <v>5230785 - Denver Civil Town</v>
      </c>
    </row>
    <row r="1459" spans="8:10" x14ac:dyDescent="0.35">
      <c r="H1459" s="3" t="str">
        <f t="shared" si="32"/>
        <v/>
      </c>
      <c r="I1459" s="3" t="str">
        <f>IF(H1459="","",COUNTIF($H$2:H1459,H1459))</f>
        <v/>
      </c>
      <c r="J1459" s="4" t="str">
        <f>IF('Support - Unit List'!A1459="","",'Support - Unit List'!A1459&amp;'Support - Unit List'!B1459&amp;'Support - Unit List'!C1459&amp;" - "&amp;PROPER('Support - Unit List'!D1459))</f>
        <v>5230786 - Macy Civil Town</v>
      </c>
    </row>
    <row r="1460" spans="8:10" x14ac:dyDescent="0.35">
      <c r="H1460" s="3" t="str">
        <f t="shared" si="32"/>
        <v/>
      </c>
      <c r="I1460" s="3" t="str">
        <f>IF(H1460="","",COUNTIF($H$2:H1460,H1460))</f>
        <v/>
      </c>
      <c r="J1460" s="4" t="str">
        <f>IF('Support - Unit List'!A1460="","",'Support - Unit List'!A1460&amp;'Support - Unit List'!B1460&amp;'Support - Unit List'!C1460&amp;" - "&amp;PROPER('Support - Unit List'!D1460))</f>
        <v>5245615 - Maconaquah School Corporation</v>
      </c>
    </row>
    <row r="1461" spans="8:10" x14ac:dyDescent="0.35">
      <c r="H1461" s="3" t="str">
        <f t="shared" si="32"/>
        <v/>
      </c>
      <c r="I1461" s="3" t="str">
        <f>IF(H1461="","",COUNTIF($H$2:H1461,H1461))</f>
        <v/>
      </c>
      <c r="J1461" s="4" t="str">
        <f>IF('Support - Unit List'!A1461="","",'Support - Unit List'!A1461&amp;'Support - Unit List'!B1461&amp;'Support - Unit List'!C1461&amp;" - "&amp;PROPER('Support - Unit List'!D1461))</f>
        <v>5245620 - North Miami Consolidated School Corporation</v>
      </c>
    </row>
    <row r="1462" spans="8:10" x14ac:dyDescent="0.35">
      <c r="H1462" s="3" t="str">
        <f t="shared" si="32"/>
        <v/>
      </c>
      <c r="I1462" s="3" t="str">
        <f>IF(H1462="","",COUNTIF($H$2:H1462,H1462))</f>
        <v/>
      </c>
      <c r="J1462" s="4" t="str">
        <f>IF('Support - Unit List'!A1462="","",'Support - Unit List'!A1462&amp;'Support - Unit List'!B1462&amp;'Support - Unit List'!C1462&amp;" - "&amp;PROPER('Support - Unit List'!D1462))</f>
        <v>5245635 - Peru Community School Corporation</v>
      </c>
    </row>
    <row r="1463" spans="8:10" x14ac:dyDescent="0.35">
      <c r="H1463" s="3" t="str">
        <f t="shared" si="32"/>
        <v/>
      </c>
      <c r="I1463" s="3" t="str">
        <f>IF(H1463="","",COUNTIF($H$2:H1463,H1463))</f>
        <v/>
      </c>
      <c r="J1463" s="4" t="str">
        <f>IF('Support - Unit List'!A1463="","",'Support - Unit List'!A1463&amp;'Support - Unit List'!B1463&amp;'Support - Unit List'!C1463&amp;" - "&amp;PROPER('Support - Unit List'!D1463))</f>
        <v>5250152 - Converse Public Library</v>
      </c>
    </row>
    <row r="1464" spans="8:10" x14ac:dyDescent="0.35">
      <c r="H1464" s="3" t="str">
        <f t="shared" si="32"/>
        <v/>
      </c>
      <c r="I1464" s="3" t="str">
        <f>IF(H1464="","",COUNTIF($H$2:H1464,H1464))</f>
        <v/>
      </c>
      <c r="J1464" s="4" t="str">
        <f>IF('Support - Unit List'!A1464="","",'Support - Unit List'!A1464&amp;'Support - Unit List'!B1464&amp;'Support - Unit List'!C1464&amp;" - "&amp;PROPER('Support - Unit List'!D1464))</f>
        <v>5250153 - Peru Public Library</v>
      </c>
    </row>
    <row r="1465" spans="8:10" x14ac:dyDescent="0.35">
      <c r="H1465" s="3" t="str">
        <f t="shared" si="32"/>
        <v/>
      </c>
      <c r="I1465" s="3" t="str">
        <f>IF(H1465="","",COUNTIF($H$2:H1465,H1465))</f>
        <v/>
      </c>
      <c r="J1465" s="4" t="str">
        <f>IF('Support - Unit List'!A1465="","",'Support - Unit List'!A1465&amp;'Support - Unit List'!B1465&amp;'Support - Unit List'!C1465&amp;" - "&amp;PROPER('Support - Unit List'!D1465))</f>
        <v>5261060 - Miami County Solid Waste Management District</v>
      </c>
    </row>
    <row r="1466" spans="8:10" x14ac:dyDescent="0.35">
      <c r="H1466" s="3" t="str">
        <f t="shared" si="32"/>
        <v/>
      </c>
      <c r="I1466" s="3" t="str">
        <f>IF(H1466="","",COUNTIF($H$2:H1466,H1466))</f>
        <v/>
      </c>
      <c r="J1466" s="4" t="str">
        <f>IF('Support - Unit List'!A1466="","",'Support - Unit List'!A1466&amp;'Support - Unit List'!B1466&amp;'Support - Unit List'!C1466&amp;" - "&amp;PROPER('Support - Unit List'!D1466))</f>
        <v>5310000 - Monroe County</v>
      </c>
    </row>
    <row r="1467" spans="8:10" x14ac:dyDescent="0.35">
      <c r="H1467" s="3" t="str">
        <f t="shared" si="32"/>
        <v/>
      </c>
      <c r="I1467" s="3" t="str">
        <f>IF(H1467="","",COUNTIF($H$2:H1467,H1467))</f>
        <v/>
      </c>
      <c r="J1467" s="4" t="str">
        <f>IF('Support - Unit List'!A1467="","",'Support - Unit List'!A1467&amp;'Support - Unit List'!B1467&amp;'Support - Unit List'!C1467&amp;" - "&amp;PROPER('Support - Unit List'!D1467))</f>
        <v>5320001 - Bean Blossom Township</v>
      </c>
    </row>
    <row r="1468" spans="8:10" x14ac:dyDescent="0.35">
      <c r="H1468" s="3" t="str">
        <f t="shared" si="32"/>
        <v/>
      </c>
      <c r="I1468" s="3" t="str">
        <f>IF(H1468="","",COUNTIF($H$2:H1468,H1468))</f>
        <v/>
      </c>
      <c r="J1468" s="4" t="str">
        <f>IF('Support - Unit List'!A1468="","",'Support - Unit List'!A1468&amp;'Support - Unit List'!B1468&amp;'Support - Unit List'!C1468&amp;" - "&amp;PROPER('Support - Unit List'!D1468))</f>
        <v>5320002 - Benton Township</v>
      </c>
    </row>
    <row r="1469" spans="8:10" x14ac:dyDescent="0.35">
      <c r="H1469" s="3" t="str">
        <f t="shared" si="32"/>
        <v/>
      </c>
      <c r="I1469" s="3" t="str">
        <f>IF(H1469="","",COUNTIF($H$2:H1469,H1469))</f>
        <v/>
      </c>
      <c r="J1469" s="4" t="str">
        <f>IF('Support - Unit List'!A1469="","",'Support - Unit List'!A1469&amp;'Support - Unit List'!B1469&amp;'Support - Unit List'!C1469&amp;" - "&amp;PROPER('Support - Unit List'!D1469))</f>
        <v>5320003 - Bloomington Township</v>
      </c>
    </row>
    <row r="1470" spans="8:10" x14ac:dyDescent="0.35">
      <c r="H1470" s="3" t="str">
        <f t="shared" si="32"/>
        <v/>
      </c>
      <c r="I1470" s="3" t="str">
        <f>IF(H1470="","",COUNTIF($H$2:H1470,H1470))</f>
        <v/>
      </c>
      <c r="J1470" s="4" t="str">
        <f>IF('Support - Unit List'!A1470="","",'Support - Unit List'!A1470&amp;'Support - Unit List'!B1470&amp;'Support - Unit List'!C1470&amp;" - "&amp;PROPER('Support - Unit List'!D1470))</f>
        <v>5320004 - Clear Creek Township</v>
      </c>
    </row>
    <row r="1471" spans="8:10" x14ac:dyDescent="0.35">
      <c r="H1471" s="3" t="str">
        <f t="shared" si="32"/>
        <v/>
      </c>
      <c r="I1471" s="3" t="str">
        <f>IF(H1471="","",COUNTIF($H$2:H1471,H1471))</f>
        <v/>
      </c>
      <c r="J1471" s="4" t="str">
        <f>IF('Support - Unit List'!A1471="","",'Support - Unit List'!A1471&amp;'Support - Unit List'!B1471&amp;'Support - Unit List'!C1471&amp;" - "&amp;PROPER('Support - Unit List'!D1471))</f>
        <v>5320005 - Indian Creek Township</v>
      </c>
    </row>
    <row r="1472" spans="8:10" x14ac:dyDescent="0.35">
      <c r="H1472" s="3" t="str">
        <f t="shared" si="32"/>
        <v/>
      </c>
      <c r="I1472" s="3" t="str">
        <f>IF(H1472="","",COUNTIF($H$2:H1472,H1472))</f>
        <v/>
      </c>
      <c r="J1472" s="4" t="str">
        <f>IF('Support - Unit List'!A1472="","",'Support - Unit List'!A1472&amp;'Support - Unit List'!B1472&amp;'Support - Unit List'!C1472&amp;" - "&amp;PROPER('Support - Unit List'!D1472))</f>
        <v>5320006 - Perry Township</v>
      </c>
    </row>
    <row r="1473" spans="8:10" x14ac:dyDescent="0.35">
      <c r="H1473" s="3" t="str">
        <f t="shared" si="32"/>
        <v/>
      </c>
      <c r="I1473" s="3" t="str">
        <f>IF(H1473="","",COUNTIF($H$2:H1473,H1473))</f>
        <v/>
      </c>
      <c r="J1473" s="4" t="str">
        <f>IF('Support - Unit List'!A1473="","",'Support - Unit List'!A1473&amp;'Support - Unit List'!B1473&amp;'Support - Unit List'!C1473&amp;" - "&amp;PROPER('Support - Unit List'!D1473))</f>
        <v>5320007 - Polk Township</v>
      </c>
    </row>
    <row r="1474" spans="8:10" x14ac:dyDescent="0.35">
      <c r="H1474" s="3" t="str">
        <f t="shared" si="32"/>
        <v/>
      </c>
      <c r="I1474" s="3" t="str">
        <f>IF(H1474="","",COUNTIF($H$2:H1474,H1474))</f>
        <v/>
      </c>
      <c r="J1474" s="4" t="str">
        <f>IF('Support - Unit List'!A1474="","",'Support - Unit List'!A1474&amp;'Support - Unit List'!B1474&amp;'Support - Unit List'!C1474&amp;" - "&amp;PROPER('Support - Unit List'!D1474))</f>
        <v>5320008 - Richland Township</v>
      </c>
    </row>
    <row r="1475" spans="8:10" x14ac:dyDescent="0.35">
      <c r="H1475" s="3" t="str">
        <f t="shared" ref="H1475:H1538" si="33">IF(LEFT(J1475,2)=$B$3,"X","")</f>
        <v/>
      </c>
      <c r="I1475" s="3" t="str">
        <f>IF(H1475="","",COUNTIF($H$2:H1475,H1475))</f>
        <v/>
      </c>
      <c r="J1475" s="4" t="str">
        <f>IF('Support - Unit List'!A1475="","",'Support - Unit List'!A1475&amp;'Support - Unit List'!B1475&amp;'Support - Unit List'!C1475&amp;" - "&amp;PROPER('Support - Unit List'!D1475))</f>
        <v>5320009 - Salt Creek Township</v>
      </c>
    </row>
    <row r="1476" spans="8:10" x14ac:dyDescent="0.35">
      <c r="H1476" s="3" t="str">
        <f t="shared" si="33"/>
        <v/>
      </c>
      <c r="I1476" s="3" t="str">
        <f>IF(H1476="","",COUNTIF($H$2:H1476,H1476))</f>
        <v/>
      </c>
      <c r="J1476" s="4" t="str">
        <f>IF('Support - Unit List'!A1476="","",'Support - Unit List'!A1476&amp;'Support - Unit List'!B1476&amp;'Support - Unit List'!C1476&amp;" - "&amp;PROPER('Support - Unit List'!D1476))</f>
        <v>5320010 - Van Buren Township</v>
      </c>
    </row>
    <row r="1477" spans="8:10" x14ac:dyDescent="0.35">
      <c r="H1477" s="3" t="str">
        <f t="shared" si="33"/>
        <v/>
      </c>
      <c r="I1477" s="3" t="str">
        <f>IF(H1477="","",COUNTIF($H$2:H1477,H1477))</f>
        <v/>
      </c>
      <c r="J1477" s="4" t="str">
        <f>IF('Support - Unit List'!A1477="","",'Support - Unit List'!A1477&amp;'Support - Unit List'!B1477&amp;'Support - Unit List'!C1477&amp;" - "&amp;PROPER('Support - Unit List'!D1477))</f>
        <v>5320011 - Washington Township</v>
      </c>
    </row>
    <row r="1478" spans="8:10" x14ac:dyDescent="0.35">
      <c r="H1478" s="3" t="str">
        <f t="shared" si="33"/>
        <v/>
      </c>
      <c r="I1478" s="3" t="str">
        <f>IF(H1478="","",COUNTIF($H$2:H1478,H1478))</f>
        <v/>
      </c>
      <c r="J1478" s="4" t="str">
        <f>IF('Support - Unit List'!A1478="","",'Support - Unit List'!A1478&amp;'Support - Unit List'!B1478&amp;'Support - Unit List'!C1478&amp;" - "&amp;PROPER('Support - Unit List'!D1478))</f>
        <v>5330113 - Bloomington Civil City</v>
      </c>
    </row>
    <row r="1479" spans="8:10" x14ac:dyDescent="0.35">
      <c r="H1479" s="3" t="str">
        <f t="shared" si="33"/>
        <v/>
      </c>
      <c r="I1479" s="3" t="str">
        <f>IF(H1479="","",COUNTIF($H$2:H1479,H1479))</f>
        <v/>
      </c>
      <c r="J1479" s="4" t="str">
        <f>IF('Support - Unit List'!A1479="","",'Support - Unit List'!A1479&amp;'Support - Unit List'!B1479&amp;'Support - Unit List'!C1479&amp;" - "&amp;PROPER('Support - Unit List'!D1479))</f>
        <v>5330788 - Ellettsville Civil Town</v>
      </c>
    </row>
    <row r="1480" spans="8:10" x14ac:dyDescent="0.35">
      <c r="H1480" s="3" t="str">
        <f t="shared" si="33"/>
        <v/>
      </c>
      <c r="I1480" s="3" t="str">
        <f>IF(H1480="","",COUNTIF($H$2:H1480,H1480))</f>
        <v/>
      </c>
      <c r="J1480" s="4" t="str">
        <f>IF('Support - Unit List'!A1480="","",'Support - Unit List'!A1480&amp;'Support - Unit List'!B1480&amp;'Support - Unit List'!C1480&amp;" - "&amp;PROPER('Support - Unit List'!D1480))</f>
        <v>5330789 - Stinesville Civil Town</v>
      </c>
    </row>
    <row r="1481" spans="8:10" x14ac:dyDescent="0.35">
      <c r="H1481" s="3" t="str">
        <f t="shared" si="33"/>
        <v/>
      </c>
      <c r="I1481" s="3" t="str">
        <f>IF(H1481="","",COUNTIF($H$2:H1481,H1481))</f>
        <v/>
      </c>
      <c r="J1481" s="4" t="str">
        <f>IF('Support - Unit List'!A1481="","",'Support - Unit List'!A1481&amp;'Support - Unit List'!B1481&amp;'Support - Unit List'!C1481&amp;" - "&amp;PROPER('Support - Unit List'!D1481))</f>
        <v>5345705 - Richland-Bean Blossom Community School Corporation</v>
      </c>
    </row>
    <row r="1482" spans="8:10" x14ac:dyDescent="0.35">
      <c r="H1482" s="3" t="str">
        <f t="shared" si="33"/>
        <v/>
      </c>
      <c r="I1482" s="3" t="str">
        <f>IF(H1482="","",COUNTIF($H$2:H1482,H1482))</f>
        <v/>
      </c>
      <c r="J1482" s="4" t="str">
        <f>IF('Support - Unit List'!A1482="","",'Support - Unit List'!A1482&amp;'Support - Unit List'!B1482&amp;'Support - Unit List'!C1482&amp;" - "&amp;PROPER('Support - Unit List'!D1482))</f>
        <v>5345740 - Monroe County Community School Corporation</v>
      </c>
    </row>
    <row r="1483" spans="8:10" x14ac:dyDescent="0.35">
      <c r="H1483" s="3" t="str">
        <f t="shared" si="33"/>
        <v/>
      </c>
      <c r="I1483" s="3" t="str">
        <f>IF(H1483="","",COUNTIF($H$2:H1483,H1483))</f>
        <v/>
      </c>
      <c r="J1483" s="4" t="str">
        <f>IF('Support - Unit List'!A1483="","",'Support - Unit List'!A1483&amp;'Support - Unit List'!B1483&amp;'Support - Unit List'!C1483&amp;" - "&amp;PROPER('Support - Unit List'!D1483))</f>
        <v>5350154 - Monroe County Public Library</v>
      </c>
    </row>
    <row r="1484" spans="8:10" x14ac:dyDescent="0.35">
      <c r="H1484" s="3" t="str">
        <f t="shared" si="33"/>
        <v/>
      </c>
      <c r="I1484" s="3" t="str">
        <f>IF(H1484="","",COUNTIF($H$2:H1484,H1484))</f>
        <v/>
      </c>
      <c r="J1484" s="4" t="str">
        <f>IF('Support - Unit List'!A1484="","",'Support - Unit List'!A1484&amp;'Support - Unit List'!B1484&amp;'Support - Unit List'!C1484&amp;" - "&amp;PROPER('Support - Unit List'!D1484))</f>
        <v>5360951 - Bloomington Transportation</v>
      </c>
    </row>
    <row r="1485" spans="8:10" x14ac:dyDescent="0.35">
      <c r="H1485" s="3" t="str">
        <f t="shared" si="33"/>
        <v/>
      </c>
      <c r="I1485" s="3" t="str">
        <f>IF(H1485="","",COUNTIF($H$2:H1485,H1485))</f>
        <v/>
      </c>
      <c r="J1485" s="4" t="str">
        <f>IF('Support - Unit List'!A1485="","",'Support - Unit List'!A1485&amp;'Support - Unit List'!B1485&amp;'Support - Unit List'!C1485&amp;" - "&amp;PROPER('Support - Unit List'!D1485))</f>
        <v>5360972 - Monroe Fire Protection District</v>
      </c>
    </row>
    <row r="1486" spans="8:10" x14ac:dyDescent="0.35">
      <c r="H1486" s="3" t="str">
        <f t="shared" si="33"/>
        <v/>
      </c>
      <c r="I1486" s="3" t="str">
        <f>IF(H1486="","",COUNTIF($H$2:H1486,H1486))</f>
        <v/>
      </c>
      <c r="J1486" s="4" t="str">
        <f>IF('Support - Unit List'!A1486="","",'Support - Unit List'!A1486&amp;'Support - Unit List'!B1486&amp;'Support - Unit List'!C1486&amp;" - "&amp;PROPER('Support - Unit List'!D1486))</f>
        <v>5360990 - Monroe County Solid Waste Management District</v>
      </c>
    </row>
    <row r="1487" spans="8:10" x14ac:dyDescent="0.35">
      <c r="H1487" s="3" t="str">
        <f t="shared" si="33"/>
        <v/>
      </c>
      <c r="I1487" s="3" t="str">
        <f>IF(H1487="","",COUNTIF($H$2:H1487,H1487))</f>
        <v/>
      </c>
      <c r="J1487" s="4" t="str">
        <f>IF('Support - Unit List'!A1487="","",'Support - Unit List'!A1487&amp;'Support - Unit List'!B1487&amp;'Support - Unit List'!C1487&amp;" - "&amp;PROPER('Support - Unit List'!D1487))</f>
        <v>5410000 - Montgomery County</v>
      </c>
    </row>
    <row r="1488" spans="8:10" x14ac:dyDescent="0.35">
      <c r="H1488" s="3" t="str">
        <f t="shared" si="33"/>
        <v/>
      </c>
      <c r="I1488" s="3" t="str">
        <f>IF(H1488="","",COUNTIF($H$2:H1488,H1488))</f>
        <v/>
      </c>
      <c r="J1488" s="4" t="str">
        <f>IF('Support - Unit List'!A1488="","",'Support - Unit List'!A1488&amp;'Support - Unit List'!B1488&amp;'Support - Unit List'!C1488&amp;" - "&amp;PROPER('Support - Unit List'!D1488))</f>
        <v>5420001 - Brown Township</v>
      </c>
    </row>
    <row r="1489" spans="8:10" x14ac:dyDescent="0.35">
      <c r="H1489" s="3" t="str">
        <f t="shared" si="33"/>
        <v/>
      </c>
      <c r="I1489" s="3" t="str">
        <f>IF(H1489="","",COUNTIF($H$2:H1489,H1489))</f>
        <v/>
      </c>
      <c r="J1489" s="4" t="str">
        <f>IF('Support - Unit List'!A1489="","",'Support - Unit List'!A1489&amp;'Support - Unit List'!B1489&amp;'Support - Unit List'!C1489&amp;" - "&amp;PROPER('Support - Unit List'!D1489))</f>
        <v>5420002 - Clark Township</v>
      </c>
    </row>
    <row r="1490" spans="8:10" x14ac:dyDescent="0.35">
      <c r="H1490" s="3" t="str">
        <f t="shared" si="33"/>
        <v/>
      </c>
      <c r="I1490" s="3" t="str">
        <f>IF(H1490="","",COUNTIF($H$2:H1490,H1490))</f>
        <v/>
      </c>
      <c r="J1490" s="4" t="str">
        <f>IF('Support - Unit List'!A1490="","",'Support - Unit List'!A1490&amp;'Support - Unit List'!B1490&amp;'Support - Unit List'!C1490&amp;" - "&amp;PROPER('Support - Unit List'!D1490))</f>
        <v>5420003 - Coal Creek Township</v>
      </c>
    </row>
    <row r="1491" spans="8:10" x14ac:dyDescent="0.35">
      <c r="H1491" s="3" t="str">
        <f t="shared" si="33"/>
        <v/>
      </c>
      <c r="I1491" s="3" t="str">
        <f>IF(H1491="","",COUNTIF($H$2:H1491,H1491))</f>
        <v/>
      </c>
      <c r="J1491" s="4" t="str">
        <f>IF('Support - Unit List'!A1491="","",'Support - Unit List'!A1491&amp;'Support - Unit List'!B1491&amp;'Support - Unit List'!C1491&amp;" - "&amp;PROPER('Support - Unit List'!D1491))</f>
        <v>5420004 - Franklin Township</v>
      </c>
    </row>
    <row r="1492" spans="8:10" x14ac:dyDescent="0.35">
      <c r="H1492" s="3" t="str">
        <f t="shared" si="33"/>
        <v/>
      </c>
      <c r="I1492" s="3" t="str">
        <f>IF(H1492="","",COUNTIF($H$2:H1492,H1492))</f>
        <v/>
      </c>
      <c r="J1492" s="4" t="str">
        <f>IF('Support - Unit List'!A1492="","",'Support - Unit List'!A1492&amp;'Support - Unit List'!B1492&amp;'Support - Unit List'!C1492&amp;" - "&amp;PROPER('Support - Unit List'!D1492))</f>
        <v>5420005 - Madison Township</v>
      </c>
    </row>
    <row r="1493" spans="8:10" x14ac:dyDescent="0.35">
      <c r="H1493" s="3" t="str">
        <f t="shared" si="33"/>
        <v/>
      </c>
      <c r="I1493" s="3" t="str">
        <f>IF(H1493="","",COUNTIF($H$2:H1493,H1493))</f>
        <v/>
      </c>
      <c r="J1493" s="4" t="str">
        <f>IF('Support - Unit List'!A1493="","",'Support - Unit List'!A1493&amp;'Support - Unit List'!B1493&amp;'Support - Unit List'!C1493&amp;" - "&amp;PROPER('Support - Unit List'!D1493))</f>
        <v>5420006 - Ripley Township</v>
      </c>
    </row>
    <row r="1494" spans="8:10" x14ac:dyDescent="0.35">
      <c r="H1494" s="3" t="str">
        <f t="shared" si="33"/>
        <v/>
      </c>
      <c r="I1494" s="3" t="str">
        <f>IF(H1494="","",COUNTIF($H$2:H1494,H1494))</f>
        <v/>
      </c>
      <c r="J1494" s="4" t="str">
        <f>IF('Support - Unit List'!A1494="","",'Support - Unit List'!A1494&amp;'Support - Unit List'!B1494&amp;'Support - Unit List'!C1494&amp;" - "&amp;PROPER('Support - Unit List'!D1494))</f>
        <v>5420007 - Scott Township</v>
      </c>
    </row>
    <row r="1495" spans="8:10" x14ac:dyDescent="0.35">
      <c r="H1495" s="3" t="str">
        <f t="shared" si="33"/>
        <v/>
      </c>
      <c r="I1495" s="3" t="str">
        <f>IF(H1495="","",COUNTIF($H$2:H1495,H1495))</f>
        <v/>
      </c>
      <c r="J1495" s="4" t="str">
        <f>IF('Support - Unit List'!A1495="","",'Support - Unit List'!A1495&amp;'Support - Unit List'!B1495&amp;'Support - Unit List'!C1495&amp;" - "&amp;PROPER('Support - Unit List'!D1495))</f>
        <v>5420008 - Sugar Creek Township</v>
      </c>
    </row>
    <row r="1496" spans="8:10" x14ac:dyDescent="0.35">
      <c r="H1496" s="3" t="str">
        <f t="shared" si="33"/>
        <v/>
      </c>
      <c r="I1496" s="3" t="str">
        <f>IF(H1496="","",COUNTIF($H$2:H1496,H1496))</f>
        <v/>
      </c>
      <c r="J1496" s="4" t="str">
        <f>IF('Support - Unit List'!A1496="","",'Support - Unit List'!A1496&amp;'Support - Unit List'!B1496&amp;'Support - Unit List'!C1496&amp;" - "&amp;PROPER('Support - Unit List'!D1496))</f>
        <v>5420009 - Union Township</v>
      </c>
    </row>
    <row r="1497" spans="8:10" x14ac:dyDescent="0.35">
      <c r="H1497" s="3" t="str">
        <f t="shared" si="33"/>
        <v/>
      </c>
      <c r="I1497" s="3" t="str">
        <f>IF(H1497="","",COUNTIF($H$2:H1497,H1497))</f>
        <v/>
      </c>
      <c r="J1497" s="4" t="str">
        <f>IF('Support - Unit List'!A1497="","",'Support - Unit List'!A1497&amp;'Support - Unit List'!B1497&amp;'Support - Unit List'!C1497&amp;" - "&amp;PROPER('Support - Unit List'!D1497))</f>
        <v>5420010 - Walnut Township</v>
      </c>
    </row>
    <row r="1498" spans="8:10" x14ac:dyDescent="0.35">
      <c r="H1498" s="3" t="str">
        <f t="shared" si="33"/>
        <v/>
      </c>
      <c r="I1498" s="3" t="str">
        <f>IF(H1498="","",COUNTIF($H$2:H1498,H1498))</f>
        <v/>
      </c>
      <c r="J1498" s="4" t="str">
        <f>IF('Support - Unit List'!A1498="","",'Support - Unit List'!A1498&amp;'Support - Unit List'!B1498&amp;'Support - Unit List'!C1498&amp;" - "&amp;PROPER('Support - Unit List'!D1498))</f>
        <v>5420011 - Wayne Township</v>
      </c>
    </row>
    <row r="1499" spans="8:10" x14ac:dyDescent="0.35">
      <c r="H1499" s="3" t="str">
        <f t="shared" si="33"/>
        <v/>
      </c>
      <c r="I1499" s="3" t="str">
        <f>IF(H1499="","",COUNTIF($H$2:H1499,H1499))</f>
        <v/>
      </c>
      <c r="J1499" s="4" t="str">
        <f>IF('Support - Unit List'!A1499="","",'Support - Unit List'!A1499&amp;'Support - Unit List'!B1499&amp;'Support - Unit List'!C1499&amp;" - "&amp;PROPER('Support - Unit List'!D1499))</f>
        <v>5430311 - Crawfordsville Civil City</v>
      </c>
    </row>
    <row r="1500" spans="8:10" x14ac:dyDescent="0.35">
      <c r="H1500" s="3" t="str">
        <f t="shared" si="33"/>
        <v/>
      </c>
      <c r="I1500" s="3" t="str">
        <f>IF(H1500="","",COUNTIF($H$2:H1500,H1500))</f>
        <v/>
      </c>
      <c r="J1500" s="4" t="str">
        <f>IF('Support - Unit List'!A1500="","",'Support - Unit List'!A1500&amp;'Support - Unit List'!B1500&amp;'Support - Unit List'!C1500&amp;" - "&amp;PROPER('Support - Unit List'!D1500))</f>
        <v>5430790 - Alamo Civil Town</v>
      </c>
    </row>
    <row r="1501" spans="8:10" x14ac:dyDescent="0.35">
      <c r="H1501" s="3" t="str">
        <f t="shared" si="33"/>
        <v/>
      </c>
      <c r="I1501" s="3" t="str">
        <f>IF(H1501="","",COUNTIF($H$2:H1501,H1501))</f>
        <v/>
      </c>
      <c r="J1501" s="4" t="str">
        <f>IF('Support - Unit List'!A1501="","",'Support - Unit List'!A1501&amp;'Support - Unit List'!B1501&amp;'Support - Unit List'!C1501&amp;" - "&amp;PROPER('Support - Unit List'!D1501))</f>
        <v>5430791 - Darlington Civil Town</v>
      </c>
    </row>
    <row r="1502" spans="8:10" x14ac:dyDescent="0.35">
      <c r="H1502" s="3" t="str">
        <f t="shared" si="33"/>
        <v/>
      </c>
      <c r="I1502" s="3" t="str">
        <f>IF(H1502="","",COUNTIF($H$2:H1502,H1502))</f>
        <v/>
      </c>
      <c r="J1502" s="4" t="str">
        <f>IF('Support - Unit List'!A1502="","",'Support - Unit List'!A1502&amp;'Support - Unit List'!B1502&amp;'Support - Unit List'!C1502&amp;" - "&amp;PROPER('Support - Unit List'!D1502))</f>
        <v>5430792 - Ladoga Civil Town</v>
      </c>
    </row>
    <row r="1503" spans="8:10" x14ac:dyDescent="0.35">
      <c r="H1503" s="3" t="str">
        <f t="shared" si="33"/>
        <v/>
      </c>
      <c r="I1503" s="3" t="str">
        <f>IF(H1503="","",COUNTIF($H$2:H1503,H1503))</f>
        <v/>
      </c>
      <c r="J1503" s="4" t="str">
        <f>IF('Support - Unit List'!A1503="","",'Support - Unit List'!A1503&amp;'Support - Unit List'!B1503&amp;'Support - Unit List'!C1503&amp;" - "&amp;PROPER('Support - Unit List'!D1503))</f>
        <v>5430793 - Linden Civil Town</v>
      </c>
    </row>
    <row r="1504" spans="8:10" x14ac:dyDescent="0.35">
      <c r="H1504" s="3" t="str">
        <f t="shared" si="33"/>
        <v/>
      </c>
      <c r="I1504" s="3" t="str">
        <f>IF(H1504="","",COUNTIF($H$2:H1504,H1504))</f>
        <v/>
      </c>
      <c r="J1504" s="4" t="str">
        <f>IF('Support - Unit List'!A1504="","",'Support - Unit List'!A1504&amp;'Support - Unit List'!B1504&amp;'Support - Unit List'!C1504&amp;" - "&amp;PROPER('Support - Unit List'!D1504))</f>
        <v>5430794 - New Market Civil Town</v>
      </c>
    </row>
    <row r="1505" spans="8:10" x14ac:dyDescent="0.35">
      <c r="H1505" s="3" t="str">
        <f t="shared" si="33"/>
        <v/>
      </c>
      <c r="I1505" s="3" t="str">
        <f>IF(H1505="","",COUNTIF($H$2:H1505,H1505))</f>
        <v/>
      </c>
      <c r="J1505" s="4" t="str">
        <f>IF('Support - Unit List'!A1505="","",'Support - Unit List'!A1505&amp;'Support - Unit List'!B1505&amp;'Support - Unit List'!C1505&amp;" - "&amp;PROPER('Support - Unit List'!D1505))</f>
        <v>5430795 - Waveland Civil Town</v>
      </c>
    </row>
    <row r="1506" spans="8:10" x14ac:dyDescent="0.35">
      <c r="H1506" s="3" t="str">
        <f t="shared" si="33"/>
        <v/>
      </c>
      <c r="I1506" s="3" t="str">
        <f>IF(H1506="","",COUNTIF($H$2:H1506,H1506))</f>
        <v/>
      </c>
      <c r="J1506" s="4" t="str">
        <f>IF('Support - Unit List'!A1506="","",'Support - Unit List'!A1506&amp;'Support - Unit List'!B1506&amp;'Support - Unit List'!C1506&amp;" - "&amp;PROPER('Support - Unit List'!D1506))</f>
        <v>5430796 - Waynetown Civil Town</v>
      </c>
    </row>
    <row r="1507" spans="8:10" x14ac:dyDescent="0.35">
      <c r="H1507" s="3" t="str">
        <f t="shared" si="33"/>
        <v/>
      </c>
      <c r="I1507" s="3" t="str">
        <f>IF(H1507="","",COUNTIF($H$2:H1507,H1507))</f>
        <v/>
      </c>
      <c r="J1507" s="4" t="str">
        <f>IF('Support - Unit List'!A1507="","",'Support - Unit List'!A1507&amp;'Support - Unit List'!B1507&amp;'Support - Unit List'!C1507&amp;" - "&amp;PROPER('Support - Unit List'!D1507))</f>
        <v>5430797 - Wingate Civil Town</v>
      </c>
    </row>
    <row r="1508" spans="8:10" x14ac:dyDescent="0.35">
      <c r="H1508" s="3" t="str">
        <f t="shared" si="33"/>
        <v/>
      </c>
      <c r="I1508" s="3" t="str">
        <f>IF(H1508="","",COUNTIF($H$2:H1508,H1508))</f>
        <v/>
      </c>
      <c r="J1508" s="4" t="str">
        <f>IF('Support - Unit List'!A1508="","",'Support - Unit List'!A1508&amp;'Support - Unit List'!B1508&amp;'Support - Unit List'!C1508&amp;" - "&amp;PROPER('Support - Unit List'!D1508))</f>
        <v>5430959 - New Richmond Civil Town</v>
      </c>
    </row>
    <row r="1509" spans="8:10" x14ac:dyDescent="0.35">
      <c r="H1509" s="3" t="str">
        <f t="shared" si="33"/>
        <v/>
      </c>
      <c r="I1509" s="3" t="str">
        <f>IF(H1509="","",COUNTIF($H$2:H1509,H1509))</f>
        <v/>
      </c>
      <c r="J1509" s="4" t="str">
        <f>IF('Support - Unit List'!A1509="","",'Support - Unit List'!A1509&amp;'Support - Unit List'!B1509&amp;'Support - Unit List'!C1509&amp;" - "&amp;PROPER('Support - Unit List'!D1509))</f>
        <v>5430960 - New Ross Civil Town</v>
      </c>
    </row>
    <row r="1510" spans="8:10" x14ac:dyDescent="0.35">
      <c r="H1510" s="3" t="str">
        <f t="shared" si="33"/>
        <v/>
      </c>
      <c r="I1510" s="3" t="str">
        <f>IF(H1510="","",COUNTIF($H$2:H1510,H1510))</f>
        <v/>
      </c>
      <c r="J1510" s="4" t="str">
        <f>IF('Support - Unit List'!A1510="","",'Support - Unit List'!A1510&amp;'Support - Unit List'!B1510&amp;'Support - Unit List'!C1510&amp;" - "&amp;PROPER('Support - Unit List'!D1510))</f>
        <v>5445835 - North Montgomery Community School Corporation</v>
      </c>
    </row>
    <row r="1511" spans="8:10" x14ac:dyDescent="0.35">
      <c r="H1511" s="3" t="str">
        <f t="shared" si="33"/>
        <v/>
      </c>
      <c r="I1511" s="3" t="str">
        <f>IF(H1511="","",COUNTIF($H$2:H1511,H1511))</f>
        <v/>
      </c>
      <c r="J1511" s="4" t="str">
        <f>IF('Support - Unit List'!A1511="","",'Support - Unit List'!A1511&amp;'Support - Unit List'!B1511&amp;'Support - Unit List'!C1511&amp;" - "&amp;PROPER('Support - Unit List'!D1511))</f>
        <v>5445845 - South Montgomery Community School Corporation</v>
      </c>
    </row>
    <row r="1512" spans="8:10" x14ac:dyDescent="0.35">
      <c r="H1512" s="3" t="str">
        <f t="shared" si="33"/>
        <v/>
      </c>
      <c r="I1512" s="3" t="str">
        <f>IF(H1512="","",COUNTIF($H$2:H1512,H1512))</f>
        <v/>
      </c>
      <c r="J1512" s="4" t="str">
        <f>IF('Support - Unit List'!A1512="","",'Support - Unit List'!A1512&amp;'Support - Unit List'!B1512&amp;'Support - Unit List'!C1512&amp;" - "&amp;PROPER('Support - Unit List'!D1512))</f>
        <v>5445855 - Crawfordsville Community School Corporation</v>
      </c>
    </row>
    <row r="1513" spans="8:10" x14ac:dyDescent="0.35">
      <c r="H1513" s="3" t="str">
        <f t="shared" si="33"/>
        <v/>
      </c>
      <c r="I1513" s="3" t="str">
        <f>IF(H1513="","",COUNTIF($H$2:H1513,H1513))</f>
        <v/>
      </c>
      <c r="J1513" s="4" t="str">
        <f>IF('Support - Unit List'!A1513="","",'Support - Unit List'!A1513&amp;'Support - Unit List'!B1513&amp;'Support - Unit List'!C1513&amp;" - "&amp;PROPER('Support - Unit List'!D1513))</f>
        <v>5450155 - Crawfordsville Public Library</v>
      </c>
    </row>
    <row r="1514" spans="8:10" x14ac:dyDescent="0.35">
      <c r="H1514" s="3" t="str">
        <f t="shared" si="33"/>
        <v/>
      </c>
      <c r="I1514" s="3" t="str">
        <f>IF(H1514="","",COUNTIF($H$2:H1514,H1514))</f>
        <v/>
      </c>
      <c r="J1514" s="4" t="str">
        <f>IF('Support - Unit List'!A1514="","",'Support - Unit List'!A1514&amp;'Support - Unit List'!B1514&amp;'Support - Unit List'!C1514&amp;" - "&amp;PROPER('Support - Unit List'!D1514))</f>
        <v>5450156 - Darlington Public Library</v>
      </c>
    </row>
    <row r="1515" spans="8:10" x14ac:dyDescent="0.35">
      <c r="H1515" s="3" t="str">
        <f t="shared" si="33"/>
        <v/>
      </c>
      <c r="I1515" s="3" t="str">
        <f>IF(H1515="","",COUNTIF($H$2:H1515,H1515))</f>
        <v/>
      </c>
      <c r="J1515" s="4" t="str">
        <f>IF('Support - Unit List'!A1515="","",'Support - Unit List'!A1515&amp;'Support - Unit List'!B1515&amp;'Support - Unit List'!C1515&amp;" - "&amp;PROPER('Support - Unit List'!D1515))</f>
        <v>5450157 - Ladoga Public Library</v>
      </c>
    </row>
    <row r="1516" spans="8:10" x14ac:dyDescent="0.35">
      <c r="H1516" s="3" t="str">
        <f t="shared" si="33"/>
        <v/>
      </c>
      <c r="I1516" s="3" t="str">
        <f>IF(H1516="","",COUNTIF($H$2:H1516,H1516))</f>
        <v/>
      </c>
      <c r="J1516" s="4" t="str">
        <f>IF('Support - Unit List'!A1516="","",'Support - Unit List'!A1516&amp;'Support - Unit List'!B1516&amp;'Support - Unit List'!C1516&amp;" - "&amp;PROPER('Support - Unit List'!D1516))</f>
        <v>5450158 - Linden Public Library</v>
      </c>
    </row>
    <row r="1517" spans="8:10" x14ac:dyDescent="0.35">
      <c r="H1517" s="3" t="str">
        <f t="shared" si="33"/>
        <v/>
      </c>
      <c r="I1517" s="3" t="str">
        <f>IF(H1517="","",COUNTIF($H$2:H1517,H1517))</f>
        <v/>
      </c>
      <c r="J1517" s="4" t="str">
        <f>IF('Support - Unit List'!A1517="","",'Support - Unit List'!A1517&amp;'Support - Unit List'!B1517&amp;'Support - Unit List'!C1517&amp;" - "&amp;PROPER('Support - Unit List'!D1517))</f>
        <v>5450159 - Waveland Public Library</v>
      </c>
    </row>
    <row r="1518" spans="8:10" x14ac:dyDescent="0.35">
      <c r="H1518" s="3" t="str">
        <f t="shared" si="33"/>
        <v/>
      </c>
      <c r="I1518" s="3" t="str">
        <f>IF(H1518="","",COUNTIF($H$2:H1518,H1518))</f>
        <v/>
      </c>
      <c r="J1518" s="4" t="str">
        <f>IF('Support - Unit List'!A1518="","",'Support - Unit List'!A1518&amp;'Support - Unit List'!B1518&amp;'Support - Unit List'!C1518&amp;" - "&amp;PROPER('Support - Unit List'!D1518))</f>
        <v xml:space="preserve">5460039 - Montgomery County Solid Waste District </v>
      </c>
    </row>
    <row r="1519" spans="8:10" x14ac:dyDescent="0.35">
      <c r="H1519" s="3" t="str">
        <f t="shared" si="33"/>
        <v/>
      </c>
      <c r="I1519" s="3" t="str">
        <f>IF(H1519="","",COUNTIF($H$2:H1519,H1519))</f>
        <v/>
      </c>
      <c r="J1519" s="4" t="str">
        <f>IF('Support - Unit List'!A1519="","",'Support - Unit List'!A1519&amp;'Support - Unit List'!B1519&amp;'Support - Unit List'!C1519&amp;" - "&amp;PROPER('Support - Unit List'!D1519))</f>
        <v>5510000 - Morgan County</v>
      </c>
    </row>
    <row r="1520" spans="8:10" x14ac:dyDescent="0.35">
      <c r="H1520" s="3" t="str">
        <f t="shared" si="33"/>
        <v/>
      </c>
      <c r="I1520" s="3" t="str">
        <f>IF(H1520="","",COUNTIF($H$2:H1520,H1520))</f>
        <v/>
      </c>
      <c r="J1520" s="4" t="str">
        <f>IF('Support - Unit List'!A1520="","",'Support - Unit List'!A1520&amp;'Support - Unit List'!B1520&amp;'Support - Unit List'!C1520&amp;" - "&amp;PROPER('Support - Unit List'!D1520))</f>
        <v>5520001 - Adams Township</v>
      </c>
    </row>
    <row r="1521" spans="8:10" x14ac:dyDescent="0.35">
      <c r="H1521" s="3" t="str">
        <f t="shared" si="33"/>
        <v/>
      </c>
      <c r="I1521" s="3" t="str">
        <f>IF(H1521="","",COUNTIF($H$2:H1521,H1521))</f>
        <v/>
      </c>
      <c r="J1521" s="4" t="str">
        <f>IF('Support - Unit List'!A1521="","",'Support - Unit List'!A1521&amp;'Support - Unit List'!B1521&amp;'Support - Unit List'!C1521&amp;" - "&amp;PROPER('Support - Unit List'!D1521))</f>
        <v>5520002 - Ashland Township</v>
      </c>
    </row>
    <row r="1522" spans="8:10" x14ac:dyDescent="0.35">
      <c r="H1522" s="3" t="str">
        <f t="shared" si="33"/>
        <v/>
      </c>
      <c r="I1522" s="3" t="str">
        <f>IF(H1522="","",COUNTIF($H$2:H1522,H1522))</f>
        <v/>
      </c>
      <c r="J1522" s="4" t="str">
        <f>IF('Support - Unit List'!A1522="","",'Support - Unit List'!A1522&amp;'Support - Unit List'!B1522&amp;'Support - Unit List'!C1522&amp;" - "&amp;PROPER('Support - Unit List'!D1522))</f>
        <v>5520003 - Baker Township</v>
      </c>
    </row>
    <row r="1523" spans="8:10" x14ac:dyDescent="0.35">
      <c r="H1523" s="3" t="str">
        <f t="shared" si="33"/>
        <v/>
      </c>
      <c r="I1523" s="3" t="str">
        <f>IF(H1523="","",COUNTIF($H$2:H1523,H1523))</f>
        <v/>
      </c>
      <c r="J1523" s="4" t="str">
        <f>IF('Support - Unit List'!A1523="","",'Support - Unit List'!A1523&amp;'Support - Unit List'!B1523&amp;'Support - Unit List'!C1523&amp;" - "&amp;PROPER('Support - Unit List'!D1523))</f>
        <v>5520004 - Brown Township</v>
      </c>
    </row>
    <row r="1524" spans="8:10" x14ac:dyDescent="0.35">
      <c r="H1524" s="3" t="str">
        <f t="shared" si="33"/>
        <v/>
      </c>
      <c r="I1524" s="3" t="str">
        <f>IF(H1524="","",COUNTIF($H$2:H1524,H1524))</f>
        <v/>
      </c>
      <c r="J1524" s="4" t="str">
        <f>IF('Support - Unit List'!A1524="","",'Support - Unit List'!A1524&amp;'Support - Unit List'!B1524&amp;'Support - Unit List'!C1524&amp;" - "&amp;PROPER('Support - Unit List'!D1524))</f>
        <v>5520005 - Clay Township</v>
      </c>
    </row>
    <row r="1525" spans="8:10" x14ac:dyDescent="0.35">
      <c r="H1525" s="3" t="str">
        <f t="shared" si="33"/>
        <v/>
      </c>
      <c r="I1525" s="3" t="str">
        <f>IF(H1525="","",COUNTIF($H$2:H1525,H1525))</f>
        <v/>
      </c>
      <c r="J1525" s="4" t="str">
        <f>IF('Support - Unit List'!A1525="","",'Support - Unit List'!A1525&amp;'Support - Unit List'!B1525&amp;'Support - Unit List'!C1525&amp;" - "&amp;PROPER('Support - Unit List'!D1525))</f>
        <v>5520006 - Green Township</v>
      </c>
    </row>
    <row r="1526" spans="8:10" x14ac:dyDescent="0.35">
      <c r="H1526" s="3" t="str">
        <f t="shared" si="33"/>
        <v/>
      </c>
      <c r="I1526" s="3" t="str">
        <f>IF(H1526="","",COUNTIF($H$2:H1526,H1526))</f>
        <v/>
      </c>
      <c r="J1526" s="4" t="str">
        <f>IF('Support - Unit List'!A1526="","",'Support - Unit List'!A1526&amp;'Support - Unit List'!B1526&amp;'Support - Unit List'!C1526&amp;" - "&amp;PROPER('Support - Unit List'!D1526))</f>
        <v>5520007 - Gregg Township</v>
      </c>
    </row>
    <row r="1527" spans="8:10" x14ac:dyDescent="0.35">
      <c r="H1527" s="3" t="str">
        <f t="shared" si="33"/>
        <v/>
      </c>
      <c r="I1527" s="3" t="str">
        <f>IF(H1527="","",COUNTIF($H$2:H1527,H1527))</f>
        <v/>
      </c>
      <c r="J1527" s="4" t="str">
        <f>IF('Support - Unit List'!A1527="","",'Support - Unit List'!A1527&amp;'Support - Unit List'!B1527&amp;'Support - Unit List'!C1527&amp;" - "&amp;PROPER('Support - Unit List'!D1527))</f>
        <v>5520008 - Harrison Township</v>
      </c>
    </row>
    <row r="1528" spans="8:10" x14ac:dyDescent="0.35">
      <c r="H1528" s="3" t="str">
        <f t="shared" si="33"/>
        <v/>
      </c>
      <c r="I1528" s="3" t="str">
        <f>IF(H1528="","",COUNTIF($H$2:H1528,H1528))</f>
        <v/>
      </c>
      <c r="J1528" s="4" t="str">
        <f>IF('Support - Unit List'!A1528="","",'Support - Unit List'!A1528&amp;'Support - Unit List'!B1528&amp;'Support - Unit List'!C1528&amp;" - "&amp;PROPER('Support - Unit List'!D1528))</f>
        <v>5520009 - Jackson Township</v>
      </c>
    </row>
    <row r="1529" spans="8:10" x14ac:dyDescent="0.35">
      <c r="H1529" s="3" t="str">
        <f t="shared" si="33"/>
        <v/>
      </c>
      <c r="I1529" s="3" t="str">
        <f>IF(H1529="","",COUNTIF($H$2:H1529,H1529))</f>
        <v/>
      </c>
      <c r="J1529" s="4" t="str">
        <f>IF('Support - Unit List'!A1529="","",'Support - Unit List'!A1529&amp;'Support - Unit List'!B1529&amp;'Support - Unit List'!C1529&amp;" - "&amp;PROPER('Support - Unit List'!D1529))</f>
        <v>5520010 - Jefferson Township</v>
      </c>
    </row>
    <row r="1530" spans="8:10" x14ac:dyDescent="0.35">
      <c r="H1530" s="3" t="str">
        <f t="shared" si="33"/>
        <v/>
      </c>
      <c r="I1530" s="3" t="str">
        <f>IF(H1530="","",COUNTIF($H$2:H1530,H1530))</f>
        <v/>
      </c>
      <c r="J1530" s="4" t="str">
        <f>IF('Support - Unit List'!A1530="","",'Support - Unit List'!A1530&amp;'Support - Unit List'!B1530&amp;'Support - Unit List'!C1530&amp;" - "&amp;PROPER('Support - Unit List'!D1530))</f>
        <v>5520011 - Madison Township</v>
      </c>
    </row>
    <row r="1531" spans="8:10" x14ac:dyDescent="0.35">
      <c r="H1531" s="3" t="str">
        <f t="shared" si="33"/>
        <v/>
      </c>
      <c r="I1531" s="3" t="str">
        <f>IF(H1531="","",COUNTIF($H$2:H1531,H1531))</f>
        <v/>
      </c>
      <c r="J1531" s="4" t="str">
        <f>IF('Support - Unit List'!A1531="","",'Support - Unit List'!A1531&amp;'Support - Unit List'!B1531&amp;'Support - Unit List'!C1531&amp;" - "&amp;PROPER('Support - Unit List'!D1531))</f>
        <v>5520012 - Monroe Township</v>
      </c>
    </row>
    <row r="1532" spans="8:10" x14ac:dyDescent="0.35">
      <c r="H1532" s="3" t="str">
        <f t="shared" si="33"/>
        <v/>
      </c>
      <c r="I1532" s="3" t="str">
        <f>IF(H1532="","",COUNTIF($H$2:H1532,H1532))</f>
        <v/>
      </c>
      <c r="J1532" s="4" t="str">
        <f>IF('Support - Unit List'!A1532="","",'Support - Unit List'!A1532&amp;'Support - Unit List'!B1532&amp;'Support - Unit List'!C1532&amp;" - "&amp;PROPER('Support - Unit List'!D1532))</f>
        <v>5520013 - Ray Township</v>
      </c>
    </row>
    <row r="1533" spans="8:10" x14ac:dyDescent="0.35">
      <c r="H1533" s="3" t="str">
        <f t="shared" si="33"/>
        <v/>
      </c>
      <c r="I1533" s="3" t="str">
        <f>IF(H1533="","",COUNTIF($H$2:H1533,H1533))</f>
        <v/>
      </c>
      <c r="J1533" s="4" t="str">
        <f>IF('Support - Unit List'!A1533="","",'Support - Unit List'!A1533&amp;'Support - Unit List'!B1533&amp;'Support - Unit List'!C1533&amp;" - "&amp;PROPER('Support - Unit List'!D1533))</f>
        <v>5520014 - Washington Township</v>
      </c>
    </row>
    <row r="1534" spans="8:10" x14ac:dyDescent="0.35">
      <c r="H1534" s="3" t="str">
        <f t="shared" si="33"/>
        <v/>
      </c>
      <c r="I1534" s="3" t="str">
        <f>IF(H1534="","",COUNTIF($H$2:H1534,H1534))</f>
        <v/>
      </c>
      <c r="J1534" s="4" t="str">
        <f>IF('Support - Unit List'!A1534="","",'Support - Unit List'!A1534&amp;'Support - Unit List'!B1534&amp;'Support - Unit List'!C1534&amp;" - "&amp;PROPER('Support - Unit List'!D1534))</f>
        <v>5530403 - Martinsville Civil City</v>
      </c>
    </row>
    <row r="1535" spans="8:10" x14ac:dyDescent="0.35">
      <c r="H1535" s="3" t="str">
        <f t="shared" si="33"/>
        <v/>
      </c>
      <c r="I1535" s="3" t="str">
        <f>IF(H1535="","",COUNTIF($H$2:H1535,H1535))</f>
        <v/>
      </c>
      <c r="J1535" s="4" t="str">
        <f>IF('Support - Unit List'!A1535="","",'Support - Unit List'!A1535&amp;'Support - Unit List'!B1535&amp;'Support - Unit List'!C1535&amp;" - "&amp;PROPER('Support - Unit List'!D1535))</f>
        <v>5530509 - Mooresville Civil Town</v>
      </c>
    </row>
    <row r="1536" spans="8:10" x14ac:dyDescent="0.35">
      <c r="H1536" s="3" t="str">
        <f t="shared" si="33"/>
        <v/>
      </c>
      <c r="I1536" s="3" t="str">
        <f>IF(H1536="","",COUNTIF($H$2:H1536,H1536))</f>
        <v/>
      </c>
      <c r="J1536" s="4" t="str">
        <f>IF('Support - Unit List'!A1536="","",'Support - Unit List'!A1536&amp;'Support - Unit List'!B1536&amp;'Support - Unit List'!C1536&amp;" - "&amp;PROPER('Support - Unit List'!D1536))</f>
        <v>5530798 - Bethany Civil Town</v>
      </c>
    </row>
    <row r="1537" spans="8:10" x14ac:dyDescent="0.35">
      <c r="H1537" s="3" t="str">
        <f t="shared" si="33"/>
        <v/>
      </c>
      <c r="I1537" s="3" t="str">
        <f>IF(H1537="","",COUNTIF($H$2:H1537,H1537))</f>
        <v/>
      </c>
      <c r="J1537" s="4" t="str">
        <f>IF('Support - Unit List'!A1537="","",'Support - Unit List'!A1537&amp;'Support - Unit List'!B1537&amp;'Support - Unit List'!C1537&amp;" - "&amp;PROPER('Support - Unit List'!D1537))</f>
        <v>5530799 - Brooklyn Civil Town</v>
      </c>
    </row>
    <row r="1538" spans="8:10" x14ac:dyDescent="0.35">
      <c r="H1538" s="3" t="str">
        <f t="shared" si="33"/>
        <v/>
      </c>
      <c r="I1538" s="3" t="str">
        <f>IF(H1538="","",COUNTIF($H$2:H1538,H1538))</f>
        <v/>
      </c>
      <c r="J1538" s="4" t="str">
        <f>IF('Support - Unit List'!A1538="","",'Support - Unit List'!A1538&amp;'Support - Unit List'!B1538&amp;'Support - Unit List'!C1538&amp;" - "&amp;PROPER('Support - Unit List'!D1538))</f>
        <v>5530800 - Morgantown Civil Town</v>
      </c>
    </row>
    <row r="1539" spans="8:10" x14ac:dyDescent="0.35">
      <c r="H1539" s="3" t="str">
        <f t="shared" ref="H1539:H1602" si="34">IF(LEFT(J1539,2)=$B$3,"X","")</f>
        <v/>
      </c>
      <c r="I1539" s="3" t="str">
        <f>IF(H1539="","",COUNTIF($H$2:H1539,H1539))</f>
        <v/>
      </c>
      <c r="J1539" s="4" t="str">
        <f>IF('Support - Unit List'!A1539="","",'Support - Unit List'!A1539&amp;'Support - Unit List'!B1539&amp;'Support - Unit List'!C1539&amp;" - "&amp;PROPER('Support - Unit List'!D1539))</f>
        <v>5530801 - Paragon Civil Town</v>
      </c>
    </row>
    <row r="1540" spans="8:10" x14ac:dyDescent="0.35">
      <c r="H1540" s="3" t="str">
        <f t="shared" si="34"/>
        <v/>
      </c>
      <c r="I1540" s="3" t="str">
        <f>IF(H1540="","",COUNTIF($H$2:H1540,H1540))</f>
        <v/>
      </c>
      <c r="J1540" s="4" t="str">
        <f>IF('Support - Unit List'!A1540="","",'Support - Unit List'!A1540&amp;'Support - Unit List'!B1540&amp;'Support - Unit List'!C1540&amp;" - "&amp;PROPER('Support - Unit List'!D1540))</f>
        <v>5530970 - Monrovia Civil Town</v>
      </c>
    </row>
    <row r="1541" spans="8:10" x14ac:dyDescent="0.35">
      <c r="H1541" s="3" t="str">
        <f t="shared" si="34"/>
        <v/>
      </c>
      <c r="I1541" s="3" t="str">
        <f>IF(H1541="","",COUNTIF($H$2:H1541,H1541))</f>
        <v/>
      </c>
      <c r="J1541" s="4" t="str">
        <f>IF('Support - Unit List'!A1541="","",'Support - Unit List'!A1541&amp;'Support - Unit List'!B1541&amp;'Support - Unit List'!C1541&amp;" - "&amp;PROPER('Support - Unit List'!D1541))</f>
        <v>5545900 - Monroe-Gregg School Corporation</v>
      </c>
    </row>
    <row r="1542" spans="8:10" x14ac:dyDescent="0.35">
      <c r="H1542" s="3" t="str">
        <f t="shared" si="34"/>
        <v/>
      </c>
      <c r="I1542" s="3" t="str">
        <f>IF(H1542="","",COUNTIF($H$2:H1542,H1542))</f>
        <v/>
      </c>
      <c r="J1542" s="4" t="str">
        <f>IF('Support - Unit List'!A1542="","",'Support - Unit List'!A1542&amp;'Support - Unit List'!B1542&amp;'Support - Unit List'!C1542&amp;" - "&amp;PROPER('Support - Unit List'!D1542))</f>
        <v>5545910 - Eminence Consolidated School Corporation</v>
      </c>
    </row>
    <row r="1543" spans="8:10" x14ac:dyDescent="0.35">
      <c r="H1543" s="3" t="str">
        <f t="shared" si="34"/>
        <v/>
      </c>
      <c r="I1543" s="3" t="str">
        <f>IF(H1543="","",COUNTIF($H$2:H1543,H1543))</f>
        <v/>
      </c>
      <c r="J1543" s="4" t="str">
        <f>IF('Support - Unit List'!A1543="","",'Support - Unit List'!A1543&amp;'Support - Unit List'!B1543&amp;'Support - Unit List'!C1543&amp;" - "&amp;PROPER('Support - Unit List'!D1543))</f>
        <v>5545925 - M.S.D. Martinsville School Corporation</v>
      </c>
    </row>
    <row r="1544" spans="8:10" x14ac:dyDescent="0.35">
      <c r="H1544" s="3" t="str">
        <f t="shared" si="34"/>
        <v/>
      </c>
      <c r="I1544" s="3" t="str">
        <f>IF(H1544="","",COUNTIF($H$2:H1544,H1544))</f>
        <v/>
      </c>
      <c r="J1544" s="4" t="str">
        <f>IF('Support - Unit List'!A1544="","",'Support - Unit List'!A1544&amp;'Support - Unit List'!B1544&amp;'Support - Unit List'!C1544&amp;" - "&amp;PROPER('Support - Unit List'!D1544))</f>
        <v>5545930 - Mooresville Consolidated School Corporation</v>
      </c>
    </row>
    <row r="1545" spans="8:10" x14ac:dyDescent="0.35">
      <c r="H1545" s="3" t="str">
        <f t="shared" si="34"/>
        <v/>
      </c>
      <c r="I1545" s="3" t="str">
        <f>IF(H1545="","",COUNTIF($H$2:H1545,H1545))</f>
        <v/>
      </c>
      <c r="J1545" s="4" t="str">
        <f>IF('Support - Unit List'!A1545="","",'Support - Unit List'!A1545&amp;'Support - Unit List'!B1545&amp;'Support - Unit List'!C1545&amp;" - "&amp;PROPER('Support - Unit List'!D1545))</f>
        <v>5550160 - Morgan County Public Library</v>
      </c>
    </row>
    <row r="1546" spans="8:10" x14ac:dyDescent="0.35">
      <c r="H1546" s="3" t="str">
        <f t="shared" si="34"/>
        <v/>
      </c>
      <c r="I1546" s="3" t="str">
        <f>IF(H1546="","",COUNTIF($H$2:H1546,H1546))</f>
        <v/>
      </c>
      <c r="J1546" s="4" t="str">
        <f>IF('Support - Unit List'!A1546="","",'Support - Unit List'!A1546&amp;'Support - Unit List'!B1546&amp;'Support - Unit List'!C1546&amp;" - "&amp;PROPER('Support - Unit List'!D1546))</f>
        <v>5550161 - Mooresville Public Library</v>
      </c>
    </row>
    <row r="1547" spans="8:10" x14ac:dyDescent="0.35">
      <c r="H1547" s="3" t="str">
        <f t="shared" si="34"/>
        <v/>
      </c>
      <c r="I1547" s="3" t="str">
        <f>IF(H1547="","",COUNTIF($H$2:H1547,H1547))</f>
        <v/>
      </c>
      <c r="J1547" s="4" t="str">
        <f>IF('Support - Unit List'!A1547="","",'Support - Unit List'!A1547&amp;'Support - Unit List'!B1547&amp;'Support - Unit List'!C1547&amp;" - "&amp;PROPER('Support - Unit List'!D1547))</f>
        <v>5560963 - Harrison Township Fire #7</v>
      </c>
    </row>
    <row r="1548" spans="8:10" x14ac:dyDescent="0.35">
      <c r="H1548" s="3" t="str">
        <f t="shared" si="34"/>
        <v/>
      </c>
      <c r="I1548" s="3" t="str">
        <f>IF(H1548="","",COUNTIF($H$2:H1548,H1548))</f>
        <v/>
      </c>
      <c r="J1548" s="4" t="str">
        <f>IF('Support - Unit List'!A1548="","",'Support - Unit List'!A1548&amp;'Support - Unit List'!B1548&amp;'Support - Unit List'!C1548&amp;" - "&amp;PROPER('Support - Unit List'!D1548))</f>
        <v>5561085 - Monroe Township Fire District</v>
      </c>
    </row>
    <row r="1549" spans="8:10" x14ac:dyDescent="0.35">
      <c r="H1549" s="3" t="str">
        <f t="shared" si="34"/>
        <v/>
      </c>
      <c r="I1549" s="3" t="str">
        <f>IF(H1549="","",COUNTIF($H$2:H1549,H1549))</f>
        <v/>
      </c>
      <c r="J1549" s="4" t="str">
        <f>IF('Support - Unit List'!A1549="","",'Support - Unit List'!A1549&amp;'Support - Unit List'!B1549&amp;'Support - Unit List'!C1549&amp;" - "&amp;PROPER('Support - Unit List'!D1549))</f>
        <v>5610000 - Newton County</v>
      </c>
    </row>
    <row r="1550" spans="8:10" x14ac:dyDescent="0.35">
      <c r="H1550" s="3" t="str">
        <f t="shared" si="34"/>
        <v/>
      </c>
      <c r="I1550" s="3" t="str">
        <f>IF(H1550="","",COUNTIF($H$2:H1550,H1550))</f>
        <v/>
      </c>
      <c r="J1550" s="4" t="str">
        <f>IF('Support - Unit List'!A1550="","",'Support - Unit List'!A1550&amp;'Support - Unit List'!B1550&amp;'Support - Unit List'!C1550&amp;" - "&amp;PROPER('Support - Unit List'!D1550))</f>
        <v>5620001 - Beaver Township</v>
      </c>
    </row>
    <row r="1551" spans="8:10" x14ac:dyDescent="0.35">
      <c r="H1551" s="3" t="str">
        <f t="shared" si="34"/>
        <v/>
      </c>
      <c r="I1551" s="3" t="str">
        <f>IF(H1551="","",COUNTIF($H$2:H1551,H1551))</f>
        <v/>
      </c>
      <c r="J1551" s="4" t="str">
        <f>IF('Support - Unit List'!A1551="","",'Support - Unit List'!A1551&amp;'Support - Unit List'!B1551&amp;'Support - Unit List'!C1551&amp;" - "&amp;PROPER('Support - Unit List'!D1551))</f>
        <v>5620002 - Colfax Township</v>
      </c>
    </row>
    <row r="1552" spans="8:10" x14ac:dyDescent="0.35">
      <c r="H1552" s="3" t="str">
        <f t="shared" si="34"/>
        <v/>
      </c>
      <c r="I1552" s="3" t="str">
        <f>IF(H1552="","",COUNTIF($H$2:H1552,H1552))</f>
        <v/>
      </c>
      <c r="J1552" s="4" t="str">
        <f>IF('Support - Unit List'!A1552="","",'Support - Unit List'!A1552&amp;'Support - Unit List'!B1552&amp;'Support - Unit List'!C1552&amp;" - "&amp;PROPER('Support - Unit List'!D1552))</f>
        <v>5620003 - Grant Township</v>
      </c>
    </row>
    <row r="1553" spans="8:10" x14ac:dyDescent="0.35">
      <c r="H1553" s="3" t="str">
        <f t="shared" si="34"/>
        <v/>
      </c>
      <c r="I1553" s="3" t="str">
        <f>IF(H1553="","",COUNTIF($H$2:H1553,H1553))</f>
        <v/>
      </c>
      <c r="J1553" s="4" t="str">
        <f>IF('Support - Unit List'!A1553="","",'Support - Unit List'!A1553&amp;'Support - Unit List'!B1553&amp;'Support - Unit List'!C1553&amp;" - "&amp;PROPER('Support - Unit List'!D1553))</f>
        <v>5620004 - Iroquois Township</v>
      </c>
    </row>
    <row r="1554" spans="8:10" x14ac:dyDescent="0.35">
      <c r="H1554" s="3" t="str">
        <f t="shared" si="34"/>
        <v/>
      </c>
      <c r="I1554" s="3" t="str">
        <f>IF(H1554="","",COUNTIF($H$2:H1554,H1554))</f>
        <v/>
      </c>
      <c r="J1554" s="4" t="str">
        <f>IF('Support - Unit List'!A1554="","",'Support - Unit List'!A1554&amp;'Support - Unit List'!B1554&amp;'Support - Unit List'!C1554&amp;" - "&amp;PROPER('Support - Unit List'!D1554))</f>
        <v>5620005 - Jackson Township</v>
      </c>
    </row>
    <row r="1555" spans="8:10" x14ac:dyDescent="0.35">
      <c r="H1555" s="3" t="str">
        <f t="shared" si="34"/>
        <v/>
      </c>
      <c r="I1555" s="3" t="str">
        <f>IF(H1555="","",COUNTIF($H$2:H1555,H1555))</f>
        <v/>
      </c>
      <c r="J1555" s="4" t="str">
        <f>IF('Support - Unit List'!A1555="","",'Support - Unit List'!A1555&amp;'Support - Unit List'!B1555&amp;'Support - Unit List'!C1555&amp;" - "&amp;PROPER('Support - Unit List'!D1555))</f>
        <v>5620006 - Jefferson Township</v>
      </c>
    </row>
    <row r="1556" spans="8:10" x14ac:dyDescent="0.35">
      <c r="H1556" s="3" t="str">
        <f t="shared" si="34"/>
        <v/>
      </c>
      <c r="I1556" s="3" t="str">
        <f>IF(H1556="","",COUNTIF($H$2:H1556,H1556))</f>
        <v/>
      </c>
      <c r="J1556" s="4" t="str">
        <f>IF('Support - Unit List'!A1556="","",'Support - Unit List'!A1556&amp;'Support - Unit List'!B1556&amp;'Support - Unit List'!C1556&amp;" - "&amp;PROPER('Support - Unit List'!D1556))</f>
        <v>5620007 - Lake Township</v>
      </c>
    </row>
    <row r="1557" spans="8:10" x14ac:dyDescent="0.35">
      <c r="H1557" s="3" t="str">
        <f t="shared" si="34"/>
        <v/>
      </c>
      <c r="I1557" s="3" t="str">
        <f>IF(H1557="","",COUNTIF($H$2:H1557,H1557))</f>
        <v/>
      </c>
      <c r="J1557" s="4" t="str">
        <f>IF('Support - Unit List'!A1557="","",'Support - Unit List'!A1557&amp;'Support - Unit List'!B1557&amp;'Support - Unit List'!C1557&amp;" - "&amp;PROPER('Support - Unit List'!D1557))</f>
        <v>5620008 - Lincoln Township</v>
      </c>
    </row>
    <row r="1558" spans="8:10" x14ac:dyDescent="0.35">
      <c r="H1558" s="3" t="str">
        <f t="shared" si="34"/>
        <v/>
      </c>
      <c r="I1558" s="3" t="str">
        <f>IF(H1558="","",COUNTIF($H$2:H1558,H1558))</f>
        <v/>
      </c>
      <c r="J1558" s="4" t="str">
        <f>IF('Support - Unit List'!A1558="","",'Support - Unit List'!A1558&amp;'Support - Unit List'!B1558&amp;'Support - Unit List'!C1558&amp;" - "&amp;PROPER('Support - Unit List'!D1558))</f>
        <v>5620009 - Mcclellan Township</v>
      </c>
    </row>
    <row r="1559" spans="8:10" x14ac:dyDescent="0.35">
      <c r="H1559" s="3" t="str">
        <f t="shared" si="34"/>
        <v/>
      </c>
      <c r="I1559" s="3" t="str">
        <f>IF(H1559="","",COUNTIF($H$2:H1559,H1559))</f>
        <v/>
      </c>
      <c r="J1559" s="4" t="str">
        <f>IF('Support - Unit List'!A1559="","",'Support - Unit List'!A1559&amp;'Support - Unit List'!B1559&amp;'Support - Unit List'!C1559&amp;" - "&amp;PROPER('Support - Unit List'!D1559))</f>
        <v>5620010 - Washington Township</v>
      </c>
    </row>
    <row r="1560" spans="8:10" x14ac:dyDescent="0.35">
      <c r="H1560" s="3" t="str">
        <f t="shared" si="34"/>
        <v/>
      </c>
      <c r="I1560" s="3" t="str">
        <f>IF(H1560="","",COUNTIF($H$2:H1560,H1560))</f>
        <v/>
      </c>
      <c r="J1560" s="4" t="str">
        <f>IF('Support - Unit List'!A1560="","",'Support - Unit List'!A1560&amp;'Support - Unit List'!B1560&amp;'Support - Unit List'!C1560&amp;" - "&amp;PROPER('Support - Unit List'!D1560))</f>
        <v>5630802 - Brook Civil Town</v>
      </c>
    </row>
    <row r="1561" spans="8:10" x14ac:dyDescent="0.35">
      <c r="H1561" s="3" t="str">
        <f t="shared" si="34"/>
        <v/>
      </c>
      <c r="I1561" s="3" t="str">
        <f>IF(H1561="","",COUNTIF($H$2:H1561,H1561))</f>
        <v/>
      </c>
      <c r="J1561" s="4" t="str">
        <f>IF('Support - Unit List'!A1561="","",'Support - Unit List'!A1561&amp;'Support - Unit List'!B1561&amp;'Support - Unit List'!C1561&amp;" - "&amp;PROPER('Support - Unit List'!D1561))</f>
        <v>5630803 - Goodland Civil Town</v>
      </c>
    </row>
    <row r="1562" spans="8:10" x14ac:dyDescent="0.35">
      <c r="H1562" s="3" t="str">
        <f t="shared" si="34"/>
        <v/>
      </c>
      <c r="I1562" s="3" t="str">
        <f>IF(H1562="","",COUNTIF($H$2:H1562,H1562))</f>
        <v/>
      </c>
      <c r="J1562" s="4" t="str">
        <f>IF('Support - Unit List'!A1562="","",'Support - Unit List'!A1562&amp;'Support - Unit List'!B1562&amp;'Support - Unit List'!C1562&amp;" - "&amp;PROPER('Support - Unit List'!D1562))</f>
        <v>5630804 - Kentland Civil Town</v>
      </c>
    </row>
    <row r="1563" spans="8:10" x14ac:dyDescent="0.35">
      <c r="H1563" s="3" t="str">
        <f t="shared" si="34"/>
        <v/>
      </c>
      <c r="I1563" s="3" t="str">
        <f>IF(H1563="","",COUNTIF($H$2:H1563,H1563))</f>
        <v/>
      </c>
      <c r="J1563" s="4" t="str">
        <f>IF('Support - Unit List'!A1563="","",'Support - Unit List'!A1563&amp;'Support - Unit List'!B1563&amp;'Support - Unit List'!C1563&amp;" - "&amp;PROPER('Support - Unit List'!D1563))</f>
        <v>5630805 - Morocco Civil Town</v>
      </c>
    </row>
    <row r="1564" spans="8:10" x14ac:dyDescent="0.35">
      <c r="H1564" s="3" t="str">
        <f t="shared" si="34"/>
        <v/>
      </c>
      <c r="I1564" s="3" t="str">
        <f>IF(H1564="","",COUNTIF($H$2:H1564,H1564))</f>
        <v/>
      </c>
      <c r="J1564" s="4" t="str">
        <f>IF('Support - Unit List'!A1564="","",'Support - Unit List'!A1564&amp;'Support - Unit List'!B1564&amp;'Support - Unit List'!C1564&amp;" - "&amp;PROPER('Support - Unit List'!D1564))</f>
        <v>5630806 - Mt. Ayr Civil Town</v>
      </c>
    </row>
    <row r="1565" spans="8:10" x14ac:dyDescent="0.35">
      <c r="H1565" s="3" t="str">
        <f t="shared" si="34"/>
        <v/>
      </c>
      <c r="I1565" s="3" t="str">
        <f>IF(H1565="","",COUNTIF($H$2:H1565,H1565))</f>
        <v/>
      </c>
      <c r="J1565" s="4" t="str">
        <f>IF('Support - Unit List'!A1565="","",'Support - Unit List'!A1565&amp;'Support - Unit List'!B1565&amp;'Support - Unit List'!C1565&amp;" - "&amp;PROPER('Support - Unit List'!D1565))</f>
        <v>5645945 - North Newton School Corporation</v>
      </c>
    </row>
    <row r="1566" spans="8:10" x14ac:dyDescent="0.35">
      <c r="H1566" s="3" t="str">
        <f t="shared" si="34"/>
        <v/>
      </c>
      <c r="I1566" s="3" t="str">
        <f>IF(H1566="","",COUNTIF($H$2:H1566,H1566))</f>
        <v/>
      </c>
      <c r="J1566" s="4" t="str">
        <f>IF('Support - Unit List'!A1566="","",'Support - Unit List'!A1566&amp;'Support - Unit List'!B1566&amp;'Support - Unit List'!C1566&amp;" - "&amp;PROPER('Support - Unit List'!D1566))</f>
        <v>5645995 - South Newton School Corporation</v>
      </c>
    </row>
    <row r="1567" spans="8:10" x14ac:dyDescent="0.35">
      <c r="H1567" s="3" t="str">
        <f t="shared" si="34"/>
        <v/>
      </c>
      <c r="I1567" s="3" t="str">
        <f>IF(H1567="","",COUNTIF($H$2:H1567,H1567))</f>
        <v/>
      </c>
      <c r="J1567" s="4" t="str">
        <f>IF('Support - Unit List'!A1567="","",'Support - Unit List'!A1567&amp;'Support - Unit List'!B1567&amp;'Support - Unit List'!C1567&amp;" - "&amp;PROPER('Support - Unit List'!D1567))</f>
        <v>5650162 - Brook Public Library</v>
      </c>
    </row>
    <row r="1568" spans="8:10" x14ac:dyDescent="0.35">
      <c r="H1568" s="3" t="str">
        <f t="shared" si="34"/>
        <v/>
      </c>
      <c r="I1568" s="3" t="str">
        <f>IF(H1568="","",COUNTIF($H$2:H1568,H1568))</f>
        <v/>
      </c>
      <c r="J1568" s="4" t="str">
        <f>IF('Support - Unit List'!A1568="","",'Support - Unit List'!A1568&amp;'Support - Unit List'!B1568&amp;'Support - Unit List'!C1568&amp;" - "&amp;PROPER('Support - Unit List'!D1568))</f>
        <v>5650163 - Goodland Public Library</v>
      </c>
    </row>
    <row r="1569" spans="8:10" x14ac:dyDescent="0.35">
      <c r="H1569" s="3" t="str">
        <f t="shared" si="34"/>
        <v/>
      </c>
      <c r="I1569" s="3" t="str">
        <f>IF(H1569="","",COUNTIF($H$2:H1569,H1569))</f>
        <v/>
      </c>
      <c r="J1569" s="4" t="str">
        <f>IF('Support - Unit List'!A1569="","",'Support - Unit List'!A1569&amp;'Support - Unit List'!B1569&amp;'Support - Unit List'!C1569&amp;" - "&amp;PROPER('Support - Unit List'!D1569))</f>
        <v>5650164 - Kentland Public Library</v>
      </c>
    </row>
    <row r="1570" spans="8:10" x14ac:dyDescent="0.35">
      <c r="H1570" s="3" t="str">
        <f t="shared" si="34"/>
        <v/>
      </c>
      <c r="I1570" s="3" t="str">
        <f>IF(H1570="","",COUNTIF($H$2:H1570,H1570))</f>
        <v/>
      </c>
      <c r="J1570" s="4" t="str">
        <f>IF('Support - Unit List'!A1570="","",'Support - Unit List'!A1570&amp;'Support - Unit List'!B1570&amp;'Support - Unit List'!C1570&amp;" - "&amp;PROPER('Support - Unit List'!D1570))</f>
        <v>5650166 - Newton County Public Library</v>
      </c>
    </row>
    <row r="1571" spans="8:10" x14ac:dyDescent="0.35">
      <c r="H1571" s="3" t="str">
        <f t="shared" si="34"/>
        <v/>
      </c>
      <c r="I1571" s="3" t="str">
        <f>IF(H1571="","",COUNTIF($H$2:H1571,H1571))</f>
        <v/>
      </c>
      <c r="J1571" s="4" t="str">
        <f>IF('Support - Unit List'!A1571="","",'Support - Unit List'!A1571&amp;'Support - Unit List'!B1571&amp;'Support - Unit List'!C1571&amp;" - "&amp;PROPER('Support - Unit List'!D1571))</f>
        <v>5710000 - Noble County</v>
      </c>
    </row>
    <row r="1572" spans="8:10" x14ac:dyDescent="0.35">
      <c r="H1572" s="3" t="str">
        <f t="shared" si="34"/>
        <v/>
      </c>
      <c r="I1572" s="3" t="str">
        <f>IF(H1572="","",COUNTIF($H$2:H1572,H1572))</f>
        <v/>
      </c>
      <c r="J1572" s="4" t="str">
        <f>IF('Support - Unit List'!A1572="","",'Support - Unit List'!A1572&amp;'Support - Unit List'!B1572&amp;'Support - Unit List'!C1572&amp;" - "&amp;PROPER('Support - Unit List'!D1572))</f>
        <v>5720001 - Albion Township</v>
      </c>
    </row>
    <row r="1573" spans="8:10" x14ac:dyDescent="0.35">
      <c r="H1573" s="3" t="str">
        <f t="shared" si="34"/>
        <v/>
      </c>
      <c r="I1573" s="3" t="str">
        <f>IF(H1573="","",COUNTIF($H$2:H1573,H1573))</f>
        <v/>
      </c>
      <c r="J1573" s="4" t="str">
        <f>IF('Support - Unit List'!A1573="","",'Support - Unit List'!A1573&amp;'Support - Unit List'!B1573&amp;'Support - Unit List'!C1573&amp;" - "&amp;PROPER('Support - Unit List'!D1573))</f>
        <v>5720002 - Allen Township</v>
      </c>
    </row>
    <row r="1574" spans="8:10" x14ac:dyDescent="0.35">
      <c r="H1574" s="3" t="str">
        <f t="shared" si="34"/>
        <v/>
      </c>
      <c r="I1574" s="3" t="str">
        <f>IF(H1574="","",COUNTIF($H$2:H1574,H1574))</f>
        <v/>
      </c>
      <c r="J1574" s="4" t="str">
        <f>IF('Support - Unit List'!A1574="","",'Support - Unit List'!A1574&amp;'Support - Unit List'!B1574&amp;'Support - Unit List'!C1574&amp;" - "&amp;PROPER('Support - Unit List'!D1574))</f>
        <v>5720003 - Elkhart Township</v>
      </c>
    </row>
    <row r="1575" spans="8:10" x14ac:dyDescent="0.35">
      <c r="H1575" s="3" t="str">
        <f t="shared" si="34"/>
        <v/>
      </c>
      <c r="I1575" s="3" t="str">
        <f>IF(H1575="","",COUNTIF($H$2:H1575,H1575))</f>
        <v/>
      </c>
      <c r="J1575" s="4" t="str">
        <f>IF('Support - Unit List'!A1575="","",'Support - Unit List'!A1575&amp;'Support - Unit List'!B1575&amp;'Support - Unit List'!C1575&amp;" - "&amp;PROPER('Support - Unit List'!D1575))</f>
        <v>5720004 - Green Township</v>
      </c>
    </row>
    <row r="1576" spans="8:10" x14ac:dyDescent="0.35">
      <c r="H1576" s="3" t="str">
        <f t="shared" si="34"/>
        <v/>
      </c>
      <c r="I1576" s="3" t="str">
        <f>IF(H1576="","",COUNTIF($H$2:H1576,H1576))</f>
        <v/>
      </c>
      <c r="J1576" s="4" t="str">
        <f>IF('Support - Unit List'!A1576="","",'Support - Unit List'!A1576&amp;'Support - Unit List'!B1576&amp;'Support - Unit List'!C1576&amp;" - "&amp;PROPER('Support - Unit List'!D1576))</f>
        <v>5720005 - Jefferson Township</v>
      </c>
    </row>
    <row r="1577" spans="8:10" x14ac:dyDescent="0.35">
      <c r="H1577" s="3" t="str">
        <f t="shared" si="34"/>
        <v/>
      </c>
      <c r="I1577" s="3" t="str">
        <f>IF(H1577="","",COUNTIF($H$2:H1577,H1577))</f>
        <v/>
      </c>
      <c r="J1577" s="4" t="str">
        <f>IF('Support - Unit List'!A1577="","",'Support - Unit List'!A1577&amp;'Support - Unit List'!B1577&amp;'Support - Unit List'!C1577&amp;" - "&amp;PROPER('Support - Unit List'!D1577))</f>
        <v>5720006 - Noble Township</v>
      </c>
    </row>
    <row r="1578" spans="8:10" x14ac:dyDescent="0.35">
      <c r="H1578" s="3" t="str">
        <f t="shared" si="34"/>
        <v/>
      </c>
      <c r="I1578" s="3" t="str">
        <f>IF(H1578="","",COUNTIF($H$2:H1578,H1578))</f>
        <v/>
      </c>
      <c r="J1578" s="4" t="str">
        <f>IF('Support - Unit List'!A1578="","",'Support - Unit List'!A1578&amp;'Support - Unit List'!B1578&amp;'Support - Unit List'!C1578&amp;" - "&amp;PROPER('Support - Unit List'!D1578))</f>
        <v>5720007 - Orange Township</v>
      </c>
    </row>
    <row r="1579" spans="8:10" x14ac:dyDescent="0.35">
      <c r="H1579" s="3" t="str">
        <f t="shared" si="34"/>
        <v/>
      </c>
      <c r="I1579" s="3" t="str">
        <f>IF(H1579="","",COUNTIF($H$2:H1579,H1579))</f>
        <v/>
      </c>
      <c r="J1579" s="4" t="str">
        <f>IF('Support - Unit List'!A1579="","",'Support - Unit List'!A1579&amp;'Support - Unit List'!B1579&amp;'Support - Unit List'!C1579&amp;" - "&amp;PROPER('Support - Unit List'!D1579))</f>
        <v>5720008 - Perry Township</v>
      </c>
    </row>
    <row r="1580" spans="8:10" x14ac:dyDescent="0.35">
      <c r="H1580" s="3" t="str">
        <f t="shared" si="34"/>
        <v/>
      </c>
      <c r="I1580" s="3" t="str">
        <f>IF(H1580="","",COUNTIF($H$2:H1580,H1580))</f>
        <v/>
      </c>
      <c r="J1580" s="4" t="str">
        <f>IF('Support - Unit List'!A1580="","",'Support - Unit List'!A1580&amp;'Support - Unit List'!B1580&amp;'Support - Unit List'!C1580&amp;" - "&amp;PROPER('Support - Unit List'!D1580))</f>
        <v>5720009 - Sparta Township</v>
      </c>
    </row>
    <row r="1581" spans="8:10" x14ac:dyDescent="0.35">
      <c r="H1581" s="3" t="str">
        <f t="shared" si="34"/>
        <v/>
      </c>
      <c r="I1581" s="3" t="str">
        <f>IF(H1581="","",COUNTIF($H$2:H1581,H1581))</f>
        <v/>
      </c>
      <c r="J1581" s="4" t="str">
        <f>IF('Support - Unit List'!A1581="","",'Support - Unit List'!A1581&amp;'Support - Unit List'!B1581&amp;'Support - Unit List'!C1581&amp;" - "&amp;PROPER('Support - Unit List'!D1581))</f>
        <v>5720010 - Swan Township</v>
      </c>
    </row>
    <row r="1582" spans="8:10" x14ac:dyDescent="0.35">
      <c r="H1582" s="3" t="str">
        <f t="shared" si="34"/>
        <v/>
      </c>
      <c r="I1582" s="3" t="str">
        <f>IF(H1582="","",COUNTIF($H$2:H1582,H1582))</f>
        <v/>
      </c>
      <c r="J1582" s="4" t="str">
        <f>IF('Support - Unit List'!A1582="","",'Support - Unit List'!A1582&amp;'Support - Unit List'!B1582&amp;'Support - Unit List'!C1582&amp;" - "&amp;PROPER('Support - Unit List'!D1582))</f>
        <v>5720011 - Washington Township</v>
      </c>
    </row>
    <row r="1583" spans="8:10" x14ac:dyDescent="0.35">
      <c r="H1583" s="3" t="str">
        <f t="shared" si="34"/>
        <v/>
      </c>
      <c r="I1583" s="3" t="str">
        <f>IF(H1583="","",COUNTIF($H$2:H1583,H1583))</f>
        <v/>
      </c>
      <c r="J1583" s="4" t="str">
        <f>IF('Support - Unit List'!A1583="","",'Support - Unit List'!A1583&amp;'Support - Unit List'!B1583&amp;'Support - Unit List'!C1583&amp;" - "&amp;PROPER('Support - Unit List'!D1583))</f>
        <v>5720012 - Wayne Township</v>
      </c>
    </row>
    <row r="1584" spans="8:10" x14ac:dyDescent="0.35">
      <c r="H1584" s="3" t="str">
        <f t="shared" si="34"/>
        <v/>
      </c>
      <c r="I1584" s="3" t="str">
        <f>IF(H1584="","",COUNTIF($H$2:H1584,H1584))</f>
        <v/>
      </c>
      <c r="J1584" s="4" t="str">
        <f>IF('Support - Unit List'!A1584="","",'Support - Unit List'!A1584&amp;'Support - Unit List'!B1584&amp;'Support - Unit List'!C1584&amp;" - "&amp;PROPER('Support - Unit List'!D1584))</f>
        <v>5720013 - York Township</v>
      </c>
    </row>
    <row r="1585" spans="8:10" x14ac:dyDescent="0.35">
      <c r="H1585" s="3" t="str">
        <f t="shared" si="34"/>
        <v/>
      </c>
      <c r="I1585" s="3" t="str">
        <f>IF(H1585="","",COUNTIF($H$2:H1585,H1585))</f>
        <v/>
      </c>
      <c r="J1585" s="4" t="str">
        <f>IF('Support - Unit List'!A1585="","",'Support - Unit List'!A1585&amp;'Support - Unit List'!B1585&amp;'Support - Unit List'!C1585&amp;" - "&amp;PROPER('Support - Unit List'!D1585))</f>
        <v>5730418 - Kendallville Civil City</v>
      </c>
    </row>
    <row r="1586" spans="8:10" x14ac:dyDescent="0.35">
      <c r="H1586" s="3" t="str">
        <f t="shared" si="34"/>
        <v/>
      </c>
      <c r="I1586" s="3" t="str">
        <f>IF(H1586="","",COUNTIF($H$2:H1586,H1586))</f>
        <v/>
      </c>
      <c r="J1586" s="4" t="str">
        <f>IF('Support - Unit List'!A1586="","",'Support - Unit List'!A1586&amp;'Support - Unit List'!B1586&amp;'Support - Unit List'!C1586&amp;" - "&amp;PROPER('Support - Unit List'!D1586))</f>
        <v>5730452 - Ligonier Civil City</v>
      </c>
    </row>
    <row r="1587" spans="8:10" x14ac:dyDescent="0.35">
      <c r="H1587" s="3" t="str">
        <f t="shared" si="34"/>
        <v/>
      </c>
      <c r="I1587" s="3" t="str">
        <f>IF(H1587="","",COUNTIF($H$2:H1587,H1587))</f>
        <v/>
      </c>
      <c r="J1587" s="4" t="str">
        <f>IF('Support - Unit List'!A1587="","",'Support - Unit List'!A1587&amp;'Support - Unit List'!B1587&amp;'Support - Unit List'!C1587&amp;" - "&amp;PROPER('Support - Unit List'!D1587))</f>
        <v>5730807 - Albion Civil Town</v>
      </c>
    </row>
    <row r="1588" spans="8:10" x14ac:dyDescent="0.35">
      <c r="H1588" s="3" t="str">
        <f t="shared" si="34"/>
        <v/>
      </c>
      <c r="I1588" s="3" t="str">
        <f>IF(H1588="","",COUNTIF($H$2:H1588,H1588))</f>
        <v/>
      </c>
      <c r="J1588" s="4" t="str">
        <f>IF('Support - Unit List'!A1588="","",'Support - Unit List'!A1588&amp;'Support - Unit List'!B1588&amp;'Support - Unit List'!C1588&amp;" - "&amp;PROPER('Support - Unit List'!D1588))</f>
        <v>5730808 - Avilla Civil Town</v>
      </c>
    </row>
    <row r="1589" spans="8:10" x14ac:dyDescent="0.35">
      <c r="H1589" s="3" t="str">
        <f t="shared" si="34"/>
        <v/>
      </c>
      <c r="I1589" s="3" t="str">
        <f>IF(H1589="","",COUNTIF($H$2:H1589,H1589))</f>
        <v/>
      </c>
      <c r="J1589" s="4" t="str">
        <f>IF('Support - Unit List'!A1589="","",'Support - Unit List'!A1589&amp;'Support - Unit List'!B1589&amp;'Support - Unit List'!C1589&amp;" - "&amp;PROPER('Support - Unit List'!D1589))</f>
        <v>5730809 - Cromwell Civil Town</v>
      </c>
    </row>
    <row r="1590" spans="8:10" x14ac:dyDescent="0.35">
      <c r="H1590" s="3" t="str">
        <f t="shared" si="34"/>
        <v/>
      </c>
      <c r="I1590" s="3" t="str">
        <f>IF(H1590="","",COUNTIF($H$2:H1590,H1590))</f>
        <v/>
      </c>
      <c r="J1590" s="4" t="str">
        <f>IF('Support - Unit List'!A1590="","",'Support - Unit List'!A1590&amp;'Support - Unit List'!B1590&amp;'Support - Unit List'!C1590&amp;" - "&amp;PROPER('Support - Unit List'!D1590))</f>
        <v>5730810 - Rome City Civil Town</v>
      </c>
    </row>
    <row r="1591" spans="8:10" x14ac:dyDescent="0.35">
      <c r="H1591" s="3" t="str">
        <f t="shared" si="34"/>
        <v/>
      </c>
      <c r="I1591" s="3" t="str">
        <f>IF(H1591="","",COUNTIF($H$2:H1591,H1591))</f>
        <v/>
      </c>
      <c r="J1591" s="4" t="str">
        <f>IF('Support - Unit List'!A1591="","",'Support - Unit List'!A1591&amp;'Support - Unit List'!B1591&amp;'Support - Unit List'!C1591&amp;" - "&amp;PROPER('Support - Unit List'!D1591))</f>
        <v>5746055 - Central Noble Community School Corporation</v>
      </c>
    </row>
    <row r="1592" spans="8:10" x14ac:dyDescent="0.35">
      <c r="H1592" s="3" t="str">
        <f t="shared" si="34"/>
        <v/>
      </c>
      <c r="I1592" s="3" t="str">
        <f>IF(H1592="","",COUNTIF($H$2:H1592,H1592))</f>
        <v/>
      </c>
      <c r="J1592" s="4" t="str">
        <f>IF('Support - Unit List'!A1592="","",'Support - Unit List'!A1592&amp;'Support - Unit List'!B1592&amp;'Support - Unit List'!C1592&amp;" - "&amp;PROPER('Support - Unit List'!D1592))</f>
        <v>5746060 - East Noble School Corporation</v>
      </c>
    </row>
    <row r="1593" spans="8:10" x14ac:dyDescent="0.35">
      <c r="H1593" s="3" t="str">
        <f t="shared" si="34"/>
        <v/>
      </c>
      <c r="I1593" s="3" t="str">
        <f>IF(H1593="","",COUNTIF($H$2:H1593,H1593))</f>
        <v/>
      </c>
      <c r="J1593" s="4" t="str">
        <f>IF('Support - Unit List'!A1593="","",'Support - Unit List'!A1593&amp;'Support - Unit List'!B1593&amp;'Support - Unit List'!C1593&amp;" - "&amp;PROPER('Support - Unit List'!D1593))</f>
        <v>5746065 - West Noble School Corporation</v>
      </c>
    </row>
    <row r="1594" spans="8:10" x14ac:dyDescent="0.35">
      <c r="H1594" s="3" t="str">
        <f t="shared" si="34"/>
        <v/>
      </c>
      <c r="I1594" s="3" t="str">
        <f>IF(H1594="","",COUNTIF($H$2:H1594,H1594))</f>
        <v/>
      </c>
      <c r="J1594" s="4" t="str">
        <f>IF('Support - Unit List'!A1594="","",'Support - Unit List'!A1594&amp;'Support - Unit List'!B1594&amp;'Support - Unit List'!C1594&amp;" - "&amp;PROPER('Support - Unit List'!D1594))</f>
        <v>5750167 - Kendallville Public Library</v>
      </c>
    </row>
    <row r="1595" spans="8:10" x14ac:dyDescent="0.35">
      <c r="H1595" s="3" t="str">
        <f t="shared" si="34"/>
        <v/>
      </c>
      <c r="I1595" s="3" t="str">
        <f>IF(H1595="","",COUNTIF($H$2:H1595,H1595))</f>
        <v/>
      </c>
      <c r="J1595" s="4" t="str">
        <f>IF('Support - Unit List'!A1595="","",'Support - Unit List'!A1595&amp;'Support - Unit List'!B1595&amp;'Support - Unit List'!C1595&amp;" - "&amp;PROPER('Support - Unit List'!D1595))</f>
        <v>5750168 - Ligonier Public Library</v>
      </c>
    </row>
    <row r="1596" spans="8:10" x14ac:dyDescent="0.35">
      <c r="H1596" s="3" t="str">
        <f t="shared" si="34"/>
        <v/>
      </c>
      <c r="I1596" s="3" t="str">
        <f>IF(H1596="","",COUNTIF($H$2:H1596,H1596))</f>
        <v/>
      </c>
      <c r="J1596" s="4" t="str">
        <f>IF('Support - Unit List'!A1596="","",'Support - Unit List'!A1596&amp;'Support - Unit List'!B1596&amp;'Support - Unit List'!C1596&amp;" - "&amp;PROPER('Support - Unit List'!D1596))</f>
        <v>5750169 - Noble County Public Library</v>
      </c>
    </row>
    <row r="1597" spans="8:10" x14ac:dyDescent="0.35">
      <c r="H1597" s="3" t="str">
        <f t="shared" si="34"/>
        <v/>
      </c>
      <c r="I1597" s="3" t="str">
        <f>IF(H1597="","",COUNTIF($H$2:H1597,H1597))</f>
        <v/>
      </c>
      <c r="J1597" s="4" t="str">
        <f>IF('Support - Unit List'!A1597="","",'Support - Unit List'!A1597&amp;'Support - Unit List'!B1597&amp;'Support - Unit List'!C1597&amp;" - "&amp;PROPER('Support - Unit List'!D1597))</f>
        <v>5810000 - Ohio County</v>
      </c>
    </row>
    <row r="1598" spans="8:10" x14ac:dyDescent="0.35">
      <c r="H1598" s="3" t="str">
        <f t="shared" si="34"/>
        <v/>
      </c>
      <c r="I1598" s="3" t="str">
        <f>IF(H1598="","",COUNTIF($H$2:H1598,H1598))</f>
        <v/>
      </c>
      <c r="J1598" s="4" t="str">
        <f>IF('Support - Unit List'!A1598="","",'Support - Unit List'!A1598&amp;'Support - Unit List'!B1598&amp;'Support - Unit List'!C1598&amp;" - "&amp;PROPER('Support - Unit List'!D1598))</f>
        <v>5820001 - Cass Township</v>
      </c>
    </row>
    <row r="1599" spans="8:10" x14ac:dyDescent="0.35">
      <c r="H1599" s="3" t="str">
        <f t="shared" si="34"/>
        <v/>
      </c>
      <c r="I1599" s="3" t="str">
        <f>IF(H1599="","",COUNTIF($H$2:H1599,H1599))</f>
        <v/>
      </c>
      <c r="J1599" s="4" t="str">
        <f>IF('Support - Unit List'!A1599="","",'Support - Unit List'!A1599&amp;'Support - Unit List'!B1599&amp;'Support - Unit List'!C1599&amp;" - "&amp;PROPER('Support - Unit List'!D1599))</f>
        <v>5820002 - Pike Township</v>
      </c>
    </row>
    <row r="1600" spans="8:10" x14ac:dyDescent="0.35">
      <c r="H1600" s="3" t="str">
        <f t="shared" si="34"/>
        <v/>
      </c>
      <c r="I1600" s="3" t="str">
        <f>IF(H1600="","",COUNTIF($H$2:H1600,H1600))</f>
        <v/>
      </c>
      <c r="J1600" s="4" t="str">
        <f>IF('Support - Unit List'!A1600="","",'Support - Unit List'!A1600&amp;'Support - Unit List'!B1600&amp;'Support - Unit List'!C1600&amp;" - "&amp;PROPER('Support - Unit List'!D1600))</f>
        <v>5820003 - Randolph Township</v>
      </c>
    </row>
    <row r="1601" spans="8:10" x14ac:dyDescent="0.35">
      <c r="H1601" s="3" t="str">
        <f t="shared" si="34"/>
        <v/>
      </c>
      <c r="I1601" s="3" t="str">
        <f>IF(H1601="","",COUNTIF($H$2:H1601,H1601))</f>
        <v/>
      </c>
      <c r="J1601" s="4" t="str">
        <f>IF('Support - Unit List'!A1601="","",'Support - Unit List'!A1601&amp;'Support - Unit List'!B1601&amp;'Support - Unit List'!C1601&amp;" - "&amp;PROPER('Support - Unit List'!D1601))</f>
        <v>5820004 - Union Township</v>
      </c>
    </row>
    <row r="1602" spans="8:10" x14ac:dyDescent="0.35">
      <c r="H1602" s="3" t="str">
        <f t="shared" si="34"/>
        <v/>
      </c>
      <c r="I1602" s="3" t="str">
        <f>IF(H1602="","",COUNTIF($H$2:H1602,H1602))</f>
        <v/>
      </c>
      <c r="J1602" s="4" t="str">
        <f>IF('Support - Unit List'!A1602="","",'Support - Unit List'!A1602&amp;'Support - Unit List'!B1602&amp;'Support - Unit List'!C1602&amp;" - "&amp;PROPER('Support - Unit List'!D1602))</f>
        <v>5830462 - Rising Sun Civil City</v>
      </c>
    </row>
    <row r="1603" spans="8:10" x14ac:dyDescent="0.35">
      <c r="H1603" s="3" t="str">
        <f t="shared" ref="H1603:H1666" si="35">IF(LEFT(J1603,2)=$B$3,"X","")</f>
        <v/>
      </c>
      <c r="I1603" s="3" t="str">
        <f>IF(H1603="","",COUNTIF($H$2:H1603,H1603))</f>
        <v/>
      </c>
      <c r="J1603" s="4" t="str">
        <f>IF('Support - Unit List'!A1603="","",'Support - Unit List'!A1603&amp;'Support - Unit List'!B1603&amp;'Support - Unit List'!C1603&amp;" - "&amp;PROPER('Support - Unit List'!D1603))</f>
        <v>5846080 - Rising Sun-Ohio County Community School</v>
      </c>
    </row>
    <row r="1604" spans="8:10" x14ac:dyDescent="0.35">
      <c r="H1604" s="3" t="str">
        <f t="shared" si="35"/>
        <v/>
      </c>
      <c r="I1604" s="3" t="str">
        <f>IF(H1604="","",COUNTIF($H$2:H1604,H1604))</f>
        <v/>
      </c>
      <c r="J1604" s="4" t="str">
        <f>IF('Support - Unit List'!A1604="","",'Support - Unit List'!A1604&amp;'Support - Unit List'!B1604&amp;'Support - Unit List'!C1604&amp;" - "&amp;PROPER('Support - Unit List'!D1604))</f>
        <v>5850170 - Ohio County Public Library</v>
      </c>
    </row>
    <row r="1605" spans="8:10" x14ac:dyDescent="0.35">
      <c r="H1605" s="3" t="str">
        <f t="shared" si="35"/>
        <v/>
      </c>
      <c r="I1605" s="3" t="str">
        <f>IF(H1605="","",COUNTIF($H$2:H1605,H1605))</f>
        <v/>
      </c>
      <c r="J1605" s="4" t="str">
        <f>IF('Support - Unit List'!A1605="","",'Support - Unit List'!A1605&amp;'Support - Unit List'!B1605&amp;'Support - Unit List'!C1605&amp;" - "&amp;PROPER('Support - Unit List'!D1605))</f>
        <v>5910000 - Orange County</v>
      </c>
    </row>
    <row r="1606" spans="8:10" x14ac:dyDescent="0.35">
      <c r="H1606" s="3" t="str">
        <f t="shared" si="35"/>
        <v/>
      </c>
      <c r="I1606" s="3" t="str">
        <f>IF(H1606="","",COUNTIF($H$2:H1606,H1606))</f>
        <v/>
      </c>
      <c r="J1606" s="4" t="str">
        <f>IF('Support - Unit List'!A1606="","",'Support - Unit List'!A1606&amp;'Support - Unit List'!B1606&amp;'Support - Unit List'!C1606&amp;" - "&amp;PROPER('Support - Unit List'!D1606))</f>
        <v>5920001 - French Lick Township</v>
      </c>
    </row>
    <row r="1607" spans="8:10" x14ac:dyDescent="0.35">
      <c r="H1607" s="3" t="str">
        <f t="shared" si="35"/>
        <v/>
      </c>
      <c r="I1607" s="3" t="str">
        <f>IF(H1607="","",COUNTIF($H$2:H1607,H1607))</f>
        <v/>
      </c>
      <c r="J1607" s="4" t="str">
        <f>IF('Support - Unit List'!A1607="","",'Support - Unit List'!A1607&amp;'Support - Unit List'!B1607&amp;'Support - Unit List'!C1607&amp;" - "&amp;PROPER('Support - Unit List'!D1607))</f>
        <v>5920002 - Greenfield Township</v>
      </c>
    </row>
    <row r="1608" spans="8:10" x14ac:dyDescent="0.35">
      <c r="H1608" s="3" t="str">
        <f t="shared" si="35"/>
        <v/>
      </c>
      <c r="I1608" s="3" t="str">
        <f>IF(H1608="","",COUNTIF($H$2:H1608,H1608))</f>
        <v/>
      </c>
      <c r="J1608" s="4" t="str">
        <f>IF('Support - Unit List'!A1608="","",'Support - Unit List'!A1608&amp;'Support - Unit List'!B1608&amp;'Support - Unit List'!C1608&amp;" - "&amp;PROPER('Support - Unit List'!D1608))</f>
        <v>5920003 - Jackson Township</v>
      </c>
    </row>
    <row r="1609" spans="8:10" x14ac:dyDescent="0.35">
      <c r="H1609" s="3" t="str">
        <f t="shared" si="35"/>
        <v/>
      </c>
      <c r="I1609" s="3" t="str">
        <f>IF(H1609="","",COUNTIF($H$2:H1609,H1609))</f>
        <v/>
      </c>
      <c r="J1609" s="4" t="str">
        <f>IF('Support - Unit List'!A1609="","",'Support - Unit List'!A1609&amp;'Support - Unit List'!B1609&amp;'Support - Unit List'!C1609&amp;" - "&amp;PROPER('Support - Unit List'!D1609))</f>
        <v>5920004 - Northeast Township</v>
      </c>
    </row>
    <row r="1610" spans="8:10" x14ac:dyDescent="0.35">
      <c r="H1610" s="3" t="str">
        <f t="shared" si="35"/>
        <v/>
      </c>
      <c r="I1610" s="3" t="str">
        <f>IF(H1610="","",COUNTIF($H$2:H1610,H1610))</f>
        <v/>
      </c>
      <c r="J1610" s="4" t="str">
        <f>IF('Support - Unit List'!A1610="","",'Support - Unit List'!A1610&amp;'Support - Unit List'!B1610&amp;'Support - Unit List'!C1610&amp;" - "&amp;PROPER('Support - Unit List'!D1610))</f>
        <v>5920005 - Northwest Township</v>
      </c>
    </row>
    <row r="1611" spans="8:10" x14ac:dyDescent="0.35">
      <c r="H1611" s="3" t="str">
        <f t="shared" si="35"/>
        <v/>
      </c>
      <c r="I1611" s="3" t="str">
        <f>IF(H1611="","",COUNTIF($H$2:H1611,H1611))</f>
        <v/>
      </c>
      <c r="J1611" s="4" t="str">
        <f>IF('Support - Unit List'!A1611="","",'Support - Unit List'!A1611&amp;'Support - Unit List'!B1611&amp;'Support - Unit List'!C1611&amp;" - "&amp;PROPER('Support - Unit List'!D1611))</f>
        <v>5920006 - Orangeville Township</v>
      </c>
    </row>
    <row r="1612" spans="8:10" x14ac:dyDescent="0.35">
      <c r="H1612" s="3" t="str">
        <f t="shared" si="35"/>
        <v/>
      </c>
      <c r="I1612" s="3" t="str">
        <f>IF(H1612="","",COUNTIF($H$2:H1612,H1612))</f>
        <v/>
      </c>
      <c r="J1612" s="4" t="str">
        <f>IF('Support - Unit List'!A1612="","",'Support - Unit List'!A1612&amp;'Support - Unit List'!B1612&amp;'Support - Unit List'!C1612&amp;" - "&amp;PROPER('Support - Unit List'!D1612))</f>
        <v>5920007 - Orleans Township</v>
      </c>
    </row>
    <row r="1613" spans="8:10" x14ac:dyDescent="0.35">
      <c r="H1613" s="3" t="str">
        <f t="shared" si="35"/>
        <v/>
      </c>
      <c r="I1613" s="3" t="str">
        <f>IF(H1613="","",COUNTIF($H$2:H1613,H1613))</f>
        <v/>
      </c>
      <c r="J1613" s="4" t="str">
        <f>IF('Support - Unit List'!A1613="","",'Support - Unit List'!A1613&amp;'Support - Unit List'!B1613&amp;'Support - Unit List'!C1613&amp;" - "&amp;PROPER('Support - Unit List'!D1613))</f>
        <v>5920008 - Paoli Township</v>
      </c>
    </row>
    <row r="1614" spans="8:10" x14ac:dyDescent="0.35">
      <c r="H1614" s="3" t="str">
        <f t="shared" si="35"/>
        <v/>
      </c>
      <c r="I1614" s="3" t="str">
        <f>IF(H1614="","",COUNTIF($H$2:H1614,H1614))</f>
        <v/>
      </c>
      <c r="J1614" s="4" t="str">
        <f>IF('Support - Unit List'!A1614="","",'Support - Unit List'!A1614&amp;'Support - Unit List'!B1614&amp;'Support - Unit List'!C1614&amp;" - "&amp;PROPER('Support - Unit List'!D1614))</f>
        <v>5920009 - Southeast Township</v>
      </c>
    </row>
    <row r="1615" spans="8:10" x14ac:dyDescent="0.35">
      <c r="H1615" s="3" t="str">
        <f t="shared" si="35"/>
        <v/>
      </c>
      <c r="I1615" s="3" t="str">
        <f>IF(H1615="","",COUNTIF($H$2:H1615,H1615))</f>
        <v/>
      </c>
      <c r="J1615" s="4" t="str">
        <f>IF('Support - Unit List'!A1615="","",'Support - Unit List'!A1615&amp;'Support - Unit List'!B1615&amp;'Support - Unit List'!C1615&amp;" - "&amp;PROPER('Support - Unit List'!D1615))</f>
        <v>5920010 - Stamperscreek Township</v>
      </c>
    </row>
    <row r="1616" spans="8:10" x14ac:dyDescent="0.35">
      <c r="H1616" s="3" t="str">
        <f t="shared" si="35"/>
        <v/>
      </c>
      <c r="I1616" s="3" t="str">
        <f>IF(H1616="","",COUNTIF($H$2:H1616,H1616))</f>
        <v/>
      </c>
      <c r="J1616" s="4" t="str">
        <f>IF('Support - Unit List'!A1616="","",'Support - Unit List'!A1616&amp;'Support - Unit List'!B1616&amp;'Support - Unit List'!C1616&amp;" - "&amp;PROPER('Support - Unit List'!D1616))</f>
        <v>5930812 - French Lick Civil Town</v>
      </c>
    </row>
    <row r="1617" spans="8:10" x14ac:dyDescent="0.35">
      <c r="H1617" s="3" t="str">
        <f t="shared" si="35"/>
        <v/>
      </c>
      <c r="I1617" s="3" t="str">
        <f>IF(H1617="","",COUNTIF($H$2:H1617,H1617))</f>
        <v/>
      </c>
      <c r="J1617" s="4" t="str">
        <f>IF('Support - Unit List'!A1617="","",'Support - Unit List'!A1617&amp;'Support - Unit List'!B1617&amp;'Support - Unit List'!C1617&amp;" - "&amp;PROPER('Support - Unit List'!D1617))</f>
        <v>5930813 - Orleans Civil Town</v>
      </c>
    </row>
    <row r="1618" spans="8:10" x14ac:dyDescent="0.35">
      <c r="H1618" s="3" t="str">
        <f t="shared" si="35"/>
        <v/>
      </c>
      <c r="I1618" s="3" t="str">
        <f>IF(H1618="","",COUNTIF($H$2:H1618,H1618))</f>
        <v/>
      </c>
      <c r="J1618" s="4" t="str">
        <f>IF('Support - Unit List'!A1618="","",'Support - Unit List'!A1618&amp;'Support - Unit List'!B1618&amp;'Support - Unit List'!C1618&amp;" - "&amp;PROPER('Support - Unit List'!D1618))</f>
        <v>5930814 - Paoli Civil Town</v>
      </c>
    </row>
    <row r="1619" spans="8:10" x14ac:dyDescent="0.35">
      <c r="H1619" s="3" t="str">
        <f t="shared" si="35"/>
        <v/>
      </c>
      <c r="I1619" s="3" t="str">
        <f>IF(H1619="","",COUNTIF($H$2:H1619,H1619))</f>
        <v/>
      </c>
      <c r="J1619" s="4" t="str">
        <f>IF('Support - Unit List'!A1619="","",'Support - Unit List'!A1619&amp;'Support - Unit List'!B1619&amp;'Support - Unit List'!C1619&amp;" - "&amp;PROPER('Support - Unit List'!D1619))</f>
        <v>5930815 - Town Of West Baden Springs</v>
      </c>
    </row>
    <row r="1620" spans="8:10" x14ac:dyDescent="0.35">
      <c r="H1620" s="3" t="str">
        <f t="shared" si="35"/>
        <v/>
      </c>
      <c r="I1620" s="3" t="str">
        <f>IF(H1620="","",COUNTIF($H$2:H1620,H1620))</f>
        <v/>
      </c>
      <c r="J1620" s="4" t="str">
        <f>IF('Support - Unit List'!A1620="","",'Support - Unit List'!A1620&amp;'Support - Unit List'!B1620&amp;'Support - Unit List'!C1620&amp;" - "&amp;PROPER('Support - Unit List'!D1620))</f>
        <v>5946145 - Orleans Community School Corporation</v>
      </c>
    </row>
    <row r="1621" spans="8:10" x14ac:dyDescent="0.35">
      <c r="H1621" s="3" t="str">
        <f t="shared" si="35"/>
        <v/>
      </c>
      <c r="I1621" s="3" t="str">
        <f>IF(H1621="","",COUNTIF($H$2:H1621,H1621))</f>
        <v/>
      </c>
      <c r="J1621" s="4" t="str">
        <f>IF('Support - Unit List'!A1621="","",'Support - Unit List'!A1621&amp;'Support - Unit List'!B1621&amp;'Support - Unit List'!C1621&amp;" - "&amp;PROPER('Support - Unit List'!D1621))</f>
        <v>5946155 - Paoli Community School Corporation</v>
      </c>
    </row>
    <row r="1622" spans="8:10" x14ac:dyDescent="0.35">
      <c r="H1622" s="3" t="str">
        <f t="shared" si="35"/>
        <v/>
      </c>
      <c r="I1622" s="3" t="str">
        <f>IF(H1622="","",COUNTIF($H$2:H1622,H1622))</f>
        <v/>
      </c>
      <c r="J1622" s="4" t="str">
        <f>IF('Support - Unit List'!A1622="","",'Support - Unit List'!A1622&amp;'Support - Unit List'!B1622&amp;'Support - Unit List'!C1622&amp;" - "&amp;PROPER('Support - Unit List'!D1622))</f>
        <v>5946160 - Springs Valley Community Schools</v>
      </c>
    </row>
    <row r="1623" spans="8:10" x14ac:dyDescent="0.35">
      <c r="H1623" s="3" t="str">
        <f t="shared" si="35"/>
        <v/>
      </c>
      <c r="I1623" s="3" t="str">
        <f>IF(H1623="","",COUNTIF($H$2:H1623,H1623))</f>
        <v/>
      </c>
      <c r="J1623" s="4" t="str">
        <f>IF('Support - Unit List'!A1623="","",'Support - Unit List'!A1623&amp;'Support - Unit List'!B1623&amp;'Support - Unit List'!C1623&amp;" - "&amp;PROPER('Support - Unit List'!D1623))</f>
        <v>5950171 - Orleans Public Library</v>
      </c>
    </row>
    <row r="1624" spans="8:10" x14ac:dyDescent="0.35">
      <c r="H1624" s="3" t="str">
        <f t="shared" si="35"/>
        <v/>
      </c>
      <c r="I1624" s="3" t="str">
        <f>IF(H1624="","",COUNTIF($H$2:H1624,H1624))</f>
        <v/>
      </c>
      <c r="J1624" s="4" t="str">
        <f>IF('Support - Unit List'!A1624="","",'Support - Unit List'!A1624&amp;'Support - Unit List'!B1624&amp;'Support - Unit List'!C1624&amp;" - "&amp;PROPER('Support - Unit List'!D1624))</f>
        <v>5950172 - Paoli Public Library</v>
      </c>
    </row>
    <row r="1625" spans="8:10" x14ac:dyDescent="0.35">
      <c r="H1625" s="3" t="str">
        <f t="shared" si="35"/>
        <v/>
      </c>
      <c r="I1625" s="3" t="str">
        <f>IF(H1625="","",COUNTIF($H$2:H1625,H1625))</f>
        <v/>
      </c>
      <c r="J1625" s="4" t="str">
        <f>IF('Support - Unit List'!A1625="","",'Support - Unit List'!A1625&amp;'Support - Unit List'!B1625&amp;'Support - Unit List'!C1625&amp;" - "&amp;PROPER('Support - Unit List'!D1625))</f>
        <v>5950173 - French Lick-Melton Public Library</v>
      </c>
    </row>
    <row r="1626" spans="8:10" x14ac:dyDescent="0.35">
      <c r="H1626" s="3" t="str">
        <f t="shared" si="35"/>
        <v/>
      </c>
      <c r="I1626" s="3" t="str">
        <f>IF(H1626="","",COUNTIF($H$2:H1626,H1626))</f>
        <v/>
      </c>
      <c r="J1626" s="4" t="str">
        <f>IF('Support - Unit List'!A1626="","",'Support - Unit List'!A1626&amp;'Support - Unit List'!B1626&amp;'Support - Unit List'!C1626&amp;" - "&amp;PROPER('Support - Unit List'!D1626))</f>
        <v>5960992 - Orange County Fire Protection District</v>
      </c>
    </row>
    <row r="1627" spans="8:10" x14ac:dyDescent="0.35">
      <c r="H1627" s="3" t="str">
        <f t="shared" si="35"/>
        <v/>
      </c>
      <c r="I1627" s="3" t="str">
        <f>IF(H1627="","",COUNTIF($H$2:H1627,H1627))</f>
        <v/>
      </c>
      <c r="J1627" s="4" t="str">
        <f>IF('Support - Unit List'!A1627="","",'Support - Unit List'!A1627&amp;'Support - Unit List'!B1627&amp;'Support - Unit List'!C1627&amp;" - "&amp;PROPER('Support - Unit List'!D1627))</f>
        <v>5961063 - Orange County Solid Waste Management District</v>
      </c>
    </row>
    <row r="1628" spans="8:10" x14ac:dyDescent="0.35">
      <c r="H1628" s="3" t="str">
        <f t="shared" si="35"/>
        <v/>
      </c>
      <c r="I1628" s="3" t="str">
        <f>IF(H1628="","",COUNTIF($H$2:H1628,H1628))</f>
        <v/>
      </c>
      <c r="J1628" s="4" t="str">
        <f>IF('Support - Unit List'!A1628="","",'Support - Unit List'!A1628&amp;'Support - Unit List'!B1628&amp;'Support - Unit List'!C1628&amp;" - "&amp;PROPER('Support - Unit List'!D1628))</f>
        <v>6010000 - Owen County</v>
      </c>
    </row>
    <row r="1629" spans="8:10" x14ac:dyDescent="0.35">
      <c r="H1629" s="3" t="str">
        <f t="shared" si="35"/>
        <v/>
      </c>
      <c r="I1629" s="3" t="str">
        <f>IF(H1629="","",COUNTIF($H$2:H1629,H1629))</f>
        <v/>
      </c>
      <c r="J1629" s="4" t="str">
        <f>IF('Support - Unit List'!A1629="","",'Support - Unit List'!A1629&amp;'Support - Unit List'!B1629&amp;'Support - Unit List'!C1629&amp;" - "&amp;PROPER('Support - Unit List'!D1629))</f>
        <v>6020001 - Clay Township</v>
      </c>
    </row>
    <row r="1630" spans="8:10" x14ac:dyDescent="0.35">
      <c r="H1630" s="3" t="str">
        <f t="shared" si="35"/>
        <v/>
      </c>
      <c r="I1630" s="3" t="str">
        <f>IF(H1630="","",COUNTIF($H$2:H1630,H1630))</f>
        <v/>
      </c>
      <c r="J1630" s="4" t="str">
        <f>IF('Support - Unit List'!A1630="","",'Support - Unit List'!A1630&amp;'Support - Unit List'!B1630&amp;'Support - Unit List'!C1630&amp;" - "&amp;PROPER('Support - Unit List'!D1630))</f>
        <v>6020002 - Franklin Township</v>
      </c>
    </row>
    <row r="1631" spans="8:10" x14ac:dyDescent="0.35">
      <c r="H1631" s="3" t="str">
        <f t="shared" si="35"/>
        <v/>
      </c>
      <c r="I1631" s="3" t="str">
        <f>IF(H1631="","",COUNTIF($H$2:H1631,H1631))</f>
        <v/>
      </c>
      <c r="J1631" s="4" t="str">
        <f>IF('Support - Unit List'!A1631="","",'Support - Unit List'!A1631&amp;'Support - Unit List'!B1631&amp;'Support - Unit List'!C1631&amp;" - "&amp;PROPER('Support - Unit List'!D1631))</f>
        <v>6020003 - Harrison Township</v>
      </c>
    </row>
    <row r="1632" spans="8:10" x14ac:dyDescent="0.35">
      <c r="H1632" s="3" t="str">
        <f t="shared" si="35"/>
        <v/>
      </c>
      <c r="I1632" s="3" t="str">
        <f>IF(H1632="","",COUNTIF($H$2:H1632,H1632))</f>
        <v/>
      </c>
      <c r="J1632" s="4" t="str">
        <f>IF('Support - Unit List'!A1632="","",'Support - Unit List'!A1632&amp;'Support - Unit List'!B1632&amp;'Support - Unit List'!C1632&amp;" - "&amp;PROPER('Support - Unit List'!D1632))</f>
        <v>6020004 - Jackson Township</v>
      </c>
    </row>
    <row r="1633" spans="8:10" x14ac:dyDescent="0.35">
      <c r="H1633" s="3" t="str">
        <f t="shared" si="35"/>
        <v/>
      </c>
      <c r="I1633" s="3" t="str">
        <f>IF(H1633="","",COUNTIF($H$2:H1633,H1633))</f>
        <v/>
      </c>
      <c r="J1633" s="4" t="str">
        <f>IF('Support - Unit List'!A1633="","",'Support - Unit List'!A1633&amp;'Support - Unit List'!B1633&amp;'Support - Unit List'!C1633&amp;" - "&amp;PROPER('Support - Unit List'!D1633))</f>
        <v>6020005 - Jefferson Township</v>
      </c>
    </row>
    <row r="1634" spans="8:10" x14ac:dyDescent="0.35">
      <c r="H1634" s="3" t="str">
        <f t="shared" si="35"/>
        <v/>
      </c>
      <c r="I1634" s="3" t="str">
        <f>IF(H1634="","",COUNTIF($H$2:H1634,H1634))</f>
        <v/>
      </c>
      <c r="J1634" s="4" t="str">
        <f>IF('Support - Unit List'!A1634="","",'Support - Unit List'!A1634&amp;'Support - Unit List'!B1634&amp;'Support - Unit List'!C1634&amp;" - "&amp;PROPER('Support - Unit List'!D1634))</f>
        <v>6020006 - Jennings Township</v>
      </c>
    </row>
    <row r="1635" spans="8:10" x14ac:dyDescent="0.35">
      <c r="H1635" s="3" t="str">
        <f t="shared" si="35"/>
        <v/>
      </c>
      <c r="I1635" s="3" t="str">
        <f>IF(H1635="","",COUNTIF($H$2:H1635,H1635))</f>
        <v/>
      </c>
      <c r="J1635" s="4" t="str">
        <f>IF('Support - Unit List'!A1635="","",'Support - Unit List'!A1635&amp;'Support - Unit List'!B1635&amp;'Support - Unit List'!C1635&amp;" - "&amp;PROPER('Support - Unit List'!D1635))</f>
        <v>6020007 - Lafayette Township</v>
      </c>
    </row>
    <row r="1636" spans="8:10" x14ac:dyDescent="0.35">
      <c r="H1636" s="3" t="str">
        <f t="shared" si="35"/>
        <v/>
      </c>
      <c r="I1636" s="3" t="str">
        <f>IF(H1636="","",COUNTIF($H$2:H1636,H1636))</f>
        <v/>
      </c>
      <c r="J1636" s="4" t="str">
        <f>IF('Support - Unit List'!A1636="","",'Support - Unit List'!A1636&amp;'Support - Unit List'!B1636&amp;'Support - Unit List'!C1636&amp;" - "&amp;PROPER('Support - Unit List'!D1636))</f>
        <v>6020008 - Marion Township</v>
      </c>
    </row>
    <row r="1637" spans="8:10" x14ac:dyDescent="0.35">
      <c r="H1637" s="3" t="str">
        <f t="shared" si="35"/>
        <v/>
      </c>
      <c r="I1637" s="3" t="str">
        <f>IF(H1637="","",COUNTIF($H$2:H1637,H1637))</f>
        <v/>
      </c>
      <c r="J1637" s="4" t="str">
        <f>IF('Support - Unit List'!A1637="","",'Support - Unit List'!A1637&amp;'Support - Unit List'!B1637&amp;'Support - Unit List'!C1637&amp;" - "&amp;PROPER('Support - Unit List'!D1637))</f>
        <v>6020009 - Montgomery Township</v>
      </c>
    </row>
    <row r="1638" spans="8:10" x14ac:dyDescent="0.35">
      <c r="H1638" s="3" t="str">
        <f t="shared" si="35"/>
        <v/>
      </c>
      <c r="I1638" s="3" t="str">
        <f>IF(H1638="","",COUNTIF($H$2:H1638,H1638))</f>
        <v/>
      </c>
      <c r="J1638" s="4" t="str">
        <f>IF('Support - Unit List'!A1638="","",'Support - Unit List'!A1638&amp;'Support - Unit List'!B1638&amp;'Support - Unit List'!C1638&amp;" - "&amp;PROPER('Support - Unit List'!D1638))</f>
        <v>6020010 - Morgan Township</v>
      </c>
    </row>
    <row r="1639" spans="8:10" x14ac:dyDescent="0.35">
      <c r="H1639" s="3" t="str">
        <f t="shared" si="35"/>
        <v/>
      </c>
      <c r="I1639" s="3" t="str">
        <f>IF(H1639="","",COUNTIF($H$2:H1639,H1639))</f>
        <v/>
      </c>
      <c r="J1639" s="4" t="str">
        <f>IF('Support - Unit List'!A1639="","",'Support - Unit List'!A1639&amp;'Support - Unit List'!B1639&amp;'Support - Unit List'!C1639&amp;" - "&amp;PROPER('Support - Unit List'!D1639))</f>
        <v>6020011 - Taylor Township</v>
      </c>
    </row>
    <row r="1640" spans="8:10" x14ac:dyDescent="0.35">
      <c r="H1640" s="3" t="str">
        <f t="shared" si="35"/>
        <v/>
      </c>
      <c r="I1640" s="3" t="str">
        <f>IF(H1640="","",COUNTIF($H$2:H1640,H1640))</f>
        <v/>
      </c>
      <c r="J1640" s="4" t="str">
        <f>IF('Support - Unit List'!A1640="","",'Support - Unit List'!A1640&amp;'Support - Unit List'!B1640&amp;'Support - Unit List'!C1640&amp;" - "&amp;PROPER('Support - Unit List'!D1640))</f>
        <v>6020012 - Washington Township</v>
      </c>
    </row>
    <row r="1641" spans="8:10" x14ac:dyDescent="0.35">
      <c r="H1641" s="3" t="str">
        <f t="shared" si="35"/>
        <v/>
      </c>
      <c r="I1641" s="3" t="str">
        <f>IF(H1641="","",COUNTIF($H$2:H1641,H1641))</f>
        <v/>
      </c>
      <c r="J1641" s="4" t="str">
        <f>IF('Support - Unit List'!A1641="","",'Support - Unit List'!A1641&amp;'Support - Unit List'!B1641&amp;'Support - Unit List'!C1641&amp;" - "&amp;PROPER('Support - Unit List'!D1641))</f>
        <v>6020013 - Wayne Township</v>
      </c>
    </row>
    <row r="1642" spans="8:10" x14ac:dyDescent="0.35">
      <c r="H1642" s="3" t="str">
        <f t="shared" si="35"/>
        <v/>
      </c>
      <c r="I1642" s="3" t="str">
        <f>IF(H1642="","",COUNTIF($H$2:H1642,H1642))</f>
        <v/>
      </c>
      <c r="J1642" s="4" t="str">
        <f>IF('Support - Unit List'!A1642="","",'Support - Unit List'!A1642&amp;'Support - Unit List'!B1642&amp;'Support - Unit List'!C1642&amp;" - "&amp;PROPER('Support - Unit List'!D1642))</f>
        <v>6030816 - Gosport Civil Town</v>
      </c>
    </row>
    <row r="1643" spans="8:10" x14ac:dyDescent="0.35">
      <c r="H1643" s="3" t="str">
        <f t="shared" si="35"/>
        <v/>
      </c>
      <c r="I1643" s="3" t="str">
        <f>IF(H1643="","",COUNTIF($H$2:H1643,H1643))</f>
        <v/>
      </c>
      <c r="J1643" s="4" t="str">
        <f>IF('Support - Unit List'!A1643="","",'Support - Unit List'!A1643&amp;'Support - Unit List'!B1643&amp;'Support - Unit List'!C1643&amp;" - "&amp;PROPER('Support - Unit List'!D1643))</f>
        <v>6030817 - Spencer Civil Town</v>
      </c>
    </row>
    <row r="1644" spans="8:10" x14ac:dyDescent="0.35">
      <c r="H1644" s="3" t="str">
        <f t="shared" si="35"/>
        <v/>
      </c>
      <c r="I1644" s="3" t="str">
        <f>IF(H1644="","",COUNTIF($H$2:H1644,H1644))</f>
        <v/>
      </c>
      <c r="J1644" s="4" t="str">
        <f>IF('Support - Unit List'!A1644="","",'Support - Unit List'!A1644&amp;'Support - Unit List'!B1644&amp;'Support - Unit List'!C1644&amp;" - "&amp;PROPER('Support - Unit List'!D1644))</f>
        <v>6046195 - Spencer-Owen Community School Corporation</v>
      </c>
    </row>
    <row r="1645" spans="8:10" x14ac:dyDescent="0.35">
      <c r="H1645" s="3" t="str">
        <f t="shared" si="35"/>
        <v/>
      </c>
      <c r="I1645" s="3" t="str">
        <f>IF(H1645="","",COUNTIF($H$2:H1645,H1645))</f>
        <v/>
      </c>
      <c r="J1645" s="4" t="str">
        <f>IF('Support - Unit List'!A1645="","",'Support - Unit List'!A1645&amp;'Support - Unit List'!B1645&amp;'Support - Unit List'!C1645&amp;" - "&amp;PROPER('Support - Unit List'!D1645))</f>
        <v>6050264 - Spencer-Owen County Public Library</v>
      </c>
    </row>
    <row r="1646" spans="8:10" x14ac:dyDescent="0.35">
      <c r="H1646" s="3" t="str">
        <f t="shared" si="35"/>
        <v/>
      </c>
      <c r="I1646" s="3" t="str">
        <f>IF(H1646="","",COUNTIF($H$2:H1646,H1646))</f>
        <v/>
      </c>
      <c r="J1646" s="4" t="str">
        <f>IF('Support - Unit List'!A1646="","",'Support - Unit List'!A1646&amp;'Support - Unit List'!B1646&amp;'Support - Unit List'!C1646&amp;" - "&amp;PROPER('Support - Unit List'!D1646))</f>
        <v>6061186 - Poland Fire Territory (Jackson Township)</v>
      </c>
    </row>
    <row r="1647" spans="8:10" x14ac:dyDescent="0.35">
      <c r="H1647" s="3" t="str">
        <f t="shared" si="35"/>
        <v/>
      </c>
      <c r="I1647" s="3" t="str">
        <f>IF(H1647="","",COUNTIF($H$2:H1647,H1647))</f>
        <v/>
      </c>
      <c r="J1647" s="4" t="str">
        <f>IF('Support - Unit List'!A1647="","",'Support - Unit List'!A1647&amp;'Support - Unit List'!B1647&amp;'Support - Unit List'!C1647&amp;" - "&amp;PROPER('Support - Unit List'!D1647))</f>
        <v>6110000 - Parke County</v>
      </c>
    </row>
    <row r="1648" spans="8:10" x14ac:dyDescent="0.35">
      <c r="H1648" s="3" t="str">
        <f t="shared" si="35"/>
        <v/>
      </c>
      <c r="I1648" s="3" t="str">
        <f>IF(H1648="","",COUNTIF($H$2:H1648,H1648))</f>
        <v/>
      </c>
      <c r="J1648" s="4" t="str">
        <f>IF('Support - Unit List'!A1648="","",'Support - Unit List'!A1648&amp;'Support - Unit List'!B1648&amp;'Support - Unit List'!C1648&amp;" - "&amp;PROPER('Support - Unit List'!D1648))</f>
        <v>6120001 - Adams Township</v>
      </c>
    </row>
    <row r="1649" spans="8:10" x14ac:dyDescent="0.35">
      <c r="H1649" s="3" t="str">
        <f t="shared" si="35"/>
        <v/>
      </c>
      <c r="I1649" s="3" t="str">
        <f>IF(H1649="","",COUNTIF($H$2:H1649,H1649))</f>
        <v/>
      </c>
      <c r="J1649" s="4" t="str">
        <f>IF('Support - Unit List'!A1649="","",'Support - Unit List'!A1649&amp;'Support - Unit List'!B1649&amp;'Support - Unit List'!C1649&amp;" - "&amp;PROPER('Support - Unit List'!D1649))</f>
        <v>6120002 - Florida Township</v>
      </c>
    </row>
    <row r="1650" spans="8:10" x14ac:dyDescent="0.35">
      <c r="H1650" s="3" t="str">
        <f t="shared" si="35"/>
        <v/>
      </c>
      <c r="I1650" s="3" t="str">
        <f>IF(H1650="","",COUNTIF($H$2:H1650,H1650))</f>
        <v/>
      </c>
      <c r="J1650" s="4" t="str">
        <f>IF('Support - Unit List'!A1650="","",'Support - Unit List'!A1650&amp;'Support - Unit List'!B1650&amp;'Support - Unit List'!C1650&amp;" - "&amp;PROPER('Support - Unit List'!D1650))</f>
        <v>6120003 - Greene Township</v>
      </c>
    </row>
    <row r="1651" spans="8:10" x14ac:dyDescent="0.35">
      <c r="H1651" s="3" t="str">
        <f t="shared" si="35"/>
        <v/>
      </c>
      <c r="I1651" s="3" t="str">
        <f>IF(H1651="","",COUNTIF($H$2:H1651,H1651))</f>
        <v/>
      </c>
      <c r="J1651" s="4" t="str">
        <f>IF('Support - Unit List'!A1651="","",'Support - Unit List'!A1651&amp;'Support - Unit List'!B1651&amp;'Support - Unit List'!C1651&amp;" - "&amp;PROPER('Support - Unit List'!D1651))</f>
        <v>6120004 - Howard Township</v>
      </c>
    </row>
    <row r="1652" spans="8:10" x14ac:dyDescent="0.35">
      <c r="H1652" s="3" t="str">
        <f t="shared" si="35"/>
        <v/>
      </c>
      <c r="I1652" s="3" t="str">
        <f>IF(H1652="","",COUNTIF($H$2:H1652,H1652))</f>
        <v/>
      </c>
      <c r="J1652" s="4" t="str">
        <f>IF('Support - Unit List'!A1652="","",'Support - Unit List'!A1652&amp;'Support - Unit List'!B1652&amp;'Support - Unit List'!C1652&amp;" - "&amp;PROPER('Support - Unit List'!D1652))</f>
        <v>6120005 - Jackson Township</v>
      </c>
    </row>
    <row r="1653" spans="8:10" x14ac:dyDescent="0.35">
      <c r="H1653" s="3" t="str">
        <f t="shared" si="35"/>
        <v/>
      </c>
      <c r="I1653" s="3" t="str">
        <f>IF(H1653="","",COUNTIF($H$2:H1653,H1653))</f>
        <v/>
      </c>
      <c r="J1653" s="4" t="str">
        <f>IF('Support - Unit List'!A1653="","",'Support - Unit List'!A1653&amp;'Support - Unit List'!B1653&amp;'Support - Unit List'!C1653&amp;" - "&amp;PROPER('Support - Unit List'!D1653))</f>
        <v>6120006 - Liberty Township</v>
      </c>
    </row>
    <row r="1654" spans="8:10" x14ac:dyDescent="0.35">
      <c r="H1654" s="3" t="str">
        <f t="shared" si="35"/>
        <v/>
      </c>
      <c r="I1654" s="3" t="str">
        <f>IF(H1654="","",COUNTIF($H$2:H1654,H1654))</f>
        <v/>
      </c>
      <c r="J1654" s="4" t="str">
        <f>IF('Support - Unit List'!A1654="","",'Support - Unit List'!A1654&amp;'Support - Unit List'!B1654&amp;'Support - Unit List'!C1654&amp;" - "&amp;PROPER('Support - Unit List'!D1654))</f>
        <v>6120007 - Penn Township</v>
      </c>
    </row>
    <row r="1655" spans="8:10" x14ac:dyDescent="0.35">
      <c r="H1655" s="3" t="str">
        <f t="shared" si="35"/>
        <v/>
      </c>
      <c r="I1655" s="3" t="str">
        <f>IF(H1655="","",COUNTIF($H$2:H1655,H1655))</f>
        <v/>
      </c>
      <c r="J1655" s="4" t="str">
        <f>IF('Support - Unit List'!A1655="","",'Support - Unit List'!A1655&amp;'Support - Unit List'!B1655&amp;'Support - Unit List'!C1655&amp;" - "&amp;PROPER('Support - Unit List'!D1655))</f>
        <v>6120008 - Raccoon Township</v>
      </c>
    </row>
    <row r="1656" spans="8:10" x14ac:dyDescent="0.35">
      <c r="H1656" s="3" t="str">
        <f t="shared" si="35"/>
        <v/>
      </c>
      <c r="I1656" s="3" t="str">
        <f>IF(H1656="","",COUNTIF($H$2:H1656,H1656))</f>
        <v/>
      </c>
      <c r="J1656" s="4" t="str">
        <f>IF('Support - Unit List'!A1656="","",'Support - Unit List'!A1656&amp;'Support - Unit List'!B1656&amp;'Support - Unit List'!C1656&amp;" - "&amp;PROPER('Support - Unit List'!D1656))</f>
        <v>6120009 - Reserve Township</v>
      </c>
    </row>
    <row r="1657" spans="8:10" x14ac:dyDescent="0.35">
      <c r="H1657" s="3" t="str">
        <f t="shared" si="35"/>
        <v/>
      </c>
      <c r="I1657" s="3" t="str">
        <f>IF(H1657="","",COUNTIF($H$2:H1657,H1657))</f>
        <v/>
      </c>
      <c r="J1657" s="4" t="str">
        <f>IF('Support - Unit List'!A1657="","",'Support - Unit List'!A1657&amp;'Support - Unit List'!B1657&amp;'Support - Unit List'!C1657&amp;" - "&amp;PROPER('Support - Unit List'!D1657))</f>
        <v>6120010 - Sugar Creek Township</v>
      </c>
    </row>
    <row r="1658" spans="8:10" x14ac:dyDescent="0.35">
      <c r="H1658" s="3" t="str">
        <f t="shared" si="35"/>
        <v/>
      </c>
      <c r="I1658" s="3" t="str">
        <f>IF(H1658="","",COUNTIF($H$2:H1658,H1658))</f>
        <v/>
      </c>
      <c r="J1658" s="4" t="str">
        <f>IF('Support - Unit List'!A1658="","",'Support - Unit List'!A1658&amp;'Support - Unit List'!B1658&amp;'Support - Unit List'!C1658&amp;" - "&amp;PROPER('Support - Unit List'!D1658))</f>
        <v>6120011 - Union Township</v>
      </c>
    </row>
    <row r="1659" spans="8:10" x14ac:dyDescent="0.35">
      <c r="H1659" s="3" t="str">
        <f t="shared" si="35"/>
        <v/>
      </c>
      <c r="I1659" s="3" t="str">
        <f>IF(H1659="","",COUNTIF($H$2:H1659,H1659))</f>
        <v/>
      </c>
      <c r="J1659" s="4" t="str">
        <f>IF('Support - Unit List'!A1659="","",'Support - Unit List'!A1659&amp;'Support - Unit List'!B1659&amp;'Support - Unit List'!C1659&amp;" - "&amp;PROPER('Support - Unit List'!D1659))</f>
        <v>6120012 - Wabash Township</v>
      </c>
    </row>
    <row r="1660" spans="8:10" x14ac:dyDescent="0.35">
      <c r="H1660" s="3" t="str">
        <f t="shared" si="35"/>
        <v/>
      </c>
      <c r="I1660" s="3" t="str">
        <f>IF(H1660="","",COUNTIF($H$2:H1660,H1660))</f>
        <v/>
      </c>
      <c r="J1660" s="4" t="str">
        <f>IF('Support - Unit List'!A1660="","",'Support - Unit List'!A1660&amp;'Support - Unit List'!B1660&amp;'Support - Unit List'!C1660&amp;" - "&amp;PROPER('Support - Unit List'!D1660))</f>
        <v>6120013 - Washington Township</v>
      </c>
    </row>
    <row r="1661" spans="8:10" x14ac:dyDescent="0.35">
      <c r="H1661" s="3" t="str">
        <f t="shared" si="35"/>
        <v/>
      </c>
      <c r="I1661" s="3" t="str">
        <f>IF(H1661="","",COUNTIF($H$2:H1661,H1661))</f>
        <v/>
      </c>
      <c r="J1661" s="4" t="str">
        <f>IF('Support - Unit List'!A1661="","",'Support - Unit List'!A1661&amp;'Support - Unit List'!B1661&amp;'Support - Unit List'!C1661&amp;" - "&amp;PROPER('Support - Unit List'!D1661))</f>
        <v>6130818 - Bloomingdale Civil Town</v>
      </c>
    </row>
    <row r="1662" spans="8:10" x14ac:dyDescent="0.35">
      <c r="H1662" s="3" t="str">
        <f t="shared" si="35"/>
        <v/>
      </c>
      <c r="I1662" s="3" t="str">
        <f>IF(H1662="","",COUNTIF($H$2:H1662,H1662))</f>
        <v/>
      </c>
      <c r="J1662" s="4" t="str">
        <f>IF('Support - Unit List'!A1662="","",'Support - Unit List'!A1662&amp;'Support - Unit List'!B1662&amp;'Support - Unit List'!C1662&amp;" - "&amp;PROPER('Support - Unit List'!D1662))</f>
        <v>6130820 - Marshall Civil Town</v>
      </c>
    </row>
    <row r="1663" spans="8:10" x14ac:dyDescent="0.35">
      <c r="H1663" s="3" t="str">
        <f t="shared" si="35"/>
        <v/>
      </c>
      <c r="I1663" s="3" t="str">
        <f>IF(H1663="","",COUNTIF($H$2:H1663,H1663))</f>
        <v/>
      </c>
      <c r="J1663" s="4" t="str">
        <f>IF('Support - Unit List'!A1663="","",'Support - Unit List'!A1663&amp;'Support - Unit List'!B1663&amp;'Support - Unit List'!C1663&amp;" - "&amp;PROPER('Support - Unit List'!D1663))</f>
        <v>6130821 - Montezuma Civil Town</v>
      </c>
    </row>
    <row r="1664" spans="8:10" x14ac:dyDescent="0.35">
      <c r="H1664" s="3" t="str">
        <f t="shared" si="35"/>
        <v/>
      </c>
      <c r="I1664" s="3" t="str">
        <f>IF(H1664="","",COUNTIF($H$2:H1664,H1664))</f>
        <v/>
      </c>
      <c r="J1664" s="4" t="str">
        <f>IF('Support - Unit List'!A1664="","",'Support - Unit List'!A1664&amp;'Support - Unit List'!B1664&amp;'Support - Unit List'!C1664&amp;" - "&amp;PROPER('Support - Unit List'!D1664))</f>
        <v>6130822 - Rockville Civil Town</v>
      </c>
    </row>
    <row r="1665" spans="8:10" x14ac:dyDescent="0.35">
      <c r="H1665" s="3" t="str">
        <f t="shared" si="35"/>
        <v/>
      </c>
      <c r="I1665" s="3" t="str">
        <f>IF(H1665="","",COUNTIF($H$2:H1665,H1665))</f>
        <v/>
      </c>
      <c r="J1665" s="4" t="str">
        <f>IF('Support - Unit List'!A1665="","",'Support - Unit List'!A1665&amp;'Support - Unit List'!B1665&amp;'Support - Unit List'!C1665&amp;" - "&amp;PROPER('Support - Unit List'!D1665))</f>
        <v>6130823 - Rosedale Civil Town</v>
      </c>
    </row>
    <row r="1666" spans="8:10" x14ac:dyDescent="0.35">
      <c r="H1666" s="3" t="str">
        <f t="shared" si="35"/>
        <v/>
      </c>
      <c r="I1666" s="3" t="str">
        <f>IF(H1666="","",COUNTIF($H$2:H1666,H1666))</f>
        <v/>
      </c>
      <c r="J1666" s="4" t="str">
        <f>IF('Support - Unit List'!A1666="","",'Support - Unit List'!A1666&amp;'Support - Unit List'!B1666&amp;'Support - Unit List'!C1666&amp;" - "&amp;PROPER('Support - Unit List'!D1666))</f>
        <v>6130954 - Mecca Civil Town</v>
      </c>
    </row>
    <row r="1667" spans="8:10" x14ac:dyDescent="0.35">
      <c r="H1667" s="3" t="str">
        <f t="shared" ref="H1667:H1730" si="36">IF(LEFT(J1667,2)=$B$3,"X","")</f>
        <v/>
      </c>
      <c r="I1667" s="3" t="str">
        <f>IF(H1667="","",COUNTIF($H$2:H1667,H1667))</f>
        <v/>
      </c>
      <c r="J1667" s="4" t="str">
        <f>IF('Support - Unit List'!A1667="","",'Support - Unit List'!A1667&amp;'Support - Unit List'!B1667&amp;'Support - Unit List'!C1667&amp;" - "&amp;PROPER('Support - Unit List'!D1667))</f>
        <v>6146260 - Southwest Parke Community School Corporation</v>
      </c>
    </row>
    <row r="1668" spans="8:10" x14ac:dyDescent="0.35">
      <c r="H1668" s="3" t="str">
        <f t="shared" si="36"/>
        <v/>
      </c>
      <c r="I1668" s="3" t="str">
        <f>IF(H1668="","",COUNTIF($H$2:H1668,H1668))</f>
        <v/>
      </c>
      <c r="J1668" s="4" t="str">
        <f>IF('Support - Unit List'!A1668="","",'Support - Unit List'!A1668&amp;'Support - Unit List'!B1668&amp;'Support - Unit List'!C1668&amp;" - "&amp;PROPER('Support - Unit List'!D1668))</f>
        <v>6146375 - North Central Parke Comm School Corp</v>
      </c>
    </row>
    <row r="1669" spans="8:10" x14ac:dyDescent="0.35">
      <c r="H1669" s="3" t="str">
        <f t="shared" si="36"/>
        <v/>
      </c>
      <c r="I1669" s="3" t="str">
        <f>IF(H1669="","",COUNTIF($H$2:H1669,H1669))</f>
        <v/>
      </c>
      <c r="J1669" s="4" t="str">
        <f>IF('Support - Unit List'!A1669="","",'Support - Unit List'!A1669&amp;'Support - Unit List'!B1669&amp;'Support - Unit List'!C1669&amp;" - "&amp;PROPER('Support - Unit List'!D1669))</f>
        <v>6150176 - Montezuma Public Library</v>
      </c>
    </row>
    <row r="1670" spans="8:10" x14ac:dyDescent="0.35">
      <c r="H1670" s="3" t="str">
        <f t="shared" si="36"/>
        <v/>
      </c>
      <c r="I1670" s="3" t="str">
        <f>IF(H1670="","",COUNTIF($H$2:H1670,H1670))</f>
        <v/>
      </c>
      <c r="J1670" s="4" t="str">
        <f>IF('Support - Unit List'!A1670="","",'Support - Unit List'!A1670&amp;'Support - Unit List'!B1670&amp;'Support - Unit List'!C1670&amp;" - "&amp;PROPER('Support - Unit List'!D1670))</f>
        <v>6150292 - Parke County Public Library</v>
      </c>
    </row>
    <row r="1671" spans="8:10" x14ac:dyDescent="0.35">
      <c r="H1671" s="3" t="str">
        <f t="shared" si="36"/>
        <v/>
      </c>
      <c r="I1671" s="3" t="str">
        <f>IF(H1671="","",COUNTIF($H$2:H1671,H1671))</f>
        <v/>
      </c>
      <c r="J1671" s="4" t="str">
        <f>IF('Support - Unit List'!A1671="","",'Support - Unit List'!A1671&amp;'Support - Unit List'!B1671&amp;'Support - Unit List'!C1671&amp;" - "&amp;PROPER('Support - Unit List'!D1671))</f>
        <v>6210000 - Perry County</v>
      </c>
    </row>
    <row r="1672" spans="8:10" x14ac:dyDescent="0.35">
      <c r="H1672" s="3" t="str">
        <f t="shared" si="36"/>
        <v/>
      </c>
      <c r="I1672" s="3" t="str">
        <f>IF(H1672="","",COUNTIF($H$2:H1672,H1672))</f>
        <v/>
      </c>
      <c r="J1672" s="4" t="str">
        <f>IF('Support - Unit List'!A1672="","",'Support - Unit List'!A1672&amp;'Support - Unit List'!B1672&amp;'Support - Unit List'!C1672&amp;" - "&amp;PROPER('Support - Unit List'!D1672))</f>
        <v>6220001 - Anderson Township</v>
      </c>
    </row>
    <row r="1673" spans="8:10" x14ac:dyDescent="0.35">
      <c r="H1673" s="3" t="str">
        <f t="shared" si="36"/>
        <v/>
      </c>
      <c r="I1673" s="3" t="str">
        <f>IF(H1673="","",COUNTIF($H$2:H1673,H1673))</f>
        <v/>
      </c>
      <c r="J1673" s="4" t="str">
        <f>IF('Support - Unit List'!A1673="","",'Support - Unit List'!A1673&amp;'Support - Unit List'!B1673&amp;'Support - Unit List'!C1673&amp;" - "&amp;PROPER('Support - Unit List'!D1673))</f>
        <v>6220002 - Clark Township</v>
      </c>
    </row>
    <row r="1674" spans="8:10" x14ac:dyDescent="0.35">
      <c r="H1674" s="3" t="str">
        <f t="shared" si="36"/>
        <v/>
      </c>
      <c r="I1674" s="3" t="str">
        <f>IF(H1674="","",COUNTIF($H$2:H1674,H1674))</f>
        <v/>
      </c>
      <c r="J1674" s="4" t="str">
        <f>IF('Support - Unit List'!A1674="","",'Support - Unit List'!A1674&amp;'Support - Unit List'!B1674&amp;'Support - Unit List'!C1674&amp;" - "&amp;PROPER('Support - Unit List'!D1674))</f>
        <v>6220003 - Leopold Township</v>
      </c>
    </row>
    <row r="1675" spans="8:10" x14ac:dyDescent="0.35">
      <c r="H1675" s="3" t="str">
        <f t="shared" si="36"/>
        <v/>
      </c>
      <c r="I1675" s="3" t="str">
        <f>IF(H1675="","",COUNTIF($H$2:H1675,H1675))</f>
        <v/>
      </c>
      <c r="J1675" s="4" t="str">
        <f>IF('Support - Unit List'!A1675="","",'Support - Unit List'!A1675&amp;'Support - Unit List'!B1675&amp;'Support - Unit List'!C1675&amp;" - "&amp;PROPER('Support - Unit List'!D1675))</f>
        <v>6220004 - Oil Township</v>
      </c>
    </row>
    <row r="1676" spans="8:10" x14ac:dyDescent="0.35">
      <c r="H1676" s="3" t="str">
        <f t="shared" si="36"/>
        <v/>
      </c>
      <c r="I1676" s="3" t="str">
        <f>IF(H1676="","",COUNTIF($H$2:H1676,H1676))</f>
        <v/>
      </c>
      <c r="J1676" s="4" t="str">
        <f>IF('Support - Unit List'!A1676="","",'Support - Unit List'!A1676&amp;'Support - Unit List'!B1676&amp;'Support - Unit List'!C1676&amp;" - "&amp;PROPER('Support - Unit List'!D1676))</f>
        <v>6220005 - Tobin Township</v>
      </c>
    </row>
    <row r="1677" spans="8:10" x14ac:dyDescent="0.35">
      <c r="H1677" s="3" t="str">
        <f t="shared" si="36"/>
        <v/>
      </c>
      <c r="I1677" s="3" t="str">
        <f>IF(H1677="","",COUNTIF($H$2:H1677,H1677))</f>
        <v/>
      </c>
      <c r="J1677" s="4" t="str">
        <f>IF('Support - Unit List'!A1677="","",'Support - Unit List'!A1677&amp;'Support - Unit List'!B1677&amp;'Support - Unit List'!C1677&amp;" - "&amp;PROPER('Support - Unit List'!D1677))</f>
        <v>6220006 - Troy Township</v>
      </c>
    </row>
    <row r="1678" spans="8:10" x14ac:dyDescent="0.35">
      <c r="H1678" s="3" t="str">
        <f t="shared" si="36"/>
        <v/>
      </c>
      <c r="I1678" s="3" t="str">
        <f>IF(H1678="","",COUNTIF($H$2:H1678,H1678))</f>
        <v/>
      </c>
      <c r="J1678" s="4" t="str">
        <f>IF('Support - Unit List'!A1678="","",'Support - Unit List'!A1678&amp;'Support - Unit List'!B1678&amp;'Support - Unit List'!C1678&amp;" - "&amp;PROPER('Support - Unit List'!D1678))</f>
        <v>6220007 - Union Township</v>
      </c>
    </row>
    <row r="1679" spans="8:10" x14ac:dyDescent="0.35">
      <c r="H1679" s="3" t="str">
        <f t="shared" si="36"/>
        <v/>
      </c>
      <c r="I1679" s="3" t="str">
        <f>IF(H1679="","",COUNTIF($H$2:H1679,H1679))</f>
        <v/>
      </c>
      <c r="J1679" s="4" t="str">
        <f>IF('Support - Unit List'!A1679="","",'Support - Unit List'!A1679&amp;'Support - Unit List'!B1679&amp;'Support - Unit List'!C1679&amp;" - "&amp;PROPER('Support - Unit List'!D1679))</f>
        <v>6230411 - Tell City Civil City</v>
      </c>
    </row>
    <row r="1680" spans="8:10" x14ac:dyDescent="0.35">
      <c r="H1680" s="3" t="str">
        <f t="shared" si="36"/>
        <v/>
      </c>
      <c r="I1680" s="3" t="str">
        <f>IF(H1680="","",COUNTIF($H$2:H1680,H1680))</f>
        <v/>
      </c>
      <c r="J1680" s="4" t="str">
        <f>IF('Support - Unit List'!A1680="","",'Support - Unit List'!A1680&amp;'Support - Unit List'!B1680&amp;'Support - Unit List'!C1680&amp;" - "&amp;PROPER('Support - Unit List'!D1680))</f>
        <v>6230463 - Cannelton Civil City</v>
      </c>
    </row>
    <row r="1681" spans="8:10" x14ac:dyDescent="0.35">
      <c r="H1681" s="3" t="str">
        <f t="shared" si="36"/>
        <v/>
      </c>
      <c r="I1681" s="3" t="str">
        <f>IF(H1681="","",COUNTIF($H$2:H1681,H1681))</f>
        <v/>
      </c>
      <c r="J1681" s="4" t="str">
        <f>IF('Support - Unit List'!A1681="","",'Support - Unit List'!A1681&amp;'Support - Unit List'!B1681&amp;'Support - Unit List'!C1681&amp;" - "&amp;PROPER('Support - Unit List'!D1681))</f>
        <v>6230824 - Troy Civil Town</v>
      </c>
    </row>
    <row r="1682" spans="8:10" x14ac:dyDescent="0.35">
      <c r="H1682" s="3" t="str">
        <f t="shared" si="36"/>
        <v/>
      </c>
      <c r="I1682" s="3" t="str">
        <f>IF(H1682="","",COUNTIF($H$2:H1682,H1682))</f>
        <v/>
      </c>
      <c r="J1682" s="4" t="str">
        <f>IF('Support - Unit List'!A1682="","",'Support - Unit List'!A1682&amp;'Support - Unit List'!B1682&amp;'Support - Unit List'!C1682&amp;" - "&amp;PROPER('Support - Unit List'!D1682))</f>
        <v>6246325 - Perry Central Community School Corporation</v>
      </c>
    </row>
    <row r="1683" spans="8:10" x14ac:dyDescent="0.35">
      <c r="H1683" s="3" t="str">
        <f t="shared" si="36"/>
        <v/>
      </c>
      <c r="I1683" s="3" t="str">
        <f>IF(H1683="","",COUNTIF($H$2:H1683,H1683))</f>
        <v/>
      </c>
      <c r="J1683" s="4" t="str">
        <f>IF('Support - Unit List'!A1683="","",'Support - Unit List'!A1683&amp;'Support - Unit List'!B1683&amp;'Support - Unit List'!C1683&amp;" - "&amp;PROPER('Support - Unit List'!D1683))</f>
        <v>6246340 - Cannelton City School Corporation</v>
      </c>
    </row>
    <row r="1684" spans="8:10" x14ac:dyDescent="0.35">
      <c r="H1684" s="3" t="str">
        <f t="shared" si="36"/>
        <v/>
      </c>
      <c r="I1684" s="3" t="str">
        <f>IF(H1684="","",COUNTIF($H$2:H1684,H1684))</f>
        <v/>
      </c>
      <c r="J1684" s="4" t="str">
        <f>IF('Support - Unit List'!A1684="","",'Support - Unit List'!A1684&amp;'Support - Unit List'!B1684&amp;'Support - Unit List'!C1684&amp;" - "&amp;PROPER('Support - Unit List'!D1684))</f>
        <v>6246350 - Tell City-Troy Township School Corporation</v>
      </c>
    </row>
    <row r="1685" spans="8:10" x14ac:dyDescent="0.35">
      <c r="H1685" s="3" t="str">
        <f t="shared" si="36"/>
        <v/>
      </c>
      <c r="I1685" s="3" t="str">
        <f>IF(H1685="","",COUNTIF($H$2:H1685,H1685))</f>
        <v/>
      </c>
      <c r="J1685" s="4" t="str">
        <f>IF('Support - Unit List'!A1685="","",'Support - Unit List'!A1685&amp;'Support - Unit List'!B1685&amp;'Support - Unit List'!C1685&amp;" - "&amp;PROPER('Support - Unit List'!D1685))</f>
        <v>6250324 - Perry County Public Library</v>
      </c>
    </row>
    <row r="1686" spans="8:10" x14ac:dyDescent="0.35">
      <c r="H1686" s="3" t="str">
        <f t="shared" si="36"/>
        <v/>
      </c>
      <c r="I1686" s="3" t="str">
        <f>IF(H1686="","",COUNTIF($H$2:H1686,H1686))</f>
        <v/>
      </c>
      <c r="J1686" s="4" t="str">
        <f>IF('Support - Unit List'!A1686="","",'Support - Unit List'!A1686&amp;'Support - Unit List'!B1686&amp;'Support - Unit List'!C1686&amp;" - "&amp;PROPER('Support - Unit List'!D1686))</f>
        <v>6260993 - Perry County Airport Authority</v>
      </c>
    </row>
    <row r="1687" spans="8:10" x14ac:dyDescent="0.35">
      <c r="H1687" s="3" t="str">
        <f t="shared" si="36"/>
        <v/>
      </c>
      <c r="I1687" s="3" t="str">
        <f>IF(H1687="","",COUNTIF($H$2:H1687,H1687))</f>
        <v/>
      </c>
      <c r="J1687" s="4" t="str">
        <f>IF('Support - Unit List'!A1687="","",'Support - Unit List'!A1687&amp;'Support - Unit List'!B1687&amp;'Support - Unit List'!C1687&amp;" - "&amp;PROPER('Support - Unit List'!D1687))</f>
        <v>6261064 - Perry County Solid Waste Management District</v>
      </c>
    </row>
    <row r="1688" spans="8:10" x14ac:dyDescent="0.35">
      <c r="H1688" s="3" t="str">
        <f t="shared" si="36"/>
        <v/>
      </c>
      <c r="I1688" s="3" t="str">
        <f>IF(H1688="","",COUNTIF($H$2:H1688,H1688))</f>
        <v/>
      </c>
      <c r="J1688" s="4" t="str">
        <f>IF('Support - Unit List'!A1688="","",'Support - Unit List'!A1688&amp;'Support - Unit List'!B1688&amp;'Support - Unit List'!C1688&amp;" - "&amp;PROPER('Support - Unit List'!D1688))</f>
        <v>6310000 - Pike County</v>
      </c>
    </row>
    <row r="1689" spans="8:10" x14ac:dyDescent="0.35">
      <c r="H1689" s="3" t="str">
        <f t="shared" si="36"/>
        <v/>
      </c>
      <c r="I1689" s="3" t="str">
        <f>IF(H1689="","",COUNTIF($H$2:H1689,H1689))</f>
        <v/>
      </c>
      <c r="J1689" s="4" t="str">
        <f>IF('Support - Unit List'!A1689="","",'Support - Unit List'!A1689&amp;'Support - Unit List'!B1689&amp;'Support - Unit List'!C1689&amp;" - "&amp;PROPER('Support - Unit List'!D1689))</f>
        <v>6320001 - Clay Township</v>
      </c>
    </row>
    <row r="1690" spans="8:10" x14ac:dyDescent="0.35">
      <c r="H1690" s="3" t="str">
        <f t="shared" si="36"/>
        <v/>
      </c>
      <c r="I1690" s="3" t="str">
        <f>IF(H1690="","",COUNTIF($H$2:H1690,H1690))</f>
        <v/>
      </c>
      <c r="J1690" s="4" t="str">
        <f>IF('Support - Unit List'!A1690="","",'Support - Unit List'!A1690&amp;'Support - Unit List'!B1690&amp;'Support - Unit List'!C1690&amp;" - "&amp;PROPER('Support - Unit List'!D1690))</f>
        <v>6320002 - Jefferson Township</v>
      </c>
    </row>
    <row r="1691" spans="8:10" x14ac:dyDescent="0.35">
      <c r="H1691" s="3" t="str">
        <f t="shared" si="36"/>
        <v/>
      </c>
      <c r="I1691" s="3" t="str">
        <f>IF(H1691="","",COUNTIF($H$2:H1691,H1691))</f>
        <v/>
      </c>
      <c r="J1691" s="4" t="str">
        <f>IF('Support - Unit List'!A1691="","",'Support - Unit List'!A1691&amp;'Support - Unit List'!B1691&amp;'Support - Unit List'!C1691&amp;" - "&amp;PROPER('Support - Unit List'!D1691))</f>
        <v>6320003 - Lockhart Township</v>
      </c>
    </row>
    <row r="1692" spans="8:10" x14ac:dyDescent="0.35">
      <c r="H1692" s="3" t="str">
        <f t="shared" si="36"/>
        <v/>
      </c>
      <c r="I1692" s="3" t="str">
        <f>IF(H1692="","",COUNTIF($H$2:H1692,H1692))</f>
        <v/>
      </c>
      <c r="J1692" s="4" t="str">
        <f>IF('Support - Unit List'!A1692="","",'Support - Unit List'!A1692&amp;'Support - Unit List'!B1692&amp;'Support - Unit List'!C1692&amp;" - "&amp;PROPER('Support - Unit List'!D1692))</f>
        <v>6320004 - Logan Township</v>
      </c>
    </row>
    <row r="1693" spans="8:10" x14ac:dyDescent="0.35">
      <c r="H1693" s="3" t="str">
        <f t="shared" si="36"/>
        <v/>
      </c>
      <c r="I1693" s="3" t="str">
        <f>IF(H1693="","",COUNTIF($H$2:H1693,H1693))</f>
        <v/>
      </c>
      <c r="J1693" s="4" t="str">
        <f>IF('Support - Unit List'!A1693="","",'Support - Unit List'!A1693&amp;'Support - Unit List'!B1693&amp;'Support - Unit List'!C1693&amp;" - "&amp;PROPER('Support - Unit List'!D1693))</f>
        <v>6320005 - Madison Township</v>
      </c>
    </row>
    <row r="1694" spans="8:10" x14ac:dyDescent="0.35">
      <c r="H1694" s="3" t="str">
        <f t="shared" si="36"/>
        <v/>
      </c>
      <c r="I1694" s="3" t="str">
        <f>IF(H1694="","",COUNTIF($H$2:H1694,H1694))</f>
        <v/>
      </c>
      <c r="J1694" s="4" t="str">
        <f>IF('Support - Unit List'!A1694="","",'Support - Unit List'!A1694&amp;'Support - Unit List'!B1694&amp;'Support - Unit List'!C1694&amp;" - "&amp;PROPER('Support - Unit List'!D1694))</f>
        <v>6320006 - Marion Township</v>
      </c>
    </row>
    <row r="1695" spans="8:10" x14ac:dyDescent="0.35">
      <c r="H1695" s="3" t="str">
        <f t="shared" si="36"/>
        <v/>
      </c>
      <c r="I1695" s="3" t="str">
        <f>IF(H1695="","",COUNTIF($H$2:H1695,H1695))</f>
        <v/>
      </c>
      <c r="J1695" s="4" t="str">
        <f>IF('Support - Unit List'!A1695="","",'Support - Unit List'!A1695&amp;'Support - Unit List'!B1695&amp;'Support - Unit List'!C1695&amp;" - "&amp;PROPER('Support - Unit List'!D1695))</f>
        <v>6320007 - Monroe Township</v>
      </c>
    </row>
    <row r="1696" spans="8:10" x14ac:dyDescent="0.35">
      <c r="H1696" s="3" t="str">
        <f t="shared" si="36"/>
        <v/>
      </c>
      <c r="I1696" s="3" t="str">
        <f>IF(H1696="","",COUNTIF($H$2:H1696,H1696))</f>
        <v/>
      </c>
      <c r="J1696" s="4" t="str">
        <f>IF('Support - Unit List'!A1696="","",'Support - Unit List'!A1696&amp;'Support - Unit List'!B1696&amp;'Support - Unit List'!C1696&amp;" - "&amp;PROPER('Support - Unit List'!D1696))</f>
        <v>6320008 - Patoka Township</v>
      </c>
    </row>
    <row r="1697" spans="8:10" x14ac:dyDescent="0.35">
      <c r="H1697" s="3" t="str">
        <f t="shared" si="36"/>
        <v/>
      </c>
      <c r="I1697" s="3" t="str">
        <f>IF(H1697="","",COUNTIF($H$2:H1697,H1697))</f>
        <v/>
      </c>
      <c r="J1697" s="4" t="str">
        <f>IF('Support - Unit List'!A1697="","",'Support - Unit List'!A1697&amp;'Support - Unit List'!B1697&amp;'Support - Unit List'!C1697&amp;" - "&amp;PROPER('Support - Unit List'!D1697))</f>
        <v>6320009 - Washington Township</v>
      </c>
    </row>
    <row r="1698" spans="8:10" x14ac:dyDescent="0.35">
      <c r="H1698" s="3" t="str">
        <f t="shared" si="36"/>
        <v/>
      </c>
      <c r="I1698" s="3" t="str">
        <f>IF(H1698="","",COUNTIF($H$2:H1698,H1698))</f>
        <v/>
      </c>
      <c r="J1698" s="4" t="str">
        <f>IF('Support - Unit List'!A1698="","",'Support - Unit List'!A1698&amp;'Support - Unit List'!B1698&amp;'Support - Unit List'!C1698&amp;" - "&amp;PROPER('Support - Unit List'!D1698))</f>
        <v>6330455 - Petersburg Civil City</v>
      </c>
    </row>
    <row r="1699" spans="8:10" x14ac:dyDescent="0.35">
      <c r="H1699" s="3" t="str">
        <f t="shared" si="36"/>
        <v/>
      </c>
      <c r="I1699" s="3" t="str">
        <f>IF(H1699="","",COUNTIF($H$2:H1699,H1699))</f>
        <v/>
      </c>
      <c r="J1699" s="4" t="str">
        <f>IF('Support - Unit List'!A1699="","",'Support - Unit List'!A1699&amp;'Support - Unit List'!B1699&amp;'Support - Unit List'!C1699&amp;" - "&amp;PROPER('Support - Unit List'!D1699))</f>
        <v>6330825 - Spurgeon Civil Town</v>
      </c>
    </row>
    <row r="1700" spans="8:10" x14ac:dyDescent="0.35">
      <c r="H1700" s="3" t="str">
        <f t="shared" si="36"/>
        <v/>
      </c>
      <c r="I1700" s="3" t="str">
        <f>IF(H1700="","",COUNTIF($H$2:H1700,H1700))</f>
        <v/>
      </c>
      <c r="J1700" s="4" t="str">
        <f>IF('Support - Unit List'!A1700="","",'Support - Unit List'!A1700&amp;'Support - Unit List'!B1700&amp;'Support - Unit List'!C1700&amp;" - "&amp;PROPER('Support - Unit List'!D1700))</f>
        <v>6330826 - Winslow Civil Town</v>
      </c>
    </row>
    <row r="1701" spans="8:10" x14ac:dyDescent="0.35">
      <c r="H1701" s="3" t="str">
        <f t="shared" si="36"/>
        <v/>
      </c>
      <c r="I1701" s="3" t="str">
        <f>IF(H1701="","",COUNTIF($H$2:H1701,H1701))</f>
        <v/>
      </c>
      <c r="J1701" s="4" t="str">
        <f>IF('Support - Unit List'!A1701="","",'Support - Unit List'!A1701&amp;'Support - Unit List'!B1701&amp;'Support - Unit List'!C1701&amp;" - "&amp;PROPER('Support - Unit List'!D1701))</f>
        <v>6346445 - Pike County School Corporation</v>
      </c>
    </row>
    <row r="1702" spans="8:10" x14ac:dyDescent="0.35">
      <c r="H1702" s="3" t="str">
        <f t="shared" si="36"/>
        <v/>
      </c>
      <c r="I1702" s="3" t="str">
        <f>IF(H1702="","",COUNTIF($H$2:H1702,H1702))</f>
        <v/>
      </c>
      <c r="J1702" s="4" t="str">
        <f>IF('Support - Unit List'!A1702="","",'Support - Unit List'!A1702&amp;'Support - Unit List'!B1702&amp;'Support - Unit List'!C1702&amp;" - "&amp;PROPER('Support - Unit List'!D1702))</f>
        <v>6350288 - Pike County Public Library</v>
      </c>
    </row>
    <row r="1703" spans="8:10" x14ac:dyDescent="0.35">
      <c r="H1703" s="3" t="str">
        <f t="shared" si="36"/>
        <v/>
      </c>
      <c r="I1703" s="3" t="str">
        <f>IF(H1703="","",COUNTIF($H$2:H1703,H1703))</f>
        <v/>
      </c>
      <c r="J1703" s="4" t="str">
        <f>IF('Support - Unit List'!A1703="","",'Support - Unit List'!A1703&amp;'Support - Unit List'!B1703&amp;'Support - Unit List'!C1703&amp;" - "&amp;PROPER('Support - Unit List'!D1703))</f>
        <v>6360964 - Patoka Township Fire</v>
      </c>
    </row>
    <row r="1704" spans="8:10" x14ac:dyDescent="0.35">
      <c r="H1704" s="3" t="str">
        <f t="shared" si="36"/>
        <v/>
      </c>
      <c r="I1704" s="3" t="str">
        <f>IF(H1704="","",COUNTIF($H$2:H1704,H1704))</f>
        <v/>
      </c>
      <c r="J1704" s="4" t="str">
        <f>IF('Support - Unit List'!A1704="","",'Support - Unit List'!A1704&amp;'Support - Unit List'!B1704&amp;'Support - Unit List'!C1704&amp;" - "&amp;PROPER('Support - Unit List'!D1704))</f>
        <v>6360968 - Jefferson-Marion Township Fire</v>
      </c>
    </row>
    <row r="1705" spans="8:10" x14ac:dyDescent="0.35">
      <c r="H1705" s="3" t="str">
        <f t="shared" si="36"/>
        <v/>
      </c>
      <c r="I1705" s="3" t="str">
        <f>IF(H1705="","",COUNTIF($H$2:H1705,H1705))</f>
        <v/>
      </c>
      <c r="J1705" s="4" t="str">
        <f>IF('Support - Unit List'!A1705="","",'Support - Unit List'!A1705&amp;'Support - Unit List'!B1705&amp;'Support - Unit List'!C1705&amp;" - "&amp;PROPER('Support - Unit List'!D1705))</f>
        <v>6361065 - Pike County Solid Waste District</v>
      </c>
    </row>
    <row r="1706" spans="8:10" x14ac:dyDescent="0.35">
      <c r="H1706" s="3" t="str">
        <f t="shared" si="36"/>
        <v/>
      </c>
      <c r="I1706" s="3" t="str">
        <f>IF(H1706="","",COUNTIF($H$2:H1706,H1706))</f>
        <v/>
      </c>
      <c r="J1706" s="4" t="str">
        <f>IF('Support - Unit List'!A1706="","",'Support - Unit List'!A1706&amp;'Support - Unit List'!B1706&amp;'Support - Unit List'!C1706&amp;" - "&amp;PROPER('Support - Unit List'!D1706))</f>
        <v>6410000 - Porter County</v>
      </c>
    </row>
    <row r="1707" spans="8:10" x14ac:dyDescent="0.35">
      <c r="H1707" s="3" t="str">
        <f t="shared" si="36"/>
        <v/>
      </c>
      <c r="I1707" s="3" t="str">
        <f>IF(H1707="","",COUNTIF($H$2:H1707,H1707))</f>
        <v/>
      </c>
      <c r="J1707" s="4" t="str">
        <f>IF('Support - Unit List'!A1707="","",'Support - Unit List'!A1707&amp;'Support - Unit List'!B1707&amp;'Support - Unit List'!C1707&amp;" - "&amp;PROPER('Support - Unit List'!D1707))</f>
        <v>6420001 - Boone Township</v>
      </c>
    </row>
    <row r="1708" spans="8:10" x14ac:dyDescent="0.35">
      <c r="H1708" s="3" t="str">
        <f t="shared" si="36"/>
        <v/>
      </c>
      <c r="I1708" s="3" t="str">
        <f>IF(H1708="","",COUNTIF($H$2:H1708,H1708))</f>
        <v/>
      </c>
      <c r="J1708" s="4" t="str">
        <f>IF('Support - Unit List'!A1708="","",'Support - Unit List'!A1708&amp;'Support - Unit List'!B1708&amp;'Support - Unit List'!C1708&amp;" - "&amp;PROPER('Support - Unit List'!D1708))</f>
        <v>6420002 - Center Township</v>
      </c>
    </row>
    <row r="1709" spans="8:10" x14ac:dyDescent="0.35">
      <c r="H1709" s="3" t="str">
        <f t="shared" si="36"/>
        <v/>
      </c>
      <c r="I1709" s="3" t="str">
        <f>IF(H1709="","",COUNTIF($H$2:H1709,H1709))</f>
        <v/>
      </c>
      <c r="J1709" s="4" t="str">
        <f>IF('Support - Unit List'!A1709="","",'Support - Unit List'!A1709&amp;'Support - Unit List'!B1709&amp;'Support - Unit List'!C1709&amp;" - "&amp;PROPER('Support - Unit List'!D1709))</f>
        <v>6420003 - Jackson Township</v>
      </c>
    </row>
    <row r="1710" spans="8:10" x14ac:dyDescent="0.35">
      <c r="H1710" s="3" t="str">
        <f t="shared" si="36"/>
        <v/>
      </c>
      <c r="I1710" s="3" t="str">
        <f>IF(H1710="","",COUNTIF($H$2:H1710,H1710))</f>
        <v/>
      </c>
      <c r="J1710" s="4" t="str">
        <f>IF('Support - Unit List'!A1710="","",'Support - Unit List'!A1710&amp;'Support - Unit List'!B1710&amp;'Support - Unit List'!C1710&amp;" - "&amp;PROPER('Support - Unit List'!D1710))</f>
        <v>6420004 - Liberty Township</v>
      </c>
    </row>
    <row r="1711" spans="8:10" x14ac:dyDescent="0.35">
      <c r="H1711" s="3" t="str">
        <f t="shared" si="36"/>
        <v/>
      </c>
      <c r="I1711" s="3" t="str">
        <f>IF(H1711="","",COUNTIF($H$2:H1711,H1711))</f>
        <v/>
      </c>
      <c r="J1711" s="4" t="str">
        <f>IF('Support - Unit List'!A1711="","",'Support - Unit List'!A1711&amp;'Support - Unit List'!B1711&amp;'Support - Unit List'!C1711&amp;" - "&amp;PROPER('Support - Unit List'!D1711))</f>
        <v>6420005 - Morgan Township</v>
      </c>
    </row>
    <row r="1712" spans="8:10" x14ac:dyDescent="0.35">
      <c r="H1712" s="3" t="str">
        <f t="shared" si="36"/>
        <v/>
      </c>
      <c r="I1712" s="3" t="str">
        <f>IF(H1712="","",COUNTIF($H$2:H1712,H1712))</f>
        <v/>
      </c>
      <c r="J1712" s="4" t="str">
        <f>IF('Support - Unit List'!A1712="","",'Support - Unit List'!A1712&amp;'Support - Unit List'!B1712&amp;'Support - Unit List'!C1712&amp;" - "&amp;PROPER('Support - Unit List'!D1712))</f>
        <v>6420006 - Pine Township</v>
      </c>
    </row>
    <row r="1713" spans="8:10" x14ac:dyDescent="0.35">
      <c r="H1713" s="3" t="str">
        <f t="shared" si="36"/>
        <v/>
      </c>
      <c r="I1713" s="3" t="str">
        <f>IF(H1713="","",COUNTIF($H$2:H1713,H1713))</f>
        <v/>
      </c>
      <c r="J1713" s="4" t="str">
        <f>IF('Support - Unit List'!A1713="","",'Support - Unit List'!A1713&amp;'Support - Unit List'!B1713&amp;'Support - Unit List'!C1713&amp;" - "&amp;PROPER('Support - Unit List'!D1713))</f>
        <v>6420007 - Pleasant Township</v>
      </c>
    </row>
    <row r="1714" spans="8:10" x14ac:dyDescent="0.35">
      <c r="H1714" s="3" t="str">
        <f t="shared" si="36"/>
        <v/>
      </c>
      <c r="I1714" s="3" t="str">
        <f>IF(H1714="","",COUNTIF($H$2:H1714,H1714))</f>
        <v/>
      </c>
      <c r="J1714" s="4" t="str">
        <f>IF('Support - Unit List'!A1714="","",'Support - Unit List'!A1714&amp;'Support - Unit List'!B1714&amp;'Support - Unit List'!C1714&amp;" - "&amp;PROPER('Support - Unit List'!D1714))</f>
        <v>6420008 - Portage Township</v>
      </c>
    </row>
    <row r="1715" spans="8:10" x14ac:dyDescent="0.35">
      <c r="H1715" s="3" t="str">
        <f t="shared" si="36"/>
        <v/>
      </c>
      <c r="I1715" s="3" t="str">
        <f>IF(H1715="","",COUNTIF($H$2:H1715,H1715))</f>
        <v/>
      </c>
      <c r="J1715" s="4" t="str">
        <f>IF('Support - Unit List'!A1715="","",'Support - Unit List'!A1715&amp;'Support - Unit List'!B1715&amp;'Support - Unit List'!C1715&amp;" - "&amp;PROPER('Support - Unit List'!D1715))</f>
        <v>6420009 - Porter Township</v>
      </c>
    </row>
    <row r="1716" spans="8:10" x14ac:dyDescent="0.35">
      <c r="H1716" s="3" t="str">
        <f t="shared" si="36"/>
        <v/>
      </c>
      <c r="I1716" s="3" t="str">
        <f>IF(H1716="","",COUNTIF($H$2:H1716,H1716))</f>
        <v/>
      </c>
      <c r="J1716" s="4" t="str">
        <f>IF('Support - Unit List'!A1716="","",'Support - Unit List'!A1716&amp;'Support - Unit List'!B1716&amp;'Support - Unit List'!C1716&amp;" - "&amp;PROPER('Support - Unit List'!D1716))</f>
        <v>6420010 - Union Township</v>
      </c>
    </row>
    <row r="1717" spans="8:10" x14ac:dyDescent="0.35">
      <c r="H1717" s="3" t="str">
        <f t="shared" si="36"/>
        <v/>
      </c>
      <c r="I1717" s="3" t="str">
        <f>IF(H1717="","",COUNTIF($H$2:H1717,H1717))</f>
        <v/>
      </c>
      <c r="J1717" s="4" t="str">
        <f>IF('Support - Unit List'!A1717="","",'Support - Unit List'!A1717&amp;'Support - Unit List'!B1717&amp;'Support - Unit List'!C1717&amp;" - "&amp;PROPER('Support - Unit List'!D1717))</f>
        <v>6420011 - Washington Township</v>
      </c>
    </row>
    <row r="1718" spans="8:10" x14ac:dyDescent="0.35">
      <c r="H1718" s="3" t="str">
        <f t="shared" si="36"/>
        <v/>
      </c>
      <c r="I1718" s="3" t="str">
        <f>IF(H1718="","",COUNTIF($H$2:H1718,H1718))</f>
        <v/>
      </c>
      <c r="J1718" s="4" t="str">
        <f>IF('Support - Unit List'!A1718="","",'Support - Unit List'!A1718&amp;'Support - Unit List'!B1718&amp;'Support - Unit List'!C1718&amp;" - "&amp;PROPER('Support - Unit List'!D1718))</f>
        <v>6420012 - Westchester Township</v>
      </c>
    </row>
    <row r="1719" spans="8:10" x14ac:dyDescent="0.35">
      <c r="H1719" s="3" t="str">
        <f t="shared" si="36"/>
        <v/>
      </c>
      <c r="I1719" s="3" t="str">
        <f>IF(H1719="","",COUNTIF($H$2:H1719,H1719))</f>
        <v/>
      </c>
      <c r="J1719" s="4" t="str">
        <f>IF('Support - Unit List'!A1719="","",'Support - Unit List'!A1719&amp;'Support - Unit List'!B1719&amp;'Support - Unit List'!C1719&amp;" - "&amp;PROPER('Support - Unit List'!D1719))</f>
        <v>6430204 - Valparaiso Civil City</v>
      </c>
    </row>
    <row r="1720" spans="8:10" x14ac:dyDescent="0.35">
      <c r="H1720" s="3" t="str">
        <f t="shared" si="36"/>
        <v/>
      </c>
      <c r="I1720" s="3" t="str">
        <f>IF(H1720="","",COUNTIF($H$2:H1720,H1720))</f>
        <v/>
      </c>
      <c r="J1720" s="4" t="str">
        <f>IF('Support - Unit List'!A1720="","",'Support - Unit List'!A1720&amp;'Support - Unit List'!B1720&amp;'Support - Unit List'!C1720&amp;" - "&amp;PROPER('Support - Unit List'!D1720))</f>
        <v>6430303 - Portage Civil City</v>
      </c>
    </row>
    <row r="1721" spans="8:10" x14ac:dyDescent="0.35">
      <c r="H1721" s="3" t="str">
        <f t="shared" si="36"/>
        <v/>
      </c>
      <c r="I1721" s="3" t="str">
        <f>IF(H1721="","",COUNTIF($H$2:H1721,H1721))</f>
        <v/>
      </c>
      <c r="J1721" s="4" t="str">
        <f>IF('Support - Unit List'!A1721="","",'Support - Unit List'!A1721&amp;'Support - Unit List'!B1721&amp;'Support - Unit List'!C1721&amp;" - "&amp;PROPER('Support - Unit List'!D1721))</f>
        <v>6430510 - Chesterton Civil Town</v>
      </c>
    </row>
    <row r="1722" spans="8:10" x14ac:dyDescent="0.35">
      <c r="H1722" s="3" t="str">
        <f t="shared" si="36"/>
        <v/>
      </c>
      <c r="I1722" s="3" t="str">
        <f>IF(H1722="","",COUNTIF($H$2:H1722,H1722))</f>
        <v/>
      </c>
      <c r="J1722" s="4" t="str">
        <f>IF('Support - Unit List'!A1722="","",'Support - Unit List'!A1722&amp;'Support - Unit List'!B1722&amp;'Support - Unit List'!C1722&amp;" - "&amp;PROPER('Support - Unit List'!D1722))</f>
        <v>6430827 - Beverly Shores Civil Town</v>
      </c>
    </row>
    <row r="1723" spans="8:10" x14ac:dyDescent="0.35">
      <c r="H1723" s="3" t="str">
        <f t="shared" si="36"/>
        <v/>
      </c>
      <c r="I1723" s="3" t="str">
        <f>IF(H1723="","",COUNTIF($H$2:H1723,H1723))</f>
        <v/>
      </c>
      <c r="J1723" s="4" t="str">
        <f>IF('Support - Unit List'!A1723="","",'Support - Unit List'!A1723&amp;'Support - Unit List'!B1723&amp;'Support - Unit List'!C1723&amp;" - "&amp;PROPER('Support - Unit List'!D1723))</f>
        <v>6430828 - Burns Harbor Civil Town</v>
      </c>
    </row>
    <row r="1724" spans="8:10" x14ac:dyDescent="0.35">
      <c r="H1724" s="3" t="str">
        <f t="shared" si="36"/>
        <v/>
      </c>
      <c r="I1724" s="3" t="str">
        <f>IF(H1724="","",COUNTIF($H$2:H1724,H1724))</f>
        <v/>
      </c>
      <c r="J1724" s="4" t="str">
        <f>IF('Support - Unit List'!A1724="","",'Support - Unit List'!A1724&amp;'Support - Unit List'!B1724&amp;'Support - Unit List'!C1724&amp;" - "&amp;PROPER('Support - Unit List'!D1724))</f>
        <v>6430829 - Dune Acres Civil Town</v>
      </c>
    </row>
    <row r="1725" spans="8:10" x14ac:dyDescent="0.35">
      <c r="H1725" s="3" t="str">
        <f t="shared" si="36"/>
        <v/>
      </c>
      <c r="I1725" s="3" t="str">
        <f>IF(H1725="","",COUNTIF($H$2:H1725,H1725))</f>
        <v/>
      </c>
      <c r="J1725" s="4" t="str">
        <f>IF('Support - Unit List'!A1725="","",'Support - Unit List'!A1725&amp;'Support - Unit List'!B1725&amp;'Support - Unit List'!C1725&amp;" - "&amp;PROPER('Support - Unit List'!D1725))</f>
        <v>6430830 - Hebron Civil Town</v>
      </c>
    </row>
    <row r="1726" spans="8:10" x14ac:dyDescent="0.35">
      <c r="H1726" s="3" t="str">
        <f t="shared" si="36"/>
        <v/>
      </c>
      <c r="I1726" s="3" t="str">
        <f>IF(H1726="","",COUNTIF($H$2:H1726,H1726))</f>
        <v/>
      </c>
      <c r="J1726" s="4" t="str">
        <f>IF('Support - Unit List'!A1726="","",'Support - Unit List'!A1726&amp;'Support - Unit List'!B1726&amp;'Support - Unit List'!C1726&amp;" - "&amp;PROPER('Support - Unit List'!D1726))</f>
        <v>6430831 - Kouts Civil Town</v>
      </c>
    </row>
    <row r="1727" spans="8:10" x14ac:dyDescent="0.35">
      <c r="H1727" s="3" t="str">
        <f t="shared" si="36"/>
        <v/>
      </c>
      <c r="I1727" s="3" t="str">
        <f>IF(H1727="","",COUNTIF($H$2:H1727,H1727))</f>
        <v/>
      </c>
      <c r="J1727" s="4" t="str">
        <f>IF('Support - Unit List'!A1727="","",'Support - Unit List'!A1727&amp;'Support - Unit List'!B1727&amp;'Support - Unit List'!C1727&amp;" - "&amp;PROPER('Support - Unit List'!D1727))</f>
        <v>6430832 - Ogden Dunes Civil Town</v>
      </c>
    </row>
    <row r="1728" spans="8:10" x14ac:dyDescent="0.35">
      <c r="H1728" s="3" t="str">
        <f t="shared" si="36"/>
        <v/>
      </c>
      <c r="I1728" s="3" t="str">
        <f>IF(H1728="","",COUNTIF($H$2:H1728,H1728))</f>
        <v/>
      </c>
      <c r="J1728" s="4" t="str">
        <f>IF('Support - Unit List'!A1728="","",'Support - Unit List'!A1728&amp;'Support - Unit List'!B1728&amp;'Support - Unit List'!C1728&amp;" - "&amp;PROPER('Support - Unit List'!D1728))</f>
        <v>6430833 - Porter Civil Town</v>
      </c>
    </row>
    <row r="1729" spans="8:10" x14ac:dyDescent="0.35">
      <c r="H1729" s="3" t="str">
        <f t="shared" si="36"/>
        <v/>
      </c>
      <c r="I1729" s="3" t="str">
        <f>IF(H1729="","",COUNTIF($H$2:H1729,H1729))</f>
        <v/>
      </c>
      <c r="J1729" s="4" t="str">
        <f>IF('Support - Unit List'!A1729="","",'Support - Unit List'!A1729&amp;'Support - Unit List'!B1729&amp;'Support - Unit List'!C1729&amp;" - "&amp;PROPER('Support - Unit List'!D1729))</f>
        <v>6430834 - Pines Civil Town</v>
      </c>
    </row>
    <row r="1730" spans="8:10" x14ac:dyDescent="0.35">
      <c r="H1730" s="3" t="str">
        <f t="shared" si="36"/>
        <v/>
      </c>
      <c r="I1730" s="3" t="str">
        <f>IF(H1730="","",COUNTIF($H$2:H1730,H1730))</f>
        <v/>
      </c>
      <c r="J1730" s="4" t="str">
        <f>IF('Support - Unit List'!A1730="","",'Support - Unit List'!A1730&amp;'Support - Unit List'!B1730&amp;'Support - Unit List'!C1730&amp;" - "&amp;PROPER('Support - Unit List'!D1730))</f>
        <v>6446460 - Boone Township School Corporation</v>
      </c>
    </row>
    <row r="1731" spans="8:10" x14ac:dyDescent="0.35">
      <c r="H1731" s="3" t="str">
        <f t="shared" ref="H1731:H1794" si="37">IF(LEFT(J1731,2)=$B$3,"X","")</f>
        <v/>
      </c>
      <c r="I1731" s="3" t="str">
        <f>IF(H1731="","",COUNTIF($H$2:H1731,H1731))</f>
        <v/>
      </c>
      <c r="J1731" s="4" t="str">
        <f>IF('Support - Unit List'!A1731="","",'Support - Unit List'!A1731&amp;'Support - Unit List'!B1731&amp;'Support - Unit List'!C1731&amp;" - "&amp;PROPER('Support - Unit List'!D1731))</f>
        <v>6446470 - Duneland School Corporation</v>
      </c>
    </row>
    <row r="1732" spans="8:10" x14ac:dyDescent="0.35">
      <c r="H1732" s="3" t="str">
        <f t="shared" si="37"/>
        <v/>
      </c>
      <c r="I1732" s="3" t="str">
        <f>IF(H1732="","",COUNTIF($H$2:H1732,H1732))</f>
        <v/>
      </c>
      <c r="J1732" s="4" t="str">
        <f>IF('Support - Unit List'!A1732="","",'Support - Unit List'!A1732&amp;'Support - Unit List'!B1732&amp;'Support - Unit List'!C1732&amp;" - "&amp;PROPER('Support - Unit List'!D1732))</f>
        <v>6446510 - East Porter County School Corporation</v>
      </c>
    </row>
    <row r="1733" spans="8:10" x14ac:dyDescent="0.35">
      <c r="H1733" s="3" t="str">
        <f t="shared" si="37"/>
        <v/>
      </c>
      <c r="I1733" s="3" t="str">
        <f>IF(H1733="","",COUNTIF($H$2:H1733,H1733))</f>
        <v/>
      </c>
      <c r="J1733" s="4" t="str">
        <f>IF('Support - Unit List'!A1733="","",'Support - Unit List'!A1733&amp;'Support - Unit List'!B1733&amp;'Support - Unit List'!C1733&amp;" - "&amp;PROPER('Support - Unit List'!D1733))</f>
        <v>6446520 - Porter Township School Corporation</v>
      </c>
    </row>
    <row r="1734" spans="8:10" x14ac:dyDescent="0.35">
      <c r="H1734" s="3" t="str">
        <f t="shared" si="37"/>
        <v/>
      </c>
      <c r="I1734" s="3" t="str">
        <f>IF(H1734="","",COUNTIF($H$2:H1734,H1734))</f>
        <v/>
      </c>
      <c r="J1734" s="4" t="str">
        <f>IF('Support - Unit List'!A1734="","",'Support - Unit List'!A1734&amp;'Support - Unit List'!B1734&amp;'Support - Unit List'!C1734&amp;" - "&amp;PROPER('Support - Unit List'!D1734))</f>
        <v>6446530 - Union Township School Corporation</v>
      </c>
    </row>
    <row r="1735" spans="8:10" x14ac:dyDescent="0.35">
      <c r="H1735" s="3" t="str">
        <f t="shared" si="37"/>
        <v/>
      </c>
      <c r="I1735" s="3" t="str">
        <f>IF(H1735="","",COUNTIF($H$2:H1735,H1735))</f>
        <v/>
      </c>
      <c r="J1735" s="4" t="str">
        <f>IF('Support - Unit List'!A1735="","",'Support - Unit List'!A1735&amp;'Support - Unit List'!B1735&amp;'Support - Unit List'!C1735&amp;" - "&amp;PROPER('Support - Unit List'!D1735))</f>
        <v>6446550 - Portage Township School Corporation</v>
      </c>
    </row>
    <row r="1736" spans="8:10" x14ac:dyDescent="0.35">
      <c r="H1736" s="3" t="str">
        <f t="shared" si="37"/>
        <v/>
      </c>
      <c r="I1736" s="3" t="str">
        <f>IF(H1736="","",COUNTIF($H$2:H1736,H1736))</f>
        <v/>
      </c>
      <c r="J1736" s="4" t="str">
        <f>IF('Support - Unit List'!A1736="","",'Support - Unit List'!A1736&amp;'Support - Unit List'!B1736&amp;'Support - Unit List'!C1736&amp;" - "&amp;PROPER('Support - Unit List'!D1736))</f>
        <v>6446560 - Valparaiso Community School Corporation</v>
      </c>
    </row>
    <row r="1737" spans="8:10" x14ac:dyDescent="0.35">
      <c r="H1737" s="3" t="str">
        <f t="shared" si="37"/>
        <v/>
      </c>
      <c r="I1737" s="3" t="str">
        <f>IF(H1737="","",COUNTIF($H$2:H1737,H1737))</f>
        <v/>
      </c>
      <c r="J1737" s="4" t="str">
        <f>IF('Support - Unit List'!A1737="","",'Support - Unit List'!A1737&amp;'Support - Unit List'!B1737&amp;'Support - Unit List'!C1737&amp;" - "&amp;PROPER('Support - Unit List'!D1737))</f>
        <v>6450184 - Westchester Public Library</v>
      </c>
    </row>
    <row r="1738" spans="8:10" x14ac:dyDescent="0.35">
      <c r="H1738" s="3" t="str">
        <f t="shared" si="37"/>
        <v/>
      </c>
      <c r="I1738" s="3" t="str">
        <f>IF(H1738="","",COUNTIF($H$2:H1738,H1738))</f>
        <v/>
      </c>
      <c r="J1738" s="4" t="str">
        <f>IF('Support - Unit List'!A1738="","",'Support - Unit List'!A1738&amp;'Support - Unit List'!B1738&amp;'Support - Unit List'!C1738&amp;" - "&amp;PROPER('Support - Unit List'!D1738))</f>
        <v>6450185 - Porter County Public Library</v>
      </c>
    </row>
    <row r="1739" spans="8:10" x14ac:dyDescent="0.35">
      <c r="H1739" s="3" t="str">
        <f t="shared" si="37"/>
        <v/>
      </c>
      <c r="I1739" s="3" t="str">
        <f>IF(H1739="","",COUNTIF($H$2:H1739,H1739))</f>
        <v/>
      </c>
      <c r="J1739" s="4" t="str">
        <f>IF('Support - Unit List'!A1739="","",'Support - Unit List'!A1739&amp;'Support - Unit List'!B1739&amp;'Support - Unit List'!C1739&amp;" - "&amp;PROPER('Support - Unit List'!D1739))</f>
        <v>6460975 - West Porter Township Fire Protection</v>
      </c>
    </row>
    <row r="1740" spans="8:10" x14ac:dyDescent="0.35">
      <c r="H1740" s="3" t="str">
        <f t="shared" si="37"/>
        <v/>
      </c>
      <c r="I1740" s="3" t="str">
        <f>IF(H1740="","",COUNTIF($H$2:H1740,H1740))</f>
        <v/>
      </c>
      <c r="J1740" s="4" t="str">
        <f>IF('Support - Unit List'!A1740="","",'Support - Unit List'!A1740&amp;'Support - Unit List'!B1740&amp;'Support - Unit List'!C1740&amp;" - "&amp;PROPER('Support - Unit List'!D1740))</f>
        <v>6461066 - Porter County Solid Waste Management District</v>
      </c>
    </row>
    <row r="1741" spans="8:10" x14ac:dyDescent="0.35">
      <c r="H1741" s="3" t="str">
        <f t="shared" si="37"/>
        <v/>
      </c>
      <c r="I1741" s="3" t="str">
        <f>IF(H1741="","",COUNTIF($H$2:H1741,H1741))</f>
        <v/>
      </c>
      <c r="J1741" s="4" t="str">
        <f>IF('Support - Unit List'!A1741="","",'Support - Unit List'!A1741&amp;'Support - Unit List'!B1741&amp;'Support - Unit List'!C1741&amp;" - "&amp;PROPER('Support - Unit List'!D1741))</f>
        <v>6461084 - Porter Co Airport Authority</v>
      </c>
    </row>
    <row r="1742" spans="8:10" x14ac:dyDescent="0.35">
      <c r="H1742" s="3" t="str">
        <f t="shared" si="37"/>
        <v/>
      </c>
      <c r="I1742" s="3" t="str">
        <f>IF(H1742="","",COUNTIF($H$2:H1742,H1742))</f>
        <v/>
      </c>
      <c r="J1742" s="4" t="str">
        <f>IF('Support - Unit List'!A1742="","",'Support - Unit List'!A1742&amp;'Support - Unit List'!B1742&amp;'Support - Unit List'!C1742&amp;" - "&amp;PROPER('Support - Unit List'!D1742))</f>
        <v>6510000 - Posey County</v>
      </c>
    </row>
    <row r="1743" spans="8:10" x14ac:dyDescent="0.35">
      <c r="H1743" s="3" t="str">
        <f t="shared" si="37"/>
        <v/>
      </c>
      <c r="I1743" s="3" t="str">
        <f>IF(H1743="","",COUNTIF($H$2:H1743,H1743))</f>
        <v/>
      </c>
      <c r="J1743" s="4" t="str">
        <f>IF('Support - Unit List'!A1743="","",'Support - Unit List'!A1743&amp;'Support - Unit List'!B1743&amp;'Support - Unit List'!C1743&amp;" - "&amp;PROPER('Support - Unit List'!D1743))</f>
        <v>6520001 - Bethel Township</v>
      </c>
    </row>
    <row r="1744" spans="8:10" x14ac:dyDescent="0.35">
      <c r="H1744" s="3" t="str">
        <f t="shared" si="37"/>
        <v/>
      </c>
      <c r="I1744" s="3" t="str">
        <f>IF(H1744="","",COUNTIF($H$2:H1744,H1744))</f>
        <v/>
      </c>
      <c r="J1744" s="4" t="str">
        <f>IF('Support - Unit List'!A1744="","",'Support - Unit List'!A1744&amp;'Support - Unit List'!B1744&amp;'Support - Unit List'!C1744&amp;" - "&amp;PROPER('Support - Unit List'!D1744))</f>
        <v>6520002 - Black Township</v>
      </c>
    </row>
    <row r="1745" spans="8:10" x14ac:dyDescent="0.35">
      <c r="H1745" s="3" t="str">
        <f t="shared" si="37"/>
        <v/>
      </c>
      <c r="I1745" s="3" t="str">
        <f>IF(H1745="","",COUNTIF($H$2:H1745,H1745))</f>
        <v/>
      </c>
      <c r="J1745" s="4" t="str">
        <f>IF('Support - Unit List'!A1745="","",'Support - Unit List'!A1745&amp;'Support - Unit List'!B1745&amp;'Support - Unit List'!C1745&amp;" - "&amp;PROPER('Support - Unit List'!D1745))</f>
        <v>6520003 - Center Township</v>
      </c>
    </row>
    <row r="1746" spans="8:10" x14ac:dyDescent="0.35">
      <c r="H1746" s="3" t="str">
        <f t="shared" si="37"/>
        <v/>
      </c>
      <c r="I1746" s="3" t="str">
        <f>IF(H1746="","",COUNTIF($H$2:H1746,H1746))</f>
        <v/>
      </c>
      <c r="J1746" s="4" t="str">
        <f>IF('Support - Unit List'!A1746="","",'Support - Unit List'!A1746&amp;'Support - Unit List'!B1746&amp;'Support - Unit List'!C1746&amp;" - "&amp;PROPER('Support - Unit List'!D1746))</f>
        <v>6520004 - Harmony Township</v>
      </c>
    </row>
    <row r="1747" spans="8:10" x14ac:dyDescent="0.35">
      <c r="H1747" s="3" t="str">
        <f t="shared" si="37"/>
        <v/>
      </c>
      <c r="I1747" s="3" t="str">
        <f>IF(H1747="","",COUNTIF($H$2:H1747,H1747))</f>
        <v/>
      </c>
      <c r="J1747" s="4" t="str">
        <f>IF('Support - Unit List'!A1747="","",'Support - Unit List'!A1747&amp;'Support - Unit List'!B1747&amp;'Support - Unit List'!C1747&amp;" - "&amp;PROPER('Support - Unit List'!D1747))</f>
        <v>6520005 - Lynn Township</v>
      </c>
    </row>
    <row r="1748" spans="8:10" x14ac:dyDescent="0.35">
      <c r="H1748" s="3" t="str">
        <f t="shared" si="37"/>
        <v/>
      </c>
      <c r="I1748" s="3" t="str">
        <f>IF(H1748="","",COUNTIF($H$2:H1748,H1748))</f>
        <v/>
      </c>
      <c r="J1748" s="4" t="str">
        <f>IF('Support - Unit List'!A1748="","",'Support - Unit List'!A1748&amp;'Support - Unit List'!B1748&amp;'Support - Unit List'!C1748&amp;" - "&amp;PROPER('Support - Unit List'!D1748))</f>
        <v>6520006 - Marrs Township</v>
      </c>
    </row>
    <row r="1749" spans="8:10" x14ac:dyDescent="0.35">
      <c r="H1749" s="3" t="str">
        <f t="shared" si="37"/>
        <v/>
      </c>
      <c r="I1749" s="3" t="str">
        <f>IF(H1749="","",COUNTIF($H$2:H1749,H1749))</f>
        <v/>
      </c>
      <c r="J1749" s="4" t="str">
        <f>IF('Support - Unit List'!A1749="","",'Support - Unit List'!A1749&amp;'Support - Unit List'!B1749&amp;'Support - Unit List'!C1749&amp;" - "&amp;PROPER('Support - Unit List'!D1749))</f>
        <v>6520007 - Point Township</v>
      </c>
    </row>
    <row r="1750" spans="8:10" x14ac:dyDescent="0.35">
      <c r="H1750" s="3" t="str">
        <f t="shared" si="37"/>
        <v/>
      </c>
      <c r="I1750" s="3" t="str">
        <f>IF(H1750="","",COUNTIF($H$2:H1750,H1750))</f>
        <v/>
      </c>
      <c r="J1750" s="4" t="str">
        <f>IF('Support - Unit List'!A1750="","",'Support - Unit List'!A1750&amp;'Support - Unit List'!B1750&amp;'Support - Unit List'!C1750&amp;" - "&amp;PROPER('Support - Unit List'!D1750))</f>
        <v>6520008 - Robb Township</v>
      </c>
    </row>
    <row r="1751" spans="8:10" x14ac:dyDescent="0.35">
      <c r="H1751" s="3" t="str">
        <f t="shared" si="37"/>
        <v/>
      </c>
      <c r="I1751" s="3" t="str">
        <f>IF(H1751="","",COUNTIF($H$2:H1751,H1751))</f>
        <v/>
      </c>
      <c r="J1751" s="4" t="str">
        <f>IF('Support - Unit List'!A1751="","",'Support - Unit List'!A1751&amp;'Support - Unit List'!B1751&amp;'Support - Unit List'!C1751&amp;" - "&amp;PROPER('Support - Unit List'!D1751))</f>
        <v>6520009 - Robinson Township</v>
      </c>
    </row>
    <row r="1752" spans="8:10" x14ac:dyDescent="0.35">
      <c r="H1752" s="3" t="str">
        <f t="shared" si="37"/>
        <v/>
      </c>
      <c r="I1752" s="3" t="str">
        <f>IF(H1752="","",COUNTIF($H$2:H1752,H1752))</f>
        <v/>
      </c>
      <c r="J1752" s="4" t="str">
        <f>IF('Support - Unit List'!A1752="","",'Support - Unit List'!A1752&amp;'Support - Unit List'!B1752&amp;'Support - Unit List'!C1752&amp;" - "&amp;PROPER('Support - Unit List'!D1752))</f>
        <v>6520010 - Smith Township</v>
      </c>
    </row>
    <row r="1753" spans="8:10" x14ac:dyDescent="0.35">
      <c r="H1753" s="3" t="str">
        <f t="shared" si="37"/>
        <v/>
      </c>
      <c r="I1753" s="3" t="str">
        <f>IF(H1753="","",COUNTIF($H$2:H1753,H1753))</f>
        <v/>
      </c>
      <c r="J1753" s="4" t="str">
        <f>IF('Support - Unit List'!A1753="","",'Support - Unit List'!A1753&amp;'Support - Unit List'!B1753&amp;'Support - Unit List'!C1753&amp;" - "&amp;PROPER('Support - Unit List'!D1753))</f>
        <v>6530419 - Mount Vernon Civil City</v>
      </c>
    </row>
    <row r="1754" spans="8:10" x14ac:dyDescent="0.35">
      <c r="H1754" s="3" t="str">
        <f t="shared" si="37"/>
        <v/>
      </c>
      <c r="I1754" s="3" t="str">
        <f>IF(H1754="","",COUNTIF($H$2:H1754,H1754))</f>
        <v/>
      </c>
      <c r="J1754" s="4" t="str">
        <f>IF('Support - Unit List'!A1754="","",'Support - Unit List'!A1754&amp;'Support - Unit List'!B1754&amp;'Support - Unit List'!C1754&amp;" - "&amp;PROPER('Support - Unit List'!D1754))</f>
        <v>6530835 - Cynthiana Civil Town</v>
      </c>
    </row>
    <row r="1755" spans="8:10" x14ac:dyDescent="0.35">
      <c r="H1755" s="3" t="str">
        <f t="shared" si="37"/>
        <v/>
      </c>
      <c r="I1755" s="3" t="str">
        <f>IF(H1755="","",COUNTIF($H$2:H1755,H1755))</f>
        <v/>
      </c>
      <c r="J1755" s="4" t="str">
        <f>IF('Support - Unit List'!A1755="","",'Support - Unit List'!A1755&amp;'Support - Unit List'!B1755&amp;'Support - Unit List'!C1755&amp;" - "&amp;PROPER('Support - Unit List'!D1755))</f>
        <v>6530836 - Griffin Civil Town</v>
      </c>
    </row>
    <row r="1756" spans="8:10" x14ac:dyDescent="0.35">
      <c r="H1756" s="3" t="str">
        <f t="shared" si="37"/>
        <v/>
      </c>
      <c r="I1756" s="3" t="str">
        <f>IF(H1756="","",COUNTIF($H$2:H1756,H1756))</f>
        <v/>
      </c>
      <c r="J1756" s="4" t="str">
        <f>IF('Support - Unit List'!A1756="","",'Support - Unit List'!A1756&amp;'Support - Unit List'!B1756&amp;'Support - Unit List'!C1756&amp;" - "&amp;PROPER('Support - Unit List'!D1756))</f>
        <v>6530837 - New Harmony Civil Town</v>
      </c>
    </row>
    <row r="1757" spans="8:10" x14ac:dyDescent="0.35">
      <c r="H1757" s="3" t="str">
        <f t="shared" si="37"/>
        <v/>
      </c>
      <c r="I1757" s="3" t="str">
        <f>IF(H1757="","",COUNTIF($H$2:H1757,H1757))</f>
        <v/>
      </c>
      <c r="J1757" s="4" t="str">
        <f>IF('Support - Unit List'!A1757="","",'Support - Unit List'!A1757&amp;'Support - Unit List'!B1757&amp;'Support - Unit List'!C1757&amp;" - "&amp;PROPER('Support - Unit List'!D1757))</f>
        <v>6530838 - Poseyville Civil Town</v>
      </c>
    </row>
    <row r="1758" spans="8:10" x14ac:dyDescent="0.35">
      <c r="H1758" s="3" t="str">
        <f t="shared" si="37"/>
        <v/>
      </c>
      <c r="I1758" s="3" t="str">
        <f>IF(H1758="","",COUNTIF($H$2:H1758,H1758))</f>
        <v/>
      </c>
      <c r="J1758" s="4" t="str">
        <f>IF('Support - Unit List'!A1758="","",'Support - Unit List'!A1758&amp;'Support - Unit List'!B1758&amp;'Support - Unit List'!C1758&amp;" - "&amp;PROPER('Support - Unit List'!D1758))</f>
        <v>6546590 - M.S.D. Mount Vernon School Corporation</v>
      </c>
    </row>
    <row r="1759" spans="8:10" x14ac:dyDescent="0.35">
      <c r="H1759" s="3" t="str">
        <f t="shared" si="37"/>
        <v/>
      </c>
      <c r="I1759" s="3" t="str">
        <f>IF(H1759="","",COUNTIF($H$2:H1759,H1759))</f>
        <v/>
      </c>
      <c r="J1759" s="4" t="str">
        <f>IF('Support - Unit List'!A1759="","",'Support - Unit List'!A1759&amp;'Support - Unit List'!B1759&amp;'Support - Unit List'!C1759&amp;" - "&amp;PROPER('Support - Unit List'!D1759))</f>
        <v>6546600 - M.S.D. North Posey County School Corporation</v>
      </c>
    </row>
    <row r="1760" spans="8:10" x14ac:dyDescent="0.35">
      <c r="H1760" s="3" t="str">
        <f t="shared" si="37"/>
        <v/>
      </c>
      <c r="I1760" s="3" t="str">
        <f>IF(H1760="","",COUNTIF($H$2:H1760,H1760))</f>
        <v/>
      </c>
      <c r="J1760" s="4" t="str">
        <f>IF('Support - Unit List'!A1760="","",'Support - Unit List'!A1760&amp;'Support - Unit List'!B1760&amp;'Support - Unit List'!C1760&amp;" - "&amp;PROPER('Support - Unit List'!D1760))</f>
        <v>6550187 - New Harmony Workingmens Institute</v>
      </c>
    </row>
    <row r="1761" spans="8:10" x14ac:dyDescent="0.35">
      <c r="H1761" s="3" t="str">
        <f t="shared" si="37"/>
        <v/>
      </c>
      <c r="I1761" s="3" t="str">
        <f>IF(H1761="","",COUNTIF($H$2:H1761,H1761))</f>
        <v/>
      </c>
      <c r="J1761" s="4" t="str">
        <f>IF('Support - Unit List'!A1761="","",'Support - Unit List'!A1761&amp;'Support - Unit List'!B1761&amp;'Support - Unit List'!C1761&amp;" - "&amp;PROPER('Support - Unit List'!D1761))</f>
        <v>6550188 - Poseyville Carnegie Library</v>
      </c>
    </row>
    <row r="1762" spans="8:10" x14ac:dyDescent="0.35">
      <c r="H1762" s="3" t="str">
        <f t="shared" si="37"/>
        <v/>
      </c>
      <c r="I1762" s="3" t="str">
        <f>IF(H1762="","",COUNTIF($H$2:H1762,H1762))</f>
        <v/>
      </c>
      <c r="J1762" s="4" t="str">
        <f>IF('Support - Unit List'!A1762="","",'Support - Unit List'!A1762&amp;'Support - Unit List'!B1762&amp;'Support - Unit List'!C1762&amp;" - "&amp;PROPER('Support - Unit List'!D1762))</f>
        <v>6550269 - Alexandrian Free Public Library</v>
      </c>
    </row>
    <row r="1763" spans="8:10" x14ac:dyDescent="0.35">
      <c r="H1763" s="3" t="str">
        <f t="shared" si="37"/>
        <v/>
      </c>
      <c r="I1763" s="3" t="str">
        <f>IF(H1763="","",COUNTIF($H$2:H1763,H1763))</f>
        <v/>
      </c>
      <c r="J1763" s="4" t="str">
        <f>IF('Support - Unit List'!A1763="","",'Support - Unit List'!A1763&amp;'Support - Unit List'!B1763&amp;'Support - Unit List'!C1763&amp;" - "&amp;PROPER('Support - Unit List'!D1763))</f>
        <v>6560920 - Griffin-Bethel Township Fire Protection</v>
      </c>
    </row>
    <row r="1764" spans="8:10" x14ac:dyDescent="0.35">
      <c r="H1764" s="3" t="str">
        <f t="shared" si="37"/>
        <v/>
      </c>
      <c r="I1764" s="3" t="str">
        <f>IF(H1764="","",COUNTIF($H$2:H1764,H1764))</f>
        <v/>
      </c>
      <c r="J1764" s="4" t="str">
        <f>IF('Support - Unit List'!A1764="","",'Support - Unit List'!A1764&amp;'Support - Unit List'!B1764&amp;'Support - Unit List'!C1764&amp;" - "&amp;PROPER('Support - Unit List'!D1764))</f>
        <v>6560957 - Wadesville-Center Township Fire</v>
      </c>
    </row>
    <row r="1765" spans="8:10" x14ac:dyDescent="0.35">
      <c r="H1765" s="3" t="str">
        <f t="shared" si="37"/>
        <v/>
      </c>
      <c r="I1765" s="3" t="str">
        <f>IF(H1765="","",COUNTIF($H$2:H1765,H1765))</f>
        <v/>
      </c>
      <c r="J1765" s="4" t="str">
        <f>IF('Support - Unit List'!A1765="","",'Support - Unit List'!A1765&amp;'Support - Unit List'!B1765&amp;'Support - Unit List'!C1765&amp;" - "&amp;PROPER('Support - Unit List'!D1765))</f>
        <v>6561067 - Posey County Solid Waste Management District</v>
      </c>
    </row>
    <row r="1766" spans="8:10" x14ac:dyDescent="0.35">
      <c r="H1766" s="3" t="str">
        <f t="shared" si="37"/>
        <v/>
      </c>
      <c r="I1766" s="3" t="str">
        <f>IF(H1766="","",COUNTIF($H$2:H1766,H1766))</f>
        <v/>
      </c>
      <c r="J1766" s="4" t="str">
        <f>IF('Support - Unit List'!A1766="","",'Support - Unit List'!A1766&amp;'Support - Unit List'!B1766&amp;'Support - Unit List'!C1766&amp;" - "&amp;PROPER('Support - Unit List'!D1766))</f>
        <v>6610000 - Pulaski County</v>
      </c>
    </row>
    <row r="1767" spans="8:10" x14ac:dyDescent="0.35">
      <c r="H1767" s="3" t="str">
        <f t="shared" si="37"/>
        <v/>
      </c>
      <c r="I1767" s="3" t="str">
        <f>IF(H1767="","",COUNTIF($H$2:H1767,H1767))</f>
        <v/>
      </c>
      <c r="J1767" s="4" t="str">
        <f>IF('Support - Unit List'!A1767="","",'Support - Unit List'!A1767&amp;'Support - Unit List'!B1767&amp;'Support - Unit List'!C1767&amp;" - "&amp;PROPER('Support - Unit List'!D1767))</f>
        <v>6620001 - Beaver Township</v>
      </c>
    </row>
    <row r="1768" spans="8:10" x14ac:dyDescent="0.35">
      <c r="H1768" s="3" t="str">
        <f t="shared" si="37"/>
        <v/>
      </c>
      <c r="I1768" s="3" t="str">
        <f>IF(H1768="","",COUNTIF($H$2:H1768,H1768))</f>
        <v/>
      </c>
      <c r="J1768" s="4" t="str">
        <f>IF('Support - Unit List'!A1768="","",'Support - Unit List'!A1768&amp;'Support - Unit List'!B1768&amp;'Support - Unit List'!C1768&amp;" - "&amp;PROPER('Support - Unit List'!D1768))</f>
        <v>6620002 - Cass Township</v>
      </c>
    </row>
    <row r="1769" spans="8:10" x14ac:dyDescent="0.35">
      <c r="H1769" s="3" t="str">
        <f t="shared" si="37"/>
        <v/>
      </c>
      <c r="I1769" s="3" t="str">
        <f>IF(H1769="","",COUNTIF($H$2:H1769,H1769))</f>
        <v/>
      </c>
      <c r="J1769" s="4" t="str">
        <f>IF('Support - Unit List'!A1769="","",'Support - Unit List'!A1769&amp;'Support - Unit List'!B1769&amp;'Support - Unit List'!C1769&amp;" - "&amp;PROPER('Support - Unit List'!D1769))</f>
        <v>6620003 - Franklin Township</v>
      </c>
    </row>
    <row r="1770" spans="8:10" x14ac:dyDescent="0.35">
      <c r="H1770" s="3" t="str">
        <f t="shared" si="37"/>
        <v/>
      </c>
      <c r="I1770" s="3" t="str">
        <f>IF(H1770="","",COUNTIF($H$2:H1770,H1770))</f>
        <v/>
      </c>
      <c r="J1770" s="4" t="str">
        <f>IF('Support - Unit List'!A1770="","",'Support - Unit List'!A1770&amp;'Support - Unit List'!B1770&amp;'Support - Unit List'!C1770&amp;" - "&amp;PROPER('Support - Unit List'!D1770))</f>
        <v>6620004 - Harrison Township</v>
      </c>
    </row>
    <row r="1771" spans="8:10" x14ac:dyDescent="0.35">
      <c r="H1771" s="3" t="str">
        <f t="shared" si="37"/>
        <v/>
      </c>
      <c r="I1771" s="3" t="str">
        <f>IF(H1771="","",COUNTIF($H$2:H1771,H1771))</f>
        <v/>
      </c>
      <c r="J1771" s="4" t="str">
        <f>IF('Support - Unit List'!A1771="","",'Support - Unit List'!A1771&amp;'Support - Unit List'!B1771&amp;'Support - Unit List'!C1771&amp;" - "&amp;PROPER('Support - Unit List'!D1771))</f>
        <v>6620005 - Indian Creek Township</v>
      </c>
    </row>
    <row r="1772" spans="8:10" x14ac:dyDescent="0.35">
      <c r="H1772" s="3" t="str">
        <f t="shared" si="37"/>
        <v/>
      </c>
      <c r="I1772" s="3" t="str">
        <f>IF(H1772="","",COUNTIF($H$2:H1772,H1772))</f>
        <v/>
      </c>
      <c r="J1772" s="4" t="str">
        <f>IF('Support - Unit List'!A1772="","",'Support - Unit List'!A1772&amp;'Support - Unit List'!B1772&amp;'Support - Unit List'!C1772&amp;" - "&amp;PROPER('Support - Unit List'!D1772))</f>
        <v>6620006 - Jefferson Township</v>
      </c>
    </row>
    <row r="1773" spans="8:10" x14ac:dyDescent="0.35">
      <c r="H1773" s="3" t="str">
        <f t="shared" si="37"/>
        <v/>
      </c>
      <c r="I1773" s="3" t="str">
        <f>IF(H1773="","",COUNTIF($H$2:H1773,H1773))</f>
        <v/>
      </c>
      <c r="J1773" s="4" t="str">
        <f>IF('Support - Unit List'!A1773="","",'Support - Unit List'!A1773&amp;'Support - Unit List'!B1773&amp;'Support - Unit List'!C1773&amp;" - "&amp;PROPER('Support - Unit List'!D1773))</f>
        <v>6620007 - Monroe Township</v>
      </c>
    </row>
    <row r="1774" spans="8:10" x14ac:dyDescent="0.35">
      <c r="H1774" s="3" t="str">
        <f t="shared" si="37"/>
        <v/>
      </c>
      <c r="I1774" s="3" t="str">
        <f>IF(H1774="","",COUNTIF($H$2:H1774,H1774))</f>
        <v/>
      </c>
      <c r="J1774" s="4" t="str">
        <f>IF('Support - Unit List'!A1774="","",'Support - Unit List'!A1774&amp;'Support - Unit List'!B1774&amp;'Support - Unit List'!C1774&amp;" - "&amp;PROPER('Support - Unit List'!D1774))</f>
        <v>6620008 - Rich Grove Township</v>
      </c>
    </row>
    <row r="1775" spans="8:10" x14ac:dyDescent="0.35">
      <c r="H1775" s="3" t="str">
        <f t="shared" si="37"/>
        <v/>
      </c>
      <c r="I1775" s="3" t="str">
        <f>IF(H1775="","",COUNTIF($H$2:H1775,H1775))</f>
        <v/>
      </c>
      <c r="J1775" s="4" t="str">
        <f>IF('Support - Unit List'!A1775="","",'Support - Unit List'!A1775&amp;'Support - Unit List'!B1775&amp;'Support - Unit List'!C1775&amp;" - "&amp;PROPER('Support - Unit List'!D1775))</f>
        <v>6620009 - Salem Township</v>
      </c>
    </row>
    <row r="1776" spans="8:10" x14ac:dyDescent="0.35">
      <c r="H1776" s="3" t="str">
        <f t="shared" si="37"/>
        <v/>
      </c>
      <c r="I1776" s="3" t="str">
        <f>IF(H1776="","",COUNTIF($H$2:H1776,H1776))</f>
        <v/>
      </c>
      <c r="J1776" s="4" t="str">
        <f>IF('Support - Unit List'!A1776="","",'Support - Unit List'!A1776&amp;'Support - Unit List'!B1776&amp;'Support - Unit List'!C1776&amp;" - "&amp;PROPER('Support - Unit List'!D1776))</f>
        <v>6620010 - Tippecanoe Township</v>
      </c>
    </row>
    <row r="1777" spans="8:10" x14ac:dyDescent="0.35">
      <c r="H1777" s="3" t="str">
        <f t="shared" si="37"/>
        <v/>
      </c>
      <c r="I1777" s="3" t="str">
        <f>IF(H1777="","",COUNTIF($H$2:H1777,H1777))</f>
        <v/>
      </c>
      <c r="J1777" s="4" t="str">
        <f>IF('Support - Unit List'!A1777="","",'Support - Unit List'!A1777&amp;'Support - Unit List'!B1777&amp;'Support - Unit List'!C1777&amp;" - "&amp;PROPER('Support - Unit List'!D1777))</f>
        <v>6620011 - Van Buren Township</v>
      </c>
    </row>
    <row r="1778" spans="8:10" x14ac:dyDescent="0.35">
      <c r="H1778" s="3" t="str">
        <f t="shared" si="37"/>
        <v/>
      </c>
      <c r="I1778" s="3" t="str">
        <f>IF(H1778="","",COUNTIF($H$2:H1778,H1778))</f>
        <v/>
      </c>
      <c r="J1778" s="4" t="str">
        <f>IF('Support - Unit List'!A1778="","",'Support - Unit List'!A1778&amp;'Support - Unit List'!B1778&amp;'Support - Unit List'!C1778&amp;" - "&amp;PROPER('Support - Unit List'!D1778))</f>
        <v>6620012 - White Post Township</v>
      </c>
    </row>
    <row r="1779" spans="8:10" x14ac:dyDescent="0.35">
      <c r="H1779" s="3" t="str">
        <f t="shared" si="37"/>
        <v/>
      </c>
      <c r="I1779" s="3" t="str">
        <f>IF(H1779="","",COUNTIF($H$2:H1779,H1779))</f>
        <v/>
      </c>
      <c r="J1779" s="4" t="str">
        <f>IF('Support - Unit List'!A1779="","",'Support - Unit List'!A1779&amp;'Support - Unit List'!B1779&amp;'Support - Unit List'!C1779&amp;" - "&amp;PROPER('Support - Unit List'!D1779))</f>
        <v>6630839 - Francesville Civil Town</v>
      </c>
    </row>
    <row r="1780" spans="8:10" x14ac:dyDescent="0.35">
      <c r="H1780" s="3" t="str">
        <f t="shared" si="37"/>
        <v/>
      </c>
      <c r="I1780" s="3" t="str">
        <f>IF(H1780="","",COUNTIF($H$2:H1780,H1780))</f>
        <v/>
      </c>
      <c r="J1780" s="4" t="str">
        <f>IF('Support - Unit List'!A1780="","",'Support - Unit List'!A1780&amp;'Support - Unit List'!B1780&amp;'Support - Unit List'!C1780&amp;" - "&amp;PROPER('Support - Unit List'!D1780))</f>
        <v>6630840 - Medaryville Civil Town</v>
      </c>
    </row>
    <row r="1781" spans="8:10" x14ac:dyDescent="0.35">
      <c r="H1781" s="3" t="str">
        <f t="shared" si="37"/>
        <v/>
      </c>
      <c r="I1781" s="3" t="str">
        <f>IF(H1781="","",COUNTIF($H$2:H1781,H1781))</f>
        <v/>
      </c>
      <c r="J1781" s="4" t="str">
        <f>IF('Support - Unit List'!A1781="","",'Support - Unit List'!A1781&amp;'Support - Unit List'!B1781&amp;'Support - Unit List'!C1781&amp;" - "&amp;PROPER('Support - Unit List'!D1781))</f>
        <v>6630841 - Monterey Civil Town</v>
      </c>
    </row>
    <row r="1782" spans="8:10" x14ac:dyDescent="0.35">
      <c r="H1782" s="3" t="str">
        <f t="shared" si="37"/>
        <v/>
      </c>
      <c r="I1782" s="3" t="str">
        <f>IF(H1782="","",COUNTIF($H$2:H1782,H1782))</f>
        <v/>
      </c>
      <c r="J1782" s="4" t="str">
        <f>IF('Support - Unit List'!A1782="","",'Support - Unit List'!A1782&amp;'Support - Unit List'!B1782&amp;'Support - Unit List'!C1782&amp;" - "&amp;PROPER('Support - Unit List'!D1782))</f>
        <v>6630842 - Winamac Civil Town</v>
      </c>
    </row>
    <row r="1783" spans="8:10" x14ac:dyDescent="0.35">
      <c r="H1783" s="3" t="str">
        <f t="shared" si="37"/>
        <v/>
      </c>
      <c r="I1783" s="3" t="str">
        <f>IF(H1783="","",COUNTIF($H$2:H1783,H1783))</f>
        <v/>
      </c>
      <c r="J1783" s="4" t="str">
        <f>IF('Support - Unit List'!A1783="","",'Support - Unit List'!A1783&amp;'Support - Unit List'!B1783&amp;'Support - Unit List'!C1783&amp;" - "&amp;PROPER('Support - Unit List'!D1783))</f>
        <v>6646620 - Eastern Pulaski Community School Corporation</v>
      </c>
    </row>
    <row r="1784" spans="8:10" x14ac:dyDescent="0.35">
      <c r="H1784" s="3" t="str">
        <f t="shared" si="37"/>
        <v/>
      </c>
      <c r="I1784" s="3" t="str">
        <f>IF(H1784="","",COUNTIF($H$2:H1784,H1784))</f>
        <v/>
      </c>
      <c r="J1784" s="4" t="str">
        <f>IF('Support - Unit List'!A1784="","",'Support - Unit List'!A1784&amp;'Support - Unit List'!B1784&amp;'Support - Unit List'!C1784&amp;" - "&amp;PROPER('Support - Unit List'!D1784))</f>
        <v>6646630 - West Central School Corporation</v>
      </c>
    </row>
    <row r="1785" spans="8:10" x14ac:dyDescent="0.35">
      <c r="H1785" s="3" t="str">
        <f t="shared" si="37"/>
        <v/>
      </c>
      <c r="I1785" s="3" t="str">
        <f>IF(H1785="","",COUNTIF($H$2:H1785,H1785))</f>
        <v/>
      </c>
      <c r="J1785" s="4" t="str">
        <f>IF('Support - Unit List'!A1785="","",'Support - Unit List'!A1785&amp;'Support - Unit List'!B1785&amp;'Support - Unit List'!C1785&amp;" - "&amp;PROPER('Support - Unit List'!D1785))</f>
        <v>6650189 - Francesville Public Library</v>
      </c>
    </row>
    <row r="1786" spans="8:10" x14ac:dyDescent="0.35">
      <c r="H1786" s="3" t="str">
        <f t="shared" si="37"/>
        <v/>
      </c>
      <c r="I1786" s="3" t="str">
        <f>IF(H1786="","",COUNTIF($H$2:H1786,H1786))</f>
        <v/>
      </c>
      <c r="J1786" s="4" t="str">
        <f>IF('Support - Unit List'!A1786="","",'Support - Unit List'!A1786&amp;'Support - Unit List'!B1786&amp;'Support - Unit List'!C1786&amp;" - "&amp;PROPER('Support - Unit List'!D1786))</f>
        <v>6650190 - Monterey Public Library</v>
      </c>
    </row>
    <row r="1787" spans="8:10" x14ac:dyDescent="0.35">
      <c r="H1787" s="3" t="str">
        <f t="shared" si="37"/>
        <v/>
      </c>
      <c r="I1787" s="3" t="str">
        <f>IF(H1787="","",COUNTIF($H$2:H1787,H1787))</f>
        <v/>
      </c>
      <c r="J1787" s="4" t="str">
        <f>IF('Support - Unit List'!A1787="","",'Support - Unit List'!A1787&amp;'Support - Unit List'!B1787&amp;'Support - Unit List'!C1787&amp;" - "&amp;PROPER('Support - Unit List'!D1787))</f>
        <v>6650191 - Pulaski County Public Library</v>
      </c>
    </row>
    <row r="1788" spans="8:10" x14ac:dyDescent="0.35">
      <c r="H1788" s="3" t="str">
        <f t="shared" si="37"/>
        <v/>
      </c>
      <c r="I1788" s="3" t="str">
        <f>IF(H1788="","",COUNTIF($H$2:H1788,H1788))</f>
        <v/>
      </c>
      <c r="J1788" s="4" t="str">
        <f>IF('Support - Unit List'!A1788="","",'Support - Unit List'!A1788&amp;'Support - Unit List'!B1788&amp;'Support - Unit List'!C1788&amp;" - "&amp;PROPER('Support - Unit List'!D1788))</f>
        <v>6710000 - Putnam County</v>
      </c>
    </row>
    <row r="1789" spans="8:10" x14ac:dyDescent="0.35">
      <c r="H1789" s="3" t="str">
        <f t="shared" si="37"/>
        <v/>
      </c>
      <c r="I1789" s="3" t="str">
        <f>IF(H1789="","",COUNTIF($H$2:H1789,H1789))</f>
        <v/>
      </c>
      <c r="J1789" s="4" t="str">
        <f>IF('Support - Unit List'!A1789="","",'Support - Unit List'!A1789&amp;'Support - Unit List'!B1789&amp;'Support - Unit List'!C1789&amp;" - "&amp;PROPER('Support - Unit List'!D1789))</f>
        <v>6720001 - Clinton Township</v>
      </c>
    </row>
    <row r="1790" spans="8:10" x14ac:dyDescent="0.35">
      <c r="H1790" s="3" t="str">
        <f t="shared" si="37"/>
        <v/>
      </c>
      <c r="I1790" s="3" t="str">
        <f>IF(H1790="","",COUNTIF($H$2:H1790,H1790))</f>
        <v/>
      </c>
      <c r="J1790" s="4" t="str">
        <f>IF('Support - Unit List'!A1790="","",'Support - Unit List'!A1790&amp;'Support - Unit List'!B1790&amp;'Support - Unit List'!C1790&amp;" - "&amp;PROPER('Support - Unit List'!D1790))</f>
        <v>6720002 - Cloverdale Township</v>
      </c>
    </row>
    <row r="1791" spans="8:10" x14ac:dyDescent="0.35">
      <c r="H1791" s="3" t="str">
        <f t="shared" si="37"/>
        <v/>
      </c>
      <c r="I1791" s="3" t="str">
        <f>IF(H1791="","",COUNTIF($H$2:H1791,H1791))</f>
        <v/>
      </c>
      <c r="J1791" s="4" t="str">
        <f>IF('Support - Unit List'!A1791="","",'Support - Unit List'!A1791&amp;'Support - Unit List'!B1791&amp;'Support - Unit List'!C1791&amp;" - "&amp;PROPER('Support - Unit List'!D1791))</f>
        <v>6720003 - Floyd Township</v>
      </c>
    </row>
    <row r="1792" spans="8:10" x14ac:dyDescent="0.35">
      <c r="H1792" s="3" t="str">
        <f t="shared" si="37"/>
        <v/>
      </c>
      <c r="I1792" s="3" t="str">
        <f>IF(H1792="","",COUNTIF($H$2:H1792,H1792))</f>
        <v/>
      </c>
      <c r="J1792" s="4" t="str">
        <f>IF('Support - Unit List'!A1792="","",'Support - Unit List'!A1792&amp;'Support - Unit List'!B1792&amp;'Support - Unit List'!C1792&amp;" - "&amp;PROPER('Support - Unit List'!D1792))</f>
        <v>6720004 - Franklin Township</v>
      </c>
    </row>
    <row r="1793" spans="8:10" x14ac:dyDescent="0.35">
      <c r="H1793" s="3" t="str">
        <f t="shared" si="37"/>
        <v/>
      </c>
      <c r="I1793" s="3" t="str">
        <f>IF(H1793="","",COUNTIF($H$2:H1793,H1793))</f>
        <v/>
      </c>
      <c r="J1793" s="4" t="str">
        <f>IF('Support - Unit List'!A1793="","",'Support - Unit List'!A1793&amp;'Support - Unit List'!B1793&amp;'Support - Unit List'!C1793&amp;" - "&amp;PROPER('Support - Unit List'!D1793))</f>
        <v>6720005 - Greencastle Township</v>
      </c>
    </row>
    <row r="1794" spans="8:10" x14ac:dyDescent="0.35">
      <c r="H1794" s="3" t="str">
        <f t="shared" si="37"/>
        <v/>
      </c>
      <c r="I1794" s="3" t="str">
        <f>IF(H1794="","",COUNTIF($H$2:H1794,H1794))</f>
        <v/>
      </c>
      <c r="J1794" s="4" t="str">
        <f>IF('Support - Unit List'!A1794="","",'Support - Unit List'!A1794&amp;'Support - Unit List'!B1794&amp;'Support - Unit List'!C1794&amp;" - "&amp;PROPER('Support - Unit List'!D1794))</f>
        <v>6720006 - Jackson Township</v>
      </c>
    </row>
    <row r="1795" spans="8:10" x14ac:dyDescent="0.35">
      <c r="H1795" s="3" t="str">
        <f t="shared" ref="H1795:H1858" si="38">IF(LEFT(J1795,2)=$B$3,"X","")</f>
        <v/>
      </c>
      <c r="I1795" s="3" t="str">
        <f>IF(H1795="","",COUNTIF($H$2:H1795,H1795))</f>
        <v/>
      </c>
      <c r="J1795" s="4" t="str">
        <f>IF('Support - Unit List'!A1795="","",'Support - Unit List'!A1795&amp;'Support - Unit List'!B1795&amp;'Support - Unit List'!C1795&amp;" - "&amp;PROPER('Support - Unit List'!D1795))</f>
        <v>6720007 - Jefferson Township</v>
      </c>
    </row>
    <row r="1796" spans="8:10" x14ac:dyDescent="0.35">
      <c r="H1796" s="3" t="str">
        <f t="shared" si="38"/>
        <v/>
      </c>
      <c r="I1796" s="3" t="str">
        <f>IF(H1796="","",COUNTIF($H$2:H1796,H1796))</f>
        <v/>
      </c>
      <c r="J1796" s="4" t="str">
        <f>IF('Support - Unit List'!A1796="","",'Support - Unit List'!A1796&amp;'Support - Unit List'!B1796&amp;'Support - Unit List'!C1796&amp;" - "&amp;PROPER('Support - Unit List'!D1796))</f>
        <v>6720008 - Madison Township</v>
      </c>
    </row>
    <row r="1797" spans="8:10" x14ac:dyDescent="0.35">
      <c r="H1797" s="3" t="str">
        <f t="shared" si="38"/>
        <v/>
      </c>
      <c r="I1797" s="3" t="str">
        <f>IF(H1797="","",COUNTIF($H$2:H1797,H1797))</f>
        <v/>
      </c>
      <c r="J1797" s="4" t="str">
        <f>IF('Support - Unit List'!A1797="","",'Support - Unit List'!A1797&amp;'Support - Unit List'!B1797&amp;'Support - Unit List'!C1797&amp;" - "&amp;PROPER('Support - Unit List'!D1797))</f>
        <v>6720009 - Marion Township</v>
      </c>
    </row>
    <row r="1798" spans="8:10" x14ac:dyDescent="0.35">
      <c r="H1798" s="3" t="str">
        <f t="shared" si="38"/>
        <v/>
      </c>
      <c r="I1798" s="3" t="str">
        <f>IF(H1798="","",COUNTIF($H$2:H1798,H1798))</f>
        <v/>
      </c>
      <c r="J1798" s="4" t="str">
        <f>IF('Support - Unit List'!A1798="","",'Support - Unit List'!A1798&amp;'Support - Unit List'!B1798&amp;'Support - Unit List'!C1798&amp;" - "&amp;PROPER('Support - Unit List'!D1798))</f>
        <v>6720010 - Monroe Township</v>
      </c>
    </row>
    <row r="1799" spans="8:10" x14ac:dyDescent="0.35">
      <c r="H1799" s="3" t="str">
        <f t="shared" si="38"/>
        <v/>
      </c>
      <c r="I1799" s="3" t="str">
        <f>IF(H1799="","",COUNTIF($H$2:H1799,H1799))</f>
        <v/>
      </c>
      <c r="J1799" s="4" t="str">
        <f>IF('Support - Unit List'!A1799="","",'Support - Unit List'!A1799&amp;'Support - Unit List'!B1799&amp;'Support - Unit List'!C1799&amp;" - "&amp;PROPER('Support - Unit List'!D1799))</f>
        <v>6720011 - Russell Township</v>
      </c>
    </row>
    <row r="1800" spans="8:10" x14ac:dyDescent="0.35">
      <c r="H1800" s="3" t="str">
        <f t="shared" si="38"/>
        <v/>
      </c>
      <c r="I1800" s="3" t="str">
        <f>IF(H1800="","",COUNTIF($H$2:H1800,H1800))</f>
        <v/>
      </c>
      <c r="J1800" s="4" t="str">
        <f>IF('Support - Unit List'!A1800="","",'Support - Unit List'!A1800&amp;'Support - Unit List'!B1800&amp;'Support - Unit List'!C1800&amp;" - "&amp;PROPER('Support - Unit List'!D1800))</f>
        <v>6720012 - Warren Township</v>
      </c>
    </row>
    <row r="1801" spans="8:10" x14ac:dyDescent="0.35">
      <c r="H1801" s="3" t="str">
        <f t="shared" si="38"/>
        <v/>
      </c>
      <c r="I1801" s="3" t="str">
        <f>IF(H1801="","",COUNTIF($H$2:H1801,H1801))</f>
        <v/>
      </c>
      <c r="J1801" s="4" t="str">
        <f>IF('Support - Unit List'!A1801="","",'Support - Unit List'!A1801&amp;'Support - Unit List'!B1801&amp;'Support - Unit List'!C1801&amp;" - "&amp;PROPER('Support - Unit List'!D1801))</f>
        <v>6720013 - Washington Township</v>
      </c>
    </row>
    <row r="1802" spans="8:10" x14ac:dyDescent="0.35">
      <c r="H1802" s="3" t="str">
        <f t="shared" si="38"/>
        <v/>
      </c>
      <c r="I1802" s="3" t="str">
        <f>IF(H1802="","",COUNTIF($H$2:H1802,H1802))</f>
        <v/>
      </c>
      <c r="J1802" s="4" t="str">
        <f>IF('Support - Unit List'!A1802="","",'Support - Unit List'!A1802&amp;'Support - Unit List'!B1802&amp;'Support - Unit List'!C1802&amp;" - "&amp;PROPER('Support - Unit List'!D1802))</f>
        <v>6730404 - Greencastle Civil City</v>
      </c>
    </row>
    <row r="1803" spans="8:10" x14ac:dyDescent="0.35">
      <c r="H1803" s="3" t="str">
        <f t="shared" si="38"/>
        <v/>
      </c>
      <c r="I1803" s="3" t="str">
        <f>IF(H1803="","",COUNTIF($H$2:H1803,H1803))</f>
        <v/>
      </c>
      <c r="J1803" s="4" t="str">
        <f>IF('Support - Unit List'!A1803="","",'Support - Unit List'!A1803&amp;'Support - Unit List'!B1803&amp;'Support - Unit List'!C1803&amp;" - "&amp;PROPER('Support - Unit List'!D1803))</f>
        <v>6730843 - Bainbridge Civil Town</v>
      </c>
    </row>
    <row r="1804" spans="8:10" x14ac:dyDescent="0.35">
      <c r="H1804" s="3" t="str">
        <f t="shared" si="38"/>
        <v/>
      </c>
      <c r="I1804" s="3" t="str">
        <f>IF(H1804="","",COUNTIF($H$2:H1804,H1804))</f>
        <v/>
      </c>
      <c r="J1804" s="4" t="str">
        <f>IF('Support - Unit List'!A1804="","",'Support - Unit List'!A1804&amp;'Support - Unit List'!B1804&amp;'Support - Unit List'!C1804&amp;" - "&amp;PROPER('Support - Unit List'!D1804))</f>
        <v>6730844 - Cloverdale Civil Town</v>
      </c>
    </row>
    <row r="1805" spans="8:10" x14ac:dyDescent="0.35">
      <c r="H1805" s="3" t="str">
        <f t="shared" si="38"/>
        <v/>
      </c>
      <c r="I1805" s="3" t="str">
        <f>IF(H1805="","",COUNTIF($H$2:H1805,H1805))</f>
        <v/>
      </c>
      <c r="J1805" s="4" t="str">
        <f>IF('Support - Unit List'!A1805="","",'Support - Unit List'!A1805&amp;'Support - Unit List'!B1805&amp;'Support - Unit List'!C1805&amp;" - "&amp;PROPER('Support - Unit List'!D1805))</f>
        <v>6730845 - Roachdale Civil Town</v>
      </c>
    </row>
    <row r="1806" spans="8:10" x14ac:dyDescent="0.35">
      <c r="H1806" s="3" t="str">
        <f t="shared" si="38"/>
        <v/>
      </c>
      <c r="I1806" s="3" t="str">
        <f>IF(H1806="","",COUNTIF($H$2:H1806,H1806))</f>
        <v/>
      </c>
      <c r="J1806" s="4" t="str">
        <f>IF('Support - Unit List'!A1806="","",'Support - Unit List'!A1806&amp;'Support - Unit List'!B1806&amp;'Support - Unit List'!C1806&amp;" - "&amp;PROPER('Support - Unit List'!D1806))</f>
        <v>6730846 - Russellville Civil Town</v>
      </c>
    </row>
    <row r="1807" spans="8:10" x14ac:dyDescent="0.35">
      <c r="H1807" s="3" t="str">
        <f t="shared" si="38"/>
        <v/>
      </c>
      <c r="I1807" s="3" t="str">
        <f>IF(H1807="","",COUNTIF($H$2:H1807,H1807))</f>
        <v/>
      </c>
      <c r="J1807" s="4" t="str">
        <f>IF('Support - Unit List'!A1807="","",'Support - Unit List'!A1807&amp;'Support - Unit List'!B1807&amp;'Support - Unit List'!C1807&amp;" - "&amp;PROPER('Support - Unit List'!D1807))</f>
        <v>6730965 - Fillmore Civil Town</v>
      </c>
    </row>
    <row r="1808" spans="8:10" x14ac:dyDescent="0.35">
      <c r="H1808" s="3" t="str">
        <f t="shared" si="38"/>
        <v/>
      </c>
      <c r="I1808" s="3" t="str">
        <f>IF(H1808="","",COUNTIF($H$2:H1808,H1808))</f>
        <v/>
      </c>
      <c r="J1808" s="4" t="str">
        <f>IF('Support - Unit List'!A1808="","",'Support - Unit List'!A1808&amp;'Support - Unit List'!B1808&amp;'Support - Unit List'!C1808&amp;" - "&amp;PROPER('Support - Unit List'!D1808))</f>
        <v>6746705 - South Putnam Community School Corporation</v>
      </c>
    </row>
    <row r="1809" spans="8:10" x14ac:dyDescent="0.35">
      <c r="H1809" s="3" t="str">
        <f t="shared" si="38"/>
        <v/>
      </c>
      <c r="I1809" s="3" t="str">
        <f>IF(H1809="","",COUNTIF($H$2:H1809,H1809))</f>
        <v/>
      </c>
      <c r="J1809" s="4" t="str">
        <f>IF('Support - Unit List'!A1809="","",'Support - Unit List'!A1809&amp;'Support - Unit List'!B1809&amp;'Support - Unit List'!C1809&amp;" - "&amp;PROPER('Support - Unit List'!D1809))</f>
        <v>6746715 - North Putnam Community School Corporation</v>
      </c>
    </row>
    <row r="1810" spans="8:10" x14ac:dyDescent="0.35">
      <c r="H1810" s="3" t="str">
        <f t="shared" si="38"/>
        <v/>
      </c>
      <c r="I1810" s="3" t="str">
        <f>IF(H1810="","",COUNTIF($H$2:H1810,H1810))</f>
        <v/>
      </c>
      <c r="J1810" s="4" t="str">
        <f>IF('Support - Unit List'!A1810="","",'Support - Unit List'!A1810&amp;'Support - Unit List'!B1810&amp;'Support - Unit List'!C1810&amp;" - "&amp;PROPER('Support - Unit List'!D1810))</f>
        <v>6746750 - Cloverdale Community School Corporation</v>
      </c>
    </row>
    <row r="1811" spans="8:10" x14ac:dyDescent="0.35">
      <c r="H1811" s="3" t="str">
        <f t="shared" si="38"/>
        <v/>
      </c>
      <c r="I1811" s="3" t="str">
        <f>IF(H1811="","",COUNTIF($H$2:H1811,H1811))</f>
        <v/>
      </c>
      <c r="J1811" s="4" t="str">
        <f>IF('Support - Unit List'!A1811="","",'Support - Unit List'!A1811&amp;'Support - Unit List'!B1811&amp;'Support - Unit List'!C1811&amp;" - "&amp;PROPER('Support - Unit List'!D1811))</f>
        <v>6746755 - Greencastle Community School Corporation</v>
      </c>
    </row>
    <row r="1812" spans="8:10" x14ac:dyDescent="0.35">
      <c r="H1812" s="3" t="str">
        <f t="shared" si="38"/>
        <v/>
      </c>
      <c r="I1812" s="3" t="str">
        <f>IF(H1812="","",COUNTIF($H$2:H1812,H1812))</f>
        <v/>
      </c>
      <c r="J1812" s="4" t="str">
        <f>IF('Support - Unit List'!A1812="","",'Support - Unit List'!A1812&amp;'Support - Unit List'!B1812&amp;'Support - Unit List'!C1812&amp;" - "&amp;PROPER('Support - Unit List'!D1812))</f>
        <v>6750192 - Roachdale Public Library</v>
      </c>
    </row>
    <row r="1813" spans="8:10" x14ac:dyDescent="0.35">
      <c r="H1813" s="3" t="str">
        <f t="shared" si="38"/>
        <v/>
      </c>
      <c r="I1813" s="3" t="str">
        <f>IF(H1813="","",COUNTIF($H$2:H1813,H1813))</f>
        <v/>
      </c>
      <c r="J1813" s="4" t="str">
        <f>IF('Support - Unit List'!A1813="","",'Support - Unit List'!A1813&amp;'Support - Unit List'!B1813&amp;'Support - Unit List'!C1813&amp;" - "&amp;PROPER('Support - Unit List'!D1813))</f>
        <v>6750193 - Putnam County Public Library</v>
      </c>
    </row>
    <row r="1814" spans="8:10" x14ac:dyDescent="0.35">
      <c r="H1814" s="3" t="str">
        <f t="shared" si="38"/>
        <v/>
      </c>
      <c r="I1814" s="3" t="str">
        <f>IF(H1814="","",COUNTIF($H$2:H1814,H1814))</f>
        <v/>
      </c>
      <c r="J1814" s="4" t="str">
        <f>IF('Support - Unit List'!A1814="","",'Support - Unit List'!A1814&amp;'Support - Unit List'!B1814&amp;'Support - Unit List'!C1814&amp;" - "&amp;PROPER('Support - Unit List'!D1814))</f>
        <v>6760337 - Putnam County Airport Authority</v>
      </c>
    </row>
    <row r="1815" spans="8:10" x14ac:dyDescent="0.35">
      <c r="H1815" s="3" t="str">
        <f t="shared" si="38"/>
        <v/>
      </c>
      <c r="I1815" s="3" t="str">
        <f>IF(H1815="","",COUNTIF($H$2:H1815,H1815))</f>
        <v/>
      </c>
      <c r="J1815" s="4" t="str">
        <f>IF('Support - Unit List'!A1815="","",'Support - Unit List'!A1815&amp;'Support - Unit List'!B1815&amp;'Support - Unit List'!C1815&amp;" - "&amp;PROPER('Support - Unit List'!D1815))</f>
        <v>6760976 - Roachdale Fire Protection</v>
      </c>
    </row>
    <row r="1816" spans="8:10" x14ac:dyDescent="0.35">
      <c r="H1816" s="3" t="str">
        <f t="shared" si="38"/>
        <v/>
      </c>
      <c r="I1816" s="3" t="str">
        <f>IF(H1816="","",COUNTIF($H$2:H1816,H1816))</f>
        <v/>
      </c>
      <c r="J1816" s="4" t="str">
        <f>IF('Support - Unit List'!A1816="","",'Support - Unit List'!A1816&amp;'Support - Unit List'!B1816&amp;'Support - Unit List'!C1816&amp;" - "&amp;PROPER('Support - Unit List'!D1816))</f>
        <v>6760977 - Walnut Creek Fire Protection</v>
      </c>
    </row>
    <row r="1817" spans="8:10" x14ac:dyDescent="0.35">
      <c r="H1817" s="3" t="str">
        <f t="shared" si="38"/>
        <v/>
      </c>
      <c r="I1817" s="3" t="str">
        <f>IF(H1817="","",COUNTIF($H$2:H1817,H1817))</f>
        <v/>
      </c>
      <c r="J1817" s="4" t="str">
        <f>IF('Support - Unit List'!A1817="","",'Support - Unit List'!A1817&amp;'Support - Unit List'!B1817&amp;'Support - Unit List'!C1817&amp;" - "&amp;PROPER('Support - Unit List'!D1817))</f>
        <v>6760978 - Floyd Twp Fire District</v>
      </c>
    </row>
    <row r="1818" spans="8:10" x14ac:dyDescent="0.35">
      <c r="H1818" s="3" t="str">
        <f t="shared" si="38"/>
        <v/>
      </c>
      <c r="I1818" s="3" t="str">
        <f>IF(H1818="","",COUNTIF($H$2:H1818,H1818))</f>
        <v/>
      </c>
      <c r="J1818" s="4" t="str">
        <f>IF('Support - Unit List'!A1818="","",'Support - Unit List'!A1818&amp;'Support - Unit List'!B1818&amp;'Support - Unit List'!C1818&amp;" - "&amp;PROPER('Support - Unit List'!D1818))</f>
        <v>6761079 - West Central Indiana Solid Waste Management</v>
      </c>
    </row>
    <row r="1819" spans="8:10" x14ac:dyDescent="0.35">
      <c r="H1819" s="3" t="str">
        <f t="shared" si="38"/>
        <v/>
      </c>
      <c r="I1819" s="3" t="str">
        <f>IF(H1819="","",COUNTIF($H$2:H1819,H1819))</f>
        <v/>
      </c>
      <c r="J1819" s="4" t="str">
        <f>IF('Support - Unit List'!A1819="","",'Support - Unit List'!A1819&amp;'Support - Unit List'!B1819&amp;'Support - Unit List'!C1819&amp;" - "&amp;PROPER('Support - Unit List'!D1819))</f>
        <v>6810000 - Randolph County</v>
      </c>
    </row>
    <row r="1820" spans="8:10" x14ac:dyDescent="0.35">
      <c r="H1820" s="3" t="str">
        <f t="shared" si="38"/>
        <v/>
      </c>
      <c r="I1820" s="3" t="str">
        <f>IF(H1820="","",COUNTIF($H$2:H1820,H1820))</f>
        <v/>
      </c>
      <c r="J1820" s="4" t="str">
        <f>IF('Support - Unit List'!A1820="","",'Support - Unit List'!A1820&amp;'Support - Unit List'!B1820&amp;'Support - Unit List'!C1820&amp;" - "&amp;PROPER('Support - Unit List'!D1820))</f>
        <v>6820001 - Franklin Township</v>
      </c>
    </row>
    <row r="1821" spans="8:10" x14ac:dyDescent="0.35">
      <c r="H1821" s="3" t="str">
        <f t="shared" si="38"/>
        <v/>
      </c>
      <c r="I1821" s="3" t="str">
        <f>IF(H1821="","",COUNTIF($H$2:H1821,H1821))</f>
        <v/>
      </c>
      <c r="J1821" s="4" t="str">
        <f>IF('Support - Unit List'!A1821="","",'Support - Unit List'!A1821&amp;'Support - Unit List'!B1821&amp;'Support - Unit List'!C1821&amp;" - "&amp;PROPER('Support - Unit List'!D1821))</f>
        <v>6820002 - Green Township</v>
      </c>
    </row>
    <row r="1822" spans="8:10" x14ac:dyDescent="0.35">
      <c r="H1822" s="3" t="str">
        <f t="shared" si="38"/>
        <v/>
      </c>
      <c r="I1822" s="3" t="str">
        <f>IF(H1822="","",COUNTIF($H$2:H1822,H1822))</f>
        <v/>
      </c>
      <c r="J1822" s="4" t="str">
        <f>IF('Support - Unit List'!A1822="","",'Support - Unit List'!A1822&amp;'Support - Unit List'!B1822&amp;'Support - Unit List'!C1822&amp;" - "&amp;PROPER('Support - Unit List'!D1822))</f>
        <v>6820003 - Greensfork Township</v>
      </c>
    </row>
    <row r="1823" spans="8:10" x14ac:dyDescent="0.35">
      <c r="H1823" s="3" t="str">
        <f t="shared" si="38"/>
        <v/>
      </c>
      <c r="I1823" s="3" t="str">
        <f>IF(H1823="","",COUNTIF($H$2:H1823,H1823))</f>
        <v/>
      </c>
      <c r="J1823" s="4" t="str">
        <f>IF('Support - Unit List'!A1823="","",'Support - Unit List'!A1823&amp;'Support - Unit List'!B1823&amp;'Support - Unit List'!C1823&amp;" - "&amp;PROPER('Support - Unit List'!D1823))</f>
        <v>6820004 - Jackson Township</v>
      </c>
    </row>
    <row r="1824" spans="8:10" x14ac:dyDescent="0.35">
      <c r="H1824" s="3" t="str">
        <f t="shared" si="38"/>
        <v/>
      </c>
      <c r="I1824" s="3" t="str">
        <f>IF(H1824="","",COUNTIF($H$2:H1824,H1824))</f>
        <v/>
      </c>
      <c r="J1824" s="4" t="str">
        <f>IF('Support - Unit List'!A1824="","",'Support - Unit List'!A1824&amp;'Support - Unit List'!B1824&amp;'Support - Unit List'!C1824&amp;" - "&amp;PROPER('Support - Unit List'!D1824))</f>
        <v>6820005 - Monroe Township</v>
      </c>
    </row>
    <row r="1825" spans="8:10" x14ac:dyDescent="0.35">
      <c r="H1825" s="3" t="str">
        <f t="shared" si="38"/>
        <v/>
      </c>
      <c r="I1825" s="3" t="str">
        <f>IF(H1825="","",COUNTIF($H$2:H1825,H1825))</f>
        <v/>
      </c>
      <c r="J1825" s="4" t="str">
        <f>IF('Support - Unit List'!A1825="","",'Support - Unit List'!A1825&amp;'Support - Unit List'!B1825&amp;'Support - Unit List'!C1825&amp;" - "&amp;PROPER('Support - Unit List'!D1825))</f>
        <v>6820006 - Stoney Creek Township</v>
      </c>
    </row>
    <row r="1826" spans="8:10" x14ac:dyDescent="0.35">
      <c r="H1826" s="3" t="str">
        <f t="shared" si="38"/>
        <v/>
      </c>
      <c r="I1826" s="3" t="str">
        <f>IF(H1826="","",COUNTIF($H$2:H1826,H1826))</f>
        <v/>
      </c>
      <c r="J1826" s="4" t="str">
        <f>IF('Support - Unit List'!A1826="","",'Support - Unit List'!A1826&amp;'Support - Unit List'!B1826&amp;'Support - Unit List'!C1826&amp;" - "&amp;PROPER('Support - Unit List'!D1826))</f>
        <v>6820007 - Union Township</v>
      </c>
    </row>
    <row r="1827" spans="8:10" x14ac:dyDescent="0.35">
      <c r="H1827" s="3" t="str">
        <f t="shared" si="38"/>
        <v/>
      </c>
      <c r="I1827" s="3" t="str">
        <f>IF(H1827="","",COUNTIF($H$2:H1827,H1827))</f>
        <v/>
      </c>
      <c r="J1827" s="4" t="str">
        <f>IF('Support - Unit List'!A1827="","",'Support - Unit List'!A1827&amp;'Support - Unit List'!B1827&amp;'Support - Unit List'!C1827&amp;" - "&amp;PROPER('Support - Unit List'!D1827))</f>
        <v>6820008 - Ward Township</v>
      </c>
    </row>
    <row r="1828" spans="8:10" x14ac:dyDescent="0.35">
      <c r="H1828" s="3" t="str">
        <f t="shared" si="38"/>
        <v/>
      </c>
      <c r="I1828" s="3" t="str">
        <f>IF(H1828="","",COUNTIF($H$2:H1828,H1828))</f>
        <v/>
      </c>
      <c r="J1828" s="4" t="str">
        <f>IF('Support - Unit List'!A1828="","",'Support - Unit List'!A1828&amp;'Support - Unit List'!B1828&amp;'Support - Unit List'!C1828&amp;" - "&amp;PROPER('Support - Unit List'!D1828))</f>
        <v>6820009 - Washington Township</v>
      </c>
    </row>
    <row r="1829" spans="8:10" x14ac:dyDescent="0.35">
      <c r="H1829" s="3" t="str">
        <f t="shared" si="38"/>
        <v/>
      </c>
      <c r="I1829" s="3" t="str">
        <f>IF(H1829="","",COUNTIF($H$2:H1829,H1829))</f>
        <v/>
      </c>
      <c r="J1829" s="4" t="str">
        <f>IF('Support - Unit List'!A1829="","",'Support - Unit List'!A1829&amp;'Support - Unit List'!B1829&amp;'Support - Unit List'!C1829&amp;" - "&amp;PROPER('Support - Unit List'!D1829))</f>
        <v>6820010 - Wayne Township</v>
      </c>
    </row>
    <row r="1830" spans="8:10" x14ac:dyDescent="0.35">
      <c r="H1830" s="3" t="str">
        <f t="shared" si="38"/>
        <v/>
      </c>
      <c r="I1830" s="3" t="str">
        <f>IF(H1830="","",COUNTIF($H$2:H1830,H1830))</f>
        <v/>
      </c>
      <c r="J1830" s="4" t="str">
        <f>IF('Support - Unit List'!A1830="","",'Support - Unit List'!A1830&amp;'Support - Unit List'!B1830&amp;'Support - Unit List'!C1830&amp;" - "&amp;PROPER('Support - Unit List'!D1830))</f>
        <v>6820011 - White River Township</v>
      </c>
    </row>
    <row r="1831" spans="8:10" x14ac:dyDescent="0.35">
      <c r="H1831" s="3" t="str">
        <f t="shared" si="38"/>
        <v/>
      </c>
      <c r="I1831" s="3" t="str">
        <f>IF(H1831="","",COUNTIF($H$2:H1831,H1831))</f>
        <v/>
      </c>
      <c r="J1831" s="4" t="str">
        <f>IF('Support - Unit List'!A1831="","",'Support - Unit List'!A1831&amp;'Support - Unit List'!B1831&amp;'Support - Unit List'!C1831&amp;" - "&amp;PROPER('Support - Unit List'!D1831))</f>
        <v>6830425 - Winchester Civil City</v>
      </c>
    </row>
    <row r="1832" spans="8:10" x14ac:dyDescent="0.35">
      <c r="H1832" s="3" t="str">
        <f t="shared" si="38"/>
        <v/>
      </c>
      <c r="I1832" s="3" t="str">
        <f>IF(H1832="","",COUNTIF($H$2:H1832,H1832))</f>
        <v/>
      </c>
      <c r="J1832" s="4" t="str">
        <f>IF('Support - Unit List'!A1832="","",'Support - Unit List'!A1832&amp;'Support - Unit List'!B1832&amp;'Support - Unit List'!C1832&amp;" - "&amp;PROPER('Support - Unit List'!D1832))</f>
        <v>6830446 - Union City Civil City</v>
      </c>
    </row>
    <row r="1833" spans="8:10" x14ac:dyDescent="0.35">
      <c r="H1833" s="3" t="str">
        <f t="shared" si="38"/>
        <v/>
      </c>
      <c r="I1833" s="3" t="str">
        <f>IF(H1833="","",COUNTIF($H$2:H1833,H1833))</f>
        <v/>
      </c>
      <c r="J1833" s="4" t="str">
        <f>IF('Support - Unit List'!A1833="","",'Support - Unit List'!A1833&amp;'Support - Unit List'!B1833&amp;'Support - Unit List'!C1833&amp;" - "&amp;PROPER('Support - Unit List'!D1833))</f>
        <v>6830847 - Farmland Civil Town</v>
      </c>
    </row>
    <row r="1834" spans="8:10" x14ac:dyDescent="0.35">
      <c r="H1834" s="3" t="str">
        <f t="shared" si="38"/>
        <v/>
      </c>
      <c r="I1834" s="3" t="str">
        <f>IF(H1834="","",COUNTIF($H$2:H1834,H1834))</f>
        <v/>
      </c>
      <c r="J1834" s="4" t="str">
        <f>IF('Support - Unit List'!A1834="","",'Support - Unit List'!A1834&amp;'Support - Unit List'!B1834&amp;'Support - Unit List'!C1834&amp;" - "&amp;PROPER('Support - Unit List'!D1834))</f>
        <v>6830848 - Losantville Civil Town</v>
      </c>
    </row>
    <row r="1835" spans="8:10" x14ac:dyDescent="0.35">
      <c r="H1835" s="3" t="str">
        <f t="shared" si="38"/>
        <v/>
      </c>
      <c r="I1835" s="3" t="str">
        <f>IF(H1835="","",COUNTIF($H$2:H1835,H1835))</f>
        <v/>
      </c>
      <c r="J1835" s="4" t="str">
        <f>IF('Support - Unit List'!A1835="","",'Support - Unit List'!A1835&amp;'Support - Unit List'!B1835&amp;'Support - Unit List'!C1835&amp;" - "&amp;PROPER('Support - Unit List'!D1835))</f>
        <v>6830849 - Lynn Civil Town</v>
      </c>
    </row>
    <row r="1836" spans="8:10" x14ac:dyDescent="0.35">
      <c r="H1836" s="3" t="str">
        <f t="shared" si="38"/>
        <v/>
      </c>
      <c r="I1836" s="3" t="str">
        <f>IF(H1836="","",COUNTIF($H$2:H1836,H1836))</f>
        <v/>
      </c>
      <c r="J1836" s="4" t="str">
        <f>IF('Support - Unit List'!A1836="","",'Support - Unit List'!A1836&amp;'Support - Unit List'!B1836&amp;'Support - Unit List'!C1836&amp;" - "&amp;PROPER('Support - Unit List'!D1836))</f>
        <v>6830850 - Modoc Civil Town</v>
      </c>
    </row>
    <row r="1837" spans="8:10" x14ac:dyDescent="0.35">
      <c r="H1837" s="3" t="str">
        <f t="shared" si="38"/>
        <v/>
      </c>
      <c r="I1837" s="3" t="str">
        <f>IF(H1837="","",COUNTIF($H$2:H1837,H1837))</f>
        <v/>
      </c>
      <c r="J1837" s="4" t="str">
        <f>IF('Support - Unit List'!A1837="","",'Support - Unit List'!A1837&amp;'Support - Unit List'!B1837&amp;'Support - Unit List'!C1837&amp;" - "&amp;PROPER('Support - Unit List'!D1837))</f>
        <v>6830851 - Parker Civil Town</v>
      </c>
    </row>
    <row r="1838" spans="8:10" x14ac:dyDescent="0.35">
      <c r="H1838" s="3" t="str">
        <f t="shared" si="38"/>
        <v/>
      </c>
      <c r="I1838" s="3" t="str">
        <f>IF(H1838="","",COUNTIF($H$2:H1838,H1838))</f>
        <v/>
      </c>
      <c r="J1838" s="4" t="str">
        <f>IF('Support - Unit List'!A1838="","",'Support - Unit List'!A1838&amp;'Support - Unit List'!B1838&amp;'Support - Unit List'!C1838&amp;" - "&amp;PROPER('Support - Unit List'!D1838))</f>
        <v>6830852 - Ridgeville Civil Town</v>
      </c>
    </row>
    <row r="1839" spans="8:10" x14ac:dyDescent="0.35">
      <c r="H1839" s="3" t="str">
        <f t="shared" si="38"/>
        <v/>
      </c>
      <c r="I1839" s="3" t="str">
        <f>IF(H1839="","",COUNTIF($H$2:H1839,H1839))</f>
        <v/>
      </c>
      <c r="J1839" s="4" t="str">
        <f>IF('Support - Unit List'!A1839="","",'Support - Unit List'!A1839&amp;'Support - Unit List'!B1839&amp;'Support - Unit List'!C1839&amp;" - "&amp;PROPER('Support - Unit List'!D1839))</f>
        <v>6830853 - Saratoga Civil Town</v>
      </c>
    </row>
    <row r="1840" spans="8:10" x14ac:dyDescent="0.35">
      <c r="H1840" s="3" t="str">
        <f t="shared" si="38"/>
        <v/>
      </c>
      <c r="I1840" s="3" t="str">
        <f>IF(H1840="","",COUNTIF($H$2:H1840,H1840))</f>
        <v/>
      </c>
      <c r="J1840" s="4" t="str">
        <f>IF('Support - Unit List'!A1840="","",'Support - Unit List'!A1840&amp;'Support - Unit List'!B1840&amp;'Support - Unit List'!C1840&amp;" - "&amp;PROPER('Support - Unit List'!D1840))</f>
        <v>6846795 - Union School Corporation</v>
      </c>
    </row>
    <row r="1841" spans="8:10" x14ac:dyDescent="0.35">
      <c r="H1841" s="3" t="str">
        <f t="shared" si="38"/>
        <v/>
      </c>
      <c r="I1841" s="3" t="str">
        <f>IF(H1841="","",COUNTIF($H$2:H1841,H1841))</f>
        <v/>
      </c>
      <c r="J1841" s="4" t="str">
        <f>IF('Support - Unit List'!A1841="","",'Support - Unit List'!A1841&amp;'Support - Unit List'!B1841&amp;'Support - Unit List'!C1841&amp;" - "&amp;PROPER('Support - Unit List'!D1841))</f>
        <v>6846805 - Randolph Southern School Corporation</v>
      </c>
    </row>
    <row r="1842" spans="8:10" x14ac:dyDescent="0.35">
      <c r="H1842" s="3" t="str">
        <f t="shared" si="38"/>
        <v/>
      </c>
      <c r="I1842" s="3" t="str">
        <f>IF(H1842="","",COUNTIF($H$2:H1842,H1842))</f>
        <v/>
      </c>
      <c r="J1842" s="4" t="str">
        <f>IF('Support - Unit List'!A1842="","",'Support - Unit List'!A1842&amp;'Support - Unit List'!B1842&amp;'Support - Unit List'!C1842&amp;" - "&amp;PROPER('Support - Unit List'!D1842))</f>
        <v>6846820 - Monroe Central School Corporation</v>
      </c>
    </row>
    <row r="1843" spans="8:10" x14ac:dyDescent="0.35">
      <c r="H1843" s="3" t="str">
        <f t="shared" si="38"/>
        <v/>
      </c>
      <c r="I1843" s="3" t="str">
        <f>IF(H1843="","",COUNTIF($H$2:H1843,H1843))</f>
        <v/>
      </c>
      <c r="J1843" s="4" t="str">
        <f>IF('Support - Unit List'!A1843="","",'Support - Unit List'!A1843&amp;'Support - Unit List'!B1843&amp;'Support - Unit List'!C1843&amp;" - "&amp;PROPER('Support - Unit List'!D1843))</f>
        <v>6846825 - Randolph Central School Corporation</v>
      </c>
    </row>
    <row r="1844" spans="8:10" x14ac:dyDescent="0.35">
      <c r="H1844" s="3" t="str">
        <f t="shared" si="38"/>
        <v/>
      </c>
      <c r="I1844" s="3" t="str">
        <f>IF(H1844="","",COUNTIF($H$2:H1844,H1844))</f>
        <v/>
      </c>
      <c r="J1844" s="4" t="str">
        <f>IF('Support - Unit List'!A1844="","",'Support - Unit List'!A1844&amp;'Support - Unit List'!B1844&amp;'Support - Unit List'!C1844&amp;" - "&amp;PROPER('Support - Unit List'!D1844))</f>
        <v>6846835 - Randolph Eastern School Corporation</v>
      </c>
    </row>
    <row r="1845" spans="8:10" x14ac:dyDescent="0.35">
      <c r="H1845" s="3" t="str">
        <f t="shared" si="38"/>
        <v/>
      </c>
      <c r="I1845" s="3" t="str">
        <f>IF(H1845="","",COUNTIF($H$2:H1845,H1845))</f>
        <v/>
      </c>
      <c r="J1845" s="4" t="str">
        <f>IF('Support - Unit List'!A1845="","",'Support - Unit List'!A1845&amp;'Support - Unit List'!B1845&amp;'Support - Unit List'!C1845&amp;" - "&amp;PROPER('Support - Unit List'!D1845))</f>
        <v>6850194 - Farmland Public Library</v>
      </c>
    </row>
    <row r="1846" spans="8:10" x14ac:dyDescent="0.35">
      <c r="H1846" s="3" t="str">
        <f t="shared" si="38"/>
        <v/>
      </c>
      <c r="I1846" s="3" t="str">
        <f>IF(H1846="","",COUNTIF($H$2:H1846,H1846))</f>
        <v/>
      </c>
      <c r="J1846" s="4" t="str">
        <f>IF('Support - Unit List'!A1846="","",'Support - Unit List'!A1846&amp;'Support - Unit List'!B1846&amp;'Support - Unit List'!C1846&amp;" - "&amp;PROPER('Support - Unit List'!D1846))</f>
        <v>6850195 - Ridgeville Public Library</v>
      </c>
    </row>
    <row r="1847" spans="8:10" x14ac:dyDescent="0.35">
      <c r="H1847" s="3" t="str">
        <f t="shared" si="38"/>
        <v/>
      </c>
      <c r="I1847" s="3" t="str">
        <f>IF(H1847="","",COUNTIF($H$2:H1847,H1847))</f>
        <v/>
      </c>
      <c r="J1847" s="4" t="str">
        <f>IF('Support - Unit List'!A1847="","",'Support - Unit List'!A1847&amp;'Support - Unit List'!B1847&amp;'Support - Unit List'!C1847&amp;" - "&amp;PROPER('Support - Unit List'!D1847))</f>
        <v>6850196 - Union City Public Library</v>
      </c>
    </row>
    <row r="1848" spans="8:10" x14ac:dyDescent="0.35">
      <c r="H1848" s="3" t="str">
        <f t="shared" si="38"/>
        <v/>
      </c>
      <c r="I1848" s="3" t="str">
        <f>IF(H1848="","",COUNTIF($H$2:H1848,H1848))</f>
        <v/>
      </c>
      <c r="J1848" s="4" t="str">
        <f>IF('Support - Unit List'!A1848="","",'Support - Unit List'!A1848&amp;'Support - Unit List'!B1848&amp;'Support - Unit List'!C1848&amp;" - "&amp;PROPER('Support - Unit List'!D1848))</f>
        <v>6850197 - Winchester Public Library</v>
      </c>
    </row>
    <row r="1849" spans="8:10" x14ac:dyDescent="0.35">
      <c r="H1849" s="3" t="str">
        <f t="shared" si="38"/>
        <v/>
      </c>
      <c r="I1849" s="3" t="str">
        <f>IF(H1849="","",COUNTIF($H$2:H1849,H1849))</f>
        <v/>
      </c>
      <c r="J1849" s="4" t="str">
        <f>IF('Support - Unit List'!A1849="","",'Support - Unit List'!A1849&amp;'Support - Unit List'!B1849&amp;'Support - Unit List'!C1849&amp;" - "&amp;PROPER('Support - Unit List'!D1849))</f>
        <v>6850198 - Washington Township Public Library</v>
      </c>
    </row>
    <row r="1850" spans="8:10" x14ac:dyDescent="0.35">
      <c r="H1850" s="3" t="str">
        <f t="shared" si="38"/>
        <v/>
      </c>
      <c r="I1850" s="3" t="str">
        <f>IF(H1850="","",COUNTIF($H$2:H1850,H1850))</f>
        <v/>
      </c>
      <c r="J1850" s="4" t="str">
        <f>IF('Support - Unit List'!A1850="","",'Support - Unit List'!A1850&amp;'Support - Unit List'!B1850&amp;'Support - Unit List'!C1850&amp;" - "&amp;PROPER('Support - Unit List'!D1850))</f>
        <v>6861099 - Randolph Co Solid Waste</v>
      </c>
    </row>
    <row r="1851" spans="8:10" x14ac:dyDescent="0.35">
      <c r="H1851" s="3" t="str">
        <f t="shared" si="38"/>
        <v/>
      </c>
      <c r="I1851" s="3" t="str">
        <f>IF(H1851="","",COUNTIF($H$2:H1851,H1851))</f>
        <v/>
      </c>
      <c r="J1851" s="4" t="str">
        <f>IF('Support - Unit List'!A1851="","",'Support - Unit List'!A1851&amp;'Support - Unit List'!B1851&amp;'Support - Unit List'!C1851&amp;" - "&amp;PROPER('Support - Unit List'!D1851))</f>
        <v>6910000 - Ripley County</v>
      </c>
    </row>
    <row r="1852" spans="8:10" x14ac:dyDescent="0.35">
      <c r="H1852" s="3" t="str">
        <f t="shared" si="38"/>
        <v/>
      </c>
      <c r="I1852" s="3" t="str">
        <f>IF(H1852="","",COUNTIF($H$2:H1852,H1852))</f>
        <v/>
      </c>
      <c r="J1852" s="4" t="str">
        <f>IF('Support - Unit List'!A1852="","",'Support - Unit List'!A1852&amp;'Support - Unit List'!B1852&amp;'Support - Unit List'!C1852&amp;" - "&amp;PROPER('Support - Unit List'!D1852))</f>
        <v>6920001 - Adams Township</v>
      </c>
    </row>
    <row r="1853" spans="8:10" x14ac:dyDescent="0.35">
      <c r="H1853" s="3" t="str">
        <f t="shared" si="38"/>
        <v/>
      </c>
      <c r="I1853" s="3" t="str">
        <f>IF(H1853="","",COUNTIF($H$2:H1853,H1853))</f>
        <v/>
      </c>
      <c r="J1853" s="4" t="str">
        <f>IF('Support - Unit List'!A1853="","",'Support - Unit List'!A1853&amp;'Support - Unit List'!B1853&amp;'Support - Unit List'!C1853&amp;" - "&amp;PROPER('Support - Unit List'!D1853))</f>
        <v>6920002 - Brown Township</v>
      </c>
    </row>
    <row r="1854" spans="8:10" x14ac:dyDescent="0.35">
      <c r="H1854" s="3" t="str">
        <f t="shared" si="38"/>
        <v/>
      </c>
      <c r="I1854" s="3" t="str">
        <f>IF(H1854="","",COUNTIF($H$2:H1854,H1854))</f>
        <v/>
      </c>
      <c r="J1854" s="4" t="str">
        <f>IF('Support - Unit List'!A1854="","",'Support - Unit List'!A1854&amp;'Support - Unit List'!B1854&amp;'Support - Unit List'!C1854&amp;" - "&amp;PROPER('Support - Unit List'!D1854))</f>
        <v>6920003 - Center Township</v>
      </c>
    </row>
    <row r="1855" spans="8:10" x14ac:dyDescent="0.35">
      <c r="H1855" s="3" t="str">
        <f t="shared" si="38"/>
        <v/>
      </c>
      <c r="I1855" s="3" t="str">
        <f>IF(H1855="","",COUNTIF($H$2:H1855,H1855))</f>
        <v/>
      </c>
      <c r="J1855" s="4" t="str">
        <f>IF('Support - Unit List'!A1855="","",'Support - Unit List'!A1855&amp;'Support - Unit List'!B1855&amp;'Support - Unit List'!C1855&amp;" - "&amp;PROPER('Support - Unit List'!D1855))</f>
        <v>6920004 - Delaware Township</v>
      </c>
    </row>
    <row r="1856" spans="8:10" x14ac:dyDescent="0.35">
      <c r="H1856" s="3" t="str">
        <f t="shared" si="38"/>
        <v/>
      </c>
      <c r="I1856" s="3" t="str">
        <f>IF(H1856="","",COUNTIF($H$2:H1856,H1856))</f>
        <v/>
      </c>
      <c r="J1856" s="4" t="str">
        <f>IF('Support - Unit List'!A1856="","",'Support - Unit List'!A1856&amp;'Support - Unit List'!B1856&amp;'Support - Unit List'!C1856&amp;" - "&amp;PROPER('Support - Unit List'!D1856))</f>
        <v>6920005 - Franklin Township</v>
      </c>
    </row>
    <row r="1857" spans="8:10" x14ac:dyDescent="0.35">
      <c r="H1857" s="3" t="str">
        <f t="shared" si="38"/>
        <v/>
      </c>
      <c r="I1857" s="3" t="str">
        <f>IF(H1857="","",COUNTIF($H$2:H1857,H1857))</f>
        <v/>
      </c>
      <c r="J1857" s="4" t="str">
        <f>IF('Support - Unit List'!A1857="","",'Support - Unit List'!A1857&amp;'Support - Unit List'!B1857&amp;'Support - Unit List'!C1857&amp;" - "&amp;PROPER('Support - Unit List'!D1857))</f>
        <v>6920006 - Jackson Township</v>
      </c>
    </row>
    <row r="1858" spans="8:10" x14ac:dyDescent="0.35">
      <c r="H1858" s="3" t="str">
        <f t="shared" si="38"/>
        <v/>
      </c>
      <c r="I1858" s="3" t="str">
        <f>IF(H1858="","",COUNTIF($H$2:H1858,H1858))</f>
        <v/>
      </c>
      <c r="J1858" s="4" t="str">
        <f>IF('Support - Unit List'!A1858="","",'Support - Unit List'!A1858&amp;'Support - Unit List'!B1858&amp;'Support - Unit List'!C1858&amp;" - "&amp;PROPER('Support - Unit List'!D1858))</f>
        <v>6920007 - Johnson Township</v>
      </c>
    </row>
    <row r="1859" spans="8:10" x14ac:dyDescent="0.35">
      <c r="H1859" s="3" t="str">
        <f t="shared" ref="H1859:H1922" si="39">IF(LEFT(J1859,2)=$B$3,"X","")</f>
        <v/>
      </c>
      <c r="I1859" s="3" t="str">
        <f>IF(H1859="","",COUNTIF($H$2:H1859,H1859))</f>
        <v/>
      </c>
      <c r="J1859" s="4" t="str">
        <f>IF('Support - Unit List'!A1859="","",'Support - Unit List'!A1859&amp;'Support - Unit List'!B1859&amp;'Support - Unit List'!C1859&amp;" - "&amp;PROPER('Support - Unit List'!D1859))</f>
        <v>6920008 - Laughery Township</v>
      </c>
    </row>
    <row r="1860" spans="8:10" x14ac:dyDescent="0.35">
      <c r="H1860" s="3" t="str">
        <f t="shared" si="39"/>
        <v/>
      </c>
      <c r="I1860" s="3" t="str">
        <f>IF(H1860="","",COUNTIF($H$2:H1860,H1860))</f>
        <v/>
      </c>
      <c r="J1860" s="4" t="str">
        <f>IF('Support - Unit List'!A1860="","",'Support - Unit List'!A1860&amp;'Support - Unit List'!B1860&amp;'Support - Unit List'!C1860&amp;" - "&amp;PROPER('Support - Unit List'!D1860))</f>
        <v>6920009 - Otter Creek Township</v>
      </c>
    </row>
    <row r="1861" spans="8:10" x14ac:dyDescent="0.35">
      <c r="H1861" s="3" t="str">
        <f t="shared" si="39"/>
        <v/>
      </c>
      <c r="I1861" s="3" t="str">
        <f>IF(H1861="","",COUNTIF($H$2:H1861,H1861))</f>
        <v/>
      </c>
      <c r="J1861" s="4" t="str">
        <f>IF('Support - Unit List'!A1861="","",'Support - Unit List'!A1861&amp;'Support - Unit List'!B1861&amp;'Support - Unit List'!C1861&amp;" - "&amp;PROPER('Support - Unit List'!D1861))</f>
        <v>6920010 - Shelby Township</v>
      </c>
    </row>
    <row r="1862" spans="8:10" x14ac:dyDescent="0.35">
      <c r="H1862" s="3" t="str">
        <f t="shared" si="39"/>
        <v/>
      </c>
      <c r="I1862" s="3" t="str">
        <f>IF(H1862="","",COUNTIF($H$2:H1862,H1862))</f>
        <v/>
      </c>
      <c r="J1862" s="4" t="str">
        <f>IF('Support - Unit List'!A1862="","",'Support - Unit List'!A1862&amp;'Support - Unit List'!B1862&amp;'Support - Unit List'!C1862&amp;" - "&amp;PROPER('Support - Unit List'!D1862))</f>
        <v>6920011 - Washington Township</v>
      </c>
    </row>
    <row r="1863" spans="8:10" x14ac:dyDescent="0.35">
      <c r="H1863" s="3" t="str">
        <f t="shared" si="39"/>
        <v/>
      </c>
      <c r="I1863" s="3" t="str">
        <f>IF(H1863="","",COUNTIF($H$2:H1863,H1863))</f>
        <v/>
      </c>
      <c r="J1863" s="4" t="str">
        <f>IF('Support - Unit List'!A1863="","",'Support - Unit List'!A1863&amp;'Support - Unit List'!B1863&amp;'Support - Unit List'!C1863&amp;" - "&amp;PROPER('Support - Unit List'!D1863))</f>
        <v>6930447 - Batesville Civil City</v>
      </c>
    </row>
    <row r="1864" spans="8:10" x14ac:dyDescent="0.35">
      <c r="H1864" s="3" t="str">
        <f t="shared" si="39"/>
        <v/>
      </c>
      <c r="I1864" s="3" t="str">
        <f>IF(H1864="","",COUNTIF($H$2:H1864,H1864))</f>
        <v/>
      </c>
      <c r="J1864" s="4" t="str">
        <f>IF('Support - Unit List'!A1864="","",'Support - Unit List'!A1864&amp;'Support - Unit List'!B1864&amp;'Support - Unit List'!C1864&amp;" - "&amp;PROPER('Support - Unit List'!D1864))</f>
        <v>6930854 - Milan Civil Town</v>
      </c>
    </row>
    <row r="1865" spans="8:10" x14ac:dyDescent="0.35">
      <c r="H1865" s="3" t="str">
        <f t="shared" si="39"/>
        <v/>
      </c>
      <c r="I1865" s="3" t="str">
        <f>IF(H1865="","",COUNTIF($H$2:H1865,H1865))</f>
        <v/>
      </c>
      <c r="J1865" s="4" t="str">
        <f>IF('Support - Unit List'!A1865="","",'Support - Unit List'!A1865&amp;'Support - Unit List'!B1865&amp;'Support - Unit List'!C1865&amp;" - "&amp;PROPER('Support - Unit List'!D1865))</f>
        <v>6930855 - Napoleon Civil Town</v>
      </c>
    </row>
    <row r="1866" spans="8:10" x14ac:dyDescent="0.35">
      <c r="H1866" s="3" t="str">
        <f t="shared" si="39"/>
        <v/>
      </c>
      <c r="I1866" s="3" t="str">
        <f>IF(H1866="","",COUNTIF($H$2:H1866,H1866))</f>
        <v/>
      </c>
      <c r="J1866" s="4" t="str">
        <f>IF('Support - Unit List'!A1866="","",'Support - Unit List'!A1866&amp;'Support - Unit List'!B1866&amp;'Support - Unit List'!C1866&amp;" - "&amp;PROPER('Support - Unit List'!D1866))</f>
        <v>6930856 - Osgood Civil Town</v>
      </c>
    </row>
    <row r="1867" spans="8:10" x14ac:dyDescent="0.35">
      <c r="H1867" s="3" t="str">
        <f t="shared" si="39"/>
        <v/>
      </c>
      <c r="I1867" s="3" t="str">
        <f>IF(H1867="","",COUNTIF($H$2:H1867,H1867))</f>
        <v/>
      </c>
      <c r="J1867" s="4" t="str">
        <f>IF('Support - Unit List'!A1867="","",'Support - Unit List'!A1867&amp;'Support - Unit List'!B1867&amp;'Support - Unit List'!C1867&amp;" - "&amp;PROPER('Support - Unit List'!D1867))</f>
        <v>6930857 - Sunman Civil Town</v>
      </c>
    </row>
    <row r="1868" spans="8:10" x14ac:dyDescent="0.35">
      <c r="H1868" s="3" t="str">
        <f t="shared" si="39"/>
        <v/>
      </c>
      <c r="I1868" s="3" t="str">
        <f>IF(H1868="","",COUNTIF($H$2:H1868,H1868))</f>
        <v/>
      </c>
      <c r="J1868" s="4" t="str">
        <f>IF('Support - Unit List'!A1868="","",'Support - Unit List'!A1868&amp;'Support - Unit List'!B1868&amp;'Support - Unit List'!C1868&amp;" - "&amp;PROPER('Support - Unit List'!D1868))</f>
        <v>6930858 - Versailles Civil Town</v>
      </c>
    </row>
    <row r="1869" spans="8:10" x14ac:dyDescent="0.35">
      <c r="H1869" s="3" t="str">
        <f t="shared" si="39"/>
        <v/>
      </c>
      <c r="I1869" s="3" t="str">
        <f>IF(H1869="","",COUNTIF($H$2:H1869,H1869))</f>
        <v/>
      </c>
      <c r="J1869" s="4" t="str">
        <f>IF('Support - Unit List'!A1869="","",'Support - Unit List'!A1869&amp;'Support - Unit List'!B1869&amp;'Support - Unit List'!C1869&amp;" - "&amp;PROPER('Support - Unit List'!D1869))</f>
        <v>6930955 - Holton Civil Town</v>
      </c>
    </row>
    <row r="1870" spans="8:10" x14ac:dyDescent="0.35">
      <c r="H1870" s="3" t="str">
        <f t="shared" si="39"/>
        <v/>
      </c>
      <c r="I1870" s="3" t="str">
        <f>IF(H1870="","",COUNTIF($H$2:H1870,H1870))</f>
        <v/>
      </c>
      <c r="J1870" s="4" t="str">
        <f>IF('Support - Unit List'!A1870="","",'Support - Unit List'!A1870&amp;'Support - Unit List'!B1870&amp;'Support - Unit List'!C1870&amp;" - "&amp;PROPER('Support - Unit List'!D1870))</f>
        <v>6946865 - South Ripley Community School Corporation</v>
      </c>
    </row>
    <row r="1871" spans="8:10" x14ac:dyDescent="0.35">
      <c r="H1871" s="3" t="str">
        <f t="shared" si="39"/>
        <v/>
      </c>
      <c r="I1871" s="3" t="str">
        <f>IF(H1871="","",COUNTIF($H$2:H1871,H1871))</f>
        <v/>
      </c>
      <c r="J1871" s="4" t="str">
        <f>IF('Support - Unit List'!A1871="","",'Support - Unit List'!A1871&amp;'Support - Unit List'!B1871&amp;'Support - Unit List'!C1871&amp;" - "&amp;PROPER('Support - Unit List'!D1871))</f>
        <v>6946895 - Batesville Community School Corporation</v>
      </c>
    </row>
    <row r="1872" spans="8:10" x14ac:dyDescent="0.35">
      <c r="H1872" s="3" t="str">
        <f t="shared" si="39"/>
        <v/>
      </c>
      <c r="I1872" s="3" t="str">
        <f>IF(H1872="","",COUNTIF($H$2:H1872,H1872))</f>
        <v/>
      </c>
      <c r="J1872" s="4" t="str">
        <f>IF('Support - Unit List'!A1872="","",'Support - Unit List'!A1872&amp;'Support - Unit List'!B1872&amp;'Support - Unit List'!C1872&amp;" - "&amp;PROPER('Support - Unit List'!D1872))</f>
        <v>6946900 - Jac-Cen-Del Community School Corporation</v>
      </c>
    </row>
    <row r="1873" spans="8:10" x14ac:dyDescent="0.35">
      <c r="H1873" s="3" t="str">
        <f t="shared" si="39"/>
        <v/>
      </c>
      <c r="I1873" s="3" t="str">
        <f>IF(H1873="","",COUNTIF($H$2:H1873,H1873))</f>
        <v/>
      </c>
      <c r="J1873" s="4" t="str">
        <f>IF('Support - Unit List'!A1873="","",'Support - Unit List'!A1873&amp;'Support - Unit List'!B1873&amp;'Support - Unit List'!C1873&amp;" - "&amp;PROPER('Support - Unit List'!D1873))</f>
        <v>6946910 - Milan Community Schools</v>
      </c>
    </row>
    <row r="1874" spans="8:10" x14ac:dyDescent="0.35">
      <c r="H1874" s="3" t="str">
        <f t="shared" si="39"/>
        <v/>
      </c>
      <c r="I1874" s="3" t="str">
        <f>IF(H1874="","",COUNTIF($H$2:H1874,H1874))</f>
        <v/>
      </c>
      <c r="J1874" s="4" t="str">
        <f>IF('Support - Unit List'!A1874="","",'Support - Unit List'!A1874&amp;'Support - Unit List'!B1874&amp;'Support - Unit List'!C1874&amp;" - "&amp;PROPER('Support - Unit List'!D1874))</f>
        <v>6950199 - Batesville Public Library</v>
      </c>
    </row>
    <row r="1875" spans="8:10" x14ac:dyDescent="0.35">
      <c r="H1875" s="3" t="str">
        <f t="shared" si="39"/>
        <v/>
      </c>
      <c r="I1875" s="3" t="str">
        <f>IF(H1875="","",COUNTIF($H$2:H1875,H1875))</f>
        <v/>
      </c>
      <c r="J1875" s="4" t="str">
        <f>IF('Support - Unit List'!A1875="","",'Support - Unit List'!A1875&amp;'Support - Unit List'!B1875&amp;'Support - Unit List'!C1875&amp;" - "&amp;PROPER('Support - Unit List'!D1875))</f>
        <v>6950200 - Osgood Public Library</v>
      </c>
    </row>
    <row r="1876" spans="8:10" x14ac:dyDescent="0.35">
      <c r="H1876" s="3" t="str">
        <f t="shared" si="39"/>
        <v/>
      </c>
      <c r="I1876" s="3" t="str">
        <f>IF(H1876="","",COUNTIF($H$2:H1876,H1876))</f>
        <v/>
      </c>
      <c r="J1876" s="4" t="str">
        <f>IF('Support - Unit List'!A1876="","",'Support - Unit List'!A1876&amp;'Support - Unit List'!B1876&amp;'Support - Unit List'!C1876&amp;" - "&amp;PROPER('Support - Unit List'!D1876))</f>
        <v>6961006 - Southeastern Indiana Solid Waste Mgt.</v>
      </c>
    </row>
    <row r="1877" spans="8:10" x14ac:dyDescent="0.35">
      <c r="H1877" s="3" t="str">
        <f t="shared" si="39"/>
        <v/>
      </c>
      <c r="I1877" s="3" t="str">
        <f>IF(H1877="","",COUNTIF($H$2:H1877,H1877))</f>
        <v/>
      </c>
      <c r="J1877" s="4" t="str">
        <f>IF('Support - Unit List'!A1877="","",'Support - Unit List'!A1877&amp;'Support - Unit List'!B1877&amp;'Support - Unit List'!C1877&amp;" - "&amp;PROPER('Support - Unit List'!D1877))</f>
        <v>7010000 - Rush County</v>
      </c>
    </row>
    <row r="1878" spans="8:10" x14ac:dyDescent="0.35">
      <c r="H1878" s="3" t="str">
        <f t="shared" si="39"/>
        <v/>
      </c>
      <c r="I1878" s="3" t="str">
        <f>IF(H1878="","",COUNTIF($H$2:H1878,H1878))</f>
        <v/>
      </c>
      <c r="J1878" s="4" t="str">
        <f>IF('Support - Unit List'!A1878="","",'Support - Unit List'!A1878&amp;'Support - Unit List'!B1878&amp;'Support - Unit List'!C1878&amp;" - "&amp;PROPER('Support - Unit List'!D1878))</f>
        <v>7020001 - Anderson Township</v>
      </c>
    </row>
    <row r="1879" spans="8:10" x14ac:dyDescent="0.35">
      <c r="H1879" s="3" t="str">
        <f t="shared" si="39"/>
        <v/>
      </c>
      <c r="I1879" s="3" t="str">
        <f>IF(H1879="","",COUNTIF($H$2:H1879,H1879))</f>
        <v/>
      </c>
      <c r="J1879" s="4" t="str">
        <f>IF('Support - Unit List'!A1879="","",'Support - Unit List'!A1879&amp;'Support - Unit List'!B1879&amp;'Support - Unit List'!C1879&amp;" - "&amp;PROPER('Support - Unit List'!D1879))</f>
        <v>7020002 - Center Township</v>
      </c>
    </row>
    <row r="1880" spans="8:10" x14ac:dyDescent="0.35">
      <c r="H1880" s="3" t="str">
        <f t="shared" si="39"/>
        <v/>
      </c>
      <c r="I1880" s="3" t="str">
        <f>IF(H1880="","",COUNTIF($H$2:H1880,H1880))</f>
        <v/>
      </c>
      <c r="J1880" s="4" t="str">
        <f>IF('Support - Unit List'!A1880="","",'Support - Unit List'!A1880&amp;'Support - Unit List'!B1880&amp;'Support - Unit List'!C1880&amp;" - "&amp;PROPER('Support - Unit List'!D1880))</f>
        <v>7020003 - Jackson Township</v>
      </c>
    </row>
    <row r="1881" spans="8:10" x14ac:dyDescent="0.35">
      <c r="H1881" s="3" t="str">
        <f t="shared" si="39"/>
        <v/>
      </c>
      <c r="I1881" s="3" t="str">
        <f>IF(H1881="","",COUNTIF($H$2:H1881,H1881))</f>
        <v/>
      </c>
      <c r="J1881" s="4" t="str">
        <f>IF('Support - Unit List'!A1881="","",'Support - Unit List'!A1881&amp;'Support - Unit List'!B1881&amp;'Support - Unit List'!C1881&amp;" - "&amp;PROPER('Support - Unit List'!D1881))</f>
        <v>7020004 - Noble Township</v>
      </c>
    </row>
    <row r="1882" spans="8:10" x14ac:dyDescent="0.35">
      <c r="H1882" s="3" t="str">
        <f t="shared" si="39"/>
        <v/>
      </c>
      <c r="I1882" s="3" t="str">
        <f>IF(H1882="","",COUNTIF($H$2:H1882,H1882))</f>
        <v/>
      </c>
      <c r="J1882" s="4" t="str">
        <f>IF('Support - Unit List'!A1882="","",'Support - Unit List'!A1882&amp;'Support - Unit List'!B1882&amp;'Support - Unit List'!C1882&amp;" - "&amp;PROPER('Support - Unit List'!D1882))</f>
        <v>7020005 - Orange Township</v>
      </c>
    </row>
    <row r="1883" spans="8:10" x14ac:dyDescent="0.35">
      <c r="H1883" s="3" t="str">
        <f t="shared" si="39"/>
        <v/>
      </c>
      <c r="I1883" s="3" t="str">
        <f>IF(H1883="","",COUNTIF($H$2:H1883,H1883))</f>
        <v/>
      </c>
      <c r="J1883" s="4" t="str">
        <f>IF('Support - Unit List'!A1883="","",'Support - Unit List'!A1883&amp;'Support - Unit List'!B1883&amp;'Support - Unit List'!C1883&amp;" - "&amp;PROPER('Support - Unit List'!D1883))</f>
        <v>7020006 - Posey Township</v>
      </c>
    </row>
    <row r="1884" spans="8:10" x14ac:dyDescent="0.35">
      <c r="H1884" s="3" t="str">
        <f t="shared" si="39"/>
        <v/>
      </c>
      <c r="I1884" s="3" t="str">
        <f>IF(H1884="","",COUNTIF($H$2:H1884,H1884))</f>
        <v/>
      </c>
      <c r="J1884" s="4" t="str">
        <f>IF('Support - Unit List'!A1884="","",'Support - Unit List'!A1884&amp;'Support - Unit List'!B1884&amp;'Support - Unit List'!C1884&amp;" - "&amp;PROPER('Support - Unit List'!D1884))</f>
        <v>7020007 - Richland Township</v>
      </c>
    </row>
    <row r="1885" spans="8:10" x14ac:dyDescent="0.35">
      <c r="H1885" s="3" t="str">
        <f t="shared" si="39"/>
        <v/>
      </c>
      <c r="I1885" s="3" t="str">
        <f>IF(H1885="","",COUNTIF($H$2:H1885,H1885))</f>
        <v/>
      </c>
      <c r="J1885" s="4" t="str">
        <f>IF('Support - Unit List'!A1885="","",'Support - Unit List'!A1885&amp;'Support - Unit List'!B1885&amp;'Support - Unit List'!C1885&amp;" - "&amp;PROPER('Support - Unit List'!D1885))</f>
        <v>7020008 - Ripley Township</v>
      </c>
    </row>
    <row r="1886" spans="8:10" x14ac:dyDescent="0.35">
      <c r="H1886" s="3" t="str">
        <f t="shared" si="39"/>
        <v/>
      </c>
      <c r="I1886" s="3" t="str">
        <f>IF(H1886="","",COUNTIF($H$2:H1886,H1886))</f>
        <v/>
      </c>
      <c r="J1886" s="4" t="str">
        <f>IF('Support - Unit List'!A1886="","",'Support - Unit List'!A1886&amp;'Support - Unit List'!B1886&amp;'Support - Unit List'!C1886&amp;" - "&amp;PROPER('Support - Unit List'!D1886))</f>
        <v>7020009 - Rushville Township</v>
      </c>
    </row>
    <row r="1887" spans="8:10" x14ac:dyDescent="0.35">
      <c r="H1887" s="3" t="str">
        <f t="shared" si="39"/>
        <v/>
      </c>
      <c r="I1887" s="3" t="str">
        <f>IF(H1887="","",COUNTIF($H$2:H1887,H1887))</f>
        <v/>
      </c>
      <c r="J1887" s="4" t="str">
        <f>IF('Support - Unit List'!A1887="","",'Support - Unit List'!A1887&amp;'Support - Unit List'!B1887&amp;'Support - Unit List'!C1887&amp;" - "&amp;PROPER('Support - Unit List'!D1887))</f>
        <v>7020010 - Union Township</v>
      </c>
    </row>
    <row r="1888" spans="8:10" x14ac:dyDescent="0.35">
      <c r="H1888" s="3" t="str">
        <f t="shared" si="39"/>
        <v/>
      </c>
      <c r="I1888" s="3" t="str">
        <f>IF(H1888="","",COUNTIF($H$2:H1888,H1888))</f>
        <v/>
      </c>
      <c r="J1888" s="4" t="str">
        <f>IF('Support - Unit List'!A1888="","",'Support - Unit List'!A1888&amp;'Support - Unit List'!B1888&amp;'Support - Unit List'!C1888&amp;" - "&amp;PROPER('Support - Unit List'!D1888))</f>
        <v>7020011 - Walker Township</v>
      </c>
    </row>
    <row r="1889" spans="8:10" x14ac:dyDescent="0.35">
      <c r="H1889" s="3" t="str">
        <f t="shared" si="39"/>
        <v/>
      </c>
      <c r="I1889" s="3" t="str">
        <f>IF(H1889="","",COUNTIF($H$2:H1889,H1889))</f>
        <v/>
      </c>
      <c r="J1889" s="4" t="str">
        <f>IF('Support - Unit List'!A1889="","",'Support - Unit List'!A1889&amp;'Support - Unit List'!B1889&amp;'Support - Unit List'!C1889&amp;" - "&amp;PROPER('Support - Unit List'!D1889))</f>
        <v>7020012 - Washington Township</v>
      </c>
    </row>
    <row r="1890" spans="8:10" x14ac:dyDescent="0.35">
      <c r="H1890" s="3" t="str">
        <f t="shared" si="39"/>
        <v/>
      </c>
      <c r="I1890" s="3" t="str">
        <f>IF(H1890="","",COUNTIF($H$2:H1890,H1890))</f>
        <v/>
      </c>
      <c r="J1890" s="4" t="str">
        <f>IF('Support - Unit List'!A1890="","",'Support - Unit List'!A1890&amp;'Support - Unit List'!B1890&amp;'Support - Unit List'!C1890&amp;" - "&amp;PROPER('Support - Unit List'!D1890))</f>
        <v>7030420 - Rushville Civil City</v>
      </c>
    </row>
    <row r="1891" spans="8:10" x14ac:dyDescent="0.35">
      <c r="H1891" s="3" t="str">
        <f t="shared" si="39"/>
        <v/>
      </c>
      <c r="I1891" s="3" t="str">
        <f>IF(H1891="","",COUNTIF($H$2:H1891,H1891))</f>
        <v/>
      </c>
      <c r="J1891" s="4" t="str">
        <f>IF('Support - Unit List'!A1891="","",'Support - Unit List'!A1891&amp;'Support - Unit List'!B1891&amp;'Support - Unit List'!C1891&amp;" - "&amp;PROPER('Support - Unit List'!D1891))</f>
        <v>7030859 - Carthage Civil Town</v>
      </c>
    </row>
    <row r="1892" spans="8:10" x14ac:dyDescent="0.35">
      <c r="H1892" s="3" t="str">
        <f t="shared" si="39"/>
        <v/>
      </c>
      <c r="I1892" s="3" t="str">
        <f>IF(H1892="","",COUNTIF($H$2:H1892,H1892))</f>
        <v/>
      </c>
      <c r="J1892" s="4" t="str">
        <f>IF('Support - Unit List'!A1892="","",'Support - Unit List'!A1892&amp;'Support - Unit List'!B1892&amp;'Support - Unit List'!C1892&amp;" - "&amp;PROPER('Support - Unit List'!D1892))</f>
        <v>7030860 - Glenwood Civil Town</v>
      </c>
    </row>
    <row r="1893" spans="8:10" x14ac:dyDescent="0.35">
      <c r="H1893" s="3" t="str">
        <f t="shared" si="39"/>
        <v/>
      </c>
      <c r="I1893" s="3" t="str">
        <f>IF(H1893="","",COUNTIF($H$2:H1893,H1893))</f>
        <v/>
      </c>
      <c r="J1893" s="4" t="str">
        <f>IF('Support - Unit List'!A1893="","",'Support - Unit List'!A1893&amp;'Support - Unit List'!B1893&amp;'Support - Unit List'!C1893&amp;" - "&amp;PROPER('Support - Unit List'!D1893))</f>
        <v>7046995 - Rush County School Corporation</v>
      </c>
    </row>
    <row r="1894" spans="8:10" x14ac:dyDescent="0.35">
      <c r="H1894" s="3" t="str">
        <f t="shared" si="39"/>
        <v/>
      </c>
      <c r="I1894" s="3" t="str">
        <f>IF(H1894="","",COUNTIF($H$2:H1894,H1894))</f>
        <v/>
      </c>
      <c r="J1894" s="4" t="str">
        <f>IF('Support - Unit List'!A1894="","",'Support - Unit List'!A1894&amp;'Support - Unit List'!B1894&amp;'Support - Unit List'!C1894&amp;" - "&amp;PROPER('Support - Unit List'!D1894))</f>
        <v>7050201 - Henry Henley Public Library</v>
      </c>
    </row>
    <row r="1895" spans="8:10" x14ac:dyDescent="0.35">
      <c r="H1895" s="3" t="str">
        <f t="shared" si="39"/>
        <v/>
      </c>
      <c r="I1895" s="3" t="str">
        <f>IF(H1895="","",COUNTIF($H$2:H1895,H1895))</f>
        <v/>
      </c>
      <c r="J1895" s="4" t="str">
        <f>IF('Support - Unit List'!A1895="","",'Support - Unit List'!A1895&amp;'Support - Unit List'!B1895&amp;'Support - Unit List'!C1895&amp;" - "&amp;PROPER('Support - Unit List'!D1895))</f>
        <v>7050202 - Rushville Public Library</v>
      </c>
    </row>
    <row r="1896" spans="8:10" x14ac:dyDescent="0.35">
      <c r="H1896" s="3" t="str">
        <f t="shared" si="39"/>
        <v/>
      </c>
      <c r="I1896" s="3" t="str">
        <f>IF(H1896="","",COUNTIF($H$2:H1896,H1896))</f>
        <v/>
      </c>
      <c r="J1896" s="4" t="str">
        <f>IF('Support - Unit List'!A1896="","",'Support - Unit List'!A1896&amp;'Support - Unit List'!B1896&amp;'Support - Unit List'!C1896&amp;" - "&amp;PROPER('Support - Unit List'!D1896))</f>
        <v>7061183 - Rush County Solid Waste District</v>
      </c>
    </row>
    <row r="1897" spans="8:10" x14ac:dyDescent="0.35">
      <c r="H1897" s="3" t="str">
        <f t="shared" si="39"/>
        <v/>
      </c>
      <c r="I1897" s="3" t="str">
        <f>IF(H1897="","",COUNTIF($H$2:H1897,H1897))</f>
        <v/>
      </c>
      <c r="J1897" s="4" t="str">
        <f>IF('Support - Unit List'!A1897="","",'Support - Unit List'!A1897&amp;'Support - Unit List'!B1897&amp;'Support - Unit List'!C1897&amp;" - "&amp;PROPER('Support - Unit List'!D1897))</f>
        <v>7110000 - St. Joseph County</v>
      </c>
    </row>
    <row r="1898" spans="8:10" x14ac:dyDescent="0.35">
      <c r="H1898" s="3" t="str">
        <f t="shared" si="39"/>
        <v/>
      </c>
      <c r="I1898" s="3" t="str">
        <f>IF(H1898="","",COUNTIF($H$2:H1898,H1898))</f>
        <v/>
      </c>
      <c r="J1898" s="4" t="str">
        <f>IF('Support - Unit List'!A1898="","",'Support - Unit List'!A1898&amp;'Support - Unit List'!B1898&amp;'Support - Unit List'!C1898&amp;" - "&amp;PROPER('Support - Unit List'!D1898))</f>
        <v>7120001 - Centre Township</v>
      </c>
    </row>
    <row r="1899" spans="8:10" x14ac:dyDescent="0.35">
      <c r="H1899" s="3" t="str">
        <f t="shared" si="39"/>
        <v/>
      </c>
      <c r="I1899" s="3" t="str">
        <f>IF(H1899="","",COUNTIF($H$2:H1899,H1899))</f>
        <v/>
      </c>
      <c r="J1899" s="4" t="str">
        <f>IF('Support - Unit List'!A1899="","",'Support - Unit List'!A1899&amp;'Support - Unit List'!B1899&amp;'Support - Unit List'!C1899&amp;" - "&amp;PROPER('Support - Unit List'!D1899))</f>
        <v>7120002 - Clay Township</v>
      </c>
    </row>
    <row r="1900" spans="8:10" x14ac:dyDescent="0.35">
      <c r="H1900" s="3" t="str">
        <f t="shared" si="39"/>
        <v/>
      </c>
      <c r="I1900" s="3" t="str">
        <f>IF(H1900="","",COUNTIF($H$2:H1900,H1900))</f>
        <v/>
      </c>
      <c r="J1900" s="4" t="str">
        <f>IF('Support - Unit List'!A1900="","",'Support - Unit List'!A1900&amp;'Support - Unit List'!B1900&amp;'Support - Unit List'!C1900&amp;" - "&amp;PROPER('Support - Unit List'!D1900))</f>
        <v>7120003 - German Township</v>
      </c>
    </row>
    <row r="1901" spans="8:10" x14ac:dyDescent="0.35">
      <c r="H1901" s="3" t="str">
        <f t="shared" si="39"/>
        <v/>
      </c>
      <c r="I1901" s="3" t="str">
        <f>IF(H1901="","",COUNTIF($H$2:H1901,H1901))</f>
        <v/>
      </c>
      <c r="J1901" s="4" t="str">
        <f>IF('Support - Unit List'!A1901="","",'Support - Unit List'!A1901&amp;'Support - Unit List'!B1901&amp;'Support - Unit List'!C1901&amp;" - "&amp;PROPER('Support - Unit List'!D1901))</f>
        <v>7120004 - Greene Township</v>
      </c>
    </row>
    <row r="1902" spans="8:10" x14ac:dyDescent="0.35">
      <c r="H1902" s="3" t="str">
        <f t="shared" si="39"/>
        <v/>
      </c>
      <c r="I1902" s="3" t="str">
        <f>IF(H1902="","",COUNTIF($H$2:H1902,H1902))</f>
        <v/>
      </c>
      <c r="J1902" s="4" t="str">
        <f>IF('Support - Unit List'!A1902="","",'Support - Unit List'!A1902&amp;'Support - Unit List'!B1902&amp;'Support - Unit List'!C1902&amp;" - "&amp;PROPER('Support - Unit List'!D1902))</f>
        <v>7120005 - Harris Township</v>
      </c>
    </row>
    <row r="1903" spans="8:10" x14ac:dyDescent="0.35">
      <c r="H1903" s="3" t="str">
        <f t="shared" si="39"/>
        <v/>
      </c>
      <c r="I1903" s="3" t="str">
        <f>IF(H1903="","",COUNTIF($H$2:H1903,H1903))</f>
        <v/>
      </c>
      <c r="J1903" s="4" t="str">
        <f>IF('Support - Unit List'!A1903="","",'Support - Unit List'!A1903&amp;'Support - Unit List'!B1903&amp;'Support - Unit List'!C1903&amp;" - "&amp;PROPER('Support - Unit List'!D1903))</f>
        <v>7120006 - Liberty Township</v>
      </c>
    </row>
    <row r="1904" spans="8:10" x14ac:dyDescent="0.35">
      <c r="H1904" s="3" t="str">
        <f t="shared" si="39"/>
        <v/>
      </c>
      <c r="I1904" s="3" t="str">
        <f>IF(H1904="","",COUNTIF($H$2:H1904,H1904))</f>
        <v/>
      </c>
      <c r="J1904" s="4" t="str">
        <f>IF('Support - Unit List'!A1904="","",'Support - Unit List'!A1904&amp;'Support - Unit List'!B1904&amp;'Support - Unit List'!C1904&amp;" - "&amp;PROPER('Support - Unit List'!D1904))</f>
        <v>7120007 - Lincoln Township</v>
      </c>
    </row>
    <row r="1905" spans="8:10" x14ac:dyDescent="0.35">
      <c r="H1905" s="3" t="str">
        <f t="shared" si="39"/>
        <v/>
      </c>
      <c r="I1905" s="3" t="str">
        <f>IF(H1905="","",COUNTIF($H$2:H1905,H1905))</f>
        <v/>
      </c>
      <c r="J1905" s="4" t="str">
        <f>IF('Support - Unit List'!A1905="","",'Support - Unit List'!A1905&amp;'Support - Unit List'!B1905&amp;'Support - Unit List'!C1905&amp;" - "&amp;PROPER('Support - Unit List'!D1905))</f>
        <v>7120008 - Madison Township</v>
      </c>
    </row>
    <row r="1906" spans="8:10" x14ac:dyDescent="0.35">
      <c r="H1906" s="3" t="str">
        <f t="shared" si="39"/>
        <v/>
      </c>
      <c r="I1906" s="3" t="str">
        <f>IF(H1906="","",COUNTIF($H$2:H1906,H1906))</f>
        <v/>
      </c>
      <c r="J1906" s="4" t="str">
        <f>IF('Support - Unit List'!A1906="","",'Support - Unit List'!A1906&amp;'Support - Unit List'!B1906&amp;'Support - Unit List'!C1906&amp;" - "&amp;PROPER('Support - Unit List'!D1906))</f>
        <v>7120009 - Olive Township</v>
      </c>
    </row>
    <row r="1907" spans="8:10" x14ac:dyDescent="0.35">
      <c r="H1907" s="3" t="str">
        <f t="shared" si="39"/>
        <v/>
      </c>
      <c r="I1907" s="3" t="str">
        <f>IF(H1907="","",COUNTIF($H$2:H1907,H1907))</f>
        <v/>
      </c>
      <c r="J1907" s="4" t="str">
        <f>IF('Support - Unit List'!A1907="","",'Support - Unit List'!A1907&amp;'Support - Unit List'!B1907&amp;'Support - Unit List'!C1907&amp;" - "&amp;PROPER('Support - Unit List'!D1907))</f>
        <v>7120010 - Penn Township</v>
      </c>
    </row>
    <row r="1908" spans="8:10" x14ac:dyDescent="0.35">
      <c r="H1908" s="3" t="str">
        <f t="shared" si="39"/>
        <v/>
      </c>
      <c r="I1908" s="3" t="str">
        <f>IF(H1908="","",COUNTIF($H$2:H1908,H1908))</f>
        <v/>
      </c>
      <c r="J1908" s="4" t="str">
        <f>IF('Support - Unit List'!A1908="","",'Support - Unit List'!A1908&amp;'Support - Unit List'!B1908&amp;'Support - Unit List'!C1908&amp;" - "&amp;PROPER('Support - Unit List'!D1908))</f>
        <v>7120011 - Portage Township</v>
      </c>
    </row>
    <row r="1909" spans="8:10" x14ac:dyDescent="0.35">
      <c r="H1909" s="3" t="str">
        <f t="shared" si="39"/>
        <v/>
      </c>
      <c r="I1909" s="3" t="str">
        <f>IF(H1909="","",COUNTIF($H$2:H1909,H1909))</f>
        <v/>
      </c>
      <c r="J1909" s="4" t="str">
        <f>IF('Support - Unit List'!A1909="","",'Support - Unit List'!A1909&amp;'Support - Unit List'!B1909&amp;'Support - Unit List'!C1909&amp;" - "&amp;PROPER('Support - Unit List'!D1909))</f>
        <v>7120012 - Union Township</v>
      </c>
    </row>
    <row r="1910" spans="8:10" x14ac:dyDescent="0.35">
      <c r="H1910" s="3" t="str">
        <f t="shared" si="39"/>
        <v/>
      </c>
      <c r="I1910" s="3" t="str">
        <f>IF(H1910="","",COUNTIF($H$2:H1910,H1910))</f>
        <v/>
      </c>
      <c r="J1910" s="4" t="str">
        <f>IF('Support - Unit List'!A1910="","",'Support - Unit List'!A1910&amp;'Support - Unit List'!B1910&amp;'Support - Unit List'!C1910&amp;" - "&amp;PROPER('Support - Unit List'!D1910))</f>
        <v>7120013 - Warren Township</v>
      </c>
    </row>
    <row r="1911" spans="8:10" x14ac:dyDescent="0.35">
      <c r="H1911" s="3" t="str">
        <f t="shared" si="39"/>
        <v/>
      </c>
      <c r="I1911" s="3" t="str">
        <f>IF(H1911="","",COUNTIF($H$2:H1911,H1911))</f>
        <v/>
      </c>
      <c r="J1911" s="4" t="str">
        <f>IF('Support - Unit List'!A1911="","",'Support - Unit List'!A1911&amp;'Support - Unit List'!B1911&amp;'Support - Unit List'!C1911&amp;" - "&amp;PROPER('Support - Unit List'!D1911))</f>
        <v>7130103 - South Bend Civil City</v>
      </c>
    </row>
    <row r="1912" spans="8:10" x14ac:dyDescent="0.35">
      <c r="H1912" s="3" t="str">
        <f t="shared" si="39"/>
        <v/>
      </c>
      <c r="I1912" s="3" t="str">
        <f>IF(H1912="","",COUNTIF($H$2:H1912,H1912))</f>
        <v/>
      </c>
      <c r="J1912" s="4" t="str">
        <f>IF('Support - Unit List'!A1912="","",'Support - Unit List'!A1912&amp;'Support - Unit List'!B1912&amp;'Support - Unit List'!C1912&amp;" - "&amp;PROPER('Support - Unit List'!D1912))</f>
        <v>7130117 - Mishawaka Civil City</v>
      </c>
    </row>
    <row r="1913" spans="8:10" x14ac:dyDescent="0.35">
      <c r="H1913" s="3" t="str">
        <f t="shared" si="39"/>
        <v/>
      </c>
      <c r="I1913" s="3" t="str">
        <f>IF(H1913="","",COUNTIF($H$2:H1913,H1913))</f>
        <v/>
      </c>
      <c r="J1913" s="4" t="str">
        <f>IF('Support - Unit List'!A1913="","",'Support - Unit List'!A1913&amp;'Support - Unit List'!B1913&amp;'Support - Unit List'!C1913&amp;" - "&amp;PROPER('Support - Unit List'!D1913))</f>
        <v>7130861 - Indian Village Civil Town</v>
      </c>
    </row>
    <row r="1914" spans="8:10" x14ac:dyDescent="0.35">
      <c r="H1914" s="3" t="str">
        <f t="shared" si="39"/>
        <v/>
      </c>
      <c r="I1914" s="3" t="str">
        <f>IF(H1914="","",COUNTIF($H$2:H1914,H1914))</f>
        <v/>
      </c>
      <c r="J1914" s="4" t="str">
        <f>IF('Support - Unit List'!A1914="","",'Support - Unit List'!A1914&amp;'Support - Unit List'!B1914&amp;'Support - Unit List'!C1914&amp;" - "&amp;PROPER('Support - Unit List'!D1914))</f>
        <v>7130862 - Lakeville Civil Town</v>
      </c>
    </row>
    <row r="1915" spans="8:10" x14ac:dyDescent="0.35">
      <c r="H1915" s="3" t="str">
        <f t="shared" si="39"/>
        <v/>
      </c>
      <c r="I1915" s="3" t="str">
        <f>IF(H1915="","",COUNTIF($H$2:H1915,H1915))</f>
        <v/>
      </c>
      <c r="J1915" s="4" t="str">
        <f>IF('Support - Unit List'!A1915="","",'Support - Unit List'!A1915&amp;'Support - Unit List'!B1915&amp;'Support - Unit List'!C1915&amp;" - "&amp;PROPER('Support - Unit List'!D1915))</f>
        <v>7130863 - New Carlisle Civil Town</v>
      </c>
    </row>
    <row r="1916" spans="8:10" x14ac:dyDescent="0.35">
      <c r="H1916" s="3" t="str">
        <f t="shared" si="39"/>
        <v/>
      </c>
      <c r="I1916" s="3" t="str">
        <f>IF(H1916="","",COUNTIF($H$2:H1916,H1916))</f>
        <v/>
      </c>
      <c r="J1916" s="4" t="str">
        <f>IF('Support - Unit List'!A1916="","",'Support - Unit List'!A1916&amp;'Support - Unit List'!B1916&amp;'Support - Unit List'!C1916&amp;" - "&amp;PROPER('Support - Unit List'!D1916))</f>
        <v>7130864 - North Liberty Civil Town</v>
      </c>
    </row>
    <row r="1917" spans="8:10" x14ac:dyDescent="0.35">
      <c r="H1917" s="3" t="str">
        <f t="shared" si="39"/>
        <v/>
      </c>
      <c r="I1917" s="3" t="str">
        <f>IF(H1917="","",COUNTIF($H$2:H1917,H1917))</f>
        <v/>
      </c>
      <c r="J1917" s="4" t="str">
        <f>IF('Support - Unit List'!A1917="","",'Support - Unit List'!A1917&amp;'Support - Unit List'!B1917&amp;'Support - Unit List'!C1917&amp;" - "&amp;PROPER('Support - Unit List'!D1917))</f>
        <v>7130865 - Osceola Civil Town</v>
      </c>
    </row>
    <row r="1918" spans="8:10" x14ac:dyDescent="0.35">
      <c r="H1918" s="3" t="str">
        <f t="shared" si="39"/>
        <v/>
      </c>
      <c r="I1918" s="3" t="str">
        <f>IF(H1918="","",COUNTIF($H$2:H1918,H1918))</f>
        <v/>
      </c>
      <c r="J1918" s="4" t="str">
        <f>IF('Support - Unit List'!A1918="","",'Support - Unit List'!A1918&amp;'Support - Unit List'!B1918&amp;'Support - Unit List'!C1918&amp;" - "&amp;PROPER('Support - Unit List'!D1918))</f>
        <v>7130866 - Roseland Civil Town</v>
      </c>
    </row>
    <row r="1919" spans="8:10" x14ac:dyDescent="0.35">
      <c r="H1919" s="3" t="str">
        <f t="shared" si="39"/>
        <v/>
      </c>
      <c r="I1919" s="3" t="str">
        <f>IF(H1919="","",COUNTIF($H$2:H1919,H1919))</f>
        <v/>
      </c>
      <c r="J1919" s="4" t="str">
        <f>IF('Support - Unit List'!A1919="","",'Support - Unit List'!A1919&amp;'Support - Unit List'!B1919&amp;'Support - Unit List'!C1919&amp;" - "&amp;PROPER('Support - Unit List'!D1919))</f>
        <v>7130867 - Walkerton Civil Town</v>
      </c>
    </row>
    <row r="1920" spans="8:10" x14ac:dyDescent="0.35">
      <c r="H1920" s="3" t="str">
        <f t="shared" si="39"/>
        <v/>
      </c>
      <c r="I1920" s="3" t="str">
        <f>IF(H1920="","",COUNTIF($H$2:H1920,H1920))</f>
        <v/>
      </c>
      <c r="J1920" s="4" t="str">
        <f>IF('Support - Unit List'!A1920="","",'Support - Unit List'!A1920&amp;'Support - Unit List'!B1920&amp;'Support - Unit List'!C1920&amp;" - "&amp;PROPER('Support - Unit List'!D1920))</f>
        <v>7147150 - John Glenn School Corporation</v>
      </c>
    </row>
    <row r="1921" spans="8:10" x14ac:dyDescent="0.35">
      <c r="H1921" s="3" t="str">
        <f t="shared" si="39"/>
        <v/>
      </c>
      <c r="I1921" s="3" t="str">
        <f>IF(H1921="","",COUNTIF($H$2:H1921,H1921))</f>
        <v/>
      </c>
      <c r="J1921" s="4" t="str">
        <f>IF('Support - Unit List'!A1921="","",'Support - Unit List'!A1921&amp;'Support - Unit List'!B1921&amp;'Support - Unit List'!C1921&amp;" - "&amp;PROPER('Support - Unit List'!D1921))</f>
        <v>7147175 - Penn-Harris-Madison-School Corporation</v>
      </c>
    </row>
    <row r="1922" spans="8:10" x14ac:dyDescent="0.35">
      <c r="H1922" s="3" t="str">
        <f t="shared" si="39"/>
        <v/>
      </c>
      <c r="I1922" s="3" t="str">
        <f>IF(H1922="","",COUNTIF($H$2:H1922,H1922))</f>
        <v/>
      </c>
      <c r="J1922" s="4" t="str">
        <f>IF('Support - Unit List'!A1922="","",'Support - Unit List'!A1922&amp;'Support - Unit List'!B1922&amp;'Support - Unit List'!C1922&amp;" - "&amp;PROPER('Support - Unit List'!D1922))</f>
        <v>7147200 - Mishawaka City School Corporation</v>
      </c>
    </row>
    <row r="1923" spans="8:10" x14ac:dyDescent="0.35">
      <c r="H1923" s="3" t="str">
        <f t="shared" ref="H1923:H1986" si="40">IF(LEFT(J1923,2)=$B$3,"X","")</f>
        <v/>
      </c>
      <c r="I1923" s="3" t="str">
        <f>IF(H1923="","",COUNTIF($H$2:H1923,H1923))</f>
        <v/>
      </c>
      <c r="J1923" s="4" t="str">
        <f>IF('Support - Unit List'!A1923="","",'Support - Unit List'!A1923&amp;'Support - Unit List'!B1923&amp;'Support - Unit List'!C1923&amp;" - "&amp;PROPER('Support - Unit List'!D1923))</f>
        <v>7147205 - South Bend Community School Corporation</v>
      </c>
    </row>
    <row r="1924" spans="8:10" x14ac:dyDescent="0.35">
      <c r="H1924" s="3" t="str">
        <f t="shared" si="40"/>
        <v/>
      </c>
      <c r="I1924" s="3" t="str">
        <f>IF(H1924="","",COUNTIF($H$2:H1924,H1924))</f>
        <v/>
      </c>
      <c r="J1924" s="4" t="str">
        <f>IF('Support - Unit List'!A1924="","",'Support - Unit List'!A1924&amp;'Support - Unit List'!B1924&amp;'Support - Unit List'!C1924&amp;" - "&amp;PROPER('Support - Unit List'!D1924))</f>
        <v>7150203 - Mishawaka Public Library</v>
      </c>
    </row>
    <row r="1925" spans="8:10" x14ac:dyDescent="0.35">
      <c r="H1925" s="3" t="str">
        <f t="shared" si="40"/>
        <v/>
      </c>
      <c r="I1925" s="3" t="str">
        <f>IF(H1925="","",COUNTIF($H$2:H1925,H1925))</f>
        <v/>
      </c>
      <c r="J1925" s="4" t="str">
        <f>IF('Support - Unit List'!A1925="","",'Support - Unit List'!A1925&amp;'Support - Unit List'!B1925&amp;'Support - Unit List'!C1925&amp;" - "&amp;PROPER('Support - Unit List'!D1925))</f>
        <v>7150204 - New Carlisle Public Library</v>
      </c>
    </row>
    <row r="1926" spans="8:10" x14ac:dyDescent="0.35">
      <c r="H1926" s="3" t="str">
        <f t="shared" si="40"/>
        <v/>
      </c>
      <c r="I1926" s="3" t="str">
        <f>IF(H1926="","",COUNTIF($H$2:H1926,H1926))</f>
        <v/>
      </c>
      <c r="J1926" s="4" t="str">
        <f>IF('Support - Unit List'!A1926="","",'Support - Unit List'!A1926&amp;'Support - Unit List'!B1926&amp;'Support - Unit List'!C1926&amp;" - "&amp;PROPER('Support - Unit List'!D1926))</f>
        <v>7150205 - Walkerton Public Library</v>
      </c>
    </row>
    <row r="1927" spans="8:10" x14ac:dyDescent="0.35">
      <c r="H1927" s="3" t="str">
        <f t="shared" si="40"/>
        <v/>
      </c>
      <c r="I1927" s="3" t="str">
        <f>IF(H1927="","",COUNTIF($H$2:H1927,H1927))</f>
        <v/>
      </c>
      <c r="J1927" s="4" t="str">
        <f>IF('Support - Unit List'!A1927="","",'Support - Unit List'!A1927&amp;'Support - Unit List'!B1927&amp;'Support - Unit List'!C1927&amp;" - "&amp;PROPER('Support - Unit List'!D1927))</f>
        <v>7150206 - St. Joseph County Public Library</v>
      </c>
    </row>
    <row r="1928" spans="8:10" x14ac:dyDescent="0.35">
      <c r="H1928" s="3" t="str">
        <f t="shared" si="40"/>
        <v/>
      </c>
      <c r="I1928" s="3" t="str">
        <f>IF(H1928="","",COUNTIF($H$2:H1928,H1928))</f>
        <v/>
      </c>
      <c r="J1928" s="4" t="str">
        <f>IF('Support - Unit List'!A1928="","",'Support - Unit List'!A1928&amp;'Support - Unit List'!B1928&amp;'Support - Unit List'!C1928&amp;" - "&amp;PROPER('Support - Unit List'!D1928))</f>
        <v>7160866 - St. Joseph Airport</v>
      </c>
    </row>
    <row r="1929" spans="8:10" x14ac:dyDescent="0.35">
      <c r="H1929" s="3" t="str">
        <f t="shared" si="40"/>
        <v/>
      </c>
      <c r="I1929" s="3" t="str">
        <f>IF(H1929="","",COUNTIF($H$2:H1929,H1929))</f>
        <v/>
      </c>
      <c r="J1929" s="4" t="str">
        <f>IF('Support - Unit List'!A1929="","",'Support - Unit List'!A1929&amp;'Support - Unit List'!B1929&amp;'Support - Unit List'!C1929&amp;" - "&amp;PROPER('Support - Unit List'!D1929))</f>
        <v>7160867 - South Bend Public Transportation</v>
      </c>
    </row>
    <row r="1930" spans="8:10" x14ac:dyDescent="0.35">
      <c r="H1930" s="3" t="str">
        <f t="shared" si="40"/>
        <v/>
      </c>
      <c r="I1930" s="3" t="str">
        <f>IF(H1930="","",COUNTIF($H$2:H1930,H1930))</f>
        <v/>
      </c>
      <c r="J1930" s="4" t="str">
        <f>IF('Support - Unit List'!A1930="","",'Support - Unit List'!A1930&amp;'Support - Unit List'!B1930&amp;'Support - Unit List'!C1930&amp;" - "&amp;PROPER('Support - Unit List'!D1930))</f>
        <v>7161008 - St. Joseph Solid Waste Management</v>
      </c>
    </row>
    <row r="1931" spans="8:10" x14ac:dyDescent="0.35">
      <c r="H1931" s="3" t="str">
        <f t="shared" si="40"/>
        <v/>
      </c>
      <c r="I1931" s="3" t="str">
        <f>IF(H1931="","",COUNTIF($H$2:H1931,H1931))</f>
        <v/>
      </c>
      <c r="J1931" s="4" t="str">
        <f>IF('Support - Unit List'!A1931="","",'Support - Unit List'!A1931&amp;'Support - Unit List'!B1931&amp;'Support - Unit List'!C1931&amp;" - "&amp;PROPER('Support - Unit List'!D1931))</f>
        <v>7210000 - Scott County</v>
      </c>
    </row>
    <row r="1932" spans="8:10" x14ac:dyDescent="0.35">
      <c r="H1932" s="3" t="str">
        <f t="shared" si="40"/>
        <v/>
      </c>
      <c r="I1932" s="3" t="str">
        <f>IF(H1932="","",COUNTIF($H$2:H1932,H1932))</f>
        <v/>
      </c>
      <c r="J1932" s="4" t="str">
        <f>IF('Support - Unit List'!A1932="","",'Support - Unit List'!A1932&amp;'Support - Unit List'!B1932&amp;'Support - Unit List'!C1932&amp;" - "&amp;PROPER('Support - Unit List'!D1932))</f>
        <v>7220001 - Finley Township</v>
      </c>
    </row>
    <row r="1933" spans="8:10" x14ac:dyDescent="0.35">
      <c r="H1933" s="3" t="str">
        <f t="shared" si="40"/>
        <v/>
      </c>
      <c r="I1933" s="3" t="str">
        <f>IF(H1933="","",COUNTIF($H$2:H1933,H1933))</f>
        <v/>
      </c>
      <c r="J1933" s="4" t="str">
        <f>IF('Support - Unit List'!A1933="","",'Support - Unit List'!A1933&amp;'Support - Unit List'!B1933&amp;'Support - Unit List'!C1933&amp;" - "&amp;PROPER('Support - Unit List'!D1933))</f>
        <v>7220002 - Jennings Township</v>
      </c>
    </row>
    <row r="1934" spans="8:10" x14ac:dyDescent="0.35">
      <c r="H1934" s="3" t="str">
        <f t="shared" si="40"/>
        <v/>
      </c>
      <c r="I1934" s="3" t="str">
        <f>IF(H1934="","",COUNTIF($H$2:H1934,H1934))</f>
        <v/>
      </c>
      <c r="J1934" s="4" t="str">
        <f>IF('Support - Unit List'!A1934="","",'Support - Unit List'!A1934&amp;'Support - Unit List'!B1934&amp;'Support - Unit List'!C1934&amp;" - "&amp;PROPER('Support - Unit List'!D1934))</f>
        <v>7220003 - Johnson Township</v>
      </c>
    </row>
    <row r="1935" spans="8:10" x14ac:dyDescent="0.35">
      <c r="H1935" s="3" t="str">
        <f t="shared" si="40"/>
        <v/>
      </c>
      <c r="I1935" s="3" t="str">
        <f>IF(H1935="","",COUNTIF($H$2:H1935,H1935))</f>
        <v/>
      </c>
      <c r="J1935" s="4" t="str">
        <f>IF('Support - Unit List'!A1935="","",'Support - Unit List'!A1935&amp;'Support - Unit List'!B1935&amp;'Support - Unit List'!C1935&amp;" - "&amp;PROPER('Support - Unit List'!D1935))</f>
        <v>7220004 - Lexington Township</v>
      </c>
    </row>
    <row r="1936" spans="8:10" x14ac:dyDescent="0.35">
      <c r="H1936" s="3" t="str">
        <f t="shared" si="40"/>
        <v/>
      </c>
      <c r="I1936" s="3" t="str">
        <f>IF(H1936="","",COUNTIF($H$2:H1936,H1936))</f>
        <v/>
      </c>
      <c r="J1936" s="4" t="str">
        <f>IF('Support - Unit List'!A1936="","",'Support - Unit List'!A1936&amp;'Support - Unit List'!B1936&amp;'Support - Unit List'!C1936&amp;" - "&amp;PROPER('Support - Unit List'!D1936))</f>
        <v>7220005 - Vienna Township</v>
      </c>
    </row>
    <row r="1937" spans="8:10" x14ac:dyDescent="0.35">
      <c r="H1937" s="3" t="str">
        <f t="shared" si="40"/>
        <v/>
      </c>
      <c r="I1937" s="3" t="str">
        <f>IF(H1937="","",COUNTIF($H$2:H1937,H1937))</f>
        <v/>
      </c>
      <c r="J1937" s="4" t="str">
        <f>IF('Support - Unit List'!A1937="","",'Support - Unit List'!A1937&amp;'Support - Unit List'!B1937&amp;'Support - Unit List'!C1937&amp;" - "&amp;PROPER('Support - Unit List'!D1937))</f>
        <v>7230435 - Scottsburg Civil City</v>
      </c>
    </row>
    <row r="1938" spans="8:10" x14ac:dyDescent="0.35">
      <c r="H1938" s="3" t="str">
        <f t="shared" si="40"/>
        <v/>
      </c>
      <c r="I1938" s="3" t="str">
        <f>IF(H1938="","",COUNTIF($H$2:H1938,H1938))</f>
        <v/>
      </c>
      <c r="J1938" s="4" t="str">
        <f>IF('Support - Unit List'!A1938="","",'Support - Unit List'!A1938&amp;'Support - Unit List'!B1938&amp;'Support - Unit List'!C1938&amp;" - "&amp;PROPER('Support - Unit List'!D1938))</f>
        <v>7230868 - City Of Austin</v>
      </c>
    </row>
    <row r="1939" spans="8:10" x14ac:dyDescent="0.35">
      <c r="H1939" s="3" t="str">
        <f t="shared" si="40"/>
        <v/>
      </c>
      <c r="I1939" s="3" t="str">
        <f>IF(H1939="","",COUNTIF($H$2:H1939,H1939))</f>
        <v/>
      </c>
      <c r="J1939" s="4" t="str">
        <f>IF('Support - Unit List'!A1939="","",'Support - Unit List'!A1939&amp;'Support - Unit List'!B1939&amp;'Support - Unit List'!C1939&amp;" - "&amp;PROPER('Support - Unit List'!D1939))</f>
        <v>7247230 - Scott County District No. 1 School Corporation</v>
      </c>
    </row>
    <row r="1940" spans="8:10" x14ac:dyDescent="0.35">
      <c r="H1940" s="3" t="str">
        <f t="shared" si="40"/>
        <v/>
      </c>
      <c r="I1940" s="3" t="str">
        <f>IF(H1940="","",COUNTIF($H$2:H1940,H1940))</f>
        <v/>
      </c>
      <c r="J1940" s="4" t="str">
        <f>IF('Support - Unit List'!A1940="","",'Support - Unit List'!A1940&amp;'Support - Unit List'!B1940&amp;'Support - Unit List'!C1940&amp;" - "&amp;PROPER('Support - Unit List'!D1940))</f>
        <v>7247255 - Scott County District No. 2 School Corporation</v>
      </c>
    </row>
    <row r="1941" spans="8:10" x14ac:dyDescent="0.35">
      <c r="H1941" s="3" t="str">
        <f t="shared" si="40"/>
        <v/>
      </c>
      <c r="I1941" s="3" t="str">
        <f>IF(H1941="","",COUNTIF($H$2:H1941,H1941))</f>
        <v/>
      </c>
      <c r="J1941" s="4" t="str">
        <f>IF('Support - Unit List'!A1941="","",'Support - Unit List'!A1941&amp;'Support - Unit List'!B1941&amp;'Support - Unit List'!C1941&amp;" - "&amp;PROPER('Support - Unit List'!D1941))</f>
        <v>7250207 - Scott County Public Library</v>
      </c>
    </row>
    <row r="1942" spans="8:10" x14ac:dyDescent="0.35">
      <c r="H1942" s="3" t="str">
        <f t="shared" si="40"/>
        <v/>
      </c>
      <c r="I1942" s="3" t="str">
        <f>IF(H1942="","",COUNTIF($H$2:H1942,H1942))</f>
        <v/>
      </c>
      <c r="J1942" s="4" t="str">
        <f>IF('Support - Unit List'!A1942="","",'Support - Unit List'!A1942&amp;'Support - Unit List'!B1942&amp;'Support - Unit List'!C1942&amp;" - "&amp;PROPER('Support - Unit List'!D1942))</f>
        <v>7310000 - Shelby County</v>
      </c>
    </row>
    <row r="1943" spans="8:10" x14ac:dyDescent="0.35">
      <c r="H1943" s="3" t="str">
        <f t="shared" si="40"/>
        <v/>
      </c>
      <c r="I1943" s="3" t="str">
        <f>IF(H1943="","",COUNTIF($H$2:H1943,H1943))</f>
        <v/>
      </c>
      <c r="J1943" s="4" t="str">
        <f>IF('Support - Unit List'!A1943="","",'Support - Unit List'!A1943&amp;'Support - Unit List'!B1943&amp;'Support - Unit List'!C1943&amp;" - "&amp;PROPER('Support - Unit List'!D1943))</f>
        <v>7320001 - Addison Township</v>
      </c>
    </row>
    <row r="1944" spans="8:10" x14ac:dyDescent="0.35">
      <c r="H1944" s="3" t="str">
        <f t="shared" si="40"/>
        <v/>
      </c>
      <c r="I1944" s="3" t="str">
        <f>IF(H1944="","",COUNTIF($H$2:H1944,H1944))</f>
        <v/>
      </c>
      <c r="J1944" s="4" t="str">
        <f>IF('Support - Unit List'!A1944="","",'Support - Unit List'!A1944&amp;'Support - Unit List'!B1944&amp;'Support - Unit List'!C1944&amp;" - "&amp;PROPER('Support - Unit List'!D1944))</f>
        <v>7320002 - Brandywine Township</v>
      </c>
    </row>
    <row r="1945" spans="8:10" x14ac:dyDescent="0.35">
      <c r="H1945" s="3" t="str">
        <f t="shared" si="40"/>
        <v/>
      </c>
      <c r="I1945" s="3" t="str">
        <f>IF(H1945="","",COUNTIF($H$2:H1945,H1945))</f>
        <v/>
      </c>
      <c r="J1945" s="4" t="str">
        <f>IF('Support - Unit List'!A1945="","",'Support - Unit List'!A1945&amp;'Support - Unit List'!B1945&amp;'Support - Unit List'!C1945&amp;" - "&amp;PROPER('Support - Unit List'!D1945))</f>
        <v>7320003 - Hanover Township</v>
      </c>
    </row>
    <row r="1946" spans="8:10" x14ac:dyDescent="0.35">
      <c r="H1946" s="3" t="str">
        <f t="shared" si="40"/>
        <v/>
      </c>
      <c r="I1946" s="3" t="str">
        <f>IF(H1946="","",COUNTIF($H$2:H1946,H1946))</f>
        <v/>
      </c>
      <c r="J1946" s="4" t="str">
        <f>IF('Support - Unit List'!A1946="","",'Support - Unit List'!A1946&amp;'Support - Unit List'!B1946&amp;'Support - Unit List'!C1946&amp;" - "&amp;PROPER('Support - Unit List'!D1946))</f>
        <v>7320004 - Hendricks Township</v>
      </c>
    </row>
    <row r="1947" spans="8:10" x14ac:dyDescent="0.35">
      <c r="H1947" s="3" t="str">
        <f t="shared" si="40"/>
        <v/>
      </c>
      <c r="I1947" s="3" t="str">
        <f>IF(H1947="","",COUNTIF($H$2:H1947,H1947))</f>
        <v/>
      </c>
      <c r="J1947" s="4" t="str">
        <f>IF('Support - Unit List'!A1947="","",'Support - Unit List'!A1947&amp;'Support - Unit List'!B1947&amp;'Support - Unit List'!C1947&amp;" - "&amp;PROPER('Support - Unit List'!D1947))</f>
        <v>7320005 - Jackson Township</v>
      </c>
    </row>
    <row r="1948" spans="8:10" x14ac:dyDescent="0.35">
      <c r="H1948" s="3" t="str">
        <f t="shared" si="40"/>
        <v/>
      </c>
      <c r="I1948" s="3" t="str">
        <f>IF(H1948="","",COUNTIF($H$2:H1948,H1948))</f>
        <v/>
      </c>
      <c r="J1948" s="4" t="str">
        <f>IF('Support - Unit List'!A1948="","",'Support - Unit List'!A1948&amp;'Support - Unit List'!B1948&amp;'Support - Unit List'!C1948&amp;" - "&amp;PROPER('Support - Unit List'!D1948))</f>
        <v>7320006 - Liberty Township</v>
      </c>
    </row>
    <row r="1949" spans="8:10" x14ac:dyDescent="0.35">
      <c r="H1949" s="3" t="str">
        <f t="shared" si="40"/>
        <v/>
      </c>
      <c r="I1949" s="3" t="str">
        <f>IF(H1949="","",COUNTIF($H$2:H1949,H1949))</f>
        <v/>
      </c>
      <c r="J1949" s="4" t="str">
        <f>IF('Support - Unit List'!A1949="","",'Support - Unit List'!A1949&amp;'Support - Unit List'!B1949&amp;'Support - Unit List'!C1949&amp;" - "&amp;PROPER('Support - Unit List'!D1949))</f>
        <v>7320007 - Marion Township</v>
      </c>
    </row>
    <row r="1950" spans="8:10" x14ac:dyDescent="0.35">
      <c r="H1950" s="3" t="str">
        <f t="shared" si="40"/>
        <v/>
      </c>
      <c r="I1950" s="3" t="str">
        <f>IF(H1950="","",COUNTIF($H$2:H1950,H1950))</f>
        <v/>
      </c>
      <c r="J1950" s="4" t="str">
        <f>IF('Support - Unit List'!A1950="","",'Support - Unit List'!A1950&amp;'Support - Unit List'!B1950&amp;'Support - Unit List'!C1950&amp;" - "&amp;PROPER('Support - Unit List'!D1950))</f>
        <v>7320008 - Moral Township</v>
      </c>
    </row>
    <row r="1951" spans="8:10" x14ac:dyDescent="0.35">
      <c r="H1951" s="3" t="str">
        <f t="shared" si="40"/>
        <v/>
      </c>
      <c r="I1951" s="3" t="str">
        <f>IF(H1951="","",COUNTIF($H$2:H1951,H1951))</f>
        <v/>
      </c>
      <c r="J1951" s="4" t="str">
        <f>IF('Support - Unit List'!A1951="","",'Support - Unit List'!A1951&amp;'Support - Unit List'!B1951&amp;'Support - Unit List'!C1951&amp;" - "&amp;PROPER('Support - Unit List'!D1951))</f>
        <v>7320009 - Noble Township</v>
      </c>
    </row>
    <row r="1952" spans="8:10" x14ac:dyDescent="0.35">
      <c r="H1952" s="3" t="str">
        <f t="shared" si="40"/>
        <v/>
      </c>
      <c r="I1952" s="3" t="str">
        <f>IF(H1952="","",COUNTIF($H$2:H1952,H1952))</f>
        <v/>
      </c>
      <c r="J1952" s="4" t="str">
        <f>IF('Support - Unit List'!A1952="","",'Support - Unit List'!A1952&amp;'Support - Unit List'!B1952&amp;'Support - Unit List'!C1952&amp;" - "&amp;PROPER('Support - Unit List'!D1952))</f>
        <v>7320010 - Shelby Township</v>
      </c>
    </row>
    <row r="1953" spans="8:10" x14ac:dyDescent="0.35">
      <c r="H1953" s="3" t="str">
        <f t="shared" si="40"/>
        <v/>
      </c>
      <c r="I1953" s="3" t="str">
        <f>IF(H1953="","",COUNTIF($H$2:H1953,H1953))</f>
        <v/>
      </c>
      <c r="J1953" s="4" t="str">
        <f>IF('Support - Unit List'!A1953="","",'Support - Unit List'!A1953&amp;'Support - Unit List'!B1953&amp;'Support - Unit List'!C1953&amp;" - "&amp;PROPER('Support - Unit List'!D1953))</f>
        <v>7320011 - Sugar Creek Township</v>
      </c>
    </row>
    <row r="1954" spans="8:10" x14ac:dyDescent="0.35">
      <c r="H1954" s="3" t="str">
        <f t="shared" si="40"/>
        <v/>
      </c>
      <c r="I1954" s="3" t="str">
        <f>IF(H1954="","",COUNTIF($H$2:H1954,H1954))</f>
        <v/>
      </c>
      <c r="J1954" s="4" t="str">
        <f>IF('Support - Unit List'!A1954="","",'Support - Unit List'!A1954&amp;'Support - Unit List'!B1954&amp;'Support - Unit List'!C1954&amp;" - "&amp;PROPER('Support - Unit List'!D1954))</f>
        <v>7320012 - Union Township</v>
      </c>
    </row>
    <row r="1955" spans="8:10" x14ac:dyDescent="0.35">
      <c r="H1955" s="3" t="str">
        <f t="shared" si="40"/>
        <v/>
      </c>
      <c r="I1955" s="3" t="str">
        <f>IF(H1955="","",COUNTIF($H$2:H1955,H1955))</f>
        <v/>
      </c>
      <c r="J1955" s="4" t="str">
        <f>IF('Support - Unit List'!A1955="","",'Support - Unit List'!A1955&amp;'Support - Unit List'!B1955&amp;'Support - Unit List'!C1955&amp;" - "&amp;PROPER('Support - Unit List'!D1955))</f>
        <v>7320013 - Van Buren Township</v>
      </c>
    </row>
    <row r="1956" spans="8:10" x14ac:dyDescent="0.35">
      <c r="H1956" s="3" t="str">
        <f t="shared" si="40"/>
        <v/>
      </c>
      <c r="I1956" s="3" t="str">
        <f>IF(H1956="","",COUNTIF($H$2:H1956,H1956))</f>
        <v/>
      </c>
      <c r="J1956" s="4" t="str">
        <f>IF('Support - Unit List'!A1956="","",'Support - Unit List'!A1956&amp;'Support - Unit List'!B1956&amp;'Support - Unit List'!C1956&amp;" - "&amp;PROPER('Support - Unit List'!D1956))</f>
        <v>7320014 - Washington Township</v>
      </c>
    </row>
    <row r="1957" spans="8:10" x14ac:dyDescent="0.35">
      <c r="H1957" s="3" t="str">
        <f t="shared" si="40"/>
        <v/>
      </c>
      <c r="I1957" s="3" t="str">
        <f>IF(H1957="","",COUNTIF($H$2:H1957,H1957))</f>
        <v/>
      </c>
      <c r="J1957" s="4" t="str">
        <f>IF('Support - Unit List'!A1957="","",'Support - Unit List'!A1957&amp;'Support - Unit List'!B1957&amp;'Support - Unit List'!C1957&amp;" - "&amp;PROPER('Support - Unit List'!D1957))</f>
        <v>7330308 - Shelbyville Civil City</v>
      </c>
    </row>
    <row r="1958" spans="8:10" x14ac:dyDescent="0.35">
      <c r="H1958" s="3" t="str">
        <f t="shared" si="40"/>
        <v/>
      </c>
      <c r="I1958" s="3" t="str">
        <f>IF(H1958="","",COUNTIF($H$2:H1958,H1958))</f>
        <v/>
      </c>
      <c r="J1958" s="4" t="str">
        <f>IF('Support - Unit List'!A1958="","",'Support - Unit List'!A1958&amp;'Support - Unit List'!B1958&amp;'Support - Unit List'!C1958&amp;" - "&amp;PROPER('Support - Unit List'!D1958))</f>
        <v>7330869 - Morristown Civil Town</v>
      </c>
    </row>
    <row r="1959" spans="8:10" x14ac:dyDescent="0.35">
      <c r="H1959" s="3" t="str">
        <f t="shared" si="40"/>
        <v/>
      </c>
      <c r="I1959" s="3" t="str">
        <f>IF(H1959="","",COUNTIF($H$2:H1959,H1959))</f>
        <v/>
      </c>
      <c r="J1959" s="4" t="str">
        <f>IF('Support - Unit List'!A1959="","",'Support - Unit List'!A1959&amp;'Support - Unit List'!B1959&amp;'Support - Unit List'!C1959&amp;" - "&amp;PROPER('Support - Unit List'!D1959))</f>
        <v>7330972 - Fairland Civil Town</v>
      </c>
    </row>
    <row r="1960" spans="8:10" x14ac:dyDescent="0.35">
      <c r="H1960" s="3" t="str">
        <f t="shared" si="40"/>
        <v/>
      </c>
      <c r="I1960" s="3" t="str">
        <f>IF(H1960="","",COUNTIF($H$2:H1960,H1960))</f>
        <v/>
      </c>
      <c r="J1960" s="4" t="str">
        <f>IF('Support - Unit List'!A1960="","",'Support - Unit List'!A1960&amp;'Support - Unit List'!B1960&amp;'Support - Unit List'!C1960&amp;" - "&amp;PROPER('Support - Unit List'!D1960))</f>
        <v>7347285 - Shelby Eastern School Corporation</v>
      </c>
    </row>
    <row r="1961" spans="8:10" x14ac:dyDescent="0.35">
      <c r="H1961" s="3" t="str">
        <f t="shared" si="40"/>
        <v/>
      </c>
      <c r="I1961" s="3" t="str">
        <f>IF(H1961="","",COUNTIF($H$2:H1961,H1961))</f>
        <v/>
      </c>
      <c r="J1961" s="4" t="str">
        <f>IF('Support - Unit List'!A1961="","",'Support - Unit List'!A1961&amp;'Support - Unit List'!B1961&amp;'Support - Unit List'!C1961&amp;" - "&amp;PROPER('Support - Unit List'!D1961))</f>
        <v>7347350 - Northwestern Consolidated School Corporation</v>
      </c>
    </row>
    <row r="1962" spans="8:10" x14ac:dyDescent="0.35">
      <c r="H1962" s="3" t="str">
        <f t="shared" si="40"/>
        <v/>
      </c>
      <c r="I1962" s="3" t="str">
        <f>IF(H1962="","",COUNTIF($H$2:H1962,H1962))</f>
        <v/>
      </c>
      <c r="J1962" s="4" t="str">
        <f>IF('Support - Unit List'!A1962="","",'Support - Unit List'!A1962&amp;'Support - Unit List'!B1962&amp;'Support - Unit List'!C1962&amp;" - "&amp;PROPER('Support - Unit List'!D1962))</f>
        <v>7347360 - Southwestern Consolidated Shelby County Schools</v>
      </c>
    </row>
    <row r="1963" spans="8:10" x14ac:dyDescent="0.35">
      <c r="H1963" s="3" t="str">
        <f t="shared" si="40"/>
        <v/>
      </c>
      <c r="I1963" s="3" t="str">
        <f>IF(H1963="","",COUNTIF($H$2:H1963,H1963))</f>
        <v/>
      </c>
      <c r="J1963" s="4" t="str">
        <f>IF('Support - Unit List'!A1963="","",'Support - Unit List'!A1963&amp;'Support - Unit List'!B1963&amp;'Support - Unit List'!C1963&amp;" - "&amp;PROPER('Support - Unit List'!D1963))</f>
        <v>7347365 - Shelbyville Central School Corporation</v>
      </c>
    </row>
    <row r="1964" spans="8:10" x14ac:dyDescent="0.35">
      <c r="H1964" s="3" t="str">
        <f t="shared" si="40"/>
        <v/>
      </c>
      <c r="I1964" s="3" t="str">
        <f>IF(H1964="","",COUNTIF($H$2:H1964,H1964))</f>
        <v/>
      </c>
      <c r="J1964" s="4" t="str">
        <f>IF('Support - Unit List'!A1964="","",'Support - Unit List'!A1964&amp;'Support - Unit List'!B1964&amp;'Support - Unit List'!C1964&amp;" - "&amp;PROPER('Support - Unit List'!D1964))</f>
        <v>7350208 - Shelby County Public Library</v>
      </c>
    </row>
    <row r="1965" spans="8:10" x14ac:dyDescent="0.35">
      <c r="H1965" s="3" t="str">
        <f t="shared" si="40"/>
        <v/>
      </c>
      <c r="I1965" s="3" t="str">
        <f>IF(H1965="","",COUNTIF($H$2:H1965,H1965))</f>
        <v/>
      </c>
      <c r="J1965" s="4" t="str">
        <f>IF('Support - Unit List'!A1965="","",'Support - Unit List'!A1965&amp;'Support - Unit List'!B1965&amp;'Support - Unit List'!C1965&amp;" - "&amp;PROPER('Support - Unit List'!D1965))</f>
        <v>7361013 - Shelby County Recycling District</v>
      </c>
    </row>
    <row r="1966" spans="8:10" x14ac:dyDescent="0.35">
      <c r="H1966" s="3" t="str">
        <f t="shared" si="40"/>
        <v/>
      </c>
      <c r="I1966" s="3" t="str">
        <f>IF(H1966="","",COUNTIF($H$2:H1966,H1966))</f>
        <v/>
      </c>
      <c r="J1966" s="4" t="str">
        <f>IF('Support - Unit List'!A1966="","",'Support - Unit List'!A1966&amp;'Support - Unit List'!B1966&amp;'Support - Unit List'!C1966&amp;" - "&amp;PROPER('Support - Unit List'!D1966))</f>
        <v>7410000 - Spencer County</v>
      </c>
    </row>
    <row r="1967" spans="8:10" x14ac:dyDescent="0.35">
      <c r="H1967" s="3" t="str">
        <f t="shared" si="40"/>
        <v/>
      </c>
      <c r="I1967" s="3" t="str">
        <f>IF(H1967="","",COUNTIF($H$2:H1967,H1967))</f>
        <v/>
      </c>
      <c r="J1967" s="4" t="str">
        <f>IF('Support - Unit List'!A1967="","",'Support - Unit List'!A1967&amp;'Support - Unit List'!B1967&amp;'Support - Unit List'!C1967&amp;" - "&amp;PROPER('Support - Unit List'!D1967))</f>
        <v>7420001 - Carter Township</v>
      </c>
    </row>
    <row r="1968" spans="8:10" x14ac:dyDescent="0.35">
      <c r="H1968" s="3" t="str">
        <f t="shared" si="40"/>
        <v/>
      </c>
      <c r="I1968" s="3" t="str">
        <f>IF(H1968="","",COUNTIF($H$2:H1968,H1968))</f>
        <v/>
      </c>
      <c r="J1968" s="4" t="str">
        <f>IF('Support - Unit List'!A1968="","",'Support - Unit List'!A1968&amp;'Support - Unit List'!B1968&amp;'Support - Unit List'!C1968&amp;" - "&amp;PROPER('Support - Unit List'!D1968))</f>
        <v>7420002 - Clay Township</v>
      </c>
    </row>
    <row r="1969" spans="8:10" x14ac:dyDescent="0.35">
      <c r="H1969" s="3" t="str">
        <f t="shared" si="40"/>
        <v/>
      </c>
      <c r="I1969" s="3" t="str">
        <f>IF(H1969="","",COUNTIF($H$2:H1969,H1969))</f>
        <v/>
      </c>
      <c r="J1969" s="4" t="str">
        <f>IF('Support - Unit List'!A1969="","",'Support - Unit List'!A1969&amp;'Support - Unit List'!B1969&amp;'Support - Unit List'!C1969&amp;" - "&amp;PROPER('Support - Unit List'!D1969))</f>
        <v>7420003 - Grass Township</v>
      </c>
    </row>
    <row r="1970" spans="8:10" x14ac:dyDescent="0.35">
      <c r="H1970" s="3" t="str">
        <f t="shared" si="40"/>
        <v/>
      </c>
      <c r="I1970" s="3" t="str">
        <f>IF(H1970="","",COUNTIF($H$2:H1970,H1970))</f>
        <v/>
      </c>
      <c r="J1970" s="4" t="str">
        <f>IF('Support - Unit List'!A1970="","",'Support - Unit List'!A1970&amp;'Support - Unit List'!B1970&amp;'Support - Unit List'!C1970&amp;" - "&amp;PROPER('Support - Unit List'!D1970))</f>
        <v>7420004 - Hammond Township</v>
      </c>
    </row>
    <row r="1971" spans="8:10" x14ac:dyDescent="0.35">
      <c r="H1971" s="3" t="str">
        <f t="shared" si="40"/>
        <v/>
      </c>
      <c r="I1971" s="3" t="str">
        <f>IF(H1971="","",COUNTIF($H$2:H1971,H1971))</f>
        <v/>
      </c>
      <c r="J1971" s="4" t="str">
        <f>IF('Support - Unit List'!A1971="","",'Support - Unit List'!A1971&amp;'Support - Unit List'!B1971&amp;'Support - Unit List'!C1971&amp;" - "&amp;PROPER('Support - Unit List'!D1971))</f>
        <v>7420005 - Harrison Township</v>
      </c>
    </row>
    <row r="1972" spans="8:10" x14ac:dyDescent="0.35">
      <c r="H1972" s="3" t="str">
        <f t="shared" si="40"/>
        <v/>
      </c>
      <c r="I1972" s="3" t="str">
        <f>IF(H1972="","",COUNTIF($H$2:H1972,H1972))</f>
        <v/>
      </c>
      <c r="J1972" s="4" t="str">
        <f>IF('Support - Unit List'!A1972="","",'Support - Unit List'!A1972&amp;'Support - Unit List'!B1972&amp;'Support - Unit List'!C1972&amp;" - "&amp;PROPER('Support - Unit List'!D1972))</f>
        <v>7420006 - Huff Township</v>
      </c>
    </row>
    <row r="1973" spans="8:10" x14ac:dyDescent="0.35">
      <c r="H1973" s="3" t="str">
        <f t="shared" si="40"/>
        <v/>
      </c>
      <c r="I1973" s="3" t="str">
        <f>IF(H1973="","",COUNTIF($H$2:H1973,H1973))</f>
        <v/>
      </c>
      <c r="J1973" s="4" t="str">
        <f>IF('Support - Unit List'!A1973="","",'Support - Unit List'!A1973&amp;'Support - Unit List'!B1973&amp;'Support - Unit List'!C1973&amp;" - "&amp;PROPER('Support - Unit List'!D1973))</f>
        <v>7420007 - Jackson Township</v>
      </c>
    </row>
    <row r="1974" spans="8:10" x14ac:dyDescent="0.35">
      <c r="H1974" s="3" t="str">
        <f t="shared" si="40"/>
        <v/>
      </c>
      <c r="I1974" s="3" t="str">
        <f>IF(H1974="","",COUNTIF($H$2:H1974,H1974))</f>
        <v/>
      </c>
      <c r="J1974" s="4" t="str">
        <f>IF('Support - Unit List'!A1974="","",'Support - Unit List'!A1974&amp;'Support - Unit List'!B1974&amp;'Support - Unit List'!C1974&amp;" - "&amp;PROPER('Support - Unit List'!D1974))</f>
        <v>7420008 - Luce Township</v>
      </c>
    </row>
    <row r="1975" spans="8:10" x14ac:dyDescent="0.35">
      <c r="H1975" s="3" t="str">
        <f t="shared" si="40"/>
        <v/>
      </c>
      <c r="I1975" s="3" t="str">
        <f>IF(H1975="","",COUNTIF($H$2:H1975,H1975))</f>
        <v/>
      </c>
      <c r="J1975" s="4" t="str">
        <f>IF('Support - Unit List'!A1975="","",'Support - Unit List'!A1975&amp;'Support - Unit List'!B1975&amp;'Support - Unit List'!C1975&amp;" - "&amp;PROPER('Support - Unit List'!D1975))</f>
        <v>7420009 - Ohio Township</v>
      </c>
    </row>
    <row r="1976" spans="8:10" x14ac:dyDescent="0.35">
      <c r="H1976" s="3" t="str">
        <f t="shared" si="40"/>
        <v/>
      </c>
      <c r="I1976" s="3" t="str">
        <f>IF(H1976="","",COUNTIF($H$2:H1976,H1976))</f>
        <v/>
      </c>
      <c r="J1976" s="4" t="str">
        <f>IF('Support - Unit List'!A1976="","",'Support - Unit List'!A1976&amp;'Support - Unit List'!B1976&amp;'Support - Unit List'!C1976&amp;" - "&amp;PROPER('Support - Unit List'!D1976))</f>
        <v>7430458 - Rockport Civil City</v>
      </c>
    </row>
    <row r="1977" spans="8:10" x14ac:dyDescent="0.35">
      <c r="H1977" s="3" t="str">
        <f t="shared" si="40"/>
        <v/>
      </c>
      <c r="I1977" s="3" t="str">
        <f>IF(H1977="","",COUNTIF($H$2:H1977,H1977))</f>
        <v/>
      </c>
      <c r="J1977" s="4" t="str">
        <f>IF('Support - Unit List'!A1977="","",'Support - Unit List'!A1977&amp;'Support - Unit List'!B1977&amp;'Support - Unit List'!C1977&amp;" - "&amp;PROPER('Support - Unit List'!D1977))</f>
        <v>7430870 - Chrisney Civil Town</v>
      </c>
    </row>
    <row r="1978" spans="8:10" x14ac:dyDescent="0.35">
      <c r="H1978" s="3" t="str">
        <f t="shared" si="40"/>
        <v/>
      </c>
      <c r="I1978" s="3" t="str">
        <f>IF(H1978="","",COUNTIF($H$2:H1978,H1978))</f>
        <v/>
      </c>
      <c r="J1978" s="4" t="str">
        <f>IF('Support - Unit List'!A1978="","",'Support - Unit List'!A1978&amp;'Support - Unit List'!B1978&amp;'Support - Unit List'!C1978&amp;" - "&amp;PROPER('Support - Unit List'!D1978))</f>
        <v>7430871 - Dale Civil Town</v>
      </c>
    </row>
    <row r="1979" spans="8:10" x14ac:dyDescent="0.35">
      <c r="H1979" s="3" t="str">
        <f t="shared" si="40"/>
        <v/>
      </c>
      <c r="I1979" s="3" t="str">
        <f>IF(H1979="","",COUNTIF($H$2:H1979,H1979))</f>
        <v/>
      </c>
      <c r="J1979" s="4" t="str">
        <f>IF('Support - Unit List'!A1979="","",'Support - Unit List'!A1979&amp;'Support - Unit List'!B1979&amp;'Support - Unit List'!C1979&amp;" - "&amp;PROPER('Support - Unit List'!D1979))</f>
        <v>7430872 - Gentryville Civil Town</v>
      </c>
    </row>
    <row r="1980" spans="8:10" x14ac:dyDescent="0.35">
      <c r="H1980" s="3" t="str">
        <f t="shared" si="40"/>
        <v/>
      </c>
      <c r="I1980" s="3" t="str">
        <f>IF(H1980="","",COUNTIF($H$2:H1980,H1980))</f>
        <v/>
      </c>
      <c r="J1980" s="4" t="str">
        <f>IF('Support - Unit List'!A1980="","",'Support - Unit List'!A1980&amp;'Support - Unit List'!B1980&amp;'Support - Unit List'!C1980&amp;" - "&amp;PROPER('Support - Unit List'!D1980))</f>
        <v>7430873 - Grandview Civil Town</v>
      </c>
    </row>
    <row r="1981" spans="8:10" x14ac:dyDescent="0.35">
      <c r="H1981" s="3" t="str">
        <f t="shared" si="40"/>
        <v/>
      </c>
      <c r="I1981" s="3" t="str">
        <f>IF(H1981="","",COUNTIF($H$2:H1981,H1981))</f>
        <v/>
      </c>
      <c r="J1981" s="4" t="str">
        <f>IF('Support - Unit List'!A1981="","",'Support - Unit List'!A1981&amp;'Support - Unit List'!B1981&amp;'Support - Unit List'!C1981&amp;" - "&amp;PROPER('Support - Unit List'!D1981))</f>
        <v>7430874 - Santa Claus Civil Town</v>
      </c>
    </row>
    <row r="1982" spans="8:10" x14ac:dyDescent="0.35">
      <c r="H1982" s="3" t="str">
        <f t="shared" si="40"/>
        <v/>
      </c>
      <c r="I1982" s="3" t="str">
        <f>IF(H1982="","",COUNTIF($H$2:H1982,H1982))</f>
        <v/>
      </c>
      <c r="J1982" s="4" t="str">
        <f>IF('Support - Unit List'!A1982="","",'Support - Unit List'!A1982&amp;'Support - Unit List'!B1982&amp;'Support - Unit List'!C1982&amp;" - "&amp;PROPER('Support - Unit List'!D1982))</f>
        <v>7430973 - Richland Civil Town</v>
      </c>
    </row>
    <row r="1983" spans="8:10" x14ac:dyDescent="0.35">
      <c r="H1983" s="3" t="str">
        <f t="shared" si="40"/>
        <v/>
      </c>
      <c r="I1983" s="3" t="str">
        <f>IF(H1983="","",COUNTIF($H$2:H1983,H1983))</f>
        <v/>
      </c>
      <c r="J1983" s="4" t="str">
        <f>IF('Support - Unit List'!A1983="","",'Support - Unit List'!A1983&amp;'Support - Unit List'!B1983&amp;'Support - Unit List'!C1983&amp;" - "&amp;PROPER('Support - Unit List'!D1983))</f>
        <v>7447385 - North Spencer County School Corporation</v>
      </c>
    </row>
    <row r="1984" spans="8:10" x14ac:dyDescent="0.35">
      <c r="H1984" s="3" t="str">
        <f t="shared" si="40"/>
        <v/>
      </c>
      <c r="I1984" s="3" t="str">
        <f>IF(H1984="","",COUNTIF($H$2:H1984,H1984))</f>
        <v/>
      </c>
      <c r="J1984" s="4" t="str">
        <f>IF('Support - Unit List'!A1984="","",'Support - Unit List'!A1984&amp;'Support - Unit List'!B1984&amp;'Support - Unit List'!C1984&amp;" - "&amp;PROPER('Support - Unit List'!D1984))</f>
        <v>7447445 - South Spencer County School Corporation</v>
      </c>
    </row>
    <row r="1985" spans="8:10" x14ac:dyDescent="0.35">
      <c r="H1985" s="3" t="str">
        <f t="shared" si="40"/>
        <v/>
      </c>
      <c r="I1985" s="3" t="str">
        <f>IF(H1985="","",COUNTIF($H$2:H1985,H1985))</f>
        <v/>
      </c>
      <c r="J1985" s="4" t="str">
        <f>IF('Support - Unit List'!A1985="","",'Support - Unit List'!A1985&amp;'Support - Unit List'!B1985&amp;'Support - Unit List'!C1985&amp;" - "&amp;PROPER('Support - Unit List'!D1985))</f>
        <v>7450294 - Spencer County Public Library</v>
      </c>
    </row>
    <row r="1986" spans="8:10" x14ac:dyDescent="0.35">
      <c r="H1986" s="3" t="str">
        <f t="shared" si="40"/>
        <v/>
      </c>
      <c r="I1986" s="3" t="str">
        <f>IF(H1986="","",COUNTIF($H$2:H1986,H1986))</f>
        <v/>
      </c>
      <c r="J1986" s="4" t="str">
        <f>IF('Support - Unit List'!A1986="","",'Support - Unit List'!A1986&amp;'Support - Unit List'!B1986&amp;'Support - Unit List'!C1986&amp;" - "&amp;PROPER('Support - Unit List'!D1986))</f>
        <v>7450301 - Lincoln Heritage Public Library</v>
      </c>
    </row>
    <row r="1987" spans="8:10" x14ac:dyDescent="0.35">
      <c r="H1987" s="3" t="str">
        <f t="shared" ref="H1987:H2050" si="41">IF(LEFT(J1987,2)=$B$3,"X","")</f>
        <v/>
      </c>
      <c r="I1987" s="3" t="str">
        <f>IF(H1987="","",COUNTIF($H$2:H1987,H1987))</f>
        <v/>
      </c>
      <c r="J1987" s="4" t="str">
        <f>IF('Support - Unit List'!A1987="","",'Support - Unit List'!A1987&amp;'Support - Unit List'!B1987&amp;'Support - Unit List'!C1987&amp;" - "&amp;PROPER('Support - Unit List'!D1987))</f>
        <v>7460960 - Carter Fire Protection District</v>
      </c>
    </row>
    <row r="1988" spans="8:10" x14ac:dyDescent="0.35">
      <c r="H1988" s="3" t="str">
        <f t="shared" si="41"/>
        <v/>
      </c>
      <c r="I1988" s="3" t="str">
        <f>IF(H1988="","",COUNTIF($H$2:H1988,H1988))</f>
        <v/>
      </c>
      <c r="J1988" s="4" t="str">
        <f>IF('Support - Unit List'!A1988="","",'Support - Unit List'!A1988&amp;'Support - Unit List'!B1988&amp;'Support - Unit List'!C1988&amp;" - "&amp;PROPER('Support - Unit List'!D1988))</f>
        <v>7461068 - Spencer County Solid Waste Management District</v>
      </c>
    </row>
    <row r="1989" spans="8:10" x14ac:dyDescent="0.35">
      <c r="H1989" s="3" t="str">
        <f t="shared" si="41"/>
        <v/>
      </c>
      <c r="I1989" s="3" t="str">
        <f>IF(H1989="","",COUNTIF($H$2:H1989,H1989))</f>
        <v/>
      </c>
      <c r="J1989" s="4" t="str">
        <f>IF('Support - Unit List'!A1989="","",'Support - Unit List'!A1989&amp;'Support - Unit List'!B1989&amp;'Support - Unit List'!C1989&amp;" - "&amp;PROPER('Support - Unit List'!D1989))</f>
        <v>7510000 - Starke County</v>
      </c>
    </row>
    <row r="1990" spans="8:10" x14ac:dyDescent="0.35">
      <c r="H1990" s="3" t="str">
        <f t="shared" si="41"/>
        <v/>
      </c>
      <c r="I1990" s="3" t="str">
        <f>IF(H1990="","",COUNTIF($H$2:H1990,H1990))</f>
        <v/>
      </c>
      <c r="J1990" s="4" t="str">
        <f>IF('Support - Unit List'!A1990="","",'Support - Unit List'!A1990&amp;'Support - Unit List'!B1990&amp;'Support - Unit List'!C1990&amp;" - "&amp;PROPER('Support - Unit List'!D1990))</f>
        <v>7520001 - California Township</v>
      </c>
    </row>
    <row r="1991" spans="8:10" x14ac:dyDescent="0.35">
      <c r="H1991" s="3" t="str">
        <f t="shared" si="41"/>
        <v/>
      </c>
      <c r="I1991" s="3" t="str">
        <f>IF(H1991="","",COUNTIF($H$2:H1991,H1991))</f>
        <v/>
      </c>
      <c r="J1991" s="4" t="str">
        <f>IF('Support - Unit List'!A1991="","",'Support - Unit List'!A1991&amp;'Support - Unit List'!B1991&amp;'Support - Unit List'!C1991&amp;" - "&amp;PROPER('Support - Unit List'!D1991))</f>
        <v>7520002 - Center Township</v>
      </c>
    </row>
    <row r="1992" spans="8:10" x14ac:dyDescent="0.35">
      <c r="H1992" s="3" t="str">
        <f t="shared" si="41"/>
        <v/>
      </c>
      <c r="I1992" s="3" t="str">
        <f>IF(H1992="","",COUNTIF($H$2:H1992,H1992))</f>
        <v/>
      </c>
      <c r="J1992" s="4" t="str">
        <f>IF('Support - Unit List'!A1992="","",'Support - Unit List'!A1992&amp;'Support - Unit List'!B1992&amp;'Support - Unit List'!C1992&amp;" - "&amp;PROPER('Support - Unit List'!D1992))</f>
        <v>7520003 - Davis Township</v>
      </c>
    </row>
    <row r="1993" spans="8:10" x14ac:dyDescent="0.35">
      <c r="H1993" s="3" t="str">
        <f t="shared" si="41"/>
        <v/>
      </c>
      <c r="I1993" s="3" t="str">
        <f>IF(H1993="","",COUNTIF($H$2:H1993,H1993))</f>
        <v/>
      </c>
      <c r="J1993" s="4" t="str">
        <f>IF('Support - Unit List'!A1993="","",'Support - Unit List'!A1993&amp;'Support - Unit List'!B1993&amp;'Support - Unit List'!C1993&amp;" - "&amp;PROPER('Support - Unit List'!D1993))</f>
        <v>7520004 - Jackson Township</v>
      </c>
    </row>
    <row r="1994" spans="8:10" x14ac:dyDescent="0.35">
      <c r="H1994" s="3" t="str">
        <f t="shared" si="41"/>
        <v/>
      </c>
      <c r="I1994" s="3" t="str">
        <f>IF(H1994="","",COUNTIF($H$2:H1994,H1994))</f>
        <v/>
      </c>
      <c r="J1994" s="4" t="str">
        <f>IF('Support - Unit List'!A1994="","",'Support - Unit List'!A1994&amp;'Support - Unit List'!B1994&amp;'Support - Unit List'!C1994&amp;" - "&amp;PROPER('Support - Unit List'!D1994))</f>
        <v>7520005 - North Bend Township</v>
      </c>
    </row>
    <row r="1995" spans="8:10" x14ac:dyDescent="0.35">
      <c r="H1995" s="3" t="str">
        <f t="shared" si="41"/>
        <v/>
      </c>
      <c r="I1995" s="3" t="str">
        <f>IF(H1995="","",COUNTIF($H$2:H1995,H1995))</f>
        <v/>
      </c>
      <c r="J1995" s="4" t="str">
        <f>IF('Support - Unit List'!A1995="","",'Support - Unit List'!A1995&amp;'Support - Unit List'!B1995&amp;'Support - Unit List'!C1995&amp;" - "&amp;PROPER('Support - Unit List'!D1995))</f>
        <v>7520006 - Oregon Township</v>
      </c>
    </row>
    <row r="1996" spans="8:10" x14ac:dyDescent="0.35">
      <c r="H1996" s="3" t="str">
        <f t="shared" si="41"/>
        <v/>
      </c>
      <c r="I1996" s="3" t="str">
        <f>IF(H1996="","",COUNTIF($H$2:H1996,H1996))</f>
        <v/>
      </c>
      <c r="J1996" s="4" t="str">
        <f>IF('Support - Unit List'!A1996="","",'Support - Unit List'!A1996&amp;'Support - Unit List'!B1996&amp;'Support - Unit List'!C1996&amp;" - "&amp;PROPER('Support - Unit List'!D1996))</f>
        <v>7520007 - Railroad Township</v>
      </c>
    </row>
    <row r="1997" spans="8:10" x14ac:dyDescent="0.35">
      <c r="H1997" s="3" t="str">
        <f t="shared" si="41"/>
        <v/>
      </c>
      <c r="I1997" s="3" t="str">
        <f>IF(H1997="","",COUNTIF($H$2:H1997,H1997))</f>
        <v/>
      </c>
      <c r="J1997" s="4" t="str">
        <f>IF('Support - Unit List'!A1997="","",'Support - Unit List'!A1997&amp;'Support - Unit List'!B1997&amp;'Support - Unit List'!C1997&amp;" - "&amp;PROPER('Support - Unit List'!D1997))</f>
        <v>7520008 - Washington Township</v>
      </c>
    </row>
    <row r="1998" spans="8:10" x14ac:dyDescent="0.35">
      <c r="H1998" s="3" t="str">
        <f t="shared" si="41"/>
        <v/>
      </c>
      <c r="I1998" s="3" t="str">
        <f>IF(H1998="","",COUNTIF($H$2:H1998,H1998))</f>
        <v/>
      </c>
      <c r="J1998" s="4" t="str">
        <f>IF('Support - Unit List'!A1998="","",'Support - Unit List'!A1998&amp;'Support - Unit List'!B1998&amp;'Support - Unit List'!C1998&amp;" - "&amp;PROPER('Support - Unit List'!D1998))</f>
        <v>7520009 - Wayne Township</v>
      </c>
    </row>
    <row r="1999" spans="8:10" x14ac:dyDescent="0.35">
      <c r="H1999" s="3" t="str">
        <f t="shared" si="41"/>
        <v/>
      </c>
      <c r="I1999" s="3" t="str">
        <f>IF(H1999="","",COUNTIF($H$2:H1999,H1999))</f>
        <v/>
      </c>
      <c r="J1999" s="4" t="str">
        <f>IF('Support - Unit List'!A1999="","",'Support - Unit List'!A1999&amp;'Support - Unit List'!B1999&amp;'Support - Unit List'!C1999&amp;" - "&amp;PROPER('Support - Unit List'!D1999))</f>
        <v>7530449 - Knox Civil City</v>
      </c>
    </row>
    <row r="2000" spans="8:10" x14ac:dyDescent="0.35">
      <c r="H2000" s="3" t="str">
        <f t="shared" si="41"/>
        <v/>
      </c>
      <c r="I2000" s="3" t="str">
        <f>IF(H2000="","",COUNTIF($H$2:H2000,H2000))</f>
        <v/>
      </c>
      <c r="J2000" s="4" t="str">
        <f>IF('Support - Unit List'!A2000="","",'Support - Unit List'!A2000&amp;'Support - Unit List'!B2000&amp;'Support - Unit List'!C2000&amp;" - "&amp;PROPER('Support - Unit List'!D2000))</f>
        <v>7530875 - Hamlet Civil Town</v>
      </c>
    </row>
    <row r="2001" spans="8:10" x14ac:dyDescent="0.35">
      <c r="H2001" s="3" t="str">
        <f t="shared" si="41"/>
        <v/>
      </c>
      <c r="I2001" s="3" t="str">
        <f>IF(H2001="","",COUNTIF($H$2:H2001,H2001))</f>
        <v/>
      </c>
      <c r="J2001" s="4" t="str">
        <f>IF('Support - Unit List'!A2001="","",'Support - Unit List'!A2001&amp;'Support - Unit List'!B2001&amp;'Support - Unit List'!C2001&amp;" - "&amp;PROPER('Support - Unit List'!D2001))</f>
        <v>7530876 - North Judson Civil Town</v>
      </c>
    </row>
    <row r="2002" spans="8:10" x14ac:dyDescent="0.35">
      <c r="H2002" s="3" t="str">
        <f t="shared" si="41"/>
        <v/>
      </c>
      <c r="I2002" s="3" t="str">
        <f>IF(H2002="","",COUNTIF($H$2:H2002,H2002))</f>
        <v/>
      </c>
      <c r="J2002" s="4" t="str">
        <f>IF('Support - Unit List'!A2002="","",'Support - Unit List'!A2002&amp;'Support - Unit List'!B2002&amp;'Support - Unit List'!C2002&amp;" - "&amp;PROPER('Support - Unit List'!D2002))</f>
        <v>7547495 - Oregon-Davis School Corporation</v>
      </c>
    </row>
    <row r="2003" spans="8:10" x14ac:dyDescent="0.35">
      <c r="H2003" s="3" t="str">
        <f t="shared" si="41"/>
        <v/>
      </c>
      <c r="I2003" s="3" t="str">
        <f>IF(H2003="","",COUNTIF($H$2:H2003,H2003))</f>
        <v/>
      </c>
      <c r="J2003" s="4" t="str">
        <f>IF('Support - Unit List'!A2003="","",'Support - Unit List'!A2003&amp;'Support - Unit List'!B2003&amp;'Support - Unit List'!C2003&amp;" - "&amp;PROPER('Support - Unit List'!D2003))</f>
        <v>7547515 - North Judson-San Pierre School Corporation</v>
      </c>
    </row>
    <row r="2004" spans="8:10" x14ac:dyDescent="0.35">
      <c r="H2004" s="3" t="str">
        <f t="shared" si="41"/>
        <v/>
      </c>
      <c r="I2004" s="3" t="str">
        <f>IF(H2004="","",COUNTIF($H$2:H2004,H2004))</f>
        <v/>
      </c>
      <c r="J2004" s="4" t="str">
        <f>IF('Support - Unit List'!A2004="","",'Support - Unit List'!A2004&amp;'Support - Unit List'!B2004&amp;'Support - Unit List'!C2004&amp;" - "&amp;PROPER('Support - Unit List'!D2004))</f>
        <v>7547525 - Knox Community School Corporation</v>
      </c>
    </row>
    <row r="2005" spans="8:10" x14ac:dyDescent="0.35">
      <c r="H2005" s="3" t="str">
        <f t="shared" si="41"/>
        <v/>
      </c>
      <c r="I2005" s="3" t="str">
        <f>IF(H2005="","",COUNTIF($H$2:H2005,H2005))</f>
        <v/>
      </c>
      <c r="J2005" s="4" t="str">
        <f>IF('Support - Unit List'!A2005="","",'Support - Unit List'!A2005&amp;'Support - Unit List'!B2005&amp;'Support - Unit List'!C2005&amp;" - "&amp;PROPER('Support - Unit List'!D2005))</f>
        <v>7550213 - North Judson Public Library</v>
      </c>
    </row>
    <row r="2006" spans="8:10" x14ac:dyDescent="0.35">
      <c r="H2006" s="3" t="str">
        <f t="shared" si="41"/>
        <v/>
      </c>
      <c r="I2006" s="3" t="str">
        <f>IF(H2006="","",COUNTIF($H$2:H2006,H2006))</f>
        <v/>
      </c>
      <c r="J2006" s="4" t="str">
        <f>IF('Support - Unit List'!A2006="","",'Support - Unit List'!A2006&amp;'Support - Unit List'!B2006&amp;'Support - Unit List'!C2006&amp;" - "&amp;PROPER('Support - Unit List'!D2006))</f>
        <v>7550214 - Starke County Public Library</v>
      </c>
    </row>
    <row r="2007" spans="8:10" x14ac:dyDescent="0.35">
      <c r="H2007" s="3" t="str">
        <f t="shared" si="41"/>
        <v/>
      </c>
      <c r="I2007" s="3" t="str">
        <f>IF(H2007="","",COUNTIF($H$2:H2007,H2007))</f>
        <v/>
      </c>
      <c r="J2007" s="4" t="str">
        <f>IF('Support - Unit List'!A2007="","",'Support - Unit List'!A2007&amp;'Support - Unit List'!B2007&amp;'Support - Unit List'!C2007&amp;" - "&amp;PROPER('Support - Unit List'!D2007))</f>
        <v>7560977 - Starke County Airport Authority</v>
      </c>
    </row>
    <row r="2008" spans="8:10" x14ac:dyDescent="0.35">
      <c r="H2008" s="3" t="str">
        <f t="shared" si="41"/>
        <v/>
      </c>
      <c r="I2008" s="3" t="str">
        <f>IF(H2008="","",COUNTIF($H$2:H2008,H2008))</f>
        <v/>
      </c>
      <c r="J2008" s="4" t="str">
        <f>IF('Support - Unit List'!A2008="","",'Support - Unit List'!A2008&amp;'Support - Unit List'!B2008&amp;'Support - Unit List'!C2008&amp;" - "&amp;PROPER('Support - Unit List'!D2008))</f>
        <v>7561069 - Starke County Solid Waste Management District</v>
      </c>
    </row>
    <row r="2009" spans="8:10" x14ac:dyDescent="0.35">
      <c r="H2009" s="3" t="str">
        <f t="shared" si="41"/>
        <v/>
      </c>
      <c r="I2009" s="3" t="str">
        <f>IF(H2009="","",COUNTIF($H$2:H2009,H2009))</f>
        <v/>
      </c>
      <c r="J2009" s="4" t="str">
        <f>IF('Support - Unit List'!A2009="","",'Support - Unit List'!A2009&amp;'Support - Unit List'!B2009&amp;'Support - Unit List'!C2009&amp;" - "&amp;PROPER('Support - Unit List'!D2009))</f>
        <v>7610000 - Steuben County</v>
      </c>
    </row>
    <row r="2010" spans="8:10" x14ac:dyDescent="0.35">
      <c r="H2010" s="3" t="str">
        <f t="shared" si="41"/>
        <v/>
      </c>
      <c r="I2010" s="3" t="str">
        <f>IF(H2010="","",COUNTIF($H$2:H2010,H2010))</f>
        <v/>
      </c>
      <c r="J2010" s="4" t="str">
        <f>IF('Support - Unit List'!A2010="","",'Support - Unit List'!A2010&amp;'Support - Unit List'!B2010&amp;'Support - Unit List'!C2010&amp;" - "&amp;PROPER('Support - Unit List'!D2010))</f>
        <v>7620001 - Clear Lake Township</v>
      </c>
    </row>
    <row r="2011" spans="8:10" x14ac:dyDescent="0.35">
      <c r="H2011" s="3" t="str">
        <f t="shared" si="41"/>
        <v/>
      </c>
      <c r="I2011" s="3" t="str">
        <f>IF(H2011="","",COUNTIF($H$2:H2011,H2011))</f>
        <v/>
      </c>
      <c r="J2011" s="4" t="str">
        <f>IF('Support - Unit List'!A2011="","",'Support - Unit List'!A2011&amp;'Support - Unit List'!B2011&amp;'Support - Unit List'!C2011&amp;" - "&amp;PROPER('Support - Unit List'!D2011))</f>
        <v>7620002 - Fremont Township</v>
      </c>
    </row>
    <row r="2012" spans="8:10" x14ac:dyDescent="0.35">
      <c r="H2012" s="3" t="str">
        <f t="shared" si="41"/>
        <v/>
      </c>
      <c r="I2012" s="3" t="str">
        <f>IF(H2012="","",COUNTIF($H$2:H2012,H2012))</f>
        <v/>
      </c>
      <c r="J2012" s="4" t="str">
        <f>IF('Support - Unit List'!A2012="","",'Support - Unit List'!A2012&amp;'Support - Unit List'!B2012&amp;'Support - Unit List'!C2012&amp;" - "&amp;PROPER('Support - Unit List'!D2012))</f>
        <v>7620003 - Jackson Township</v>
      </c>
    </row>
    <row r="2013" spans="8:10" x14ac:dyDescent="0.35">
      <c r="H2013" s="3" t="str">
        <f t="shared" si="41"/>
        <v/>
      </c>
      <c r="I2013" s="3" t="str">
        <f>IF(H2013="","",COUNTIF($H$2:H2013,H2013))</f>
        <v/>
      </c>
      <c r="J2013" s="4" t="str">
        <f>IF('Support - Unit List'!A2013="","",'Support - Unit List'!A2013&amp;'Support - Unit List'!B2013&amp;'Support - Unit List'!C2013&amp;" - "&amp;PROPER('Support - Unit List'!D2013))</f>
        <v>7620004 - Jamestown Township</v>
      </c>
    </row>
    <row r="2014" spans="8:10" x14ac:dyDescent="0.35">
      <c r="H2014" s="3" t="str">
        <f t="shared" si="41"/>
        <v/>
      </c>
      <c r="I2014" s="3" t="str">
        <f>IF(H2014="","",COUNTIF($H$2:H2014,H2014))</f>
        <v/>
      </c>
      <c r="J2014" s="4" t="str">
        <f>IF('Support - Unit List'!A2014="","",'Support - Unit List'!A2014&amp;'Support - Unit List'!B2014&amp;'Support - Unit List'!C2014&amp;" - "&amp;PROPER('Support - Unit List'!D2014))</f>
        <v>7620005 - Millgrove Township</v>
      </c>
    </row>
    <row r="2015" spans="8:10" x14ac:dyDescent="0.35">
      <c r="H2015" s="3" t="str">
        <f t="shared" si="41"/>
        <v/>
      </c>
      <c r="I2015" s="3" t="str">
        <f>IF(H2015="","",COUNTIF($H$2:H2015,H2015))</f>
        <v/>
      </c>
      <c r="J2015" s="4" t="str">
        <f>IF('Support - Unit List'!A2015="","",'Support - Unit List'!A2015&amp;'Support - Unit List'!B2015&amp;'Support - Unit List'!C2015&amp;" - "&amp;PROPER('Support - Unit List'!D2015))</f>
        <v>7620006 - Otsego Township</v>
      </c>
    </row>
    <row r="2016" spans="8:10" x14ac:dyDescent="0.35">
      <c r="H2016" s="3" t="str">
        <f t="shared" si="41"/>
        <v/>
      </c>
      <c r="I2016" s="3" t="str">
        <f>IF(H2016="","",COUNTIF($H$2:H2016,H2016))</f>
        <v/>
      </c>
      <c r="J2016" s="4" t="str">
        <f>IF('Support - Unit List'!A2016="","",'Support - Unit List'!A2016&amp;'Support - Unit List'!B2016&amp;'Support - Unit List'!C2016&amp;" - "&amp;PROPER('Support - Unit List'!D2016))</f>
        <v>7620007 - Pleasant Township</v>
      </c>
    </row>
    <row r="2017" spans="8:10" x14ac:dyDescent="0.35">
      <c r="H2017" s="3" t="str">
        <f t="shared" si="41"/>
        <v/>
      </c>
      <c r="I2017" s="3" t="str">
        <f>IF(H2017="","",COUNTIF($H$2:H2017,H2017))</f>
        <v/>
      </c>
      <c r="J2017" s="4" t="str">
        <f>IF('Support - Unit List'!A2017="","",'Support - Unit List'!A2017&amp;'Support - Unit List'!B2017&amp;'Support - Unit List'!C2017&amp;" - "&amp;PROPER('Support - Unit List'!D2017))</f>
        <v>7620008 - Richland Township</v>
      </c>
    </row>
    <row r="2018" spans="8:10" x14ac:dyDescent="0.35">
      <c r="H2018" s="3" t="str">
        <f t="shared" si="41"/>
        <v/>
      </c>
      <c r="I2018" s="3" t="str">
        <f>IF(H2018="","",COUNTIF($H$2:H2018,H2018))</f>
        <v/>
      </c>
      <c r="J2018" s="4" t="str">
        <f>IF('Support - Unit List'!A2018="","",'Support - Unit List'!A2018&amp;'Support - Unit List'!B2018&amp;'Support - Unit List'!C2018&amp;" - "&amp;PROPER('Support - Unit List'!D2018))</f>
        <v>7620009 - Salem Township</v>
      </c>
    </row>
    <row r="2019" spans="8:10" x14ac:dyDescent="0.35">
      <c r="H2019" s="3" t="str">
        <f t="shared" si="41"/>
        <v/>
      </c>
      <c r="I2019" s="3" t="str">
        <f>IF(H2019="","",COUNTIF($H$2:H2019,H2019))</f>
        <v/>
      </c>
      <c r="J2019" s="4" t="str">
        <f>IF('Support - Unit List'!A2019="","",'Support - Unit List'!A2019&amp;'Support - Unit List'!B2019&amp;'Support - Unit List'!C2019&amp;" - "&amp;PROPER('Support - Unit List'!D2019))</f>
        <v>7620010 - Scott Township</v>
      </c>
    </row>
    <row r="2020" spans="8:10" x14ac:dyDescent="0.35">
      <c r="H2020" s="3" t="str">
        <f t="shared" si="41"/>
        <v/>
      </c>
      <c r="I2020" s="3" t="str">
        <f>IF(H2020="","",COUNTIF($H$2:H2020,H2020))</f>
        <v/>
      </c>
      <c r="J2020" s="4" t="str">
        <f>IF('Support - Unit List'!A2020="","",'Support - Unit List'!A2020&amp;'Support - Unit List'!B2020&amp;'Support - Unit List'!C2020&amp;" - "&amp;PROPER('Support - Unit List'!D2020))</f>
        <v>7620011 - Steuben Township</v>
      </c>
    </row>
    <row r="2021" spans="8:10" x14ac:dyDescent="0.35">
      <c r="H2021" s="3" t="str">
        <f t="shared" si="41"/>
        <v/>
      </c>
      <c r="I2021" s="3" t="str">
        <f>IF(H2021="","",COUNTIF($H$2:H2021,H2021))</f>
        <v/>
      </c>
      <c r="J2021" s="4" t="str">
        <f>IF('Support - Unit List'!A2021="","",'Support - Unit List'!A2021&amp;'Support - Unit List'!B2021&amp;'Support - Unit List'!C2021&amp;" - "&amp;PROPER('Support - Unit List'!D2021))</f>
        <v>7620012 - York Township</v>
      </c>
    </row>
    <row r="2022" spans="8:10" x14ac:dyDescent="0.35">
      <c r="H2022" s="3" t="str">
        <f t="shared" si="41"/>
        <v/>
      </c>
      <c r="I2022" s="3" t="str">
        <f>IF(H2022="","",COUNTIF($H$2:H2022,H2022))</f>
        <v/>
      </c>
      <c r="J2022" s="4" t="str">
        <f>IF('Support - Unit List'!A2022="","",'Support - Unit List'!A2022&amp;'Support - Unit List'!B2022&amp;'Support - Unit List'!C2022&amp;" - "&amp;PROPER('Support - Unit List'!D2022))</f>
        <v>7630429 - Angola Civil City</v>
      </c>
    </row>
    <row r="2023" spans="8:10" x14ac:dyDescent="0.35">
      <c r="H2023" s="3" t="str">
        <f t="shared" si="41"/>
        <v/>
      </c>
      <c r="I2023" s="3" t="str">
        <f>IF(H2023="","",COUNTIF($H$2:H2023,H2023))</f>
        <v/>
      </c>
      <c r="J2023" s="4" t="str">
        <f>IF('Support - Unit List'!A2023="","",'Support - Unit List'!A2023&amp;'Support - Unit List'!B2023&amp;'Support - Unit List'!C2023&amp;" - "&amp;PROPER('Support - Unit List'!D2023))</f>
        <v>7630877 - Clear Lake Civil Town</v>
      </c>
    </row>
    <row r="2024" spans="8:10" x14ac:dyDescent="0.35">
      <c r="H2024" s="3" t="str">
        <f t="shared" si="41"/>
        <v/>
      </c>
      <c r="I2024" s="3" t="str">
        <f>IF(H2024="","",COUNTIF($H$2:H2024,H2024))</f>
        <v/>
      </c>
      <c r="J2024" s="4" t="str">
        <f>IF('Support - Unit List'!A2024="","",'Support - Unit List'!A2024&amp;'Support - Unit List'!B2024&amp;'Support - Unit List'!C2024&amp;" - "&amp;PROPER('Support - Unit List'!D2024))</f>
        <v>7630878 - Fremont Civil Town</v>
      </c>
    </row>
    <row r="2025" spans="8:10" x14ac:dyDescent="0.35">
      <c r="H2025" s="3" t="str">
        <f t="shared" si="41"/>
        <v/>
      </c>
      <c r="I2025" s="3" t="str">
        <f>IF(H2025="","",COUNTIF($H$2:H2025,H2025))</f>
        <v/>
      </c>
      <c r="J2025" s="4" t="str">
        <f>IF('Support - Unit List'!A2025="","",'Support - Unit List'!A2025&amp;'Support - Unit List'!B2025&amp;'Support - Unit List'!C2025&amp;" - "&amp;PROPER('Support - Unit List'!D2025))</f>
        <v>7630879 - Hamilton Civil Town</v>
      </c>
    </row>
    <row r="2026" spans="8:10" x14ac:dyDescent="0.35">
      <c r="H2026" s="3" t="str">
        <f t="shared" si="41"/>
        <v/>
      </c>
      <c r="I2026" s="3" t="str">
        <f>IF(H2026="","",COUNTIF($H$2:H2026,H2026))</f>
        <v/>
      </c>
      <c r="J2026" s="4" t="str">
        <f>IF('Support - Unit List'!A2026="","",'Support - Unit List'!A2026&amp;'Support - Unit List'!B2026&amp;'Support - Unit List'!C2026&amp;" - "&amp;PROPER('Support - Unit List'!D2026))</f>
        <v>7630880 - Hudson Civil Town</v>
      </c>
    </row>
    <row r="2027" spans="8:10" x14ac:dyDescent="0.35">
      <c r="H2027" s="3" t="str">
        <f t="shared" si="41"/>
        <v/>
      </c>
      <c r="I2027" s="3" t="str">
        <f>IF(H2027="","",COUNTIF($H$2:H2027,H2027))</f>
        <v/>
      </c>
      <c r="J2027" s="4" t="str">
        <f>IF('Support - Unit List'!A2027="","",'Support - Unit List'!A2027&amp;'Support - Unit List'!B2027&amp;'Support - Unit List'!C2027&amp;" - "&amp;PROPER('Support - Unit List'!D2027))</f>
        <v>7630881 - Orland Civil Town</v>
      </c>
    </row>
    <row r="2028" spans="8:10" x14ac:dyDescent="0.35">
      <c r="H2028" s="3" t="str">
        <f t="shared" si="41"/>
        <v/>
      </c>
      <c r="I2028" s="3" t="str">
        <f>IF(H2028="","",COUNTIF($H$2:H2028,H2028))</f>
        <v/>
      </c>
      <c r="J2028" s="4" t="str">
        <f>IF('Support - Unit List'!A2028="","",'Support - Unit List'!A2028&amp;'Support - Unit List'!B2028&amp;'Support - Unit List'!C2028&amp;" - "&amp;PROPER('Support - Unit List'!D2028))</f>
        <v>7644515 - Prairie Heights Community School Corporation</v>
      </c>
    </row>
    <row r="2029" spans="8:10" x14ac:dyDescent="0.35">
      <c r="H2029" s="3" t="str">
        <f t="shared" si="41"/>
        <v/>
      </c>
      <c r="I2029" s="3" t="str">
        <f>IF(H2029="","",COUNTIF($H$2:H2029,H2029))</f>
        <v/>
      </c>
      <c r="J2029" s="4" t="str">
        <f>IF('Support - Unit List'!A2029="","",'Support - Unit List'!A2029&amp;'Support - Unit List'!B2029&amp;'Support - Unit List'!C2029&amp;" - "&amp;PROPER('Support - Unit List'!D2029))</f>
        <v>7647605 - Fremont Community School Corporation</v>
      </c>
    </row>
    <row r="2030" spans="8:10" x14ac:dyDescent="0.35">
      <c r="H2030" s="3" t="str">
        <f t="shared" si="41"/>
        <v/>
      </c>
      <c r="I2030" s="3" t="str">
        <f>IF(H2030="","",COUNTIF($H$2:H2030,H2030))</f>
        <v/>
      </c>
      <c r="J2030" s="4" t="str">
        <f>IF('Support - Unit List'!A2030="","",'Support - Unit List'!A2030&amp;'Support - Unit List'!B2030&amp;'Support - Unit List'!C2030&amp;" - "&amp;PROPER('Support - Unit List'!D2030))</f>
        <v>7647610 - Hamilton Community School Corporation</v>
      </c>
    </row>
    <row r="2031" spans="8:10" x14ac:dyDescent="0.35">
      <c r="H2031" s="3" t="str">
        <f t="shared" si="41"/>
        <v/>
      </c>
      <c r="I2031" s="3" t="str">
        <f>IF(H2031="","",COUNTIF($H$2:H2031,H2031))</f>
        <v/>
      </c>
      <c r="J2031" s="4" t="str">
        <f>IF('Support - Unit List'!A2031="","",'Support - Unit List'!A2031&amp;'Support - Unit List'!B2031&amp;'Support - Unit List'!C2031&amp;" - "&amp;PROPER('Support - Unit List'!D2031))</f>
        <v>7647615 - M.S.D. Steuben County School Corporation</v>
      </c>
    </row>
    <row r="2032" spans="8:10" x14ac:dyDescent="0.35">
      <c r="H2032" s="3" t="str">
        <f t="shared" si="41"/>
        <v/>
      </c>
      <c r="I2032" s="3" t="str">
        <f>IF(H2032="","",COUNTIF($H$2:H2032,H2032))</f>
        <v/>
      </c>
      <c r="J2032" s="4" t="str">
        <f>IF('Support - Unit List'!A2032="","",'Support - Unit List'!A2032&amp;'Support - Unit List'!B2032&amp;'Support - Unit List'!C2032&amp;" - "&amp;PROPER('Support - Unit List'!D2032))</f>
        <v>7650215 - Carnegie Public Library Of Steuben Count</v>
      </c>
    </row>
    <row r="2033" spans="8:10" x14ac:dyDescent="0.35">
      <c r="H2033" s="3" t="str">
        <f t="shared" si="41"/>
        <v/>
      </c>
      <c r="I2033" s="3" t="str">
        <f>IF(H2033="","",COUNTIF($H$2:H2033,H2033))</f>
        <v/>
      </c>
      <c r="J2033" s="4" t="str">
        <f>IF('Support - Unit List'!A2033="","",'Support - Unit List'!A2033&amp;'Support - Unit List'!B2033&amp;'Support - Unit List'!C2033&amp;" - "&amp;PROPER('Support - Unit List'!D2033))</f>
        <v>7650216 - Fremont Public Library</v>
      </c>
    </row>
    <row r="2034" spans="8:10" x14ac:dyDescent="0.35">
      <c r="H2034" s="3" t="str">
        <f t="shared" si="41"/>
        <v/>
      </c>
      <c r="I2034" s="3" t="str">
        <f>IF(H2034="","",COUNTIF($H$2:H2034,H2034))</f>
        <v/>
      </c>
      <c r="J2034" s="4" t="str">
        <f>IF('Support - Unit List'!A2034="","",'Support - Unit List'!A2034&amp;'Support - Unit List'!B2034&amp;'Support - Unit List'!C2034&amp;" - "&amp;PROPER('Support - Unit List'!D2034))</f>
        <v>7660994 - Northeast Indiana Solid Waste Management</v>
      </c>
    </row>
    <row r="2035" spans="8:10" x14ac:dyDescent="0.35">
      <c r="H2035" s="3" t="str">
        <f t="shared" si="41"/>
        <v/>
      </c>
      <c r="I2035" s="3" t="str">
        <f>IF(H2035="","",COUNTIF($H$2:H2035,H2035))</f>
        <v/>
      </c>
      <c r="J2035" s="4" t="str">
        <f>IF('Support - Unit List'!A2035="","",'Support - Unit List'!A2035&amp;'Support - Unit List'!B2035&amp;'Support - Unit List'!C2035&amp;" - "&amp;PROPER('Support - Unit List'!D2035))</f>
        <v>7710000 - Sullivan County</v>
      </c>
    </row>
    <row r="2036" spans="8:10" x14ac:dyDescent="0.35">
      <c r="H2036" s="3" t="str">
        <f t="shared" si="41"/>
        <v/>
      </c>
      <c r="I2036" s="3" t="str">
        <f>IF(H2036="","",COUNTIF($H$2:H2036,H2036))</f>
        <v/>
      </c>
      <c r="J2036" s="4" t="str">
        <f>IF('Support - Unit List'!A2036="","",'Support - Unit List'!A2036&amp;'Support - Unit List'!B2036&amp;'Support - Unit List'!C2036&amp;" - "&amp;PROPER('Support - Unit List'!D2036))</f>
        <v>7720001 - Cass Township</v>
      </c>
    </row>
    <row r="2037" spans="8:10" x14ac:dyDescent="0.35">
      <c r="H2037" s="3" t="str">
        <f t="shared" si="41"/>
        <v/>
      </c>
      <c r="I2037" s="3" t="str">
        <f>IF(H2037="","",COUNTIF($H$2:H2037,H2037))</f>
        <v/>
      </c>
      <c r="J2037" s="4" t="str">
        <f>IF('Support - Unit List'!A2037="","",'Support - Unit List'!A2037&amp;'Support - Unit List'!B2037&amp;'Support - Unit List'!C2037&amp;" - "&amp;PROPER('Support - Unit List'!D2037))</f>
        <v>7720002 - Curry Township</v>
      </c>
    </row>
    <row r="2038" spans="8:10" x14ac:dyDescent="0.35">
      <c r="H2038" s="3" t="str">
        <f t="shared" si="41"/>
        <v/>
      </c>
      <c r="I2038" s="3" t="str">
        <f>IF(H2038="","",COUNTIF($H$2:H2038,H2038))</f>
        <v/>
      </c>
      <c r="J2038" s="4" t="str">
        <f>IF('Support - Unit List'!A2038="","",'Support - Unit List'!A2038&amp;'Support - Unit List'!B2038&amp;'Support - Unit List'!C2038&amp;" - "&amp;PROPER('Support - Unit List'!D2038))</f>
        <v>7720003 - Fairbanks Township</v>
      </c>
    </row>
    <row r="2039" spans="8:10" x14ac:dyDescent="0.35">
      <c r="H2039" s="3" t="str">
        <f t="shared" si="41"/>
        <v/>
      </c>
      <c r="I2039" s="3" t="str">
        <f>IF(H2039="","",COUNTIF($H$2:H2039,H2039))</f>
        <v/>
      </c>
      <c r="J2039" s="4" t="str">
        <f>IF('Support - Unit List'!A2039="","",'Support - Unit List'!A2039&amp;'Support - Unit List'!B2039&amp;'Support - Unit List'!C2039&amp;" - "&amp;PROPER('Support - Unit List'!D2039))</f>
        <v>7720004 - Gill Township</v>
      </c>
    </row>
    <row r="2040" spans="8:10" x14ac:dyDescent="0.35">
      <c r="H2040" s="3" t="str">
        <f t="shared" si="41"/>
        <v/>
      </c>
      <c r="I2040" s="3" t="str">
        <f>IF(H2040="","",COUNTIF($H$2:H2040,H2040))</f>
        <v/>
      </c>
      <c r="J2040" s="4" t="str">
        <f>IF('Support - Unit List'!A2040="","",'Support - Unit List'!A2040&amp;'Support - Unit List'!B2040&amp;'Support - Unit List'!C2040&amp;" - "&amp;PROPER('Support - Unit List'!D2040))</f>
        <v>7720005 - Haddon Township</v>
      </c>
    </row>
    <row r="2041" spans="8:10" x14ac:dyDescent="0.35">
      <c r="H2041" s="3" t="str">
        <f t="shared" si="41"/>
        <v/>
      </c>
      <c r="I2041" s="3" t="str">
        <f>IF(H2041="","",COUNTIF($H$2:H2041,H2041))</f>
        <v/>
      </c>
      <c r="J2041" s="4" t="str">
        <f>IF('Support - Unit List'!A2041="","",'Support - Unit List'!A2041&amp;'Support - Unit List'!B2041&amp;'Support - Unit List'!C2041&amp;" - "&amp;PROPER('Support - Unit List'!D2041))</f>
        <v>7720006 - Hamilton Township</v>
      </c>
    </row>
    <row r="2042" spans="8:10" x14ac:dyDescent="0.35">
      <c r="H2042" s="3" t="str">
        <f t="shared" si="41"/>
        <v/>
      </c>
      <c r="I2042" s="3" t="str">
        <f>IF(H2042="","",COUNTIF($H$2:H2042,H2042))</f>
        <v/>
      </c>
      <c r="J2042" s="4" t="str">
        <f>IF('Support - Unit List'!A2042="","",'Support - Unit List'!A2042&amp;'Support - Unit List'!B2042&amp;'Support - Unit List'!C2042&amp;" - "&amp;PROPER('Support - Unit List'!D2042))</f>
        <v>7720007 - Jackson Township</v>
      </c>
    </row>
    <row r="2043" spans="8:10" x14ac:dyDescent="0.35">
      <c r="H2043" s="3" t="str">
        <f t="shared" si="41"/>
        <v/>
      </c>
      <c r="I2043" s="3" t="str">
        <f>IF(H2043="","",COUNTIF($H$2:H2043,H2043))</f>
        <v/>
      </c>
      <c r="J2043" s="4" t="str">
        <f>IF('Support - Unit List'!A2043="","",'Support - Unit List'!A2043&amp;'Support - Unit List'!B2043&amp;'Support - Unit List'!C2043&amp;" - "&amp;PROPER('Support - Unit List'!D2043))</f>
        <v>7720008 - Jefferson Township</v>
      </c>
    </row>
    <row r="2044" spans="8:10" x14ac:dyDescent="0.35">
      <c r="H2044" s="3" t="str">
        <f t="shared" si="41"/>
        <v/>
      </c>
      <c r="I2044" s="3" t="str">
        <f>IF(H2044="","",COUNTIF($H$2:H2044,H2044))</f>
        <v/>
      </c>
      <c r="J2044" s="4" t="str">
        <f>IF('Support - Unit List'!A2044="","",'Support - Unit List'!A2044&amp;'Support - Unit List'!B2044&amp;'Support - Unit List'!C2044&amp;" - "&amp;PROPER('Support - Unit List'!D2044))</f>
        <v>7720009 - Turman Township</v>
      </c>
    </row>
    <row r="2045" spans="8:10" x14ac:dyDescent="0.35">
      <c r="H2045" s="3" t="str">
        <f t="shared" si="41"/>
        <v/>
      </c>
      <c r="I2045" s="3" t="str">
        <f>IF(H2045="","",COUNTIF($H$2:H2045,H2045))</f>
        <v/>
      </c>
      <c r="J2045" s="4" t="str">
        <f>IF('Support - Unit List'!A2045="","",'Support - Unit List'!A2045&amp;'Support - Unit List'!B2045&amp;'Support - Unit List'!C2045&amp;" - "&amp;PROPER('Support - Unit List'!D2045))</f>
        <v>7730438 - Sullivan Civil City</v>
      </c>
    </row>
    <row r="2046" spans="8:10" x14ac:dyDescent="0.35">
      <c r="H2046" s="3" t="str">
        <f t="shared" si="41"/>
        <v/>
      </c>
      <c r="I2046" s="3" t="str">
        <f>IF(H2046="","",COUNTIF($H$2:H2046,H2046))</f>
        <v/>
      </c>
      <c r="J2046" s="4" t="str">
        <f>IF('Support - Unit List'!A2046="","",'Support - Unit List'!A2046&amp;'Support - Unit List'!B2046&amp;'Support - Unit List'!C2046&amp;" - "&amp;PROPER('Support - Unit List'!D2046))</f>
        <v>7730882 - Carlisle Civil Town</v>
      </c>
    </row>
    <row r="2047" spans="8:10" x14ac:dyDescent="0.35">
      <c r="H2047" s="3" t="str">
        <f t="shared" si="41"/>
        <v/>
      </c>
      <c r="I2047" s="3" t="str">
        <f>IF(H2047="","",COUNTIF($H$2:H2047,H2047))</f>
        <v/>
      </c>
      <c r="J2047" s="4" t="str">
        <f>IF('Support - Unit List'!A2047="","",'Support - Unit List'!A2047&amp;'Support - Unit List'!B2047&amp;'Support - Unit List'!C2047&amp;" - "&amp;PROPER('Support - Unit List'!D2047))</f>
        <v>7730883 - Dugger Civil Town</v>
      </c>
    </row>
    <row r="2048" spans="8:10" x14ac:dyDescent="0.35">
      <c r="H2048" s="3" t="str">
        <f t="shared" si="41"/>
        <v/>
      </c>
      <c r="I2048" s="3" t="str">
        <f>IF(H2048="","",COUNTIF($H$2:H2048,H2048))</f>
        <v/>
      </c>
      <c r="J2048" s="4" t="str">
        <f>IF('Support - Unit List'!A2048="","",'Support - Unit List'!A2048&amp;'Support - Unit List'!B2048&amp;'Support - Unit List'!C2048&amp;" - "&amp;PROPER('Support - Unit List'!D2048))</f>
        <v>7730884 - Farmersburg Civil Town</v>
      </c>
    </row>
    <row r="2049" spans="8:10" x14ac:dyDescent="0.35">
      <c r="H2049" s="3" t="str">
        <f t="shared" si="41"/>
        <v/>
      </c>
      <c r="I2049" s="3" t="str">
        <f>IF(H2049="","",COUNTIF($H$2:H2049,H2049))</f>
        <v/>
      </c>
      <c r="J2049" s="4" t="str">
        <f>IF('Support - Unit List'!A2049="","",'Support - Unit List'!A2049&amp;'Support - Unit List'!B2049&amp;'Support - Unit List'!C2049&amp;" - "&amp;PROPER('Support - Unit List'!D2049))</f>
        <v>7730885 - Hymera Civil Town</v>
      </c>
    </row>
    <row r="2050" spans="8:10" x14ac:dyDescent="0.35">
      <c r="H2050" s="3" t="str">
        <f t="shared" si="41"/>
        <v/>
      </c>
      <c r="I2050" s="3" t="str">
        <f>IF(H2050="","",COUNTIF($H$2:H2050,H2050))</f>
        <v/>
      </c>
      <c r="J2050" s="4" t="str">
        <f>IF('Support - Unit List'!A2050="","",'Support - Unit List'!A2050&amp;'Support - Unit List'!B2050&amp;'Support - Unit List'!C2050&amp;" - "&amp;PROPER('Support - Unit List'!D2050))</f>
        <v>7730886 - Merom Civil Town</v>
      </c>
    </row>
    <row r="2051" spans="8:10" x14ac:dyDescent="0.35">
      <c r="H2051" s="3" t="str">
        <f t="shared" ref="H2051:H2114" si="42">IF(LEFT(J2051,2)=$B$3,"X","")</f>
        <v/>
      </c>
      <c r="I2051" s="3" t="str">
        <f>IF(H2051="","",COUNTIF($H$2:H2051,H2051))</f>
        <v/>
      </c>
      <c r="J2051" s="4" t="str">
        <f>IF('Support - Unit List'!A2051="","",'Support - Unit List'!A2051&amp;'Support - Unit List'!B2051&amp;'Support - Unit List'!C2051&amp;" - "&amp;PROPER('Support - Unit List'!D2051))</f>
        <v>7730887 - Shelburn Civil Town</v>
      </c>
    </row>
    <row r="2052" spans="8:10" x14ac:dyDescent="0.35">
      <c r="H2052" s="3" t="str">
        <f t="shared" si="42"/>
        <v/>
      </c>
      <c r="I2052" s="3" t="str">
        <f>IF(H2052="","",COUNTIF($H$2:H2052,H2052))</f>
        <v/>
      </c>
      <c r="J2052" s="4" t="str">
        <f>IF('Support - Unit List'!A2052="","",'Support - Unit List'!A2052&amp;'Support - Unit List'!B2052&amp;'Support - Unit List'!C2052&amp;" - "&amp;PROPER('Support - Unit List'!D2052))</f>
        <v>7747645 - Northeast School Corporation</v>
      </c>
    </row>
    <row r="2053" spans="8:10" x14ac:dyDescent="0.35">
      <c r="H2053" s="3" t="str">
        <f t="shared" si="42"/>
        <v/>
      </c>
      <c r="I2053" s="3" t="str">
        <f>IF(H2053="","",COUNTIF($H$2:H2053,H2053))</f>
        <v/>
      </c>
      <c r="J2053" s="4" t="str">
        <f>IF('Support - Unit List'!A2053="","",'Support - Unit List'!A2053&amp;'Support - Unit List'!B2053&amp;'Support - Unit List'!C2053&amp;" - "&amp;PROPER('Support - Unit List'!D2053))</f>
        <v>7747715 - Southwest School Corporation</v>
      </c>
    </row>
    <row r="2054" spans="8:10" x14ac:dyDescent="0.35">
      <c r="H2054" s="3" t="str">
        <f t="shared" si="42"/>
        <v/>
      </c>
      <c r="I2054" s="3" t="str">
        <f>IF(H2054="","",COUNTIF($H$2:H2054,H2054))</f>
        <v/>
      </c>
      <c r="J2054" s="4" t="str">
        <f>IF('Support - Unit List'!A2054="","",'Support - Unit List'!A2054&amp;'Support - Unit List'!B2054&amp;'Support - Unit List'!C2054&amp;" - "&amp;PROPER('Support - Unit List'!D2054))</f>
        <v>7750217 - Sullivan County Public Library</v>
      </c>
    </row>
    <row r="2055" spans="8:10" x14ac:dyDescent="0.35">
      <c r="H2055" s="3" t="str">
        <f t="shared" si="42"/>
        <v/>
      </c>
      <c r="I2055" s="3" t="str">
        <f>IF(H2055="","",COUNTIF($H$2:H2055,H2055))</f>
        <v/>
      </c>
      <c r="J2055" s="4" t="str">
        <f>IF('Support - Unit List'!A2055="","",'Support - Unit List'!A2055&amp;'Support - Unit List'!B2055&amp;'Support - Unit List'!C2055&amp;" - "&amp;PROPER('Support - Unit List'!D2055))</f>
        <v>7761070 - Sullivan County Solid Waste Management Dstrict</v>
      </c>
    </row>
    <row r="2056" spans="8:10" x14ac:dyDescent="0.35">
      <c r="H2056" s="3" t="str">
        <f t="shared" si="42"/>
        <v/>
      </c>
      <c r="I2056" s="3" t="str">
        <f>IF(H2056="","",COUNTIF($H$2:H2056,H2056))</f>
        <v/>
      </c>
      <c r="J2056" s="4" t="str">
        <f>IF('Support - Unit List'!A2056="","",'Support - Unit List'!A2056&amp;'Support - Unit List'!B2056&amp;'Support - Unit List'!C2056&amp;" - "&amp;PROPER('Support - Unit List'!D2056))</f>
        <v>7810000 - Switzerland County</v>
      </c>
    </row>
    <row r="2057" spans="8:10" x14ac:dyDescent="0.35">
      <c r="H2057" s="3" t="str">
        <f t="shared" si="42"/>
        <v/>
      </c>
      <c r="I2057" s="3" t="str">
        <f>IF(H2057="","",COUNTIF($H$2:H2057,H2057))</f>
        <v/>
      </c>
      <c r="J2057" s="4" t="str">
        <f>IF('Support - Unit List'!A2057="","",'Support - Unit List'!A2057&amp;'Support - Unit List'!B2057&amp;'Support - Unit List'!C2057&amp;" - "&amp;PROPER('Support - Unit List'!D2057))</f>
        <v>7820001 - Cotton Township</v>
      </c>
    </row>
    <row r="2058" spans="8:10" x14ac:dyDescent="0.35">
      <c r="H2058" s="3" t="str">
        <f t="shared" si="42"/>
        <v/>
      </c>
      <c r="I2058" s="3" t="str">
        <f>IF(H2058="","",COUNTIF($H$2:H2058,H2058))</f>
        <v/>
      </c>
      <c r="J2058" s="4" t="str">
        <f>IF('Support - Unit List'!A2058="","",'Support - Unit List'!A2058&amp;'Support - Unit List'!B2058&amp;'Support - Unit List'!C2058&amp;" - "&amp;PROPER('Support - Unit List'!D2058))</f>
        <v>7820002 - Craig Township</v>
      </c>
    </row>
    <row r="2059" spans="8:10" x14ac:dyDescent="0.35">
      <c r="H2059" s="3" t="str">
        <f t="shared" si="42"/>
        <v/>
      </c>
      <c r="I2059" s="3" t="str">
        <f>IF(H2059="","",COUNTIF($H$2:H2059,H2059))</f>
        <v/>
      </c>
      <c r="J2059" s="4" t="str">
        <f>IF('Support - Unit List'!A2059="","",'Support - Unit List'!A2059&amp;'Support - Unit List'!B2059&amp;'Support - Unit List'!C2059&amp;" - "&amp;PROPER('Support - Unit List'!D2059))</f>
        <v>7820003 - Jefferson Township</v>
      </c>
    </row>
    <row r="2060" spans="8:10" x14ac:dyDescent="0.35">
      <c r="H2060" s="3" t="str">
        <f t="shared" si="42"/>
        <v/>
      </c>
      <c r="I2060" s="3" t="str">
        <f>IF(H2060="","",COUNTIF($H$2:H2060,H2060))</f>
        <v/>
      </c>
      <c r="J2060" s="4" t="str">
        <f>IF('Support - Unit List'!A2060="","",'Support - Unit List'!A2060&amp;'Support - Unit List'!B2060&amp;'Support - Unit List'!C2060&amp;" - "&amp;PROPER('Support - Unit List'!D2060))</f>
        <v>7820004 - Pleasant Township</v>
      </c>
    </row>
    <row r="2061" spans="8:10" x14ac:dyDescent="0.35">
      <c r="H2061" s="3" t="str">
        <f t="shared" si="42"/>
        <v/>
      </c>
      <c r="I2061" s="3" t="str">
        <f>IF(H2061="","",COUNTIF($H$2:H2061,H2061))</f>
        <v/>
      </c>
      <c r="J2061" s="4" t="str">
        <f>IF('Support - Unit List'!A2061="","",'Support - Unit List'!A2061&amp;'Support - Unit List'!B2061&amp;'Support - Unit List'!C2061&amp;" - "&amp;PROPER('Support - Unit List'!D2061))</f>
        <v>7820005 - Posey Township</v>
      </c>
    </row>
    <row r="2062" spans="8:10" x14ac:dyDescent="0.35">
      <c r="H2062" s="3" t="str">
        <f t="shared" si="42"/>
        <v/>
      </c>
      <c r="I2062" s="3" t="str">
        <f>IF(H2062="","",COUNTIF($H$2:H2062,H2062))</f>
        <v/>
      </c>
      <c r="J2062" s="4" t="str">
        <f>IF('Support - Unit List'!A2062="","",'Support - Unit List'!A2062&amp;'Support - Unit List'!B2062&amp;'Support - Unit List'!C2062&amp;" - "&amp;PROPER('Support - Unit List'!D2062))</f>
        <v>7820006 - York Township</v>
      </c>
    </row>
    <row r="2063" spans="8:10" x14ac:dyDescent="0.35">
      <c r="H2063" s="3" t="str">
        <f t="shared" si="42"/>
        <v/>
      </c>
      <c r="I2063" s="3" t="str">
        <f>IF(H2063="","",COUNTIF($H$2:H2063,H2063))</f>
        <v/>
      </c>
      <c r="J2063" s="4" t="str">
        <f>IF('Support - Unit List'!A2063="","",'Support - Unit List'!A2063&amp;'Support - Unit List'!B2063&amp;'Support - Unit List'!C2063&amp;" - "&amp;PROPER('Support - Unit List'!D2063))</f>
        <v>7830888 - Patriot Civil Town</v>
      </c>
    </row>
    <row r="2064" spans="8:10" x14ac:dyDescent="0.35">
      <c r="H2064" s="3" t="str">
        <f t="shared" si="42"/>
        <v/>
      </c>
      <c r="I2064" s="3" t="str">
        <f>IF(H2064="","",COUNTIF($H$2:H2064,H2064))</f>
        <v/>
      </c>
      <c r="J2064" s="4" t="str">
        <f>IF('Support - Unit List'!A2064="","",'Support - Unit List'!A2064&amp;'Support - Unit List'!B2064&amp;'Support - Unit List'!C2064&amp;" - "&amp;PROPER('Support - Unit List'!D2064))</f>
        <v>7830889 - Vevay Civil Town</v>
      </c>
    </row>
    <row r="2065" spans="8:10" x14ac:dyDescent="0.35">
      <c r="H2065" s="3" t="str">
        <f t="shared" si="42"/>
        <v/>
      </c>
      <c r="I2065" s="3" t="str">
        <f>IF(H2065="","",COUNTIF($H$2:H2065,H2065))</f>
        <v/>
      </c>
      <c r="J2065" s="4" t="str">
        <f>IF('Support - Unit List'!A2065="","",'Support - Unit List'!A2065&amp;'Support - Unit List'!B2065&amp;'Support - Unit List'!C2065&amp;" - "&amp;PROPER('Support - Unit List'!D2065))</f>
        <v>7847775 - Switzerland County School Corporation</v>
      </c>
    </row>
    <row r="2066" spans="8:10" x14ac:dyDescent="0.35">
      <c r="H2066" s="3" t="str">
        <f t="shared" si="42"/>
        <v/>
      </c>
      <c r="I2066" s="3" t="str">
        <f>IF(H2066="","",COUNTIF($H$2:H2066,H2066))</f>
        <v/>
      </c>
      <c r="J2066" s="4" t="str">
        <f>IF('Support - Unit List'!A2066="","",'Support - Unit List'!A2066&amp;'Support - Unit List'!B2066&amp;'Support - Unit List'!C2066&amp;" - "&amp;PROPER('Support - Unit List'!D2066))</f>
        <v>7850218 - Switzerland County Public Library</v>
      </c>
    </row>
    <row r="2067" spans="8:10" x14ac:dyDescent="0.35">
      <c r="H2067" s="3" t="str">
        <f t="shared" si="42"/>
        <v/>
      </c>
      <c r="I2067" s="3" t="str">
        <f>IF(H2067="","",COUNTIF($H$2:H2067,H2067))</f>
        <v/>
      </c>
      <c r="J2067" s="4" t="str">
        <f>IF('Support - Unit List'!A2067="","",'Support - Unit List'!A2067&amp;'Support - Unit List'!B2067&amp;'Support - Unit List'!C2067&amp;" - "&amp;PROPER('Support - Unit List'!D2067))</f>
        <v>7910000 - Tippecanoe County</v>
      </c>
    </row>
    <row r="2068" spans="8:10" x14ac:dyDescent="0.35">
      <c r="H2068" s="3" t="str">
        <f t="shared" si="42"/>
        <v/>
      </c>
      <c r="I2068" s="3" t="str">
        <f>IF(H2068="","",COUNTIF($H$2:H2068,H2068))</f>
        <v/>
      </c>
      <c r="J2068" s="4" t="str">
        <f>IF('Support - Unit List'!A2068="","",'Support - Unit List'!A2068&amp;'Support - Unit List'!B2068&amp;'Support - Unit List'!C2068&amp;" - "&amp;PROPER('Support - Unit List'!D2068))</f>
        <v>7920001 - Fairfield Township</v>
      </c>
    </row>
    <row r="2069" spans="8:10" x14ac:dyDescent="0.35">
      <c r="H2069" s="3" t="str">
        <f t="shared" si="42"/>
        <v/>
      </c>
      <c r="I2069" s="3" t="str">
        <f>IF(H2069="","",COUNTIF($H$2:H2069,H2069))</f>
        <v/>
      </c>
      <c r="J2069" s="4" t="str">
        <f>IF('Support - Unit List'!A2069="","",'Support - Unit List'!A2069&amp;'Support - Unit List'!B2069&amp;'Support - Unit List'!C2069&amp;" - "&amp;PROPER('Support - Unit List'!D2069))</f>
        <v>7920002 - Jackson Township</v>
      </c>
    </row>
    <row r="2070" spans="8:10" x14ac:dyDescent="0.35">
      <c r="H2070" s="3" t="str">
        <f t="shared" si="42"/>
        <v/>
      </c>
      <c r="I2070" s="3" t="str">
        <f>IF(H2070="","",COUNTIF($H$2:H2070,H2070))</f>
        <v/>
      </c>
      <c r="J2070" s="4" t="str">
        <f>IF('Support - Unit List'!A2070="","",'Support - Unit List'!A2070&amp;'Support - Unit List'!B2070&amp;'Support - Unit List'!C2070&amp;" - "&amp;PROPER('Support - Unit List'!D2070))</f>
        <v>7920003 - Lauramie Township</v>
      </c>
    </row>
    <row r="2071" spans="8:10" x14ac:dyDescent="0.35">
      <c r="H2071" s="3" t="str">
        <f t="shared" si="42"/>
        <v/>
      </c>
      <c r="I2071" s="3" t="str">
        <f>IF(H2071="","",COUNTIF($H$2:H2071,H2071))</f>
        <v/>
      </c>
      <c r="J2071" s="4" t="str">
        <f>IF('Support - Unit List'!A2071="","",'Support - Unit List'!A2071&amp;'Support - Unit List'!B2071&amp;'Support - Unit List'!C2071&amp;" - "&amp;PROPER('Support - Unit List'!D2071))</f>
        <v>7920004 - Perry Township</v>
      </c>
    </row>
    <row r="2072" spans="8:10" x14ac:dyDescent="0.35">
      <c r="H2072" s="3" t="str">
        <f t="shared" si="42"/>
        <v/>
      </c>
      <c r="I2072" s="3" t="str">
        <f>IF(H2072="","",COUNTIF($H$2:H2072,H2072))</f>
        <v/>
      </c>
      <c r="J2072" s="4" t="str">
        <f>IF('Support - Unit List'!A2072="","",'Support - Unit List'!A2072&amp;'Support - Unit List'!B2072&amp;'Support - Unit List'!C2072&amp;" - "&amp;PROPER('Support - Unit List'!D2072))</f>
        <v>7920005 - Randolph Township</v>
      </c>
    </row>
    <row r="2073" spans="8:10" x14ac:dyDescent="0.35">
      <c r="H2073" s="3" t="str">
        <f t="shared" si="42"/>
        <v/>
      </c>
      <c r="I2073" s="3" t="str">
        <f>IF(H2073="","",COUNTIF($H$2:H2073,H2073))</f>
        <v/>
      </c>
      <c r="J2073" s="4" t="str">
        <f>IF('Support - Unit List'!A2073="","",'Support - Unit List'!A2073&amp;'Support - Unit List'!B2073&amp;'Support - Unit List'!C2073&amp;" - "&amp;PROPER('Support - Unit List'!D2073))</f>
        <v>7920006 - Sheffield Township</v>
      </c>
    </row>
    <row r="2074" spans="8:10" x14ac:dyDescent="0.35">
      <c r="H2074" s="3" t="str">
        <f t="shared" si="42"/>
        <v/>
      </c>
      <c r="I2074" s="3" t="str">
        <f>IF(H2074="","",COUNTIF($H$2:H2074,H2074))</f>
        <v/>
      </c>
      <c r="J2074" s="4" t="str">
        <f>IF('Support - Unit List'!A2074="","",'Support - Unit List'!A2074&amp;'Support - Unit List'!B2074&amp;'Support - Unit List'!C2074&amp;" - "&amp;PROPER('Support - Unit List'!D2074))</f>
        <v>7920007 - Shelby Township</v>
      </c>
    </row>
    <row r="2075" spans="8:10" x14ac:dyDescent="0.35">
      <c r="H2075" s="3" t="str">
        <f t="shared" si="42"/>
        <v/>
      </c>
      <c r="I2075" s="3" t="str">
        <f>IF(H2075="","",COUNTIF($H$2:H2075,H2075))</f>
        <v/>
      </c>
      <c r="J2075" s="4" t="str">
        <f>IF('Support - Unit List'!A2075="","",'Support - Unit List'!A2075&amp;'Support - Unit List'!B2075&amp;'Support - Unit List'!C2075&amp;" - "&amp;PROPER('Support - Unit List'!D2075))</f>
        <v>7920008 - Tippecanoe Township</v>
      </c>
    </row>
    <row r="2076" spans="8:10" x14ac:dyDescent="0.35">
      <c r="H2076" s="3" t="str">
        <f t="shared" si="42"/>
        <v/>
      </c>
      <c r="I2076" s="3" t="str">
        <f>IF(H2076="","",COUNTIF($H$2:H2076,H2076))</f>
        <v/>
      </c>
      <c r="J2076" s="4" t="str">
        <f>IF('Support - Unit List'!A2076="","",'Support - Unit List'!A2076&amp;'Support - Unit List'!B2076&amp;'Support - Unit List'!C2076&amp;" - "&amp;PROPER('Support - Unit List'!D2076))</f>
        <v>7920009 - Union Township</v>
      </c>
    </row>
    <row r="2077" spans="8:10" x14ac:dyDescent="0.35">
      <c r="H2077" s="3" t="str">
        <f t="shared" si="42"/>
        <v/>
      </c>
      <c r="I2077" s="3" t="str">
        <f>IF(H2077="","",COUNTIF($H$2:H2077,H2077))</f>
        <v/>
      </c>
      <c r="J2077" s="4" t="str">
        <f>IF('Support - Unit List'!A2077="","",'Support - Unit List'!A2077&amp;'Support - Unit List'!B2077&amp;'Support - Unit List'!C2077&amp;" - "&amp;PROPER('Support - Unit List'!D2077))</f>
        <v>7920010 - Wabash Township</v>
      </c>
    </row>
    <row r="2078" spans="8:10" x14ac:dyDescent="0.35">
      <c r="H2078" s="3" t="str">
        <f t="shared" si="42"/>
        <v/>
      </c>
      <c r="I2078" s="3" t="str">
        <f>IF(H2078="","",COUNTIF($H$2:H2078,H2078))</f>
        <v/>
      </c>
      <c r="J2078" s="4" t="str">
        <f>IF('Support - Unit List'!A2078="","",'Support - Unit List'!A2078&amp;'Support - Unit List'!B2078&amp;'Support - Unit List'!C2078&amp;" - "&amp;PROPER('Support - Unit List'!D2078))</f>
        <v>7920011 - Washington Township</v>
      </c>
    </row>
    <row r="2079" spans="8:10" x14ac:dyDescent="0.35">
      <c r="H2079" s="3" t="str">
        <f t="shared" si="42"/>
        <v/>
      </c>
      <c r="I2079" s="3" t="str">
        <f>IF(H2079="","",COUNTIF($H$2:H2079,H2079))</f>
        <v/>
      </c>
      <c r="J2079" s="4" t="str">
        <f>IF('Support - Unit List'!A2079="","",'Support - Unit List'!A2079&amp;'Support - Unit List'!B2079&amp;'Support - Unit List'!C2079&amp;" - "&amp;PROPER('Support - Unit List'!D2079))</f>
        <v>7920012 - Wayne Township</v>
      </c>
    </row>
    <row r="2080" spans="8:10" x14ac:dyDescent="0.35">
      <c r="H2080" s="3" t="str">
        <f t="shared" si="42"/>
        <v/>
      </c>
      <c r="I2080" s="3" t="str">
        <f>IF(H2080="","",COUNTIF($H$2:H2080,H2080))</f>
        <v/>
      </c>
      <c r="J2080" s="4" t="str">
        <f>IF('Support - Unit List'!A2080="","",'Support - Unit List'!A2080&amp;'Support - Unit List'!B2080&amp;'Support - Unit List'!C2080&amp;" - "&amp;PROPER('Support - Unit List'!D2080))</f>
        <v>7920013 - Wea Township</v>
      </c>
    </row>
    <row r="2081" spans="8:10" x14ac:dyDescent="0.35">
      <c r="H2081" s="3" t="str">
        <f t="shared" si="42"/>
        <v/>
      </c>
      <c r="I2081" s="3" t="str">
        <f>IF(H2081="","",COUNTIF($H$2:H2081,H2081))</f>
        <v/>
      </c>
      <c r="J2081" s="4" t="str">
        <f>IF('Support - Unit List'!A2081="","",'Support - Unit List'!A2081&amp;'Support - Unit List'!B2081&amp;'Support - Unit List'!C2081&amp;" - "&amp;PROPER('Support - Unit List'!D2081))</f>
        <v>7930109 - Lafayette Civil City</v>
      </c>
    </row>
    <row r="2082" spans="8:10" x14ac:dyDescent="0.35">
      <c r="H2082" s="3" t="str">
        <f t="shared" si="42"/>
        <v/>
      </c>
      <c r="I2082" s="3" t="str">
        <f>IF(H2082="","",COUNTIF($H$2:H2082,H2082))</f>
        <v/>
      </c>
      <c r="J2082" s="4" t="str">
        <f>IF('Support - Unit List'!A2082="","",'Support - Unit List'!A2082&amp;'Support - Unit List'!B2082&amp;'Support - Unit List'!C2082&amp;" - "&amp;PROPER('Support - Unit List'!D2082))</f>
        <v>7930302 - West Lafayette Civil City</v>
      </c>
    </row>
    <row r="2083" spans="8:10" x14ac:dyDescent="0.35">
      <c r="H2083" s="3" t="str">
        <f t="shared" si="42"/>
        <v/>
      </c>
      <c r="I2083" s="3" t="str">
        <f>IF(H2083="","",COUNTIF($H$2:H2083,H2083))</f>
        <v/>
      </c>
      <c r="J2083" s="4" t="str">
        <f>IF('Support - Unit List'!A2083="","",'Support - Unit List'!A2083&amp;'Support - Unit List'!B2083&amp;'Support - Unit List'!C2083&amp;" - "&amp;PROPER('Support - Unit List'!D2083))</f>
        <v>7930890 - Battle Ground Civil Town</v>
      </c>
    </row>
    <row r="2084" spans="8:10" x14ac:dyDescent="0.35">
      <c r="H2084" s="3" t="str">
        <f t="shared" si="42"/>
        <v/>
      </c>
      <c r="I2084" s="3" t="str">
        <f>IF(H2084="","",COUNTIF($H$2:H2084,H2084))</f>
        <v/>
      </c>
      <c r="J2084" s="4" t="str">
        <f>IF('Support - Unit List'!A2084="","",'Support - Unit List'!A2084&amp;'Support - Unit List'!B2084&amp;'Support - Unit List'!C2084&amp;" - "&amp;PROPER('Support - Unit List'!D2084))</f>
        <v>7930891 - Clarks Hill Civil Town</v>
      </c>
    </row>
    <row r="2085" spans="8:10" x14ac:dyDescent="0.35">
      <c r="H2085" s="3" t="str">
        <f t="shared" si="42"/>
        <v/>
      </c>
      <c r="I2085" s="3" t="str">
        <f>IF(H2085="","",COUNTIF($H$2:H2085,H2085))</f>
        <v/>
      </c>
      <c r="J2085" s="4" t="str">
        <f>IF('Support - Unit List'!A2085="","",'Support - Unit List'!A2085&amp;'Support - Unit List'!B2085&amp;'Support - Unit List'!C2085&amp;" - "&amp;PROPER('Support - Unit List'!D2085))</f>
        <v>7930957 - Dayton Civil Town</v>
      </c>
    </row>
    <row r="2086" spans="8:10" x14ac:dyDescent="0.35">
      <c r="H2086" s="3" t="str">
        <f t="shared" si="42"/>
        <v/>
      </c>
      <c r="I2086" s="3" t="str">
        <f>IF(H2086="","",COUNTIF($H$2:H2086,H2086))</f>
        <v/>
      </c>
      <c r="J2086" s="4" t="str">
        <f>IF('Support - Unit List'!A2086="","",'Support - Unit List'!A2086&amp;'Support - Unit List'!B2086&amp;'Support - Unit List'!C2086&amp;" - "&amp;PROPER('Support - Unit List'!D2086))</f>
        <v>7930964 - Shadeland Civil Town</v>
      </c>
    </row>
    <row r="2087" spans="8:10" x14ac:dyDescent="0.35">
      <c r="H2087" s="3" t="str">
        <f t="shared" si="42"/>
        <v/>
      </c>
      <c r="I2087" s="3" t="str">
        <f>IF(H2087="","",COUNTIF($H$2:H2087,H2087))</f>
        <v/>
      </c>
      <c r="J2087" s="4" t="str">
        <f>IF('Support - Unit List'!A2087="","",'Support - Unit List'!A2087&amp;'Support - Unit List'!B2087&amp;'Support - Unit List'!C2087&amp;" - "&amp;PROPER('Support - Unit List'!D2087))</f>
        <v>7947855 - Lafayette School Corporation</v>
      </c>
    </row>
    <row r="2088" spans="8:10" x14ac:dyDescent="0.35">
      <c r="H2088" s="3" t="str">
        <f t="shared" si="42"/>
        <v/>
      </c>
      <c r="I2088" s="3" t="str">
        <f>IF(H2088="","",COUNTIF($H$2:H2088,H2088))</f>
        <v/>
      </c>
      <c r="J2088" s="4" t="str">
        <f>IF('Support - Unit List'!A2088="","",'Support - Unit List'!A2088&amp;'Support - Unit List'!B2088&amp;'Support - Unit List'!C2088&amp;" - "&amp;PROPER('Support - Unit List'!D2088))</f>
        <v>7947865 - Tippecanoe School Corporation</v>
      </c>
    </row>
    <row r="2089" spans="8:10" x14ac:dyDescent="0.35">
      <c r="H2089" s="3" t="str">
        <f t="shared" si="42"/>
        <v/>
      </c>
      <c r="I2089" s="3" t="str">
        <f>IF(H2089="","",COUNTIF($H$2:H2089,H2089))</f>
        <v/>
      </c>
      <c r="J2089" s="4" t="str">
        <f>IF('Support - Unit List'!A2089="","",'Support - Unit List'!A2089&amp;'Support - Unit List'!B2089&amp;'Support - Unit List'!C2089&amp;" - "&amp;PROPER('Support - Unit List'!D2089))</f>
        <v>7947875 - West Lafayette Community School Corporation</v>
      </c>
    </row>
    <row r="2090" spans="8:10" x14ac:dyDescent="0.35">
      <c r="H2090" s="3" t="str">
        <f t="shared" si="42"/>
        <v/>
      </c>
      <c r="I2090" s="3" t="str">
        <f>IF(H2090="","",COUNTIF($H$2:H2090,H2090))</f>
        <v/>
      </c>
      <c r="J2090" s="4" t="str">
        <f>IF('Support - Unit List'!A2090="","",'Support - Unit List'!A2090&amp;'Support - Unit List'!B2090&amp;'Support - Unit List'!C2090&amp;" - "&amp;PROPER('Support - Unit List'!D2090))</f>
        <v>7950221 - West Lafayette Public Library</v>
      </c>
    </row>
    <row r="2091" spans="8:10" x14ac:dyDescent="0.35">
      <c r="H2091" s="3" t="str">
        <f t="shared" si="42"/>
        <v/>
      </c>
      <c r="I2091" s="3" t="str">
        <f>IF(H2091="","",COUNTIF($H$2:H2091,H2091))</f>
        <v/>
      </c>
      <c r="J2091" s="4" t="str">
        <f>IF('Support - Unit List'!A2091="","",'Support - Unit List'!A2091&amp;'Support - Unit List'!B2091&amp;'Support - Unit List'!C2091&amp;" - "&amp;PROPER('Support - Unit List'!D2091))</f>
        <v>7950280 - Tippecanoe County Public Library</v>
      </c>
    </row>
    <row r="2092" spans="8:10" x14ac:dyDescent="0.35">
      <c r="H2092" s="3" t="str">
        <f t="shared" si="42"/>
        <v/>
      </c>
      <c r="I2092" s="3" t="str">
        <f>IF(H2092="","",COUNTIF($H$2:H2092,H2092))</f>
        <v/>
      </c>
      <c r="J2092" s="4" t="str">
        <f>IF('Support - Unit List'!A2092="","",'Support - Unit List'!A2092&amp;'Support - Unit List'!B2092&amp;'Support - Unit List'!C2092&amp;" - "&amp;PROPER('Support - Unit List'!D2092))</f>
        <v>7960330 - Tippecanoe County Solid Waste Mgmt District</v>
      </c>
    </row>
    <row r="2093" spans="8:10" x14ac:dyDescent="0.35">
      <c r="H2093" s="3" t="str">
        <f t="shared" si="42"/>
        <v/>
      </c>
      <c r="I2093" s="3" t="str">
        <f>IF(H2093="","",COUNTIF($H$2:H2093,H2093))</f>
        <v/>
      </c>
      <c r="J2093" s="4" t="str">
        <f>IF('Support - Unit List'!A2093="","",'Support - Unit List'!A2093&amp;'Support - Unit List'!B2093&amp;'Support - Unit List'!C2093&amp;" - "&amp;PROPER('Support - Unit List'!D2093))</f>
        <v>7960868 - Greater Lafayette Public Transportation</v>
      </c>
    </row>
    <row r="2094" spans="8:10" x14ac:dyDescent="0.35">
      <c r="H2094" s="3" t="str">
        <f t="shared" si="42"/>
        <v/>
      </c>
      <c r="I2094" s="3" t="str">
        <f>IF(H2094="","",COUNTIF($H$2:H2094,H2094))</f>
        <v/>
      </c>
      <c r="J2094" s="4" t="str">
        <f>IF('Support - Unit List'!A2094="","",'Support - Unit List'!A2094&amp;'Support - Unit List'!B2094&amp;'Support - Unit List'!C2094&amp;" - "&amp;PROPER('Support - Unit List'!D2094))</f>
        <v>7961188 - Otterbein Fire Protection Territory</v>
      </c>
    </row>
    <row r="2095" spans="8:10" x14ac:dyDescent="0.35">
      <c r="H2095" s="3" t="str">
        <f t="shared" si="42"/>
        <v/>
      </c>
      <c r="I2095" s="3" t="str">
        <f>IF(H2095="","",COUNTIF($H$2:H2095,H2095))</f>
        <v/>
      </c>
      <c r="J2095" s="4" t="str">
        <f>IF('Support - Unit List'!A2095="","",'Support - Unit List'!A2095&amp;'Support - Unit List'!B2095&amp;'Support - Unit List'!C2095&amp;" - "&amp;PROPER('Support - Unit List'!D2095))</f>
        <v>8010000 - Tipton County</v>
      </c>
    </row>
    <row r="2096" spans="8:10" x14ac:dyDescent="0.35">
      <c r="H2096" s="3" t="str">
        <f t="shared" si="42"/>
        <v/>
      </c>
      <c r="I2096" s="3" t="str">
        <f>IF(H2096="","",COUNTIF($H$2:H2096,H2096))</f>
        <v/>
      </c>
      <c r="J2096" s="4" t="str">
        <f>IF('Support - Unit List'!A2096="","",'Support - Unit List'!A2096&amp;'Support - Unit List'!B2096&amp;'Support - Unit List'!C2096&amp;" - "&amp;PROPER('Support - Unit List'!D2096))</f>
        <v>8020001 - Cicero Township</v>
      </c>
    </row>
    <row r="2097" spans="8:10" x14ac:dyDescent="0.35">
      <c r="H2097" s="3" t="str">
        <f t="shared" si="42"/>
        <v/>
      </c>
      <c r="I2097" s="3" t="str">
        <f>IF(H2097="","",COUNTIF($H$2:H2097,H2097))</f>
        <v/>
      </c>
      <c r="J2097" s="4" t="str">
        <f>IF('Support - Unit List'!A2097="","",'Support - Unit List'!A2097&amp;'Support - Unit List'!B2097&amp;'Support - Unit List'!C2097&amp;" - "&amp;PROPER('Support - Unit List'!D2097))</f>
        <v>8020002 - Jefferson Township</v>
      </c>
    </row>
    <row r="2098" spans="8:10" x14ac:dyDescent="0.35">
      <c r="H2098" s="3" t="str">
        <f t="shared" si="42"/>
        <v/>
      </c>
      <c r="I2098" s="3" t="str">
        <f>IF(H2098="","",COUNTIF($H$2:H2098,H2098))</f>
        <v/>
      </c>
      <c r="J2098" s="4" t="str">
        <f>IF('Support - Unit List'!A2098="","",'Support - Unit List'!A2098&amp;'Support - Unit List'!B2098&amp;'Support - Unit List'!C2098&amp;" - "&amp;PROPER('Support - Unit List'!D2098))</f>
        <v>8020003 - Liberty Township</v>
      </c>
    </row>
    <row r="2099" spans="8:10" x14ac:dyDescent="0.35">
      <c r="H2099" s="3" t="str">
        <f t="shared" si="42"/>
        <v/>
      </c>
      <c r="I2099" s="3" t="str">
        <f>IF(H2099="","",COUNTIF($H$2:H2099,H2099))</f>
        <v/>
      </c>
      <c r="J2099" s="4" t="str">
        <f>IF('Support - Unit List'!A2099="","",'Support - Unit List'!A2099&amp;'Support - Unit List'!B2099&amp;'Support - Unit List'!C2099&amp;" - "&amp;PROPER('Support - Unit List'!D2099))</f>
        <v>8020004 - Madison Township</v>
      </c>
    </row>
    <row r="2100" spans="8:10" x14ac:dyDescent="0.35">
      <c r="H2100" s="3" t="str">
        <f t="shared" si="42"/>
        <v/>
      </c>
      <c r="I2100" s="3" t="str">
        <f>IF(H2100="","",COUNTIF($H$2:H2100,H2100))</f>
        <v/>
      </c>
      <c r="J2100" s="4" t="str">
        <f>IF('Support - Unit List'!A2100="","",'Support - Unit List'!A2100&amp;'Support - Unit List'!B2100&amp;'Support - Unit List'!C2100&amp;" - "&amp;PROPER('Support - Unit List'!D2100))</f>
        <v>8020005 - Prairie Township</v>
      </c>
    </row>
    <row r="2101" spans="8:10" x14ac:dyDescent="0.35">
      <c r="H2101" s="3" t="str">
        <f t="shared" si="42"/>
        <v/>
      </c>
      <c r="I2101" s="3" t="str">
        <f>IF(H2101="","",COUNTIF($H$2:H2101,H2101))</f>
        <v/>
      </c>
      <c r="J2101" s="4" t="str">
        <f>IF('Support - Unit List'!A2101="","",'Support - Unit List'!A2101&amp;'Support - Unit List'!B2101&amp;'Support - Unit List'!C2101&amp;" - "&amp;PROPER('Support - Unit List'!D2101))</f>
        <v>8020006 - Wildcat Township</v>
      </c>
    </row>
    <row r="2102" spans="8:10" x14ac:dyDescent="0.35">
      <c r="H2102" s="3" t="str">
        <f t="shared" si="42"/>
        <v/>
      </c>
      <c r="I2102" s="3" t="str">
        <f>IF(H2102="","",COUNTIF($H$2:H2102,H2102))</f>
        <v/>
      </c>
      <c r="J2102" s="4" t="str">
        <f>IF('Support - Unit List'!A2102="","",'Support - Unit List'!A2102&amp;'Support - Unit List'!B2102&amp;'Support - Unit List'!C2102&amp;" - "&amp;PROPER('Support - Unit List'!D2102))</f>
        <v>8030428 - Tipton Civil City</v>
      </c>
    </row>
    <row r="2103" spans="8:10" x14ac:dyDescent="0.35">
      <c r="H2103" s="3" t="str">
        <f t="shared" si="42"/>
        <v/>
      </c>
      <c r="I2103" s="3" t="str">
        <f>IF(H2103="","",COUNTIF($H$2:H2103,H2103))</f>
        <v/>
      </c>
      <c r="J2103" s="4" t="str">
        <f>IF('Support - Unit List'!A2103="","",'Support - Unit List'!A2103&amp;'Support - Unit List'!B2103&amp;'Support - Unit List'!C2103&amp;" - "&amp;PROPER('Support - Unit List'!D2103))</f>
        <v>8030892 - Kempton Civil Town</v>
      </c>
    </row>
    <row r="2104" spans="8:10" x14ac:dyDescent="0.35">
      <c r="H2104" s="3" t="str">
        <f t="shared" si="42"/>
        <v/>
      </c>
      <c r="I2104" s="3" t="str">
        <f>IF(H2104="","",COUNTIF($H$2:H2104,H2104))</f>
        <v/>
      </c>
      <c r="J2104" s="4" t="str">
        <f>IF('Support - Unit List'!A2104="","",'Support - Unit List'!A2104&amp;'Support - Unit List'!B2104&amp;'Support - Unit List'!C2104&amp;" - "&amp;PROPER('Support - Unit List'!D2104))</f>
        <v>8030893 - Sharpsville Civil Town</v>
      </c>
    </row>
    <row r="2105" spans="8:10" x14ac:dyDescent="0.35">
      <c r="H2105" s="3" t="str">
        <f t="shared" si="42"/>
        <v/>
      </c>
      <c r="I2105" s="3" t="str">
        <f>IF(H2105="","",COUNTIF($H$2:H2105,H2105))</f>
        <v/>
      </c>
      <c r="J2105" s="4" t="str">
        <f>IF('Support - Unit List'!A2105="","",'Support - Unit List'!A2105&amp;'Support - Unit List'!B2105&amp;'Support - Unit List'!C2105&amp;" - "&amp;PROPER('Support - Unit List'!D2105))</f>
        <v>8030894 - Windfall Civil Town</v>
      </c>
    </row>
    <row r="2106" spans="8:10" x14ac:dyDescent="0.35">
      <c r="H2106" s="3" t="str">
        <f t="shared" si="42"/>
        <v/>
      </c>
      <c r="I2106" s="3" t="str">
        <f>IF(H2106="","",COUNTIF($H$2:H2106,H2106))</f>
        <v/>
      </c>
      <c r="J2106" s="4" t="str">
        <f>IF('Support - Unit List'!A2106="","",'Support - Unit List'!A2106&amp;'Support - Unit List'!B2106&amp;'Support - Unit List'!C2106&amp;" - "&amp;PROPER('Support - Unit List'!D2106))</f>
        <v>8047935 - Tri-Central Community Schools</v>
      </c>
    </row>
    <row r="2107" spans="8:10" x14ac:dyDescent="0.35">
      <c r="H2107" s="3" t="str">
        <f t="shared" si="42"/>
        <v/>
      </c>
      <c r="I2107" s="3" t="str">
        <f>IF(H2107="","",COUNTIF($H$2:H2107,H2107))</f>
        <v/>
      </c>
      <c r="J2107" s="4" t="str">
        <f>IF('Support - Unit List'!A2107="","",'Support - Unit List'!A2107&amp;'Support - Unit List'!B2107&amp;'Support - Unit List'!C2107&amp;" - "&amp;PROPER('Support - Unit List'!D2107))</f>
        <v>8047945 - Tipton Community School Corporation</v>
      </c>
    </row>
    <row r="2108" spans="8:10" x14ac:dyDescent="0.35">
      <c r="H2108" s="3" t="str">
        <f t="shared" si="42"/>
        <v/>
      </c>
      <c r="I2108" s="3" t="str">
        <f>IF(H2108="","",COUNTIF($H$2:H2108,H2108))</f>
        <v/>
      </c>
      <c r="J2108" s="4" t="str">
        <f>IF('Support - Unit List'!A2108="","",'Support - Unit List'!A2108&amp;'Support - Unit List'!B2108&amp;'Support - Unit List'!C2108&amp;" - "&amp;PROPER('Support - Unit List'!D2108))</f>
        <v>8050222 - Tipton County Public Library</v>
      </c>
    </row>
    <row r="2109" spans="8:10" x14ac:dyDescent="0.35">
      <c r="H2109" s="3" t="str">
        <f t="shared" si="42"/>
        <v/>
      </c>
      <c r="I2109" s="3" t="str">
        <f>IF(H2109="","",COUNTIF($H$2:H2109,H2109))</f>
        <v/>
      </c>
      <c r="J2109" s="4" t="str">
        <f>IF('Support - Unit List'!A2109="","",'Support - Unit List'!A2109&amp;'Support - Unit List'!B2109&amp;'Support - Unit List'!C2109&amp;" - "&amp;PROPER('Support - Unit List'!D2109))</f>
        <v>8061037 - Tipton County Solid Waste</v>
      </c>
    </row>
    <row r="2110" spans="8:10" x14ac:dyDescent="0.35">
      <c r="H2110" s="3" t="str">
        <f t="shared" si="42"/>
        <v/>
      </c>
      <c r="I2110" s="3" t="str">
        <f>IF(H2110="","",COUNTIF($H$2:H2110,H2110))</f>
        <v/>
      </c>
      <c r="J2110" s="4" t="str">
        <f>IF('Support - Unit List'!A2110="","",'Support - Unit List'!A2110&amp;'Support - Unit List'!B2110&amp;'Support - Unit List'!C2110&amp;" - "&amp;PROPER('Support - Unit List'!D2110))</f>
        <v>8110000 - Union County</v>
      </c>
    </row>
    <row r="2111" spans="8:10" x14ac:dyDescent="0.35">
      <c r="H2111" s="3" t="str">
        <f t="shared" si="42"/>
        <v/>
      </c>
      <c r="I2111" s="3" t="str">
        <f>IF(H2111="","",COUNTIF($H$2:H2111,H2111))</f>
        <v/>
      </c>
      <c r="J2111" s="4" t="str">
        <f>IF('Support - Unit List'!A2111="","",'Support - Unit List'!A2111&amp;'Support - Unit List'!B2111&amp;'Support - Unit List'!C2111&amp;" - "&amp;PROPER('Support - Unit List'!D2111))</f>
        <v>8120001 - Brownsville Township</v>
      </c>
    </row>
    <row r="2112" spans="8:10" x14ac:dyDescent="0.35">
      <c r="H2112" s="3" t="str">
        <f t="shared" si="42"/>
        <v/>
      </c>
      <c r="I2112" s="3" t="str">
        <f>IF(H2112="","",COUNTIF($H$2:H2112,H2112))</f>
        <v/>
      </c>
      <c r="J2112" s="4" t="str">
        <f>IF('Support - Unit List'!A2112="","",'Support - Unit List'!A2112&amp;'Support - Unit List'!B2112&amp;'Support - Unit List'!C2112&amp;" - "&amp;PROPER('Support - Unit List'!D2112))</f>
        <v>8120002 - Center Township</v>
      </c>
    </row>
    <row r="2113" spans="8:10" x14ac:dyDescent="0.35">
      <c r="H2113" s="3" t="str">
        <f t="shared" si="42"/>
        <v/>
      </c>
      <c r="I2113" s="3" t="str">
        <f>IF(H2113="","",COUNTIF($H$2:H2113,H2113))</f>
        <v/>
      </c>
      <c r="J2113" s="4" t="str">
        <f>IF('Support - Unit List'!A2113="","",'Support - Unit List'!A2113&amp;'Support - Unit List'!B2113&amp;'Support - Unit List'!C2113&amp;" - "&amp;PROPER('Support - Unit List'!D2113))</f>
        <v>8120003 - Harmony Township</v>
      </c>
    </row>
    <row r="2114" spans="8:10" x14ac:dyDescent="0.35">
      <c r="H2114" s="3" t="str">
        <f t="shared" si="42"/>
        <v/>
      </c>
      <c r="I2114" s="3" t="str">
        <f>IF(H2114="","",COUNTIF($H$2:H2114,H2114))</f>
        <v/>
      </c>
      <c r="J2114" s="4" t="str">
        <f>IF('Support - Unit List'!A2114="","",'Support - Unit List'!A2114&amp;'Support - Unit List'!B2114&amp;'Support - Unit List'!C2114&amp;" - "&amp;PROPER('Support - Unit List'!D2114))</f>
        <v>8120004 - Harrison Township</v>
      </c>
    </row>
    <row r="2115" spans="8:10" x14ac:dyDescent="0.35">
      <c r="H2115" s="3" t="str">
        <f t="shared" ref="H2115:H2178" si="43">IF(LEFT(J2115,2)=$B$3,"X","")</f>
        <v/>
      </c>
      <c r="I2115" s="3" t="str">
        <f>IF(H2115="","",COUNTIF($H$2:H2115,H2115))</f>
        <v/>
      </c>
      <c r="J2115" s="4" t="str">
        <f>IF('Support - Unit List'!A2115="","",'Support - Unit List'!A2115&amp;'Support - Unit List'!B2115&amp;'Support - Unit List'!C2115&amp;" - "&amp;PROPER('Support - Unit List'!D2115))</f>
        <v>8120005 - Liberty Township</v>
      </c>
    </row>
    <row r="2116" spans="8:10" x14ac:dyDescent="0.35">
      <c r="H2116" s="3" t="str">
        <f t="shared" si="43"/>
        <v/>
      </c>
      <c r="I2116" s="3" t="str">
        <f>IF(H2116="","",COUNTIF($H$2:H2116,H2116))</f>
        <v/>
      </c>
      <c r="J2116" s="4" t="str">
        <f>IF('Support - Unit List'!A2116="","",'Support - Unit List'!A2116&amp;'Support - Unit List'!B2116&amp;'Support - Unit List'!C2116&amp;" - "&amp;PROPER('Support - Unit List'!D2116))</f>
        <v>8120006 - Union Township</v>
      </c>
    </row>
    <row r="2117" spans="8:10" x14ac:dyDescent="0.35">
      <c r="H2117" s="3" t="str">
        <f t="shared" si="43"/>
        <v/>
      </c>
      <c r="I2117" s="3" t="str">
        <f>IF(H2117="","",COUNTIF($H$2:H2117,H2117))</f>
        <v/>
      </c>
      <c r="J2117" s="4" t="str">
        <f>IF('Support - Unit List'!A2117="","",'Support - Unit List'!A2117&amp;'Support - Unit List'!B2117&amp;'Support - Unit List'!C2117&amp;" - "&amp;PROPER('Support - Unit List'!D2117))</f>
        <v>8130895 - Liberty Civil Town</v>
      </c>
    </row>
    <row r="2118" spans="8:10" x14ac:dyDescent="0.35">
      <c r="H2118" s="3" t="str">
        <f t="shared" si="43"/>
        <v/>
      </c>
      <c r="I2118" s="3" t="str">
        <f>IF(H2118="","",COUNTIF($H$2:H2118,H2118))</f>
        <v/>
      </c>
      <c r="J2118" s="4" t="str">
        <f>IF('Support - Unit List'!A2118="","",'Support - Unit List'!A2118&amp;'Support - Unit List'!B2118&amp;'Support - Unit List'!C2118&amp;" - "&amp;PROPER('Support - Unit List'!D2118))</f>
        <v>8130896 - West College Corner Civil Town</v>
      </c>
    </row>
    <row r="2119" spans="8:10" x14ac:dyDescent="0.35">
      <c r="H2119" s="3" t="str">
        <f t="shared" si="43"/>
        <v/>
      </c>
      <c r="I2119" s="3" t="str">
        <f>IF(H2119="","",COUNTIF($H$2:H2119,H2119))</f>
        <v/>
      </c>
      <c r="J2119" s="4" t="str">
        <f>IF('Support - Unit List'!A2119="","",'Support - Unit List'!A2119&amp;'Support - Unit List'!B2119&amp;'Support - Unit List'!C2119&amp;" - "&amp;PROPER('Support - Unit List'!D2119))</f>
        <v>8147950 - Union County School Corporation</v>
      </c>
    </row>
    <row r="2120" spans="8:10" x14ac:dyDescent="0.35">
      <c r="H2120" s="3" t="str">
        <f t="shared" si="43"/>
        <v/>
      </c>
      <c r="I2120" s="3" t="str">
        <f>IF(H2120="","",COUNTIF($H$2:H2120,H2120))</f>
        <v/>
      </c>
      <c r="J2120" s="4" t="str">
        <f>IF('Support - Unit List'!A2120="","",'Support - Unit List'!A2120&amp;'Support - Unit List'!B2120&amp;'Support - Unit List'!C2120&amp;" - "&amp;PROPER('Support - Unit List'!D2120))</f>
        <v>8150223 - Union County Public Library</v>
      </c>
    </row>
    <row r="2121" spans="8:10" x14ac:dyDescent="0.35">
      <c r="H2121" s="3" t="str">
        <f t="shared" si="43"/>
        <v/>
      </c>
      <c r="I2121" s="3" t="str">
        <f>IF(H2121="","",COUNTIF($H$2:H2121,H2121))</f>
        <v/>
      </c>
      <c r="J2121" s="4" t="str">
        <f>IF('Support - Unit List'!A2121="","",'Support - Unit List'!A2121&amp;'Support - Unit List'!B2121&amp;'Support - Unit List'!C2121&amp;" - "&amp;PROPER('Support - Unit List'!D2121))</f>
        <v>8210000 - Vanderburgh County</v>
      </c>
    </row>
    <row r="2122" spans="8:10" x14ac:dyDescent="0.35">
      <c r="H2122" s="3" t="str">
        <f t="shared" si="43"/>
        <v/>
      </c>
      <c r="I2122" s="3" t="str">
        <f>IF(H2122="","",COUNTIF($H$2:H2122,H2122))</f>
        <v/>
      </c>
      <c r="J2122" s="4" t="str">
        <f>IF('Support - Unit List'!A2122="","",'Support - Unit List'!A2122&amp;'Support - Unit List'!B2122&amp;'Support - Unit List'!C2122&amp;" - "&amp;PROPER('Support - Unit List'!D2122))</f>
        <v>8220001 - Armstrong Township</v>
      </c>
    </row>
    <row r="2123" spans="8:10" x14ac:dyDescent="0.35">
      <c r="H2123" s="3" t="str">
        <f t="shared" si="43"/>
        <v/>
      </c>
      <c r="I2123" s="3" t="str">
        <f>IF(H2123="","",COUNTIF($H$2:H2123,H2123))</f>
        <v/>
      </c>
      <c r="J2123" s="4" t="str">
        <f>IF('Support - Unit List'!A2123="","",'Support - Unit List'!A2123&amp;'Support - Unit List'!B2123&amp;'Support - Unit List'!C2123&amp;" - "&amp;PROPER('Support - Unit List'!D2123))</f>
        <v>8220002 - Center Township</v>
      </c>
    </row>
    <row r="2124" spans="8:10" x14ac:dyDescent="0.35">
      <c r="H2124" s="3" t="str">
        <f t="shared" si="43"/>
        <v/>
      </c>
      <c r="I2124" s="3" t="str">
        <f>IF(H2124="","",COUNTIF($H$2:H2124,H2124))</f>
        <v/>
      </c>
      <c r="J2124" s="4" t="str">
        <f>IF('Support - Unit List'!A2124="","",'Support - Unit List'!A2124&amp;'Support - Unit List'!B2124&amp;'Support - Unit List'!C2124&amp;" - "&amp;PROPER('Support - Unit List'!D2124))</f>
        <v>8220003 - German Township</v>
      </c>
    </row>
    <row r="2125" spans="8:10" x14ac:dyDescent="0.35">
      <c r="H2125" s="3" t="str">
        <f t="shared" si="43"/>
        <v/>
      </c>
      <c r="I2125" s="3" t="str">
        <f>IF(H2125="","",COUNTIF($H$2:H2125,H2125))</f>
        <v/>
      </c>
      <c r="J2125" s="4" t="str">
        <f>IF('Support - Unit List'!A2125="","",'Support - Unit List'!A2125&amp;'Support - Unit List'!B2125&amp;'Support - Unit List'!C2125&amp;" - "&amp;PROPER('Support - Unit List'!D2125))</f>
        <v>8220004 - Perry Township</v>
      </c>
    </row>
    <row r="2126" spans="8:10" x14ac:dyDescent="0.35">
      <c r="H2126" s="3" t="str">
        <f t="shared" si="43"/>
        <v/>
      </c>
      <c r="I2126" s="3" t="str">
        <f>IF(H2126="","",COUNTIF($H$2:H2126,H2126))</f>
        <v/>
      </c>
      <c r="J2126" s="4" t="str">
        <f>IF('Support - Unit List'!A2126="","",'Support - Unit List'!A2126&amp;'Support - Unit List'!B2126&amp;'Support - Unit List'!C2126&amp;" - "&amp;PROPER('Support - Unit List'!D2126))</f>
        <v>8220005 - Knight Township</v>
      </c>
    </row>
    <row r="2127" spans="8:10" x14ac:dyDescent="0.35">
      <c r="H2127" s="3" t="str">
        <f t="shared" si="43"/>
        <v/>
      </c>
      <c r="I2127" s="3" t="str">
        <f>IF(H2127="","",COUNTIF($H$2:H2127,H2127))</f>
        <v/>
      </c>
      <c r="J2127" s="4" t="str">
        <f>IF('Support - Unit List'!A2127="","",'Support - Unit List'!A2127&amp;'Support - Unit List'!B2127&amp;'Support - Unit List'!C2127&amp;" - "&amp;PROPER('Support - Unit List'!D2127))</f>
        <v>8220006 - Pigeon Township</v>
      </c>
    </row>
    <row r="2128" spans="8:10" x14ac:dyDescent="0.35">
      <c r="H2128" s="3" t="str">
        <f t="shared" si="43"/>
        <v/>
      </c>
      <c r="I2128" s="3" t="str">
        <f>IF(H2128="","",COUNTIF($H$2:H2128,H2128))</f>
        <v/>
      </c>
      <c r="J2128" s="4" t="str">
        <f>IF('Support - Unit List'!A2128="","",'Support - Unit List'!A2128&amp;'Support - Unit List'!B2128&amp;'Support - Unit List'!C2128&amp;" - "&amp;PROPER('Support - Unit List'!D2128))</f>
        <v>8220007 - Scott Township</v>
      </c>
    </row>
    <row r="2129" spans="8:10" x14ac:dyDescent="0.35">
      <c r="H2129" s="3" t="str">
        <f t="shared" si="43"/>
        <v/>
      </c>
      <c r="I2129" s="3" t="str">
        <f>IF(H2129="","",COUNTIF($H$2:H2129,H2129))</f>
        <v/>
      </c>
      <c r="J2129" s="4" t="str">
        <f>IF('Support - Unit List'!A2129="","",'Support - Unit List'!A2129&amp;'Support - Unit List'!B2129&amp;'Support - Unit List'!C2129&amp;" - "&amp;PROPER('Support - Unit List'!D2129))</f>
        <v>8220008 - Union Township</v>
      </c>
    </row>
    <row r="2130" spans="8:10" x14ac:dyDescent="0.35">
      <c r="H2130" s="3" t="str">
        <f t="shared" si="43"/>
        <v/>
      </c>
      <c r="I2130" s="3" t="str">
        <f>IF(H2130="","",COUNTIF($H$2:H2130,H2130))</f>
        <v/>
      </c>
      <c r="J2130" s="4" t="str">
        <f>IF('Support - Unit List'!A2130="","",'Support - Unit List'!A2130&amp;'Support - Unit List'!B2130&amp;'Support - Unit List'!C2130&amp;" - "&amp;PROPER('Support - Unit List'!D2130))</f>
        <v>8230102 - Evansville Civil City</v>
      </c>
    </row>
    <row r="2131" spans="8:10" x14ac:dyDescent="0.35">
      <c r="H2131" s="3" t="str">
        <f t="shared" si="43"/>
        <v/>
      </c>
      <c r="I2131" s="3" t="str">
        <f>IF(H2131="","",COUNTIF($H$2:H2131,H2131))</f>
        <v/>
      </c>
      <c r="J2131" s="4" t="str">
        <f>IF('Support - Unit List'!A2131="","",'Support - Unit List'!A2131&amp;'Support - Unit List'!B2131&amp;'Support - Unit List'!C2131&amp;" - "&amp;PROPER('Support - Unit List'!D2131))</f>
        <v>8230958 - Darmstadt Civil Town</v>
      </c>
    </row>
    <row r="2132" spans="8:10" x14ac:dyDescent="0.35">
      <c r="H2132" s="3" t="str">
        <f t="shared" si="43"/>
        <v/>
      </c>
      <c r="I2132" s="3" t="str">
        <f>IF(H2132="","",COUNTIF($H$2:H2132,H2132))</f>
        <v/>
      </c>
      <c r="J2132" s="4" t="str">
        <f>IF('Support - Unit List'!A2132="","",'Support - Unit List'!A2132&amp;'Support - Unit List'!B2132&amp;'Support - Unit List'!C2132&amp;" - "&amp;PROPER('Support - Unit List'!D2132))</f>
        <v>8247995 - Evansville-Vanderburgh School Corporation</v>
      </c>
    </row>
    <row r="2133" spans="8:10" x14ac:dyDescent="0.35">
      <c r="H2133" s="3" t="str">
        <f t="shared" si="43"/>
        <v/>
      </c>
      <c r="I2133" s="3" t="str">
        <f>IF(H2133="","",COUNTIF($H$2:H2133,H2133))</f>
        <v/>
      </c>
      <c r="J2133" s="4" t="str">
        <f>IF('Support - Unit List'!A2133="","",'Support - Unit List'!A2133&amp;'Support - Unit List'!B2133&amp;'Support - Unit List'!C2133&amp;" - "&amp;PROPER('Support - Unit List'!D2133))</f>
        <v>8250265 - Evansville-Vanderburgh County Public Library</v>
      </c>
    </row>
    <row r="2134" spans="8:10" x14ac:dyDescent="0.35">
      <c r="H2134" s="3" t="str">
        <f t="shared" si="43"/>
        <v/>
      </c>
      <c r="I2134" s="3" t="str">
        <f>IF(H2134="","",COUNTIF($H$2:H2134,H2134))</f>
        <v/>
      </c>
      <c r="J2134" s="4" t="str">
        <f>IF('Support - Unit List'!A2134="","",'Support - Unit List'!A2134&amp;'Support - Unit List'!B2134&amp;'Support - Unit List'!C2134&amp;" - "&amp;PROPER('Support - Unit List'!D2134))</f>
        <v>8261072 - Vanderburgh County Solid Waste Management</v>
      </c>
    </row>
    <row r="2135" spans="8:10" x14ac:dyDescent="0.35">
      <c r="H2135" s="3" t="str">
        <f t="shared" si="43"/>
        <v/>
      </c>
      <c r="I2135" s="3" t="str">
        <f>IF(H2135="","",COUNTIF($H$2:H2135,H2135))</f>
        <v/>
      </c>
      <c r="J2135" s="4" t="str">
        <f>IF('Support - Unit List'!A2135="","",'Support - Unit List'!A2135&amp;'Support - Unit List'!B2135&amp;'Support - Unit List'!C2135&amp;" - "&amp;PROPER('Support - Unit List'!D2135))</f>
        <v>8261102 - Evansville Levee Authority</v>
      </c>
    </row>
    <row r="2136" spans="8:10" x14ac:dyDescent="0.35">
      <c r="H2136" s="3" t="str">
        <f t="shared" si="43"/>
        <v/>
      </c>
      <c r="I2136" s="3" t="str">
        <f>IF(H2136="","",COUNTIF($H$2:H2136,H2136))</f>
        <v/>
      </c>
      <c r="J2136" s="4" t="str">
        <f>IF('Support - Unit List'!A2136="","",'Support - Unit List'!A2136&amp;'Support - Unit List'!B2136&amp;'Support - Unit List'!C2136&amp;" - "&amp;PROPER('Support - Unit List'!D2136))</f>
        <v>8261190 - Evansville-Vanderburgh Airport Authority</v>
      </c>
    </row>
    <row r="2137" spans="8:10" x14ac:dyDescent="0.35">
      <c r="H2137" s="3" t="str">
        <f t="shared" si="43"/>
        <v/>
      </c>
      <c r="I2137" s="3" t="str">
        <f>IF(H2137="","",COUNTIF($H$2:H2137,H2137))</f>
        <v/>
      </c>
      <c r="J2137" s="4" t="str">
        <f>IF('Support - Unit List'!A2137="","",'Support - Unit List'!A2137&amp;'Support - Unit List'!B2137&amp;'Support - Unit List'!C2137&amp;" - "&amp;PROPER('Support - Unit List'!D2137))</f>
        <v>8310000 - Vermillion County</v>
      </c>
    </row>
    <row r="2138" spans="8:10" x14ac:dyDescent="0.35">
      <c r="H2138" s="3" t="str">
        <f t="shared" si="43"/>
        <v/>
      </c>
      <c r="I2138" s="3" t="str">
        <f>IF(H2138="","",COUNTIF($H$2:H2138,H2138))</f>
        <v/>
      </c>
      <c r="J2138" s="4" t="str">
        <f>IF('Support - Unit List'!A2138="","",'Support - Unit List'!A2138&amp;'Support - Unit List'!B2138&amp;'Support - Unit List'!C2138&amp;" - "&amp;PROPER('Support - Unit List'!D2138))</f>
        <v>8320001 - Clinton Township</v>
      </c>
    </row>
    <row r="2139" spans="8:10" x14ac:dyDescent="0.35">
      <c r="H2139" s="3" t="str">
        <f t="shared" si="43"/>
        <v/>
      </c>
      <c r="I2139" s="3" t="str">
        <f>IF(H2139="","",COUNTIF($H$2:H2139,H2139))</f>
        <v/>
      </c>
      <c r="J2139" s="4" t="str">
        <f>IF('Support - Unit List'!A2139="","",'Support - Unit List'!A2139&amp;'Support - Unit List'!B2139&amp;'Support - Unit List'!C2139&amp;" - "&amp;PROPER('Support - Unit List'!D2139))</f>
        <v>8320002 - Eugene Township</v>
      </c>
    </row>
    <row r="2140" spans="8:10" x14ac:dyDescent="0.35">
      <c r="H2140" s="3" t="str">
        <f t="shared" si="43"/>
        <v/>
      </c>
      <c r="I2140" s="3" t="str">
        <f>IF(H2140="","",COUNTIF($H$2:H2140,H2140))</f>
        <v/>
      </c>
      <c r="J2140" s="4" t="str">
        <f>IF('Support - Unit List'!A2140="","",'Support - Unit List'!A2140&amp;'Support - Unit List'!B2140&amp;'Support - Unit List'!C2140&amp;" - "&amp;PROPER('Support - Unit List'!D2140))</f>
        <v>8320003 - Helt Township</v>
      </c>
    </row>
    <row r="2141" spans="8:10" x14ac:dyDescent="0.35">
      <c r="H2141" s="3" t="str">
        <f t="shared" si="43"/>
        <v/>
      </c>
      <c r="I2141" s="3" t="str">
        <f>IF(H2141="","",COUNTIF($H$2:H2141,H2141))</f>
        <v/>
      </c>
      <c r="J2141" s="4" t="str">
        <f>IF('Support - Unit List'!A2141="","",'Support - Unit List'!A2141&amp;'Support - Unit List'!B2141&amp;'Support - Unit List'!C2141&amp;" - "&amp;PROPER('Support - Unit List'!D2141))</f>
        <v>8320004 - Highland Township</v>
      </c>
    </row>
    <row r="2142" spans="8:10" x14ac:dyDescent="0.35">
      <c r="H2142" s="3" t="str">
        <f t="shared" si="43"/>
        <v/>
      </c>
      <c r="I2142" s="3" t="str">
        <f>IF(H2142="","",COUNTIF($H$2:H2142,H2142))</f>
        <v/>
      </c>
      <c r="J2142" s="4" t="str">
        <f>IF('Support - Unit List'!A2142="","",'Support - Unit List'!A2142&amp;'Support - Unit List'!B2142&amp;'Support - Unit List'!C2142&amp;" - "&amp;PROPER('Support - Unit List'!D2142))</f>
        <v>8320005 - Vermillion Township</v>
      </c>
    </row>
    <row r="2143" spans="8:10" x14ac:dyDescent="0.35">
      <c r="H2143" s="3" t="str">
        <f t="shared" si="43"/>
        <v/>
      </c>
      <c r="I2143" s="3" t="str">
        <f>IF(H2143="","",COUNTIF($H$2:H2143,H2143))</f>
        <v/>
      </c>
      <c r="J2143" s="4" t="str">
        <f>IF('Support - Unit List'!A2143="","",'Support - Unit List'!A2143&amp;'Support - Unit List'!B2143&amp;'Support - Unit List'!C2143&amp;" - "&amp;PROPER('Support - Unit List'!D2143))</f>
        <v>8330427 - Clinton Civil City</v>
      </c>
    </row>
    <row r="2144" spans="8:10" x14ac:dyDescent="0.35">
      <c r="H2144" s="3" t="str">
        <f t="shared" si="43"/>
        <v/>
      </c>
      <c r="I2144" s="3" t="str">
        <f>IF(H2144="","",COUNTIF($H$2:H2144,H2144))</f>
        <v/>
      </c>
      <c r="J2144" s="4" t="str">
        <f>IF('Support - Unit List'!A2144="","",'Support - Unit List'!A2144&amp;'Support - Unit List'!B2144&amp;'Support - Unit List'!C2144&amp;" - "&amp;PROPER('Support - Unit List'!D2144))</f>
        <v>8330897 - Cayuga Civil Town</v>
      </c>
    </row>
    <row r="2145" spans="8:10" x14ac:dyDescent="0.35">
      <c r="H2145" s="3" t="str">
        <f t="shared" si="43"/>
        <v/>
      </c>
      <c r="I2145" s="3" t="str">
        <f>IF(H2145="","",COUNTIF($H$2:H2145,H2145))</f>
        <v/>
      </c>
      <c r="J2145" s="4" t="str">
        <f>IF('Support - Unit List'!A2145="","",'Support - Unit List'!A2145&amp;'Support - Unit List'!B2145&amp;'Support - Unit List'!C2145&amp;" - "&amp;PROPER('Support - Unit List'!D2145))</f>
        <v>8330898 - Dana Civil Town</v>
      </c>
    </row>
    <row r="2146" spans="8:10" x14ac:dyDescent="0.35">
      <c r="H2146" s="3" t="str">
        <f t="shared" si="43"/>
        <v/>
      </c>
      <c r="I2146" s="3" t="str">
        <f>IF(H2146="","",COUNTIF($H$2:H2146,H2146))</f>
        <v/>
      </c>
      <c r="J2146" s="4" t="str">
        <f>IF('Support - Unit List'!A2146="","",'Support - Unit List'!A2146&amp;'Support - Unit List'!B2146&amp;'Support - Unit List'!C2146&amp;" - "&amp;PROPER('Support - Unit List'!D2146))</f>
        <v>8330899 - Fairview Park Civil Town</v>
      </c>
    </row>
    <row r="2147" spans="8:10" x14ac:dyDescent="0.35">
      <c r="H2147" s="3" t="str">
        <f t="shared" si="43"/>
        <v/>
      </c>
      <c r="I2147" s="3" t="str">
        <f>IF(H2147="","",COUNTIF($H$2:H2147,H2147))</f>
        <v/>
      </c>
      <c r="J2147" s="4" t="str">
        <f>IF('Support - Unit List'!A2147="","",'Support - Unit List'!A2147&amp;'Support - Unit List'!B2147&amp;'Support - Unit List'!C2147&amp;" - "&amp;PROPER('Support - Unit List'!D2147))</f>
        <v>8330900 - Newport Civil Town</v>
      </c>
    </row>
    <row r="2148" spans="8:10" x14ac:dyDescent="0.35">
      <c r="H2148" s="3" t="str">
        <f t="shared" si="43"/>
        <v/>
      </c>
      <c r="I2148" s="3" t="str">
        <f>IF(H2148="","",COUNTIF($H$2:H2148,H2148))</f>
        <v/>
      </c>
      <c r="J2148" s="4" t="str">
        <f>IF('Support - Unit List'!A2148="","",'Support - Unit List'!A2148&amp;'Support - Unit List'!B2148&amp;'Support - Unit List'!C2148&amp;" - "&amp;PROPER('Support - Unit List'!D2148))</f>
        <v>8330901 - Perrysville Civil Town</v>
      </c>
    </row>
    <row r="2149" spans="8:10" x14ac:dyDescent="0.35">
      <c r="H2149" s="3" t="str">
        <f t="shared" si="43"/>
        <v/>
      </c>
      <c r="I2149" s="3" t="str">
        <f>IF(H2149="","",COUNTIF($H$2:H2149,H2149))</f>
        <v/>
      </c>
      <c r="J2149" s="4" t="str">
        <f>IF('Support - Unit List'!A2149="","",'Support - Unit List'!A2149&amp;'Support - Unit List'!B2149&amp;'Support - Unit List'!C2149&amp;" - "&amp;PROPER('Support - Unit List'!D2149))</f>
        <v>8330902 - Universal Civil Town</v>
      </c>
    </row>
    <row r="2150" spans="8:10" x14ac:dyDescent="0.35">
      <c r="H2150" s="3" t="str">
        <f t="shared" si="43"/>
        <v/>
      </c>
      <c r="I2150" s="3" t="str">
        <f>IF(H2150="","",COUNTIF($H$2:H2150,H2150))</f>
        <v/>
      </c>
      <c r="J2150" s="4" t="str">
        <f>IF('Support - Unit List'!A2150="","",'Support - Unit List'!A2150&amp;'Support - Unit List'!B2150&amp;'Support - Unit List'!C2150&amp;" - "&amp;PROPER('Support - Unit List'!D2150))</f>
        <v>8348010 - North Vermillion Community School Corporation</v>
      </c>
    </row>
    <row r="2151" spans="8:10" x14ac:dyDescent="0.35">
      <c r="H2151" s="3" t="str">
        <f t="shared" si="43"/>
        <v/>
      </c>
      <c r="I2151" s="3" t="str">
        <f>IF(H2151="","",COUNTIF($H$2:H2151,H2151))</f>
        <v/>
      </c>
      <c r="J2151" s="4" t="str">
        <f>IF('Support - Unit List'!A2151="","",'Support - Unit List'!A2151&amp;'Support - Unit List'!B2151&amp;'Support - Unit List'!C2151&amp;" - "&amp;PROPER('Support - Unit List'!D2151))</f>
        <v>8348020 - South Vermillion Community School Corporation</v>
      </c>
    </row>
    <row r="2152" spans="8:10" x14ac:dyDescent="0.35">
      <c r="H2152" s="3" t="str">
        <f t="shared" si="43"/>
        <v/>
      </c>
      <c r="I2152" s="3" t="str">
        <f>IF(H2152="","",COUNTIF($H$2:H2152,H2152))</f>
        <v/>
      </c>
      <c r="J2152" s="4" t="str">
        <f>IF('Support - Unit List'!A2152="","",'Support - Unit List'!A2152&amp;'Support - Unit List'!B2152&amp;'Support - Unit List'!C2152&amp;" - "&amp;PROPER('Support - Unit List'!D2152))</f>
        <v>8350227 - Clinton Public Library</v>
      </c>
    </row>
    <row r="2153" spans="8:10" x14ac:dyDescent="0.35">
      <c r="H2153" s="3" t="str">
        <f t="shared" si="43"/>
        <v/>
      </c>
      <c r="I2153" s="3" t="str">
        <f>IF(H2153="","",COUNTIF($H$2:H2153,H2153))</f>
        <v/>
      </c>
      <c r="J2153" s="4" t="str">
        <f>IF('Support - Unit List'!A2153="","",'Support - Unit List'!A2153&amp;'Support - Unit List'!B2153&amp;'Support - Unit List'!C2153&amp;" - "&amp;PROPER('Support - Unit List'!D2153))</f>
        <v>8350228 - Vermillion County Public Library</v>
      </c>
    </row>
    <row r="2154" spans="8:10" x14ac:dyDescent="0.35">
      <c r="H2154" s="3" t="str">
        <f t="shared" si="43"/>
        <v/>
      </c>
      <c r="I2154" s="3" t="str">
        <f>IF(H2154="","",COUNTIF($H$2:H2154,H2154))</f>
        <v/>
      </c>
      <c r="J2154" s="4" t="str">
        <f>IF('Support - Unit List'!A2154="","",'Support - Unit List'!A2154&amp;'Support - Unit List'!B2154&amp;'Support - Unit List'!C2154&amp;" - "&amp;PROPER('Support - Unit List'!D2154))</f>
        <v>8361073 - Vermillion County Solid Waste Management</v>
      </c>
    </row>
    <row r="2155" spans="8:10" x14ac:dyDescent="0.35">
      <c r="H2155" s="3" t="str">
        <f t="shared" si="43"/>
        <v/>
      </c>
      <c r="I2155" s="3" t="str">
        <f>IF(H2155="","",COUNTIF($H$2:H2155,H2155))</f>
        <v/>
      </c>
      <c r="J2155" s="4" t="str">
        <f>IF('Support - Unit List'!A2155="","",'Support - Unit List'!A2155&amp;'Support - Unit List'!B2155&amp;'Support - Unit List'!C2155&amp;" - "&amp;PROPER('Support - Unit List'!D2155))</f>
        <v>8410000 - Vigo County</v>
      </c>
    </row>
    <row r="2156" spans="8:10" x14ac:dyDescent="0.35">
      <c r="H2156" s="3" t="str">
        <f t="shared" si="43"/>
        <v/>
      </c>
      <c r="I2156" s="3" t="str">
        <f>IF(H2156="","",COUNTIF($H$2:H2156,H2156))</f>
        <v/>
      </c>
      <c r="J2156" s="4" t="str">
        <f>IF('Support - Unit List'!A2156="","",'Support - Unit List'!A2156&amp;'Support - Unit List'!B2156&amp;'Support - Unit List'!C2156&amp;" - "&amp;PROPER('Support - Unit List'!D2156))</f>
        <v>8420001 - Fayette Township</v>
      </c>
    </row>
    <row r="2157" spans="8:10" x14ac:dyDescent="0.35">
      <c r="H2157" s="3" t="str">
        <f t="shared" si="43"/>
        <v/>
      </c>
      <c r="I2157" s="3" t="str">
        <f>IF(H2157="","",COUNTIF($H$2:H2157,H2157))</f>
        <v/>
      </c>
      <c r="J2157" s="4" t="str">
        <f>IF('Support - Unit List'!A2157="","",'Support - Unit List'!A2157&amp;'Support - Unit List'!B2157&amp;'Support - Unit List'!C2157&amp;" - "&amp;PROPER('Support - Unit List'!D2157))</f>
        <v>8420002 - Harrison Township</v>
      </c>
    </row>
    <row r="2158" spans="8:10" x14ac:dyDescent="0.35">
      <c r="H2158" s="3" t="str">
        <f t="shared" si="43"/>
        <v/>
      </c>
      <c r="I2158" s="3" t="str">
        <f>IF(H2158="","",COUNTIF($H$2:H2158,H2158))</f>
        <v/>
      </c>
      <c r="J2158" s="4" t="str">
        <f>IF('Support - Unit List'!A2158="","",'Support - Unit List'!A2158&amp;'Support - Unit List'!B2158&amp;'Support - Unit List'!C2158&amp;" - "&amp;PROPER('Support - Unit List'!D2158))</f>
        <v>8420003 - Honey Creek Township</v>
      </c>
    </row>
    <row r="2159" spans="8:10" x14ac:dyDescent="0.35">
      <c r="H2159" s="3" t="str">
        <f t="shared" si="43"/>
        <v/>
      </c>
      <c r="I2159" s="3" t="str">
        <f>IF(H2159="","",COUNTIF($H$2:H2159,H2159))</f>
        <v/>
      </c>
      <c r="J2159" s="4" t="str">
        <f>IF('Support - Unit List'!A2159="","",'Support - Unit List'!A2159&amp;'Support - Unit List'!B2159&amp;'Support - Unit List'!C2159&amp;" - "&amp;PROPER('Support - Unit List'!D2159))</f>
        <v>8420004 - Linton Township</v>
      </c>
    </row>
    <row r="2160" spans="8:10" x14ac:dyDescent="0.35">
      <c r="H2160" s="3" t="str">
        <f t="shared" si="43"/>
        <v/>
      </c>
      <c r="I2160" s="3" t="str">
        <f>IF(H2160="","",COUNTIF($H$2:H2160,H2160))</f>
        <v/>
      </c>
      <c r="J2160" s="4" t="str">
        <f>IF('Support - Unit List'!A2160="","",'Support - Unit List'!A2160&amp;'Support - Unit List'!B2160&amp;'Support - Unit List'!C2160&amp;" - "&amp;PROPER('Support - Unit List'!D2160))</f>
        <v>8420005 - Lost Creek Township</v>
      </c>
    </row>
    <row r="2161" spans="8:10" x14ac:dyDescent="0.35">
      <c r="H2161" s="3" t="str">
        <f t="shared" si="43"/>
        <v/>
      </c>
      <c r="I2161" s="3" t="str">
        <f>IF(H2161="","",COUNTIF($H$2:H2161,H2161))</f>
        <v/>
      </c>
      <c r="J2161" s="4" t="str">
        <f>IF('Support - Unit List'!A2161="","",'Support - Unit List'!A2161&amp;'Support - Unit List'!B2161&amp;'Support - Unit List'!C2161&amp;" - "&amp;PROPER('Support - Unit List'!D2161))</f>
        <v>8420006 - Nevins Township</v>
      </c>
    </row>
    <row r="2162" spans="8:10" x14ac:dyDescent="0.35">
      <c r="H2162" s="3" t="str">
        <f t="shared" si="43"/>
        <v/>
      </c>
      <c r="I2162" s="3" t="str">
        <f>IF(H2162="","",COUNTIF($H$2:H2162,H2162))</f>
        <v/>
      </c>
      <c r="J2162" s="4" t="str">
        <f>IF('Support - Unit List'!A2162="","",'Support - Unit List'!A2162&amp;'Support - Unit List'!B2162&amp;'Support - Unit List'!C2162&amp;" - "&amp;PROPER('Support - Unit List'!D2162))</f>
        <v>8420007 - Otter Creek Township</v>
      </c>
    </row>
    <row r="2163" spans="8:10" x14ac:dyDescent="0.35">
      <c r="H2163" s="3" t="str">
        <f t="shared" si="43"/>
        <v/>
      </c>
      <c r="I2163" s="3" t="str">
        <f>IF(H2163="","",COUNTIF($H$2:H2163,H2163))</f>
        <v/>
      </c>
      <c r="J2163" s="4" t="str">
        <f>IF('Support - Unit List'!A2163="","",'Support - Unit List'!A2163&amp;'Support - Unit List'!B2163&amp;'Support - Unit List'!C2163&amp;" - "&amp;PROPER('Support - Unit List'!D2163))</f>
        <v>8420008 - Pierson Township</v>
      </c>
    </row>
    <row r="2164" spans="8:10" x14ac:dyDescent="0.35">
      <c r="H2164" s="3" t="str">
        <f t="shared" si="43"/>
        <v/>
      </c>
      <c r="I2164" s="3" t="str">
        <f>IF(H2164="","",COUNTIF($H$2:H2164,H2164))</f>
        <v/>
      </c>
      <c r="J2164" s="4" t="str">
        <f>IF('Support - Unit List'!A2164="","",'Support - Unit List'!A2164&amp;'Support - Unit List'!B2164&amp;'Support - Unit List'!C2164&amp;" - "&amp;PROPER('Support - Unit List'!D2164))</f>
        <v>8420009 - Prairie Creek Township</v>
      </c>
    </row>
    <row r="2165" spans="8:10" x14ac:dyDescent="0.35">
      <c r="H2165" s="3" t="str">
        <f t="shared" si="43"/>
        <v/>
      </c>
      <c r="I2165" s="3" t="str">
        <f>IF(H2165="","",COUNTIF($H$2:H2165,H2165))</f>
        <v/>
      </c>
      <c r="J2165" s="4" t="str">
        <f>IF('Support - Unit List'!A2165="","",'Support - Unit List'!A2165&amp;'Support - Unit List'!B2165&amp;'Support - Unit List'!C2165&amp;" - "&amp;PROPER('Support - Unit List'!D2165))</f>
        <v>8420010 - Prairieton Township</v>
      </c>
    </row>
    <row r="2166" spans="8:10" x14ac:dyDescent="0.35">
      <c r="H2166" s="3" t="str">
        <f t="shared" si="43"/>
        <v/>
      </c>
      <c r="I2166" s="3" t="str">
        <f>IF(H2166="","",COUNTIF($H$2:H2166,H2166))</f>
        <v/>
      </c>
      <c r="J2166" s="4" t="str">
        <f>IF('Support - Unit List'!A2166="","",'Support - Unit List'!A2166&amp;'Support - Unit List'!B2166&amp;'Support - Unit List'!C2166&amp;" - "&amp;PROPER('Support - Unit List'!D2166))</f>
        <v>8420011 - Riley Township</v>
      </c>
    </row>
    <row r="2167" spans="8:10" x14ac:dyDescent="0.35">
      <c r="H2167" s="3" t="str">
        <f t="shared" si="43"/>
        <v/>
      </c>
      <c r="I2167" s="3" t="str">
        <f>IF(H2167="","",COUNTIF($H$2:H2167,H2167))</f>
        <v/>
      </c>
      <c r="J2167" s="4" t="str">
        <f>IF('Support - Unit List'!A2167="","",'Support - Unit List'!A2167&amp;'Support - Unit List'!B2167&amp;'Support - Unit List'!C2167&amp;" - "&amp;PROPER('Support - Unit List'!D2167))</f>
        <v>8420012 - Sugar Creek Township</v>
      </c>
    </row>
    <row r="2168" spans="8:10" x14ac:dyDescent="0.35">
      <c r="H2168" s="3" t="str">
        <f t="shared" si="43"/>
        <v/>
      </c>
      <c r="I2168" s="3" t="str">
        <f>IF(H2168="","",COUNTIF($H$2:H2168,H2168))</f>
        <v/>
      </c>
      <c r="J2168" s="4" t="str">
        <f>IF('Support - Unit List'!A2168="","",'Support - Unit List'!A2168&amp;'Support - Unit List'!B2168&amp;'Support - Unit List'!C2168&amp;" - "&amp;PROPER('Support - Unit List'!D2168))</f>
        <v>8430106 - Terre Haute Civil City</v>
      </c>
    </row>
    <row r="2169" spans="8:10" x14ac:dyDescent="0.35">
      <c r="H2169" s="3" t="str">
        <f t="shared" si="43"/>
        <v/>
      </c>
      <c r="I2169" s="3" t="str">
        <f>IF(H2169="","",COUNTIF($H$2:H2169,H2169))</f>
        <v/>
      </c>
      <c r="J2169" s="4" t="str">
        <f>IF('Support - Unit List'!A2169="","",'Support - Unit List'!A2169&amp;'Support - Unit List'!B2169&amp;'Support - Unit List'!C2169&amp;" - "&amp;PROPER('Support - Unit List'!D2169))</f>
        <v>8430903 - Riley Civil Town</v>
      </c>
    </row>
    <row r="2170" spans="8:10" x14ac:dyDescent="0.35">
      <c r="H2170" s="3" t="str">
        <f t="shared" si="43"/>
        <v/>
      </c>
      <c r="I2170" s="3" t="str">
        <f>IF(H2170="","",COUNTIF($H$2:H2170,H2170))</f>
        <v/>
      </c>
      <c r="J2170" s="4" t="str">
        <f>IF('Support - Unit List'!A2170="","",'Support - Unit List'!A2170&amp;'Support - Unit List'!B2170&amp;'Support - Unit List'!C2170&amp;" - "&amp;PROPER('Support - Unit List'!D2170))</f>
        <v>8430904 - Seelyville Civil Town</v>
      </c>
    </row>
    <row r="2171" spans="8:10" x14ac:dyDescent="0.35">
      <c r="H2171" s="3" t="str">
        <f t="shared" si="43"/>
        <v/>
      </c>
      <c r="I2171" s="3" t="str">
        <f>IF(H2171="","",COUNTIF($H$2:H2171,H2171))</f>
        <v/>
      </c>
      <c r="J2171" s="4" t="str">
        <f>IF('Support - Unit List'!A2171="","",'Support - Unit List'!A2171&amp;'Support - Unit List'!B2171&amp;'Support - Unit List'!C2171&amp;" - "&amp;PROPER('Support - Unit List'!D2171))</f>
        <v>8430905 - West Terre Haute Civil Town</v>
      </c>
    </row>
    <row r="2172" spans="8:10" x14ac:dyDescent="0.35">
      <c r="H2172" s="3" t="str">
        <f t="shared" si="43"/>
        <v/>
      </c>
      <c r="I2172" s="3" t="str">
        <f>IF(H2172="","",COUNTIF($H$2:H2172,H2172))</f>
        <v/>
      </c>
      <c r="J2172" s="4" t="str">
        <f>IF('Support - Unit List'!A2172="","",'Support - Unit List'!A2172&amp;'Support - Unit List'!B2172&amp;'Support - Unit List'!C2172&amp;" - "&amp;PROPER('Support - Unit List'!D2172))</f>
        <v>8448030 - Vigo County School Corporation</v>
      </c>
    </row>
    <row r="2173" spans="8:10" x14ac:dyDescent="0.35">
      <c r="H2173" s="3" t="str">
        <f t="shared" si="43"/>
        <v/>
      </c>
      <c r="I2173" s="3" t="str">
        <f>IF(H2173="","",COUNTIF($H$2:H2173,H2173))</f>
        <v/>
      </c>
      <c r="J2173" s="4" t="str">
        <f>IF('Support - Unit List'!A2173="","",'Support - Unit List'!A2173&amp;'Support - Unit List'!B2173&amp;'Support - Unit List'!C2173&amp;" - "&amp;PROPER('Support - Unit List'!D2173))</f>
        <v>8450229 - Vigo County Public Library</v>
      </c>
    </row>
    <row r="2174" spans="8:10" x14ac:dyDescent="0.35">
      <c r="H2174" s="3" t="str">
        <f t="shared" si="43"/>
        <v/>
      </c>
      <c r="I2174" s="3" t="str">
        <f>IF(H2174="","",COUNTIF($H$2:H2174,H2174))</f>
        <v/>
      </c>
      <c r="J2174" s="4" t="str">
        <f>IF('Support - Unit List'!A2174="","",'Support - Unit List'!A2174&amp;'Support - Unit List'!B2174&amp;'Support - Unit List'!C2174&amp;" - "&amp;PROPER('Support - Unit List'!D2174))</f>
        <v>8460334 - Vigo County Solid Waste Management District</v>
      </c>
    </row>
    <row r="2175" spans="8:10" x14ac:dyDescent="0.35">
      <c r="H2175" s="3" t="str">
        <f t="shared" si="43"/>
        <v/>
      </c>
      <c r="I2175" s="3" t="str">
        <f>IF(H2175="","",COUNTIF($H$2:H2175,H2175))</f>
        <v/>
      </c>
      <c r="J2175" s="4" t="str">
        <f>IF('Support - Unit List'!A2175="","",'Support - Unit List'!A2175&amp;'Support - Unit List'!B2175&amp;'Support - Unit List'!C2175&amp;" - "&amp;PROPER('Support - Unit List'!D2175))</f>
        <v>8460871 - Terre Haute Sanitary</v>
      </c>
    </row>
    <row r="2176" spans="8:10" x14ac:dyDescent="0.35">
      <c r="H2176" s="3" t="str">
        <f t="shared" si="43"/>
        <v/>
      </c>
      <c r="I2176" s="3" t="str">
        <f>IF(H2176="","",COUNTIF($H$2:H2176,H2176))</f>
        <v/>
      </c>
      <c r="J2176" s="4" t="str">
        <f>IF('Support - Unit List'!A2176="","",'Support - Unit List'!A2176&amp;'Support - Unit List'!B2176&amp;'Support - Unit List'!C2176&amp;" - "&amp;PROPER('Support - Unit List'!D2176))</f>
        <v>8460872 - Terre Haute International Airport</v>
      </c>
    </row>
    <row r="2177" spans="8:10" x14ac:dyDescent="0.35">
      <c r="H2177" s="3" t="str">
        <f t="shared" si="43"/>
        <v/>
      </c>
      <c r="I2177" s="3" t="str">
        <f>IF(H2177="","",COUNTIF($H$2:H2177,H2177))</f>
        <v/>
      </c>
      <c r="J2177" s="4" t="str">
        <f>IF('Support - Unit List'!A2177="","",'Support - Unit List'!A2177&amp;'Support - Unit List'!B2177&amp;'Support - Unit List'!C2177&amp;" - "&amp;PROPER('Support - Unit List'!D2177))</f>
        <v>8460958 - Honey Creek Fire Protection</v>
      </c>
    </row>
    <row r="2178" spans="8:10" x14ac:dyDescent="0.35">
      <c r="H2178" s="3" t="str">
        <f t="shared" si="43"/>
        <v/>
      </c>
      <c r="I2178" s="3" t="str">
        <f>IF(H2178="","",COUNTIF($H$2:H2178,H2178))</f>
        <v/>
      </c>
      <c r="J2178" s="4" t="str">
        <f>IF('Support - Unit List'!A2178="","",'Support - Unit List'!A2178&amp;'Support - Unit List'!B2178&amp;'Support - Unit List'!C2178&amp;" - "&amp;PROPER('Support - Unit List'!D2178))</f>
        <v>8460970 - New Goshen Fire Protection District</v>
      </c>
    </row>
    <row r="2179" spans="8:10" x14ac:dyDescent="0.35">
      <c r="H2179" s="3" t="str">
        <f t="shared" ref="H2179:H2242" si="44">IF(LEFT(J2179,2)=$B$3,"X","")</f>
        <v/>
      </c>
      <c r="I2179" s="3" t="str">
        <f>IF(H2179="","",COUNTIF($H$2:H2179,H2179))</f>
        <v/>
      </c>
      <c r="J2179" s="4" t="str">
        <f>IF('Support - Unit List'!A2179="","",'Support - Unit List'!A2179&amp;'Support - Unit List'!B2179&amp;'Support - Unit List'!C2179&amp;" - "&amp;PROPER('Support - Unit List'!D2179))</f>
        <v>8460981 - Lost Creek Fire Protection District</v>
      </c>
    </row>
    <row r="2180" spans="8:10" x14ac:dyDescent="0.35">
      <c r="H2180" s="3" t="str">
        <f t="shared" si="44"/>
        <v/>
      </c>
      <c r="I2180" s="3" t="str">
        <f>IF(H2180="","",COUNTIF($H$2:H2180,H2180))</f>
        <v/>
      </c>
      <c r="J2180" s="4" t="str">
        <f>IF('Support - Unit List'!A2180="","",'Support - Unit List'!A2180&amp;'Support - Unit List'!B2180&amp;'Support - Unit List'!C2180&amp;" - "&amp;PROPER('Support - Unit List'!D2180))</f>
        <v>8461005 - Prairieton Fire Protection District</v>
      </c>
    </row>
    <row r="2181" spans="8:10" x14ac:dyDescent="0.35">
      <c r="H2181" s="3" t="str">
        <f t="shared" si="44"/>
        <v/>
      </c>
      <c r="I2181" s="3" t="str">
        <f>IF(H2181="","",COUNTIF($H$2:H2181,H2181))</f>
        <v/>
      </c>
      <c r="J2181" s="4" t="str">
        <f>IF('Support - Unit List'!A2181="","",'Support - Unit List'!A2181&amp;'Support - Unit List'!B2181&amp;'Support - Unit List'!C2181&amp;" - "&amp;PROPER('Support - Unit List'!D2181))</f>
        <v>8461023 - Riley Fire Protection District</v>
      </c>
    </row>
    <row r="2182" spans="8:10" x14ac:dyDescent="0.35">
      <c r="H2182" s="3" t="str">
        <f t="shared" si="44"/>
        <v/>
      </c>
      <c r="I2182" s="3" t="str">
        <f>IF(H2182="","",COUNTIF($H$2:H2182,H2182))</f>
        <v/>
      </c>
      <c r="J2182" s="4" t="str">
        <f>IF('Support - Unit List'!A2182="","",'Support - Unit List'!A2182&amp;'Support - Unit List'!B2182&amp;'Support - Unit List'!C2182&amp;" - "&amp;PROPER('Support - Unit List'!D2182))</f>
        <v>8461086 - Sugar Creek Township Fire District</v>
      </c>
    </row>
    <row r="2183" spans="8:10" x14ac:dyDescent="0.35">
      <c r="H2183" s="3" t="str">
        <f t="shared" si="44"/>
        <v/>
      </c>
      <c r="I2183" s="3" t="str">
        <f>IF(H2183="","",COUNTIF($H$2:H2183,H2183))</f>
        <v/>
      </c>
      <c r="J2183" s="4" t="str">
        <f>IF('Support - Unit List'!A2183="","",'Support - Unit List'!A2183&amp;'Support - Unit List'!B2183&amp;'Support - Unit List'!C2183&amp;" - "&amp;PROPER('Support - Unit List'!D2183))</f>
        <v>8510000 - Wabash County</v>
      </c>
    </row>
    <row r="2184" spans="8:10" x14ac:dyDescent="0.35">
      <c r="H2184" s="3" t="str">
        <f t="shared" si="44"/>
        <v/>
      </c>
      <c r="I2184" s="3" t="str">
        <f>IF(H2184="","",COUNTIF($H$2:H2184,H2184))</f>
        <v/>
      </c>
      <c r="J2184" s="4" t="str">
        <f>IF('Support - Unit List'!A2184="","",'Support - Unit List'!A2184&amp;'Support - Unit List'!B2184&amp;'Support - Unit List'!C2184&amp;" - "&amp;PROPER('Support - Unit List'!D2184))</f>
        <v>8520001 - Chester Township</v>
      </c>
    </row>
    <row r="2185" spans="8:10" x14ac:dyDescent="0.35">
      <c r="H2185" s="3" t="str">
        <f t="shared" si="44"/>
        <v/>
      </c>
      <c r="I2185" s="3" t="str">
        <f>IF(H2185="","",COUNTIF($H$2:H2185,H2185))</f>
        <v/>
      </c>
      <c r="J2185" s="4" t="str">
        <f>IF('Support - Unit List'!A2185="","",'Support - Unit List'!A2185&amp;'Support - Unit List'!B2185&amp;'Support - Unit List'!C2185&amp;" - "&amp;PROPER('Support - Unit List'!D2185))</f>
        <v>8520002 - Lagro Township</v>
      </c>
    </row>
    <row r="2186" spans="8:10" x14ac:dyDescent="0.35">
      <c r="H2186" s="3" t="str">
        <f t="shared" si="44"/>
        <v/>
      </c>
      <c r="I2186" s="3" t="str">
        <f>IF(H2186="","",COUNTIF($H$2:H2186,H2186))</f>
        <v/>
      </c>
      <c r="J2186" s="4" t="str">
        <f>IF('Support - Unit List'!A2186="","",'Support - Unit List'!A2186&amp;'Support - Unit List'!B2186&amp;'Support - Unit List'!C2186&amp;" - "&amp;PROPER('Support - Unit List'!D2186))</f>
        <v>8520003 - Liberty Township</v>
      </c>
    </row>
    <row r="2187" spans="8:10" x14ac:dyDescent="0.35">
      <c r="H2187" s="3" t="str">
        <f t="shared" si="44"/>
        <v/>
      </c>
      <c r="I2187" s="3" t="str">
        <f>IF(H2187="","",COUNTIF($H$2:H2187,H2187))</f>
        <v/>
      </c>
      <c r="J2187" s="4" t="str">
        <f>IF('Support - Unit List'!A2187="","",'Support - Unit List'!A2187&amp;'Support - Unit List'!B2187&amp;'Support - Unit List'!C2187&amp;" - "&amp;PROPER('Support - Unit List'!D2187))</f>
        <v>8520004 - Noble Township</v>
      </c>
    </row>
    <row r="2188" spans="8:10" x14ac:dyDescent="0.35">
      <c r="H2188" s="3" t="str">
        <f t="shared" si="44"/>
        <v/>
      </c>
      <c r="I2188" s="3" t="str">
        <f>IF(H2188="","",COUNTIF($H$2:H2188,H2188))</f>
        <v/>
      </c>
      <c r="J2188" s="4" t="str">
        <f>IF('Support - Unit List'!A2188="","",'Support - Unit List'!A2188&amp;'Support - Unit List'!B2188&amp;'Support - Unit List'!C2188&amp;" - "&amp;PROPER('Support - Unit List'!D2188))</f>
        <v>8520005 - Paw Paw Township</v>
      </c>
    </row>
    <row r="2189" spans="8:10" x14ac:dyDescent="0.35">
      <c r="H2189" s="3" t="str">
        <f t="shared" si="44"/>
        <v/>
      </c>
      <c r="I2189" s="3" t="str">
        <f>IF(H2189="","",COUNTIF($H$2:H2189,H2189))</f>
        <v/>
      </c>
      <c r="J2189" s="4" t="str">
        <f>IF('Support - Unit List'!A2189="","",'Support - Unit List'!A2189&amp;'Support - Unit List'!B2189&amp;'Support - Unit List'!C2189&amp;" - "&amp;PROPER('Support - Unit List'!D2189))</f>
        <v>8520006 - Pleasant Township</v>
      </c>
    </row>
    <row r="2190" spans="8:10" x14ac:dyDescent="0.35">
      <c r="H2190" s="3" t="str">
        <f t="shared" si="44"/>
        <v/>
      </c>
      <c r="I2190" s="3" t="str">
        <f>IF(H2190="","",COUNTIF($H$2:H2190,H2190))</f>
        <v/>
      </c>
      <c r="J2190" s="4" t="str">
        <f>IF('Support - Unit List'!A2190="","",'Support - Unit List'!A2190&amp;'Support - Unit List'!B2190&amp;'Support - Unit List'!C2190&amp;" - "&amp;PROPER('Support - Unit List'!D2190))</f>
        <v>8520007 - Waltz Township</v>
      </c>
    </row>
    <row r="2191" spans="8:10" x14ac:dyDescent="0.35">
      <c r="H2191" s="3" t="str">
        <f t="shared" si="44"/>
        <v/>
      </c>
      <c r="I2191" s="3" t="str">
        <f>IF(H2191="","",COUNTIF($H$2:H2191,H2191))</f>
        <v/>
      </c>
      <c r="J2191" s="4" t="str">
        <f>IF('Support - Unit List'!A2191="","",'Support - Unit List'!A2191&amp;'Support - Unit List'!B2191&amp;'Support - Unit List'!C2191&amp;" - "&amp;PROPER('Support - Unit List'!D2191))</f>
        <v>8530313 - Wabash Civil City</v>
      </c>
    </row>
    <row r="2192" spans="8:10" x14ac:dyDescent="0.35">
      <c r="H2192" s="3" t="str">
        <f t="shared" si="44"/>
        <v/>
      </c>
      <c r="I2192" s="3" t="str">
        <f>IF(H2192="","",COUNTIF($H$2:H2192,H2192))</f>
        <v/>
      </c>
      <c r="J2192" s="4" t="str">
        <f>IF('Support - Unit List'!A2192="","",'Support - Unit List'!A2192&amp;'Support - Unit List'!B2192&amp;'Support - Unit List'!C2192&amp;" - "&amp;PROPER('Support - Unit List'!D2192))</f>
        <v>8530511 - North Manchester Civil Town</v>
      </c>
    </row>
    <row r="2193" spans="8:10" x14ac:dyDescent="0.35">
      <c r="H2193" s="3" t="str">
        <f t="shared" si="44"/>
        <v/>
      </c>
      <c r="I2193" s="3" t="str">
        <f>IF(H2193="","",COUNTIF($H$2:H2193,H2193))</f>
        <v/>
      </c>
      <c r="J2193" s="4" t="str">
        <f>IF('Support - Unit List'!A2193="","",'Support - Unit List'!A2193&amp;'Support - Unit List'!B2193&amp;'Support - Unit List'!C2193&amp;" - "&amp;PROPER('Support - Unit List'!D2193))</f>
        <v>8530906 - Lafontaine Civil Town</v>
      </c>
    </row>
    <row r="2194" spans="8:10" x14ac:dyDescent="0.35">
      <c r="H2194" s="3" t="str">
        <f t="shared" si="44"/>
        <v/>
      </c>
      <c r="I2194" s="3" t="str">
        <f>IF(H2194="","",COUNTIF($H$2:H2194,H2194))</f>
        <v/>
      </c>
      <c r="J2194" s="4" t="str">
        <f>IF('Support - Unit List'!A2194="","",'Support - Unit List'!A2194&amp;'Support - Unit List'!B2194&amp;'Support - Unit List'!C2194&amp;" - "&amp;PROPER('Support - Unit List'!D2194))</f>
        <v>8530907 - Lagro Civil Town</v>
      </c>
    </row>
    <row r="2195" spans="8:10" x14ac:dyDescent="0.35">
      <c r="H2195" s="3" t="str">
        <f t="shared" si="44"/>
        <v/>
      </c>
      <c r="I2195" s="3" t="str">
        <f>IF(H2195="","",COUNTIF($H$2:H2195,H2195))</f>
        <v/>
      </c>
      <c r="J2195" s="4" t="str">
        <f>IF('Support - Unit List'!A2195="","",'Support - Unit List'!A2195&amp;'Support - Unit List'!B2195&amp;'Support - Unit List'!C2195&amp;" - "&amp;PROPER('Support - Unit List'!D2195))</f>
        <v>8530908 - Roann Civil Town</v>
      </c>
    </row>
    <row r="2196" spans="8:10" x14ac:dyDescent="0.35">
      <c r="H2196" s="3" t="str">
        <f t="shared" si="44"/>
        <v/>
      </c>
      <c r="I2196" s="3" t="str">
        <f>IF(H2196="","",COUNTIF($H$2:H2196,H2196))</f>
        <v/>
      </c>
      <c r="J2196" s="4" t="str">
        <f>IF('Support - Unit List'!A2196="","",'Support - Unit List'!A2196&amp;'Support - Unit List'!B2196&amp;'Support - Unit List'!C2196&amp;" - "&amp;PROPER('Support - Unit List'!D2196))</f>
        <v>8548045 - Manchester Community School Corporation</v>
      </c>
    </row>
    <row r="2197" spans="8:10" x14ac:dyDescent="0.35">
      <c r="H2197" s="3" t="str">
        <f t="shared" si="44"/>
        <v/>
      </c>
      <c r="I2197" s="3" t="str">
        <f>IF(H2197="","",COUNTIF($H$2:H2197,H2197))</f>
        <v/>
      </c>
      <c r="J2197" s="4" t="str">
        <f>IF('Support - Unit List'!A2197="","",'Support - Unit List'!A2197&amp;'Support - Unit List'!B2197&amp;'Support - Unit List'!C2197&amp;" - "&amp;PROPER('Support - Unit List'!D2197))</f>
        <v>8548050 - M.S.D. Wabash County School Corporation</v>
      </c>
    </row>
    <row r="2198" spans="8:10" x14ac:dyDescent="0.35">
      <c r="H2198" s="3" t="str">
        <f t="shared" si="44"/>
        <v/>
      </c>
      <c r="I2198" s="3" t="str">
        <f>IF(H2198="","",COUNTIF($H$2:H2198,H2198))</f>
        <v/>
      </c>
      <c r="J2198" s="4" t="str">
        <f>IF('Support - Unit List'!A2198="","",'Support - Unit List'!A2198&amp;'Support - Unit List'!B2198&amp;'Support - Unit List'!C2198&amp;" - "&amp;PROPER('Support - Unit List'!D2198))</f>
        <v>8548060 - Wabash City School Corporation</v>
      </c>
    </row>
    <row r="2199" spans="8:10" x14ac:dyDescent="0.35">
      <c r="H2199" s="3" t="str">
        <f t="shared" si="44"/>
        <v/>
      </c>
      <c r="I2199" s="3" t="str">
        <f>IF(H2199="","",COUNTIF($H$2:H2199,H2199))</f>
        <v/>
      </c>
      <c r="J2199" s="4" t="str">
        <f>IF('Support - Unit List'!A2199="","",'Support - Unit List'!A2199&amp;'Support - Unit List'!B2199&amp;'Support - Unit List'!C2199&amp;" - "&amp;PROPER('Support - Unit List'!D2199))</f>
        <v>8550230 - North Manchester Public Library</v>
      </c>
    </row>
    <row r="2200" spans="8:10" x14ac:dyDescent="0.35">
      <c r="H2200" s="3" t="str">
        <f t="shared" si="44"/>
        <v/>
      </c>
      <c r="I2200" s="3" t="str">
        <f>IF(H2200="","",COUNTIF($H$2:H2200,H2200))</f>
        <v/>
      </c>
      <c r="J2200" s="4" t="str">
        <f>IF('Support - Unit List'!A2200="","",'Support - Unit List'!A2200&amp;'Support - Unit List'!B2200&amp;'Support - Unit List'!C2200&amp;" - "&amp;PROPER('Support - Unit List'!D2200))</f>
        <v>8550231 - Roann Public Library</v>
      </c>
    </row>
    <row r="2201" spans="8:10" x14ac:dyDescent="0.35">
      <c r="H2201" s="3" t="str">
        <f t="shared" si="44"/>
        <v/>
      </c>
      <c r="I2201" s="3" t="str">
        <f>IF(H2201="","",COUNTIF($H$2:H2201,H2201))</f>
        <v/>
      </c>
      <c r="J2201" s="4" t="str">
        <f>IF('Support - Unit List'!A2201="","",'Support - Unit List'!A2201&amp;'Support - Unit List'!B2201&amp;'Support - Unit List'!C2201&amp;" - "&amp;PROPER('Support - Unit List'!D2201))</f>
        <v>8550232 - Wabash Public Library</v>
      </c>
    </row>
    <row r="2202" spans="8:10" x14ac:dyDescent="0.35">
      <c r="H2202" s="3" t="str">
        <f t="shared" si="44"/>
        <v/>
      </c>
      <c r="I2202" s="3" t="str">
        <f>IF(H2202="","",COUNTIF($H$2:H2202,H2202))</f>
        <v/>
      </c>
      <c r="J2202" s="4" t="str">
        <f>IF('Support - Unit List'!A2202="","",'Support - Unit List'!A2202&amp;'Support - Unit List'!B2202&amp;'Support - Unit List'!C2202&amp;" - "&amp;PROPER('Support - Unit List'!D2202))</f>
        <v>8561075 - Wabash County Solid Waste Management District</v>
      </c>
    </row>
    <row r="2203" spans="8:10" x14ac:dyDescent="0.35">
      <c r="H2203" s="3" t="str">
        <f t="shared" si="44"/>
        <v/>
      </c>
      <c r="I2203" s="3" t="str">
        <f>IF(H2203="","",COUNTIF($H$2:H2203,H2203))</f>
        <v/>
      </c>
      <c r="J2203" s="4" t="str">
        <f>IF('Support - Unit List'!A2203="","",'Support - Unit List'!A2203&amp;'Support - Unit List'!B2203&amp;'Support - Unit List'!C2203&amp;" - "&amp;PROPER('Support - Unit List'!D2203))</f>
        <v>8610000 - Warren County</v>
      </c>
    </row>
    <row r="2204" spans="8:10" x14ac:dyDescent="0.35">
      <c r="H2204" s="3" t="str">
        <f t="shared" si="44"/>
        <v/>
      </c>
      <c r="I2204" s="3" t="str">
        <f>IF(H2204="","",COUNTIF($H$2:H2204,H2204))</f>
        <v/>
      </c>
      <c r="J2204" s="4" t="str">
        <f>IF('Support - Unit List'!A2204="","",'Support - Unit List'!A2204&amp;'Support - Unit List'!B2204&amp;'Support - Unit List'!C2204&amp;" - "&amp;PROPER('Support - Unit List'!D2204))</f>
        <v>8620001 - Adams Township</v>
      </c>
    </row>
    <row r="2205" spans="8:10" x14ac:dyDescent="0.35">
      <c r="H2205" s="3" t="str">
        <f t="shared" si="44"/>
        <v/>
      </c>
      <c r="I2205" s="3" t="str">
        <f>IF(H2205="","",COUNTIF($H$2:H2205,H2205))</f>
        <v/>
      </c>
      <c r="J2205" s="4" t="str">
        <f>IF('Support - Unit List'!A2205="","",'Support - Unit List'!A2205&amp;'Support - Unit List'!B2205&amp;'Support - Unit List'!C2205&amp;" - "&amp;PROPER('Support - Unit List'!D2205))</f>
        <v>8620002 - Jordan Township</v>
      </c>
    </row>
    <row r="2206" spans="8:10" x14ac:dyDescent="0.35">
      <c r="H2206" s="3" t="str">
        <f t="shared" si="44"/>
        <v/>
      </c>
      <c r="I2206" s="3" t="str">
        <f>IF(H2206="","",COUNTIF($H$2:H2206,H2206))</f>
        <v/>
      </c>
      <c r="J2206" s="4" t="str">
        <f>IF('Support - Unit List'!A2206="","",'Support - Unit List'!A2206&amp;'Support - Unit List'!B2206&amp;'Support - Unit List'!C2206&amp;" - "&amp;PROPER('Support - Unit List'!D2206))</f>
        <v>8620003 - Kent Township</v>
      </c>
    </row>
    <row r="2207" spans="8:10" x14ac:dyDescent="0.35">
      <c r="H2207" s="3" t="str">
        <f t="shared" si="44"/>
        <v/>
      </c>
      <c r="I2207" s="3" t="str">
        <f>IF(H2207="","",COUNTIF($H$2:H2207,H2207))</f>
        <v/>
      </c>
      <c r="J2207" s="4" t="str">
        <f>IF('Support - Unit List'!A2207="","",'Support - Unit List'!A2207&amp;'Support - Unit List'!B2207&amp;'Support - Unit List'!C2207&amp;" - "&amp;PROPER('Support - Unit List'!D2207))</f>
        <v>8620004 - Liberty Township</v>
      </c>
    </row>
    <row r="2208" spans="8:10" x14ac:dyDescent="0.35">
      <c r="H2208" s="3" t="str">
        <f t="shared" si="44"/>
        <v/>
      </c>
      <c r="I2208" s="3" t="str">
        <f>IF(H2208="","",COUNTIF($H$2:H2208,H2208))</f>
        <v/>
      </c>
      <c r="J2208" s="4" t="str">
        <f>IF('Support - Unit List'!A2208="","",'Support - Unit List'!A2208&amp;'Support - Unit List'!B2208&amp;'Support - Unit List'!C2208&amp;" - "&amp;PROPER('Support - Unit List'!D2208))</f>
        <v>8620005 - Medina Township</v>
      </c>
    </row>
    <row r="2209" spans="8:10" x14ac:dyDescent="0.35">
      <c r="H2209" s="3" t="str">
        <f t="shared" si="44"/>
        <v/>
      </c>
      <c r="I2209" s="3" t="str">
        <f>IF(H2209="","",COUNTIF($H$2:H2209,H2209))</f>
        <v/>
      </c>
      <c r="J2209" s="4" t="str">
        <f>IF('Support - Unit List'!A2209="","",'Support - Unit List'!A2209&amp;'Support - Unit List'!B2209&amp;'Support - Unit List'!C2209&amp;" - "&amp;PROPER('Support - Unit List'!D2209))</f>
        <v>8620006 - Mound Township</v>
      </c>
    </row>
    <row r="2210" spans="8:10" x14ac:dyDescent="0.35">
      <c r="H2210" s="3" t="str">
        <f t="shared" si="44"/>
        <v/>
      </c>
      <c r="I2210" s="3" t="str">
        <f>IF(H2210="","",COUNTIF($H$2:H2210,H2210))</f>
        <v/>
      </c>
      <c r="J2210" s="4" t="str">
        <f>IF('Support - Unit List'!A2210="","",'Support - Unit List'!A2210&amp;'Support - Unit List'!B2210&amp;'Support - Unit List'!C2210&amp;" - "&amp;PROPER('Support - Unit List'!D2210))</f>
        <v>8620007 - Pike Township</v>
      </c>
    </row>
    <row r="2211" spans="8:10" x14ac:dyDescent="0.35">
      <c r="H2211" s="3" t="str">
        <f t="shared" si="44"/>
        <v/>
      </c>
      <c r="I2211" s="3" t="str">
        <f>IF(H2211="","",COUNTIF($H$2:H2211,H2211))</f>
        <v/>
      </c>
      <c r="J2211" s="4" t="str">
        <f>IF('Support - Unit List'!A2211="","",'Support - Unit List'!A2211&amp;'Support - Unit List'!B2211&amp;'Support - Unit List'!C2211&amp;" - "&amp;PROPER('Support - Unit List'!D2211))</f>
        <v>8620008 - Pine Township</v>
      </c>
    </row>
    <row r="2212" spans="8:10" x14ac:dyDescent="0.35">
      <c r="H2212" s="3" t="str">
        <f t="shared" si="44"/>
        <v/>
      </c>
      <c r="I2212" s="3" t="str">
        <f>IF(H2212="","",COUNTIF($H$2:H2212,H2212))</f>
        <v/>
      </c>
      <c r="J2212" s="4" t="str">
        <f>IF('Support - Unit List'!A2212="","",'Support - Unit List'!A2212&amp;'Support - Unit List'!B2212&amp;'Support - Unit List'!C2212&amp;" - "&amp;PROPER('Support - Unit List'!D2212))</f>
        <v>8620009 - Prairie Township</v>
      </c>
    </row>
    <row r="2213" spans="8:10" x14ac:dyDescent="0.35">
      <c r="H2213" s="3" t="str">
        <f t="shared" si="44"/>
        <v/>
      </c>
      <c r="I2213" s="3" t="str">
        <f>IF(H2213="","",COUNTIF($H$2:H2213,H2213))</f>
        <v/>
      </c>
      <c r="J2213" s="4" t="str">
        <f>IF('Support - Unit List'!A2213="","",'Support - Unit List'!A2213&amp;'Support - Unit List'!B2213&amp;'Support - Unit List'!C2213&amp;" - "&amp;PROPER('Support - Unit List'!D2213))</f>
        <v>8620010 - Steuben Township</v>
      </c>
    </row>
    <row r="2214" spans="8:10" x14ac:dyDescent="0.35">
      <c r="H2214" s="3" t="str">
        <f t="shared" si="44"/>
        <v/>
      </c>
      <c r="I2214" s="3" t="str">
        <f>IF(H2214="","",COUNTIF($H$2:H2214,H2214))</f>
        <v/>
      </c>
      <c r="J2214" s="4" t="str">
        <f>IF('Support - Unit List'!A2214="","",'Support - Unit List'!A2214&amp;'Support - Unit List'!B2214&amp;'Support - Unit List'!C2214&amp;" - "&amp;PROPER('Support - Unit List'!D2214))</f>
        <v>8620011 - Warren Township</v>
      </c>
    </row>
    <row r="2215" spans="8:10" x14ac:dyDescent="0.35">
      <c r="H2215" s="3" t="str">
        <f t="shared" si="44"/>
        <v/>
      </c>
      <c r="I2215" s="3" t="str">
        <f>IF(H2215="","",COUNTIF($H$2:H2215,H2215))</f>
        <v/>
      </c>
      <c r="J2215" s="4" t="str">
        <f>IF('Support - Unit List'!A2215="","",'Support - Unit List'!A2215&amp;'Support - Unit List'!B2215&amp;'Support - Unit List'!C2215&amp;" - "&amp;PROPER('Support - Unit List'!D2215))</f>
        <v>8620012 - Washington Township</v>
      </c>
    </row>
    <row r="2216" spans="8:10" x14ac:dyDescent="0.35">
      <c r="H2216" s="3" t="str">
        <f t="shared" si="44"/>
        <v/>
      </c>
      <c r="I2216" s="3" t="str">
        <f>IF(H2216="","",COUNTIF($H$2:H2216,H2216))</f>
        <v/>
      </c>
      <c r="J2216" s="4" t="str">
        <f>IF('Support - Unit List'!A2216="","",'Support - Unit List'!A2216&amp;'Support - Unit List'!B2216&amp;'Support - Unit List'!C2216&amp;" - "&amp;PROPER('Support - Unit List'!D2216))</f>
        <v>8630909 - Pine Village Civil Town</v>
      </c>
    </row>
    <row r="2217" spans="8:10" x14ac:dyDescent="0.35">
      <c r="H2217" s="3" t="str">
        <f t="shared" si="44"/>
        <v/>
      </c>
      <c r="I2217" s="3" t="str">
        <f>IF(H2217="","",COUNTIF($H$2:H2217,H2217))</f>
        <v/>
      </c>
      <c r="J2217" s="4" t="str">
        <f>IF('Support - Unit List'!A2217="","",'Support - Unit List'!A2217&amp;'Support - Unit List'!B2217&amp;'Support - Unit List'!C2217&amp;" - "&amp;PROPER('Support - Unit List'!D2217))</f>
        <v>8630910 - State Line City Civil Town</v>
      </c>
    </row>
    <row r="2218" spans="8:10" x14ac:dyDescent="0.35">
      <c r="H2218" s="3" t="str">
        <f t="shared" si="44"/>
        <v/>
      </c>
      <c r="I2218" s="3" t="str">
        <f>IF(H2218="","",COUNTIF($H$2:H2218,H2218))</f>
        <v/>
      </c>
      <c r="J2218" s="4" t="str">
        <f>IF('Support - Unit List'!A2218="","",'Support - Unit List'!A2218&amp;'Support - Unit List'!B2218&amp;'Support - Unit List'!C2218&amp;" - "&amp;PROPER('Support - Unit List'!D2218))</f>
        <v>8630911 - West Lebanon Civil Town</v>
      </c>
    </row>
    <row r="2219" spans="8:10" x14ac:dyDescent="0.35">
      <c r="H2219" s="3" t="str">
        <f t="shared" si="44"/>
        <v/>
      </c>
      <c r="I2219" s="3" t="str">
        <f>IF(H2219="","",COUNTIF($H$2:H2219,H2219))</f>
        <v/>
      </c>
      <c r="J2219" s="4" t="str">
        <f>IF('Support - Unit List'!A2219="","",'Support - Unit List'!A2219&amp;'Support - Unit List'!B2219&amp;'Support - Unit List'!C2219&amp;" - "&amp;PROPER('Support - Unit List'!D2219))</f>
        <v>8630912 - Williamsport Civil Town</v>
      </c>
    </row>
    <row r="2220" spans="8:10" x14ac:dyDescent="0.35">
      <c r="H2220" s="3" t="str">
        <f t="shared" si="44"/>
        <v/>
      </c>
      <c r="I2220" s="3" t="str">
        <f>IF(H2220="","",COUNTIF($H$2:H2220,H2220))</f>
        <v/>
      </c>
      <c r="J2220" s="4" t="str">
        <f>IF('Support - Unit List'!A2220="","",'Support - Unit List'!A2220&amp;'Support - Unit List'!B2220&amp;'Support - Unit List'!C2220&amp;" - "&amp;PROPER('Support - Unit List'!D2220))</f>
        <v>8648115 - M.S.D. Of Warren County School Corporation</v>
      </c>
    </row>
    <row r="2221" spans="8:10" x14ac:dyDescent="0.35">
      <c r="H2221" s="3" t="str">
        <f t="shared" si="44"/>
        <v/>
      </c>
      <c r="I2221" s="3" t="str">
        <f>IF(H2221="","",COUNTIF($H$2:H2221,H2221))</f>
        <v/>
      </c>
      <c r="J2221" s="4" t="str">
        <f>IF('Support - Unit List'!A2221="","",'Support - Unit List'!A2221&amp;'Support - Unit List'!B2221&amp;'Support - Unit List'!C2221&amp;" - "&amp;PROPER('Support - Unit List'!D2221))</f>
        <v>8650233 - West Lebanon Public Library</v>
      </c>
    </row>
    <row r="2222" spans="8:10" x14ac:dyDescent="0.35">
      <c r="H2222" s="3" t="str">
        <f t="shared" si="44"/>
        <v/>
      </c>
      <c r="I2222" s="3" t="str">
        <f>IF(H2222="","",COUNTIF($H$2:H2222,H2222))</f>
        <v/>
      </c>
      <c r="J2222" s="4" t="str">
        <f>IF('Support - Unit List'!A2222="","",'Support - Unit List'!A2222&amp;'Support - Unit List'!B2222&amp;'Support - Unit List'!C2222&amp;" - "&amp;PROPER('Support - Unit List'!D2222))</f>
        <v>8650234 - Williamsport Public Library</v>
      </c>
    </row>
    <row r="2223" spans="8:10" x14ac:dyDescent="0.35">
      <c r="H2223" s="3" t="str">
        <f t="shared" si="44"/>
        <v/>
      </c>
      <c r="I2223" s="3" t="str">
        <f>IF(H2223="","",COUNTIF($H$2:H2223,H2223))</f>
        <v/>
      </c>
      <c r="J2223" s="4" t="str">
        <f>IF('Support - Unit List'!A2223="","",'Support - Unit List'!A2223&amp;'Support - Unit List'!B2223&amp;'Support - Unit List'!C2223&amp;" - "&amp;PROPER('Support - Unit List'!D2223))</f>
        <v>8661033 - Warren County Solid Waste</v>
      </c>
    </row>
    <row r="2224" spans="8:10" x14ac:dyDescent="0.35">
      <c r="H2224" s="3" t="str">
        <f t="shared" si="44"/>
        <v/>
      </c>
      <c r="I2224" s="3" t="str">
        <f>IF(H2224="","",COUNTIF($H$2:H2224,H2224))</f>
        <v/>
      </c>
      <c r="J2224" s="4" t="str">
        <f>IF('Support - Unit List'!A2224="","",'Support - Unit List'!A2224&amp;'Support - Unit List'!B2224&amp;'Support - Unit List'!C2224&amp;" - "&amp;PROPER('Support - Unit List'!D2224))</f>
        <v>8710000 - Warrick County</v>
      </c>
    </row>
    <row r="2225" spans="8:10" x14ac:dyDescent="0.35">
      <c r="H2225" s="3" t="str">
        <f t="shared" si="44"/>
        <v/>
      </c>
      <c r="I2225" s="3" t="str">
        <f>IF(H2225="","",COUNTIF($H$2:H2225,H2225))</f>
        <v/>
      </c>
      <c r="J2225" s="4" t="str">
        <f>IF('Support - Unit List'!A2225="","",'Support - Unit List'!A2225&amp;'Support - Unit List'!B2225&amp;'Support - Unit List'!C2225&amp;" - "&amp;PROPER('Support - Unit List'!D2225))</f>
        <v>8720001 - Anderson Township</v>
      </c>
    </row>
    <row r="2226" spans="8:10" x14ac:dyDescent="0.35">
      <c r="H2226" s="3" t="str">
        <f t="shared" si="44"/>
        <v/>
      </c>
      <c r="I2226" s="3" t="str">
        <f>IF(H2226="","",COUNTIF($H$2:H2226,H2226))</f>
        <v/>
      </c>
      <c r="J2226" s="4" t="str">
        <f>IF('Support - Unit List'!A2226="","",'Support - Unit List'!A2226&amp;'Support - Unit List'!B2226&amp;'Support - Unit List'!C2226&amp;" - "&amp;PROPER('Support - Unit List'!D2226))</f>
        <v>8720002 - Boon Township</v>
      </c>
    </row>
    <row r="2227" spans="8:10" x14ac:dyDescent="0.35">
      <c r="H2227" s="3" t="str">
        <f t="shared" si="44"/>
        <v/>
      </c>
      <c r="I2227" s="3" t="str">
        <f>IF(H2227="","",COUNTIF($H$2:H2227,H2227))</f>
        <v/>
      </c>
      <c r="J2227" s="4" t="str">
        <f>IF('Support - Unit List'!A2227="","",'Support - Unit List'!A2227&amp;'Support - Unit List'!B2227&amp;'Support - Unit List'!C2227&amp;" - "&amp;PROPER('Support - Unit List'!D2227))</f>
        <v>8720003 - Campbell Township</v>
      </c>
    </row>
    <row r="2228" spans="8:10" x14ac:dyDescent="0.35">
      <c r="H2228" s="3" t="str">
        <f t="shared" si="44"/>
        <v/>
      </c>
      <c r="I2228" s="3" t="str">
        <f>IF(H2228="","",COUNTIF($H$2:H2228,H2228))</f>
        <v/>
      </c>
      <c r="J2228" s="4" t="str">
        <f>IF('Support - Unit List'!A2228="","",'Support - Unit List'!A2228&amp;'Support - Unit List'!B2228&amp;'Support - Unit List'!C2228&amp;" - "&amp;PROPER('Support - Unit List'!D2228))</f>
        <v>8720004 - Greer Township</v>
      </c>
    </row>
    <row r="2229" spans="8:10" x14ac:dyDescent="0.35">
      <c r="H2229" s="3" t="str">
        <f t="shared" si="44"/>
        <v/>
      </c>
      <c r="I2229" s="3" t="str">
        <f>IF(H2229="","",COUNTIF($H$2:H2229,H2229))</f>
        <v/>
      </c>
      <c r="J2229" s="4" t="str">
        <f>IF('Support - Unit List'!A2229="","",'Support - Unit List'!A2229&amp;'Support - Unit List'!B2229&amp;'Support - Unit List'!C2229&amp;" - "&amp;PROPER('Support - Unit List'!D2229))</f>
        <v>8720005 - Hart Township</v>
      </c>
    </row>
    <row r="2230" spans="8:10" x14ac:dyDescent="0.35">
      <c r="H2230" s="3" t="str">
        <f t="shared" si="44"/>
        <v/>
      </c>
      <c r="I2230" s="3" t="str">
        <f>IF(H2230="","",COUNTIF($H$2:H2230,H2230))</f>
        <v/>
      </c>
      <c r="J2230" s="4" t="str">
        <f>IF('Support - Unit List'!A2230="","",'Support - Unit List'!A2230&amp;'Support - Unit List'!B2230&amp;'Support - Unit List'!C2230&amp;" - "&amp;PROPER('Support - Unit List'!D2230))</f>
        <v>8720006 - Lane Township</v>
      </c>
    </row>
    <row r="2231" spans="8:10" x14ac:dyDescent="0.35">
      <c r="H2231" s="3" t="str">
        <f t="shared" si="44"/>
        <v/>
      </c>
      <c r="I2231" s="3" t="str">
        <f>IF(H2231="","",COUNTIF($H$2:H2231,H2231))</f>
        <v/>
      </c>
      <c r="J2231" s="4" t="str">
        <f>IF('Support - Unit List'!A2231="","",'Support - Unit List'!A2231&amp;'Support - Unit List'!B2231&amp;'Support - Unit List'!C2231&amp;" - "&amp;PROPER('Support - Unit List'!D2231))</f>
        <v>8720007 - Ohio Township</v>
      </c>
    </row>
    <row r="2232" spans="8:10" x14ac:dyDescent="0.35">
      <c r="H2232" s="3" t="str">
        <f t="shared" si="44"/>
        <v/>
      </c>
      <c r="I2232" s="3" t="str">
        <f>IF(H2232="","",COUNTIF($H$2:H2232,H2232))</f>
        <v/>
      </c>
      <c r="J2232" s="4" t="str">
        <f>IF('Support - Unit List'!A2232="","",'Support - Unit List'!A2232&amp;'Support - Unit List'!B2232&amp;'Support - Unit List'!C2232&amp;" - "&amp;PROPER('Support - Unit List'!D2232))</f>
        <v>8720008 - Owen Township</v>
      </c>
    </row>
    <row r="2233" spans="8:10" x14ac:dyDescent="0.35">
      <c r="H2233" s="3" t="str">
        <f t="shared" si="44"/>
        <v/>
      </c>
      <c r="I2233" s="3" t="str">
        <f>IF(H2233="","",COUNTIF($H$2:H2233,H2233))</f>
        <v/>
      </c>
      <c r="J2233" s="4" t="str">
        <f>IF('Support - Unit List'!A2233="","",'Support - Unit List'!A2233&amp;'Support - Unit List'!B2233&amp;'Support - Unit List'!C2233&amp;" - "&amp;PROPER('Support - Unit List'!D2233))</f>
        <v>8720009 - Pigeon Township</v>
      </c>
    </row>
    <row r="2234" spans="8:10" x14ac:dyDescent="0.35">
      <c r="H2234" s="3" t="str">
        <f t="shared" si="44"/>
        <v/>
      </c>
      <c r="I2234" s="3" t="str">
        <f>IF(H2234="","",COUNTIF($H$2:H2234,H2234))</f>
        <v/>
      </c>
      <c r="J2234" s="4" t="str">
        <f>IF('Support - Unit List'!A2234="","",'Support - Unit List'!A2234&amp;'Support - Unit List'!B2234&amp;'Support - Unit List'!C2234&amp;" - "&amp;PROPER('Support - Unit List'!D2234))</f>
        <v>8720010 - Skelton Township</v>
      </c>
    </row>
    <row r="2235" spans="8:10" x14ac:dyDescent="0.35">
      <c r="H2235" s="3" t="str">
        <f t="shared" si="44"/>
        <v/>
      </c>
      <c r="I2235" s="3" t="str">
        <f>IF(H2235="","",COUNTIF($H$2:H2235,H2235))</f>
        <v/>
      </c>
      <c r="J2235" s="4" t="str">
        <f>IF('Support - Unit List'!A2235="","",'Support - Unit List'!A2235&amp;'Support - Unit List'!B2235&amp;'Support - Unit List'!C2235&amp;" - "&amp;PROPER('Support - Unit List'!D2235))</f>
        <v>8730001 - Victoria Woods Civil Town</v>
      </c>
    </row>
    <row r="2236" spans="8:10" x14ac:dyDescent="0.35">
      <c r="H2236" s="3" t="str">
        <f t="shared" si="44"/>
        <v/>
      </c>
      <c r="I2236" s="3" t="str">
        <f>IF(H2236="","",COUNTIF($H$2:H2236,H2236))</f>
        <v/>
      </c>
      <c r="J2236" s="4" t="str">
        <f>IF('Support - Unit List'!A2236="","",'Support - Unit List'!A2236&amp;'Support - Unit List'!B2236&amp;'Support - Unit List'!C2236&amp;" - "&amp;PROPER('Support - Unit List'!D2236))</f>
        <v>8730423 - Boonville Civil City</v>
      </c>
    </row>
    <row r="2237" spans="8:10" x14ac:dyDescent="0.35">
      <c r="H2237" s="3" t="str">
        <f t="shared" si="44"/>
        <v/>
      </c>
      <c r="I2237" s="3" t="str">
        <f>IF(H2237="","",COUNTIF($H$2:H2237,H2237))</f>
        <v/>
      </c>
      <c r="J2237" s="4" t="str">
        <f>IF('Support - Unit List'!A2237="","",'Support - Unit List'!A2237&amp;'Support - Unit List'!B2237&amp;'Support - Unit List'!C2237&amp;" - "&amp;PROPER('Support - Unit List'!D2237))</f>
        <v>8730913 - Chandler Civil Town</v>
      </c>
    </row>
    <row r="2238" spans="8:10" x14ac:dyDescent="0.35">
      <c r="H2238" s="3" t="str">
        <f t="shared" si="44"/>
        <v/>
      </c>
      <c r="I2238" s="3" t="str">
        <f>IF(H2238="","",COUNTIF($H$2:H2238,H2238))</f>
        <v/>
      </c>
      <c r="J2238" s="4" t="str">
        <f>IF('Support - Unit List'!A2238="","",'Support - Unit List'!A2238&amp;'Support - Unit List'!B2238&amp;'Support - Unit List'!C2238&amp;" - "&amp;PROPER('Support - Unit List'!D2238))</f>
        <v>8730914 - Elberfeld Civil Town</v>
      </c>
    </row>
    <row r="2239" spans="8:10" x14ac:dyDescent="0.35">
      <c r="H2239" s="3" t="str">
        <f t="shared" si="44"/>
        <v/>
      </c>
      <c r="I2239" s="3" t="str">
        <f>IF(H2239="","",COUNTIF($H$2:H2239,H2239))</f>
        <v/>
      </c>
      <c r="J2239" s="4" t="str">
        <f>IF('Support - Unit List'!A2239="","",'Support - Unit List'!A2239&amp;'Support - Unit List'!B2239&amp;'Support - Unit List'!C2239&amp;" - "&amp;PROPER('Support - Unit List'!D2239))</f>
        <v>8730915 - Lynnville Civil Town</v>
      </c>
    </row>
    <row r="2240" spans="8:10" x14ac:dyDescent="0.35">
      <c r="H2240" s="3" t="str">
        <f t="shared" si="44"/>
        <v/>
      </c>
      <c r="I2240" s="3" t="str">
        <f>IF(H2240="","",COUNTIF($H$2:H2240,H2240))</f>
        <v/>
      </c>
      <c r="J2240" s="4" t="str">
        <f>IF('Support - Unit List'!A2240="","",'Support - Unit List'!A2240&amp;'Support - Unit List'!B2240&amp;'Support - Unit List'!C2240&amp;" - "&amp;PROPER('Support - Unit List'!D2240))</f>
        <v>8730916 - Newburgh Civil Town</v>
      </c>
    </row>
    <row r="2241" spans="8:10" x14ac:dyDescent="0.35">
      <c r="H2241" s="3" t="str">
        <f t="shared" si="44"/>
        <v/>
      </c>
      <c r="I2241" s="3" t="str">
        <f>IF(H2241="","",COUNTIF($H$2:H2241,H2241))</f>
        <v/>
      </c>
      <c r="J2241" s="4" t="str">
        <f>IF('Support - Unit List'!A2241="","",'Support - Unit List'!A2241&amp;'Support - Unit List'!B2241&amp;'Support - Unit List'!C2241&amp;" - "&amp;PROPER('Support - Unit List'!D2241))</f>
        <v>8730917 - Tennyson Civil Town</v>
      </c>
    </row>
    <row r="2242" spans="8:10" x14ac:dyDescent="0.35">
      <c r="H2242" s="3" t="str">
        <f t="shared" si="44"/>
        <v/>
      </c>
      <c r="I2242" s="3" t="str">
        <f>IF(H2242="","",COUNTIF($H$2:H2242,H2242))</f>
        <v/>
      </c>
      <c r="J2242" s="4" t="str">
        <f>IF('Support - Unit List'!A2242="","",'Support - Unit List'!A2242&amp;'Support - Unit List'!B2242&amp;'Support - Unit List'!C2242&amp;" - "&amp;PROPER('Support - Unit List'!D2242))</f>
        <v>8748130 - Warrick County School Corporation</v>
      </c>
    </row>
    <row r="2243" spans="8:10" x14ac:dyDescent="0.35">
      <c r="H2243" s="3" t="str">
        <f t="shared" ref="H2243:H2306" si="45">IF(LEFT(J2243,2)=$B$3,"X","")</f>
        <v/>
      </c>
      <c r="I2243" s="3" t="str">
        <f>IF(H2243="","",COUNTIF($H$2:H2243,H2243))</f>
        <v/>
      </c>
      <c r="J2243" s="4" t="str">
        <f>IF('Support - Unit List'!A2243="","",'Support - Unit List'!A2243&amp;'Support - Unit List'!B2243&amp;'Support - Unit List'!C2243&amp;" - "&amp;PROPER('Support - Unit List'!D2243))</f>
        <v>8750235 - Newburgh Chandler Public Library</v>
      </c>
    </row>
    <row r="2244" spans="8:10" x14ac:dyDescent="0.35">
      <c r="H2244" s="3" t="str">
        <f t="shared" si="45"/>
        <v/>
      </c>
      <c r="I2244" s="3" t="str">
        <f>IF(H2244="","",COUNTIF($H$2:H2244,H2244))</f>
        <v/>
      </c>
      <c r="J2244" s="4" t="str">
        <f>IF('Support - Unit List'!A2244="","",'Support - Unit List'!A2244&amp;'Support - Unit List'!B2244&amp;'Support - Unit List'!C2244&amp;" - "&amp;PROPER('Support - Unit List'!D2244))</f>
        <v>8750236 - Boonville-Warrick County Public Library</v>
      </c>
    </row>
    <row r="2245" spans="8:10" x14ac:dyDescent="0.35">
      <c r="H2245" s="3" t="str">
        <f t="shared" si="45"/>
        <v/>
      </c>
      <c r="I2245" s="3" t="str">
        <f>IF(H2245="","",COUNTIF($H$2:H2245,H2245))</f>
        <v/>
      </c>
      <c r="J2245" s="4" t="str">
        <f>IF('Support - Unit List'!A2245="","",'Support - Unit List'!A2245&amp;'Support - Unit List'!B2245&amp;'Support - Unit List'!C2245&amp;" - "&amp;PROPER('Support - Unit List'!D2245))</f>
        <v>8761032 - Warrick County Solid Waste</v>
      </c>
    </row>
    <row r="2246" spans="8:10" x14ac:dyDescent="0.35">
      <c r="H2246" s="3" t="str">
        <f t="shared" si="45"/>
        <v/>
      </c>
      <c r="I2246" s="3" t="str">
        <f>IF(H2246="","",COUNTIF($H$2:H2246,H2246))</f>
        <v/>
      </c>
      <c r="J2246" s="4" t="str">
        <f>IF('Support - Unit List'!A2246="","",'Support - Unit List'!A2246&amp;'Support - Unit List'!B2246&amp;'Support - Unit List'!C2246&amp;" - "&amp;PROPER('Support - Unit List'!D2246))</f>
        <v>8810000 - Washington County</v>
      </c>
    </row>
    <row r="2247" spans="8:10" x14ac:dyDescent="0.35">
      <c r="H2247" s="3" t="str">
        <f t="shared" si="45"/>
        <v/>
      </c>
      <c r="I2247" s="3" t="str">
        <f>IF(H2247="","",COUNTIF($H$2:H2247,H2247))</f>
        <v/>
      </c>
      <c r="J2247" s="4" t="str">
        <f>IF('Support - Unit List'!A2247="","",'Support - Unit List'!A2247&amp;'Support - Unit List'!B2247&amp;'Support - Unit List'!C2247&amp;" - "&amp;PROPER('Support - Unit List'!D2247))</f>
        <v>8820001 - Brown Township</v>
      </c>
    </row>
    <row r="2248" spans="8:10" x14ac:dyDescent="0.35">
      <c r="H2248" s="3" t="str">
        <f t="shared" si="45"/>
        <v/>
      </c>
      <c r="I2248" s="3" t="str">
        <f>IF(H2248="","",COUNTIF($H$2:H2248,H2248))</f>
        <v/>
      </c>
      <c r="J2248" s="4" t="str">
        <f>IF('Support - Unit List'!A2248="","",'Support - Unit List'!A2248&amp;'Support - Unit List'!B2248&amp;'Support - Unit List'!C2248&amp;" - "&amp;PROPER('Support - Unit List'!D2248))</f>
        <v>8820002 - Franklin Township</v>
      </c>
    </row>
    <row r="2249" spans="8:10" x14ac:dyDescent="0.35">
      <c r="H2249" s="3" t="str">
        <f t="shared" si="45"/>
        <v/>
      </c>
      <c r="I2249" s="3" t="str">
        <f>IF(H2249="","",COUNTIF($H$2:H2249,H2249))</f>
        <v/>
      </c>
      <c r="J2249" s="4" t="str">
        <f>IF('Support - Unit List'!A2249="","",'Support - Unit List'!A2249&amp;'Support - Unit List'!B2249&amp;'Support - Unit List'!C2249&amp;" - "&amp;PROPER('Support - Unit List'!D2249))</f>
        <v>8820003 - Gibson Township</v>
      </c>
    </row>
    <row r="2250" spans="8:10" x14ac:dyDescent="0.35">
      <c r="H2250" s="3" t="str">
        <f t="shared" si="45"/>
        <v/>
      </c>
      <c r="I2250" s="3" t="str">
        <f>IF(H2250="","",COUNTIF($H$2:H2250,H2250))</f>
        <v/>
      </c>
      <c r="J2250" s="4" t="str">
        <f>IF('Support - Unit List'!A2250="","",'Support - Unit List'!A2250&amp;'Support - Unit List'!B2250&amp;'Support - Unit List'!C2250&amp;" - "&amp;PROPER('Support - Unit List'!D2250))</f>
        <v>8820004 - Howard Township</v>
      </c>
    </row>
    <row r="2251" spans="8:10" x14ac:dyDescent="0.35">
      <c r="H2251" s="3" t="str">
        <f t="shared" si="45"/>
        <v/>
      </c>
      <c r="I2251" s="3" t="str">
        <f>IF(H2251="","",COUNTIF($H$2:H2251,H2251))</f>
        <v/>
      </c>
      <c r="J2251" s="4" t="str">
        <f>IF('Support - Unit List'!A2251="","",'Support - Unit List'!A2251&amp;'Support - Unit List'!B2251&amp;'Support - Unit List'!C2251&amp;" - "&amp;PROPER('Support - Unit List'!D2251))</f>
        <v>8820005 - Jackson Township</v>
      </c>
    </row>
    <row r="2252" spans="8:10" x14ac:dyDescent="0.35">
      <c r="H2252" s="3" t="str">
        <f t="shared" si="45"/>
        <v/>
      </c>
      <c r="I2252" s="3" t="str">
        <f>IF(H2252="","",COUNTIF($H$2:H2252,H2252))</f>
        <v/>
      </c>
      <c r="J2252" s="4" t="str">
        <f>IF('Support - Unit List'!A2252="","",'Support - Unit List'!A2252&amp;'Support - Unit List'!B2252&amp;'Support - Unit List'!C2252&amp;" - "&amp;PROPER('Support - Unit List'!D2252))</f>
        <v>8820006 - Jefferson Township</v>
      </c>
    </row>
    <row r="2253" spans="8:10" x14ac:dyDescent="0.35">
      <c r="H2253" s="3" t="str">
        <f t="shared" si="45"/>
        <v/>
      </c>
      <c r="I2253" s="3" t="str">
        <f>IF(H2253="","",COUNTIF($H$2:H2253,H2253))</f>
        <v/>
      </c>
      <c r="J2253" s="4" t="str">
        <f>IF('Support - Unit List'!A2253="","",'Support - Unit List'!A2253&amp;'Support - Unit List'!B2253&amp;'Support - Unit List'!C2253&amp;" - "&amp;PROPER('Support - Unit List'!D2253))</f>
        <v>8820007 - Madison Township</v>
      </c>
    </row>
    <row r="2254" spans="8:10" x14ac:dyDescent="0.35">
      <c r="H2254" s="3" t="str">
        <f t="shared" si="45"/>
        <v/>
      </c>
      <c r="I2254" s="3" t="str">
        <f>IF(H2254="","",COUNTIF($H$2:H2254,H2254))</f>
        <v/>
      </c>
      <c r="J2254" s="4" t="str">
        <f>IF('Support - Unit List'!A2254="","",'Support - Unit List'!A2254&amp;'Support - Unit List'!B2254&amp;'Support - Unit List'!C2254&amp;" - "&amp;PROPER('Support - Unit List'!D2254))</f>
        <v>8820008 - Monroe Township</v>
      </c>
    </row>
    <row r="2255" spans="8:10" x14ac:dyDescent="0.35">
      <c r="H2255" s="3" t="str">
        <f t="shared" si="45"/>
        <v/>
      </c>
      <c r="I2255" s="3" t="str">
        <f>IF(H2255="","",COUNTIF($H$2:H2255,H2255))</f>
        <v/>
      </c>
      <c r="J2255" s="4" t="str">
        <f>IF('Support - Unit List'!A2255="","",'Support - Unit List'!A2255&amp;'Support - Unit List'!B2255&amp;'Support - Unit List'!C2255&amp;" - "&amp;PROPER('Support - Unit List'!D2255))</f>
        <v>8820009 - Pierce Township</v>
      </c>
    </row>
    <row r="2256" spans="8:10" x14ac:dyDescent="0.35">
      <c r="H2256" s="3" t="str">
        <f t="shared" si="45"/>
        <v/>
      </c>
      <c r="I2256" s="3" t="str">
        <f>IF(H2256="","",COUNTIF($H$2:H2256,H2256))</f>
        <v/>
      </c>
      <c r="J2256" s="4" t="str">
        <f>IF('Support - Unit List'!A2256="","",'Support - Unit List'!A2256&amp;'Support - Unit List'!B2256&amp;'Support - Unit List'!C2256&amp;" - "&amp;PROPER('Support - Unit List'!D2256))</f>
        <v>8820010 - Polk Township</v>
      </c>
    </row>
    <row r="2257" spans="8:10" x14ac:dyDescent="0.35">
      <c r="H2257" s="3" t="str">
        <f t="shared" si="45"/>
        <v/>
      </c>
      <c r="I2257" s="3" t="str">
        <f>IF(H2257="","",COUNTIF($H$2:H2257,H2257))</f>
        <v/>
      </c>
      <c r="J2257" s="4" t="str">
        <f>IF('Support - Unit List'!A2257="","",'Support - Unit List'!A2257&amp;'Support - Unit List'!B2257&amp;'Support - Unit List'!C2257&amp;" - "&amp;PROPER('Support - Unit List'!D2257))</f>
        <v>8820011 - Posey Township</v>
      </c>
    </row>
    <row r="2258" spans="8:10" x14ac:dyDescent="0.35">
      <c r="H2258" s="3" t="str">
        <f t="shared" si="45"/>
        <v/>
      </c>
      <c r="I2258" s="3" t="str">
        <f>IF(H2258="","",COUNTIF($H$2:H2258,H2258))</f>
        <v/>
      </c>
      <c r="J2258" s="4" t="str">
        <f>IF('Support - Unit List'!A2258="","",'Support - Unit List'!A2258&amp;'Support - Unit List'!B2258&amp;'Support - Unit List'!C2258&amp;" - "&amp;PROPER('Support - Unit List'!D2258))</f>
        <v>8820012 - Vernon Township</v>
      </c>
    </row>
    <row r="2259" spans="8:10" x14ac:dyDescent="0.35">
      <c r="H2259" s="3" t="str">
        <f t="shared" si="45"/>
        <v/>
      </c>
      <c r="I2259" s="3" t="str">
        <f>IF(H2259="","",COUNTIF($H$2:H2259,H2259))</f>
        <v/>
      </c>
      <c r="J2259" s="4" t="str">
        <f>IF('Support - Unit List'!A2259="","",'Support - Unit List'!A2259&amp;'Support - Unit List'!B2259&amp;'Support - Unit List'!C2259&amp;" - "&amp;PROPER('Support - Unit List'!D2259))</f>
        <v>8820013 - Washington Township</v>
      </c>
    </row>
    <row r="2260" spans="8:10" x14ac:dyDescent="0.35">
      <c r="H2260" s="3" t="str">
        <f t="shared" si="45"/>
        <v/>
      </c>
      <c r="I2260" s="3" t="str">
        <f>IF(H2260="","",COUNTIF($H$2:H2260,H2260))</f>
        <v/>
      </c>
      <c r="J2260" s="4" t="str">
        <f>IF('Support - Unit List'!A2260="","",'Support - Unit List'!A2260&amp;'Support - Unit List'!B2260&amp;'Support - Unit List'!C2260&amp;" - "&amp;PROPER('Support - Unit List'!D2260))</f>
        <v>8830431 - Salem Civil City</v>
      </c>
    </row>
    <row r="2261" spans="8:10" x14ac:dyDescent="0.35">
      <c r="H2261" s="3" t="str">
        <f t="shared" si="45"/>
        <v/>
      </c>
      <c r="I2261" s="3" t="str">
        <f>IF(H2261="","",COUNTIF($H$2:H2261,H2261))</f>
        <v/>
      </c>
      <c r="J2261" s="4" t="str">
        <f>IF('Support - Unit List'!A2261="","",'Support - Unit List'!A2261&amp;'Support - Unit List'!B2261&amp;'Support - Unit List'!C2261&amp;" - "&amp;PROPER('Support - Unit List'!D2261))</f>
        <v>8830918 - Campbellsburg Civil Town</v>
      </c>
    </row>
    <row r="2262" spans="8:10" x14ac:dyDescent="0.35">
      <c r="H2262" s="3" t="str">
        <f t="shared" si="45"/>
        <v/>
      </c>
      <c r="I2262" s="3" t="str">
        <f>IF(H2262="","",COUNTIF($H$2:H2262,H2262))</f>
        <v/>
      </c>
      <c r="J2262" s="4" t="str">
        <f>IF('Support - Unit List'!A2262="","",'Support - Unit List'!A2262&amp;'Support - Unit List'!B2262&amp;'Support - Unit List'!C2262&amp;" - "&amp;PROPER('Support - Unit List'!D2262))</f>
        <v>8830921 - Little York Civil Town</v>
      </c>
    </row>
    <row r="2263" spans="8:10" x14ac:dyDescent="0.35">
      <c r="H2263" s="3" t="str">
        <f t="shared" si="45"/>
        <v/>
      </c>
      <c r="I2263" s="3" t="str">
        <f>IF(H2263="","",COUNTIF($H$2:H2263,H2263))</f>
        <v/>
      </c>
      <c r="J2263" s="4" t="str">
        <f>IF('Support - Unit List'!A2263="","",'Support - Unit List'!A2263&amp;'Support - Unit List'!B2263&amp;'Support - Unit List'!C2263&amp;" - "&amp;PROPER('Support - Unit List'!D2263))</f>
        <v>8830922 - Livonia Civil Town</v>
      </c>
    </row>
    <row r="2264" spans="8:10" x14ac:dyDescent="0.35">
      <c r="H2264" s="3" t="str">
        <f t="shared" si="45"/>
        <v/>
      </c>
      <c r="I2264" s="3" t="str">
        <f>IF(H2264="","",COUNTIF($H$2:H2264,H2264))</f>
        <v/>
      </c>
      <c r="J2264" s="4" t="str">
        <f>IF('Support - Unit List'!A2264="","",'Support - Unit List'!A2264&amp;'Support - Unit List'!B2264&amp;'Support - Unit List'!C2264&amp;" - "&amp;PROPER('Support - Unit List'!D2264))</f>
        <v>8830923 - New Pekin Civil Town</v>
      </c>
    </row>
    <row r="2265" spans="8:10" x14ac:dyDescent="0.35">
      <c r="H2265" s="3" t="str">
        <f t="shared" si="45"/>
        <v/>
      </c>
      <c r="I2265" s="3" t="str">
        <f>IF(H2265="","",COUNTIF($H$2:H2265,H2265))</f>
        <v/>
      </c>
      <c r="J2265" s="4" t="str">
        <f>IF('Support - Unit List'!A2265="","",'Support - Unit List'!A2265&amp;'Support - Unit List'!B2265&amp;'Support - Unit List'!C2265&amp;" - "&amp;PROPER('Support - Unit List'!D2265))</f>
        <v>8830924 - Saltillo Civil Town</v>
      </c>
    </row>
    <row r="2266" spans="8:10" x14ac:dyDescent="0.35">
      <c r="H2266" s="3" t="str">
        <f t="shared" si="45"/>
        <v/>
      </c>
      <c r="I2266" s="3" t="str">
        <f>IF(H2266="","",COUNTIF($H$2:H2266,H2266))</f>
        <v/>
      </c>
      <c r="J2266" s="4" t="str">
        <f>IF('Support - Unit List'!A2266="","",'Support - Unit List'!A2266&amp;'Support - Unit List'!B2266&amp;'Support - Unit List'!C2266&amp;" - "&amp;PROPER('Support - Unit List'!D2266))</f>
        <v>8848205 - Salem Community School Corporation</v>
      </c>
    </row>
    <row r="2267" spans="8:10" x14ac:dyDescent="0.35">
      <c r="H2267" s="3" t="str">
        <f t="shared" si="45"/>
        <v/>
      </c>
      <c r="I2267" s="3" t="str">
        <f>IF(H2267="","",COUNTIF($H$2:H2267,H2267))</f>
        <v/>
      </c>
      <c r="J2267" s="4" t="str">
        <f>IF('Support - Unit List'!A2267="","",'Support - Unit List'!A2267&amp;'Support - Unit List'!B2267&amp;'Support - Unit List'!C2267&amp;" - "&amp;PROPER('Support - Unit List'!D2267))</f>
        <v>8848215 - East Washington School Corporation</v>
      </c>
    </row>
    <row r="2268" spans="8:10" x14ac:dyDescent="0.35">
      <c r="H2268" s="3" t="str">
        <f t="shared" si="45"/>
        <v/>
      </c>
      <c r="I2268" s="3" t="str">
        <f>IF(H2268="","",COUNTIF($H$2:H2268,H2268))</f>
        <v/>
      </c>
      <c r="J2268" s="4" t="str">
        <f>IF('Support - Unit List'!A2268="","",'Support - Unit List'!A2268&amp;'Support - Unit List'!B2268&amp;'Support - Unit List'!C2268&amp;" - "&amp;PROPER('Support - Unit List'!D2268))</f>
        <v>8848220 - West Washington School Corporation</v>
      </c>
    </row>
    <row r="2269" spans="8:10" x14ac:dyDescent="0.35">
      <c r="H2269" s="3" t="str">
        <f t="shared" si="45"/>
        <v/>
      </c>
      <c r="I2269" s="3" t="str">
        <f>IF(H2269="","",COUNTIF($H$2:H2269,H2269))</f>
        <v/>
      </c>
      <c r="J2269" s="4" t="str">
        <f>IF('Support - Unit List'!A2269="","",'Support - Unit List'!A2269&amp;'Support - Unit List'!B2269&amp;'Support - Unit List'!C2269&amp;" - "&amp;PROPER('Support - Unit List'!D2269))</f>
        <v>8850237 - Salem Public Library</v>
      </c>
    </row>
    <row r="2270" spans="8:10" x14ac:dyDescent="0.35">
      <c r="H2270" s="3" t="str">
        <f t="shared" si="45"/>
        <v/>
      </c>
      <c r="I2270" s="3" t="str">
        <f>IF(H2270="","",COUNTIF($H$2:H2270,H2270))</f>
        <v/>
      </c>
      <c r="J2270" s="4" t="str">
        <f>IF('Support - Unit List'!A2270="","",'Support - Unit List'!A2270&amp;'Support - Unit List'!B2270&amp;'Support - Unit List'!C2270&amp;" - "&amp;PROPER('Support - Unit List'!D2270))</f>
        <v>8861025 - Brown-Vernon Fire District</v>
      </c>
    </row>
    <row r="2271" spans="8:10" x14ac:dyDescent="0.35">
      <c r="H2271" s="3" t="str">
        <f t="shared" si="45"/>
        <v/>
      </c>
      <c r="I2271" s="3" t="str">
        <f>IF(H2271="","",COUNTIF($H$2:H2271,H2271))</f>
        <v/>
      </c>
      <c r="J2271" s="4" t="str">
        <f>IF('Support - Unit List'!A2271="","",'Support - Unit List'!A2271&amp;'Support - Unit List'!B2271&amp;'Support - Unit List'!C2271&amp;" - "&amp;PROPER('Support - Unit List'!D2271))</f>
        <v>8861026 - Washington County Solid Waste Management</v>
      </c>
    </row>
    <row r="2272" spans="8:10" x14ac:dyDescent="0.35">
      <c r="H2272" s="3" t="str">
        <f t="shared" si="45"/>
        <v/>
      </c>
      <c r="I2272" s="3" t="str">
        <f>IF(H2272="","",COUNTIF($H$2:H2272,H2272))</f>
        <v/>
      </c>
      <c r="J2272" s="4" t="str">
        <f>IF('Support - Unit List'!A2272="","",'Support - Unit List'!A2272&amp;'Support - Unit List'!B2272&amp;'Support - Unit List'!C2272&amp;" - "&amp;PROPER('Support - Unit List'!D2272))</f>
        <v>8861083 - Blue River Fire Protection District</v>
      </c>
    </row>
    <row r="2273" spans="8:10" x14ac:dyDescent="0.35">
      <c r="H2273" s="3" t="str">
        <f t="shared" si="45"/>
        <v/>
      </c>
      <c r="I2273" s="3" t="str">
        <f>IF(H2273="","",COUNTIF($H$2:H2273,H2273))</f>
        <v/>
      </c>
      <c r="J2273" s="4" t="str">
        <f>IF('Support - Unit List'!A2273="","",'Support - Unit List'!A2273&amp;'Support - Unit List'!B2273&amp;'Support - Unit List'!C2273&amp;" - "&amp;PROPER('Support - Unit List'!D2273))</f>
        <v>8910000 - Wayne County</v>
      </c>
    </row>
    <row r="2274" spans="8:10" x14ac:dyDescent="0.35">
      <c r="H2274" s="3" t="str">
        <f t="shared" si="45"/>
        <v/>
      </c>
      <c r="I2274" s="3" t="str">
        <f>IF(H2274="","",COUNTIF($H$2:H2274,H2274))</f>
        <v/>
      </c>
      <c r="J2274" s="4" t="str">
        <f>IF('Support - Unit List'!A2274="","",'Support - Unit List'!A2274&amp;'Support - Unit List'!B2274&amp;'Support - Unit List'!C2274&amp;" - "&amp;PROPER('Support - Unit List'!D2274))</f>
        <v>8920001 - Abington Township</v>
      </c>
    </row>
    <row r="2275" spans="8:10" x14ac:dyDescent="0.35">
      <c r="H2275" s="3" t="str">
        <f t="shared" si="45"/>
        <v/>
      </c>
      <c r="I2275" s="3" t="str">
        <f>IF(H2275="","",COUNTIF($H$2:H2275,H2275))</f>
        <v/>
      </c>
      <c r="J2275" s="4" t="str">
        <f>IF('Support - Unit List'!A2275="","",'Support - Unit List'!A2275&amp;'Support - Unit List'!B2275&amp;'Support - Unit List'!C2275&amp;" - "&amp;PROPER('Support - Unit List'!D2275))</f>
        <v>8920002 - Boston Township</v>
      </c>
    </row>
    <row r="2276" spans="8:10" x14ac:dyDescent="0.35">
      <c r="H2276" s="3" t="str">
        <f t="shared" si="45"/>
        <v/>
      </c>
      <c r="I2276" s="3" t="str">
        <f>IF(H2276="","",COUNTIF($H$2:H2276,H2276))</f>
        <v/>
      </c>
      <c r="J2276" s="4" t="str">
        <f>IF('Support - Unit List'!A2276="","",'Support - Unit List'!A2276&amp;'Support - Unit List'!B2276&amp;'Support - Unit List'!C2276&amp;" - "&amp;PROPER('Support - Unit List'!D2276))</f>
        <v>8920003 - Center Township</v>
      </c>
    </row>
    <row r="2277" spans="8:10" x14ac:dyDescent="0.35">
      <c r="H2277" s="3" t="str">
        <f t="shared" si="45"/>
        <v/>
      </c>
      <c r="I2277" s="3" t="str">
        <f>IF(H2277="","",COUNTIF($H$2:H2277,H2277))</f>
        <v/>
      </c>
      <c r="J2277" s="4" t="str">
        <f>IF('Support - Unit List'!A2277="","",'Support - Unit List'!A2277&amp;'Support - Unit List'!B2277&amp;'Support - Unit List'!C2277&amp;" - "&amp;PROPER('Support - Unit List'!D2277))</f>
        <v>8920004 - Clay Township</v>
      </c>
    </row>
    <row r="2278" spans="8:10" x14ac:dyDescent="0.35">
      <c r="H2278" s="3" t="str">
        <f t="shared" si="45"/>
        <v/>
      </c>
      <c r="I2278" s="3" t="str">
        <f>IF(H2278="","",COUNTIF($H$2:H2278,H2278))</f>
        <v/>
      </c>
      <c r="J2278" s="4" t="str">
        <f>IF('Support - Unit List'!A2278="","",'Support - Unit List'!A2278&amp;'Support - Unit List'!B2278&amp;'Support - Unit List'!C2278&amp;" - "&amp;PROPER('Support - Unit List'!D2278))</f>
        <v>8920005 - Dalton Township</v>
      </c>
    </row>
    <row r="2279" spans="8:10" x14ac:dyDescent="0.35">
      <c r="H2279" s="3" t="str">
        <f t="shared" si="45"/>
        <v/>
      </c>
      <c r="I2279" s="3" t="str">
        <f>IF(H2279="","",COUNTIF($H$2:H2279,H2279))</f>
        <v/>
      </c>
      <c r="J2279" s="4" t="str">
        <f>IF('Support - Unit List'!A2279="","",'Support - Unit List'!A2279&amp;'Support - Unit List'!B2279&amp;'Support - Unit List'!C2279&amp;" - "&amp;PROPER('Support - Unit List'!D2279))</f>
        <v>8920006 - Franklin Township</v>
      </c>
    </row>
    <row r="2280" spans="8:10" x14ac:dyDescent="0.35">
      <c r="H2280" s="3" t="str">
        <f t="shared" si="45"/>
        <v/>
      </c>
      <c r="I2280" s="3" t="str">
        <f>IF(H2280="","",COUNTIF($H$2:H2280,H2280))</f>
        <v/>
      </c>
      <c r="J2280" s="4" t="str">
        <f>IF('Support - Unit List'!A2280="","",'Support - Unit List'!A2280&amp;'Support - Unit List'!B2280&amp;'Support - Unit List'!C2280&amp;" - "&amp;PROPER('Support - Unit List'!D2280))</f>
        <v>8920007 - Greene Township</v>
      </c>
    </row>
    <row r="2281" spans="8:10" x14ac:dyDescent="0.35">
      <c r="H2281" s="3" t="str">
        <f t="shared" si="45"/>
        <v/>
      </c>
      <c r="I2281" s="3" t="str">
        <f>IF(H2281="","",COUNTIF($H$2:H2281,H2281))</f>
        <v/>
      </c>
      <c r="J2281" s="4" t="str">
        <f>IF('Support - Unit List'!A2281="","",'Support - Unit List'!A2281&amp;'Support - Unit List'!B2281&amp;'Support - Unit List'!C2281&amp;" - "&amp;PROPER('Support - Unit List'!D2281))</f>
        <v>8920008 - Harrison Township</v>
      </c>
    </row>
    <row r="2282" spans="8:10" x14ac:dyDescent="0.35">
      <c r="H2282" s="3" t="str">
        <f t="shared" si="45"/>
        <v/>
      </c>
      <c r="I2282" s="3" t="str">
        <f>IF(H2282="","",COUNTIF($H$2:H2282,H2282))</f>
        <v/>
      </c>
      <c r="J2282" s="4" t="str">
        <f>IF('Support - Unit List'!A2282="","",'Support - Unit List'!A2282&amp;'Support - Unit List'!B2282&amp;'Support - Unit List'!C2282&amp;" - "&amp;PROPER('Support - Unit List'!D2282))</f>
        <v>8920009 - Jackson Township</v>
      </c>
    </row>
    <row r="2283" spans="8:10" x14ac:dyDescent="0.35">
      <c r="H2283" s="3" t="str">
        <f t="shared" si="45"/>
        <v/>
      </c>
      <c r="I2283" s="3" t="str">
        <f>IF(H2283="","",COUNTIF($H$2:H2283,H2283))</f>
        <v/>
      </c>
      <c r="J2283" s="4" t="str">
        <f>IF('Support - Unit List'!A2283="","",'Support - Unit List'!A2283&amp;'Support - Unit List'!B2283&amp;'Support - Unit List'!C2283&amp;" - "&amp;PROPER('Support - Unit List'!D2283))</f>
        <v>8920010 - Jefferson Township</v>
      </c>
    </row>
    <row r="2284" spans="8:10" x14ac:dyDescent="0.35">
      <c r="H2284" s="3" t="str">
        <f t="shared" si="45"/>
        <v/>
      </c>
      <c r="I2284" s="3" t="str">
        <f>IF(H2284="","",COUNTIF($H$2:H2284,H2284))</f>
        <v/>
      </c>
      <c r="J2284" s="4" t="str">
        <f>IF('Support - Unit List'!A2284="","",'Support - Unit List'!A2284&amp;'Support - Unit List'!B2284&amp;'Support - Unit List'!C2284&amp;" - "&amp;PROPER('Support - Unit List'!D2284))</f>
        <v>8920011 - New Garden Township</v>
      </c>
    </row>
    <row r="2285" spans="8:10" x14ac:dyDescent="0.35">
      <c r="H2285" s="3" t="str">
        <f t="shared" si="45"/>
        <v/>
      </c>
      <c r="I2285" s="3" t="str">
        <f>IF(H2285="","",COUNTIF($H$2:H2285,H2285))</f>
        <v/>
      </c>
      <c r="J2285" s="4" t="str">
        <f>IF('Support - Unit List'!A2285="","",'Support - Unit List'!A2285&amp;'Support - Unit List'!B2285&amp;'Support - Unit List'!C2285&amp;" - "&amp;PROPER('Support - Unit List'!D2285))</f>
        <v>8920012 - Perry Township</v>
      </c>
    </row>
    <row r="2286" spans="8:10" x14ac:dyDescent="0.35">
      <c r="H2286" s="3" t="str">
        <f t="shared" si="45"/>
        <v/>
      </c>
      <c r="I2286" s="3" t="str">
        <f>IF(H2286="","",COUNTIF($H$2:H2286,H2286))</f>
        <v/>
      </c>
      <c r="J2286" s="4" t="str">
        <f>IF('Support - Unit List'!A2286="","",'Support - Unit List'!A2286&amp;'Support - Unit List'!B2286&amp;'Support - Unit List'!C2286&amp;" - "&amp;PROPER('Support - Unit List'!D2286))</f>
        <v>8920013 - Washington Township</v>
      </c>
    </row>
    <row r="2287" spans="8:10" x14ac:dyDescent="0.35">
      <c r="H2287" s="3" t="str">
        <f t="shared" si="45"/>
        <v/>
      </c>
      <c r="I2287" s="3" t="str">
        <f>IF(H2287="","",COUNTIF($H$2:H2287,H2287))</f>
        <v/>
      </c>
      <c r="J2287" s="4" t="str">
        <f>IF('Support - Unit List'!A2287="","",'Support - Unit List'!A2287&amp;'Support - Unit List'!B2287&amp;'Support - Unit List'!C2287&amp;" - "&amp;PROPER('Support - Unit List'!D2287))</f>
        <v>8920014 - Wayne Township</v>
      </c>
    </row>
    <row r="2288" spans="8:10" x14ac:dyDescent="0.35">
      <c r="H2288" s="3" t="str">
        <f t="shared" si="45"/>
        <v/>
      </c>
      <c r="I2288" s="3" t="str">
        <f>IF(H2288="","",COUNTIF($H$2:H2288,H2288))</f>
        <v/>
      </c>
      <c r="J2288" s="4" t="str">
        <f>IF('Support - Unit List'!A2288="","",'Support - Unit List'!A2288&amp;'Support - Unit List'!B2288&amp;'Support - Unit List'!C2288&amp;" - "&amp;PROPER('Support - Unit List'!D2288))</f>
        <v>8920015 - Webster Township</v>
      </c>
    </row>
    <row r="2289" spans="8:10" x14ac:dyDescent="0.35">
      <c r="H2289" s="3" t="str">
        <f t="shared" si="45"/>
        <v/>
      </c>
      <c r="I2289" s="3" t="str">
        <f>IF(H2289="","",COUNTIF($H$2:H2289,H2289))</f>
        <v/>
      </c>
      <c r="J2289" s="4" t="str">
        <f>IF('Support - Unit List'!A2289="","",'Support - Unit List'!A2289&amp;'Support - Unit List'!B2289&amp;'Support - Unit List'!C2289&amp;" - "&amp;PROPER('Support - Unit List'!D2289))</f>
        <v>8930111 - Richmond Civil City</v>
      </c>
    </row>
    <row r="2290" spans="8:10" x14ac:dyDescent="0.35">
      <c r="H2290" s="3" t="str">
        <f t="shared" si="45"/>
        <v/>
      </c>
      <c r="I2290" s="3" t="str">
        <f>IF(H2290="","",COUNTIF($H$2:H2290,H2290))</f>
        <v/>
      </c>
      <c r="J2290" s="4" t="str">
        <f>IF('Support - Unit List'!A2290="","",'Support - Unit List'!A2290&amp;'Support - Unit List'!B2290&amp;'Support - Unit List'!C2290&amp;" - "&amp;PROPER('Support - Unit List'!D2290))</f>
        <v>8930925 - Boston Civil Town</v>
      </c>
    </row>
    <row r="2291" spans="8:10" x14ac:dyDescent="0.35">
      <c r="H2291" s="3" t="str">
        <f t="shared" si="45"/>
        <v/>
      </c>
      <c r="I2291" s="3" t="str">
        <f>IF(H2291="","",COUNTIF($H$2:H2291,H2291))</f>
        <v/>
      </c>
      <c r="J2291" s="4" t="str">
        <f>IF('Support - Unit List'!A2291="","",'Support - Unit List'!A2291&amp;'Support - Unit List'!B2291&amp;'Support - Unit List'!C2291&amp;" - "&amp;PROPER('Support - Unit List'!D2291))</f>
        <v>8930926 - Cambridge City Civil Town</v>
      </c>
    </row>
    <row r="2292" spans="8:10" x14ac:dyDescent="0.35">
      <c r="H2292" s="3" t="str">
        <f t="shared" si="45"/>
        <v/>
      </c>
      <c r="I2292" s="3" t="str">
        <f>IF(H2292="","",COUNTIF($H$2:H2292,H2292))</f>
        <v/>
      </c>
      <c r="J2292" s="4" t="str">
        <f>IF('Support - Unit List'!A2292="","",'Support - Unit List'!A2292&amp;'Support - Unit List'!B2292&amp;'Support - Unit List'!C2292&amp;" - "&amp;PROPER('Support - Unit List'!D2292))</f>
        <v>8930927 - Centerville Civil Town</v>
      </c>
    </row>
    <row r="2293" spans="8:10" x14ac:dyDescent="0.35">
      <c r="H2293" s="3" t="str">
        <f t="shared" si="45"/>
        <v/>
      </c>
      <c r="I2293" s="3" t="str">
        <f>IF(H2293="","",COUNTIF($H$2:H2293,H2293))</f>
        <v/>
      </c>
      <c r="J2293" s="4" t="str">
        <f>IF('Support - Unit List'!A2293="","",'Support - Unit List'!A2293&amp;'Support - Unit List'!B2293&amp;'Support - Unit List'!C2293&amp;" - "&amp;PROPER('Support - Unit List'!D2293))</f>
        <v>8930928 - Dublin Civil Town</v>
      </c>
    </row>
    <row r="2294" spans="8:10" x14ac:dyDescent="0.35">
      <c r="H2294" s="3" t="str">
        <f t="shared" si="45"/>
        <v/>
      </c>
      <c r="I2294" s="3" t="str">
        <f>IF(H2294="","",COUNTIF($H$2:H2294,H2294))</f>
        <v/>
      </c>
      <c r="J2294" s="4" t="str">
        <f>IF('Support - Unit List'!A2294="","",'Support - Unit List'!A2294&amp;'Support - Unit List'!B2294&amp;'Support - Unit List'!C2294&amp;" - "&amp;PROPER('Support - Unit List'!D2294))</f>
        <v>8930929 - East Germantown Civil Town</v>
      </c>
    </row>
    <row r="2295" spans="8:10" x14ac:dyDescent="0.35">
      <c r="H2295" s="3" t="str">
        <f t="shared" si="45"/>
        <v/>
      </c>
      <c r="I2295" s="3" t="str">
        <f>IF(H2295="","",COUNTIF($H$2:H2295,H2295))</f>
        <v/>
      </c>
      <c r="J2295" s="4" t="str">
        <f>IF('Support - Unit List'!A2295="","",'Support - Unit List'!A2295&amp;'Support - Unit List'!B2295&amp;'Support - Unit List'!C2295&amp;" - "&amp;PROPER('Support - Unit List'!D2295))</f>
        <v>8930930 - Economy Civil Town</v>
      </c>
    </row>
    <row r="2296" spans="8:10" x14ac:dyDescent="0.35">
      <c r="H2296" s="3" t="str">
        <f t="shared" si="45"/>
        <v/>
      </c>
      <c r="I2296" s="3" t="str">
        <f>IF(H2296="","",COUNTIF($H$2:H2296,H2296))</f>
        <v/>
      </c>
      <c r="J2296" s="4" t="str">
        <f>IF('Support - Unit List'!A2296="","",'Support - Unit List'!A2296&amp;'Support - Unit List'!B2296&amp;'Support - Unit List'!C2296&amp;" - "&amp;PROPER('Support - Unit List'!D2296))</f>
        <v>8930931 - Fountain City Civil Town</v>
      </c>
    </row>
    <row r="2297" spans="8:10" x14ac:dyDescent="0.35">
      <c r="H2297" s="3" t="str">
        <f t="shared" si="45"/>
        <v/>
      </c>
      <c r="I2297" s="3" t="str">
        <f>IF(H2297="","",COUNTIF($H$2:H2297,H2297))</f>
        <v/>
      </c>
      <c r="J2297" s="4" t="str">
        <f>IF('Support - Unit List'!A2297="","",'Support - Unit List'!A2297&amp;'Support - Unit List'!B2297&amp;'Support - Unit List'!C2297&amp;" - "&amp;PROPER('Support - Unit List'!D2297))</f>
        <v>8930932 - Greens Fork Civil Town</v>
      </c>
    </row>
    <row r="2298" spans="8:10" x14ac:dyDescent="0.35">
      <c r="H2298" s="3" t="str">
        <f t="shared" si="45"/>
        <v/>
      </c>
      <c r="I2298" s="3" t="str">
        <f>IF(H2298="","",COUNTIF($H$2:H2298,H2298))</f>
        <v/>
      </c>
      <c r="J2298" s="4" t="str">
        <f>IF('Support - Unit List'!A2298="","",'Support - Unit List'!A2298&amp;'Support - Unit List'!B2298&amp;'Support - Unit List'!C2298&amp;" - "&amp;PROPER('Support - Unit List'!D2298))</f>
        <v>8930933 - Hagerstown Civil Town</v>
      </c>
    </row>
    <row r="2299" spans="8:10" x14ac:dyDescent="0.35">
      <c r="H2299" s="3" t="str">
        <f t="shared" si="45"/>
        <v/>
      </c>
      <c r="I2299" s="3" t="str">
        <f>IF(H2299="","",COUNTIF($H$2:H2299,H2299))</f>
        <v/>
      </c>
      <c r="J2299" s="4" t="str">
        <f>IF('Support - Unit List'!A2299="","",'Support - Unit List'!A2299&amp;'Support - Unit List'!B2299&amp;'Support - Unit List'!C2299&amp;" - "&amp;PROPER('Support - Unit List'!D2299))</f>
        <v>8930934 - Milton Civil Town</v>
      </c>
    </row>
    <row r="2300" spans="8:10" x14ac:dyDescent="0.35">
      <c r="H2300" s="3" t="str">
        <f t="shared" si="45"/>
        <v/>
      </c>
      <c r="I2300" s="3" t="str">
        <f>IF(H2300="","",COUNTIF($H$2:H2300,H2300))</f>
        <v/>
      </c>
      <c r="J2300" s="4" t="str">
        <f>IF('Support - Unit List'!A2300="","",'Support - Unit List'!A2300&amp;'Support - Unit List'!B2300&amp;'Support - Unit List'!C2300&amp;" - "&amp;PROPER('Support - Unit List'!D2300))</f>
        <v>8930935 - Mount Auburn Civil Town</v>
      </c>
    </row>
    <row r="2301" spans="8:10" x14ac:dyDescent="0.35">
      <c r="H2301" s="3" t="str">
        <f t="shared" si="45"/>
        <v/>
      </c>
      <c r="I2301" s="3" t="str">
        <f>IF(H2301="","",COUNTIF($H$2:H2301,H2301))</f>
        <v/>
      </c>
      <c r="J2301" s="4" t="str">
        <f>IF('Support - Unit List'!A2301="","",'Support - Unit List'!A2301&amp;'Support - Unit List'!B2301&amp;'Support - Unit List'!C2301&amp;" - "&amp;PROPER('Support - Unit List'!D2301))</f>
        <v>8930936 - Spring Grove Civil Town</v>
      </c>
    </row>
    <row r="2302" spans="8:10" x14ac:dyDescent="0.35">
      <c r="H2302" s="3" t="str">
        <f t="shared" si="45"/>
        <v/>
      </c>
      <c r="I2302" s="3" t="str">
        <f>IF(H2302="","",COUNTIF($H$2:H2302,H2302))</f>
        <v/>
      </c>
      <c r="J2302" s="4" t="str">
        <f>IF('Support - Unit List'!A2302="","",'Support - Unit List'!A2302&amp;'Support - Unit List'!B2302&amp;'Support - Unit List'!C2302&amp;" - "&amp;PROPER('Support - Unit List'!D2302))</f>
        <v>8930937 - Whitewater Civil Town</v>
      </c>
    </row>
    <row r="2303" spans="8:10" x14ac:dyDescent="0.35">
      <c r="H2303" s="3" t="str">
        <f t="shared" si="45"/>
        <v/>
      </c>
      <c r="I2303" s="3" t="str">
        <f>IF(H2303="","",COUNTIF($H$2:H2303,H2303))</f>
        <v/>
      </c>
      <c r="J2303" s="4" t="str">
        <f>IF('Support - Unit List'!A2303="","",'Support - Unit List'!A2303&amp;'Support - Unit List'!B2303&amp;'Support - Unit List'!C2303&amp;" - "&amp;PROPER('Support - Unit List'!D2303))</f>
        <v>8948305 - Nettle Creek School Corporation</v>
      </c>
    </row>
    <row r="2304" spans="8:10" x14ac:dyDescent="0.35">
      <c r="H2304" s="3" t="str">
        <f t="shared" si="45"/>
        <v/>
      </c>
      <c r="I2304" s="3" t="str">
        <f>IF(H2304="","",COUNTIF($H$2:H2304,H2304))</f>
        <v/>
      </c>
      <c r="J2304" s="4" t="str">
        <f>IF('Support - Unit List'!A2304="","",'Support - Unit List'!A2304&amp;'Support - Unit List'!B2304&amp;'Support - Unit List'!C2304&amp;" - "&amp;PROPER('Support - Unit List'!D2304))</f>
        <v>8948355 - Western Wayne School Corporation</v>
      </c>
    </row>
    <row r="2305" spans="8:10" x14ac:dyDescent="0.35">
      <c r="H2305" s="3" t="str">
        <f t="shared" si="45"/>
        <v/>
      </c>
      <c r="I2305" s="3" t="str">
        <f>IF(H2305="","",COUNTIF($H$2:H2305,H2305))</f>
        <v/>
      </c>
      <c r="J2305" s="4" t="str">
        <f>IF('Support - Unit List'!A2305="","",'Support - Unit List'!A2305&amp;'Support - Unit List'!B2305&amp;'Support - Unit List'!C2305&amp;" - "&amp;PROPER('Support - Unit List'!D2305))</f>
        <v>8948360 - Centerville-Abington Community School Corporation</v>
      </c>
    </row>
    <row r="2306" spans="8:10" x14ac:dyDescent="0.35">
      <c r="H2306" s="3" t="str">
        <f t="shared" si="45"/>
        <v/>
      </c>
      <c r="I2306" s="3" t="str">
        <f>IF(H2306="","",COUNTIF($H$2:H2306,H2306))</f>
        <v/>
      </c>
      <c r="J2306" s="4" t="str">
        <f>IF('Support - Unit List'!A2306="","",'Support - Unit List'!A2306&amp;'Support - Unit List'!B2306&amp;'Support - Unit List'!C2306&amp;" - "&amp;PROPER('Support - Unit List'!D2306))</f>
        <v>8948375 - Northeastern Wayne School Corporation</v>
      </c>
    </row>
    <row r="2307" spans="8:10" x14ac:dyDescent="0.35">
      <c r="H2307" s="3" t="str">
        <f t="shared" ref="H2307:H2370" si="46">IF(LEFT(J2307,2)=$B$3,"X","")</f>
        <v/>
      </c>
      <c r="I2307" s="3" t="str">
        <f>IF(H2307="","",COUNTIF($H$2:H2307,H2307))</f>
        <v/>
      </c>
      <c r="J2307" s="4" t="str">
        <f>IF('Support - Unit List'!A2307="","",'Support - Unit List'!A2307&amp;'Support - Unit List'!B2307&amp;'Support - Unit List'!C2307&amp;" - "&amp;PROPER('Support - Unit List'!D2307))</f>
        <v>8948385 - Richmond Community School Corporation</v>
      </c>
    </row>
    <row r="2308" spans="8:10" x14ac:dyDescent="0.35">
      <c r="H2308" s="3" t="str">
        <f t="shared" si="46"/>
        <v/>
      </c>
      <c r="I2308" s="3" t="str">
        <f>IF(H2308="","",COUNTIF($H$2:H2308,H2308))</f>
        <v/>
      </c>
      <c r="J2308" s="4" t="str">
        <f>IF('Support - Unit List'!A2308="","",'Support - Unit List'!A2308&amp;'Support - Unit List'!B2308&amp;'Support - Unit List'!C2308&amp;" - "&amp;PROPER('Support - Unit List'!D2308))</f>
        <v>8950238 - Cambridge City Public Library</v>
      </c>
    </row>
    <row r="2309" spans="8:10" x14ac:dyDescent="0.35">
      <c r="H2309" s="3" t="str">
        <f t="shared" si="46"/>
        <v/>
      </c>
      <c r="I2309" s="3" t="str">
        <f>IF(H2309="","",COUNTIF($H$2:H2309,H2309))</f>
        <v/>
      </c>
      <c r="J2309" s="4" t="str">
        <f>IF('Support - Unit List'!A2309="","",'Support - Unit List'!A2309&amp;'Support - Unit List'!B2309&amp;'Support - Unit List'!C2309&amp;" - "&amp;PROPER('Support - Unit List'!D2309))</f>
        <v>8950239 - Centerville-Center Township Public Library</v>
      </c>
    </row>
    <row r="2310" spans="8:10" x14ac:dyDescent="0.35">
      <c r="H2310" s="3" t="str">
        <f t="shared" si="46"/>
        <v/>
      </c>
      <c r="I2310" s="3" t="str">
        <f>IF(H2310="","",COUNTIF($H$2:H2310,H2310))</f>
        <v/>
      </c>
      <c r="J2310" s="4" t="str">
        <f>IF('Support - Unit List'!A2310="","",'Support - Unit List'!A2310&amp;'Support - Unit List'!B2310&amp;'Support - Unit List'!C2310&amp;" - "&amp;PROPER('Support - Unit List'!D2310))</f>
        <v>8950240 - Dublin Public Library</v>
      </c>
    </row>
    <row r="2311" spans="8:10" x14ac:dyDescent="0.35">
      <c r="H2311" s="3" t="str">
        <f t="shared" si="46"/>
        <v/>
      </c>
      <c r="I2311" s="3" t="str">
        <f>IF(H2311="","",COUNTIF($H$2:H2311,H2311))</f>
        <v/>
      </c>
      <c r="J2311" s="4" t="str">
        <f>IF('Support - Unit List'!A2311="","",'Support - Unit List'!A2311&amp;'Support - Unit List'!B2311&amp;'Support - Unit List'!C2311&amp;" - "&amp;PROPER('Support - Unit List'!D2311))</f>
        <v>8950241 - Hagerstown Public Library</v>
      </c>
    </row>
    <row r="2312" spans="8:10" x14ac:dyDescent="0.35">
      <c r="H2312" s="3" t="str">
        <f t="shared" si="46"/>
        <v/>
      </c>
      <c r="I2312" s="3" t="str">
        <f>IF(H2312="","",COUNTIF($H$2:H2312,H2312))</f>
        <v/>
      </c>
      <c r="J2312" s="4" t="str">
        <f>IF('Support - Unit List'!A2312="","",'Support - Unit List'!A2312&amp;'Support - Unit List'!B2312&amp;'Support - Unit List'!C2312&amp;" - "&amp;PROPER('Support - Unit List'!D2312))</f>
        <v>8950242 - Morrisson Reeves Public Library</v>
      </c>
    </row>
    <row r="2313" spans="8:10" x14ac:dyDescent="0.35">
      <c r="H2313" s="3" t="str">
        <f t="shared" si="46"/>
        <v/>
      </c>
      <c r="I2313" s="3" t="str">
        <f>IF(H2313="","",COUNTIF($H$2:H2313,H2313))</f>
        <v/>
      </c>
      <c r="J2313" s="4" t="str">
        <f>IF('Support - Unit List'!A2313="","",'Support - Unit List'!A2313&amp;'Support - Unit List'!B2313&amp;'Support - Unit List'!C2313&amp;" - "&amp;PROPER('Support - Unit List'!D2313))</f>
        <v>8950243 - Wayne County Contractual Library</v>
      </c>
    </row>
    <row r="2314" spans="8:10" x14ac:dyDescent="0.35">
      <c r="H2314" s="3" t="str">
        <f t="shared" si="46"/>
        <v/>
      </c>
      <c r="I2314" s="3" t="str">
        <f>IF(H2314="","",COUNTIF($H$2:H2314,H2314))</f>
        <v/>
      </c>
      <c r="J2314" s="4" t="str">
        <f>IF('Support - Unit List'!A2314="","",'Support - Unit List'!A2314&amp;'Support - Unit List'!B2314&amp;'Support - Unit List'!C2314&amp;" - "&amp;PROPER('Support - Unit List'!D2314))</f>
        <v>8960909 - Richmond Sanitary</v>
      </c>
    </row>
    <row r="2315" spans="8:10" x14ac:dyDescent="0.35">
      <c r="H2315" s="3" t="str">
        <f t="shared" si="46"/>
        <v/>
      </c>
      <c r="I2315" s="3" t="str">
        <f>IF(H2315="","",COUNTIF($H$2:H2315,H2315))</f>
        <v/>
      </c>
      <c r="J2315" s="4" t="str">
        <f>IF('Support - Unit List'!A2315="","",'Support - Unit List'!A2315&amp;'Support - Unit List'!B2315&amp;'Support - Unit List'!C2315&amp;" - "&amp;PROPER('Support - Unit List'!D2315))</f>
        <v>8961074 - W. U. R. Solid Waste Management District</v>
      </c>
    </row>
    <row r="2316" spans="8:10" x14ac:dyDescent="0.35">
      <c r="H2316" s="3" t="str">
        <f t="shared" si="46"/>
        <v/>
      </c>
      <c r="I2316" s="3" t="str">
        <f>IF(H2316="","",COUNTIF($H$2:H2316,H2316))</f>
        <v/>
      </c>
      <c r="J2316" s="4" t="str">
        <f>IF('Support - Unit List'!A2316="","",'Support - Unit List'!A2316&amp;'Support - Unit List'!B2316&amp;'Support - Unit List'!C2316&amp;" - "&amp;PROPER('Support - Unit List'!D2316))</f>
        <v>9010000 - Wells County</v>
      </c>
    </row>
    <row r="2317" spans="8:10" x14ac:dyDescent="0.35">
      <c r="H2317" s="3" t="str">
        <f t="shared" si="46"/>
        <v/>
      </c>
      <c r="I2317" s="3" t="str">
        <f>IF(H2317="","",COUNTIF($H$2:H2317,H2317))</f>
        <v/>
      </c>
      <c r="J2317" s="4" t="str">
        <f>IF('Support - Unit List'!A2317="","",'Support - Unit List'!A2317&amp;'Support - Unit List'!B2317&amp;'Support - Unit List'!C2317&amp;" - "&amp;PROPER('Support - Unit List'!D2317))</f>
        <v>9020001 - Chester Township</v>
      </c>
    </row>
    <row r="2318" spans="8:10" x14ac:dyDescent="0.35">
      <c r="H2318" s="3" t="str">
        <f t="shared" si="46"/>
        <v/>
      </c>
      <c r="I2318" s="3" t="str">
        <f>IF(H2318="","",COUNTIF($H$2:H2318,H2318))</f>
        <v/>
      </c>
      <c r="J2318" s="4" t="str">
        <f>IF('Support - Unit List'!A2318="","",'Support - Unit List'!A2318&amp;'Support - Unit List'!B2318&amp;'Support - Unit List'!C2318&amp;" - "&amp;PROPER('Support - Unit List'!D2318))</f>
        <v>9020002 - Harrison Township</v>
      </c>
    </row>
    <row r="2319" spans="8:10" x14ac:dyDescent="0.35">
      <c r="H2319" s="3" t="str">
        <f t="shared" si="46"/>
        <v/>
      </c>
      <c r="I2319" s="3" t="str">
        <f>IF(H2319="","",COUNTIF($H$2:H2319,H2319))</f>
        <v/>
      </c>
      <c r="J2319" s="4" t="str">
        <f>IF('Support - Unit List'!A2319="","",'Support - Unit List'!A2319&amp;'Support - Unit List'!B2319&amp;'Support - Unit List'!C2319&amp;" - "&amp;PROPER('Support - Unit List'!D2319))</f>
        <v>9020003 - Jackson Township</v>
      </c>
    </row>
    <row r="2320" spans="8:10" x14ac:dyDescent="0.35">
      <c r="H2320" s="3" t="str">
        <f t="shared" si="46"/>
        <v/>
      </c>
      <c r="I2320" s="3" t="str">
        <f>IF(H2320="","",COUNTIF($H$2:H2320,H2320))</f>
        <v/>
      </c>
      <c r="J2320" s="4" t="str">
        <f>IF('Support - Unit List'!A2320="","",'Support - Unit List'!A2320&amp;'Support - Unit List'!B2320&amp;'Support - Unit List'!C2320&amp;" - "&amp;PROPER('Support - Unit List'!D2320))</f>
        <v>9020004 - Jefferson Township</v>
      </c>
    </row>
    <row r="2321" spans="8:10" x14ac:dyDescent="0.35">
      <c r="H2321" s="3" t="str">
        <f t="shared" si="46"/>
        <v/>
      </c>
      <c r="I2321" s="3" t="str">
        <f>IF(H2321="","",COUNTIF($H$2:H2321,H2321))</f>
        <v/>
      </c>
      <c r="J2321" s="4" t="str">
        <f>IF('Support - Unit List'!A2321="","",'Support - Unit List'!A2321&amp;'Support - Unit List'!B2321&amp;'Support - Unit List'!C2321&amp;" - "&amp;PROPER('Support - Unit List'!D2321))</f>
        <v>9020005 - Lancaster Township</v>
      </c>
    </row>
    <row r="2322" spans="8:10" x14ac:dyDescent="0.35">
      <c r="H2322" s="3" t="str">
        <f t="shared" si="46"/>
        <v/>
      </c>
      <c r="I2322" s="3" t="str">
        <f>IF(H2322="","",COUNTIF($H$2:H2322,H2322))</f>
        <v/>
      </c>
      <c r="J2322" s="4" t="str">
        <f>IF('Support - Unit List'!A2322="","",'Support - Unit List'!A2322&amp;'Support - Unit List'!B2322&amp;'Support - Unit List'!C2322&amp;" - "&amp;PROPER('Support - Unit List'!D2322))</f>
        <v>9020006 - Liberty Township</v>
      </c>
    </row>
    <row r="2323" spans="8:10" x14ac:dyDescent="0.35">
      <c r="H2323" s="3" t="str">
        <f t="shared" si="46"/>
        <v/>
      </c>
      <c r="I2323" s="3" t="str">
        <f>IF(H2323="","",COUNTIF($H$2:H2323,H2323))</f>
        <v/>
      </c>
      <c r="J2323" s="4" t="str">
        <f>IF('Support - Unit List'!A2323="","",'Support - Unit List'!A2323&amp;'Support - Unit List'!B2323&amp;'Support - Unit List'!C2323&amp;" - "&amp;PROPER('Support - Unit List'!D2323))</f>
        <v>9020007 - Nottingham Township</v>
      </c>
    </row>
    <row r="2324" spans="8:10" x14ac:dyDescent="0.35">
      <c r="H2324" s="3" t="str">
        <f t="shared" si="46"/>
        <v/>
      </c>
      <c r="I2324" s="3" t="str">
        <f>IF(H2324="","",COUNTIF($H$2:H2324,H2324))</f>
        <v/>
      </c>
      <c r="J2324" s="4" t="str">
        <f>IF('Support - Unit List'!A2324="","",'Support - Unit List'!A2324&amp;'Support - Unit List'!B2324&amp;'Support - Unit List'!C2324&amp;" - "&amp;PROPER('Support - Unit List'!D2324))</f>
        <v>9020008 - Rockcreek Township</v>
      </c>
    </row>
    <row r="2325" spans="8:10" x14ac:dyDescent="0.35">
      <c r="H2325" s="3" t="str">
        <f t="shared" si="46"/>
        <v/>
      </c>
      <c r="I2325" s="3" t="str">
        <f>IF(H2325="","",COUNTIF($H$2:H2325,H2325))</f>
        <v/>
      </c>
      <c r="J2325" s="4" t="str">
        <f>IF('Support - Unit List'!A2325="","",'Support - Unit List'!A2325&amp;'Support - Unit List'!B2325&amp;'Support - Unit List'!C2325&amp;" - "&amp;PROPER('Support - Unit List'!D2325))</f>
        <v>9020009 - Union Township</v>
      </c>
    </row>
    <row r="2326" spans="8:10" x14ac:dyDescent="0.35">
      <c r="H2326" s="3" t="str">
        <f t="shared" si="46"/>
        <v/>
      </c>
      <c r="I2326" s="3" t="str">
        <f>IF(H2326="","",COUNTIF($H$2:H2326,H2326))</f>
        <v/>
      </c>
      <c r="J2326" s="4" t="str">
        <f>IF('Support - Unit List'!A2326="","",'Support - Unit List'!A2326&amp;'Support - Unit List'!B2326&amp;'Support - Unit List'!C2326&amp;" - "&amp;PROPER('Support - Unit List'!D2326))</f>
        <v>9030408 - Bluffton Civil City</v>
      </c>
    </row>
    <row r="2327" spans="8:10" x14ac:dyDescent="0.35">
      <c r="H2327" s="3" t="str">
        <f t="shared" si="46"/>
        <v/>
      </c>
      <c r="I2327" s="3" t="str">
        <f>IF(H2327="","",COUNTIF($H$2:H2327,H2327))</f>
        <v/>
      </c>
      <c r="J2327" s="4" t="str">
        <f>IF('Support - Unit List'!A2327="","",'Support - Unit List'!A2327&amp;'Support - Unit List'!B2327&amp;'Support - Unit List'!C2327&amp;" - "&amp;PROPER('Support - Unit List'!D2327))</f>
        <v>9030476 - Zanesville Civil Town</v>
      </c>
    </row>
    <row r="2328" spans="8:10" x14ac:dyDescent="0.35">
      <c r="H2328" s="3" t="str">
        <f t="shared" si="46"/>
        <v/>
      </c>
      <c r="I2328" s="3" t="str">
        <f>IF(H2328="","",COUNTIF($H$2:H2328,H2328))</f>
        <v/>
      </c>
      <c r="J2328" s="4" t="str">
        <f>IF('Support - Unit List'!A2328="","",'Support - Unit List'!A2328&amp;'Support - Unit List'!B2328&amp;'Support - Unit List'!C2328&amp;" - "&amp;PROPER('Support - Unit List'!D2328))</f>
        <v>9030684 - Markle Civil Town</v>
      </c>
    </row>
    <row r="2329" spans="8:10" x14ac:dyDescent="0.35">
      <c r="H2329" s="3" t="str">
        <f t="shared" si="46"/>
        <v/>
      </c>
      <c r="I2329" s="3" t="str">
        <f>IF(H2329="","",COUNTIF($H$2:H2329,H2329))</f>
        <v/>
      </c>
      <c r="J2329" s="4" t="str">
        <f>IF('Support - Unit List'!A2329="","",'Support - Unit List'!A2329&amp;'Support - Unit List'!B2329&amp;'Support - Unit List'!C2329&amp;" - "&amp;PROPER('Support - Unit List'!D2329))</f>
        <v>9030938 - Ossian Civil Town</v>
      </c>
    </row>
    <row r="2330" spans="8:10" x14ac:dyDescent="0.35">
      <c r="H2330" s="3" t="str">
        <f t="shared" si="46"/>
        <v/>
      </c>
      <c r="I2330" s="3" t="str">
        <f>IF(H2330="","",COUNTIF($H$2:H2330,H2330))</f>
        <v/>
      </c>
      <c r="J2330" s="4" t="str">
        <f>IF('Support - Unit List'!A2330="","",'Support - Unit List'!A2330&amp;'Support - Unit List'!B2330&amp;'Support - Unit List'!C2330&amp;" - "&amp;PROPER('Support - Unit List'!D2330))</f>
        <v>9030939 - Poneto Civil Town</v>
      </c>
    </row>
    <row r="2331" spans="8:10" x14ac:dyDescent="0.35">
      <c r="H2331" s="3" t="str">
        <f t="shared" si="46"/>
        <v/>
      </c>
      <c r="I2331" s="3" t="str">
        <f>IF(H2331="","",COUNTIF($H$2:H2331,H2331))</f>
        <v/>
      </c>
      <c r="J2331" s="4" t="str">
        <f>IF('Support - Unit List'!A2331="","",'Support - Unit List'!A2331&amp;'Support - Unit List'!B2331&amp;'Support - Unit List'!C2331&amp;" - "&amp;PROPER('Support - Unit List'!D2331))</f>
        <v>9030940 - Uniondale Civil Town</v>
      </c>
    </row>
    <row r="2332" spans="8:10" x14ac:dyDescent="0.35">
      <c r="H2332" s="3" t="str">
        <f t="shared" si="46"/>
        <v/>
      </c>
      <c r="I2332" s="3" t="str">
        <f>IF(H2332="","",COUNTIF($H$2:H2332,H2332))</f>
        <v/>
      </c>
      <c r="J2332" s="4" t="str">
        <f>IF('Support - Unit List'!A2332="","",'Support - Unit List'!A2332&amp;'Support - Unit List'!B2332&amp;'Support - Unit List'!C2332&amp;" - "&amp;PROPER('Support - Unit List'!D2332))</f>
        <v>9030941 - Vera Cruz Civil Town</v>
      </c>
    </row>
    <row r="2333" spans="8:10" x14ac:dyDescent="0.35">
      <c r="H2333" s="3" t="str">
        <f t="shared" si="46"/>
        <v/>
      </c>
      <c r="I2333" s="3" t="str">
        <f>IF(H2333="","",COUNTIF($H$2:H2333,H2333))</f>
        <v/>
      </c>
      <c r="J2333" s="4" t="str">
        <f>IF('Support - Unit List'!A2333="","",'Support - Unit List'!A2333&amp;'Support - Unit List'!B2333&amp;'Support - Unit List'!C2333&amp;" - "&amp;PROPER('Support - Unit List'!D2333))</f>
        <v>9048425 - Southern Wells Community School Corporation</v>
      </c>
    </row>
    <row r="2334" spans="8:10" x14ac:dyDescent="0.35">
      <c r="H2334" s="3" t="str">
        <f t="shared" si="46"/>
        <v/>
      </c>
      <c r="I2334" s="3" t="str">
        <f>IF(H2334="","",COUNTIF($H$2:H2334,H2334))</f>
        <v/>
      </c>
      <c r="J2334" s="4" t="str">
        <f>IF('Support - Unit List'!A2334="","",'Support - Unit List'!A2334&amp;'Support - Unit List'!B2334&amp;'Support - Unit List'!C2334&amp;" - "&amp;PROPER('Support - Unit List'!D2334))</f>
        <v>9048435 - Norwell Community Schools</v>
      </c>
    </row>
    <row r="2335" spans="8:10" x14ac:dyDescent="0.35">
      <c r="H2335" s="3" t="str">
        <f t="shared" si="46"/>
        <v/>
      </c>
      <c r="I2335" s="3" t="str">
        <f>IF(H2335="","",COUNTIF($H$2:H2335,H2335))</f>
        <v/>
      </c>
      <c r="J2335" s="4" t="str">
        <f>IF('Support - Unit List'!A2335="","",'Support - Unit List'!A2335&amp;'Support - Unit List'!B2335&amp;'Support - Unit List'!C2335&amp;" - "&amp;PROPER('Support - Unit List'!D2335))</f>
        <v>9048445 - M.S.D. Bluffton-Harrison School Corporation</v>
      </c>
    </row>
    <row r="2336" spans="8:10" x14ac:dyDescent="0.35">
      <c r="H2336" s="3" t="str">
        <f t="shared" si="46"/>
        <v/>
      </c>
      <c r="I2336" s="3" t="str">
        <f>IF(H2336="","",COUNTIF($H$2:H2336,H2336))</f>
        <v/>
      </c>
      <c r="J2336" s="4" t="str">
        <f>IF('Support - Unit List'!A2336="","",'Support - Unit List'!A2336&amp;'Support - Unit List'!B2336&amp;'Support - Unit List'!C2336&amp;" - "&amp;PROPER('Support - Unit List'!D2336))</f>
        <v>9050244 - Wells County Public Library</v>
      </c>
    </row>
    <row r="2337" spans="8:10" x14ac:dyDescent="0.35">
      <c r="H2337" s="3" t="str">
        <f t="shared" si="46"/>
        <v/>
      </c>
      <c r="I2337" s="3" t="str">
        <f>IF(H2337="","",COUNTIF($H$2:H2337,H2337))</f>
        <v/>
      </c>
      <c r="J2337" s="4" t="str">
        <f>IF('Support - Unit List'!A2337="","",'Support - Unit List'!A2337&amp;'Support - Unit List'!B2337&amp;'Support - Unit List'!C2337&amp;" - "&amp;PROPER('Support - Unit List'!D2337))</f>
        <v>9061091 - Wells County Solid Waste District</v>
      </c>
    </row>
    <row r="2338" spans="8:10" x14ac:dyDescent="0.35">
      <c r="H2338" s="3" t="str">
        <f t="shared" si="46"/>
        <v/>
      </c>
      <c r="I2338" s="3" t="str">
        <f>IF(H2338="","",COUNTIF($H$2:H2338,H2338))</f>
        <v/>
      </c>
      <c r="J2338" s="4" t="str">
        <f>IF('Support - Unit List'!A2338="","",'Support - Unit List'!A2338&amp;'Support - Unit List'!B2338&amp;'Support - Unit List'!C2338&amp;" - "&amp;PROPER('Support - Unit List'!D2338))</f>
        <v>9110000 - White County</v>
      </c>
    </row>
    <row r="2339" spans="8:10" x14ac:dyDescent="0.35">
      <c r="H2339" s="3" t="str">
        <f t="shared" si="46"/>
        <v/>
      </c>
      <c r="I2339" s="3" t="str">
        <f>IF(H2339="","",COUNTIF($H$2:H2339,H2339))</f>
        <v/>
      </c>
      <c r="J2339" s="4" t="str">
        <f>IF('Support - Unit List'!A2339="","",'Support - Unit List'!A2339&amp;'Support - Unit List'!B2339&amp;'Support - Unit List'!C2339&amp;" - "&amp;PROPER('Support - Unit List'!D2339))</f>
        <v>9120001 - Big Creek Township</v>
      </c>
    </row>
    <row r="2340" spans="8:10" x14ac:dyDescent="0.35">
      <c r="H2340" s="3" t="str">
        <f t="shared" si="46"/>
        <v/>
      </c>
      <c r="I2340" s="3" t="str">
        <f>IF(H2340="","",COUNTIF($H$2:H2340,H2340))</f>
        <v/>
      </c>
      <c r="J2340" s="4" t="str">
        <f>IF('Support - Unit List'!A2340="","",'Support - Unit List'!A2340&amp;'Support - Unit List'!B2340&amp;'Support - Unit List'!C2340&amp;" - "&amp;PROPER('Support - Unit List'!D2340))</f>
        <v>9120002 - Cass Township</v>
      </c>
    </row>
    <row r="2341" spans="8:10" x14ac:dyDescent="0.35">
      <c r="H2341" s="3" t="str">
        <f t="shared" si="46"/>
        <v/>
      </c>
      <c r="I2341" s="3" t="str">
        <f>IF(H2341="","",COUNTIF($H$2:H2341,H2341))</f>
        <v/>
      </c>
      <c r="J2341" s="4" t="str">
        <f>IF('Support - Unit List'!A2341="","",'Support - Unit List'!A2341&amp;'Support - Unit List'!B2341&amp;'Support - Unit List'!C2341&amp;" - "&amp;PROPER('Support - Unit List'!D2341))</f>
        <v>9120003 - Honey Creek Township</v>
      </c>
    </row>
    <row r="2342" spans="8:10" x14ac:dyDescent="0.35">
      <c r="H2342" s="3" t="str">
        <f t="shared" si="46"/>
        <v/>
      </c>
      <c r="I2342" s="3" t="str">
        <f>IF(H2342="","",COUNTIF($H$2:H2342,H2342))</f>
        <v/>
      </c>
      <c r="J2342" s="4" t="str">
        <f>IF('Support - Unit List'!A2342="","",'Support - Unit List'!A2342&amp;'Support - Unit List'!B2342&amp;'Support - Unit List'!C2342&amp;" - "&amp;PROPER('Support - Unit List'!D2342))</f>
        <v>9120004 - Jackson Township</v>
      </c>
    </row>
    <row r="2343" spans="8:10" x14ac:dyDescent="0.35">
      <c r="H2343" s="3" t="str">
        <f t="shared" si="46"/>
        <v/>
      </c>
      <c r="I2343" s="3" t="str">
        <f>IF(H2343="","",COUNTIF($H$2:H2343,H2343))</f>
        <v/>
      </c>
      <c r="J2343" s="4" t="str">
        <f>IF('Support - Unit List'!A2343="","",'Support - Unit List'!A2343&amp;'Support - Unit List'!B2343&amp;'Support - Unit List'!C2343&amp;" - "&amp;PROPER('Support - Unit List'!D2343))</f>
        <v>9120005 - Liberty Township</v>
      </c>
    </row>
    <row r="2344" spans="8:10" x14ac:dyDescent="0.35">
      <c r="H2344" s="3" t="str">
        <f t="shared" si="46"/>
        <v/>
      </c>
      <c r="I2344" s="3" t="str">
        <f>IF(H2344="","",COUNTIF($H$2:H2344,H2344))</f>
        <v/>
      </c>
      <c r="J2344" s="4" t="str">
        <f>IF('Support - Unit List'!A2344="","",'Support - Unit List'!A2344&amp;'Support - Unit List'!B2344&amp;'Support - Unit List'!C2344&amp;" - "&amp;PROPER('Support - Unit List'!D2344))</f>
        <v>9120006 - Lincoln Township</v>
      </c>
    </row>
    <row r="2345" spans="8:10" x14ac:dyDescent="0.35">
      <c r="H2345" s="3" t="str">
        <f t="shared" si="46"/>
        <v/>
      </c>
      <c r="I2345" s="3" t="str">
        <f>IF(H2345="","",COUNTIF($H$2:H2345,H2345))</f>
        <v/>
      </c>
      <c r="J2345" s="4" t="str">
        <f>IF('Support - Unit List'!A2345="","",'Support - Unit List'!A2345&amp;'Support - Unit List'!B2345&amp;'Support - Unit List'!C2345&amp;" - "&amp;PROPER('Support - Unit List'!D2345))</f>
        <v>9120007 - Monon Township</v>
      </c>
    </row>
    <row r="2346" spans="8:10" x14ac:dyDescent="0.35">
      <c r="H2346" s="3" t="str">
        <f t="shared" si="46"/>
        <v/>
      </c>
      <c r="I2346" s="3" t="str">
        <f>IF(H2346="","",COUNTIF($H$2:H2346,H2346))</f>
        <v/>
      </c>
      <c r="J2346" s="4" t="str">
        <f>IF('Support - Unit List'!A2346="","",'Support - Unit List'!A2346&amp;'Support - Unit List'!B2346&amp;'Support - Unit List'!C2346&amp;" - "&amp;PROPER('Support - Unit List'!D2346))</f>
        <v>9120008 - Prairie Township</v>
      </c>
    </row>
    <row r="2347" spans="8:10" x14ac:dyDescent="0.35">
      <c r="H2347" s="3" t="str">
        <f t="shared" si="46"/>
        <v/>
      </c>
      <c r="I2347" s="3" t="str">
        <f>IF(H2347="","",COUNTIF($H$2:H2347,H2347))</f>
        <v/>
      </c>
      <c r="J2347" s="4" t="str">
        <f>IF('Support - Unit List'!A2347="","",'Support - Unit List'!A2347&amp;'Support - Unit List'!B2347&amp;'Support - Unit List'!C2347&amp;" - "&amp;PROPER('Support - Unit List'!D2347))</f>
        <v>9120009 - Princeton Township</v>
      </c>
    </row>
    <row r="2348" spans="8:10" x14ac:dyDescent="0.35">
      <c r="H2348" s="3" t="str">
        <f t="shared" si="46"/>
        <v/>
      </c>
      <c r="I2348" s="3" t="str">
        <f>IF(H2348="","",COUNTIF($H$2:H2348,H2348))</f>
        <v/>
      </c>
      <c r="J2348" s="4" t="str">
        <f>IF('Support - Unit List'!A2348="","",'Support - Unit List'!A2348&amp;'Support - Unit List'!B2348&amp;'Support - Unit List'!C2348&amp;" - "&amp;PROPER('Support - Unit List'!D2348))</f>
        <v>9120010 - Round Grove Township</v>
      </c>
    </row>
    <row r="2349" spans="8:10" x14ac:dyDescent="0.35">
      <c r="H2349" s="3" t="str">
        <f t="shared" si="46"/>
        <v/>
      </c>
      <c r="I2349" s="3" t="str">
        <f>IF(H2349="","",COUNTIF($H$2:H2349,H2349))</f>
        <v/>
      </c>
      <c r="J2349" s="4" t="str">
        <f>IF('Support - Unit List'!A2349="","",'Support - Unit List'!A2349&amp;'Support - Unit List'!B2349&amp;'Support - Unit List'!C2349&amp;" - "&amp;PROPER('Support - Unit List'!D2349))</f>
        <v>9120011 - Union Township</v>
      </c>
    </row>
    <row r="2350" spans="8:10" x14ac:dyDescent="0.35">
      <c r="H2350" s="3" t="str">
        <f t="shared" si="46"/>
        <v/>
      </c>
      <c r="I2350" s="3" t="str">
        <f>IF(H2350="","",COUNTIF($H$2:H2350,H2350))</f>
        <v/>
      </c>
      <c r="J2350" s="4" t="str">
        <f>IF('Support - Unit List'!A2350="","",'Support - Unit List'!A2350&amp;'Support - Unit List'!B2350&amp;'Support - Unit List'!C2350&amp;" - "&amp;PROPER('Support - Unit List'!D2350))</f>
        <v>9120012 - West Point Township</v>
      </c>
    </row>
    <row r="2351" spans="8:10" x14ac:dyDescent="0.35">
      <c r="H2351" s="3" t="str">
        <f t="shared" si="46"/>
        <v/>
      </c>
      <c r="I2351" s="3" t="str">
        <f>IF(H2351="","",COUNTIF($H$2:H2351,H2351))</f>
        <v/>
      </c>
      <c r="J2351" s="4" t="str">
        <f>IF('Support - Unit List'!A2351="","",'Support - Unit List'!A2351&amp;'Support - Unit List'!B2351&amp;'Support - Unit List'!C2351&amp;" - "&amp;PROPER('Support - Unit List'!D2351))</f>
        <v>9130433 - Monticello Civil City</v>
      </c>
    </row>
    <row r="2352" spans="8:10" x14ac:dyDescent="0.35">
      <c r="H2352" s="3" t="str">
        <f t="shared" si="46"/>
        <v/>
      </c>
      <c r="I2352" s="3" t="str">
        <f>IF(H2352="","",COUNTIF($H$2:H2352,H2352))</f>
        <v/>
      </c>
      <c r="J2352" s="4" t="str">
        <f>IF('Support - Unit List'!A2352="","",'Support - Unit List'!A2352&amp;'Support - Unit List'!B2352&amp;'Support - Unit List'!C2352&amp;" - "&amp;PROPER('Support - Unit List'!D2352))</f>
        <v>9130942 - Brookston Civil Town</v>
      </c>
    </row>
    <row r="2353" spans="8:10" x14ac:dyDescent="0.35">
      <c r="H2353" s="3" t="str">
        <f t="shared" si="46"/>
        <v/>
      </c>
      <c r="I2353" s="3" t="str">
        <f>IF(H2353="","",COUNTIF($H$2:H2353,H2353))</f>
        <v/>
      </c>
      <c r="J2353" s="4" t="str">
        <f>IF('Support - Unit List'!A2353="","",'Support - Unit List'!A2353&amp;'Support - Unit List'!B2353&amp;'Support - Unit List'!C2353&amp;" - "&amp;PROPER('Support - Unit List'!D2353))</f>
        <v>9130943 - Burnettsville Civil Town</v>
      </c>
    </row>
    <row r="2354" spans="8:10" x14ac:dyDescent="0.35">
      <c r="H2354" s="3" t="str">
        <f t="shared" si="46"/>
        <v/>
      </c>
      <c r="I2354" s="3" t="str">
        <f>IF(H2354="","",COUNTIF($H$2:H2354,H2354))</f>
        <v/>
      </c>
      <c r="J2354" s="4" t="str">
        <f>IF('Support - Unit List'!A2354="","",'Support - Unit List'!A2354&amp;'Support - Unit List'!B2354&amp;'Support - Unit List'!C2354&amp;" - "&amp;PROPER('Support - Unit List'!D2354))</f>
        <v>9130944 - Chalmers Civil Town</v>
      </c>
    </row>
    <row r="2355" spans="8:10" x14ac:dyDescent="0.35">
      <c r="H2355" s="3" t="str">
        <f t="shared" si="46"/>
        <v/>
      </c>
      <c r="I2355" s="3" t="str">
        <f>IF(H2355="","",COUNTIF($H$2:H2355,H2355))</f>
        <v/>
      </c>
      <c r="J2355" s="4" t="str">
        <f>IF('Support - Unit List'!A2355="","",'Support - Unit List'!A2355&amp;'Support - Unit List'!B2355&amp;'Support - Unit List'!C2355&amp;" - "&amp;PROPER('Support - Unit List'!D2355))</f>
        <v>9130945 - Monon Civil Town</v>
      </c>
    </row>
    <row r="2356" spans="8:10" x14ac:dyDescent="0.35">
      <c r="H2356" s="3" t="str">
        <f t="shared" si="46"/>
        <v/>
      </c>
      <c r="I2356" s="3" t="str">
        <f>IF(H2356="","",COUNTIF($H$2:H2356,H2356))</f>
        <v/>
      </c>
      <c r="J2356" s="4" t="str">
        <f>IF('Support - Unit List'!A2356="","",'Support - Unit List'!A2356&amp;'Support - Unit List'!B2356&amp;'Support - Unit List'!C2356&amp;" - "&amp;PROPER('Support - Unit List'!D2356))</f>
        <v>9130946 - Reynolds Civil Town</v>
      </c>
    </row>
    <row r="2357" spans="8:10" x14ac:dyDescent="0.35">
      <c r="H2357" s="3" t="str">
        <f t="shared" si="46"/>
        <v/>
      </c>
      <c r="I2357" s="3" t="str">
        <f>IF(H2357="","",COUNTIF($H$2:H2357,H2357))</f>
        <v/>
      </c>
      <c r="J2357" s="4" t="str">
        <f>IF('Support - Unit List'!A2357="","",'Support - Unit List'!A2357&amp;'Support - Unit List'!B2357&amp;'Support - Unit List'!C2357&amp;" - "&amp;PROPER('Support - Unit List'!D2357))</f>
        <v>9130947 - Wolcott Civil Town</v>
      </c>
    </row>
    <row r="2358" spans="8:10" x14ac:dyDescent="0.35">
      <c r="H2358" s="3" t="str">
        <f t="shared" si="46"/>
        <v/>
      </c>
      <c r="I2358" s="3" t="str">
        <f>IF(H2358="","",COUNTIF($H$2:H2358,H2358))</f>
        <v/>
      </c>
      <c r="J2358" s="4" t="str">
        <f>IF('Support - Unit List'!A2358="","",'Support - Unit List'!A2358&amp;'Support - Unit List'!B2358&amp;'Support - Unit List'!C2358&amp;" - "&amp;PROPER('Support - Unit List'!D2358))</f>
        <v>9148515 - North White School Corporation</v>
      </c>
    </row>
    <row r="2359" spans="8:10" x14ac:dyDescent="0.35">
      <c r="H2359" s="3" t="str">
        <f t="shared" si="46"/>
        <v/>
      </c>
      <c r="I2359" s="3" t="str">
        <f>IF(H2359="","",COUNTIF($H$2:H2359,H2359))</f>
        <v/>
      </c>
      <c r="J2359" s="4" t="str">
        <f>IF('Support - Unit List'!A2359="","",'Support - Unit List'!A2359&amp;'Support - Unit List'!B2359&amp;'Support - Unit List'!C2359&amp;" - "&amp;PROPER('Support - Unit List'!D2359))</f>
        <v>9148525 - Frontier School Corporation</v>
      </c>
    </row>
    <row r="2360" spans="8:10" x14ac:dyDescent="0.35">
      <c r="H2360" s="3" t="str">
        <f t="shared" si="46"/>
        <v/>
      </c>
      <c r="I2360" s="3" t="str">
        <f>IF(H2360="","",COUNTIF($H$2:H2360,H2360))</f>
        <v/>
      </c>
      <c r="J2360" s="4" t="str">
        <f>IF('Support - Unit List'!A2360="","",'Support - Unit List'!A2360&amp;'Support - Unit List'!B2360&amp;'Support - Unit List'!C2360&amp;" - "&amp;PROPER('Support - Unit List'!D2360))</f>
        <v>9148535 - Tri County School Corporation</v>
      </c>
    </row>
    <row r="2361" spans="8:10" x14ac:dyDescent="0.35">
      <c r="H2361" s="3" t="str">
        <f t="shared" si="46"/>
        <v/>
      </c>
      <c r="I2361" s="3" t="str">
        <f>IF(H2361="","",COUNTIF($H$2:H2361,H2361))</f>
        <v/>
      </c>
      <c r="J2361" s="4" t="str">
        <f>IF('Support - Unit List'!A2361="","",'Support - Unit List'!A2361&amp;'Support - Unit List'!B2361&amp;'Support - Unit List'!C2361&amp;" - "&amp;PROPER('Support - Unit List'!D2361))</f>
        <v>9148565 - Twin Lakes Community School Corporation</v>
      </c>
    </row>
    <row r="2362" spans="8:10" x14ac:dyDescent="0.35">
      <c r="H2362" s="3" t="str">
        <f t="shared" si="46"/>
        <v/>
      </c>
      <c r="I2362" s="3" t="str">
        <f>IF(H2362="","",COUNTIF($H$2:H2362,H2362))</f>
        <v/>
      </c>
      <c r="J2362" s="4" t="str">
        <f>IF('Support - Unit List'!A2362="","",'Support - Unit List'!A2362&amp;'Support - Unit List'!B2362&amp;'Support - Unit List'!C2362&amp;" - "&amp;PROPER('Support - Unit List'!D2362))</f>
        <v>9150245 - Brookston Public Library</v>
      </c>
    </row>
    <row r="2363" spans="8:10" x14ac:dyDescent="0.35">
      <c r="H2363" s="3" t="str">
        <f t="shared" si="46"/>
        <v/>
      </c>
      <c r="I2363" s="3" t="str">
        <f>IF(H2363="","",COUNTIF($H$2:H2363,H2363))</f>
        <v/>
      </c>
      <c r="J2363" s="4" t="str">
        <f>IF('Support - Unit List'!A2363="","",'Support - Unit List'!A2363&amp;'Support - Unit List'!B2363&amp;'Support - Unit List'!C2363&amp;" - "&amp;PROPER('Support - Unit List'!D2363))</f>
        <v>9150246 - Monon Public Library</v>
      </c>
    </row>
    <row r="2364" spans="8:10" x14ac:dyDescent="0.35">
      <c r="H2364" s="3" t="str">
        <f t="shared" si="46"/>
        <v/>
      </c>
      <c r="I2364" s="3" t="str">
        <f>IF(H2364="","",COUNTIF($H$2:H2364,H2364))</f>
        <v/>
      </c>
      <c r="J2364" s="4" t="str">
        <f>IF('Support - Unit List'!A2364="","",'Support - Unit List'!A2364&amp;'Support - Unit List'!B2364&amp;'Support - Unit List'!C2364&amp;" - "&amp;PROPER('Support - Unit List'!D2364))</f>
        <v>9150247 - Monticello Public Library</v>
      </c>
    </row>
    <row r="2365" spans="8:10" x14ac:dyDescent="0.35">
      <c r="H2365" s="3" t="str">
        <f t="shared" si="46"/>
        <v/>
      </c>
      <c r="I2365" s="3" t="str">
        <f>IF(H2365="","",COUNTIF($H$2:H2365,H2365))</f>
        <v/>
      </c>
      <c r="J2365" s="4" t="str">
        <f>IF('Support - Unit List'!A2365="","",'Support - Unit List'!A2365&amp;'Support - Unit List'!B2365&amp;'Support - Unit List'!C2365&amp;" - "&amp;PROPER('Support - Unit List'!D2365))</f>
        <v>9150248 - Wolcott Public Library</v>
      </c>
    </row>
    <row r="2366" spans="8:10" x14ac:dyDescent="0.35">
      <c r="H2366" s="3" t="str">
        <f t="shared" si="46"/>
        <v/>
      </c>
      <c r="I2366" s="3" t="str">
        <f>IF(H2366="","",COUNTIF($H$2:H2366,H2366))</f>
        <v/>
      </c>
      <c r="J2366" s="4" t="str">
        <f>IF('Support - Unit List'!A2366="","",'Support - Unit List'!A2366&amp;'Support - Unit List'!B2366&amp;'Support - Unit List'!C2366&amp;" - "&amp;PROPER('Support - Unit List'!D2366))</f>
        <v>9210000 - Whitley County</v>
      </c>
    </row>
    <row r="2367" spans="8:10" x14ac:dyDescent="0.35">
      <c r="H2367" s="3" t="str">
        <f t="shared" si="46"/>
        <v/>
      </c>
      <c r="I2367" s="3" t="str">
        <f>IF(H2367="","",COUNTIF($H$2:H2367,H2367))</f>
        <v/>
      </c>
      <c r="J2367" s="4" t="str">
        <f>IF('Support - Unit List'!A2367="","",'Support - Unit List'!A2367&amp;'Support - Unit List'!B2367&amp;'Support - Unit List'!C2367&amp;" - "&amp;PROPER('Support - Unit List'!D2367))</f>
        <v>9220001 - Cleveland Township</v>
      </c>
    </row>
    <row r="2368" spans="8:10" x14ac:dyDescent="0.35">
      <c r="H2368" s="3" t="str">
        <f t="shared" si="46"/>
        <v/>
      </c>
      <c r="I2368" s="3" t="str">
        <f>IF(H2368="","",COUNTIF($H$2:H2368,H2368))</f>
        <v/>
      </c>
      <c r="J2368" s="4" t="str">
        <f>IF('Support - Unit List'!A2368="","",'Support - Unit List'!A2368&amp;'Support - Unit List'!B2368&amp;'Support - Unit List'!C2368&amp;" - "&amp;PROPER('Support - Unit List'!D2368))</f>
        <v>9220002 - Columbia Township</v>
      </c>
    </row>
    <row r="2369" spans="8:10" x14ac:dyDescent="0.35">
      <c r="H2369" s="3" t="str">
        <f t="shared" si="46"/>
        <v/>
      </c>
      <c r="I2369" s="3" t="str">
        <f>IF(H2369="","",COUNTIF($H$2:H2369,H2369))</f>
        <v/>
      </c>
      <c r="J2369" s="4" t="str">
        <f>IF('Support - Unit List'!A2369="","",'Support - Unit List'!A2369&amp;'Support - Unit List'!B2369&amp;'Support - Unit List'!C2369&amp;" - "&amp;PROPER('Support - Unit List'!D2369))</f>
        <v>9220003 - Etna Troy Township</v>
      </c>
    </row>
    <row r="2370" spans="8:10" x14ac:dyDescent="0.35">
      <c r="H2370" s="3" t="str">
        <f t="shared" si="46"/>
        <v/>
      </c>
      <c r="I2370" s="3" t="str">
        <f>IF(H2370="","",COUNTIF($H$2:H2370,H2370))</f>
        <v/>
      </c>
      <c r="J2370" s="4" t="str">
        <f>IF('Support - Unit List'!A2370="","",'Support - Unit List'!A2370&amp;'Support - Unit List'!B2370&amp;'Support - Unit List'!C2370&amp;" - "&amp;PROPER('Support - Unit List'!D2370))</f>
        <v>9220004 - Jefferson Township</v>
      </c>
    </row>
    <row r="2371" spans="8:10" x14ac:dyDescent="0.35">
      <c r="H2371" s="3" t="str">
        <f t="shared" ref="H2371:H2434" si="47">IF(LEFT(J2371,2)=$B$3,"X","")</f>
        <v/>
      </c>
      <c r="I2371" s="3" t="str">
        <f>IF(H2371="","",COUNTIF($H$2:H2371,H2371))</f>
        <v/>
      </c>
      <c r="J2371" s="4" t="str">
        <f>IF('Support - Unit List'!A2371="","",'Support - Unit List'!A2371&amp;'Support - Unit List'!B2371&amp;'Support - Unit List'!C2371&amp;" - "&amp;PROPER('Support - Unit List'!D2371))</f>
        <v>9220005 - Richland Township</v>
      </c>
    </row>
    <row r="2372" spans="8:10" x14ac:dyDescent="0.35">
      <c r="H2372" s="3" t="str">
        <f t="shared" si="47"/>
        <v/>
      </c>
      <c r="I2372" s="3" t="str">
        <f>IF(H2372="","",COUNTIF($H$2:H2372,H2372))</f>
        <v/>
      </c>
      <c r="J2372" s="4" t="str">
        <f>IF('Support - Unit List'!A2372="","",'Support - Unit List'!A2372&amp;'Support - Unit List'!B2372&amp;'Support - Unit List'!C2372&amp;" - "&amp;PROPER('Support - Unit List'!D2372))</f>
        <v>9220006 - Smith Township</v>
      </c>
    </row>
    <row r="2373" spans="8:10" x14ac:dyDescent="0.35">
      <c r="H2373" s="3" t="str">
        <f t="shared" si="47"/>
        <v/>
      </c>
      <c r="I2373" s="3" t="str">
        <f>IF(H2373="","",COUNTIF($H$2:H2373,H2373))</f>
        <v/>
      </c>
      <c r="J2373" s="4" t="str">
        <f>IF('Support - Unit List'!A2373="","",'Support - Unit List'!A2373&amp;'Support - Unit List'!B2373&amp;'Support - Unit List'!C2373&amp;" - "&amp;PROPER('Support - Unit List'!D2373))</f>
        <v>9220007 - Thorncreek Township</v>
      </c>
    </row>
    <row r="2374" spans="8:10" x14ac:dyDescent="0.35">
      <c r="H2374" s="3" t="str">
        <f t="shared" si="47"/>
        <v/>
      </c>
      <c r="I2374" s="3" t="str">
        <f>IF(H2374="","",COUNTIF($H$2:H2374,H2374))</f>
        <v/>
      </c>
      <c r="J2374" s="4" t="str">
        <f>IF('Support - Unit List'!A2374="","",'Support - Unit List'!A2374&amp;'Support - Unit List'!B2374&amp;'Support - Unit List'!C2374&amp;" - "&amp;PROPER('Support - Unit List'!D2374))</f>
        <v>9220008 - Union Township</v>
      </c>
    </row>
    <row r="2375" spans="8:10" x14ac:dyDescent="0.35">
      <c r="H2375" s="3" t="str">
        <f t="shared" si="47"/>
        <v/>
      </c>
      <c r="I2375" s="3" t="str">
        <f>IF(H2375="","",COUNTIF($H$2:H2375,H2375))</f>
        <v/>
      </c>
      <c r="J2375" s="4" t="str">
        <f>IF('Support - Unit List'!A2375="","",'Support - Unit List'!A2375&amp;'Support - Unit List'!B2375&amp;'Support - Unit List'!C2375&amp;" - "&amp;PROPER('Support - Unit List'!D2375))</f>
        <v>9220009 - Washington Township</v>
      </c>
    </row>
    <row r="2376" spans="8:10" x14ac:dyDescent="0.35">
      <c r="H2376" s="3" t="str">
        <f t="shared" si="47"/>
        <v/>
      </c>
      <c r="I2376" s="3" t="str">
        <f>IF(H2376="","",COUNTIF($H$2:H2376,H2376))</f>
        <v/>
      </c>
      <c r="J2376" s="4" t="str">
        <f>IF('Support - Unit List'!A2376="","",'Support - Unit List'!A2376&amp;'Support - Unit List'!B2376&amp;'Support - Unit List'!C2376&amp;" - "&amp;PROPER('Support - Unit List'!D2376))</f>
        <v>9230432 - Columbia City Civil City</v>
      </c>
    </row>
    <row r="2377" spans="8:10" x14ac:dyDescent="0.35">
      <c r="H2377" s="3" t="str">
        <f t="shared" si="47"/>
        <v/>
      </c>
      <c r="I2377" s="3" t="str">
        <f>IF(H2377="","",COUNTIF($H$2:H2377,H2377))</f>
        <v/>
      </c>
      <c r="J2377" s="4" t="str">
        <f>IF('Support - Unit List'!A2377="","",'Support - Unit List'!A2377&amp;'Support - Unit List'!B2377&amp;'Support - Unit List'!C2377&amp;" - "&amp;PROPER('Support - Unit List'!D2377))</f>
        <v>9230948 - Churubusco Civil Town</v>
      </c>
    </row>
    <row r="2378" spans="8:10" x14ac:dyDescent="0.35">
      <c r="H2378" s="3" t="str">
        <f t="shared" si="47"/>
        <v/>
      </c>
      <c r="I2378" s="3" t="str">
        <f>IF(H2378="","",COUNTIF($H$2:H2378,H2378))</f>
        <v/>
      </c>
      <c r="J2378" s="4" t="str">
        <f>IF('Support - Unit List'!A2378="","",'Support - Unit List'!A2378&amp;'Support - Unit List'!B2378&amp;'Support - Unit List'!C2378&amp;" - "&amp;PROPER('Support - Unit List'!D2378))</f>
        <v>9230949 - Larwill Civil Town</v>
      </c>
    </row>
    <row r="2379" spans="8:10" x14ac:dyDescent="0.35">
      <c r="H2379" s="3" t="str">
        <f t="shared" si="47"/>
        <v/>
      </c>
      <c r="I2379" s="3" t="str">
        <f>IF(H2379="","",COUNTIF($H$2:H2379,H2379))</f>
        <v/>
      </c>
      <c r="J2379" s="4" t="str">
        <f>IF('Support - Unit List'!A2379="","",'Support - Unit List'!A2379&amp;'Support - Unit List'!B2379&amp;'Support - Unit List'!C2379&amp;" - "&amp;PROPER('Support - Unit List'!D2379))</f>
        <v>9230950 - South Whitley Civil Town</v>
      </c>
    </row>
    <row r="2380" spans="8:10" x14ac:dyDescent="0.35">
      <c r="H2380" s="3" t="str">
        <f t="shared" si="47"/>
        <v/>
      </c>
      <c r="I2380" s="3" t="str">
        <f>IF(H2380="","",COUNTIF($H$2:H2380,H2380))</f>
        <v/>
      </c>
      <c r="J2380" s="4" t="str">
        <f>IF('Support - Unit List'!A2380="","",'Support - Unit List'!A2380&amp;'Support - Unit List'!B2380&amp;'Support - Unit List'!C2380&amp;" - "&amp;PROPER('Support - Unit List'!D2380))</f>
        <v>9248625 - Smith-Green Community School Corporation</v>
      </c>
    </row>
    <row r="2381" spans="8:10" x14ac:dyDescent="0.35">
      <c r="H2381" s="3" t="str">
        <f t="shared" si="47"/>
        <v/>
      </c>
      <c r="I2381" s="3" t="str">
        <f>IF(H2381="","",COUNTIF($H$2:H2381,H2381))</f>
        <v/>
      </c>
      <c r="J2381" s="4" t="str">
        <f>IF('Support - Unit List'!A2381="","",'Support - Unit List'!A2381&amp;'Support - Unit List'!B2381&amp;'Support - Unit List'!C2381&amp;" - "&amp;PROPER('Support - Unit List'!D2381))</f>
        <v>9248665 - Whitley County Consolidated School Corporation</v>
      </c>
    </row>
    <row r="2382" spans="8:10" x14ac:dyDescent="0.35">
      <c r="H2382" s="3" t="str">
        <f t="shared" si="47"/>
        <v/>
      </c>
      <c r="I2382" s="3" t="str">
        <f>IF(H2382="","",COUNTIF($H$2:H2382,H2382))</f>
        <v/>
      </c>
      <c r="J2382" s="4" t="str">
        <f>IF('Support - Unit List'!A2382="","",'Support - Unit List'!A2382&amp;'Support - Unit List'!B2382&amp;'Support - Unit List'!C2382&amp;" - "&amp;PROPER('Support - Unit List'!D2382))</f>
        <v>9250249 - Churubusco Public Library</v>
      </c>
    </row>
    <row r="2383" spans="8:10" x14ac:dyDescent="0.35">
      <c r="H2383" s="3" t="str">
        <f t="shared" si="47"/>
        <v/>
      </c>
      <c r="I2383" s="3" t="str">
        <f>IF(H2383="","",COUNTIF($H$2:H2383,H2383))</f>
        <v/>
      </c>
      <c r="J2383" s="4" t="str">
        <f>IF('Support - Unit List'!A2383="","",'Support - Unit List'!A2383&amp;'Support - Unit List'!B2383&amp;'Support - Unit List'!C2383&amp;" - "&amp;PROPER('Support - Unit List'!D2383))</f>
        <v>9250250 - Peabody Library</v>
      </c>
    </row>
    <row r="2384" spans="8:10" x14ac:dyDescent="0.35">
      <c r="H2384" s="3" t="str">
        <f t="shared" si="47"/>
        <v/>
      </c>
      <c r="I2384" s="3" t="str">
        <f>IF(H2384="","",COUNTIF($H$2:H2384,H2384))</f>
        <v/>
      </c>
      <c r="J2384" s="4" t="str">
        <f>IF('Support - Unit List'!A2384="","",'Support - Unit List'!A2384&amp;'Support - Unit List'!B2384&amp;'Support - Unit List'!C2384&amp;" - "&amp;PROPER('Support - Unit List'!D2384))</f>
        <v>9250251 - South Whitley Community Public Library</v>
      </c>
    </row>
    <row r="2385" spans="8:10" x14ac:dyDescent="0.35">
      <c r="H2385" s="3" t="str">
        <f t="shared" si="47"/>
        <v/>
      </c>
      <c r="I2385" s="3" t="str">
        <f>IF(H2385="","",COUNTIF($H$2:H2385,H2385))</f>
        <v/>
      </c>
      <c r="J2385" s="4" t="str">
        <f>IF('Support - Unit List'!A2385="","",'Support - Unit List'!A2385&amp;'Support - Unit List'!B2385&amp;'Support - Unit List'!C2385&amp;" - "&amp;PROPER('Support - Unit List'!D2385))</f>
        <v>9261078 - Whitley County Solid Waste Management District</v>
      </c>
    </row>
    <row r="2386" spans="8:10" x14ac:dyDescent="0.35">
      <c r="H2386" s="3" t="str">
        <f t="shared" si="47"/>
        <v/>
      </c>
      <c r="I2386" s="3" t="str">
        <f>IF(H2386="","",COUNTIF($H$2:H2386,H2386))</f>
        <v/>
      </c>
      <c r="J2386" s="4" t="str">
        <f>IF('Support - Unit List'!A2386="","",'Support - Unit List'!A2386&amp;'Support - Unit List'!B2386&amp;'Support - Unit List'!C2386&amp;" - "&amp;PROPER('Support - Unit List'!D2386))</f>
        <v>9230949 - Larwill Civil Town</v>
      </c>
    </row>
    <row r="2387" spans="8:10" x14ac:dyDescent="0.35">
      <c r="H2387" s="3" t="str">
        <f t="shared" si="47"/>
        <v/>
      </c>
      <c r="I2387" s="3" t="str">
        <f>IF(H2387="","",COUNTIF($H$2:H2387,H2387))</f>
        <v/>
      </c>
      <c r="J2387" s="4" t="str">
        <f>IF('Support - Unit List'!A2387="","",'Support - Unit List'!A2387&amp;'Support - Unit List'!B2387&amp;'Support - Unit List'!C2387&amp;" - "&amp;PROPER('Support - Unit List'!D2387))</f>
        <v>9230950 - South Whitley Civil Town</v>
      </c>
    </row>
    <row r="2388" spans="8:10" x14ac:dyDescent="0.35">
      <c r="H2388" s="3" t="str">
        <f t="shared" si="47"/>
        <v/>
      </c>
      <c r="I2388" s="3" t="str">
        <f>IF(H2388="","",COUNTIF($H$2:H2388,H2388))</f>
        <v/>
      </c>
      <c r="J2388" s="4" t="str">
        <f>IF('Support - Unit List'!A2388="","",'Support - Unit List'!A2388&amp;'Support - Unit List'!B2388&amp;'Support - Unit List'!C2388&amp;" - "&amp;PROPER('Support - Unit List'!D2388))</f>
        <v>9248625 - Smith-Green Community School Corporation</v>
      </c>
    </row>
    <row r="2389" spans="8:10" x14ac:dyDescent="0.35">
      <c r="H2389" s="3" t="str">
        <f t="shared" si="47"/>
        <v/>
      </c>
      <c r="I2389" s="3" t="str">
        <f>IF(H2389="","",COUNTIF($H$2:H2389,H2389))</f>
        <v/>
      </c>
      <c r="J2389" s="4" t="str">
        <f>IF('Support - Unit List'!A2389="","",'Support - Unit List'!A2389&amp;'Support - Unit List'!B2389&amp;'Support - Unit List'!C2389&amp;" - "&amp;PROPER('Support - Unit List'!D2389))</f>
        <v>9248665 - Whitley County Consolidated School Corporation</v>
      </c>
    </row>
    <row r="2390" spans="8:10" x14ac:dyDescent="0.35">
      <c r="H2390" s="3" t="str">
        <f t="shared" si="47"/>
        <v/>
      </c>
      <c r="I2390" s="3" t="str">
        <f>IF(H2390="","",COUNTIF($H$2:H2390,H2390))</f>
        <v/>
      </c>
      <c r="J2390" s="4" t="str">
        <f>IF('Support - Unit List'!A2390="","",'Support - Unit List'!A2390&amp;'Support - Unit List'!B2390&amp;'Support - Unit List'!C2390&amp;" - "&amp;PROPER('Support - Unit List'!D2390))</f>
        <v>9250249 - Churubusco Public Library</v>
      </c>
    </row>
    <row r="2391" spans="8:10" x14ac:dyDescent="0.35">
      <c r="H2391" s="3" t="str">
        <f t="shared" si="47"/>
        <v/>
      </c>
      <c r="I2391" s="3" t="str">
        <f>IF(H2391="","",COUNTIF($H$2:H2391,H2391))</f>
        <v/>
      </c>
      <c r="J2391" s="4" t="str">
        <f>IF('Support - Unit List'!A2391="","",'Support - Unit List'!A2391&amp;'Support - Unit List'!B2391&amp;'Support - Unit List'!C2391&amp;" - "&amp;PROPER('Support - Unit List'!D2391))</f>
        <v>9250250 - Peabody Library</v>
      </c>
    </row>
    <row r="2392" spans="8:10" x14ac:dyDescent="0.35">
      <c r="H2392" s="3" t="str">
        <f t="shared" si="47"/>
        <v/>
      </c>
      <c r="I2392" s="3" t="str">
        <f>IF(H2392="","",COUNTIF($H$2:H2392,H2392))</f>
        <v/>
      </c>
      <c r="J2392" s="4" t="str">
        <f>IF('Support - Unit List'!A2392="","",'Support - Unit List'!A2392&amp;'Support - Unit List'!B2392&amp;'Support - Unit List'!C2392&amp;" - "&amp;PROPER('Support - Unit List'!D2392))</f>
        <v>9250251 - South Whitley Community Public Library</v>
      </c>
    </row>
    <row r="2393" spans="8:10" x14ac:dyDescent="0.35">
      <c r="H2393" s="3" t="str">
        <f t="shared" si="47"/>
        <v/>
      </c>
      <c r="I2393" s="3" t="str">
        <f>IF(H2393="","",COUNTIF($H$2:H2393,H2393))</f>
        <v/>
      </c>
      <c r="J2393" s="4" t="str">
        <f>IF('Support - Unit List'!A2393="","",'Support - Unit List'!A2393&amp;'Support - Unit List'!B2393&amp;'Support - Unit List'!C2393&amp;" - "&amp;PROPER('Support - Unit List'!D2393))</f>
        <v>9261078 - Whitley County Solid Waste Management District</v>
      </c>
    </row>
    <row r="2394" spans="8:10" x14ac:dyDescent="0.35">
      <c r="H2394" s="3" t="str">
        <f t="shared" si="47"/>
        <v>X</v>
      </c>
      <c r="I2394" s="3">
        <f>IF(H2394="","",COUNTIF($H$2:H2394,H2394))</f>
        <v>1</v>
      </c>
      <c r="J2394" s="4" t="str">
        <f>IF('Support - Unit List'!A2394="","",'Support - Unit List'!A2394&amp;'Support - Unit List'!B2394&amp;'Support - Unit List'!C2394&amp;" - "&amp;PROPER('Support - Unit List'!D2394))</f>
        <v/>
      </c>
    </row>
    <row r="2395" spans="8:10" x14ac:dyDescent="0.35">
      <c r="H2395" s="3" t="str">
        <f t="shared" si="47"/>
        <v>X</v>
      </c>
      <c r="I2395" s="3">
        <f>IF(H2395="","",COUNTIF($H$2:H2395,H2395))</f>
        <v>2</v>
      </c>
      <c r="J2395" s="4" t="str">
        <f>IF('Support - Unit List'!A2395="","",'Support - Unit List'!A2395&amp;'Support - Unit List'!B2395&amp;'Support - Unit List'!C2395&amp;" - "&amp;PROPER('Support - Unit List'!D2395))</f>
        <v/>
      </c>
    </row>
    <row r="2396" spans="8:10" x14ac:dyDescent="0.35">
      <c r="H2396" s="3" t="str">
        <f t="shared" si="47"/>
        <v>X</v>
      </c>
      <c r="I2396" s="3">
        <f>IF(H2396="","",COUNTIF($H$2:H2396,H2396))</f>
        <v>3</v>
      </c>
      <c r="J2396" s="4" t="str">
        <f>IF('Support - Unit List'!A2396="","",'Support - Unit List'!A2396&amp;'Support - Unit List'!B2396&amp;'Support - Unit List'!C2396&amp;" - "&amp;PROPER('Support - Unit List'!D2396))</f>
        <v/>
      </c>
    </row>
    <row r="2397" spans="8:10" x14ac:dyDescent="0.35">
      <c r="H2397" s="3" t="str">
        <f t="shared" si="47"/>
        <v>X</v>
      </c>
      <c r="I2397" s="3">
        <f>IF(H2397="","",COUNTIF($H$2:H2397,H2397))</f>
        <v>4</v>
      </c>
      <c r="J2397" s="4" t="str">
        <f>IF('Support - Unit List'!A2397="","",'Support - Unit List'!A2397&amp;'Support - Unit List'!B2397&amp;'Support - Unit List'!C2397&amp;" - "&amp;PROPER('Support - Unit List'!D2397))</f>
        <v/>
      </c>
    </row>
    <row r="2398" spans="8:10" x14ac:dyDescent="0.35">
      <c r="H2398" s="3" t="str">
        <f t="shared" si="47"/>
        <v>X</v>
      </c>
      <c r="I2398" s="3">
        <f>IF(H2398="","",COUNTIF($H$2:H2398,H2398))</f>
        <v>5</v>
      </c>
      <c r="J2398" s="4" t="str">
        <f>IF('Support - Unit List'!A2398="","",'Support - Unit List'!A2398&amp;'Support - Unit List'!B2398&amp;'Support - Unit List'!C2398&amp;" - "&amp;PROPER('Support - Unit List'!D2398))</f>
        <v/>
      </c>
    </row>
    <row r="2399" spans="8:10" x14ac:dyDescent="0.35">
      <c r="H2399" s="3" t="str">
        <f t="shared" si="47"/>
        <v>X</v>
      </c>
      <c r="I2399" s="3">
        <f>IF(H2399="","",COUNTIF($H$2:H2399,H2399))</f>
        <v>6</v>
      </c>
      <c r="J2399" s="4" t="str">
        <f>IF('Support - Unit List'!A2399="","",'Support - Unit List'!A2399&amp;'Support - Unit List'!B2399&amp;'Support - Unit List'!C2399&amp;" - "&amp;PROPER('Support - Unit List'!D2399))</f>
        <v/>
      </c>
    </row>
    <row r="2400" spans="8:10" x14ac:dyDescent="0.35">
      <c r="H2400" s="3" t="str">
        <f t="shared" si="47"/>
        <v>X</v>
      </c>
      <c r="I2400" s="3">
        <f>IF(H2400="","",COUNTIF($H$2:H2400,H2400))</f>
        <v>7</v>
      </c>
      <c r="J2400" s="4" t="str">
        <f>IF('Support - Unit List'!A2400="","",'Support - Unit List'!A2400&amp;'Support - Unit List'!B2400&amp;'Support - Unit List'!C2400&amp;" - "&amp;PROPER('Support - Unit List'!D2400))</f>
        <v/>
      </c>
    </row>
    <row r="2401" spans="8:10" x14ac:dyDescent="0.35">
      <c r="H2401" s="3" t="str">
        <f t="shared" si="47"/>
        <v>X</v>
      </c>
      <c r="I2401" s="3">
        <f>IF(H2401="","",COUNTIF($H$2:H2401,H2401))</f>
        <v>8</v>
      </c>
      <c r="J2401" s="4" t="str">
        <f>IF('Support - Unit List'!A2401="","",'Support - Unit List'!A2401&amp;'Support - Unit List'!B2401&amp;'Support - Unit List'!C2401&amp;" - "&amp;PROPER('Support - Unit List'!D2401))</f>
        <v/>
      </c>
    </row>
    <row r="2402" spans="8:10" x14ac:dyDescent="0.35">
      <c r="H2402" s="3" t="str">
        <f t="shared" si="47"/>
        <v>X</v>
      </c>
      <c r="I2402" s="3">
        <f>IF(H2402="","",COUNTIF($H$2:H2402,H2402))</f>
        <v>9</v>
      </c>
      <c r="J2402" s="4" t="str">
        <f>IF('Support - Unit List'!A2402="","",'Support - Unit List'!A2402&amp;'Support - Unit List'!B2402&amp;'Support - Unit List'!C2402&amp;" - "&amp;PROPER('Support - Unit List'!D2402))</f>
        <v/>
      </c>
    </row>
    <row r="2403" spans="8:10" x14ac:dyDescent="0.35">
      <c r="H2403" s="3" t="str">
        <f t="shared" si="47"/>
        <v>X</v>
      </c>
      <c r="I2403" s="3">
        <f>IF(H2403="","",COUNTIF($H$2:H2403,H2403))</f>
        <v>10</v>
      </c>
      <c r="J2403" s="4" t="str">
        <f>IF('Support - Unit List'!A2403="","",'Support - Unit List'!A2403&amp;'Support - Unit List'!B2403&amp;'Support - Unit List'!C2403&amp;" - "&amp;PROPER('Support - Unit List'!D2403))</f>
        <v/>
      </c>
    </row>
    <row r="2404" spans="8:10" x14ac:dyDescent="0.35">
      <c r="H2404" s="3" t="str">
        <f t="shared" si="47"/>
        <v>X</v>
      </c>
      <c r="I2404" s="3">
        <f>IF(H2404="","",COUNTIF($H$2:H2404,H2404))</f>
        <v>11</v>
      </c>
      <c r="J2404" s="4" t="str">
        <f>IF('Support - Unit List'!A2404="","",'Support - Unit List'!A2404&amp;'Support - Unit List'!B2404&amp;'Support - Unit List'!C2404&amp;" - "&amp;PROPER('Support - Unit List'!D2404))</f>
        <v/>
      </c>
    </row>
    <row r="2405" spans="8:10" x14ac:dyDescent="0.35">
      <c r="H2405" s="3" t="str">
        <f t="shared" si="47"/>
        <v>X</v>
      </c>
      <c r="I2405" s="3">
        <f>IF(H2405="","",COUNTIF($H$2:H2405,H2405))</f>
        <v>12</v>
      </c>
      <c r="J2405" s="4" t="str">
        <f>IF('Support - Unit List'!A2405="","",'Support - Unit List'!A2405&amp;'Support - Unit List'!B2405&amp;'Support - Unit List'!C2405&amp;" - "&amp;PROPER('Support - Unit List'!D2405))</f>
        <v/>
      </c>
    </row>
    <row r="2406" spans="8:10" x14ac:dyDescent="0.35">
      <c r="H2406" s="3" t="str">
        <f t="shared" si="47"/>
        <v>X</v>
      </c>
      <c r="I2406" s="3">
        <f>IF(H2406="","",COUNTIF($H$2:H2406,H2406))</f>
        <v>13</v>
      </c>
      <c r="J2406" s="4" t="str">
        <f>IF('Support - Unit List'!A2406="","",'Support - Unit List'!A2406&amp;'Support - Unit List'!B2406&amp;'Support - Unit List'!C2406&amp;" - "&amp;PROPER('Support - Unit List'!D2406))</f>
        <v/>
      </c>
    </row>
    <row r="2407" spans="8:10" x14ac:dyDescent="0.35">
      <c r="H2407" s="3" t="str">
        <f t="shared" si="47"/>
        <v>X</v>
      </c>
      <c r="I2407" s="3">
        <f>IF(H2407="","",COUNTIF($H$2:H2407,H2407))</f>
        <v>14</v>
      </c>
      <c r="J2407" s="4" t="str">
        <f>IF('Support - Unit List'!A2407="","",'Support - Unit List'!A2407&amp;'Support - Unit List'!B2407&amp;'Support - Unit List'!C2407&amp;" - "&amp;PROPER('Support - Unit List'!D2407))</f>
        <v/>
      </c>
    </row>
    <row r="2408" spans="8:10" x14ac:dyDescent="0.35">
      <c r="H2408" s="3" t="str">
        <f t="shared" si="47"/>
        <v>X</v>
      </c>
      <c r="I2408" s="3">
        <f>IF(H2408="","",COUNTIF($H$2:H2408,H2408))</f>
        <v>15</v>
      </c>
      <c r="J2408" s="4" t="str">
        <f>IF('Support - Unit List'!A2408="","",'Support - Unit List'!A2408&amp;'Support - Unit List'!B2408&amp;'Support - Unit List'!C2408&amp;" - "&amp;PROPER('Support - Unit List'!D2408))</f>
        <v/>
      </c>
    </row>
    <row r="2409" spans="8:10" x14ac:dyDescent="0.35">
      <c r="H2409" s="3" t="str">
        <f t="shared" si="47"/>
        <v>X</v>
      </c>
      <c r="I2409" s="3">
        <f>IF(H2409="","",COUNTIF($H$2:H2409,H2409))</f>
        <v>16</v>
      </c>
      <c r="J2409" s="4" t="str">
        <f>IF('Support - Unit List'!A2409="","",'Support - Unit List'!A2409&amp;'Support - Unit List'!B2409&amp;'Support - Unit List'!C2409&amp;" - "&amp;PROPER('Support - Unit List'!D2409))</f>
        <v/>
      </c>
    </row>
    <row r="2410" spans="8:10" x14ac:dyDescent="0.35">
      <c r="H2410" s="3" t="str">
        <f t="shared" si="47"/>
        <v>X</v>
      </c>
      <c r="I2410" s="3">
        <f>IF(H2410="","",COUNTIF($H$2:H2410,H2410))</f>
        <v>17</v>
      </c>
      <c r="J2410" s="4" t="str">
        <f>IF('Support - Unit List'!A2410="","",'Support - Unit List'!A2410&amp;'Support - Unit List'!B2410&amp;'Support - Unit List'!C2410&amp;" - "&amp;PROPER('Support - Unit List'!D2410))</f>
        <v/>
      </c>
    </row>
    <row r="2411" spans="8:10" x14ac:dyDescent="0.35">
      <c r="H2411" s="3" t="str">
        <f t="shared" si="47"/>
        <v>X</v>
      </c>
      <c r="I2411" s="3">
        <f>IF(H2411="","",COUNTIF($H$2:H2411,H2411))</f>
        <v>18</v>
      </c>
      <c r="J2411" s="4" t="str">
        <f>IF('Support - Unit List'!A2411="","",'Support - Unit List'!A2411&amp;'Support - Unit List'!B2411&amp;'Support - Unit List'!C2411&amp;" - "&amp;PROPER('Support - Unit List'!D2411))</f>
        <v/>
      </c>
    </row>
    <row r="2412" spans="8:10" x14ac:dyDescent="0.35">
      <c r="H2412" s="3" t="str">
        <f t="shared" si="47"/>
        <v>X</v>
      </c>
      <c r="I2412" s="3">
        <f>IF(H2412="","",COUNTIF($H$2:H2412,H2412))</f>
        <v>19</v>
      </c>
      <c r="J2412" s="4" t="str">
        <f>IF('Support - Unit List'!A2412="","",'Support - Unit List'!A2412&amp;'Support - Unit List'!B2412&amp;'Support - Unit List'!C2412&amp;" - "&amp;PROPER('Support - Unit List'!D2412))</f>
        <v/>
      </c>
    </row>
    <row r="2413" spans="8:10" x14ac:dyDescent="0.35">
      <c r="H2413" s="3" t="str">
        <f t="shared" si="47"/>
        <v>X</v>
      </c>
      <c r="I2413" s="3">
        <f>IF(H2413="","",COUNTIF($H$2:H2413,H2413))</f>
        <v>20</v>
      </c>
      <c r="J2413" s="4" t="str">
        <f>IF('Support - Unit List'!A2413="","",'Support - Unit List'!A2413&amp;'Support - Unit List'!B2413&amp;'Support - Unit List'!C2413&amp;" - "&amp;PROPER('Support - Unit List'!D2413))</f>
        <v/>
      </c>
    </row>
    <row r="2414" spans="8:10" x14ac:dyDescent="0.35">
      <c r="H2414" s="3" t="str">
        <f t="shared" si="47"/>
        <v>X</v>
      </c>
      <c r="I2414" s="3">
        <f>IF(H2414="","",COUNTIF($H$2:H2414,H2414))</f>
        <v>21</v>
      </c>
      <c r="J2414" s="4" t="str">
        <f>IF('Support - Unit List'!A2414="","",'Support - Unit List'!A2414&amp;'Support - Unit List'!B2414&amp;'Support - Unit List'!C2414&amp;" - "&amp;PROPER('Support - Unit List'!D2414))</f>
        <v/>
      </c>
    </row>
    <row r="2415" spans="8:10" x14ac:dyDescent="0.35">
      <c r="H2415" s="3" t="str">
        <f t="shared" si="47"/>
        <v>X</v>
      </c>
      <c r="I2415" s="3">
        <f>IF(H2415="","",COUNTIF($H$2:H2415,H2415))</f>
        <v>22</v>
      </c>
      <c r="J2415" s="4" t="str">
        <f>IF('Support - Unit List'!A2415="","",'Support - Unit List'!A2415&amp;'Support - Unit List'!B2415&amp;'Support - Unit List'!C2415&amp;" - "&amp;PROPER('Support - Unit List'!D2415))</f>
        <v/>
      </c>
    </row>
    <row r="2416" spans="8:10" x14ac:dyDescent="0.35">
      <c r="H2416" s="3" t="str">
        <f t="shared" si="47"/>
        <v>X</v>
      </c>
      <c r="I2416" s="3">
        <f>IF(H2416="","",COUNTIF($H$2:H2416,H2416))</f>
        <v>23</v>
      </c>
      <c r="J2416" s="4" t="str">
        <f>IF('Support - Unit List'!A2416="","",'Support - Unit List'!A2416&amp;'Support - Unit List'!B2416&amp;'Support - Unit List'!C2416&amp;" - "&amp;PROPER('Support - Unit List'!D2416))</f>
        <v/>
      </c>
    </row>
    <row r="2417" spans="8:10" x14ac:dyDescent="0.35">
      <c r="H2417" s="3" t="str">
        <f t="shared" si="47"/>
        <v>X</v>
      </c>
      <c r="I2417" s="3">
        <f>IF(H2417="","",COUNTIF($H$2:H2417,H2417))</f>
        <v>24</v>
      </c>
      <c r="J2417" s="4" t="str">
        <f>IF('Support - Unit List'!A2417="","",'Support - Unit List'!A2417&amp;'Support - Unit List'!B2417&amp;'Support - Unit List'!C2417&amp;" - "&amp;PROPER('Support - Unit List'!D2417))</f>
        <v/>
      </c>
    </row>
    <row r="2418" spans="8:10" x14ac:dyDescent="0.35">
      <c r="H2418" s="3" t="str">
        <f t="shared" si="47"/>
        <v>X</v>
      </c>
      <c r="I2418" s="3">
        <f>IF(H2418="","",COUNTIF($H$2:H2418,H2418))</f>
        <v>25</v>
      </c>
      <c r="J2418" s="4" t="str">
        <f>IF('Support - Unit List'!A2418="","",'Support - Unit List'!A2418&amp;'Support - Unit List'!B2418&amp;'Support - Unit List'!C2418&amp;" - "&amp;PROPER('Support - Unit List'!D2418))</f>
        <v/>
      </c>
    </row>
    <row r="2419" spans="8:10" x14ac:dyDescent="0.35">
      <c r="H2419" s="3" t="str">
        <f t="shared" si="47"/>
        <v>X</v>
      </c>
      <c r="I2419" s="3">
        <f>IF(H2419="","",COUNTIF($H$2:H2419,H2419))</f>
        <v>26</v>
      </c>
      <c r="J2419" s="4" t="str">
        <f>IF('Support - Unit List'!A2419="","",'Support - Unit List'!A2419&amp;'Support - Unit List'!B2419&amp;'Support - Unit List'!C2419&amp;" - "&amp;PROPER('Support - Unit List'!D2419))</f>
        <v/>
      </c>
    </row>
    <row r="2420" spans="8:10" x14ac:dyDescent="0.35">
      <c r="H2420" s="3" t="str">
        <f t="shared" si="47"/>
        <v>X</v>
      </c>
      <c r="I2420" s="3">
        <f>IF(H2420="","",COUNTIF($H$2:H2420,H2420))</f>
        <v>27</v>
      </c>
      <c r="J2420" s="4" t="str">
        <f>IF('Support - Unit List'!A2420="","",'Support - Unit List'!A2420&amp;'Support - Unit List'!B2420&amp;'Support - Unit List'!C2420&amp;" - "&amp;PROPER('Support - Unit List'!D2420))</f>
        <v/>
      </c>
    </row>
    <row r="2421" spans="8:10" x14ac:dyDescent="0.35">
      <c r="H2421" s="3" t="str">
        <f t="shared" si="47"/>
        <v>X</v>
      </c>
      <c r="I2421" s="3">
        <f>IF(H2421="","",COUNTIF($H$2:H2421,H2421))</f>
        <v>28</v>
      </c>
      <c r="J2421" s="4" t="str">
        <f>IF('Support - Unit List'!A2421="","",'Support - Unit List'!A2421&amp;'Support - Unit List'!B2421&amp;'Support - Unit List'!C2421&amp;" - "&amp;PROPER('Support - Unit List'!D2421))</f>
        <v/>
      </c>
    </row>
    <row r="2422" spans="8:10" x14ac:dyDescent="0.35">
      <c r="H2422" s="3" t="str">
        <f t="shared" si="47"/>
        <v>X</v>
      </c>
      <c r="I2422" s="3">
        <f>IF(H2422="","",COUNTIF($H$2:H2422,H2422))</f>
        <v>29</v>
      </c>
      <c r="J2422" s="4" t="str">
        <f>IF('Support - Unit List'!A2422="","",'Support - Unit List'!A2422&amp;'Support - Unit List'!B2422&amp;'Support - Unit List'!C2422&amp;" - "&amp;PROPER('Support - Unit List'!D2422))</f>
        <v/>
      </c>
    </row>
    <row r="2423" spans="8:10" x14ac:dyDescent="0.35">
      <c r="H2423" s="3" t="str">
        <f t="shared" si="47"/>
        <v>X</v>
      </c>
      <c r="I2423" s="3">
        <f>IF(H2423="","",COUNTIF($H$2:H2423,H2423))</f>
        <v>30</v>
      </c>
      <c r="J2423" s="4" t="str">
        <f>IF('Support - Unit List'!A2423="","",'Support - Unit List'!A2423&amp;'Support - Unit List'!B2423&amp;'Support - Unit List'!C2423&amp;" - "&amp;PROPER('Support - Unit List'!D2423))</f>
        <v/>
      </c>
    </row>
    <row r="2424" spans="8:10" x14ac:dyDescent="0.35">
      <c r="H2424" s="3" t="str">
        <f t="shared" si="47"/>
        <v>X</v>
      </c>
      <c r="I2424" s="3">
        <f>IF(H2424="","",COUNTIF($H$2:H2424,H2424))</f>
        <v>31</v>
      </c>
      <c r="J2424" s="4" t="str">
        <f>IF('Support - Unit List'!A2424="","",'Support - Unit List'!A2424&amp;'Support - Unit List'!B2424&amp;'Support - Unit List'!C2424&amp;" - "&amp;PROPER('Support - Unit List'!D2424))</f>
        <v/>
      </c>
    </row>
    <row r="2425" spans="8:10" x14ac:dyDescent="0.35">
      <c r="H2425" s="3" t="str">
        <f t="shared" si="47"/>
        <v>X</v>
      </c>
      <c r="I2425" s="3">
        <f>IF(H2425="","",COUNTIF($H$2:H2425,H2425))</f>
        <v>32</v>
      </c>
      <c r="J2425" s="4" t="str">
        <f>IF('Support - Unit List'!A2425="","",'Support - Unit List'!A2425&amp;'Support - Unit List'!B2425&amp;'Support - Unit List'!C2425&amp;" - "&amp;PROPER('Support - Unit List'!D2425))</f>
        <v/>
      </c>
    </row>
    <row r="2426" spans="8:10" x14ac:dyDescent="0.35">
      <c r="H2426" s="3" t="str">
        <f t="shared" si="47"/>
        <v>X</v>
      </c>
      <c r="I2426" s="3">
        <f>IF(H2426="","",COUNTIF($H$2:H2426,H2426))</f>
        <v>33</v>
      </c>
      <c r="J2426" s="4" t="str">
        <f>IF('Support - Unit List'!A2426="","",'Support - Unit List'!A2426&amp;'Support - Unit List'!B2426&amp;'Support - Unit List'!C2426&amp;" - "&amp;PROPER('Support - Unit List'!D2426))</f>
        <v/>
      </c>
    </row>
    <row r="2427" spans="8:10" x14ac:dyDescent="0.35">
      <c r="H2427" s="3" t="str">
        <f t="shared" si="47"/>
        <v>X</v>
      </c>
      <c r="I2427" s="3">
        <f>IF(H2427="","",COUNTIF($H$2:H2427,H2427))</f>
        <v>34</v>
      </c>
      <c r="J2427" s="4" t="str">
        <f>IF('Support - Unit List'!A2427="","",'Support - Unit List'!A2427&amp;'Support - Unit List'!B2427&amp;'Support - Unit List'!C2427&amp;" - "&amp;PROPER('Support - Unit List'!D2427))</f>
        <v/>
      </c>
    </row>
    <row r="2428" spans="8:10" x14ac:dyDescent="0.35">
      <c r="H2428" s="3" t="str">
        <f t="shared" si="47"/>
        <v>X</v>
      </c>
      <c r="I2428" s="3">
        <f>IF(H2428="","",COUNTIF($H$2:H2428,H2428))</f>
        <v>35</v>
      </c>
      <c r="J2428" s="4" t="str">
        <f>IF('Support - Unit List'!A2428="","",'Support - Unit List'!A2428&amp;'Support - Unit List'!B2428&amp;'Support - Unit List'!C2428&amp;" - "&amp;PROPER('Support - Unit List'!D2428))</f>
        <v/>
      </c>
    </row>
    <row r="2429" spans="8:10" x14ac:dyDescent="0.35">
      <c r="H2429" s="3" t="str">
        <f t="shared" si="47"/>
        <v>X</v>
      </c>
      <c r="I2429" s="3">
        <f>IF(H2429="","",COUNTIF($H$2:H2429,H2429))</f>
        <v>36</v>
      </c>
      <c r="J2429" s="4" t="str">
        <f>IF('Support - Unit List'!A2429="","",'Support - Unit List'!A2429&amp;'Support - Unit List'!B2429&amp;'Support - Unit List'!C2429&amp;" - "&amp;PROPER('Support - Unit List'!D2429))</f>
        <v/>
      </c>
    </row>
    <row r="2430" spans="8:10" x14ac:dyDescent="0.35">
      <c r="H2430" s="3" t="str">
        <f t="shared" si="47"/>
        <v>X</v>
      </c>
      <c r="I2430" s="3">
        <f>IF(H2430="","",COUNTIF($H$2:H2430,H2430))</f>
        <v>37</v>
      </c>
      <c r="J2430" s="4" t="str">
        <f>IF('Support - Unit List'!A2430="","",'Support - Unit List'!A2430&amp;'Support - Unit List'!B2430&amp;'Support - Unit List'!C2430&amp;" - "&amp;PROPER('Support - Unit List'!D2430))</f>
        <v/>
      </c>
    </row>
    <row r="2431" spans="8:10" x14ac:dyDescent="0.35">
      <c r="H2431" s="3" t="str">
        <f t="shared" si="47"/>
        <v>X</v>
      </c>
      <c r="I2431" s="3">
        <f>IF(H2431="","",COUNTIF($H$2:H2431,H2431))</f>
        <v>38</v>
      </c>
      <c r="J2431" s="4" t="str">
        <f>IF('Support - Unit List'!A2431="","",'Support - Unit List'!A2431&amp;'Support - Unit List'!B2431&amp;'Support - Unit List'!C2431&amp;" - "&amp;PROPER('Support - Unit List'!D2431))</f>
        <v/>
      </c>
    </row>
    <row r="2432" spans="8:10" x14ac:dyDescent="0.35">
      <c r="H2432" s="3" t="str">
        <f t="shared" si="47"/>
        <v>X</v>
      </c>
      <c r="I2432" s="3">
        <f>IF(H2432="","",COUNTIF($H$2:H2432,H2432))</f>
        <v>39</v>
      </c>
      <c r="J2432" s="4" t="str">
        <f>IF('Support - Unit List'!A2432="","",'Support - Unit List'!A2432&amp;'Support - Unit List'!B2432&amp;'Support - Unit List'!C2432&amp;" - "&amp;PROPER('Support - Unit List'!D2432))</f>
        <v/>
      </c>
    </row>
    <row r="2433" spans="8:10" x14ac:dyDescent="0.35">
      <c r="H2433" s="3" t="str">
        <f t="shared" si="47"/>
        <v>X</v>
      </c>
      <c r="I2433" s="3">
        <f>IF(H2433="","",COUNTIF($H$2:H2433,H2433))</f>
        <v>40</v>
      </c>
      <c r="J2433" s="4" t="str">
        <f>IF('Support - Unit List'!A2433="","",'Support - Unit List'!A2433&amp;'Support - Unit List'!B2433&amp;'Support - Unit List'!C2433&amp;" - "&amp;PROPER('Support - Unit List'!D2433))</f>
        <v/>
      </c>
    </row>
    <row r="2434" spans="8:10" x14ac:dyDescent="0.35">
      <c r="H2434" s="3" t="str">
        <f t="shared" si="47"/>
        <v>X</v>
      </c>
      <c r="I2434" s="3">
        <f>IF(H2434="","",COUNTIF($H$2:H2434,H2434))</f>
        <v>41</v>
      </c>
      <c r="J2434" s="4" t="str">
        <f>IF('Support - Unit List'!A2434="","",'Support - Unit List'!A2434&amp;'Support - Unit List'!B2434&amp;'Support - Unit List'!C2434&amp;" - "&amp;PROPER('Support - Unit List'!D2434))</f>
        <v/>
      </c>
    </row>
    <row r="2435" spans="8:10" x14ac:dyDescent="0.35">
      <c r="H2435" s="3" t="str">
        <f t="shared" ref="H2435:H2498" si="48">IF(LEFT(J2435,2)=$B$3,"X","")</f>
        <v>X</v>
      </c>
      <c r="I2435" s="3">
        <f>IF(H2435="","",COUNTIF($H$2:H2435,H2435))</f>
        <v>42</v>
      </c>
      <c r="J2435" s="4" t="str">
        <f>IF('Support - Unit List'!A2435="","",'Support - Unit List'!A2435&amp;'Support - Unit List'!B2435&amp;'Support - Unit List'!C2435&amp;" - "&amp;PROPER('Support - Unit List'!D2435))</f>
        <v/>
      </c>
    </row>
    <row r="2436" spans="8:10" x14ac:dyDescent="0.35">
      <c r="H2436" s="3" t="str">
        <f t="shared" si="48"/>
        <v>X</v>
      </c>
      <c r="I2436" s="3">
        <f>IF(H2436="","",COUNTIF($H$2:H2436,H2436))</f>
        <v>43</v>
      </c>
      <c r="J2436" s="4" t="str">
        <f>IF('Support - Unit List'!A2436="","",'Support - Unit List'!A2436&amp;'Support - Unit List'!B2436&amp;'Support - Unit List'!C2436&amp;" - "&amp;PROPER('Support - Unit List'!D2436))</f>
        <v/>
      </c>
    </row>
    <row r="2437" spans="8:10" x14ac:dyDescent="0.35">
      <c r="H2437" s="3" t="str">
        <f t="shared" si="48"/>
        <v>X</v>
      </c>
      <c r="I2437" s="3">
        <f>IF(H2437="","",COUNTIF($H$2:H2437,H2437))</f>
        <v>44</v>
      </c>
      <c r="J2437" s="4" t="str">
        <f>IF('Support - Unit List'!A2437="","",'Support - Unit List'!A2437&amp;'Support - Unit List'!B2437&amp;'Support - Unit List'!C2437&amp;" - "&amp;PROPER('Support - Unit List'!D2437))</f>
        <v/>
      </c>
    </row>
    <row r="2438" spans="8:10" x14ac:dyDescent="0.35">
      <c r="H2438" s="3" t="str">
        <f t="shared" si="48"/>
        <v>X</v>
      </c>
      <c r="I2438" s="3">
        <f>IF(H2438="","",COUNTIF($H$2:H2438,H2438))</f>
        <v>45</v>
      </c>
      <c r="J2438" s="4" t="str">
        <f>IF('Support - Unit List'!A2438="","",'Support - Unit List'!A2438&amp;'Support - Unit List'!B2438&amp;'Support - Unit List'!C2438&amp;" - "&amp;PROPER('Support - Unit List'!D2438))</f>
        <v/>
      </c>
    </row>
    <row r="2439" spans="8:10" x14ac:dyDescent="0.35">
      <c r="H2439" s="3" t="str">
        <f t="shared" si="48"/>
        <v>X</v>
      </c>
      <c r="I2439" s="3">
        <f>IF(H2439="","",COUNTIF($H$2:H2439,H2439))</f>
        <v>46</v>
      </c>
      <c r="J2439" s="4" t="str">
        <f>IF('Support - Unit List'!A2439="","",'Support - Unit List'!A2439&amp;'Support - Unit List'!B2439&amp;'Support - Unit List'!C2439&amp;" - "&amp;PROPER('Support - Unit List'!D2439))</f>
        <v/>
      </c>
    </row>
    <row r="2440" spans="8:10" x14ac:dyDescent="0.35">
      <c r="H2440" s="3" t="str">
        <f t="shared" si="48"/>
        <v>X</v>
      </c>
      <c r="I2440" s="3">
        <f>IF(H2440="","",COUNTIF($H$2:H2440,H2440))</f>
        <v>47</v>
      </c>
      <c r="J2440" s="4" t="str">
        <f>IF('Support - Unit List'!A2440="","",'Support - Unit List'!A2440&amp;'Support - Unit List'!B2440&amp;'Support - Unit List'!C2440&amp;" - "&amp;PROPER('Support - Unit List'!D2440))</f>
        <v/>
      </c>
    </row>
    <row r="2441" spans="8:10" x14ac:dyDescent="0.35">
      <c r="H2441" s="3" t="str">
        <f t="shared" si="48"/>
        <v>X</v>
      </c>
      <c r="I2441" s="3">
        <f>IF(H2441="","",COUNTIF($H$2:H2441,H2441))</f>
        <v>48</v>
      </c>
      <c r="J2441" s="4" t="str">
        <f>IF('Support - Unit List'!A2441="","",'Support - Unit List'!A2441&amp;'Support - Unit List'!B2441&amp;'Support - Unit List'!C2441&amp;" - "&amp;PROPER('Support - Unit List'!D2441))</f>
        <v/>
      </c>
    </row>
    <row r="2442" spans="8:10" x14ac:dyDescent="0.35">
      <c r="H2442" s="3" t="str">
        <f t="shared" si="48"/>
        <v>X</v>
      </c>
      <c r="I2442" s="3">
        <f>IF(H2442="","",COUNTIF($H$2:H2442,H2442))</f>
        <v>49</v>
      </c>
      <c r="J2442" s="4" t="str">
        <f>IF('Support - Unit List'!A2442="","",'Support - Unit List'!A2442&amp;'Support - Unit List'!B2442&amp;'Support - Unit List'!C2442&amp;" - "&amp;PROPER('Support - Unit List'!D2442))</f>
        <v/>
      </c>
    </row>
    <row r="2443" spans="8:10" x14ac:dyDescent="0.35">
      <c r="H2443" s="3" t="str">
        <f t="shared" si="48"/>
        <v>X</v>
      </c>
      <c r="I2443" s="3">
        <f>IF(H2443="","",COUNTIF($H$2:H2443,H2443))</f>
        <v>50</v>
      </c>
      <c r="J2443" s="4" t="str">
        <f>IF('Support - Unit List'!A2443="","",'Support - Unit List'!A2443&amp;'Support - Unit List'!B2443&amp;'Support - Unit List'!C2443&amp;" - "&amp;PROPER('Support - Unit List'!D2443))</f>
        <v/>
      </c>
    </row>
    <row r="2444" spans="8:10" x14ac:dyDescent="0.35">
      <c r="H2444" s="3" t="str">
        <f t="shared" si="48"/>
        <v>X</v>
      </c>
      <c r="I2444" s="3">
        <f>IF(H2444="","",COUNTIF($H$2:H2444,H2444))</f>
        <v>51</v>
      </c>
      <c r="J2444" s="4" t="str">
        <f>IF('Support - Unit List'!A2444="","",'Support - Unit List'!A2444&amp;'Support - Unit List'!B2444&amp;'Support - Unit List'!C2444&amp;" - "&amp;PROPER('Support - Unit List'!D2444))</f>
        <v/>
      </c>
    </row>
    <row r="2445" spans="8:10" x14ac:dyDescent="0.35">
      <c r="H2445" s="3" t="str">
        <f t="shared" si="48"/>
        <v>X</v>
      </c>
      <c r="I2445" s="3">
        <f>IF(H2445="","",COUNTIF($H$2:H2445,H2445))</f>
        <v>52</v>
      </c>
      <c r="J2445" s="4" t="str">
        <f>IF('Support - Unit List'!A2445="","",'Support - Unit List'!A2445&amp;'Support - Unit List'!B2445&amp;'Support - Unit List'!C2445&amp;" - "&amp;PROPER('Support - Unit List'!D2445))</f>
        <v/>
      </c>
    </row>
    <row r="2446" spans="8:10" x14ac:dyDescent="0.35">
      <c r="H2446" s="3" t="str">
        <f t="shared" si="48"/>
        <v>X</v>
      </c>
      <c r="I2446" s="3">
        <f>IF(H2446="","",COUNTIF($H$2:H2446,H2446))</f>
        <v>53</v>
      </c>
      <c r="J2446" s="4" t="str">
        <f>IF('Support - Unit List'!A2446="","",'Support - Unit List'!A2446&amp;'Support - Unit List'!B2446&amp;'Support - Unit List'!C2446&amp;" - "&amp;PROPER('Support - Unit List'!D2446))</f>
        <v/>
      </c>
    </row>
    <row r="2447" spans="8:10" x14ac:dyDescent="0.35">
      <c r="H2447" s="3" t="str">
        <f t="shared" si="48"/>
        <v>X</v>
      </c>
      <c r="I2447" s="3">
        <f>IF(H2447="","",COUNTIF($H$2:H2447,H2447))</f>
        <v>54</v>
      </c>
      <c r="J2447" s="4" t="str">
        <f>IF('Support - Unit List'!A2447="","",'Support - Unit List'!A2447&amp;'Support - Unit List'!B2447&amp;'Support - Unit List'!C2447&amp;" - "&amp;PROPER('Support - Unit List'!D2447))</f>
        <v/>
      </c>
    </row>
    <row r="2448" spans="8:10" x14ac:dyDescent="0.35">
      <c r="H2448" s="3" t="str">
        <f t="shared" si="48"/>
        <v>X</v>
      </c>
      <c r="I2448" s="3">
        <f>IF(H2448="","",COUNTIF($H$2:H2448,H2448))</f>
        <v>55</v>
      </c>
      <c r="J2448" s="4" t="str">
        <f>IF('Support - Unit List'!A2448="","",'Support - Unit List'!A2448&amp;'Support - Unit List'!B2448&amp;'Support - Unit List'!C2448&amp;" - "&amp;PROPER('Support - Unit List'!D2448))</f>
        <v/>
      </c>
    </row>
    <row r="2449" spans="8:10" x14ac:dyDescent="0.35">
      <c r="H2449" s="3" t="str">
        <f t="shared" si="48"/>
        <v>X</v>
      </c>
      <c r="I2449" s="3">
        <f>IF(H2449="","",COUNTIF($H$2:H2449,H2449))</f>
        <v>56</v>
      </c>
      <c r="J2449" s="4" t="str">
        <f>IF('Support - Unit List'!A2449="","",'Support - Unit List'!A2449&amp;'Support - Unit List'!B2449&amp;'Support - Unit List'!C2449&amp;" - "&amp;PROPER('Support - Unit List'!D2449))</f>
        <v/>
      </c>
    </row>
    <row r="2450" spans="8:10" x14ac:dyDescent="0.35">
      <c r="H2450" s="3" t="str">
        <f t="shared" si="48"/>
        <v>X</v>
      </c>
      <c r="I2450" s="3">
        <f>IF(H2450="","",COUNTIF($H$2:H2450,H2450))</f>
        <v>57</v>
      </c>
      <c r="J2450" s="4" t="str">
        <f>IF('Support - Unit List'!A2450="","",'Support - Unit List'!A2450&amp;'Support - Unit List'!B2450&amp;'Support - Unit List'!C2450&amp;" - "&amp;PROPER('Support - Unit List'!D2450))</f>
        <v/>
      </c>
    </row>
    <row r="2451" spans="8:10" x14ac:dyDescent="0.35">
      <c r="H2451" s="3" t="str">
        <f t="shared" si="48"/>
        <v>X</v>
      </c>
      <c r="I2451" s="3">
        <f>IF(H2451="","",COUNTIF($H$2:H2451,H2451))</f>
        <v>58</v>
      </c>
      <c r="J2451" s="4" t="str">
        <f>IF('Support - Unit List'!A2451="","",'Support - Unit List'!A2451&amp;'Support - Unit List'!B2451&amp;'Support - Unit List'!C2451&amp;" - "&amp;PROPER('Support - Unit List'!D2451))</f>
        <v/>
      </c>
    </row>
    <row r="2452" spans="8:10" x14ac:dyDescent="0.35">
      <c r="H2452" s="3" t="str">
        <f t="shared" si="48"/>
        <v>X</v>
      </c>
      <c r="I2452" s="3">
        <f>IF(H2452="","",COUNTIF($H$2:H2452,H2452))</f>
        <v>59</v>
      </c>
      <c r="J2452" s="4" t="str">
        <f>IF('Support - Unit List'!A2452="","",'Support - Unit List'!A2452&amp;'Support - Unit List'!B2452&amp;'Support - Unit List'!C2452&amp;" - "&amp;PROPER('Support - Unit List'!D2452))</f>
        <v/>
      </c>
    </row>
    <row r="2453" spans="8:10" x14ac:dyDescent="0.35">
      <c r="H2453" s="3" t="str">
        <f t="shared" si="48"/>
        <v>X</v>
      </c>
      <c r="I2453" s="3">
        <f>IF(H2453="","",COUNTIF($H$2:H2453,H2453))</f>
        <v>60</v>
      </c>
      <c r="J2453" s="4" t="str">
        <f>IF('Support - Unit List'!A2453="","",'Support - Unit List'!A2453&amp;'Support - Unit List'!B2453&amp;'Support - Unit List'!C2453&amp;" - "&amp;PROPER('Support - Unit List'!D2453))</f>
        <v/>
      </c>
    </row>
    <row r="2454" spans="8:10" x14ac:dyDescent="0.35">
      <c r="H2454" s="3" t="str">
        <f t="shared" si="48"/>
        <v>X</v>
      </c>
      <c r="I2454" s="3">
        <f>IF(H2454="","",COUNTIF($H$2:H2454,H2454))</f>
        <v>61</v>
      </c>
      <c r="J2454" s="4" t="str">
        <f>IF('Support - Unit List'!A2454="","",'Support - Unit List'!A2454&amp;'Support - Unit List'!B2454&amp;'Support - Unit List'!C2454&amp;" - "&amp;PROPER('Support - Unit List'!D2454))</f>
        <v/>
      </c>
    </row>
    <row r="2455" spans="8:10" x14ac:dyDescent="0.35">
      <c r="H2455" s="3" t="str">
        <f t="shared" si="48"/>
        <v>X</v>
      </c>
      <c r="I2455" s="3">
        <f>IF(H2455="","",COUNTIF($H$2:H2455,H2455))</f>
        <v>62</v>
      </c>
      <c r="J2455" s="4" t="str">
        <f>IF('Support - Unit List'!A2455="","",'Support - Unit List'!A2455&amp;'Support - Unit List'!B2455&amp;'Support - Unit List'!C2455&amp;" - "&amp;PROPER('Support - Unit List'!D2455))</f>
        <v/>
      </c>
    </row>
    <row r="2456" spans="8:10" x14ac:dyDescent="0.35">
      <c r="H2456" s="3" t="str">
        <f t="shared" si="48"/>
        <v>X</v>
      </c>
      <c r="I2456" s="3">
        <f>IF(H2456="","",COUNTIF($H$2:H2456,H2456))</f>
        <v>63</v>
      </c>
      <c r="J2456" s="4" t="str">
        <f>IF('Support - Unit List'!A2456="","",'Support - Unit List'!A2456&amp;'Support - Unit List'!B2456&amp;'Support - Unit List'!C2456&amp;" - "&amp;PROPER('Support - Unit List'!D2456))</f>
        <v/>
      </c>
    </row>
    <row r="2457" spans="8:10" x14ac:dyDescent="0.35">
      <c r="H2457" s="3" t="str">
        <f t="shared" si="48"/>
        <v>X</v>
      </c>
      <c r="I2457" s="3">
        <f>IF(H2457="","",COUNTIF($H$2:H2457,H2457))</f>
        <v>64</v>
      </c>
      <c r="J2457" s="4" t="str">
        <f>IF('Support - Unit List'!A2457="","",'Support - Unit List'!A2457&amp;'Support - Unit List'!B2457&amp;'Support - Unit List'!C2457&amp;" - "&amp;PROPER('Support - Unit List'!D2457))</f>
        <v/>
      </c>
    </row>
    <row r="2458" spans="8:10" x14ac:dyDescent="0.35">
      <c r="H2458" s="3" t="str">
        <f t="shared" si="48"/>
        <v>X</v>
      </c>
      <c r="I2458" s="3">
        <f>IF(H2458="","",COUNTIF($H$2:H2458,H2458))</f>
        <v>65</v>
      </c>
      <c r="J2458" s="4" t="str">
        <f>IF('Support - Unit List'!A2458="","",'Support - Unit List'!A2458&amp;'Support - Unit List'!B2458&amp;'Support - Unit List'!C2458&amp;" - "&amp;PROPER('Support - Unit List'!D2458))</f>
        <v/>
      </c>
    </row>
    <row r="2459" spans="8:10" x14ac:dyDescent="0.35">
      <c r="H2459" s="3" t="str">
        <f t="shared" si="48"/>
        <v>X</v>
      </c>
      <c r="I2459" s="3">
        <f>IF(H2459="","",COUNTIF($H$2:H2459,H2459))</f>
        <v>66</v>
      </c>
      <c r="J2459" s="4" t="str">
        <f>IF('Support - Unit List'!A2459="","",'Support - Unit List'!A2459&amp;'Support - Unit List'!B2459&amp;'Support - Unit List'!C2459&amp;" - "&amp;PROPER('Support - Unit List'!D2459))</f>
        <v/>
      </c>
    </row>
    <row r="2460" spans="8:10" x14ac:dyDescent="0.35">
      <c r="H2460" s="3" t="str">
        <f t="shared" si="48"/>
        <v>X</v>
      </c>
      <c r="I2460" s="3">
        <f>IF(H2460="","",COUNTIF($H$2:H2460,H2460))</f>
        <v>67</v>
      </c>
      <c r="J2460" s="4" t="str">
        <f>IF('Support - Unit List'!A2460="","",'Support - Unit List'!A2460&amp;'Support - Unit List'!B2460&amp;'Support - Unit List'!C2460&amp;" - "&amp;PROPER('Support - Unit List'!D2460))</f>
        <v/>
      </c>
    </row>
    <row r="2461" spans="8:10" x14ac:dyDescent="0.35">
      <c r="H2461" s="3" t="str">
        <f t="shared" si="48"/>
        <v>X</v>
      </c>
      <c r="I2461" s="3">
        <f>IF(H2461="","",COUNTIF($H$2:H2461,H2461))</f>
        <v>68</v>
      </c>
      <c r="J2461" s="4" t="str">
        <f>IF('Support - Unit List'!A2461="","",'Support - Unit List'!A2461&amp;'Support - Unit List'!B2461&amp;'Support - Unit List'!C2461&amp;" - "&amp;PROPER('Support - Unit List'!D2461))</f>
        <v/>
      </c>
    </row>
    <row r="2462" spans="8:10" x14ac:dyDescent="0.35">
      <c r="H2462" s="3" t="str">
        <f t="shared" si="48"/>
        <v>X</v>
      </c>
      <c r="I2462" s="3">
        <f>IF(H2462="","",COUNTIF($H$2:H2462,H2462))</f>
        <v>69</v>
      </c>
      <c r="J2462" s="4" t="str">
        <f>IF('Support - Unit List'!A2462="","",'Support - Unit List'!A2462&amp;'Support - Unit List'!B2462&amp;'Support - Unit List'!C2462&amp;" - "&amp;PROPER('Support - Unit List'!D2462))</f>
        <v/>
      </c>
    </row>
    <row r="2463" spans="8:10" x14ac:dyDescent="0.35">
      <c r="H2463" s="3" t="str">
        <f t="shared" si="48"/>
        <v>X</v>
      </c>
      <c r="I2463" s="3">
        <f>IF(H2463="","",COUNTIF($H$2:H2463,H2463))</f>
        <v>70</v>
      </c>
      <c r="J2463" s="4" t="str">
        <f>IF('Support - Unit List'!A2463="","",'Support - Unit List'!A2463&amp;'Support - Unit List'!B2463&amp;'Support - Unit List'!C2463&amp;" - "&amp;PROPER('Support - Unit List'!D2463))</f>
        <v/>
      </c>
    </row>
    <row r="2464" spans="8:10" x14ac:dyDescent="0.35">
      <c r="H2464" s="3" t="str">
        <f t="shared" si="48"/>
        <v>X</v>
      </c>
      <c r="I2464" s="3">
        <f>IF(H2464="","",COUNTIF($H$2:H2464,H2464))</f>
        <v>71</v>
      </c>
      <c r="J2464" s="4" t="str">
        <f>IF('Support - Unit List'!A2464="","",'Support - Unit List'!A2464&amp;'Support - Unit List'!B2464&amp;'Support - Unit List'!C2464&amp;" - "&amp;PROPER('Support - Unit List'!D2464))</f>
        <v/>
      </c>
    </row>
    <row r="2465" spans="8:10" x14ac:dyDescent="0.35">
      <c r="H2465" s="3" t="str">
        <f t="shared" si="48"/>
        <v>X</v>
      </c>
      <c r="I2465" s="3">
        <f>IF(H2465="","",COUNTIF($H$2:H2465,H2465))</f>
        <v>72</v>
      </c>
      <c r="J2465" s="4" t="str">
        <f>IF('Support - Unit List'!A2465="","",'Support - Unit List'!A2465&amp;'Support - Unit List'!B2465&amp;'Support - Unit List'!C2465&amp;" - "&amp;PROPER('Support - Unit List'!D2465))</f>
        <v/>
      </c>
    </row>
    <row r="2466" spans="8:10" x14ac:dyDescent="0.35">
      <c r="H2466" s="3" t="str">
        <f t="shared" si="48"/>
        <v>X</v>
      </c>
      <c r="I2466" s="3">
        <f>IF(H2466="","",COUNTIF($H$2:H2466,H2466))</f>
        <v>73</v>
      </c>
      <c r="J2466" s="4" t="str">
        <f>IF('Support - Unit List'!A2466="","",'Support - Unit List'!A2466&amp;'Support - Unit List'!B2466&amp;'Support - Unit List'!C2466&amp;" - "&amp;PROPER('Support - Unit List'!D2466))</f>
        <v/>
      </c>
    </row>
    <row r="2467" spans="8:10" x14ac:dyDescent="0.35">
      <c r="H2467" s="3" t="str">
        <f t="shared" si="48"/>
        <v>X</v>
      </c>
      <c r="I2467" s="3">
        <f>IF(H2467="","",COUNTIF($H$2:H2467,H2467))</f>
        <v>74</v>
      </c>
      <c r="J2467" s="4" t="str">
        <f>IF('Support - Unit List'!A2467="","",'Support - Unit List'!A2467&amp;'Support - Unit List'!B2467&amp;'Support - Unit List'!C2467&amp;" - "&amp;PROPER('Support - Unit List'!D2467))</f>
        <v/>
      </c>
    </row>
    <row r="2468" spans="8:10" x14ac:dyDescent="0.35">
      <c r="H2468" s="3" t="str">
        <f t="shared" si="48"/>
        <v>X</v>
      </c>
      <c r="I2468" s="3">
        <f>IF(H2468="","",COUNTIF($H$2:H2468,H2468))</f>
        <v>75</v>
      </c>
      <c r="J2468" s="4" t="str">
        <f>IF('Support - Unit List'!A2468="","",'Support - Unit List'!A2468&amp;'Support - Unit List'!B2468&amp;'Support - Unit List'!C2468&amp;" - "&amp;PROPER('Support - Unit List'!D2468))</f>
        <v/>
      </c>
    </row>
    <row r="2469" spans="8:10" x14ac:dyDescent="0.35">
      <c r="H2469" s="3" t="str">
        <f t="shared" si="48"/>
        <v>X</v>
      </c>
      <c r="I2469" s="3">
        <f>IF(H2469="","",COUNTIF($H$2:H2469,H2469))</f>
        <v>76</v>
      </c>
      <c r="J2469" s="4" t="str">
        <f>IF('Support - Unit List'!A2469="","",'Support - Unit List'!A2469&amp;'Support - Unit List'!B2469&amp;'Support - Unit List'!C2469&amp;" - "&amp;PROPER('Support - Unit List'!D2469))</f>
        <v/>
      </c>
    </row>
    <row r="2470" spans="8:10" x14ac:dyDescent="0.35">
      <c r="H2470" s="3" t="str">
        <f t="shared" si="48"/>
        <v>X</v>
      </c>
      <c r="I2470" s="3">
        <f>IF(H2470="","",COUNTIF($H$2:H2470,H2470))</f>
        <v>77</v>
      </c>
      <c r="J2470" s="4" t="str">
        <f>IF('Support - Unit List'!A2470="","",'Support - Unit List'!A2470&amp;'Support - Unit List'!B2470&amp;'Support - Unit List'!C2470&amp;" - "&amp;PROPER('Support - Unit List'!D2470))</f>
        <v/>
      </c>
    </row>
    <row r="2471" spans="8:10" x14ac:dyDescent="0.35">
      <c r="H2471" s="3" t="str">
        <f t="shared" si="48"/>
        <v>X</v>
      </c>
      <c r="I2471" s="3">
        <f>IF(H2471="","",COUNTIF($H$2:H2471,H2471))</f>
        <v>78</v>
      </c>
      <c r="J2471" s="4" t="str">
        <f>IF('Support - Unit List'!A2471="","",'Support - Unit List'!A2471&amp;'Support - Unit List'!B2471&amp;'Support - Unit List'!C2471&amp;" - "&amp;PROPER('Support - Unit List'!D2471))</f>
        <v/>
      </c>
    </row>
    <row r="2472" spans="8:10" x14ac:dyDescent="0.35">
      <c r="H2472" s="3" t="str">
        <f t="shared" si="48"/>
        <v>X</v>
      </c>
      <c r="I2472" s="3">
        <f>IF(H2472="","",COUNTIF($H$2:H2472,H2472))</f>
        <v>79</v>
      </c>
      <c r="J2472" s="4" t="str">
        <f>IF('Support - Unit List'!A2472="","",'Support - Unit List'!A2472&amp;'Support - Unit List'!B2472&amp;'Support - Unit List'!C2472&amp;" - "&amp;PROPER('Support - Unit List'!D2472))</f>
        <v/>
      </c>
    </row>
    <row r="2473" spans="8:10" x14ac:dyDescent="0.35">
      <c r="H2473" s="3" t="str">
        <f t="shared" si="48"/>
        <v>X</v>
      </c>
      <c r="I2473" s="3">
        <f>IF(H2473="","",COUNTIF($H$2:H2473,H2473))</f>
        <v>80</v>
      </c>
      <c r="J2473" s="4" t="str">
        <f>IF('Support - Unit List'!A2473="","",'Support - Unit List'!A2473&amp;'Support - Unit List'!B2473&amp;'Support - Unit List'!C2473&amp;" - "&amp;PROPER('Support - Unit List'!D2473))</f>
        <v/>
      </c>
    </row>
    <row r="2474" spans="8:10" x14ac:dyDescent="0.35">
      <c r="H2474" s="3" t="str">
        <f t="shared" si="48"/>
        <v>X</v>
      </c>
      <c r="I2474" s="3">
        <f>IF(H2474="","",COUNTIF($H$2:H2474,H2474))</f>
        <v>81</v>
      </c>
      <c r="J2474" s="4" t="str">
        <f>IF('Support - Unit List'!A2474="","",'Support - Unit List'!A2474&amp;'Support - Unit List'!B2474&amp;'Support - Unit List'!C2474&amp;" - "&amp;PROPER('Support - Unit List'!D2474))</f>
        <v/>
      </c>
    </row>
    <row r="2475" spans="8:10" x14ac:dyDescent="0.35">
      <c r="H2475" s="3" t="str">
        <f t="shared" si="48"/>
        <v>X</v>
      </c>
      <c r="I2475" s="3">
        <f>IF(H2475="","",COUNTIF($H$2:H2475,H2475))</f>
        <v>82</v>
      </c>
      <c r="J2475" s="4" t="str">
        <f>IF('Support - Unit List'!A2475="","",'Support - Unit List'!A2475&amp;'Support - Unit List'!B2475&amp;'Support - Unit List'!C2475&amp;" - "&amp;PROPER('Support - Unit List'!D2475))</f>
        <v/>
      </c>
    </row>
    <row r="2476" spans="8:10" x14ac:dyDescent="0.35">
      <c r="H2476" s="3" t="str">
        <f t="shared" si="48"/>
        <v>X</v>
      </c>
      <c r="I2476" s="3">
        <f>IF(H2476="","",COUNTIF($H$2:H2476,H2476))</f>
        <v>83</v>
      </c>
      <c r="J2476" s="4" t="str">
        <f>IF('Support - Unit List'!A2476="","",'Support - Unit List'!A2476&amp;'Support - Unit List'!B2476&amp;'Support - Unit List'!C2476&amp;" - "&amp;PROPER('Support - Unit List'!D2476))</f>
        <v/>
      </c>
    </row>
    <row r="2477" spans="8:10" x14ac:dyDescent="0.35">
      <c r="H2477" s="3" t="str">
        <f t="shared" si="48"/>
        <v>X</v>
      </c>
      <c r="I2477" s="3">
        <f>IF(H2477="","",COUNTIF($H$2:H2477,H2477))</f>
        <v>84</v>
      </c>
      <c r="J2477" s="4" t="str">
        <f>IF('Support - Unit List'!A2477="","",'Support - Unit List'!A2477&amp;'Support - Unit List'!B2477&amp;'Support - Unit List'!C2477&amp;" - "&amp;PROPER('Support - Unit List'!D2477))</f>
        <v/>
      </c>
    </row>
    <row r="2478" spans="8:10" x14ac:dyDescent="0.35">
      <c r="H2478" s="3" t="str">
        <f t="shared" si="48"/>
        <v>X</v>
      </c>
      <c r="I2478" s="3">
        <f>IF(H2478="","",COUNTIF($H$2:H2478,H2478))</f>
        <v>85</v>
      </c>
      <c r="J2478" s="4" t="str">
        <f>IF('Support - Unit List'!A2478="","",'Support - Unit List'!A2478&amp;'Support - Unit List'!B2478&amp;'Support - Unit List'!C2478&amp;" - "&amp;PROPER('Support - Unit List'!D2478))</f>
        <v/>
      </c>
    </row>
    <row r="2479" spans="8:10" x14ac:dyDescent="0.35">
      <c r="H2479" s="3" t="str">
        <f t="shared" si="48"/>
        <v>X</v>
      </c>
      <c r="I2479" s="3">
        <f>IF(H2479="","",COUNTIF($H$2:H2479,H2479))</f>
        <v>86</v>
      </c>
      <c r="J2479" s="4" t="str">
        <f>IF('Support - Unit List'!A2479="","",'Support - Unit List'!A2479&amp;'Support - Unit List'!B2479&amp;'Support - Unit List'!C2479&amp;" - "&amp;PROPER('Support - Unit List'!D2479))</f>
        <v/>
      </c>
    </row>
    <row r="2480" spans="8:10" x14ac:dyDescent="0.35">
      <c r="H2480" s="3" t="str">
        <f t="shared" si="48"/>
        <v>X</v>
      </c>
      <c r="I2480" s="3">
        <f>IF(H2480="","",COUNTIF($H$2:H2480,H2480))</f>
        <v>87</v>
      </c>
      <c r="J2480" s="4" t="str">
        <f>IF('Support - Unit List'!A2480="","",'Support - Unit List'!A2480&amp;'Support - Unit List'!B2480&amp;'Support - Unit List'!C2480&amp;" - "&amp;PROPER('Support - Unit List'!D2480))</f>
        <v/>
      </c>
    </row>
    <row r="2481" spans="8:10" x14ac:dyDescent="0.35">
      <c r="H2481" s="3" t="str">
        <f t="shared" si="48"/>
        <v>X</v>
      </c>
      <c r="I2481" s="3">
        <f>IF(H2481="","",COUNTIF($H$2:H2481,H2481))</f>
        <v>88</v>
      </c>
      <c r="J2481" s="4" t="str">
        <f>IF('Support - Unit List'!A2481="","",'Support - Unit List'!A2481&amp;'Support - Unit List'!B2481&amp;'Support - Unit List'!C2481&amp;" - "&amp;PROPER('Support - Unit List'!D2481))</f>
        <v/>
      </c>
    </row>
    <row r="2482" spans="8:10" x14ac:dyDescent="0.35">
      <c r="H2482" s="3" t="str">
        <f t="shared" si="48"/>
        <v>X</v>
      </c>
      <c r="I2482" s="3">
        <f>IF(H2482="","",COUNTIF($H$2:H2482,H2482))</f>
        <v>89</v>
      </c>
      <c r="J2482" s="4" t="str">
        <f>IF('Support - Unit List'!A2482="","",'Support - Unit List'!A2482&amp;'Support - Unit List'!B2482&amp;'Support - Unit List'!C2482&amp;" - "&amp;PROPER('Support - Unit List'!D2482))</f>
        <v/>
      </c>
    </row>
    <row r="2483" spans="8:10" x14ac:dyDescent="0.35">
      <c r="H2483" s="3" t="str">
        <f t="shared" si="48"/>
        <v>X</v>
      </c>
      <c r="I2483" s="3">
        <f>IF(H2483="","",COUNTIF($H$2:H2483,H2483))</f>
        <v>90</v>
      </c>
      <c r="J2483" s="4" t="str">
        <f>IF('Support - Unit List'!A2483="","",'Support - Unit List'!A2483&amp;'Support - Unit List'!B2483&amp;'Support - Unit List'!C2483&amp;" - "&amp;PROPER('Support - Unit List'!D2483))</f>
        <v/>
      </c>
    </row>
    <row r="2484" spans="8:10" x14ac:dyDescent="0.35">
      <c r="H2484" s="3" t="str">
        <f t="shared" si="48"/>
        <v>X</v>
      </c>
      <c r="I2484" s="3">
        <f>IF(H2484="","",COUNTIF($H$2:H2484,H2484))</f>
        <v>91</v>
      </c>
      <c r="J2484" s="4" t="str">
        <f>IF('Support - Unit List'!A2484="","",'Support - Unit List'!A2484&amp;'Support - Unit List'!B2484&amp;'Support - Unit List'!C2484&amp;" - "&amp;PROPER('Support - Unit List'!D2484))</f>
        <v/>
      </c>
    </row>
    <row r="2485" spans="8:10" x14ac:dyDescent="0.35">
      <c r="H2485" s="3" t="str">
        <f t="shared" si="48"/>
        <v>X</v>
      </c>
      <c r="I2485" s="3">
        <f>IF(H2485="","",COUNTIF($H$2:H2485,H2485))</f>
        <v>92</v>
      </c>
      <c r="J2485" s="4" t="str">
        <f>IF('Support - Unit List'!A2485="","",'Support - Unit List'!A2485&amp;'Support - Unit List'!B2485&amp;'Support - Unit List'!C2485&amp;" - "&amp;PROPER('Support - Unit List'!D2485))</f>
        <v/>
      </c>
    </row>
    <row r="2486" spans="8:10" x14ac:dyDescent="0.35">
      <c r="H2486" s="3" t="str">
        <f t="shared" si="48"/>
        <v>X</v>
      </c>
      <c r="I2486" s="3">
        <f>IF(H2486="","",COUNTIF($H$2:H2486,H2486))</f>
        <v>93</v>
      </c>
      <c r="J2486" s="4" t="str">
        <f>IF('Support - Unit List'!A2486="","",'Support - Unit List'!A2486&amp;'Support - Unit List'!B2486&amp;'Support - Unit List'!C2486&amp;" - "&amp;PROPER('Support - Unit List'!D2486))</f>
        <v/>
      </c>
    </row>
    <row r="2487" spans="8:10" x14ac:dyDescent="0.35">
      <c r="H2487" s="3" t="str">
        <f t="shared" si="48"/>
        <v>X</v>
      </c>
      <c r="I2487" s="3">
        <f>IF(H2487="","",COUNTIF($H$2:H2487,H2487))</f>
        <v>94</v>
      </c>
      <c r="J2487" s="4" t="str">
        <f>IF('Support - Unit List'!A2487="","",'Support - Unit List'!A2487&amp;'Support - Unit List'!B2487&amp;'Support - Unit List'!C2487&amp;" - "&amp;PROPER('Support - Unit List'!D2487))</f>
        <v/>
      </c>
    </row>
    <row r="2488" spans="8:10" x14ac:dyDescent="0.35">
      <c r="H2488" s="3" t="str">
        <f t="shared" si="48"/>
        <v>X</v>
      </c>
      <c r="I2488" s="3">
        <f>IF(H2488="","",COUNTIF($H$2:H2488,H2488))</f>
        <v>95</v>
      </c>
      <c r="J2488" s="4" t="str">
        <f>IF('Support - Unit List'!A2488="","",'Support - Unit List'!A2488&amp;'Support - Unit List'!B2488&amp;'Support - Unit List'!C2488&amp;" - "&amp;PROPER('Support - Unit List'!D2488))</f>
        <v/>
      </c>
    </row>
    <row r="2489" spans="8:10" x14ac:dyDescent="0.35">
      <c r="H2489" s="3" t="str">
        <f t="shared" si="48"/>
        <v>X</v>
      </c>
      <c r="I2489" s="3">
        <f>IF(H2489="","",COUNTIF($H$2:H2489,H2489))</f>
        <v>96</v>
      </c>
      <c r="J2489" s="4" t="str">
        <f>IF('Support - Unit List'!A2489="","",'Support - Unit List'!A2489&amp;'Support - Unit List'!B2489&amp;'Support - Unit List'!C2489&amp;" - "&amp;PROPER('Support - Unit List'!D2489))</f>
        <v/>
      </c>
    </row>
    <row r="2490" spans="8:10" x14ac:dyDescent="0.35">
      <c r="H2490" s="3" t="str">
        <f t="shared" si="48"/>
        <v>X</v>
      </c>
      <c r="I2490" s="3">
        <f>IF(H2490="","",COUNTIF($H$2:H2490,H2490))</f>
        <v>97</v>
      </c>
      <c r="J2490" s="4" t="str">
        <f>IF('Support - Unit List'!A2490="","",'Support - Unit List'!A2490&amp;'Support - Unit List'!B2490&amp;'Support - Unit List'!C2490&amp;" - "&amp;PROPER('Support - Unit List'!D2490))</f>
        <v/>
      </c>
    </row>
    <row r="2491" spans="8:10" x14ac:dyDescent="0.35">
      <c r="H2491" s="3" t="str">
        <f t="shared" si="48"/>
        <v>X</v>
      </c>
      <c r="I2491" s="3">
        <f>IF(H2491="","",COUNTIF($H$2:H2491,H2491))</f>
        <v>98</v>
      </c>
      <c r="J2491" s="4" t="str">
        <f>IF('Support - Unit List'!A2491="","",'Support - Unit List'!A2491&amp;'Support - Unit List'!B2491&amp;'Support - Unit List'!C2491&amp;" - "&amp;PROPER('Support - Unit List'!D2491))</f>
        <v/>
      </c>
    </row>
    <row r="2492" spans="8:10" x14ac:dyDescent="0.35">
      <c r="H2492" s="3" t="str">
        <f t="shared" si="48"/>
        <v>X</v>
      </c>
      <c r="I2492" s="3">
        <f>IF(H2492="","",COUNTIF($H$2:H2492,H2492))</f>
        <v>99</v>
      </c>
      <c r="J2492" s="4" t="str">
        <f>IF('Support - Unit List'!A2492="","",'Support - Unit List'!A2492&amp;'Support - Unit List'!B2492&amp;'Support - Unit List'!C2492&amp;" - "&amp;PROPER('Support - Unit List'!D2492))</f>
        <v/>
      </c>
    </row>
    <row r="2493" spans="8:10" x14ac:dyDescent="0.35">
      <c r="H2493" s="3" t="str">
        <f t="shared" si="48"/>
        <v>X</v>
      </c>
      <c r="I2493" s="3">
        <f>IF(H2493="","",COUNTIF($H$2:H2493,H2493))</f>
        <v>100</v>
      </c>
      <c r="J2493" s="4" t="str">
        <f>IF('Support - Unit List'!A2493="","",'Support - Unit List'!A2493&amp;'Support - Unit List'!B2493&amp;'Support - Unit List'!C2493&amp;" - "&amp;PROPER('Support - Unit List'!D2493))</f>
        <v/>
      </c>
    </row>
    <row r="2494" spans="8:10" x14ac:dyDescent="0.35">
      <c r="H2494" s="3" t="str">
        <f t="shared" si="48"/>
        <v>X</v>
      </c>
      <c r="I2494" s="3">
        <f>IF(H2494="","",COUNTIF($H$2:H2494,H2494))</f>
        <v>101</v>
      </c>
      <c r="J2494" s="4" t="str">
        <f>IF('Support - Unit List'!A2494="","",'Support - Unit List'!A2494&amp;'Support - Unit List'!B2494&amp;'Support - Unit List'!C2494&amp;" - "&amp;PROPER('Support - Unit List'!D2494))</f>
        <v/>
      </c>
    </row>
    <row r="2495" spans="8:10" x14ac:dyDescent="0.35">
      <c r="H2495" s="3" t="str">
        <f t="shared" si="48"/>
        <v>X</v>
      </c>
      <c r="I2495" s="3">
        <f>IF(H2495="","",COUNTIF($H$2:H2495,H2495))</f>
        <v>102</v>
      </c>
      <c r="J2495" s="4" t="str">
        <f>IF('Support - Unit List'!A2495="","",'Support - Unit List'!A2495&amp;'Support - Unit List'!B2495&amp;'Support - Unit List'!C2495&amp;" - "&amp;PROPER('Support - Unit List'!D2495))</f>
        <v/>
      </c>
    </row>
    <row r="2496" spans="8:10" x14ac:dyDescent="0.35">
      <c r="H2496" s="3" t="str">
        <f t="shared" si="48"/>
        <v>X</v>
      </c>
      <c r="I2496" s="3">
        <f>IF(H2496="","",COUNTIF($H$2:H2496,H2496))</f>
        <v>103</v>
      </c>
      <c r="J2496" s="4" t="str">
        <f>IF('Support - Unit List'!A2496="","",'Support - Unit List'!A2496&amp;'Support - Unit List'!B2496&amp;'Support - Unit List'!C2496&amp;" - "&amp;PROPER('Support - Unit List'!D2496))</f>
        <v/>
      </c>
    </row>
    <row r="2497" spans="8:10" x14ac:dyDescent="0.35">
      <c r="H2497" s="3" t="str">
        <f t="shared" si="48"/>
        <v>X</v>
      </c>
      <c r="I2497" s="3">
        <f>IF(H2497="","",COUNTIF($H$2:H2497,H2497))</f>
        <v>104</v>
      </c>
      <c r="J2497" s="4" t="str">
        <f>IF('Support - Unit List'!A2497="","",'Support - Unit List'!A2497&amp;'Support - Unit List'!B2497&amp;'Support - Unit List'!C2497&amp;" - "&amp;PROPER('Support - Unit List'!D2497))</f>
        <v/>
      </c>
    </row>
    <row r="2498" spans="8:10" x14ac:dyDescent="0.35">
      <c r="H2498" s="3" t="str">
        <f t="shared" si="48"/>
        <v>X</v>
      </c>
      <c r="I2498" s="3">
        <f>IF(H2498="","",COUNTIF($H$2:H2498,H2498))</f>
        <v>105</v>
      </c>
      <c r="J2498" s="4" t="str">
        <f>IF('Support - Unit List'!A2498="","",'Support - Unit List'!A2498&amp;'Support - Unit List'!B2498&amp;'Support - Unit List'!C2498&amp;" - "&amp;PROPER('Support - Unit List'!D2498))</f>
        <v/>
      </c>
    </row>
    <row r="2499" spans="8:10" x14ac:dyDescent="0.35">
      <c r="H2499" s="3" t="str">
        <f>IF(LEFT(J2499,2)=$B$3,"X","")</f>
        <v>X</v>
      </c>
      <c r="I2499" s="3">
        <f>IF(H2499="","",COUNTIF($H$2:H2499,H2499))</f>
        <v>106</v>
      </c>
      <c r="J2499" s="4" t="str">
        <f>IF('Support - Unit List'!A2499="","",'Support - Unit List'!A2499&amp;'Support - Unit List'!B2499&amp;'Support - Unit List'!C2499&amp;" - "&amp;PROPER('Support - Unit List'!D2499))</f>
        <v/>
      </c>
    </row>
    <row r="2500" spans="8:10" x14ac:dyDescent="0.35">
      <c r="H2500" s="3" t="str">
        <f>IF(LEFT(J2500,2)=$B$3,"X","")</f>
        <v>X</v>
      </c>
      <c r="I2500" s="3">
        <f>IF(H2500="","",COUNTIF($H$2:H2500,H2500))</f>
        <v>107</v>
      </c>
      <c r="J2500" s="4" t="str">
        <f>IF('Support - Unit List'!A2500="","",'Support - Unit List'!A2500&amp;'Support - Unit List'!B2500&amp;'Support - Unit List'!C2500&amp;" - "&amp;PROPER('Support - Unit List'!D2500))</f>
        <v/>
      </c>
    </row>
  </sheetData>
  <sortState xmlns:xlrd2="http://schemas.microsoft.com/office/spreadsheetml/2017/richdata2" ref="O2:P8">
    <sortCondition ref="O2:O8"/>
  </sortState>
  <mergeCells count="1">
    <mergeCell ref="A1:B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B992D-E24C-49F1-A48E-BF8E515F2467}">
  <sheetPr>
    <tabColor rgb="FF00B0F0"/>
  </sheetPr>
  <dimension ref="A1:H94"/>
  <sheetViews>
    <sheetView zoomScale="175" zoomScaleNormal="175" workbookViewId="0">
      <selection sqref="A1:E2393"/>
    </sheetView>
  </sheetViews>
  <sheetFormatPr defaultColWidth="0" defaultRowHeight="14.5" zeroHeight="1" x14ac:dyDescent="0.35"/>
  <cols>
    <col min="1" max="1" width="26.1796875" bestFit="1" customWidth="1"/>
    <col min="2" max="4" width="13.453125" style="26" bestFit="1" customWidth="1"/>
    <col min="5" max="5" width="2.54296875" style="8" customWidth="1"/>
    <col min="6" max="8" width="13.26953125" style="26" bestFit="1" customWidth="1"/>
    <col min="9" max="16384" width="9.1796875" hidden="1"/>
  </cols>
  <sheetData>
    <row r="1" spans="1:8" ht="30.75" customHeight="1" x14ac:dyDescent="0.35">
      <c r="A1" s="49" t="s">
        <v>5679</v>
      </c>
      <c r="B1" s="91" t="s">
        <v>5680</v>
      </c>
      <c r="C1" s="92"/>
      <c r="D1" s="93"/>
      <c r="E1" s="50"/>
      <c r="F1" s="91" t="s">
        <v>5681</v>
      </c>
      <c r="G1" s="92"/>
      <c r="H1" s="93"/>
    </row>
    <row r="2" spans="1:8" x14ac:dyDescent="0.35">
      <c r="A2" s="51" t="s">
        <v>5574</v>
      </c>
      <c r="B2" s="52">
        <v>2023</v>
      </c>
      <c r="C2" s="52">
        <v>2024</v>
      </c>
      <c r="D2" s="52">
        <v>2025</v>
      </c>
      <c r="E2" s="19"/>
      <c r="F2" s="52">
        <v>2023</v>
      </c>
      <c r="G2" s="52">
        <v>2024</v>
      </c>
      <c r="H2" s="52">
        <v>2025</v>
      </c>
    </row>
    <row r="3" spans="1:8" x14ac:dyDescent="0.35">
      <c r="A3" s="20" t="s">
        <v>5682</v>
      </c>
      <c r="B3" s="20">
        <v>41280</v>
      </c>
      <c r="C3" s="20">
        <v>45408</v>
      </c>
      <c r="D3" s="20">
        <v>45408</v>
      </c>
      <c r="E3" s="19"/>
      <c r="F3" s="20">
        <v>270280</v>
      </c>
      <c r="G3" s="20">
        <v>280650</v>
      </c>
      <c r="H3" s="20">
        <v>291435</v>
      </c>
    </row>
    <row r="4" spans="1:8" x14ac:dyDescent="0.35">
      <c r="A4" s="20" t="s">
        <v>5683</v>
      </c>
      <c r="B4" s="20">
        <v>1133474</v>
      </c>
      <c r="C4" s="20">
        <v>1178813</v>
      </c>
      <c r="D4" s="20">
        <v>1225966</v>
      </c>
      <c r="E4" s="19"/>
      <c r="F4" s="20">
        <v>2812224</v>
      </c>
      <c r="G4" s="20">
        <v>2917847</v>
      </c>
      <c r="H4" s="20">
        <v>3030185</v>
      </c>
    </row>
    <row r="5" spans="1:8" x14ac:dyDescent="0.35">
      <c r="A5" s="20" t="s">
        <v>5684</v>
      </c>
      <c r="B5" s="20">
        <v>115000</v>
      </c>
      <c r="C5" s="20">
        <v>100000</v>
      </c>
      <c r="D5" s="20">
        <v>100000</v>
      </c>
      <c r="E5" s="19"/>
      <c r="F5" s="20">
        <v>739872</v>
      </c>
      <c r="G5" s="20">
        <v>767416</v>
      </c>
      <c r="H5" s="20">
        <v>769466</v>
      </c>
    </row>
    <row r="6" spans="1:8" x14ac:dyDescent="0.35">
      <c r="A6" s="20" t="s">
        <v>5685</v>
      </c>
      <c r="B6" s="20">
        <v>48500</v>
      </c>
      <c r="C6" s="20">
        <v>53350</v>
      </c>
      <c r="D6" s="20">
        <v>55484</v>
      </c>
      <c r="E6" s="19"/>
      <c r="F6" s="20">
        <v>100000</v>
      </c>
      <c r="G6" s="20">
        <v>100000</v>
      </c>
      <c r="H6" s="20">
        <v>105891</v>
      </c>
    </row>
    <row r="7" spans="1:8" x14ac:dyDescent="0.35">
      <c r="A7" s="20" t="s">
        <v>5686</v>
      </c>
      <c r="B7" s="20">
        <v>30474</v>
      </c>
      <c r="C7" s="20">
        <v>31888</v>
      </c>
      <c r="D7" s="20">
        <v>32329</v>
      </c>
      <c r="E7" s="19"/>
      <c r="F7" s="20">
        <v>86687</v>
      </c>
      <c r="G7" s="20">
        <v>89613</v>
      </c>
      <c r="H7" s="20">
        <v>92756</v>
      </c>
    </row>
    <row r="8" spans="1:8" x14ac:dyDescent="0.35">
      <c r="A8" s="20" t="s">
        <v>5687</v>
      </c>
      <c r="B8" s="20">
        <v>160000</v>
      </c>
      <c r="C8" s="20">
        <v>160000</v>
      </c>
      <c r="D8" s="20">
        <v>160000</v>
      </c>
      <c r="E8" s="19"/>
      <c r="F8" s="20">
        <v>444728</v>
      </c>
      <c r="G8" s="20">
        <v>462103</v>
      </c>
      <c r="H8" s="20">
        <v>480096</v>
      </c>
    </row>
    <row r="9" spans="1:8" x14ac:dyDescent="0.35">
      <c r="A9" s="20" t="s">
        <v>5688</v>
      </c>
      <c r="B9" s="20">
        <v>10000</v>
      </c>
      <c r="C9" s="20">
        <v>10000</v>
      </c>
      <c r="D9" s="20">
        <v>10000</v>
      </c>
      <c r="E9" s="19"/>
      <c r="F9" s="20">
        <v>114595</v>
      </c>
      <c r="G9" s="20">
        <v>119177</v>
      </c>
      <c r="H9" s="20">
        <v>119177</v>
      </c>
    </row>
    <row r="10" spans="1:8" x14ac:dyDescent="0.35">
      <c r="A10" s="20" t="s">
        <v>5689</v>
      </c>
      <c r="B10" s="20">
        <v>101400</v>
      </c>
      <c r="C10" s="20">
        <v>106391</v>
      </c>
      <c r="D10" s="20">
        <v>113890</v>
      </c>
      <c r="E10" s="19"/>
      <c r="F10" s="20">
        <v>169502</v>
      </c>
      <c r="G10" s="20">
        <v>176227</v>
      </c>
      <c r="H10" s="20">
        <v>183227</v>
      </c>
    </row>
    <row r="11" spans="1:8" x14ac:dyDescent="0.35">
      <c r="A11" s="20" t="s">
        <v>5690</v>
      </c>
      <c r="B11" s="20">
        <v>60000</v>
      </c>
      <c r="C11" s="20">
        <v>60000</v>
      </c>
      <c r="D11" s="20">
        <v>60000</v>
      </c>
      <c r="E11" s="19"/>
      <c r="F11" s="20">
        <v>243977</v>
      </c>
      <c r="G11" s="20">
        <v>243977</v>
      </c>
      <c r="H11" s="20">
        <v>270000</v>
      </c>
    </row>
    <row r="12" spans="1:8" x14ac:dyDescent="0.35">
      <c r="A12" s="20" t="s">
        <v>5691</v>
      </c>
      <c r="B12" s="20">
        <v>684090</v>
      </c>
      <c r="C12" s="20">
        <v>684090</v>
      </c>
      <c r="D12" s="20">
        <v>739913</v>
      </c>
      <c r="E12" s="19"/>
      <c r="F12" s="20">
        <v>675931</v>
      </c>
      <c r="G12" s="20">
        <v>700249</v>
      </c>
      <c r="H12" s="20">
        <v>725062</v>
      </c>
    </row>
    <row r="13" spans="1:8" x14ac:dyDescent="0.35">
      <c r="A13" s="20" t="s">
        <v>5692</v>
      </c>
      <c r="B13" s="20">
        <v>15000</v>
      </c>
      <c r="C13" s="20">
        <v>15000</v>
      </c>
      <c r="D13" s="20">
        <v>15000</v>
      </c>
      <c r="E13" s="19"/>
      <c r="F13" s="20">
        <v>155500</v>
      </c>
      <c r="G13" s="20">
        <v>155500</v>
      </c>
      <c r="H13" s="20">
        <v>155500</v>
      </c>
    </row>
    <row r="14" spans="1:8" x14ac:dyDescent="0.35">
      <c r="A14" s="20" t="s">
        <v>5693</v>
      </c>
      <c r="B14" s="20">
        <v>52000</v>
      </c>
      <c r="C14" s="20">
        <v>52000</v>
      </c>
      <c r="D14" s="20">
        <v>52000</v>
      </c>
      <c r="E14" s="19"/>
      <c r="F14" s="20">
        <v>240153</v>
      </c>
      <c r="G14" s="20">
        <v>249033</v>
      </c>
      <c r="H14" s="20">
        <v>258096</v>
      </c>
    </row>
    <row r="15" spans="1:8" x14ac:dyDescent="0.35">
      <c r="A15" s="20" t="s">
        <v>5694</v>
      </c>
      <c r="B15" s="20">
        <v>47000</v>
      </c>
      <c r="C15" s="20">
        <v>25000</v>
      </c>
      <c r="D15" s="20">
        <v>25000</v>
      </c>
      <c r="E15" s="19"/>
      <c r="F15" s="20">
        <v>50689</v>
      </c>
      <c r="G15" s="20">
        <v>52438</v>
      </c>
      <c r="H15" s="20">
        <v>52438</v>
      </c>
    </row>
    <row r="16" spans="1:8" x14ac:dyDescent="0.35">
      <c r="A16" s="20" t="s">
        <v>5695</v>
      </c>
      <c r="B16" s="20">
        <v>19000</v>
      </c>
      <c r="C16" s="20">
        <v>19000</v>
      </c>
      <c r="D16" s="20">
        <v>19000</v>
      </c>
      <c r="E16" s="19"/>
      <c r="F16" s="20">
        <v>205697</v>
      </c>
      <c r="G16" s="20">
        <v>206997</v>
      </c>
      <c r="H16" s="20">
        <v>221597</v>
      </c>
    </row>
    <row r="17" spans="1:8" x14ac:dyDescent="0.35">
      <c r="A17" s="20" t="s">
        <v>5696</v>
      </c>
      <c r="B17" s="20">
        <v>1500</v>
      </c>
      <c r="C17" s="20">
        <v>1500</v>
      </c>
      <c r="D17" s="20">
        <v>1500</v>
      </c>
      <c r="E17" s="19"/>
      <c r="F17" s="20">
        <v>382422</v>
      </c>
      <c r="G17" s="20">
        <v>396973</v>
      </c>
      <c r="H17" s="20">
        <v>411880</v>
      </c>
    </row>
    <row r="18" spans="1:8" x14ac:dyDescent="0.35">
      <c r="A18" s="20" t="s">
        <v>5697</v>
      </c>
      <c r="B18" s="20">
        <v>60000</v>
      </c>
      <c r="C18" s="20">
        <v>60000</v>
      </c>
      <c r="D18" s="20">
        <v>60000</v>
      </c>
      <c r="E18" s="19"/>
      <c r="F18" s="20">
        <v>237779</v>
      </c>
      <c r="G18" s="20">
        <v>240000</v>
      </c>
      <c r="H18" s="20">
        <v>240000</v>
      </c>
    </row>
    <row r="19" spans="1:8" x14ac:dyDescent="0.35">
      <c r="A19" s="20" t="s">
        <v>5698</v>
      </c>
      <c r="B19" s="20">
        <v>87000</v>
      </c>
      <c r="C19" s="20">
        <v>102000</v>
      </c>
      <c r="D19" s="20">
        <v>102000</v>
      </c>
      <c r="E19" s="19"/>
      <c r="F19" s="20">
        <v>400221</v>
      </c>
      <c r="G19" s="20">
        <v>416086</v>
      </c>
      <c r="H19" s="20">
        <v>432622</v>
      </c>
    </row>
    <row r="20" spans="1:8" x14ac:dyDescent="0.35">
      <c r="A20" s="20" t="s">
        <v>5699</v>
      </c>
      <c r="B20" s="20">
        <v>300000</v>
      </c>
      <c r="C20" s="20">
        <v>300000</v>
      </c>
      <c r="D20" s="20">
        <v>700000</v>
      </c>
      <c r="E20" s="19"/>
      <c r="F20" s="20">
        <v>681958</v>
      </c>
      <c r="G20" s="20">
        <v>702359</v>
      </c>
      <c r="H20" s="20">
        <v>723494</v>
      </c>
    </row>
    <row r="21" spans="1:8" x14ac:dyDescent="0.35">
      <c r="A21" s="20" t="s">
        <v>5700</v>
      </c>
      <c r="B21" s="20">
        <v>40000</v>
      </c>
      <c r="C21" s="20">
        <v>40000</v>
      </c>
      <c r="D21" s="20">
        <v>40000</v>
      </c>
      <c r="E21" s="19"/>
      <c r="F21" s="20">
        <v>429337</v>
      </c>
      <c r="G21" s="20">
        <v>445740</v>
      </c>
      <c r="H21" s="20">
        <v>463090</v>
      </c>
    </row>
    <row r="22" spans="1:8" x14ac:dyDescent="0.35">
      <c r="A22" s="20" t="s">
        <v>5701</v>
      </c>
      <c r="B22" s="20">
        <v>650000</v>
      </c>
      <c r="C22" s="20">
        <v>690000</v>
      </c>
      <c r="D22" s="20">
        <v>690000</v>
      </c>
      <c r="E22" s="19"/>
      <c r="F22" s="20">
        <v>1767253</v>
      </c>
      <c r="G22" s="20">
        <v>1832476</v>
      </c>
      <c r="H22" s="20">
        <v>1901342</v>
      </c>
    </row>
    <row r="23" spans="1:8" x14ac:dyDescent="0.35">
      <c r="A23" s="20" t="s">
        <v>5702</v>
      </c>
      <c r="B23" s="20">
        <v>12000</v>
      </c>
      <c r="C23" s="20">
        <v>12000</v>
      </c>
      <c r="D23" s="20">
        <v>12000</v>
      </c>
      <c r="E23" s="19"/>
      <c r="F23" s="20">
        <v>191896</v>
      </c>
      <c r="G23" s="20">
        <v>198247</v>
      </c>
      <c r="H23" s="20">
        <v>204886</v>
      </c>
    </row>
    <row r="24" spans="1:8" x14ac:dyDescent="0.35">
      <c r="A24" s="20" t="s">
        <v>5703</v>
      </c>
      <c r="B24" s="20">
        <v>472650</v>
      </c>
      <c r="C24" s="20">
        <v>472650</v>
      </c>
      <c r="D24" s="20">
        <v>472650</v>
      </c>
      <c r="E24" s="19"/>
      <c r="F24" s="20">
        <v>520800</v>
      </c>
      <c r="G24" s="20">
        <v>520800</v>
      </c>
      <c r="H24" s="20">
        <v>520800</v>
      </c>
    </row>
    <row r="25" spans="1:8" x14ac:dyDescent="0.35">
      <c r="A25" s="20" t="s">
        <v>5704</v>
      </c>
      <c r="B25" s="20">
        <v>55538</v>
      </c>
      <c r="C25" s="20">
        <v>55538</v>
      </c>
      <c r="D25" s="20">
        <v>60000</v>
      </c>
      <c r="E25" s="19"/>
      <c r="F25" s="20">
        <v>130613</v>
      </c>
      <c r="G25" s="20">
        <v>135724</v>
      </c>
      <c r="H25" s="20">
        <v>141045</v>
      </c>
    </row>
    <row r="26" spans="1:8" x14ac:dyDescent="0.35">
      <c r="A26" s="20" t="s">
        <v>5705</v>
      </c>
      <c r="B26" s="20">
        <v>66498</v>
      </c>
      <c r="C26" s="20">
        <v>71197</v>
      </c>
      <c r="D26" s="20">
        <v>82268</v>
      </c>
      <c r="E26" s="19"/>
      <c r="F26" s="20">
        <v>145708</v>
      </c>
      <c r="G26" s="20">
        <v>152304</v>
      </c>
      <c r="H26" s="20">
        <v>158298</v>
      </c>
    </row>
    <row r="27" spans="1:8" x14ac:dyDescent="0.35">
      <c r="A27" s="20" t="s">
        <v>5706</v>
      </c>
      <c r="B27" s="20">
        <v>30000</v>
      </c>
      <c r="C27" s="20">
        <v>30000</v>
      </c>
      <c r="D27" s="20">
        <v>25000</v>
      </c>
      <c r="E27" s="19"/>
      <c r="F27" s="20">
        <v>154950</v>
      </c>
      <c r="G27" s="20">
        <v>160000</v>
      </c>
      <c r="H27" s="20">
        <v>167393</v>
      </c>
    </row>
    <row r="28" spans="1:8" x14ac:dyDescent="0.35">
      <c r="A28" s="20" t="s">
        <v>5707</v>
      </c>
      <c r="B28" s="20">
        <v>22000</v>
      </c>
      <c r="C28" s="20">
        <v>22000</v>
      </c>
      <c r="D28" s="20">
        <v>25000</v>
      </c>
      <c r="E28" s="19"/>
      <c r="F28" s="20">
        <v>290000</v>
      </c>
      <c r="G28" s="20">
        <v>309653</v>
      </c>
      <c r="H28" s="20">
        <v>321274</v>
      </c>
    </row>
    <row r="29" spans="1:8" x14ac:dyDescent="0.35">
      <c r="A29" s="20" t="s">
        <v>5708</v>
      </c>
      <c r="B29" s="20">
        <v>149472</v>
      </c>
      <c r="C29" s="20">
        <v>155450</v>
      </c>
      <c r="D29" s="20">
        <v>161668</v>
      </c>
      <c r="E29" s="19"/>
      <c r="F29" s="20">
        <v>453618</v>
      </c>
      <c r="G29" s="20">
        <v>469496</v>
      </c>
      <c r="H29" s="20">
        <v>486313</v>
      </c>
    </row>
    <row r="30" spans="1:8" x14ac:dyDescent="0.35">
      <c r="A30" s="20" t="s">
        <v>5709</v>
      </c>
      <c r="B30" s="20">
        <v>65000</v>
      </c>
      <c r="C30" s="20">
        <v>65000</v>
      </c>
      <c r="D30" s="20">
        <v>65000</v>
      </c>
      <c r="E30" s="19"/>
      <c r="F30" s="20">
        <v>177518</v>
      </c>
      <c r="G30" s="20">
        <v>184013</v>
      </c>
      <c r="H30" s="20">
        <v>186000</v>
      </c>
    </row>
    <row r="31" spans="1:8" x14ac:dyDescent="0.35">
      <c r="A31" s="20" t="s">
        <v>5710</v>
      </c>
      <c r="B31" s="20">
        <v>775000</v>
      </c>
      <c r="C31" s="20">
        <v>775000</v>
      </c>
      <c r="D31" s="20">
        <v>825000</v>
      </c>
      <c r="E31" s="19"/>
      <c r="F31" s="20">
        <v>2542403</v>
      </c>
      <c r="G31" s="20">
        <v>2647098</v>
      </c>
      <c r="H31" s="20">
        <v>2747449</v>
      </c>
    </row>
    <row r="32" spans="1:8" x14ac:dyDescent="0.35">
      <c r="A32" s="20" t="s">
        <v>5711</v>
      </c>
      <c r="B32" s="20">
        <v>0</v>
      </c>
      <c r="C32" s="20">
        <v>0</v>
      </c>
      <c r="D32" s="20">
        <v>0</v>
      </c>
      <c r="E32" s="19"/>
      <c r="F32" s="20">
        <v>456697</v>
      </c>
      <c r="G32" s="20">
        <v>473777</v>
      </c>
      <c r="H32" s="20">
        <v>491707</v>
      </c>
    </row>
    <row r="33" spans="1:8" x14ac:dyDescent="0.35">
      <c r="A33" s="20" t="s">
        <v>5712</v>
      </c>
      <c r="B33" s="20">
        <v>260000</v>
      </c>
      <c r="C33" s="20">
        <v>302537</v>
      </c>
      <c r="D33" s="20">
        <v>310010</v>
      </c>
      <c r="E33" s="19"/>
      <c r="F33" s="20">
        <v>251049</v>
      </c>
      <c r="G33" s="20">
        <v>261035</v>
      </c>
      <c r="H33" s="20">
        <v>271432</v>
      </c>
    </row>
    <row r="34" spans="1:8" x14ac:dyDescent="0.35">
      <c r="A34" s="20" t="s">
        <v>5713</v>
      </c>
      <c r="B34" s="20">
        <v>70000</v>
      </c>
      <c r="C34" s="20">
        <v>70000</v>
      </c>
      <c r="D34" s="20">
        <v>70000</v>
      </c>
      <c r="E34" s="19"/>
      <c r="F34" s="20">
        <v>959967</v>
      </c>
      <c r="G34" s="20">
        <v>995142</v>
      </c>
      <c r="H34" s="20">
        <v>1032017</v>
      </c>
    </row>
    <row r="35" spans="1:8" x14ac:dyDescent="0.35">
      <c r="A35" s="20" t="s">
        <v>5714</v>
      </c>
      <c r="B35" s="20">
        <v>0</v>
      </c>
      <c r="C35" s="20">
        <v>0</v>
      </c>
      <c r="D35" s="20">
        <v>0</v>
      </c>
      <c r="E35" s="19"/>
      <c r="F35" s="20">
        <v>270358</v>
      </c>
      <c r="G35" s="20">
        <v>271000</v>
      </c>
      <c r="H35" s="20">
        <v>280000</v>
      </c>
    </row>
    <row r="36" spans="1:8" x14ac:dyDescent="0.35">
      <c r="A36" s="20" t="s">
        <v>5715</v>
      </c>
      <c r="B36" s="20">
        <v>0</v>
      </c>
      <c r="C36" s="20">
        <v>0</v>
      </c>
      <c r="D36" s="20">
        <v>0</v>
      </c>
      <c r="E36" s="19"/>
      <c r="F36" s="20">
        <v>909418</v>
      </c>
      <c r="G36" s="20">
        <v>938940</v>
      </c>
      <c r="H36" s="20">
        <v>938940</v>
      </c>
    </row>
    <row r="37" spans="1:8" x14ac:dyDescent="0.35">
      <c r="A37" s="20" t="s">
        <v>5716</v>
      </c>
      <c r="B37" s="20">
        <v>84000</v>
      </c>
      <c r="C37" s="20">
        <v>84000</v>
      </c>
      <c r="D37" s="20">
        <v>125000</v>
      </c>
      <c r="E37" s="19"/>
      <c r="F37" s="20">
        <v>261390</v>
      </c>
      <c r="G37" s="20">
        <v>270703</v>
      </c>
      <c r="H37" s="20">
        <v>280313</v>
      </c>
    </row>
    <row r="38" spans="1:8" x14ac:dyDescent="0.35">
      <c r="A38" s="20" t="s">
        <v>5717</v>
      </c>
      <c r="B38" s="20">
        <v>0</v>
      </c>
      <c r="C38" s="20">
        <v>0</v>
      </c>
      <c r="D38" s="20">
        <v>0</v>
      </c>
      <c r="E38" s="19"/>
      <c r="F38" s="20">
        <v>408727</v>
      </c>
      <c r="G38" s="20">
        <v>424538</v>
      </c>
      <c r="H38" s="20">
        <v>440903</v>
      </c>
    </row>
    <row r="39" spans="1:8" x14ac:dyDescent="0.35">
      <c r="A39" s="20" t="s">
        <v>5718</v>
      </c>
      <c r="B39" s="20">
        <v>216100</v>
      </c>
      <c r="C39" s="20">
        <v>233388</v>
      </c>
      <c r="D39" s="20">
        <v>242725</v>
      </c>
      <c r="E39" s="19"/>
      <c r="F39" s="20">
        <v>350000</v>
      </c>
      <c r="G39" s="20">
        <v>350000</v>
      </c>
      <c r="H39" s="20">
        <v>391229</v>
      </c>
    </row>
    <row r="40" spans="1:8" x14ac:dyDescent="0.35">
      <c r="A40" s="20" t="s">
        <v>5719</v>
      </c>
      <c r="B40" s="20">
        <v>27500</v>
      </c>
      <c r="C40" s="20">
        <v>30000</v>
      </c>
      <c r="D40" s="20">
        <v>30000</v>
      </c>
      <c r="E40" s="19"/>
      <c r="F40" s="20">
        <v>156201</v>
      </c>
      <c r="G40" s="20">
        <v>156201</v>
      </c>
      <c r="H40" s="20">
        <v>156201</v>
      </c>
    </row>
    <row r="41" spans="1:8" x14ac:dyDescent="0.35">
      <c r="A41" s="20" t="s">
        <v>5720</v>
      </c>
      <c r="B41" s="20">
        <v>0</v>
      </c>
      <c r="C41" s="20">
        <v>0</v>
      </c>
      <c r="D41" s="20">
        <v>0</v>
      </c>
      <c r="E41" s="19"/>
      <c r="F41" s="20">
        <v>250165</v>
      </c>
      <c r="G41" s="20">
        <v>259000</v>
      </c>
      <c r="H41" s="20">
        <v>259000</v>
      </c>
    </row>
    <row r="42" spans="1:8" x14ac:dyDescent="0.35">
      <c r="A42" s="20" t="s">
        <v>5721</v>
      </c>
      <c r="B42" s="20">
        <v>0</v>
      </c>
      <c r="C42" s="20">
        <v>0</v>
      </c>
      <c r="D42" s="20">
        <v>0</v>
      </c>
      <c r="E42" s="19"/>
      <c r="F42" s="20">
        <v>174669</v>
      </c>
      <c r="G42" s="20">
        <v>174669</v>
      </c>
      <c r="H42" s="20">
        <v>180000</v>
      </c>
    </row>
    <row r="43" spans="1:8" x14ac:dyDescent="0.35">
      <c r="A43" s="20" t="s">
        <v>5722</v>
      </c>
      <c r="B43" s="20">
        <v>255700</v>
      </c>
      <c r="C43" s="20">
        <v>255700</v>
      </c>
      <c r="D43" s="20">
        <v>255700</v>
      </c>
      <c r="E43" s="19"/>
      <c r="F43" s="20">
        <v>1010629</v>
      </c>
      <c r="G43" s="20">
        <v>1047037</v>
      </c>
      <c r="H43" s="20">
        <v>1084972</v>
      </c>
    </row>
    <row r="44" spans="1:8" x14ac:dyDescent="0.35">
      <c r="A44" s="20" t="s">
        <v>5723</v>
      </c>
      <c r="B44" s="20">
        <v>130000</v>
      </c>
      <c r="C44" s="20">
        <v>75000</v>
      </c>
      <c r="D44" s="20">
        <v>75000</v>
      </c>
      <c r="E44" s="19"/>
      <c r="F44" s="20">
        <v>213910</v>
      </c>
      <c r="G44" s="20">
        <v>250000</v>
      </c>
      <c r="H44" s="20">
        <v>250000</v>
      </c>
    </row>
    <row r="45" spans="1:8" x14ac:dyDescent="0.35">
      <c r="A45" s="20" t="s">
        <v>5724</v>
      </c>
      <c r="B45" s="20">
        <v>108129</v>
      </c>
      <c r="C45" s="20">
        <v>108129</v>
      </c>
      <c r="D45" s="20">
        <v>108129</v>
      </c>
      <c r="E45" s="19"/>
      <c r="F45" s="20">
        <v>749340</v>
      </c>
      <c r="G45" s="20">
        <v>778829</v>
      </c>
      <c r="H45" s="20">
        <v>809558</v>
      </c>
    </row>
    <row r="46" spans="1:8" x14ac:dyDescent="0.35">
      <c r="A46" s="20" t="s">
        <v>5725</v>
      </c>
      <c r="B46" s="20">
        <v>166105</v>
      </c>
      <c r="C46" s="20">
        <v>180000</v>
      </c>
      <c r="D46" s="20">
        <v>185400</v>
      </c>
      <c r="E46" s="19"/>
      <c r="F46" s="20">
        <v>283288</v>
      </c>
      <c r="G46" s="20">
        <v>294579</v>
      </c>
      <c r="H46" s="20">
        <v>306328</v>
      </c>
    </row>
    <row r="47" spans="1:8" x14ac:dyDescent="0.35">
      <c r="A47" s="20" t="s">
        <v>5726</v>
      </c>
      <c r="B47" s="20">
        <v>1734911</v>
      </c>
      <c r="C47" s="20">
        <v>1821656</v>
      </c>
      <c r="D47" s="20">
        <v>1905127</v>
      </c>
      <c r="E47" s="19"/>
      <c r="F47" s="20">
        <v>3417684</v>
      </c>
      <c r="G47" s="20">
        <v>3549414</v>
      </c>
      <c r="H47" s="20">
        <v>3688766</v>
      </c>
    </row>
    <row r="48" spans="1:8" x14ac:dyDescent="0.35">
      <c r="A48" s="20" t="s">
        <v>5727</v>
      </c>
      <c r="B48" s="20">
        <v>0</v>
      </c>
      <c r="C48" s="20">
        <v>0</v>
      </c>
      <c r="D48" s="20">
        <v>0</v>
      </c>
      <c r="E48" s="19"/>
      <c r="F48" s="20">
        <v>747126</v>
      </c>
      <c r="G48" s="20">
        <v>777011</v>
      </c>
      <c r="H48" s="20">
        <v>808091</v>
      </c>
    </row>
    <row r="49" spans="1:8" x14ac:dyDescent="0.35">
      <c r="A49" s="20" t="s">
        <v>5728</v>
      </c>
      <c r="B49" s="20">
        <v>45000</v>
      </c>
      <c r="C49" s="20">
        <v>45000</v>
      </c>
      <c r="D49" s="20">
        <v>45000</v>
      </c>
      <c r="E49" s="19"/>
      <c r="F49" s="20">
        <v>234177</v>
      </c>
      <c r="G49" s="20">
        <v>234177</v>
      </c>
      <c r="H49" s="20">
        <v>251960</v>
      </c>
    </row>
    <row r="50" spans="1:8" x14ac:dyDescent="0.35">
      <c r="A50" s="20" t="s">
        <v>5729</v>
      </c>
      <c r="B50" s="20">
        <v>73500</v>
      </c>
      <c r="C50" s="20">
        <v>93500</v>
      </c>
      <c r="D50" s="20">
        <v>110000</v>
      </c>
      <c r="E50" s="19"/>
      <c r="F50" s="20">
        <v>713006</v>
      </c>
      <c r="G50" s="20">
        <v>735737</v>
      </c>
      <c r="H50" s="20">
        <v>759155</v>
      </c>
    </row>
    <row r="51" spans="1:8" x14ac:dyDescent="0.35">
      <c r="A51" s="20" t="s">
        <v>5730</v>
      </c>
      <c r="B51" s="20">
        <v>1050000</v>
      </c>
      <c r="C51" s="20">
        <v>1050000</v>
      </c>
      <c r="D51" s="20">
        <v>1050000</v>
      </c>
      <c r="E51" s="19"/>
      <c r="F51" s="20">
        <v>7879413</v>
      </c>
      <c r="G51" s="20">
        <v>8154972</v>
      </c>
      <c r="H51" s="20">
        <v>8446949</v>
      </c>
    </row>
    <row r="52" spans="1:8" x14ac:dyDescent="0.35">
      <c r="A52" s="20" t="s">
        <v>5731</v>
      </c>
      <c r="B52" s="20">
        <v>130000</v>
      </c>
      <c r="C52" s="20">
        <v>130000</v>
      </c>
      <c r="D52" s="20">
        <v>130000</v>
      </c>
      <c r="E52" s="19"/>
      <c r="F52" s="20">
        <v>387887</v>
      </c>
      <c r="G52" s="20">
        <v>402805</v>
      </c>
      <c r="H52" s="20">
        <v>418282</v>
      </c>
    </row>
    <row r="53" spans="1:8" x14ac:dyDescent="0.35">
      <c r="A53" s="20" t="s">
        <v>5732</v>
      </c>
      <c r="B53" s="20">
        <v>0</v>
      </c>
      <c r="C53" s="20">
        <v>0</v>
      </c>
      <c r="D53" s="20">
        <v>0</v>
      </c>
      <c r="E53" s="19"/>
      <c r="F53" s="20">
        <v>59640</v>
      </c>
      <c r="G53" s="20">
        <v>60000</v>
      </c>
      <c r="H53" s="20">
        <v>64450</v>
      </c>
    </row>
    <row r="54" spans="1:8" x14ac:dyDescent="0.35">
      <c r="A54" s="20" t="s">
        <v>5733</v>
      </c>
      <c r="B54" s="20">
        <v>33000</v>
      </c>
      <c r="C54" s="20">
        <v>33000</v>
      </c>
      <c r="D54" s="20">
        <v>33000</v>
      </c>
      <c r="E54" s="19"/>
      <c r="F54" s="20">
        <v>198891</v>
      </c>
      <c r="G54" s="20">
        <v>216004</v>
      </c>
      <c r="H54" s="20">
        <v>224135</v>
      </c>
    </row>
    <row r="55" spans="1:8" x14ac:dyDescent="0.35">
      <c r="A55" s="20" t="s">
        <v>5734</v>
      </c>
      <c r="B55" s="20">
        <v>983345</v>
      </c>
      <c r="C55" s="20">
        <v>1022679</v>
      </c>
      <c r="D55" s="20">
        <v>1063762</v>
      </c>
      <c r="E55" s="19"/>
      <c r="F55" s="20">
        <v>843457</v>
      </c>
      <c r="G55" s="20">
        <v>876918</v>
      </c>
      <c r="H55" s="20">
        <v>911794</v>
      </c>
    </row>
    <row r="56" spans="1:8" x14ac:dyDescent="0.35">
      <c r="A56" s="20" t="s">
        <v>5735</v>
      </c>
      <c r="B56" s="20">
        <v>30000</v>
      </c>
      <c r="C56" s="20">
        <v>30000</v>
      </c>
      <c r="D56" s="20">
        <v>30000</v>
      </c>
      <c r="E56" s="19"/>
      <c r="F56" s="20">
        <v>378800</v>
      </c>
      <c r="G56" s="20">
        <v>393360</v>
      </c>
      <c r="H56" s="20">
        <v>408533</v>
      </c>
    </row>
    <row r="57" spans="1:8" x14ac:dyDescent="0.35">
      <c r="A57" s="20" t="s">
        <v>5736</v>
      </c>
      <c r="B57" s="20">
        <v>54000</v>
      </c>
      <c r="C57" s="20">
        <v>54000</v>
      </c>
      <c r="D57" s="20">
        <v>54000</v>
      </c>
      <c r="E57" s="19"/>
      <c r="F57" s="20">
        <v>472121</v>
      </c>
      <c r="G57" s="20">
        <v>472121</v>
      </c>
      <c r="H57" s="20">
        <v>510372</v>
      </c>
    </row>
    <row r="58" spans="1:8" x14ac:dyDescent="0.35">
      <c r="A58" s="20" t="s">
        <v>5737</v>
      </c>
      <c r="B58" s="20">
        <v>80800</v>
      </c>
      <c r="C58" s="20">
        <v>87264</v>
      </c>
      <c r="D58" s="20">
        <v>90755</v>
      </c>
      <c r="E58" s="19"/>
      <c r="F58" s="20">
        <v>133664</v>
      </c>
      <c r="G58" s="20">
        <v>138856</v>
      </c>
      <c r="H58" s="20">
        <v>144317</v>
      </c>
    </row>
    <row r="59" spans="1:8" x14ac:dyDescent="0.35">
      <c r="A59" s="20" t="s">
        <v>5738</v>
      </c>
      <c r="B59" s="20">
        <v>75000</v>
      </c>
      <c r="C59" s="20">
        <v>75000</v>
      </c>
      <c r="D59" s="20">
        <v>75000</v>
      </c>
      <c r="E59" s="19"/>
      <c r="F59" s="20">
        <v>360037</v>
      </c>
      <c r="G59" s="20">
        <v>374241</v>
      </c>
      <c r="H59" s="20">
        <v>389004</v>
      </c>
    </row>
    <row r="60" spans="1:8" x14ac:dyDescent="0.35">
      <c r="A60" s="20" t="s">
        <v>5739</v>
      </c>
      <c r="B60" s="20">
        <v>0</v>
      </c>
      <c r="C60" s="20">
        <v>0</v>
      </c>
      <c r="D60" s="20">
        <v>0</v>
      </c>
      <c r="E60" s="19"/>
      <c r="F60" s="20">
        <v>39187</v>
      </c>
      <c r="G60" s="20">
        <v>40751</v>
      </c>
      <c r="H60" s="20">
        <v>42371</v>
      </c>
    </row>
    <row r="61" spans="1:8" x14ac:dyDescent="0.35">
      <c r="A61" s="20" t="s">
        <v>5740</v>
      </c>
      <c r="B61" s="20">
        <v>45000</v>
      </c>
      <c r="C61" s="20">
        <v>60000</v>
      </c>
      <c r="D61" s="20">
        <v>62400</v>
      </c>
      <c r="E61" s="19"/>
      <c r="F61" s="20">
        <v>132858</v>
      </c>
      <c r="G61" s="20">
        <v>138075</v>
      </c>
      <c r="H61" s="20">
        <v>143489</v>
      </c>
    </row>
    <row r="62" spans="1:8" x14ac:dyDescent="0.35">
      <c r="A62" s="20" t="s">
        <v>5741</v>
      </c>
      <c r="B62" s="20">
        <v>60000</v>
      </c>
      <c r="C62" s="20">
        <v>60000</v>
      </c>
      <c r="D62" s="20">
        <v>60000</v>
      </c>
      <c r="E62" s="19"/>
      <c r="F62" s="20">
        <v>104861</v>
      </c>
      <c r="G62" s="20">
        <v>109005</v>
      </c>
      <c r="H62" s="20">
        <v>113320</v>
      </c>
    </row>
    <row r="63" spans="1:8" x14ac:dyDescent="0.35">
      <c r="A63" s="20" t="s">
        <v>5742</v>
      </c>
      <c r="B63" s="20">
        <v>5000</v>
      </c>
      <c r="C63" s="20">
        <v>15000</v>
      </c>
      <c r="D63" s="20">
        <v>15000</v>
      </c>
      <c r="E63" s="19"/>
      <c r="F63" s="20">
        <v>104948</v>
      </c>
      <c r="G63" s="20">
        <v>109126</v>
      </c>
      <c r="H63" s="20">
        <v>113471</v>
      </c>
    </row>
    <row r="64" spans="1:8" x14ac:dyDescent="0.35">
      <c r="A64" s="20" t="s">
        <v>5743</v>
      </c>
      <c r="B64" s="20">
        <v>45000</v>
      </c>
      <c r="C64" s="20">
        <v>45000</v>
      </c>
      <c r="D64" s="20">
        <v>45000</v>
      </c>
      <c r="E64" s="19"/>
      <c r="F64" s="20">
        <v>107205</v>
      </c>
      <c r="G64" s="20">
        <v>111155</v>
      </c>
      <c r="H64" s="20">
        <v>115000</v>
      </c>
    </row>
    <row r="65" spans="1:8" x14ac:dyDescent="0.35">
      <c r="A65" s="20" t="s">
        <v>5744</v>
      </c>
      <c r="B65" s="20">
        <v>0</v>
      </c>
      <c r="C65" s="20">
        <v>0</v>
      </c>
      <c r="D65" s="20">
        <v>0</v>
      </c>
      <c r="E65" s="19"/>
      <c r="F65" s="20">
        <v>137688</v>
      </c>
      <c r="G65" s="20">
        <v>142454</v>
      </c>
      <c r="H65" s="20">
        <v>147422</v>
      </c>
    </row>
    <row r="66" spans="1:8" x14ac:dyDescent="0.35">
      <c r="A66" s="20" t="s">
        <v>5745</v>
      </c>
      <c r="B66" s="20">
        <v>725000</v>
      </c>
      <c r="C66" s="20">
        <v>725000</v>
      </c>
      <c r="D66" s="20">
        <v>775000</v>
      </c>
      <c r="E66" s="19"/>
      <c r="F66" s="20">
        <v>2728234</v>
      </c>
      <c r="G66" s="20">
        <v>2832552</v>
      </c>
      <c r="H66" s="20">
        <v>2942396</v>
      </c>
    </row>
    <row r="67" spans="1:8" x14ac:dyDescent="0.35">
      <c r="A67" s="20" t="s">
        <v>5746</v>
      </c>
      <c r="B67" s="20">
        <v>0</v>
      </c>
      <c r="C67" s="20">
        <v>0</v>
      </c>
      <c r="D67" s="20">
        <v>0</v>
      </c>
      <c r="E67" s="19"/>
      <c r="F67" s="20">
        <v>415351</v>
      </c>
      <c r="G67" s="20">
        <v>431409</v>
      </c>
      <c r="H67" s="20">
        <v>448118</v>
      </c>
    </row>
    <row r="68" spans="1:8" x14ac:dyDescent="0.35">
      <c r="A68" s="20" t="s">
        <v>5747</v>
      </c>
      <c r="B68" s="20">
        <v>15000</v>
      </c>
      <c r="C68" s="20">
        <v>15000</v>
      </c>
      <c r="D68" s="20">
        <v>15000</v>
      </c>
      <c r="E68" s="19"/>
      <c r="F68" s="20">
        <v>126421</v>
      </c>
      <c r="G68" s="20">
        <v>131471</v>
      </c>
      <c r="H68" s="20">
        <v>136724</v>
      </c>
    </row>
    <row r="69" spans="1:8" x14ac:dyDescent="0.35">
      <c r="A69" s="20" t="s">
        <v>5748</v>
      </c>
      <c r="B69" s="20">
        <v>0</v>
      </c>
      <c r="C69" s="20">
        <v>0</v>
      </c>
      <c r="D69" s="20">
        <v>0</v>
      </c>
      <c r="E69" s="19"/>
      <c r="F69" s="20">
        <v>287808</v>
      </c>
      <c r="G69" s="20">
        <v>298992</v>
      </c>
      <c r="H69" s="20">
        <v>310582</v>
      </c>
    </row>
    <row r="70" spans="1:8" x14ac:dyDescent="0.35">
      <c r="A70" s="20" t="s">
        <v>5749</v>
      </c>
      <c r="B70" s="20">
        <v>15000</v>
      </c>
      <c r="C70" s="20">
        <v>15000</v>
      </c>
      <c r="D70" s="20">
        <v>15000</v>
      </c>
      <c r="E70" s="19"/>
      <c r="F70" s="20">
        <v>184441</v>
      </c>
      <c r="G70" s="20">
        <v>191222</v>
      </c>
      <c r="H70" s="20">
        <v>198376</v>
      </c>
    </row>
    <row r="71" spans="1:8" x14ac:dyDescent="0.35">
      <c r="A71" s="20" t="s">
        <v>5750</v>
      </c>
      <c r="B71" s="20">
        <v>25000</v>
      </c>
      <c r="C71" s="20">
        <v>25000</v>
      </c>
      <c r="D71" s="20">
        <v>25000</v>
      </c>
      <c r="E71" s="19"/>
      <c r="F71" s="20">
        <v>208253</v>
      </c>
      <c r="G71" s="20">
        <v>216537</v>
      </c>
      <c r="H71" s="20">
        <v>225145</v>
      </c>
    </row>
    <row r="72" spans="1:8" x14ac:dyDescent="0.35">
      <c r="A72" s="20" t="s">
        <v>5751</v>
      </c>
      <c r="B72" s="20">
        <v>15000</v>
      </c>
      <c r="C72" s="20">
        <v>15000</v>
      </c>
      <c r="D72" s="20">
        <v>15000</v>
      </c>
      <c r="E72" s="19"/>
      <c r="F72" s="20">
        <v>149782</v>
      </c>
      <c r="G72" s="20">
        <v>152778</v>
      </c>
      <c r="H72" s="20">
        <v>160992</v>
      </c>
    </row>
    <row r="73" spans="1:8" x14ac:dyDescent="0.35">
      <c r="A73" s="20" t="s">
        <v>5752</v>
      </c>
      <c r="B73" s="20">
        <v>455000</v>
      </c>
      <c r="C73" s="20">
        <v>455000</v>
      </c>
      <c r="D73" s="20">
        <v>455000</v>
      </c>
      <c r="E73" s="19"/>
      <c r="F73" s="20">
        <v>3327371</v>
      </c>
      <c r="G73" s="20">
        <v>3438591</v>
      </c>
      <c r="H73" s="20">
        <v>3555306</v>
      </c>
    </row>
    <row r="74" spans="1:8" x14ac:dyDescent="0.35">
      <c r="A74" s="20" t="s">
        <v>5753</v>
      </c>
      <c r="B74" s="20">
        <v>0</v>
      </c>
      <c r="C74" s="20">
        <v>0</v>
      </c>
      <c r="D74" s="20">
        <v>0</v>
      </c>
      <c r="E74" s="19"/>
      <c r="F74" s="20">
        <v>138882</v>
      </c>
      <c r="G74" s="20">
        <v>144167</v>
      </c>
      <c r="H74" s="20">
        <v>149655</v>
      </c>
    </row>
    <row r="75" spans="1:8" x14ac:dyDescent="0.35">
      <c r="A75" s="20" t="s">
        <v>5754</v>
      </c>
      <c r="B75" s="20">
        <v>0</v>
      </c>
      <c r="C75" s="20">
        <v>0</v>
      </c>
      <c r="D75" s="20">
        <v>0</v>
      </c>
      <c r="E75" s="19"/>
      <c r="F75" s="20">
        <v>387020</v>
      </c>
      <c r="G75" s="20">
        <v>401645</v>
      </c>
      <c r="H75" s="20">
        <v>416862</v>
      </c>
    </row>
    <row r="76" spans="1:8" x14ac:dyDescent="0.35">
      <c r="A76" s="20" t="s">
        <v>5755</v>
      </c>
      <c r="B76" s="20">
        <v>10000</v>
      </c>
      <c r="C76" s="20">
        <v>10000</v>
      </c>
      <c r="D76" s="20">
        <v>10000</v>
      </c>
      <c r="E76" s="19"/>
      <c r="F76" s="20">
        <v>302188</v>
      </c>
      <c r="G76" s="20">
        <v>314229</v>
      </c>
      <c r="H76" s="20">
        <v>326727</v>
      </c>
    </row>
    <row r="77" spans="1:8" x14ac:dyDescent="0.35">
      <c r="A77" s="20" t="s">
        <v>5756</v>
      </c>
      <c r="B77" s="20">
        <v>40000</v>
      </c>
      <c r="C77" s="20">
        <v>40000</v>
      </c>
      <c r="D77" s="20">
        <v>40000</v>
      </c>
      <c r="E77" s="19"/>
      <c r="F77" s="20">
        <v>150578</v>
      </c>
      <c r="G77" s="20">
        <v>156472</v>
      </c>
      <c r="H77" s="20">
        <v>162602</v>
      </c>
    </row>
    <row r="78" spans="1:8" x14ac:dyDescent="0.35">
      <c r="A78" s="20" t="s">
        <v>5757</v>
      </c>
      <c r="B78" s="20">
        <v>50000</v>
      </c>
      <c r="C78" s="20">
        <v>50000</v>
      </c>
      <c r="D78" s="20">
        <v>50000</v>
      </c>
      <c r="E78" s="19"/>
      <c r="F78" s="20">
        <v>381538</v>
      </c>
      <c r="G78" s="20">
        <v>396775</v>
      </c>
      <c r="H78" s="20">
        <v>412626</v>
      </c>
    </row>
    <row r="79" spans="1:8" x14ac:dyDescent="0.35">
      <c r="A79" s="20" t="s">
        <v>5758</v>
      </c>
      <c r="B79" s="20">
        <v>0</v>
      </c>
      <c r="C79" s="20">
        <v>0</v>
      </c>
      <c r="D79" s="20">
        <v>39500</v>
      </c>
      <c r="E79" s="19"/>
      <c r="F79" s="20">
        <v>160316</v>
      </c>
      <c r="G79" s="20">
        <v>166471</v>
      </c>
      <c r="H79" s="20">
        <v>172496</v>
      </c>
    </row>
    <row r="80" spans="1:8" x14ac:dyDescent="0.35">
      <c r="A80" s="20" t="s">
        <v>5759</v>
      </c>
      <c r="B80" s="20">
        <v>0</v>
      </c>
      <c r="C80" s="20">
        <v>0</v>
      </c>
      <c r="D80" s="20">
        <v>0</v>
      </c>
      <c r="E80" s="19"/>
      <c r="F80" s="20">
        <v>53528</v>
      </c>
      <c r="G80" s="20">
        <v>55647</v>
      </c>
      <c r="H80" s="20">
        <v>55000</v>
      </c>
    </row>
    <row r="81" spans="1:8" x14ac:dyDescent="0.35">
      <c r="A81" s="20" t="s">
        <v>5760</v>
      </c>
      <c r="B81" s="20">
        <v>930000</v>
      </c>
      <c r="C81" s="20">
        <v>1070000</v>
      </c>
      <c r="D81" s="20">
        <v>1167217</v>
      </c>
      <c r="E81" s="19"/>
      <c r="F81" s="20">
        <v>1365395</v>
      </c>
      <c r="G81" s="20">
        <v>1417256</v>
      </c>
      <c r="H81" s="20">
        <v>1472178</v>
      </c>
    </row>
    <row r="82" spans="1:8" x14ac:dyDescent="0.35">
      <c r="A82" s="20" t="s">
        <v>5761</v>
      </c>
      <c r="B82" s="20">
        <v>16000</v>
      </c>
      <c r="C82" s="20">
        <v>16000</v>
      </c>
      <c r="D82" s="20">
        <v>16000</v>
      </c>
      <c r="E82" s="19"/>
      <c r="F82" s="20">
        <v>140187</v>
      </c>
      <c r="G82" s="20">
        <v>141000</v>
      </c>
      <c r="H82" s="20">
        <v>150999</v>
      </c>
    </row>
    <row r="83" spans="1:8" x14ac:dyDescent="0.35">
      <c r="A83" s="20" t="s">
        <v>5762</v>
      </c>
      <c r="B83" s="20">
        <v>12000</v>
      </c>
      <c r="C83" s="20">
        <v>12000</v>
      </c>
      <c r="D83" s="20">
        <v>12000</v>
      </c>
      <c r="E83" s="19"/>
      <c r="F83" s="20">
        <v>50000</v>
      </c>
      <c r="G83" s="20">
        <v>55245</v>
      </c>
      <c r="H83" s="20">
        <v>56000</v>
      </c>
    </row>
    <row r="84" spans="1:8" x14ac:dyDescent="0.35">
      <c r="A84" s="20" t="s">
        <v>5763</v>
      </c>
      <c r="B84" s="20">
        <v>200000</v>
      </c>
      <c r="C84" s="20">
        <v>200000</v>
      </c>
      <c r="D84" s="20">
        <v>200000</v>
      </c>
      <c r="E84" s="19"/>
      <c r="F84" s="20">
        <v>1272155</v>
      </c>
      <c r="G84" s="20">
        <v>1315445</v>
      </c>
      <c r="H84" s="20">
        <v>1360283</v>
      </c>
    </row>
    <row r="85" spans="1:8" x14ac:dyDescent="0.35">
      <c r="A85" s="20" t="s">
        <v>5764</v>
      </c>
      <c r="B85" s="20">
        <v>48050</v>
      </c>
      <c r="C85" s="20">
        <v>48050</v>
      </c>
      <c r="D85" s="20">
        <v>48050</v>
      </c>
      <c r="E85" s="19"/>
      <c r="F85" s="20">
        <v>179418</v>
      </c>
      <c r="G85" s="20">
        <v>186090</v>
      </c>
      <c r="H85" s="20">
        <v>192932</v>
      </c>
    </row>
    <row r="86" spans="1:8" x14ac:dyDescent="0.35">
      <c r="A86" s="20" t="s">
        <v>5765</v>
      </c>
      <c r="B86" s="20">
        <v>87000</v>
      </c>
      <c r="C86" s="20">
        <v>87000</v>
      </c>
      <c r="D86" s="20">
        <v>87000</v>
      </c>
      <c r="E86" s="19"/>
      <c r="F86" s="20">
        <v>714906</v>
      </c>
      <c r="G86" s="20">
        <v>737394</v>
      </c>
      <c r="H86" s="20">
        <v>760492</v>
      </c>
    </row>
    <row r="87" spans="1:8" x14ac:dyDescent="0.35">
      <c r="A87" s="20" t="s">
        <v>5766</v>
      </c>
      <c r="B87" s="20">
        <v>73229</v>
      </c>
      <c r="C87" s="20">
        <v>73229</v>
      </c>
      <c r="D87" s="20">
        <v>73229</v>
      </c>
      <c r="E87" s="19"/>
      <c r="F87" s="20">
        <v>260837</v>
      </c>
      <c r="G87" s="20">
        <v>270638</v>
      </c>
      <c r="H87" s="20">
        <v>280914</v>
      </c>
    </row>
    <row r="88" spans="1:8" x14ac:dyDescent="0.35">
      <c r="A88" s="20" t="s">
        <v>5767</v>
      </c>
      <c r="B88" s="20">
        <v>7000</v>
      </c>
      <c r="C88" s="20">
        <v>5300</v>
      </c>
      <c r="D88" s="20">
        <v>5500</v>
      </c>
      <c r="E88" s="19"/>
      <c r="F88" s="20">
        <v>83005</v>
      </c>
      <c r="G88" s="20">
        <v>86295</v>
      </c>
      <c r="H88" s="20">
        <v>89726</v>
      </c>
    </row>
    <row r="89" spans="1:8" x14ac:dyDescent="0.35">
      <c r="A89" s="20" t="s">
        <v>5768</v>
      </c>
      <c r="B89" s="20">
        <v>20000</v>
      </c>
      <c r="C89" s="20">
        <v>20000</v>
      </c>
      <c r="D89" s="20">
        <v>20000</v>
      </c>
      <c r="E89" s="19"/>
      <c r="F89" s="20">
        <v>548254</v>
      </c>
      <c r="G89" s="20">
        <v>569696</v>
      </c>
      <c r="H89" s="20">
        <v>591990</v>
      </c>
    </row>
    <row r="90" spans="1:8" x14ac:dyDescent="0.35">
      <c r="A90" s="20" t="s">
        <v>5769</v>
      </c>
      <c r="B90" s="20">
        <v>91000</v>
      </c>
      <c r="C90" s="20">
        <v>91000</v>
      </c>
      <c r="D90" s="20">
        <v>91000</v>
      </c>
      <c r="E90" s="19"/>
      <c r="F90" s="20">
        <v>157269</v>
      </c>
      <c r="G90" s="20">
        <v>163125</v>
      </c>
      <c r="H90" s="20">
        <v>169163</v>
      </c>
    </row>
    <row r="91" spans="1:8" x14ac:dyDescent="0.35">
      <c r="A91" s="20" t="s">
        <v>5770</v>
      </c>
      <c r="B91" s="20">
        <v>0</v>
      </c>
      <c r="C91" s="20">
        <v>0</v>
      </c>
      <c r="D91" s="20">
        <v>0</v>
      </c>
      <c r="E91" s="19"/>
      <c r="F91" s="20">
        <v>465000</v>
      </c>
      <c r="G91" s="20">
        <v>465000</v>
      </c>
      <c r="H91" s="20">
        <v>503884</v>
      </c>
    </row>
    <row r="92" spans="1:8" x14ac:dyDescent="0.35">
      <c r="A92" s="20" t="s">
        <v>5771</v>
      </c>
      <c r="B92" s="20">
        <v>41280</v>
      </c>
      <c r="C92" s="20">
        <v>45408</v>
      </c>
      <c r="D92" s="20">
        <v>45408</v>
      </c>
      <c r="E92" s="19"/>
      <c r="F92" s="20">
        <v>224754</v>
      </c>
      <c r="G92" s="20">
        <v>233712</v>
      </c>
      <c r="H92" s="20">
        <v>243026</v>
      </c>
    </row>
    <row r="93" spans="1:8" x14ac:dyDescent="0.35">
      <c r="A93" s="20" t="s">
        <v>5772</v>
      </c>
      <c r="B93" s="20">
        <v>187900</v>
      </c>
      <c r="C93" s="20">
        <v>202932</v>
      </c>
      <c r="D93" s="20">
        <v>214000</v>
      </c>
      <c r="E93" s="19"/>
      <c r="F93" s="20">
        <v>284549</v>
      </c>
      <c r="G93" s="20">
        <v>295000</v>
      </c>
      <c r="H93" s="20">
        <v>307550</v>
      </c>
    </row>
    <row r="94" spans="1:8" x14ac:dyDescent="0.35">
      <c r="A94" s="20" t="s">
        <v>5773</v>
      </c>
      <c r="B94" s="20">
        <v>40000</v>
      </c>
      <c r="C94" s="20">
        <v>40000</v>
      </c>
      <c r="D94" s="20">
        <v>0</v>
      </c>
      <c r="E94" s="19"/>
      <c r="F94" s="20">
        <v>240369</v>
      </c>
      <c r="G94" s="20">
        <v>249889</v>
      </c>
      <c r="H94" s="20">
        <v>250000</v>
      </c>
    </row>
  </sheetData>
  <autoFilter ref="A2:D94" xr:uid="{A67B992D-E24C-49F1-A48E-BF8E515F2467}"/>
  <mergeCells count="2">
    <mergeCell ref="B1:D1"/>
    <mergeCell ref="F1:H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FC285-A2BE-431A-9410-6DD7F62971E2}">
  <sheetPr>
    <tabColor rgb="FF00B0F0"/>
  </sheetPr>
  <dimension ref="A1:P3204"/>
  <sheetViews>
    <sheetView zoomScale="70" zoomScaleNormal="70" workbookViewId="0">
      <selection sqref="A1:XFD1"/>
    </sheetView>
  </sheetViews>
  <sheetFormatPr defaultColWidth="9.1796875" defaultRowHeight="14.5" x14ac:dyDescent="0.35"/>
  <cols>
    <col min="1" max="1" width="18.1796875" style="56" bestFit="1" customWidth="1"/>
    <col min="2" max="3" width="20.26953125" style="78" bestFit="1" customWidth="1"/>
    <col min="4" max="4" width="28.54296875" style="79" bestFit="1" customWidth="1"/>
    <col min="5" max="5" width="33.54296875" style="79" bestFit="1" customWidth="1"/>
    <col min="6" max="6" width="27.453125" style="79" bestFit="1" customWidth="1"/>
    <col min="7" max="7" width="15.26953125" style="80" bestFit="1" customWidth="1"/>
    <col min="8" max="8" width="21.54296875" style="79" bestFit="1" customWidth="1"/>
    <col min="9" max="9" width="22" style="79" bestFit="1" customWidth="1"/>
    <col min="10" max="10" width="19.54296875" style="79" bestFit="1" customWidth="1"/>
    <col min="11" max="11" width="32" style="79" bestFit="1" customWidth="1"/>
    <col min="12" max="12" width="31.7265625" style="79" bestFit="1" customWidth="1"/>
    <col min="13" max="13" width="21.1796875" style="79" bestFit="1" customWidth="1"/>
    <col min="14" max="14" width="31.453125" style="79" bestFit="1" customWidth="1"/>
    <col min="15" max="15" width="38.54296875" style="79" bestFit="1" customWidth="1"/>
    <col min="16" max="16" width="2.81640625" style="56" bestFit="1" customWidth="1"/>
    <col min="17" max="16384" width="9.1796875" style="56"/>
  </cols>
  <sheetData>
    <row r="1" spans="1:15" s="76" customFormat="1" ht="29" x14ac:dyDescent="0.35">
      <c r="A1" s="82" t="s">
        <v>5774</v>
      </c>
      <c r="B1" s="81" t="s">
        <v>5775</v>
      </c>
      <c r="C1" s="81" t="s">
        <v>5776</v>
      </c>
      <c r="D1" s="74" t="s">
        <v>5777</v>
      </c>
      <c r="E1" s="74" t="s">
        <v>5778</v>
      </c>
      <c r="F1" s="75" t="s">
        <v>5779</v>
      </c>
      <c r="G1" s="83" t="s">
        <v>5780</v>
      </c>
      <c r="H1" s="84" t="s">
        <v>5781</v>
      </c>
      <c r="I1" s="84" t="s">
        <v>5782</v>
      </c>
      <c r="J1" s="84" t="s">
        <v>5783</v>
      </c>
      <c r="K1" s="75" t="s">
        <v>5784</v>
      </c>
      <c r="L1" s="75" t="s">
        <v>5785</v>
      </c>
      <c r="M1" s="75" t="s">
        <v>5681</v>
      </c>
      <c r="N1" s="75" t="s">
        <v>5680</v>
      </c>
      <c r="O1" s="85" t="s">
        <v>5786</v>
      </c>
    </row>
    <row r="2" spans="1:15" x14ac:dyDescent="0.35">
      <c r="A2" s="57" t="s">
        <v>5787</v>
      </c>
      <c r="B2" s="61" t="s">
        <v>10</v>
      </c>
      <c r="C2" s="61" t="s">
        <v>6</v>
      </c>
      <c r="D2" s="64">
        <v>11872867</v>
      </c>
      <c r="E2" s="64">
        <v>0</v>
      </c>
      <c r="F2" s="64">
        <v>11872867</v>
      </c>
      <c r="G2" s="77">
        <v>1.04</v>
      </c>
      <c r="H2" s="64">
        <v>12347782</v>
      </c>
      <c r="I2" s="64">
        <v>0</v>
      </c>
      <c r="J2" s="64">
        <f>SUMIFS('Support - HEA1065 Adjustments'!$G$2:$G$10,'Support - HEA1065 Adjustments'!$A$2:$A$10,LEFT('Support - Calculation Detail'!A2,7),'Support - HEA1065 Adjustments'!$D$2:$D$10,RIGHT('Support - Calculation Detail'!A2,2))</f>
        <v>0</v>
      </c>
      <c r="K2" s="64">
        <v>12347782</v>
      </c>
      <c r="L2" s="64">
        <v>622277</v>
      </c>
      <c r="M2" s="64">
        <v>302664</v>
      </c>
      <c r="N2" s="64">
        <v>734613.22881853266</v>
      </c>
      <c r="O2" s="64">
        <v>14007336.228818532</v>
      </c>
    </row>
    <row r="3" spans="1:15" x14ac:dyDescent="0.35">
      <c r="A3" s="57" t="s">
        <v>5788</v>
      </c>
      <c r="B3" s="61" t="s">
        <v>10</v>
      </c>
      <c r="C3" s="61" t="s">
        <v>6</v>
      </c>
      <c r="D3" s="64">
        <v>25330</v>
      </c>
      <c r="E3" s="64">
        <v>0</v>
      </c>
      <c r="F3" s="64">
        <v>25330</v>
      </c>
      <c r="G3" s="77">
        <v>1.04</v>
      </c>
      <c r="H3" s="64">
        <v>26343</v>
      </c>
      <c r="I3" s="64">
        <v>0</v>
      </c>
      <c r="J3" s="64">
        <f>SUMIFS('Support - HEA1065 Adjustments'!$G$2:$G$10,'Support - HEA1065 Adjustments'!$A$2:$A$10,LEFT('Support - Calculation Detail'!A3,7),'Support - HEA1065 Adjustments'!$D$2:$D$10,RIGHT('Support - Calculation Detail'!A3,2))</f>
        <v>0</v>
      </c>
      <c r="K3" s="64">
        <v>26343</v>
      </c>
      <c r="L3" s="64">
        <v>0</v>
      </c>
      <c r="M3" s="64">
        <v>0</v>
      </c>
      <c r="N3" s="64">
        <v>0</v>
      </c>
      <c r="O3" s="64">
        <v>26343</v>
      </c>
    </row>
    <row r="4" spans="1:15" x14ac:dyDescent="0.35">
      <c r="A4" s="57" t="s">
        <v>5789</v>
      </c>
      <c r="B4" s="61" t="s">
        <v>10</v>
      </c>
      <c r="C4" s="61" t="s">
        <v>6</v>
      </c>
      <c r="D4" s="64">
        <v>8429</v>
      </c>
      <c r="E4" s="64">
        <v>0</v>
      </c>
      <c r="F4" s="64">
        <v>8429</v>
      </c>
      <c r="G4" s="77">
        <v>1.04</v>
      </c>
      <c r="H4" s="64">
        <v>8766</v>
      </c>
      <c r="I4" s="64">
        <v>0</v>
      </c>
      <c r="J4" s="64">
        <f>SUMIFS('Support - HEA1065 Adjustments'!$G$2:$G$10,'Support - HEA1065 Adjustments'!$A$2:$A$10,LEFT('Support - Calculation Detail'!A4,7),'Support - HEA1065 Adjustments'!$D$2:$D$10,RIGHT('Support - Calculation Detail'!A4,2))</f>
        <v>0</v>
      </c>
      <c r="K4" s="64">
        <v>8766</v>
      </c>
      <c r="L4" s="64">
        <v>0</v>
      </c>
      <c r="M4" s="64">
        <v>0</v>
      </c>
      <c r="N4" s="64">
        <v>0</v>
      </c>
      <c r="O4" s="64">
        <v>8766</v>
      </c>
    </row>
    <row r="5" spans="1:15" x14ac:dyDescent="0.35">
      <c r="A5" s="57" t="s">
        <v>5790</v>
      </c>
      <c r="B5" s="61" t="s">
        <v>10</v>
      </c>
      <c r="C5" s="61" t="s">
        <v>6</v>
      </c>
      <c r="D5" s="64">
        <v>385788</v>
      </c>
      <c r="E5" s="64">
        <v>0</v>
      </c>
      <c r="F5" s="64">
        <v>385788</v>
      </c>
      <c r="G5" s="77">
        <v>1.04</v>
      </c>
      <c r="H5" s="64">
        <v>401220</v>
      </c>
      <c r="I5" s="64">
        <v>0</v>
      </c>
      <c r="J5" s="64">
        <f>SUMIFS('Support - HEA1065 Adjustments'!$G$2:$G$10,'Support - HEA1065 Adjustments'!$A$2:$A$10,LEFT('Support - Calculation Detail'!A5,7),'Support - HEA1065 Adjustments'!$D$2:$D$10,RIGHT('Support - Calculation Detail'!A5,2))</f>
        <v>0</v>
      </c>
      <c r="K5" s="64">
        <v>401220</v>
      </c>
      <c r="L5" s="64">
        <v>0</v>
      </c>
      <c r="M5" s="64">
        <v>0</v>
      </c>
      <c r="N5" s="64">
        <v>0</v>
      </c>
      <c r="O5" s="64">
        <v>401220</v>
      </c>
    </row>
    <row r="6" spans="1:15" x14ac:dyDescent="0.35">
      <c r="A6" s="57" t="s">
        <v>5791</v>
      </c>
      <c r="B6" s="61" t="s">
        <v>10</v>
      </c>
      <c r="C6" s="61" t="s">
        <v>6</v>
      </c>
      <c r="D6" s="64">
        <v>14483</v>
      </c>
      <c r="E6" s="64">
        <v>0</v>
      </c>
      <c r="F6" s="64">
        <v>14483</v>
      </c>
      <c r="G6" s="77">
        <v>1.04</v>
      </c>
      <c r="H6" s="64">
        <v>15062</v>
      </c>
      <c r="I6" s="64">
        <v>0</v>
      </c>
      <c r="J6" s="64">
        <f>SUMIFS('Support - HEA1065 Adjustments'!$G$2:$G$10,'Support - HEA1065 Adjustments'!$A$2:$A$10,LEFT('Support - Calculation Detail'!A6,7),'Support - HEA1065 Adjustments'!$D$2:$D$10,RIGHT('Support - Calculation Detail'!A6,2))</f>
        <v>0</v>
      </c>
      <c r="K6" s="64">
        <v>15062</v>
      </c>
      <c r="L6" s="64">
        <v>0</v>
      </c>
      <c r="M6" s="64">
        <v>0</v>
      </c>
      <c r="N6" s="64">
        <v>0</v>
      </c>
      <c r="O6" s="64">
        <v>15062</v>
      </c>
    </row>
    <row r="7" spans="1:15" x14ac:dyDescent="0.35">
      <c r="A7" s="57" t="s">
        <v>5792</v>
      </c>
      <c r="B7" s="61" t="s">
        <v>10</v>
      </c>
      <c r="C7" s="61" t="s">
        <v>6</v>
      </c>
      <c r="D7" s="64">
        <v>22802</v>
      </c>
      <c r="E7" s="64">
        <v>0</v>
      </c>
      <c r="F7" s="64">
        <v>22802</v>
      </c>
      <c r="G7" s="77">
        <v>1.04</v>
      </c>
      <c r="H7" s="64">
        <v>23714</v>
      </c>
      <c r="I7" s="64">
        <v>0</v>
      </c>
      <c r="J7" s="64">
        <f>SUMIFS('Support - HEA1065 Adjustments'!$G$2:$G$10,'Support - HEA1065 Adjustments'!$A$2:$A$10,LEFT('Support - Calculation Detail'!A7,7),'Support - HEA1065 Adjustments'!$D$2:$D$10,RIGHT('Support - Calculation Detail'!A7,2))</f>
        <v>0</v>
      </c>
      <c r="K7" s="64">
        <v>23714</v>
      </c>
      <c r="L7" s="64">
        <v>0</v>
      </c>
      <c r="M7" s="64">
        <v>0</v>
      </c>
      <c r="N7" s="64">
        <v>0</v>
      </c>
      <c r="O7" s="64">
        <v>23714</v>
      </c>
    </row>
    <row r="8" spans="1:15" x14ac:dyDescent="0.35">
      <c r="A8" s="57" t="s">
        <v>5793</v>
      </c>
      <c r="B8" s="61" t="s">
        <v>10</v>
      </c>
      <c r="C8" s="61" t="s">
        <v>6</v>
      </c>
      <c r="D8" s="64">
        <v>17548</v>
      </c>
      <c r="E8" s="64">
        <v>0</v>
      </c>
      <c r="F8" s="64">
        <v>17548</v>
      </c>
      <c r="G8" s="77">
        <v>1.04</v>
      </c>
      <c r="H8" s="64">
        <v>18250</v>
      </c>
      <c r="I8" s="64">
        <v>0</v>
      </c>
      <c r="J8" s="64">
        <f>SUMIFS('Support - HEA1065 Adjustments'!$G$2:$G$10,'Support - HEA1065 Adjustments'!$A$2:$A$10,LEFT('Support - Calculation Detail'!A8,7),'Support - HEA1065 Adjustments'!$D$2:$D$10,RIGHT('Support - Calculation Detail'!A8,2))</f>
        <v>0</v>
      </c>
      <c r="K8" s="64">
        <v>18250</v>
      </c>
      <c r="L8" s="64">
        <v>0</v>
      </c>
      <c r="M8" s="64">
        <v>0</v>
      </c>
      <c r="N8" s="64">
        <v>0</v>
      </c>
      <c r="O8" s="64">
        <v>18250</v>
      </c>
    </row>
    <row r="9" spans="1:15" x14ac:dyDescent="0.35">
      <c r="A9" s="57" t="s">
        <v>5794</v>
      </c>
      <c r="B9" s="61" t="s">
        <v>10</v>
      </c>
      <c r="C9" s="61" t="s">
        <v>6</v>
      </c>
      <c r="D9" s="64">
        <v>36357</v>
      </c>
      <c r="E9" s="64">
        <v>0</v>
      </c>
      <c r="F9" s="64">
        <v>36357</v>
      </c>
      <c r="G9" s="77">
        <v>1.04</v>
      </c>
      <c r="H9" s="64">
        <v>37811</v>
      </c>
      <c r="I9" s="64">
        <v>0</v>
      </c>
      <c r="J9" s="64">
        <f>SUMIFS('Support - HEA1065 Adjustments'!$G$2:$G$10,'Support - HEA1065 Adjustments'!$A$2:$A$10,LEFT('Support - Calculation Detail'!A9,7),'Support - HEA1065 Adjustments'!$D$2:$D$10,RIGHT('Support - Calculation Detail'!A9,2))</f>
        <v>0</v>
      </c>
      <c r="K9" s="64">
        <v>37811</v>
      </c>
      <c r="L9" s="64">
        <v>0</v>
      </c>
      <c r="M9" s="64">
        <v>0</v>
      </c>
      <c r="N9" s="64">
        <v>0</v>
      </c>
      <c r="O9" s="64">
        <v>37811</v>
      </c>
    </row>
    <row r="10" spans="1:15" x14ac:dyDescent="0.35">
      <c r="A10" s="57" t="s">
        <v>5795</v>
      </c>
      <c r="B10" s="61" t="s">
        <v>10</v>
      </c>
      <c r="C10" s="61" t="s">
        <v>6</v>
      </c>
      <c r="D10" s="64">
        <v>21538</v>
      </c>
      <c r="E10" s="64">
        <v>0</v>
      </c>
      <c r="F10" s="64">
        <v>21538</v>
      </c>
      <c r="G10" s="77">
        <v>1.04</v>
      </c>
      <c r="H10" s="64">
        <v>22400</v>
      </c>
      <c r="I10" s="64">
        <v>0</v>
      </c>
      <c r="J10" s="64">
        <f>SUMIFS('Support - HEA1065 Adjustments'!$G$2:$G$10,'Support - HEA1065 Adjustments'!$A$2:$A$10,LEFT('Support - Calculation Detail'!A10,7),'Support - HEA1065 Adjustments'!$D$2:$D$10,RIGHT('Support - Calculation Detail'!A10,2))</f>
        <v>0</v>
      </c>
      <c r="K10" s="64">
        <v>22400</v>
      </c>
      <c r="L10" s="64">
        <v>0</v>
      </c>
      <c r="M10" s="64">
        <v>0</v>
      </c>
      <c r="N10" s="64">
        <v>0</v>
      </c>
      <c r="O10" s="64">
        <v>22400</v>
      </c>
    </row>
    <row r="11" spans="1:15" x14ac:dyDescent="0.35">
      <c r="A11" s="57" t="s">
        <v>5796</v>
      </c>
      <c r="B11" s="61" t="s">
        <v>10</v>
      </c>
      <c r="C11" s="61" t="s">
        <v>6</v>
      </c>
      <c r="D11" s="64">
        <v>15116</v>
      </c>
      <c r="E11" s="64">
        <v>0</v>
      </c>
      <c r="F11" s="64">
        <v>15116</v>
      </c>
      <c r="G11" s="77">
        <v>1.04</v>
      </c>
      <c r="H11" s="64">
        <v>15721</v>
      </c>
      <c r="I11" s="64">
        <v>0</v>
      </c>
      <c r="J11" s="64">
        <f>SUMIFS('Support - HEA1065 Adjustments'!$G$2:$G$10,'Support - HEA1065 Adjustments'!$A$2:$A$10,LEFT('Support - Calculation Detail'!A11,7),'Support - HEA1065 Adjustments'!$D$2:$D$10,RIGHT('Support - Calculation Detail'!A11,2))</f>
        <v>0</v>
      </c>
      <c r="K11" s="64">
        <v>15721</v>
      </c>
      <c r="L11" s="64">
        <v>0</v>
      </c>
      <c r="M11" s="64">
        <v>0</v>
      </c>
      <c r="N11" s="64">
        <v>0</v>
      </c>
      <c r="O11" s="64">
        <v>15721</v>
      </c>
    </row>
    <row r="12" spans="1:15" x14ac:dyDescent="0.35">
      <c r="A12" s="57" t="s">
        <v>5797</v>
      </c>
      <c r="B12" s="61" t="s">
        <v>10</v>
      </c>
      <c r="C12" s="61" t="s">
        <v>6</v>
      </c>
      <c r="D12" s="64">
        <v>23753</v>
      </c>
      <c r="E12" s="64">
        <v>0</v>
      </c>
      <c r="F12" s="64">
        <v>23753</v>
      </c>
      <c r="G12" s="77">
        <v>1.04</v>
      </c>
      <c r="H12" s="64">
        <v>24703</v>
      </c>
      <c r="I12" s="64">
        <v>0</v>
      </c>
      <c r="J12" s="64">
        <f>SUMIFS('Support - HEA1065 Adjustments'!$G$2:$G$10,'Support - HEA1065 Adjustments'!$A$2:$A$10,LEFT('Support - Calculation Detail'!A12,7),'Support - HEA1065 Adjustments'!$D$2:$D$10,RIGHT('Support - Calculation Detail'!A12,2))</f>
        <v>0</v>
      </c>
      <c r="K12" s="64">
        <v>24703</v>
      </c>
      <c r="L12" s="64">
        <v>0</v>
      </c>
      <c r="M12" s="64">
        <v>0</v>
      </c>
      <c r="N12" s="64">
        <v>0</v>
      </c>
      <c r="O12" s="64">
        <v>24703</v>
      </c>
    </row>
    <row r="13" spans="1:15" x14ac:dyDescent="0.35">
      <c r="A13" s="57" t="s">
        <v>5798</v>
      </c>
      <c r="B13" s="61" t="s">
        <v>10</v>
      </c>
      <c r="C13" s="61" t="s">
        <v>6</v>
      </c>
      <c r="D13" s="64">
        <v>25201</v>
      </c>
      <c r="E13" s="64">
        <v>0</v>
      </c>
      <c r="F13" s="64">
        <v>25201</v>
      </c>
      <c r="G13" s="77">
        <v>1.04</v>
      </c>
      <c r="H13" s="64">
        <v>26209</v>
      </c>
      <c r="I13" s="64">
        <v>0</v>
      </c>
      <c r="J13" s="64">
        <f>SUMIFS('Support - HEA1065 Adjustments'!$G$2:$G$10,'Support - HEA1065 Adjustments'!$A$2:$A$10,LEFT('Support - Calculation Detail'!A13,7),'Support - HEA1065 Adjustments'!$D$2:$D$10,RIGHT('Support - Calculation Detail'!A13,2))</f>
        <v>0</v>
      </c>
      <c r="K13" s="64">
        <v>26209</v>
      </c>
      <c r="L13" s="64">
        <v>0</v>
      </c>
      <c r="M13" s="64">
        <v>0</v>
      </c>
      <c r="N13" s="64">
        <v>0</v>
      </c>
      <c r="O13" s="64">
        <v>26209</v>
      </c>
    </row>
    <row r="14" spans="1:15" x14ac:dyDescent="0.35">
      <c r="A14" s="57" t="s">
        <v>5799</v>
      </c>
      <c r="B14" s="61" t="s">
        <v>10</v>
      </c>
      <c r="C14" s="61" t="s">
        <v>6</v>
      </c>
      <c r="D14" s="64">
        <v>23970</v>
      </c>
      <c r="E14" s="64">
        <v>0</v>
      </c>
      <c r="F14" s="64">
        <v>23970</v>
      </c>
      <c r="G14" s="77">
        <v>1.04</v>
      </c>
      <c r="H14" s="64">
        <v>24929</v>
      </c>
      <c r="I14" s="64">
        <v>0</v>
      </c>
      <c r="J14" s="64">
        <f>SUMIFS('Support - HEA1065 Adjustments'!$G$2:$G$10,'Support - HEA1065 Adjustments'!$A$2:$A$10,LEFT('Support - Calculation Detail'!A14,7),'Support - HEA1065 Adjustments'!$D$2:$D$10,RIGHT('Support - Calculation Detail'!A14,2))</f>
        <v>0</v>
      </c>
      <c r="K14" s="64">
        <v>24929</v>
      </c>
      <c r="L14" s="64">
        <v>0</v>
      </c>
      <c r="M14" s="64">
        <v>0</v>
      </c>
      <c r="N14" s="64">
        <v>0</v>
      </c>
      <c r="O14" s="64">
        <v>24929</v>
      </c>
    </row>
    <row r="15" spans="1:15" x14ac:dyDescent="0.35">
      <c r="A15" s="57" t="s">
        <v>5800</v>
      </c>
      <c r="B15" s="61" t="s">
        <v>10</v>
      </c>
      <c r="C15" s="61" t="s">
        <v>6</v>
      </c>
      <c r="D15" s="64">
        <v>106475</v>
      </c>
      <c r="E15" s="64">
        <v>0</v>
      </c>
      <c r="F15" s="64">
        <v>106475</v>
      </c>
      <c r="G15" s="77">
        <v>1.04</v>
      </c>
      <c r="H15" s="64">
        <v>110734</v>
      </c>
      <c r="I15" s="64">
        <v>0</v>
      </c>
      <c r="J15" s="64">
        <f>SUMIFS('Support - HEA1065 Adjustments'!$G$2:$G$10,'Support - HEA1065 Adjustments'!$A$2:$A$10,LEFT('Support - Calculation Detail'!A15,7),'Support - HEA1065 Adjustments'!$D$2:$D$10,RIGHT('Support - Calculation Detail'!A15,2))</f>
        <v>0</v>
      </c>
      <c r="K15" s="64">
        <v>110734</v>
      </c>
      <c r="L15" s="64">
        <v>0</v>
      </c>
      <c r="M15" s="64">
        <v>0</v>
      </c>
      <c r="N15" s="64">
        <v>0</v>
      </c>
      <c r="O15" s="64">
        <v>110734</v>
      </c>
    </row>
    <row r="16" spans="1:15" x14ac:dyDescent="0.35">
      <c r="A16" s="57" t="s">
        <v>5801</v>
      </c>
      <c r="B16" s="61" t="s">
        <v>10</v>
      </c>
      <c r="C16" s="61" t="s">
        <v>6</v>
      </c>
      <c r="D16" s="64">
        <v>42070</v>
      </c>
      <c r="E16" s="64">
        <v>0</v>
      </c>
      <c r="F16" s="64">
        <v>42070</v>
      </c>
      <c r="G16" s="77">
        <v>1.04</v>
      </c>
      <c r="H16" s="64">
        <v>43753</v>
      </c>
      <c r="I16" s="64">
        <v>0</v>
      </c>
      <c r="J16" s="64">
        <f>SUMIFS('Support - HEA1065 Adjustments'!$G$2:$G$10,'Support - HEA1065 Adjustments'!$A$2:$A$10,LEFT('Support - Calculation Detail'!A16,7),'Support - HEA1065 Adjustments'!$D$2:$D$10,RIGHT('Support - Calculation Detail'!A16,2))</f>
        <v>0</v>
      </c>
      <c r="K16" s="64">
        <v>43753</v>
      </c>
      <c r="L16" s="64">
        <v>0</v>
      </c>
      <c r="M16" s="64">
        <v>0</v>
      </c>
      <c r="N16" s="64">
        <v>0</v>
      </c>
      <c r="O16" s="64">
        <v>43753</v>
      </c>
    </row>
    <row r="17" spans="1:15" x14ac:dyDescent="0.35">
      <c r="A17" s="57" t="s">
        <v>5802</v>
      </c>
      <c r="B17" s="61" t="s">
        <v>10</v>
      </c>
      <c r="C17" s="61" t="s">
        <v>6</v>
      </c>
      <c r="D17" s="64">
        <v>23984</v>
      </c>
      <c r="E17" s="64">
        <v>0</v>
      </c>
      <c r="F17" s="64">
        <v>23984</v>
      </c>
      <c r="G17" s="77">
        <v>1.04</v>
      </c>
      <c r="H17" s="64">
        <v>24943</v>
      </c>
      <c r="I17" s="64">
        <v>0</v>
      </c>
      <c r="J17" s="64">
        <f>SUMIFS('Support - HEA1065 Adjustments'!$G$2:$G$10,'Support - HEA1065 Adjustments'!$A$2:$A$10,LEFT('Support - Calculation Detail'!A17,7),'Support - HEA1065 Adjustments'!$D$2:$D$10,RIGHT('Support - Calculation Detail'!A17,2))</f>
        <v>0</v>
      </c>
      <c r="K17" s="64">
        <v>24943</v>
      </c>
      <c r="L17" s="64">
        <v>0</v>
      </c>
      <c r="M17" s="64">
        <v>0</v>
      </c>
      <c r="N17" s="64">
        <v>0</v>
      </c>
      <c r="O17" s="64">
        <v>24943</v>
      </c>
    </row>
    <row r="18" spans="1:15" x14ac:dyDescent="0.35">
      <c r="A18" s="57" t="s">
        <v>5803</v>
      </c>
      <c r="B18" s="61" t="s">
        <v>10</v>
      </c>
      <c r="C18" s="61" t="s">
        <v>6</v>
      </c>
      <c r="D18" s="64">
        <v>80083</v>
      </c>
      <c r="E18" s="64">
        <v>0</v>
      </c>
      <c r="F18" s="64">
        <v>80083</v>
      </c>
      <c r="G18" s="77">
        <v>1.04</v>
      </c>
      <c r="H18" s="64">
        <v>83286</v>
      </c>
      <c r="I18" s="64">
        <v>0</v>
      </c>
      <c r="J18" s="64">
        <f>SUMIFS('Support - HEA1065 Adjustments'!$G$2:$G$10,'Support - HEA1065 Adjustments'!$A$2:$A$10,LEFT('Support - Calculation Detail'!A18,7),'Support - HEA1065 Adjustments'!$D$2:$D$10,RIGHT('Support - Calculation Detail'!A18,2))</f>
        <v>0</v>
      </c>
      <c r="K18" s="64">
        <v>83286</v>
      </c>
      <c r="L18" s="64">
        <v>0</v>
      </c>
      <c r="M18" s="64">
        <v>0</v>
      </c>
      <c r="N18" s="64">
        <v>0</v>
      </c>
      <c r="O18" s="64">
        <v>83286</v>
      </c>
    </row>
    <row r="19" spans="1:15" x14ac:dyDescent="0.35">
      <c r="A19" s="57" t="s">
        <v>5804</v>
      </c>
      <c r="B19" s="61" t="s">
        <v>10</v>
      </c>
      <c r="C19" s="61" t="s">
        <v>6</v>
      </c>
      <c r="D19" s="64">
        <v>24747</v>
      </c>
      <c r="E19" s="64">
        <v>0</v>
      </c>
      <c r="F19" s="64">
        <v>24747</v>
      </c>
      <c r="G19" s="77">
        <v>1.04</v>
      </c>
      <c r="H19" s="64">
        <v>25737</v>
      </c>
      <c r="I19" s="64">
        <v>0</v>
      </c>
      <c r="J19" s="64">
        <f>SUMIFS('Support - HEA1065 Adjustments'!$G$2:$G$10,'Support - HEA1065 Adjustments'!$A$2:$A$10,LEFT('Support - Calculation Detail'!A19,7),'Support - HEA1065 Adjustments'!$D$2:$D$10,RIGHT('Support - Calculation Detail'!A19,2))</f>
        <v>0</v>
      </c>
      <c r="K19" s="64">
        <v>25737</v>
      </c>
      <c r="L19" s="64">
        <v>0</v>
      </c>
      <c r="M19" s="64">
        <v>0</v>
      </c>
      <c r="N19" s="64">
        <v>0</v>
      </c>
      <c r="O19" s="64">
        <v>25737</v>
      </c>
    </row>
    <row r="20" spans="1:15" x14ac:dyDescent="0.35">
      <c r="A20" s="57" t="s">
        <v>5805</v>
      </c>
      <c r="B20" s="61" t="s">
        <v>10</v>
      </c>
      <c r="C20" s="61" t="s">
        <v>6</v>
      </c>
      <c r="D20" s="64">
        <v>19467</v>
      </c>
      <c r="E20" s="64">
        <v>0</v>
      </c>
      <c r="F20" s="64">
        <v>19467</v>
      </c>
      <c r="G20" s="77">
        <v>1.04</v>
      </c>
      <c r="H20" s="64">
        <v>20246</v>
      </c>
      <c r="I20" s="64">
        <v>0</v>
      </c>
      <c r="J20" s="64">
        <f>SUMIFS('Support - HEA1065 Adjustments'!$G$2:$G$10,'Support - HEA1065 Adjustments'!$A$2:$A$10,LEFT('Support - Calculation Detail'!A20,7),'Support - HEA1065 Adjustments'!$D$2:$D$10,RIGHT('Support - Calculation Detail'!A20,2))</f>
        <v>0</v>
      </c>
      <c r="K20" s="64">
        <v>20246</v>
      </c>
      <c r="L20" s="64">
        <v>0</v>
      </c>
      <c r="M20" s="64">
        <v>0</v>
      </c>
      <c r="N20" s="64">
        <v>0</v>
      </c>
      <c r="O20" s="64">
        <v>20246</v>
      </c>
    </row>
    <row r="21" spans="1:15" x14ac:dyDescent="0.35">
      <c r="A21" s="57" t="s">
        <v>5806</v>
      </c>
      <c r="B21" s="61" t="s">
        <v>10</v>
      </c>
      <c r="C21" s="61" t="s">
        <v>6</v>
      </c>
      <c r="D21" s="64">
        <v>36711</v>
      </c>
      <c r="E21" s="64">
        <v>0</v>
      </c>
      <c r="F21" s="64">
        <v>36711</v>
      </c>
      <c r="G21" s="77">
        <v>1.04</v>
      </c>
      <c r="H21" s="64">
        <v>38179</v>
      </c>
      <c r="I21" s="64">
        <v>0</v>
      </c>
      <c r="J21" s="64">
        <f>SUMIFS('Support - HEA1065 Adjustments'!$G$2:$G$10,'Support - HEA1065 Adjustments'!$A$2:$A$10,LEFT('Support - Calculation Detail'!A21,7),'Support - HEA1065 Adjustments'!$D$2:$D$10,RIGHT('Support - Calculation Detail'!A21,2))</f>
        <v>0</v>
      </c>
      <c r="K21" s="64">
        <v>38179</v>
      </c>
      <c r="L21" s="64">
        <v>0</v>
      </c>
      <c r="M21" s="64">
        <v>0</v>
      </c>
      <c r="N21" s="64">
        <v>0</v>
      </c>
      <c r="O21" s="64">
        <v>38179</v>
      </c>
    </row>
    <row r="22" spans="1:15" x14ac:dyDescent="0.35">
      <c r="A22" s="57" t="s">
        <v>5807</v>
      </c>
      <c r="B22" s="61" t="s">
        <v>10</v>
      </c>
      <c r="C22" s="61" t="s">
        <v>6</v>
      </c>
      <c r="D22" s="64">
        <v>45134</v>
      </c>
      <c r="E22" s="64">
        <v>0</v>
      </c>
      <c r="F22" s="64">
        <v>45134</v>
      </c>
      <c r="G22" s="77">
        <v>1.04</v>
      </c>
      <c r="H22" s="64">
        <v>46939</v>
      </c>
      <c r="I22" s="64">
        <v>0</v>
      </c>
      <c r="J22" s="64">
        <f>SUMIFS('Support - HEA1065 Adjustments'!$G$2:$G$10,'Support - HEA1065 Adjustments'!$A$2:$A$10,LEFT('Support - Calculation Detail'!A22,7),'Support - HEA1065 Adjustments'!$D$2:$D$10,RIGHT('Support - Calculation Detail'!A22,2))</f>
        <v>0</v>
      </c>
      <c r="K22" s="64">
        <v>46939</v>
      </c>
      <c r="L22" s="64">
        <v>0</v>
      </c>
      <c r="M22" s="64">
        <v>0</v>
      </c>
      <c r="N22" s="64">
        <v>0</v>
      </c>
      <c r="O22" s="64">
        <v>46939</v>
      </c>
    </row>
    <row r="23" spans="1:15" x14ac:dyDescent="0.35">
      <c r="A23" s="57" t="s">
        <v>5808</v>
      </c>
      <c r="B23" s="61" t="s">
        <v>10</v>
      </c>
      <c r="C23" s="61" t="s">
        <v>6</v>
      </c>
      <c r="D23" s="64">
        <v>9701</v>
      </c>
      <c r="E23" s="64">
        <v>0</v>
      </c>
      <c r="F23" s="64">
        <v>9701</v>
      </c>
      <c r="G23" s="77">
        <v>1.04</v>
      </c>
      <c r="H23" s="64">
        <v>10089</v>
      </c>
      <c r="I23" s="64">
        <v>0</v>
      </c>
      <c r="J23" s="64">
        <f>SUMIFS('Support - HEA1065 Adjustments'!$G$2:$G$10,'Support - HEA1065 Adjustments'!$A$2:$A$10,LEFT('Support - Calculation Detail'!A23,7),'Support - HEA1065 Adjustments'!$D$2:$D$10,RIGHT('Support - Calculation Detail'!A23,2))</f>
        <v>0</v>
      </c>
      <c r="K23" s="64">
        <v>10089</v>
      </c>
      <c r="L23" s="64">
        <v>0</v>
      </c>
      <c r="M23" s="64">
        <v>0</v>
      </c>
      <c r="N23" s="64">
        <v>0</v>
      </c>
      <c r="O23" s="64">
        <v>10089</v>
      </c>
    </row>
    <row r="24" spans="1:15" x14ac:dyDescent="0.35">
      <c r="A24" s="57" t="s">
        <v>5809</v>
      </c>
      <c r="B24" s="61" t="s">
        <v>10</v>
      </c>
      <c r="C24" s="61" t="s">
        <v>6</v>
      </c>
      <c r="D24" s="64">
        <v>18066</v>
      </c>
      <c r="E24" s="64">
        <v>0</v>
      </c>
      <c r="F24" s="64">
        <v>18066</v>
      </c>
      <c r="G24" s="77">
        <v>1.04</v>
      </c>
      <c r="H24" s="64">
        <v>18789</v>
      </c>
      <c r="I24" s="64">
        <v>0</v>
      </c>
      <c r="J24" s="64">
        <f>SUMIFS('Support - HEA1065 Adjustments'!$G$2:$G$10,'Support - HEA1065 Adjustments'!$A$2:$A$10,LEFT('Support - Calculation Detail'!A24,7),'Support - HEA1065 Adjustments'!$D$2:$D$10,RIGHT('Support - Calculation Detail'!A24,2))</f>
        <v>0</v>
      </c>
      <c r="K24" s="64">
        <v>18789</v>
      </c>
      <c r="L24" s="64">
        <v>0</v>
      </c>
      <c r="M24" s="64">
        <v>0</v>
      </c>
      <c r="N24" s="64">
        <v>0</v>
      </c>
      <c r="O24" s="64">
        <v>18789</v>
      </c>
    </row>
    <row r="25" spans="1:15" x14ac:dyDescent="0.35">
      <c r="A25" s="57" t="s">
        <v>5810</v>
      </c>
      <c r="B25" s="61" t="s">
        <v>10</v>
      </c>
      <c r="C25" s="61" t="s">
        <v>6</v>
      </c>
      <c r="D25" s="64">
        <v>69207</v>
      </c>
      <c r="E25" s="64">
        <v>0</v>
      </c>
      <c r="F25" s="64">
        <v>69207</v>
      </c>
      <c r="G25" s="77">
        <v>1.04</v>
      </c>
      <c r="H25" s="64">
        <v>71975</v>
      </c>
      <c r="I25" s="64">
        <v>0</v>
      </c>
      <c r="J25" s="64">
        <f>SUMIFS('Support - HEA1065 Adjustments'!$G$2:$G$10,'Support - HEA1065 Adjustments'!$A$2:$A$10,LEFT('Support - Calculation Detail'!A25,7),'Support - HEA1065 Adjustments'!$D$2:$D$10,RIGHT('Support - Calculation Detail'!A25,2))</f>
        <v>0</v>
      </c>
      <c r="K25" s="64">
        <v>71975</v>
      </c>
      <c r="L25" s="64">
        <v>0</v>
      </c>
      <c r="M25" s="64">
        <v>0</v>
      </c>
      <c r="N25" s="64">
        <v>0</v>
      </c>
      <c r="O25" s="64">
        <v>71975</v>
      </c>
    </row>
    <row r="26" spans="1:15" x14ac:dyDescent="0.35">
      <c r="A26" s="57" t="s">
        <v>5811</v>
      </c>
      <c r="B26" s="61" t="s">
        <v>10</v>
      </c>
      <c r="C26" s="61" t="s">
        <v>6</v>
      </c>
      <c r="D26" s="64">
        <v>315161</v>
      </c>
      <c r="E26" s="64">
        <v>0</v>
      </c>
      <c r="F26" s="64">
        <v>315161</v>
      </c>
      <c r="G26" s="77">
        <v>1.04</v>
      </c>
      <c r="H26" s="64">
        <v>327767</v>
      </c>
      <c r="I26" s="64">
        <v>0</v>
      </c>
      <c r="J26" s="64">
        <f>SUMIFS('Support - HEA1065 Adjustments'!$G$2:$G$10,'Support - HEA1065 Adjustments'!$A$2:$A$10,LEFT('Support - Calculation Detail'!A26,7),'Support - HEA1065 Adjustments'!$D$2:$D$10,RIGHT('Support - Calculation Detail'!A26,2))</f>
        <v>0</v>
      </c>
      <c r="K26" s="64">
        <v>327767</v>
      </c>
      <c r="L26" s="64">
        <v>0</v>
      </c>
      <c r="M26" s="64">
        <v>0</v>
      </c>
      <c r="N26" s="64">
        <v>0</v>
      </c>
      <c r="O26" s="64">
        <v>327767</v>
      </c>
    </row>
    <row r="27" spans="1:15" x14ac:dyDescent="0.35">
      <c r="A27" s="57" t="s">
        <v>5812</v>
      </c>
      <c r="B27" s="61" t="s">
        <v>10</v>
      </c>
      <c r="C27" s="61" t="s">
        <v>6</v>
      </c>
      <c r="D27" s="64">
        <v>22455</v>
      </c>
      <c r="E27" s="64">
        <v>0</v>
      </c>
      <c r="F27" s="64">
        <v>22455</v>
      </c>
      <c r="G27" s="77">
        <v>1.04</v>
      </c>
      <c r="H27" s="64">
        <v>23353</v>
      </c>
      <c r="I27" s="64">
        <v>0</v>
      </c>
      <c r="J27" s="64">
        <f>SUMIFS('Support - HEA1065 Adjustments'!$G$2:$G$10,'Support - HEA1065 Adjustments'!$A$2:$A$10,LEFT('Support - Calculation Detail'!A27,7),'Support - HEA1065 Adjustments'!$D$2:$D$10,RIGHT('Support - Calculation Detail'!A27,2))</f>
        <v>0</v>
      </c>
      <c r="K27" s="64">
        <v>23353</v>
      </c>
      <c r="L27" s="64">
        <v>0</v>
      </c>
      <c r="M27" s="64">
        <v>0</v>
      </c>
      <c r="N27" s="64">
        <v>0</v>
      </c>
      <c r="O27" s="64">
        <v>23353</v>
      </c>
    </row>
    <row r="28" spans="1:15" x14ac:dyDescent="0.35">
      <c r="A28" s="57" t="s">
        <v>5813</v>
      </c>
      <c r="B28" s="61" t="s">
        <v>10</v>
      </c>
      <c r="C28" s="61" t="s">
        <v>6</v>
      </c>
      <c r="D28" s="64">
        <v>2747891</v>
      </c>
      <c r="E28" s="64">
        <v>0</v>
      </c>
      <c r="F28" s="64">
        <v>2747891</v>
      </c>
      <c r="G28" s="77">
        <v>1.04</v>
      </c>
      <c r="H28" s="64">
        <v>2857807</v>
      </c>
      <c r="I28" s="64">
        <v>0</v>
      </c>
      <c r="J28" s="64">
        <f>SUMIFS('Support - HEA1065 Adjustments'!$G$2:$G$10,'Support - HEA1065 Adjustments'!$A$2:$A$10,LEFT('Support - Calculation Detail'!A28,7),'Support - HEA1065 Adjustments'!$D$2:$D$10,RIGHT('Support - Calculation Detail'!A28,2))</f>
        <v>0</v>
      </c>
      <c r="K28" s="64">
        <v>2857807</v>
      </c>
      <c r="L28" s="64">
        <v>0</v>
      </c>
      <c r="M28" s="64">
        <v>0</v>
      </c>
      <c r="N28" s="64">
        <v>0</v>
      </c>
      <c r="O28" s="64">
        <v>2857807</v>
      </c>
    </row>
    <row r="29" spans="1:15" x14ac:dyDescent="0.35">
      <c r="A29" s="57" t="s">
        <v>5814</v>
      </c>
      <c r="B29" s="61" t="s">
        <v>10</v>
      </c>
      <c r="C29" s="61" t="s">
        <v>6</v>
      </c>
      <c r="D29" s="64">
        <v>5652692</v>
      </c>
      <c r="E29" s="64">
        <v>0</v>
      </c>
      <c r="F29" s="64">
        <v>5652692</v>
      </c>
      <c r="G29" s="77">
        <v>1.04</v>
      </c>
      <c r="H29" s="64">
        <v>5878800</v>
      </c>
      <c r="I29" s="64">
        <v>0</v>
      </c>
      <c r="J29" s="64">
        <f>SUMIFS('Support - HEA1065 Adjustments'!$G$2:$G$10,'Support - HEA1065 Adjustments'!$A$2:$A$10,LEFT('Support - Calculation Detail'!A29,7),'Support - HEA1065 Adjustments'!$D$2:$D$10,RIGHT('Support - Calculation Detail'!A29,2))</f>
        <v>0</v>
      </c>
      <c r="K29" s="64">
        <v>5878800</v>
      </c>
      <c r="L29" s="64">
        <v>0</v>
      </c>
      <c r="M29" s="64">
        <v>0</v>
      </c>
      <c r="N29" s="64">
        <v>0</v>
      </c>
      <c r="O29" s="64">
        <v>5878800</v>
      </c>
    </row>
    <row r="30" spans="1:15" x14ac:dyDescent="0.35">
      <c r="A30" s="57" t="s">
        <v>5815</v>
      </c>
      <c r="B30" s="61" t="s">
        <v>10</v>
      </c>
      <c r="C30" s="61" t="s">
        <v>6</v>
      </c>
      <c r="D30" s="64">
        <v>3392217</v>
      </c>
      <c r="E30" s="64">
        <v>0</v>
      </c>
      <c r="F30" s="64">
        <v>3392217</v>
      </c>
      <c r="G30" s="77">
        <v>1.04</v>
      </c>
      <c r="H30" s="64">
        <v>3527906</v>
      </c>
      <c r="I30" s="64">
        <v>0</v>
      </c>
      <c r="J30" s="64">
        <f>SUMIFS('Support - HEA1065 Adjustments'!$G$2:$G$10,'Support - HEA1065 Adjustments'!$A$2:$A$10,LEFT('Support - Calculation Detail'!A30,7),'Support - HEA1065 Adjustments'!$D$2:$D$10,RIGHT('Support - Calculation Detail'!A30,2))</f>
        <v>0</v>
      </c>
      <c r="K30" s="64">
        <v>3527906</v>
      </c>
      <c r="L30" s="64">
        <v>0</v>
      </c>
      <c r="M30" s="64">
        <v>0</v>
      </c>
      <c r="N30" s="64">
        <v>0</v>
      </c>
      <c r="O30" s="64">
        <v>3527906</v>
      </c>
    </row>
    <row r="31" spans="1:15" x14ac:dyDescent="0.35">
      <c r="A31" s="57" t="s">
        <v>5816</v>
      </c>
      <c r="B31" s="61" t="s">
        <v>10</v>
      </c>
      <c r="C31" s="61" t="s">
        <v>6</v>
      </c>
      <c r="D31" s="64">
        <v>902686</v>
      </c>
      <c r="E31" s="64">
        <v>0</v>
      </c>
      <c r="F31" s="64">
        <v>902686</v>
      </c>
      <c r="G31" s="77">
        <v>1.04</v>
      </c>
      <c r="H31" s="64">
        <v>938793</v>
      </c>
      <c r="I31" s="64">
        <v>0</v>
      </c>
      <c r="J31" s="64">
        <f>SUMIFS('Support - HEA1065 Adjustments'!$G$2:$G$10,'Support - HEA1065 Adjustments'!$A$2:$A$10,LEFT('Support - Calculation Detail'!A31,7),'Support - HEA1065 Adjustments'!$D$2:$D$10,RIGHT('Support - Calculation Detail'!A31,2))</f>
        <v>0</v>
      </c>
      <c r="K31" s="64">
        <v>938793</v>
      </c>
      <c r="L31" s="64">
        <v>0</v>
      </c>
      <c r="M31" s="64">
        <v>0</v>
      </c>
      <c r="N31" s="64">
        <v>0</v>
      </c>
      <c r="O31" s="64">
        <v>938793</v>
      </c>
    </row>
    <row r="32" spans="1:15" x14ac:dyDescent="0.35">
      <c r="A32" s="57" t="s">
        <v>5817</v>
      </c>
      <c r="B32" s="61" t="s">
        <v>10</v>
      </c>
      <c r="C32" s="61" t="s">
        <v>6</v>
      </c>
      <c r="D32" s="64">
        <v>5264955</v>
      </c>
      <c r="E32" s="64">
        <v>0</v>
      </c>
      <c r="F32" s="64">
        <v>5264955</v>
      </c>
      <c r="G32" s="77">
        <v>1.04</v>
      </c>
      <c r="H32" s="64">
        <v>5475553</v>
      </c>
      <c r="I32" s="64">
        <v>0</v>
      </c>
      <c r="J32" s="64">
        <f>SUMIFS('Support - HEA1065 Adjustments'!$G$2:$G$10,'Support - HEA1065 Adjustments'!$A$2:$A$10,LEFT('Support - Calculation Detail'!A32,7),'Support - HEA1065 Adjustments'!$D$2:$D$10,RIGHT('Support - Calculation Detail'!A32,2))</f>
        <v>0</v>
      </c>
      <c r="K32" s="64">
        <v>5475553</v>
      </c>
      <c r="L32" s="64">
        <v>223007</v>
      </c>
      <c r="M32" s="64">
        <v>0</v>
      </c>
      <c r="N32" s="64">
        <v>0</v>
      </c>
      <c r="O32" s="64">
        <v>5698560</v>
      </c>
    </row>
    <row r="33" spans="1:15" x14ac:dyDescent="0.35">
      <c r="A33" s="57" t="s">
        <v>5818</v>
      </c>
      <c r="B33" s="61" t="s">
        <v>10</v>
      </c>
      <c r="C33" s="61" t="s">
        <v>6</v>
      </c>
      <c r="D33" s="64">
        <v>1770359</v>
      </c>
      <c r="E33" s="64">
        <v>0</v>
      </c>
      <c r="F33" s="64">
        <v>1770359</v>
      </c>
      <c r="G33" s="77">
        <v>1.04</v>
      </c>
      <c r="H33" s="64">
        <v>1841173</v>
      </c>
      <c r="I33" s="64">
        <v>0</v>
      </c>
      <c r="J33" s="64">
        <f>SUMIFS('Support - HEA1065 Adjustments'!$G$2:$G$10,'Support - HEA1065 Adjustments'!$A$2:$A$10,LEFT('Support - Calculation Detail'!A33,7),'Support - HEA1065 Adjustments'!$D$2:$D$10,RIGHT('Support - Calculation Detail'!A33,2))</f>
        <v>0</v>
      </c>
      <c r="K33" s="64">
        <v>1841173</v>
      </c>
      <c r="L33" s="64">
        <v>66487</v>
      </c>
      <c r="M33" s="64">
        <v>0</v>
      </c>
      <c r="N33" s="64">
        <v>0</v>
      </c>
      <c r="O33" s="64">
        <v>1907660</v>
      </c>
    </row>
    <row r="34" spans="1:15" x14ac:dyDescent="0.35">
      <c r="A34" s="57" t="s">
        <v>5819</v>
      </c>
      <c r="B34" s="61" t="s">
        <v>10</v>
      </c>
      <c r="C34" s="61" t="s">
        <v>6</v>
      </c>
      <c r="D34" s="64">
        <v>751957</v>
      </c>
      <c r="E34" s="64">
        <v>0</v>
      </c>
      <c r="F34" s="64">
        <v>751957</v>
      </c>
      <c r="G34" s="77">
        <v>1.04</v>
      </c>
      <c r="H34" s="64">
        <v>782035</v>
      </c>
      <c r="I34" s="64">
        <v>0</v>
      </c>
      <c r="J34" s="64">
        <f>SUMIFS('Support - HEA1065 Adjustments'!$G$2:$G$10,'Support - HEA1065 Adjustments'!$A$2:$A$10,LEFT('Support - Calculation Detail'!A34,7),'Support - HEA1065 Adjustments'!$D$2:$D$10,RIGHT('Support - Calculation Detail'!A34,2))</f>
        <v>0</v>
      </c>
      <c r="K34" s="64">
        <v>782035</v>
      </c>
      <c r="L34" s="64">
        <v>18013</v>
      </c>
      <c r="M34" s="64">
        <v>0</v>
      </c>
      <c r="N34" s="64">
        <v>0</v>
      </c>
      <c r="O34" s="64">
        <v>800048</v>
      </c>
    </row>
    <row r="35" spans="1:15" x14ac:dyDescent="0.35">
      <c r="A35" s="57" t="s">
        <v>5820</v>
      </c>
      <c r="B35" s="61" t="s">
        <v>10</v>
      </c>
      <c r="C35" s="61" t="s">
        <v>6</v>
      </c>
      <c r="D35" s="64">
        <v>272057</v>
      </c>
      <c r="E35" s="64">
        <v>0</v>
      </c>
      <c r="F35" s="64">
        <v>272057</v>
      </c>
      <c r="G35" s="77">
        <v>1.04</v>
      </c>
      <c r="H35" s="64">
        <v>282939</v>
      </c>
      <c r="I35" s="64">
        <v>0</v>
      </c>
      <c r="J35" s="64">
        <f>SUMIFS('Support - HEA1065 Adjustments'!$G$2:$G$10,'Support - HEA1065 Adjustments'!$A$2:$A$10,LEFT('Support - Calculation Detail'!A35,7),'Support - HEA1065 Adjustments'!$D$2:$D$10,RIGHT('Support - Calculation Detail'!A35,2))</f>
        <v>0</v>
      </c>
      <c r="K35" s="64">
        <v>282939</v>
      </c>
      <c r="L35" s="64">
        <v>20875</v>
      </c>
      <c r="M35" s="64">
        <v>0</v>
      </c>
      <c r="N35" s="64">
        <v>0</v>
      </c>
      <c r="O35" s="64">
        <v>303814</v>
      </c>
    </row>
    <row r="36" spans="1:15" x14ac:dyDescent="0.35">
      <c r="A36" s="57" t="s">
        <v>5821</v>
      </c>
      <c r="B36" s="61" t="s">
        <v>10</v>
      </c>
      <c r="C36" s="61" t="s">
        <v>6</v>
      </c>
      <c r="D36" s="64">
        <v>945362</v>
      </c>
      <c r="E36" s="64">
        <v>0</v>
      </c>
      <c r="F36" s="64">
        <v>945362</v>
      </c>
      <c r="G36" s="77">
        <v>1.04</v>
      </c>
      <c r="H36" s="64">
        <v>983176</v>
      </c>
      <c r="I36" s="64">
        <v>0</v>
      </c>
      <c r="J36" s="64">
        <f>SUMIFS('Support - HEA1065 Adjustments'!$G$2:$G$10,'Support - HEA1065 Adjustments'!$A$2:$A$10,LEFT('Support - Calculation Detail'!A36,7),'Support - HEA1065 Adjustments'!$D$2:$D$10,RIGHT('Support - Calculation Detail'!A36,2))</f>
        <v>0</v>
      </c>
      <c r="K36" s="64">
        <v>983176</v>
      </c>
      <c r="L36" s="64">
        <v>0</v>
      </c>
      <c r="M36" s="64">
        <v>0</v>
      </c>
      <c r="N36" s="64">
        <v>0</v>
      </c>
      <c r="O36" s="64">
        <v>983176</v>
      </c>
    </row>
    <row r="37" spans="1:15" x14ac:dyDescent="0.35">
      <c r="A37" s="57" t="s">
        <v>5822</v>
      </c>
      <c r="B37" s="61" t="s">
        <v>10</v>
      </c>
      <c r="C37" s="61" t="s">
        <v>82</v>
      </c>
      <c r="D37" s="64">
        <v>88779406</v>
      </c>
      <c r="E37" s="64">
        <v>0</v>
      </c>
      <c r="F37" s="64">
        <v>88779406</v>
      </c>
      <c r="G37" s="77">
        <v>1.04</v>
      </c>
      <c r="H37" s="64">
        <v>92330582</v>
      </c>
      <c r="I37" s="64">
        <v>0</v>
      </c>
      <c r="J37" s="64">
        <f>SUMIFS('Support - HEA1065 Adjustments'!$G$2:$G$10,'Support - HEA1065 Adjustments'!$A$2:$A$10,LEFT('Support - Calculation Detail'!A37,7),'Support - HEA1065 Adjustments'!$D$2:$D$10,RIGHT('Support - Calculation Detail'!A37,2))</f>
        <v>0</v>
      </c>
      <c r="K37" s="64">
        <v>92330582</v>
      </c>
      <c r="L37" s="64">
        <v>4791263</v>
      </c>
      <c r="M37" s="64">
        <v>3145699</v>
      </c>
      <c r="N37" s="64">
        <v>6741043.7041449547</v>
      </c>
      <c r="O37" s="64">
        <v>107008587.70414495</v>
      </c>
    </row>
    <row r="38" spans="1:15" x14ac:dyDescent="0.35">
      <c r="A38" s="57" t="s">
        <v>5823</v>
      </c>
      <c r="B38" s="61" t="s">
        <v>10</v>
      </c>
      <c r="C38" s="61" t="s">
        <v>82</v>
      </c>
      <c r="D38" s="64">
        <v>430021</v>
      </c>
      <c r="E38" s="64">
        <v>0</v>
      </c>
      <c r="F38" s="64">
        <v>430021</v>
      </c>
      <c r="G38" s="77">
        <v>1.04</v>
      </c>
      <c r="H38" s="64">
        <v>447222</v>
      </c>
      <c r="I38" s="64">
        <v>0</v>
      </c>
      <c r="J38" s="64">
        <f>SUMIFS('Support - HEA1065 Adjustments'!$G$2:$G$10,'Support - HEA1065 Adjustments'!$A$2:$A$10,LEFT('Support - Calculation Detail'!A38,7),'Support - HEA1065 Adjustments'!$D$2:$D$10,RIGHT('Support - Calculation Detail'!A38,2))</f>
        <v>0</v>
      </c>
      <c r="K38" s="64">
        <v>447222</v>
      </c>
      <c r="L38" s="64">
        <v>0</v>
      </c>
      <c r="M38" s="64">
        <v>0</v>
      </c>
      <c r="N38" s="64">
        <v>0</v>
      </c>
      <c r="O38" s="64">
        <v>447222</v>
      </c>
    </row>
    <row r="39" spans="1:15" x14ac:dyDescent="0.35">
      <c r="A39" s="57" t="s">
        <v>5824</v>
      </c>
      <c r="B39" s="61" t="s">
        <v>10</v>
      </c>
      <c r="C39" s="61" t="s">
        <v>82</v>
      </c>
      <c r="D39" s="64">
        <v>609016</v>
      </c>
      <c r="E39" s="64">
        <v>0</v>
      </c>
      <c r="F39" s="64">
        <v>609016</v>
      </c>
      <c r="G39" s="77">
        <v>1.04</v>
      </c>
      <c r="H39" s="64">
        <v>633377</v>
      </c>
      <c r="I39" s="64">
        <v>0</v>
      </c>
      <c r="J39" s="64">
        <f>SUMIFS('Support - HEA1065 Adjustments'!$G$2:$G$10,'Support - HEA1065 Adjustments'!$A$2:$A$10,LEFT('Support - Calculation Detail'!A39,7),'Support - HEA1065 Adjustments'!$D$2:$D$10,RIGHT('Support - Calculation Detail'!A39,2))</f>
        <v>0</v>
      </c>
      <c r="K39" s="64">
        <v>633377</v>
      </c>
      <c r="L39" s="64">
        <v>0</v>
      </c>
      <c r="M39" s="64">
        <v>0</v>
      </c>
      <c r="N39" s="64">
        <v>0</v>
      </c>
      <c r="O39" s="64">
        <v>633377</v>
      </c>
    </row>
    <row r="40" spans="1:15" x14ac:dyDescent="0.35">
      <c r="A40" s="57" t="s">
        <v>5825</v>
      </c>
      <c r="B40" s="61" t="s">
        <v>10</v>
      </c>
      <c r="C40" s="61" t="s">
        <v>82</v>
      </c>
      <c r="D40" s="64">
        <v>49879</v>
      </c>
      <c r="E40" s="64">
        <v>0</v>
      </c>
      <c r="F40" s="64">
        <v>49879</v>
      </c>
      <c r="G40" s="77">
        <v>1.04</v>
      </c>
      <c r="H40" s="64">
        <v>51874</v>
      </c>
      <c r="I40" s="64">
        <v>0</v>
      </c>
      <c r="J40" s="64">
        <f>SUMIFS('Support - HEA1065 Adjustments'!$G$2:$G$10,'Support - HEA1065 Adjustments'!$A$2:$A$10,LEFT('Support - Calculation Detail'!A40,7),'Support - HEA1065 Adjustments'!$D$2:$D$10,RIGHT('Support - Calculation Detail'!A40,2))</f>
        <v>0</v>
      </c>
      <c r="K40" s="64">
        <v>51874</v>
      </c>
      <c r="L40" s="64">
        <v>0</v>
      </c>
      <c r="M40" s="64">
        <v>0</v>
      </c>
      <c r="N40" s="64">
        <v>0</v>
      </c>
      <c r="O40" s="64">
        <v>51874</v>
      </c>
    </row>
    <row r="41" spans="1:15" x14ac:dyDescent="0.35">
      <c r="A41" s="57" t="s">
        <v>5826</v>
      </c>
      <c r="B41" s="61" t="s">
        <v>10</v>
      </c>
      <c r="C41" s="61" t="s">
        <v>82</v>
      </c>
      <c r="D41" s="64">
        <v>21991</v>
      </c>
      <c r="E41" s="64">
        <v>0</v>
      </c>
      <c r="F41" s="64">
        <v>21991</v>
      </c>
      <c r="G41" s="77">
        <v>1.04</v>
      </c>
      <c r="H41" s="64">
        <v>22871</v>
      </c>
      <c r="I41" s="64">
        <v>0</v>
      </c>
      <c r="J41" s="64">
        <f>SUMIFS('Support - HEA1065 Adjustments'!$G$2:$G$10,'Support - HEA1065 Adjustments'!$A$2:$A$10,LEFT('Support - Calculation Detail'!A41,7),'Support - HEA1065 Adjustments'!$D$2:$D$10,RIGHT('Support - Calculation Detail'!A41,2))</f>
        <v>0</v>
      </c>
      <c r="K41" s="64">
        <v>22871</v>
      </c>
      <c r="L41" s="64">
        <v>0</v>
      </c>
      <c r="M41" s="64">
        <v>0</v>
      </c>
      <c r="N41" s="64">
        <v>0</v>
      </c>
      <c r="O41" s="64">
        <v>22871</v>
      </c>
    </row>
    <row r="42" spans="1:15" x14ac:dyDescent="0.35">
      <c r="A42" s="57" t="s">
        <v>5827</v>
      </c>
      <c r="B42" s="61" t="s">
        <v>10</v>
      </c>
      <c r="C42" s="61" t="s">
        <v>82</v>
      </c>
      <c r="D42" s="64">
        <v>8275</v>
      </c>
      <c r="E42" s="64">
        <v>0</v>
      </c>
      <c r="F42" s="64">
        <v>8275</v>
      </c>
      <c r="G42" s="77">
        <v>1.04</v>
      </c>
      <c r="H42" s="64">
        <v>8606</v>
      </c>
      <c r="I42" s="64">
        <v>0</v>
      </c>
      <c r="J42" s="64">
        <f>SUMIFS('Support - HEA1065 Adjustments'!$G$2:$G$10,'Support - HEA1065 Adjustments'!$A$2:$A$10,LEFT('Support - Calculation Detail'!A42,7),'Support - HEA1065 Adjustments'!$D$2:$D$10,RIGHT('Support - Calculation Detail'!A42,2))</f>
        <v>0</v>
      </c>
      <c r="K42" s="64">
        <v>8606</v>
      </c>
      <c r="L42" s="64">
        <v>0</v>
      </c>
      <c r="M42" s="64">
        <v>0</v>
      </c>
      <c r="N42" s="64">
        <v>0</v>
      </c>
      <c r="O42" s="64">
        <v>8606</v>
      </c>
    </row>
    <row r="43" spans="1:15" x14ac:dyDescent="0.35">
      <c r="A43" s="57" t="s">
        <v>5828</v>
      </c>
      <c r="B43" s="61" t="s">
        <v>10</v>
      </c>
      <c r="C43" s="61" t="s">
        <v>82</v>
      </c>
      <c r="D43" s="64">
        <v>13063</v>
      </c>
      <c r="E43" s="64">
        <v>0</v>
      </c>
      <c r="F43" s="64">
        <v>13063</v>
      </c>
      <c r="G43" s="77">
        <v>1.04</v>
      </c>
      <c r="H43" s="64">
        <v>13586</v>
      </c>
      <c r="I43" s="64">
        <v>0</v>
      </c>
      <c r="J43" s="64">
        <f>SUMIFS('Support - HEA1065 Adjustments'!$G$2:$G$10,'Support - HEA1065 Adjustments'!$A$2:$A$10,LEFT('Support - Calculation Detail'!A43,7),'Support - HEA1065 Adjustments'!$D$2:$D$10,RIGHT('Support - Calculation Detail'!A43,2))</f>
        <v>0</v>
      </c>
      <c r="K43" s="64">
        <v>13586</v>
      </c>
      <c r="L43" s="64">
        <v>0</v>
      </c>
      <c r="M43" s="64">
        <v>0</v>
      </c>
      <c r="N43" s="64">
        <v>0</v>
      </c>
      <c r="O43" s="64">
        <v>13586</v>
      </c>
    </row>
    <row r="44" spans="1:15" x14ac:dyDescent="0.35">
      <c r="A44" s="57" t="s">
        <v>5829</v>
      </c>
      <c r="B44" s="61" t="s">
        <v>10</v>
      </c>
      <c r="C44" s="61" t="s">
        <v>82</v>
      </c>
      <c r="D44" s="64">
        <v>84104</v>
      </c>
      <c r="E44" s="64">
        <v>0</v>
      </c>
      <c r="F44" s="64">
        <v>84104</v>
      </c>
      <c r="G44" s="77">
        <v>1.04</v>
      </c>
      <c r="H44" s="64">
        <v>87468</v>
      </c>
      <c r="I44" s="64">
        <v>0</v>
      </c>
      <c r="J44" s="64">
        <f>SUMIFS('Support - HEA1065 Adjustments'!$G$2:$G$10,'Support - HEA1065 Adjustments'!$A$2:$A$10,LEFT('Support - Calculation Detail'!A44,7),'Support - HEA1065 Adjustments'!$D$2:$D$10,RIGHT('Support - Calculation Detail'!A44,2))</f>
        <v>0</v>
      </c>
      <c r="K44" s="64">
        <v>87468</v>
      </c>
      <c r="L44" s="64">
        <v>0</v>
      </c>
      <c r="M44" s="64">
        <v>0</v>
      </c>
      <c r="N44" s="64">
        <v>0</v>
      </c>
      <c r="O44" s="64">
        <v>87468</v>
      </c>
    </row>
    <row r="45" spans="1:15" x14ac:dyDescent="0.35">
      <c r="A45" s="57" t="s">
        <v>5830</v>
      </c>
      <c r="B45" s="61" t="s">
        <v>10</v>
      </c>
      <c r="C45" s="61" t="s">
        <v>82</v>
      </c>
      <c r="D45" s="64">
        <v>73193</v>
      </c>
      <c r="E45" s="64">
        <v>0</v>
      </c>
      <c r="F45" s="64">
        <v>73193</v>
      </c>
      <c r="G45" s="77">
        <v>1.04</v>
      </c>
      <c r="H45" s="64">
        <v>76121</v>
      </c>
      <c r="I45" s="64">
        <v>0</v>
      </c>
      <c r="J45" s="64">
        <f>SUMIFS('Support - HEA1065 Adjustments'!$G$2:$G$10,'Support - HEA1065 Adjustments'!$A$2:$A$10,LEFT('Support - Calculation Detail'!A45,7),'Support - HEA1065 Adjustments'!$D$2:$D$10,RIGHT('Support - Calculation Detail'!A45,2))</f>
        <v>0</v>
      </c>
      <c r="K45" s="64">
        <v>76121</v>
      </c>
      <c r="L45" s="64">
        <v>0</v>
      </c>
      <c r="M45" s="64">
        <v>0</v>
      </c>
      <c r="N45" s="64">
        <v>0</v>
      </c>
      <c r="O45" s="64">
        <v>76121</v>
      </c>
    </row>
    <row r="46" spans="1:15" x14ac:dyDescent="0.35">
      <c r="A46" s="57" t="s">
        <v>5831</v>
      </c>
      <c r="B46" s="61" t="s">
        <v>10</v>
      </c>
      <c r="C46" s="61" t="s">
        <v>82</v>
      </c>
      <c r="D46" s="64">
        <v>74462</v>
      </c>
      <c r="E46" s="64">
        <v>0</v>
      </c>
      <c r="F46" s="64">
        <v>74462</v>
      </c>
      <c r="G46" s="77">
        <v>1.04</v>
      </c>
      <c r="H46" s="64">
        <v>77440</v>
      </c>
      <c r="I46" s="64">
        <v>0</v>
      </c>
      <c r="J46" s="64">
        <f>SUMIFS('Support - HEA1065 Adjustments'!$G$2:$G$10,'Support - HEA1065 Adjustments'!$A$2:$A$10,LEFT('Support - Calculation Detail'!A46,7),'Support - HEA1065 Adjustments'!$D$2:$D$10,RIGHT('Support - Calculation Detail'!A46,2))</f>
        <v>0</v>
      </c>
      <c r="K46" s="64">
        <v>77440</v>
      </c>
      <c r="L46" s="64">
        <v>0</v>
      </c>
      <c r="M46" s="64">
        <v>0</v>
      </c>
      <c r="N46" s="64">
        <v>0</v>
      </c>
      <c r="O46" s="64">
        <v>77440</v>
      </c>
    </row>
    <row r="47" spans="1:15" x14ac:dyDescent="0.35">
      <c r="A47" s="57" t="s">
        <v>5832</v>
      </c>
      <c r="B47" s="61" t="s">
        <v>10</v>
      </c>
      <c r="C47" s="61" t="s">
        <v>82</v>
      </c>
      <c r="D47" s="64">
        <v>12323</v>
      </c>
      <c r="E47" s="64">
        <v>0</v>
      </c>
      <c r="F47" s="64">
        <v>12323</v>
      </c>
      <c r="G47" s="77">
        <v>1.04</v>
      </c>
      <c r="H47" s="64">
        <v>12816</v>
      </c>
      <c r="I47" s="64">
        <v>0</v>
      </c>
      <c r="J47" s="64">
        <f>SUMIFS('Support - HEA1065 Adjustments'!$G$2:$G$10,'Support - HEA1065 Adjustments'!$A$2:$A$10,LEFT('Support - Calculation Detail'!A47,7),'Support - HEA1065 Adjustments'!$D$2:$D$10,RIGHT('Support - Calculation Detail'!A47,2))</f>
        <v>0</v>
      </c>
      <c r="K47" s="64">
        <v>12816</v>
      </c>
      <c r="L47" s="64">
        <v>0</v>
      </c>
      <c r="M47" s="64">
        <v>0</v>
      </c>
      <c r="N47" s="64">
        <v>0</v>
      </c>
      <c r="O47" s="64">
        <v>12816</v>
      </c>
    </row>
    <row r="48" spans="1:15" x14ac:dyDescent="0.35">
      <c r="A48" s="57" t="s">
        <v>5833</v>
      </c>
      <c r="B48" s="61" t="s">
        <v>10</v>
      </c>
      <c r="C48" s="61" t="s">
        <v>82</v>
      </c>
      <c r="D48" s="64">
        <v>63669</v>
      </c>
      <c r="E48" s="64">
        <v>0</v>
      </c>
      <c r="F48" s="64">
        <v>63669</v>
      </c>
      <c r="G48" s="77">
        <v>1.04</v>
      </c>
      <c r="H48" s="64">
        <v>66216</v>
      </c>
      <c r="I48" s="64">
        <v>0</v>
      </c>
      <c r="J48" s="64">
        <f>SUMIFS('Support - HEA1065 Adjustments'!$G$2:$G$10,'Support - HEA1065 Adjustments'!$A$2:$A$10,LEFT('Support - Calculation Detail'!A48,7),'Support - HEA1065 Adjustments'!$D$2:$D$10,RIGHT('Support - Calculation Detail'!A48,2))</f>
        <v>0</v>
      </c>
      <c r="K48" s="64">
        <v>66216</v>
      </c>
      <c r="L48" s="64">
        <v>0</v>
      </c>
      <c r="M48" s="64">
        <v>0</v>
      </c>
      <c r="N48" s="64">
        <v>0</v>
      </c>
      <c r="O48" s="64">
        <v>66216</v>
      </c>
    </row>
    <row r="49" spans="1:15" x14ac:dyDescent="0.35">
      <c r="A49" s="57" t="s">
        <v>5834</v>
      </c>
      <c r="B49" s="61" t="s">
        <v>10</v>
      </c>
      <c r="C49" s="61" t="s">
        <v>82</v>
      </c>
      <c r="D49" s="64">
        <v>47805</v>
      </c>
      <c r="E49" s="64">
        <v>0</v>
      </c>
      <c r="F49" s="64">
        <v>47805</v>
      </c>
      <c r="G49" s="77">
        <v>1.04</v>
      </c>
      <c r="H49" s="64">
        <v>49717</v>
      </c>
      <c r="I49" s="64">
        <v>0</v>
      </c>
      <c r="J49" s="64">
        <f>SUMIFS('Support - HEA1065 Adjustments'!$G$2:$G$10,'Support - HEA1065 Adjustments'!$A$2:$A$10,LEFT('Support - Calculation Detail'!A49,7),'Support - HEA1065 Adjustments'!$D$2:$D$10,RIGHT('Support - Calculation Detail'!A49,2))</f>
        <v>0</v>
      </c>
      <c r="K49" s="64">
        <v>49717</v>
      </c>
      <c r="L49" s="64">
        <v>0</v>
      </c>
      <c r="M49" s="64">
        <v>0</v>
      </c>
      <c r="N49" s="64">
        <v>0</v>
      </c>
      <c r="O49" s="64">
        <v>49717</v>
      </c>
    </row>
    <row r="50" spans="1:15" x14ac:dyDescent="0.35">
      <c r="A50" s="57" t="s">
        <v>5835</v>
      </c>
      <c r="B50" s="61" t="s">
        <v>10</v>
      </c>
      <c r="C50" s="61" t="s">
        <v>82</v>
      </c>
      <c r="D50" s="64">
        <v>49331</v>
      </c>
      <c r="E50" s="64">
        <v>0</v>
      </c>
      <c r="F50" s="64">
        <v>49331</v>
      </c>
      <c r="G50" s="77">
        <v>1.04</v>
      </c>
      <c r="H50" s="64">
        <v>51304</v>
      </c>
      <c r="I50" s="64">
        <v>0</v>
      </c>
      <c r="J50" s="64">
        <f>SUMIFS('Support - HEA1065 Adjustments'!$G$2:$G$10,'Support - HEA1065 Adjustments'!$A$2:$A$10,LEFT('Support - Calculation Detail'!A50,7),'Support - HEA1065 Adjustments'!$D$2:$D$10,RIGHT('Support - Calculation Detail'!A50,2))</f>
        <v>0</v>
      </c>
      <c r="K50" s="64">
        <v>51304</v>
      </c>
      <c r="L50" s="64">
        <v>0</v>
      </c>
      <c r="M50" s="64">
        <v>0</v>
      </c>
      <c r="N50" s="64">
        <v>0</v>
      </c>
      <c r="O50" s="64">
        <v>51304</v>
      </c>
    </row>
    <row r="51" spans="1:15" x14ac:dyDescent="0.35">
      <c r="A51" s="57" t="s">
        <v>5836</v>
      </c>
      <c r="B51" s="61" t="s">
        <v>10</v>
      </c>
      <c r="C51" s="61" t="s">
        <v>82</v>
      </c>
      <c r="D51" s="64">
        <v>40630</v>
      </c>
      <c r="E51" s="64">
        <v>0</v>
      </c>
      <c r="F51" s="64">
        <v>40630</v>
      </c>
      <c r="G51" s="77">
        <v>1.04</v>
      </c>
      <c r="H51" s="64">
        <v>42255</v>
      </c>
      <c r="I51" s="64">
        <v>0</v>
      </c>
      <c r="J51" s="64">
        <f>SUMIFS('Support - HEA1065 Adjustments'!$G$2:$G$10,'Support - HEA1065 Adjustments'!$A$2:$A$10,LEFT('Support - Calculation Detail'!A51,7),'Support - HEA1065 Adjustments'!$D$2:$D$10,RIGHT('Support - Calculation Detail'!A51,2))</f>
        <v>0</v>
      </c>
      <c r="K51" s="64">
        <v>42255</v>
      </c>
      <c r="L51" s="64">
        <v>0</v>
      </c>
      <c r="M51" s="64">
        <v>0</v>
      </c>
      <c r="N51" s="64">
        <v>0</v>
      </c>
      <c r="O51" s="64">
        <v>42255</v>
      </c>
    </row>
    <row r="52" spans="1:15" x14ac:dyDescent="0.35">
      <c r="A52" s="57" t="s">
        <v>5837</v>
      </c>
      <c r="B52" s="61" t="s">
        <v>10</v>
      </c>
      <c r="C52" s="61" t="s">
        <v>82</v>
      </c>
      <c r="D52" s="64">
        <v>51199</v>
      </c>
      <c r="E52" s="64">
        <v>0</v>
      </c>
      <c r="F52" s="64">
        <v>51199</v>
      </c>
      <c r="G52" s="77">
        <v>1.04</v>
      </c>
      <c r="H52" s="64">
        <v>53247</v>
      </c>
      <c r="I52" s="64">
        <v>0</v>
      </c>
      <c r="J52" s="64">
        <f>SUMIFS('Support - HEA1065 Adjustments'!$G$2:$G$10,'Support - HEA1065 Adjustments'!$A$2:$A$10,LEFT('Support - Calculation Detail'!A52,7),'Support - HEA1065 Adjustments'!$D$2:$D$10,RIGHT('Support - Calculation Detail'!A52,2))</f>
        <v>0</v>
      </c>
      <c r="K52" s="64">
        <v>53247</v>
      </c>
      <c r="L52" s="64">
        <v>0</v>
      </c>
      <c r="M52" s="64">
        <v>0</v>
      </c>
      <c r="N52" s="64">
        <v>0</v>
      </c>
      <c r="O52" s="64">
        <v>53247</v>
      </c>
    </row>
    <row r="53" spans="1:15" x14ac:dyDescent="0.35">
      <c r="A53" s="57" t="s">
        <v>5838</v>
      </c>
      <c r="B53" s="61" t="s">
        <v>10</v>
      </c>
      <c r="C53" s="61" t="s">
        <v>82</v>
      </c>
      <c r="D53" s="64">
        <v>21711</v>
      </c>
      <c r="E53" s="64">
        <v>0</v>
      </c>
      <c r="F53" s="64">
        <v>21711</v>
      </c>
      <c r="G53" s="77">
        <v>1.04</v>
      </c>
      <c r="H53" s="64">
        <v>22579</v>
      </c>
      <c r="I53" s="64">
        <v>0</v>
      </c>
      <c r="J53" s="64">
        <f>SUMIFS('Support - HEA1065 Adjustments'!$G$2:$G$10,'Support - HEA1065 Adjustments'!$A$2:$A$10,LEFT('Support - Calculation Detail'!A53,7),'Support - HEA1065 Adjustments'!$D$2:$D$10,RIGHT('Support - Calculation Detail'!A53,2))</f>
        <v>0</v>
      </c>
      <c r="K53" s="64">
        <v>22579</v>
      </c>
      <c r="L53" s="64">
        <v>0</v>
      </c>
      <c r="M53" s="64">
        <v>0</v>
      </c>
      <c r="N53" s="64">
        <v>0</v>
      </c>
      <c r="O53" s="64">
        <v>22579</v>
      </c>
    </row>
    <row r="54" spans="1:15" x14ac:dyDescent="0.35">
      <c r="A54" s="57" t="s">
        <v>5839</v>
      </c>
      <c r="B54" s="61" t="s">
        <v>10</v>
      </c>
      <c r="C54" s="61" t="s">
        <v>82</v>
      </c>
      <c r="D54" s="64">
        <v>111618</v>
      </c>
      <c r="E54" s="64">
        <v>0</v>
      </c>
      <c r="F54" s="64">
        <v>111618</v>
      </c>
      <c r="G54" s="77">
        <v>1.04</v>
      </c>
      <c r="H54" s="64">
        <v>116083</v>
      </c>
      <c r="I54" s="64">
        <v>0</v>
      </c>
      <c r="J54" s="64">
        <f>SUMIFS('Support - HEA1065 Adjustments'!$G$2:$G$10,'Support - HEA1065 Adjustments'!$A$2:$A$10,LEFT('Support - Calculation Detail'!A54,7),'Support - HEA1065 Adjustments'!$D$2:$D$10,RIGHT('Support - Calculation Detail'!A54,2))</f>
        <v>0</v>
      </c>
      <c r="K54" s="64">
        <v>116083</v>
      </c>
      <c r="L54" s="64">
        <v>0</v>
      </c>
      <c r="M54" s="64">
        <v>0</v>
      </c>
      <c r="N54" s="64">
        <v>0</v>
      </c>
      <c r="O54" s="64">
        <v>116083</v>
      </c>
    </row>
    <row r="55" spans="1:15" x14ac:dyDescent="0.35">
      <c r="A55" s="57" t="s">
        <v>5840</v>
      </c>
      <c r="B55" s="61" t="s">
        <v>10</v>
      </c>
      <c r="C55" s="61" t="s">
        <v>82</v>
      </c>
      <c r="D55" s="64">
        <v>40380</v>
      </c>
      <c r="E55" s="64">
        <v>0</v>
      </c>
      <c r="F55" s="64">
        <v>40380</v>
      </c>
      <c r="G55" s="77">
        <v>1.04</v>
      </c>
      <c r="H55" s="64">
        <v>41995</v>
      </c>
      <c r="I55" s="64">
        <v>0</v>
      </c>
      <c r="J55" s="64">
        <f>SUMIFS('Support - HEA1065 Adjustments'!$G$2:$G$10,'Support - HEA1065 Adjustments'!$A$2:$A$10,LEFT('Support - Calculation Detail'!A55,7),'Support - HEA1065 Adjustments'!$D$2:$D$10,RIGHT('Support - Calculation Detail'!A55,2))</f>
        <v>0</v>
      </c>
      <c r="K55" s="64">
        <v>41995</v>
      </c>
      <c r="L55" s="64">
        <v>0</v>
      </c>
      <c r="M55" s="64">
        <v>0</v>
      </c>
      <c r="N55" s="64">
        <v>0</v>
      </c>
      <c r="O55" s="64">
        <v>41995</v>
      </c>
    </row>
    <row r="56" spans="1:15" x14ac:dyDescent="0.35">
      <c r="A56" s="57" t="s">
        <v>5841</v>
      </c>
      <c r="B56" s="61" t="s">
        <v>10</v>
      </c>
      <c r="C56" s="61" t="s">
        <v>82</v>
      </c>
      <c r="D56" s="64">
        <v>8919</v>
      </c>
      <c r="E56" s="64">
        <v>0</v>
      </c>
      <c r="F56" s="64">
        <v>8919</v>
      </c>
      <c r="G56" s="77">
        <v>1.04</v>
      </c>
      <c r="H56" s="64">
        <v>9276</v>
      </c>
      <c r="I56" s="64">
        <v>0</v>
      </c>
      <c r="J56" s="64">
        <f>SUMIFS('Support - HEA1065 Adjustments'!$G$2:$G$10,'Support - HEA1065 Adjustments'!$A$2:$A$10,LEFT('Support - Calculation Detail'!A56,7),'Support - HEA1065 Adjustments'!$D$2:$D$10,RIGHT('Support - Calculation Detail'!A56,2))</f>
        <v>0</v>
      </c>
      <c r="K56" s="64">
        <v>9276</v>
      </c>
      <c r="L56" s="64">
        <v>0</v>
      </c>
      <c r="M56" s="64">
        <v>0</v>
      </c>
      <c r="N56" s="64">
        <v>0</v>
      </c>
      <c r="O56" s="64">
        <v>9276</v>
      </c>
    </row>
    <row r="57" spans="1:15" x14ac:dyDescent="0.35">
      <c r="A57" s="57" t="s">
        <v>5842</v>
      </c>
      <c r="B57" s="61" t="s">
        <v>10</v>
      </c>
      <c r="C57" s="61" t="s">
        <v>82</v>
      </c>
      <c r="D57" s="64">
        <v>80819</v>
      </c>
      <c r="E57" s="64">
        <v>0</v>
      </c>
      <c r="F57" s="64">
        <v>80819</v>
      </c>
      <c r="G57" s="77">
        <v>1.04</v>
      </c>
      <c r="H57" s="64">
        <v>84052</v>
      </c>
      <c r="I57" s="64">
        <v>0</v>
      </c>
      <c r="J57" s="64">
        <f>SUMIFS('Support - HEA1065 Adjustments'!$G$2:$G$10,'Support - HEA1065 Adjustments'!$A$2:$A$10,LEFT('Support - Calculation Detail'!A57,7),'Support - HEA1065 Adjustments'!$D$2:$D$10,RIGHT('Support - Calculation Detail'!A57,2))</f>
        <v>0</v>
      </c>
      <c r="K57" s="64">
        <v>84052</v>
      </c>
      <c r="L57" s="64">
        <v>0</v>
      </c>
      <c r="M57" s="64">
        <v>0</v>
      </c>
      <c r="N57" s="64">
        <v>0</v>
      </c>
      <c r="O57" s="64">
        <v>84052</v>
      </c>
    </row>
    <row r="58" spans="1:15" x14ac:dyDescent="0.35">
      <c r="A58" s="57" t="s">
        <v>5843</v>
      </c>
      <c r="B58" s="61" t="s">
        <v>10</v>
      </c>
      <c r="C58" s="61" t="s">
        <v>82</v>
      </c>
      <c r="D58" s="64">
        <v>798726</v>
      </c>
      <c r="E58" s="64">
        <v>0</v>
      </c>
      <c r="F58" s="64">
        <v>798726</v>
      </c>
      <c r="G58" s="77">
        <v>1.04</v>
      </c>
      <c r="H58" s="64">
        <v>830675</v>
      </c>
      <c r="I58" s="64">
        <v>0</v>
      </c>
      <c r="J58" s="64">
        <f>SUMIFS('Support - HEA1065 Adjustments'!$G$2:$G$10,'Support - HEA1065 Adjustments'!$A$2:$A$10,LEFT('Support - Calculation Detail'!A58,7),'Support - HEA1065 Adjustments'!$D$2:$D$10,RIGHT('Support - Calculation Detail'!A58,2))</f>
        <v>0</v>
      </c>
      <c r="K58" s="64">
        <v>830675</v>
      </c>
      <c r="L58" s="64">
        <v>0</v>
      </c>
      <c r="M58" s="64">
        <v>0</v>
      </c>
      <c r="N58" s="64">
        <v>0</v>
      </c>
      <c r="O58" s="64">
        <v>830675</v>
      </c>
    </row>
    <row r="59" spans="1:15" x14ac:dyDescent="0.35">
      <c r="A59" s="57" t="s">
        <v>5844</v>
      </c>
      <c r="B59" s="61" t="s">
        <v>10</v>
      </c>
      <c r="C59" s="61" t="s">
        <v>82</v>
      </c>
      <c r="D59" s="64">
        <v>290074</v>
      </c>
      <c r="E59" s="64">
        <v>0</v>
      </c>
      <c r="F59" s="64">
        <v>290074</v>
      </c>
      <c r="G59" s="77">
        <v>1.04</v>
      </c>
      <c r="H59" s="64">
        <v>301677</v>
      </c>
      <c r="I59" s="64">
        <v>0</v>
      </c>
      <c r="J59" s="64">
        <f>SUMIFS('Support - HEA1065 Adjustments'!$G$2:$G$10,'Support - HEA1065 Adjustments'!$A$2:$A$10,LEFT('Support - Calculation Detail'!A59,7),'Support - HEA1065 Adjustments'!$D$2:$D$10,RIGHT('Support - Calculation Detail'!A59,2))</f>
        <v>0</v>
      </c>
      <c r="K59" s="64">
        <v>301677</v>
      </c>
      <c r="L59" s="64">
        <v>0</v>
      </c>
      <c r="M59" s="64">
        <v>0</v>
      </c>
      <c r="N59" s="64">
        <v>0</v>
      </c>
      <c r="O59" s="64">
        <v>301677</v>
      </c>
    </row>
    <row r="60" spans="1:15" x14ac:dyDescent="0.35">
      <c r="A60" s="57" t="s">
        <v>5845</v>
      </c>
      <c r="B60" s="61" t="s">
        <v>10</v>
      </c>
      <c r="C60" s="61" t="s">
        <v>82</v>
      </c>
      <c r="D60" s="64">
        <v>431757</v>
      </c>
      <c r="E60" s="64">
        <v>0</v>
      </c>
      <c r="F60" s="64">
        <v>431757</v>
      </c>
      <c r="G60" s="77">
        <v>1.04</v>
      </c>
      <c r="H60" s="64">
        <v>449027</v>
      </c>
      <c r="I60" s="64">
        <v>0</v>
      </c>
      <c r="J60" s="64">
        <f>SUMIFS('Support - HEA1065 Adjustments'!$G$2:$G$10,'Support - HEA1065 Adjustments'!$A$2:$A$10,LEFT('Support - Calculation Detail'!A60,7),'Support - HEA1065 Adjustments'!$D$2:$D$10,RIGHT('Support - Calculation Detail'!A60,2))</f>
        <v>0</v>
      </c>
      <c r="K60" s="64">
        <v>449027</v>
      </c>
      <c r="L60" s="64">
        <v>0</v>
      </c>
      <c r="M60" s="64">
        <v>0</v>
      </c>
      <c r="N60" s="64">
        <v>0</v>
      </c>
      <c r="O60" s="64">
        <v>449027</v>
      </c>
    </row>
    <row r="61" spans="1:15" x14ac:dyDescent="0.35">
      <c r="A61" s="57" t="s">
        <v>5846</v>
      </c>
      <c r="B61" s="61" t="s">
        <v>10</v>
      </c>
      <c r="C61" s="61" t="s">
        <v>82</v>
      </c>
      <c r="D61" s="64">
        <v>4640107</v>
      </c>
      <c r="E61" s="64">
        <v>0</v>
      </c>
      <c r="F61" s="64">
        <v>4640107</v>
      </c>
      <c r="G61" s="77">
        <v>1.04</v>
      </c>
      <c r="H61" s="64">
        <v>4825711</v>
      </c>
      <c r="I61" s="64">
        <v>0</v>
      </c>
      <c r="J61" s="64">
        <f>SUMIFS('Support - HEA1065 Adjustments'!$G$2:$G$10,'Support - HEA1065 Adjustments'!$A$2:$A$10,LEFT('Support - Calculation Detail'!A61,7),'Support - HEA1065 Adjustments'!$D$2:$D$10,RIGHT('Support - Calculation Detail'!A61,2))</f>
        <v>0</v>
      </c>
      <c r="K61" s="64">
        <v>4825711</v>
      </c>
      <c r="L61" s="64">
        <v>0</v>
      </c>
      <c r="M61" s="64">
        <v>0</v>
      </c>
      <c r="N61" s="64">
        <v>0</v>
      </c>
      <c r="O61" s="64">
        <v>4825711</v>
      </c>
    </row>
    <row r="62" spans="1:15" x14ac:dyDescent="0.35">
      <c r="A62" s="57" t="s">
        <v>5847</v>
      </c>
      <c r="B62" s="61" t="s">
        <v>10</v>
      </c>
      <c r="C62" s="61" t="s">
        <v>82</v>
      </c>
      <c r="D62" s="64">
        <v>173956507</v>
      </c>
      <c r="E62" s="64">
        <v>0</v>
      </c>
      <c r="F62" s="64">
        <v>173956507</v>
      </c>
      <c r="G62" s="77">
        <v>1.04</v>
      </c>
      <c r="H62" s="64">
        <v>180914767</v>
      </c>
      <c r="I62" s="64">
        <v>0</v>
      </c>
      <c r="J62" s="64">
        <f>SUMIFS('Support - HEA1065 Adjustments'!$G$2:$G$10,'Support - HEA1065 Adjustments'!$A$2:$A$10,LEFT('Support - Calculation Detail'!A62,7),'Support - HEA1065 Adjustments'!$D$2:$D$10,RIGHT('Support - Calculation Detail'!A62,2))</f>
        <v>0</v>
      </c>
      <c r="K62" s="64">
        <v>180914767</v>
      </c>
      <c r="L62" s="64">
        <v>6588437</v>
      </c>
      <c r="M62" s="64">
        <v>0</v>
      </c>
      <c r="N62" s="64">
        <v>0</v>
      </c>
      <c r="O62" s="64">
        <v>187503204</v>
      </c>
    </row>
    <row r="63" spans="1:15" x14ac:dyDescent="0.35">
      <c r="A63" s="57" t="s">
        <v>5848</v>
      </c>
      <c r="B63" s="61" t="s">
        <v>10</v>
      </c>
      <c r="C63" s="61" t="s">
        <v>82</v>
      </c>
      <c r="D63" s="64">
        <v>16790356</v>
      </c>
      <c r="E63" s="64">
        <v>0</v>
      </c>
      <c r="F63" s="64">
        <v>16790356</v>
      </c>
      <c r="G63" s="77">
        <v>1.04</v>
      </c>
      <c r="H63" s="64">
        <v>17461970</v>
      </c>
      <c r="I63" s="64">
        <v>0</v>
      </c>
      <c r="J63" s="64">
        <f>SUMIFS('Support - HEA1065 Adjustments'!$G$2:$G$10,'Support - HEA1065 Adjustments'!$A$2:$A$10,LEFT('Support - Calculation Detail'!A63,7),'Support - HEA1065 Adjustments'!$D$2:$D$10,RIGHT('Support - Calculation Detail'!A63,2))</f>
        <v>0</v>
      </c>
      <c r="K63" s="64">
        <v>17461970</v>
      </c>
      <c r="L63" s="64">
        <v>0</v>
      </c>
      <c r="M63" s="64">
        <v>0</v>
      </c>
      <c r="N63" s="64">
        <v>0</v>
      </c>
      <c r="O63" s="64">
        <v>17461970</v>
      </c>
    </row>
    <row r="64" spans="1:15" x14ac:dyDescent="0.35">
      <c r="A64" s="57" t="s">
        <v>5849</v>
      </c>
      <c r="B64" s="61" t="s">
        <v>10</v>
      </c>
      <c r="C64" s="61" t="s">
        <v>82</v>
      </c>
      <c r="D64" s="64">
        <v>13410868</v>
      </c>
      <c r="E64" s="64">
        <v>0</v>
      </c>
      <c r="F64" s="64">
        <v>13410868</v>
      </c>
      <c r="G64" s="77">
        <v>1.04</v>
      </c>
      <c r="H64" s="64">
        <v>13947303</v>
      </c>
      <c r="I64" s="64">
        <v>0</v>
      </c>
      <c r="J64" s="64">
        <f>SUMIFS('Support - HEA1065 Adjustments'!$G$2:$G$10,'Support - HEA1065 Adjustments'!$A$2:$A$10,LEFT('Support - Calculation Detail'!A64,7),'Support - HEA1065 Adjustments'!$D$2:$D$10,RIGHT('Support - Calculation Detail'!A64,2))</f>
        <v>0</v>
      </c>
      <c r="K64" s="64">
        <v>13947303</v>
      </c>
      <c r="L64" s="64">
        <v>0</v>
      </c>
      <c r="M64" s="64">
        <v>0</v>
      </c>
      <c r="N64" s="64">
        <v>0</v>
      </c>
      <c r="O64" s="64">
        <v>13947303</v>
      </c>
    </row>
    <row r="65" spans="1:15" x14ac:dyDescent="0.35">
      <c r="A65" s="57" t="s">
        <v>5850</v>
      </c>
      <c r="B65" s="61" t="s">
        <v>10</v>
      </c>
      <c r="C65" s="61" t="s">
        <v>82</v>
      </c>
      <c r="D65" s="64">
        <v>68166301</v>
      </c>
      <c r="E65" s="64">
        <v>0</v>
      </c>
      <c r="F65" s="64">
        <v>68166301</v>
      </c>
      <c r="G65" s="77">
        <v>1.04</v>
      </c>
      <c r="H65" s="64">
        <v>70892953</v>
      </c>
      <c r="I65" s="64">
        <v>0</v>
      </c>
      <c r="J65" s="64">
        <f>SUMIFS('Support - HEA1065 Adjustments'!$G$2:$G$10,'Support - HEA1065 Adjustments'!$A$2:$A$10,LEFT('Support - Calculation Detail'!A65,7),'Support - HEA1065 Adjustments'!$D$2:$D$10,RIGHT('Support - Calculation Detail'!A65,2))</f>
        <v>0</v>
      </c>
      <c r="K65" s="64">
        <v>70892953</v>
      </c>
      <c r="L65" s="64">
        <v>0</v>
      </c>
      <c r="M65" s="64">
        <v>0</v>
      </c>
      <c r="N65" s="64">
        <v>0</v>
      </c>
      <c r="O65" s="64">
        <v>70892953</v>
      </c>
    </row>
    <row r="66" spans="1:15" x14ac:dyDescent="0.35">
      <c r="A66" s="57" t="s">
        <v>5851</v>
      </c>
      <c r="B66" s="61" t="s">
        <v>10</v>
      </c>
      <c r="C66" s="61" t="s">
        <v>82</v>
      </c>
      <c r="D66" s="64">
        <v>21165999</v>
      </c>
      <c r="E66" s="64">
        <v>0</v>
      </c>
      <c r="F66" s="64">
        <v>21165999</v>
      </c>
      <c r="G66" s="77">
        <v>1.04</v>
      </c>
      <c r="H66" s="64">
        <v>22012639</v>
      </c>
      <c r="I66" s="64">
        <v>0</v>
      </c>
      <c r="J66" s="64">
        <f>SUMIFS('Support - HEA1065 Adjustments'!$G$2:$G$10,'Support - HEA1065 Adjustments'!$A$2:$A$10,LEFT('Support - Calculation Detail'!A66,7),'Support - HEA1065 Adjustments'!$D$2:$D$10,RIGHT('Support - Calculation Detail'!A66,2))</f>
        <v>0</v>
      </c>
      <c r="K66" s="64">
        <v>22012639</v>
      </c>
      <c r="L66" s="64">
        <v>0</v>
      </c>
      <c r="M66" s="64">
        <v>0</v>
      </c>
      <c r="N66" s="64">
        <v>0</v>
      </c>
      <c r="O66" s="64">
        <v>22012639</v>
      </c>
    </row>
    <row r="67" spans="1:15" x14ac:dyDescent="0.35">
      <c r="A67" s="57" t="s">
        <v>5852</v>
      </c>
      <c r="B67" s="61" t="s">
        <v>10</v>
      </c>
      <c r="C67" s="61" t="s">
        <v>82</v>
      </c>
      <c r="D67" s="64">
        <v>30839292</v>
      </c>
      <c r="E67" s="64">
        <v>0</v>
      </c>
      <c r="F67" s="64">
        <v>30839292</v>
      </c>
      <c r="G67" s="77">
        <v>1.04</v>
      </c>
      <c r="H67" s="64">
        <v>32072864</v>
      </c>
      <c r="I67" s="64">
        <v>0</v>
      </c>
      <c r="J67" s="64">
        <f>SUMIFS('Support - HEA1065 Adjustments'!$G$2:$G$10,'Support - HEA1065 Adjustments'!$A$2:$A$10,LEFT('Support - Calculation Detail'!A67,7),'Support - HEA1065 Adjustments'!$D$2:$D$10,RIGHT('Support - Calculation Detail'!A67,2))</f>
        <v>0</v>
      </c>
      <c r="K67" s="64">
        <v>32072864</v>
      </c>
      <c r="L67" s="64">
        <v>0</v>
      </c>
      <c r="M67" s="64">
        <v>0</v>
      </c>
      <c r="N67" s="64">
        <v>0</v>
      </c>
      <c r="O67" s="64">
        <v>32072864</v>
      </c>
    </row>
    <row r="68" spans="1:15" x14ac:dyDescent="0.35">
      <c r="A68" s="57" t="s">
        <v>5853</v>
      </c>
      <c r="B68" s="61" t="s">
        <v>10</v>
      </c>
      <c r="C68" s="61" t="s">
        <v>82</v>
      </c>
      <c r="D68" s="64">
        <v>6620781</v>
      </c>
      <c r="E68" s="64">
        <v>503942</v>
      </c>
      <c r="F68" s="64">
        <v>7124723</v>
      </c>
      <c r="G68" s="77">
        <v>1.04</v>
      </c>
      <c r="H68" s="64">
        <v>7409712</v>
      </c>
      <c r="I68" s="64">
        <v>0</v>
      </c>
      <c r="J68" s="64">
        <f>SUMIFS('Support - HEA1065 Adjustments'!$G$2:$G$10,'Support - HEA1065 Adjustments'!$A$2:$A$10,LEFT('Support - Calculation Detail'!A68,7),'Support - HEA1065 Adjustments'!$D$2:$D$10,RIGHT('Support - Calculation Detail'!A68,2))</f>
        <v>0</v>
      </c>
      <c r="K68" s="64">
        <v>7409712</v>
      </c>
      <c r="L68" s="64">
        <v>469417</v>
      </c>
      <c r="M68" s="64">
        <v>0</v>
      </c>
      <c r="N68" s="64">
        <v>0</v>
      </c>
      <c r="O68" s="64">
        <v>7879129</v>
      </c>
    </row>
    <row r="69" spans="1:15" x14ac:dyDescent="0.35">
      <c r="A69" s="57" t="s">
        <v>5854</v>
      </c>
      <c r="B69" s="61" t="s">
        <v>10</v>
      </c>
      <c r="C69" s="61" t="s">
        <v>82</v>
      </c>
      <c r="D69" s="64">
        <v>4537798</v>
      </c>
      <c r="E69" s="64">
        <v>0</v>
      </c>
      <c r="F69" s="64">
        <v>4537798</v>
      </c>
      <c r="G69" s="77">
        <v>1.04</v>
      </c>
      <c r="H69" s="64">
        <v>4719310</v>
      </c>
      <c r="I69" s="64">
        <v>0</v>
      </c>
      <c r="J69" s="64">
        <f>SUMIFS('Support - HEA1065 Adjustments'!$G$2:$G$10,'Support - HEA1065 Adjustments'!$A$2:$A$10,LEFT('Support - Calculation Detail'!A69,7),'Support - HEA1065 Adjustments'!$D$2:$D$10,RIGHT('Support - Calculation Detail'!A69,2))</f>
        <v>0</v>
      </c>
      <c r="K69" s="64">
        <v>4719310</v>
      </c>
      <c r="L69" s="64">
        <v>0</v>
      </c>
      <c r="M69" s="64">
        <v>0</v>
      </c>
      <c r="N69" s="64">
        <v>0</v>
      </c>
      <c r="O69" s="64">
        <v>4719310</v>
      </c>
    </row>
    <row r="70" spans="1:15" x14ac:dyDescent="0.35">
      <c r="A70" s="57" t="s">
        <v>5855</v>
      </c>
      <c r="B70" s="61" t="s">
        <v>10</v>
      </c>
      <c r="C70" s="61" t="s">
        <v>82</v>
      </c>
      <c r="D70" s="64">
        <v>271039</v>
      </c>
      <c r="E70" s="64">
        <v>21162</v>
      </c>
      <c r="F70" s="64">
        <v>292201</v>
      </c>
      <c r="G70" s="77">
        <v>1.04</v>
      </c>
      <c r="H70" s="64">
        <v>303889</v>
      </c>
      <c r="I70" s="64">
        <v>0</v>
      </c>
      <c r="J70" s="64">
        <f>SUMIFS('Support - HEA1065 Adjustments'!$G$2:$G$10,'Support - HEA1065 Adjustments'!$A$2:$A$10,LEFT('Support - Calculation Detail'!A70,7),'Support - HEA1065 Adjustments'!$D$2:$D$10,RIGHT('Support - Calculation Detail'!A70,2))</f>
        <v>0</v>
      </c>
      <c r="K70" s="64">
        <v>303889</v>
      </c>
      <c r="L70" s="64">
        <v>28942</v>
      </c>
      <c r="M70" s="64">
        <v>0</v>
      </c>
      <c r="N70" s="64">
        <v>0</v>
      </c>
      <c r="O70" s="64">
        <v>332831</v>
      </c>
    </row>
    <row r="71" spans="1:15" x14ac:dyDescent="0.35">
      <c r="A71" s="57" t="s">
        <v>5856</v>
      </c>
      <c r="B71" s="61" t="s">
        <v>10</v>
      </c>
      <c r="C71" s="61" t="s">
        <v>5322</v>
      </c>
      <c r="D71" s="64">
        <v>39312</v>
      </c>
      <c r="E71" s="64">
        <v>3803</v>
      </c>
      <c r="F71" s="64">
        <v>43115</v>
      </c>
      <c r="G71" s="77">
        <v>1.04</v>
      </c>
      <c r="H71" s="64">
        <v>44840</v>
      </c>
      <c r="I71" s="64">
        <v>76000</v>
      </c>
      <c r="J71" s="64">
        <f>SUMIFS('Support - HEA1065 Adjustments'!$G$2:$G$10,'Support - HEA1065 Adjustments'!$A$2:$A$10,LEFT('Support - Calculation Detail'!A71,7),'Support - HEA1065 Adjustments'!$D$2:$D$10,RIGHT('Support - Calculation Detail'!A71,2))</f>
        <v>0</v>
      </c>
      <c r="K71" s="64">
        <v>120840</v>
      </c>
      <c r="L71" s="64">
        <v>12047</v>
      </c>
      <c r="M71" s="64">
        <v>0</v>
      </c>
      <c r="N71" s="64">
        <v>0</v>
      </c>
      <c r="O71" s="64">
        <v>132887</v>
      </c>
    </row>
    <row r="72" spans="1:15" x14ac:dyDescent="0.35">
      <c r="A72" s="57" t="s">
        <v>5857</v>
      </c>
      <c r="B72" s="61" t="s">
        <v>10</v>
      </c>
      <c r="C72" s="61" t="s">
        <v>82</v>
      </c>
      <c r="D72" s="64">
        <v>468802</v>
      </c>
      <c r="E72" s="64">
        <v>0</v>
      </c>
      <c r="F72" s="64">
        <v>468802</v>
      </c>
      <c r="G72" s="77">
        <v>1.04</v>
      </c>
      <c r="H72" s="64">
        <v>487554</v>
      </c>
      <c r="I72" s="64">
        <v>0</v>
      </c>
      <c r="J72" s="64">
        <f>SUMIFS('Support - HEA1065 Adjustments'!$G$2:$G$10,'Support - HEA1065 Adjustments'!$A$2:$A$10,LEFT('Support - Calculation Detail'!A72,7),'Support - HEA1065 Adjustments'!$D$2:$D$10,RIGHT('Support - Calculation Detail'!A72,2))</f>
        <v>0</v>
      </c>
      <c r="K72" s="64">
        <v>487554</v>
      </c>
      <c r="L72" s="64">
        <v>33318</v>
      </c>
      <c r="M72" s="64">
        <v>0</v>
      </c>
      <c r="N72" s="64">
        <v>0</v>
      </c>
      <c r="O72" s="64">
        <v>520872</v>
      </c>
    </row>
    <row r="73" spans="1:15" x14ac:dyDescent="0.35">
      <c r="A73" s="57" t="s">
        <v>5858</v>
      </c>
      <c r="B73" s="61" t="s">
        <v>10</v>
      </c>
      <c r="C73" s="61" t="s">
        <v>82</v>
      </c>
      <c r="D73" s="64">
        <v>298177</v>
      </c>
      <c r="E73" s="64">
        <v>0</v>
      </c>
      <c r="F73" s="64">
        <v>298177</v>
      </c>
      <c r="G73" s="77">
        <v>1.04</v>
      </c>
      <c r="H73" s="64">
        <v>310104</v>
      </c>
      <c r="I73" s="64">
        <v>0</v>
      </c>
      <c r="J73" s="64">
        <f>SUMIFS('Support - HEA1065 Adjustments'!$G$2:$G$10,'Support - HEA1065 Adjustments'!$A$2:$A$10,LEFT('Support - Calculation Detail'!A73,7),'Support - HEA1065 Adjustments'!$D$2:$D$10,RIGHT('Support - Calculation Detail'!A73,2))</f>
        <v>0</v>
      </c>
      <c r="K73" s="64">
        <v>310104</v>
      </c>
      <c r="L73" s="64">
        <v>531631</v>
      </c>
      <c r="M73" s="64">
        <v>0</v>
      </c>
      <c r="N73" s="64">
        <v>0</v>
      </c>
      <c r="O73" s="64">
        <v>841735</v>
      </c>
    </row>
    <row r="74" spans="1:15" x14ac:dyDescent="0.35">
      <c r="A74" s="57" t="s">
        <v>5859</v>
      </c>
      <c r="B74" s="61" t="s">
        <v>10</v>
      </c>
      <c r="C74" s="61" t="s">
        <v>82</v>
      </c>
      <c r="D74" s="64">
        <v>362072</v>
      </c>
      <c r="E74" s="64">
        <v>0</v>
      </c>
      <c r="F74" s="64">
        <v>362072</v>
      </c>
      <c r="G74" s="77">
        <v>1.04</v>
      </c>
      <c r="H74" s="64">
        <v>376555</v>
      </c>
      <c r="I74" s="64">
        <v>0</v>
      </c>
      <c r="J74" s="64">
        <f>SUMIFS('Support - HEA1065 Adjustments'!$G$2:$G$10,'Support - HEA1065 Adjustments'!$A$2:$A$10,LEFT('Support - Calculation Detail'!A74,7),'Support - HEA1065 Adjustments'!$D$2:$D$10,RIGHT('Support - Calculation Detail'!A74,2))</f>
        <v>0</v>
      </c>
      <c r="K74" s="64">
        <v>376555</v>
      </c>
      <c r="L74" s="64">
        <v>0</v>
      </c>
      <c r="M74" s="64">
        <v>0</v>
      </c>
      <c r="N74" s="64">
        <v>0</v>
      </c>
      <c r="O74" s="64">
        <v>376555</v>
      </c>
    </row>
    <row r="75" spans="1:15" x14ac:dyDescent="0.35">
      <c r="A75" s="57" t="s">
        <v>5860</v>
      </c>
      <c r="B75" s="61" t="s">
        <v>10</v>
      </c>
      <c r="C75" s="61" t="s">
        <v>82</v>
      </c>
      <c r="D75" s="64">
        <v>7991338</v>
      </c>
      <c r="E75" s="64">
        <v>0</v>
      </c>
      <c r="F75" s="64">
        <v>7991338</v>
      </c>
      <c r="G75" s="77">
        <v>1.04</v>
      </c>
      <c r="H75" s="64">
        <v>8310992</v>
      </c>
      <c r="I75" s="64">
        <v>0</v>
      </c>
      <c r="J75" s="64">
        <f>SUMIFS('Support - HEA1065 Adjustments'!$G$2:$G$10,'Support - HEA1065 Adjustments'!$A$2:$A$10,LEFT('Support - Calculation Detail'!A75,7),'Support - HEA1065 Adjustments'!$D$2:$D$10,RIGHT('Support - Calculation Detail'!A75,2))</f>
        <v>0</v>
      </c>
      <c r="K75" s="64">
        <v>8310992</v>
      </c>
      <c r="L75" s="64">
        <v>0</v>
      </c>
      <c r="M75" s="64">
        <v>0</v>
      </c>
      <c r="N75" s="64">
        <v>0</v>
      </c>
      <c r="O75" s="64">
        <v>8310992</v>
      </c>
    </row>
    <row r="76" spans="1:15" x14ac:dyDescent="0.35">
      <c r="A76" s="57" t="s">
        <v>5861</v>
      </c>
      <c r="B76" s="61" t="s">
        <v>10</v>
      </c>
      <c r="C76" s="61" t="s">
        <v>82</v>
      </c>
      <c r="D76" s="64">
        <v>5727713</v>
      </c>
      <c r="E76" s="64">
        <v>0</v>
      </c>
      <c r="F76" s="64">
        <v>5727713</v>
      </c>
      <c r="G76" s="77">
        <v>1.04</v>
      </c>
      <c r="H76" s="64">
        <v>5956822</v>
      </c>
      <c r="I76" s="64">
        <v>0</v>
      </c>
      <c r="J76" s="64">
        <f>SUMIFS('Support - HEA1065 Adjustments'!$G$2:$G$10,'Support - HEA1065 Adjustments'!$A$2:$A$10,LEFT('Support - Calculation Detail'!A76,7),'Support - HEA1065 Adjustments'!$D$2:$D$10,RIGHT('Support - Calculation Detail'!A76,2))</f>
        <v>0</v>
      </c>
      <c r="K76" s="64">
        <v>5956822</v>
      </c>
      <c r="L76" s="64">
        <v>0</v>
      </c>
      <c r="M76" s="64">
        <v>0</v>
      </c>
      <c r="N76" s="64">
        <v>0</v>
      </c>
      <c r="O76" s="64">
        <v>5956822</v>
      </c>
    </row>
    <row r="77" spans="1:15" x14ac:dyDescent="0.35">
      <c r="A77" s="57" t="s">
        <v>5862</v>
      </c>
      <c r="B77" s="61" t="s">
        <v>10</v>
      </c>
      <c r="C77" s="61" t="s">
        <v>82</v>
      </c>
      <c r="D77" s="64">
        <v>654061</v>
      </c>
      <c r="E77" s="64">
        <v>0</v>
      </c>
      <c r="F77" s="64">
        <v>654061</v>
      </c>
      <c r="G77" s="77">
        <v>1.04</v>
      </c>
      <c r="H77" s="64">
        <v>680223</v>
      </c>
      <c r="I77" s="64">
        <v>0</v>
      </c>
      <c r="J77" s="64">
        <f>SUMIFS('Support - HEA1065 Adjustments'!$G$2:$G$10,'Support - HEA1065 Adjustments'!$A$2:$A$10,LEFT('Support - Calculation Detail'!A77,7),'Support - HEA1065 Adjustments'!$D$2:$D$10,RIGHT('Support - Calculation Detail'!A77,2))</f>
        <v>0</v>
      </c>
      <c r="K77" s="64">
        <v>680223</v>
      </c>
      <c r="L77" s="64">
        <v>126718</v>
      </c>
      <c r="M77" s="64">
        <v>0</v>
      </c>
      <c r="N77" s="64">
        <v>0</v>
      </c>
      <c r="O77" s="64">
        <v>806941</v>
      </c>
    </row>
    <row r="78" spans="1:15" x14ac:dyDescent="0.35">
      <c r="A78" s="57" t="s">
        <v>5863</v>
      </c>
      <c r="B78" s="61" t="s">
        <v>10</v>
      </c>
      <c r="C78" s="61" t="s">
        <v>82</v>
      </c>
      <c r="D78" s="64">
        <v>7239675</v>
      </c>
      <c r="E78" s="64">
        <v>0</v>
      </c>
      <c r="F78" s="64">
        <v>7239675</v>
      </c>
      <c r="G78" s="77">
        <v>1.04</v>
      </c>
      <c r="H78" s="64">
        <v>7529262</v>
      </c>
      <c r="I78" s="64">
        <v>0</v>
      </c>
      <c r="J78" s="64">
        <f>SUMIFS('Support - HEA1065 Adjustments'!$G$2:$G$10,'Support - HEA1065 Adjustments'!$A$2:$A$10,LEFT('Support - Calculation Detail'!A78,7),'Support - HEA1065 Adjustments'!$D$2:$D$10,RIGHT('Support - Calculation Detail'!A78,2))</f>
        <v>0</v>
      </c>
      <c r="K78" s="64">
        <v>7529262</v>
      </c>
      <c r="L78" s="64">
        <v>0</v>
      </c>
      <c r="M78" s="64">
        <v>0</v>
      </c>
      <c r="N78" s="64">
        <v>0</v>
      </c>
      <c r="O78" s="64">
        <v>7529262</v>
      </c>
    </row>
    <row r="79" spans="1:15" x14ac:dyDescent="0.35">
      <c r="A79" s="57" t="s">
        <v>5864</v>
      </c>
      <c r="B79" s="61" t="s">
        <v>10</v>
      </c>
      <c r="C79" s="61" t="s">
        <v>82</v>
      </c>
      <c r="D79" s="64">
        <v>7452065</v>
      </c>
      <c r="E79" s="64">
        <v>0</v>
      </c>
      <c r="F79" s="64">
        <v>7452065</v>
      </c>
      <c r="G79" s="77">
        <v>1.04</v>
      </c>
      <c r="H79" s="64">
        <v>7750148</v>
      </c>
      <c r="I79" s="64">
        <v>0</v>
      </c>
      <c r="J79" s="64">
        <f>SUMIFS('Support - HEA1065 Adjustments'!$G$2:$G$10,'Support - HEA1065 Adjustments'!$A$2:$A$10,LEFT('Support - Calculation Detail'!A79,7),'Support - HEA1065 Adjustments'!$D$2:$D$10,RIGHT('Support - Calculation Detail'!A79,2))</f>
        <v>0</v>
      </c>
      <c r="K79" s="64">
        <v>7750148</v>
      </c>
      <c r="L79" s="64">
        <v>0</v>
      </c>
      <c r="M79" s="64">
        <v>0</v>
      </c>
      <c r="N79" s="64">
        <v>0</v>
      </c>
      <c r="O79" s="64">
        <v>7750148</v>
      </c>
    </row>
    <row r="80" spans="1:15" x14ac:dyDescent="0.35">
      <c r="A80" s="57" t="s">
        <v>5865</v>
      </c>
      <c r="B80" s="61" t="s">
        <v>10</v>
      </c>
      <c r="C80" s="61" t="s">
        <v>82</v>
      </c>
      <c r="D80" s="64">
        <v>8535451</v>
      </c>
      <c r="E80" s="64">
        <v>0</v>
      </c>
      <c r="F80" s="64">
        <v>8535451</v>
      </c>
      <c r="G80" s="77">
        <v>1.04</v>
      </c>
      <c r="H80" s="64">
        <v>8876869</v>
      </c>
      <c r="I80" s="64">
        <v>0</v>
      </c>
      <c r="J80" s="64">
        <f>SUMIFS('Support - HEA1065 Adjustments'!$G$2:$G$10,'Support - HEA1065 Adjustments'!$A$2:$A$10,LEFT('Support - Calculation Detail'!A80,7),'Support - HEA1065 Adjustments'!$D$2:$D$10,RIGHT('Support - Calculation Detail'!A80,2))</f>
        <v>0</v>
      </c>
      <c r="K80" s="64">
        <v>8876869</v>
      </c>
      <c r="L80" s="64">
        <v>0</v>
      </c>
      <c r="M80" s="64">
        <v>0</v>
      </c>
      <c r="N80" s="64">
        <v>0</v>
      </c>
      <c r="O80" s="64">
        <v>8876869</v>
      </c>
    </row>
    <row r="81" spans="1:16" x14ac:dyDescent="0.35">
      <c r="A81" s="57" t="s">
        <v>5866</v>
      </c>
      <c r="B81" s="61" t="s">
        <v>10</v>
      </c>
      <c r="C81" s="61" t="s">
        <v>82</v>
      </c>
      <c r="D81" s="64">
        <v>5265199</v>
      </c>
      <c r="E81" s="64">
        <v>0</v>
      </c>
      <c r="F81" s="64">
        <v>5265199</v>
      </c>
      <c r="G81" s="77">
        <v>1.04</v>
      </c>
      <c r="H81" s="64">
        <v>5475807</v>
      </c>
      <c r="I81" s="64">
        <v>0</v>
      </c>
      <c r="J81" s="64">
        <f>SUMIFS('Support - HEA1065 Adjustments'!$G$2:$G$10,'Support - HEA1065 Adjustments'!$A$2:$A$10,LEFT('Support - Calculation Detail'!A81,7),'Support - HEA1065 Adjustments'!$D$2:$D$10,RIGHT('Support - Calculation Detail'!A81,2))</f>
        <v>0</v>
      </c>
      <c r="K81" s="64">
        <v>5475807</v>
      </c>
      <c r="L81" s="64">
        <v>0</v>
      </c>
      <c r="M81" s="64">
        <v>0</v>
      </c>
      <c r="N81" s="64">
        <v>0</v>
      </c>
      <c r="O81" s="64">
        <v>5475807</v>
      </c>
    </row>
    <row r="82" spans="1:16" x14ac:dyDescent="0.35">
      <c r="A82" s="57" t="s">
        <v>5867</v>
      </c>
      <c r="B82" s="61" t="s">
        <v>10</v>
      </c>
      <c r="C82" s="61" t="s">
        <v>183</v>
      </c>
      <c r="D82" s="64">
        <v>21100438</v>
      </c>
      <c r="E82" s="64">
        <v>0</v>
      </c>
      <c r="F82" s="64">
        <v>21100438</v>
      </c>
      <c r="G82" s="77">
        <v>1.04</v>
      </c>
      <c r="H82" s="64">
        <v>21944456</v>
      </c>
      <c r="I82" s="64">
        <v>0</v>
      </c>
      <c r="J82" s="64">
        <f>SUMIFS('Support - HEA1065 Adjustments'!$G$2:$G$10,'Support - HEA1065 Adjustments'!$A$2:$A$10,LEFT('Support - Calculation Detail'!A82,7),'Support - HEA1065 Adjustments'!$D$2:$D$10,RIGHT('Support - Calculation Detail'!A82,2))</f>
        <v>0</v>
      </c>
      <c r="K82" s="64">
        <v>21944456</v>
      </c>
      <c r="L82" s="64">
        <v>0</v>
      </c>
      <c r="M82" s="64">
        <v>825984</v>
      </c>
      <c r="N82" s="64">
        <v>2012888.3289234017</v>
      </c>
      <c r="O82" s="64">
        <v>24783328.3289234</v>
      </c>
    </row>
    <row r="83" spans="1:16" x14ac:dyDescent="0.35">
      <c r="A83" s="57" t="s">
        <v>5868</v>
      </c>
      <c r="B83" s="61" t="s">
        <v>10</v>
      </c>
      <c r="C83" s="61" t="s">
        <v>183</v>
      </c>
      <c r="D83" s="64">
        <v>31805</v>
      </c>
      <c r="E83" s="64">
        <v>0</v>
      </c>
      <c r="F83" s="64">
        <v>31805</v>
      </c>
      <c r="G83" s="77">
        <v>1.04</v>
      </c>
      <c r="H83" s="64">
        <v>33077</v>
      </c>
      <c r="I83" s="64">
        <v>0</v>
      </c>
      <c r="J83" s="64">
        <f>SUMIFS('Support - HEA1065 Adjustments'!$G$2:$G$10,'Support - HEA1065 Adjustments'!$A$2:$A$10,LEFT('Support - Calculation Detail'!A83,7),'Support - HEA1065 Adjustments'!$D$2:$D$10,RIGHT('Support - Calculation Detail'!A83,2))</f>
        <v>0</v>
      </c>
      <c r="K83" s="64">
        <v>33077</v>
      </c>
      <c r="L83" s="64">
        <v>0</v>
      </c>
      <c r="M83" s="64">
        <v>0</v>
      </c>
      <c r="N83" s="64">
        <v>0</v>
      </c>
      <c r="O83" s="64">
        <v>33077</v>
      </c>
    </row>
    <row r="84" spans="1:16" x14ac:dyDescent="0.35">
      <c r="A84" s="57" t="s">
        <v>5869</v>
      </c>
      <c r="B84" s="61" t="s">
        <v>10</v>
      </c>
      <c r="C84" s="61" t="s">
        <v>183</v>
      </c>
      <c r="D84" s="64">
        <v>30545</v>
      </c>
      <c r="E84" s="64">
        <v>0</v>
      </c>
      <c r="F84" s="64">
        <v>30545</v>
      </c>
      <c r="G84" s="77">
        <v>1.04</v>
      </c>
      <c r="H84" s="64">
        <v>31767</v>
      </c>
      <c r="I84" s="64">
        <v>0</v>
      </c>
      <c r="J84" s="64">
        <f>SUMIFS('Support - HEA1065 Adjustments'!$G$2:$G$10,'Support - HEA1065 Adjustments'!$A$2:$A$10,LEFT('Support - Calculation Detail'!A84,7),'Support - HEA1065 Adjustments'!$D$2:$D$10,RIGHT('Support - Calculation Detail'!A84,2))</f>
        <v>0</v>
      </c>
      <c r="K84" s="64">
        <v>31767</v>
      </c>
      <c r="L84" s="64">
        <v>0</v>
      </c>
      <c r="M84" s="64">
        <v>0</v>
      </c>
      <c r="N84" s="64">
        <v>0</v>
      </c>
      <c r="O84" s="64">
        <v>31767</v>
      </c>
    </row>
    <row r="85" spans="1:16" x14ac:dyDescent="0.35">
      <c r="A85" s="57" t="s">
        <v>5870</v>
      </c>
      <c r="B85" s="61" t="s">
        <v>10</v>
      </c>
      <c r="C85" s="61" t="s">
        <v>183</v>
      </c>
      <c r="D85" s="64">
        <v>8956</v>
      </c>
      <c r="E85" s="64">
        <v>0</v>
      </c>
      <c r="F85" s="64">
        <v>8956</v>
      </c>
      <c r="G85" s="77">
        <v>1.04</v>
      </c>
      <c r="H85" s="64">
        <v>9314</v>
      </c>
      <c r="I85" s="64">
        <v>0</v>
      </c>
      <c r="J85" s="64">
        <f>SUMIFS('Support - HEA1065 Adjustments'!$G$2:$G$10,'Support - HEA1065 Adjustments'!$A$2:$A$10,LEFT('Support - Calculation Detail'!A85,7),'Support - HEA1065 Adjustments'!$D$2:$D$10,RIGHT('Support - Calculation Detail'!A85,2))</f>
        <v>0</v>
      </c>
      <c r="K85" s="64">
        <v>9314</v>
      </c>
      <c r="L85" s="64">
        <v>0</v>
      </c>
      <c r="M85" s="64">
        <v>0</v>
      </c>
      <c r="N85" s="64">
        <v>0</v>
      </c>
      <c r="O85" s="64">
        <v>9314</v>
      </c>
    </row>
    <row r="86" spans="1:16" x14ac:dyDescent="0.35">
      <c r="A86" s="57" t="s">
        <v>5871</v>
      </c>
      <c r="B86" s="61" t="s">
        <v>10</v>
      </c>
      <c r="C86" s="61" t="s">
        <v>183</v>
      </c>
      <c r="D86" s="64">
        <v>40468</v>
      </c>
      <c r="E86" s="64">
        <v>0</v>
      </c>
      <c r="F86" s="64">
        <v>40468</v>
      </c>
      <c r="G86" s="77">
        <v>1.04</v>
      </c>
      <c r="H86" s="64">
        <v>42087</v>
      </c>
      <c r="I86" s="64">
        <v>0</v>
      </c>
      <c r="J86" s="64">
        <f>SUMIFS('Support - HEA1065 Adjustments'!$G$2:$G$10,'Support - HEA1065 Adjustments'!$A$2:$A$10,LEFT('Support - Calculation Detail'!A86,7),'Support - HEA1065 Adjustments'!$D$2:$D$10,RIGHT('Support - Calculation Detail'!A86,2))</f>
        <v>0</v>
      </c>
      <c r="K86" s="64">
        <v>42087</v>
      </c>
      <c r="L86" s="64">
        <v>0</v>
      </c>
      <c r="M86" s="64">
        <v>0</v>
      </c>
      <c r="N86" s="64">
        <v>0</v>
      </c>
      <c r="O86" s="64">
        <v>42087</v>
      </c>
    </row>
    <row r="87" spans="1:16" x14ac:dyDescent="0.35">
      <c r="A87" s="57" t="s">
        <v>5872</v>
      </c>
      <c r="B87" s="61" t="s">
        <v>10</v>
      </c>
      <c r="C87" s="61" t="s">
        <v>183</v>
      </c>
      <c r="D87" s="64">
        <v>765542</v>
      </c>
      <c r="E87" s="64">
        <v>0</v>
      </c>
      <c r="F87" s="64">
        <v>765542</v>
      </c>
      <c r="G87" s="77">
        <v>1.04</v>
      </c>
      <c r="H87" s="64">
        <v>796164</v>
      </c>
      <c r="I87" s="64">
        <v>0</v>
      </c>
      <c r="J87" s="64">
        <f>SUMIFS('Support - HEA1065 Adjustments'!$G$2:$G$10,'Support - HEA1065 Adjustments'!$A$2:$A$10,LEFT('Support - Calculation Detail'!A87,7),'Support - HEA1065 Adjustments'!$D$2:$D$10,RIGHT('Support - Calculation Detail'!A87,2))</f>
        <v>0</v>
      </c>
      <c r="K87" s="64">
        <v>796164</v>
      </c>
      <c r="L87" s="64">
        <v>0</v>
      </c>
      <c r="M87" s="64">
        <v>0</v>
      </c>
      <c r="N87" s="64">
        <v>0</v>
      </c>
      <c r="O87" s="64">
        <v>796164</v>
      </c>
    </row>
    <row r="88" spans="1:16" x14ac:dyDescent="0.35">
      <c r="A88" s="57" t="s">
        <v>5873</v>
      </c>
      <c r="B88" s="61" t="s">
        <v>10</v>
      </c>
      <c r="C88" s="61" t="s">
        <v>183</v>
      </c>
      <c r="D88" s="64">
        <v>1010215</v>
      </c>
      <c r="E88" s="64">
        <v>0</v>
      </c>
      <c r="F88" s="64">
        <v>1010215</v>
      </c>
      <c r="G88" s="77">
        <v>1.04</v>
      </c>
      <c r="H88" s="64">
        <v>1050624</v>
      </c>
      <c r="I88" s="64">
        <v>0</v>
      </c>
      <c r="J88" s="64">
        <f>SUMIFS('Support - HEA1065 Adjustments'!$G$2:$G$10,'Support - HEA1065 Adjustments'!$A$2:$A$10,LEFT('Support - Calculation Detail'!A88,7),'Support - HEA1065 Adjustments'!$D$2:$D$10,RIGHT('Support - Calculation Detail'!A88,2))</f>
        <v>0</v>
      </c>
      <c r="K88" s="64">
        <v>1050624</v>
      </c>
      <c r="L88" s="64">
        <v>0</v>
      </c>
      <c r="M88" s="64">
        <v>0</v>
      </c>
      <c r="N88" s="64">
        <v>0</v>
      </c>
      <c r="O88" s="64">
        <v>1050624</v>
      </c>
      <c r="P88" s="56" t="s">
        <v>5874</v>
      </c>
    </row>
    <row r="89" spans="1:16" x14ac:dyDescent="0.35">
      <c r="A89" s="57" t="s">
        <v>5875</v>
      </c>
      <c r="B89" s="61" t="s">
        <v>10</v>
      </c>
      <c r="C89" s="61" t="s">
        <v>183</v>
      </c>
      <c r="D89" s="64">
        <v>35748</v>
      </c>
      <c r="E89" s="64">
        <v>0</v>
      </c>
      <c r="F89" s="64">
        <v>35748</v>
      </c>
      <c r="G89" s="77">
        <v>1.04</v>
      </c>
      <c r="H89" s="64">
        <v>37178</v>
      </c>
      <c r="I89" s="64">
        <v>0</v>
      </c>
      <c r="J89" s="64">
        <f>SUMIFS('Support - HEA1065 Adjustments'!$G$2:$G$10,'Support - HEA1065 Adjustments'!$A$2:$A$10,LEFT('Support - Calculation Detail'!A89,7),'Support - HEA1065 Adjustments'!$D$2:$D$10,RIGHT('Support - Calculation Detail'!A89,2))</f>
        <v>0</v>
      </c>
      <c r="K89" s="64">
        <v>37178</v>
      </c>
      <c r="L89" s="64">
        <v>0</v>
      </c>
      <c r="M89" s="64">
        <v>0</v>
      </c>
      <c r="N89" s="64">
        <v>0</v>
      </c>
      <c r="O89" s="64">
        <v>37178</v>
      </c>
    </row>
    <row r="90" spans="1:16" x14ac:dyDescent="0.35">
      <c r="A90" s="57" t="s">
        <v>5876</v>
      </c>
      <c r="B90" s="61" t="s">
        <v>10</v>
      </c>
      <c r="C90" s="61" t="s">
        <v>183</v>
      </c>
      <c r="D90" s="64">
        <v>27344</v>
      </c>
      <c r="E90" s="64">
        <v>0</v>
      </c>
      <c r="F90" s="64">
        <v>27344</v>
      </c>
      <c r="G90" s="77">
        <v>1.04</v>
      </c>
      <c r="H90" s="64">
        <v>28438</v>
      </c>
      <c r="I90" s="64">
        <v>0</v>
      </c>
      <c r="J90" s="64">
        <f>SUMIFS('Support - HEA1065 Adjustments'!$G$2:$G$10,'Support - HEA1065 Adjustments'!$A$2:$A$10,LEFT('Support - Calculation Detail'!A90,7),'Support - HEA1065 Adjustments'!$D$2:$D$10,RIGHT('Support - Calculation Detail'!A90,2))</f>
        <v>0</v>
      </c>
      <c r="K90" s="64">
        <v>28438</v>
      </c>
      <c r="L90" s="64">
        <v>0</v>
      </c>
      <c r="M90" s="64">
        <v>0</v>
      </c>
      <c r="N90" s="64">
        <v>0</v>
      </c>
      <c r="O90" s="64">
        <v>28438</v>
      </c>
    </row>
    <row r="91" spans="1:16" x14ac:dyDescent="0.35">
      <c r="A91" s="57" t="s">
        <v>5877</v>
      </c>
      <c r="B91" s="61" t="s">
        <v>10</v>
      </c>
      <c r="C91" s="61" t="s">
        <v>183</v>
      </c>
      <c r="D91" s="64">
        <v>51174</v>
      </c>
      <c r="E91" s="64">
        <v>0</v>
      </c>
      <c r="F91" s="64">
        <v>51174</v>
      </c>
      <c r="G91" s="77">
        <v>1.04</v>
      </c>
      <c r="H91" s="64">
        <v>53221</v>
      </c>
      <c r="I91" s="64">
        <v>0</v>
      </c>
      <c r="J91" s="64">
        <f>SUMIFS('Support - HEA1065 Adjustments'!$G$2:$G$10,'Support - HEA1065 Adjustments'!$A$2:$A$10,LEFT('Support - Calculation Detail'!A91,7),'Support - HEA1065 Adjustments'!$D$2:$D$10,RIGHT('Support - Calculation Detail'!A91,2))</f>
        <v>0</v>
      </c>
      <c r="K91" s="64">
        <v>53221</v>
      </c>
      <c r="L91" s="64">
        <v>0</v>
      </c>
      <c r="M91" s="64">
        <v>0</v>
      </c>
      <c r="N91" s="64">
        <v>0</v>
      </c>
      <c r="O91" s="64">
        <v>53221</v>
      </c>
    </row>
    <row r="92" spans="1:16" x14ac:dyDescent="0.35">
      <c r="A92" s="57" t="s">
        <v>5878</v>
      </c>
      <c r="B92" s="61" t="s">
        <v>10</v>
      </c>
      <c r="C92" s="61" t="s">
        <v>183</v>
      </c>
      <c r="D92" s="64">
        <v>89413</v>
      </c>
      <c r="E92" s="64">
        <v>0</v>
      </c>
      <c r="F92" s="64">
        <v>89413</v>
      </c>
      <c r="G92" s="77">
        <v>1.04</v>
      </c>
      <c r="H92" s="64">
        <v>92990</v>
      </c>
      <c r="I92" s="64">
        <v>0</v>
      </c>
      <c r="J92" s="64">
        <f>SUMIFS('Support - HEA1065 Adjustments'!$G$2:$G$10,'Support - HEA1065 Adjustments'!$A$2:$A$10,LEFT('Support - Calculation Detail'!A92,7),'Support - HEA1065 Adjustments'!$D$2:$D$10,RIGHT('Support - Calculation Detail'!A92,2))</f>
        <v>0</v>
      </c>
      <c r="K92" s="64">
        <v>92990</v>
      </c>
      <c r="L92" s="64">
        <v>0</v>
      </c>
      <c r="M92" s="64">
        <v>0</v>
      </c>
      <c r="N92" s="64">
        <v>0</v>
      </c>
      <c r="O92" s="64">
        <v>92990</v>
      </c>
    </row>
    <row r="93" spans="1:16" x14ac:dyDescent="0.35">
      <c r="A93" s="57" t="s">
        <v>5879</v>
      </c>
      <c r="B93" s="61" t="s">
        <v>10</v>
      </c>
      <c r="C93" s="61" t="s">
        <v>183</v>
      </c>
      <c r="D93" s="64">
        <v>323855</v>
      </c>
      <c r="E93" s="64">
        <v>0</v>
      </c>
      <c r="F93" s="64">
        <v>323855</v>
      </c>
      <c r="G93" s="77">
        <v>1.04</v>
      </c>
      <c r="H93" s="64">
        <v>336809</v>
      </c>
      <c r="I93" s="64">
        <v>0</v>
      </c>
      <c r="J93" s="64">
        <f>SUMIFS('Support - HEA1065 Adjustments'!$G$2:$G$10,'Support - HEA1065 Adjustments'!$A$2:$A$10,LEFT('Support - Calculation Detail'!A93,7),'Support - HEA1065 Adjustments'!$D$2:$D$10,RIGHT('Support - Calculation Detail'!A93,2))</f>
        <v>0</v>
      </c>
      <c r="K93" s="64">
        <v>336809</v>
      </c>
      <c r="L93" s="64">
        <v>0</v>
      </c>
      <c r="M93" s="64">
        <v>0</v>
      </c>
      <c r="N93" s="64">
        <v>0</v>
      </c>
      <c r="O93" s="64">
        <v>336809</v>
      </c>
    </row>
    <row r="94" spans="1:16" x14ac:dyDescent="0.35">
      <c r="A94" s="57" t="s">
        <v>5880</v>
      </c>
      <c r="B94" s="61" t="s">
        <v>10</v>
      </c>
      <c r="C94" s="61" t="s">
        <v>183</v>
      </c>
      <c r="D94" s="64">
        <v>73466</v>
      </c>
      <c r="E94" s="64">
        <v>0</v>
      </c>
      <c r="F94" s="64">
        <v>73466</v>
      </c>
      <c r="G94" s="77">
        <v>1.04</v>
      </c>
      <c r="H94" s="64">
        <v>76405</v>
      </c>
      <c r="I94" s="64">
        <v>0</v>
      </c>
      <c r="J94" s="64">
        <f>SUMIFS('Support - HEA1065 Adjustments'!$G$2:$G$10,'Support - HEA1065 Adjustments'!$A$2:$A$10,LEFT('Support - Calculation Detail'!A94,7),'Support - HEA1065 Adjustments'!$D$2:$D$10,RIGHT('Support - Calculation Detail'!A94,2))</f>
        <v>0</v>
      </c>
      <c r="K94" s="64">
        <v>76405</v>
      </c>
      <c r="L94" s="64">
        <v>0</v>
      </c>
      <c r="M94" s="64">
        <v>0</v>
      </c>
      <c r="N94" s="64">
        <v>0</v>
      </c>
      <c r="O94" s="64">
        <v>76405</v>
      </c>
    </row>
    <row r="95" spans="1:16" x14ac:dyDescent="0.35">
      <c r="A95" s="57" t="s">
        <v>5881</v>
      </c>
      <c r="B95" s="61" t="s">
        <v>10</v>
      </c>
      <c r="C95" s="61" t="s">
        <v>183</v>
      </c>
      <c r="D95" s="64">
        <v>3466243</v>
      </c>
      <c r="E95" s="64">
        <v>0</v>
      </c>
      <c r="F95" s="64">
        <v>3466243</v>
      </c>
      <c r="G95" s="77">
        <v>1.04</v>
      </c>
      <c r="H95" s="64">
        <v>3604893</v>
      </c>
      <c r="I95" s="64">
        <v>0</v>
      </c>
      <c r="J95" s="64">
        <f>SUMIFS('Support - HEA1065 Adjustments'!$G$2:$G$10,'Support - HEA1065 Adjustments'!$A$2:$A$10,LEFT('Support - Calculation Detail'!A95,7),'Support - HEA1065 Adjustments'!$D$2:$D$10,RIGHT('Support - Calculation Detail'!A95,2))</f>
        <v>0</v>
      </c>
      <c r="K95" s="64">
        <v>3604893</v>
      </c>
      <c r="L95" s="64">
        <v>0</v>
      </c>
      <c r="M95" s="64">
        <v>0</v>
      </c>
      <c r="N95" s="64">
        <v>0</v>
      </c>
      <c r="O95" s="64">
        <v>3604893</v>
      </c>
    </row>
    <row r="96" spans="1:16" x14ac:dyDescent="0.35">
      <c r="A96" s="57" t="s">
        <v>5882</v>
      </c>
      <c r="B96" s="61" t="s">
        <v>10</v>
      </c>
      <c r="C96" s="61" t="s">
        <v>183</v>
      </c>
      <c r="D96" s="64">
        <v>114074</v>
      </c>
      <c r="E96" s="64">
        <v>0</v>
      </c>
      <c r="F96" s="64">
        <v>114074</v>
      </c>
      <c r="G96" s="77">
        <v>1.04</v>
      </c>
      <c r="H96" s="64">
        <v>118637</v>
      </c>
      <c r="I96" s="64">
        <v>0</v>
      </c>
      <c r="J96" s="64">
        <f>SUMIFS('Support - HEA1065 Adjustments'!$G$2:$G$10,'Support - HEA1065 Adjustments'!$A$2:$A$10,LEFT('Support - Calculation Detail'!A96,7),'Support - HEA1065 Adjustments'!$D$2:$D$10,RIGHT('Support - Calculation Detail'!A96,2))</f>
        <v>0</v>
      </c>
      <c r="K96" s="64">
        <v>118637</v>
      </c>
      <c r="L96" s="64">
        <v>0</v>
      </c>
      <c r="M96" s="64">
        <v>0</v>
      </c>
      <c r="N96" s="64">
        <v>0</v>
      </c>
      <c r="O96" s="64">
        <v>118637</v>
      </c>
    </row>
    <row r="97" spans="1:15" x14ac:dyDescent="0.35">
      <c r="A97" s="57" t="s">
        <v>5883</v>
      </c>
      <c r="B97" s="61" t="s">
        <v>10</v>
      </c>
      <c r="C97" s="61" t="s">
        <v>183</v>
      </c>
      <c r="D97" s="64">
        <v>68308</v>
      </c>
      <c r="E97" s="64">
        <v>0</v>
      </c>
      <c r="F97" s="64">
        <v>68308</v>
      </c>
      <c r="G97" s="77">
        <v>1.04</v>
      </c>
      <c r="H97" s="64">
        <v>71040</v>
      </c>
      <c r="I97" s="64">
        <v>0</v>
      </c>
      <c r="J97" s="64">
        <f>SUMIFS('Support - HEA1065 Adjustments'!$G$2:$G$10,'Support - HEA1065 Adjustments'!$A$2:$A$10,LEFT('Support - Calculation Detail'!A97,7),'Support - HEA1065 Adjustments'!$D$2:$D$10,RIGHT('Support - Calculation Detail'!A97,2))</f>
        <v>0</v>
      </c>
      <c r="K97" s="64">
        <v>71040</v>
      </c>
      <c r="L97" s="64">
        <v>0</v>
      </c>
      <c r="M97" s="64">
        <v>0</v>
      </c>
      <c r="N97" s="64">
        <v>0</v>
      </c>
      <c r="O97" s="64">
        <v>71040</v>
      </c>
    </row>
    <row r="98" spans="1:15" x14ac:dyDescent="0.35">
      <c r="A98" s="57" t="s">
        <v>5884</v>
      </c>
      <c r="B98" s="61" t="s">
        <v>10</v>
      </c>
      <c r="C98" s="61" t="s">
        <v>183</v>
      </c>
      <c r="D98" s="64">
        <v>17628</v>
      </c>
      <c r="E98" s="64">
        <v>0</v>
      </c>
      <c r="F98" s="64">
        <v>17628</v>
      </c>
      <c r="G98" s="77">
        <v>1.04</v>
      </c>
      <c r="H98" s="64">
        <v>18333</v>
      </c>
      <c r="I98" s="64">
        <v>0</v>
      </c>
      <c r="J98" s="64">
        <f>SUMIFS('Support - HEA1065 Adjustments'!$G$2:$G$10,'Support - HEA1065 Adjustments'!$A$2:$A$10,LEFT('Support - Calculation Detail'!A98,7),'Support - HEA1065 Adjustments'!$D$2:$D$10,RIGHT('Support - Calculation Detail'!A98,2))</f>
        <v>0</v>
      </c>
      <c r="K98" s="64">
        <v>18333</v>
      </c>
      <c r="L98" s="64">
        <v>0</v>
      </c>
      <c r="M98" s="64">
        <v>0</v>
      </c>
      <c r="N98" s="64">
        <v>0</v>
      </c>
      <c r="O98" s="64">
        <v>18333</v>
      </c>
    </row>
    <row r="99" spans="1:15" x14ac:dyDescent="0.35">
      <c r="A99" s="57" t="s">
        <v>5885</v>
      </c>
      <c r="B99" s="61" t="s">
        <v>10</v>
      </c>
      <c r="C99" s="61" t="s">
        <v>183</v>
      </c>
      <c r="D99" s="64">
        <v>234511</v>
      </c>
      <c r="E99" s="64">
        <v>0</v>
      </c>
      <c r="F99" s="64">
        <v>234511</v>
      </c>
      <c r="G99" s="77">
        <v>1.04</v>
      </c>
      <c r="H99" s="64">
        <v>243891</v>
      </c>
      <c r="I99" s="64">
        <v>0</v>
      </c>
      <c r="J99" s="64">
        <f>SUMIFS('Support - HEA1065 Adjustments'!$G$2:$G$10,'Support - HEA1065 Adjustments'!$A$2:$A$10,LEFT('Support - Calculation Detail'!A99,7),'Support - HEA1065 Adjustments'!$D$2:$D$10,RIGHT('Support - Calculation Detail'!A99,2))</f>
        <v>0</v>
      </c>
      <c r="K99" s="64">
        <v>243891</v>
      </c>
      <c r="L99" s="64">
        <v>0</v>
      </c>
      <c r="M99" s="64">
        <v>0</v>
      </c>
      <c r="N99" s="64">
        <v>0</v>
      </c>
      <c r="O99" s="64">
        <v>243891</v>
      </c>
    </row>
    <row r="100" spans="1:15" x14ac:dyDescent="0.35">
      <c r="A100" s="57" t="s">
        <v>5886</v>
      </c>
      <c r="B100" s="61" t="s">
        <v>10</v>
      </c>
      <c r="C100" s="61" t="s">
        <v>183</v>
      </c>
      <c r="D100" s="64">
        <v>23063</v>
      </c>
      <c r="E100" s="64">
        <v>0</v>
      </c>
      <c r="F100" s="64">
        <v>23063</v>
      </c>
      <c r="G100" s="77">
        <v>1.04</v>
      </c>
      <c r="H100" s="64">
        <v>23986</v>
      </c>
      <c r="I100" s="64">
        <v>0</v>
      </c>
      <c r="J100" s="64">
        <f>SUMIFS('Support - HEA1065 Adjustments'!$G$2:$G$10,'Support - HEA1065 Adjustments'!$A$2:$A$10,LEFT('Support - Calculation Detail'!A100,7),'Support - HEA1065 Adjustments'!$D$2:$D$10,RIGHT('Support - Calculation Detail'!A100,2))</f>
        <v>0</v>
      </c>
      <c r="K100" s="64">
        <v>23986</v>
      </c>
      <c r="L100" s="64">
        <v>0</v>
      </c>
      <c r="M100" s="64">
        <v>0</v>
      </c>
      <c r="N100" s="64">
        <v>0</v>
      </c>
      <c r="O100" s="64">
        <v>23986</v>
      </c>
    </row>
    <row r="101" spans="1:15" x14ac:dyDescent="0.35">
      <c r="A101" s="57" t="s">
        <v>5887</v>
      </c>
      <c r="B101" s="61" t="s">
        <v>10</v>
      </c>
      <c r="C101" s="61" t="s">
        <v>183</v>
      </c>
      <c r="D101" s="64">
        <v>12975</v>
      </c>
      <c r="E101" s="64">
        <v>0</v>
      </c>
      <c r="F101" s="64">
        <v>12975</v>
      </c>
      <c r="G101" s="77">
        <v>1.04</v>
      </c>
      <c r="H101" s="64">
        <v>13494</v>
      </c>
      <c r="I101" s="64">
        <v>0</v>
      </c>
      <c r="J101" s="64">
        <f>SUMIFS('Support - HEA1065 Adjustments'!$G$2:$G$10,'Support - HEA1065 Adjustments'!$A$2:$A$10,LEFT('Support - Calculation Detail'!A101,7),'Support - HEA1065 Adjustments'!$D$2:$D$10,RIGHT('Support - Calculation Detail'!A101,2))</f>
        <v>0</v>
      </c>
      <c r="K101" s="64">
        <v>13494</v>
      </c>
      <c r="L101" s="64">
        <v>0</v>
      </c>
      <c r="M101" s="64">
        <v>0</v>
      </c>
      <c r="N101" s="64">
        <v>0</v>
      </c>
      <c r="O101" s="64">
        <v>13494</v>
      </c>
    </row>
    <row r="102" spans="1:15" x14ac:dyDescent="0.35">
      <c r="A102" s="57" t="s">
        <v>5888</v>
      </c>
      <c r="B102" s="61" t="s">
        <v>10</v>
      </c>
      <c r="C102" s="61" t="s">
        <v>183</v>
      </c>
      <c r="D102" s="64">
        <v>18297</v>
      </c>
      <c r="E102" s="64">
        <v>0</v>
      </c>
      <c r="F102" s="64">
        <v>18297</v>
      </c>
      <c r="G102" s="77">
        <v>1.04</v>
      </c>
      <c r="H102" s="64">
        <v>19029</v>
      </c>
      <c r="I102" s="64">
        <v>0</v>
      </c>
      <c r="J102" s="64">
        <f>SUMIFS('Support - HEA1065 Adjustments'!$G$2:$G$10,'Support - HEA1065 Adjustments'!$A$2:$A$10,LEFT('Support - Calculation Detail'!A102,7),'Support - HEA1065 Adjustments'!$D$2:$D$10,RIGHT('Support - Calculation Detail'!A102,2))</f>
        <v>0</v>
      </c>
      <c r="K102" s="64">
        <v>19029</v>
      </c>
      <c r="L102" s="64">
        <v>0</v>
      </c>
      <c r="M102" s="64">
        <v>0</v>
      </c>
      <c r="N102" s="64">
        <v>0</v>
      </c>
      <c r="O102" s="64">
        <v>19029</v>
      </c>
    </row>
    <row r="103" spans="1:15" x14ac:dyDescent="0.35">
      <c r="A103" s="57" t="s">
        <v>5889</v>
      </c>
      <c r="B103" s="61" t="s">
        <v>10</v>
      </c>
      <c r="C103" s="61" t="s">
        <v>183</v>
      </c>
      <c r="D103" s="64">
        <v>17923</v>
      </c>
      <c r="E103" s="64">
        <v>0</v>
      </c>
      <c r="F103" s="64">
        <v>17923</v>
      </c>
      <c r="G103" s="77">
        <v>1.04</v>
      </c>
      <c r="H103" s="64">
        <v>18640</v>
      </c>
      <c r="I103" s="64">
        <v>0</v>
      </c>
      <c r="J103" s="64">
        <f>SUMIFS('Support - HEA1065 Adjustments'!$G$2:$G$10,'Support - HEA1065 Adjustments'!$A$2:$A$10,LEFT('Support - Calculation Detail'!A103,7),'Support - HEA1065 Adjustments'!$D$2:$D$10,RIGHT('Support - Calculation Detail'!A103,2))</f>
        <v>0</v>
      </c>
      <c r="K103" s="64">
        <v>18640</v>
      </c>
      <c r="L103" s="64">
        <v>0</v>
      </c>
      <c r="M103" s="64">
        <v>0</v>
      </c>
      <c r="N103" s="64">
        <v>0</v>
      </c>
      <c r="O103" s="64">
        <v>18640</v>
      </c>
    </row>
    <row r="104" spans="1:15" x14ac:dyDescent="0.35">
      <c r="A104" s="57" t="s">
        <v>5890</v>
      </c>
      <c r="B104" s="61" t="s">
        <v>10</v>
      </c>
      <c r="C104" s="61" t="s">
        <v>183</v>
      </c>
      <c r="D104" s="64">
        <v>29268</v>
      </c>
      <c r="E104" s="64">
        <v>0</v>
      </c>
      <c r="F104" s="64">
        <v>29268</v>
      </c>
      <c r="G104" s="77">
        <v>1.04</v>
      </c>
      <c r="H104" s="64">
        <v>30439</v>
      </c>
      <c r="I104" s="64">
        <v>0</v>
      </c>
      <c r="J104" s="64">
        <f>SUMIFS('Support - HEA1065 Adjustments'!$G$2:$G$10,'Support - HEA1065 Adjustments'!$A$2:$A$10,LEFT('Support - Calculation Detail'!A104,7),'Support - HEA1065 Adjustments'!$D$2:$D$10,RIGHT('Support - Calculation Detail'!A104,2))</f>
        <v>0</v>
      </c>
      <c r="K104" s="64">
        <v>30439</v>
      </c>
      <c r="L104" s="64">
        <v>0</v>
      </c>
      <c r="M104" s="64">
        <v>0</v>
      </c>
      <c r="N104" s="64">
        <v>0</v>
      </c>
      <c r="O104" s="64">
        <v>30439</v>
      </c>
    </row>
    <row r="105" spans="1:15" x14ac:dyDescent="0.35">
      <c r="A105" s="57" t="s">
        <v>5891</v>
      </c>
      <c r="B105" s="61" t="s">
        <v>10</v>
      </c>
      <c r="C105" s="61" t="s">
        <v>183</v>
      </c>
      <c r="D105" s="64">
        <v>39505</v>
      </c>
      <c r="E105" s="64">
        <v>0</v>
      </c>
      <c r="F105" s="64">
        <v>39505</v>
      </c>
      <c r="G105" s="77">
        <v>1.04</v>
      </c>
      <c r="H105" s="64">
        <v>41085</v>
      </c>
      <c r="I105" s="64">
        <v>0</v>
      </c>
      <c r="J105" s="64">
        <f>SUMIFS('Support - HEA1065 Adjustments'!$G$2:$G$10,'Support - HEA1065 Adjustments'!$A$2:$A$10,LEFT('Support - Calculation Detail'!A105,7),'Support - HEA1065 Adjustments'!$D$2:$D$10,RIGHT('Support - Calculation Detail'!A105,2))</f>
        <v>0</v>
      </c>
      <c r="K105" s="64">
        <v>41085</v>
      </c>
      <c r="L105" s="64">
        <v>0</v>
      </c>
      <c r="M105" s="64">
        <v>0</v>
      </c>
      <c r="N105" s="64">
        <v>0</v>
      </c>
      <c r="O105" s="64">
        <v>41085</v>
      </c>
    </row>
    <row r="106" spans="1:15" x14ac:dyDescent="0.35">
      <c r="A106" s="57" t="s">
        <v>5892</v>
      </c>
      <c r="B106" s="61" t="s">
        <v>10</v>
      </c>
      <c r="C106" s="61" t="s">
        <v>183</v>
      </c>
      <c r="D106" s="64">
        <v>100527</v>
      </c>
      <c r="E106" s="64">
        <v>0</v>
      </c>
      <c r="F106" s="64">
        <v>100527</v>
      </c>
      <c r="G106" s="77">
        <v>1.04</v>
      </c>
      <c r="H106" s="64">
        <v>104548</v>
      </c>
      <c r="I106" s="64">
        <v>0</v>
      </c>
      <c r="J106" s="64">
        <f>SUMIFS('Support - HEA1065 Adjustments'!$G$2:$G$10,'Support - HEA1065 Adjustments'!$A$2:$A$10,LEFT('Support - Calculation Detail'!A106,7),'Support - HEA1065 Adjustments'!$D$2:$D$10,RIGHT('Support - Calculation Detail'!A106,2))</f>
        <v>0</v>
      </c>
      <c r="K106" s="64">
        <v>104548</v>
      </c>
      <c r="L106" s="64">
        <v>0</v>
      </c>
      <c r="M106" s="64">
        <v>0</v>
      </c>
      <c r="N106" s="64">
        <v>0</v>
      </c>
      <c r="O106" s="64">
        <v>104548</v>
      </c>
    </row>
    <row r="107" spans="1:15" x14ac:dyDescent="0.35">
      <c r="A107" s="57" t="s">
        <v>5893</v>
      </c>
      <c r="B107" s="61" t="s">
        <v>10</v>
      </c>
      <c r="C107" s="61" t="s">
        <v>2469</v>
      </c>
      <c r="D107" s="64">
        <v>208187</v>
      </c>
      <c r="E107" s="64">
        <v>0</v>
      </c>
      <c r="F107" s="64">
        <v>208187</v>
      </c>
      <c r="G107" s="77">
        <v>1.04</v>
      </c>
      <c r="H107" s="64">
        <v>216514</v>
      </c>
      <c r="I107" s="64">
        <v>0</v>
      </c>
      <c r="J107" s="64">
        <f>SUMIFS('Support - HEA1065 Adjustments'!$G$2:$G$10,'Support - HEA1065 Adjustments'!$A$2:$A$10,LEFT('Support - Calculation Detail'!A107,7),'Support - HEA1065 Adjustments'!$D$2:$D$10,RIGHT('Support - Calculation Detail'!A107,2))</f>
        <v>0</v>
      </c>
      <c r="K107" s="64">
        <v>216514</v>
      </c>
      <c r="L107" s="64">
        <v>0</v>
      </c>
      <c r="M107" s="64">
        <v>0</v>
      </c>
      <c r="N107" s="64">
        <v>0</v>
      </c>
      <c r="O107" s="64">
        <v>216514</v>
      </c>
    </row>
    <row r="108" spans="1:15" x14ac:dyDescent="0.35">
      <c r="A108" s="57" t="s">
        <v>5894</v>
      </c>
      <c r="B108" s="61" t="s">
        <v>10</v>
      </c>
      <c r="C108" s="61" t="s">
        <v>183</v>
      </c>
      <c r="D108" s="64">
        <v>37741190</v>
      </c>
      <c r="E108" s="64">
        <v>0</v>
      </c>
      <c r="F108" s="64">
        <v>37741190</v>
      </c>
      <c r="G108" s="77">
        <v>1.04</v>
      </c>
      <c r="H108" s="64">
        <v>39250838</v>
      </c>
      <c r="I108" s="64">
        <v>0</v>
      </c>
      <c r="J108" s="64">
        <f>SUMIFS('Support - HEA1065 Adjustments'!$G$2:$G$10,'Support - HEA1065 Adjustments'!$A$2:$A$10,LEFT('Support - Calculation Detail'!A108,7),'Support - HEA1065 Adjustments'!$D$2:$D$10,RIGHT('Support - Calculation Detail'!A108,2))</f>
        <v>0</v>
      </c>
      <c r="K108" s="64">
        <v>39250838</v>
      </c>
      <c r="L108" s="64">
        <v>1921680</v>
      </c>
      <c r="M108" s="64">
        <v>0</v>
      </c>
      <c r="N108" s="64">
        <v>0</v>
      </c>
      <c r="O108" s="64">
        <v>41172518</v>
      </c>
    </row>
    <row r="109" spans="1:15" x14ac:dyDescent="0.35">
      <c r="A109" s="57" t="s">
        <v>5895</v>
      </c>
      <c r="B109" s="61" t="s">
        <v>10</v>
      </c>
      <c r="C109" s="61" t="s">
        <v>183</v>
      </c>
      <c r="D109" s="64">
        <v>24033847</v>
      </c>
      <c r="E109" s="64">
        <v>0</v>
      </c>
      <c r="F109" s="64">
        <v>24033847</v>
      </c>
      <c r="G109" s="77">
        <v>1.04</v>
      </c>
      <c r="H109" s="64">
        <v>24995201</v>
      </c>
      <c r="I109" s="64">
        <v>0</v>
      </c>
      <c r="J109" s="64">
        <f>SUMIFS('Support - HEA1065 Adjustments'!$G$2:$G$10,'Support - HEA1065 Adjustments'!$A$2:$A$10,LEFT('Support - Calculation Detail'!A109,7),'Support - HEA1065 Adjustments'!$D$2:$D$10,RIGHT('Support - Calculation Detail'!A109,2))</f>
        <v>0</v>
      </c>
      <c r="K109" s="64">
        <v>24995201</v>
      </c>
      <c r="L109" s="64">
        <v>0</v>
      </c>
      <c r="M109" s="64">
        <v>0</v>
      </c>
      <c r="N109" s="64">
        <v>0</v>
      </c>
      <c r="O109" s="64">
        <v>24995201</v>
      </c>
    </row>
    <row r="110" spans="1:15" x14ac:dyDescent="0.35">
      <c r="A110" s="57" t="s">
        <v>5896</v>
      </c>
      <c r="B110" s="61" t="s">
        <v>10</v>
      </c>
      <c r="C110" s="61" t="s">
        <v>183</v>
      </c>
      <c r="D110" s="64">
        <v>1448801</v>
      </c>
      <c r="E110" s="64">
        <v>0</v>
      </c>
      <c r="F110" s="64">
        <v>1448801</v>
      </c>
      <c r="G110" s="77">
        <v>1.04</v>
      </c>
      <c r="H110" s="64">
        <v>1506753</v>
      </c>
      <c r="I110" s="64">
        <v>0</v>
      </c>
      <c r="J110" s="64">
        <f>SUMIFS('Support - HEA1065 Adjustments'!$G$2:$G$10,'Support - HEA1065 Adjustments'!$A$2:$A$10,LEFT('Support - Calculation Detail'!A110,7),'Support - HEA1065 Adjustments'!$D$2:$D$10,RIGHT('Support - Calculation Detail'!A110,2))</f>
        <v>0</v>
      </c>
      <c r="K110" s="64">
        <v>1506753</v>
      </c>
      <c r="L110" s="64">
        <v>0</v>
      </c>
      <c r="M110" s="64">
        <v>0</v>
      </c>
      <c r="N110" s="64">
        <v>0</v>
      </c>
      <c r="O110" s="64">
        <v>1506753</v>
      </c>
    </row>
    <row r="111" spans="1:15" x14ac:dyDescent="0.35">
      <c r="A111" s="57" t="s">
        <v>5897</v>
      </c>
      <c r="B111" s="61" t="s">
        <v>10</v>
      </c>
      <c r="C111" s="61" t="s">
        <v>183</v>
      </c>
      <c r="D111" s="64">
        <v>18175</v>
      </c>
      <c r="E111" s="64">
        <v>0</v>
      </c>
      <c r="F111" s="64">
        <v>18175</v>
      </c>
      <c r="G111" s="77">
        <v>1.04</v>
      </c>
      <c r="H111" s="64">
        <v>18902</v>
      </c>
      <c r="I111" s="64">
        <v>0</v>
      </c>
      <c r="J111" s="64">
        <f>SUMIFS('Support - HEA1065 Adjustments'!$G$2:$G$10,'Support - HEA1065 Adjustments'!$A$2:$A$10,LEFT('Support - Calculation Detail'!A111,7),'Support - HEA1065 Adjustments'!$D$2:$D$10,RIGHT('Support - Calculation Detail'!A111,2))</f>
        <v>0</v>
      </c>
      <c r="K111" s="64">
        <v>18902</v>
      </c>
      <c r="L111" s="64">
        <v>0</v>
      </c>
      <c r="M111" s="64">
        <v>0</v>
      </c>
      <c r="N111" s="64">
        <v>0</v>
      </c>
      <c r="O111" s="64">
        <v>18902</v>
      </c>
    </row>
    <row r="112" spans="1:15" x14ac:dyDescent="0.35">
      <c r="A112" s="57" t="s">
        <v>5898</v>
      </c>
      <c r="B112" s="61" t="s">
        <v>10</v>
      </c>
      <c r="C112" s="61" t="s">
        <v>183</v>
      </c>
      <c r="D112" s="64">
        <v>14686</v>
      </c>
      <c r="E112" s="64">
        <v>0</v>
      </c>
      <c r="F112" s="64">
        <v>14686</v>
      </c>
      <c r="G112" s="77">
        <v>1.04</v>
      </c>
      <c r="H112" s="64">
        <v>15273</v>
      </c>
      <c r="I112" s="64">
        <v>0</v>
      </c>
      <c r="J112" s="64">
        <f>SUMIFS('Support - HEA1065 Adjustments'!$G$2:$G$10,'Support - HEA1065 Adjustments'!$A$2:$A$10,LEFT('Support - Calculation Detail'!A112,7),'Support - HEA1065 Adjustments'!$D$2:$D$10,RIGHT('Support - Calculation Detail'!A112,2))</f>
        <v>0</v>
      </c>
      <c r="K112" s="64">
        <v>15273</v>
      </c>
      <c r="L112" s="64">
        <v>0</v>
      </c>
      <c r="M112" s="64">
        <v>0</v>
      </c>
      <c r="N112" s="64">
        <v>0</v>
      </c>
      <c r="O112" s="64">
        <v>15273</v>
      </c>
    </row>
    <row r="113" spans="1:15" x14ac:dyDescent="0.35">
      <c r="A113" s="57" t="s">
        <v>5899</v>
      </c>
      <c r="B113" s="61" t="s">
        <v>10</v>
      </c>
      <c r="C113" s="61" t="s">
        <v>183</v>
      </c>
      <c r="D113" s="64">
        <v>30347</v>
      </c>
      <c r="E113" s="64">
        <v>0</v>
      </c>
      <c r="F113" s="64">
        <v>30347</v>
      </c>
      <c r="G113" s="77">
        <v>1.04</v>
      </c>
      <c r="H113" s="64">
        <v>31561</v>
      </c>
      <c r="I113" s="64">
        <v>0</v>
      </c>
      <c r="J113" s="64">
        <f>SUMIFS('Support - HEA1065 Adjustments'!$G$2:$G$10,'Support - HEA1065 Adjustments'!$A$2:$A$10,LEFT('Support - Calculation Detail'!A113,7),'Support - HEA1065 Adjustments'!$D$2:$D$10,RIGHT('Support - Calculation Detail'!A113,2))</f>
        <v>0</v>
      </c>
      <c r="K113" s="64">
        <v>31561</v>
      </c>
      <c r="L113" s="64">
        <v>0</v>
      </c>
      <c r="M113" s="64">
        <v>0</v>
      </c>
      <c r="N113" s="64">
        <v>0</v>
      </c>
      <c r="O113" s="64">
        <v>31561</v>
      </c>
    </row>
    <row r="114" spans="1:15" x14ac:dyDescent="0.35">
      <c r="A114" s="57" t="s">
        <v>5900</v>
      </c>
      <c r="B114" s="61" t="s">
        <v>10</v>
      </c>
      <c r="C114" s="61" t="s">
        <v>183</v>
      </c>
      <c r="D114" s="64">
        <v>397370</v>
      </c>
      <c r="E114" s="64">
        <v>0</v>
      </c>
      <c r="F114" s="64">
        <v>397370</v>
      </c>
      <c r="G114" s="77">
        <v>1.04</v>
      </c>
      <c r="H114" s="64">
        <v>413265</v>
      </c>
      <c r="I114" s="64">
        <v>0</v>
      </c>
      <c r="J114" s="64">
        <f>SUMIFS('Support - HEA1065 Adjustments'!$G$2:$G$10,'Support - HEA1065 Adjustments'!$A$2:$A$10,LEFT('Support - Calculation Detail'!A114,7),'Support - HEA1065 Adjustments'!$D$2:$D$10,RIGHT('Support - Calculation Detail'!A114,2))</f>
        <v>0</v>
      </c>
      <c r="K114" s="64">
        <v>413265</v>
      </c>
      <c r="L114" s="64">
        <v>25861</v>
      </c>
      <c r="M114" s="64">
        <v>0</v>
      </c>
      <c r="N114" s="64">
        <v>0</v>
      </c>
      <c r="O114" s="64">
        <v>439126</v>
      </c>
    </row>
    <row r="115" spans="1:15" x14ac:dyDescent="0.35">
      <c r="A115" s="57" t="s">
        <v>5901</v>
      </c>
      <c r="B115" s="61" t="s">
        <v>10</v>
      </c>
      <c r="C115" s="61" t="s">
        <v>183</v>
      </c>
      <c r="D115" s="64">
        <v>13014</v>
      </c>
      <c r="E115" s="64">
        <v>0</v>
      </c>
      <c r="F115" s="64">
        <v>13014</v>
      </c>
      <c r="G115" s="77">
        <v>1.04</v>
      </c>
      <c r="H115" s="64">
        <v>13535</v>
      </c>
      <c r="I115" s="64">
        <v>0</v>
      </c>
      <c r="J115" s="64">
        <f>SUMIFS('Support - HEA1065 Adjustments'!$G$2:$G$10,'Support - HEA1065 Adjustments'!$A$2:$A$10,LEFT('Support - Calculation Detail'!A115,7),'Support - HEA1065 Adjustments'!$D$2:$D$10,RIGHT('Support - Calculation Detail'!A115,2))</f>
        <v>0</v>
      </c>
      <c r="K115" s="64">
        <v>13535</v>
      </c>
      <c r="L115" s="64">
        <v>0</v>
      </c>
      <c r="M115" s="64">
        <v>0</v>
      </c>
      <c r="N115" s="64">
        <v>0</v>
      </c>
      <c r="O115" s="64">
        <v>13535</v>
      </c>
    </row>
    <row r="116" spans="1:15" x14ac:dyDescent="0.35">
      <c r="A116" s="57" t="s">
        <v>5902</v>
      </c>
      <c r="B116" s="61" t="s">
        <v>10</v>
      </c>
      <c r="C116" s="61" t="s">
        <v>2469</v>
      </c>
      <c r="D116" s="64">
        <v>4645894</v>
      </c>
      <c r="E116" s="64">
        <v>0</v>
      </c>
      <c r="F116" s="64">
        <v>4645894</v>
      </c>
      <c r="G116" s="77">
        <v>1.04</v>
      </c>
      <c r="H116" s="64">
        <v>4831730</v>
      </c>
      <c r="I116" s="64">
        <v>0</v>
      </c>
      <c r="J116" s="64">
        <f>SUMIFS('Support - HEA1065 Adjustments'!$G$2:$G$10,'Support - HEA1065 Adjustments'!$A$2:$A$10,LEFT('Support - Calculation Detail'!A116,7),'Support - HEA1065 Adjustments'!$D$2:$D$10,RIGHT('Support - Calculation Detail'!A116,2))</f>
        <v>0</v>
      </c>
      <c r="K116" s="64">
        <v>4831730</v>
      </c>
      <c r="L116" s="64">
        <v>51993</v>
      </c>
      <c r="M116" s="64">
        <v>0</v>
      </c>
      <c r="N116" s="64">
        <v>0</v>
      </c>
      <c r="O116" s="64">
        <v>4883723</v>
      </c>
    </row>
    <row r="117" spans="1:15" x14ac:dyDescent="0.35">
      <c r="A117" s="57" t="s">
        <v>5903</v>
      </c>
      <c r="B117" s="61" t="s">
        <v>10</v>
      </c>
      <c r="C117" s="61" t="s">
        <v>183</v>
      </c>
      <c r="D117" s="64">
        <v>2115340</v>
      </c>
      <c r="E117" s="64">
        <v>0</v>
      </c>
      <c r="F117" s="64">
        <v>2115340</v>
      </c>
      <c r="G117" s="77">
        <v>1.04</v>
      </c>
      <c r="H117" s="64">
        <v>2199954</v>
      </c>
      <c r="I117" s="64">
        <v>0</v>
      </c>
      <c r="J117" s="64">
        <f>SUMIFS('Support - HEA1065 Adjustments'!$G$2:$G$10,'Support - HEA1065 Adjustments'!$A$2:$A$10,LEFT('Support - Calculation Detail'!A117,7),'Support - HEA1065 Adjustments'!$D$2:$D$10,RIGHT('Support - Calculation Detail'!A117,2))</f>
        <v>0</v>
      </c>
      <c r="K117" s="64">
        <v>2199954</v>
      </c>
      <c r="L117" s="64">
        <v>0</v>
      </c>
      <c r="M117" s="64">
        <v>0</v>
      </c>
      <c r="N117" s="64">
        <v>0</v>
      </c>
      <c r="O117" s="64">
        <v>2199954</v>
      </c>
    </row>
    <row r="118" spans="1:15" x14ac:dyDescent="0.35">
      <c r="A118" s="57" t="s">
        <v>5904</v>
      </c>
      <c r="B118" s="61" t="s">
        <v>10</v>
      </c>
      <c r="C118" s="61" t="s">
        <v>2469</v>
      </c>
      <c r="D118" s="64">
        <v>1153638</v>
      </c>
      <c r="E118" s="64">
        <v>0</v>
      </c>
      <c r="F118" s="64">
        <v>1153638</v>
      </c>
      <c r="G118" s="77">
        <v>1.04</v>
      </c>
      <c r="H118" s="64">
        <v>1199784</v>
      </c>
      <c r="I118" s="64">
        <v>0</v>
      </c>
      <c r="J118" s="64">
        <f>SUMIFS('Support - HEA1065 Adjustments'!$G$2:$G$10,'Support - HEA1065 Adjustments'!$A$2:$A$10,LEFT('Support - Calculation Detail'!A118,7),'Support - HEA1065 Adjustments'!$D$2:$D$10,RIGHT('Support - Calculation Detail'!A118,2))</f>
        <v>0</v>
      </c>
      <c r="K118" s="64">
        <v>1199784</v>
      </c>
      <c r="L118" s="64">
        <v>0</v>
      </c>
      <c r="M118" s="64">
        <v>0</v>
      </c>
      <c r="N118" s="64">
        <v>0</v>
      </c>
      <c r="O118" s="64">
        <v>1199784</v>
      </c>
    </row>
    <row r="119" spans="1:15" x14ac:dyDescent="0.35">
      <c r="A119" s="57" t="s">
        <v>5905</v>
      </c>
      <c r="B119" s="61" t="s">
        <v>10</v>
      </c>
      <c r="C119" s="61" t="s">
        <v>237</v>
      </c>
      <c r="D119" s="64">
        <v>4375070</v>
      </c>
      <c r="E119" s="64">
        <v>0</v>
      </c>
      <c r="F119" s="64">
        <v>4375070</v>
      </c>
      <c r="G119" s="77">
        <v>1.04</v>
      </c>
      <c r="H119" s="64">
        <v>4550073</v>
      </c>
      <c r="I119" s="64">
        <v>0</v>
      </c>
      <c r="J119" s="64">
        <f>SUMIFS('Support - HEA1065 Adjustments'!$G$2:$G$10,'Support - HEA1065 Adjustments'!$A$2:$A$10,LEFT('Support - Calculation Detail'!A119,7),'Support - HEA1065 Adjustments'!$D$2:$D$10,RIGHT('Support - Calculation Detail'!A119,2))</f>
        <v>0</v>
      </c>
      <c r="K119" s="64">
        <v>4550073</v>
      </c>
      <c r="L119" s="64">
        <v>179867</v>
      </c>
      <c r="M119" s="64">
        <v>110080</v>
      </c>
      <c r="N119" s="64">
        <v>550758.69911921781</v>
      </c>
      <c r="O119" s="64">
        <v>5390778.6991192177</v>
      </c>
    </row>
    <row r="120" spans="1:15" x14ac:dyDescent="0.35">
      <c r="A120" s="57" t="s">
        <v>5906</v>
      </c>
      <c r="B120" s="61" t="s">
        <v>10</v>
      </c>
      <c r="C120" s="61" t="s">
        <v>237</v>
      </c>
      <c r="D120" s="64">
        <v>20972</v>
      </c>
      <c r="E120" s="64">
        <v>0</v>
      </c>
      <c r="F120" s="64">
        <v>20972</v>
      </c>
      <c r="G120" s="77">
        <v>1.04</v>
      </c>
      <c r="H120" s="64">
        <v>21811</v>
      </c>
      <c r="I120" s="64">
        <v>0</v>
      </c>
      <c r="J120" s="64">
        <f>SUMIFS('Support - HEA1065 Adjustments'!$G$2:$G$10,'Support - HEA1065 Adjustments'!$A$2:$A$10,LEFT('Support - Calculation Detail'!A120,7),'Support - HEA1065 Adjustments'!$D$2:$D$10,RIGHT('Support - Calculation Detail'!A120,2))</f>
        <v>0</v>
      </c>
      <c r="K120" s="64">
        <v>21811</v>
      </c>
      <c r="L120" s="64">
        <v>0</v>
      </c>
      <c r="M120" s="64">
        <v>0</v>
      </c>
      <c r="N120" s="64">
        <v>0</v>
      </c>
      <c r="O120" s="64">
        <v>21811</v>
      </c>
    </row>
    <row r="121" spans="1:15" x14ac:dyDescent="0.35">
      <c r="A121" s="57" t="s">
        <v>5907</v>
      </c>
      <c r="B121" s="61" t="s">
        <v>10</v>
      </c>
      <c r="C121" s="61" t="s">
        <v>237</v>
      </c>
      <c r="D121" s="64">
        <v>35063</v>
      </c>
      <c r="E121" s="64">
        <v>0</v>
      </c>
      <c r="F121" s="64">
        <v>35063</v>
      </c>
      <c r="G121" s="77">
        <v>1.04</v>
      </c>
      <c r="H121" s="64">
        <v>36466</v>
      </c>
      <c r="I121" s="64">
        <v>0</v>
      </c>
      <c r="J121" s="64">
        <f>SUMIFS('Support - HEA1065 Adjustments'!$G$2:$G$10,'Support - HEA1065 Adjustments'!$A$2:$A$10,LEFT('Support - Calculation Detail'!A121,7),'Support - HEA1065 Adjustments'!$D$2:$D$10,RIGHT('Support - Calculation Detail'!A121,2))</f>
        <v>0</v>
      </c>
      <c r="K121" s="64">
        <v>36466</v>
      </c>
      <c r="L121" s="64">
        <v>0</v>
      </c>
      <c r="M121" s="64">
        <v>0</v>
      </c>
      <c r="N121" s="64">
        <v>0</v>
      </c>
      <c r="O121" s="64">
        <v>36466</v>
      </c>
    </row>
    <row r="122" spans="1:15" x14ac:dyDescent="0.35">
      <c r="A122" s="57" t="s">
        <v>5908</v>
      </c>
      <c r="B122" s="61" t="s">
        <v>10</v>
      </c>
      <c r="C122" s="61" t="s">
        <v>237</v>
      </c>
      <c r="D122" s="64">
        <v>46183</v>
      </c>
      <c r="E122" s="64">
        <v>0</v>
      </c>
      <c r="F122" s="64">
        <v>46183</v>
      </c>
      <c r="G122" s="77">
        <v>1.04</v>
      </c>
      <c r="H122" s="64">
        <v>48030</v>
      </c>
      <c r="I122" s="64">
        <v>0</v>
      </c>
      <c r="J122" s="64">
        <f>SUMIFS('Support - HEA1065 Adjustments'!$G$2:$G$10,'Support - HEA1065 Adjustments'!$A$2:$A$10,LEFT('Support - Calculation Detail'!A122,7),'Support - HEA1065 Adjustments'!$D$2:$D$10,RIGHT('Support - Calculation Detail'!A122,2))</f>
        <v>0</v>
      </c>
      <c r="K122" s="64">
        <v>48030</v>
      </c>
      <c r="L122" s="64">
        <v>0</v>
      </c>
      <c r="M122" s="64">
        <v>0</v>
      </c>
      <c r="N122" s="64">
        <v>0</v>
      </c>
      <c r="O122" s="64">
        <v>48030</v>
      </c>
    </row>
    <row r="123" spans="1:15" x14ac:dyDescent="0.35">
      <c r="A123" s="57" t="s">
        <v>5909</v>
      </c>
      <c r="B123" s="61" t="s">
        <v>10</v>
      </c>
      <c r="C123" s="61" t="s">
        <v>237</v>
      </c>
      <c r="D123" s="64">
        <v>4460</v>
      </c>
      <c r="E123" s="64">
        <v>0</v>
      </c>
      <c r="F123" s="64">
        <v>4460</v>
      </c>
      <c r="G123" s="77">
        <v>1.04</v>
      </c>
      <c r="H123" s="64">
        <v>4638</v>
      </c>
      <c r="I123" s="64">
        <v>0</v>
      </c>
      <c r="J123" s="64">
        <f>SUMIFS('Support - HEA1065 Adjustments'!$G$2:$G$10,'Support - HEA1065 Adjustments'!$A$2:$A$10,LEFT('Support - Calculation Detail'!A123,7),'Support - HEA1065 Adjustments'!$D$2:$D$10,RIGHT('Support - Calculation Detail'!A123,2))</f>
        <v>0</v>
      </c>
      <c r="K123" s="64">
        <v>4638</v>
      </c>
      <c r="L123" s="64">
        <v>0</v>
      </c>
      <c r="M123" s="64">
        <v>0</v>
      </c>
      <c r="N123" s="64">
        <v>0</v>
      </c>
      <c r="O123" s="64">
        <v>4638</v>
      </c>
    </row>
    <row r="124" spans="1:15" x14ac:dyDescent="0.35">
      <c r="A124" s="57" t="s">
        <v>5910</v>
      </c>
      <c r="B124" s="61" t="s">
        <v>10</v>
      </c>
      <c r="C124" s="61" t="s">
        <v>237</v>
      </c>
      <c r="D124" s="64">
        <v>12408</v>
      </c>
      <c r="E124" s="64">
        <v>0</v>
      </c>
      <c r="F124" s="64">
        <v>12408</v>
      </c>
      <c r="G124" s="77">
        <v>1.04</v>
      </c>
      <c r="H124" s="64">
        <v>12904</v>
      </c>
      <c r="I124" s="64">
        <v>0</v>
      </c>
      <c r="J124" s="64">
        <f>SUMIFS('Support - HEA1065 Adjustments'!$G$2:$G$10,'Support - HEA1065 Adjustments'!$A$2:$A$10,LEFT('Support - Calculation Detail'!A124,7),'Support - HEA1065 Adjustments'!$D$2:$D$10,RIGHT('Support - Calculation Detail'!A124,2))</f>
        <v>0</v>
      </c>
      <c r="K124" s="64">
        <v>12904</v>
      </c>
      <c r="L124" s="64">
        <v>0</v>
      </c>
      <c r="M124" s="64">
        <v>0</v>
      </c>
      <c r="N124" s="64">
        <v>0</v>
      </c>
      <c r="O124" s="64">
        <v>12904</v>
      </c>
    </row>
    <row r="125" spans="1:15" x14ac:dyDescent="0.35">
      <c r="A125" s="57" t="s">
        <v>5911</v>
      </c>
      <c r="B125" s="61" t="s">
        <v>10</v>
      </c>
      <c r="C125" s="61" t="s">
        <v>237</v>
      </c>
      <c r="D125" s="64">
        <v>11392</v>
      </c>
      <c r="E125" s="64">
        <v>0</v>
      </c>
      <c r="F125" s="64">
        <v>11392</v>
      </c>
      <c r="G125" s="77">
        <v>1.04</v>
      </c>
      <c r="H125" s="64">
        <v>11848</v>
      </c>
      <c r="I125" s="64">
        <v>0</v>
      </c>
      <c r="J125" s="64">
        <f>SUMIFS('Support - HEA1065 Adjustments'!$G$2:$G$10,'Support - HEA1065 Adjustments'!$A$2:$A$10,LEFT('Support - Calculation Detail'!A125,7),'Support - HEA1065 Adjustments'!$D$2:$D$10,RIGHT('Support - Calculation Detail'!A125,2))</f>
        <v>0</v>
      </c>
      <c r="K125" s="64">
        <v>11848</v>
      </c>
      <c r="L125" s="64">
        <v>0</v>
      </c>
      <c r="M125" s="64">
        <v>0</v>
      </c>
      <c r="N125" s="64">
        <v>0</v>
      </c>
      <c r="O125" s="64">
        <v>11848</v>
      </c>
    </row>
    <row r="126" spans="1:15" x14ac:dyDescent="0.35">
      <c r="A126" s="57" t="s">
        <v>5912</v>
      </c>
      <c r="B126" s="61" t="s">
        <v>10</v>
      </c>
      <c r="C126" s="61" t="s">
        <v>237</v>
      </c>
      <c r="D126" s="64">
        <v>20836</v>
      </c>
      <c r="E126" s="64">
        <v>0</v>
      </c>
      <c r="F126" s="64">
        <v>20836</v>
      </c>
      <c r="G126" s="77">
        <v>1.04</v>
      </c>
      <c r="H126" s="64">
        <v>21669</v>
      </c>
      <c r="I126" s="64">
        <v>0</v>
      </c>
      <c r="J126" s="64">
        <f>SUMIFS('Support - HEA1065 Adjustments'!$G$2:$G$10,'Support - HEA1065 Adjustments'!$A$2:$A$10,LEFT('Support - Calculation Detail'!A126,7),'Support - HEA1065 Adjustments'!$D$2:$D$10,RIGHT('Support - Calculation Detail'!A126,2))</f>
        <v>0</v>
      </c>
      <c r="K126" s="64">
        <v>21669</v>
      </c>
      <c r="L126" s="64">
        <v>0</v>
      </c>
      <c r="M126" s="64">
        <v>0</v>
      </c>
      <c r="N126" s="64">
        <v>0</v>
      </c>
      <c r="O126" s="64">
        <v>21669</v>
      </c>
    </row>
    <row r="127" spans="1:15" x14ac:dyDescent="0.35">
      <c r="A127" s="57" t="s">
        <v>5913</v>
      </c>
      <c r="B127" s="61" t="s">
        <v>10</v>
      </c>
      <c r="C127" s="61" t="s">
        <v>237</v>
      </c>
      <c r="D127" s="64">
        <v>38636</v>
      </c>
      <c r="E127" s="64">
        <v>0</v>
      </c>
      <c r="F127" s="64">
        <v>38636</v>
      </c>
      <c r="G127" s="77">
        <v>1.04</v>
      </c>
      <c r="H127" s="64">
        <v>40181</v>
      </c>
      <c r="I127" s="64">
        <v>0</v>
      </c>
      <c r="J127" s="64">
        <f>SUMIFS('Support - HEA1065 Adjustments'!$G$2:$G$10,'Support - HEA1065 Adjustments'!$A$2:$A$10,LEFT('Support - Calculation Detail'!A127,7),'Support - HEA1065 Adjustments'!$D$2:$D$10,RIGHT('Support - Calculation Detail'!A127,2))</f>
        <v>0</v>
      </c>
      <c r="K127" s="64">
        <v>40181</v>
      </c>
      <c r="L127" s="64">
        <v>0</v>
      </c>
      <c r="M127" s="64">
        <v>0</v>
      </c>
      <c r="N127" s="64">
        <v>0</v>
      </c>
      <c r="O127" s="64">
        <v>40181</v>
      </c>
    </row>
    <row r="128" spans="1:15" x14ac:dyDescent="0.35">
      <c r="A128" s="57" t="s">
        <v>5914</v>
      </c>
      <c r="B128" s="61" t="s">
        <v>10</v>
      </c>
      <c r="C128" s="61" t="s">
        <v>237</v>
      </c>
      <c r="D128" s="64">
        <v>42384</v>
      </c>
      <c r="E128" s="64">
        <v>0</v>
      </c>
      <c r="F128" s="64">
        <v>42384</v>
      </c>
      <c r="G128" s="77">
        <v>1.04</v>
      </c>
      <c r="H128" s="64">
        <v>44079</v>
      </c>
      <c r="I128" s="64">
        <v>0</v>
      </c>
      <c r="J128" s="64">
        <f>SUMIFS('Support - HEA1065 Adjustments'!$G$2:$G$10,'Support - HEA1065 Adjustments'!$A$2:$A$10,LEFT('Support - Calculation Detail'!A128,7),'Support - HEA1065 Adjustments'!$D$2:$D$10,RIGHT('Support - Calculation Detail'!A128,2))</f>
        <v>0</v>
      </c>
      <c r="K128" s="64">
        <v>44079</v>
      </c>
      <c r="L128" s="64">
        <v>0</v>
      </c>
      <c r="M128" s="64">
        <v>0</v>
      </c>
      <c r="N128" s="64">
        <v>0</v>
      </c>
      <c r="O128" s="64">
        <v>44079</v>
      </c>
    </row>
    <row r="129" spans="1:15" x14ac:dyDescent="0.35">
      <c r="A129" s="57" t="s">
        <v>5915</v>
      </c>
      <c r="B129" s="61" t="s">
        <v>10</v>
      </c>
      <c r="C129" s="61" t="s">
        <v>237</v>
      </c>
      <c r="D129" s="64">
        <v>24818</v>
      </c>
      <c r="E129" s="64">
        <v>0</v>
      </c>
      <c r="F129" s="64">
        <v>24818</v>
      </c>
      <c r="G129" s="77">
        <v>1.04</v>
      </c>
      <c r="H129" s="64">
        <v>25811</v>
      </c>
      <c r="I129" s="64">
        <v>0</v>
      </c>
      <c r="J129" s="64">
        <f>SUMIFS('Support - HEA1065 Adjustments'!$G$2:$G$10,'Support - HEA1065 Adjustments'!$A$2:$A$10,LEFT('Support - Calculation Detail'!A129,7),'Support - HEA1065 Adjustments'!$D$2:$D$10,RIGHT('Support - Calculation Detail'!A129,2))</f>
        <v>0</v>
      </c>
      <c r="K129" s="64">
        <v>25811</v>
      </c>
      <c r="L129" s="64">
        <v>0</v>
      </c>
      <c r="M129" s="64">
        <v>0</v>
      </c>
      <c r="N129" s="64">
        <v>0</v>
      </c>
      <c r="O129" s="64">
        <v>25811</v>
      </c>
    </row>
    <row r="130" spans="1:15" x14ac:dyDescent="0.35">
      <c r="A130" s="57" t="s">
        <v>5916</v>
      </c>
      <c r="B130" s="61" t="s">
        <v>10</v>
      </c>
      <c r="C130" s="61" t="s">
        <v>237</v>
      </c>
      <c r="D130" s="64">
        <v>17754</v>
      </c>
      <c r="E130" s="64">
        <v>0</v>
      </c>
      <c r="F130" s="64">
        <v>17754</v>
      </c>
      <c r="G130" s="77">
        <v>1.04</v>
      </c>
      <c r="H130" s="64">
        <v>18464</v>
      </c>
      <c r="I130" s="64">
        <v>0</v>
      </c>
      <c r="J130" s="64">
        <f>SUMIFS('Support - HEA1065 Adjustments'!$G$2:$G$10,'Support - HEA1065 Adjustments'!$A$2:$A$10,LEFT('Support - Calculation Detail'!A130,7),'Support - HEA1065 Adjustments'!$D$2:$D$10,RIGHT('Support - Calculation Detail'!A130,2))</f>
        <v>0</v>
      </c>
      <c r="K130" s="64">
        <v>18464</v>
      </c>
      <c r="L130" s="64">
        <v>0</v>
      </c>
      <c r="M130" s="64">
        <v>0</v>
      </c>
      <c r="N130" s="64">
        <v>0</v>
      </c>
      <c r="O130" s="64">
        <v>18464</v>
      </c>
    </row>
    <row r="131" spans="1:15" x14ac:dyDescent="0.35">
      <c r="A131" s="57" t="s">
        <v>5917</v>
      </c>
      <c r="B131" s="61" t="s">
        <v>10</v>
      </c>
      <c r="C131" s="61" t="s">
        <v>237</v>
      </c>
      <c r="D131" s="64">
        <v>8563</v>
      </c>
      <c r="E131" s="64">
        <v>0</v>
      </c>
      <c r="F131" s="64">
        <v>8563</v>
      </c>
      <c r="G131" s="77">
        <v>1.04</v>
      </c>
      <c r="H131" s="64">
        <v>8906</v>
      </c>
      <c r="I131" s="64">
        <v>0</v>
      </c>
      <c r="J131" s="64">
        <f>SUMIFS('Support - HEA1065 Adjustments'!$G$2:$G$10,'Support - HEA1065 Adjustments'!$A$2:$A$10,LEFT('Support - Calculation Detail'!A131,7),'Support - HEA1065 Adjustments'!$D$2:$D$10,RIGHT('Support - Calculation Detail'!A131,2))</f>
        <v>0</v>
      </c>
      <c r="K131" s="64">
        <v>8906</v>
      </c>
      <c r="L131" s="64">
        <v>0</v>
      </c>
      <c r="M131" s="64">
        <v>0</v>
      </c>
      <c r="N131" s="64">
        <v>0</v>
      </c>
      <c r="O131" s="64">
        <v>8906</v>
      </c>
    </row>
    <row r="132" spans="1:15" x14ac:dyDescent="0.35">
      <c r="A132" s="57" t="s">
        <v>5918</v>
      </c>
      <c r="B132" s="61" t="s">
        <v>10</v>
      </c>
      <c r="C132" s="61" t="s">
        <v>237</v>
      </c>
      <c r="D132" s="64">
        <v>21742</v>
      </c>
      <c r="E132" s="64">
        <v>0</v>
      </c>
      <c r="F132" s="64">
        <v>21742</v>
      </c>
      <c r="G132" s="77">
        <v>1.04</v>
      </c>
      <c r="H132" s="64">
        <v>22612</v>
      </c>
      <c r="I132" s="64">
        <v>0</v>
      </c>
      <c r="J132" s="64">
        <f>SUMIFS('Support - HEA1065 Adjustments'!$G$2:$G$10,'Support - HEA1065 Adjustments'!$A$2:$A$10,LEFT('Support - Calculation Detail'!A132,7),'Support - HEA1065 Adjustments'!$D$2:$D$10,RIGHT('Support - Calculation Detail'!A132,2))</f>
        <v>0</v>
      </c>
      <c r="K132" s="64">
        <v>22612</v>
      </c>
      <c r="L132" s="64">
        <v>0</v>
      </c>
      <c r="M132" s="64">
        <v>0</v>
      </c>
      <c r="N132" s="64">
        <v>0</v>
      </c>
      <c r="O132" s="64">
        <v>22612</v>
      </c>
    </row>
    <row r="133" spans="1:15" x14ac:dyDescent="0.35">
      <c r="A133" s="57" t="s">
        <v>5919</v>
      </c>
      <c r="B133" s="61" t="s">
        <v>10</v>
      </c>
      <c r="C133" s="61" t="s">
        <v>237</v>
      </c>
      <c r="D133" s="64">
        <v>124476</v>
      </c>
      <c r="E133" s="64">
        <v>0</v>
      </c>
      <c r="F133" s="64">
        <v>124476</v>
      </c>
      <c r="G133" s="77">
        <v>1.04</v>
      </c>
      <c r="H133" s="64">
        <v>129455</v>
      </c>
      <c r="I133" s="64">
        <v>0</v>
      </c>
      <c r="J133" s="64">
        <f>SUMIFS('Support - HEA1065 Adjustments'!$G$2:$G$10,'Support - HEA1065 Adjustments'!$A$2:$A$10,LEFT('Support - Calculation Detail'!A133,7),'Support - HEA1065 Adjustments'!$D$2:$D$10,RIGHT('Support - Calculation Detail'!A133,2))</f>
        <v>0</v>
      </c>
      <c r="K133" s="64">
        <v>129455</v>
      </c>
      <c r="L133" s="64">
        <v>0</v>
      </c>
      <c r="M133" s="64">
        <v>0</v>
      </c>
      <c r="N133" s="64">
        <v>0</v>
      </c>
      <c r="O133" s="64">
        <v>129455</v>
      </c>
    </row>
    <row r="134" spans="1:15" x14ac:dyDescent="0.35">
      <c r="A134" s="57" t="s">
        <v>5920</v>
      </c>
      <c r="B134" s="61" t="s">
        <v>10</v>
      </c>
      <c r="C134" s="61" t="s">
        <v>237</v>
      </c>
      <c r="D134" s="64">
        <v>10650</v>
      </c>
      <c r="E134" s="64">
        <v>0</v>
      </c>
      <c r="F134" s="64">
        <v>10650</v>
      </c>
      <c r="G134" s="77">
        <v>1.04</v>
      </c>
      <c r="H134" s="64">
        <v>11076</v>
      </c>
      <c r="I134" s="64">
        <v>0</v>
      </c>
      <c r="J134" s="64">
        <f>SUMIFS('Support - HEA1065 Adjustments'!$G$2:$G$10,'Support - HEA1065 Adjustments'!$A$2:$A$10,LEFT('Support - Calculation Detail'!A134,7),'Support - HEA1065 Adjustments'!$D$2:$D$10,RIGHT('Support - Calculation Detail'!A134,2))</f>
        <v>0</v>
      </c>
      <c r="K134" s="64">
        <v>11076</v>
      </c>
      <c r="L134" s="64">
        <v>0</v>
      </c>
      <c r="M134" s="64">
        <v>0</v>
      </c>
      <c r="N134" s="64">
        <v>0</v>
      </c>
      <c r="O134" s="64">
        <v>11076</v>
      </c>
    </row>
    <row r="135" spans="1:15" x14ac:dyDescent="0.35">
      <c r="A135" s="57" t="s">
        <v>5921</v>
      </c>
      <c r="B135" s="61" t="s">
        <v>10</v>
      </c>
      <c r="C135" s="61" t="s">
        <v>237</v>
      </c>
      <c r="D135" s="64">
        <v>47261</v>
      </c>
      <c r="E135" s="64">
        <v>0</v>
      </c>
      <c r="F135" s="64">
        <v>47261</v>
      </c>
      <c r="G135" s="77">
        <v>1.04</v>
      </c>
      <c r="H135" s="64">
        <v>49151</v>
      </c>
      <c r="I135" s="64">
        <v>0</v>
      </c>
      <c r="J135" s="64">
        <f>SUMIFS('Support - HEA1065 Adjustments'!$G$2:$G$10,'Support - HEA1065 Adjustments'!$A$2:$A$10,LEFT('Support - Calculation Detail'!A135,7),'Support - HEA1065 Adjustments'!$D$2:$D$10,RIGHT('Support - Calculation Detail'!A135,2))</f>
        <v>0</v>
      </c>
      <c r="K135" s="64">
        <v>49151</v>
      </c>
      <c r="L135" s="64">
        <v>0</v>
      </c>
      <c r="M135" s="64">
        <v>0</v>
      </c>
      <c r="N135" s="64">
        <v>0</v>
      </c>
      <c r="O135" s="64">
        <v>49151</v>
      </c>
    </row>
    <row r="136" spans="1:15" x14ac:dyDescent="0.35">
      <c r="A136" s="57" t="s">
        <v>5922</v>
      </c>
      <c r="B136" s="61" t="s">
        <v>10</v>
      </c>
      <c r="C136" s="61" t="s">
        <v>237</v>
      </c>
      <c r="D136" s="64">
        <v>18412</v>
      </c>
      <c r="E136" s="64">
        <v>0</v>
      </c>
      <c r="F136" s="64">
        <v>18412</v>
      </c>
      <c r="G136" s="77">
        <v>1.04</v>
      </c>
      <c r="H136" s="64">
        <v>19148</v>
      </c>
      <c r="I136" s="64">
        <v>0</v>
      </c>
      <c r="J136" s="64">
        <f>SUMIFS('Support - HEA1065 Adjustments'!$G$2:$G$10,'Support - HEA1065 Adjustments'!$A$2:$A$10,LEFT('Support - Calculation Detail'!A136,7),'Support - HEA1065 Adjustments'!$D$2:$D$10,RIGHT('Support - Calculation Detail'!A136,2))</f>
        <v>0</v>
      </c>
      <c r="K136" s="64">
        <v>19148</v>
      </c>
      <c r="L136" s="64">
        <v>0</v>
      </c>
      <c r="M136" s="64">
        <v>0</v>
      </c>
      <c r="N136" s="64">
        <v>0</v>
      </c>
      <c r="O136" s="64">
        <v>19148</v>
      </c>
    </row>
    <row r="137" spans="1:15" x14ac:dyDescent="0.35">
      <c r="A137" s="57" t="s">
        <v>5923</v>
      </c>
      <c r="B137" s="61" t="s">
        <v>10</v>
      </c>
      <c r="C137" s="61" t="s">
        <v>237</v>
      </c>
      <c r="D137" s="64">
        <v>30029</v>
      </c>
      <c r="E137" s="64">
        <v>0</v>
      </c>
      <c r="F137" s="64">
        <v>30029</v>
      </c>
      <c r="G137" s="77">
        <v>1.04</v>
      </c>
      <c r="H137" s="64">
        <v>31230</v>
      </c>
      <c r="I137" s="64">
        <v>0</v>
      </c>
      <c r="J137" s="64">
        <f>SUMIFS('Support - HEA1065 Adjustments'!$G$2:$G$10,'Support - HEA1065 Adjustments'!$A$2:$A$10,LEFT('Support - Calculation Detail'!A137,7),'Support - HEA1065 Adjustments'!$D$2:$D$10,RIGHT('Support - Calculation Detail'!A137,2))</f>
        <v>0</v>
      </c>
      <c r="K137" s="64">
        <v>31230</v>
      </c>
      <c r="L137" s="64">
        <v>0</v>
      </c>
      <c r="M137" s="64">
        <v>0</v>
      </c>
      <c r="N137" s="64">
        <v>0</v>
      </c>
      <c r="O137" s="64">
        <v>31230</v>
      </c>
    </row>
    <row r="138" spans="1:15" x14ac:dyDescent="0.35">
      <c r="A138" s="57" t="s">
        <v>5924</v>
      </c>
      <c r="B138" s="61" t="s">
        <v>10</v>
      </c>
      <c r="C138" s="61" t="s">
        <v>237</v>
      </c>
      <c r="D138" s="64">
        <v>109386</v>
      </c>
      <c r="E138" s="64">
        <v>0</v>
      </c>
      <c r="F138" s="64">
        <v>109386</v>
      </c>
      <c r="G138" s="77">
        <v>1.04</v>
      </c>
      <c r="H138" s="64">
        <v>113761</v>
      </c>
      <c r="I138" s="64">
        <v>0</v>
      </c>
      <c r="J138" s="64">
        <f>SUMIFS('Support - HEA1065 Adjustments'!$G$2:$G$10,'Support - HEA1065 Adjustments'!$A$2:$A$10,LEFT('Support - Calculation Detail'!A138,7),'Support - HEA1065 Adjustments'!$D$2:$D$10,RIGHT('Support - Calculation Detail'!A138,2))</f>
        <v>0</v>
      </c>
      <c r="K138" s="64">
        <v>113761</v>
      </c>
      <c r="L138" s="64">
        <v>0</v>
      </c>
      <c r="M138" s="64">
        <v>0</v>
      </c>
      <c r="N138" s="64">
        <v>0</v>
      </c>
      <c r="O138" s="64">
        <v>113761</v>
      </c>
    </row>
    <row r="139" spans="1:15" x14ac:dyDescent="0.35">
      <c r="A139" s="57" t="s">
        <v>5925</v>
      </c>
      <c r="B139" s="61" t="s">
        <v>10</v>
      </c>
      <c r="C139" s="61" t="s">
        <v>237</v>
      </c>
      <c r="D139" s="64">
        <v>9197</v>
      </c>
      <c r="E139" s="64">
        <v>0</v>
      </c>
      <c r="F139" s="64">
        <v>9197</v>
      </c>
      <c r="G139" s="77">
        <v>1.04</v>
      </c>
      <c r="H139" s="64">
        <v>9565</v>
      </c>
      <c r="I139" s="64">
        <v>0</v>
      </c>
      <c r="J139" s="64">
        <f>SUMIFS('Support - HEA1065 Adjustments'!$G$2:$G$10,'Support - HEA1065 Adjustments'!$A$2:$A$10,LEFT('Support - Calculation Detail'!A139,7),'Support - HEA1065 Adjustments'!$D$2:$D$10,RIGHT('Support - Calculation Detail'!A139,2))</f>
        <v>0</v>
      </c>
      <c r="K139" s="64">
        <v>9565</v>
      </c>
      <c r="L139" s="64">
        <v>0</v>
      </c>
      <c r="M139" s="64">
        <v>0</v>
      </c>
      <c r="N139" s="64">
        <v>0</v>
      </c>
      <c r="O139" s="64">
        <v>9565</v>
      </c>
    </row>
    <row r="140" spans="1:15" x14ac:dyDescent="0.35">
      <c r="A140" s="57" t="s">
        <v>5926</v>
      </c>
      <c r="B140" s="61" t="s">
        <v>10</v>
      </c>
      <c r="C140" s="61" t="s">
        <v>237</v>
      </c>
      <c r="D140" s="64">
        <v>10297</v>
      </c>
      <c r="E140" s="64">
        <v>0</v>
      </c>
      <c r="F140" s="64">
        <v>10297</v>
      </c>
      <c r="G140" s="77">
        <v>1.04</v>
      </c>
      <c r="H140" s="64">
        <v>10709</v>
      </c>
      <c r="I140" s="64">
        <v>0</v>
      </c>
      <c r="J140" s="64">
        <f>SUMIFS('Support - HEA1065 Adjustments'!$G$2:$G$10,'Support - HEA1065 Adjustments'!$A$2:$A$10,LEFT('Support - Calculation Detail'!A140,7),'Support - HEA1065 Adjustments'!$D$2:$D$10,RIGHT('Support - Calculation Detail'!A140,2))</f>
        <v>0</v>
      </c>
      <c r="K140" s="64">
        <v>10709</v>
      </c>
      <c r="L140" s="64">
        <v>0</v>
      </c>
      <c r="M140" s="64">
        <v>0</v>
      </c>
      <c r="N140" s="64">
        <v>0</v>
      </c>
      <c r="O140" s="64">
        <v>10709</v>
      </c>
    </row>
    <row r="141" spans="1:15" x14ac:dyDescent="0.35">
      <c r="A141" s="57" t="s">
        <v>5927</v>
      </c>
      <c r="B141" s="61" t="s">
        <v>10</v>
      </c>
      <c r="C141" s="61" t="s">
        <v>237</v>
      </c>
      <c r="D141" s="64">
        <v>173146</v>
      </c>
      <c r="E141" s="64">
        <v>0</v>
      </c>
      <c r="F141" s="64">
        <v>173146</v>
      </c>
      <c r="G141" s="77">
        <v>1.04</v>
      </c>
      <c r="H141" s="64">
        <v>180072</v>
      </c>
      <c r="I141" s="64">
        <v>0</v>
      </c>
      <c r="J141" s="64">
        <f>SUMIFS('Support - HEA1065 Adjustments'!$G$2:$G$10,'Support - HEA1065 Adjustments'!$A$2:$A$10,LEFT('Support - Calculation Detail'!A141,7),'Support - HEA1065 Adjustments'!$D$2:$D$10,RIGHT('Support - Calculation Detail'!A141,2))</f>
        <v>0</v>
      </c>
      <c r="K141" s="64">
        <v>180072</v>
      </c>
      <c r="L141" s="64">
        <v>0</v>
      </c>
      <c r="M141" s="64">
        <v>0</v>
      </c>
      <c r="N141" s="64">
        <v>0</v>
      </c>
      <c r="O141" s="64">
        <v>180072</v>
      </c>
    </row>
    <row r="142" spans="1:15" x14ac:dyDescent="0.35">
      <c r="A142" s="57" t="s">
        <v>5928</v>
      </c>
      <c r="B142" s="61" t="s">
        <v>10</v>
      </c>
      <c r="C142" s="61" t="s">
        <v>237</v>
      </c>
      <c r="D142" s="64">
        <v>12580</v>
      </c>
      <c r="E142" s="64">
        <v>0</v>
      </c>
      <c r="F142" s="64">
        <v>12580</v>
      </c>
      <c r="G142" s="77">
        <v>1.04</v>
      </c>
      <c r="H142" s="64">
        <v>13083</v>
      </c>
      <c r="I142" s="64">
        <v>0</v>
      </c>
      <c r="J142" s="64">
        <f>SUMIFS('Support - HEA1065 Adjustments'!$G$2:$G$10,'Support - HEA1065 Adjustments'!$A$2:$A$10,LEFT('Support - Calculation Detail'!A142,7),'Support - HEA1065 Adjustments'!$D$2:$D$10,RIGHT('Support - Calculation Detail'!A142,2))</f>
        <v>0</v>
      </c>
      <c r="K142" s="64">
        <v>13083</v>
      </c>
      <c r="L142" s="64">
        <v>0</v>
      </c>
      <c r="M142" s="64">
        <v>0</v>
      </c>
      <c r="N142" s="64">
        <v>0</v>
      </c>
      <c r="O142" s="64">
        <v>13083</v>
      </c>
    </row>
    <row r="143" spans="1:15" x14ac:dyDescent="0.35">
      <c r="A143" s="57" t="s">
        <v>5929</v>
      </c>
      <c r="B143" s="61" t="s">
        <v>10</v>
      </c>
      <c r="C143" s="61" t="s">
        <v>237</v>
      </c>
      <c r="D143" s="64">
        <v>11257</v>
      </c>
      <c r="E143" s="64">
        <v>0</v>
      </c>
      <c r="F143" s="64">
        <v>11257</v>
      </c>
      <c r="G143" s="77">
        <v>1.04</v>
      </c>
      <c r="H143" s="64">
        <v>11707</v>
      </c>
      <c r="I143" s="64">
        <v>0</v>
      </c>
      <c r="J143" s="64">
        <f>SUMIFS('Support - HEA1065 Adjustments'!$G$2:$G$10,'Support - HEA1065 Adjustments'!$A$2:$A$10,LEFT('Support - Calculation Detail'!A143,7),'Support - HEA1065 Adjustments'!$D$2:$D$10,RIGHT('Support - Calculation Detail'!A143,2))</f>
        <v>0</v>
      </c>
      <c r="K143" s="64">
        <v>11707</v>
      </c>
      <c r="L143" s="64">
        <v>0</v>
      </c>
      <c r="M143" s="64">
        <v>0</v>
      </c>
      <c r="N143" s="64">
        <v>0</v>
      </c>
      <c r="O143" s="64">
        <v>11707</v>
      </c>
    </row>
    <row r="144" spans="1:15" x14ac:dyDescent="0.35">
      <c r="A144" s="57" t="s">
        <v>5930</v>
      </c>
      <c r="B144" s="61" t="s">
        <v>10</v>
      </c>
      <c r="C144" s="61" t="s">
        <v>237</v>
      </c>
      <c r="D144" s="64">
        <v>304346</v>
      </c>
      <c r="E144" s="64">
        <v>0</v>
      </c>
      <c r="F144" s="64">
        <v>304346</v>
      </c>
      <c r="G144" s="77">
        <v>1.04</v>
      </c>
      <c r="H144" s="64">
        <v>316520</v>
      </c>
      <c r="I144" s="64">
        <v>0</v>
      </c>
      <c r="J144" s="64">
        <f>SUMIFS('Support - HEA1065 Adjustments'!$G$2:$G$10,'Support - HEA1065 Adjustments'!$A$2:$A$10,LEFT('Support - Calculation Detail'!A144,7),'Support - HEA1065 Adjustments'!$D$2:$D$10,RIGHT('Support - Calculation Detail'!A144,2))</f>
        <v>0</v>
      </c>
      <c r="K144" s="64">
        <v>316520</v>
      </c>
      <c r="L144" s="64">
        <v>0</v>
      </c>
      <c r="M144" s="64">
        <v>0</v>
      </c>
      <c r="N144" s="64">
        <v>0</v>
      </c>
      <c r="O144" s="64">
        <v>316520</v>
      </c>
    </row>
    <row r="145" spans="1:15" x14ac:dyDescent="0.35">
      <c r="A145" s="57" t="s">
        <v>5931</v>
      </c>
      <c r="B145" s="61" t="s">
        <v>10</v>
      </c>
      <c r="C145" s="61" t="s">
        <v>237</v>
      </c>
      <c r="D145" s="64">
        <v>17352</v>
      </c>
      <c r="E145" s="64">
        <v>0</v>
      </c>
      <c r="F145" s="64">
        <v>17352</v>
      </c>
      <c r="G145" s="77">
        <v>1.04</v>
      </c>
      <c r="H145" s="64">
        <v>18046</v>
      </c>
      <c r="I145" s="64">
        <v>0</v>
      </c>
      <c r="J145" s="64">
        <f>SUMIFS('Support - HEA1065 Adjustments'!$G$2:$G$10,'Support - HEA1065 Adjustments'!$A$2:$A$10,LEFT('Support - Calculation Detail'!A145,7),'Support - HEA1065 Adjustments'!$D$2:$D$10,RIGHT('Support - Calculation Detail'!A145,2))</f>
        <v>0</v>
      </c>
      <c r="K145" s="64">
        <v>18046</v>
      </c>
      <c r="L145" s="64">
        <v>0</v>
      </c>
      <c r="M145" s="64">
        <v>0</v>
      </c>
      <c r="N145" s="64">
        <v>0</v>
      </c>
      <c r="O145" s="64">
        <v>18046</v>
      </c>
    </row>
    <row r="146" spans="1:15" x14ac:dyDescent="0.35">
      <c r="A146" s="57" t="s">
        <v>5932</v>
      </c>
      <c r="B146" s="61" t="s">
        <v>10</v>
      </c>
      <c r="C146" s="61" t="s">
        <v>237</v>
      </c>
      <c r="D146" s="64">
        <v>6676692</v>
      </c>
      <c r="E146" s="64">
        <v>0</v>
      </c>
      <c r="F146" s="64">
        <v>6676692</v>
      </c>
      <c r="G146" s="77">
        <v>1.04</v>
      </c>
      <c r="H146" s="64">
        <v>6943760</v>
      </c>
      <c r="I146" s="64">
        <v>0</v>
      </c>
      <c r="J146" s="64">
        <f>SUMIFS('Support - HEA1065 Adjustments'!$G$2:$G$10,'Support - HEA1065 Adjustments'!$A$2:$A$10,LEFT('Support - Calculation Detail'!A146,7),'Support - HEA1065 Adjustments'!$D$2:$D$10,RIGHT('Support - Calculation Detail'!A146,2))</f>
        <v>0</v>
      </c>
      <c r="K146" s="64">
        <v>6943760</v>
      </c>
      <c r="L146" s="64">
        <v>0</v>
      </c>
      <c r="M146" s="64">
        <v>0</v>
      </c>
      <c r="N146" s="64">
        <v>0</v>
      </c>
      <c r="O146" s="64">
        <v>6943760</v>
      </c>
    </row>
    <row r="147" spans="1:15" x14ac:dyDescent="0.35">
      <c r="A147" s="57" t="s">
        <v>5933</v>
      </c>
      <c r="B147" s="61" t="s">
        <v>10</v>
      </c>
      <c r="C147" s="61" t="s">
        <v>237</v>
      </c>
      <c r="D147" s="64">
        <v>41268</v>
      </c>
      <c r="E147" s="64">
        <v>0</v>
      </c>
      <c r="F147" s="64">
        <v>41268</v>
      </c>
      <c r="G147" s="77">
        <v>1.04</v>
      </c>
      <c r="H147" s="64">
        <v>42919</v>
      </c>
      <c r="I147" s="64">
        <v>0</v>
      </c>
      <c r="J147" s="64">
        <f>SUMIFS('Support - HEA1065 Adjustments'!$G$2:$G$10,'Support - HEA1065 Adjustments'!$A$2:$A$10,LEFT('Support - Calculation Detail'!A147,7),'Support - HEA1065 Adjustments'!$D$2:$D$10,RIGHT('Support - Calculation Detail'!A147,2))</f>
        <v>0</v>
      </c>
      <c r="K147" s="64">
        <v>42919</v>
      </c>
      <c r="L147" s="64">
        <v>0</v>
      </c>
      <c r="M147" s="64">
        <v>0</v>
      </c>
      <c r="N147" s="64">
        <v>0</v>
      </c>
      <c r="O147" s="64">
        <v>42919</v>
      </c>
    </row>
    <row r="148" spans="1:15" x14ac:dyDescent="0.35">
      <c r="A148" s="57" t="s">
        <v>5934</v>
      </c>
      <c r="B148" s="61" t="s">
        <v>10</v>
      </c>
      <c r="C148" s="61" t="s">
        <v>237</v>
      </c>
      <c r="D148" s="64">
        <v>354170</v>
      </c>
      <c r="E148" s="64">
        <v>0</v>
      </c>
      <c r="F148" s="64">
        <v>354170</v>
      </c>
      <c r="G148" s="77">
        <v>1.04</v>
      </c>
      <c r="H148" s="64">
        <v>368337</v>
      </c>
      <c r="I148" s="64">
        <v>0</v>
      </c>
      <c r="J148" s="64">
        <f>SUMIFS('Support - HEA1065 Adjustments'!$G$2:$G$10,'Support - HEA1065 Adjustments'!$A$2:$A$10,LEFT('Support - Calculation Detail'!A148,7),'Support - HEA1065 Adjustments'!$D$2:$D$10,RIGHT('Support - Calculation Detail'!A148,2))</f>
        <v>0</v>
      </c>
      <c r="K148" s="64">
        <v>368337</v>
      </c>
      <c r="L148" s="64">
        <v>4747</v>
      </c>
      <c r="M148" s="64">
        <v>0</v>
      </c>
      <c r="N148" s="64">
        <v>0</v>
      </c>
      <c r="O148" s="64">
        <v>373084</v>
      </c>
    </row>
    <row r="149" spans="1:15" x14ac:dyDescent="0.35">
      <c r="A149" s="57" t="s">
        <v>5935</v>
      </c>
      <c r="B149" s="61" t="s">
        <v>10</v>
      </c>
      <c r="C149" s="61" t="s">
        <v>237</v>
      </c>
      <c r="D149" s="64">
        <v>95525</v>
      </c>
      <c r="E149" s="64">
        <v>0</v>
      </c>
      <c r="F149" s="64">
        <v>95525</v>
      </c>
      <c r="G149" s="77">
        <v>1.04</v>
      </c>
      <c r="H149" s="64">
        <v>99346</v>
      </c>
      <c r="I149" s="64">
        <v>0</v>
      </c>
      <c r="J149" s="64">
        <f>SUMIFS('Support - HEA1065 Adjustments'!$G$2:$G$10,'Support - HEA1065 Adjustments'!$A$2:$A$10,LEFT('Support - Calculation Detail'!A149,7),'Support - HEA1065 Adjustments'!$D$2:$D$10,RIGHT('Support - Calculation Detail'!A149,2))</f>
        <v>0</v>
      </c>
      <c r="K149" s="64">
        <v>99346</v>
      </c>
      <c r="L149" s="64">
        <v>0</v>
      </c>
      <c r="M149" s="64">
        <v>0</v>
      </c>
      <c r="N149" s="64">
        <v>0</v>
      </c>
      <c r="O149" s="64">
        <v>99346</v>
      </c>
    </row>
    <row r="150" spans="1:15" x14ac:dyDescent="0.35">
      <c r="A150" s="57" t="s">
        <v>5936</v>
      </c>
      <c r="B150" s="61" t="s">
        <v>10</v>
      </c>
      <c r="C150" s="61" t="s">
        <v>237</v>
      </c>
      <c r="D150" s="64">
        <v>1461122</v>
      </c>
      <c r="E150" s="64">
        <v>0</v>
      </c>
      <c r="F150" s="64">
        <v>1461122</v>
      </c>
      <c r="G150" s="77">
        <v>1.04</v>
      </c>
      <c r="H150" s="64">
        <v>1519567</v>
      </c>
      <c r="I150" s="64">
        <v>0</v>
      </c>
      <c r="J150" s="64">
        <f>SUMIFS('Support - HEA1065 Adjustments'!$G$2:$G$10,'Support - HEA1065 Adjustments'!$A$2:$A$10,LEFT('Support - Calculation Detail'!A150,7),'Support - HEA1065 Adjustments'!$D$2:$D$10,RIGHT('Support - Calculation Detail'!A150,2))</f>
        <v>0</v>
      </c>
      <c r="K150" s="64">
        <v>1519567</v>
      </c>
      <c r="L150" s="64">
        <v>46278</v>
      </c>
      <c r="M150" s="64">
        <v>0</v>
      </c>
      <c r="N150" s="64">
        <v>0</v>
      </c>
      <c r="O150" s="64">
        <v>1565845</v>
      </c>
    </row>
    <row r="151" spans="1:15" x14ac:dyDescent="0.35">
      <c r="A151" s="57" t="s">
        <v>5937</v>
      </c>
      <c r="B151" s="61" t="s">
        <v>10</v>
      </c>
      <c r="C151" s="61" t="s">
        <v>237</v>
      </c>
      <c r="D151" s="64">
        <v>435414</v>
      </c>
      <c r="E151" s="64">
        <v>0</v>
      </c>
      <c r="F151" s="64">
        <v>435414</v>
      </c>
      <c r="G151" s="77">
        <v>1.04</v>
      </c>
      <c r="H151" s="64">
        <v>452831</v>
      </c>
      <c r="I151" s="64">
        <v>0</v>
      </c>
      <c r="J151" s="64">
        <f>SUMIFS('Support - HEA1065 Adjustments'!$G$2:$G$10,'Support - HEA1065 Adjustments'!$A$2:$A$10,LEFT('Support - Calculation Detail'!A151,7),'Support - HEA1065 Adjustments'!$D$2:$D$10,RIGHT('Support - Calculation Detail'!A151,2))</f>
        <v>0</v>
      </c>
      <c r="K151" s="64">
        <v>452831</v>
      </c>
      <c r="L151" s="64">
        <v>24872</v>
      </c>
      <c r="M151" s="64">
        <v>0</v>
      </c>
      <c r="N151" s="64">
        <v>0</v>
      </c>
      <c r="O151" s="64">
        <v>477703</v>
      </c>
    </row>
    <row r="152" spans="1:15" x14ac:dyDescent="0.35">
      <c r="A152" s="57" t="s">
        <v>5938</v>
      </c>
      <c r="B152" s="61" t="s">
        <v>10</v>
      </c>
      <c r="C152" s="61" t="s">
        <v>237</v>
      </c>
      <c r="D152" s="64">
        <v>427498</v>
      </c>
      <c r="E152" s="64">
        <v>0</v>
      </c>
      <c r="F152" s="64">
        <v>427498</v>
      </c>
      <c r="G152" s="77">
        <v>1.04</v>
      </c>
      <c r="H152" s="64">
        <v>444598</v>
      </c>
      <c r="I152" s="64">
        <v>0</v>
      </c>
      <c r="J152" s="64">
        <f>SUMIFS('Support - HEA1065 Adjustments'!$G$2:$G$10,'Support - HEA1065 Adjustments'!$A$2:$A$10,LEFT('Support - Calculation Detail'!A152,7),'Support - HEA1065 Adjustments'!$D$2:$D$10,RIGHT('Support - Calculation Detail'!A152,2))</f>
        <v>0</v>
      </c>
      <c r="K152" s="64">
        <v>444598</v>
      </c>
      <c r="L152" s="64">
        <v>18417</v>
      </c>
      <c r="M152" s="64">
        <v>0</v>
      </c>
      <c r="N152" s="64">
        <v>0</v>
      </c>
      <c r="O152" s="64">
        <v>463015</v>
      </c>
    </row>
    <row r="153" spans="1:15" x14ac:dyDescent="0.35">
      <c r="A153" s="57" t="s">
        <v>5939</v>
      </c>
      <c r="B153" s="61" t="s">
        <v>10</v>
      </c>
      <c r="C153" s="61" t="s">
        <v>2289</v>
      </c>
      <c r="D153" s="64">
        <v>0</v>
      </c>
      <c r="E153" s="64">
        <v>0</v>
      </c>
      <c r="F153" s="64">
        <v>0</v>
      </c>
      <c r="G153" s="77">
        <v>1.04</v>
      </c>
      <c r="H153" s="64">
        <v>0</v>
      </c>
      <c r="I153" s="64">
        <v>0</v>
      </c>
      <c r="J153" s="64">
        <f>SUMIFS('Support - HEA1065 Adjustments'!$G$2:$G$10,'Support - HEA1065 Adjustments'!$A$2:$A$10,LEFT('Support - Calculation Detail'!A153,7),'Support - HEA1065 Adjustments'!$D$2:$D$10,RIGHT('Support - Calculation Detail'!A153,2))</f>
        <v>0</v>
      </c>
      <c r="K153" s="64">
        <v>0</v>
      </c>
      <c r="L153" s="64">
        <v>0</v>
      </c>
      <c r="M153" s="64">
        <v>0</v>
      </c>
      <c r="N153" s="64">
        <v>0</v>
      </c>
      <c r="O153" s="64">
        <v>0</v>
      </c>
    </row>
    <row r="154" spans="1:15" x14ac:dyDescent="0.35">
      <c r="A154" s="57" t="s">
        <v>5940</v>
      </c>
      <c r="B154" s="61" t="s">
        <v>10</v>
      </c>
      <c r="C154" s="61" t="s">
        <v>4774</v>
      </c>
      <c r="D154" s="64">
        <v>181709</v>
      </c>
      <c r="E154" s="64">
        <v>0</v>
      </c>
      <c r="F154" s="64">
        <v>181709</v>
      </c>
      <c r="G154" s="77">
        <v>1.04</v>
      </c>
      <c r="H154" s="64">
        <v>188977</v>
      </c>
      <c r="I154" s="64">
        <v>0</v>
      </c>
      <c r="J154" s="64">
        <f>SUMIFS('Support - HEA1065 Adjustments'!$G$2:$G$10,'Support - HEA1065 Adjustments'!$A$2:$A$10,LEFT('Support - Calculation Detail'!A154,7),'Support - HEA1065 Adjustments'!$D$2:$D$10,RIGHT('Support - Calculation Detail'!A154,2))</f>
        <v>0</v>
      </c>
      <c r="K154" s="64">
        <v>188977</v>
      </c>
      <c r="L154" s="64">
        <v>0</v>
      </c>
      <c r="M154" s="64">
        <v>0</v>
      </c>
      <c r="N154" s="64">
        <v>0</v>
      </c>
      <c r="O154" s="64">
        <v>188977</v>
      </c>
    </row>
    <row r="155" spans="1:15" x14ac:dyDescent="0.35">
      <c r="A155" s="57" t="s">
        <v>5941</v>
      </c>
      <c r="B155" s="61" t="s">
        <v>10</v>
      </c>
      <c r="C155" s="61" t="s">
        <v>3658</v>
      </c>
      <c r="D155" s="64">
        <v>3142664</v>
      </c>
      <c r="E155" s="64">
        <v>0</v>
      </c>
      <c r="F155" s="64">
        <v>3142664</v>
      </c>
      <c r="G155" s="77">
        <v>1.04</v>
      </c>
      <c r="H155" s="64">
        <v>3268371</v>
      </c>
      <c r="I155" s="64">
        <v>0</v>
      </c>
      <c r="J155" s="64">
        <f>SUMIFS('Support - HEA1065 Adjustments'!$G$2:$G$10,'Support - HEA1065 Adjustments'!$A$2:$A$10,LEFT('Support - Calculation Detail'!A155,7),'Support - HEA1065 Adjustments'!$D$2:$D$10,RIGHT('Support - Calculation Detail'!A155,2))</f>
        <v>0</v>
      </c>
      <c r="K155" s="64">
        <v>3268371</v>
      </c>
      <c r="L155" s="64">
        <v>0</v>
      </c>
      <c r="M155" s="64">
        <v>0</v>
      </c>
      <c r="N155" s="64">
        <v>0</v>
      </c>
      <c r="O155" s="64">
        <v>3268371</v>
      </c>
    </row>
    <row r="156" spans="1:15" x14ac:dyDescent="0.35">
      <c r="A156" s="57" t="s">
        <v>5942</v>
      </c>
      <c r="B156" s="61" t="s">
        <v>10</v>
      </c>
      <c r="C156" s="61" t="s">
        <v>5368</v>
      </c>
      <c r="D156" s="64">
        <v>3202691</v>
      </c>
      <c r="E156" s="64">
        <v>0</v>
      </c>
      <c r="F156" s="64">
        <v>3202691</v>
      </c>
      <c r="G156" s="77">
        <v>1.04</v>
      </c>
      <c r="H156" s="64">
        <v>3330799</v>
      </c>
      <c r="I156" s="64">
        <v>0</v>
      </c>
      <c r="J156" s="64">
        <f>SUMIFS('Support - HEA1065 Adjustments'!$G$2:$G$10,'Support - HEA1065 Adjustments'!$A$2:$A$10,LEFT('Support - Calculation Detail'!A156,7),'Support - HEA1065 Adjustments'!$D$2:$D$10,RIGHT('Support - Calculation Detail'!A156,2))</f>
        <v>0</v>
      </c>
      <c r="K156" s="64">
        <v>3330799</v>
      </c>
      <c r="L156" s="64">
        <v>0</v>
      </c>
      <c r="M156" s="64">
        <v>0</v>
      </c>
      <c r="N156" s="64">
        <v>0</v>
      </c>
      <c r="O156" s="64">
        <v>3330799</v>
      </c>
    </row>
    <row r="157" spans="1:15" x14ac:dyDescent="0.35">
      <c r="A157" s="57" t="s">
        <v>5943</v>
      </c>
      <c r="B157" s="61" t="s">
        <v>10</v>
      </c>
      <c r="C157" s="61" t="s">
        <v>295</v>
      </c>
      <c r="D157" s="64">
        <v>4580753</v>
      </c>
      <c r="E157" s="64">
        <v>0</v>
      </c>
      <c r="F157" s="64">
        <v>4580753</v>
      </c>
      <c r="G157" s="77">
        <v>1.04</v>
      </c>
      <c r="H157" s="64">
        <v>4763983</v>
      </c>
      <c r="I157" s="64">
        <v>0</v>
      </c>
      <c r="J157" s="64">
        <f>SUMIFS('Support - HEA1065 Adjustments'!$G$2:$G$10,'Support - HEA1065 Adjustments'!$A$2:$A$10,LEFT('Support - Calculation Detail'!A157,7),'Support - HEA1065 Adjustments'!$D$2:$D$10,RIGHT('Support - Calculation Detail'!A157,2))</f>
        <v>0</v>
      </c>
      <c r="K157" s="64">
        <v>4763983</v>
      </c>
      <c r="L157" s="64">
        <v>123903</v>
      </c>
      <c r="M157" s="64">
        <v>96057</v>
      </c>
      <c r="N157" s="64">
        <v>212051.5195787031</v>
      </c>
      <c r="O157" s="64">
        <v>5195994.5195787027</v>
      </c>
    </row>
    <row r="158" spans="1:15" x14ac:dyDescent="0.35">
      <c r="A158" s="57" t="s">
        <v>5944</v>
      </c>
      <c r="B158" s="61" t="s">
        <v>10</v>
      </c>
      <c r="C158" s="61" t="s">
        <v>295</v>
      </c>
      <c r="D158" s="64">
        <v>69337</v>
      </c>
      <c r="E158" s="64">
        <v>0</v>
      </c>
      <c r="F158" s="64">
        <v>69337</v>
      </c>
      <c r="G158" s="77">
        <v>1.04</v>
      </c>
      <c r="H158" s="64">
        <v>72110</v>
      </c>
      <c r="I158" s="64">
        <v>0</v>
      </c>
      <c r="J158" s="64">
        <f>SUMIFS('Support - HEA1065 Adjustments'!$G$2:$G$10,'Support - HEA1065 Adjustments'!$A$2:$A$10,LEFT('Support - Calculation Detail'!A158,7),'Support - HEA1065 Adjustments'!$D$2:$D$10,RIGHT('Support - Calculation Detail'!A158,2))</f>
        <v>0</v>
      </c>
      <c r="K158" s="64">
        <v>72110</v>
      </c>
      <c r="L158" s="64">
        <v>0</v>
      </c>
      <c r="M158" s="64">
        <v>0</v>
      </c>
      <c r="N158" s="64">
        <v>0</v>
      </c>
      <c r="O158" s="64">
        <v>72110</v>
      </c>
    </row>
    <row r="159" spans="1:15" x14ac:dyDescent="0.35">
      <c r="A159" s="57" t="s">
        <v>5945</v>
      </c>
      <c r="B159" s="61" t="s">
        <v>10</v>
      </c>
      <c r="C159" s="61" t="s">
        <v>295</v>
      </c>
      <c r="D159" s="64">
        <v>32833</v>
      </c>
      <c r="E159" s="64">
        <v>0</v>
      </c>
      <c r="F159" s="64">
        <v>32833</v>
      </c>
      <c r="G159" s="77">
        <v>1.04</v>
      </c>
      <c r="H159" s="64">
        <v>34146</v>
      </c>
      <c r="I159" s="64">
        <v>0</v>
      </c>
      <c r="J159" s="64">
        <f>SUMIFS('Support - HEA1065 Adjustments'!$G$2:$G$10,'Support - HEA1065 Adjustments'!$A$2:$A$10,LEFT('Support - Calculation Detail'!A159,7),'Support - HEA1065 Adjustments'!$D$2:$D$10,RIGHT('Support - Calculation Detail'!A159,2))</f>
        <v>0</v>
      </c>
      <c r="K159" s="64">
        <v>34146</v>
      </c>
      <c r="L159" s="64">
        <v>0</v>
      </c>
      <c r="M159" s="64">
        <v>0</v>
      </c>
      <c r="N159" s="64">
        <v>0</v>
      </c>
      <c r="O159" s="64">
        <v>34146</v>
      </c>
    </row>
    <row r="160" spans="1:15" x14ac:dyDescent="0.35">
      <c r="A160" s="57" t="s">
        <v>5946</v>
      </c>
      <c r="B160" s="61" t="s">
        <v>10</v>
      </c>
      <c r="C160" s="61" t="s">
        <v>295</v>
      </c>
      <c r="D160" s="64">
        <v>144207</v>
      </c>
      <c r="E160" s="64">
        <v>0</v>
      </c>
      <c r="F160" s="64">
        <v>144207</v>
      </c>
      <c r="G160" s="77">
        <v>1.04</v>
      </c>
      <c r="H160" s="64">
        <v>149975</v>
      </c>
      <c r="I160" s="64">
        <v>0</v>
      </c>
      <c r="J160" s="64">
        <f>SUMIFS('Support - HEA1065 Adjustments'!$G$2:$G$10,'Support - HEA1065 Adjustments'!$A$2:$A$10,LEFT('Support - Calculation Detail'!A160,7),'Support - HEA1065 Adjustments'!$D$2:$D$10,RIGHT('Support - Calculation Detail'!A160,2))</f>
        <v>0</v>
      </c>
      <c r="K160" s="64">
        <v>149975</v>
      </c>
      <c r="L160" s="64">
        <v>0</v>
      </c>
      <c r="M160" s="64">
        <v>0</v>
      </c>
      <c r="N160" s="64">
        <v>0</v>
      </c>
      <c r="O160" s="64">
        <v>149975</v>
      </c>
    </row>
    <row r="161" spans="1:15" x14ac:dyDescent="0.35">
      <c r="A161" s="57" t="s">
        <v>5947</v>
      </c>
      <c r="B161" s="61" t="s">
        <v>10</v>
      </c>
      <c r="C161" s="61" t="s">
        <v>295</v>
      </c>
      <c r="D161" s="64">
        <v>25941</v>
      </c>
      <c r="E161" s="64">
        <v>0</v>
      </c>
      <c r="F161" s="64">
        <v>25941</v>
      </c>
      <c r="G161" s="77">
        <v>1.04</v>
      </c>
      <c r="H161" s="64">
        <v>26979</v>
      </c>
      <c r="I161" s="64">
        <v>0</v>
      </c>
      <c r="J161" s="64">
        <f>SUMIFS('Support - HEA1065 Adjustments'!$G$2:$G$10,'Support - HEA1065 Adjustments'!$A$2:$A$10,LEFT('Support - Calculation Detail'!A161,7),'Support - HEA1065 Adjustments'!$D$2:$D$10,RIGHT('Support - Calculation Detail'!A161,2))</f>
        <v>0</v>
      </c>
      <c r="K161" s="64">
        <v>26979</v>
      </c>
      <c r="L161" s="64">
        <v>0</v>
      </c>
      <c r="M161" s="64">
        <v>0</v>
      </c>
      <c r="N161" s="64">
        <v>0</v>
      </c>
      <c r="O161" s="64">
        <v>26979</v>
      </c>
    </row>
    <row r="162" spans="1:15" x14ac:dyDescent="0.35">
      <c r="A162" s="57" t="s">
        <v>5948</v>
      </c>
      <c r="B162" s="61" t="s">
        <v>10</v>
      </c>
      <c r="C162" s="61" t="s">
        <v>295</v>
      </c>
      <c r="D162" s="64">
        <v>294661</v>
      </c>
      <c r="E162" s="64">
        <v>0</v>
      </c>
      <c r="F162" s="64">
        <v>294661</v>
      </c>
      <c r="G162" s="77">
        <v>1.04</v>
      </c>
      <c r="H162" s="64">
        <v>306447</v>
      </c>
      <c r="I162" s="64">
        <v>0</v>
      </c>
      <c r="J162" s="64">
        <f>SUMIFS('Support - HEA1065 Adjustments'!$G$2:$G$10,'Support - HEA1065 Adjustments'!$A$2:$A$10,LEFT('Support - Calculation Detail'!A162,7),'Support - HEA1065 Adjustments'!$D$2:$D$10,RIGHT('Support - Calculation Detail'!A162,2))</f>
        <v>0</v>
      </c>
      <c r="K162" s="64">
        <v>306447</v>
      </c>
      <c r="L162" s="64">
        <v>0</v>
      </c>
      <c r="M162" s="64">
        <v>0</v>
      </c>
      <c r="N162" s="64">
        <v>0</v>
      </c>
      <c r="O162" s="64">
        <v>306447</v>
      </c>
    </row>
    <row r="163" spans="1:15" x14ac:dyDescent="0.35">
      <c r="A163" s="57" t="s">
        <v>5949</v>
      </c>
      <c r="B163" s="61" t="s">
        <v>10</v>
      </c>
      <c r="C163" s="61" t="s">
        <v>295</v>
      </c>
      <c r="D163" s="64">
        <v>22001</v>
      </c>
      <c r="E163" s="64">
        <v>0</v>
      </c>
      <c r="F163" s="64">
        <v>22001</v>
      </c>
      <c r="G163" s="77">
        <v>1.04</v>
      </c>
      <c r="H163" s="64">
        <v>22881</v>
      </c>
      <c r="I163" s="64">
        <v>0</v>
      </c>
      <c r="J163" s="64">
        <f>SUMIFS('Support - HEA1065 Adjustments'!$G$2:$G$10,'Support - HEA1065 Adjustments'!$A$2:$A$10,LEFT('Support - Calculation Detail'!A163,7),'Support - HEA1065 Adjustments'!$D$2:$D$10,RIGHT('Support - Calculation Detail'!A163,2))</f>
        <v>0</v>
      </c>
      <c r="K163" s="64">
        <v>22881</v>
      </c>
      <c r="L163" s="64">
        <v>0</v>
      </c>
      <c r="M163" s="64">
        <v>0</v>
      </c>
      <c r="N163" s="64">
        <v>0</v>
      </c>
      <c r="O163" s="64">
        <v>22881</v>
      </c>
    </row>
    <row r="164" spans="1:15" x14ac:dyDescent="0.35">
      <c r="A164" s="57" t="s">
        <v>5950</v>
      </c>
      <c r="B164" s="61" t="s">
        <v>10</v>
      </c>
      <c r="C164" s="61" t="s">
        <v>295</v>
      </c>
      <c r="D164" s="64">
        <v>30236</v>
      </c>
      <c r="E164" s="64">
        <v>0</v>
      </c>
      <c r="F164" s="64">
        <v>30236</v>
      </c>
      <c r="G164" s="77">
        <v>1.04</v>
      </c>
      <c r="H164" s="64">
        <v>31445</v>
      </c>
      <c r="I164" s="64">
        <v>0</v>
      </c>
      <c r="J164" s="64">
        <f>SUMIFS('Support - HEA1065 Adjustments'!$G$2:$G$10,'Support - HEA1065 Adjustments'!$A$2:$A$10,LEFT('Support - Calculation Detail'!A164,7),'Support - HEA1065 Adjustments'!$D$2:$D$10,RIGHT('Support - Calculation Detail'!A164,2))</f>
        <v>0</v>
      </c>
      <c r="K164" s="64">
        <v>31445</v>
      </c>
      <c r="L164" s="64">
        <v>0</v>
      </c>
      <c r="M164" s="64">
        <v>0</v>
      </c>
      <c r="N164" s="64">
        <v>0</v>
      </c>
      <c r="O164" s="64">
        <v>31445</v>
      </c>
    </row>
    <row r="165" spans="1:15" x14ac:dyDescent="0.35">
      <c r="A165" s="57" t="s">
        <v>5951</v>
      </c>
      <c r="B165" s="61" t="s">
        <v>10</v>
      </c>
      <c r="C165" s="61" t="s">
        <v>295</v>
      </c>
      <c r="D165" s="64">
        <v>18270</v>
      </c>
      <c r="E165" s="64">
        <v>0</v>
      </c>
      <c r="F165" s="64">
        <v>18270</v>
      </c>
      <c r="G165" s="77">
        <v>1.04</v>
      </c>
      <c r="H165" s="64">
        <v>19001</v>
      </c>
      <c r="I165" s="64">
        <v>0</v>
      </c>
      <c r="J165" s="64">
        <f>SUMIFS('Support - HEA1065 Adjustments'!$G$2:$G$10,'Support - HEA1065 Adjustments'!$A$2:$A$10,LEFT('Support - Calculation Detail'!A165,7),'Support - HEA1065 Adjustments'!$D$2:$D$10,RIGHT('Support - Calculation Detail'!A165,2))</f>
        <v>0</v>
      </c>
      <c r="K165" s="64">
        <v>19001</v>
      </c>
      <c r="L165" s="64">
        <v>0</v>
      </c>
      <c r="M165" s="64">
        <v>0</v>
      </c>
      <c r="N165" s="64">
        <v>0</v>
      </c>
      <c r="O165" s="64">
        <v>19001</v>
      </c>
    </row>
    <row r="166" spans="1:15" x14ac:dyDescent="0.35">
      <c r="A166" s="57" t="s">
        <v>5952</v>
      </c>
      <c r="B166" s="61" t="s">
        <v>10</v>
      </c>
      <c r="C166" s="61" t="s">
        <v>295</v>
      </c>
      <c r="D166" s="64">
        <v>473000</v>
      </c>
      <c r="E166" s="64">
        <v>0</v>
      </c>
      <c r="F166" s="64">
        <v>473000</v>
      </c>
      <c r="G166" s="77">
        <v>1.04</v>
      </c>
      <c r="H166" s="64">
        <v>491920</v>
      </c>
      <c r="I166" s="64">
        <v>0</v>
      </c>
      <c r="J166" s="64">
        <f>SUMIFS('Support - HEA1065 Adjustments'!$G$2:$G$10,'Support - HEA1065 Adjustments'!$A$2:$A$10,LEFT('Support - Calculation Detail'!A166,7),'Support - HEA1065 Adjustments'!$D$2:$D$10,RIGHT('Support - Calculation Detail'!A166,2))</f>
        <v>0</v>
      </c>
      <c r="K166" s="64">
        <v>491920</v>
      </c>
      <c r="L166" s="64">
        <v>0</v>
      </c>
      <c r="M166" s="64">
        <v>0</v>
      </c>
      <c r="N166" s="64">
        <v>0</v>
      </c>
      <c r="O166" s="64">
        <v>491920</v>
      </c>
    </row>
    <row r="167" spans="1:15" x14ac:dyDescent="0.35">
      <c r="A167" s="57" t="s">
        <v>5953</v>
      </c>
      <c r="B167" s="61" t="s">
        <v>10</v>
      </c>
      <c r="C167" s="61" t="s">
        <v>295</v>
      </c>
      <c r="D167" s="64">
        <v>131206</v>
      </c>
      <c r="E167" s="64">
        <v>0</v>
      </c>
      <c r="F167" s="64">
        <v>131206</v>
      </c>
      <c r="G167" s="77">
        <v>1.04</v>
      </c>
      <c r="H167" s="64">
        <v>136454</v>
      </c>
      <c r="I167" s="64">
        <v>0</v>
      </c>
      <c r="J167" s="64">
        <f>SUMIFS('Support - HEA1065 Adjustments'!$G$2:$G$10,'Support - HEA1065 Adjustments'!$A$2:$A$10,LEFT('Support - Calculation Detail'!A167,7),'Support - HEA1065 Adjustments'!$D$2:$D$10,RIGHT('Support - Calculation Detail'!A167,2))</f>
        <v>0</v>
      </c>
      <c r="K167" s="64">
        <v>136454</v>
      </c>
      <c r="L167" s="64">
        <v>0</v>
      </c>
      <c r="M167" s="64">
        <v>0</v>
      </c>
      <c r="N167" s="64">
        <v>0</v>
      </c>
      <c r="O167" s="64">
        <v>136454</v>
      </c>
    </row>
    <row r="168" spans="1:15" x14ac:dyDescent="0.35">
      <c r="A168" s="57" t="s">
        <v>5954</v>
      </c>
      <c r="B168" s="61" t="s">
        <v>10</v>
      </c>
      <c r="C168" s="61" t="s">
        <v>2346</v>
      </c>
      <c r="D168" s="64">
        <v>167659</v>
      </c>
      <c r="E168" s="64">
        <v>0</v>
      </c>
      <c r="F168" s="64">
        <v>167659</v>
      </c>
      <c r="G168" s="77">
        <v>1.04</v>
      </c>
      <c r="H168" s="64">
        <v>174365</v>
      </c>
      <c r="I168" s="64">
        <v>0</v>
      </c>
      <c r="J168" s="64">
        <f>SUMIFS('Support - HEA1065 Adjustments'!$G$2:$G$10,'Support - HEA1065 Adjustments'!$A$2:$A$10,LEFT('Support - Calculation Detail'!A168,7),'Support - HEA1065 Adjustments'!$D$2:$D$10,RIGHT('Support - Calculation Detail'!A168,2))</f>
        <v>0</v>
      </c>
      <c r="K168" s="64">
        <v>174365</v>
      </c>
      <c r="L168" s="64">
        <v>0</v>
      </c>
      <c r="M168" s="64">
        <v>0</v>
      </c>
      <c r="N168" s="64">
        <v>0</v>
      </c>
      <c r="O168" s="64">
        <v>174365</v>
      </c>
    </row>
    <row r="169" spans="1:15" x14ac:dyDescent="0.35">
      <c r="A169" s="57" t="s">
        <v>5955</v>
      </c>
      <c r="B169" s="61" t="s">
        <v>10</v>
      </c>
      <c r="C169" s="61" t="s">
        <v>295</v>
      </c>
      <c r="D169" s="64">
        <v>2940641</v>
      </c>
      <c r="E169" s="64">
        <v>0</v>
      </c>
      <c r="F169" s="64">
        <v>2940641</v>
      </c>
      <c r="G169" s="77">
        <v>1.04</v>
      </c>
      <c r="H169" s="64">
        <v>3058267</v>
      </c>
      <c r="I169" s="64">
        <v>0</v>
      </c>
      <c r="J169" s="64">
        <f>SUMIFS('Support - HEA1065 Adjustments'!$G$2:$G$10,'Support - HEA1065 Adjustments'!$A$2:$A$10,LEFT('Support - Calculation Detail'!A169,7),'Support - HEA1065 Adjustments'!$D$2:$D$10,RIGHT('Support - Calculation Detail'!A169,2))</f>
        <v>0</v>
      </c>
      <c r="K169" s="64">
        <v>3058267</v>
      </c>
      <c r="L169" s="64">
        <v>74855</v>
      </c>
      <c r="M169" s="64">
        <v>0</v>
      </c>
      <c r="N169" s="64">
        <v>0</v>
      </c>
      <c r="O169" s="64">
        <v>3133122</v>
      </c>
    </row>
    <row r="170" spans="1:15" x14ac:dyDescent="0.35">
      <c r="A170" s="57" t="s">
        <v>5956</v>
      </c>
      <c r="B170" s="61" t="s">
        <v>10</v>
      </c>
      <c r="C170" s="61" t="s">
        <v>2346</v>
      </c>
      <c r="D170" s="64">
        <v>1349158</v>
      </c>
      <c r="E170" s="64">
        <v>0</v>
      </c>
      <c r="F170" s="64">
        <v>1349158</v>
      </c>
      <c r="G170" s="77">
        <v>1.04</v>
      </c>
      <c r="H170" s="64">
        <v>1403124</v>
      </c>
      <c r="I170" s="64">
        <v>0</v>
      </c>
      <c r="J170" s="64">
        <f>SUMIFS('Support - HEA1065 Adjustments'!$G$2:$G$10,'Support - HEA1065 Adjustments'!$A$2:$A$10,LEFT('Support - Calculation Detail'!A170,7),'Support - HEA1065 Adjustments'!$D$2:$D$10,RIGHT('Support - Calculation Detail'!A170,2))</f>
        <v>0</v>
      </c>
      <c r="K170" s="64">
        <v>1403124</v>
      </c>
      <c r="L170" s="64">
        <v>0</v>
      </c>
      <c r="M170" s="64">
        <v>0</v>
      </c>
      <c r="N170" s="64">
        <v>0</v>
      </c>
      <c r="O170" s="64">
        <v>1403124</v>
      </c>
    </row>
    <row r="171" spans="1:15" x14ac:dyDescent="0.35">
      <c r="A171" s="57" t="s">
        <v>5957</v>
      </c>
      <c r="B171" s="61" t="s">
        <v>10</v>
      </c>
      <c r="C171" s="61" t="s">
        <v>295</v>
      </c>
      <c r="D171" s="64">
        <v>656558</v>
      </c>
      <c r="E171" s="64">
        <v>0</v>
      </c>
      <c r="F171" s="64">
        <v>656558</v>
      </c>
      <c r="G171" s="77">
        <v>1.04</v>
      </c>
      <c r="H171" s="64">
        <v>682820</v>
      </c>
      <c r="I171" s="64">
        <v>0</v>
      </c>
      <c r="J171" s="64">
        <f>SUMIFS('Support - HEA1065 Adjustments'!$G$2:$G$10,'Support - HEA1065 Adjustments'!$A$2:$A$10,LEFT('Support - Calculation Detail'!A171,7),'Support - HEA1065 Adjustments'!$D$2:$D$10,RIGHT('Support - Calculation Detail'!A171,2))</f>
        <v>0</v>
      </c>
      <c r="K171" s="64">
        <v>682820</v>
      </c>
      <c r="L171" s="64">
        <v>30238</v>
      </c>
      <c r="M171" s="64">
        <v>0</v>
      </c>
      <c r="N171" s="64">
        <v>0</v>
      </c>
      <c r="O171" s="64">
        <v>713058</v>
      </c>
    </row>
    <row r="172" spans="1:15" x14ac:dyDescent="0.35">
      <c r="A172" s="57" t="s">
        <v>5958</v>
      </c>
      <c r="B172" s="61" t="s">
        <v>10</v>
      </c>
      <c r="C172" s="61" t="s">
        <v>295</v>
      </c>
      <c r="D172" s="64">
        <v>3450492</v>
      </c>
      <c r="E172" s="64">
        <v>0</v>
      </c>
      <c r="F172" s="64">
        <v>3450492</v>
      </c>
      <c r="G172" s="77">
        <v>1.04</v>
      </c>
      <c r="H172" s="64">
        <v>3588512</v>
      </c>
      <c r="I172" s="64">
        <v>0</v>
      </c>
      <c r="J172" s="64">
        <f>SUMIFS('Support - HEA1065 Adjustments'!$G$2:$G$10,'Support - HEA1065 Adjustments'!$A$2:$A$10,LEFT('Support - Calculation Detail'!A172,7),'Support - HEA1065 Adjustments'!$D$2:$D$10,RIGHT('Support - Calculation Detail'!A172,2))</f>
        <v>0</v>
      </c>
      <c r="K172" s="64">
        <v>3588512</v>
      </c>
      <c r="L172" s="64">
        <v>0</v>
      </c>
      <c r="M172" s="64">
        <v>0</v>
      </c>
      <c r="N172" s="64">
        <v>0</v>
      </c>
      <c r="O172" s="64">
        <v>3588512</v>
      </c>
    </row>
    <row r="173" spans="1:15" x14ac:dyDescent="0.35">
      <c r="A173" s="57" t="s">
        <v>5959</v>
      </c>
      <c r="B173" s="61" t="s">
        <v>10</v>
      </c>
      <c r="C173" s="61" t="s">
        <v>295</v>
      </c>
      <c r="D173" s="64">
        <v>51813</v>
      </c>
      <c r="E173" s="64">
        <v>0</v>
      </c>
      <c r="F173" s="64">
        <v>51813</v>
      </c>
      <c r="G173" s="77">
        <v>1.04</v>
      </c>
      <c r="H173" s="64">
        <v>53886</v>
      </c>
      <c r="I173" s="64">
        <v>0</v>
      </c>
      <c r="J173" s="64">
        <f>SUMIFS('Support - HEA1065 Adjustments'!$G$2:$G$10,'Support - HEA1065 Adjustments'!$A$2:$A$10,LEFT('Support - Calculation Detail'!A173,7),'Support - HEA1065 Adjustments'!$D$2:$D$10,RIGHT('Support - Calculation Detail'!A173,2))</f>
        <v>0</v>
      </c>
      <c r="K173" s="64">
        <v>53886</v>
      </c>
      <c r="L173" s="64">
        <v>0</v>
      </c>
      <c r="M173" s="64">
        <v>0</v>
      </c>
      <c r="N173" s="64">
        <v>0</v>
      </c>
      <c r="O173" s="64">
        <v>53886</v>
      </c>
    </row>
    <row r="174" spans="1:15" x14ac:dyDescent="0.35">
      <c r="A174" s="57" t="s">
        <v>5960</v>
      </c>
      <c r="B174" s="61" t="s">
        <v>10</v>
      </c>
      <c r="C174" s="61" t="s">
        <v>295</v>
      </c>
      <c r="D174" s="64">
        <v>5672</v>
      </c>
      <c r="E174" s="64">
        <v>0</v>
      </c>
      <c r="F174" s="64">
        <v>5672</v>
      </c>
      <c r="G174" s="77">
        <v>1.04</v>
      </c>
      <c r="H174" s="64">
        <v>5899</v>
      </c>
      <c r="I174" s="64">
        <v>0</v>
      </c>
      <c r="J174" s="64">
        <f>SUMIFS('Support - HEA1065 Adjustments'!$G$2:$G$10,'Support - HEA1065 Adjustments'!$A$2:$A$10,LEFT('Support - Calculation Detail'!A174,7),'Support - HEA1065 Adjustments'!$D$2:$D$10,RIGHT('Support - Calculation Detail'!A174,2))</f>
        <v>0</v>
      </c>
      <c r="K174" s="64">
        <v>5899</v>
      </c>
      <c r="L174" s="64">
        <v>0</v>
      </c>
      <c r="M174" s="64">
        <v>0</v>
      </c>
      <c r="N174" s="64">
        <v>0</v>
      </c>
      <c r="O174" s="64">
        <v>5899</v>
      </c>
    </row>
    <row r="175" spans="1:15" x14ac:dyDescent="0.35">
      <c r="A175" s="57" t="s">
        <v>5961</v>
      </c>
      <c r="B175" s="61" t="s">
        <v>10</v>
      </c>
      <c r="C175" s="61" t="s">
        <v>2346</v>
      </c>
      <c r="D175" s="64">
        <v>8254560</v>
      </c>
      <c r="E175" s="64">
        <v>0</v>
      </c>
      <c r="F175" s="64">
        <v>8254560</v>
      </c>
      <c r="G175" s="77">
        <v>1.04</v>
      </c>
      <c r="H175" s="64">
        <v>8584742</v>
      </c>
      <c r="I175" s="64">
        <v>0</v>
      </c>
      <c r="J175" s="64">
        <f>SUMIFS('Support - HEA1065 Adjustments'!$G$2:$G$10,'Support - HEA1065 Adjustments'!$A$2:$A$10,LEFT('Support - Calculation Detail'!A175,7),'Support - HEA1065 Adjustments'!$D$2:$D$10,RIGHT('Support - Calculation Detail'!A175,2))</f>
        <v>0</v>
      </c>
      <c r="K175" s="64">
        <v>8584742</v>
      </c>
      <c r="L175" s="64">
        <v>0</v>
      </c>
      <c r="M175" s="64">
        <v>0</v>
      </c>
      <c r="N175" s="64">
        <v>0</v>
      </c>
      <c r="O175" s="64">
        <v>8584742</v>
      </c>
    </row>
    <row r="176" spans="1:15" x14ac:dyDescent="0.35">
      <c r="A176" s="57" t="s">
        <v>5962</v>
      </c>
      <c r="B176" s="61" t="s">
        <v>10</v>
      </c>
      <c r="C176" s="61" t="s">
        <v>322</v>
      </c>
      <c r="D176" s="64">
        <v>12209690</v>
      </c>
      <c r="E176" s="64">
        <v>0</v>
      </c>
      <c r="F176" s="64">
        <v>12209690</v>
      </c>
      <c r="G176" s="77">
        <v>1.04</v>
      </c>
      <c r="H176" s="64">
        <v>12698078</v>
      </c>
      <c r="I176" s="64">
        <v>0</v>
      </c>
      <c r="J176" s="64">
        <f>SUMIFS('Support - HEA1065 Adjustments'!$G$2:$G$10,'Support - HEA1065 Adjustments'!$A$2:$A$10,LEFT('Support - Calculation Detail'!A176,7),'Support - HEA1065 Adjustments'!$D$2:$D$10,RIGHT('Support - Calculation Detail'!A176,2))</f>
        <v>0</v>
      </c>
      <c r="K176" s="64">
        <v>12698078</v>
      </c>
      <c r="L176" s="64">
        <v>3024003</v>
      </c>
      <c r="M176" s="64">
        <v>498691</v>
      </c>
      <c r="N176" s="64">
        <v>2224413.4749874985</v>
      </c>
      <c r="O176" s="64">
        <v>18445185.474987499</v>
      </c>
    </row>
    <row r="177" spans="1:15" x14ac:dyDescent="0.35">
      <c r="A177" s="57" t="s">
        <v>5963</v>
      </c>
      <c r="B177" s="61" t="s">
        <v>10</v>
      </c>
      <c r="C177" s="61" t="s">
        <v>322</v>
      </c>
      <c r="D177" s="64">
        <v>370736</v>
      </c>
      <c r="E177" s="64">
        <v>0</v>
      </c>
      <c r="F177" s="64">
        <v>370736</v>
      </c>
      <c r="G177" s="77">
        <v>1.04</v>
      </c>
      <c r="H177" s="64">
        <v>385565</v>
      </c>
      <c r="I177" s="64">
        <v>0</v>
      </c>
      <c r="J177" s="64">
        <f>SUMIFS('Support - HEA1065 Adjustments'!$G$2:$G$10,'Support - HEA1065 Adjustments'!$A$2:$A$10,LEFT('Support - Calculation Detail'!A177,7),'Support - HEA1065 Adjustments'!$D$2:$D$10,RIGHT('Support - Calculation Detail'!A177,2))</f>
        <v>0</v>
      </c>
      <c r="K177" s="64">
        <v>385565</v>
      </c>
      <c r="L177" s="64">
        <v>0</v>
      </c>
      <c r="M177" s="64">
        <v>0</v>
      </c>
      <c r="N177" s="64">
        <v>0</v>
      </c>
      <c r="O177" s="64">
        <v>385565</v>
      </c>
    </row>
    <row r="178" spans="1:15" x14ac:dyDescent="0.35">
      <c r="A178" s="57" t="s">
        <v>5964</v>
      </c>
      <c r="B178" s="61" t="s">
        <v>10</v>
      </c>
      <c r="C178" s="61" t="s">
        <v>322</v>
      </c>
      <c r="D178" s="64">
        <v>444432</v>
      </c>
      <c r="E178" s="64">
        <v>0</v>
      </c>
      <c r="F178" s="64">
        <v>444432</v>
      </c>
      <c r="G178" s="77">
        <v>1.04</v>
      </c>
      <c r="H178" s="64">
        <v>462209</v>
      </c>
      <c r="I178" s="64">
        <v>0</v>
      </c>
      <c r="J178" s="64">
        <f>SUMIFS('Support - HEA1065 Adjustments'!$G$2:$G$10,'Support - HEA1065 Adjustments'!$A$2:$A$10,LEFT('Support - Calculation Detail'!A178,7),'Support - HEA1065 Adjustments'!$D$2:$D$10,RIGHT('Support - Calculation Detail'!A178,2))</f>
        <v>0</v>
      </c>
      <c r="K178" s="64">
        <v>462209</v>
      </c>
      <c r="L178" s="64">
        <v>0</v>
      </c>
      <c r="M178" s="64">
        <v>0</v>
      </c>
      <c r="N178" s="64">
        <v>0</v>
      </c>
      <c r="O178" s="64">
        <v>462209</v>
      </c>
    </row>
    <row r="179" spans="1:15" x14ac:dyDescent="0.35">
      <c r="A179" s="57" t="s">
        <v>5965</v>
      </c>
      <c r="B179" s="61" t="s">
        <v>10</v>
      </c>
      <c r="C179" s="61" t="s">
        <v>322</v>
      </c>
      <c r="D179" s="64">
        <v>12825</v>
      </c>
      <c r="E179" s="64">
        <v>0</v>
      </c>
      <c r="F179" s="64">
        <v>12825</v>
      </c>
      <c r="G179" s="77">
        <v>1.04</v>
      </c>
      <c r="H179" s="64">
        <v>13338</v>
      </c>
      <c r="I179" s="64">
        <v>0</v>
      </c>
      <c r="J179" s="64">
        <f>SUMIFS('Support - HEA1065 Adjustments'!$G$2:$G$10,'Support - HEA1065 Adjustments'!$A$2:$A$10,LEFT('Support - Calculation Detail'!A179,7),'Support - HEA1065 Adjustments'!$D$2:$D$10,RIGHT('Support - Calculation Detail'!A179,2))</f>
        <v>0</v>
      </c>
      <c r="K179" s="64">
        <v>13338</v>
      </c>
      <c r="L179" s="64">
        <v>0</v>
      </c>
      <c r="M179" s="64">
        <v>0</v>
      </c>
      <c r="N179" s="64">
        <v>0</v>
      </c>
      <c r="O179" s="64">
        <v>13338</v>
      </c>
    </row>
    <row r="180" spans="1:15" x14ac:dyDescent="0.35">
      <c r="A180" s="57" t="s">
        <v>5966</v>
      </c>
      <c r="B180" s="61" t="s">
        <v>10</v>
      </c>
      <c r="C180" s="61" t="s">
        <v>322</v>
      </c>
      <c r="D180" s="64">
        <v>11561</v>
      </c>
      <c r="E180" s="64">
        <v>0</v>
      </c>
      <c r="F180" s="64">
        <v>11561</v>
      </c>
      <c r="G180" s="77">
        <v>1.04</v>
      </c>
      <c r="H180" s="64">
        <v>12023</v>
      </c>
      <c r="I180" s="64">
        <v>0</v>
      </c>
      <c r="J180" s="64">
        <f>SUMIFS('Support - HEA1065 Adjustments'!$G$2:$G$10,'Support - HEA1065 Adjustments'!$A$2:$A$10,LEFT('Support - Calculation Detail'!A180,7),'Support - HEA1065 Adjustments'!$D$2:$D$10,RIGHT('Support - Calculation Detail'!A180,2))</f>
        <v>0</v>
      </c>
      <c r="K180" s="64">
        <v>12023</v>
      </c>
      <c r="L180" s="64">
        <v>0</v>
      </c>
      <c r="M180" s="64">
        <v>0</v>
      </c>
      <c r="N180" s="64">
        <v>0</v>
      </c>
      <c r="O180" s="64">
        <v>12023</v>
      </c>
    </row>
    <row r="181" spans="1:15" x14ac:dyDescent="0.35">
      <c r="A181" s="57" t="s">
        <v>5967</v>
      </c>
      <c r="B181" s="61" t="s">
        <v>10</v>
      </c>
      <c r="C181" s="61" t="s">
        <v>322</v>
      </c>
      <c r="D181" s="64">
        <v>14576</v>
      </c>
      <c r="E181" s="64">
        <v>0</v>
      </c>
      <c r="F181" s="64">
        <v>14576</v>
      </c>
      <c r="G181" s="77">
        <v>1.04</v>
      </c>
      <c r="H181" s="64">
        <v>15159</v>
      </c>
      <c r="I181" s="64">
        <v>0</v>
      </c>
      <c r="J181" s="64">
        <f>SUMIFS('Support - HEA1065 Adjustments'!$G$2:$G$10,'Support - HEA1065 Adjustments'!$A$2:$A$10,LEFT('Support - Calculation Detail'!A181,7),'Support - HEA1065 Adjustments'!$D$2:$D$10,RIGHT('Support - Calculation Detail'!A181,2))</f>
        <v>0</v>
      </c>
      <c r="K181" s="64">
        <v>15159</v>
      </c>
      <c r="L181" s="64">
        <v>0</v>
      </c>
      <c r="M181" s="64">
        <v>0</v>
      </c>
      <c r="N181" s="64">
        <v>0</v>
      </c>
      <c r="O181" s="64">
        <v>15159</v>
      </c>
    </row>
    <row r="182" spans="1:15" x14ac:dyDescent="0.35">
      <c r="A182" s="57" t="s">
        <v>5968</v>
      </c>
      <c r="B182" s="61" t="s">
        <v>10</v>
      </c>
      <c r="C182" s="61" t="s">
        <v>322</v>
      </c>
      <c r="D182" s="64">
        <v>2229</v>
      </c>
      <c r="E182" s="64">
        <v>0</v>
      </c>
      <c r="F182" s="64">
        <v>2229</v>
      </c>
      <c r="G182" s="77">
        <v>1.04</v>
      </c>
      <c r="H182" s="64">
        <v>2318</v>
      </c>
      <c r="I182" s="64">
        <v>0</v>
      </c>
      <c r="J182" s="64">
        <f>SUMIFS('Support - HEA1065 Adjustments'!$G$2:$G$10,'Support - HEA1065 Adjustments'!$A$2:$A$10,LEFT('Support - Calculation Detail'!A182,7),'Support - HEA1065 Adjustments'!$D$2:$D$10,RIGHT('Support - Calculation Detail'!A182,2))</f>
        <v>0</v>
      </c>
      <c r="K182" s="64">
        <v>2318</v>
      </c>
      <c r="L182" s="64">
        <v>0</v>
      </c>
      <c r="M182" s="64">
        <v>0</v>
      </c>
      <c r="N182" s="64">
        <v>0</v>
      </c>
      <c r="O182" s="64">
        <v>2318</v>
      </c>
    </row>
    <row r="183" spans="1:15" x14ac:dyDescent="0.35">
      <c r="A183" s="57" t="s">
        <v>5969</v>
      </c>
      <c r="B183" s="61" t="s">
        <v>10</v>
      </c>
      <c r="C183" s="61" t="s">
        <v>322</v>
      </c>
      <c r="D183" s="64">
        <v>34434</v>
      </c>
      <c r="E183" s="64">
        <v>0</v>
      </c>
      <c r="F183" s="64">
        <v>34434</v>
      </c>
      <c r="G183" s="77">
        <v>1.04</v>
      </c>
      <c r="H183" s="64">
        <v>35811</v>
      </c>
      <c r="I183" s="64">
        <v>0</v>
      </c>
      <c r="J183" s="64">
        <f>SUMIFS('Support - HEA1065 Adjustments'!$G$2:$G$10,'Support - HEA1065 Adjustments'!$A$2:$A$10,LEFT('Support - Calculation Detail'!A183,7),'Support - HEA1065 Adjustments'!$D$2:$D$10,RIGHT('Support - Calculation Detail'!A183,2))</f>
        <v>0</v>
      </c>
      <c r="K183" s="64">
        <v>35811</v>
      </c>
      <c r="L183" s="64">
        <v>0</v>
      </c>
      <c r="M183" s="64">
        <v>0</v>
      </c>
      <c r="N183" s="64">
        <v>0</v>
      </c>
      <c r="O183" s="64">
        <v>35811</v>
      </c>
    </row>
    <row r="184" spans="1:15" x14ac:dyDescent="0.35">
      <c r="A184" s="57" t="s">
        <v>5970</v>
      </c>
      <c r="B184" s="61" t="s">
        <v>10</v>
      </c>
      <c r="C184" s="61" t="s">
        <v>322</v>
      </c>
      <c r="D184" s="64">
        <v>27740</v>
      </c>
      <c r="E184" s="64">
        <v>0</v>
      </c>
      <c r="F184" s="64">
        <v>27740</v>
      </c>
      <c r="G184" s="77">
        <v>1.04</v>
      </c>
      <c r="H184" s="64">
        <v>28850</v>
      </c>
      <c r="I184" s="64">
        <v>0</v>
      </c>
      <c r="J184" s="64">
        <f>SUMIFS('Support - HEA1065 Adjustments'!$G$2:$G$10,'Support - HEA1065 Adjustments'!$A$2:$A$10,LEFT('Support - Calculation Detail'!A184,7),'Support - HEA1065 Adjustments'!$D$2:$D$10,RIGHT('Support - Calculation Detail'!A184,2))</f>
        <v>0</v>
      </c>
      <c r="K184" s="64">
        <v>28850</v>
      </c>
      <c r="L184" s="64">
        <v>0</v>
      </c>
      <c r="M184" s="64">
        <v>0</v>
      </c>
      <c r="N184" s="64">
        <v>0</v>
      </c>
      <c r="O184" s="64">
        <v>28850</v>
      </c>
    </row>
    <row r="185" spans="1:15" x14ac:dyDescent="0.35">
      <c r="A185" s="57" t="s">
        <v>5971</v>
      </c>
      <c r="B185" s="61" t="s">
        <v>10</v>
      </c>
      <c r="C185" s="61" t="s">
        <v>322</v>
      </c>
      <c r="D185" s="64">
        <v>11246</v>
      </c>
      <c r="E185" s="64">
        <v>0</v>
      </c>
      <c r="F185" s="64">
        <v>11246</v>
      </c>
      <c r="G185" s="77">
        <v>1.04</v>
      </c>
      <c r="H185" s="64">
        <v>11696</v>
      </c>
      <c r="I185" s="64">
        <v>0</v>
      </c>
      <c r="J185" s="64">
        <f>SUMIFS('Support - HEA1065 Adjustments'!$G$2:$G$10,'Support - HEA1065 Adjustments'!$A$2:$A$10,LEFT('Support - Calculation Detail'!A185,7),'Support - HEA1065 Adjustments'!$D$2:$D$10,RIGHT('Support - Calculation Detail'!A185,2))</f>
        <v>0</v>
      </c>
      <c r="K185" s="64">
        <v>11696</v>
      </c>
      <c r="L185" s="64">
        <v>0</v>
      </c>
      <c r="M185" s="64">
        <v>0</v>
      </c>
      <c r="N185" s="64">
        <v>0</v>
      </c>
      <c r="O185" s="64">
        <v>11696</v>
      </c>
    </row>
    <row r="186" spans="1:15" x14ac:dyDescent="0.35">
      <c r="A186" s="57" t="s">
        <v>5972</v>
      </c>
      <c r="B186" s="61" t="s">
        <v>10</v>
      </c>
      <c r="C186" s="61" t="s">
        <v>322</v>
      </c>
      <c r="D186" s="64">
        <v>19092</v>
      </c>
      <c r="E186" s="64">
        <v>0</v>
      </c>
      <c r="F186" s="64">
        <v>19092</v>
      </c>
      <c r="G186" s="77">
        <v>1.04</v>
      </c>
      <c r="H186" s="64">
        <v>19856</v>
      </c>
      <c r="I186" s="64">
        <v>0</v>
      </c>
      <c r="J186" s="64">
        <f>SUMIFS('Support - HEA1065 Adjustments'!$G$2:$G$10,'Support - HEA1065 Adjustments'!$A$2:$A$10,LEFT('Support - Calculation Detail'!A186,7),'Support - HEA1065 Adjustments'!$D$2:$D$10,RIGHT('Support - Calculation Detail'!A186,2))</f>
        <v>0</v>
      </c>
      <c r="K186" s="64">
        <v>19856</v>
      </c>
      <c r="L186" s="64">
        <v>0</v>
      </c>
      <c r="M186" s="64">
        <v>0</v>
      </c>
      <c r="N186" s="64">
        <v>0</v>
      </c>
      <c r="O186" s="64">
        <v>19856</v>
      </c>
    </row>
    <row r="187" spans="1:15" x14ac:dyDescent="0.35">
      <c r="A187" s="57" t="s">
        <v>5973</v>
      </c>
      <c r="B187" s="61" t="s">
        <v>10</v>
      </c>
      <c r="C187" s="61" t="s">
        <v>322</v>
      </c>
      <c r="D187" s="64">
        <v>17491</v>
      </c>
      <c r="E187" s="64">
        <v>0</v>
      </c>
      <c r="F187" s="64">
        <v>17491</v>
      </c>
      <c r="G187" s="77">
        <v>1.04</v>
      </c>
      <c r="H187" s="64">
        <v>18191</v>
      </c>
      <c r="I187" s="64">
        <v>0</v>
      </c>
      <c r="J187" s="64">
        <f>SUMIFS('Support - HEA1065 Adjustments'!$G$2:$G$10,'Support - HEA1065 Adjustments'!$A$2:$A$10,LEFT('Support - Calculation Detail'!A187,7),'Support - HEA1065 Adjustments'!$D$2:$D$10,RIGHT('Support - Calculation Detail'!A187,2))</f>
        <v>0</v>
      </c>
      <c r="K187" s="64">
        <v>18191</v>
      </c>
      <c r="L187" s="64">
        <v>0</v>
      </c>
      <c r="M187" s="64">
        <v>0</v>
      </c>
      <c r="N187" s="64">
        <v>0</v>
      </c>
      <c r="O187" s="64">
        <v>18191</v>
      </c>
    </row>
    <row r="188" spans="1:15" x14ac:dyDescent="0.35">
      <c r="A188" s="57" t="s">
        <v>5974</v>
      </c>
      <c r="B188" s="61" t="s">
        <v>10</v>
      </c>
      <c r="C188" s="61" t="s">
        <v>322</v>
      </c>
      <c r="D188" s="64">
        <v>10174</v>
      </c>
      <c r="E188" s="64">
        <v>0</v>
      </c>
      <c r="F188" s="64">
        <v>10174</v>
      </c>
      <c r="G188" s="77">
        <v>1.04</v>
      </c>
      <c r="H188" s="64">
        <v>10581</v>
      </c>
      <c r="I188" s="64">
        <v>0</v>
      </c>
      <c r="J188" s="64">
        <f>SUMIFS('Support - HEA1065 Adjustments'!$G$2:$G$10,'Support - HEA1065 Adjustments'!$A$2:$A$10,LEFT('Support - Calculation Detail'!A188,7),'Support - HEA1065 Adjustments'!$D$2:$D$10,RIGHT('Support - Calculation Detail'!A188,2))</f>
        <v>0</v>
      </c>
      <c r="K188" s="64">
        <v>10581</v>
      </c>
      <c r="L188" s="64">
        <v>0</v>
      </c>
      <c r="M188" s="64">
        <v>0</v>
      </c>
      <c r="N188" s="64">
        <v>0</v>
      </c>
      <c r="O188" s="64">
        <v>10581</v>
      </c>
    </row>
    <row r="189" spans="1:15" x14ac:dyDescent="0.35">
      <c r="A189" s="57" t="s">
        <v>5975</v>
      </c>
      <c r="B189" s="61" t="s">
        <v>10</v>
      </c>
      <c r="C189" s="61" t="s">
        <v>322</v>
      </c>
      <c r="D189" s="64">
        <v>36068</v>
      </c>
      <c r="E189" s="64">
        <v>0</v>
      </c>
      <c r="F189" s="64">
        <v>36068</v>
      </c>
      <c r="G189" s="77">
        <v>1.04</v>
      </c>
      <c r="H189" s="64">
        <v>37511</v>
      </c>
      <c r="I189" s="64">
        <v>0</v>
      </c>
      <c r="J189" s="64">
        <f>SUMIFS('Support - HEA1065 Adjustments'!$G$2:$G$10,'Support - HEA1065 Adjustments'!$A$2:$A$10,LEFT('Support - Calculation Detail'!A189,7),'Support - HEA1065 Adjustments'!$D$2:$D$10,RIGHT('Support - Calculation Detail'!A189,2))</f>
        <v>0</v>
      </c>
      <c r="K189" s="64">
        <v>37511</v>
      </c>
      <c r="L189" s="64">
        <v>0</v>
      </c>
      <c r="M189" s="64">
        <v>0</v>
      </c>
      <c r="N189" s="64">
        <v>0</v>
      </c>
      <c r="O189" s="64">
        <v>37511</v>
      </c>
    </row>
    <row r="190" spans="1:15" x14ac:dyDescent="0.35">
      <c r="A190" s="57" t="s">
        <v>5976</v>
      </c>
      <c r="B190" s="61" t="s">
        <v>10</v>
      </c>
      <c r="C190" s="61" t="s">
        <v>322</v>
      </c>
      <c r="D190" s="64">
        <v>52300</v>
      </c>
      <c r="E190" s="64">
        <v>0</v>
      </c>
      <c r="F190" s="64">
        <v>52300</v>
      </c>
      <c r="G190" s="77">
        <v>1.04</v>
      </c>
      <c r="H190" s="64">
        <v>54392</v>
      </c>
      <c r="I190" s="64">
        <v>0</v>
      </c>
      <c r="J190" s="64">
        <f>SUMIFS('Support - HEA1065 Adjustments'!$G$2:$G$10,'Support - HEA1065 Adjustments'!$A$2:$A$10,LEFT('Support - Calculation Detail'!A190,7),'Support - HEA1065 Adjustments'!$D$2:$D$10,RIGHT('Support - Calculation Detail'!A190,2))</f>
        <v>0</v>
      </c>
      <c r="K190" s="64">
        <v>54392</v>
      </c>
      <c r="L190" s="64">
        <v>0</v>
      </c>
      <c r="M190" s="64">
        <v>0</v>
      </c>
      <c r="N190" s="64">
        <v>0</v>
      </c>
      <c r="O190" s="64">
        <v>54392</v>
      </c>
    </row>
    <row r="191" spans="1:15" x14ac:dyDescent="0.35">
      <c r="A191" s="57" t="s">
        <v>5977</v>
      </c>
      <c r="B191" s="61" t="s">
        <v>10</v>
      </c>
      <c r="C191" s="61" t="s">
        <v>322</v>
      </c>
      <c r="D191" s="64">
        <v>10223</v>
      </c>
      <c r="E191" s="64">
        <v>0</v>
      </c>
      <c r="F191" s="64">
        <v>10223</v>
      </c>
      <c r="G191" s="77">
        <v>1.04</v>
      </c>
      <c r="H191" s="64">
        <v>10632</v>
      </c>
      <c r="I191" s="64">
        <v>0</v>
      </c>
      <c r="J191" s="64">
        <f>SUMIFS('Support - HEA1065 Adjustments'!$G$2:$G$10,'Support - HEA1065 Adjustments'!$A$2:$A$10,LEFT('Support - Calculation Detail'!A191,7),'Support - HEA1065 Adjustments'!$D$2:$D$10,RIGHT('Support - Calculation Detail'!A191,2))</f>
        <v>0</v>
      </c>
      <c r="K191" s="64">
        <v>10632</v>
      </c>
      <c r="L191" s="64">
        <v>0</v>
      </c>
      <c r="M191" s="64">
        <v>0</v>
      </c>
      <c r="N191" s="64">
        <v>0</v>
      </c>
      <c r="O191" s="64">
        <v>10632</v>
      </c>
    </row>
    <row r="192" spans="1:15" x14ac:dyDescent="0.35">
      <c r="A192" s="57" t="s">
        <v>5978</v>
      </c>
      <c r="B192" s="61" t="s">
        <v>10</v>
      </c>
      <c r="C192" s="61" t="s">
        <v>322</v>
      </c>
      <c r="D192" s="64">
        <v>11967</v>
      </c>
      <c r="E192" s="64">
        <v>0</v>
      </c>
      <c r="F192" s="64">
        <v>11967</v>
      </c>
      <c r="G192" s="77">
        <v>1.04</v>
      </c>
      <c r="H192" s="64">
        <v>12446</v>
      </c>
      <c r="I192" s="64">
        <v>0</v>
      </c>
      <c r="J192" s="64">
        <f>SUMIFS('Support - HEA1065 Adjustments'!$G$2:$G$10,'Support - HEA1065 Adjustments'!$A$2:$A$10,LEFT('Support - Calculation Detail'!A192,7),'Support - HEA1065 Adjustments'!$D$2:$D$10,RIGHT('Support - Calculation Detail'!A192,2))</f>
        <v>0</v>
      </c>
      <c r="K192" s="64">
        <v>12446</v>
      </c>
      <c r="L192" s="64">
        <v>0</v>
      </c>
      <c r="M192" s="64">
        <v>0</v>
      </c>
      <c r="N192" s="64">
        <v>0</v>
      </c>
      <c r="O192" s="64">
        <v>12446</v>
      </c>
    </row>
    <row r="193" spans="1:15" x14ac:dyDescent="0.35">
      <c r="A193" s="57" t="s">
        <v>5979</v>
      </c>
      <c r="B193" s="61" t="s">
        <v>10</v>
      </c>
      <c r="C193" s="61" t="s">
        <v>322</v>
      </c>
      <c r="D193" s="64">
        <v>26048</v>
      </c>
      <c r="E193" s="64">
        <v>0</v>
      </c>
      <c r="F193" s="64">
        <v>26048</v>
      </c>
      <c r="G193" s="77">
        <v>1.04</v>
      </c>
      <c r="H193" s="64">
        <v>27090</v>
      </c>
      <c r="I193" s="64">
        <v>0</v>
      </c>
      <c r="J193" s="64">
        <f>SUMIFS('Support - HEA1065 Adjustments'!$G$2:$G$10,'Support - HEA1065 Adjustments'!$A$2:$A$10,LEFT('Support - Calculation Detail'!A193,7),'Support - HEA1065 Adjustments'!$D$2:$D$10,RIGHT('Support - Calculation Detail'!A193,2))</f>
        <v>0</v>
      </c>
      <c r="K193" s="64">
        <v>27090</v>
      </c>
      <c r="L193" s="64">
        <v>0</v>
      </c>
      <c r="M193" s="64">
        <v>0</v>
      </c>
      <c r="N193" s="64">
        <v>0</v>
      </c>
      <c r="O193" s="64">
        <v>27090</v>
      </c>
    </row>
    <row r="194" spans="1:15" x14ac:dyDescent="0.35">
      <c r="A194" s="57" t="s">
        <v>5980</v>
      </c>
      <c r="B194" s="61" t="s">
        <v>10</v>
      </c>
      <c r="C194" s="61" t="s">
        <v>322</v>
      </c>
      <c r="D194" s="64">
        <v>485936</v>
      </c>
      <c r="E194" s="64">
        <v>0</v>
      </c>
      <c r="F194" s="64">
        <v>485936</v>
      </c>
      <c r="G194" s="77">
        <v>1.04</v>
      </c>
      <c r="H194" s="64">
        <v>505373</v>
      </c>
      <c r="I194" s="64">
        <v>0</v>
      </c>
      <c r="J194" s="64">
        <f>SUMIFS('Support - HEA1065 Adjustments'!$G$2:$G$10,'Support - HEA1065 Adjustments'!$A$2:$A$10,LEFT('Support - Calculation Detail'!A194,7),'Support - HEA1065 Adjustments'!$D$2:$D$10,RIGHT('Support - Calculation Detail'!A194,2))</f>
        <v>0</v>
      </c>
      <c r="K194" s="64">
        <v>505373</v>
      </c>
      <c r="L194" s="64">
        <v>0</v>
      </c>
      <c r="M194" s="64">
        <v>0</v>
      </c>
      <c r="N194" s="64">
        <v>0</v>
      </c>
      <c r="O194" s="64">
        <v>505373</v>
      </c>
    </row>
    <row r="195" spans="1:15" x14ac:dyDescent="0.35">
      <c r="A195" s="57" t="s">
        <v>5981</v>
      </c>
      <c r="B195" s="61" t="s">
        <v>10</v>
      </c>
      <c r="C195" s="61" t="s">
        <v>322</v>
      </c>
      <c r="D195" s="64">
        <v>660007</v>
      </c>
      <c r="E195" s="64">
        <v>0</v>
      </c>
      <c r="F195" s="64">
        <v>660007</v>
      </c>
      <c r="G195" s="77">
        <v>1.04</v>
      </c>
      <c r="H195" s="64">
        <v>686407</v>
      </c>
      <c r="I195" s="64">
        <v>0</v>
      </c>
      <c r="J195" s="64">
        <f>SUMIFS('Support - HEA1065 Adjustments'!$G$2:$G$10,'Support - HEA1065 Adjustments'!$A$2:$A$10,LEFT('Support - Calculation Detail'!A195,7),'Support - HEA1065 Adjustments'!$D$2:$D$10,RIGHT('Support - Calculation Detail'!A195,2))</f>
        <v>0</v>
      </c>
      <c r="K195" s="64">
        <v>686407</v>
      </c>
      <c r="L195" s="64">
        <v>0</v>
      </c>
      <c r="M195" s="64">
        <v>0</v>
      </c>
      <c r="N195" s="64">
        <v>0</v>
      </c>
      <c r="O195" s="64">
        <v>686407</v>
      </c>
    </row>
    <row r="196" spans="1:15" x14ac:dyDescent="0.35">
      <c r="A196" s="57" t="s">
        <v>5982</v>
      </c>
      <c r="B196" s="61" t="s">
        <v>10</v>
      </c>
      <c r="C196" s="61" t="s">
        <v>322</v>
      </c>
      <c r="D196" s="64">
        <v>423884</v>
      </c>
      <c r="E196" s="64">
        <v>0</v>
      </c>
      <c r="F196" s="64">
        <v>423884</v>
      </c>
      <c r="G196" s="77">
        <v>1.04</v>
      </c>
      <c r="H196" s="64">
        <v>440839</v>
      </c>
      <c r="I196" s="64">
        <v>0</v>
      </c>
      <c r="J196" s="64">
        <f>SUMIFS('Support - HEA1065 Adjustments'!$G$2:$G$10,'Support - HEA1065 Adjustments'!$A$2:$A$10,LEFT('Support - Calculation Detail'!A196,7),'Support - HEA1065 Adjustments'!$D$2:$D$10,RIGHT('Support - Calculation Detail'!A196,2))</f>
        <v>0</v>
      </c>
      <c r="K196" s="64">
        <v>440839</v>
      </c>
      <c r="L196" s="64">
        <v>0</v>
      </c>
      <c r="M196" s="64">
        <v>0</v>
      </c>
      <c r="N196" s="64">
        <v>0</v>
      </c>
      <c r="O196" s="64">
        <v>440839</v>
      </c>
    </row>
    <row r="197" spans="1:15" x14ac:dyDescent="0.35">
      <c r="A197" s="57" t="s">
        <v>5983</v>
      </c>
      <c r="B197" s="61" t="s">
        <v>10</v>
      </c>
      <c r="C197" s="61" t="s">
        <v>322</v>
      </c>
      <c r="D197" s="64">
        <v>2388855</v>
      </c>
      <c r="E197" s="64">
        <v>0</v>
      </c>
      <c r="F197" s="64">
        <v>2388855</v>
      </c>
      <c r="G197" s="77">
        <v>1.04</v>
      </c>
      <c r="H197" s="64">
        <v>2484409</v>
      </c>
      <c r="I197" s="64">
        <v>0</v>
      </c>
      <c r="J197" s="64">
        <f>SUMIFS('Support - HEA1065 Adjustments'!$G$2:$G$10,'Support - HEA1065 Adjustments'!$A$2:$A$10,LEFT('Support - Calculation Detail'!A197,7),'Support - HEA1065 Adjustments'!$D$2:$D$10,RIGHT('Support - Calculation Detail'!A197,2))</f>
        <v>0</v>
      </c>
      <c r="K197" s="64">
        <v>2484409</v>
      </c>
      <c r="L197" s="64">
        <v>0</v>
      </c>
      <c r="M197" s="64">
        <v>0</v>
      </c>
      <c r="N197" s="64">
        <v>0</v>
      </c>
      <c r="O197" s="64">
        <v>2484409</v>
      </c>
    </row>
    <row r="198" spans="1:15" x14ac:dyDescent="0.35">
      <c r="A198" s="57" t="s">
        <v>5984</v>
      </c>
      <c r="B198" s="61" t="s">
        <v>10</v>
      </c>
      <c r="C198" s="61" t="s">
        <v>322</v>
      </c>
      <c r="D198" s="64">
        <v>8346137</v>
      </c>
      <c r="E198" s="64">
        <v>0</v>
      </c>
      <c r="F198" s="64">
        <v>8346137</v>
      </c>
      <c r="G198" s="77">
        <v>1.04</v>
      </c>
      <c r="H198" s="64">
        <v>8679982</v>
      </c>
      <c r="I198" s="64">
        <v>0</v>
      </c>
      <c r="J198" s="64">
        <f>SUMIFS('Support - HEA1065 Adjustments'!$G$2:$G$10,'Support - HEA1065 Adjustments'!$A$2:$A$10,LEFT('Support - Calculation Detail'!A198,7),'Support - HEA1065 Adjustments'!$D$2:$D$10,RIGHT('Support - Calculation Detail'!A198,2))</f>
        <v>0</v>
      </c>
      <c r="K198" s="64">
        <v>8679982</v>
      </c>
      <c r="L198" s="64">
        <v>780577</v>
      </c>
      <c r="M198" s="64">
        <v>0</v>
      </c>
      <c r="N198" s="64">
        <v>0</v>
      </c>
      <c r="O198" s="64">
        <v>9460559</v>
      </c>
    </row>
    <row r="199" spans="1:15" x14ac:dyDescent="0.35">
      <c r="A199" s="57" t="s">
        <v>5985</v>
      </c>
      <c r="B199" s="61" t="s">
        <v>10</v>
      </c>
      <c r="C199" s="61" t="s">
        <v>322</v>
      </c>
      <c r="D199" s="64">
        <v>150664</v>
      </c>
      <c r="E199" s="64">
        <v>0</v>
      </c>
      <c r="F199" s="64">
        <v>150664</v>
      </c>
      <c r="G199" s="77">
        <v>1.04</v>
      </c>
      <c r="H199" s="64">
        <v>156691</v>
      </c>
      <c r="I199" s="64">
        <v>0</v>
      </c>
      <c r="J199" s="64">
        <f>SUMIFS('Support - HEA1065 Adjustments'!$G$2:$G$10,'Support - HEA1065 Adjustments'!$A$2:$A$10,LEFT('Support - Calculation Detail'!A199,7),'Support - HEA1065 Adjustments'!$D$2:$D$10,RIGHT('Support - Calculation Detail'!A199,2))</f>
        <v>0</v>
      </c>
      <c r="K199" s="64">
        <v>156691</v>
      </c>
      <c r="L199" s="64">
        <v>8510</v>
      </c>
      <c r="M199" s="64">
        <v>0</v>
      </c>
      <c r="N199" s="64">
        <v>0</v>
      </c>
      <c r="O199" s="64">
        <v>165201</v>
      </c>
    </row>
    <row r="200" spans="1:15" x14ac:dyDescent="0.35">
      <c r="A200" s="57" t="s">
        <v>5986</v>
      </c>
      <c r="B200" s="61" t="s">
        <v>10</v>
      </c>
      <c r="C200" s="61" t="s">
        <v>322</v>
      </c>
      <c r="D200" s="64">
        <v>163231</v>
      </c>
      <c r="E200" s="64">
        <v>0</v>
      </c>
      <c r="F200" s="64">
        <v>163231</v>
      </c>
      <c r="G200" s="77">
        <v>1.04</v>
      </c>
      <c r="H200" s="64">
        <v>169760</v>
      </c>
      <c r="I200" s="64">
        <v>0</v>
      </c>
      <c r="J200" s="64">
        <f>SUMIFS('Support - HEA1065 Adjustments'!$G$2:$G$10,'Support - HEA1065 Adjustments'!$A$2:$A$10,LEFT('Support - Calculation Detail'!A200,7),'Support - HEA1065 Adjustments'!$D$2:$D$10,RIGHT('Support - Calculation Detail'!A200,2))</f>
        <v>0</v>
      </c>
      <c r="K200" s="64">
        <v>169760</v>
      </c>
      <c r="L200" s="64">
        <v>24934</v>
      </c>
      <c r="M200" s="64">
        <v>0</v>
      </c>
      <c r="N200" s="64">
        <v>0</v>
      </c>
      <c r="O200" s="64">
        <v>194694</v>
      </c>
    </row>
    <row r="201" spans="1:15" x14ac:dyDescent="0.35">
      <c r="A201" s="57" t="s">
        <v>5987</v>
      </c>
      <c r="B201" s="61" t="s">
        <v>10</v>
      </c>
      <c r="C201" s="61" t="s">
        <v>322</v>
      </c>
      <c r="D201" s="64">
        <v>265115</v>
      </c>
      <c r="E201" s="64">
        <v>0</v>
      </c>
      <c r="F201" s="64">
        <v>265115</v>
      </c>
      <c r="G201" s="77">
        <v>1.04</v>
      </c>
      <c r="H201" s="64">
        <v>275720</v>
      </c>
      <c r="I201" s="64">
        <v>0</v>
      </c>
      <c r="J201" s="64">
        <f>SUMIFS('Support - HEA1065 Adjustments'!$G$2:$G$10,'Support - HEA1065 Adjustments'!$A$2:$A$10,LEFT('Support - Calculation Detail'!A201,7),'Support - HEA1065 Adjustments'!$D$2:$D$10,RIGHT('Support - Calculation Detail'!A201,2))</f>
        <v>0</v>
      </c>
      <c r="K201" s="64">
        <v>275720</v>
      </c>
      <c r="L201" s="64">
        <v>30376</v>
      </c>
      <c r="M201" s="64">
        <v>0</v>
      </c>
      <c r="N201" s="64">
        <v>0</v>
      </c>
      <c r="O201" s="64">
        <v>306096</v>
      </c>
    </row>
    <row r="202" spans="1:15" x14ac:dyDescent="0.35">
      <c r="A202" s="57" t="s">
        <v>5988</v>
      </c>
      <c r="B202" s="61" t="s">
        <v>10</v>
      </c>
      <c r="C202" s="61" t="s">
        <v>322</v>
      </c>
      <c r="D202" s="64">
        <v>62010</v>
      </c>
      <c r="E202" s="64">
        <v>0</v>
      </c>
      <c r="F202" s="64">
        <v>62010</v>
      </c>
      <c r="G202" s="77">
        <v>1.04</v>
      </c>
      <c r="H202" s="64">
        <v>64490</v>
      </c>
      <c r="I202" s="64">
        <v>0</v>
      </c>
      <c r="J202" s="64">
        <f>SUMIFS('Support - HEA1065 Adjustments'!$G$2:$G$10,'Support - HEA1065 Adjustments'!$A$2:$A$10,LEFT('Support - Calculation Detail'!A202,7),'Support - HEA1065 Adjustments'!$D$2:$D$10,RIGHT('Support - Calculation Detail'!A202,2))</f>
        <v>0</v>
      </c>
      <c r="K202" s="64">
        <v>64490</v>
      </c>
      <c r="L202" s="64">
        <v>7319</v>
      </c>
      <c r="M202" s="64">
        <v>0</v>
      </c>
      <c r="N202" s="64">
        <v>0</v>
      </c>
      <c r="O202" s="64">
        <v>71809</v>
      </c>
    </row>
    <row r="203" spans="1:15" x14ac:dyDescent="0.35">
      <c r="A203" s="57" t="s">
        <v>5989</v>
      </c>
      <c r="B203" s="61" t="s">
        <v>10</v>
      </c>
      <c r="C203" s="61" t="s">
        <v>322</v>
      </c>
      <c r="D203" s="64">
        <v>20245911</v>
      </c>
      <c r="E203" s="64">
        <v>2000000</v>
      </c>
      <c r="F203" s="64">
        <v>22245911</v>
      </c>
      <c r="G203" s="77">
        <v>1.04</v>
      </c>
      <c r="H203" s="64">
        <v>23135747</v>
      </c>
      <c r="I203" s="64">
        <v>0</v>
      </c>
      <c r="J203" s="64">
        <f>SUMIFS('Support - HEA1065 Adjustments'!$G$2:$G$10,'Support - HEA1065 Adjustments'!$A$2:$A$10,LEFT('Support - Calculation Detail'!A203,7),'Support - HEA1065 Adjustments'!$D$2:$D$10,RIGHT('Support - Calculation Detail'!A203,2))</f>
        <v>0</v>
      </c>
      <c r="K203" s="64">
        <v>23135747</v>
      </c>
      <c r="L203" s="64">
        <v>409052</v>
      </c>
      <c r="M203" s="64">
        <v>0</v>
      </c>
      <c r="N203" s="64">
        <v>0</v>
      </c>
      <c r="O203" s="64">
        <v>23544799</v>
      </c>
    </row>
    <row r="204" spans="1:15" x14ac:dyDescent="0.35">
      <c r="A204" s="57" t="s">
        <v>5990</v>
      </c>
      <c r="B204" s="61" t="s">
        <v>10</v>
      </c>
      <c r="C204" s="61" t="s">
        <v>322</v>
      </c>
      <c r="D204" s="64">
        <v>13375019</v>
      </c>
      <c r="E204" s="64">
        <v>1027562</v>
      </c>
      <c r="F204" s="64">
        <v>14402581</v>
      </c>
      <c r="G204" s="77">
        <v>1.04</v>
      </c>
      <c r="H204" s="64">
        <v>14978684</v>
      </c>
      <c r="I204" s="64">
        <v>0</v>
      </c>
      <c r="J204" s="64">
        <f>SUMIFS('Support - HEA1065 Adjustments'!$G$2:$G$10,'Support - HEA1065 Adjustments'!$A$2:$A$10,LEFT('Support - Calculation Detail'!A204,7),'Support - HEA1065 Adjustments'!$D$2:$D$10,RIGHT('Support - Calculation Detail'!A204,2))</f>
        <v>0</v>
      </c>
      <c r="K204" s="64">
        <v>14978684</v>
      </c>
      <c r="L204" s="64">
        <v>2392913</v>
      </c>
      <c r="M204" s="64">
        <v>0</v>
      </c>
      <c r="N204" s="64">
        <v>0</v>
      </c>
      <c r="O204" s="64">
        <v>17371597</v>
      </c>
    </row>
    <row r="205" spans="1:15" x14ac:dyDescent="0.35">
      <c r="A205" s="57" t="s">
        <v>5991</v>
      </c>
      <c r="B205" s="61" t="s">
        <v>10</v>
      </c>
      <c r="C205" s="61" t="s">
        <v>322</v>
      </c>
      <c r="D205" s="64">
        <v>4160373</v>
      </c>
      <c r="E205" s="64">
        <v>0</v>
      </c>
      <c r="F205" s="64">
        <v>4160373</v>
      </c>
      <c r="G205" s="77">
        <v>1.04</v>
      </c>
      <c r="H205" s="64">
        <v>4326788</v>
      </c>
      <c r="I205" s="64">
        <v>0</v>
      </c>
      <c r="J205" s="64">
        <f>SUMIFS('Support - HEA1065 Adjustments'!$G$2:$G$10,'Support - HEA1065 Adjustments'!$A$2:$A$10,LEFT('Support - Calculation Detail'!A205,7),'Support - HEA1065 Adjustments'!$D$2:$D$10,RIGHT('Support - Calculation Detail'!A205,2))</f>
        <v>0</v>
      </c>
      <c r="K205" s="64">
        <v>4326788</v>
      </c>
      <c r="L205" s="64">
        <v>0</v>
      </c>
      <c r="M205" s="64">
        <v>0</v>
      </c>
      <c r="N205" s="64">
        <v>0</v>
      </c>
      <c r="O205" s="64">
        <v>4326788</v>
      </c>
    </row>
    <row r="206" spans="1:15" x14ac:dyDescent="0.35">
      <c r="A206" s="57" t="s">
        <v>5992</v>
      </c>
      <c r="B206" s="61" t="s">
        <v>10</v>
      </c>
      <c r="C206" s="61" t="s">
        <v>322</v>
      </c>
      <c r="D206" s="64">
        <v>11925494</v>
      </c>
      <c r="E206" s="64">
        <v>886915</v>
      </c>
      <c r="F206" s="64">
        <v>12812409</v>
      </c>
      <c r="G206" s="77">
        <v>1.04</v>
      </c>
      <c r="H206" s="64">
        <v>13324905</v>
      </c>
      <c r="I206" s="64">
        <v>0</v>
      </c>
      <c r="J206" s="64">
        <f>SUMIFS('Support - HEA1065 Adjustments'!$G$2:$G$10,'Support - HEA1065 Adjustments'!$A$2:$A$10,LEFT('Support - Calculation Detail'!A206,7),'Support - HEA1065 Adjustments'!$D$2:$D$10,RIGHT('Support - Calculation Detail'!A206,2))</f>
        <v>0</v>
      </c>
      <c r="K206" s="64">
        <v>13324905</v>
      </c>
      <c r="L206" s="64">
        <v>0</v>
      </c>
      <c r="M206" s="64">
        <v>0</v>
      </c>
      <c r="N206" s="64">
        <v>0</v>
      </c>
      <c r="O206" s="64">
        <v>13324905</v>
      </c>
    </row>
    <row r="207" spans="1:15" x14ac:dyDescent="0.35">
      <c r="A207" s="57" t="s">
        <v>5993</v>
      </c>
      <c r="B207" s="61" t="s">
        <v>10</v>
      </c>
      <c r="C207" s="61" t="s">
        <v>322</v>
      </c>
      <c r="D207" s="64">
        <v>7629220</v>
      </c>
      <c r="E207" s="64">
        <v>0</v>
      </c>
      <c r="F207" s="64">
        <v>7629220</v>
      </c>
      <c r="G207" s="77">
        <v>1.04</v>
      </c>
      <c r="H207" s="64">
        <v>7934389</v>
      </c>
      <c r="I207" s="64">
        <v>0</v>
      </c>
      <c r="J207" s="64">
        <f>SUMIFS('Support - HEA1065 Adjustments'!$G$2:$G$10,'Support - HEA1065 Adjustments'!$A$2:$A$10,LEFT('Support - Calculation Detail'!A207,7),'Support - HEA1065 Adjustments'!$D$2:$D$10,RIGHT('Support - Calculation Detail'!A207,2))</f>
        <v>0</v>
      </c>
      <c r="K207" s="64">
        <v>7934389</v>
      </c>
      <c r="L207" s="64">
        <v>0</v>
      </c>
      <c r="M207" s="64">
        <v>0</v>
      </c>
      <c r="N207" s="64">
        <v>0</v>
      </c>
      <c r="O207" s="64">
        <v>7934389</v>
      </c>
    </row>
    <row r="208" spans="1:15" x14ac:dyDescent="0.35">
      <c r="A208" s="57" t="s">
        <v>5994</v>
      </c>
      <c r="B208" s="61" t="s">
        <v>10</v>
      </c>
      <c r="C208" s="61" t="s">
        <v>322</v>
      </c>
      <c r="D208" s="64">
        <v>0</v>
      </c>
      <c r="E208" s="64">
        <v>0</v>
      </c>
      <c r="F208" s="64">
        <v>0</v>
      </c>
      <c r="G208" s="77">
        <v>1.04</v>
      </c>
      <c r="H208" s="64">
        <v>0</v>
      </c>
      <c r="I208" s="64">
        <v>0</v>
      </c>
      <c r="J208" s="64">
        <f>SUMIFS('Support - HEA1065 Adjustments'!$G$2:$G$10,'Support - HEA1065 Adjustments'!$A$2:$A$10,LEFT('Support - Calculation Detail'!A208,7),'Support - HEA1065 Adjustments'!$D$2:$D$10,RIGHT('Support - Calculation Detail'!A208,2))</f>
        <v>0</v>
      </c>
      <c r="K208" s="64">
        <v>0</v>
      </c>
      <c r="L208" s="64">
        <v>0</v>
      </c>
      <c r="M208" s="64">
        <v>0</v>
      </c>
      <c r="N208" s="64">
        <v>0</v>
      </c>
      <c r="O208" s="64">
        <v>0</v>
      </c>
    </row>
    <row r="209" spans="1:15" x14ac:dyDescent="0.35">
      <c r="A209" s="57" t="s">
        <v>5995</v>
      </c>
      <c r="B209" s="61" t="s">
        <v>10</v>
      </c>
      <c r="C209" s="61" t="s">
        <v>1702</v>
      </c>
      <c r="D209" s="64">
        <v>2464650</v>
      </c>
      <c r="E209" s="64">
        <v>0</v>
      </c>
      <c r="F209" s="64">
        <v>2464650</v>
      </c>
      <c r="G209" s="77">
        <v>1.04</v>
      </c>
      <c r="H209" s="64">
        <v>2563236</v>
      </c>
      <c r="I209" s="64">
        <v>0</v>
      </c>
      <c r="J209" s="64">
        <f>SUMIFS('Support - HEA1065 Adjustments'!$G$2:$G$10,'Support - HEA1065 Adjustments'!$A$2:$A$10,LEFT('Support - Calculation Detail'!A209,7),'Support - HEA1065 Adjustments'!$D$2:$D$10,RIGHT('Support - Calculation Detail'!A209,2))</f>
        <v>0</v>
      </c>
      <c r="K209" s="64">
        <v>2563236</v>
      </c>
      <c r="L209" s="64">
        <v>0</v>
      </c>
      <c r="M209" s="64">
        <v>0</v>
      </c>
      <c r="N209" s="64">
        <v>0</v>
      </c>
      <c r="O209" s="64">
        <v>2563236</v>
      </c>
    </row>
    <row r="210" spans="1:15" x14ac:dyDescent="0.35">
      <c r="A210" s="57" t="s">
        <v>5996</v>
      </c>
      <c r="B210" s="61" t="s">
        <v>10</v>
      </c>
      <c r="C210" s="61" t="s">
        <v>377</v>
      </c>
      <c r="D210" s="64">
        <v>3819656</v>
      </c>
      <c r="E210" s="64">
        <v>0</v>
      </c>
      <c r="F210" s="64">
        <v>3819656</v>
      </c>
      <c r="G210" s="77">
        <v>1.04</v>
      </c>
      <c r="H210" s="64">
        <v>3972442</v>
      </c>
      <c r="I210" s="64">
        <v>0</v>
      </c>
      <c r="J210" s="64">
        <f>SUMIFS('Support - HEA1065 Adjustments'!$G$2:$G$10,'Support - HEA1065 Adjustments'!$A$2:$A$10,LEFT('Support - Calculation Detail'!A210,7),'Support - HEA1065 Adjustments'!$D$2:$D$10,RIGHT('Support - Calculation Detail'!A210,2))</f>
        <v>0</v>
      </c>
      <c r="K210" s="64">
        <v>3972442</v>
      </c>
      <c r="L210" s="64">
        <v>706952</v>
      </c>
      <c r="M210" s="64">
        <v>128897</v>
      </c>
      <c r="N210" s="64">
        <v>613237.59840581438</v>
      </c>
      <c r="O210" s="64">
        <v>5421528.5984058147</v>
      </c>
    </row>
    <row r="211" spans="1:15" x14ac:dyDescent="0.35">
      <c r="A211" s="57" t="s">
        <v>5997</v>
      </c>
      <c r="B211" s="61" t="s">
        <v>10</v>
      </c>
      <c r="C211" s="61" t="s">
        <v>377</v>
      </c>
      <c r="D211" s="64">
        <v>25197</v>
      </c>
      <c r="E211" s="64">
        <v>0</v>
      </c>
      <c r="F211" s="64">
        <v>25197</v>
      </c>
      <c r="G211" s="77">
        <v>1.04</v>
      </c>
      <c r="H211" s="64">
        <v>26205</v>
      </c>
      <c r="I211" s="64">
        <v>0</v>
      </c>
      <c r="J211" s="64">
        <f>SUMIFS('Support - HEA1065 Adjustments'!$G$2:$G$10,'Support - HEA1065 Adjustments'!$A$2:$A$10,LEFT('Support - Calculation Detail'!A211,7),'Support - HEA1065 Adjustments'!$D$2:$D$10,RIGHT('Support - Calculation Detail'!A211,2))</f>
        <v>0</v>
      </c>
      <c r="K211" s="64">
        <v>26205</v>
      </c>
      <c r="L211" s="64">
        <v>0</v>
      </c>
      <c r="M211" s="64">
        <v>0</v>
      </c>
      <c r="N211" s="64">
        <v>0</v>
      </c>
      <c r="O211" s="64">
        <v>26205</v>
      </c>
    </row>
    <row r="212" spans="1:15" x14ac:dyDescent="0.35">
      <c r="A212" s="57" t="s">
        <v>5998</v>
      </c>
      <c r="B212" s="61" t="s">
        <v>10</v>
      </c>
      <c r="C212" s="61" t="s">
        <v>377</v>
      </c>
      <c r="D212" s="64">
        <v>15876</v>
      </c>
      <c r="E212" s="64">
        <v>0</v>
      </c>
      <c r="F212" s="64">
        <v>15876</v>
      </c>
      <c r="G212" s="77">
        <v>1.04</v>
      </c>
      <c r="H212" s="64">
        <v>16511</v>
      </c>
      <c r="I212" s="64">
        <v>0</v>
      </c>
      <c r="J212" s="64">
        <f>SUMIFS('Support - HEA1065 Adjustments'!$G$2:$G$10,'Support - HEA1065 Adjustments'!$A$2:$A$10,LEFT('Support - Calculation Detail'!A212,7),'Support - HEA1065 Adjustments'!$D$2:$D$10,RIGHT('Support - Calculation Detail'!A212,2))</f>
        <v>0</v>
      </c>
      <c r="K212" s="64">
        <v>16511</v>
      </c>
      <c r="L212" s="64">
        <v>0</v>
      </c>
      <c r="M212" s="64">
        <v>0</v>
      </c>
      <c r="N212" s="64">
        <v>0</v>
      </c>
      <c r="O212" s="64">
        <v>16511</v>
      </c>
    </row>
    <row r="213" spans="1:15" x14ac:dyDescent="0.35">
      <c r="A213" s="57" t="s">
        <v>5999</v>
      </c>
      <c r="B213" s="61" t="s">
        <v>10</v>
      </c>
      <c r="C213" s="61" t="s">
        <v>377</v>
      </c>
      <c r="D213" s="64">
        <v>24793</v>
      </c>
      <c r="E213" s="64">
        <v>0</v>
      </c>
      <c r="F213" s="64">
        <v>24793</v>
      </c>
      <c r="G213" s="77">
        <v>1.04</v>
      </c>
      <c r="H213" s="64">
        <v>25785</v>
      </c>
      <c r="I213" s="64">
        <v>0</v>
      </c>
      <c r="J213" s="64">
        <f>SUMIFS('Support - HEA1065 Adjustments'!$G$2:$G$10,'Support - HEA1065 Adjustments'!$A$2:$A$10,LEFT('Support - Calculation Detail'!A213,7),'Support - HEA1065 Adjustments'!$D$2:$D$10,RIGHT('Support - Calculation Detail'!A213,2))</f>
        <v>0</v>
      </c>
      <c r="K213" s="64">
        <v>25785</v>
      </c>
      <c r="L213" s="64">
        <v>0</v>
      </c>
      <c r="M213" s="64">
        <v>0</v>
      </c>
      <c r="N213" s="64">
        <v>0</v>
      </c>
      <c r="O213" s="64">
        <v>25785</v>
      </c>
    </row>
    <row r="214" spans="1:15" x14ac:dyDescent="0.35">
      <c r="A214" s="57" t="s">
        <v>6000</v>
      </c>
      <c r="B214" s="61" t="s">
        <v>10</v>
      </c>
      <c r="C214" s="61" t="s">
        <v>377</v>
      </c>
      <c r="D214" s="64">
        <v>23505</v>
      </c>
      <c r="E214" s="64">
        <v>0</v>
      </c>
      <c r="F214" s="64">
        <v>23505</v>
      </c>
      <c r="G214" s="77">
        <v>1.04</v>
      </c>
      <c r="H214" s="64">
        <v>24445</v>
      </c>
      <c r="I214" s="64">
        <v>0</v>
      </c>
      <c r="J214" s="64">
        <f>SUMIFS('Support - HEA1065 Adjustments'!$G$2:$G$10,'Support - HEA1065 Adjustments'!$A$2:$A$10,LEFT('Support - Calculation Detail'!A214,7),'Support - HEA1065 Adjustments'!$D$2:$D$10,RIGHT('Support - Calculation Detail'!A214,2))</f>
        <v>0</v>
      </c>
      <c r="K214" s="64">
        <v>24445</v>
      </c>
      <c r="L214" s="64">
        <v>0</v>
      </c>
      <c r="M214" s="64">
        <v>0</v>
      </c>
      <c r="N214" s="64">
        <v>0</v>
      </c>
      <c r="O214" s="64">
        <v>24445</v>
      </c>
    </row>
    <row r="215" spans="1:15" x14ac:dyDescent="0.35">
      <c r="A215" s="57" t="s">
        <v>6001</v>
      </c>
      <c r="B215" s="61" t="s">
        <v>10</v>
      </c>
      <c r="C215" s="61" t="s">
        <v>377</v>
      </c>
      <c r="D215" s="64">
        <v>21940</v>
      </c>
      <c r="E215" s="64">
        <v>0</v>
      </c>
      <c r="F215" s="64">
        <v>21940</v>
      </c>
      <c r="G215" s="77">
        <v>1.04</v>
      </c>
      <c r="H215" s="64">
        <v>22818</v>
      </c>
      <c r="I215" s="64">
        <v>0</v>
      </c>
      <c r="J215" s="64">
        <f>SUMIFS('Support - HEA1065 Adjustments'!$G$2:$G$10,'Support - HEA1065 Adjustments'!$A$2:$A$10,LEFT('Support - Calculation Detail'!A215,7),'Support - HEA1065 Adjustments'!$D$2:$D$10,RIGHT('Support - Calculation Detail'!A215,2))</f>
        <v>0</v>
      </c>
      <c r="K215" s="64">
        <v>22818</v>
      </c>
      <c r="L215" s="64">
        <v>0</v>
      </c>
      <c r="M215" s="64">
        <v>0</v>
      </c>
      <c r="N215" s="64">
        <v>0</v>
      </c>
      <c r="O215" s="64">
        <v>22818</v>
      </c>
    </row>
    <row r="216" spans="1:15" x14ac:dyDescent="0.35">
      <c r="A216" s="57" t="s">
        <v>6002</v>
      </c>
      <c r="B216" s="61" t="s">
        <v>10</v>
      </c>
      <c r="C216" s="61" t="s">
        <v>377</v>
      </c>
      <c r="D216" s="64">
        <v>6823</v>
      </c>
      <c r="E216" s="64">
        <v>0</v>
      </c>
      <c r="F216" s="64">
        <v>6823</v>
      </c>
      <c r="G216" s="77">
        <v>1.04</v>
      </c>
      <c r="H216" s="64">
        <v>7096</v>
      </c>
      <c r="I216" s="64">
        <v>0</v>
      </c>
      <c r="J216" s="64">
        <f>SUMIFS('Support - HEA1065 Adjustments'!$G$2:$G$10,'Support - HEA1065 Adjustments'!$A$2:$A$10,LEFT('Support - Calculation Detail'!A216,7),'Support - HEA1065 Adjustments'!$D$2:$D$10,RIGHT('Support - Calculation Detail'!A216,2))</f>
        <v>0</v>
      </c>
      <c r="K216" s="64">
        <v>7096</v>
      </c>
      <c r="L216" s="64">
        <v>0</v>
      </c>
      <c r="M216" s="64">
        <v>0</v>
      </c>
      <c r="N216" s="64">
        <v>0</v>
      </c>
      <c r="O216" s="64">
        <v>7096</v>
      </c>
    </row>
    <row r="217" spans="1:15" x14ac:dyDescent="0.35">
      <c r="A217" s="57" t="s">
        <v>6003</v>
      </c>
      <c r="B217" s="61" t="s">
        <v>10</v>
      </c>
      <c r="C217" s="61" t="s">
        <v>377</v>
      </c>
      <c r="D217" s="64">
        <v>11966</v>
      </c>
      <c r="E217" s="64">
        <v>0</v>
      </c>
      <c r="F217" s="64">
        <v>11966</v>
      </c>
      <c r="G217" s="77">
        <v>1.04</v>
      </c>
      <c r="H217" s="64">
        <v>12445</v>
      </c>
      <c r="I217" s="64">
        <v>0</v>
      </c>
      <c r="J217" s="64">
        <f>SUMIFS('Support - HEA1065 Adjustments'!$G$2:$G$10,'Support - HEA1065 Adjustments'!$A$2:$A$10,LEFT('Support - Calculation Detail'!A217,7),'Support - HEA1065 Adjustments'!$D$2:$D$10,RIGHT('Support - Calculation Detail'!A217,2))</f>
        <v>0</v>
      </c>
      <c r="K217" s="64">
        <v>12445</v>
      </c>
      <c r="L217" s="64">
        <v>0</v>
      </c>
      <c r="M217" s="64">
        <v>0</v>
      </c>
      <c r="N217" s="64">
        <v>0</v>
      </c>
      <c r="O217" s="64">
        <v>12445</v>
      </c>
    </row>
    <row r="218" spans="1:15" x14ac:dyDescent="0.35">
      <c r="A218" s="57" t="s">
        <v>6004</v>
      </c>
      <c r="B218" s="61" t="s">
        <v>10</v>
      </c>
      <c r="C218" s="61" t="s">
        <v>377</v>
      </c>
      <c r="D218" s="64">
        <v>35448</v>
      </c>
      <c r="E218" s="64">
        <v>0</v>
      </c>
      <c r="F218" s="64">
        <v>35448</v>
      </c>
      <c r="G218" s="77">
        <v>1.04</v>
      </c>
      <c r="H218" s="64">
        <v>36866</v>
      </c>
      <c r="I218" s="64">
        <v>0</v>
      </c>
      <c r="J218" s="64">
        <f>SUMIFS('Support - HEA1065 Adjustments'!$G$2:$G$10,'Support - HEA1065 Adjustments'!$A$2:$A$10,LEFT('Support - Calculation Detail'!A218,7),'Support - HEA1065 Adjustments'!$D$2:$D$10,RIGHT('Support - Calculation Detail'!A218,2))</f>
        <v>0</v>
      </c>
      <c r="K218" s="64">
        <v>36866</v>
      </c>
      <c r="L218" s="64">
        <v>0</v>
      </c>
      <c r="M218" s="64">
        <v>0</v>
      </c>
      <c r="N218" s="64">
        <v>0</v>
      </c>
      <c r="O218" s="64">
        <v>36866</v>
      </c>
    </row>
    <row r="219" spans="1:15" x14ac:dyDescent="0.35">
      <c r="A219" s="57" t="s">
        <v>6005</v>
      </c>
      <c r="B219" s="61" t="s">
        <v>10</v>
      </c>
      <c r="C219" s="61" t="s">
        <v>377</v>
      </c>
      <c r="D219" s="64">
        <v>291961</v>
      </c>
      <c r="E219" s="64">
        <v>0</v>
      </c>
      <c r="F219" s="64">
        <v>291961</v>
      </c>
      <c r="G219" s="77">
        <v>1.04</v>
      </c>
      <c r="H219" s="64">
        <v>303639</v>
      </c>
      <c r="I219" s="64">
        <v>0</v>
      </c>
      <c r="J219" s="64">
        <f>SUMIFS('Support - HEA1065 Adjustments'!$G$2:$G$10,'Support - HEA1065 Adjustments'!$A$2:$A$10,LEFT('Support - Calculation Detail'!A219,7),'Support - HEA1065 Adjustments'!$D$2:$D$10,RIGHT('Support - Calculation Detail'!A219,2))</f>
        <v>0</v>
      </c>
      <c r="K219" s="64">
        <v>303639</v>
      </c>
      <c r="L219" s="64">
        <v>0</v>
      </c>
      <c r="M219" s="64">
        <v>0</v>
      </c>
      <c r="N219" s="64">
        <v>0</v>
      </c>
      <c r="O219" s="64">
        <v>303639</v>
      </c>
    </row>
    <row r="220" spans="1:15" x14ac:dyDescent="0.35">
      <c r="A220" s="57" t="s">
        <v>6006</v>
      </c>
      <c r="B220" s="61" t="s">
        <v>10</v>
      </c>
      <c r="C220" s="61" t="s">
        <v>377</v>
      </c>
      <c r="D220" s="64">
        <v>499099</v>
      </c>
      <c r="E220" s="64">
        <v>0</v>
      </c>
      <c r="F220" s="64">
        <v>499099</v>
      </c>
      <c r="G220" s="77">
        <v>1.04</v>
      </c>
      <c r="H220" s="64">
        <v>519063</v>
      </c>
      <c r="I220" s="64">
        <v>0</v>
      </c>
      <c r="J220" s="64">
        <f>SUMIFS('Support - HEA1065 Adjustments'!$G$2:$G$10,'Support - HEA1065 Adjustments'!$A$2:$A$10,LEFT('Support - Calculation Detail'!A220,7),'Support - HEA1065 Adjustments'!$D$2:$D$10,RIGHT('Support - Calculation Detail'!A220,2))</f>
        <v>0</v>
      </c>
      <c r="K220" s="64">
        <v>519063</v>
      </c>
      <c r="L220" s="64">
        <v>76493</v>
      </c>
      <c r="M220" s="64">
        <v>0</v>
      </c>
      <c r="N220" s="64">
        <v>0</v>
      </c>
      <c r="O220" s="64">
        <v>595556</v>
      </c>
    </row>
    <row r="221" spans="1:15" x14ac:dyDescent="0.35">
      <c r="A221" s="57" t="s">
        <v>6007</v>
      </c>
      <c r="B221" s="61" t="s">
        <v>10</v>
      </c>
      <c r="C221" s="61" t="s">
        <v>377</v>
      </c>
      <c r="D221" s="64">
        <v>6006584</v>
      </c>
      <c r="E221" s="64">
        <v>0</v>
      </c>
      <c r="F221" s="64">
        <v>6006584</v>
      </c>
      <c r="G221" s="77">
        <v>1.04</v>
      </c>
      <c r="H221" s="64">
        <v>6246847</v>
      </c>
      <c r="I221" s="64">
        <v>0</v>
      </c>
      <c r="J221" s="64">
        <f>SUMIFS('Support - HEA1065 Adjustments'!$G$2:$G$10,'Support - HEA1065 Adjustments'!$A$2:$A$10,LEFT('Support - Calculation Detail'!A221,7),'Support - HEA1065 Adjustments'!$D$2:$D$10,RIGHT('Support - Calculation Detail'!A221,2))</f>
        <v>0</v>
      </c>
      <c r="K221" s="64">
        <v>6246847</v>
      </c>
      <c r="L221" s="64">
        <v>0</v>
      </c>
      <c r="M221" s="64">
        <v>0</v>
      </c>
      <c r="N221" s="64">
        <v>0</v>
      </c>
      <c r="O221" s="64">
        <v>6246847</v>
      </c>
    </row>
    <row r="222" spans="1:15" x14ac:dyDescent="0.35">
      <c r="A222" s="57" t="s">
        <v>6008</v>
      </c>
      <c r="B222" s="61" t="s">
        <v>10</v>
      </c>
      <c r="C222" s="61" t="s">
        <v>377</v>
      </c>
      <c r="D222" s="64">
        <v>41791</v>
      </c>
      <c r="E222" s="64">
        <v>0</v>
      </c>
      <c r="F222" s="64">
        <v>41791</v>
      </c>
      <c r="G222" s="77">
        <v>1.04</v>
      </c>
      <c r="H222" s="64">
        <v>43463</v>
      </c>
      <c r="I222" s="64">
        <v>0</v>
      </c>
      <c r="J222" s="64">
        <f>SUMIFS('Support - HEA1065 Adjustments'!$G$2:$G$10,'Support - HEA1065 Adjustments'!$A$2:$A$10,LEFT('Support - Calculation Detail'!A222,7),'Support - HEA1065 Adjustments'!$D$2:$D$10,RIGHT('Support - Calculation Detail'!A222,2))</f>
        <v>0</v>
      </c>
      <c r="K222" s="64">
        <v>43463</v>
      </c>
      <c r="L222" s="64">
        <v>0</v>
      </c>
      <c r="M222" s="64">
        <v>0</v>
      </c>
      <c r="N222" s="64">
        <v>0</v>
      </c>
      <c r="O222" s="64">
        <v>43463</v>
      </c>
    </row>
    <row r="223" spans="1:15" x14ac:dyDescent="0.35">
      <c r="A223" s="57" t="s">
        <v>6009</v>
      </c>
      <c r="B223" s="61" t="s">
        <v>10</v>
      </c>
      <c r="C223" s="61" t="s">
        <v>377</v>
      </c>
      <c r="D223" s="64">
        <v>335016</v>
      </c>
      <c r="E223" s="64">
        <v>0</v>
      </c>
      <c r="F223" s="64">
        <v>335016</v>
      </c>
      <c r="G223" s="77">
        <v>1.04</v>
      </c>
      <c r="H223" s="64">
        <v>348417</v>
      </c>
      <c r="I223" s="64">
        <v>0</v>
      </c>
      <c r="J223" s="64">
        <f>SUMIFS('Support - HEA1065 Adjustments'!$G$2:$G$10,'Support - HEA1065 Adjustments'!$A$2:$A$10,LEFT('Support - Calculation Detail'!A223,7),'Support - HEA1065 Adjustments'!$D$2:$D$10,RIGHT('Support - Calculation Detail'!A223,2))</f>
        <v>0</v>
      </c>
      <c r="K223" s="64">
        <v>348417</v>
      </c>
      <c r="L223" s="64">
        <v>0</v>
      </c>
      <c r="M223" s="64">
        <v>0</v>
      </c>
      <c r="N223" s="64">
        <v>0</v>
      </c>
      <c r="O223" s="64">
        <v>348417</v>
      </c>
    </row>
    <row r="224" spans="1:15" x14ac:dyDescent="0.35">
      <c r="A224" s="57" t="s">
        <v>6010</v>
      </c>
      <c r="B224" s="61" t="s">
        <v>10</v>
      </c>
      <c r="C224" s="61" t="s">
        <v>399</v>
      </c>
      <c r="D224" s="64">
        <v>3278731</v>
      </c>
      <c r="E224" s="64">
        <v>0</v>
      </c>
      <c r="F224" s="64">
        <v>3278731</v>
      </c>
      <c r="G224" s="77">
        <v>1</v>
      </c>
      <c r="H224" s="64">
        <v>3278731</v>
      </c>
      <c r="I224" s="64">
        <v>0</v>
      </c>
      <c r="J224" s="64">
        <f>SUMIFS('Support - HEA1065 Adjustments'!$G$2:$G$10,'Support - HEA1065 Adjustments'!$A$2:$A$10,LEFT('Support - Calculation Detail'!A224,7),'Support - HEA1065 Adjustments'!$D$2:$D$10,RIGHT('Support - Calculation Detail'!A224,2))</f>
        <v>0</v>
      </c>
      <c r="K224" s="64">
        <v>3278731</v>
      </c>
      <c r="L224" s="64">
        <v>588196</v>
      </c>
      <c r="M224" s="64">
        <v>190526</v>
      </c>
      <c r="N224" s="64">
        <v>572730.39691212645</v>
      </c>
      <c r="O224" s="64">
        <v>4630183.3969121268</v>
      </c>
    </row>
    <row r="225" spans="1:15" x14ac:dyDescent="0.35">
      <c r="A225" s="57" t="s">
        <v>6011</v>
      </c>
      <c r="B225" s="61" t="s">
        <v>10</v>
      </c>
      <c r="C225" s="61" t="s">
        <v>399</v>
      </c>
      <c r="D225" s="64">
        <v>6100</v>
      </c>
      <c r="E225" s="64">
        <v>0</v>
      </c>
      <c r="F225" s="64">
        <v>6100</v>
      </c>
      <c r="G225" s="77">
        <v>1</v>
      </c>
      <c r="H225" s="64">
        <v>6100</v>
      </c>
      <c r="I225" s="64">
        <v>0</v>
      </c>
      <c r="J225" s="64">
        <f>SUMIFS('Support - HEA1065 Adjustments'!$G$2:$G$10,'Support - HEA1065 Adjustments'!$A$2:$A$10,LEFT('Support - Calculation Detail'!A225,7),'Support - HEA1065 Adjustments'!$D$2:$D$10,RIGHT('Support - Calculation Detail'!A225,2))</f>
        <v>0</v>
      </c>
      <c r="K225" s="64">
        <v>6100</v>
      </c>
      <c r="L225" s="64">
        <v>0</v>
      </c>
      <c r="M225" s="64">
        <v>0</v>
      </c>
      <c r="N225" s="64">
        <v>0</v>
      </c>
      <c r="O225" s="64">
        <v>6100</v>
      </c>
    </row>
    <row r="226" spans="1:15" x14ac:dyDescent="0.35">
      <c r="A226" s="57" t="s">
        <v>6012</v>
      </c>
      <c r="B226" s="61" t="s">
        <v>10</v>
      </c>
      <c r="C226" s="61" t="s">
        <v>399</v>
      </c>
      <c r="D226" s="64">
        <v>4314</v>
      </c>
      <c r="E226" s="64">
        <v>0</v>
      </c>
      <c r="F226" s="64">
        <v>4314</v>
      </c>
      <c r="G226" s="77">
        <v>1</v>
      </c>
      <c r="H226" s="64">
        <v>4314</v>
      </c>
      <c r="I226" s="64">
        <v>0</v>
      </c>
      <c r="J226" s="64">
        <f>SUMIFS('Support - HEA1065 Adjustments'!$G$2:$G$10,'Support - HEA1065 Adjustments'!$A$2:$A$10,LEFT('Support - Calculation Detail'!A226,7),'Support - HEA1065 Adjustments'!$D$2:$D$10,RIGHT('Support - Calculation Detail'!A226,2))</f>
        <v>0</v>
      </c>
      <c r="K226" s="64">
        <v>4314</v>
      </c>
      <c r="L226" s="64">
        <v>0</v>
      </c>
      <c r="M226" s="64">
        <v>0</v>
      </c>
      <c r="N226" s="64">
        <v>0</v>
      </c>
      <c r="O226" s="64">
        <v>4314</v>
      </c>
    </row>
    <row r="227" spans="1:15" x14ac:dyDescent="0.35">
      <c r="A227" s="57" t="s">
        <v>6013</v>
      </c>
      <c r="B227" s="61" t="s">
        <v>10</v>
      </c>
      <c r="C227" s="61" t="s">
        <v>399</v>
      </c>
      <c r="D227" s="64">
        <v>27533</v>
      </c>
      <c r="E227" s="64">
        <v>0</v>
      </c>
      <c r="F227" s="64">
        <v>27533</v>
      </c>
      <c r="G227" s="77">
        <v>1</v>
      </c>
      <c r="H227" s="64">
        <v>27533</v>
      </c>
      <c r="I227" s="64">
        <v>0</v>
      </c>
      <c r="J227" s="64">
        <f>SUMIFS('Support - HEA1065 Adjustments'!$G$2:$G$10,'Support - HEA1065 Adjustments'!$A$2:$A$10,LEFT('Support - Calculation Detail'!A227,7),'Support - HEA1065 Adjustments'!$D$2:$D$10,RIGHT('Support - Calculation Detail'!A227,2))</f>
        <v>0</v>
      </c>
      <c r="K227" s="64">
        <v>27533</v>
      </c>
      <c r="L227" s="64">
        <v>0</v>
      </c>
      <c r="M227" s="64">
        <v>0</v>
      </c>
      <c r="N227" s="64">
        <v>0</v>
      </c>
      <c r="O227" s="64">
        <v>27533</v>
      </c>
    </row>
    <row r="228" spans="1:15" x14ac:dyDescent="0.35">
      <c r="A228" s="57" t="s">
        <v>6014</v>
      </c>
      <c r="B228" s="61" t="s">
        <v>10</v>
      </c>
      <c r="C228" s="61" t="s">
        <v>399</v>
      </c>
      <c r="D228" s="64">
        <v>69039</v>
      </c>
      <c r="E228" s="64">
        <v>0</v>
      </c>
      <c r="F228" s="64">
        <v>69039</v>
      </c>
      <c r="G228" s="77">
        <v>1</v>
      </c>
      <c r="H228" s="64">
        <v>69039</v>
      </c>
      <c r="I228" s="64">
        <v>0</v>
      </c>
      <c r="J228" s="64">
        <f>SUMIFS('Support - HEA1065 Adjustments'!$G$2:$G$10,'Support - HEA1065 Adjustments'!$A$2:$A$10,LEFT('Support - Calculation Detail'!A228,7),'Support - HEA1065 Adjustments'!$D$2:$D$10,RIGHT('Support - Calculation Detail'!A228,2))</f>
        <v>0</v>
      </c>
      <c r="K228" s="64">
        <v>69039</v>
      </c>
      <c r="L228" s="64">
        <v>0</v>
      </c>
      <c r="M228" s="64">
        <v>0</v>
      </c>
      <c r="N228" s="64">
        <v>0</v>
      </c>
      <c r="O228" s="64">
        <v>69039</v>
      </c>
    </row>
    <row r="229" spans="1:15" x14ac:dyDescent="0.35">
      <c r="A229" s="57" t="s">
        <v>6015</v>
      </c>
      <c r="B229" s="61" t="s">
        <v>10</v>
      </c>
      <c r="C229" s="61" t="s">
        <v>399</v>
      </c>
      <c r="D229" s="64">
        <v>5800</v>
      </c>
      <c r="E229" s="64">
        <v>0</v>
      </c>
      <c r="F229" s="64">
        <v>5800</v>
      </c>
      <c r="G229" s="77">
        <v>1</v>
      </c>
      <c r="H229" s="64">
        <v>5800</v>
      </c>
      <c r="I229" s="64">
        <v>0</v>
      </c>
      <c r="J229" s="64">
        <f>SUMIFS('Support - HEA1065 Adjustments'!$G$2:$G$10,'Support - HEA1065 Adjustments'!$A$2:$A$10,LEFT('Support - Calculation Detail'!A229,7),'Support - HEA1065 Adjustments'!$D$2:$D$10,RIGHT('Support - Calculation Detail'!A229,2))</f>
        <v>0</v>
      </c>
      <c r="K229" s="64">
        <v>5800</v>
      </c>
      <c r="L229" s="64">
        <v>0</v>
      </c>
      <c r="M229" s="64">
        <v>0</v>
      </c>
      <c r="N229" s="64">
        <v>0</v>
      </c>
      <c r="O229" s="64">
        <v>5800</v>
      </c>
    </row>
    <row r="230" spans="1:15" x14ac:dyDescent="0.35">
      <c r="A230" s="57" t="s">
        <v>6016</v>
      </c>
      <c r="B230" s="61" t="s">
        <v>10</v>
      </c>
      <c r="C230" s="61" t="s">
        <v>399</v>
      </c>
      <c r="D230" s="64">
        <v>7810</v>
      </c>
      <c r="E230" s="64">
        <v>0</v>
      </c>
      <c r="F230" s="64">
        <v>7810</v>
      </c>
      <c r="G230" s="77">
        <v>1</v>
      </c>
      <c r="H230" s="64">
        <v>7810</v>
      </c>
      <c r="I230" s="64">
        <v>0</v>
      </c>
      <c r="J230" s="64">
        <f>SUMIFS('Support - HEA1065 Adjustments'!$G$2:$G$10,'Support - HEA1065 Adjustments'!$A$2:$A$10,LEFT('Support - Calculation Detail'!A230,7),'Support - HEA1065 Adjustments'!$D$2:$D$10,RIGHT('Support - Calculation Detail'!A230,2))</f>
        <v>0</v>
      </c>
      <c r="K230" s="64">
        <v>7810</v>
      </c>
      <c r="L230" s="64">
        <v>0</v>
      </c>
      <c r="M230" s="64">
        <v>0</v>
      </c>
      <c r="N230" s="64">
        <v>0</v>
      </c>
      <c r="O230" s="64">
        <v>7810</v>
      </c>
    </row>
    <row r="231" spans="1:15" x14ac:dyDescent="0.35">
      <c r="A231" s="57" t="s">
        <v>6017</v>
      </c>
      <c r="B231" s="61" t="s">
        <v>10</v>
      </c>
      <c r="C231" s="61" t="s">
        <v>399</v>
      </c>
      <c r="D231" s="64">
        <v>13909</v>
      </c>
      <c r="E231" s="64">
        <v>0</v>
      </c>
      <c r="F231" s="64">
        <v>13909</v>
      </c>
      <c r="G231" s="77">
        <v>1</v>
      </c>
      <c r="H231" s="64">
        <v>13909</v>
      </c>
      <c r="I231" s="64">
        <v>0</v>
      </c>
      <c r="J231" s="64">
        <f>SUMIFS('Support - HEA1065 Adjustments'!$G$2:$G$10,'Support - HEA1065 Adjustments'!$A$2:$A$10,LEFT('Support - Calculation Detail'!A231,7),'Support - HEA1065 Adjustments'!$D$2:$D$10,RIGHT('Support - Calculation Detail'!A231,2))</f>
        <v>0</v>
      </c>
      <c r="K231" s="64">
        <v>13909</v>
      </c>
      <c r="L231" s="64">
        <v>0</v>
      </c>
      <c r="M231" s="64">
        <v>0</v>
      </c>
      <c r="N231" s="64">
        <v>0</v>
      </c>
      <c r="O231" s="64">
        <v>13909</v>
      </c>
    </row>
    <row r="232" spans="1:15" x14ac:dyDescent="0.35">
      <c r="A232" s="57" t="s">
        <v>6018</v>
      </c>
      <c r="B232" s="61" t="s">
        <v>10</v>
      </c>
      <c r="C232" s="61" t="s">
        <v>399</v>
      </c>
      <c r="D232" s="64">
        <v>11994</v>
      </c>
      <c r="E232" s="64">
        <v>0</v>
      </c>
      <c r="F232" s="64">
        <v>11994</v>
      </c>
      <c r="G232" s="77">
        <v>1</v>
      </c>
      <c r="H232" s="64">
        <v>11994</v>
      </c>
      <c r="I232" s="64">
        <v>0</v>
      </c>
      <c r="J232" s="64">
        <f>SUMIFS('Support - HEA1065 Adjustments'!$G$2:$G$10,'Support - HEA1065 Adjustments'!$A$2:$A$10,LEFT('Support - Calculation Detail'!A232,7),'Support - HEA1065 Adjustments'!$D$2:$D$10,RIGHT('Support - Calculation Detail'!A232,2))</f>
        <v>0</v>
      </c>
      <c r="K232" s="64">
        <v>11994</v>
      </c>
      <c r="L232" s="64">
        <v>0</v>
      </c>
      <c r="M232" s="64">
        <v>0</v>
      </c>
      <c r="N232" s="64">
        <v>0</v>
      </c>
      <c r="O232" s="64">
        <v>11994</v>
      </c>
    </row>
    <row r="233" spans="1:15" x14ac:dyDescent="0.35">
      <c r="A233" s="57" t="s">
        <v>6019</v>
      </c>
      <c r="B233" s="61" t="s">
        <v>10</v>
      </c>
      <c r="C233" s="61" t="s">
        <v>399</v>
      </c>
      <c r="D233" s="64">
        <v>67130</v>
      </c>
      <c r="E233" s="64">
        <v>0</v>
      </c>
      <c r="F233" s="64">
        <v>67130</v>
      </c>
      <c r="G233" s="77">
        <v>1</v>
      </c>
      <c r="H233" s="64">
        <v>67130</v>
      </c>
      <c r="I233" s="64">
        <v>0</v>
      </c>
      <c r="J233" s="64">
        <f>SUMIFS('Support - HEA1065 Adjustments'!$G$2:$G$10,'Support - HEA1065 Adjustments'!$A$2:$A$10,LEFT('Support - Calculation Detail'!A233,7),'Support - HEA1065 Adjustments'!$D$2:$D$10,RIGHT('Support - Calculation Detail'!A233,2))</f>
        <v>0</v>
      </c>
      <c r="K233" s="64">
        <v>67130</v>
      </c>
      <c r="L233" s="64">
        <v>0</v>
      </c>
      <c r="M233" s="64">
        <v>0</v>
      </c>
      <c r="N233" s="64">
        <v>0</v>
      </c>
      <c r="O233" s="64">
        <v>67130</v>
      </c>
    </row>
    <row r="234" spans="1:15" x14ac:dyDescent="0.35">
      <c r="A234" s="57" t="s">
        <v>6020</v>
      </c>
      <c r="B234" s="61" t="s">
        <v>10</v>
      </c>
      <c r="C234" s="61" t="s">
        <v>399</v>
      </c>
      <c r="D234" s="64">
        <v>22644</v>
      </c>
      <c r="E234" s="64">
        <v>0</v>
      </c>
      <c r="F234" s="64">
        <v>22644</v>
      </c>
      <c r="G234" s="77">
        <v>1</v>
      </c>
      <c r="H234" s="64">
        <v>22644</v>
      </c>
      <c r="I234" s="64">
        <v>0</v>
      </c>
      <c r="J234" s="64">
        <f>SUMIFS('Support - HEA1065 Adjustments'!$G$2:$G$10,'Support - HEA1065 Adjustments'!$A$2:$A$10,LEFT('Support - Calculation Detail'!A234,7),'Support - HEA1065 Adjustments'!$D$2:$D$10,RIGHT('Support - Calculation Detail'!A234,2))</f>
        <v>0</v>
      </c>
      <c r="K234" s="64">
        <v>22644</v>
      </c>
      <c r="L234" s="64">
        <v>0</v>
      </c>
      <c r="M234" s="64">
        <v>0</v>
      </c>
      <c r="N234" s="64">
        <v>0</v>
      </c>
      <c r="O234" s="64">
        <v>22644</v>
      </c>
    </row>
    <row r="235" spans="1:15" x14ac:dyDescent="0.35">
      <c r="A235" s="57" t="s">
        <v>6021</v>
      </c>
      <c r="B235" s="61" t="s">
        <v>10</v>
      </c>
      <c r="C235" s="61" t="s">
        <v>399</v>
      </c>
      <c r="D235" s="64">
        <v>12330</v>
      </c>
      <c r="E235" s="64">
        <v>0</v>
      </c>
      <c r="F235" s="64">
        <v>12330</v>
      </c>
      <c r="G235" s="77">
        <v>1</v>
      </c>
      <c r="H235" s="64">
        <v>12330</v>
      </c>
      <c r="I235" s="64">
        <v>0</v>
      </c>
      <c r="J235" s="64">
        <f>SUMIFS('Support - HEA1065 Adjustments'!$G$2:$G$10,'Support - HEA1065 Adjustments'!$A$2:$A$10,LEFT('Support - Calculation Detail'!A235,7),'Support - HEA1065 Adjustments'!$D$2:$D$10,RIGHT('Support - Calculation Detail'!A235,2))</f>
        <v>0</v>
      </c>
      <c r="K235" s="64">
        <v>12330</v>
      </c>
      <c r="L235" s="64">
        <v>0</v>
      </c>
      <c r="M235" s="64">
        <v>0</v>
      </c>
      <c r="N235" s="64">
        <v>0</v>
      </c>
      <c r="O235" s="64">
        <v>12330</v>
      </c>
    </row>
    <row r="236" spans="1:15" x14ac:dyDescent="0.35">
      <c r="A236" s="57" t="s">
        <v>6022</v>
      </c>
      <c r="B236" s="61" t="s">
        <v>10</v>
      </c>
      <c r="C236" s="61" t="s">
        <v>399</v>
      </c>
      <c r="D236" s="64">
        <v>19648</v>
      </c>
      <c r="E236" s="64">
        <v>0</v>
      </c>
      <c r="F236" s="64">
        <v>19648</v>
      </c>
      <c r="G236" s="77">
        <v>1</v>
      </c>
      <c r="H236" s="64">
        <v>19648</v>
      </c>
      <c r="I236" s="64">
        <v>0</v>
      </c>
      <c r="J236" s="64">
        <f>SUMIFS('Support - HEA1065 Adjustments'!$G$2:$G$10,'Support - HEA1065 Adjustments'!$A$2:$A$10,LEFT('Support - Calculation Detail'!A236,7),'Support - HEA1065 Adjustments'!$D$2:$D$10,RIGHT('Support - Calculation Detail'!A236,2))</f>
        <v>0</v>
      </c>
      <c r="K236" s="64">
        <v>19648</v>
      </c>
      <c r="L236" s="64">
        <v>0</v>
      </c>
      <c r="M236" s="64">
        <v>0</v>
      </c>
      <c r="N236" s="64">
        <v>0</v>
      </c>
      <c r="O236" s="64">
        <v>19648</v>
      </c>
    </row>
    <row r="237" spans="1:15" x14ac:dyDescent="0.35">
      <c r="A237" s="57" t="s">
        <v>6023</v>
      </c>
      <c r="B237" s="61" t="s">
        <v>10</v>
      </c>
      <c r="C237" s="61" t="s">
        <v>399</v>
      </c>
      <c r="D237" s="64">
        <v>42583</v>
      </c>
      <c r="E237" s="64">
        <v>0</v>
      </c>
      <c r="F237" s="64">
        <v>42583</v>
      </c>
      <c r="G237" s="77">
        <v>1</v>
      </c>
      <c r="H237" s="64">
        <v>42583</v>
      </c>
      <c r="I237" s="64">
        <v>0</v>
      </c>
      <c r="J237" s="64">
        <f>SUMIFS('Support - HEA1065 Adjustments'!$G$2:$G$10,'Support - HEA1065 Adjustments'!$A$2:$A$10,LEFT('Support - Calculation Detail'!A237,7),'Support - HEA1065 Adjustments'!$D$2:$D$10,RIGHT('Support - Calculation Detail'!A237,2))</f>
        <v>0</v>
      </c>
      <c r="K237" s="64">
        <v>42583</v>
      </c>
      <c r="L237" s="64">
        <v>0</v>
      </c>
      <c r="M237" s="64">
        <v>0</v>
      </c>
      <c r="N237" s="64">
        <v>0</v>
      </c>
      <c r="O237" s="64">
        <v>42583</v>
      </c>
    </row>
    <row r="238" spans="1:15" x14ac:dyDescent="0.35">
      <c r="A238" s="57" t="s">
        <v>6024</v>
      </c>
      <c r="B238" s="61" t="s">
        <v>10</v>
      </c>
      <c r="C238" s="61" t="s">
        <v>399</v>
      </c>
      <c r="D238" s="64">
        <v>49630</v>
      </c>
      <c r="E238" s="64">
        <v>0</v>
      </c>
      <c r="F238" s="64">
        <v>49630</v>
      </c>
      <c r="G238" s="77">
        <v>1</v>
      </c>
      <c r="H238" s="64">
        <v>49630</v>
      </c>
      <c r="I238" s="64">
        <v>0</v>
      </c>
      <c r="J238" s="64">
        <f>SUMIFS('Support - HEA1065 Adjustments'!$G$2:$G$10,'Support - HEA1065 Adjustments'!$A$2:$A$10,LEFT('Support - Calculation Detail'!A238,7),'Support - HEA1065 Adjustments'!$D$2:$D$10,RIGHT('Support - Calculation Detail'!A238,2))</f>
        <v>0</v>
      </c>
      <c r="K238" s="64">
        <v>49630</v>
      </c>
      <c r="L238" s="64">
        <v>0</v>
      </c>
      <c r="M238" s="64">
        <v>0</v>
      </c>
      <c r="N238" s="64">
        <v>0</v>
      </c>
      <c r="O238" s="64">
        <v>49630</v>
      </c>
    </row>
    <row r="239" spans="1:15" x14ac:dyDescent="0.35">
      <c r="A239" s="57" t="s">
        <v>6025</v>
      </c>
      <c r="B239" s="61" t="s">
        <v>10</v>
      </c>
      <c r="C239" s="61" t="s">
        <v>399</v>
      </c>
      <c r="D239" s="64">
        <v>1845</v>
      </c>
      <c r="E239" s="64">
        <v>0</v>
      </c>
      <c r="F239" s="64">
        <v>1845</v>
      </c>
      <c r="G239" s="77">
        <v>1</v>
      </c>
      <c r="H239" s="64">
        <v>1845</v>
      </c>
      <c r="I239" s="64">
        <v>0</v>
      </c>
      <c r="J239" s="64">
        <f>SUMIFS('Support - HEA1065 Adjustments'!$G$2:$G$10,'Support - HEA1065 Adjustments'!$A$2:$A$10,LEFT('Support - Calculation Detail'!A239,7),'Support - HEA1065 Adjustments'!$D$2:$D$10,RIGHT('Support - Calculation Detail'!A239,2))</f>
        <v>0</v>
      </c>
      <c r="K239" s="64">
        <v>1845</v>
      </c>
      <c r="L239" s="64">
        <v>0</v>
      </c>
      <c r="M239" s="64">
        <v>0</v>
      </c>
      <c r="N239" s="64">
        <v>0</v>
      </c>
      <c r="O239" s="64">
        <v>1845</v>
      </c>
    </row>
    <row r="240" spans="1:15" x14ac:dyDescent="0.35">
      <c r="A240" s="57" t="s">
        <v>6026</v>
      </c>
      <c r="B240" s="61" t="s">
        <v>10</v>
      </c>
      <c r="C240" s="61" t="s">
        <v>399</v>
      </c>
      <c r="D240" s="64">
        <v>18689</v>
      </c>
      <c r="E240" s="64">
        <v>0</v>
      </c>
      <c r="F240" s="64">
        <v>18689</v>
      </c>
      <c r="G240" s="77">
        <v>1</v>
      </c>
      <c r="H240" s="64">
        <v>18689</v>
      </c>
      <c r="I240" s="64">
        <v>0</v>
      </c>
      <c r="J240" s="64">
        <f>SUMIFS('Support - HEA1065 Adjustments'!$G$2:$G$10,'Support - HEA1065 Adjustments'!$A$2:$A$10,LEFT('Support - Calculation Detail'!A240,7),'Support - HEA1065 Adjustments'!$D$2:$D$10,RIGHT('Support - Calculation Detail'!A240,2))</f>
        <v>0</v>
      </c>
      <c r="K240" s="64">
        <v>18689</v>
      </c>
      <c r="L240" s="64">
        <v>0</v>
      </c>
      <c r="M240" s="64">
        <v>0</v>
      </c>
      <c r="N240" s="64">
        <v>0</v>
      </c>
      <c r="O240" s="64">
        <v>18689</v>
      </c>
    </row>
    <row r="241" spans="1:15" x14ac:dyDescent="0.35">
      <c r="A241" s="57" t="s">
        <v>6027</v>
      </c>
      <c r="B241" s="61" t="s">
        <v>10</v>
      </c>
      <c r="C241" s="61" t="s">
        <v>399</v>
      </c>
      <c r="D241" s="64">
        <v>11416</v>
      </c>
      <c r="E241" s="64">
        <v>0</v>
      </c>
      <c r="F241" s="64">
        <v>11416</v>
      </c>
      <c r="G241" s="77">
        <v>1</v>
      </c>
      <c r="H241" s="64">
        <v>11416</v>
      </c>
      <c r="I241" s="64">
        <v>0</v>
      </c>
      <c r="J241" s="64">
        <f>SUMIFS('Support - HEA1065 Adjustments'!$G$2:$G$10,'Support - HEA1065 Adjustments'!$A$2:$A$10,LEFT('Support - Calculation Detail'!A241,7),'Support - HEA1065 Adjustments'!$D$2:$D$10,RIGHT('Support - Calculation Detail'!A241,2))</f>
        <v>0</v>
      </c>
      <c r="K241" s="64">
        <v>11416</v>
      </c>
      <c r="L241" s="64">
        <v>0</v>
      </c>
      <c r="M241" s="64">
        <v>0</v>
      </c>
      <c r="N241" s="64">
        <v>0</v>
      </c>
      <c r="O241" s="64">
        <v>11416</v>
      </c>
    </row>
    <row r="242" spans="1:15" x14ac:dyDescent="0.35">
      <c r="A242" s="57" t="s">
        <v>6028</v>
      </c>
      <c r="B242" s="61" t="s">
        <v>10</v>
      </c>
      <c r="C242" s="61" t="s">
        <v>399</v>
      </c>
      <c r="D242" s="64">
        <v>5294</v>
      </c>
      <c r="E242" s="64">
        <v>0</v>
      </c>
      <c r="F242" s="64">
        <v>5294</v>
      </c>
      <c r="G242" s="77">
        <v>1</v>
      </c>
      <c r="H242" s="64">
        <v>5294</v>
      </c>
      <c r="I242" s="64">
        <v>0</v>
      </c>
      <c r="J242" s="64">
        <f>SUMIFS('Support - HEA1065 Adjustments'!$G$2:$G$10,'Support - HEA1065 Adjustments'!$A$2:$A$10,LEFT('Support - Calculation Detail'!A242,7),'Support - HEA1065 Adjustments'!$D$2:$D$10,RIGHT('Support - Calculation Detail'!A242,2))</f>
        <v>0</v>
      </c>
      <c r="K242" s="64">
        <v>5294</v>
      </c>
      <c r="L242" s="64">
        <v>0</v>
      </c>
      <c r="M242" s="64">
        <v>0</v>
      </c>
      <c r="N242" s="64">
        <v>0</v>
      </c>
      <c r="O242" s="64">
        <v>5294</v>
      </c>
    </row>
    <row r="243" spans="1:15" x14ac:dyDescent="0.35">
      <c r="A243" s="57" t="s">
        <v>6029</v>
      </c>
      <c r="B243" s="61" t="s">
        <v>10</v>
      </c>
      <c r="C243" s="61" t="s">
        <v>399</v>
      </c>
      <c r="D243" s="64">
        <v>3011</v>
      </c>
      <c r="E243" s="64">
        <v>0</v>
      </c>
      <c r="F243" s="64">
        <v>3011</v>
      </c>
      <c r="G243" s="77">
        <v>1</v>
      </c>
      <c r="H243" s="64">
        <v>3011</v>
      </c>
      <c r="I243" s="64">
        <v>0</v>
      </c>
      <c r="J243" s="64">
        <f>SUMIFS('Support - HEA1065 Adjustments'!$G$2:$G$10,'Support - HEA1065 Adjustments'!$A$2:$A$10,LEFT('Support - Calculation Detail'!A243,7),'Support - HEA1065 Adjustments'!$D$2:$D$10,RIGHT('Support - Calculation Detail'!A243,2))</f>
        <v>0</v>
      </c>
      <c r="K243" s="64">
        <v>3011</v>
      </c>
      <c r="L243" s="64">
        <v>0</v>
      </c>
      <c r="M243" s="64">
        <v>0</v>
      </c>
      <c r="N243" s="64">
        <v>0</v>
      </c>
      <c r="O243" s="64">
        <v>3011</v>
      </c>
    </row>
    <row r="244" spans="1:15" x14ac:dyDescent="0.35">
      <c r="A244" s="57" t="s">
        <v>6030</v>
      </c>
      <c r="B244" s="61" t="s">
        <v>10</v>
      </c>
      <c r="C244" s="61" t="s">
        <v>399</v>
      </c>
      <c r="D244" s="64">
        <v>30789</v>
      </c>
      <c r="E244" s="64">
        <v>0</v>
      </c>
      <c r="F244" s="64">
        <v>30789</v>
      </c>
      <c r="G244" s="77">
        <v>1</v>
      </c>
      <c r="H244" s="64">
        <v>30789</v>
      </c>
      <c r="I244" s="64">
        <v>0</v>
      </c>
      <c r="J244" s="64">
        <f>SUMIFS('Support - HEA1065 Adjustments'!$G$2:$G$10,'Support - HEA1065 Adjustments'!$A$2:$A$10,LEFT('Support - Calculation Detail'!A244,7),'Support - HEA1065 Adjustments'!$D$2:$D$10,RIGHT('Support - Calculation Detail'!A244,2))</f>
        <v>0</v>
      </c>
      <c r="K244" s="64">
        <v>30789</v>
      </c>
      <c r="L244" s="64">
        <v>0</v>
      </c>
      <c r="M244" s="64">
        <v>0</v>
      </c>
      <c r="N244" s="64">
        <v>0</v>
      </c>
      <c r="O244" s="64">
        <v>30789</v>
      </c>
    </row>
    <row r="245" spans="1:15" x14ac:dyDescent="0.35">
      <c r="A245" s="57" t="s">
        <v>6031</v>
      </c>
      <c r="B245" s="61" t="s">
        <v>10</v>
      </c>
      <c r="C245" s="61" t="s">
        <v>399</v>
      </c>
      <c r="D245" s="64">
        <v>9548</v>
      </c>
      <c r="E245" s="64">
        <v>0</v>
      </c>
      <c r="F245" s="64">
        <v>9548</v>
      </c>
      <c r="G245" s="77">
        <v>1</v>
      </c>
      <c r="H245" s="64">
        <v>9548</v>
      </c>
      <c r="I245" s="64">
        <v>0</v>
      </c>
      <c r="J245" s="64">
        <f>SUMIFS('Support - HEA1065 Adjustments'!$G$2:$G$10,'Support - HEA1065 Adjustments'!$A$2:$A$10,LEFT('Support - Calculation Detail'!A245,7),'Support - HEA1065 Adjustments'!$D$2:$D$10,RIGHT('Support - Calculation Detail'!A245,2))</f>
        <v>0</v>
      </c>
      <c r="K245" s="64">
        <v>9548</v>
      </c>
      <c r="L245" s="64">
        <v>0</v>
      </c>
      <c r="M245" s="64">
        <v>0</v>
      </c>
      <c r="N245" s="64">
        <v>0</v>
      </c>
      <c r="O245" s="64">
        <v>9548</v>
      </c>
    </row>
    <row r="246" spans="1:15" x14ac:dyDescent="0.35">
      <c r="A246" s="57" t="s">
        <v>6032</v>
      </c>
      <c r="B246" s="61" t="s">
        <v>10</v>
      </c>
      <c r="C246" s="61" t="s">
        <v>399</v>
      </c>
      <c r="D246" s="64">
        <v>23034</v>
      </c>
      <c r="E246" s="64">
        <v>0</v>
      </c>
      <c r="F246" s="64">
        <v>23034</v>
      </c>
      <c r="G246" s="77">
        <v>1</v>
      </c>
      <c r="H246" s="64">
        <v>23034</v>
      </c>
      <c r="I246" s="64">
        <v>0</v>
      </c>
      <c r="J246" s="64">
        <f>SUMIFS('Support - HEA1065 Adjustments'!$G$2:$G$10,'Support - HEA1065 Adjustments'!$A$2:$A$10,LEFT('Support - Calculation Detail'!A246,7),'Support - HEA1065 Adjustments'!$D$2:$D$10,RIGHT('Support - Calculation Detail'!A246,2))</f>
        <v>0</v>
      </c>
      <c r="K246" s="64">
        <v>23034</v>
      </c>
      <c r="L246" s="64">
        <v>0</v>
      </c>
      <c r="M246" s="64">
        <v>0</v>
      </c>
      <c r="N246" s="64">
        <v>0</v>
      </c>
      <c r="O246" s="64">
        <v>23034</v>
      </c>
    </row>
    <row r="247" spans="1:15" x14ac:dyDescent="0.35">
      <c r="A247" s="57" t="s">
        <v>6033</v>
      </c>
      <c r="B247" s="61" t="s">
        <v>10</v>
      </c>
      <c r="C247" s="61" t="s">
        <v>399</v>
      </c>
      <c r="D247" s="64">
        <v>21421</v>
      </c>
      <c r="E247" s="64">
        <v>0</v>
      </c>
      <c r="F247" s="64">
        <v>21421</v>
      </c>
      <c r="G247" s="77">
        <v>1</v>
      </c>
      <c r="H247" s="64">
        <v>21421</v>
      </c>
      <c r="I247" s="64">
        <v>0</v>
      </c>
      <c r="J247" s="64">
        <f>SUMIFS('Support - HEA1065 Adjustments'!$G$2:$G$10,'Support - HEA1065 Adjustments'!$A$2:$A$10,LEFT('Support - Calculation Detail'!A247,7),'Support - HEA1065 Adjustments'!$D$2:$D$10,RIGHT('Support - Calculation Detail'!A247,2))</f>
        <v>0</v>
      </c>
      <c r="K247" s="64">
        <v>21421</v>
      </c>
      <c r="L247" s="64">
        <v>0</v>
      </c>
      <c r="M247" s="64">
        <v>0</v>
      </c>
      <c r="N247" s="64">
        <v>0</v>
      </c>
      <c r="O247" s="64">
        <v>21421</v>
      </c>
    </row>
    <row r="248" spans="1:15" x14ac:dyDescent="0.35">
      <c r="A248" s="57" t="s">
        <v>6034</v>
      </c>
      <c r="B248" s="61" t="s">
        <v>10</v>
      </c>
      <c r="C248" s="61" t="s">
        <v>399</v>
      </c>
      <c r="D248" s="64">
        <v>2264</v>
      </c>
      <c r="E248" s="64">
        <v>0</v>
      </c>
      <c r="F248" s="64">
        <v>2264</v>
      </c>
      <c r="G248" s="77">
        <v>1</v>
      </c>
      <c r="H248" s="64">
        <v>2264</v>
      </c>
      <c r="I248" s="64">
        <v>0</v>
      </c>
      <c r="J248" s="64">
        <f>SUMIFS('Support - HEA1065 Adjustments'!$G$2:$G$10,'Support - HEA1065 Adjustments'!$A$2:$A$10,LEFT('Support - Calculation Detail'!A248,7),'Support - HEA1065 Adjustments'!$D$2:$D$10,RIGHT('Support - Calculation Detail'!A248,2))</f>
        <v>0</v>
      </c>
      <c r="K248" s="64">
        <v>2264</v>
      </c>
      <c r="L248" s="64">
        <v>0</v>
      </c>
      <c r="M248" s="64">
        <v>0</v>
      </c>
      <c r="N248" s="64">
        <v>0</v>
      </c>
      <c r="O248" s="64">
        <v>2264</v>
      </c>
    </row>
    <row r="249" spans="1:15" x14ac:dyDescent="0.35">
      <c r="A249" s="57" t="s">
        <v>6035</v>
      </c>
      <c r="B249" s="61" t="s">
        <v>10</v>
      </c>
      <c r="C249" s="61" t="s">
        <v>399</v>
      </c>
      <c r="D249" s="64">
        <v>6287</v>
      </c>
      <c r="E249" s="64">
        <v>0</v>
      </c>
      <c r="F249" s="64">
        <v>6287</v>
      </c>
      <c r="G249" s="77">
        <v>1</v>
      </c>
      <c r="H249" s="64">
        <v>6287</v>
      </c>
      <c r="I249" s="64">
        <v>0</v>
      </c>
      <c r="J249" s="64">
        <f>SUMIFS('Support - HEA1065 Adjustments'!$G$2:$G$10,'Support - HEA1065 Adjustments'!$A$2:$A$10,LEFT('Support - Calculation Detail'!A249,7),'Support - HEA1065 Adjustments'!$D$2:$D$10,RIGHT('Support - Calculation Detail'!A249,2))</f>
        <v>0</v>
      </c>
      <c r="K249" s="64">
        <v>6287</v>
      </c>
      <c r="L249" s="64">
        <v>0</v>
      </c>
      <c r="M249" s="64">
        <v>0</v>
      </c>
      <c r="N249" s="64">
        <v>0</v>
      </c>
      <c r="O249" s="64">
        <v>6287</v>
      </c>
    </row>
    <row r="250" spans="1:15" x14ac:dyDescent="0.35">
      <c r="A250" s="57" t="s">
        <v>6036</v>
      </c>
      <c r="B250" s="61" t="s">
        <v>10</v>
      </c>
      <c r="C250" s="61" t="s">
        <v>399</v>
      </c>
      <c r="D250" s="64">
        <v>33793</v>
      </c>
      <c r="E250" s="64">
        <v>0</v>
      </c>
      <c r="F250" s="64">
        <v>33793</v>
      </c>
      <c r="G250" s="77">
        <v>1</v>
      </c>
      <c r="H250" s="64">
        <v>33793</v>
      </c>
      <c r="I250" s="64">
        <v>0</v>
      </c>
      <c r="J250" s="64">
        <f>SUMIFS('Support - HEA1065 Adjustments'!$G$2:$G$10,'Support - HEA1065 Adjustments'!$A$2:$A$10,LEFT('Support - Calculation Detail'!A250,7),'Support - HEA1065 Adjustments'!$D$2:$D$10,RIGHT('Support - Calculation Detail'!A250,2))</f>
        <v>0</v>
      </c>
      <c r="K250" s="64">
        <v>33793</v>
      </c>
      <c r="L250" s="64">
        <v>0</v>
      </c>
      <c r="M250" s="64">
        <v>0</v>
      </c>
      <c r="N250" s="64">
        <v>0</v>
      </c>
      <c r="O250" s="64">
        <v>33793</v>
      </c>
    </row>
    <row r="251" spans="1:15" x14ac:dyDescent="0.35">
      <c r="A251" s="57" t="s">
        <v>6037</v>
      </c>
      <c r="B251" s="61" t="s">
        <v>10</v>
      </c>
      <c r="C251" s="61" t="s">
        <v>399</v>
      </c>
      <c r="D251" s="64">
        <v>454163</v>
      </c>
      <c r="E251" s="64">
        <v>0</v>
      </c>
      <c r="F251" s="64">
        <v>454163</v>
      </c>
      <c r="G251" s="77">
        <v>1</v>
      </c>
      <c r="H251" s="64">
        <v>454163</v>
      </c>
      <c r="I251" s="64">
        <v>0</v>
      </c>
      <c r="J251" s="64">
        <f>SUMIFS('Support - HEA1065 Adjustments'!$G$2:$G$10,'Support - HEA1065 Adjustments'!$A$2:$A$10,LEFT('Support - Calculation Detail'!A251,7),'Support - HEA1065 Adjustments'!$D$2:$D$10,RIGHT('Support - Calculation Detail'!A251,2))</f>
        <v>0</v>
      </c>
      <c r="K251" s="64">
        <v>454163</v>
      </c>
      <c r="L251" s="64">
        <v>0</v>
      </c>
      <c r="M251" s="64">
        <v>0</v>
      </c>
      <c r="N251" s="64">
        <v>0</v>
      </c>
      <c r="O251" s="64">
        <v>454163</v>
      </c>
    </row>
    <row r="252" spans="1:15" x14ac:dyDescent="0.35">
      <c r="A252" s="57" t="s">
        <v>6038</v>
      </c>
      <c r="B252" s="61" t="s">
        <v>10</v>
      </c>
      <c r="C252" s="61" t="s">
        <v>399</v>
      </c>
      <c r="D252" s="64">
        <v>86384</v>
      </c>
      <c r="E252" s="64">
        <v>0</v>
      </c>
      <c r="F252" s="64">
        <v>86384</v>
      </c>
      <c r="G252" s="77">
        <v>1</v>
      </c>
      <c r="H252" s="64">
        <v>86384</v>
      </c>
      <c r="I252" s="64">
        <v>0</v>
      </c>
      <c r="J252" s="64">
        <f>SUMIFS('Support - HEA1065 Adjustments'!$G$2:$G$10,'Support - HEA1065 Adjustments'!$A$2:$A$10,LEFT('Support - Calculation Detail'!A252,7),'Support - HEA1065 Adjustments'!$D$2:$D$10,RIGHT('Support - Calculation Detail'!A252,2))</f>
        <v>0</v>
      </c>
      <c r="K252" s="64">
        <v>86384</v>
      </c>
      <c r="L252" s="64">
        <v>0</v>
      </c>
      <c r="M252" s="64">
        <v>0</v>
      </c>
      <c r="N252" s="64">
        <v>0</v>
      </c>
      <c r="O252" s="64">
        <v>86384</v>
      </c>
    </row>
    <row r="253" spans="1:15" x14ac:dyDescent="0.35">
      <c r="A253" s="57" t="s">
        <v>6039</v>
      </c>
      <c r="B253" s="61" t="s">
        <v>10</v>
      </c>
      <c r="C253" s="61" t="s">
        <v>399</v>
      </c>
      <c r="D253" s="64">
        <v>154083</v>
      </c>
      <c r="E253" s="64">
        <v>16395</v>
      </c>
      <c r="F253" s="64">
        <v>170478</v>
      </c>
      <c r="G253" s="77">
        <v>1</v>
      </c>
      <c r="H253" s="64">
        <v>170478</v>
      </c>
      <c r="I253" s="64">
        <v>0</v>
      </c>
      <c r="J253" s="64">
        <f>SUMIFS('Support - HEA1065 Adjustments'!$G$2:$G$10,'Support - HEA1065 Adjustments'!$A$2:$A$10,LEFT('Support - Calculation Detail'!A253,7),'Support - HEA1065 Adjustments'!$D$2:$D$10,RIGHT('Support - Calculation Detail'!A253,2))</f>
        <v>0</v>
      </c>
      <c r="K253" s="64">
        <v>170478</v>
      </c>
      <c r="L253" s="64">
        <v>0</v>
      </c>
      <c r="M253" s="64">
        <v>0</v>
      </c>
      <c r="N253" s="64">
        <v>0</v>
      </c>
      <c r="O253" s="64">
        <v>170478</v>
      </c>
    </row>
    <row r="254" spans="1:15" x14ac:dyDescent="0.35">
      <c r="A254" s="57" t="s">
        <v>6040</v>
      </c>
      <c r="B254" s="61" t="s">
        <v>10</v>
      </c>
      <c r="C254" s="61" t="s">
        <v>399</v>
      </c>
      <c r="D254" s="64">
        <v>1298081</v>
      </c>
      <c r="E254" s="64">
        <v>0</v>
      </c>
      <c r="F254" s="64">
        <v>1298081</v>
      </c>
      <c r="G254" s="77">
        <v>1</v>
      </c>
      <c r="H254" s="64">
        <v>1298081</v>
      </c>
      <c r="I254" s="64">
        <v>0</v>
      </c>
      <c r="J254" s="64">
        <f>SUMIFS('Support - HEA1065 Adjustments'!$G$2:$G$10,'Support - HEA1065 Adjustments'!$A$2:$A$10,LEFT('Support - Calculation Detail'!A254,7),'Support - HEA1065 Adjustments'!$D$2:$D$10,RIGHT('Support - Calculation Detail'!A254,2))</f>
        <v>0</v>
      </c>
      <c r="K254" s="64">
        <v>1298081</v>
      </c>
      <c r="L254" s="64">
        <v>0</v>
      </c>
      <c r="M254" s="64">
        <v>0</v>
      </c>
      <c r="N254" s="64">
        <v>0</v>
      </c>
      <c r="O254" s="64">
        <v>1298081</v>
      </c>
    </row>
    <row r="255" spans="1:15" x14ac:dyDescent="0.35">
      <c r="A255" s="57" t="s">
        <v>6041</v>
      </c>
      <c r="B255" s="61" t="s">
        <v>10</v>
      </c>
      <c r="C255" s="61" t="s">
        <v>399</v>
      </c>
      <c r="D255" s="64">
        <v>105362</v>
      </c>
      <c r="E255" s="64">
        <v>0</v>
      </c>
      <c r="F255" s="64">
        <v>105362</v>
      </c>
      <c r="G255" s="77">
        <v>1</v>
      </c>
      <c r="H255" s="64">
        <v>105362</v>
      </c>
      <c r="I255" s="64">
        <v>0</v>
      </c>
      <c r="J255" s="64">
        <f>SUMIFS('Support - HEA1065 Adjustments'!$G$2:$G$10,'Support - HEA1065 Adjustments'!$A$2:$A$10,LEFT('Support - Calculation Detail'!A255,7),'Support - HEA1065 Adjustments'!$D$2:$D$10,RIGHT('Support - Calculation Detail'!A255,2))</f>
        <v>0</v>
      </c>
      <c r="K255" s="64">
        <v>105362</v>
      </c>
      <c r="L255" s="64">
        <v>10499</v>
      </c>
      <c r="M255" s="64">
        <v>0</v>
      </c>
      <c r="N255" s="64">
        <v>0</v>
      </c>
      <c r="O255" s="64">
        <v>115861</v>
      </c>
    </row>
    <row r="256" spans="1:15" x14ac:dyDescent="0.35">
      <c r="A256" s="57" t="s">
        <v>6042</v>
      </c>
      <c r="B256" s="61" t="s">
        <v>10</v>
      </c>
      <c r="C256" s="61" t="s">
        <v>399</v>
      </c>
      <c r="D256" s="64">
        <v>123046</v>
      </c>
      <c r="E256" s="64">
        <v>0</v>
      </c>
      <c r="F256" s="64">
        <v>123046</v>
      </c>
      <c r="G256" s="77">
        <v>1</v>
      </c>
      <c r="H256" s="64">
        <v>123046</v>
      </c>
      <c r="I256" s="64">
        <v>0</v>
      </c>
      <c r="J256" s="64">
        <f>SUMIFS('Support - HEA1065 Adjustments'!$G$2:$G$10,'Support - HEA1065 Adjustments'!$A$2:$A$10,LEFT('Support - Calculation Detail'!A256,7),'Support - HEA1065 Adjustments'!$D$2:$D$10,RIGHT('Support - Calculation Detail'!A256,2))</f>
        <v>0</v>
      </c>
      <c r="K256" s="64">
        <v>123046</v>
      </c>
      <c r="L256" s="64">
        <v>2028</v>
      </c>
      <c r="M256" s="64">
        <v>0</v>
      </c>
      <c r="N256" s="64">
        <v>0</v>
      </c>
      <c r="O256" s="64">
        <v>125074</v>
      </c>
    </row>
    <row r="257" spans="1:15" x14ac:dyDescent="0.35">
      <c r="A257" s="57" t="s">
        <v>6043</v>
      </c>
      <c r="B257" s="61" t="s">
        <v>10</v>
      </c>
      <c r="C257" s="61" t="s">
        <v>399</v>
      </c>
      <c r="D257" s="64">
        <v>621715</v>
      </c>
      <c r="E257" s="64">
        <v>0</v>
      </c>
      <c r="F257" s="64">
        <v>621715</v>
      </c>
      <c r="G257" s="77">
        <v>1</v>
      </c>
      <c r="H257" s="64">
        <v>621715</v>
      </c>
      <c r="I257" s="64">
        <v>0</v>
      </c>
      <c r="J257" s="64">
        <f>SUMIFS('Support - HEA1065 Adjustments'!$G$2:$G$10,'Support - HEA1065 Adjustments'!$A$2:$A$10,LEFT('Support - Calculation Detail'!A257,7),'Support - HEA1065 Adjustments'!$D$2:$D$10,RIGHT('Support - Calculation Detail'!A257,2))</f>
        <v>0</v>
      </c>
      <c r="K257" s="64">
        <v>621715</v>
      </c>
      <c r="L257" s="64">
        <v>31153</v>
      </c>
      <c r="M257" s="64">
        <v>0</v>
      </c>
      <c r="N257" s="64">
        <v>0</v>
      </c>
      <c r="O257" s="64">
        <v>652868</v>
      </c>
    </row>
    <row r="258" spans="1:15" x14ac:dyDescent="0.35">
      <c r="A258" s="57" t="s">
        <v>6044</v>
      </c>
      <c r="B258" s="61" t="s">
        <v>10</v>
      </c>
      <c r="C258" s="61" t="s">
        <v>399</v>
      </c>
      <c r="D258" s="64">
        <v>8827</v>
      </c>
      <c r="E258" s="64">
        <v>0</v>
      </c>
      <c r="F258" s="64">
        <v>8827</v>
      </c>
      <c r="G258" s="77">
        <v>1</v>
      </c>
      <c r="H258" s="64">
        <v>8827</v>
      </c>
      <c r="I258" s="64">
        <v>0</v>
      </c>
      <c r="J258" s="64">
        <f>SUMIFS('Support - HEA1065 Adjustments'!$G$2:$G$10,'Support - HEA1065 Adjustments'!$A$2:$A$10,LEFT('Support - Calculation Detail'!A258,7),'Support - HEA1065 Adjustments'!$D$2:$D$10,RIGHT('Support - Calculation Detail'!A258,2))</f>
        <v>0</v>
      </c>
      <c r="K258" s="64">
        <v>8827</v>
      </c>
      <c r="L258" s="64">
        <v>0</v>
      </c>
      <c r="M258" s="64">
        <v>0</v>
      </c>
      <c r="N258" s="64">
        <v>0</v>
      </c>
      <c r="O258" s="64">
        <v>8827</v>
      </c>
    </row>
    <row r="259" spans="1:15" x14ac:dyDescent="0.35">
      <c r="A259" s="57" t="s">
        <v>6045</v>
      </c>
      <c r="B259" s="61" t="s">
        <v>10</v>
      </c>
      <c r="C259" s="61" t="s">
        <v>399</v>
      </c>
      <c r="D259" s="64">
        <v>2224065</v>
      </c>
      <c r="E259" s="64">
        <v>0</v>
      </c>
      <c r="F259" s="64">
        <v>2224065</v>
      </c>
      <c r="G259" s="77">
        <v>1.04</v>
      </c>
      <c r="H259" s="64">
        <v>2313028</v>
      </c>
      <c r="I259" s="64">
        <v>0</v>
      </c>
      <c r="J259" s="64">
        <f>SUMIFS('Support - HEA1065 Adjustments'!$G$2:$G$10,'Support - HEA1065 Adjustments'!$A$2:$A$10,LEFT('Support - Calculation Detail'!A259,7),'Support - HEA1065 Adjustments'!$D$2:$D$10,RIGHT('Support - Calculation Detail'!A259,2))</f>
        <v>0</v>
      </c>
      <c r="K259" s="64">
        <v>2313028</v>
      </c>
      <c r="L259" s="64">
        <v>0</v>
      </c>
      <c r="M259" s="64">
        <v>0</v>
      </c>
      <c r="N259" s="64">
        <v>0</v>
      </c>
      <c r="O259" s="64">
        <v>2313028</v>
      </c>
    </row>
    <row r="260" spans="1:15" x14ac:dyDescent="0.35">
      <c r="A260" s="57" t="s">
        <v>6046</v>
      </c>
      <c r="B260" s="61" t="s">
        <v>10</v>
      </c>
      <c r="C260" s="61" t="s">
        <v>399</v>
      </c>
      <c r="D260" s="64">
        <v>3935568</v>
      </c>
      <c r="E260" s="64">
        <v>0</v>
      </c>
      <c r="F260" s="64">
        <v>3935568</v>
      </c>
      <c r="G260" s="77">
        <v>1.04</v>
      </c>
      <c r="H260" s="64">
        <v>4092991</v>
      </c>
      <c r="I260" s="64">
        <v>0</v>
      </c>
      <c r="J260" s="64">
        <f>SUMIFS('Support - HEA1065 Adjustments'!$G$2:$G$10,'Support - HEA1065 Adjustments'!$A$2:$A$10,LEFT('Support - Calculation Detail'!A260,7),'Support - HEA1065 Adjustments'!$D$2:$D$10,RIGHT('Support - Calculation Detail'!A260,2))</f>
        <v>0</v>
      </c>
      <c r="K260" s="64">
        <v>4092991</v>
      </c>
      <c r="L260" s="64">
        <v>0</v>
      </c>
      <c r="M260" s="64">
        <v>0</v>
      </c>
      <c r="N260" s="64">
        <v>0</v>
      </c>
      <c r="O260" s="64">
        <v>4092991</v>
      </c>
    </row>
    <row r="261" spans="1:15" x14ac:dyDescent="0.35">
      <c r="A261" s="57" t="s">
        <v>6047</v>
      </c>
      <c r="B261" s="61" t="s">
        <v>10</v>
      </c>
      <c r="C261" s="61" t="s">
        <v>655</v>
      </c>
      <c r="D261" s="64">
        <v>1530276</v>
      </c>
      <c r="E261" s="64">
        <v>0</v>
      </c>
      <c r="F261" s="64">
        <v>1530276</v>
      </c>
      <c r="G261" s="77">
        <v>1.04</v>
      </c>
      <c r="H261" s="64">
        <v>1591487</v>
      </c>
      <c r="I261" s="64">
        <v>0</v>
      </c>
      <c r="J261" s="64">
        <f>SUMIFS('Support - HEA1065 Adjustments'!$G$2:$G$10,'Support - HEA1065 Adjustments'!$A$2:$A$10,LEFT('Support - Calculation Detail'!A261,7),'Support - HEA1065 Adjustments'!$D$2:$D$10,RIGHT('Support - Calculation Detail'!A261,2))</f>
        <v>0</v>
      </c>
      <c r="K261" s="64">
        <v>1591487</v>
      </c>
      <c r="L261" s="64">
        <v>0</v>
      </c>
      <c r="M261" s="64">
        <v>0</v>
      </c>
      <c r="N261" s="64">
        <v>0</v>
      </c>
      <c r="O261" s="64">
        <v>1591487</v>
      </c>
    </row>
    <row r="262" spans="1:15" x14ac:dyDescent="0.35">
      <c r="A262" s="57" t="s">
        <v>6048</v>
      </c>
      <c r="B262" s="61" t="s">
        <v>10</v>
      </c>
      <c r="C262" s="61" t="s">
        <v>5368</v>
      </c>
      <c r="D262" s="64">
        <v>5850100</v>
      </c>
      <c r="E262" s="64">
        <v>0</v>
      </c>
      <c r="F262" s="64">
        <v>5850100</v>
      </c>
      <c r="G262" s="77">
        <v>1.04</v>
      </c>
      <c r="H262" s="64">
        <v>6084104</v>
      </c>
      <c r="I262" s="64">
        <v>0</v>
      </c>
      <c r="J262" s="64">
        <f>SUMIFS('Support - HEA1065 Adjustments'!$G$2:$G$10,'Support - HEA1065 Adjustments'!$A$2:$A$10,LEFT('Support - Calculation Detail'!A262,7),'Support - HEA1065 Adjustments'!$D$2:$D$10,RIGHT('Support - Calculation Detail'!A262,2))</f>
        <v>0</v>
      </c>
      <c r="K262" s="64">
        <v>6084104</v>
      </c>
      <c r="L262" s="64">
        <v>0</v>
      </c>
      <c r="M262" s="64">
        <v>0</v>
      </c>
      <c r="N262" s="64">
        <v>0</v>
      </c>
      <c r="O262" s="64">
        <v>6084104</v>
      </c>
    </row>
    <row r="263" spans="1:15" x14ac:dyDescent="0.35">
      <c r="A263" s="57" t="s">
        <v>6049</v>
      </c>
      <c r="B263" s="61" t="s">
        <v>10</v>
      </c>
      <c r="C263" s="61" t="s">
        <v>450</v>
      </c>
      <c r="D263" s="64">
        <v>11976675</v>
      </c>
      <c r="E263" s="64">
        <v>0</v>
      </c>
      <c r="F263" s="64">
        <v>11976675</v>
      </c>
      <c r="G263" s="77">
        <v>1.04</v>
      </c>
      <c r="H263" s="64">
        <v>12455742</v>
      </c>
      <c r="I263" s="64">
        <v>0</v>
      </c>
      <c r="J263" s="64">
        <f>SUMIFS('Support - HEA1065 Adjustments'!$G$2:$G$10,'Support - HEA1065 Adjustments'!$A$2:$A$10,LEFT('Support - Calculation Detail'!A263,7),'Support - HEA1065 Adjustments'!$D$2:$D$10,RIGHT('Support - Calculation Detail'!A263,2))</f>
        <v>0</v>
      </c>
      <c r="K263" s="64">
        <v>12455742</v>
      </c>
      <c r="L263" s="64">
        <v>595139</v>
      </c>
      <c r="M263" s="64">
        <v>281669</v>
      </c>
      <c r="N263" s="64">
        <v>653001.33195844409</v>
      </c>
      <c r="O263" s="64">
        <v>13985551.331958445</v>
      </c>
    </row>
    <row r="264" spans="1:15" x14ac:dyDescent="0.35">
      <c r="A264" s="57" t="s">
        <v>6050</v>
      </c>
      <c r="B264" s="61" t="s">
        <v>10</v>
      </c>
      <c r="C264" s="61" t="s">
        <v>450</v>
      </c>
      <c r="D264" s="64">
        <v>21753</v>
      </c>
      <c r="E264" s="64">
        <v>0</v>
      </c>
      <c r="F264" s="64">
        <v>21753</v>
      </c>
      <c r="G264" s="77">
        <v>1.04</v>
      </c>
      <c r="H264" s="64">
        <v>22623</v>
      </c>
      <c r="I264" s="64">
        <v>0</v>
      </c>
      <c r="J264" s="64">
        <f>SUMIFS('Support - HEA1065 Adjustments'!$G$2:$G$10,'Support - HEA1065 Adjustments'!$A$2:$A$10,LEFT('Support - Calculation Detail'!A264,7),'Support - HEA1065 Adjustments'!$D$2:$D$10,RIGHT('Support - Calculation Detail'!A264,2))</f>
        <v>0</v>
      </c>
      <c r="K264" s="64">
        <v>22623</v>
      </c>
      <c r="L264" s="64">
        <v>0</v>
      </c>
      <c r="M264" s="64">
        <v>0</v>
      </c>
      <c r="N264" s="64">
        <v>0</v>
      </c>
      <c r="O264" s="64">
        <v>22623</v>
      </c>
    </row>
    <row r="265" spans="1:15" x14ac:dyDescent="0.35">
      <c r="A265" s="57" t="s">
        <v>6051</v>
      </c>
      <c r="B265" s="61" t="s">
        <v>10</v>
      </c>
      <c r="C265" s="61" t="s">
        <v>450</v>
      </c>
      <c r="D265" s="64">
        <v>17375</v>
      </c>
      <c r="E265" s="64">
        <v>0</v>
      </c>
      <c r="F265" s="64">
        <v>17375</v>
      </c>
      <c r="G265" s="77">
        <v>1.04</v>
      </c>
      <c r="H265" s="64">
        <v>18070</v>
      </c>
      <c r="I265" s="64">
        <v>0</v>
      </c>
      <c r="J265" s="64">
        <f>SUMIFS('Support - HEA1065 Adjustments'!$G$2:$G$10,'Support - HEA1065 Adjustments'!$A$2:$A$10,LEFT('Support - Calculation Detail'!A265,7),'Support - HEA1065 Adjustments'!$D$2:$D$10,RIGHT('Support - Calculation Detail'!A265,2))</f>
        <v>0</v>
      </c>
      <c r="K265" s="64">
        <v>18070</v>
      </c>
      <c r="L265" s="64">
        <v>0</v>
      </c>
      <c r="M265" s="64">
        <v>0</v>
      </c>
      <c r="N265" s="64">
        <v>0</v>
      </c>
      <c r="O265" s="64">
        <v>18070</v>
      </c>
    </row>
    <row r="266" spans="1:15" x14ac:dyDescent="0.35">
      <c r="A266" s="57" t="s">
        <v>6052</v>
      </c>
      <c r="B266" s="61" t="s">
        <v>10</v>
      </c>
      <c r="C266" s="61" t="s">
        <v>450</v>
      </c>
      <c r="D266" s="64">
        <v>27541</v>
      </c>
      <c r="E266" s="64">
        <v>0</v>
      </c>
      <c r="F266" s="64">
        <v>27541</v>
      </c>
      <c r="G266" s="77">
        <v>1.04</v>
      </c>
      <c r="H266" s="64">
        <v>28643</v>
      </c>
      <c r="I266" s="64">
        <v>0</v>
      </c>
      <c r="J266" s="64">
        <f>SUMIFS('Support - HEA1065 Adjustments'!$G$2:$G$10,'Support - HEA1065 Adjustments'!$A$2:$A$10,LEFT('Support - Calculation Detail'!A266,7),'Support - HEA1065 Adjustments'!$D$2:$D$10,RIGHT('Support - Calculation Detail'!A266,2))</f>
        <v>0</v>
      </c>
      <c r="K266" s="64">
        <v>28643</v>
      </c>
      <c r="L266" s="64">
        <v>0</v>
      </c>
      <c r="M266" s="64">
        <v>0</v>
      </c>
      <c r="N266" s="64">
        <v>0</v>
      </c>
      <c r="O266" s="64">
        <v>28643</v>
      </c>
    </row>
    <row r="267" spans="1:15" x14ac:dyDescent="0.35">
      <c r="A267" s="57" t="s">
        <v>6053</v>
      </c>
      <c r="B267" s="61" t="s">
        <v>10</v>
      </c>
      <c r="C267" s="61" t="s">
        <v>450</v>
      </c>
      <c r="D267" s="64">
        <v>11174</v>
      </c>
      <c r="E267" s="64">
        <v>0</v>
      </c>
      <c r="F267" s="64">
        <v>11174</v>
      </c>
      <c r="G267" s="77">
        <v>1.04</v>
      </c>
      <c r="H267" s="64">
        <v>11621</v>
      </c>
      <c r="I267" s="64">
        <v>0</v>
      </c>
      <c r="J267" s="64">
        <f>SUMIFS('Support - HEA1065 Adjustments'!$G$2:$G$10,'Support - HEA1065 Adjustments'!$A$2:$A$10,LEFT('Support - Calculation Detail'!A267,7),'Support - HEA1065 Adjustments'!$D$2:$D$10,RIGHT('Support - Calculation Detail'!A267,2))</f>
        <v>0</v>
      </c>
      <c r="K267" s="64">
        <v>11621</v>
      </c>
      <c r="L267" s="64">
        <v>0</v>
      </c>
      <c r="M267" s="64">
        <v>0</v>
      </c>
      <c r="N267" s="64">
        <v>0</v>
      </c>
      <c r="O267" s="64">
        <v>11621</v>
      </c>
    </row>
    <row r="268" spans="1:15" x14ac:dyDescent="0.35">
      <c r="A268" s="57" t="s">
        <v>6054</v>
      </c>
      <c r="B268" s="61" t="s">
        <v>10</v>
      </c>
      <c r="C268" s="61" t="s">
        <v>450</v>
      </c>
      <c r="D268" s="64">
        <v>7769</v>
      </c>
      <c r="E268" s="64">
        <v>0</v>
      </c>
      <c r="F268" s="64">
        <v>7769</v>
      </c>
      <c r="G268" s="77">
        <v>1.04</v>
      </c>
      <c r="H268" s="64">
        <v>8080</v>
      </c>
      <c r="I268" s="64">
        <v>0</v>
      </c>
      <c r="J268" s="64">
        <f>SUMIFS('Support - HEA1065 Adjustments'!$G$2:$G$10,'Support - HEA1065 Adjustments'!$A$2:$A$10,LEFT('Support - Calculation Detail'!A268,7),'Support - HEA1065 Adjustments'!$D$2:$D$10,RIGHT('Support - Calculation Detail'!A268,2))</f>
        <v>0</v>
      </c>
      <c r="K268" s="64">
        <v>8080</v>
      </c>
      <c r="L268" s="64">
        <v>0</v>
      </c>
      <c r="M268" s="64">
        <v>0</v>
      </c>
      <c r="N268" s="64">
        <v>0</v>
      </c>
      <c r="O268" s="64">
        <v>8080</v>
      </c>
    </row>
    <row r="269" spans="1:15" x14ac:dyDescent="0.35">
      <c r="A269" s="57" t="s">
        <v>6055</v>
      </c>
      <c r="B269" s="61" t="s">
        <v>10</v>
      </c>
      <c r="C269" s="61" t="s">
        <v>450</v>
      </c>
      <c r="D269" s="64">
        <v>35617</v>
      </c>
      <c r="E269" s="64">
        <v>0</v>
      </c>
      <c r="F269" s="64">
        <v>35617</v>
      </c>
      <c r="G269" s="77">
        <v>1.04</v>
      </c>
      <c r="H269" s="64">
        <v>37042</v>
      </c>
      <c r="I269" s="64">
        <v>0</v>
      </c>
      <c r="J269" s="64">
        <f>SUMIFS('Support - HEA1065 Adjustments'!$G$2:$G$10,'Support - HEA1065 Adjustments'!$A$2:$A$10,LEFT('Support - Calculation Detail'!A269,7),'Support - HEA1065 Adjustments'!$D$2:$D$10,RIGHT('Support - Calculation Detail'!A269,2))</f>
        <v>0</v>
      </c>
      <c r="K269" s="64">
        <v>37042</v>
      </c>
      <c r="L269" s="64">
        <v>0</v>
      </c>
      <c r="M269" s="64">
        <v>0</v>
      </c>
      <c r="N269" s="64">
        <v>0</v>
      </c>
      <c r="O269" s="64">
        <v>37042</v>
      </c>
    </row>
    <row r="270" spans="1:15" x14ac:dyDescent="0.35">
      <c r="A270" s="57" t="s">
        <v>6056</v>
      </c>
      <c r="B270" s="61" t="s">
        <v>10</v>
      </c>
      <c r="C270" s="61" t="s">
        <v>450</v>
      </c>
      <c r="D270" s="64">
        <v>29359</v>
      </c>
      <c r="E270" s="64">
        <v>0</v>
      </c>
      <c r="F270" s="64">
        <v>29359</v>
      </c>
      <c r="G270" s="77">
        <v>1.04</v>
      </c>
      <c r="H270" s="64">
        <v>30533</v>
      </c>
      <c r="I270" s="64">
        <v>0</v>
      </c>
      <c r="J270" s="64">
        <f>SUMIFS('Support - HEA1065 Adjustments'!$G$2:$G$10,'Support - HEA1065 Adjustments'!$A$2:$A$10,LEFT('Support - Calculation Detail'!A270,7),'Support - HEA1065 Adjustments'!$D$2:$D$10,RIGHT('Support - Calculation Detail'!A270,2))</f>
        <v>0</v>
      </c>
      <c r="K270" s="64">
        <v>30533</v>
      </c>
      <c r="L270" s="64">
        <v>0</v>
      </c>
      <c r="M270" s="64">
        <v>0</v>
      </c>
      <c r="N270" s="64">
        <v>0</v>
      </c>
      <c r="O270" s="64">
        <v>30533</v>
      </c>
    </row>
    <row r="271" spans="1:15" x14ac:dyDescent="0.35">
      <c r="A271" s="57" t="s">
        <v>6057</v>
      </c>
      <c r="B271" s="61" t="s">
        <v>10</v>
      </c>
      <c r="C271" s="61" t="s">
        <v>450</v>
      </c>
      <c r="D271" s="64">
        <v>33886</v>
      </c>
      <c r="E271" s="64">
        <v>0</v>
      </c>
      <c r="F271" s="64">
        <v>33886</v>
      </c>
      <c r="G271" s="77">
        <v>1.04</v>
      </c>
      <c r="H271" s="64">
        <v>35241</v>
      </c>
      <c r="I271" s="64">
        <v>0</v>
      </c>
      <c r="J271" s="64">
        <f>SUMIFS('Support - HEA1065 Adjustments'!$G$2:$G$10,'Support - HEA1065 Adjustments'!$A$2:$A$10,LEFT('Support - Calculation Detail'!A271,7),'Support - HEA1065 Adjustments'!$D$2:$D$10,RIGHT('Support - Calculation Detail'!A271,2))</f>
        <v>0</v>
      </c>
      <c r="K271" s="64">
        <v>35241</v>
      </c>
      <c r="L271" s="64">
        <v>0</v>
      </c>
      <c r="M271" s="64">
        <v>0</v>
      </c>
      <c r="N271" s="64">
        <v>0</v>
      </c>
      <c r="O271" s="64">
        <v>35241</v>
      </c>
    </row>
    <row r="272" spans="1:15" x14ac:dyDescent="0.35">
      <c r="A272" s="57" t="s">
        <v>6058</v>
      </c>
      <c r="B272" s="61" t="s">
        <v>10</v>
      </c>
      <c r="C272" s="61" t="s">
        <v>450</v>
      </c>
      <c r="D272" s="64">
        <v>34197</v>
      </c>
      <c r="E272" s="64">
        <v>0</v>
      </c>
      <c r="F272" s="64">
        <v>34197</v>
      </c>
      <c r="G272" s="77">
        <v>1.04</v>
      </c>
      <c r="H272" s="64">
        <v>35565</v>
      </c>
      <c r="I272" s="64">
        <v>0</v>
      </c>
      <c r="J272" s="64">
        <f>SUMIFS('Support - HEA1065 Adjustments'!$G$2:$G$10,'Support - HEA1065 Adjustments'!$A$2:$A$10,LEFT('Support - Calculation Detail'!A272,7),'Support - HEA1065 Adjustments'!$D$2:$D$10,RIGHT('Support - Calculation Detail'!A272,2))</f>
        <v>0</v>
      </c>
      <c r="K272" s="64">
        <v>35565</v>
      </c>
      <c r="L272" s="64">
        <v>0</v>
      </c>
      <c r="M272" s="64">
        <v>0</v>
      </c>
      <c r="N272" s="64">
        <v>0</v>
      </c>
      <c r="O272" s="64">
        <v>35565</v>
      </c>
    </row>
    <row r="273" spans="1:15" x14ac:dyDescent="0.35">
      <c r="A273" s="57" t="s">
        <v>6059</v>
      </c>
      <c r="B273" s="61" t="s">
        <v>10</v>
      </c>
      <c r="C273" s="61" t="s">
        <v>450</v>
      </c>
      <c r="D273" s="64">
        <v>49950</v>
      </c>
      <c r="E273" s="64">
        <v>0</v>
      </c>
      <c r="F273" s="64">
        <v>49950</v>
      </c>
      <c r="G273" s="77">
        <v>1.04</v>
      </c>
      <c r="H273" s="64">
        <v>51948</v>
      </c>
      <c r="I273" s="64">
        <v>0</v>
      </c>
      <c r="J273" s="64">
        <f>SUMIFS('Support - HEA1065 Adjustments'!$G$2:$G$10,'Support - HEA1065 Adjustments'!$A$2:$A$10,LEFT('Support - Calculation Detail'!A273,7),'Support - HEA1065 Adjustments'!$D$2:$D$10,RIGHT('Support - Calculation Detail'!A273,2))</f>
        <v>0</v>
      </c>
      <c r="K273" s="64">
        <v>51948</v>
      </c>
      <c r="L273" s="64">
        <v>0</v>
      </c>
      <c r="M273" s="64">
        <v>0</v>
      </c>
      <c r="N273" s="64">
        <v>0</v>
      </c>
      <c r="O273" s="64">
        <v>51948</v>
      </c>
    </row>
    <row r="274" spans="1:15" x14ac:dyDescent="0.35">
      <c r="A274" s="57" t="s">
        <v>6060</v>
      </c>
      <c r="B274" s="61" t="s">
        <v>10</v>
      </c>
      <c r="C274" s="61" t="s">
        <v>450</v>
      </c>
      <c r="D274" s="64">
        <v>28337</v>
      </c>
      <c r="E274" s="64">
        <v>0</v>
      </c>
      <c r="F274" s="64">
        <v>28337</v>
      </c>
      <c r="G274" s="77">
        <v>1.04</v>
      </c>
      <c r="H274" s="64">
        <v>29470</v>
      </c>
      <c r="I274" s="64">
        <v>0</v>
      </c>
      <c r="J274" s="64">
        <f>SUMIFS('Support - HEA1065 Adjustments'!$G$2:$G$10,'Support - HEA1065 Adjustments'!$A$2:$A$10,LEFT('Support - Calculation Detail'!A274,7),'Support - HEA1065 Adjustments'!$D$2:$D$10,RIGHT('Support - Calculation Detail'!A274,2))</f>
        <v>0</v>
      </c>
      <c r="K274" s="64">
        <v>29470</v>
      </c>
      <c r="L274" s="64">
        <v>0</v>
      </c>
      <c r="M274" s="64">
        <v>0</v>
      </c>
      <c r="N274" s="64">
        <v>0</v>
      </c>
      <c r="O274" s="64">
        <v>29470</v>
      </c>
    </row>
    <row r="275" spans="1:15" x14ac:dyDescent="0.35">
      <c r="A275" s="57" t="s">
        <v>6061</v>
      </c>
      <c r="B275" s="61" t="s">
        <v>10</v>
      </c>
      <c r="C275" s="61" t="s">
        <v>450</v>
      </c>
      <c r="D275" s="64">
        <v>372721</v>
      </c>
      <c r="E275" s="64">
        <v>0</v>
      </c>
      <c r="F275" s="64">
        <v>372721</v>
      </c>
      <c r="G275" s="77">
        <v>1.04</v>
      </c>
      <c r="H275" s="64">
        <v>387630</v>
      </c>
      <c r="I275" s="64">
        <v>0</v>
      </c>
      <c r="J275" s="64">
        <f>SUMIFS('Support - HEA1065 Adjustments'!$G$2:$G$10,'Support - HEA1065 Adjustments'!$A$2:$A$10,LEFT('Support - Calculation Detail'!A275,7),'Support - HEA1065 Adjustments'!$D$2:$D$10,RIGHT('Support - Calculation Detail'!A275,2))</f>
        <v>0</v>
      </c>
      <c r="K275" s="64">
        <v>387630</v>
      </c>
      <c r="L275" s="64">
        <v>0</v>
      </c>
      <c r="M275" s="64">
        <v>0</v>
      </c>
      <c r="N275" s="64">
        <v>0</v>
      </c>
      <c r="O275" s="64">
        <v>387630</v>
      </c>
    </row>
    <row r="276" spans="1:15" x14ac:dyDescent="0.35">
      <c r="A276" s="57" t="s">
        <v>6062</v>
      </c>
      <c r="B276" s="61" t="s">
        <v>10</v>
      </c>
      <c r="C276" s="61" t="s">
        <v>450</v>
      </c>
      <c r="D276" s="64">
        <v>44331</v>
      </c>
      <c r="E276" s="64">
        <v>0</v>
      </c>
      <c r="F276" s="64">
        <v>44331</v>
      </c>
      <c r="G276" s="77">
        <v>1.04</v>
      </c>
      <c r="H276" s="64">
        <v>46104</v>
      </c>
      <c r="I276" s="64">
        <v>0</v>
      </c>
      <c r="J276" s="64">
        <f>SUMIFS('Support - HEA1065 Adjustments'!$G$2:$G$10,'Support - HEA1065 Adjustments'!$A$2:$A$10,LEFT('Support - Calculation Detail'!A276,7),'Support - HEA1065 Adjustments'!$D$2:$D$10,RIGHT('Support - Calculation Detail'!A276,2))</f>
        <v>0</v>
      </c>
      <c r="K276" s="64">
        <v>46104</v>
      </c>
      <c r="L276" s="64">
        <v>0</v>
      </c>
      <c r="M276" s="64">
        <v>0</v>
      </c>
      <c r="N276" s="64">
        <v>0</v>
      </c>
      <c r="O276" s="64">
        <v>46104</v>
      </c>
    </row>
    <row r="277" spans="1:15" x14ac:dyDescent="0.35">
      <c r="A277" s="57" t="s">
        <v>6063</v>
      </c>
      <c r="B277" s="61" t="s">
        <v>10</v>
      </c>
      <c r="C277" s="61" t="s">
        <v>450</v>
      </c>
      <c r="D277" s="64">
        <v>13087</v>
      </c>
      <c r="E277" s="64">
        <v>0</v>
      </c>
      <c r="F277" s="64">
        <v>13087</v>
      </c>
      <c r="G277" s="77">
        <v>1.04</v>
      </c>
      <c r="H277" s="64">
        <v>13610</v>
      </c>
      <c r="I277" s="64">
        <v>0</v>
      </c>
      <c r="J277" s="64">
        <f>SUMIFS('Support - HEA1065 Adjustments'!$G$2:$G$10,'Support - HEA1065 Adjustments'!$A$2:$A$10,LEFT('Support - Calculation Detail'!A277,7),'Support - HEA1065 Adjustments'!$D$2:$D$10,RIGHT('Support - Calculation Detail'!A277,2))</f>
        <v>0</v>
      </c>
      <c r="K277" s="64">
        <v>13610</v>
      </c>
      <c r="L277" s="64">
        <v>0</v>
      </c>
      <c r="M277" s="64">
        <v>0</v>
      </c>
      <c r="N277" s="64">
        <v>0</v>
      </c>
      <c r="O277" s="64">
        <v>13610</v>
      </c>
    </row>
    <row r="278" spans="1:15" x14ac:dyDescent="0.35">
      <c r="A278" s="57" t="s">
        <v>6064</v>
      </c>
      <c r="B278" s="61" t="s">
        <v>10</v>
      </c>
      <c r="C278" s="61" t="s">
        <v>450</v>
      </c>
      <c r="D278" s="64">
        <v>32983</v>
      </c>
      <c r="E278" s="64">
        <v>0</v>
      </c>
      <c r="F278" s="64">
        <v>32983</v>
      </c>
      <c r="G278" s="77">
        <v>1.04</v>
      </c>
      <c r="H278" s="64">
        <v>34302</v>
      </c>
      <c r="I278" s="64">
        <v>0</v>
      </c>
      <c r="J278" s="64">
        <f>SUMIFS('Support - HEA1065 Adjustments'!$G$2:$G$10,'Support - HEA1065 Adjustments'!$A$2:$A$10,LEFT('Support - Calculation Detail'!A278,7),'Support - HEA1065 Adjustments'!$D$2:$D$10,RIGHT('Support - Calculation Detail'!A278,2))</f>
        <v>0</v>
      </c>
      <c r="K278" s="64">
        <v>34302</v>
      </c>
      <c r="L278" s="64">
        <v>0</v>
      </c>
      <c r="M278" s="64">
        <v>0</v>
      </c>
      <c r="N278" s="64">
        <v>0</v>
      </c>
      <c r="O278" s="64">
        <v>34302</v>
      </c>
    </row>
    <row r="279" spans="1:15" x14ac:dyDescent="0.35">
      <c r="A279" s="57" t="s">
        <v>6065</v>
      </c>
      <c r="B279" s="61" t="s">
        <v>10</v>
      </c>
      <c r="C279" s="61" t="s">
        <v>450</v>
      </c>
      <c r="D279" s="64">
        <v>34937</v>
      </c>
      <c r="E279" s="64">
        <v>0</v>
      </c>
      <c r="F279" s="64">
        <v>34937</v>
      </c>
      <c r="G279" s="77">
        <v>1.04</v>
      </c>
      <c r="H279" s="64">
        <v>36334</v>
      </c>
      <c r="I279" s="64">
        <v>0</v>
      </c>
      <c r="J279" s="64">
        <f>SUMIFS('Support - HEA1065 Adjustments'!$G$2:$G$10,'Support - HEA1065 Adjustments'!$A$2:$A$10,LEFT('Support - Calculation Detail'!A279,7),'Support - HEA1065 Adjustments'!$D$2:$D$10,RIGHT('Support - Calculation Detail'!A279,2))</f>
        <v>0</v>
      </c>
      <c r="K279" s="64">
        <v>36334</v>
      </c>
      <c r="L279" s="64">
        <v>0</v>
      </c>
      <c r="M279" s="64">
        <v>0</v>
      </c>
      <c r="N279" s="64">
        <v>0</v>
      </c>
      <c r="O279" s="64">
        <v>36334</v>
      </c>
    </row>
    <row r="280" spans="1:15" x14ac:dyDescent="0.35">
      <c r="A280" s="57" t="s">
        <v>6066</v>
      </c>
      <c r="B280" s="61" t="s">
        <v>10</v>
      </c>
      <c r="C280" s="61" t="s">
        <v>450</v>
      </c>
      <c r="D280" s="64">
        <v>25138</v>
      </c>
      <c r="E280" s="64">
        <v>0</v>
      </c>
      <c r="F280" s="64">
        <v>25138</v>
      </c>
      <c r="G280" s="77">
        <v>1.04</v>
      </c>
      <c r="H280" s="64">
        <v>26144</v>
      </c>
      <c r="I280" s="64">
        <v>0</v>
      </c>
      <c r="J280" s="64">
        <f>SUMIFS('Support - HEA1065 Adjustments'!$G$2:$G$10,'Support - HEA1065 Adjustments'!$A$2:$A$10,LEFT('Support - Calculation Detail'!A280,7),'Support - HEA1065 Adjustments'!$D$2:$D$10,RIGHT('Support - Calculation Detail'!A280,2))</f>
        <v>0</v>
      </c>
      <c r="K280" s="64">
        <v>26144</v>
      </c>
      <c r="L280" s="64">
        <v>0</v>
      </c>
      <c r="M280" s="64">
        <v>0</v>
      </c>
      <c r="N280" s="64">
        <v>0</v>
      </c>
      <c r="O280" s="64">
        <v>26144</v>
      </c>
    </row>
    <row r="281" spans="1:15" x14ac:dyDescent="0.35">
      <c r="A281" s="57" t="s">
        <v>6067</v>
      </c>
      <c r="B281" s="61" t="s">
        <v>10</v>
      </c>
      <c r="C281" s="61" t="s">
        <v>450</v>
      </c>
      <c r="D281" s="64">
        <v>10191</v>
      </c>
      <c r="E281" s="64">
        <v>0</v>
      </c>
      <c r="F281" s="64">
        <v>10191</v>
      </c>
      <c r="G281" s="77">
        <v>1.04</v>
      </c>
      <c r="H281" s="64">
        <v>10599</v>
      </c>
      <c r="I281" s="64">
        <v>0</v>
      </c>
      <c r="J281" s="64">
        <f>SUMIFS('Support - HEA1065 Adjustments'!$G$2:$G$10,'Support - HEA1065 Adjustments'!$A$2:$A$10,LEFT('Support - Calculation Detail'!A281,7),'Support - HEA1065 Adjustments'!$D$2:$D$10,RIGHT('Support - Calculation Detail'!A281,2))</f>
        <v>0</v>
      </c>
      <c r="K281" s="64">
        <v>10599</v>
      </c>
      <c r="L281" s="64">
        <v>0</v>
      </c>
      <c r="M281" s="64">
        <v>0</v>
      </c>
      <c r="N281" s="64">
        <v>0</v>
      </c>
      <c r="O281" s="64">
        <v>10599</v>
      </c>
    </row>
    <row r="282" spans="1:15" x14ac:dyDescent="0.35">
      <c r="A282" s="57" t="s">
        <v>6068</v>
      </c>
      <c r="B282" s="61" t="s">
        <v>10</v>
      </c>
      <c r="C282" s="61" t="s">
        <v>450</v>
      </c>
      <c r="D282" s="64">
        <v>296475</v>
      </c>
      <c r="E282" s="64">
        <v>0</v>
      </c>
      <c r="F282" s="64">
        <v>296475</v>
      </c>
      <c r="G282" s="77">
        <v>1.04</v>
      </c>
      <c r="H282" s="64">
        <v>308334</v>
      </c>
      <c r="I282" s="64">
        <v>0</v>
      </c>
      <c r="J282" s="64">
        <f>SUMIFS('Support - HEA1065 Adjustments'!$G$2:$G$10,'Support - HEA1065 Adjustments'!$A$2:$A$10,LEFT('Support - Calculation Detail'!A282,7),'Support - HEA1065 Adjustments'!$D$2:$D$10,RIGHT('Support - Calculation Detail'!A282,2))</f>
        <v>0</v>
      </c>
      <c r="K282" s="64">
        <v>308334</v>
      </c>
      <c r="L282" s="64">
        <v>0</v>
      </c>
      <c r="M282" s="64">
        <v>0</v>
      </c>
      <c r="N282" s="64">
        <v>0</v>
      </c>
      <c r="O282" s="64">
        <v>308334</v>
      </c>
    </row>
    <row r="283" spans="1:15" x14ac:dyDescent="0.35">
      <c r="A283" s="57" t="s">
        <v>6069</v>
      </c>
      <c r="B283" s="61" t="s">
        <v>10</v>
      </c>
      <c r="C283" s="61" t="s">
        <v>450</v>
      </c>
      <c r="D283" s="64">
        <v>1994</v>
      </c>
      <c r="E283" s="64">
        <v>0</v>
      </c>
      <c r="F283" s="64">
        <v>1994</v>
      </c>
      <c r="G283" s="77">
        <v>1.04</v>
      </c>
      <c r="H283" s="64">
        <v>2074</v>
      </c>
      <c r="I283" s="64">
        <v>0</v>
      </c>
      <c r="J283" s="64">
        <f>SUMIFS('Support - HEA1065 Adjustments'!$G$2:$G$10,'Support - HEA1065 Adjustments'!$A$2:$A$10,LEFT('Support - Calculation Detail'!A283,7),'Support - HEA1065 Adjustments'!$D$2:$D$10,RIGHT('Support - Calculation Detail'!A283,2))</f>
        <v>0</v>
      </c>
      <c r="K283" s="64">
        <v>2074</v>
      </c>
      <c r="L283" s="64">
        <v>0</v>
      </c>
      <c r="M283" s="64">
        <v>0</v>
      </c>
      <c r="N283" s="64">
        <v>0</v>
      </c>
      <c r="O283" s="64">
        <v>2074</v>
      </c>
    </row>
    <row r="284" spans="1:15" x14ac:dyDescent="0.35">
      <c r="A284" s="57" t="s">
        <v>6070</v>
      </c>
      <c r="B284" s="61" t="s">
        <v>10</v>
      </c>
      <c r="C284" s="61" t="s">
        <v>450</v>
      </c>
      <c r="D284" s="64">
        <v>29892</v>
      </c>
      <c r="E284" s="64">
        <v>0</v>
      </c>
      <c r="F284" s="64">
        <v>29892</v>
      </c>
      <c r="G284" s="77">
        <v>1.04</v>
      </c>
      <c r="H284" s="64">
        <v>31088</v>
      </c>
      <c r="I284" s="64">
        <v>0</v>
      </c>
      <c r="J284" s="64">
        <f>SUMIFS('Support - HEA1065 Adjustments'!$G$2:$G$10,'Support - HEA1065 Adjustments'!$A$2:$A$10,LEFT('Support - Calculation Detail'!A284,7),'Support - HEA1065 Adjustments'!$D$2:$D$10,RIGHT('Support - Calculation Detail'!A284,2))</f>
        <v>0</v>
      </c>
      <c r="K284" s="64">
        <v>31088</v>
      </c>
      <c r="L284" s="64">
        <v>0</v>
      </c>
      <c r="M284" s="64">
        <v>0</v>
      </c>
      <c r="N284" s="64">
        <v>0</v>
      </c>
      <c r="O284" s="64">
        <v>31088</v>
      </c>
    </row>
    <row r="285" spans="1:15" x14ac:dyDescent="0.35">
      <c r="A285" s="57" t="s">
        <v>6071</v>
      </c>
      <c r="B285" s="61" t="s">
        <v>10</v>
      </c>
      <c r="C285" s="61" t="s">
        <v>450</v>
      </c>
      <c r="D285" s="64">
        <v>38270</v>
      </c>
      <c r="E285" s="64">
        <v>0</v>
      </c>
      <c r="F285" s="64">
        <v>38270</v>
      </c>
      <c r="G285" s="77">
        <v>1.04</v>
      </c>
      <c r="H285" s="64">
        <v>39801</v>
      </c>
      <c r="I285" s="64">
        <v>0</v>
      </c>
      <c r="J285" s="64">
        <f>SUMIFS('Support - HEA1065 Adjustments'!$G$2:$G$10,'Support - HEA1065 Adjustments'!$A$2:$A$10,LEFT('Support - Calculation Detail'!A285,7),'Support - HEA1065 Adjustments'!$D$2:$D$10,RIGHT('Support - Calculation Detail'!A285,2))</f>
        <v>0</v>
      </c>
      <c r="K285" s="64">
        <v>39801</v>
      </c>
      <c r="L285" s="64">
        <v>0</v>
      </c>
      <c r="M285" s="64">
        <v>0</v>
      </c>
      <c r="N285" s="64">
        <v>0</v>
      </c>
      <c r="O285" s="64">
        <v>39801</v>
      </c>
    </row>
    <row r="286" spans="1:15" x14ac:dyDescent="0.35">
      <c r="A286" s="57" t="s">
        <v>6072</v>
      </c>
      <c r="B286" s="61" t="s">
        <v>10</v>
      </c>
      <c r="C286" s="61" t="s">
        <v>450</v>
      </c>
      <c r="D286" s="64">
        <v>18678</v>
      </c>
      <c r="E286" s="64">
        <v>0</v>
      </c>
      <c r="F286" s="64">
        <v>18678</v>
      </c>
      <c r="G286" s="77">
        <v>1.04</v>
      </c>
      <c r="H286" s="64">
        <v>19425</v>
      </c>
      <c r="I286" s="64">
        <v>0</v>
      </c>
      <c r="J286" s="64">
        <f>SUMIFS('Support - HEA1065 Adjustments'!$G$2:$G$10,'Support - HEA1065 Adjustments'!$A$2:$A$10,LEFT('Support - Calculation Detail'!A286,7),'Support - HEA1065 Adjustments'!$D$2:$D$10,RIGHT('Support - Calculation Detail'!A286,2))</f>
        <v>0</v>
      </c>
      <c r="K286" s="64">
        <v>19425</v>
      </c>
      <c r="L286" s="64">
        <v>0</v>
      </c>
      <c r="M286" s="64">
        <v>0</v>
      </c>
      <c r="N286" s="64">
        <v>0</v>
      </c>
      <c r="O286" s="64">
        <v>19425</v>
      </c>
    </row>
    <row r="287" spans="1:15" x14ac:dyDescent="0.35">
      <c r="A287" s="57" t="s">
        <v>6073</v>
      </c>
      <c r="B287" s="61" t="s">
        <v>10</v>
      </c>
      <c r="C287" s="61" t="s">
        <v>450</v>
      </c>
      <c r="D287" s="64">
        <v>103879</v>
      </c>
      <c r="E287" s="64">
        <v>0</v>
      </c>
      <c r="F287" s="64">
        <v>103879</v>
      </c>
      <c r="G287" s="77">
        <v>1.04</v>
      </c>
      <c r="H287" s="64">
        <v>108034</v>
      </c>
      <c r="I287" s="64">
        <v>0</v>
      </c>
      <c r="J287" s="64">
        <f>SUMIFS('Support - HEA1065 Adjustments'!$G$2:$G$10,'Support - HEA1065 Adjustments'!$A$2:$A$10,LEFT('Support - Calculation Detail'!A287,7),'Support - HEA1065 Adjustments'!$D$2:$D$10,RIGHT('Support - Calculation Detail'!A287,2))</f>
        <v>0</v>
      </c>
      <c r="K287" s="64">
        <v>108034</v>
      </c>
      <c r="L287" s="64">
        <v>0</v>
      </c>
      <c r="M287" s="64">
        <v>0</v>
      </c>
      <c r="N287" s="64">
        <v>0</v>
      </c>
      <c r="O287" s="64">
        <v>108034</v>
      </c>
    </row>
    <row r="288" spans="1:15" x14ac:dyDescent="0.35">
      <c r="A288" s="57" t="s">
        <v>6074</v>
      </c>
      <c r="B288" s="61" t="s">
        <v>10</v>
      </c>
      <c r="C288" s="61" t="s">
        <v>450</v>
      </c>
      <c r="D288" s="64">
        <v>70046</v>
      </c>
      <c r="E288" s="64">
        <v>0</v>
      </c>
      <c r="F288" s="64">
        <v>70046</v>
      </c>
      <c r="G288" s="77">
        <v>1.04</v>
      </c>
      <c r="H288" s="64">
        <v>72848</v>
      </c>
      <c r="I288" s="64">
        <v>0</v>
      </c>
      <c r="J288" s="64">
        <f>SUMIFS('Support - HEA1065 Adjustments'!$G$2:$G$10,'Support - HEA1065 Adjustments'!$A$2:$A$10,LEFT('Support - Calculation Detail'!A288,7),'Support - HEA1065 Adjustments'!$D$2:$D$10,RIGHT('Support - Calculation Detail'!A288,2))</f>
        <v>0</v>
      </c>
      <c r="K288" s="64">
        <v>72848</v>
      </c>
      <c r="L288" s="64">
        <v>0</v>
      </c>
      <c r="M288" s="64">
        <v>0</v>
      </c>
      <c r="N288" s="64">
        <v>0</v>
      </c>
      <c r="O288" s="64">
        <v>72848</v>
      </c>
    </row>
    <row r="289" spans="1:15" x14ac:dyDescent="0.35">
      <c r="A289" s="57" t="s">
        <v>6075</v>
      </c>
      <c r="B289" s="61" t="s">
        <v>10</v>
      </c>
      <c r="C289" s="61" t="s">
        <v>450</v>
      </c>
      <c r="D289" s="64">
        <v>1620849</v>
      </c>
      <c r="E289" s="64">
        <v>0</v>
      </c>
      <c r="F289" s="64">
        <v>1620849</v>
      </c>
      <c r="G289" s="77">
        <v>1.04</v>
      </c>
      <c r="H289" s="64">
        <v>1685683</v>
      </c>
      <c r="I289" s="64">
        <v>0</v>
      </c>
      <c r="J289" s="64">
        <f>SUMIFS('Support - HEA1065 Adjustments'!$G$2:$G$10,'Support - HEA1065 Adjustments'!$A$2:$A$10,LEFT('Support - Calculation Detail'!A289,7),'Support - HEA1065 Adjustments'!$D$2:$D$10,RIGHT('Support - Calculation Detail'!A289,2))</f>
        <v>0</v>
      </c>
      <c r="K289" s="64">
        <v>1685683</v>
      </c>
      <c r="L289" s="64">
        <v>0</v>
      </c>
      <c r="M289" s="64">
        <v>0</v>
      </c>
      <c r="N289" s="64">
        <v>0</v>
      </c>
      <c r="O289" s="64">
        <v>1685683</v>
      </c>
    </row>
    <row r="290" spans="1:15" x14ac:dyDescent="0.35">
      <c r="A290" s="57" t="s">
        <v>6076</v>
      </c>
      <c r="B290" s="61" t="s">
        <v>10</v>
      </c>
      <c r="C290" s="61" t="s">
        <v>450</v>
      </c>
      <c r="D290" s="64">
        <v>129722</v>
      </c>
      <c r="E290" s="64">
        <v>0</v>
      </c>
      <c r="F290" s="64">
        <v>129722</v>
      </c>
      <c r="G290" s="77">
        <v>1.04</v>
      </c>
      <c r="H290" s="64">
        <v>134911</v>
      </c>
      <c r="I290" s="64">
        <v>0</v>
      </c>
      <c r="J290" s="64">
        <f>SUMIFS('Support - HEA1065 Adjustments'!$G$2:$G$10,'Support - HEA1065 Adjustments'!$A$2:$A$10,LEFT('Support - Calculation Detail'!A290,7),'Support - HEA1065 Adjustments'!$D$2:$D$10,RIGHT('Support - Calculation Detail'!A290,2))</f>
        <v>0</v>
      </c>
      <c r="K290" s="64">
        <v>134911</v>
      </c>
      <c r="L290" s="64">
        <v>0</v>
      </c>
      <c r="M290" s="64">
        <v>0</v>
      </c>
      <c r="N290" s="64">
        <v>0</v>
      </c>
      <c r="O290" s="64">
        <v>134911</v>
      </c>
    </row>
    <row r="291" spans="1:15" x14ac:dyDescent="0.35">
      <c r="A291" s="57" t="s">
        <v>6077</v>
      </c>
      <c r="B291" s="61" t="s">
        <v>10</v>
      </c>
      <c r="C291" s="61" t="s">
        <v>450</v>
      </c>
      <c r="D291" s="64">
        <v>133241</v>
      </c>
      <c r="E291" s="64">
        <v>0</v>
      </c>
      <c r="F291" s="64">
        <v>133241</v>
      </c>
      <c r="G291" s="77">
        <v>1.04</v>
      </c>
      <c r="H291" s="64">
        <v>138571</v>
      </c>
      <c r="I291" s="64">
        <v>0</v>
      </c>
      <c r="J291" s="64">
        <f>SUMIFS('Support - HEA1065 Adjustments'!$G$2:$G$10,'Support - HEA1065 Adjustments'!$A$2:$A$10,LEFT('Support - Calculation Detail'!A291,7),'Support - HEA1065 Adjustments'!$D$2:$D$10,RIGHT('Support - Calculation Detail'!A291,2))</f>
        <v>0</v>
      </c>
      <c r="K291" s="64">
        <v>138571</v>
      </c>
      <c r="L291" s="64">
        <v>0</v>
      </c>
      <c r="M291" s="64">
        <v>0</v>
      </c>
      <c r="N291" s="64">
        <v>0</v>
      </c>
      <c r="O291" s="64">
        <v>138571</v>
      </c>
    </row>
    <row r="292" spans="1:15" x14ac:dyDescent="0.35">
      <c r="A292" s="57" t="s">
        <v>6078</v>
      </c>
      <c r="B292" s="61" t="s">
        <v>10</v>
      </c>
      <c r="C292" s="61" t="s">
        <v>450</v>
      </c>
      <c r="D292" s="64">
        <v>13128666</v>
      </c>
      <c r="E292" s="64">
        <v>0</v>
      </c>
      <c r="F292" s="64">
        <v>13128666</v>
      </c>
      <c r="G292" s="77">
        <v>1.04</v>
      </c>
      <c r="H292" s="64">
        <v>13653813</v>
      </c>
      <c r="I292" s="64">
        <v>0</v>
      </c>
      <c r="J292" s="64">
        <f>SUMIFS('Support - HEA1065 Adjustments'!$G$2:$G$10,'Support - HEA1065 Adjustments'!$A$2:$A$10,LEFT('Support - Calculation Detail'!A292,7),'Support - HEA1065 Adjustments'!$D$2:$D$10,RIGHT('Support - Calculation Detail'!A292,2))</f>
        <v>0</v>
      </c>
      <c r="K292" s="64">
        <v>13653813</v>
      </c>
      <c r="L292" s="64">
        <v>0</v>
      </c>
      <c r="M292" s="64">
        <v>0</v>
      </c>
      <c r="N292" s="64">
        <v>0</v>
      </c>
      <c r="O292" s="64">
        <v>13653813</v>
      </c>
    </row>
    <row r="293" spans="1:15" x14ac:dyDescent="0.35">
      <c r="A293" s="57" t="s">
        <v>6079</v>
      </c>
      <c r="B293" s="61" t="s">
        <v>10</v>
      </c>
      <c r="C293" s="61" t="s">
        <v>450</v>
      </c>
      <c r="D293" s="64">
        <v>414764</v>
      </c>
      <c r="E293" s="64">
        <v>0</v>
      </c>
      <c r="F293" s="64">
        <v>414764</v>
      </c>
      <c r="G293" s="77">
        <v>1.04</v>
      </c>
      <c r="H293" s="64">
        <v>431355</v>
      </c>
      <c r="I293" s="64">
        <v>0</v>
      </c>
      <c r="J293" s="64">
        <f>SUMIFS('Support - HEA1065 Adjustments'!$G$2:$G$10,'Support - HEA1065 Adjustments'!$A$2:$A$10,LEFT('Support - Calculation Detail'!A293,7),'Support - HEA1065 Adjustments'!$D$2:$D$10,RIGHT('Support - Calculation Detail'!A293,2))</f>
        <v>0</v>
      </c>
      <c r="K293" s="64">
        <v>431355</v>
      </c>
      <c r="L293" s="64">
        <v>16634</v>
      </c>
      <c r="M293" s="64">
        <v>0</v>
      </c>
      <c r="N293" s="64">
        <v>0</v>
      </c>
      <c r="O293" s="64">
        <v>447989</v>
      </c>
    </row>
    <row r="294" spans="1:15" x14ac:dyDescent="0.35">
      <c r="A294" s="57" t="s">
        <v>6080</v>
      </c>
      <c r="B294" s="61" t="s">
        <v>10</v>
      </c>
      <c r="C294" s="61" t="s">
        <v>450</v>
      </c>
      <c r="D294" s="64">
        <v>16110</v>
      </c>
      <c r="E294" s="64">
        <v>0</v>
      </c>
      <c r="F294" s="64">
        <v>16110</v>
      </c>
      <c r="G294" s="77">
        <v>1.04</v>
      </c>
      <c r="H294" s="64">
        <v>16754</v>
      </c>
      <c r="I294" s="64">
        <v>0</v>
      </c>
      <c r="J294" s="64">
        <f>SUMIFS('Support - HEA1065 Adjustments'!$G$2:$G$10,'Support - HEA1065 Adjustments'!$A$2:$A$10,LEFT('Support - Calculation Detail'!A294,7),'Support - HEA1065 Adjustments'!$D$2:$D$10,RIGHT('Support - Calculation Detail'!A294,2))</f>
        <v>0</v>
      </c>
      <c r="K294" s="64">
        <v>16754</v>
      </c>
      <c r="L294" s="64">
        <v>0</v>
      </c>
      <c r="M294" s="64">
        <v>0</v>
      </c>
      <c r="N294" s="64">
        <v>0</v>
      </c>
      <c r="O294" s="64">
        <v>16754</v>
      </c>
    </row>
    <row r="295" spans="1:15" x14ac:dyDescent="0.35">
      <c r="A295" s="57" t="s">
        <v>6081</v>
      </c>
      <c r="B295" s="61" t="s">
        <v>10</v>
      </c>
      <c r="C295" s="61" t="s">
        <v>450</v>
      </c>
      <c r="D295" s="64">
        <v>290429</v>
      </c>
      <c r="E295" s="64">
        <v>0</v>
      </c>
      <c r="F295" s="64">
        <v>290429</v>
      </c>
      <c r="G295" s="77">
        <v>1.04</v>
      </c>
      <c r="H295" s="64">
        <v>302046</v>
      </c>
      <c r="I295" s="64">
        <v>0</v>
      </c>
      <c r="J295" s="64">
        <f>SUMIFS('Support - HEA1065 Adjustments'!$G$2:$G$10,'Support - HEA1065 Adjustments'!$A$2:$A$10,LEFT('Support - Calculation Detail'!A295,7),'Support - HEA1065 Adjustments'!$D$2:$D$10,RIGHT('Support - Calculation Detail'!A295,2))</f>
        <v>0</v>
      </c>
      <c r="K295" s="64">
        <v>302046</v>
      </c>
      <c r="L295" s="64">
        <v>10128</v>
      </c>
      <c r="M295" s="64">
        <v>0</v>
      </c>
      <c r="N295" s="64">
        <v>0</v>
      </c>
      <c r="O295" s="64">
        <v>312174</v>
      </c>
    </row>
    <row r="296" spans="1:15" x14ac:dyDescent="0.35">
      <c r="A296" s="57" t="s">
        <v>6082</v>
      </c>
      <c r="B296" s="61" t="s">
        <v>10</v>
      </c>
      <c r="C296" s="61" t="s">
        <v>450</v>
      </c>
      <c r="D296" s="64">
        <v>250889</v>
      </c>
      <c r="E296" s="64">
        <v>0</v>
      </c>
      <c r="F296" s="64">
        <v>250889</v>
      </c>
      <c r="G296" s="77">
        <v>1.04</v>
      </c>
      <c r="H296" s="64">
        <v>260925</v>
      </c>
      <c r="I296" s="64">
        <v>0</v>
      </c>
      <c r="J296" s="64">
        <f>SUMIFS('Support - HEA1065 Adjustments'!$G$2:$G$10,'Support - HEA1065 Adjustments'!$A$2:$A$10,LEFT('Support - Calculation Detail'!A296,7),'Support - HEA1065 Adjustments'!$D$2:$D$10,RIGHT('Support - Calculation Detail'!A296,2))</f>
        <v>0</v>
      </c>
      <c r="K296" s="64">
        <v>260925</v>
      </c>
      <c r="L296" s="64">
        <v>12543</v>
      </c>
      <c r="M296" s="64">
        <v>0</v>
      </c>
      <c r="N296" s="64">
        <v>0</v>
      </c>
      <c r="O296" s="64">
        <v>273468</v>
      </c>
    </row>
    <row r="297" spans="1:15" x14ac:dyDescent="0.35">
      <c r="A297" s="57" t="s">
        <v>6083</v>
      </c>
      <c r="B297" s="61" t="s">
        <v>10</v>
      </c>
      <c r="C297" s="61" t="s">
        <v>450</v>
      </c>
      <c r="D297" s="64">
        <v>2491526</v>
      </c>
      <c r="E297" s="64">
        <v>0</v>
      </c>
      <c r="F297" s="64">
        <v>2491526</v>
      </c>
      <c r="G297" s="77">
        <v>1.04</v>
      </c>
      <c r="H297" s="64">
        <v>2591187</v>
      </c>
      <c r="I297" s="64">
        <v>0</v>
      </c>
      <c r="J297" s="64">
        <f>SUMIFS('Support - HEA1065 Adjustments'!$G$2:$G$10,'Support - HEA1065 Adjustments'!$A$2:$A$10,LEFT('Support - Calculation Detail'!A297,7),'Support - HEA1065 Adjustments'!$D$2:$D$10,RIGHT('Support - Calculation Detail'!A297,2))</f>
        <v>0</v>
      </c>
      <c r="K297" s="64">
        <v>2591187</v>
      </c>
      <c r="L297" s="64">
        <v>0</v>
      </c>
      <c r="M297" s="64">
        <v>0</v>
      </c>
      <c r="N297" s="64">
        <v>0</v>
      </c>
      <c r="O297" s="64">
        <v>2591187</v>
      </c>
    </row>
    <row r="298" spans="1:15" x14ac:dyDescent="0.35">
      <c r="A298" s="57" t="s">
        <v>6084</v>
      </c>
      <c r="B298" s="61" t="s">
        <v>10</v>
      </c>
      <c r="C298" s="61" t="s">
        <v>450</v>
      </c>
      <c r="D298" s="64">
        <v>3205500</v>
      </c>
      <c r="E298" s="64">
        <v>0</v>
      </c>
      <c r="F298" s="64">
        <v>3205500</v>
      </c>
      <c r="G298" s="77">
        <v>1.04</v>
      </c>
      <c r="H298" s="64">
        <v>3333720</v>
      </c>
      <c r="I298" s="64">
        <v>0</v>
      </c>
      <c r="J298" s="64">
        <f>SUMIFS('Support - HEA1065 Adjustments'!$G$2:$G$10,'Support - HEA1065 Adjustments'!$A$2:$A$10,LEFT('Support - Calculation Detail'!A298,7),'Support - HEA1065 Adjustments'!$D$2:$D$10,RIGHT('Support - Calculation Detail'!A298,2))</f>
        <v>0</v>
      </c>
      <c r="K298" s="64">
        <v>3333720</v>
      </c>
      <c r="L298" s="64">
        <v>0</v>
      </c>
      <c r="M298" s="64">
        <v>0</v>
      </c>
      <c r="N298" s="64">
        <v>0</v>
      </c>
      <c r="O298" s="64">
        <v>3333720</v>
      </c>
    </row>
    <row r="299" spans="1:15" x14ac:dyDescent="0.35">
      <c r="A299" s="57" t="s">
        <v>6085</v>
      </c>
      <c r="B299" s="61" t="s">
        <v>10</v>
      </c>
      <c r="C299" s="61" t="s">
        <v>450</v>
      </c>
      <c r="D299" s="64">
        <v>5453585</v>
      </c>
      <c r="E299" s="64">
        <v>0</v>
      </c>
      <c r="F299" s="64">
        <v>5453585</v>
      </c>
      <c r="G299" s="77">
        <v>1.04</v>
      </c>
      <c r="H299" s="64">
        <v>5671728</v>
      </c>
      <c r="I299" s="64">
        <v>0</v>
      </c>
      <c r="J299" s="64">
        <f>SUMIFS('Support - HEA1065 Adjustments'!$G$2:$G$10,'Support - HEA1065 Adjustments'!$A$2:$A$10,LEFT('Support - Calculation Detail'!A299,7),'Support - HEA1065 Adjustments'!$D$2:$D$10,RIGHT('Support - Calculation Detail'!A299,2))</f>
        <v>0</v>
      </c>
      <c r="K299" s="64">
        <v>5671728</v>
      </c>
      <c r="L299" s="64">
        <v>0</v>
      </c>
      <c r="M299" s="64">
        <v>0</v>
      </c>
      <c r="N299" s="64">
        <v>0</v>
      </c>
      <c r="O299" s="64">
        <v>5671728</v>
      </c>
    </row>
    <row r="300" spans="1:15" x14ac:dyDescent="0.35">
      <c r="A300" s="57" t="s">
        <v>6086</v>
      </c>
      <c r="B300" s="61" t="s">
        <v>10</v>
      </c>
      <c r="C300" s="61" t="s">
        <v>450</v>
      </c>
      <c r="D300" s="64">
        <v>0</v>
      </c>
      <c r="E300" s="64">
        <v>0</v>
      </c>
      <c r="F300" s="64">
        <v>0</v>
      </c>
      <c r="G300" s="77">
        <v>1.04</v>
      </c>
      <c r="H300" s="64">
        <v>0</v>
      </c>
      <c r="I300" s="64">
        <v>0</v>
      </c>
      <c r="J300" s="64">
        <f>SUMIFS('Support - HEA1065 Adjustments'!$G$2:$G$10,'Support - HEA1065 Adjustments'!$A$2:$A$10,LEFT('Support - Calculation Detail'!A300,7),'Support - HEA1065 Adjustments'!$D$2:$D$10,RIGHT('Support - Calculation Detail'!A300,2))</f>
        <v>0</v>
      </c>
      <c r="K300" s="64">
        <v>0</v>
      </c>
      <c r="L300" s="64">
        <v>0</v>
      </c>
      <c r="M300" s="64">
        <v>0</v>
      </c>
      <c r="N300" s="64">
        <v>0</v>
      </c>
      <c r="O300" s="64">
        <v>0</v>
      </c>
    </row>
    <row r="301" spans="1:15" x14ac:dyDescent="0.35">
      <c r="A301" s="57" t="s">
        <v>6087</v>
      </c>
      <c r="B301" s="61" t="s">
        <v>10</v>
      </c>
      <c r="C301" s="61" t="s">
        <v>450</v>
      </c>
      <c r="D301" s="64">
        <v>683118</v>
      </c>
      <c r="E301" s="64">
        <v>0</v>
      </c>
      <c r="F301" s="64">
        <v>683118</v>
      </c>
      <c r="G301" s="77">
        <v>1.04</v>
      </c>
      <c r="H301" s="64">
        <v>710443</v>
      </c>
      <c r="I301" s="64">
        <v>0</v>
      </c>
      <c r="J301" s="64">
        <f>SUMIFS('Support - HEA1065 Adjustments'!$G$2:$G$10,'Support - HEA1065 Adjustments'!$A$2:$A$10,LEFT('Support - Calculation Detail'!A301,7),'Support - HEA1065 Adjustments'!$D$2:$D$10,RIGHT('Support - Calculation Detail'!A301,2))</f>
        <v>0</v>
      </c>
      <c r="K301" s="64">
        <v>710443</v>
      </c>
      <c r="L301" s="64">
        <v>0</v>
      </c>
      <c r="M301" s="64">
        <v>0</v>
      </c>
      <c r="N301" s="64">
        <v>0</v>
      </c>
      <c r="O301" s="64">
        <v>710443</v>
      </c>
    </row>
    <row r="302" spans="1:15" x14ac:dyDescent="0.35">
      <c r="A302" s="57" t="s">
        <v>6088</v>
      </c>
      <c r="B302" s="61" t="s">
        <v>10</v>
      </c>
      <c r="C302" s="61" t="s">
        <v>450</v>
      </c>
      <c r="D302" s="64">
        <v>810672</v>
      </c>
      <c r="E302" s="64">
        <v>0</v>
      </c>
      <c r="F302" s="64">
        <v>810672</v>
      </c>
      <c r="G302" s="77">
        <v>1.04</v>
      </c>
      <c r="H302" s="64">
        <v>843099</v>
      </c>
      <c r="I302" s="64">
        <v>0</v>
      </c>
      <c r="J302" s="64">
        <f>SUMIFS('Support - HEA1065 Adjustments'!$G$2:$G$10,'Support - HEA1065 Adjustments'!$A$2:$A$10,LEFT('Support - Calculation Detail'!A302,7),'Support - HEA1065 Adjustments'!$D$2:$D$10,RIGHT('Support - Calculation Detail'!A302,2))</f>
        <v>0</v>
      </c>
      <c r="K302" s="64">
        <v>843099</v>
      </c>
      <c r="L302" s="64">
        <v>0</v>
      </c>
      <c r="M302" s="64">
        <v>0</v>
      </c>
      <c r="N302" s="64">
        <v>0</v>
      </c>
      <c r="O302" s="64">
        <v>843099</v>
      </c>
    </row>
    <row r="303" spans="1:15" x14ac:dyDescent="0.35">
      <c r="A303" s="57" t="s">
        <v>6089</v>
      </c>
      <c r="B303" s="61" t="s">
        <v>10</v>
      </c>
      <c r="C303" s="61" t="s">
        <v>1423</v>
      </c>
      <c r="D303" s="64">
        <v>2431607</v>
      </c>
      <c r="E303" s="64">
        <v>0</v>
      </c>
      <c r="F303" s="64">
        <v>2431607</v>
      </c>
      <c r="G303" s="77">
        <v>1.04</v>
      </c>
      <c r="H303" s="64">
        <v>2528871</v>
      </c>
      <c r="I303" s="64">
        <v>0</v>
      </c>
      <c r="J303" s="64">
        <f>SUMIFS('Support - HEA1065 Adjustments'!$G$2:$G$10,'Support - HEA1065 Adjustments'!$A$2:$A$10,LEFT('Support - Calculation Detail'!A303,7),'Support - HEA1065 Adjustments'!$D$2:$D$10,RIGHT('Support - Calculation Detail'!A303,2))</f>
        <v>0</v>
      </c>
      <c r="K303" s="64">
        <v>2528871</v>
      </c>
      <c r="L303" s="64">
        <v>0</v>
      </c>
      <c r="M303" s="64">
        <v>0</v>
      </c>
      <c r="N303" s="64">
        <v>0</v>
      </c>
      <c r="O303" s="64">
        <v>2528871</v>
      </c>
    </row>
    <row r="304" spans="1:15" x14ac:dyDescent="0.35">
      <c r="A304" s="57" t="s">
        <v>6090</v>
      </c>
      <c r="B304" s="61" t="s">
        <v>10</v>
      </c>
      <c r="C304" s="61" t="s">
        <v>515</v>
      </c>
      <c r="D304" s="64">
        <v>23017828</v>
      </c>
      <c r="E304" s="64">
        <v>1721911</v>
      </c>
      <c r="F304" s="64">
        <v>24739739</v>
      </c>
      <c r="G304" s="77">
        <v>1.04</v>
      </c>
      <c r="H304" s="64">
        <v>25729329</v>
      </c>
      <c r="I304" s="64">
        <v>0</v>
      </c>
      <c r="J304" s="64">
        <f>SUMIFS('Support - HEA1065 Adjustments'!$G$2:$G$10,'Support - HEA1065 Adjustments'!$A$2:$A$10,LEFT('Support - Calculation Detail'!A304,7),'Support - HEA1065 Adjustments'!$D$2:$D$10,RIGHT('Support - Calculation Detail'!A304,2))</f>
        <v>0</v>
      </c>
      <c r="K304" s="64">
        <v>25729329</v>
      </c>
      <c r="L304" s="64">
        <v>1784027</v>
      </c>
      <c r="M304" s="64">
        <v>749862</v>
      </c>
      <c r="N304" s="64">
        <v>1945576.5544379987</v>
      </c>
      <c r="O304" s="64">
        <v>30208794.554437999</v>
      </c>
    </row>
    <row r="305" spans="1:15" x14ac:dyDescent="0.35">
      <c r="A305" s="57" t="s">
        <v>6091</v>
      </c>
      <c r="B305" s="61" t="s">
        <v>10</v>
      </c>
      <c r="C305" s="61" t="s">
        <v>515</v>
      </c>
      <c r="D305" s="64">
        <v>9310</v>
      </c>
      <c r="E305" s="64">
        <v>0</v>
      </c>
      <c r="F305" s="64">
        <v>9310</v>
      </c>
      <c r="G305" s="77">
        <v>1.04</v>
      </c>
      <c r="H305" s="64">
        <v>9682</v>
      </c>
      <c r="I305" s="64">
        <v>0</v>
      </c>
      <c r="J305" s="64">
        <f>SUMIFS('Support - HEA1065 Adjustments'!$G$2:$G$10,'Support - HEA1065 Adjustments'!$A$2:$A$10,LEFT('Support - Calculation Detail'!A305,7),'Support - HEA1065 Adjustments'!$D$2:$D$10,RIGHT('Support - Calculation Detail'!A305,2))</f>
        <v>0</v>
      </c>
      <c r="K305" s="64">
        <v>9682</v>
      </c>
      <c r="L305" s="64">
        <v>0</v>
      </c>
      <c r="M305" s="64">
        <v>0</v>
      </c>
      <c r="N305" s="64">
        <v>0</v>
      </c>
      <c r="O305" s="64">
        <v>9682</v>
      </c>
    </row>
    <row r="306" spans="1:15" x14ac:dyDescent="0.35">
      <c r="A306" s="57" t="s">
        <v>6092</v>
      </c>
      <c r="B306" s="61" t="s">
        <v>10</v>
      </c>
      <c r="C306" s="61" t="s">
        <v>515</v>
      </c>
      <c r="D306" s="64">
        <v>58422</v>
      </c>
      <c r="E306" s="64">
        <v>0</v>
      </c>
      <c r="F306" s="64">
        <v>58422</v>
      </c>
      <c r="G306" s="77">
        <v>1.04</v>
      </c>
      <c r="H306" s="64">
        <v>60759</v>
      </c>
      <c r="I306" s="64">
        <v>0</v>
      </c>
      <c r="J306" s="64">
        <f>SUMIFS('Support - HEA1065 Adjustments'!$G$2:$G$10,'Support - HEA1065 Adjustments'!$A$2:$A$10,LEFT('Support - Calculation Detail'!A306,7),'Support - HEA1065 Adjustments'!$D$2:$D$10,RIGHT('Support - Calculation Detail'!A306,2))</f>
        <v>0</v>
      </c>
      <c r="K306" s="64">
        <v>60759</v>
      </c>
      <c r="L306" s="64">
        <v>0</v>
      </c>
      <c r="M306" s="64">
        <v>0</v>
      </c>
      <c r="N306" s="64">
        <v>0</v>
      </c>
      <c r="O306" s="64">
        <v>60759</v>
      </c>
    </row>
    <row r="307" spans="1:15" x14ac:dyDescent="0.35">
      <c r="A307" s="57" t="s">
        <v>6093</v>
      </c>
      <c r="B307" s="61" t="s">
        <v>10</v>
      </c>
      <c r="C307" s="61" t="s">
        <v>515</v>
      </c>
      <c r="D307" s="64">
        <v>219585</v>
      </c>
      <c r="E307" s="64">
        <v>0</v>
      </c>
      <c r="F307" s="64">
        <v>219585</v>
      </c>
      <c r="G307" s="77">
        <v>1.04</v>
      </c>
      <c r="H307" s="64">
        <v>228368</v>
      </c>
      <c r="I307" s="64">
        <v>0</v>
      </c>
      <c r="J307" s="64">
        <f>SUMIFS('Support - HEA1065 Adjustments'!$G$2:$G$10,'Support - HEA1065 Adjustments'!$A$2:$A$10,LEFT('Support - Calculation Detail'!A307,7),'Support - HEA1065 Adjustments'!$D$2:$D$10,RIGHT('Support - Calculation Detail'!A307,2))</f>
        <v>0</v>
      </c>
      <c r="K307" s="64">
        <v>228368</v>
      </c>
      <c r="L307" s="64">
        <v>0</v>
      </c>
      <c r="M307" s="64">
        <v>0</v>
      </c>
      <c r="N307" s="64">
        <v>0</v>
      </c>
      <c r="O307" s="64">
        <v>228368</v>
      </c>
    </row>
    <row r="308" spans="1:15" x14ac:dyDescent="0.35">
      <c r="A308" s="57" t="s">
        <v>6094</v>
      </c>
      <c r="B308" s="61" t="s">
        <v>10</v>
      </c>
      <c r="C308" s="61" t="s">
        <v>515</v>
      </c>
      <c r="D308" s="64">
        <v>633329</v>
      </c>
      <c r="E308" s="64">
        <v>46099</v>
      </c>
      <c r="F308" s="64">
        <v>679428</v>
      </c>
      <c r="G308" s="77">
        <v>1.04</v>
      </c>
      <c r="H308" s="64">
        <v>706605</v>
      </c>
      <c r="I308" s="64">
        <v>0</v>
      </c>
      <c r="J308" s="64">
        <f>SUMIFS('Support - HEA1065 Adjustments'!$G$2:$G$10,'Support - HEA1065 Adjustments'!$A$2:$A$10,LEFT('Support - Calculation Detail'!A308,7),'Support - HEA1065 Adjustments'!$D$2:$D$10,RIGHT('Support - Calculation Detail'!A308,2))</f>
        <v>0</v>
      </c>
      <c r="K308" s="64">
        <v>706605</v>
      </c>
      <c r="L308" s="64">
        <v>0</v>
      </c>
      <c r="M308" s="64">
        <v>0</v>
      </c>
      <c r="N308" s="64">
        <v>0</v>
      </c>
      <c r="O308" s="64">
        <v>706605</v>
      </c>
    </row>
    <row r="309" spans="1:15" x14ac:dyDescent="0.35">
      <c r="A309" s="57" t="s">
        <v>6095</v>
      </c>
      <c r="B309" s="61" t="s">
        <v>10</v>
      </c>
      <c r="C309" s="61" t="s">
        <v>515</v>
      </c>
      <c r="D309" s="64">
        <v>87273</v>
      </c>
      <c r="E309" s="64">
        <v>0</v>
      </c>
      <c r="F309" s="64">
        <v>87273</v>
      </c>
      <c r="G309" s="77">
        <v>1.04</v>
      </c>
      <c r="H309" s="64">
        <v>90764</v>
      </c>
      <c r="I309" s="64">
        <v>0</v>
      </c>
      <c r="J309" s="64">
        <f>SUMIFS('Support - HEA1065 Adjustments'!$G$2:$G$10,'Support - HEA1065 Adjustments'!$A$2:$A$10,LEFT('Support - Calculation Detail'!A309,7),'Support - HEA1065 Adjustments'!$D$2:$D$10,RIGHT('Support - Calculation Detail'!A309,2))</f>
        <v>0</v>
      </c>
      <c r="K309" s="64">
        <v>90764</v>
      </c>
      <c r="L309" s="64">
        <v>0</v>
      </c>
      <c r="M309" s="64">
        <v>0</v>
      </c>
      <c r="N309" s="64">
        <v>0</v>
      </c>
      <c r="O309" s="64">
        <v>90764</v>
      </c>
    </row>
    <row r="310" spans="1:15" x14ac:dyDescent="0.35">
      <c r="A310" s="57" t="s">
        <v>6096</v>
      </c>
      <c r="B310" s="61" t="s">
        <v>10</v>
      </c>
      <c r="C310" s="61" t="s">
        <v>515</v>
      </c>
      <c r="D310" s="64">
        <v>21269</v>
      </c>
      <c r="E310" s="64">
        <v>0</v>
      </c>
      <c r="F310" s="64">
        <v>21269</v>
      </c>
      <c r="G310" s="77">
        <v>1.04</v>
      </c>
      <c r="H310" s="64">
        <v>22120</v>
      </c>
      <c r="I310" s="64">
        <v>0</v>
      </c>
      <c r="J310" s="64">
        <f>SUMIFS('Support - HEA1065 Adjustments'!$G$2:$G$10,'Support - HEA1065 Adjustments'!$A$2:$A$10,LEFT('Support - Calculation Detail'!A310,7),'Support - HEA1065 Adjustments'!$D$2:$D$10,RIGHT('Support - Calculation Detail'!A310,2))</f>
        <v>0</v>
      </c>
      <c r="K310" s="64">
        <v>22120</v>
      </c>
      <c r="L310" s="64">
        <v>0</v>
      </c>
      <c r="M310" s="64">
        <v>0</v>
      </c>
      <c r="N310" s="64">
        <v>0</v>
      </c>
      <c r="O310" s="64">
        <v>22120</v>
      </c>
    </row>
    <row r="311" spans="1:15" x14ac:dyDescent="0.35">
      <c r="A311" s="57" t="s">
        <v>6097</v>
      </c>
      <c r="B311" s="61" t="s">
        <v>10</v>
      </c>
      <c r="C311" s="61" t="s">
        <v>515</v>
      </c>
      <c r="D311" s="64">
        <v>27617</v>
      </c>
      <c r="E311" s="64">
        <v>0</v>
      </c>
      <c r="F311" s="64">
        <v>27617</v>
      </c>
      <c r="G311" s="77">
        <v>1.04</v>
      </c>
      <c r="H311" s="64">
        <v>28722</v>
      </c>
      <c r="I311" s="64">
        <v>0</v>
      </c>
      <c r="J311" s="64">
        <f>SUMIFS('Support - HEA1065 Adjustments'!$G$2:$G$10,'Support - HEA1065 Adjustments'!$A$2:$A$10,LEFT('Support - Calculation Detail'!A311,7),'Support - HEA1065 Adjustments'!$D$2:$D$10,RIGHT('Support - Calculation Detail'!A311,2))</f>
        <v>0</v>
      </c>
      <c r="K311" s="64">
        <v>28722</v>
      </c>
      <c r="L311" s="64">
        <v>0</v>
      </c>
      <c r="M311" s="64">
        <v>0</v>
      </c>
      <c r="N311" s="64">
        <v>0</v>
      </c>
      <c r="O311" s="64">
        <v>28722</v>
      </c>
    </row>
    <row r="312" spans="1:15" x14ac:dyDescent="0.35">
      <c r="A312" s="57" t="s">
        <v>6098</v>
      </c>
      <c r="B312" s="61" t="s">
        <v>10</v>
      </c>
      <c r="C312" s="61" t="s">
        <v>515</v>
      </c>
      <c r="D312" s="64">
        <v>189886</v>
      </c>
      <c r="E312" s="64">
        <v>0</v>
      </c>
      <c r="F312" s="64">
        <v>189886</v>
      </c>
      <c r="G312" s="77">
        <v>1.04</v>
      </c>
      <c r="H312" s="64">
        <v>197481</v>
      </c>
      <c r="I312" s="64">
        <v>0</v>
      </c>
      <c r="J312" s="64">
        <f>SUMIFS('Support - HEA1065 Adjustments'!$G$2:$G$10,'Support - HEA1065 Adjustments'!$A$2:$A$10,LEFT('Support - Calculation Detail'!A312,7),'Support - HEA1065 Adjustments'!$D$2:$D$10,RIGHT('Support - Calculation Detail'!A312,2))</f>
        <v>0</v>
      </c>
      <c r="K312" s="64">
        <v>197481</v>
      </c>
      <c r="L312" s="64">
        <v>0</v>
      </c>
      <c r="M312" s="64">
        <v>0</v>
      </c>
      <c r="N312" s="64">
        <v>0</v>
      </c>
      <c r="O312" s="64">
        <v>197481</v>
      </c>
    </row>
    <row r="313" spans="1:15" x14ac:dyDescent="0.35">
      <c r="A313" s="57" t="s">
        <v>6099</v>
      </c>
      <c r="B313" s="61" t="s">
        <v>10</v>
      </c>
      <c r="C313" s="61" t="s">
        <v>515</v>
      </c>
      <c r="D313" s="64">
        <v>25785</v>
      </c>
      <c r="E313" s="64">
        <v>2524</v>
      </c>
      <c r="F313" s="64">
        <v>28309</v>
      </c>
      <c r="G313" s="77">
        <v>1.04</v>
      </c>
      <c r="H313" s="64">
        <v>29441</v>
      </c>
      <c r="I313" s="64">
        <v>0</v>
      </c>
      <c r="J313" s="64">
        <f>SUMIFS('Support - HEA1065 Adjustments'!$G$2:$G$10,'Support - HEA1065 Adjustments'!$A$2:$A$10,LEFT('Support - Calculation Detail'!A313,7),'Support - HEA1065 Adjustments'!$D$2:$D$10,RIGHT('Support - Calculation Detail'!A313,2))</f>
        <v>0</v>
      </c>
      <c r="K313" s="64">
        <v>29441</v>
      </c>
      <c r="L313" s="64">
        <v>0</v>
      </c>
      <c r="M313" s="64">
        <v>0</v>
      </c>
      <c r="N313" s="64">
        <v>0</v>
      </c>
      <c r="O313" s="64">
        <v>29441</v>
      </c>
    </row>
    <row r="314" spans="1:15" x14ac:dyDescent="0.35">
      <c r="A314" s="57" t="s">
        <v>6100</v>
      </c>
      <c r="B314" s="61" t="s">
        <v>10</v>
      </c>
      <c r="C314" s="61" t="s">
        <v>515</v>
      </c>
      <c r="D314" s="64">
        <v>68078</v>
      </c>
      <c r="E314" s="64">
        <v>0</v>
      </c>
      <c r="F314" s="64">
        <v>68078</v>
      </c>
      <c r="G314" s="77">
        <v>1.04</v>
      </c>
      <c r="H314" s="64">
        <v>70801</v>
      </c>
      <c r="I314" s="64">
        <v>0</v>
      </c>
      <c r="J314" s="64">
        <f>SUMIFS('Support - HEA1065 Adjustments'!$G$2:$G$10,'Support - HEA1065 Adjustments'!$A$2:$A$10,LEFT('Support - Calculation Detail'!A314,7),'Support - HEA1065 Adjustments'!$D$2:$D$10,RIGHT('Support - Calculation Detail'!A314,2))</f>
        <v>0</v>
      </c>
      <c r="K314" s="64">
        <v>70801</v>
      </c>
      <c r="L314" s="64">
        <v>0</v>
      </c>
      <c r="M314" s="64">
        <v>0</v>
      </c>
      <c r="N314" s="64">
        <v>0</v>
      </c>
      <c r="O314" s="64">
        <v>70801</v>
      </c>
    </row>
    <row r="315" spans="1:15" x14ac:dyDescent="0.35">
      <c r="A315" s="57" t="s">
        <v>6101</v>
      </c>
      <c r="B315" s="61" t="s">
        <v>10</v>
      </c>
      <c r="C315" s="61" t="s">
        <v>515</v>
      </c>
      <c r="D315" s="64">
        <v>27464</v>
      </c>
      <c r="E315" s="64">
        <v>0</v>
      </c>
      <c r="F315" s="64">
        <v>27464</v>
      </c>
      <c r="G315" s="77">
        <v>1.04</v>
      </c>
      <c r="H315" s="64">
        <v>28563</v>
      </c>
      <c r="I315" s="64">
        <v>0</v>
      </c>
      <c r="J315" s="64">
        <f>SUMIFS('Support - HEA1065 Adjustments'!$G$2:$G$10,'Support - HEA1065 Adjustments'!$A$2:$A$10,LEFT('Support - Calculation Detail'!A315,7),'Support - HEA1065 Adjustments'!$D$2:$D$10,RIGHT('Support - Calculation Detail'!A315,2))</f>
        <v>0</v>
      </c>
      <c r="K315" s="64">
        <v>28563</v>
      </c>
      <c r="L315" s="64">
        <v>0</v>
      </c>
      <c r="M315" s="64">
        <v>0</v>
      </c>
      <c r="N315" s="64">
        <v>0</v>
      </c>
      <c r="O315" s="64">
        <v>28563</v>
      </c>
    </row>
    <row r="316" spans="1:15" x14ac:dyDescent="0.35">
      <c r="A316" s="57" t="s">
        <v>6102</v>
      </c>
      <c r="B316" s="61" t="s">
        <v>10</v>
      </c>
      <c r="C316" s="61" t="s">
        <v>515</v>
      </c>
      <c r="D316" s="64">
        <v>65311</v>
      </c>
      <c r="E316" s="64">
        <v>0</v>
      </c>
      <c r="F316" s="64">
        <v>65311</v>
      </c>
      <c r="G316" s="77">
        <v>1.04</v>
      </c>
      <c r="H316" s="64">
        <v>67923</v>
      </c>
      <c r="I316" s="64">
        <v>0</v>
      </c>
      <c r="J316" s="64">
        <f>SUMIFS('Support - HEA1065 Adjustments'!$G$2:$G$10,'Support - HEA1065 Adjustments'!$A$2:$A$10,LEFT('Support - Calculation Detail'!A316,7),'Support - HEA1065 Adjustments'!$D$2:$D$10,RIGHT('Support - Calculation Detail'!A316,2))</f>
        <v>0</v>
      </c>
      <c r="K316" s="64">
        <v>67923</v>
      </c>
      <c r="L316" s="64">
        <v>0</v>
      </c>
      <c r="M316" s="64">
        <v>0</v>
      </c>
      <c r="N316" s="64">
        <v>0</v>
      </c>
      <c r="O316" s="64">
        <v>67923</v>
      </c>
    </row>
    <row r="317" spans="1:15" x14ac:dyDescent="0.35">
      <c r="A317" s="57" t="s">
        <v>6103</v>
      </c>
      <c r="B317" s="61" t="s">
        <v>10</v>
      </c>
      <c r="C317" s="61" t="s">
        <v>515</v>
      </c>
      <c r="D317" s="64">
        <v>33051</v>
      </c>
      <c r="E317" s="64">
        <v>0</v>
      </c>
      <c r="F317" s="64">
        <v>33051</v>
      </c>
      <c r="G317" s="77">
        <v>1.04</v>
      </c>
      <c r="H317" s="64">
        <v>34373</v>
      </c>
      <c r="I317" s="64">
        <v>0</v>
      </c>
      <c r="J317" s="64">
        <f>SUMIFS('Support - HEA1065 Adjustments'!$G$2:$G$10,'Support - HEA1065 Adjustments'!$A$2:$A$10,LEFT('Support - Calculation Detail'!A317,7),'Support - HEA1065 Adjustments'!$D$2:$D$10,RIGHT('Support - Calculation Detail'!A317,2))</f>
        <v>0</v>
      </c>
      <c r="K317" s="64">
        <v>34373</v>
      </c>
      <c r="L317" s="64">
        <v>0</v>
      </c>
      <c r="M317" s="64">
        <v>0</v>
      </c>
      <c r="N317" s="64">
        <v>0</v>
      </c>
      <c r="O317" s="64">
        <v>34373</v>
      </c>
    </row>
    <row r="318" spans="1:15" x14ac:dyDescent="0.35">
      <c r="A318" s="57" t="s">
        <v>6104</v>
      </c>
      <c r="B318" s="61" t="s">
        <v>10</v>
      </c>
      <c r="C318" s="61" t="s">
        <v>515</v>
      </c>
      <c r="D318" s="64">
        <v>2287225</v>
      </c>
      <c r="E318" s="64">
        <v>155956</v>
      </c>
      <c r="F318" s="64">
        <v>2443181</v>
      </c>
      <c r="G318" s="77">
        <v>1.04</v>
      </c>
      <c r="H318" s="64">
        <v>2540908</v>
      </c>
      <c r="I318" s="64">
        <v>0</v>
      </c>
      <c r="J318" s="64">
        <f>SUMIFS('Support - HEA1065 Adjustments'!$G$2:$G$10,'Support - HEA1065 Adjustments'!$A$2:$A$10,LEFT('Support - Calculation Detail'!A318,7),'Support - HEA1065 Adjustments'!$D$2:$D$10,RIGHT('Support - Calculation Detail'!A318,2))</f>
        <v>0</v>
      </c>
      <c r="K318" s="64">
        <v>2540908</v>
      </c>
      <c r="L318" s="64">
        <v>0</v>
      </c>
      <c r="M318" s="64">
        <v>0</v>
      </c>
      <c r="N318" s="64">
        <v>0</v>
      </c>
      <c r="O318" s="64">
        <v>2540908</v>
      </c>
    </row>
    <row r="319" spans="1:15" x14ac:dyDescent="0.35">
      <c r="A319" s="57" t="s">
        <v>6105</v>
      </c>
      <c r="B319" s="61" t="s">
        <v>10</v>
      </c>
      <c r="C319" s="61" t="s">
        <v>515</v>
      </c>
      <c r="D319" s="64">
        <v>35609675</v>
      </c>
      <c r="E319" s="64">
        <v>2622790</v>
      </c>
      <c r="F319" s="64">
        <v>38232465</v>
      </c>
      <c r="G319" s="77">
        <v>1.04</v>
      </c>
      <c r="H319" s="64">
        <v>39761764</v>
      </c>
      <c r="I319" s="64">
        <v>0</v>
      </c>
      <c r="J319" s="64">
        <f>SUMIFS('Support - HEA1065 Adjustments'!$G$2:$G$10,'Support - HEA1065 Adjustments'!$A$2:$A$10,LEFT('Support - Calculation Detail'!A319,7),'Support - HEA1065 Adjustments'!$D$2:$D$10,RIGHT('Support - Calculation Detail'!A319,2))</f>
        <v>0</v>
      </c>
      <c r="K319" s="64">
        <v>39761764</v>
      </c>
      <c r="L319" s="64">
        <v>1192119</v>
      </c>
      <c r="M319" s="64">
        <v>0</v>
      </c>
      <c r="N319" s="64">
        <v>0</v>
      </c>
      <c r="O319" s="64">
        <v>40953883</v>
      </c>
    </row>
    <row r="320" spans="1:15" x14ac:dyDescent="0.35">
      <c r="A320" s="57" t="s">
        <v>6106</v>
      </c>
      <c r="B320" s="61" t="s">
        <v>10</v>
      </c>
      <c r="C320" s="61" t="s">
        <v>515</v>
      </c>
      <c r="D320" s="64">
        <v>1626777</v>
      </c>
      <c r="E320" s="64">
        <v>0</v>
      </c>
      <c r="F320" s="64">
        <v>1626777</v>
      </c>
      <c r="G320" s="77">
        <v>1.04</v>
      </c>
      <c r="H320" s="64">
        <v>1691848</v>
      </c>
      <c r="I320" s="64">
        <v>0</v>
      </c>
      <c r="J320" s="64">
        <f>SUMIFS('Support - HEA1065 Adjustments'!$G$2:$G$10,'Support - HEA1065 Adjustments'!$A$2:$A$10,LEFT('Support - Calculation Detail'!A320,7),'Support - HEA1065 Adjustments'!$D$2:$D$10,RIGHT('Support - Calculation Detail'!A320,2))</f>
        <v>0</v>
      </c>
      <c r="K320" s="64">
        <v>1691848</v>
      </c>
      <c r="L320" s="64">
        <v>0</v>
      </c>
      <c r="M320" s="64">
        <v>0</v>
      </c>
      <c r="N320" s="64">
        <v>0</v>
      </c>
      <c r="O320" s="64">
        <v>1691848</v>
      </c>
    </row>
    <row r="321" spans="1:15" x14ac:dyDescent="0.35">
      <c r="A321" s="57" t="s">
        <v>6107</v>
      </c>
      <c r="B321" s="61" t="s">
        <v>10</v>
      </c>
      <c r="C321" s="61" t="s">
        <v>515</v>
      </c>
      <c r="D321" s="64">
        <v>3716493</v>
      </c>
      <c r="E321" s="64">
        <v>429183</v>
      </c>
      <c r="F321" s="64">
        <v>4145676</v>
      </c>
      <c r="G321" s="77">
        <v>1.04</v>
      </c>
      <c r="H321" s="64">
        <v>4311503</v>
      </c>
      <c r="I321" s="64">
        <v>0</v>
      </c>
      <c r="J321" s="64">
        <f>SUMIFS('Support - HEA1065 Adjustments'!$G$2:$G$10,'Support - HEA1065 Adjustments'!$A$2:$A$10,LEFT('Support - Calculation Detail'!A321,7),'Support - HEA1065 Adjustments'!$D$2:$D$10,RIGHT('Support - Calculation Detail'!A321,2))</f>
        <v>0</v>
      </c>
      <c r="K321" s="64">
        <v>4311503</v>
      </c>
      <c r="L321" s="64">
        <v>139404</v>
      </c>
      <c r="M321" s="64">
        <v>0</v>
      </c>
      <c r="N321" s="64">
        <v>0</v>
      </c>
      <c r="O321" s="64">
        <v>4450907</v>
      </c>
    </row>
    <row r="322" spans="1:15" x14ac:dyDescent="0.35">
      <c r="A322" s="57" t="s">
        <v>6108</v>
      </c>
      <c r="B322" s="61" t="s">
        <v>10</v>
      </c>
      <c r="C322" s="61" t="s">
        <v>515</v>
      </c>
      <c r="D322" s="64">
        <v>12291762</v>
      </c>
      <c r="E322" s="64">
        <v>0</v>
      </c>
      <c r="F322" s="64">
        <v>12291762</v>
      </c>
      <c r="G322" s="77">
        <v>1.04</v>
      </c>
      <c r="H322" s="64">
        <v>12783432</v>
      </c>
      <c r="I322" s="64">
        <v>0</v>
      </c>
      <c r="J322" s="64">
        <f>SUMIFS('Support - HEA1065 Adjustments'!$G$2:$G$10,'Support - HEA1065 Adjustments'!$A$2:$A$10,LEFT('Support - Calculation Detail'!A322,7),'Support - HEA1065 Adjustments'!$D$2:$D$10,RIGHT('Support - Calculation Detail'!A322,2))</f>
        <v>0</v>
      </c>
      <c r="K322" s="64">
        <v>12783432</v>
      </c>
      <c r="L322" s="64">
        <v>569754</v>
      </c>
      <c r="M322" s="64">
        <v>0</v>
      </c>
      <c r="N322" s="64">
        <v>0</v>
      </c>
      <c r="O322" s="64">
        <v>13353186</v>
      </c>
    </row>
    <row r="323" spans="1:15" x14ac:dyDescent="0.35">
      <c r="A323" s="57" t="s">
        <v>6109</v>
      </c>
      <c r="B323" s="61" t="s">
        <v>10</v>
      </c>
      <c r="C323" s="61" t="s">
        <v>515</v>
      </c>
      <c r="D323" s="64">
        <v>9360095</v>
      </c>
      <c r="E323" s="64">
        <v>0</v>
      </c>
      <c r="F323" s="64">
        <v>9360095</v>
      </c>
      <c r="G323" s="77">
        <v>1.04</v>
      </c>
      <c r="H323" s="64">
        <v>9734499</v>
      </c>
      <c r="I323" s="64">
        <v>0</v>
      </c>
      <c r="J323" s="64">
        <f>SUMIFS('Support - HEA1065 Adjustments'!$G$2:$G$10,'Support - HEA1065 Adjustments'!$A$2:$A$10,LEFT('Support - Calculation Detail'!A323,7),'Support - HEA1065 Adjustments'!$D$2:$D$10,RIGHT('Support - Calculation Detail'!A323,2))</f>
        <v>0</v>
      </c>
      <c r="K323" s="64">
        <v>9734499</v>
      </c>
      <c r="L323" s="64">
        <v>0</v>
      </c>
      <c r="M323" s="64">
        <v>0</v>
      </c>
      <c r="N323" s="64">
        <v>0</v>
      </c>
      <c r="O323" s="64">
        <v>9734499</v>
      </c>
    </row>
    <row r="324" spans="1:15" x14ac:dyDescent="0.35">
      <c r="A324" s="57" t="s">
        <v>6110</v>
      </c>
      <c r="B324" s="61" t="s">
        <v>10</v>
      </c>
      <c r="C324" s="61" t="s">
        <v>515</v>
      </c>
      <c r="D324" s="64">
        <v>221171</v>
      </c>
      <c r="E324" s="64">
        <v>0</v>
      </c>
      <c r="F324" s="64">
        <v>221171</v>
      </c>
      <c r="G324" s="77">
        <v>1.04</v>
      </c>
      <c r="H324" s="64">
        <v>230018</v>
      </c>
      <c r="I324" s="64">
        <v>0</v>
      </c>
      <c r="J324" s="64">
        <f>SUMIFS('Support - HEA1065 Adjustments'!$G$2:$G$10,'Support - HEA1065 Adjustments'!$A$2:$A$10,LEFT('Support - Calculation Detail'!A324,7),'Support - HEA1065 Adjustments'!$D$2:$D$10,RIGHT('Support - Calculation Detail'!A324,2))</f>
        <v>0</v>
      </c>
      <c r="K324" s="64">
        <v>230018</v>
      </c>
      <c r="L324" s="64">
        <v>0</v>
      </c>
      <c r="M324" s="64">
        <v>0</v>
      </c>
      <c r="N324" s="64">
        <v>0</v>
      </c>
      <c r="O324" s="64">
        <v>230018</v>
      </c>
    </row>
    <row r="325" spans="1:15" x14ac:dyDescent="0.35">
      <c r="A325" s="57" t="s">
        <v>6111</v>
      </c>
      <c r="B325" s="61" t="s">
        <v>10</v>
      </c>
      <c r="C325" s="61" t="s">
        <v>515</v>
      </c>
      <c r="D325" s="64">
        <v>2870892</v>
      </c>
      <c r="E325" s="64">
        <v>0</v>
      </c>
      <c r="F325" s="64">
        <v>2870892</v>
      </c>
      <c r="G325" s="77">
        <v>1.04</v>
      </c>
      <c r="H325" s="64">
        <v>2985728</v>
      </c>
      <c r="I325" s="64">
        <v>0</v>
      </c>
      <c r="J325" s="64">
        <f>SUMIFS('Support - HEA1065 Adjustments'!$G$2:$G$10,'Support - HEA1065 Adjustments'!$A$2:$A$10,LEFT('Support - Calculation Detail'!A325,7),'Support - HEA1065 Adjustments'!$D$2:$D$10,RIGHT('Support - Calculation Detail'!A325,2))</f>
        <v>0</v>
      </c>
      <c r="K325" s="64">
        <v>2985728</v>
      </c>
      <c r="L325" s="64">
        <v>0</v>
      </c>
      <c r="M325" s="64">
        <v>0</v>
      </c>
      <c r="N325" s="64">
        <v>0</v>
      </c>
      <c r="O325" s="64">
        <v>2985728</v>
      </c>
    </row>
    <row r="326" spans="1:15" x14ac:dyDescent="0.35">
      <c r="A326" s="57" t="s">
        <v>6112</v>
      </c>
      <c r="B326" s="61" t="s">
        <v>10</v>
      </c>
      <c r="C326" s="61" t="s">
        <v>515</v>
      </c>
      <c r="D326" s="64">
        <v>3496435</v>
      </c>
      <c r="E326" s="64">
        <v>0</v>
      </c>
      <c r="F326" s="64">
        <v>3496435</v>
      </c>
      <c r="G326" s="77">
        <v>1.04</v>
      </c>
      <c r="H326" s="64">
        <v>3636292</v>
      </c>
      <c r="I326" s="64">
        <v>0</v>
      </c>
      <c r="J326" s="64">
        <f>SUMIFS('Support - HEA1065 Adjustments'!$G$2:$G$10,'Support - HEA1065 Adjustments'!$A$2:$A$10,LEFT('Support - Calculation Detail'!A326,7),'Support - HEA1065 Adjustments'!$D$2:$D$10,RIGHT('Support - Calculation Detail'!A326,2))</f>
        <v>0</v>
      </c>
      <c r="K326" s="64">
        <v>3636292</v>
      </c>
      <c r="L326" s="64">
        <v>0</v>
      </c>
      <c r="M326" s="64">
        <v>0</v>
      </c>
      <c r="N326" s="64">
        <v>0</v>
      </c>
      <c r="O326" s="64">
        <v>3636292</v>
      </c>
    </row>
    <row r="327" spans="1:15" x14ac:dyDescent="0.35">
      <c r="A327" s="57" t="s">
        <v>6113</v>
      </c>
      <c r="B327" s="61" t="s">
        <v>10</v>
      </c>
      <c r="C327" s="61" t="s">
        <v>515</v>
      </c>
      <c r="D327" s="64">
        <v>4171944</v>
      </c>
      <c r="E327" s="64">
        <v>0</v>
      </c>
      <c r="F327" s="64">
        <v>4171944</v>
      </c>
      <c r="G327" s="77">
        <v>1.04</v>
      </c>
      <c r="H327" s="64">
        <v>4338822</v>
      </c>
      <c r="I327" s="64">
        <v>0</v>
      </c>
      <c r="J327" s="64">
        <f>SUMIFS('Support - HEA1065 Adjustments'!$G$2:$G$10,'Support - HEA1065 Adjustments'!$A$2:$A$10,LEFT('Support - Calculation Detail'!A327,7),'Support - HEA1065 Adjustments'!$D$2:$D$10,RIGHT('Support - Calculation Detail'!A327,2))</f>
        <v>0</v>
      </c>
      <c r="K327" s="64">
        <v>4338822</v>
      </c>
      <c r="L327" s="64">
        <v>0</v>
      </c>
      <c r="M327" s="64">
        <v>0</v>
      </c>
      <c r="N327" s="64">
        <v>0</v>
      </c>
      <c r="O327" s="64">
        <v>4338822</v>
      </c>
    </row>
    <row r="328" spans="1:15" x14ac:dyDescent="0.35">
      <c r="A328" s="57" t="s">
        <v>6114</v>
      </c>
      <c r="B328" s="61" t="s">
        <v>10</v>
      </c>
      <c r="C328" s="61" t="s">
        <v>515</v>
      </c>
      <c r="D328" s="64">
        <v>190013</v>
      </c>
      <c r="E328" s="64">
        <v>0</v>
      </c>
      <c r="F328" s="64">
        <v>190013</v>
      </c>
      <c r="G328" s="77">
        <v>1.04</v>
      </c>
      <c r="H328" s="64">
        <v>197614</v>
      </c>
      <c r="I328" s="64">
        <v>0</v>
      </c>
      <c r="J328" s="64">
        <f>SUMIFS('Support - HEA1065 Adjustments'!$G$2:$G$10,'Support - HEA1065 Adjustments'!$A$2:$A$10,LEFT('Support - Calculation Detail'!A328,7),'Support - HEA1065 Adjustments'!$D$2:$D$10,RIGHT('Support - Calculation Detail'!A328,2))</f>
        <v>0</v>
      </c>
      <c r="K328" s="64">
        <v>197614</v>
      </c>
      <c r="L328" s="64">
        <v>0</v>
      </c>
      <c r="M328" s="64">
        <v>0</v>
      </c>
      <c r="N328" s="64">
        <v>0</v>
      </c>
      <c r="O328" s="64">
        <v>197614</v>
      </c>
    </row>
    <row r="329" spans="1:15" x14ac:dyDescent="0.35">
      <c r="A329" s="57" t="s">
        <v>6115</v>
      </c>
      <c r="B329" s="61" t="s">
        <v>10</v>
      </c>
      <c r="C329" s="61" t="s">
        <v>515</v>
      </c>
      <c r="D329" s="64">
        <v>1131496</v>
      </c>
      <c r="E329" s="64">
        <v>871289</v>
      </c>
      <c r="F329" s="64">
        <v>2002785</v>
      </c>
      <c r="G329" s="77">
        <v>1.04</v>
      </c>
      <c r="H329" s="64">
        <v>2082896</v>
      </c>
      <c r="I329" s="64">
        <v>0</v>
      </c>
      <c r="J329" s="64">
        <f>SUMIFS('Support - HEA1065 Adjustments'!$G$2:$G$10,'Support - HEA1065 Adjustments'!$A$2:$A$10,LEFT('Support - Calculation Detail'!A329,7),'Support - HEA1065 Adjustments'!$D$2:$D$10,RIGHT('Support - Calculation Detail'!A329,2))</f>
        <v>0</v>
      </c>
      <c r="K329" s="64">
        <v>2082896</v>
      </c>
      <c r="L329" s="64">
        <v>0</v>
      </c>
      <c r="M329" s="64">
        <v>0</v>
      </c>
      <c r="N329" s="64">
        <v>0</v>
      </c>
      <c r="O329" s="64">
        <v>2082896</v>
      </c>
    </row>
    <row r="330" spans="1:15" x14ac:dyDescent="0.35">
      <c r="A330" s="57" t="s">
        <v>6116</v>
      </c>
      <c r="B330" s="61" t="s">
        <v>10</v>
      </c>
      <c r="C330" s="61" t="s">
        <v>515</v>
      </c>
      <c r="D330" s="64">
        <v>3987047</v>
      </c>
      <c r="E330" s="64">
        <v>0</v>
      </c>
      <c r="F330" s="64">
        <v>3987047</v>
      </c>
      <c r="G330" s="77">
        <v>1.04</v>
      </c>
      <c r="H330" s="64">
        <v>4146529</v>
      </c>
      <c r="I330" s="64">
        <v>0</v>
      </c>
      <c r="J330" s="64">
        <f>SUMIFS('Support - HEA1065 Adjustments'!$G$2:$G$10,'Support - HEA1065 Adjustments'!$A$2:$A$10,LEFT('Support - Calculation Detail'!A330,7),'Support - HEA1065 Adjustments'!$D$2:$D$10,RIGHT('Support - Calculation Detail'!A330,2))</f>
        <v>0</v>
      </c>
      <c r="K330" s="64">
        <v>4146529</v>
      </c>
      <c r="L330" s="64">
        <v>0</v>
      </c>
      <c r="M330" s="64">
        <v>0</v>
      </c>
      <c r="N330" s="64">
        <v>0</v>
      </c>
      <c r="O330" s="64">
        <v>4146529</v>
      </c>
    </row>
    <row r="331" spans="1:15" x14ac:dyDescent="0.35">
      <c r="A331" s="57" t="s">
        <v>6117</v>
      </c>
      <c r="B331" s="61" t="s">
        <v>10</v>
      </c>
      <c r="C331" s="61" t="s">
        <v>515</v>
      </c>
      <c r="D331" s="64">
        <v>259954</v>
      </c>
      <c r="E331" s="64">
        <v>25096</v>
      </c>
      <c r="F331" s="64">
        <v>285050</v>
      </c>
      <c r="G331" s="77">
        <v>1.04</v>
      </c>
      <c r="H331" s="64">
        <v>296452</v>
      </c>
      <c r="I331" s="64">
        <v>0</v>
      </c>
      <c r="J331" s="64">
        <f>SUMIFS('Support - HEA1065 Adjustments'!$G$2:$G$10,'Support - HEA1065 Adjustments'!$A$2:$A$10,LEFT('Support - Calculation Detail'!A331,7),'Support - HEA1065 Adjustments'!$D$2:$D$10,RIGHT('Support - Calculation Detail'!A331,2))</f>
        <v>0</v>
      </c>
      <c r="K331" s="64">
        <v>296452</v>
      </c>
      <c r="L331" s="64">
        <v>0</v>
      </c>
      <c r="M331" s="64">
        <v>0</v>
      </c>
      <c r="N331" s="64">
        <v>0</v>
      </c>
      <c r="O331" s="64">
        <v>296452</v>
      </c>
    </row>
    <row r="332" spans="1:15" x14ac:dyDescent="0.35">
      <c r="A332" s="57" t="s">
        <v>6118</v>
      </c>
      <c r="B332" s="61" t="s">
        <v>10</v>
      </c>
      <c r="C332" s="61" t="s">
        <v>515</v>
      </c>
      <c r="D332" s="64">
        <v>121697</v>
      </c>
      <c r="E332" s="64">
        <v>15680</v>
      </c>
      <c r="F332" s="64">
        <v>137377</v>
      </c>
      <c r="G332" s="77">
        <v>1.04</v>
      </c>
      <c r="H332" s="64">
        <v>142872</v>
      </c>
      <c r="I332" s="64">
        <v>0</v>
      </c>
      <c r="J332" s="64">
        <f>SUMIFS('Support - HEA1065 Adjustments'!$G$2:$G$10,'Support - HEA1065 Adjustments'!$A$2:$A$10,LEFT('Support - Calculation Detail'!A332,7),'Support - HEA1065 Adjustments'!$D$2:$D$10,RIGHT('Support - Calculation Detail'!A332,2))</f>
        <v>0</v>
      </c>
      <c r="K332" s="64">
        <v>142872</v>
      </c>
      <c r="L332" s="64">
        <v>0</v>
      </c>
      <c r="M332" s="64">
        <v>0</v>
      </c>
      <c r="N332" s="64">
        <v>0</v>
      </c>
      <c r="O332" s="64">
        <v>142872</v>
      </c>
    </row>
    <row r="333" spans="1:15" x14ac:dyDescent="0.35">
      <c r="A333" s="57" t="s">
        <v>6119</v>
      </c>
      <c r="B333" s="61" t="s">
        <v>10</v>
      </c>
      <c r="C333" s="61" t="s">
        <v>515</v>
      </c>
      <c r="D333" s="64">
        <v>245503</v>
      </c>
      <c r="E333" s="64">
        <v>17893</v>
      </c>
      <c r="F333" s="64">
        <v>263396</v>
      </c>
      <c r="G333" s="77">
        <v>1.04</v>
      </c>
      <c r="H333" s="64">
        <v>273932</v>
      </c>
      <c r="I333" s="64">
        <v>0</v>
      </c>
      <c r="J333" s="64">
        <f>SUMIFS('Support - HEA1065 Adjustments'!$G$2:$G$10,'Support - HEA1065 Adjustments'!$A$2:$A$10,LEFT('Support - Calculation Detail'!A333,7),'Support - HEA1065 Adjustments'!$D$2:$D$10,RIGHT('Support - Calculation Detail'!A333,2))</f>
        <v>0</v>
      </c>
      <c r="K333" s="64">
        <v>273932</v>
      </c>
      <c r="L333" s="64">
        <v>0</v>
      </c>
      <c r="M333" s="64">
        <v>0</v>
      </c>
      <c r="N333" s="64">
        <v>0</v>
      </c>
      <c r="O333" s="64">
        <v>273932</v>
      </c>
    </row>
    <row r="334" spans="1:15" x14ac:dyDescent="0.35">
      <c r="A334" s="57" t="s">
        <v>6120</v>
      </c>
      <c r="B334" s="61" t="s">
        <v>10</v>
      </c>
      <c r="C334" s="61" t="s">
        <v>515</v>
      </c>
      <c r="D334" s="64">
        <v>2975475</v>
      </c>
      <c r="E334" s="64">
        <v>0</v>
      </c>
      <c r="F334" s="64">
        <v>2975475</v>
      </c>
      <c r="G334" s="77">
        <v>1.04</v>
      </c>
      <c r="H334" s="64">
        <v>3094494</v>
      </c>
      <c r="I334" s="64">
        <v>0</v>
      </c>
      <c r="J334" s="64">
        <f>SUMIFS('Support - HEA1065 Adjustments'!$G$2:$G$10,'Support - HEA1065 Adjustments'!$A$2:$A$10,LEFT('Support - Calculation Detail'!A334,7),'Support - HEA1065 Adjustments'!$D$2:$D$10,RIGHT('Support - Calculation Detail'!A334,2))</f>
        <v>0</v>
      </c>
      <c r="K334" s="64">
        <v>3094494</v>
      </c>
      <c r="L334" s="64">
        <v>0</v>
      </c>
      <c r="M334" s="64">
        <v>0</v>
      </c>
      <c r="N334" s="64">
        <v>0</v>
      </c>
      <c r="O334" s="64">
        <v>3094494</v>
      </c>
    </row>
    <row r="335" spans="1:15" x14ac:dyDescent="0.35">
      <c r="A335" s="57" t="s">
        <v>6121</v>
      </c>
      <c r="B335" s="61" t="s">
        <v>10</v>
      </c>
      <c r="C335" s="61" t="s">
        <v>515</v>
      </c>
      <c r="D335" s="64">
        <v>19938599</v>
      </c>
      <c r="E335" s="64">
        <v>0</v>
      </c>
      <c r="F335" s="64">
        <v>19938599</v>
      </c>
      <c r="G335" s="77">
        <v>1.04</v>
      </c>
      <c r="H335" s="64">
        <v>20736143</v>
      </c>
      <c r="I335" s="64">
        <v>0</v>
      </c>
      <c r="J335" s="64">
        <f>SUMIFS('Support - HEA1065 Adjustments'!$G$2:$G$10,'Support - HEA1065 Adjustments'!$A$2:$A$10,LEFT('Support - Calculation Detail'!A335,7),'Support - HEA1065 Adjustments'!$D$2:$D$10,RIGHT('Support - Calculation Detail'!A335,2))</f>
        <v>0</v>
      </c>
      <c r="K335" s="64">
        <v>20736143</v>
      </c>
      <c r="L335" s="64">
        <v>0</v>
      </c>
      <c r="M335" s="64">
        <v>0</v>
      </c>
      <c r="N335" s="64">
        <v>0</v>
      </c>
      <c r="O335" s="64">
        <v>20736143</v>
      </c>
    </row>
    <row r="336" spans="1:15" x14ac:dyDescent="0.35">
      <c r="A336" s="57" t="s">
        <v>6122</v>
      </c>
      <c r="B336" s="61" t="s">
        <v>10</v>
      </c>
      <c r="C336" s="61" t="s">
        <v>593</v>
      </c>
      <c r="D336" s="64">
        <v>4701259</v>
      </c>
      <c r="E336" s="64">
        <v>0</v>
      </c>
      <c r="F336" s="64">
        <v>4701259</v>
      </c>
      <c r="G336" s="77">
        <v>1.04</v>
      </c>
      <c r="H336" s="64">
        <v>4889309</v>
      </c>
      <c r="I336" s="64">
        <v>0</v>
      </c>
      <c r="J336" s="64">
        <f>SUMIFS('Support - HEA1065 Adjustments'!$G$2:$G$10,'Support - HEA1065 Adjustments'!$A$2:$A$10,LEFT('Support - Calculation Detail'!A336,7),'Support - HEA1065 Adjustments'!$D$2:$D$10,RIGHT('Support - Calculation Detail'!A336,2))</f>
        <v>0</v>
      </c>
      <c r="K336" s="64">
        <v>4889309</v>
      </c>
      <c r="L336" s="64">
        <v>400487</v>
      </c>
      <c r="M336" s="64">
        <v>187946</v>
      </c>
      <c r="N336" s="64">
        <v>473522.35268606624</v>
      </c>
      <c r="O336" s="64">
        <v>5951264.3526860662</v>
      </c>
    </row>
    <row r="337" spans="1:16" x14ac:dyDescent="0.35">
      <c r="A337" s="57" t="s">
        <v>6123</v>
      </c>
      <c r="B337" s="61" t="s">
        <v>10</v>
      </c>
      <c r="C337" s="61" t="s">
        <v>593</v>
      </c>
      <c r="D337" s="64">
        <v>149606</v>
      </c>
      <c r="E337" s="64">
        <v>0</v>
      </c>
      <c r="F337" s="64">
        <v>149606</v>
      </c>
      <c r="G337" s="77">
        <v>1.04</v>
      </c>
      <c r="H337" s="64">
        <v>155590</v>
      </c>
      <c r="I337" s="64">
        <v>0</v>
      </c>
      <c r="J337" s="64">
        <f>SUMIFS('Support - HEA1065 Adjustments'!$G$2:$G$10,'Support - HEA1065 Adjustments'!$A$2:$A$10,LEFT('Support - Calculation Detail'!A337,7),'Support - HEA1065 Adjustments'!$D$2:$D$10,RIGHT('Support - Calculation Detail'!A337,2))</f>
        <v>0</v>
      </c>
      <c r="K337" s="64">
        <v>155590</v>
      </c>
      <c r="L337" s="64">
        <v>0</v>
      </c>
      <c r="M337" s="64">
        <v>0</v>
      </c>
      <c r="N337" s="64">
        <v>0</v>
      </c>
      <c r="O337" s="64">
        <v>155590</v>
      </c>
    </row>
    <row r="338" spans="1:16" x14ac:dyDescent="0.35">
      <c r="A338" s="57" t="s">
        <v>6124</v>
      </c>
      <c r="B338" s="61" t="s">
        <v>10</v>
      </c>
      <c r="C338" s="61" t="s">
        <v>593</v>
      </c>
      <c r="D338" s="64">
        <v>23617</v>
      </c>
      <c r="E338" s="64">
        <v>0</v>
      </c>
      <c r="F338" s="64">
        <v>23617</v>
      </c>
      <c r="G338" s="77">
        <v>1.04</v>
      </c>
      <c r="H338" s="64">
        <v>24562</v>
      </c>
      <c r="I338" s="64">
        <v>0</v>
      </c>
      <c r="J338" s="64">
        <f>SUMIFS('Support - HEA1065 Adjustments'!$G$2:$G$10,'Support - HEA1065 Adjustments'!$A$2:$A$10,LEFT('Support - Calculation Detail'!A338,7),'Support - HEA1065 Adjustments'!$D$2:$D$10,RIGHT('Support - Calculation Detail'!A338,2))</f>
        <v>0</v>
      </c>
      <c r="K338" s="64">
        <v>24562</v>
      </c>
      <c r="L338" s="64">
        <v>0</v>
      </c>
      <c r="M338" s="64">
        <v>0</v>
      </c>
      <c r="N338" s="64">
        <v>0</v>
      </c>
      <c r="O338" s="64">
        <v>24562</v>
      </c>
    </row>
    <row r="339" spans="1:16" x14ac:dyDescent="0.35">
      <c r="A339" s="57" t="s">
        <v>6125</v>
      </c>
      <c r="B339" s="61" t="s">
        <v>10</v>
      </c>
      <c r="C339" s="61" t="s">
        <v>593</v>
      </c>
      <c r="D339" s="64">
        <v>5176</v>
      </c>
      <c r="E339" s="64">
        <v>0</v>
      </c>
      <c r="F339" s="64">
        <v>5176</v>
      </c>
      <c r="G339" s="77">
        <v>1.04</v>
      </c>
      <c r="H339" s="64">
        <v>5383</v>
      </c>
      <c r="I339" s="64">
        <v>0</v>
      </c>
      <c r="J339" s="64">
        <f>SUMIFS('Support - HEA1065 Adjustments'!$G$2:$G$10,'Support - HEA1065 Adjustments'!$A$2:$A$10,LEFT('Support - Calculation Detail'!A339,7),'Support - HEA1065 Adjustments'!$D$2:$D$10,RIGHT('Support - Calculation Detail'!A339,2))</f>
        <v>0</v>
      </c>
      <c r="K339" s="64">
        <v>5383</v>
      </c>
      <c r="L339" s="64">
        <v>0</v>
      </c>
      <c r="M339" s="64">
        <v>0</v>
      </c>
      <c r="N339" s="64">
        <v>0</v>
      </c>
      <c r="O339" s="64">
        <v>5383</v>
      </c>
      <c r="P339" s="56" t="s">
        <v>5874</v>
      </c>
    </row>
    <row r="340" spans="1:16" x14ac:dyDescent="0.35">
      <c r="A340" s="57" t="s">
        <v>6126</v>
      </c>
      <c r="B340" s="61" t="s">
        <v>10</v>
      </c>
      <c r="C340" s="61" t="s">
        <v>593</v>
      </c>
      <c r="D340" s="64">
        <v>10216</v>
      </c>
      <c r="E340" s="64">
        <v>0</v>
      </c>
      <c r="F340" s="64">
        <v>10216</v>
      </c>
      <c r="G340" s="77">
        <v>1.04</v>
      </c>
      <c r="H340" s="64">
        <v>10625</v>
      </c>
      <c r="I340" s="64">
        <v>0</v>
      </c>
      <c r="J340" s="64">
        <f>SUMIFS('Support - HEA1065 Adjustments'!$G$2:$G$10,'Support - HEA1065 Adjustments'!$A$2:$A$10,LEFT('Support - Calculation Detail'!A340,7),'Support - HEA1065 Adjustments'!$D$2:$D$10,RIGHT('Support - Calculation Detail'!A340,2))</f>
        <v>0</v>
      </c>
      <c r="K340" s="64">
        <v>10625</v>
      </c>
      <c r="L340" s="64">
        <v>0</v>
      </c>
      <c r="M340" s="64">
        <v>0</v>
      </c>
      <c r="N340" s="64">
        <v>0</v>
      </c>
      <c r="O340" s="64">
        <v>10625</v>
      </c>
    </row>
    <row r="341" spans="1:16" x14ac:dyDescent="0.35">
      <c r="A341" s="57" t="s">
        <v>6127</v>
      </c>
      <c r="B341" s="61" t="s">
        <v>10</v>
      </c>
      <c r="C341" s="61" t="s">
        <v>593</v>
      </c>
      <c r="D341" s="64">
        <v>45965</v>
      </c>
      <c r="E341" s="64">
        <v>0</v>
      </c>
      <c r="F341" s="64">
        <v>45965</v>
      </c>
      <c r="G341" s="77">
        <v>1.04</v>
      </c>
      <c r="H341" s="64">
        <v>47804</v>
      </c>
      <c r="I341" s="64">
        <v>0</v>
      </c>
      <c r="J341" s="64">
        <f>SUMIFS('Support - HEA1065 Adjustments'!$G$2:$G$10,'Support - HEA1065 Adjustments'!$A$2:$A$10,LEFT('Support - Calculation Detail'!A341,7),'Support - HEA1065 Adjustments'!$D$2:$D$10,RIGHT('Support - Calculation Detail'!A341,2))</f>
        <v>0</v>
      </c>
      <c r="K341" s="64">
        <v>47804</v>
      </c>
      <c r="L341" s="64">
        <v>0</v>
      </c>
      <c r="M341" s="64">
        <v>0</v>
      </c>
      <c r="N341" s="64">
        <v>0</v>
      </c>
      <c r="O341" s="64">
        <v>47804</v>
      </c>
    </row>
    <row r="342" spans="1:16" x14ac:dyDescent="0.35">
      <c r="A342" s="57" t="s">
        <v>6128</v>
      </c>
      <c r="B342" s="61" t="s">
        <v>10</v>
      </c>
      <c r="C342" s="61" t="s">
        <v>593</v>
      </c>
      <c r="D342" s="64">
        <v>17605</v>
      </c>
      <c r="E342" s="64">
        <v>0</v>
      </c>
      <c r="F342" s="64">
        <v>17605</v>
      </c>
      <c r="G342" s="77">
        <v>1.04</v>
      </c>
      <c r="H342" s="64">
        <v>18309</v>
      </c>
      <c r="I342" s="64">
        <v>0</v>
      </c>
      <c r="J342" s="64">
        <f>SUMIFS('Support - HEA1065 Adjustments'!$G$2:$G$10,'Support - HEA1065 Adjustments'!$A$2:$A$10,LEFT('Support - Calculation Detail'!A342,7),'Support - HEA1065 Adjustments'!$D$2:$D$10,RIGHT('Support - Calculation Detail'!A342,2))</f>
        <v>0</v>
      </c>
      <c r="K342" s="64">
        <v>18309</v>
      </c>
      <c r="L342" s="64">
        <v>0</v>
      </c>
      <c r="M342" s="64">
        <v>0</v>
      </c>
      <c r="N342" s="64">
        <v>0</v>
      </c>
      <c r="O342" s="64">
        <v>18309</v>
      </c>
    </row>
    <row r="343" spans="1:16" x14ac:dyDescent="0.35">
      <c r="A343" s="57" t="s">
        <v>6129</v>
      </c>
      <c r="B343" s="61" t="s">
        <v>10</v>
      </c>
      <c r="C343" s="61" t="s">
        <v>593</v>
      </c>
      <c r="D343" s="64">
        <v>35352</v>
      </c>
      <c r="E343" s="64">
        <v>0</v>
      </c>
      <c r="F343" s="64">
        <v>35352</v>
      </c>
      <c r="G343" s="77">
        <v>1.04</v>
      </c>
      <c r="H343" s="64">
        <v>36766</v>
      </c>
      <c r="I343" s="64">
        <v>0</v>
      </c>
      <c r="J343" s="64">
        <f>SUMIFS('Support - HEA1065 Adjustments'!$G$2:$G$10,'Support - HEA1065 Adjustments'!$A$2:$A$10,LEFT('Support - Calculation Detail'!A343,7),'Support - HEA1065 Adjustments'!$D$2:$D$10,RIGHT('Support - Calculation Detail'!A343,2))</f>
        <v>0</v>
      </c>
      <c r="K343" s="64">
        <v>36766</v>
      </c>
      <c r="L343" s="64">
        <v>0</v>
      </c>
      <c r="M343" s="64">
        <v>0</v>
      </c>
      <c r="N343" s="64">
        <v>0</v>
      </c>
      <c r="O343" s="64">
        <v>36766</v>
      </c>
    </row>
    <row r="344" spans="1:16" x14ac:dyDescent="0.35">
      <c r="A344" s="57" t="s">
        <v>6130</v>
      </c>
      <c r="B344" s="61" t="s">
        <v>10</v>
      </c>
      <c r="C344" s="61" t="s">
        <v>593</v>
      </c>
      <c r="D344" s="64">
        <v>3292</v>
      </c>
      <c r="E344" s="64">
        <v>0</v>
      </c>
      <c r="F344" s="64">
        <v>3292</v>
      </c>
      <c r="G344" s="77">
        <v>1.04</v>
      </c>
      <c r="H344" s="64">
        <v>3424</v>
      </c>
      <c r="I344" s="64">
        <v>0</v>
      </c>
      <c r="J344" s="64">
        <f>SUMIFS('Support - HEA1065 Adjustments'!$G$2:$G$10,'Support - HEA1065 Adjustments'!$A$2:$A$10,LEFT('Support - Calculation Detail'!A344,7),'Support - HEA1065 Adjustments'!$D$2:$D$10,RIGHT('Support - Calculation Detail'!A344,2))</f>
        <v>0</v>
      </c>
      <c r="K344" s="64">
        <v>3424</v>
      </c>
      <c r="L344" s="64">
        <v>0</v>
      </c>
      <c r="M344" s="64">
        <v>0</v>
      </c>
      <c r="N344" s="64">
        <v>0</v>
      </c>
      <c r="O344" s="64">
        <v>3424</v>
      </c>
    </row>
    <row r="345" spans="1:16" x14ac:dyDescent="0.35">
      <c r="A345" s="57" t="s">
        <v>6131</v>
      </c>
      <c r="B345" s="61" t="s">
        <v>10</v>
      </c>
      <c r="C345" s="61" t="s">
        <v>593</v>
      </c>
      <c r="D345" s="64">
        <v>37386</v>
      </c>
      <c r="E345" s="64">
        <v>0</v>
      </c>
      <c r="F345" s="64">
        <v>37386</v>
      </c>
      <c r="G345" s="77">
        <v>1.04</v>
      </c>
      <c r="H345" s="64">
        <v>38881</v>
      </c>
      <c r="I345" s="64">
        <v>0</v>
      </c>
      <c r="J345" s="64">
        <f>SUMIFS('Support - HEA1065 Adjustments'!$G$2:$G$10,'Support - HEA1065 Adjustments'!$A$2:$A$10,LEFT('Support - Calculation Detail'!A345,7),'Support - HEA1065 Adjustments'!$D$2:$D$10,RIGHT('Support - Calculation Detail'!A345,2))</f>
        <v>0</v>
      </c>
      <c r="K345" s="64">
        <v>38881</v>
      </c>
      <c r="L345" s="64">
        <v>0</v>
      </c>
      <c r="M345" s="64">
        <v>0</v>
      </c>
      <c r="N345" s="64">
        <v>0</v>
      </c>
      <c r="O345" s="64">
        <v>38881</v>
      </c>
    </row>
    <row r="346" spans="1:16" x14ac:dyDescent="0.35">
      <c r="A346" s="57" t="s">
        <v>6132</v>
      </c>
      <c r="B346" s="61" t="s">
        <v>10</v>
      </c>
      <c r="C346" s="61" t="s">
        <v>593</v>
      </c>
      <c r="D346" s="64">
        <v>13876</v>
      </c>
      <c r="E346" s="64">
        <v>0</v>
      </c>
      <c r="F346" s="64">
        <v>13876</v>
      </c>
      <c r="G346" s="77">
        <v>1.04</v>
      </c>
      <c r="H346" s="64">
        <v>14431</v>
      </c>
      <c r="I346" s="64">
        <v>0</v>
      </c>
      <c r="J346" s="64">
        <f>SUMIFS('Support - HEA1065 Adjustments'!$G$2:$G$10,'Support - HEA1065 Adjustments'!$A$2:$A$10,LEFT('Support - Calculation Detail'!A346,7),'Support - HEA1065 Adjustments'!$D$2:$D$10,RIGHT('Support - Calculation Detail'!A346,2))</f>
        <v>0</v>
      </c>
      <c r="K346" s="64">
        <v>14431</v>
      </c>
      <c r="L346" s="64">
        <v>0</v>
      </c>
      <c r="M346" s="64">
        <v>0</v>
      </c>
      <c r="N346" s="64">
        <v>0</v>
      </c>
      <c r="O346" s="64">
        <v>14431</v>
      </c>
    </row>
    <row r="347" spans="1:16" x14ac:dyDescent="0.35">
      <c r="A347" s="57" t="s">
        <v>6133</v>
      </c>
      <c r="B347" s="61" t="s">
        <v>10</v>
      </c>
      <c r="C347" s="61" t="s">
        <v>593</v>
      </c>
      <c r="D347" s="64">
        <v>20482</v>
      </c>
      <c r="E347" s="64">
        <v>0</v>
      </c>
      <c r="F347" s="64">
        <v>20482</v>
      </c>
      <c r="G347" s="77">
        <v>1.04</v>
      </c>
      <c r="H347" s="64">
        <v>21301</v>
      </c>
      <c r="I347" s="64">
        <v>0</v>
      </c>
      <c r="J347" s="64">
        <f>SUMIFS('Support - HEA1065 Adjustments'!$G$2:$G$10,'Support - HEA1065 Adjustments'!$A$2:$A$10,LEFT('Support - Calculation Detail'!A347,7),'Support - HEA1065 Adjustments'!$D$2:$D$10,RIGHT('Support - Calculation Detail'!A347,2))</f>
        <v>0</v>
      </c>
      <c r="K347" s="64">
        <v>21301</v>
      </c>
      <c r="L347" s="64">
        <v>0</v>
      </c>
      <c r="M347" s="64">
        <v>0</v>
      </c>
      <c r="N347" s="64">
        <v>0</v>
      </c>
      <c r="O347" s="64">
        <v>21301</v>
      </c>
    </row>
    <row r="348" spans="1:16" x14ac:dyDescent="0.35">
      <c r="A348" s="57" t="s">
        <v>6134</v>
      </c>
      <c r="B348" s="61" t="s">
        <v>10</v>
      </c>
      <c r="C348" s="61" t="s">
        <v>593</v>
      </c>
      <c r="D348" s="64">
        <v>14938</v>
      </c>
      <c r="E348" s="64">
        <v>0</v>
      </c>
      <c r="F348" s="64">
        <v>14938</v>
      </c>
      <c r="G348" s="77">
        <v>1.04</v>
      </c>
      <c r="H348" s="64">
        <v>15536</v>
      </c>
      <c r="I348" s="64">
        <v>0</v>
      </c>
      <c r="J348" s="64">
        <f>SUMIFS('Support - HEA1065 Adjustments'!$G$2:$G$10,'Support - HEA1065 Adjustments'!$A$2:$A$10,LEFT('Support - Calculation Detail'!A348,7),'Support - HEA1065 Adjustments'!$D$2:$D$10,RIGHT('Support - Calculation Detail'!A348,2))</f>
        <v>0</v>
      </c>
      <c r="K348" s="64">
        <v>15536</v>
      </c>
      <c r="L348" s="64">
        <v>0</v>
      </c>
      <c r="M348" s="64">
        <v>0</v>
      </c>
      <c r="N348" s="64">
        <v>0</v>
      </c>
      <c r="O348" s="64">
        <v>15536</v>
      </c>
    </row>
    <row r="349" spans="1:16" x14ac:dyDescent="0.35">
      <c r="A349" s="57" t="s">
        <v>6135</v>
      </c>
      <c r="B349" s="61" t="s">
        <v>10</v>
      </c>
      <c r="C349" s="61" t="s">
        <v>593</v>
      </c>
      <c r="D349" s="64">
        <v>45319</v>
      </c>
      <c r="E349" s="64">
        <v>0</v>
      </c>
      <c r="F349" s="64">
        <v>45319</v>
      </c>
      <c r="G349" s="77">
        <v>1.04</v>
      </c>
      <c r="H349" s="64">
        <v>47132</v>
      </c>
      <c r="I349" s="64">
        <v>0</v>
      </c>
      <c r="J349" s="64">
        <f>SUMIFS('Support - HEA1065 Adjustments'!$G$2:$G$10,'Support - HEA1065 Adjustments'!$A$2:$A$10,LEFT('Support - Calculation Detail'!A349,7),'Support - HEA1065 Adjustments'!$D$2:$D$10,RIGHT('Support - Calculation Detail'!A349,2))</f>
        <v>0</v>
      </c>
      <c r="K349" s="64">
        <v>47132</v>
      </c>
      <c r="L349" s="64">
        <v>0</v>
      </c>
      <c r="M349" s="64">
        <v>0</v>
      </c>
      <c r="N349" s="64">
        <v>0</v>
      </c>
      <c r="O349" s="64">
        <v>47132</v>
      </c>
    </row>
    <row r="350" spans="1:16" x14ac:dyDescent="0.35">
      <c r="A350" s="57" t="s">
        <v>6136</v>
      </c>
      <c r="B350" s="61" t="s">
        <v>10</v>
      </c>
      <c r="C350" s="61" t="s">
        <v>593</v>
      </c>
      <c r="D350" s="64">
        <v>16911</v>
      </c>
      <c r="E350" s="64">
        <v>0</v>
      </c>
      <c r="F350" s="64">
        <v>16911</v>
      </c>
      <c r="G350" s="77">
        <v>1.04</v>
      </c>
      <c r="H350" s="64">
        <v>17587</v>
      </c>
      <c r="I350" s="64">
        <v>0</v>
      </c>
      <c r="J350" s="64">
        <f>SUMIFS('Support - HEA1065 Adjustments'!$G$2:$G$10,'Support - HEA1065 Adjustments'!$A$2:$A$10,LEFT('Support - Calculation Detail'!A350,7),'Support - HEA1065 Adjustments'!$D$2:$D$10,RIGHT('Support - Calculation Detail'!A350,2))</f>
        <v>0</v>
      </c>
      <c r="K350" s="64">
        <v>17587</v>
      </c>
      <c r="L350" s="64">
        <v>0</v>
      </c>
      <c r="M350" s="64">
        <v>0</v>
      </c>
      <c r="N350" s="64">
        <v>0</v>
      </c>
      <c r="O350" s="64">
        <v>17587</v>
      </c>
    </row>
    <row r="351" spans="1:16" x14ac:dyDescent="0.35">
      <c r="A351" s="57" t="s">
        <v>6137</v>
      </c>
      <c r="B351" s="61" t="s">
        <v>10</v>
      </c>
      <c r="C351" s="61" t="s">
        <v>593</v>
      </c>
      <c r="D351" s="64">
        <v>14125</v>
      </c>
      <c r="E351" s="64">
        <v>0</v>
      </c>
      <c r="F351" s="64">
        <v>14125</v>
      </c>
      <c r="G351" s="77">
        <v>1.04</v>
      </c>
      <c r="H351" s="64">
        <v>14690</v>
      </c>
      <c r="I351" s="64">
        <v>0</v>
      </c>
      <c r="J351" s="64">
        <f>SUMIFS('Support - HEA1065 Adjustments'!$G$2:$G$10,'Support - HEA1065 Adjustments'!$A$2:$A$10,LEFT('Support - Calculation Detail'!A351,7),'Support - HEA1065 Adjustments'!$D$2:$D$10,RIGHT('Support - Calculation Detail'!A351,2))</f>
        <v>0</v>
      </c>
      <c r="K351" s="64">
        <v>14690</v>
      </c>
      <c r="L351" s="64">
        <v>0</v>
      </c>
      <c r="M351" s="64">
        <v>0</v>
      </c>
      <c r="N351" s="64">
        <v>0</v>
      </c>
      <c r="O351" s="64">
        <v>14690</v>
      </c>
    </row>
    <row r="352" spans="1:16" x14ac:dyDescent="0.35">
      <c r="A352" s="57" t="s">
        <v>6138</v>
      </c>
      <c r="B352" s="61" t="s">
        <v>10</v>
      </c>
      <c r="C352" s="61" t="s">
        <v>593</v>
      </c>
      <c r="D352" s="64">
        <v>45874</v>
      </c>
      <c r="E352" s="64">
        <v>0</v>
      </c>
      <c r="F352" s="64">
        <v>45874</v>
      </c>
      <c r="G352" s="77">
        <v>1.04</v>
      </c>
      <c r="H352" s="64">
        <v>47709</v>
      </c>
      <c r="I352" s="64">
        <v>0</v>
      </c>
      <c r="J352" s="64">
        <f>SUMIFS('Support - HEA1065 Adjustments'!$G$2:$G$10,'Support - HEA1065 Adjustments'!$A$2:$A$10,LEFT('Support - Calculation Detail'!A352,7),'Support - HEA1065 Adjustments'!$D$2:$D$10,RIGHT('Support - Calculation Detail'!A352,2))</f>
        <v>0</v>
      </c>
      <c r="K352" s="64">
        <v>47709</v>
      </c>
      <c r="L352" s="64">
        <v>0</v>
      </c>
      <c r="M352" s="64">
        <v>0</v>
      </c>
      <c r="N352" s="64">
        <v>0</v>
      </c>
      <c r="O352" s="64">
        <v>47709</v>
      </c>
    </row>
    <row r="353" spans="1:15" x14ac:dyDescent="0.35">
      <c r="A353" s="57" t="s">
        <v>6139</v>
      </c>
      <c r="B353" s="61" t="s">
        <v>10</v>
      </c>
      <c r="C353" s="61" t="s">
        <v>593</v>
      </c>
      <c r="D353" s="64">
        <v>4845</v>
      </c>
      <c r="E353" s="64">
        <v>0</v>
      </c>
      <c r="F353" s="64">
        <v>4845</v>
      </c>
      <c r="G353" s="77">
        <v>1.04</v>
      </c>
      <c r="H353" s="64">
        <v>5039</v>
      </c>
      <c r="I353" s="64">
        <v>0</v>
      </c>
      <c r="J353" s="64">
        <f>SUMIFS('Support - HEA1065 Adjustments'!$G$2:$G$10,'Support - HEA1065 Adjustments'!$A$2:$A$10,LEFT('Support - Calculation Detail'!A353,7),'Support - HEA1065 Adjustments'!$D$2:$D$10,RIGHT('Support - Calculation Detail'!A353,2))</f>
        <v>0</v>
      </c>
      <c r="K353" s="64">
        <v>5039</v>
      </c>
      <c r="L353" s="64">
        <v>0</v>
      </c>
      <c r="M353" s="64">
        <v>0</v>
      </c>
      <c r="N353" s="64">
        <v>0</v>
      </c>
      <c r="O353" s="64">
        <v>5039</v>
      </c>
    </row>
    <row r="354" spans="1:15" x14ac:dyDescent="0.35">
      <c r="A354" s="57" t="s">
        <v>6140</v>
      </c>
      <c r="B354" s="61" t="s">
        <v>10</v>
      </c>
      <c r="C354" s="61" t="s">
        <v>593</v>
      </c>
      <c r="D354" s="64">
        <v>11195</v>
      </c>
      <c r="E354" s="64">
        <v>0</v>
      </c>
      <c r="F354" s="64">
        <v>11195</v>
      </c>
      <c r="G354" s="77">
        <v>1.04</v>
      </c>
      <c r="H354" s="64">
        <v>11643</v>
      </c>
      <c r="I354" s="64">
        <v>0</v>
      </c>
      <c r="J354" s="64">
        <f>SUMIFS('Support - HEA1065 Adjustments'!$G$2:$G$10,'Support - HEA1065 Adjustments'!$A$2:$A$10,LEFT('Support - Calculation Detail'!A354,7),'Support - HEA1065 Adjustments'!$D$2:$D$10,RIGHT('Support - Calculation Detail'!A354,2))</f>
        <v>0</v>
      </c>
      <c r="K354" s="64">
        <v>11643</v>
      </c>
      <c r="L354" s="64">
        <v>0</v>
      </c>
      <c r="M354" s="64">
        <v>0</v>
      </c>
      <c r="N354" s="64">
        <v>0</v>
      </c>
      <c r="O354" s="64">
        <v>11643</v>
      </c>
    </row>
    <row r="355" spans="1:15" x14ac:dyDescent="0.35">
      <c r="A355" s="57" t="s">
        <v>6141</v>
      </c>
      <c r="B355" s="61" t="s">
        <v>10</v>
      </c>
      <c r="C355" s="61" t="s">
        <v>593</v>
      </c>
      <c r="D355" s="64">
        <v>426094</v>
      </c>
      <c r="E355" s="64">
        <v>0</v>
      </c>
      <c r="F355" s="64">
        <v>426094</v>
      </c>
      <c r="G355" s="77">
        <v>1.04</v>
      </c>
      <c r="H355" s="64">
        <v>443138</v>
      </c>
      <c r="I355" s="64">
        <v>0</v>
      </c>
      <c r="J355" s="64">
        <f>SUMIFS('Support - HEA1065 Adjustments'!$G$2:$G$10,'Support - HEA1065 Adjustments'!$A$2:$A$10,LEFT('Support - Calculation Detail'!A355,7),'Support - HEA1065 Adjustments'!$D$2:$D$10,RIGHT('Support - Calculation Detail'!A355,2))</f>
        <v>0</v>
      </c>
      <c r="K355" s="64">
        <v>443138</v>
      </c>
      <c r="L355" s="64">
        <v>0</v>
      </c>
      <c r="M355" s="64">
        <v>0</v>
      </c>
      <c r="N355" s="64">
        <v>0</v>
      </c>
      <c r="O355" s="64">
        <v>443138</v>
      </c>
    </row>
    <row r="356" spans="1:15" x14ac:dyDescent="0.35">
      <c r="A356" s="57" t="s">
        <v>6142</v>
      </c>
      <c r="B356" s="61" t="s">
        <v>10</v>
      </c>
      <c r="C356" s="61" t="s">
        <v>593</v>
      </c>
      <c r="D356" s="64">
        <v>101421</v>
      </c>
      <c r="E356" s="64">
        <v>0</v>
      </c>
      <c r="F356" s="64">
        <v>101421</v>
      </c>
      <c r="G356" s="77">
        <v>1.04</v>
      </c>
      <c r="H356" s="64">
        <v>105478</v>
      </c>
      <c r="I356" s="64">
        <v>0</v>
      </c>
      <c r="J356" s="64">
        <f>SUMIFS('Support - HEA1065 Adjustments'!$G$2:$G$10,'Support - HEA1065 Adjustments'!$A$2:$A$10,LEFT('Support - Calculation Detail'!A356,7),'Support - HEA1065 Adjustments'!$D$2:$D$10,RIGHT('Support - Calculation Detail'!A356,2))</f>
        <v>0</v>
      </c>
      <c r="K356" s="64">
        <v>105478</v>
      </c>
      <c r="L356" s="64">
        <v>0</v>
      </c>
      <c r="M356" s="64">
        <v>0</v>
      </c>
      <c r="N356" s="64">
        <v>0</v>
      </c>
      <c r="O356" s="64">
        <v>105478</v>
      </c>
    </row>
    <row r="357" spans="1:15" x14ac:dyDescent="0.35">
      <c r="A357" s="57" t="s">
        <v>6143</v>
      </c>
      <c r="B357" s="61" t="s">
        <v>10</v>
      </c>
      <c r="C357" s="61" t="s">
        <v>593</v>
      </c>
      <c r="D357" s="64">
        <v>0</v>
      </c>
      <c r="E357" s="64">
        <v>0</v>
      </c>
      <c r="F357" s="64">
        <v>0</v>
      </c>
      <c r="G357" s="77">
        <v>1.04</v>
      </c>
      <c r="H357" s="64">
        <v>0</v>
      </c>
      <c r="I357" s="64">
        <v>0</v>
      </c>
      <c r="J357" s="64">
        <f>SUMIFS('Support - HEA1065 Adjustments'!$G$2:$G$10,'Support - HEA1065 Adjustments'!$A$2:$A$10,LEFT('Support - Calculation Detail'!A357,7),'Support - HEA1065 Adjustments'!$D$2:$D$10,RIGHT('Support - Calculation Detail'!A357,2))</f>
        <v>0</v>
      </c>
      <c r="K357" s="64">
        <v>0</v>
      </c>
      <c r="L357" s="64">
        <v>0</v>
      </c>
      <c r="M357" s="64">
        <v>0</v>
      </c>
      <c r="N357" s="64">
        <v>0</v>
      </c>
      <c r="O357" s="64">
        <v>0</v>
      </c>
    </row>
    <row r="358" spans="1:15" x14ac:dyDescent="0.35">
      <c r="A358" s="57" t="s">
        <v>6144</v>
      </c>
      <c r="B358" s="61" t="s">
        <v>10</v>
      </c>
      <c r="C358" s="61" t="s">
        <v>593</v>
      </c>
      <c r="D358" s="64">
        <v>592621</v>
      </c>
      <c r="E358" s="64">
        <v>0</v>
      </c>
      <c r="F358" s="64">
        <v>592621</v>
      </c>
      <c r="G358" s="77">
        <v>1.04</v>
      </c>
      <c r="H358" s="64">
        <v>616326</v>
      </c>
      <c r="I358" s="64">
        <v>0</v>
      </c>
      <c r="J358" s="64">
        <f>SUMIFS('Support - HEA1065 Adjustments'!$G$2:$G$10,'Support - HEA1065 Adjustments'!$A$2:$A$10,LEFT('Support - Calculation Detail'!A358,7),'Support - HEA1065 Adjustments'!$D$2:$D$10,RIGHT('Support - Calculation Detail'!A358,2))</f>
        <v>0</v>
      </c>
      <c r="K358" s="64">
        <v>616326</v>
      </c>
      <c r="L358" s="64">
        <v>0</v>
      </c>
      <c r="M358" s="64">
        <v>0</v>
      </c>
      <c r="N358" s="64">
        <v>0</v>
      </c>
      <c r="O358" s="64">
        <v>616326</v>
      </c>
    </row>
    <row r="359" spans="1:15" x14ac:dyDescent="0.35">
      <c r="A359" s="57" t="s">
        <v>6145</v>
      </c>
      <c r="B359" s="61" t="s">
        <v>10</v>
      </c>
      <c r="C359" s="61" t="s">
        <v>593</v>
      </c>
      <c r="D359" s="64">
        <v>209596</v>
      </c>
      <c r="E359" s="64">
        <v>0</v>
      </c>
      <c r="F359" s="64">
        <v>209596</v>
      </c>
      <c r="G359" s="77">
        <v>1.04</v>
      </c>
      <c r="H359" s="64">
        <v>217980</v>
      </c>
      <c r="I359" s="64">
        <v>0</v>
      </c>
      <c r="J359" s="64">
        <f>SUMIFS('Support - HEA1065 Adjustments'!$G$2:$G$10,'Support - HEA1065 Adjustments'!$A$2:$A$10,LEFT('Support - Calculation Detail'!A359,7),'Support - HEA1065 Adjustments'!$D$2:$D$10,RIGHT('Support - Calculation Detail'!A359,2))</f>
        <v>0</v>
      </c>
      <c r="K359" s="64">
        <v>217980</v>
      </c>
      <c r="L359" s="64">
        <v>0</v>
      </c>
      <c r="M359" s="64">
        <v>0</v>
      </c>
      <c r="N359" s="64">
        <v>0</v>
      </c>
      <c r="O359" s="64">
        <v>217980</v>
      </c>
    </row>
    <row r="360" spans="1:15" x14ac:dyDescent="0.35">
      <c r="A360" s="57" t="s">
        <v>6146</v>
      </c>
      <c r="B360" s="61" t="s">
        <v>10</v>
      </c>
      <c r="C360" s="61" t="s">
        <v>593</v>
      </c>
      <c r="D360" s="64">
        <v>2369223</v>
      </c>
      <c r="E360" s="64">
        <v>0</v>
      </c>
      <c r="F360" s="64">
        <v>2369223</v>
      </c>
      <c r="G360" s="77">
        <v>1.04</v>
      </c>
      <c r="H360" s="64">
        <v>2463992</v>
      </c>
      <c r="I360" s="64">
        <v>0</v>
      </c>
      <c r="J360" s="64">
        <f>SUMIFS('Support - HEA1065 Adjustments'!$G$2:$G$10,'Support - HEA1065 Adjustments'!$A$2:$A$10,LEFT('Support - Calculation Detail'!A360,7),'Support - HEA1065 Adjustments'!$D$2:$D$10,RIGHT('Support - Calculation Detail'!A360,2))</f>
        <v>0</v>
      </c>
      <c r="K360" s="64">
        <v>2463992</v>
      </c>
      <c r="L360" s="64">
        <v>107863</v>
      </c>
      <c r="M360" s="64">
        <v>0</v>
      </c>
      <c r="N360" s="64">
        <v>0</v>
      </c>
      <c r="O360" s="64">
        <v>2571855</v>
      </c>
    </row>
    <row r="361" spans="1:15" x14ac:dyDescent="0.35">
      <c r="A361" s="57" t="s">
        <v>6147</v>
      </c>
      <c r="B361" s="61" t="s">
        <v>10</v>
      </c>
      <c r="C361" s="61" t="s">
        <v>593</v>
      </c>
      <c r="D361" s="64">
        <v>14305</v>
      </c>
      <c r="E361" s="64">
        <v>0</v>
      </c>
      <c r="F361" s="64">
        <v>14305</v>
      </c>
      <c r="G361" s="77">
        <v>1.04</v>
      </c>
      <c r="H361" s="64">
        <v>14877</v>
      </c>
      <c r="I361" s="64">
        <v>0</v>
      </c>
      <c r="J361" s="64">
        <f>SUMIFS('Support - HEA1065 Adjustments'!$G$2:$G$10,'Support - HEA1065 Adjustments'!$A$2:$A$10,LEFT('Support - Calculation Detail'!A361,7),'Support - HEA1065 Adjustments'!$D$2:$D$10,RIGHT('Support - Calculation Detail'!A361,2))</f>
        <v>0</v>
      </c>
      <c r="K361" s="64">
        <v>14877</v>
      </c>
      <c r="L361" s="64">
        <v>0</v>
      </c>
      <c r="M361" s="64">
        <v>0</v>
      </c>
      <c r="N361" s="64">
        <v>0</v>
      </c>
      <c r="O361" s="64">
        <v>14877</v>
      </c>
    </row>
    <row r="362" spans="1:15" x14ac:dyDescent="0.35">
      <c r="A362" s="57" t="s">
        <v>6148</v>
      </c>
      <c r="B362" s="61" t="s">
        <v>10</v>
      </c>
      <c r="C362" s="61" t="s">
        <v>593</v>
      </c>
      <c r="D362" s="64">
        <v>20165</v>
      </c>
      <c r="E362" s="64">
        <v>0</v>
      </c>
      <c r="F362" s="64">
        <v>20165</v>
      </c>
      <c r="G362" s="77">
        <v>1.04</v>
      </c>
      <c r="H362" s="64">
        <v>20972</v>
      </c>
      <c r="I362" s="64">
        <v>0</v>
      </c>
      <c r="J362" s="64">
        <f>SUMIFS('Support - HEA1065 Adjustments'!$G$2:$G$10,'Support - HEA1065 Adjustments'!$A$2:$A$10,LEFT('Support - Calculation Detail'!A362,7),'Support - HEA1065 Adjustments'!$D$2:$D$10,RIGHT('Support - Calculation Detail'!A362,2))</f>
        <v>0</v>
      </c>
      <c r="K362" s="64">
        <v>20972</v>
      </c>
      <c r="L362" s="64">
        <v>3474</v>
      </c>
      <c r="M362" s="64">
        <v>0</v>
      </c>
      <c r="N362" s="64">
        <v>0</v>
      </c>
      <c r="O362" s="64">
        <v>24446</v>
      </c>
    </row>
    <row r="363" spans="1:15" x14ac:dyDescent="0.35">
      <c r="A363" s="57" t="s">
        <v>6149</v>
      </c>
      <c r="B363" s="61" t="s">
        <v>10</v>
      </c>
      <c r="C363" s="61" t="s">
        <v>593</v>
      </c>
      <c r="D363" s="64">
        <v>237568</v>
      </c>
      <c r="E363" s="64">
        <v>0</v>
      </c>
      <c r="F363" s="64">
        <v>237568</v>
      </c>
      <c r="G363" s="77">
        <v>1.04</v>
      </c>
      <c r="H363" s="64">
        <v>247071</v>
      </c>
      <c r="I363" s="64">
        <v>0</v>
      </c>
      <c r="J363" s="64">
        <f>SUMIFS('Support - HEA1065 Adjustments'!$G$2:$G$10,'Support - HEA1065 Adjustments'!$A$2:$A$10,LEFT('Support - Calculation Detail'!A363,7),'Support - HEA1065 Adjustments'!$D$2:$D$10,RIGHT('Support - Calculation Detail'!A363,2))</f>
        <v>0</v>
      </c>
      <c r="K363" s="64">
        <v>247071</v>
      </c>
      <c r="L363" s="64">
        <v>0</v>
      </c>
      <c r="M363" s="64">
        <v>0</v>
      </c>
      <c r="N363" s="64">
        <v>0</v>
      </c>
      <c r="O363" s="64">
        <v>247071</v>
      </c>
    </row>
    <row r="364" spans="1:15" x14ac:dyDescent="0.35">
      <c r="A364" s="57" t="s">
        <v>6150</v>
      </c>
      <c r="B364" s="61" t="s">
        <v>10</v>
      </c>
      <c r="C364" s="61" t="s">
        <v>593</v>
      </c>
      <c r="D364" s="64">
        <v>47075</v>
      </c>
      <c r="E364" s="64">
        <v>0</v>
      </c>
      <c r="F364" s="64">
        <v>47075</v>
      </c>
      <c r="G364" s="77">
        <v>1.04</v>
      </c>
      <c r="H364" s="64">
        <v>48958</v>
      </c>
      <c r="I364" s="64">
        <v>0</v>
      </c>
      <c r="J364" s="64">
        <f>SUMIFS('Support - HEA1065 Adjustments'!$G$2:$G$10,'Support - HEA1065 Adjustments'!$A$2:$A$10,LEFT('Support - Calculation Detail'!A364,7),'Support - HEA1065 Adjustments'!$D$2:$D$10,RIGHT('Support - Calculation Detail'!A364,2))</f>
        <v>0</v>
      </c>
      <c r="K364" s="64">
        <v>48958</v>
      </c>
      <c r="L364" s="64">
        <v>5241</v>
      </c>
      <c r="M364" s="64">
        <v>0</v>
      </c>
      <c r="N364" s="64">
        <v>0</v>
      </c>
      <c r="O364" s="64">
        <v>54199</v>
      </c>
    </row>
    <row r="365" spans="1:15" x14ac:dyDescent="0.35">
      <c r="A365" s="57" t="s">
        <v>6151</v>
      </c>
      <c r="B365" s="61" t="s">
        <v>10</v>
      </c>
      <c r="C365" s="61" t="s">
        <v>593</v>
      </c>
      <c r="D365" s="64">
        <v>39142</v>
      </c>
      <c r="E365" s="64">
        <v>0</v>
      </c>
      <c r="F365" s="64">
        <v>39142</v>
      </c>
      <c r="G365" s="77">
        <v>1.04</v>
      </c>
      <c r="H365" s="64">
        <v>40708</v>
      </c>
      <c r="I365" s="64">
        <v>0</v>
      </c>
      <c r="J365" s="64">
        <f>SUMIFS('Support - HEA1065 Adjustments'!$G$2:$G$10,'Support - HEA1065 Adjustments'!$A$2:$A$10,LEFT('Support - Calculation Detail'!A365,7),'Support - HEA1065 Adjustments'!$D$2:$D$10,RIGHT('Support - Calculation Detail'!A365,2))</f>
        <v>0</v>
      </c>
      <c r="K365" s="64">
        <v>40708</v>
      </c>
      <c r="L365" s="64">
        <v>0</v>
      </c>
      <c r="M365" s="64">
        <v>0</v>
      </c>
      <c r="N365" s="64">
        <v>0</v>
      </c>
      <c r="O365" s="64">
        <v>40708</v>
      </c>
    </row>
    <row r="366" spans="1:15" x14ac:dyDescent="0.35">
      <c r="A366" s="57" t="s">
        <v>6152</v>
      </c>
      <c r="B366" s="61" t="s">
        <v>10</v>
      </c>
      <c r="C366" s="61" t="s">
        <v>593</v>
      </c>
      <c r="D366" s="64">
        <v>63860</v>
      </c>
      <c r="E366" s="64">
        <v>0</v>
      </c>
      <c r="F366" s="64">
        <v>63860</v>
      </c>
      <c r="G366" s="77">
        <v>1.04</v>
      </c>
      <c r="H366" s="64">
        <v>66414</v>
      </c>
      <c r="I366" s="64">
        <v>0</v>
      </c>
      <c r="J366" s="64">
        <f>SUMIFS('Support - HEA1065 Adjustments'!$G$2:$G$10,'Support - HEA1065 Adjustments'!$A$2:$A$10,LEFT('Support - Calculation Detail'!A366,7),'Support - HEA1065 Adjustments'!$D$2:$D$10,RIGHT('Support - Calculation Detail'!A366,2))</f>
        <v>0</v>
      </c>
      <c r="K366" s="64">
        <v>66414</v>
      </c>
      <c r="L366" s="64">
        <v>5299</v>
      </c>
      <c r="M366" s="64">
        <v>0</v>
      </c>
      <c r="N366" s="64">
        <v>0</v>
      </c>
      <c r="O366" s="64">
        <v>71713</v>
      </c>
    </row>
    <row r="367" spans="1:15" x14ac:dyDescent="0.35">
      <c r="A367" s="57" t="s">
        <v>6153</v>
      </c>
      <c r="B367" s="61" t="s">
        <v>10</v>
      </c>
      <c r="C367" s="61" t="s">
        <v>593</v>
      </c>
      <c r="D367" s="64">
        <v>7584844</v>
      </c>
      <c r="E367" s="64">
        <v>0</v>
      </c>
      <c r="F367" s="64">
        <v>7584844</v>
      </c>
      <c r="G367" s="77">
        <v>1.04</v>
      </c>
      <c r="H367" s="64">
        <v>7888238</v>
      </c>
      <c r="I367" s="64">
        <v>0</v>
      </c>
      <c r="J367" s="64">
        <f>SUMIFS('Support - HEA1065 Adjustments'!$G$2:$G$10,'Support - HEA1065 Adjustments'!$A$2:$A$10,LEFT('Support - Calculation Detail'!A367,7),'Support - HEA1065 Adjustments'!$D$2:$D$10,RIGHT('Support - Calculation Detail'!A367,2))</f>
        <v>0</v>
      </c>
      <c r="K367" s="64">
        <v>7888238</v>
      </c>
      <c r="L367" s="64">
        <v>0</v>
      </c>
      <c r="M367" s="64">
        <v>0</v>
      </c>
      <c r="N367" s="64">
        <v>0</v>
      </c>
      <c r="O367" s="64">
        <v>7888238</v>
      </c>
    </row>
    <row r="368" spans="1:15" x14ac:dyDescent="0.35">
      <c r="A368" s="57" t="s">
        <v>6154</v>
      </c>
      <c r="B368" s="61" t="s">
        <v>10</v>
      </c>
      <c r="C368" s="61" t="s">
        <v>3827</v>
      </c>
      <c r="D368" s="64">
        <v>86522</v>
      </c>
      <c r="E368" s="64">
        <v>0</v>
      </c>
      <c r="F368" s="64">
        <v>86522</v>
      </c>
      <c r="G368" s="77">
        <v>1.04</v>
      </c>
      <c r="H368" s="64">
        <v>89983</v>
      </c>
      <c r="I368" s="64">
        <v>0</v>
      </c>
      <c r="J368" s="64">
        <f>SUMIFS('Support - HEA1065 Adjustments'!$G$2:$G$10,'Support - HEA1065 Adjustments'!$A$2:$A$10,LEFT('Support - Calculation Detail'!A368,7),'Support - HEA1065 Adjustments'!$D$2:$D$10,RIGHT('Support - Calculation Detail'!A368,2))</f>
        <v>0</v>
      </c>
      <c r="K368" s="64">
        <v>89983</v>
      </c>
      <c r="L368" s="64">
        <v>0</v>
      </c>
      <c r="M368" s="64">
        <v>0</v>
      </c>
      <c r="N368" s="64">
        <v>0</v>
      </c>
      <c r="O368" s="64">
        <v>89983</v>
      </c>
    </row>
    <row r="369" spans="1:15" x14ac:dyDescent="0.35">
      <c r="A369" s="57" t="s">
        <v>6155</v>
      </c>
      <c r="B369" s="61" t="s">
        <v>10</v>
      </c>
      <c r="C369" s="61" t="s">
        <v>593</v>
      </c>
      <c r="D369" s="64">
        <v>1241230</v>
      </c>
      <c r="E369" s="64">
        <v>0</v>
      </c>
      <c r="F369" s="64">
        <v>1241230</v>
      </c>
      <c r="G369" s="77">
        <v>1.04</v>
      </c>
      <c r="H369" s="64">
        <v>1290879</v>
      </c>
      <c r="I369" s="64">
        <v>0</v>
      </c>
      <c r="J369" s="64">
        <f>SUMIFS('Support - HEA1065 Adjustments'!$G$2:$G$10,'Support - HEA1065 Adjustments'!$A$2:$A$10,LEFT('Support - Calculation Detail'!A369,7),'Support - HEA1065 Adjustments'!$D$2:$D$10,RIGHT('Support - Calculation Detail'!A369,2))</f>
        <v>0</v>
      </c>
      <c r="K369" s="64">
        <v>1290879</v>
      </c>
      <c r="L369" s="64">
        <v>0</v>
      </c>
      <c r="M369" s="64">
        <v>0</v>
      </c>
      <c r="N369" s="64">
        <v>0</v>
      </c>
      <c r="O369" s="64">
        <v>1290879</v>
      </c>
    </row>
    <row r="370" spans="1:15" x14ac:dyDescent="0.35">
      <c r="A370" s="57" t="s">
        <v>6156</v>
      </c>
      <c r="B370" s="61" t="s">
        <v>10</v>
      </c>
      <c r="C370" s="61" t="s">
        <v>655</v>
      </c>
      <c r="D370" s="64">
        <v>9932973</v>
      </c>
      <c r="E370" s="64">
        <v>0</v>
      </c>
      <c r="F370" s="64">
        <v>9932973</v>
      </c>
      <c r="G370" s="77">
        <v>1.04</v>
      </c>
      <c r="H370" s="64">
        <v>10330292</v>
      </c>
      <c r="I370" s="64">
        <v>0</v>
      </c>
      <c r="J370" s="64">
        <f>SUMIFS('Support - HEA1065 Adjustments'!$G$2:$G$10,'Support - HEA1065 Adjustments'!$A$2:$A$10,LEFT('Support - Calculation Detail'!A370,7),'Support - HEA1065 Adjustments'!$D$2:$D$10,RIGHT('Support - Calculation Detail'!A370,2))</f>
        <v>0</v>
      </c>
      <c r="K370" s="64">
        <v>10330292</v>
      </c>
      <c r="L370" s="64">
        <v>315699</v>
      </c>
      <c r="M370" s="64">
        <v>267486</v>
      </c>
      <c r="N370" s="64">
        <v>776522.83934897219</v>
      </c>
      <c r="O370" s="64">
        <v>11689999.839348972</v>
      </c>
    </row>
    <row r="371" spans="1:15" x14ac:dyDescent="0.35">
      <c r="A371" s="57" t="s">
        <v>6157</v>
      </c>
      <c r="B371" s="61" t="s">
        <v>10</v>
      </c>
      <c r="C371" s="61" t="s">
        <v>655</v>
      </c>
      <c r="D371" s="64">
        <v>244262</v>
      </c>
      <c r="E371" s="64">
        <v>0</v>
      </c>
      <c r="F371" s="64">
        <v>244262</v>
      </c>
      <c r="G371" s="77">
        <v>1.04</v>
      </c>
      <c r="H371" s="64">
        <v>254032</v>
      </c>
      <c r="I371" s="64">
        <v>0</v>
      </c>
      <c r="J371" s="64">
        <f>SUMIFS('Support - HEA1065 Adjustments'!$G$2:$G$10,'Support - HEA1065 Adjustments'!$A$2:$A$10,LEFT('Support - Calculation Detail'!A371,7),'Support - HEA1065 Adjustments'!$D$2:$D$10,RIGHT('Support - Calculation Detail'!A371,2))</f>
        <v>0</v>
      </c>
      <c r="K371" s="64">
        <v>254032</v>
      </c>
      <c r="L371" s="64">
        <v>0</v>
      </c>
      <c r="M371" s="64">
        <v>0</v>
      </c>
      <c r="N371" s="64">
        <v>0</v>
      </c>
      <c r="O371" s="64">
        <v>254032</v>
      </c>
    </row>
    <row r="372" spans="1:15" x14ac:dyDescent="0.35">
      <c r="A372" s="57" t="s">
        <v>6158</v>
      </c>
      <c r="B372" s="61" t="s">
        <v>10</v>
      </c>
      <c r="C372" s="61" t="s">
        <v>655</v>
      </c>
      <c r="D372" s="64">
        <v>385866</v>
      </c>
      <c r="E372" s="64">
        <v>0</v>
      </c>
      <c r="F372" s="64">
        <v>385866</v>
      </c>
      <c r="G372" s="77">
        <v>1.04</v>
      </c>
      <c r="H372" s="64">
        <v>401301</v>
      </c>
      <c r="I372" s="64">
        <v>0</v>
      </c>
      <c r="J372" s="64">
        <f>SUMIFS('Support - HEA1065 Adjustments'!$G$2:$G$10,'Support - HEA1065 Adjustments'!$A$2:$A$10,LEFT('Support - Calculation Detail'!A372,7),'Support - HEA1065 Adjustments'!$D$2:$D$10,RIGHT('Support - Calculation Detail'!A372,2))</f>
        <v>0</v>
      </c>
      <c r="K372" s="64">
        <v>401301</v>
      </c>
      <c r="L372" s="64">
        <v>0</v>
      </c>
      <c r="M372" s="64">
        <v>0</v>
      </c>
      <c r="N372" s="64">
        <v>0</v>
      </c>
      <c r="O372" s="64">
        <v>401301</v>
      </c>
    </row>
    <row r="373" spans="1:15" x14ac:dyDescent="0.35">
      <c r="A373" s="57" t="s">
        <v>6159</v>
      </c>
      <c r="B373" s="61" t="s">
        <v>10</v>
      </c>
      <c r="C373" s="61" t="s">
        <v>655</v>
      </c>
      <c r="D373" s="64">
        <v>40767</v>
      </c>
      <c r="E373" s="64">
        <v>0</v>
      </c>
      <c r="F373" s="64">
        <v>40767</v>
      </c>
      <c r="G373" s="77">
        <v>1.04</v>
      </c>
      <c r="H373" s="64">
        <v>42398</v>
      </c>
      <c r="I373" s="64">
        <v>0</v>
      </c>
      <c r="J373" s="64">
        <f>SUMIFS('Support - HEA1065 Adjustments'!$G$2:$G$10,'Support - HEA1065 Adjustments'!$A$2:$A$10,LEFT('Support - Calculation Detail'!A373,7),'Support - HEA1065 Adjustments'!$D$2:$D$10,RIGHT('Support - Calculation Detail'!A373,2))</f>
        <v>0</v>
      </c>
      <c r="K373" s="64">
        <v>42398</v>
      </c>
      <c r="L373" s="64">
        <v>0</v>
      </c>
      <c r="M373" s="64">
        <v>0</v>
      </c>
      <c r="N373" s="64">
        <v>0</v>
      </c>
      <c r="O373" s="64">
        <v>42398</v>
      </c>
    </row>
    <row r="374" spans="1:15" x14ac:dyDescent="0.35">
      <c r="A374" s="57" t="s">
        <v>6160</v>
      </c>
      <c r="B374" s="61" t="s">
        <v>10</v>
      </c>
      <c r="C374" s="61" t="s">
        <v>655</v>
      </c>
      <c r="D374" s="64">
        <v>41918</v>
      </c>
      <c r="E374" s="64">
        <v>0</v>
      </c>
      <c r="F374" s="64">
        <v>41918</v>
      </c>
      <c r="G374" s="77">
        <v>1.04</v>
      </c>
      <c r="H374" s="64">
        <v>43595</v>
      </c>
      <c r="I374" s="64">
        <v>0</v>
      </c>
      <c r="J374" s="64">
        <f>SUMIFS('Support - HEA1065 Adjustments'!$G$2:$G$10,'Support - HEA1065 Adjustments'!$A$2:$A$10,LEFT('Support - Calculation Detail'!A374,7),'Support - HEA1065 Adjustments'!$D$2:$D$10,RIGHT('Support - Calculation Detail'!A374,2))</f>
        <v>0</v>
      </c>
      <c r="K374" s="64">
        <v>43595</v>
      </c>
      <c r="L374" s="64">
        <v>0</v>
      </c>
      <c r="M374" s="64">
        <v>0</v>
      </c>
      <c r="N374" s="64">
        <v>0</v>
      </c>
      <c r="O374" s="64">
        <v>43595</v>
      </c>
    </row>
    <row r="375" spans="1:15" x14ac:dyDescent="0.35">
      <c r="A375" s="57" t="s">
        <v>6161</v>
      </c>
      <c r="B375" s="61" t="s">
        <v>10</v>
      </c>
      <c r="C375" s="61" t="s">
        <v>655</v>
      </c>
      <c r="D375" s="64">
        <v>19637</v>
      </c>
      <c r="E375" s="64">
        <v>0</v>
      </c>
      <c r="F375" s="64">
        <v>19637</v>
      </c>
      <c r="G375" s="77">
        <v>1.04</v>
      </c>
      <c r="H375" s="64">
        <v>20422</v>
      </c>
      <c r="I375" s="64">
        <v>0</v>
      </c>
      <c r="J375" s="64">
        <f>SUMIFS('Support - HEA1065 Adjustments'!$G$2:$G$10,'Support - HEA1065 Adjustments'!$A$2:$A$10,LEFT('Support - Calculation Detail'!A375,7),'Support - HEA1065 Adjustments'!$D$2:$D$10,RIGHT('Support - Calculation Detail'!A375,2))</f>
        <v>0</v>
      </c>
      <c r="K375" s="64">
        <v>20422</v>
      </c>
      <c r="L375" s="64">
        <v>0</v>
      </c>
      <c r="M375" s="64">
        <v>0</v>
      </c>
      <c r="N375" s="64">
        <v>0</v>
      </c>
      <c r="O375" s="64">
        <v>20422</v>
      </c>
    </row>
    <row r="376" spans="1:15" x14ac:dyDescent="0.35">
      <c r="A376" s="57" t="s">
        <v>6162</v>
      </c>
      <c r="B376" s="61" t="s">
        <v>10</v>
      </c>
      <c r="C376" s="61" t="s">
        <v>655</v>
      </c>
      <c r="D376" s="64">
        <v>86059</v>
      </c>
      <c r="E376" s="64">
        <v>0</v>
      </c>
      <c r="F376" s="64">
        <v>86059</v>
      </c>
      <c r="G376" s="77">
        <v>1.04</v>
      </c>
      <c r="H376" s="64">
        <v>89501</v>
      </c>
      <c r="I376" s="64">
        <v>0</v>
      </c>
      <c r="J376" s="64">
        <f>SUMIFS('Support - HEA1065 Adjustments'!$G$2:$G$10,'Support - HEA1065 Adjustments'!$A$2:$A$10,LEFT('Support - Calculation Detail'!A376,7),'Support - HEA1065 Adjustments'!$D$2:$D$10,RIGHT('Support - Calculation Detail'!A376,2))</f>
        <v>0</v>
      </c>
      <c r="K376" s="64">
        <v>89501</v>
      </c>
      <c r="L376" s="64">
        <v>0</v>
      </c>
      <c r="M376" s="64">
        <v>0</v>
      </c>
      <c r="N376" s="64">
        <v>0</v>
      </c>
      <c r="O376" s="64">
        <v>89501</v>
      </c>
    </row>
    <row r="377" spans="1:15" x14ac:dyDescent="0.35">
      <c r="A377" s="57" t="s">
        <v>6163</v>
      </c>
      <c r="B377" s="61" t="s">
        <v>10</v>
      </c>
      <c r="C377" s="61" t="s">
        <v>655</v>
      </c>
      <c r="D377" s="64">
        <v>36449</v>
      </c>
      <c r="E377" s="64">
        <v>0</v>
      </c>
      <c r="F377" s="64">
        <v>36449</v>
      </c>
      <c r="G377" s="77">
        <v>1.04</v>
      </c>
      <c r="H377" s="64">
        <v>37907</v>
      </c>
      <c r="I377" s="64">
        <v>0</v>
      </c>
      <c r="J377" s="64">
        <f>SUMIFS('Support - HEA1065 Adjustments'!$G$2:$G$10,'Support - HEA1065 Adjustments'!$A$2:$A$10,LEFT('Support - Calculation Detail'!A377,7),'Support - HEA1065 Adjustments'!$D$2:$D$10,RIGHT('Support - Calculation Detail'!A377,2))</f>
        <v>0</v>
      </c>
      <c r="K377" s="64">
        <v>37907</v>
      </c>
      <c r="L377" s="64">
        <v>0</v>
      </c>
      <c r="M377" s="64">
        <v>0</v>
      </c>
      <c r="N377" s="64">
        <v>0</v>
      </c>
      <c r="O377" s="64">
        <v>37907</v>
      </c>
    </row>
    <row r="378" spans="1:15" x14ac:dyDescent="0.35">
      <c r="A378" s="57" t="s">
        <v>6164</v>
      </c>
      <c r="B378" s="61" t="s">
        <v>10</v>
      </c>
      <c r="C378" s="61" t="s">
        <v>655</v>
      </c>
      <c r="D378" s="64">
        <v>47816</v>
      </c>
      <c r="E378" s="64">
        <v>0</v>
      </c>
      <c r="F378" s="64">
        <v>47816</v>
      </c>
      <c r="G378" s="77">
        <v>1.04</v>
      </c>
      <c r="H378" s="64">
        <v>49729</v>
      </c>
      <c r="I378" s="64">
        <v>0</v>
      </c>
      <c r="J378" s="64">
        <f>SUMIFS('Support - HEA1065 Adjustments'!$G$2:$G$10,'Support - HEA1065 Adjustments'!$A$2:$A$10,LEFT('Support - Calculation Detail'!A378,7),'Support - HEA1065 Adjustments'!$D$2:$D$10,RIGHT('Support - Calculation Detail'!A378,2))</f>
        <v>0</v>
      </c>
      <c r="K378" s="64">
        <v>49729</v>
      </c>
      <c r="L378" s="64">
        <v>0</v>
      </c>
      <c r="M378" s="64">
        <v>0</v>
      </c>
      <c r="N378" s="64">
        <v>0</v>
      </c>
      <c r="O378" s="64">
        <v>49729</v>
      </c>
    </row>
    <row r="379" spans="1:15" x14ac:dyDescent="0.35">
      <c r="A379" s="57" t="s">
        <v>6165</v>
      </c>
      <c r="B379" s="61" t="s">
        <v>10</v>
      </c>
      <c r="C379" s="61" t="s">
        <v>655</v>
      </c>
      <c r="D379" s="64">
        <v>35312</v>
      </c>
      <c r="E379" s="64">
        <v>0</v>
      </c>
      <c r="F379" s="64">
        <v>35312</v>
      </c>
      <c r="G379" s="77">
        <v>1.04</v>
      </c>
      <c r="H379" s="64">
        <v>36724</v>
      </c>
      <c r="I379" s="64">
        <v>0</v>
      </c>
      <c r="J379" s="64">
        <f>SUMIFS('Support - HEA1065 Adjustments'!$G$2:$G$10,'Support - HEA1065 Adjustments'!$A$2:$A$10,LEFT('Support - Calculation Detail'!A379,7),'Support - HEA1065 Adjustments'!$D$2:$D$10,RIGHT('Support - Calculation Detail'!A379,2))</f>
        <v>0</v>
      </c>
      <c r="K379" s="64">
        <v>36724</v>
      </c>
      <c r="L379" s="64">
        <v>0</v>
      </c>
      <c r="M379" s="64">
        <v>0</v>
      </c>
      <c r="N379" s="64">
        <v>0</v>
      </c>
      <c r="O379" s="64">
        <v>36724</v>
      </c>
    </row>
    <row r="380" spans="1:15" x14ac:dyDescent="0.35">
      <c r="A380" s="57" t="s">
        <v>6166</v>
      </c>
      <c r="B380" s="61" t="s">
        <v>10</v>
      </c>
      <c r="C380" s="61" t="s">
        <v>655</v>
      </c>
      <c r="D380" s="64">
        <v>37681</v>
      </c>
      <c r="E380" s="64">
        <v>0</v>
      </c>
      <c r="F380" s="64">
        <v>37681</v>
      </c>
      <c r="G380" s="77">
        <v>1.04</v>
      </c>
      <c r="H380" s="64">
        <v>39188</v>
      </c>
      <c r="I380" s="64">
        <v>0</v>
      </c>
      <c r="J380" s="64">
        <f>SUMIFS('Support - HEA1065 Adjustments'!$G$2:$G$10,'Support - HEA1065 Adjustments'!$A$2:$A$10,LEFT('Support - Calculation Detail'!A380,7),'Support - HEA1065 Adjustments'!$D$2:$D$10,RIGHT('Support - Calculation Detail'!A380,2))</f>
        <v>0</v>
      </c>
      <c r="K380" s="64">
        <v>39188</v>
      </c>
      <c r="L380" s="64">
        <v>0</v>
      </c>
      <c r="M380" s="64">
        <v>0</v>
      </c>
      <c r="N380" s="64">
        <v>0</v>
      </c>
      <c r="O380" s="64">
        <v>39188</v>
      </c>
    </row>
    <row r="381" spans="1:15" x14ac:dyDescent="0.35">
      <c r="A381" s="57" t="s">
        <v>6167</v>
      </c>
      <c r="B381" s="61" t="s">
        <v>10</v>
      </c>
      <c r="C381" s="61" t="s">
        <v>655</v>
      </c>
      <c r="D381" s="64">
        <v>228563</v>
      </c>
      <c r="E381" s="64">
        <v>0</v>
      </c>
      <c r="F381" s="64">
        <v>228563</v>
      </c>
      <c r="G381" s="77">
        <v>1.04</v>
      </c>
      <c r="H381" s="64">
        <v>237706</v>
      </c>
      <c r="I381" s="64">
        <v>0</v>
      </c>
      <c r="J381" s="64">
        <f>SUMIFS('Support - HEA1065 Adjustments'!$G$2:$G$10,'Support - HEA1065 Adjustments'!$A$2:$A$10,LEFT('Support - Calculation Detail'!A381,7),'Support - HEA1065 Adjustments'!$D$2:$D$10,RIGHT('Support - Calculation Detail'!A381,2))</f>
        <v>0</v>
      </c>
      <c r="K381" s="64">
        <v>237706</v>
      </c>
      <c r="L381" s="64">
        <v>0</v>
      </c>
      <c r="M381" s="64">
        <v>0</v>
      </c>
      <c r="N381" s="64">
        <v>0</v>
      </c>
      <c r="O381" s="64">
        <v>237706</v>
      </c>
    </row>
    <row r="382" spans="1:15" x14ac:dyDescent="0.35">
      <c r="A382" s="57" t="s">
        <v>6168</v>
      </c>
      <c r="B382" s="61" t="s">
        <v>10</v>
      </c>
      <c r="C382" s="61" t="s">
        <v>655</v>
      </c>
      <c r="D382" s="64">
        <v>28692</v>
      </c>
      <c r="E382" s="64">
        <v>0</v>
      </c>
      <c r="F382" s="64">
        <v>28692</v>
      </c>
      <c r="G382" s="77">
        <v>1.04</v>
      </c>
      <c r="H382" s="64">
        <v>29840</v>
      </c>
      <c r="I382" s="64">
        <v>0</v>
      </c>
      <c r="J382" s="64">
        <f>SUMIFS('Support - HEA1065 Adjustments'!$G$2:$G$10,'Support - HEA1065 Adjustments'!$A$2:$A$10,LEFT('Support - Calculation Detail'!A382,7),'Support - HEA1065 Adjustments'!$D$2:$D$10,RIGHT('Support - Calculation Detail'!A382,2))</f>
        <v>0</v>
      </c>
      <c r="K382" s="64">
        <v>29840</v>
      </c>
      <c r="L382" s="64">
        <v>0</v>
      </c>
      <c r="M382" s="64">
        <v>0</v>
      </c>
      <c r="N382" s="64">
        <v>0</v>
      </c>
      <c r="O382" s="64">
        <v>29840</v>
      </c>
    </row>
    <row r="383" spans="1:15" x14ac:dyDescent="0.35">
      <c r="A383" s="57" t="s">
        <v>6169</v>
      </c>
      <c r="B383" s="61" t="s">
        <v>10</v>
      </c>
      <c r="C383" s="61" t="s">
        <v>655</v>
      </c>
      <c r="D383" s="64">
        <v>32976</v>
      </c>
      <c r="E383" s="64">
        <v>0</v>
      </c>
      <c r="F383" s="64">
        <v>32976</v>
      </c>
      <c r="G383" s="77">
        <v>1.04</v>
      </c>
      <c r="H383" s="64">
        <v>34295</v>
      </c>
      <c r="I383" s="64">
        <v>0</v>
      </c>
      <c r="J383" s="64">
        <f>SUMIFS('Support - HEA1065 Adjustments'!$G$2:$G$10,'Support - HEA1065 Adjustments'!$A$2:$A$10,LEFT('Support - Calculation Detail'!A383,7),'Support - HEA1065 Adjustments'!$D$2:$D$10,RIGHT('Support - Calculation Detail'!A383,2))</f>
        <v>0</v>
      </c>
      <c r="K383" s="64">
        <v>34295</v>
      </c>
      <c r="L383" s="64">
        <v>0</v>
      </c>
      <c r="M383" s="64">
        <v>0</v>
      </c>
      <c r="N383" s="64">
        <v>0</v>
      </c>
      <c r="O383" s="64">
        <v>34295</v>
      </c>
    </row>
    <row r="384" spans="1:15" x14ac:dyDescent="0.35">
      <c r="A384" s="57" t="s">
        <v>6170</v>
      </c>
      <c r="B384" s="61" t="s">
        <v>10</v>
      </c>
      <c r="C384" s="61" t="s">
        <v>655</v>
      </c>
      <c r="D384" s="64">
        <v>29660</v>
      </c>
      <c r="E384" s="64">
        <v>0</v>
      </c>
      <c r="F384" s="64">
        <v>29660</v>
      </c>
      <c r="G384" s="77">
        <v>1.04</v>
      </c>
      <c r="H384" s="64">
        <v>30846</v>
      </c>
      <c r="I384" s="64">
        <v>0</v>
      </c>
      <c r="J384" s="64">
        <f>SUMIFS('Support - HEA1065 Adjustments'!$G$2:$G$10,'Support - HEA1065 Adjustments'!$A$2:$A$10,LEFT('Support - Calculation Detail'!A384,7),'Support - HEA1065 Adjustments'!$D$2:$D$10,RIGHT('Support - Calculation Detail'!A384,2))</f>
        <v>0</v>
      </c>
      <c r="K384" s="64">
        <v>30846</v>
      </c>
      <c r="L384" s="64">
        <v>0</v>
      </c>
      <c r="M384" s="64">
        <v>0</v>
      </c>
      <c r="N384" s="64">
        <v>0</v>
      </c>
      <c r="O384" s="64">
        <v>30846</v>
      </c>
    </row>
    <row r="385" spans="1:15" x14ac:dyDescent="0.35">
      <c r="A385" s="57" t="s">
        <v>6171</v>
      </c>
      <c r="B385" s="61" t="s">
        <v>10</v>
      </c>
      <c r="C385" s="61" t="s">
        <v>655</v>
      </c>
      <c r="D385" s="64">
        <v>26781</v>
      </c>
      <c r="E385" s="64">
        <v>0</v>
      </c>
      <c r="F385" s="64">
        <v>26781</v>
      </c>
      <c r="G385" s="77">
        <v>1.04</v>
      </c>
      <c r="H385" s="64">
        <v>27852</v>
      </c>
      <c r="I385" s="64">
        <v>0</v>
      </c>
      <c r="J385" s="64">
        <f>SUMIFS('Support - HEA1065 Adjustments'!$G$2:$G$10,'Support - HEA1065 Adjustments'!$A$2:$A$10,LEFT('Support - Calculation Detail'!A385,7),'Support - HEA1065 Adjustments'!$D$2:$D$10,RIGHT('Support - Calculation Detail'!A385,2))</f>
        <v>0</v>
      </c>
      <c r="K385" s="64">
        <v>27852</v>
      </c>
      <c r="L385" s="64">
        <v>0</v>
      </c>
      <c r="M385" s="64">
        <v>0</v>
      </c>
      <c r="N385" s="64">
        <v>0</v>
      </c>
      <c r="O385" s="64">
        <v>27852</v>
      </c>
    </row>
    <row r="386" spans="1:15" x14ac:dyDescent="0.35">
      <c r="A386" s="57" t="s">
        <v>6172</v>
      </c>
      <c r="B386" s="61" t="s">
        <v>10</v>
      </c>
      <c r="C386" s="61" t="s">
        <v>655</v>
      </c>
      <c r="D386" s="64">
        <v>42652</v>
      </c>
      <c r="E386" s="64">
        <v>0</v>
      </c>
      <c r="F386" s="64">
        <v>42652</v>
      </c>
      <c r="G386" s="77">
        <v>1.04</v>
      </c>
      <c r="H386" s="64">
        <v>44358</v>
      </c>
      <c r="I386" s="64">
        <v>0</v>
      </c>
      <c r="J386" s="64">
        <f>SUMIFS('Support - HEA1065 Adjustments'!$G$2:$G$10,'Support - HEA1065 Adjustments'!$A$2:$A$10,LEFT('Support - Calculation Detail'!A386,7),'Support - HEA1065 Adjustments'!$D$2:$D$10,RIGHT('Support - Calculation Detail'!A386,2))</f>
        <v>0</v>
      </c>
      <c r="K386" s="64">
        <v>44358</v>
      </c>
      <c r="L386" s="64">
        <v>0</v>
      </c>
      <c r="M386" s="64">
        <v>0</v>
      </c>
      <c r="N386" s="64">
        <v>0</v>
      </c>
      <c r="O386" s="64">
        <v>44358</v>
      </c>
    </row>
    <row r="387" spans="1:15" x14ac:dyDescent="0.35">
      <c r="A387" s="57" t="s">
        <v>6173</v>
      </c>
      <c r="B387" s="61" t="s">
        <v>10</v>
      </c>
      <c r="C387" s="61" t="s">
        <v>655</v>
      </c>
      <c r="D387" s="64">
        <v>31776</v>
      </c>
      <c r="E387" s="64">
        <v>0</v>
      </c>
      <c r="F387" s="64">
        <v>31776</v>
      </c>
      <c r="G387" s="77">
        <v>1.04</v>
      </c>
      <c r="H387" s="64">
        <v>33047</v>
      </c>
      <c r="I387" s="64">
        <v>0</v>
      </c>
      <c r="J387" s="64">
        <f>SUMIFS('Support - HEA1065 Adjustments'!$G$2:$G$10,'Support - HEA1065 Adjustments'!$A$2:$A$10,LEFT('Support - Calculation Detail'!A387,7),'Support - HEA1065 Adjustments'!$D$2:$D$10,RIGHT('Support - Calculation Detail'!A387,2))</f>
        <v>0</v>
      </c>
      <c r="K387" s="64">
        <v>33047</v>
      </c>
      <c r="L387" s="64">
        <v>0</v>
      </c>
      <c r="M387" s="64">
        <v>0</v>
      </c>
      <c r="N387" s="64">
        <v>0</v>
      </c>
      <c r="O387" s="64">
        <v>33047</v>
      </c>
    </row>
    <row r="388" spans="1:15" x14ac:dyDescent="0.35">
      <c r="A388" s="57" t="s">
        <v>6174</v>
      </c>
      <c r="B388" s="61" t="s">
        <v>10</v>
      </c>
      <c r="C388" s="61" t="s">
        <v>655</v>
      </c>
      <c r="D388" s="64">
        <v>54562</v>
      </c>
      <c r="E388" s="64">
        <v>0</v>
      </c>
      <c r="F388" s="64">
        <v>54562</v>
      </c>
      <c r="G388" s="77">
        <v>1.04</v>
      </c>
      <c r="H388" s="64">
        <v>56744</v>
      </c>
      <c r="I388" s="64">
        <v>0</v>
      </c>
      <c r="J388" s="64">
        <f>SUMIFS('Support - HEA1065 Adjustments'!$G$2:$G$10,'Support - HEA1065 Adjustments'!$A$2:$A$10,LEFT('Support - Calculation Detail'!A388,7),'Support - HEA1065 Adjustments'!$D$2:$D$10,RIGHT('Support - Calculation Detail'!A388,2))</f>
        <v>0</v>
      </c>
      <c r="K388" s="64">
        <v>56744</v>
      </c>
      <c r="L388" s="64">
        <v>0</v>
      </c>
      <c r="M388" s="64">
        <v>0</v>
      </c>
      <c r="N388" s="64">
        <v>0</v>
      </c>
      <c r="O388" s="64">
        <v>56744</v>
      </c>
    </row>
    <row r="389" spans="1:15" x14ac:dyDescent="0.35">
      <c r="A389" s="57" t="s">
        <v>6175</v>
      </c>
      <c r="B389" s="61" t="s">
        <v>10</v>
      </c>
      <c r="C389" s="61" t="s">
        <v>655</v>
      </c>
      <c r="D389" s="64">
        <v>21427</v>
      </c>
      <c r="E389" s="64">
        <v>0</v>
      </c>
      <c r="F389" s="64">
        <v>21427</v>
      </c>
      <c r="G389" s="77">
        <v>1.04</v>
      </c>
      <c r="H389" s="64">
        <v>22284</v>
      </c>
      <c r="I389" s="64">
        <v>0</v>
      </c>
      <c r="J389" s="64">
        <f>SUMIFS('Support - HEA1065 Adjustments'!$G$2:$G$10,'Support - HEA1065 Adjustments'!$A$2:$A$10,LEFT('Support - Calculation Detail'!A389,7),'Support - HEA1065 Adjustments'!$D$2:$D$10,RIGHT('Support - Calculation Detail'!A389,2))</f>
        <v>0</v>
      </c>
      <c r="K389" s="64">
        <v>22284</v>
      </c>
      <c r="L389" s="64">
        <v>0</v>
      </c>
      <c r="M389" s="64">
        <v>0</v>
      </c>
      <c r="N389" s="64">
        <v>0</v>
      </c>
      <c r="O389" s="64">
        <v>22284</v>
      </c>
    </row>
    <row r="390" spans="1:15" x14ac:dyDescent="0.35">
      <c r="A390" s="57" t="s">
        <v>6176</v>
      </c>
      <c r="B390" s="61" t="s">
        <v>10</v>
      </c>
      <c r="C390" s="61" t="s">
        <v>655</v>
      </c>
      <c r="D390" s="64">
        <v>30319</v>
      </c>
      <c r="E390" s="64">
        <v>0</v>
      </c>
      <c r="F390" s="64">
        <v>30319</v>
      </c>
      <c r="G390" s="77">
        <v>1.04</v>
      </c>
      <c r="H390" s="64">
        <v>31532</v>
      </c>
      <c r="I390" s="64">
        <v>0</v>
      </c>
      <c r="J390" s="64">
        <f>SUMIFS('Support - HEA1065 Adjustments'!$G$2:$G$10,'Support - HEA1065 Adjustments'!$A$2:$A$10,LEFT('Support - Calculation Detail'!A390,7),'Support - HEA1065 Adjustments'!$D$2:$D$10,RIGHT('Support - Calculation Detail'!A390,2))</f>
        <v>0</v>
      </c>
      <c r="K390" s="64">
        <v>31532</v>
      </c>
      <c r="L390" s="64">
        <v>0</v>
      </c>
      <c r="M390" s="64">
        <v>0</v>
      </c>
      <c r="N390" s="64">
        <v>0</v>
      </c>
      <c r="O390" s="64">
        <v>31532</v>
      </c>
    </row>
    <row r="391" spans="1:15" x14ac:dyDescent="0.35">
      <c r="A391" s="57" t="s">
        <v>6177</v>
      </c>
      <c r="B391" s="61" t="s">
        <v>10</v>
      </c>
      <c r="C391" s="61" t="s">
        <v>655</v>
      </c>
      <c r="D391" s="64">
        <v>28699</v>
      </c>
      <c r="E391" s="64">
        <v>0</v>
      </c>
      <c r="F391" s="64">
        <v>28699</v>
      </c>
      <c r="G391" s="77">
        <v>1.04</v>
      </c>
      <c r="H391" s="64">
        <v>29847</v>
      </c>
      <c r="I391" s="64">
        <v>0</v>
      </c>
      <c r="J391" s="64">
        <f>SUMIFS('Support - HEA1065 Adjustments'!$G$2:$G$10,'Support - HEA1065 Adjustments'!$A$2:$A$10,LEFT('Support - Calculation Detail'!A391,7),'Support - HEA1065 Adjustments'!$D$2:$D$10,RIGHT('Support - Calculation Detail'!A391,2))</f>
        <v>0</v>
      </c>
      <c r="K391" s="64">
        <v>29847</v>
      </c>
      <c r="L391" s="64">
        <v>0</v>
      </c>
      <c r="M391" s="64">
        <v>0</v>
      </c>
      <c r="N391" s="64">
        <v>0</v>
      </c>
      <c r="O391" s="64">
        <v>29847</v>
      </c>
    </row>
    <row r="392" spans="1:15" x14ac:dyDescent="0.35">
      <c r="A392" s="57" t="s">
        <v>6178</v>
      </c>
      <c r="B392" s="61" t="s">
        <v>10</v>
      </c>
      <c r="C392" s="61" t="s">
        <v>655</v>
      </c>
      <c r="D392" s="64">
        <v>24648</v>
      </c>
      <c r="E392" s="64">
        <v>0</v>
      </c>
      <c r="F392" s="64">
        <v>24648</v>
      </c>
      <c r="G392" s="77">
        <v>1.04</v>
      </c>
      <c r="H392" s="64">
        <v>25634</v>
      </c>
      <c r="I392" s="64">
        <v>0</v>
      </c>
      <c r="J392" s="64">
        <f>SUMIFS('Support - HEA1065 Adjustments'!$G$2:$G$10,'Support - HEA1065 Adjustments'!$A$2:$A$10,LEFT('Support - Calculation Detail'!A392,7),'Support - HEA1065 Adjustments'!$D$2:$D$10,RIGHT('Support - Calculation Detail'!A392,2))</f>
        <v>0</v>
      </c>
      <c r="K392" s="64">
        <v>25634</v>
      </c>
      <c r="L392" s="64">
        <v>0</v>
      </c>
      <c r="M392" s="64">
        <v>0</v>
      </c>
      <c r="N392" s="64">
        <v>0</v>
      </c>
      <c r="O392" s="64">
        <v>25634</v>
      </c>
    </row>
    <row r="393" spans="1:15" x14ac:dyDescent="0.35">
      <c r="A393" s="57" t="s">
        <v>6179</v>
      </c>
      <c r="B393" s="61" t="s">
        <v>10</v>
      </c>
      <c r="C393" s="61" t="s">
        <v>655</v>
      </c>
      <c r="D393" s="64">
        <v>32218</v>
      </c>
      <c r="E393" s="64">
        <v>0</v>
      </c>
      <c r="F393" s="64">
        <v>32218</v>
      </c>
      <c r="G393" s="77">
        <v>1.04</v>
      </c>
      <c r="H393" s="64">
        <v>33507</v>
      </c>
      <c r="I393" s="64">
        <v>0</v>
      </c>
      <c r="J393" s="64">
        <f>SUMIFS('Support - HEA1065 Adjustments'!$G$2:$G$10,'Support - HEA1065 Adjustments'!$A$2:$A$10,LEFT('Support - Calculation Detail'!A393,7),'Support - HEA1065 Adjustments'!$D$2:$D$10,RIGHT('Support - Calculation Detail'!A393,2))</f>
        <v>0</v>
      </c>
      <c r="K393" s="64">
        <v>33507</v>
      </c>
      <c r="L393" s="64">
        <v>0</v>
      </c>
      <c r="M393" s="64">
        <v>0</v>
      </c>
      <c r="N393" s="64">
        <v>0</v>
      </c>
      <c r="O393" s="64">
        <v>33507</v>
      </c>
    </row>
    <row r="394" spans="1:15" x14ac:dyDescent="0.35">
      <c r="A394" s="57" t="s">
        <v>6180</v>
      </c>
      <c r="B394" s="61" t="s">
        <v>10</v>
      </c>
      <c r="C394" s="61" t="s">
        <v>655</v>
      </c>
      <c r="D394" s="64">
        <v>30465</v>
      </c>
      <c r="E394" s="64">
        <v>0</v>
      </c>
      <c r="F394" s="64">
        <v>30465</v>
      </c>
      <c r="G394" s="77">
        <v>1.04</v>
      </c>
      <c r="H394" s="64">
        <v>31684</v>
      </c>
      <c r="I394" s="64">
        <v>0</v>
      </c>
      <c r="J394" s="64">
        <f>SUMIFS('Support - HEA1065 Adjustments'!$G$2:$G$10,'Support - HEA1065 Adjustments'!$A$2:$A$10,LEFT('Support - Calculation Detail'!A394,7),'Support - HEA1065 Adjustments'!$D$2:$D$10,RIGHT('Support - Calculation Detail'!A394,2))</f>
        <v>0</v>
      </c>
      <c r="K394" s="64">
        <v>31684</v>
      </c>
      <c r="L394" s="64">
        <v>0</v>
      </c>
      <c r="M394" s="64">
        <v>0</v>
      </c>
      <c r="N394" s="64">
        <v>0</v>
      </c>
      <c r="O394" s="64">
        <v>31684</v>
      </c>
    </row>
    <row r="395" spans="1:15" x14ac:dyDescent="0.35">
      <c r="A395" s="57" t="s">
        <v>6181</v>
      </c>
      <c r="B395" s="61" t="s">
        <v>10</v>
      </c>
      <c r="C395" s="61" t="s">
        <v>655</v>
      </c>
      <c r="D395" s="64">
        <v>110387</v>
      </c>
      <c r="E395" s="64">
        <v>0</v>
      </c>
      <c r="F395" s="64">
        <v>110387</v>
      </c>
      <c r="G395" s="77">
        <v>1.04</v>
      </c>
      <c r="H395" s="64">
        <v>114802</v>
      </c>
      <c r="I395" s="64">
        <v>0</v>
      </c>
      <c r="J395" s="64">
        <f>SUMIFS('Support - HEA1065 Adjustments'!$G$2:$G$10,'Support - HEA1065 Adjustments'!$A$2:$A$10,LEFT('Support - Calculation Detail'!A395,7),'Support - HEA1065 Adjustments'!$D$2:$D$10,RIGHT('Support - Calculation Detail'!A395,2))</f>
        <v>0</v>
      </c>
      <c r="K395" s="64">
        <v>114802</v>
      </c>
      <c r="L395" s="64">
        <v>0</v>
      </c>
      <c r="M395" s="64">
        <v>0</v>
      </c>
      <c r="N395" s="64">
        <v>0</v>
      </c>
      <c r="O395" s="64">
        <v>114802</v>
      </c>
    </row>
    <row r="396" spans="1:15" x14ac:dyDescent="0.35">
      <c r="A396" s="57" t="s">
        <v>6182</v>
      </c>
      <c r="B396" s="61" t="s">
        <v>10</v>
      </c>
      <c r="C396" s="61" t="s">
        <v>655</v>
      </c>
      <c r="D396" s="64">
        <v>1270506</v>
      </c>
      <c r="E396" s="64">
        <v>0</v>
      </c>
      <c r="F396" s="64">
        <v>1270506</v>
      </c>
      <c r="G396" s="77">
        <v>1.04</v>
      </c>
      <c r="H396" s="64">
        <v>1321326</v>
      </c>
      <c r="I396" s="64">
        <v>0</v>
      </c>
      <c r="J396" s="64">
        <f>SUMIFS('Support - HEA1065 Adjustments'!$G$2:$G$10,'Support - HEA1065 Adjustments'!$A$2:$A$10,LEFT('Support - Calculation Detail'!A396,7),'Support - HEA1065 Adjustments'!$D$2:$D$10,RIGHT('Support - Calculation Detail'!A396,2))</f>
        <v>0</v>
      </c>
      <c r="K396" s="64">
        <v>1321326</v>
      </c>
      <c r="L396" s="64">
        <v>0</v>
      </c>
      <c r="M396" s="64">
        <v>0</v>
      </c>
      <c r="N396" s="64">
        <v>0</v>
      </c>
      <c r="O396" s="64">
        <v>1321326</v>
      </c>
    </row>
    <row r="397" spans="1:15" x14ac:dyDescent="0.35">
      <c r="A397" s="57" t="s">
        <v>6183</v>
      </c>
      <c r="B397" s="61" t="s">
        <v>10</v>
      </c>
      <c r="C397" s="61" t="s">
        <v>655</v>
      </c>
      <c r="D397" s="64">
        <v>122935</v>
      </c>
      <c r="E397" s="64">
        <v>0</v>
      </c>
      <c r="F397" s="64">
        <v>122935</v>
      </c>
      <c r="G397" s="77">
        <v>1.04</v>
      </c>
      <c r="H397" s="64">
        <v>127852</v>
      </c>
      <c r="I397" s="64">
        <v>0</v>
      </c>
      <c r="J397" s="64">
        <f>SUMIFS('Support - HEA1065 Adjustments'!$G$2:$G$10,'Support - HEA1065 Adjustments'!$A$2:$A$10,LEFT('Support - Calculation Detail'!A397,7),'Support - HEA1065 Adjustments'!$D$2:$D$10,RIGHT('Support - Calculation Detail'!A397,2))</f>
        <v>0</v>
      </c>
      <c r="K397" s="64">
        <v>127852</v>
      </c>
      <c r="L397" s="64">
        <v>0</v>
      </c>
      <c r="M397" s="64">
        <v>0</v>
      </c>
      <c r="N397" s="64">
        <v>0</v>
      </c>
      <c r="O397" s="64">
        <v>127852</v>
      </c>
    </row>
    <row r="398" spans="1:15" x14ac:dyDescent="0.35">
      <c r="A398" s="57" t="s">
        <v>6184</v>
      </c>
      <c r="B398" s="61" t="s">
        <v>10</v>
      </c>
      <c r="C398" s="61" t="s">
        <v>655</v>
      </c>
      <c r="D398" s="64">
        <v>905183</v>
      </c>
      <c r="E398" s="64">
        <v>0</v>
      </c>
      <c r="F398" s="64">
        <v>905183</v>
      </c>
      <c r="G398" s="77">
        <v>1.04</v>
      </c>
      <c r="H398" s="64">
        <v>941390</v>
      </c>
      <c r="I398" s="64">
        <v>0</v>
      </c>
      <c r="J398" s="64">
        <f>SUMIFS('Support - HEA1065 Adjustments'!$G$2:$G$10,'Support - HEA1065 Adjustments'!$A$2:$A$10,LEFT('Support - Calculation Detail'!A398,7),'Support - HEA1065 Adjustments'!$D$2:$D$10,RIGHT('Support - Calculation Detail'!A398,2))</f>
        <v>0</v>
      </c>
      <c r="K398" s="64">
        <v>941390</v>
      </c>
      <c r="L398" s="64">
        <v>0</v>
      </c>
      <c r="M398" s="64">
        <v>0</v>
      </c>
      <c r="N398" s="64">
        <v>0</v>
      </c>
      <c r="O398" s="64">
        <v>941390</v>
      </c>
    </row>
    <row r="399" spans="1:15" x14ac:dyDescent="0.35">
      <c r="A399" s="57" t="s">
        <v>6185</v>
      </c>
      <c r="B399" s="61" t="s">
        <v>10</v>
      </c>
      <c r="C399" s="61" t="s">
        <v>655</v>
      </c>
      <c r="D399" s="64">
        <v>12275310</v>
      </c>
      <c r="E399" s="64">
        <v>0</v>
      </c>
      <c r="F399" s="64">
        <v>12275310</v>
      </c>
      <c r="G399" s="77">
        <v>1.04</v>
      </c>
      <c r="H399" s="64">
        <v>12766322</v>
      </c>
      <c r="I399" s="64">
        <v>0</v>
      </c>
      <c r="J399" s="64">
        <f>SUMIFS('Support - HEA1065 Adjustments'!$G$2:$G$10,'Support - HEA1065 Adjustments'!$A$2:$A$10,LEFT('Support - Calculation Detail'!A399,7),'Support - HEA1065 Adjustments'!$D$2:$D$10,RIGHT('Support - Calculation Detail'!A399,2))</f>
        <v>0</v>
      </c>
      <c r="K399" s="64">
        <v>12766322</v>
      </c>
      <c r="L399" s="64">
        <v>297799</v>
      </c>
      <c r="M399" s="64">
        <v>0</v>
      </c>
      <c r="N399" s="64">
        <v>0</v>
      </c>
      <c r="O399" s="64">
        <v>13064121</v>
      </c>
    </row>
    <row r="400" spans="1:15" x14ac:dyDescent="0.35">
      <c r="A400" s="57" t="s">
        <v>6186</v>
      </c>
      <c r="B400" s="61" t="s">
        <v>10</v>
      </c>
      <c r="C400" s="61" t="s">
        <v>655</v>
      </c>
      <c r="D400" s="64">
        <v>473206</v>
      </c>
      <c r="E400" s="64">
        <v>0</v>
      </c>
      <c r="F400" s="64">
        <v>473206</v>
      </c>
      <c r="G400" s="77">
        <v>1.04</v>
      </c>
      <c r="H400" s="64">
        <v>492134</v>
      </c>
      <c r="I400" s="64">
        <v>0</v>
      </c>
      <c r="J400" s="64">
        <f>SUMIFS('Support - HEA1065 Adjustments'!$G$2:$G$10,'Support - HEA1065 Adjustments'!$A$2:$A$10,LEFT('Support - Calculation Detail'!A400,7),'Support - HEA1065 Adjustments'!$D$2:$D$10,RIGHT('Support - Calculation Detail'!A400,2))</f>
        <v>0</v>
      </c>
      <c r="K400" s="64">
        <v>492134</v>
      </c>
      <c r="L400" s="64">
        <v>0</v>
      </c>
      <c r="M400" s="64">
        <v>0</v>
      </c>
      <c r="N400" s="64">
        <v>0</v>
      </c>
      <c r="O400" s="64">
        <v>492134</v>
      </c>
    </row>
    <row r="401" spans="1:15" x14ac:dyDescent="0.35">
      <c r="A401" s="57" t="s">
        <v>6187</v>
      </c>
      <c r="B401" s="61" t="s">
        <v>10</v>
      </c>
      <c r="C401" s="61" t="s">
        <v>655</v>
      </c>
      <c r="D401" s="64">
        <v>268373</v>
      </c>
      <c r="E401" s="64">
        <v>0</v>
      </c>
      <c r="F401" s="64">
        <v>268373</v>
      </c>
      <c r="G401" s="77">
        <v>1.04</v>
      </c>
      <c r="H401" s="64">
        <v>279108</v>
      </c>
      <c r="I401" s="64">
        <v>0</v>
      </c>
      <c r="J401" s="64">
        <f>SUMIFS('Support - HEA1065 Adjustments'!$G$2:$G$10,'Support - HEA1065 Adjustments'!$A$2:$A$10,LEFT('Support - Calculation Detail'!A401,7),'Support - HEA1065 Adjustments'!$D$2:$D$10,RIGHT('Support - Calculation Detail'!A401,2))</f>
        <v>0</v>
      </c>
      <c r="K401" s="64">
        <v>279108</v>
      </c>
      <c r="L401" s="64">
        <v>0</v>
      </c>
      <c r="M401" s="64">
        <v>0</v>
      </c>
      <c r="N401" s="64">
        <v>0</v>
      </c>
      <c r="O401" s="64">
        <v>279108</v>
      </c>
    </row>
    <row r="402" spans="1:15" x14ac:dyDescent="0.35">
      <c r="A402" s="57" t="s">
        <v>6188</v>
      </c>
      <c r="B402" s="61" t="s">
        <v>10</v>
      </c>
      <c r="C402" s="61" t="s">
        <v>655</v>
      </c>
      <c r="D402" s="64">
        <v>345036</v>
      </c>
      <c r="E402" s="64">
        <v>0</v>
      </c>
      <c r="F402" s="64">
        <v>345036</v>
      </c>
      <c r="G402" s="77">
        <v>1.04</v>
      </c>
      <c r="H402" s="64">
        <v>358837</v>
      </c>
      <c r="I402" s="64">
        <v>0</v>
      </c>
      <c r="J402" s="64">
        <f>SUMIFS('Support - HEA1065 Adjustments'!$G$2:$G$10,'Support - HEA1065 Adjustments'!$A$2:$A$10,LEFT('Support - Calculation Detail'!A402,7),'Support - HEA1065 Adjustments'!$D$2:$D$10,RIGHT('Support - Calculation Detail'!A402,2))</f>
        <v>0</v>
      </c>
      <c r="K402" s="64">
        <v>358837</v>
      </c>
      <c r="L402" s="64">
        <v>8381</v>
      </c>
      <c r="M402" s="64">
        <v>0</v>
      </c>
      <c r="N402" s="64">
        <v>0</v>
      </c>
      <c r="O402" s="64">
        <v>367218</v>
      </c>
    </row>
    <row r="403" spans="1:15" x14ac:dyDescent="0.35">
      <c r="A403" s="57" t="s">
        <v>6189</v>
      </c>
      <c r="B403" s="61" t="s">
        <v>10</v>
      </c>
      <c r="C403" s="61" t="s">
        <v>655</v>
      </c>
      <c r="D403" s="64">
        <v>215203</v>
      </c>
      <c r="E403" s="64">
        <v>0</v>
      </c>
      <c r="F403" s="64">
        <v>215203</v>
      </c>
      <c r="G403" s="77">
        <v>1.04</v>
      </c>
      <c r="H403" s="64">
        <v>223811</v>
      </c>
      <c r="I403" s="64">
        <v>0</v>
      </c>
      <c r="J403" s="64">
        <f>SUMIFS('Support - HEA1065 Adjustments'!$G$2:$G$10,'Support - HEA1065 Adjustments'!$A$2:$A$10,LEFT('Support - Calculation Detail'!A403,7),'Support - HEA1065 Adjustments'!$D$2:$D$10,RIGHT('Support - Calculation Detail'!A403,2))</f>
        <v>0</v>
      </c>
      <c r="K403" s="64">
        <v>223811</v>
      </c>
      <c r="L403" s="64">
        <v>9714</v>
      </c>
      <c r="M403" s="64">
        <v>0</v>
      </c>
      <c r="N403" s="64">
        <v>0</v>
      </c>
      <c r="O403" s="64">
        <v>233525</v>
      </c>
    </row>
    <row r="404" spans="1:15" x14ac:dyDescent="0.35">
      <c r="A404" s="57" t="s">
        <v>6190</v>
      </c>
      <c r="B404" s="61" t="s">
        <v>10</v>
      </c>
      <c r="C404" s="61" t="s">
        <v>655</v>
      </c>
      <c r="D404" s="64">
        <v>92991</v>
      </c>
      <c r="E404" s="64">
        <v>0</v>
      </c>
      <c r="F404" s="64">
        <v>92991</v>
      </c>
      <c r="G404" s="77">
        <v>1.04</v>
      </c>
      <c r="H404" s="64">
        <v>96711</v>
      </c>
      <c r="I404" s="64">
        <v>0</v>
      </c>
      <c r="J404" s="64">
        <f>SUMIFS('Support - HEA1065 Adjustments'!$G$2:$G$10,'Support - HEA1065 Adjustments'!$A$2:$A$10,LEFT('Support - Calculation Detail'!A404,7),'Support - HEA1065 Adjustments'!$D$2:$D$10,RIGHT('Support - Calculation Detail'!A404,2))</f>
        <v>0</v>
      </c>
      <c r="K404" s="64">
        <v>96711</v>
      </c>
      <c r="L404" s="64">
        <v>2477</v>
      </c>
      <c r="M404" s="64">
        <v>0</v>
      </c>
      <c r="N404" s="64">
        <v>0</v>
      </c>
      <c r="O404" s="64">
        <v>99188</v>
      </c>
    </row>
    <row r="405" spans="1:15" x14ac:dyDescent="0.35">
      <c r="A405" s="57" t="s">
        <v>6191</v>
      </c>
      <c r="B405" s="61" t="s">
        <v>10</v>
      </c>
      <c r="C405" s="61" t="s">
        <v>655</v>
      </c>
      <c r="D405" s="64">
        <v>266611</v>
      </c>
      <c r="E405" s="64">
        <v>0</v>
      </c>
      <c r="F405" s="64">
        <v>266611</v>
      </c>
      <c r="G405" s="77">
        <v>1.04</v>
      </c>
      <c r="H405" s="64">
        <v>277275</v>
      </c>
      <c r="I405" s="64">
        <v>0</v>
      </c>
      <c r="J405" s="64">
        <f>SUMIFS('Support - HEA1065 Adjustments'!$G$2:$G$10,'Support - HEA1065 Adjustments'!$A$2:$A$10,LEFT('Support - Calculation Detail'!A405,7),'Support - HEA1065 Adjustments'!$D$2:$D$10,RIGHT('Support - Calculation Detail'!A405,2))</f>
        <v>0</v>
      </c>
      <c r="K405" s="64">
        <v>277275</v>
      </c>
      <c r="L405" s="64">
        <v>14737</v>
      </c>
      <c r="M405" s="64">
        <v>0</v>
      </c>
      <c r="N405" s="64">
        <v>0</v>
      </c>
      <c r="O405" s="64">
        <v>292012</v>
      </c>
    </row>
    <row r="406" spans="1:15" x14ac:dyDescent="0.35">
      <c r="A406" s="57" t="s">
        <v>6192</v>
      </c>
      <c r="B406" s="61" t="s">
        <v>10</v>
      </c>
      <c r="C406" s="61" t="s">
        <v>655</v>
      </c>
      <c r="D406" s="64">
        <v>307583</v>
      </c>
      <c r="E406" s="64">
        <v>0</v>
      </c>
      <c r="F406" s="64">
        <v>307583</v>
      </c>
      <c r="G406" s="77">
        <v>1.04</v>
      </c>
      <c r="H406" s="64">
        <v>319886</v>
      </c>
      <c r="I406" s="64">
        <v>0</v>
      </c>
      <c r="J406" s="64">
        <f>SUMIFS('Support - HEA1065 Adjustments'!$G$2:$G$10,'Support - HEA1065 Adjustments'!$A$2:$A$10,LEFT('Support - Calculation Detail'!A406,7),'Support - HEA1065 Adjustments'!$D$2:$D$10,RIGHT('Support - Calculation Detail'!A406,2))</f>
        <v>0</v>
      </c>
      <c r="K406" s="64">
        <v>319886</v>
      </c>
      <c r="L406" s="64">
        <v>31370</v>
      </c>
      <c r="M406" s="64">
        <v>0</v>
      </c>
      <c r="N406" s="64">
        <v>0</v>
      </c>
      <c r="O406" s="64">
        <v>351256</v>
      </c>
    </row>
    <row r="407" spans="1:15" x14ac:dyDescent="0.35">
      <c r="A407" s="57" t="s">
        <v>6193</v>
      </c>
      <c r="B407" s="61" t="s">
        <v>10</v>
      </c>
      <c r="C407" s="61" t="s">
        <v>655</v>
      </c>
      <c r="D407" s="64">
        <v>2539311</v>
      </c>
      <c r="E407" s="64">
        <v>0</v>
      </c>
      <c r="F407" s="64">
        <v>2539311</v>
      </c>
      <c r="G407" s="77">
        <v>1.04</v>
      </c>
      <c r="H407" s="64">
        <v>2640883</v>
      </c>
      <c r="I407" s="64">
        <v>0</v>
      </c>
      <c r="J407" s="64">
        <f>SUMIFS('Support - HEA1065 Adjustments'!$G$2:$G$10,'Support - HEA1065 Adjustments'!$A$2:$A$10,LEFT('Support - Calculation Detail'!A407,7),'Support - HEA1065 Adjustments'!$D$2:$D$10,RIGHT('Support - Calculation Detail'!A407,2))</f>
        <v>0</v>
      </c>
      <c r="K407" s="64">
        <v>2640883</v>
      </c>
      <c r="L407" s="64">
        <v>0</v>
      </c>
      <c r="M407" s="64">
        <v>0</v>
      </c>
      <c r="N407" s="64">
        <v>0</v>
      </c>
      <c r="O407" s="64">
        <v>2640883</v>
      </c>
    </row>
    <row r="408" spans="1:15" x14ac:dyDescent="0.35">
      <c r="A408" s="57" t="s">
        <v>6194</v>
      </c>
      <c r="B408" s="61" t="s">
        <v>10</v>
      </c>
      <c r="C408" s="61" t="s">
        <v>655</v>
      </c>
      <c r="D408" s="64">
        <v>2554075</v>
      </c>
      <c r="E408" s="64">
        <v>0</v>
      </c>
      <c r="F408" s="64">
        <v>2554075</v>
      </c>
      <c r="G408" s="77">
        <v>1.04</v>
      </c>
      <c r="H408" s="64">
        <v>2656238</v>
      </c>
      <c r="I408" s="64">
        <v>0</v>
      </c>
      <c r="J408" s="64">
        <f>SUMIFS('Support - HEA1065 Adjustments'!$G$2:$G$10,'Support - HEA1065 Adjustments'!$A$2:$A$10,LEFT('Support - Calculation Detail'!A408,7),'Support - HEA1065 Adjustments'!$D$2:$D$10,RIGHT('Support - Calculation Detail'!A408,2))</f>
        <v>0</v>
      </c>
      <c r="K408" s="64">
        <v>2656238</v>
      </c>
      <c r="L408" s="64">
        <v>0</v>
      </c>
      <c r="M408" s="64">
        <v>0</v>
      </c>
      <c r="N408" s="64">
        <v>0</v>
      </c>
      <c r="O408" s="64">
        <v>2656238</v>
      </c>
    </row>
    <row r="409" spans="1:15" x14ac:dyDescent="0.35">
      <c r="A409" s="57" t="s">
        <v>6195</v>
      </c>
      <c r="B409" s="61" t="s">
        <v>10</v>
      </c>
      <c r="C409" s="61" t="s">
        <v>655</v>
      </c>
      <c r="D409" s="64">
        <v>3811228</v>
      </c>
      <c r="E409" s="64">
        <v>0</v>
      </c>
      <c r="F409" s="64">
        <v>3811228</v>
      </c>
      <c r="G409" s="77">
        <v>1.04</v>
      </c>
      <c r="H409" s="64">
        <v>3963677</v>
      </c>
      <c r="I409" s="64">
        <v>0</v>
      </c>
      <c r="J409" s="64">
        <f>SUMIFS('Support - HEA1065 Adjustments'!$G$2:$G$10,'Support - HEA1065 Adjustments'!$A$2:$A$10,LEFT('Support - Calculation Detail'!A409,7),'Support - HEA1065 Adjustments'!$D$2:$D$10,RIGHT('Support - Calculation Detail'!A409,2))</f>
        <v>0</v>
      </c>
      <c r="K409" s="64">
        <v>3963677</v>
      </c>
      <c r="L409" s="64">
        <v>0</v>
      </c>
      <c r="M409" s="64">
        <v>0</v>
      </c>
      <c r="N409" s="64">
        <v>0</v>
      </c>
      <c r="O409" s="64">
        <v>3963677</v>
      </c>
    </row>
    <row r="410" spans="1:15" x14ac:dyDescent="0.35">
      <c r="A410" s="57" t="s">
        <v>6196</v>
      </c>
      <c r="B410" s="61" t="s">
        <v>10</v>
      </c>
      <c r="C410" s="61" t="s">
        <v>726</v>
      </c>
      <c r="D410" s="64">
        <v>4466781</v>
      </c>
      <c r="E410" s="64">
        <v>0</v>
      </c>
      <c r="F410" s="64">
        <v>4466781</v>
      </c>
      <c r="G410" s="77">
        <v>1.04</v>
      </c>
      <c r="H410" s="64">
        <v>4645452</v>
      </c>
      <c r="I410" s="64">
        <v>0</v>
      </c>
      <c r="J410" s="64">
        <f>SUMIFS('Support - HEA1065 Adjustments'!$G$2:$G$10,'Support - HEA1065 Adjustments'!$A$2:$A$10,LEFT('Support - Calculation Detail'!A410,7),'Support - HEA1065 Adjustments'!$D$2:$D$10,RIGHT('Support - Calculation Detail'!A410,2))</f>
        <v>0</v>
      </c>
      <c r="K410" s="64">
        <v>4645452</v>
      </c>
      <c r="L410" s="64">
        <v>82641</v>
      </c>
      <c r="M410" s="64">
        <v>56253</v>
      </c>
      <c r="N410" s="64">
        <v>146835.15613799149</v>
      </c>
      <c r="O410" s="64">
        <v>4931181.1561379917</v>
      </c>
    </row>
    <row r="411" spans="1:15" x14ac:dyDescent="0.35">
      <c r="A411" s="57" t="s">
        <v>6197</v>
      </c>
      <c r="B411" s="61" t="s">
        <v>10</v>
      </c>
      <c r="C411" s="61" t="s">
        <v>726</v>
      </c>
      <c r="D411" s="64">
        <v>11079</v>
      </c>
      <c r="E411" s="64">
        <v>0</v>
      </c>
      <c r="F411" s="64">
        <v>11079</v>
      </c>
      <c r="G411" s="77">
        <v>1.04</v>
      </c>
      <c r="H411" s="64">
        <v>11522</v>
      </c>
      <c r="I411" s="64">
        <v>0</v>
      </c>
      <c r="J411" s="64">
        <f>SUMIFS('Support - HEA1065 Adjustments'!$G$2:$G$10,'Support - HEA1065 Adjustments'!$A$2:$A$10,LEFT('Support - Calculation Detail'!A411,7),'Support - HEA1065 Adjustments'!$D$2:$D$10,RIGHT('Support - Calculation Detail'!A411,2))</f>
        <v>0</v>
      </c>
      <c r="K411" s="64">
        <v>11522</v>
      </c>
      <c r="L411" s="64">
        <v>0</v>
      </c>
      <c r="M411" s="64">
        <v>0</v>
      </c>
      <c r="N411" s="64">
        <v>0</v>
      </c>
      <c r="O411" s="64">
        <v>11522</v>
      </c>
    </row>
    <row r="412" spans="1:15" x14ac:dyDescent="0.35">
      <c r="A412" s="57" t="s">
        <v>6198</v>
      </c>
      <c r="B412" s="61" t="s">
        <v>10</v>
      </c>
      <c r="C412" s="61" t="s">
        <v>726</v>
      </c>
      <c r="D412" s="64">
        <v>24880</v>
      </c>
      <c r="E412" s="64">
        <v>0</v>
      </c>
      <c r="F412" s="64">
        <v>24880</v>
      </c>
      <c r="G412" s="77">
        <v>1.04</v>
      </c>
      <c r="H412" s="64">
        <v>25875</v>
      </c>
      <c r="I412" s="64">
        <v>0</v>
      </c>
      <c r="J412" s="64">
        <f>SUMIFS('Support - HEA1065 Adjustments'!$G$2:$G$10,'Support - HEA1065 Adjustments'!$A$2:$A$10,LEFT('Support - Calculation Detail'!A412,7),'Support - HEA1065 Adjustments'!$D$2:$D$10,RIGHT('Support - Calculation Detail'!A412,2))</f>
        <v>0</v>
      </c>
      <c r="K412" s="64">
        <v>25875</v>
      </c>
      <c r="L412" s="64">
        <v>0</v>
      </c>
      <c r="M412" s="64">
        <v>0</v>
      </c>
      <c r="N412" s="64">
        <v>0</v>
      </c>
      <c r="O412" s="64">
        <v>25875</v>
      </c>
    </row>
    <row r="413" spans="1:15" x14ac:dyDescent="0.35">
      <c r="A413" s="57" t="s">
        <v>6199</v>
      </c>
      <c r="B413" s="61" t="s">
        <v>10</v>
      </c>
      <c r="C413" s="61" t="s">
        <v>726</v>
      </c>
      <c r="D413" s="64">
        <v>4356</v>
      </c>
      <c r="E413" s="64">
        <v>0</v>
      </c>
      <c r="F413" s="64">
        <v>4356</v>
      </c>
      <c r="G413" s="77">
        <v>1.04</v>
      </c>
      <c r="H413" s="64">
        <v>4530</v>
      </c>
      <c r="I413" s="64">
        <v>0</v>
      </c>
      <c r="J413" s="64">
        <f>SUMIFS('Support - HEA1065 Adjustments'!$G$2:$G$10,'Support - HEA1065 Adjustments'!$A$2:$A$10,LEFT('Support - Calculation Detail'!A413,7),'Support - HEA1065 Adjustments'!$D$2:$D$10,RIGHT('Support - Calculation Detail'!A413,2))</f>
        <v>0</v>
      </c>
      <c r="K413" s="64">
        <v>4530</v>
      </c>
      <c r="L413" s="64">
        <v>0</v>
      </c>
      <c r="M413" s="64">
        <v>0</v>
      </c>
      <c r="N413" s="64">
        <v>0</v>
      </c>
      <c r="O413" s="64">
        <v>4530</v>
      </c>
    </row>
    <row r="414" spans="1:15" x14ac:dyDescent="0.35">
      <c r="A414" s="57" t="s">
        <v>6200</v>
      </c>
      <c r="B414" s="61" t="s">
        <v>10</v>
      </c>
      <c r="C414" s="61" t="s">
        <v>726</v>
      </c>
      <c r="D414" s="64">
        <v>22432</v>
      </c>
      <c r="E414" s="64">
        <v>0</v>
      </c>
      <c r="F414" s="64">
        <v>22432</v>
      </c>
      <c r="G414" s="77">
        <v>1.04</v>
      </c>
      <c r="H414" s="64">
        <v>23329</v>
      </c>
      <c r="I414" s="64">
        <v>0</v>
      </c>
      <c r="J414" s="64">
        <f>SUMIFS('Support - HEA1065 Adjustments'!$G$2:$G$10,'Support - HEA1065 Adjustments'!$A$2:$A$10,LEFT('Support - Calculation Detail'!A414,7),'Support - HEA1065 Adjustments'!$D$2:$D$10,RIGHT('Support - Calculation Detail'!A414,2))</f>
        <v>0</v>
      </c>
      <c r="K414" s="64">
        <v>23329</v>
      </c>
      <c r="L414" s="64">
        <v>0</v>
      </c>
      <c r="M414" s="64">
        <v>0</v>
      </c>
      <c r="N414" s="64">
        <v>0</v>
      </c>
      <c r="O414" s="64">
        <v>23329</v>
      </c>
    </row>
    <row r="415" spans="1:15" x14ac:dyDescent="0.35">
      <c r="A415" s="57" t="s">
        <v>6201</v>
      </c>
      <c r="B415" s="61" t="s">
        <v>10</v>
      </c>
      <c r="C415" s="61" t="s">
        <v>726</v>
      </c>
      <c r="D415" s="64">
        <v>8509</v>
      </c>
      <c r="E415" s="64">
        <v>0</v>
      </c>
      <c r="F415" s="64">
        <v>8509</v>
      </c>
      <c r="G415" s="77">
        <v>1.04</v>
      </c>
      <c r="H415" s="64">
        <v>8849</v>
      </c>
      <c r="I415" s="64">
        <v>0</v>
      </c>
      <c r="J415" s="64">
        <f>SUMIFS('Support - HEA1065 Adjustments'!$G$2:$G$10,'Support - HEA1065 Adjustments'!$A$2:$A$10,LEFT('Support - Calculation Detail'!A415,7),'Support - HEA1065 Adjustments'!$D$2:$D$10,RIGHT('Support - Calculation Detail'!A415,2))</f>
        <v>0</v>
      </c>
      <c r="K415" s="64">
        <v>8849</v>
      </c>
      <c r="L415" s="64">
        <v>0</v>
      </c>
      <c r="M415" s="64">
        <v>0</v>
      </c>
      <c r="N415" s="64">
        <v>0</v>
      </c>
      <c r="O415" s="64">
        <v>8849</v>
      </c>
    </row>
    <row r="416" spans="1:15" x14ac:dyDescent="0.35">
      <c r="A416" s="57" t="s">
        <v>6202</v>
      </c>
      <c r="B416" s="61" t="s">
        <v>10</v>
      </c>
      <c r="C416" s="61" t="s">
        <v>726</v>
      </c>
      <c r="D416" s="64">
        <v>27051</v>
      </c>
      <c r="E416" s="64">
        <v>0</v>
      </c>
      <c r="F416" s="64">
        <v>27051</v>
      </c>
      <c r="G416" s="77">
        <v>1.04</v>
      </c>
      <c r="H416" s="64">
        <v>28133</v>
      </c>
      <c r="I416" s="64">
        <v>0</v>
      </c>
      <c r="J416" s="64">
        <f>SUMIFS('Support - HEA1065 Adjustments'!$G$2:$G$10,'Support - HEA1065 Adjustments'!$A$2:$A$10,LEFT('Support - Calculation Detail'!A416,7),'Support - HEA1065 Adjustments'!$D$2:$D$10,RIGHT('Support - Calculation Detail'!A416,2))</f>
        <v>0</v>
      </c>
      <c r="K416" s="64">
        <v>28133</v>
      </c>
      <c r="L416" s="64">
        <v>0</v>
      </c>
      <c r="M416" s="64">
        <v>0</v>
      </c>
      <c r="N416" s="64">
        <v>0</v>
      </c>
      <c r="O416" s="64">
        <v>28133</v>
      </c>
    </row>
    <row r="417" spans="1:15" x14ac:dyDescent="0.35">
      <c r="A417" s="57" t="s">
        <v>6203</v>
      </c>
      <c r="B417" s="61" t="s">
        <v>10</v>
      </c>
      <c r="C417" s="61" t="s">
        <v>726</v>
      </c>
      <c r="D417" s="64">
        <v>27213</v>
      </c>
      <c r="E417" s="64">
        <v>0</v>
      </c>
      <c r="F417" s="64">
        <v>27213</v>
      </c>
      <c r="G417" s="77">
        <v>1.04</v>
      </c>
      <c r="H417" s="64">
        <v>28302</v>
      </c>
      <c r="I417" s="64">
        <v>0</v>
      </c>
      <c r="J417" s="64">
        <f>SUMIFS('Support - HEA1065 Adjustments'!$G$2:$G$10,'Support - HEA1065 Adjustments'!$A$2:$A$10,LEFT('Support - Calculation Detail'!A417,7),'Support - HEA1065 Adjustments'!$D$2:$D$10,RIGHT('Support - Calculation Detail'!A417,2))</f>
        <v>0</v>
      </c>
      <c r="K417" s="64">
        <v>28302</v>
      </c>
      <c r="L417" s="64">
        <v>0</v>
      </c>
      <c r="M417" s="64">
        <v>0</v>
      </c>
      <c r="N417" s="64">
        <v>0</v>
      </c>
      <c r="O417" s="64">
        <v>28302</v>
      </c>
    </row>
    <row r="418" spans="1:15" x14ac:dyDescent="0.35">
      <c r="A418" s="57" t="s">
        <v>6204</v>
      </c>
      <c r="B418" s="61" t="s">
        <v>10</v>
      </c>
      <c r="C418" s="61" t="s">
        <v>726</v>
      </c>
      <c r="D418" s="64">
        <v>11852</v>
      </c>
      <c r="E418" s="64">
        <v>0</v>
      </c>
      <c r="F418" s="64">
        <v>11852</v>
      </c>
      <c r="G418" s="77">
        <v>1.04</v>
      </c>
      <c r="H418" s="64">
        <v>12326</v>
      </c>
      <c r="I418" s="64">
        <v>0</v>
      </c>
      <c r="J418" s="64">
        <f>SUMIFS('Support - HEA1065 Adjustments'!$G$2:$G$10,'Support - HEA1065 Adjustments'!$A$2:$A$10,LEFT('Support - Calculation Detail'!A418,7),'Support - HEA1065 Adjustments'!$D$2:$D$10,RIGHT('Support - Calculation Detail'!A418,2))</f>
        <v>0</v>
      </c>
      <c r="K418" s="64">
        <v>12326</v>
      </c>
      <c r="L418" s="64">
        <v>0</v>
      </c>
      <c r="M418" s="64">
        <v>0</v>
      </c>
      <c r="N418" s="64">
        <v>0</v>
      </c>
      <c r="O418" s="64">
        <v>12326</v>
      </c>
    </row>
    <row r="419" spans="1:15" x14ac:dyDescent="0.35">
      <c r="A419" s="57" t="s">
        <v>6205</v>
      </c>
      <c r="B419" s="61" t="s">
        <v>10</v>
      </c>
      <c r="C419" s="61" t="s">
        <v>726</v>
      </c>
      <c r="D419" s="64">
        <v>19934</v>
      </c>
      <c r="E419" s="64">
        <v>0</v>
      </c>
      <c r="F419" s="64">
        <v>19934</v>
      </c>
      <c r="G419" s="77">
        <v>1.04</v>
      </c>
      <c r="H419" s="64">
        <v>20731</v>
      </c>
      <c r="I419" s="64">
        <v>0</v>
      </c>
      <c r="J419" s="64">
        <f>SUMIFS('Support - HEA1065 Adjustments'!$G$2:$G$10,'Support - HEA1065 Adjustments'!$A$2:$A$10,LEFT('Support - Calculation Detail'!A419,7),'Support - HEA1065 Adjustments'!$D$2:$D$10,RIGHT('Support - Calculation Detail'!A419,2))</f>
        <v>0</v>
      </c>
      <c r="K419" s="64">
        <v>20731</v>
      </c>
      <c r="L419" s="64">
        <v>0</v>
      </c>
      <c r="M419" s="64">
        <v>0</v>
      </c>
      <c r="N419" s="64">
        <v>0</v>
      </c>
      <c r="O419" s="64">
        <v>20731</v>
      </c>
    </row>
    <row r="420" spans="1:15" x14ac:dyDescent="0.35">
      <c r="A420" s="57" t="s">
        <v>6206</v>
      </c>
      <c r="B420" s="61" t="s">
        <v>10</v>
      </c>
      <c r="C420" s="61" t="s">
        <v>726</v>
      </c>
      <c r="D420" s="64">
        <v>239419</v>
      </c>
      <c r="E420" s="64">
        <v>0</v>
      </c>
      <c r="F420" s="64">
        <v>239419</v>
      </c>
      <c r="G420" s="77">
        <v>1.04</v>
      </c>
      <c r="H420" s="64">
        <v>248996</v>
      </c>
      <c r="I420" s="64">
        <v>0</v>
      </c>
      <c r="J420" s="64">
        <f>SUMIFS('Support - HEA1065 Adjustments'!$G$2:$G$10,'Support - HEA1065 Adjustments'!$A$2:$A$10,LEFT('Support - Calculation Detail'!A420,7),'Support - HEA1065 Adjustments'!$D$2:$D$10,RIGHT('Support - Calculation Detail'!A420,2))</f>
        <v>0</v>
      </c>
      <c r="K420" s="64">
        <v>248996</v>
      </c>
      <c r="L420" s="64">
        <v>0</v>
      </c>
      <c r="M420" s="64">
        <v>0</v>
      </c>
      <c r="N420" s="64">
        <v>0</v>
      </c>
      <c r="O420" s="64">
        <v>248996</v>
      </c>
    </row>
    <row r="421" spans="1:15" x14ac:dyDescent="0.35">
      <c r="A421" s="57" t="s">
        <v>6207</v>
      </c>
      <c r="B421" s="61" t="s">
        <v>10</v>
      </c>
      <c r="C421" s="61" t="s">
        <v>726</v>
      </c>
      <c r="D421" s="64">
        <v>0</v>
      </c>
      <c r="E421" s="64">
        <v>0</v>
      </c>
      <c r="F421" s="64">
        <v>0</v>
      </c>
      <c r="G421" s="77">
        <v>1.04</v>
      </c>
      <c r="H421" s="64">
        <v>0</v>
      </c>
      <c r="I421" s="64">
        <v>0</v>
      </c>
      <c r="J421" s="64">
        <f>SUMIFS('Support - HEA1065 Adjustments'!$G$2:$G$10,'Support - HEA1065 Adjustments'!$A$2:$A$10,LEFT('Support - Calculation Detail'!A421,7),'Support - HEA1065 Adjustments'!$D$2:$D$10,RIGHT('Support - Calculation Detail'!A421,2))</f>
        <v>0</v>
      </c>
      <c r="K421" s="64">
        <v>0</v>
      </c>
      <c r="L421" s="64">
        <v>0</v>
      </c>
      <c r="M421" s="64">
        <v>0</v>
      </c>
      <c r="N421" s="64">
        <v>0</v>
      </c>
      <c r="O421" s="64">
        <v>0</v>
      </c>
    </row>
    <row r="422" spans="1:15" x14ac:dyDescent="0.35">
      <c r="A422" s="57" t="s">
        <v>6208</v>
      </c>
      <c r="B422" s="61" t="s">
        <v>10</v>
      </c>
      <c r="C422" s="61" t="s">
        <v>726</v>
      </c>
      <c r="D422" s="64">
        <v>123321</v>
      </c>
      <c r="E422" s="64">
        <v>0</v>
      </c>
      <c r="F422" s="64">
        <v>123321</v>
      </c>
      <c r="G422" s="77">
        <v>1.04</v>
      </c>
      <c r="H422" s="64">
        <v>128254</v>
      </c>
      <c r="I422" s="64">
        <v>0</v>
      </c>
      <c r="J422" s="64">
        <f>SUMIFS('Support - HEA1065 Adjustments'!$G$2:$G$10,'Support - HEA1065 Adjustments'!$A$2:$A$10,LEFT('Support - Calculation Detail'!A422,7),'Support - HEA1065 Adjustments'!$D$2:$D$10,RIGHT('Support - Calculation Detail'!A422,2))</f>
        <v>0</v>
      </c>
      <c r="K422" s="64">
        <v>128254</v>
      </c>
      <c r="L422" s="64">
        <v>6450</v>
      </c>
      <c r="M422" s="64">
        <v>0</v>
      </c>
      <c r="N422" s="64">
        <v>0</v>
      </c>
      <c r="O422" s="64">
        <v>134704</v>
      </c>
    </row>
    <row r="423" spans="1:15" x14ac:dyDescent="0.35">
      <c r="A423" s="57" t="s">
        <v>6209</v>
      </c>
      <c r="B423" s="61" t="s">
        <v>10</v>
      </c>
      <c r="C423" s="61" t="s">
        <v>726</v>
      </c>
      <c r="D423" s="64">
        <v>32530</v>
      </c>
      <c r="E423" s="64">
        <v>0</v>
      </c>
      <c r="F423" s="64">
        <v>32530</v>
      </c>
      <c r="G423" s="77">
        <v>1.04</v>
      </c>
      <c r="H423" s="64">
        <v>33831</v>
      </c>
      <c r="I423" s="64">
        <v>0</v>
      </c>
      <c r="J423" s="64">
        <f>SUMIFS('Support - HEA1065 Adjustments'!$G$2:$G$10,'Support - HEA1065 Adjustments'!$A$2:$A$10,LEFT('Support - Calculation Detail'!A423,7),'Support - HEA1065 Adjustments'!$D$2:$D$10,RIGHT('Support - Calculation Detail'!A423,2))</f>
        <v>0</v>
      </c>
      <c r="K423" s="64">
        <v>33831</v>
      </c>
      <c r="L423" s="64">
        <v>0</v>
      </c>
      <c r="M423" s="64">
        <v>0</v>
      </c>
      <c r="N423" s="64">
        <v>0</v>
      </c>
      <c r="O423" s="64">
        <v>33831</v>
      </c>
    </row>
    <row r="424" spans="1:15" x14ac:dyDescent="0.35">
      <c r="A424" s="57" t="s">
        <v>6210</v>
      </c>
      <c r="B424" s="61" t="s">
        <v>10</v>
      </c>
      <c r="C424" s="61" t="s">
        <v>726</v>
      </c>
      <c r="D424" s="64">
        <v>93871</v>
      </c>
      <c r="E424" s="64">
        <v>0</v>
      </c>
      <c r="F424" s="64">
        <v>93871</v>
      </c>
      <c r="G424" s="77">
        <v>1.04</v>
      </c>
      <c r="H424" s="64">
        <v>97626</v>
      </c>
      <c r="I424" s="64">
        <v>0</v>
      </c>
      <c r="J424" s="64">
        <f>SUMIFS('Support - HEA1065 Adjustments'!$G$2:$G$10,'Support - HEA1065 Adjustments'!$A$2:$A$10,LEFT('Support - Calculation Detail'!A424,7),'Support - HEA1065 Adjustments'!$D$2:$D$10,RIGHT('Support - Calculation Detail'!A424,2))</f>
        <v>0</v>
      </c>
      <c r="K424" s="64">
        <v>97626</v>
      </c>
      <c r="L424" s="64">
        <v>0</v>
      </c>
      <c r="M424" s="64">
        <v>0</v>
      </c>
      <c r="N424" s="64">
        <v>0</v>
      </c>
      <c r="O424" s="64">
        <v>97626</v>
      </c>
    </row>
    <row r="425" spans="1:15" x14ac:dyDescent="0.35">
      <c r="A425" s="57" t="s">
        <v>6211</v>
      </c>
      <c r="B425" s="61" t="s">
        <v>10</v>
      </c>
      <c r="C425" s="61" t="s">
        <v>1840</v>
      </c>
      <c r="D425" s="64">
        <v>181109</v>
      </c>
      <c r="E425" s="64">
        <v>0</v>
      </c>
      <c r="F425" s="64">
        <v>181109</v>
      </c>
      <c r="G425" s="77">
        <v>1.04</v>
      </c>
      <c r="H425" s="64">
        <v>188353</v>
      </c>
      <c r="I425" s="64">
        <v>0</v>
      </c>
      <c r="J425" s="64">
        <f>SUMIFS('Support - HEA1065 Adjustments'!$G$2:$G$10,'Support - HEA1065 Adjustments'!$A$2:$A$10,LEFT('Support - Calculation Detail'!A425,7),'Support - HEA1065 Adjustments'!$D$2:$D$10,RIGHT('Support - Calculation Detail'!A425,2))</f>
        <v>0</v>
      </c>
      <c r="K425" s="64">
        <v>188353</v>
      </c>
      <c r="L425" s="64">
        <v>0</v>
      </c>
      <c r="M425" s="64">
        <v>0</v>
      </c>
      <c r="N425" s="64">
        <v>0</v>
      </c>
      <c r="O425" s="64">
        <v>188353</v>
      </c>
    </row>
    <row r="426" spans="1:15" x14ac:dyDescent="0.35">
      <c r="A426" s="57" t="s">
        <v>6212</v>
      </c>
      <c r="B426" s="61" t="s">
        <v>10</v>
      </c>
      <c r="C426" s="61" t="s">
        <v>726</v>
      </c>
      <c r="D426" s="64">
        <v>94458</v>
      </c>
      <c r="E426" s="64">
        <v>0</v>
      </c>
      <c r="F426" s="64">
        <v>94458</v>
      </c>
      <c r="G426" s="77">
        <v>1.04</v>
      </c>
      <c r="H426" s="64">
        <v>98236</v>
      </c>
      <c r="I426" s="64">
        <v>0</v>
      </c>
      <c r="J426" s="64">
        <f>SUMIFS('Support - HEA1065 Adjustments'!$G$2:$G$10,'Support - HEA1065 Adjustments'!$A$2:$A$10,LEFT('Support - Calculation Detail'!A426,7),'Support - HEA1065 Adjustments'!$D$2:$D$10,RIGHT('Support - Calculation Detail'!A426,2))</f>
        <v>0</v>
      </c>
      <c r="K426" s="64">
        <v>98236</v>
      </c>
      <c r="L426" s="64">
        <v>0</v>
      </c>
      <c r="M426" s="64">
        <v>0</v>
      </c>
      <c r="N426" s="64">
        <v>0</v>
      </c>
      <c r="O426" s="64">
        <v>98236</v>
      </c>
    </row>
    <row r="427" spans="1:15" x14ac:dyDescent="0.35">
      <c r="A427" s="57" t="s">
        <v>6213</v>
      </c>
      <c r="B427" s="61" t="s">
        <v>10</v>
      </c>
      <c r="C427" s="61" t="s">
        <v>726</v>
      </c>
      <c r="D427" s="64">
        <v>221570</v>
      </c>
      <c r="E427" s="64">
        <v>0</v>
      </c>
      <c r="F427" s="64">
        <v>221570</v>
      </c>
      <c r="G427" s="77">
        <v>1.04</v>
      </c>
      <c r="H427" s="64">
        <v>230433</v>
      </c>
      <c r="I427" s="64">
        <v>0</v>
      </c>
      <c r="J427" s="64">
        <f>SUMIFS('Support - HEA1065 Adjustments'!$G$2:$G$10,'Support - HEA1065 Adjustments'!$A$2:$A$10,LEFT('Support - Calculation Detail'!A427,7),'Support - HEA1065 Adjustments'!$D$2:$D$10,RIGHT('Support - Calculation Detail'!A427,2))</f>
        <v>0</v>
      </c>
      <c r="K427" s="64">
        <v>230433</v>
      </c>
      <c r="L427" s="64">
        <v>0</v>
      </c>
      <c r="M427" s="64">
        <v>0</v>
      </c>
      <c r="N427" s="64">
        <v>0</v>
      </c>
      <c r="O427" s="64">
        <v>230433</v>
      </c>
    </row>
    <row r="428" spans="1:15" x14ac:dyDescent="0.35">
      <c r="A428" s="57" t="s">
        <v>6214</v>
      </c>
      <c r="B428" s="61" t="s">
        <v>10</v>
      </c>
      <c r="C428" s="61" t="s">
        <v>726</v>
      </c>
      <c r="D428" s="64">
        <v>87131</v>
      </c>
      <c r="E428" s="64">
        <v>0</v>
      </c>
      <c r="F428" s="64">
        <v>87131</v>
      </c>
      <c r="G428" s="77">
        <v>1.04</v>
      </c>
      <c r="H428" s="64">
        <v>90616</v>
      </c>
      <c r="I428" s="64">
        <v>0</v>
      </c>
      <c r="J428" s="64">
        <f>SUMIFS('Support - HEA1065 Adjustments'!$G$2:$G$10,'Support - HEA1065 Adjustments'!$A$2:$A$10,LEFT('Support - Calculation Detail'!A428,7),'Support - HEA1065 Adjustments'!$D$2:$D$10,RIGHT('Support - Calculation Detail'!A428,2))</f>
        <v>0</v>
      </c>
      <c r="K428" s="64">
        <v>90616</v>
      </c>
      <c r="L428" s="64">
        <v>0</v>
      </c>
      <c r="M428" s="64">
        <v>0</v>
      </c>
      <c r="N428" s="64">
        <v>0</v>
      </c>
      <c r="O428" s="64">
        <v>90616</v>
      </c>
    </row>
    <row r="429" spans="1:15" x14ac:dyDescent="0.35">
      <c r="A429" s="57" t="s">
        <v>6215</v>
      </c>
      <c r="B429" s="61" t="s">
        <v>10</v>
      </c>
      <c r="C429" s="61" t="s">
        <v>726</v>
      </c>
      <c r="D429" s="64">
        <v>198215</v>
      </c>
      <c r="E429" s="64">
        <v>0</v>
      </c>
      <c r="F429" s="64">
        <v>198215</v>
      </c>
      <c r="G429" s="77">
        <v>1.04</v>
      </c>
      <c r="H429" s="64">
        <v>206144</v>
      </c>
      <c r="I429" s="64">
        <v>0</v>
      </c>
      <c r="J429" s="64">
        <f>SUMIFS('Support - HEA1065 Adjustments'!$G$2:$G$10,'Support - HEA1065 Adjustments'!$A$2:$A$10,LEFT('Support - Calculation Detail'!A429,7),'Support - HEA1065 Adjustments'!$D$2:$D$10,RIGHT('Support - Calculation Detail'!A429,2))</f>
        <v>0</v>
      </c>
      <c r="K429" s="64">
        <v>206144</v>
      </c>
      <c r="L429" s="64">
        <v>0</v>
      </c>
      <c r="M429" s="64">
        <v>0</v>
      </c>
      <c r="N429" s="64">
        <v>0</v>
      </c>
      <c r="O429" s="64">
        <v>206144</v>
      </c>
    </row>
    <row r="430" spans="1:15" x14ac:dyDescent="0.35">
      <c r="A430" s="57" t="s">
        <v>6216</v>
      </c>
      <c r="B430" s="61" t="s">
        <v>10</v>
      </c>
      <c r="C430" s="61" t="s">
        <v>726</v>
      </c>
      <c r="D430" s="64">
        <v>297801</v>
      </c>
      <c r="E430" s="64">
        <v>0</v>
      </c>
      <c r="F430" s="64">
        <v>297801</v>
      </c>
      <c r="G430" s="77">
        <v>1.04</v>
      </c>
      <c r="H430" s="64">
        <v>309713</v>
      </c>
      <c r="I430" s="64">
        <v>0</v>
      </c>
      <c r="J430" s="64">
        <f>SUMIFS('Support - HEA1065 Adjustments'!$G$2:$G$10,'Support - HEA1065 Adjustments'!$A$2:$A$10,LEFT('Support - Calculation Detail'!A430,7),'Support - HEA1065 Adjustments'!$D$2:$D$10,RIGHT('Support - Calculation Detail'!A430,2))</f>
        <v>0</v>
      </c>
      <c r="K430" s="64">
        <v>309713</v>
      </c>
      <c r="L430" s="64">
        <v>0</v>
      </c>
      <c r="M430" s="64">
        <v>0</v>
      </c>
      <c r="N430" s="64">
        <v>0</v>
      </c>
      <c r="O430" s="64">
        <v>309713</v>
      </c>
    </row>
    <row r="431" spans="1:15" x14ac:dyDescent="0.35">
      <c r="A431" s="57" t="s">
        <v>6217</v>
      </c>
      <c r="B431" s="61" t="s">
        <v>10</v>
      </c>
      <c r="C431" s="61" t="s">
        <v>726</v>
      </c>
      <c r="D431" s="64">
        <v>3745809</v>
      </c>
      <c r="E431" s="64">
        <v>0</v>
      </c>
      <c r="F431" s="64">
        <v>3745809</v>
      </c>
      <c r="G431" s="77">
        <v>1.04</v>
      </c>
      <c r="H431" s="64">
        <v>3895641</v>
      </c>
      <c r="I431" s="64">
        <v>0</v>
      </c>
      <c r="J431" s="64">
        <f>SUMIFS('Support - HEA1065 Adjustments'!$G$2:$G$10,'Support - HEA1065 Adjustments'!$A$2:$A$10,LEFT('Support - Calculation Detail'!A431,7),'Support - HEA1065 Adjustments'!$D$2:$D$10,RIGHT('Support - Calculation Detail'!A431,2))</f>
        <v>0</v>
      </c>
      <c r="K431" s="64">
        <v>3895641</v>
      </c>
      <c r="L431" s="64">
        <v>0</v>
      </c>
      <c r="M431" s="64">
        <v>0</v>
      </c>
      <c r="N431" s="64">
        <v>0</v>
      </c>
      <c r="O431" s="64">
        <v>3895641</v>
      </c>
    </row>
    <row r="432" spans="1:15" x14ac:dyDescent="0.35">
      <c r="A432" s="57" t="s">
        <v>6218</v>
      </c>
      <c r="B432" s="61" t="s">
        <v>10</v>
      </c>
      <c r="C432" s="61" t="s">
        <v>773</v>
      </c>
      <c r="D432" s="64">
        <v>14358480</v>
      </c>
      <c r="E432" s="64">
        <v>0</v>
      </c>
      <c r="F432" s="64">
        <v>14358480</v>
      </c>
      <c r="G432" s="77">
        <v>1.04</v>
      </c>
      <c r="H432" s="64">
        <v>14932819</v>
      </c>
      <c r="I432" s="64">
        <v>0</v>
      </c>
      <c r="J432" s="64">
        <f>SUMIFS('Support - HEA1065 Adjustments'!$G$2:$G$10,'Support - HEA1065 Adjustments'!$A$2:$A$10,LEFT('Support - Calculation Detail'!A432,7),'Support - HEA1065 Adjustments'!$D$2:$D$10,RIGHT('Support - Calculation Detail'!A432,2))</f>
        <v>0</v>
      </c>
      <c r="K432" s="64">
        <v>14932819</v>
      </c>
      <c r="L432" s="64">
        <v>461900</v>
      </c>
      <c r="M432" s="64">
        <v>230043</v>
      </c>
      <c r="N432" s="64">
        <v>636540.72759413614</v>
      </c>
      <c r="O432" s="64">
        <v>16261302.727594135</v>
      </c>
    </row>
    <row r="433" spans="1:15" x14ac:dyDescent="0.35">
      <c r="A433" s="57" t="s">
        <v>6219</v>
      </c>
      <c r="B433" s="61" t="s">
        <v>10</v>
      </c>
      <c r="C433" s="61" t="s">
        <v>773</v>
      </c>
      <c r="D433" s="64">
        <v>44065</v>
      </c>
      <c r="E433" s="64">
        <v>0</v>
      </c>
      <c r="F433" s="64">
        <v>44065</v>
      </c>
      <c r="G433" s="77">
        <v>1.04</v>
      </c>
      <c r="H433" s="64">
        <v>45828</v>
      </c>
      <c r="I433" s="64">
        <v>0</v>
      </c>
      <c r="J433" s="64">
        <f>SUMIFS('Support - HEA1065 Adjustments'!$G$2:$G$10,'Support - HEA1065 Adjustments'!$A$2:$A$10,LEFT('Support - Calculation Detail'!A433,7),'Support - HEA1065 Adjustments'!$D$2:$D$10,RIGHT('Support - Calculation Detail'!A433,2))</f>
        <v>0</v>
      </c>
      <c r="K433" s="64">
        <v>45828</v>
      </c>
      <c r="L433" s="64">
        <v>0</v>
      </c>
      <c r="M433" s="64">
        <v>0</v>
      </c>
      <c r="N433" s="64">
        <v>0</v>
      </c>
      <c r="O433" s="64">
        <v>45828</v>
      </c>
    </row>
    <row r="434" spans="1:15" x14ac:dyDescent="0.35">
      <c r="A434" s="57" t="s">
        <v>6220</v>
      </c>
      <c r="B434" s="61" t="s">
        <v>10</v>
      </c>
      <c r="C434" s="61" t="s">
        <v>773</v>
      </c>
      <c r="D434" s="64">
        <v>47433</v>
      </c>
      <c r="E434" s="64">
        <v>0</v>
      </c>
      <c r="F434" s="64">
        <v>47433</v>
      </c>
      <c r="G434" s="77">
        <v>1.04</v>
      </c>
      <c r="H434" s="64">
        <v>49330</v>
      </c>
      <c r="I434" s="64">
        <v>0</v>
      </c>
      <c r="J434" s="64">
        <f>SUMIFS('Support - HEA1065 Adjustments'!$G$2:$G$10,'Support - HEA1065 Adjustments'!$A$2:$A$10,LEFT('Support - Calculation Detail'!A434,7),'Support - HEA1065 Adjustments'!$D$2:$D$10,RIGHT('Support - Calculation Detail'!A434,2))</f>
        <v>0</v>
      </c>
      <c r="K434" s="64">
        <v>49330</v>
      </c>
      <c r="L434" s="64">
        <v>0</v>
      </c>
      <c r="M434" s="64">
        <v>0</v>
      </c>
      <c r="N434" s="64">
        <v>0</v>
      </c>
      <c r="O434" s="64">
        <v>49330</v>
      </c>
    </row>
    <row r="435" spans="1:15" x14ac:dyDescent="0.35">
      <c r="A435" s="57" t="s">
        <v>6221</v>
      </c>
      <c r="B435" s="61" t="s">
        <v>10</v>
      </c>
      <c r="C435" s="61" t="s">
        <v>773</v>
      </c>
      <c r="D435" s="64">
        <v>8482</v>
      </c>
      <c r="E435" s="64">
        <v>0</v>
      </c>
      <c r="F435" s="64">
        <v>8482</v>
      </c>
      <c r="G435" s="77">
        <v>1.04</v>
      </c>
      <c r="H435" s="64">
        <v>8821</v>
      </c>
      <c r="I435" s="64">
        <v>0</v>
      </c>
      <c r="J435" s="64">
        <f>SUMIFS('Support - HEA1065 Adjustments'!$G$2:$G$10,'Support - HEA1065 Adjustments'!$A$2:$A$10,LEFT('Support - Calculation Detail'!A435,7),'Support - HEA1065 Adjustments'!$D$2:$D$10,RIGHT('Support - Calculation Detail'!A435,2))</f>
        <v>0</v>
      </c>
      <c r="K435" s="64">
        <v>8821</v>
      </c>
      <c r="L435" s="64">
        <v>0</v>
      </c>
      <c r="M435" s="64">
        <v>0</v>
      </c>
      <c r="N435" s="64">
        <v>0</v>
      </c>
      <c r="O435" s="64">
        <v>8821</v>
      </c>
    </row>
    <row r="436" spans="1:15" x14ac:dyDescent="0.35">
      <c r="A436" s="57" t="s">
        <v>6222</v>
      </c>
      <c r="B436" s="61" t="s">
        <v>10</v>
      </c>
      <c r="C436" s="61" t="s">
        <v>773</v>
      </c>
      <c r="D436" s="64">
        <v>31375</v>
      </c>
      <c r="E436" s="64">
        <v>0</v>
      </c>
      <c r="F436" s="64">
        <v>31375</v>
      </c>
      <c r="G436" s="77">
        <v>1.04</v>
      </c>
      <c r="H436" s="64">
        <v>32630</v>
      </c>
      <c r="I436" s="64">
        <v>0</v>
      </c>
      <c r="J436" s="64">
        <f>SUMIFS('Support - HEA1065 Adjustments'!$G$2:$G$10,'Support - HEA1065 Adjustments'!$A$2:$A$10,LEFT('Support - Calculation Detail'!A436,7),'Support - HEA1065 Adjustments'!$D$2:$D$10,RIGHT('Support - Calculation Detail'!A436,2))</f>
        <v>0</v>
      </c>
      <c r="K436" s="64">
        <v>32630</v>
      </c>
      <c r="L436" s="64">
        <v>0</v>
      </c>
      <c r="M436" s="64">
        <v>0</v>
      </c>
      <c r="N436" s="64">
        <v>0</v>
      </c>
      <c r="O436" s="64">
        <v>32630</v>
      </c>
    </row>
    <row r="437" spans="1:15" x14ac:dyDescent="0.35">
      <c r="A437" s="57" t="s">
        <v>6223</v>
      </c>
      <c r="B437" s="61" t="s">
        <v>10</v>
      </c>
      <c r="C437" s="61" t="s">
        <v>773</v>
      </c>
      <c r="D437" s="64">
        <v>14828</v>
      </c>
      <c r="E437" s="64">
        <v>0</v>
      </c>
      <c r="F437" s="64">
        <v>14828</v>
      </c>
      <c r="G437" s="77">
        <v>1.04</v>
      </c>
      <c r="H437" s="64">
        <v>15421</v>
      </c>
      <c r="I437" s="64">
        <v>0</v>
      </c>
      <c r="J437" s="64">
        <f>SUMIFS('Support - HEA1065 Adjustments'!$G$2:$G$10,'Support - HEA1065 Adjustments'!$A$2:$A$10,LEFT('Support - Calculation Detail'!A437,7),'Support - HEA1065 Adjustments'!$D$2:$D$10,RIGHT('Support - Calculation Detail'!A437,2))</f>
        <v>0</v>
      </c>
      <c r="K437" s="64">
        <v>15421</v>
      </c>
      <c r="L437" s="64">
        <v>0</v>
      </c>
      <c r="M437" s="64">
        <v>0</v>
      </c>
      <c r="N437" s="64">
        <v>0</v>
      </c>
      <c r="O437" s="64">
        <v>15421</v>
      </c>
    </row>
    <row r="438" spans="1:15" x14ac:dyDescent="0.35">
      <c r="A438" s="57" t="s">
        <v>6224</v>
      </c>
      <c r="B438" s="61" t="s">
        <v>10</v>
      </c>
      <c r="C438" s="61" t="s">
        <v>773</v>
      </c>
      <c r="D438" s="64">
        <v>17411</v>
      </c>
      <c r="E438" s="64">
        <v>0</v>
      </c>
      <c r="F438" s="64">
        <v>17411</v>
      </c>
      <c r="G438" s="77">
        <v>1.04</v>
      </c>
      <c r="H438" s="64">
        <v>18107</v>
      </c>
      <c r="I438" s="64">
        <v>0</v>
      </c>
      <c r="J438" s="64">
        <f>SUMIFS('Support - HEA1065 Adjustments'!$G$2:$G$10,'Support - HEA1065 Adjustments'!$A$2:$A$10,LEFT('Support - Calculation Detail'!A438,7),'Support - HEA1065 Adjustments'!$D$2:$D$10,RIGHT('Support - Calculation Detail'!A438,2))</f>
        <v>0</v>
      </c>
      <c r="K438" s="64">
        <v>18107</v>
      </c>
      <c r="L438" s="64">
        <v>0</v>
      </c>
      <c r="M438" s="64">
        <v>0</v>
      </c>
      <c r="N438" s="64">
        <v>0</v>
      </c>
      <c r="O438" s="64">
        <v>18107</v>
      </c>
    </row>
    <row r="439" spans="1:15" x14ac:dyDescent="0.35">
      <c r="A439" s="57" t="s">
        <v>6225</v>
      </c>
      <c r="B439" s="61" t="s">
        <v>10</v>
      </c>
      <c r="C439" s="61" t="s">
        <v>773</v>
      </c>
      <c r="D439" s="64">
        <v>6452</v>
      </c>
      <c r="E439" s="64">
        <v>0</v>
      </c>
      <c r="F439" s="64">
        <v>6452</v>
      </c>
      <c r="G439" s="77">
        <v>1.04</v>
      </c>
      <c r="H439" s="64">
        <v>6710</v>
      </c>
      <c r="I439" s="64">
        <v>0</v>
      </c>
      <c r="J439" s="64">
        <f>SUMIFS('Support - HEA1065 Adjustments'!$G$2:$G$10,'Support - HEA1065 Adjustments'!$A$2:$A$10,LEFT('Support - Calculation Detail'!A439,7),'Support - HEA1065 Adjustments'!$D$2:$D$10,RIGHT('Support - Calculation Detail'!A439,2))</f>
        <v>0</v>
      </c>
      <c r="K439" s="64">
        <v>6710</v>
      </c>
      <c r="L439" s="64">
        <v>0</v>
      </c>
      <c r="M439" s="64">
        <v>0</v>
      </c>
      <c r="N439" s="64">
        <v>0</v>
      </c>
      <c r="O439" s="64">
        <v>6710</v>
      </c>
    </row>
    <row r="440" spans="1:15" x14ac:dyDescent="0.35">
      <c r="A440" s="57" t="s">
        <v>6226</v>
      </c>
      <c r="B440" s="61" t="s">
        <v>10</v>
      </c>
      <c r="C440" s="61" t="s">
        <v>773</v>
      </c>
      <c r="D440" s="64">
        <v>40853</v>
      </c>
      <c r="E440" s="64">
        <v>0</v>
      </c>
      <c r="F440" s="64">
        <v>40853</v>
      </c>
      <c r="G440" s="77">
        <v>1.04</v>
      </c>
      <c r="H440" s="64">
        <v>42487</v>
      </c>
      <c r="I440" s="64">
        <v>0</v>
      </c>
      <c r="J440" s="64">
        <f>SUMIFS('Support - HEA1065 Adjustments'!$G$2:$G$10,'Support - HEA1065 Adjustments'!$A$2:$A$10,LEFT('Support - Calculation Detail'!A440,7),'Support - HEA1065 Adjustments'!$D$2:$D$10,RIGHT('Support - Calculation Detail'!A440,2))</f>
        <v>0</v>
      </c>
      <c r="K440" s="64">
        <v>42487</v>
      </c>
      <c r="L440" s="64">
        <v>0</v>
      </c>
      <c r="M440" s="64">
        <v>0</v>
      </c>
      <c r="N440" s="64">
        <v>0</v>
      </c>
      <c r="O440" s="64">
        <v>42487</v>
      </c>
    </row>
    <row r="441" spans="1:15" x14ac:dyDescent="0.35">
      <c r="A441" s="57" t="s">
        <v>6227</v>
      </c>
      <c r="B441" s="61" t="s">
        <v>10</v>
      </c>
      <c r="C441" s="61" t="s">
        <v>773</v>
      </c>
      <c r="D441" s="64">
        <v>49190</v>
      </c>
      <c r="E441" s="64">
        <v>0</v>
      </c>
      <c r="F441" s="64">
        <v>49190</v>
      </c>
      <c r="G441" s="77">
        <v>1.04</v>
      </c>
      <c r="H441" s="64">
        <v>51158</v>
      </c>
      <c r="I441" s="64">
        <v>0</v>
      </c>
      <c r="J441" s="64">
        <f>SUMIFS('Support - HEA1065 Adjustments'!$G$2:$G$10,'Support - HEA1065 Adjustments'!$A$2:$A$10,LEFT('Support - Calculation Detail'!A441,7),'Support - HEA1065 Adjustments'!$D$2:$D$10,RIGHT('Support - Calculation Detail'!A441,2))</f>
        <v>0</v>
      </c>
      <c r="K441" s="64">
        <v>51158</v>
      </c>
      <c r="L441" s="64">
        <v>0</v>
      </c>
      <c r="M441" s="64">
        <v>0</v>
      </c>
      <c r="N441" s="64">
        <v>0</v>
      </c>
      <c r="O441" s="64">
        <v>51158</v>
      </c>
    </row>
    <row r="442" spans="1:15" x14ac:dyDescent="0.35">
      <c r="A442" s="57" t="s">
        <v>6228</v>
      </c>
      <c r="B442" s="61" t="s">
        <v>10</v>
      </c>
      <c r="C442" s="61" t="s">
        <v>773</v>
      </c>
      <c r="D442" s="64">
        <v>23056</v>
      </c>
      <c r="E442" s="64">
        <v>0</v>
      </c>
      <c r="F442" s="64">
        <v>23056</v>
      </c>
      <c r="G442" s="77">
        <v>1.04</v>
      </c>
      <c r="H442" s="64">
        <v>23978</v>
      </c>
      <c r="I442" s="64">
        <v>0</v>
      </c>
      <c r="J442" s="64">
        <f>SUMIFS('Support - HEA1065 Adjustments'!$G$2:$G$10,'Support - HEA1065 Adjustments'!$A$2:$A$10,LEFT('Support - Calculation Detail'!A442,7),'Support - HEA1065 Adjustments'!$D$2:$D$10,RIGHT('Support - Calculation Detail'!A442,2))</f>
        <v>0</v>
      </c>
      <c r="K442" s="64">
        <v>23978</v>
      </c>
      <c r="L442" s="64">
        <v>0</v>
      </c>
      <c r="M442" s="64">
        <v>0</v>
      </c>
      <c r="N442" s="64">
        <v>0</v>
      </c>
      <c r="O442" s="64">
        <v>23978</v>
      </c>
    </row>
    <row r="443" spans="1:15" x14ac:dyDescent="0.35">
      <c r="A443" s="57" t="s">
        <v>6229</v>
      </c>
      <c r="B443" s="61" t="s">
        <v>10</v>
      </c>
      <c r="C443" s="61" t="s">
        <v>773</v>
      </c>
      <c r="D443" s="64">
        <v>47818</v>
      </c>
      <c r="E443" s="64">
        <v>0</v>
      </c>
      <c r="F443" s="64">
        <v>47818</v>
      </c>
      <c r="G443" s="77">
        <v>1.04</v>
      </c>
      <c r="H443" s="64">
        <v>49731</v>
      </c>
      <c r="I443" s="64">
        <v>0</v>
      </c>
      <c r="J443" s="64">
        <f>SUMIFS('Support - HEA1065 Adjustments'!$G$2:$G$10,'Support - HEA1065 Adjustments'!$A$2:$A$10,LEFT('Support - Calculation Detail'!A443,7),'Support - HEA1065 Adjustments'!$D$2:$D$10,RIGHT('Support - Calculation Detail'!A443,2))</f>
        <v>0</v>
      </c>
      <c r="K443" s="64">
        <v>49731</v>
      </c>
      <c r="L443" s="64">
        <v>0</v>
      </c>
      <c r="M443" s="64">
        <v>0</v>
      </c>
      <c r="N443" s="64">
        <v>0</v>
      </c>
      <c r="O443" s="64">
        <v>49731</v>
      </c>
    </row>
    <row r="444" spans="1:15" x14ac:dyDescent="0.35">
      <c r="A444" s="57" t="s">
        <v>6230</v>
      </c>
      <c r="B444" s="61" t="s">
        <v>10</v>
      </c>
      <c r="C444" s="61" t="s">
        <v>773</v>
      </c>
      <c r="D444" s="64">
        <v>9147</v>
      </c>
      <c r="E444" s="64">
        <v>0</v>
      </c>
      <c r="F444" s="64">
        <v>9147</v>
      </c>
      <c r="G444" s="77">
        <v>1.04</v>
      </c>
      <c r="H444" s="64">
        <v>9513</v>
      </c>
      <c r="I444" s="64">
        <v>0</v>
      </c>
      <c r="J444" s="64">
        <f>SUMIFS('Support - HEA1065 Adjustments'!$G$2:$G$10,'Support - HEA1065 Adjustments'!$A$2:$A$10,LEFT('Support - Calculation Detail'!A444,7),'Support - HEA1065 Adjustments'!$D$2:$D$10,RIGHT('Support - Calculation Detail'!A444,2))</f>
        <v>0</v>
      </c>
      <c r="K444" s="64">
        <v>9513</v>
      </c>
      <c r="L444" s="64">
        <v>0</v>
      </c>
      <c r="M444" s="64">
        <v>0</v>
      </c>
      <c r="N444" s="64">
        <v>0</v>
      </c>
      <c r="O444" s="64">
        <v>9513</v>
      </c>
    </row>
    <row r="445" spans="1:15" x14ac:dyDescent="0.35">
      <c r="A445" s="57" t="s">
        <v>6231</v>
      </c>
      <c r="B445" s="61" t="s">
        <v>10</v>
      </c>
      <c r="C445" s="61" t="s">
        <v>773</v>
      </c>
      <c r="D445" s="64">
        <v>11525</v>
      </c>
      <c r="E445" s="64">
        <v>0</v>
      </c>
      <c r="F445" s="64">
        <v>11525</v>
      </c>
      <c r="G445" s="77">
        <v>1.04</v>
      </c>
      <c r="H445" s="64">
        <v>11986</v>
      </c>
      <c r="I445" s="64">
        <v>0</v>
      </c>
      <c r="J445" s="64">
        <f>SUMIFS('Support - HEA1065 Adjustments'!$G$2:$G$10,'Support - HEA1065 Adjustments'!$A$2:$A$10,LEFT('Support - Calculation Detail'!A445,7),'Support - HEA1065 Adjustments'!$D$2:$D$10,RIGHT('Support - Calculation Detail'!A445,2))</f>
        <v>0</v>
      </c>
      <c r="K445" s="64">
        <v>11986</v>
      </c>
      <c r="L445" s="64">
        <v>0</v>
      </c>
      <c r="M445" s="64">
        <v>0</v>
      </c>
      <c r="N445" s="64">
        <v>0</v>
      </c>
      <c r="O445" s="64">
        <v>11986</v>
      </c>
    </row>
    <row r="446" spans="1:15" x14ac:dyDescent="0.35">
      <c r="A446" s="57" t="s">
        <v>6232</v>
      </c>
      <c r="B446" s="61" t="s">
        <v>10</v>
      </c>
      <c r="C446" s="61" t="s">
        <v>773</v>
      </c>
      <c r="D446" s="64">
        <v>26907</v>
      </c>
      <c r="E446" s="64">
        <v>0</v>
      </c>
      <c r="F446" s="64">
        <v>26907</v>
      </c>
      <c r="G446" s="77">
        <v>1.04</v>
      </c>
      <c r="H446" s="64">
        <v>27983</v>
      </c>
      <c r="I446" s="64">
        <v>0</v>
      </c>
      <c r="J446" s="64">
        <f>SUMIFS('Support - HEA1065 Adjustments'!$G$2:$G$10,'Support - HEA1065 Adjustments'!$A$2:$A$10,LEFT('Support - Calculation Detail'!A446,7),'Support - HEA1065 Adjustments'!$D$2:$D$10,RIGHT('Support - Calculation Detail'!A446,2))</f>
        <v>0</v>
      </c>
      <c r="K446" s="64">
        <v>27983</v>
      </c>
      <c r="L446" s="64">
        <v>0</v>
      </c>
      <c r="M446" s="64">
        <v>0</v>
      </c>
      <c r="N446" s="64">
        <v>0</v>
      </c>
      <c r="O446" s="64">
        <v>27983</v>
      </c>
    </row>
    <row r="447" spans="1:15" x14ac:dyDescent="0.35">
      <c r="A447" s="57" t="s">
        <v>6233</v>
      </c>
      <c r="B447" s="61" t="s">
        <v>10</v>
      </c>
      <c r="C447" s="61" t="s">
        <v>773</v>
      </c>
      <c r="D447" s="64">
        <v>43784</v>
      </c>
      <c r="E447" s="64">
        <v>0</v>
      </c>
      <c r="F447" s="64">
        <v>43784</v>
      </c>
      <c r="G447" s="77">
        <v>1.04</v>
      </c>
      <c r="H447" s="64">
        <v>45535</v>
      </c>
      <c r="I447" s="64">
        <v>0</v>
      </c>
      <c r="J447" s="64">
        <f>SUMIFS('Support - HEA1065 Adjustments'!$G$2:$G$10,'Support - HEA1065 Adjustments'!$A$2:$A$10,LEFT('Support - Calculation Detail'!A447,7),'Support - HEA1065 Adjustments'!$D$2:$D$10,RIGHT('Support - Calculation Detail'!A447,2))</f>
        <v>0</v>
      </c>
      <c r="K447" s="64">
        <v>45535</v>
      </c>
      <c r="L447" s="64">
        <v>0</v>
      </c>
      <c r="M447" s="64">
        <v>0</v>
      </c>
      <c r="N447" s="64">
        <v>0</v>
      </c>
      <c r="O447" s="64">
        <v>45535</v>
      </c>
    </row>
    <row r="448" spans="1:15" x14ac:dyDescent="0.35">
      <c r="A448" s="57" t="s">
        <v>6234</v>
      </c>
      <c r="B448" s="61" t="s">
        <v>10</v>
      </c>
      <c r="C448" s="61" t="s">
        <v>773</v>
      </c>
      <c r="D448" s="64">
        <v>284027</v>
      </c>
      <c r="E448" s="64">
        <v>0</v>
      </c>
      <c r="F448" s="64">
        <v>284027</v>
      </c>
      <c r="G448" s="77">
        <v>1.04</v>
      </c>
      <c r="H448" s="64">
        <v>295388</v>
      </c>
      <c r="I448" s="64">
        <v>0</v>
      </c>
      <c r="J448" s="64">
        <f>SUMIFS('Support - HEA1065 Adjustments'!$G$2:$G$10,'Support - HEA1065 Adjustments'!$A$2:$A$10,LEFT('Support - Calculation Detail'!A448,7),'Support - HEA1065 Adjustments'!$D$2:$D$10,RIGHT('Support - Calculation Detail'!A448,2))</f>
        <v>0</v>
      </c>
      <c r="K448" s="64">
        <v>295388</v>
      </c>
      <c r="L448" s="64">
        <v>0</v>
      </c>
      <c r="M448" s="64">
        <v>0</v>
      </c>
      <c r="N448" s="64">
        <v>0</v>
      </c>
      <c r="O448" s="64">
        <v>295388</v>
      </c>
    </row>
    <row r="449" spans="1:15" x14ac:dyDescent="0.35">
      <c r="A449" s="57" t="s">
        <v>6235</v>
      </c>
      <c r="B449" s="61" t="s">
        <v>10</v>
      </c>
      <c r="C449" s="61" t="s">
        <v>773</v>
      </c>
      <c r="D449" s="64">
        <v>363191</v>
      </c>
      <c r="E449" s="64">
        <v>0</v>
      </c>
      <c r="F449" s="64">
        <v>363191</v>
      </c>
      <c r="G449" s="77">
        <v>1.04</v>
      </c>
      <c r="H449" s="64">
        <v>377719</v>
      </c>
      <c r="I449" s="64">
        <v>0</v>
      </c>
      <c r="J449" s="64">
        <f>SUMIFS('Support - HEA1065 Adjustments'!$G$2:$G$10,'Support - HEA1065 Adjustments'!$A$2:$A$10,LEFT('Support - Calculation Detail'!A449,7),'Support - HEA1065 Adjustments'!$D$2:$D$10,RIGHT('Support - Calculation Detail'!A449,2))</f>
        <v>0</v>
      </c>
      <c r="K449" s="64">
        <v>377719</v>
      </c>
      <c r="L449" s="64">
        <v>0</v>
      </c>
      <c r="M449" s="64">
        <v>0</v>
      </c>
      <c r="N449" s="64">
        <v>0</v>
      </c>
      <c r="O449" s="64">
        <v>377719</v>
      </c>
    </row>
    <row r="450" spans="1:15" x14ac:dyDescent="0.35">
      <c r="A450" s="57" t="s">
        <v>6236</v>
      </c>
      <c r="B450" s="61" t="s">
        <v>10</v>
      </c>
      <c r="C450" s="61" t="s">
        <v>773</v>
      </c>
      <c r="D450" s="64">
        <v>122917</v>
      </c>
      <c r="E450" s="64">
        <v>0</v>
      </c>
      <c r="F450" s="64">
        <v>122917</v>
      </c>
      <c r="G450" s="77">
        <v>1.04</v>
      </c>
      <c r="H450" s="64">
        <v>127834</v>
      </c>
      <c r="I450" s="64">
        <v>0</v>
      </c>
      <c r="J450" s="64">
        <f>SUMIFS('Support - HEA1065 Adjustments'!$G$2:$G$10,'Support - HEA1065 Adjustments'!$A$2:$A$10,LEFT('Support - Calculation Detail'!A450,7),'Support - HEA1065 Adjustments'!$D$2:$D$10,RIGHT('Support - Calculation Detail'!A450,2))</f>
        <v>0</v>
      </c>
      <c r="K450" s="64">
        <v>127834</v>
      </c>
      <c r="L450" s="64">
        <v>0</v>
      </c>
      <c r="M450" s="64">
        <v>0</v>
      </c>
      <c r="N450" s="64">
        <v>0</v>
      </c>
      <c r="O450" s="64">
        <v>127834</v>
      </c>
    </row>
    <row r="451" spans="1:15" x14ac:dyDescent="0.35">
      <c r="A451" s="57" t="s">
        <v>6237</v>
      </c>
      <c r="B451" s="61" t="s">
        <v>10</v>
      </c>
      <c r="C451" s="61" t="s">
        <v>773</v>
      </c>
      <c r="D451" s="64">
        <v>410484</v>
      </c>
      <c r="E451" s="64">
        <v>0</v>
      </c>
      <c r="F451" s="64">
        <v>410484</v>
      </c>
      <c r="G451" s="77">
        <v>1.04</v>
      </c>
      <c r="H451" s="64">
        <v>426903</v>
      </c>
      <c r="I451" s="64">
        <v>0</v>
      </c>
      <c r="J451" s="64">
        <f>SUMIFS('Support - HEA1065 Adjustments'!$G$2:$G$10,'Support - HEA1065 Adjustments'!$A$2:$A$10,LEFT('Support - Calculation Detail'!A451,7),'Support - HEA1065 Adjustments'!$D$2:$D$10,RIGHT('Support - Calculation Detail'!A451,2))</f>
        <v>0</v>
      </c>
      <c r="K451" s="64">
        <v>426903</v>
      </c>
      <c r="L451" s="64">
        <v>0</v>
      </c>
      <c r="M451" s="64">
        <v>0</v>
      </c>
      <c r="N451" s="64">
        <v>0</v>
      </c>
      <c r="O451" s="64">
        <v>426903</v>
      </c>
    </row>
    <row r="452" spans="1:15" x14ac:dyDescent="0.35">
      <c r="A452" s="57" t="s">
        <v>6238</v>
      </c>
      <c r="B452" s="61" t="s">
        <v>10</v>
      </c>
      <c r="C452" s="61" t="s">
        <v>773</v>
      </c>
      <c r="D452" s="64">
        <v>6095209</v>
      </c>
      <c r="E452" s="64">
        <v>0</v>
      </c>
      <c r="F452" s="64">
        <v>6095209</v>
      </c>
      <c r="G452" s="77">
        <v>1.04</v>
      </c>
      <c r="H452" s="64">
        <v>6339017</v>
      </c>
      <c r="I452" s="64">
        <v>0</v>
      </c>
      <c r="J452" s="64">
        <f>SUMIFS('Support - HEA1065 Adjustments'!$G$2:$G$10,'Support - HEA1065 Adjustments'!$A$2:$A$10,LEFT('Support - Calculation Detail'!A452,7),'Support - HEA1065 Adjustments'!$D$2:$D$10,RIGHT('Support - Calculation Detail'!A452,2))</f>
        <v>0</v>
      </c>
      <c r="K452" s="64">
        <v>6339017</v>
      </c>
      <c r="L452" s="64">
        <v>192855</v>
      </c>
      <c r="M452" s="64">
        <v>0</v>
      </c>
      <c r="N452" s="64">
        <v>0</v>
      </c>
      <c r="O452" s="64">
        <v>6531872</v>
      </c>
    </row>
    <row r="453" spans="1:15" x14ac:dyDescent="0.35">
      <c r="A453" s="57" t="s">
        <v>6239</v>
      </c>
      <c r="B453" s="61" t="s">
        <v>10</v>
      </c>
      <c r="C453" s="61" t="s">
        <v>773</v>
      </c>
      <c r="D453" s="64">
        <v>9387</v>
      </c>
      <c r="E453" s="64">
        <v>0</v>
      </c>
      <c r="F453" s="64">
        <v>9387</v>
      </c>
      <c r="G453" s="77">
        <v>1.04</v>
      </c>
      <c r="H453" s="64">
        <v>9762</v>
      </c>
      <c r="I453" s="64">
        <v>0</v>
      </c>
      <c r="J453" s="64">
        <f>SUMIFS('Support - HEA1065 Adjustments'!$G$2:$G$10,'Support - HEA1065 Adjustments'!$A$2:$A$10,LEFT('Support - Calculation Detail'!A453,7),'Support - HEA1065 Adjustments'!$D$2:$D$10,RIGHT('Support - Calculation Detail'!A453,2))</f>
        <v>0</v>
      </c>
      <c r="K453" s="64">
        <v>9762</v>
      </c>
      <c r="L453" s="64">
        <v>0</v>
      </c>
      <c r="M453" s="64">
        <v>0</v>
      </c>
      <c r="N453" s="64">
        <v>0</v>
      </c>
      <c r="O453" s="64">
        <v>9762</v>
      </c>
    </row>
    <row r="454" spans="1:15" x14ac:dyDescent="0.35">
      <c r="A454" s="57" t="s">
        <v>6240</v>
      </c>
      <c r="B454" s="61" t="s">
        <v>10</v>
      </c>
      <c r="C454" s="61" t="s">
        <v>773</v>
      </c>
      <c r="D454" s="64">
        <v>16108</v>
      </c>
      <c r="E454" s="64">
        <v>0</v>
      </c>
      <c r="F454" s="64">
        <v>16108</v>
      </c>
      <c r="G454" s="77">
        <v>1.04</v>
      </c>
      <c r="H454" s="64">
        <v>16752</v>
      </c>
      <c r="I454" s="64">
        <v>0</v>
      </c>
      <c r="J454" s="64">
        <f>SUMIFS('Support - HEA1065 Adjustments'!$G$2:$G$10,'Support - HEA1065 Adjustments'!$A$2:$A$10,LEFT('Support - Calculation Detail'!A454,7),'Support - HEA1065 Adjustments'!$D$2:$D$10,RIGHT('Support - Calculation Detail'!A454,2))</f>
        <v>0</v>
      </c>
      <c r="K454" s="64">
        <v>16752</v>
      </c>
      <c r="L454" s="64">
        <v>0</v>
      </c>
      <c r="M454" s="64">
        <v>0</v>
      </c>
      <c r="N454" s="64">
        <v>0</v>
      </c>
      <c r="O454" s="64">
        <v>16752</v>
      </c>
    </row>
    <row r="455" spans="1:15" x14ac:dyDescent="0.35">
      <c r="A455" s="57" t="s">
        <v>6241</v>
      </c>
      <c r="B455" s="61" t="s">
        <v>10</v>
      </c>
      <c r="C455" s="61" t="s">
        <v>773</v>
      </c>
      <c r="D455" s="64">
        <v>127305</v>
      </c>
      <c r="E455" s="64">
        <v>0</v>
      </c>
      <c r="F455" s="64">
        <v>127305</v>
      </c>
      <c r="G455" s="77">
        <v>1.04</v>
      </c>
      <c r="H455" s="64">
        <v>132397</v>
      </c>
      <c r="I455" s="64">
        <v>0</v>
      </c>
      <c r="J455" s="64">
        <f>SUMIFS('Support - HEA1065 Adjustments'!$G$2:$G$10,'Support - HEA1065 Adjustments'!$A$2:$A$10,LEFT('Support - Calculation Detail'!A455,7),'Support - HEA1065 Adjustments'!$D$2:$D$10,RIGHT('Support - Calculation Detail'!A455,2))</f>
        <v>0</v>
      </c>
      <c r="K455" s="64">
        <v>132397</v>
      </c>
      <c r="L455" s="64">
        <v>5633</v>
      </c>
      <c r="M455" s="64">
        <v>0</v>
      </c>
      <c r="N455" s="64">
        <v>0</v>
      </c>
      <c r="O455" s="64">
        <v>138030</v>
      </c>
    </row>
    <row r="456" spans="1:15" x14ac:dyDescent="0.35">
      <c r="A456" s="57" t="s">
        <v>6242</v>
      </c>
      <c r="B456" s="61" t="s">
        <v>10</v>
      </c>
      <c r="C456" s="61" t="s">
        <v>773</v>
      </c>
      <c r="D456" s="64">
        <v>150103</v>
      </c>
      <c r="E456" s="64">
        <v>0</v>
      </c>
      <c r="F456" s="64">
        <v>150103</v>
      </c>
      <c r="G456" s="77">
        <v>1.04</v>
      </c>
      <c r="H456" s="64">
        <v>156107</v>
      </c>
      <c r="I456" s="64">
        <v>0</v>
      </c>
      <c r="J456" s="64">
        <f>SUMIFS('Support - HEA1065 Adjustments'!$G$2:$G$10,'Support - HEA1065 Adjustments'!$A$2:$A$10,LEFT('Support - Calculation Detail'!A456,7),'Support - HEA1065 Adjustments'!$D$2:$D$10,RIGHT('Support - Calculation Detail'!A456,2))</f>
        <v>0</v>
      </c>
      <c r="K456" s="64">
        <v>156107</v>
      </c>
      <c r="L456" s="64">
        <v>0</v>
      </c>
      <c r="M456" s="64">
        <v>0</v>
      </c>
      <c r="N456" s="64">
        <v>0</v>
      </c>
      <c r="O456" s="64">
        <v>156107</v>
      </c>
    </row>
    <row r="457" spans="1:15" x14ac:dyDescent="0.35">
      <c r="A457" s="57" t="s">
        <v>6243</v>
      </c>
      <c r="B457" s="61" t="s">
        <v>10</v>
      </c>
      <c r="C457" s="61" t="s">
        <v>773</v>
      </c>
      <c r="D457" s="64">
        <v>280792</v>
      </c>
      <c r="E457" s="64">
        <v>0</v>
      </c>
      <c r="F457" s="64">
        <v>280792</v>
      </c>
      <c r="G457" s="77">
        <v>1.04</v>
      </c>
      <c r="H457" s="64">
        <v>292024</v>
      </c>
      <c r="I457" s="64">
        <v>0</v>
      </c>
      <c r="J457" s="64">
        <f>SUMIFS('Support - HEA1065 Adjustments'!$G$2:$G$10,'Support - HEA1065 Adjustments'!$A$2:$A$10,LEFT('Support - Calculation Detail'!A457,7),'Support - HEA1065 Adjustments'!$D$2:$D$10,RIGHT('Support - Calculation Detail'!A457,2))</f>
        <v>0</v>
      </c>
      <c r="K457" s="64">
        <v>292024</v>
      </c>
      <c r="L457" s="64">
        <v>23917</v>
      </c>
      <c r="M457" s="64">
        <v>0</v>
      </c>
      <c r="N457" s="64">
        <v>0</v>
      </c>
      <c r="O457" s="64">
        <v>315941</v>
      </c>
    </row>
    <row r="458" spans="1:15" x14ac:dyDescent="0.35">
      <c r="A458" s="57" t="s">
        <v>6244</v>
      </c>
      <c r="B458" s="61" t="s">
        <v>10</v>
      </c>
      <c r="C458" s="61" t="s">
        <v>773</v>
      </c>
      <c r="D458" s="64">
        <v>92594</v>
      </c>
      <c r="E458" s="64">
        <v>0</v>
      </c>
      <c r="F458" s="64">
        <v>92594</v>
      </c>
      <c r="G458" s="77">
        <v>1.04</v>
      </c>
      <c r="H458" s="64">
        <v>96298</v>
      </c>
      <c r="I458" s="64">
        <v>0</v>
      </c>
      <c r="J458" s="64">
        <f>SUMIFS('Support - HEA1065 Adjustments'!$G$2:$G$10,'Support - HEA1065 Adjustments'!$A$2:$A$10,LEFT('Support - Calculation Detail'!A458,7),'Support - HEA1065 Adjustments'!$D$2:$D$10,RIGHT('Support - Calculation Detail'!A458,2))</f>
        <v>0</v>
      </c>
      <c r="K458" s="64">
        <v>96298</v>
      </c>
      <c r="L458" s="64">
        <v>3049</v>
      </c>
      <c r="M458" s="64">
        <v>0</v>
      </c>
      <c r="N458" s="64">
        <v>0</v>
      </c>
      <c r="O458" s="64">
        <v>99347</v>
      </c>
    </row>
    <row r="459" spans="1:15" x14ac:dyDescent="0.35">
      <c r="A459" s="57" t="s">
        <v>6245</v>
      </c>
      <c r="B459" s="61" t="s">
        <v>10</v>
      </c>
      <c r="C459" s="61" t="s">
        <v>773</v>
      </c>
      <c r="D459" s="64">
        <v>37741</v>
      </c>
      <c r="E459" s="64">
        <v>0</v>
      </c>
      <c r="F459" s="64">
        <v>37741</v>
      </c>
      <c r="G459" s="77">
        <v>1.04</v>
      </c>
      <c r="H459" s="64">
        <v>39251</v>
      </c>
      <c r="I459" s="64">
        <v>0</v>
      </c>
      <c r="J459" s="64">
        <f>SUMIFS('Support - HEA1065 Adjustments'!$G$2:$G$10,'Support - HEA1065 Adjustments'!$A$2:$A$10,LEFT('Support - Calculation Detail'!A459,7),'Support - HEA1065 Adjustments'!$D$2:$D$10,RIGHT('Support - Calculation Detail'!A459,2))</f>
        <v>0</v>
      </c>
      <c r="K459" s="64">
        <v>39251</v>
      </c>
      <c r="L459" s="64">
        <v>0</v>
      </c>
      <c r="M459" s="64">
        <v>0</v>
      </c>
      <c r="N459" s="64">
        <v>0</v>
      </c>
      <c r="O459" s="64">
        <v>39251</v>
      </c>
    </row>
    <row r="460" spans="1:15" x14ac:dyDescent="0.35">
      <c r="A460" s="57" t="s">
        <v>6246</v>
      </c>
      <c r="B460" s="61" t="s">
        <v>10</v>
      </c>
      <c r="C460" s="61" t="s">
        <v>773</v>
      </c>
      <c r="D460" s="64">
        <v>128745</v>
      </c>
      <c r="E460" s="64">
        <v>0</v>
      </c>
      <c r="F460" s="64">
        <v>128745</v>
      </c>
      <c r="G460" s="77">
        <v>1.04</v>
      </c>
      <c r="H460" s="64">
        <v>133895</v>
      </c>
      <c r="I460" s="64">
        <v>0</v>
      </c>
      <c r="J460" s="64">
        <f>SUMIFS('Support - HEA1065 Adjustments'!$G$2:$G$10,'Support - HEA1065 Adjustments'!$A$2:$A$10,LEFT('Support - Calculation Detail'!A460,7),'Support - HEA1065 Adjustments'!$D$2:$D$10,RIGHT('Support - Calculation Detail'!A460,2))</f>
        <v>0</v>
      </c>
      <c r="K460" s="64">
        <v>133895</v>
      </c>
      <c r="L460" s="64">
        <v>0</v>
      </c>
      <c r="M460" s="64">
        <v>0</v>
      </c>
      <c r="N460" s="64">
        <v>0</v>
      </c>
      <c r="O460" s="64">
        <v>133895</v>
      </c>
    </row>
    <row r="461" spans="1:15" x14ac:dyDescent="0.35">
      <c r="A461" s="57" t="s">
        <v>6247</v>
      </c>
      <c r="B461" s="61" t="s">
        <v>10</v>
      </c>
      <c r="C461" s="61" t="s">
        <v>773</v>
      </c>
      <c r="D461" s="64">
        <v>565423</v>
      </c>
      <c r="E461" s="64">
        <v>0</v>
      </c>
      <c r="F461" s="64">
        <v>565423</v>
      </c>
      <c r="G461" s="77">
        <v>1.04</v>
      </c>
      <c r="H461" s="64">
        <v>588040</v>
      </c>
      <c r="I461" s="64">
        <v>0</v>
      </c>
      <c r="J461" s="64">
        <f>SUMIFS('Support - HEA1065 Adjustments'!$G$2:$G$10,'Support - HEA1065 Adjustments'!$A$2:$A$10,LEFT('Support - Calculation Detail'!A461,7),'Support - HEA1065 Adjustments'!$D$2:$D$10,RIGHT('Support - Calculation Detail'!A461,2))</f>
        <v>0</v>
      </c>
      <c r="K461" s="64">
        <v>588040</v>
      </c>
      <c r="L461" s="64">
        <v>0</v>
      </c>
      <c r="M461" s="64">
        <v>0</v>
      </c>
      <c r="N461" s="64">
        <v>0</v>
      </c>
      <c r="O461" s="64">
        <v>588040</v>
      </c>
    </row>
    <row r="462" spans="1:15" x14ac:dyDescent="0.35">
      <c r="A462" s="57" t="s">
        <v>6248</v>
      </c>
      <c r="B462" s="61" t="s">
        <v>10</v>
      </c>
      <c r="C462" s="61" t="s">
        <v>773</v>
      </c>
      <c r="D462" s="64">
        <v>1946386</v>
      </c>
      <c r="E462" s="64">
        <v>0</v>
      </c>
      <c r="F462" s="64">
        <v>1946386</v>
      </c>
      <c r="G462" s="77">
        <v>1.04</v>
      </c>
      <c r="H462" s="64">
        <v>2024241</v>
      </c>
      <c r="I462" s="64">
        <v>0</v>
      </c>
      <c r="J462" s="64">
        <f>SUMIFS('Support - HEA1065 Adjustments'!$G$2:$G$10,'Support - HEA1065 Adjustments'!$A$2:$A$10,LEFT('Support - Calculation Detail'!A462,7),'Support - HEA1065 Adjustments'!$D$2:$D$10,RIGHT('Support - Calculation Detail'!A462,2))</f>
        <v>0</v>
      </c>
      <c r="K462" s="64">
        <v>2024241</v>
      </c>
      <c r="L462" s="64">
        <v>0</v>
      </c>
      <c r="M462" s="64">
        <v>0</v>
      </c>
      <c r="N462" s="64">
        <v>0</v>
      </c>
      <c r="O462" s="64">
        <v>2024241</v>
      </c>
    </row>
    <row r="463" spans="1:15" x14ac:dyDescent="0.35">
      <c r="A463" s="57" t="s">
        <v>6249</v>
      </c>
      <c r="B463" s="61" t="s">
        <v>10</v>
      </c>
      <c r="C463" s="61" t="s">
        <v>773</v>
      </c>
      <c r="D463" s="64">
        <v>3082913</v>
      </c>
      <c r="E463" s="64">
        <v>0</v>
      </c>
      <c r="F463" s="64">
        <v>3082913</v>
      </c>
      <c r="G463" s="77">
        <v>1.04</v>
      </c>
      <c r="H463" s="64">
        <v>3206230</v>
      </c>
      <c r="I463" s="64">
        <v>0</v>
      </c>
      <c r="J463" s="64">
        <f>SUMIFS('Support - HEA1065 Adjustments'!$G$2:$G$10,'Support - HEA1065 Adjustments'!$A$2:$A$10,LEFT('Support - Calculation Detail'!A463,7),'Support - HEA1065 Adjustments'!$D$2:$D$10,RIGHT('Support - Calculation Detail'!A463,2))</f>
        <v>0</v>
      </c>
      <c r="K463" s="64">
        <v>3206230</v>
      </c>
      <c r="L463" s="64">
        <v>0</v>
      </c>
      <c r="M463" s="64">
        <v>0</v>
      </c>
      <c r="N463" s="64">
        <v>0</v>
      </c>
      <c r="O463" s="64">
        <v>3206230</v>
      </c>
    </row>
    <row r="464" spans="1:15" x14ac:dyDescent="0.35">
      <c r="A464" s="57" t="s">
        <v>6250</v>
      </c>
      <c r="B464" s="61" t="s">
        <v>10</v>
      </c>
      <c r="C464" s="61" t="s">
        <v>773</v>
      </c>
      <c r="D464" s="64">
        <v>3773855</v>
      </c>
      <c r="E464" s="64">
        <v>0</v>
      </c>
      <c r="F464" s="64">
        <v>3773855</v>
      </c>
      <c r="G464" s="77">
        <v>1.04</v>
      </c>
      <c r="H464" s="64">
        <v>3924809</v>
      </c>
      <c r="I464" s="64">
        <v>0</v>
      </c>
      <c r="J464" s="64">
        <f>SUMIFS('Support - HEA1065 Adjustments'!$G$2:$G$10,'Support - HEA1065 Adjustments'!$A$2:$A$10,LEFT('Support - Calculation Detail'!A464,7),'Support - HEA1065 Adjustments'!$D$2:$D$10,RIGHT('Support - Calculation Detail'!A464,2))</f>
        <v>0</v>
      </c>
      <c r="K464" s="64">
        <v>3924809</v>
      </c>
      <c r="L464" s="64">
        <v>0</v>
      </c>
      <c r="M464" s="64">
        <v>0</v>
      </c>
      <c r="N464" s="64">
        <v>0</v>
      </c>
      <c r="O464" s="64">
        <v>3924809</v>
      </c>
    </row>
    <row r="465" spans="1:15" x14ac:dyDescent="0.35">
      <c r="A465" s="57" t="s">
        <v>6251</v>
      </c>
      <c r="B465" s="61" t="s">
        <v>10</v>
      </c>
      <c r="C465" s="61" t="s">
        <v>837</v>
      </c>
      <c r="D465" s="64">
        <v>13282227</v>
      </c>
      <c r="E465" s="64">
        <v>0</v>
      </c>
      <c r="F465" s="64">
        <v>13282227</v>
      </c>
      <c r="G465" s="77">
        <v>1.04</v>
      </c>
      <c r="H465" s="64">
        <v>13813516</v>
      </c>
      <c r="I465" s="64">
        <v>0</v>
      </c>
      <c r="J465" s="64">
        <f>SUMIFS('Support - HEA1065 Adjustments'!$G$2:$G$10,'Support - HEA1065 Adjustments'!$A$2:$A$10,LEFT('Support - Calculation Detail'!A465,7),'Support - HEA1065 Adjustments'!$D$2:$D$10,RIGHT('Support - Calculation Detail'!A465,2))</f>
        <v>0</v>
      </c>
      <c r="K465" s="64">
        <v>13813516</v>
      </c>
      <c r="L465" s="64">
        <v>943329</v>
      </c>
      <c r="M465" s="64">
        <v>427184</v>
      </c>
      <c r="N465" s="64">
        <v>1058001.3188783249</v>
      </c>
      <c r="O465" s="64">
        <v>16242030.318878325</v>
      </c>
    </row>
    <row r="466" spans="1:15" x14ac:dyDescent="0.35">
      <c r="A466" s="57" t="s">
        <v>6252</v>
      </c>
      <c r="B466" s="61" t="s">
        <v>10</v>
      </c>
      <c r="C466" s="61" t="s">
        <v>837</v>
      </c>
      <c r="D466" s="64">
        <v>3239</v>
      </c>
      <c r="E466" s="64">
        <v>0</v>
      </c>
      <c r="F466" s="64">
        <v>3239</v>
      </c>
      <c r="G466" s="77">
        <v>1.04</v>
      </c>
      <c r="H466" s="64">
        <v>3369</v>
      </c>
      <c r="I466" s="64">
        <v>0</v>
      </c>
      <c r="J466" s="64">
        <f>SUMIFS('Support - HEA1065 Adjustments'!$G$2:$G$10,'Support - HEA1065 Adjustments'!$A$2:$A$10,LEFT('Support - Calculation Detail'!A466,7),'Support - HEA1065 Adjustments'!$D$2:$D$10,RIGHT('Support - Calculation Detail'!A466,2))</f>
        <v>0</v>
      </c>
      <c r="K466" s="64">
        <v>3369</v>
      </c>
      <c r="L466" s="64">
        <v>0</v>
      </c>
      <c r="M466" s="64">
        <v>0</v>
      </c>
      <c r="N466" s="64">
        <v>0</v>
      </c>
      <c r="O466" s="64">
        <v>3369</v>
      </c>
    </row>
    <row r="467" spans="1:15" x14ac:dyDescent="0.35">
      <c r="A467" s="57" t="s">
        <v>6253</v>
      </c>
      <c r="B467" s="61" t="s">
        <v>10</v>
      </c>
      <c r="C467" s="61" t="s">
        <v>837</v>
      </c>
      <c r="D467" s="64">
        <v>12251</v>
      </c>
      <c r="E467" s="64">
        <v>0</v>
      </c>
      <c r="F467" s="64">
        <v>12251</v>
      </c>
      <c r="G467" s="77">
        <v>1.04</v>
      </c>
      <c r="H467" s="64">
        <v>12741</v>
      </c>
      <c r="I467" s="64">
        <v>0</v>
      </c>
      <c r="J467" s="64">
        <f>SUMIFS('Support - HEA1065 Adjustments'!$G$2:$G$10,'Support - HEA1065 Adjustments'!$A$2:$A$10,LEFT('Support - Calculation Detail'!A467,7),'Support - HEA1065 Adjustments'!$D$2:$D$10,RIGHT('Support - Calculation Detail'!A467,2))</f>
        <v>0</v>
      </c>
      <c r="K467" s="64">
        <v>12741</v>
      </c>
      <c r="L467" s="64">
        <v>0</v>
      </c>
      <c r="M467" s="64">
        <v>0</v>
      </c>
      <c r="N467" s="64">
        <v>0</v>
      </c>
      <c r="O467" s="64">
        <v>12741</v>
      </c>
    </row>
    <row r="468" spans="1:15" x14ac:dyDescent="0.35">
      <c r="A468" s="57" t="s">
        <v>6254</v>
      </c>
      <c r="B468" s="61" t="s">
        <v>10</v>
      </c>
      <c r="C468" s="61" t="s">
        <v>837</v>
      </c>
      <c r="D468" s="64">
        <v>24058</v>
      </c>
      <c r="E468" s="64">
        <v>0</v>
      </c>
      <c r="F468" s="64">
        <v>24058</v>
      </c>
      <c r="G468" s="77">
        <v>1.04</v>
      </c>
      <c r="H468" s="64">
        <v>25020</v>
      </c>
      <c r="I468" s="64">
        <v>0</v>
      </c>
      <c r="J468" s="64">
        <f>SUMIFS('Support - HEA1065 Adjustments'!$G$2:$G$10,'Support - HEA1065 Adjustments'!$A$2:$A$10,LEFT('Support - Calculation Detail'!A468,7),'Support - HEA1065 Adjustments'!$D$2:$D$10,RIGHT('Support - Calculation Detail'!A468,2))</f>
        <v>0</v>
      </c>
      <c r="K468" s="64">
        <v>25020</v>
      </c>
      <c r="L468" s="64">
        <v>0</v>
      </c>
      <c r="M468" s="64">
        <v>0</v>
      </c>
      <c r="N468" s="64">
        <v>0</v>
      </c>
      <c r="O468" s="64">
        <v>25020</v>
      </c>
    </row>
    <row r="469" spans="1:15" x14ac:dyDescent="0.35">
      <c r="A469" s="57" t="s">
        <v>6255</v>
      </c>
      <c r="B469" s="61" t="s">
        <v>10</v>
      </c>
      <c r="C469" s="61" t="s">
        <v>837</v>
      </c>
      <c r="D469" s="64">
        <v>34951</v>
      </c>
      <c r="E469" s="64">
        <v>0</v>
      </c>
      <c r="F469" s="64">
        <v>34951</v>
      </c>
      <c r="G469" s="77">
        <v>1.04</v>
      </c>
      <c r="H469" s="64">
        <v>36349</v>
      </c>
      <c r="I469" s="64">
        <v>0</v>
      </c>
      <c r="J469" s="64">
        <f>SUMIFS('Support - HEA1065 Adjustments'!$G$2:$G$10,'Support - HEA1065 Adjustments'!$A$2:$A$10,LEFT('Support - Calculation Detail'!A469,7),'Support - HEA1065 Adjustments'!$D$2:$D$10,RIGHT('Support - Calculation Detail'!A469,2))</f>
        <v>0</v>
      </c>
      <c r="K469" s="64">
        <v>36349</v>
      </c>
      <c r="L469" s="64">
        <v>0</v>
      </c>
      <c r="M469" s="64">
        <v>0</v>
      </c>
      <c r="N469" s="64">
        <v>0</v>
      </c>
      <c r="O469" s="64">
        <v>36349</v>
      </c>
    </row>
    <row r="470" spans="1:15" x14ac:dyDescent="0.35">
      <c r="A470" s="57" t="s">
        <v>6256</v>
      </c>
      <c r="B470" s="61" t="s">
        <v>10</v>
      </c>
      <c r="C470" s="61" t="s">
        <v>837</v>
      </c>
      <c r="D470" s="64">
        <v>71636</v>
      </c>
      <c r="E470" s="64">
        <v>0</v>
      </c>
      <c r="F470" s="64">
        <v>71636</v>
      </c>
      <c r="G470" s="77">
        <v>1.04</v>
      </c>
      <c r="H470" s="64">
        <v>74501</v>
      </c>
      <c r="I470" s="64">
        <v>0</v>
      </c>
      <c r="J470" s="64">
        <f>SUMIFS('Support - HEA1065 Adjustments'!$G$2:$G$10,'Support - HEA1065 Adjustments'!$A$2:$A$10,LEFT('Support - Calculation Detail'!A470,7),'Support - HEA1065 Adjustments'!$D$2:$D$10,RIGHT('Support - Calculation Detail'!A470,2))</f>
        <v>0</v>
      </c>
      <c r="K470" s="64">
        <v>74501</v>
      </c>
      <c r="L470" s="64">
        <v>0</v>
      </c>
      <c r="M470" s="64">
        <v>0</v>
      </c>
      <c r="N470" s="64">
        <v>0</v>
      </c>
      <c r="O470" s="64">
        <v>74501</v>
      </c>
    </row>
    <row r="471" spans="1:15" x14ac:dyDescent="0.35">
      <c r="A471" s="57" t="s">
        <v>6257</v>
      </c>
      <c r="B471" s="61" t="s">
        <v>10</v>
      </c>
      <c r="C471" s="61" t="s">
        <v>837</v>
      </c>
      <c r="D471" s="64">
        <v>23849</v>
      </c>
      <c r="E471" s="64">
        <v>0</v>
      </c>
      <c r="F471" s="64">
        <v>23849</v>
      </c>
      <c r="G471" s="77">
        <v>1.04</v>
      </c>
      <c r="H471" s="64">
        <v>24803</v>
      </c>
      <c r="I471" s="64">
        <v>0</v>
      </c>
      <c r="J471" s="64">
        <f>SUMIFS('Support - HEA1065 Adjustments'!$G$2:$G$10,'Support - HEA1065 Adjustments'!$A$2:$A$10,LEFT('Support - Calculation Detail'!A471,7),'Support - HEA1065 Adjustments'!$D$2:$D$10,RIGHT('Support - Calculation Detail'!A471,2))</f>
        <v>0</v>
      </c>
      <c r="K471" s="64">
        <v>24803</v>
      </c>
      <c r="L471" s="64">
        <v>0</v>
      </c>
      <c r="M471" s="64">
        <v>0</v>
      </c>
      <c r="N471" s="64">
        <v>0</v>
      </c>
      <c r="O471" s="64">
        <v>24803</v>
      </c>
    </row>
    <row r="472" spans="1:15" x14ac:dyDescent="0.35">
      <c r="A472" s="57" t="s">
        <v>6258</v>
      </c>
      <c r="B472" s="61" t="s">
        <v>10</v>
      </c>
      <c r="C472" s="61" t="s">
        <v>837</v>
      </c>
      <c r="D472" s="64">
        <v>68374</v>
      </c>
      <c r="E472" s="64">
        <v>0</v>
      </c>
      <c r="F472" s="64">
        <v>68374</v>
      </c>
      <c r="G472" s="77">
        <v>1.04</v>
      </c>
      <c r="H472" s="64">
        <v>71109</v>
      </c>
      <c r="I472" s="64">
        <v>0</v>
      </c>
      <c r="J472" s="64">
        <f>SUMIFS('Support - HEA1065 Adjustments'!$G$2:$G$10,'Support - HEA1065 Adjustments'!$A$2:$A$10,LEFT('Support - Calculation Detail'!A472,7),'Support - HEA1065 Adjustments'!$D$2:$D$10,RIGHT('Support - Calculation Detail'!A472,2))</f>
        <v>0</v>
      </c>
      <c r="K472" s="64">
        <v>71109</v>
      </c>
      <c r="L472" s="64">
        <v>0</v>
      </c>
      <c r="M472" s="64">
        <v>0</v>
      </c>
      <c r="N472" s="64">
        <v>0</v>
      </c>
      <c r="O472" s="64">
        <v>71109</v>
      </c>
    </row>
    <row r="473" spans="1:15" x14ac:dyDescent="0.35">
      <c r="A473" s="57" t="s">
        <v>6259</v>
      </c>
      <c r="B473" s="61" t="s">
        <v>10</v>
      </c>
      <c r="C473" s="61" t="s">
        <v>837</v>
      </c>
      <c r="D473" s="64">
        <v>41524</v>
      </c>
      <c r="E473" s="64">
        <v>0</v>
      </c>
      <c r="F473" s="64">
        <v>41524</v>
      </c>
      <c r="G473" s="77">
        <v>1.04</v>
      </c>
      <c r="H473" s="64">
        <v>43185</v>
      </c>
      <c r="I473" s="64">
        <v>0</v>
      </c>
      <c r="J473" s="64">
        <f>SUMIFS('Support - HEA1065 Adjustments'!$G$2:$G$10,'Support - HEA1065 Adjustments'!$A$2:$A$10,LEFT('Support - Calculation Detail'!A473,7),'Support - HEA1065 Adjustments'!$D$2:$D$10,RIGHT('Support - Calculation Detail'!A473,2))</f>
        <v>0</v>
      </c>
      <c r="K473" s="64">
        <v>43185</v>
      </c>
      <c r="L473" s="64">
        <v>0</v>
      </c>
      <c r="M473" s="64">
        <v>0</v>
      </c>
      <c r="N473" s="64">
        <v>0</v>
      </c>
      <c r="O473" s="64">
        <v>43185</v>
      </c>
    </row>
    <row r="474" spans="1:15" x14ac:dyDescent="0.35">
      <c r="A474" s="57" t="s">
        <v>6260</v>
      </c>
      <c r="B474" s="61" t="s">
        <v>10</v>
      </c>
      <c r="C474" s="61" t="s">
        <v>837</v>
      </c>
      <c r="D474" s="64">
        <v>31804</v>
      </c>
      <c r="E474" s="64">
        <v>0</v>
      </c>
      <c r="F474" s="64">
        <v>31804</v>
      </c>
      <c r="G474" s="77">
        <v>1.04</v>
      </c>
      <c r="H474" s="64">
        <v>33076</v>
      </c>
      <c r="I474" s="64">
        <v>0</v>
      </c>
      <c r="J474" s="64">
        <f>SUMIFS('Support - HEA1065 Adjustments'!$G$2:$G$10,'Support - HEA1065 Adjustments'!$A$2:$A$10,LEFT('Support - Calculation Detail'!A474,7),'Support - HEA1065 Adjustments'!$D$2:$D$10,RIGHT('Support - Calculation Detail'!A474,2))</f>
        <v>0</v>
      </c>
      <c r="K474" s="64">
        <v>33076</v>
      </c>
      <c r="L474" s="64">
        <v>0</v>
      </c>
      <c r="M474" s="64">
        <v>0</v>
      </c>
      <c r="N474" s="64">
        <v>0</v>
      </c>
      <c r="O474" s="64">
        <v>33076</v>
      </c>
    </row>
    <row r="475" spans="1:15" x14ac:dyDescent="0.35">
      <c r="A475" s="57" t="s">
        <v>6261</v>
      </c>
      <c r="B475" s="61" t="s">
        <v>10</v>
      </c>
      <c r="C475" s="61" t="s">
        <v>837</v>
      </c>
      <c r="D475" s="64">
        <v>28080</v>
      </c>
      <c r="E475" s="64">
        <v>0</v>
      </c>
      <c r="F475" s="64">
        <v>28080</v>
      </c>
      <c r="G475" s="77">
        <v>1.04</v>
      </c>
      <c r="H475" s="64">
        <v>29203</v>
      </c>
      <c r="I475" s="64">
        <v>0</v>
      </c>
      <c r="J475" s="64">
        <f>SUMIFS('Support - HEA1065 Adjustments'!$G$2:$G$10,'Support - HEA1065 Adjustments'!$A$2:$A$10,LEFT('Support - Calculation Detail'!A475,7),'Support - HEA1065 Adjustments'!$D$2:$D$10,RIGHT('Support - Calculation Detail'!A475,2))</f>
        <v>0</v>
      </c>
      <c r="K475" s="64">
        <v>29203</v>
      </c>
      <c r="L475" s="64">
        <v>0</v>
      </c>
      <c r="M475" s="64">
        <v>0</v>
      </c>
      <c r="N475" s="64">
        <v>0</v>
      </c>
      <c r="O475" s="64">
        <v>29203</v>
      </c>
    </row>
    <row r="476" spans="1:15" x14ac:dyDescent="0.35">
      <c r="A476" s="57" t="s">
        <v>6262</v>
      </c>
      <c r="B476" s="61" t="s">
        <v>10</v>
      </c>
      <c r="C476" s="61" t="s">
        <v>837</v>
      </c>
      <c r="D476" s="64">
        <v>25147</v>
      </c>
      <c r="E476" s="64">
        <v>0</v>
      </c>
      <c r="F476" s="64">
        <v>25147</v>
      </c>
      <c r="G476" s="77">
        <v>1.04</v>
      </c>
      <c r="H476" s="64">
        <v>26153</v>
      </c>
      <c r="I476" s="64">
        <v>0</v>
      </c>
      <c r="J476" s="64">
        <f>SUMIFS('Support - HEA1065 Adjustments'!$G$2:$G$10,'Support - HEA1065 Adjustments'!$A$2:$A$10,LEFT('Support - Calculation Detail'!A476,7),'Support - HEA1065 Adjustments'!$D$2:$D$10,RIGHT('Support - Calculation Detail'!A476,2))</f>
        <v>0</v>
      </c>
      <c r="K476" s="64">
        <v>26153</v>
      </c>
      <c r="L476" s="64">
        <v>0</v>
      </c>
      <c r="M476" s="64">
        <v>0</v>
      </c>
      <c r="N476" s="64">
        <v>0</v>
      </c>
      <c r="O476" s="64">
        <v>26153</v>
      </c>
    </row>
    <row r="477" spans="1:15" x14ac:dyDescent="0.35">
      <c r="A477" s="57" t="s">
        <v>6263</v>
      </c>
      <c r="B477" s="61" t="s">
        <v>10</v>
      </c>
      <c r="C477" s="61" t="s">
        <v>837</v>
      </c>
      <c r="D477" s="64">
        <v>11710</v>
      </c>
      <c r="E477" s="64">
        <v>0</v>
      </c>
      <c r="F477" s="64">
        <v>11710</v>
      </c>
      <c r="G477" s="77">
        <v>1.04</v>
      </c>
      <c r="H477" s="64">
        <v>12178</v>
      </c>
      <c r="I477" s="64">
        <v>0</v>
      </c>
      <c r="J477" s="64">
        <f>SUMIFS('Support - HEA1065 Adjustments'!$G$2:$G$10,'Support - HEA1065 Adjustments'!$A$2:$A$10,LEFT('Support - Calculation Detail'!A477,7),'Support - HEA1065 Adjustments'!$D$2:$D$10,RIGHT('Support - Calculation Detail'!A477,2))</f>
        <v>0</v>
      </c>
      <c r="K477" s="64">
        <v>12178</v>
      </c>
      <c r="L477" s="64">
        <v>0</v>
      </c>
      <c r="M477" s="64">
        <v>0</v>
      </c>
      <c r="N477" s="64">
        <v>0</v>
      </c>
      <c r="O477" s="64">
        <v>12178</v>
      </c>
    </row>
    <row r="478" spans="1:15" x14ac:dyDescent="0.35">
      <c r="A478" s="57" t="s">
        <v>6264</v>
      </c>
      <c r="B478" s="61" t="s">
        <v>10</v>
      </c>
      <c r="C478" s="61" t="s">
        <v>837</v>
      </c>
      <c r="D478" s="64">
        <v>15488</v>
      </c>
      <c r="E478" s="64">
        <v>164556</v>
      </c>
      <c r="F478" s="64">
        <v>180044</v>
      </c>
      <c r="G478" s="77">
        <v>1.04</v>
      </c>
      <c r="H478" s="64">
        <v>187246</v>
      </c>
      <c r="I478" s="64">
        <v>0</v>
      </c>
      <c r="J478" s="64">
        <f>SUMIFS('Support - HEA1065 Adjustments'!$G$2:$G$10,'Support - HEA1065 Adjustments'!$A$2:$A$10,LEFT('Support - Calculation Detail'!A478,7),'Support - HEA1065 Adjustments'!$D$2:$D$10,RIGHT('Support - Calculation Detail'!A478,2))</f>
        <v>0</v>
      </c>
      <c r="K478" s="64">
        <v>187246</v>
      </c>
      <c r="L478" s="64">
        <v>0</v>
      </c>
      <c r="M478" s="64">
        <v>0</v>
      </c>
      <c r="N478" s="64">
        <v>0</v>
      </c>
      <c r="O478" s="64">
        <v>187246</v>
      </c>
    </row>
    <row r="479" spans="1:15" x14ac:dyDescent="0.35">
      <c r="A479" s="57" t="s">
        <v>6265</v>
      </c>
      <c r="B479" s="61" t="s">
        <v>10</v>
      </c>
      <c r="C479" s="61" t="s">
        <v>837</v>
      </c>
      <c r="D479" s="64">
        <v>11807</v>
      </c>
      <c r="E479" s="64">
        <v>0</v>
      </c>
      <c r="F479" s="64">
        <v>11807</v>
      </c>
      <c r="G479" s="77">
        <v>1.04</v>
      </c>
      <c r="H479" s="64">
        <v>12279</v>
      </c>
      <c r="I479" s="64">
        <v>0</v>
      </c>
      <c r="J479" s="64">
        <f>SUMIFS('Support - HEA1065 Adjustments'!$G$2:$G$10,'Support - HEA1065 Adjustments'!$A$2:$A$10,LEFT('Support - Calculation Detail'!A479,7),'Support - HEA1065 Adjustments'!$D$2:$D$10,RIGHT('Support - Calculation Detail'!A479,2))</f>
        <v>0</v>
      </c>
      <c r="K479" s="64">
        <v>12279</v>
      </c>
      <c r="L479" s="64">
        <v>0</v>
      </c>
      <c r="M479" s="64">
        <v>0</v>
      </c>
      <c r="N479" s="64">
        <v>0</v>
      </c>
      <c r="O479" s="64">
        <v>12279</v>
      </c>
    </row>
    <row r="480" spans="1:15" x14ac:dyDescent="0.35">
      <c r="A480" s="57" t="s">
        <v>6266</v>
      </c>
      <c r="B480" s="61" t="s">
        <v>10</v>
      </c>
      <c r="C480" s="61" t="s">
        <v>837</v>
      </c>
      <c r="D480" s="64">
        <v>45374</v>
      </c>
      <c r="E480" s="64">
        <v>0</v>
      </c>
      <c r="F480" s="64">
        <v>45374</v>
      </c>
      <c r="G480" s="77">
        <v>1.04</v>
      </c>
      <c r="H480" s="64">
        <v>47189</v>
      </c>
      <c r="I480" s="64">
        <v>0</v>
      </c>
      <c r="J480" s="64">
        <f>SUMIFS('Support - HEA1065 Adjustments'!$G$2:$G$10,'Support - HEA1065 Adjustments'!$A$2:$A$10,LEFT('Support - Calculation Detail'!A480,7),'Support - HEA1065 Adjustments'!$D$2:$D$10,RIGHT('Support - Calculation Detail'!A480,2))</f>
        <v>0</v>
      </c>
      <c r="K480" s="64">
        <v>47189</v>
      </c>
      <c r="L480" s="64">
        <v>0</v>
      </c>
      <c r="M480" s="64">
        <v>0</v>
      </c>
      <c r="N480" s="64">
        <v>0</v>
      </c>
      <c r="O480" s="64">
        <v>47189</v>
      </c>
    </row>
    <row r="481" spans="1:15" x14ac:dyDescent="0.35">
      <c r="A481" s="57" t="s">
        <v>6267</v>
      </c>
      <c r="B481" s="61" t="s">
        <v>10</v>
      </c>
      <c r="C481" s="61" t="s">
        <v>837</v>
      </c>
      <c r="D481" s="64">
        <v>60044</v>
      </c>
      <c r="E481" s="64">
        <v>0</v>
      </c>
      <c r="F481" s="64">
        <v>60044</v>
      </c>
      <c r="G481" s="77">
        <v>1.04</v>
      </c>
      <c r="H481" s="64">
        <v>62446</v>
      </c>
      <c r="I481" s="64">
        <v>0</v>
      </c>
      <c r="J481" s="64">
        <f>SUMIFS('Support - HEA1065 Adjustments'!$G$2:$G$10,'Support - HEA1065 Adjustments'!$A$2:$A$10,LEFT('Support - Calculation Detail'!A481,7),'Support - HEA1065 Adjustments'!$D$2:$D$10,RIGHT('Support - Calculation Detail'!A481,2))</f>
        <v>0</v>
      </c>
      <c r="K481" s="64">
        <v>62446</v>
      </c>
      <c r="L481" s="64">
        <v>0</v>
      </c>
      <c r="M481" s="64">
        <v>0</v>
      </c>
      <c r="N481" s="64">
        <v>0</v>
      </c>
      <c r="O481" s="64">
        <v>62446</v>
      </c>
    </row>
    <row r="482" spans="1:15" x14ac:dyDescent="0.35">
      <c r="A482" s="57" t="s">
        <v>6268</v>
      </c>
      <c r="B482" s="61" t="s">
        <v>10</v>
      </c>
      <c r="C482" s="61" t="s">
        <v>837</v>
      </c>
      <c r="D482" s="64">
        <v>98898</v>
      </c>
      <c r="E482" s="64">
        <v>0</v>
      </c>
      <c r="F482" s="64">
        <v>98898</v>
      </c>
      <c r="G482" s="77">
        <v>1.04</v>
      </c>
      <c r="H482" s="64">
        <v>102854</v>
      </c>
      <c r="I482" s="64">
        <v>0</v>
      </c>
      <c r="J482" s="64">
        <f>SUMIFS('Support - HEA1065 Adjustments'!$G$2:$G$10,'Support - HEA1065 Adjustments'!$A$2:$A$10,LEFT('Support - Calculation Detail'!A482,7),'Support - HEA1065 Adjustments'!$D$2:$D$10,RIGHT('Support - Calculation Detail'!A482,2))</f>
        <v>80934.652034999992</v>
      </c>
      <c r="K482" s="64">
        <v>102854</v>
      </c>
      <c r="L482" s="64">
        <v>0</v>
      </c>
      <c r="M482" s="64">
        <v>0</v>
      </c>
      <c r="N482" s="64">
        <v>0</v>
      </c>
      <c r="O482" s="64">
        <v>102854</v>
      </c>
    </row>
    <row r="483" spans="1:15" x14ac:dyDescent="0.35">
      <c r="A483" s="57" t="s">
        <v>6269</v>
      </c>
      <c r="B483" s="61" t="s">
        <v>10</v>
      </c>
      <c r="C483" s="61" t="s">
        <v>837</v>
      </c>
      <c r="D483" s="64">
        <v>11788</v>
      </c>
      <c r="E483" s="64">
        <v>0</v>
      </c>
      <c r="F483" s="64">
        <v>11788</v>
      </c>
      <c r="G483" s="77">
        <v>1.04</v>
      </c>
      <c r="H483" s="64">
        <v>12260</v>
      </c>
      <c r="I483" s="64">
        <v>0</v>
      </c>
      <c r="J483" s="64">
        <f>SUMIFS('Support - HEA1065 Adjustments'!$G$2:$G$10,'Support - HEA1065 Adjustments'!$A$2:$A$10,LEFT('Support - Calculation Detail'!A483,7),'Support - HEA1065 Adjustments'!$D$2:$D$10,RIGHT('Support - Calculation Detail'!A483,2))</f>
        <v>0</v>
      </c>
      <c r="K483" s="64">
        <v>12260</v>
      </c>
      <c r="L483" s="64">
        <v>0</v>
      </c>
      <c r="M483" s="64">
        <v>0</v>
      </c>
      <c r="N483" s="64">
        <v>0</v>
      </c>
      <c r="O483" s="64">
        <v>12260</v>
      </c>
    </row>
    <row r="484" spans="1:15" x14ac:dyDescent="0.35">
      <c r="A484" s="57" t="s">
        <v>6270</v>
      </c>
      <c r="B484" s="61" t="s">
        <v>10</v>
      </c>
      <c r="C484" s="61" t="s">
        <v>837</v>
      </c>
      <c r="D484" s="64">
        <v>158157</v>
      </c>
      <c r="E484" s="64">
        <v>0</v>
      </c>
      <c r="F484" s="64">
        <v>158157</v>
      </c>
      <c r="G484" s="77">
        <v>1.04</v>
      </c>
      <c r="H484" s="64">
        <v>164483</v>
      </c>
      <c r="I484" s="64">
        <v>0</v>
      </c>
      <c r="J484" s="64">
        <f>SUMIFS('Support - HEA1065 Adjustments'!$G$2:$G$10,'Support - HEA1065 Adjustments'!$A$2:$A$10,LEFT('Support - Calculation Detail'!A484,7),'Support - HEA1065 Adjustments'!$D$2:$D$10,RIGHT('Support - Calculation Detail'!A484,2))</f>
        <v>0</v>
      </c>
      <c r="K484" s="64">
        <v>164483</v>
      </c>
      <c r="L484" s="64">
        <v>0</v>
      </c>
      <c r="M484" s="64">
        <v>0</v>
      </c>
      <c r="N484" s="64">
        <v>0</v>
      </c>
      <c r="O484" s="64">
        <v>164483</v>
      </c>
    </row>
    <row r="485" spans="1:15" x14ac:dyDescent="0.35">
      <c r="A485" s="57" t="s">
        <v>6271</v>
      </c>
      <c r="B485" s="61" t="s">
        <v>10</v>
      </c>
      <c r="C485" s="61" t="s">
        <v>837</v>
      </c>
      <c r="D485" s="64">
        <v>41159</v>
      </c>
      <c r="E485" s="64">
        <v>0</v>
      </c>
      <c r="F485" s="64">
        <v>41159</v>
      </c>
      <c r="G485" s="77">
        <v>1.04</v>
      </c>
      <c r="H485" s="64">
        <v>42805</v>
      </c>
      <c r="I485" s="64">
        <v>0</v>
      </c>
      <c r="J485" s="64">
        <f>SUMIFS('Support - HEA1065 Adjustments'!$G$2:$G$10,'Support - HEA1065 Adjustments'!$A$2:$A$10,LEFT('Support - Calculation Detail'!A485,7),'Support - HEA1065 Adjustments'!$D$2:$D$10,RIGHT('Support - Calculation Detail'!A485,2))</f>
        <v>0</v>
      </c>
      <c r="K485" s="64">
        <v>42805</v>
      </c>
      <c r="L485" s="64">
        <v>0</v>
      </c>
      <c r="M485" s="64">
        <v>0</v>
      </c>
      <c r="N485" s="64">
        <v>0</v>
      </c>
      <c r="O485" s="64">
        <v>42805</v>
      </c>
    </row>
    <row r="486" spans="1:15" x14ac:dyDescent="0.35">
      <c r="A486" s="57" t="s">
        <v>6272</v>
      </c>
      <c r="B486" s="61" t="s">
        <v>10</v>
      </c>
      <c r="C486" s="61" t="s">
        <v>837</v>
      </c>
      <c r="D486" s="64">
        <v>219351</v>
      </c>
      <c r="E486" s="64">
        <v>0</v>
      </c>
      <c r="F486" s="64">
        <v>219351</v>
      </c>
      <c r="G486" s="77">
        <v>1.04</v>
      </c>
      <c r="H486" s="64">
        <v>228125</v>
      </c>
      <c r="I486" s="64">
        <v>0</v>
      </c>
      <c r="J486" s="64">
        <f>SUMIFS('Support - HEA1065 Adjustments'!$G$2:$G$10,'Support - HEA1065 Adjustments'!$A$2:$A$10,LEFT('Support - Calculation Detail'!A486,7),'Support - HEA1065 Adjustments'!$D$2:$D$10,RIGHT('Support - Calculation Detail'!A486,2))</f>
        <v>0</v>
      </c>
      <c r="K486" s="64">
        <v>228125</v>
      </c>
      <c r="L486" s="64">
        <v>0</v>
      </c>
      <c r="M486" s="64">
        <v>0</v>
      </c>
      <c r="N486" s="64">
        <v>0</v>
      </c>
      <c r="O486" s="64">
        <v>228125</v>
      </c>
    </row>
    <row r="487" spans="1:15" x14ac:dyDescent="0.35">
      <c r="A487" s="57" t="s">
        <v>6273</v>
      </c>
      <c r="B487" s="61" t="s">
        <v>10</v>
      </c>
      <c r="C487" s="61" t="s">
        <v>837</v>
      </c>
      <c r="D487" s="64">
        <v>8520</v>
      </c>
      <c r="E487" s="64">
        <v>0</v>
      </c>
      <c r="F487" s="64">
        <v>8520</v>
      </c>
      <c r="G487" s="77">
        <v>1.04</v>
      </c>
      <c r="H487" s="64">
        <v>8861</v>
      </c>
      <c r="I487" s="64">
        <v>0</v>
      </c>
      <c r="J487" s="64">
        <f>SUMIFS('Support - HEA1065 Adjustments'!$G$2:$G$10,'Support - HEA1065 Adjustments'!$A$2:$A$10,LEFT('Support - Calculation Detail'!A487,7),'Support - HEA1065 Adjustments'!$D$2:$D$10,RIGHT('Support - Calculation Detail'!A487,2))</f>
        <v>0</v>
      </c>
      <c r="K487" s="64">
        <v>8861</v>
      </c>
      <c r="L487" s="64">
        <v>0</v>
      </c>
      <c r="M487" s="64">
        <v>0</v>
      </c>
      <c r="N487" s="64">
        <v>0</v>
      </c>
      <c r="O487" s="64">
        <v>8861</v>
      </c>
    </row>
    <row r="488" spans="1:15" x14ac:dyDescent="0.35">
      <c r="A488" s="57" t="s">
        <v>6274</v>
      </c>
      <c r="B488" s="61" t="s">
        <v>10</v>
      </c>
      <c r="C488" s="61" t="s">
        <v>837</v>
      </c>
      <c r="D488" s="64">
        <v>21169</v>
      </c>
      <c r="E488" s="64">
        <v>0</v>
      </c>
      <c r="F488" s="64">
        <v>21169</v>
      </c>
      <c r="G488" s="77">
        <v>1.04</v>
      </c>
      <c r="H488" s="64">
        <v>22016</v>
      </c>
      <c r="I488" s="64">
        <v>0</v>
      </c>
      <c r="J488" s="64">
        <f>SUMIFS('Support - HEA1065 Adjustments'!$G$2:$G$10,'Support - HEA1065 Adjustments'!$A$2:$A$10,LEFT('Support - Calculation Detail'!A488,7),'Support - HEA1065 Adjustments'!$D$2:$D$10,RIGHT('Support - Calculation Detail'!A488,2))</f>
        <v>0</v>
      </c>
      <c r="K488" s="64">
        <v>22016</v>
      </c>
      <c r="L488" s="64">
        <v>0</v>
      </c>
      <c r="M488" s="64">
        <v>0</v>
      </c>
      <c r="N488" s="64">
        <v>0</v>
      </c>
      <c r="O488" s="64">
        <v>22016</v>
      </c>
    </row>
    <row r="489" spans="1:15" x14ac:dyDescent="0.35">
      <c r="A489" s="57" t="s">
        <v>6275</v>
      </c>
      <c r="B489" s="61" t="s">
        <v>10</v>
      </c>
      <c r="C489" s="61" t="s">
        <v>837</v>
      </c>
      <c r="D489" s="64">
        <v>24721</v>
      </c>
      <c r="E489" s="64">
        <v>0</v>
      </c>
      <c r="F489" s="64">
        <v>24721</v>
      </c>
      <c r="G489" s="77">
        <v>1.04</v>
      </c>
      <c r="H489" s="64">
        <v>25710</v>
      </c>
      <c r="I489" s="64">
        <v>0</v>
      </c>
      <c r="J489" s="64">
        <f>SUMIFS('Support - HEA1065 Adjustments'!$G$2:$G$10,'Support - HEA1065 Adjustments'!$A$2:$A$10,LEFT('Support - Calculation Detail'!A489,7),'Support - HEA1065 Adjustments'!$D$2:$D$10,RIGHT('Support - Calculation Detail'!A489,2))</f>
        <v>0</v>
      </c>
      <c r="K489" s="64">
        <v>25710</v>
      </c>
      <c r="L489" s="64">
        <v>0</v>
      </c>
      <c r="M489" s="64">
        <v>0</v>
      </c>
      <c r="N489" s="64">
        <v>0</v>
      </c>
      <c r="O489" s="64">
        <v>25710</v>
      </c>
    </row>
    <row r="490" spans="1:15" x14ac:dyDescent="0.35">
      <c r="A490" s="57" t="s">
        <v>6276</v>
      </c>
      <c r="B490" s="61" t="s">
        <v>10</v>
      </c>
      <c r="C490" s="61" t="s">
        <v>837</v>
      </c>
      <c r="D490" s="64">
        <v>32748</v>
      </c>
      <c r="E490" s="64">
        <v>0</v>
      </c>
      <c r="F490" s="64">
        <v>32748</v>
      </c>
      <c r="G490" s="77">
        <v>1.04</v>
      </c>
      <c r="H490" s="64">
        <v>34058</v>
      </c>
      <c r="I490" s="64">
        <v>0</v>
      </c>
      <c r="J490" s="64">
        <f>SUMIFS('Support - HEA1065 Adjustments'!$G$2:$G$10,'Support - HEA1065 Adjustments'!$A$2:$A$10,LEFT('Support - Calculation Detail'!A490,7),'Support - HEA1065 Adjustments'!$D$2:$D$10,RIGHT('Support - Calculation Detail'!A490,2))</f>
        <v>0</v>
      </c>
      <c r="K490" s="64">
        <v>34058</v>
      </c>
      <c r="L490" s="64">
        <v>0</v>
      </c>
      <c r="M490" s="64">
        <v>0</v>
      </c>
      <c r="N490" s="64">
        <v>0</v>
      </c>
      <c r="O490" s="64">
        <v>34058</v>
      </c>
    </row>
    <row r="491" spans="1:15" x14ac:dyDescent="0.35">
      <c r="A491" s="57" t="s">
        <v>6277</v>
      </c>
      <c r="B491" s="61" t="s">
        <v>10</v>
      </c>
      <c r="C491" s="61" t="s">
        <v>837</v>
      </c>
      <c r="D491" s="64">
        <v>28772</v>
      </c>
      <c r="E491" s="64">
        <v>0</v>
      </c>
      <c r="F491" s="64">
        <v>28772</v>
      </c>
      <c r="G491" s="77">
        <v>1.04</v>
      </c>
      <c r="H491" s="64">
        <v>29923</v>
      </c>
      <c r="I491" s="64">
        <v>0</v>
      </c>
      <c r="J491" s="64">
        <f>SUMIFS('Support - HEA1065 Adjustments'!$G$2:$G$10,'Support - HEA1065 Adjustments'!$A$2:$A$10,LEFT('Support - Calculation Detail'!A491,7),'Support - HEA1065 Adjustments'!$D$2:$D$10,RIGHT('Support - Calculation Detail'!A491,2))</f>
        <v>0</v>
      </c>
      <c r="K491" s="64">
        <v>29923</v>
      </c>
      <c r="L491" s="64">
        <v>0</v>
      </c>
      <c r="M491" s="64">
        <v>0</v>
      </c>
      <c r="N491" s="64">
        <v>0</v>
      </c>
      <c r="O491" s="64">
        <v>29923</v>
      </c>
    </row>
    <row r="492" spans="1:15" x14ac:dyDescent="0.35">
      <c r="A492" s="57" t="s">
        <v>6278</v>
      </c>
      <c r="B492" s="61" t="s">
        <v>10</v>
      </c>
      <c r="C492" s="61" t="s">
        <v>837</v>
      </c>
      <c r="D492" s="64">
        <v>28115</v>
      </c>
      <c r="E492" s="64">
        <v>0</v>
      </c>
      <c r="F492" s="64">
        <v>28115</v>
      </c>
      <c r="G492" s="77">
        <v>1.04</v>
      </c>
      <c r="H492" s="64">
        <v>29240</v>
      </c>
      <c r="I492" s="64">
        <v>0</v>
      </c>
      <c r="J492" s="64">
        <f>SUMIFS('Support - HEA1065 Adjustments'!$G$2:$G$10,'Support - HEA1065 Adjustments'!$A$2:$A$10,LEFT('Support - Calculation Detail'!A492,7),'Support - HEA1065 Adjustments'!$D$2:$D$10,RIGHT('Support - Calculation Detail'!A492,2))</f>
        <v>0</v>
      </c>
      <c r="K492" s="64">
        <v>29240</v>
      </c>
      <c r="L492" s="64">
        <v>0</v>
      </c>
      <c r="M492" s="64">
        <v>0</v>
      </c>
      <c r="N492" s="64">
        <v>0</v>
      </c>
      <c r="O492" s="64">
        <v>29240</v>
      </c>
    </row>
    <row r="493" spans="1:15" x14ac:dyDescent="0.35">
      <c r="A493" s="57" t="s">
        <v>6279</v>
      </c>
      <c r="B493" s="61" t="s">
        <v>10</v>
      </c>
      <c r="C493" s="61" t="s">
        <v>837</v>
      </c>
      <c r="D493" s="64">
        <v>9212</v>
      </c>
      <c r="E493" s="64">
        <v>0</v>
      </c>
      <c r="F493" s="64">
        <v>9212</v>
      </c>
      <c r="G493" s="77">
        <v>1.04</v>
      </c>
      <c r="H493" s="64">
        <v>9580</v>
      </c>
      <c r="I493" s="64">
        <v>0</v>
      </c>
      <c r="J493" s="64">
        <f>SUMIFS('Support - HEA1065 Adjustments'!$G$2:$G$10,'Support - HEA1065 Adjustments'!$A$2:$A$10,LEFT('Support - Calculation Detail'!A493,7),'Support - HEA1065 Adjustments'!$D$2:$D$10,RIGHT('Support - Calculation Detail'!A493,2))</f>
        <v>0</v>
      </c>
      <c r="K493" s="64">
        <v>9580</v>
      </c>
      <c r="L493" s="64">
        <v>0</v>
      </c>
      <c r="M493" s="64">
        <v>0</v>
      </c>
      <c r="N493" s="64">
        <v>0</v>
      </c>
      <c r="O493" s="64">
        <v>9580</v>
      </c>
    </row>
    <row r="494" spans="1:15" x14ac:dyDescent="0.35">
      <c r="A494" s="57" t="s">
        <v>6280</v>
      </c>
      <c r="B494" s="61" t="s">
        <v>10</v>
      </c>
      <c r="C494" s="61" t="s">
        <v>837</v>
      </c>
      <c r="D494" s="64">
        <v>1142405</v>
      </c>
      <c r="E494" s="64">
        <v>0</v>
      </c>
      <c r="F494" s="64">
        <v>1142405</v>
      </c>
      <c r="G494" s="77">
        <v>1.04</v>
      </c>
      <c r="H494" s="64">
        <v>1188101</v>
      </c>
      <c r="I494" s="64">
        <v>0</v>
      </c>
      <c r="J494" s="64">
        <f>SUMIFS('Support - HEA1065 Adjustments'!$G$2:$G$10,'Support - HEA1065 Adjustments'!$A$2:$A$10,LEFT('Support - Calculation Detail'!A494,7),'Support - HEA1065 Adjustments'!$D$2:$D$10,RIGHT('Support - Calculation Detail'!A494,2))</f>
        <v>0</v>
      </c>
      <c r="K494" s="64">
        <v>1188101</v>
      </c>
      <c r="L494" s="64">
        <v>0</v>
      </c>
      <c r="M494" s="64">
        <v>0</v>
      </c>
      <c r="N494" s="64">
        <v>0</v>
      </c>
      <c r="O494" s="64">
        <v>1188101</v>
      </c>
    </row>
    <row r="495" spans="1:15" x14ac:dyDescent="0.35">
      <c r="A495" s="57" t="s">
        <v>6281</v>
      </c>
      <c r="B495" s="61" t="s">
        <v>10</v>
      </c>
      <c r="C495" s="61" t="s">
        <v>837</v>
      </c>
      <c r="D495" s="64">
        <v>1718810</v>
      </c>
      <c r="E495" s="64">
        <v>0</v>
      </c>
      <c r="F495" s="64">
        <v>1718810</v>
      </c>
      <c r="G495" s="77">
        <v>1.04</v>
      </c>
      <c r="H495" s="64">
        <v>1787562</v>
      </c>
      <c r="I495" s="64">
        <v>0</v>
      </c>
      <c r="J495" s="64">
        <f>SUMIFS('Support - HEA1065 Adjustments'!$G$2:$G$10,'Support - HEA1065 Adjustments'!$A$2:$A$10,LEFT('Support - Calculation Detail'!A495,7),'Support - HEA1065 Adjustments'!$D$2:$D$10,RIGHT('Support - Calculation Detail'!A495,2))</f>
        <v>0</v>
      </c>
      <c r="K495" s="64">
        <v>1787562</v>
      </c>
      <c r="L495" s="64">
        <v>0</v>
      </c>
      <c r="M495" s="64">
        <v>0</v>
      </c>
      <c r="N495" s="64">
        <v>0</v>
      </c>
      <c r="O495" s="64">
        <v>1787562</v>
      </c>
    </row>
    <row r="496" spans="1:15" x14ac:dyDescent="0.35">
      <c r="A496" s="57" t="s">
        <v>6282</v>
      </c>
      <c r="B496" s="61" t="s">
        <v>10</v>
      </c>
      <c r="C496" s="61" t="s">
        <v>837</v>
      </c>
      <c r="D496" s="64">
        <v>9066484</v>
      </c>
      <c r="E496" s="64">
        <v>0</v>
      </c>
      <c r="F496" s="64">
        <v>9066484</v>
      </c>
      <c r="G496" s="77">
        <v>1.04</v>
      </c>
      <c r="H496" s="64">
        <v>9429143</v>
      </c>
      <c r="I496" s="64">
        <v>0</v>
      </c>
      <c r="J496" s="64">
        <f>SUMIFS('Support - HEA1065 Adjustments'!$G$2:$G$10,'Support - HEA1065 Adjustments'!$A$2:$A$10,LEFT('Support - Calculation Detail'!A496,7),'Support - HEA1065 Adjustments'!$D$2:$D$10,RIGHT('Support - Calculation Detail'!A496,2))</f>
        <v>0</v>
      </c>
      <c r="K496" s="64">
        <v>9429143</v>
      </c>
      <c r="L496" s="64">
        <v>0</v>
      </c>
      <c r="M496" s="64">
        <v>0</v>
      </c>
      <c r="N496" s="64">
        <v>0</v>
      </c>
      <c r="O496" s="64">
        <v>9429143</v>
      </c>
    </row>
    <row r="497" spans="1:15" x14ac:dyDescent="0.35">
      <c r="A497" s="57" t="s">
        <v>6283</v>
      </c>
      <c r="B497" s="61" t="s">
        <v>10</v>
      </c>
      <c r="C497" s="61" t="s">
        <v>837</v>
      </c>
      <c r="D497" s="64">
        <v>1877371</v>
      </c>
      <c r="E497" s="64">
        <v>0</v>
      </c>
      <c r="F497" s="64">
        <v>1877371</v>
      </c>
      <c r="G497" s="77">
        <v>1.04</v>
      </c>
      <c r="H497" s="64">
        <v>1952466</v>
      </c>
      <c r="I497" s="64">
        <v>0</v>
      </c>
      <c r="J497" s="64">
        <f>SUMIFS('Support - HEA1065 Adjustments'!$G$2:$G$10,'Support - HEA1065 Adjustments'!$A$2:$A$10,LEFT('Support - Calculation Detail'!A497,7),'Support - HEA1065 Adjustments'!$D$2:$D$10,RIGHT('Support - Calculation Detail'!A497,2))</f>
        <v>0</v>
      </c>
      <c r="K497" s="64">
        <v>1952466</v>
      </c>
      <c r="L497" s="64">
        <v>68823</v>
      </c>
      <c r="M497" s="64">
        <v>0</v>
      </c>
      <c r="N497" s="64">
        <v>0</v>
      </c>
      <c r="O497" s="64">
        <v>2021289</v>
      </c>
    </row>
    <row r="498" spans="1:15" x14ac:dyDescent="0.35">
      <c r="A498" s="57" t="s">
        <v>6284</v>
      </c>
      <c r="B498" s="61" t="s">
        <v>10</v>
      </c>
      <c r="C498" s="61" t="s">
        <v>837</v>
      </c>
      <c r="D498" s="64">
        <v>289598</v>
      </c>
      <c r="E498" s="64">
        <v>0</v>
      </c>
      <c r="F498" s="64">
        <v>289598</v>
      </c>
      <c r="G498" s="77">
        <v>1.04</v>
      </c>
      <c r="H498" s="64">
        <v>301182</v>
      </c>
      <c r="I498" s="64">
        <v>0</v>
      </c>
      <c r="J498" s="64">
        <f>SUMIFS('Support - HEA1065 Adjustments'!$G$2:$G$10,'Support - HEA1065 Adjustments'!$A$2:$A$10,LEFT('Support - Calculation Detail'!A498,7),'Support - HEA1065 Adjustments'!$D$2:$D$10,RIGHT('Support - Calculation Detail'!A498,2))</f>
        <v>0</v>
      </c>
      <c r="K498" s="64">
        <v>301182</v>
      </c>
      <c r="L498" s="64">
        <v>0</v>
      </c>
      <c r="M498" s="64">
        <v>0</v>
      </c>
      <c r="N498" s="64">
        <v>0</v>
      </c>
      <c r="O498" s="64">
        <v>301182</v>
      </c>
    </row>
    <row r="499" spans="1:15" x14ac:dyDescent="0.35">
      <c r="A499" s="57" t="s">
        <v>6285</v>
      </c>
      <c r="B499" s="61" t="s">
        <v>10</v>
      </c>
      <c r="C499" s="61" t="s">
        <v>837</v>
      </c>
      <c r="D499" s="64">
        <v>3581159</v>
      </c>
      <c r="E499" s="64">
        <v>0</v>
      </c>
      <c r="F499" s="64">
        <v>3581159</v>
      </c>
      <c r="G499" s="77">
        <v>1.04</v>
      </c>
      <c r="H499" s="64">
        <v>3724405</v>
      </c>
      <c r="I499" s="64">
        <v>0</v>
      </c>
      <c r="J499" s="64">
        <f>SUMIFS('Support - HEA1065 Adjustments'!$G$2:$G$10,'Support - HEA1065 Adjustments'!$A$2:$A$10,LEFT('Support - Calculation Detail'!A499,7),'Support - HEA1065 Adjustments'!$D$2:$D$10,RIGHT('Support - Calculation Detail'!A499,2))</f>
        <v>0</v>
      </c>
      <c r="K499" s="64">
        <v>3724405</v>
      </c>
      <c r="L499" s="64">
        <v>39747</v>
      </c>
      <c r="M499" s="64">
        <v>0</v>
      </c>
      <c r="N499" s="64">
        <v>0</v>
      </c>
      <c r="O499" s="64">
        <v>3764152</v>
      </c>
    </row>
    <row r="500" spans="1:15" x14ac:dyDescent="0.35">
      <c r="A500" s="57" t="s">
        <v>6286</v>
      </c>
      <c r="B500" s="61" t="s">
        <v>10</v>
      </c>
      <c r="C500" s="61" t="s">
        <v>837</v>
      </c>
      <c r="D500" s="64">
        <v>64357</v>
      </c>
      <c r="E500" s="64">
        <v>0</v>
      </c>
      <c r="F500" s="64">
        <v>64357</v>
      </c>
      <c r="G500" s="77">
        <v>1.04</v>
      </c>
      <c r="H500" s="64">
        <v>66931</v>
      </c>
      <c r="I500" s="64">
        <v>0</v>
      </c>
      <c r="J500" s="64">
        <f>SUMIFS('Support - HEA1065 Adjustments'!$G$2:$G$10,'Support - HEA1065 Adjustments'!$A$2:$A$10,LEFT('Support - Calculation Detail'!A500,7),'Support - HEA1065 Adjustments'!$D$2:$D$10,RIGHT('Support - Calculation Detail'!A500,2))</f>
        <v>0</v>
      </c>
      <c r="K500" s="64">
        <v>66931</v>
      </c>
      <c r="L500" s="64">
        <v>0</v>
      </c>
      <c r="M500" s="64">
        <v>0</v>
      </c>
      <c r="N500" s="64">
        <v>0</v>
      </c>
      <c r="O500" s="64">
        <v>66931</v>
      </c>
    </row>
    <row r="501" spans="1:15" x14ac:dyDescent="0.35">
      <c r="A501" s="57" t="s">
        <v>6287</v>
      </c>
      <c r="B501" s="61" t="s">
        <v>10</v>
      </c>
      <c r="C501" s="61" t="s">
        <v>837</v>
      </c>
      <c r="D501" s="64">
        <v>2628</v>
      </c>
      <c r="E501" s="64">
        <v>0</v>
      </c>
      <c r="F501" s="64">
        <v>2628</v>
      </c>
      <c r="G501" s="77">
        <v>1.04</v>
      </c>
      <c r="H501" s="64">
        <v>2733</v>
      </c>
      <c r="I501" s="64">
        <v>0</v>
      </c>
      <c r="J501" s="64">
        <f>SUMIFS('Support - HEA1065 Adjustments'!$G$2:$G$10,'Support - HEA1065 Adjustments'!$A$2:$A$10,LEFT('Support - Calculation Detail'!A501,7),'Support - HEA1065 Adjustments'!$D$2:$D$10,RIGHT('Support - Calculation Detail'!A501,2))</f>
        <v>0</v>
      </c>
      <c r="K501" s="64">
        <v>2733</v>
      </c>
      <c r="L501" s="64">
        <v>0</v>
      </c>
      <c r="M501" s="64">
        <v>0</v>
      </c>
      <c r="N501" s="64">
        <v>0</v>
      </c>
      <c r="O501" s="64">
        <v>2733</v>
      </c>
    </row>
    <row r="502" spans="1:15" x14ac:dyDescent="0.35">
      <c r="A502" s="57" t="s">
        <v>6288</v>
      </c>
      <c r="B502" s="61" t="s">
        <v>10</v>
      </c>
      <c r="C502" s="61" t="s">
        <v>837</v>
      </c>
      <c r="D502" s="64">
        <v>139595</v>
      </c>
      <c r="E502" s="64">
        <v>0</v>
      </c>
      <c r="F502" s="64">
        <v>139595</v>
      </c>
      <c r="G502" s="77">
        <v>1.04</v>
      </c>
      <c r="H502" s="64">
        <v>145179</v>
      </c>
      <c r="I502" s="64">
        <v>0</v>
      </c>
      <c r="J502" s="64">
        <f>SUMIFS('Support - HEA1065 Adjustments'!$G$2:$G$10,'Support - HEA1065 Adjustments'!$A$2:$A$10,LEFT('Support - Calculation Detail'!A502,7),'Support - HEA1065 Adjustments'!$D$2:$D$10,RIGHT('Support - Calculation Detail'!A502,2))</f>
        <v>0</v>
      </c>
      <c r="K502" s="64">
        <v>145179</v>
      </c>
      <c r="L502" s="64">
        <v>0</v>
      </c>
      <c r="M502" s="64">
        <v>0</v>
      </c>
      <c r="N502" s="64">
        <v>0</v>
      </c>
      <c r="O502" s="64">
        <v>145179</v>
      </c>
    </row>
    <row r="503" spans="1:15" x14ac:dyDescent="0.35">
      <c r="A503" s="57" t="s">
        <v>6289</v>
      </c>
      <c r="B503" s="61" t="s">
        <v>10</v>
      </c>
      <c r="C503" s="61" t="s">
        <v>837</v>
      </c>
      <c r="D503" s="64">
        <v>981884</v>
      </c>
      <c r="E503" s="64">
        <v>0</v>
      </c>
      <c r="F503" s="64">
        <v>981884</v>
      </c>
      <c r="G503" s="77">
        <v>1.04</v>
      </c>
      <c r="H503" s="64">
        <v>1021159</v>
      </c>
      <c r="I503" s="64">
        <v>0</v>
      </c>
      <c r="J503" s="64">
        <f>SUMIFS('Support - HEA1065 Adjustments'!$G$2:$G$10,'Support - HEA1065 Adjustments'!$A$2:$A$10,LEFT('Support - Calculation Detail'!A503,7),'Support - HEA1065 Adjustments'!$D$2:$D$10,RIGHT('Support - Calculation Detail'!A503,2))</f>
        <v>0</v>
      </c>
      <c r="K503" s="64">
        <v>1021159</v>
      </c>
      <c r="L503" s="64">
        <v>0</v>
      </c>
      <c r="M503" s="64">
        <v>0</v>
      </c>
      <c r="N503" s="64">
        <v>0</v>
      </c>
      <c r="O503" s="64">
        <v>1021159</v>
      </c>
    </row>
    <row r="504" spans="1:15" x14ac:dyDescent="0.35">
      <c r="A504" s="57" t="s">
        <v>6290</v>
      </c>
      <c r="B504" s="61" t="s">
        <v>10</v>
      </c>
      <c r="C504" s="61" t="s">
        <v>837</v>
      </c>
      <c r="D504" s="64">
        <v>9333918</v>
      </c>
      <c r="E504" s="64">
        <v>0</v>
      </c>
      <c r="F504" s="64">
        <v>9333918</v>
      </c>
      <c r="G504" s="77">
        <v>1.04</v>
      </c>
      <c r="H504" s="64">
        <v>9707275</v>
      </c>
      <c r="I504" s="64">
        <v>0</v>
      </c>
      <c r="J504" s="64">
        <f>SUMIFS('Support - HEA1065 Adjustments'!$G$2:$G$10,'Support - HEA1065 Adjustments'!$A$2:$A$10,LEFT('Support - Calculation Detail'!A504,7),'Support - HEA1065 Adjustments'!$D$2:$D$10,RIGHT('Support - Calculation Detail'!A504,2))</f>
        <v>0</v>
      </c>
      <c r="K504" s="64">
        <v>9707275</v>
      </c>
      <c r="L504" s="64">
        <v>0</v>
      </c>
      <c r="M504" s="64">
        <v>0</v>
      </c>
      <c r="N504" s="64">
        <v>0</v>
      </c>
      <c r="O504" s="64">
        <v>9707275</v>
      </c>
    </row>
    <row r="505" spans="1:15" x14ac:dyDescent="0.35">
      <c r="A505" s="57" t="s">
        <v>6291</v>
      </c>
      <c r="B505" s="61" t="s">
        <v>10</v>
      </c>
      <c r="C505" s="61" t="s">
        <v>837</v>
      </c>
      <c r="D505" s="64">
        <v>4292174</v>
      </c>
      <c r="E505" s="64">
        <v>0</v>
      </c>
      <c r="F505" s="64">
        <v>4292174</v>
      </c>
      <c r="G505" s="77">
        <v>1.04</v>
      </c>
      <c r="H505" s="64">
        <v>4463861</v>
      </c>
      <c r="I505" s="64">
        <v>0</v>
      </c>
      <c r="J505" s="64">
        <f>SUMIFS('Support - HEA1065 Adjustments'!$G$2:$G$10,'Support - HEA1065 Adjustments'!$A$2:$A$10,LEFT('Support - Calculation Detail'!A505,7),'Support - HEA1065 Adjustments'!$D$2:$D$10,RIGHT('Support - Calculation Detail'!A505,2))</f>
        <v>0</v>
      </c>
      <c r="K505" s="64">
        <v>4463861</v>
      </c>
      <c r="L505" s="64">
        <v>0</v>
      </c>
      <c r="M505" s="64">
        <v>0</v>
      </c>
      <c r="N505" s="64">
        <v>0</v>
      </c>
      <c r="O505" s="64">
        <v>4463861</v>
      </c>
    </row>
    <row r="506" spans="1:15" x14ac:dyDescent="0.35">
      <c r="A506" s="57" t="s">
        <v>6292</v>
      </c>
      <c r="B506" s="61" t="s">
        <v>10</v>
      </c>
      <c r="C506" s="61" t="s">
        <v>837</v>
      </c>
      <c r="D506" s="64">
        <v>4239549</v>
      </c>
      <c r="E506" s="64">
        <v>0</v>
      </c>
      <c r="F506" s="64">
        <v>4239549</v>
      </c>
      <c r="G506" s="77">
        <v>1.04</v>
      </c>
      <c r="H506" s="64">
        <v>4409131</v>
      </c>
      <c r="I506" s="64">
        <v>0</v>
      </c>
      <c r="J506" s="64">
        <f>SUMIFS('Support - HEA1065 Adjustments'!$G$2:$G$10,'Support - HEA1065 Adjustments'!$A$2:$A$10,LEFT('Support - Calculation Detail'!A506,7),'Support - HEA1065 Adjustments'!$D$2:$D$10,RIGHT('Support - Calculation Detail'!A506,2))</f>
        <v>0</v>
      </c>
      <c r="K506" s="64">
        <v>4409131</v>
      </c>
      <c r="L506" s="64">
        <v>0</v>
      </c>
      <c r="M506" s="64">
        <v>0</v>
      </c>
      <c r="N506" s="64">
        <v>0</v>
      </c>
      <c r="O506" s="64">
        <v>4409131</v>
      </c>
    </row>
    <row r="507" spans="1:15" x14ac:dyDescent="0.35">
      <c r="A507" s="57" t="s">
        <v>6293</v>
      </c>
      <c r="B507" s="61" t="s">
        <v>10</v>
      </c>
      <c r="C507" s="61" t="s">
        <v>901</v>
      </c>
      <c r="D507" s="64">
        <v>7302029</v>
      </c>
      <c r="E507" s="64">
        <v>0</v>
      </c>
      <c r="F507" s="64">
        <v>7302029</v>
      </c>
      <c r="G507" s="77">
        <v>1.04</v>
      </c>
      <c r="H507" s="64">
        <v>7594110</v>
      </c>
      <c r="I507" s="64">
        <v>0</v>
      </c>
      <c r="J507" s="64">
        <f>SUMIFS('Support - HEA1065 Adjustments'!$G$2:$G$10,'Support - HEA1065 Adjustments'!$A$2:$A$10,LEFT('Support - Calculation Detail'!A507,7),'Support - HEA1065 Adjustments'!$D$2:$D$10,RIGHT('Support - Calculation Detail'!A507,2))</f>
        <v>0</v>
      </c>
      <c r="K507" s="64">
        <v>7594110</v>
      </c>
      <c r="L507" s="64">
        <v>732302</v>
      </c>
      <c r="M507" s="64">
        <v>266729</v>
      </c>
      <c r="N507" s="64">
        <v>687814.81885707879</v>
      </c>
      <c r="O507" s="64">
        <v>9280955.8188570794</v>
      </c>
    </row>
    <row r="508" spans="1:15" x14ac:dyDescent="0.35">
      <c r="A508" s="57" t="s">
        <v>6294</v>
      </c>
      <c r="B508" s="61" t="s">
        <v>10</v>
      </c>
      <c r="C508" s="61" t="s">
        <v>901</v>
      </c>
      <c r="D508" s="64">
        <v>32289</v>
      </c>
      <c r="E508" s="64">
        <v>0</v>
      </c>
      <c r="F508" s="64">
        <v>32289</v>
      </c>
      <c r="G508" s="77">
        <v>1.04</v>
      </c>
      <c r="H508" s="64">
        <v>33581</v>
      </c>
      <c r="I508" s="64">
        <v>0</v>
      </c>
      <c r="J508" s="64">
        <f>SUMIFS('Support - HEA1065 Adjustments'!$G$2:$G$10,'Support - HEA1065 Adjustments'!$A$2:$A$10,LEFT('Support - Calculation Detail'!A508,7),'Support - HEA1065 Adjustments'!$D$2:$D$10,RIGHT('Support - Calculation Detail'!A508,2))</f>
        <v>0</v>
      </c>
      <c r="K508" s="64">
        <v>33581</v>
      </c>
      <c r="L508" s="64">
        <v>0</v>
      </c>
      <c r="M508" s="64">
        <v>0</v>
      </c>
      <c r="N508" s="64">
        <v>0</v>
      </c>
      <c r="O508" s="64">
        <v>33581</v>
      </c>
    </row>
    <row r="509" spans="1:15" x14ac:dyDescent="0.35">
      <c r="A509" s="57" t="s">
        <v>6295</v>
      </c>
      <c r="B509" s="61" t="s">
        <v>10</v>
      </c>
      <c r="C509" s="61" t="s">
        <v>901</v>
      </c>
      <c r="D509" s="64">
        <v>21314</v>
      </c>
      <c r="E509" s="64">
        <v>0</v>
      </c>
      <c r="F509" s="64">
        <v>21314</v>
      </c>
      <c r="G509" s="77">
        <v>1.04</v>
      </c>
      <c r="H509" s="64">
        <v>22167</v>
      </c>
      <c r="I509" s="64">
        <v>0</v>
      </c>
      <c r="J509" s="64">
        <f>SUMIFS('Support - HEA1065 Adjustments'!$G$2:$G$10,'Support - HEA1065 Adjustments'!$A$2:$A$10,LEFT('Support - Calculation Detail'!A509,7),'Support - HEA1065 Adjustments'!$D$2:$D$10,RIGHT('Support - Calculation Detail'!A509,2))</f>
        <v>0</v>
      </c>
      <c r="K509" s="64">
        <v>22167</v>
      </c>
      <c r="L509" s="64">
        <v>0</v>
      </c>
      <c r="M509" s="64">
        <v>0</v>
      </c>
      <c r="N509" s="64">
        <v>0</v>
      </c>
      <c r="O509" s="64">
        <v>22167</v>
      </c>
    </row>
    <row r="510" spans="1:15" x14ac:dyDescent="0.35">
      <c r="A510" s="57" t="s">
        <v>6296</v>
      </c>
      <c r="B510" s="61" t="s">
        <v>10</v>
      </c>
      <c r="C510" s="61" t="s">
        <v>901</v>
      </c>
      <c r="D510" s="64">
        <v>37246</v>
      </c>
      <c r="E510" s="64">
        <v>0</v>
      </c>
      <c r="F510" s="64">
        <v>37246</v>
      </c>
      <c r="G510" s="77">
        <v>1.04</v>
      </c>
      <c r="H510" s="64">
        <v>38736</v>
      </c>
      <c r="I510" s="64">
        <v>0</v>
      </c>
      <c r="J510" s="64">
        <f>SUMIFS('Support - HEA1065 Adjustments'!$G$2:$G$10,'Support - HEA1065 Adjustments'!$A$2:$A$10,LEFT('Support - Calculation Detail'!A510,7),'Support - HEA1065 Adjustments'!$D$2:$D$10,RIGHT('Support - Calculation Detail'!A510,2))</f>
        <v>0</v>
      </c>
      <c r="K510" s="64">
        <v>38736</v>
      </c>
      <c r="L510" s="64">
        <v>0</v>
      </c>
      <c r="M510" s="64">
        <v>0</v>
      </c>
      <c r="N510" s="64">
        <v>0</v>
      </c>
      <c r="O510" s="64">
        <v>38736</v>
      </c>
    </row>
    <row r="511" spans="1:15" x14ac:dyDescent="0.35">
      <c r="A511" s="57" t="s">
        <v>6297</v>
      </c>
      <c r="B511" s="61" t="s">
        <v>10</v>
      </c>
      <c r="C511" s="61" t="s">
        <v>901</v>
      </c>
      <c r="D511" s="64">
        <v>48454</v>
      </c>
      <c r="E511" s="64">
        <v>0</v>
      </c>
      <c r="F511" s="64">
        <v>48454</v>
      </c>
      <c r="G511" s="77">
        <v>1.04</v>
      </c>
      <c r="H511" s="64">
        <v>50392</v>
      </c>
      <c r="I511" s="64">
        <v>0</v>
      </c>
      <c r="J511" s="64">
        <f>SUMIFS('Support - HEA1065 Adjustments'!$G$2:$G$10,'Support - HEA1065 Adjustments'!$A$2:$A$10,LEFT('Support - Calculation Detail'!A511,7),'Support - HEA1065 Adjustments'!$D$2:$D$10,RIGHT('Support - Calculation Detail'!A511,2))</f>
        <v>0</v>
      </c>
      <c r="K511" s="64">
        <v>50392</v>
      </c>
      <c r="L511" s="64">
        <v>0</v>
      </c>
      <c r="M511" s="64">
        <v>0</v>
      </c>
      <c r="N511" s="64">
        <v>0</v>
      </c>
      <c r="O511" s="64">
        <v>50392</v>
      </c>
    </row>
    <row r="512" spans="1:15" x14ac:dyDescent="0.35">
      <c r="A512" s="57" t="s">
        <v>6298</v>
      </c>
      <c r="B512" s="61" t="s">
        <v>10</v>
      </c>
      <c r="C512" s="61" t="s">
        <v>901</v>
      </c>
      <c r="D512" s="64">
        <v>22453</v>
      </c>
      <c r="E512" s="64">
        <v>0</v>
      </c>
      <c r="F512" s="64">
        <v>22453</v>
      </c>
      <c r="G512" s="77">
        <v>1.04</v>
      </c>
      <c r="H512" s="64">
        <v>23351</v>
      </c>
      <c r="I512" s="64">
        <v>0</v>
      </c>
      <c r="J512" s="64">
        <f>SUMIFS('Support - HEA1065 Adjustments'!$G$2:$G$10,'Support - HEA1065 Adjustments'!$A$2:$A$10,LEFT('Support - Calculation Detail'!A512,7),'Support - HEA1065 Adjustments'!$D$2:$D$10,RIGHT('Support - Calculation Detail'!A512,2))</f>
        <v>0</v>
      </c>
      <c r="K512" s="64">
        <v>23351</v>
      </c>
      <c r="L512" s="64">
        <v>0</v>
      </c>
      <c r="M512" s="64">
        <v>0</v>
      </c>
      <c r="N512" s="64">
        <v>0</v>
      </c>
      <c r="O512" s="64">
        <v>23351</v>
      </c>
    </row>
    <row r="513" spans="1:15" x14ac:dyDescent="0.35">
      <c r="A513" s="57" t="s">
        <v>6299</v>
      </c>
      <c r="B513" s="61" t="s">
        <v>10</v>
      </c>
      <c r="C513" s="61" t="s">
        <v>901</v>
      </c>
      <c r="D513" s="64">
        <v>5074</v>
      </c>
      <c r="E513" s="64">
        <v>0</v>
      </c>
      <c r="F513" s="64">
        <v>5074</v>
      </c>
      <c r="G513" s="77">
        <v>1.04</v>
      </c>
      <c r="H513" s="64">
        <v>5277</v>
      </c>
      <c r="I513" s="64">
        <v>0</v>
      </c>
      <c r="J513" s="64">
        <f>SUMIFS('Support - HEA1065 Adjustments'!$G$2:$G$10,'Support - HEA1065 Adjustments'!$A$2:$A$10,LEFT('Support - Calculation Detail'!A513,7),'Support - HEA1065 Adjustments'!$D$2:$D$10,RIGHT('Support - Calculation Detail'!A513,2))</f>
        <v>0</v>
      </c>
      <c r="K513" s="64">
        <v>5277</v>
      </c>
      <c r="L513" s="64">
        <v>0</v>
      </c>
      <c r="M513" s="64">
        <v>0</v>
      </c>
      <c r="N513" s="64">
        <v>0</v>
      </c>
      <c r="O513" s="64">
        <v>5277</v>
      </c>
    </row>
    <row r="514" spans="1:15" x14ac:dyDescent="0.35">
      <c r="A514" s="57" t="s">
        <v>6300</v>
      </c>
      <c r="B514" s="61" t="s">
        <v>10</v>
      </c>
      <c r="C514" s="61" t="s">
        <v>901</v>
      </c>
      <c r="D514" s="64">
        <v>14782</v>
      </c>
      <c r="E514" s="64">
        <v>0</v>
      </c>
      <c r="F514" s="64">
        <v>14782</v>
      </c>
      <c r="G514" s="77">
        <v>1.04</v>
      </c>
      <c r="H514" s="64">
        <v>15373</v>
      </c>
      <c r="I514" s="64">
        <v>0</v>
      </c>
      <c r="J514" s="64">
        <f>SUMIFS('Support - HEA1065 Adjustments'!$G$2:$G$10,'Support - HEA1065 Adjustments'!$A$2:$A$10,LEFT('Support - Calculation Detail'!A514,7),'Support - HEA1065 Adjustments'!$D$2:$D$10,RIGHT('Support - Calculation Detail'!A514,2))</f>
        <v>0</v>
      </c>
      <c r="K514" s="64">
        <v>15373</v>
      </c>
      <c r="L514" s="64">
        <v>0</v>
      </c>
      <c r="M514" s="64">
        <v>0</v>
      </c>
      <c r="N514" s="64">
        <v>0</v>
      </c>
      <c r="O514" s="64">
        <v>15373</v>
      </c>
    </row>
    <row r="515" spans="1:15" x14ac:dyDescent="0.35">
      <c r="A515" s="57" t="s">
        <v>6301</v>
      </c>
      <c r="B515" s="61" t="s">
        <v>10</v>
      </c>
      <c r="C515" s="61" t="s">
        <v>901</v>
      </c>
      <c r="D515" s="64">
        <v>41453</v>
      </c>
      <c r="E515" s="64">
        <v>0</v>
      </c>
      <c r="F515" s="64">
        <v>41453</v>
      </c>
      <c r="G515" s="77">
        <v>1.04</v>
      </c>
      <c r="H515" s="64">
        <v>43111</v>
      </c>
      <c r="I515" s="64">
        <v>0</v>
      </c>
      <c r="J515" s="64">
        <f>SUMIFS('Support - HEA1065 Adjustments'!$G$2:$G$10,'Support - HEA1065 Adjustments'!$A$2:$A$10,LEFT('Support - Calculation Detail'!A515,7),'Support - HEA1065 Adjustments'!$D$2:$D$10,RIGHT('Support - Calculation Detail'!A515,2))</f>
        <v>0</v>
      </c>
      <c r="K515" s="64">
        <v>43111</v>
      </c>
      <c r="L515" s="64">
        <v>0</v>
      </c>
      <c r="M515" s="64">
        <v>0</v>
      </c>
      <c r="N515" s="64">
        <v>0</v>
      </c>
      <c r="O515" s="64">
        <v>43111</v>
      </c>
    </row>
    <row r="516" spans="1:15" x14ac:dyDescent="0.35">
      <c r="A516" s="57" t="s">
        <v>6302</v>
      </c>
      <c r="B516" s="61" t="s">
        <v>10</v>
      </c>
      <c r="C516" s="61" t="s">
        <v>901</v>
      </c>
      <c r="D516" s="64">
        <v>34465</v>
      </c>
      <c r="E516" s="64">
        <v>0</v>
      </c>
      <c r="F516" s="64">
        <v>34465</v>
      </c>
      <c r="G516" s="77">
        <v>1.04</v>
      </c>
      <c r="H516" s="64">
        <v>35844</v>
      </c>
      <c r="I516" s="64">
        <v>0</v>
      </c>
      <c r="J516" s="64">
        <f>SUMIFS('Support - HEA1065 Adjustments'!$G$2:$G$10,'Support - HEA1065 Adjustments'!$A$2:$A$10,LEFT('Support - Calculation Detail'!A516,7),'Support - HEA1065 Adjustments'!$D$2:$D$10,RIGHT('Support - Calculation Detail'!A516,2))</f>
        <v>0</v>
      </c>
      <c r="K516" s="64">
        <v>35844</v>
      </c>
      <c r="L516" s="64">
        <v>0</v>
      </c>
      <c r="M516" s="64">
        <v>0</v>
      </c>
      <c r="N516" s="64">
        <v>0</v>
      </c>
      <c r="O516" s="64">
        <v>35844</v>
      </c>
    </row>
    <row r="517" spans="1:15" x14ac:dyDescent="0.35">
      <c r="A517" s="57" t="s">
        <v>6303</v>
      </c>
      <c r="B517" s="61" t="s">
        <v>10</v>
      </c>
      <c r="C517" s="61" t="s">
        <v>901</v>
      </c>
      <c r="D517" s="64">
        <v>27584</v>
      </c>
      <c r="E517" s="64">
        <v>0</v>
      </c>
      <c r="F517" s="64">
        <v>27584</v>
      </c>
      <c r="G517" s="77">
        <v>1.04</v>
      </c>
      <c r="H517" s="64">
        <v>28687</v>
      </c>
      <c r="I517" s="64">
        <v>0</v>
      </c>
      <c r="J517" s="64">
        <f>SUMIFS('Support - HEA1065 Adjustments'!$G$2:$G$10,'Support - HEA1065 Adjustments'!$A$2:$A$10,LEFT('Support - Calculation Detail'!A517,7),'Support - HEA1065 Adjustments'!$D$2:$D$10,RIGHT('Support - Calculation Detail'!A517,2))</f>
        <v>0</v>
      </c>
      <c r="K517" s="64">
        <v>28687</v>
      </c>
      <c r="L517" s="64">
        <v>0</v>
      </c>
      <c r="M517" s="64">
        <v>0</v>
      </c>
      <c r="N517" s="64">
        <v>0</v>
      </c>
      <c r="O517" s="64">
        <v>28687</v>
      </c>
    </row>
    <row r="518" spans="1:15" x14ac:dyDescent="0.35">
      <c r="A518" s="57" t="s">
        <v>6304</v>
      </c>
      <c r="B518" s="61" t="s">
        <v>10</v>
      </c>
      <c r="C518" s="61" t="s">
        <v>901</v>
      </c>
      <c r="D518" s="64">
        <v>235717</v>
      </c>
      <c r="E518" s="64">
        <v>0</v>
      </c>
      <c r="F518" s="64">
        <v>235717</v>
      </c>
      <c r="G518" s="77">
        <v>1.04</v>
      </c>
      <c r="H518" s="64">
        <v>245146</v>
      </c>
      <c r="I518" s="64">
        <v>0</v>
      </c>
      <c r="J518" s="64">
        <f>SUMIFS('Support - HEA1065 Adjustments'!$G$2:$G$10,'Support - HEA1065 Adjustments'!$A$2:$A$10,LEFT('Support - Calculation Detail'!A518,7),'Support - HEA1065 Adjustments'!$D$2:$D$10,RIGHT('Support - Calculation Detail'!A518,2))</f>
        <v>0</v>
      </c>
      <c r="K518" s="64">
        <v>245146</v>
      </c>
      <c r="L518" s="64">
        <v>0</v>
      </c>
      <c r="M518" s="64">
        <v>0</v>
      </c>
      <c r="N518" s="64">
        <v>0</v>
      </c>
      <c r="O518" s="64">
        <v>245146</v>
      </c>
    </row>
    <row r="519" spans="1:15" x14ac:dyDescent="0.35">
      <c r="A519" s="57" t="s">
        <v>6305</v>
      </c>
      <c r="B519" s="61" t="s">
        <v>10</v>
      </c>
      <c r="C519" s="61" t="s">
        <v>901</v>
      </c>
      <c r="D519" s="64">
        <v>14966</v>
      </c>
      <c r="E519" s="64">
        <v>0</v>
      </c>
      <c r="F519" s="64">
        <v>14966</v>
      </c>
      <c r="G519" s="77">
        <v>1.04</v>
      </c>
      <c r="H519" s="64">
        <v>15565</v>
      </c>
      <c r="I519" s="64">
        <v>0</v>
      </c>
      <c r="J519" s="64">
        <f>SUMIFS('Support - HEA1065 Adjustments'!$G$2:$G$10,'Support - HEA1065 Adjustments'!$A$2:$A$10,LEFT('Support - Calculation Detail'!A519,7),'Support - HEA1065 Adjustments'!$D$2:$D$10,RIGHT('Support - Calculation Detail'!A519,2))</f>
        <v>0</v>
      </c>
      <c r="K519" s="64">
        <v>15565</v>
      </c>
      <c r="L519" s="64">
        <v>0</v>
      </c>
      <c r="M519" s="64">
        <v>0</v>
      </c>
      <c r="N519" s="64">
        <v>0</v>
      </c>
      <c r="O519" s="64">
        <v>15565</v>
      </c>
    </row>
    <row r="520" spans="1:15" x14ac:dyDescent="0.35">
      <c r="A520" s="57" t="s">
        <v>6306</v>
      </c>
      <c r="B520" s="61" t="s">
        <v>10</v>
      </c>
      <c r="C520" s="61" t="s">
        <v>901</v>
      </c>
      <c r="D520" s="64">
        <v>28888</v>
      </c>
      <c r="E520" s="64">
        <v>0</v>
      </c>
      <c r="F520" s="64">
        <v>28888</v>
      </c>
      <c r="G520" s="77">
        <v>1.04</v>
      </c>
      <c r="H520" s="64">
        <v>30044</v>
      </c>
      <c r="I520" s="64">
        <v>0</v>
      </c>
      <c r="J520" s="64">
        <f>SUMIFS('Support - HEA1065 Adjustments'!$G$2:$G$10,'Support - HEA1065 Adjustments'!$A$2:$A$10,LEFT('Support - Calculation Detail'!A520,7),'Support - HEA1065 Adjustments'!$D$2:$D$10,RIGHT('Support - Calculation Detail'!A520,2))</f>
        <v>0</v>
      </c>
      <c r="K520" s="64">
        <v>30044</v>
      </c>
      <c r="L520" s="64">
        <v>0</v>
      </c>
      <c r="M520" s="64">
        <v>0</v>
      </c>
      <c r="N520" s="64">
        <v>0</v>
      </c>
      <c r="O520" s="64">
        <v>30044</v>
      </c>
    </row>
    <row r="521" spans="1:15" x14ac:dyDescent="0.35">
      <c r="A521" s="57" t="s">
        <v>6307</v>
      </c>
      <c r="B521" s="61" t="s">
        <v>10</v>
      </c>
      <c r="C521" s="61" t="s">
        <v>901</v>
      </c>
      <c r="D521" s="64">
        <v>56319</v>
      </c>
      <c r="E521" s="64">
        <v>0</v>
      </c>
      <c r="F521" s="64">
        <v>56319</v>
      </c>
      <c r="G521" s="77">
        <v>1.04</v>
      </c>
      <c r="H521" s="64">
        <v>58572</v>
      </c>
      <c r="I521" s="64">
        <v>0</v>
      </c>
      <c r="J521" s="64">
        <f>SUMIFS('Support - HEA1065 Adjustments'!$G$2:$G$10,'Support - HEA1065 Adjustments'!$A$2:$A$10,LEFT('Support - Calculation Detail'!A521,7),'Support - HEA1065 Adjustments'!$D$2:$D$10,RIGHT('Support - Calculation Detail'!A521,2))</f>
        <v>0</v>
      </c>
      <c r="K521" s="64">
        <v>58572</v>
      </c>
      <c r="L521" s="64">
        <v>0</v>
      </c>
      <c r="M521" s="64">
        <v>0</v>
      </c>
      <c r="N521" s="64">
        <v>0</v>
      </c>
      <c r="O521" s="64">
        <v>58572</v>
      </c>
    </row>
    <row r="522" spans="1:15" x14ac:dyDescent="0.35">
      <c r="A522" s="57" t="s">
        <v>6308</v>
      </c>
      <c r="B522" s="61" t="s">
        <v>10</v>
      </c>
      <c r="C522" s="61" t="s">
        <v>901</v>
      </c>
      <c r="D522" s="64">
        <v>90765</v>
      </c>
      <c r="E522" s="64">
        <v>0</v>
      </c>
      <c r="F522" s="64">
        <v>90765</v>
      </c>
      <c r="G522" s="77">
        <v>1.04</v>
      </c>
      <c r="H522" s="64">
        <v>94396</v>
      </c>
      <c r="I522" s="64">
        <v>0</v>
      </c>
      <c r="J522" s="64">
        <f>SUMIFS('Support - HEA1065 Adjustments'!$G$2:$G$10,'Support - HEA1065 Adjustments'!$A$2:$A$10,LEFT('Support - Calculation Detail'!A522,7),'Support - HEA1065 Adjustments'!$D$2:$D$10,RIGHT('Support - Calculation Detail'!A522,2))</f>
        <v>0</v>
      </c>
      <c r="K522" s="64">
        <v>94396</v>
      </c>
      <c r="L522" s="64">
        <v>0</v>
      </c>
      <c r="M522" s="64">
        <v>0</v>
      </c>
      <c r="N522" s="64">
        <v>0</v>
      </c>
      <c r="O522" s="64">
        <v>94396</v>
      </c>
    </row>
    <row r="523" spans="1:15" x14ac:dyDescent="0.35">
      <c r="A523" s="57" t="s">
        <v>6309</v>
      </c>
      <c r="B523" s="61" t="s">
        <v>10</v>
      </c>
      <c r="C523" s="61" t="s">
        <v>901</v>
      </c>
      <c r="D523" s="64">
        <v>120447</v>
      </c>
      <c r="E523" s="64">
        <v>0</v>
      </c>
      <c r="F523" s="64">
        <v>120447</v>
      </c>
      <c r="G523" s="77">
        <v>1.04</v>
      </c>
      <c r="H523" s="64">
        <v>125265</v>
      </c>
      <c r="I523" s="64">
        <v>0</v>
      </c>
      <c r="J523" s="64">
        <f>SUMIFS('Support - HEA1065 Adjustments'!$G$2:$G$10,'Support - HEA1065 Adjustments'!$A$2:$A$10,LEFT('Support - Calculation Detail'!A523,7),'Support - HEA1065 Adjustments'!$D$2:$D$10,RIGHT('Support - Calculation Detail'!A523,2))</f>
        <v>0</v>
      </c>
      <c r="K523" s="64">
        <v>125265</v>
      </c>
      <c r="L523" s="64">
        <v>0</v>
      </c>
      <c r="M523" s="64">
        <v>0</v>
      </c>
      <c r="N523" s="64">
        <v>0</v>
      </c>
      <c r="O523" s="64">
        <v>125265</v>
      </c>
    </row>
    <row r="524" spans="1:15" x14ac:dyDescent="0.35">
      <c r="A524" s="57" t="s">
        <v>6310</v>
      </c>
      <c r="B524" s="61" t="s">
        <v>10</v>
      </c>
      <c r="C524" s="61" t="s">
        <v>901</v>
      </c>
      <c r="D524" s="64">
        <v>5708</v>
      </c>
      <c r="E524" s="64">
        <v>0</v>
      </c>
      <c r="F524" s="64">
        <v>5708</v>
      </c>
      <c r="G524" s="77">
        <v>1.04</v>
      </c>
      <c r="H524" s="64">
        <v>5936</v>
      </c>
      <c r="I524" s="64">
        <v>0</v>
      </c>
      <c r="J524" s="64">
        <f>SUMIFS('Support - HEA1065 Adjustments'!$G$2:$G$10,'Support - HEA1065 Adjustments'!$A$2:$A$10,LEFT('Support - Calculation Detail'!A524,7),'Support - HEA1065 Adjustments'!$D$2:$D$10,RIGHT('Support - Calculation Detail'!A524,2))</f>
        <v>0</v>
      </c>
      <c r="K524" s="64">
        <v>5936</v>
      </c>
      <c r="L524" s="64">
        <v>0</v>
      </c>
      <c r="M524" s="64">
        <v>0</v>
      </c>
      <c r="N524" s="64">
        <v>0</v>
      </c>
      <c r="O524" s="64">
        <v>5936</v>
      </c>
    </row>
    <row r="525" spans="1:15" x14ac:dyDescent="0.35">
      <c r="A525" s="57" t="s">
        <v>6311</v>
      </c>
      <c r="B525" s="61" t="s">
        <v>10</v>
      </c>
      <c r="C525" s="61" t="s">
        <v>901</v>
      </c>
      <c r="D525" s="64">
        <v>234839</v>
      </c>
      <c r="E525" s="64">
        <v>383032</v>
      </c>
      <c r="F525" s="64">
        <v>617871</v>
      </c>
      <c r="G525" s="77">
        <v>1.04</v>
      </c>
      <c r="H525" s="64">
        <v>642586</v>
      </c>
      <c r="I525" s="64">
        <v>0</v>
      </c>
      <c r="J525" s="64">
        <f>SUMIFS('Support - HEA1065 Adjustments'!$G$2:$G$10,'Support - HEA1065 Adjustments'!$A$2:$A$10,LEFT('Support - Calculation Detail'!A525,7),'Support - HEA1065 Adjustments'!$D$2:$D$10,RIGHT('Support - Calculation Detail'!A525,2))</f>
        <v>0</v>
      </c>
      <c r="K525" s="64">
        <v>642586</v>
      </c>
      <c r="L525" s="64">
        <v>0</v>
      </c>
      <c r="M525" s="64">
        <v>0</v>
      </c>
      <c r="N525" s="64">
        <v>0</v>
      </c>
      <c r="O525" s="64">
        <v>642586</v>
      </c>
    </row>
    <row r="526" spans="1:15" x14ac:dyDescent="0.35">
      <c r="A526" s="57" t="s">
        <v>6312</v>
      </c>
      <c r="B526" s="61" t="s">
        <v>10</v>
      </c>
      <c r="C526" s="61" t="s">
        <v>901</v>
      </c>
      <c r="D526" s="64">
        <v>485131</v>
      </c>
      <c r="E526" s="64">
        <v>0</v>
      </c>
      <c r="F526" s="64">
        <v>485131</v>
      </c>
      <c r="G526" s="77">
        <v>1.04</v>
      </c>
      <c r="H526" s="64">
        <v>504536</v>
      </c>
      <c r="I526" s="64">
        <v>0</v>
      </c>
      <c r="J526" s="64">
        <f>SUMIFS('Support - HEA1065 Adjustments'!$G$2:$G$10,'Support - HEA1065 Adjustments'!$A$2:$A$10,LEFT('Support - Calculation Detail'!A526,7),'Support - HEA1065 Adjustments'!$D$2:$D$10,RIGHT('Support - Calculation Detail'!A526,2))</f>
        <v>0</v>
      </c>
      <c r="K526" s="64">
        <v>504536</v>
      </c>
      <c r="L526" s="64">
        <v>0</v>
      </c>
      <c r="M526" s="64">
        <v>0</v>
      </c>
      <c r="N526" s="64">
        <v>0</v>
      </c>
      <c r="O526" s="64">
        <v>504536</v>
      </c>
    </row>
    <row r="527" spans="1:15" x14ac:dyDescent="0.35">
      <c r="A527" s="57" t="s">
        <v>6313</v>
      </c>
      <c r="B527" s="61" t="s">
        <v>10</v>
      </c>
      <c r="C527" s="61" t="s">
        <v>901</v>
      </c>
      <c r="D527" s="64">
        <v>356565</v>
      </c>
      <c r="E527" s="64">
        <v>0</v>
      </c>
      <c r="F527" s="64">
        <v>356565</v>
      </c>
      <c r="G527" s="77">
        <v>1.04</v>
      </c>
      <c r="H527" s="64">
        <v>370828</v>
      </c>
      <c r="I527" s="64">
        <v>0</v>
      </c>
      <c r="J527" s="64">
        <f>SUMIFS('Support - HEA1065 Adjustments'!$G$2:$G$10,'Support - HEA1065 Adjustments'!$A$2:$A$10,LEFT('Support - Calculation Detail'!A527,7),'Support - HEA1065 Adjustments'!$D$2:$D$10,RIGHT('Support - Calculation Detail'!A527,2))</f>
        <v>0</v>
      </c>
      <c r="K527" s="64">
        <v>370828</v>
      </c>
      <c r="L527" s="64">
        <v>0</v>
      </c>
      <c r="M527" s="64">
        <v>0</v>
      </c>
      <c r="N527" s="64">
        <v>0</v>
      </c>
      <c r="O527" s="64">
        <v>370828</v>
      </c>
    </row>
    <row r="528" spans="1:15" x14ac:dyDescent="0.35">
      <c r="A528" s="57" t="s">
        <v>6314</v>
      </c>
      <c r="B528" s="61" t="s">
        <v>10</v>
      </c>
      <c r="C528" s="61" t="s">
        <v>901</v>
      </c>
      <c r="D528" s="64">
        <v>5696866</v>
      </c>
      <c r="E528" s="64">
        <v>0</v>
      </c>
      <c r="F528" s="64">
        <v>5696866</v>
      </c>
      <c r="G528" s="77">
        <v>1.04</v>
      </c>
      <c r="H528" s="64">
        <v>5924741</v>
      </c>
      <c r="I528" s="64">
        <v>0</v>
      </c>
      <c r="J528" s="64">
        <f>SUMIFS('Support - HEA1065 Adjustments'!$G$2:$G$10,'Support - HEA1065 Adjustments'!$A$2:$A$10,LEFT('Support - Calculation Detail'!A528,7),'Support - HEA1065 Adjustments'!$D$2:$D$10,RIGHT('Support - Calculation Detail'!A528,2))</f>
        <v>0</v>
      </c>
      <c r="K528" s="64">
        <v>5924741</v>
      </c>
      <c r="L528" s="64">
        <v>346209</v>
      </c>
      <c r="M528" s="64">
        <v>0</v>
      </c>
      <c r="N528" s="64">
        <v>0</v>
      </c>
      <c r="O528" s="64">
        <v>6270950</v>
      </c>
    </row>
    <row r="529" spans="1:15" x14ac:dyDescent="0.35">
      <c r="A529" s="57" t="s">
        <v>6315</v>
      </c>
      <c r="B529" s="61" t="s">
        <v>10</v>
      </c>
      <c r="C529" s="61" t="s">
        <v>901</v>
      </c>
      <c r="D529" s="64">
        <v>10228</v>
      </c>
      <c r="E529" s="64">
        <v>0</v>
      </c>
      <c r="F529" s="64">
        <v>10228</v>
      </c>
      <c r="G529" s="77">
        <v>1.04</v>
      </c>
      <c r="H529" s="64">
        <v>10637</v>
      </c>
      <c r="I529" s="64">
        <v>0</v>
      </c>
      <c r="J529" s="64">
        <f>SUMIFS('Support - HEA1065 Adjustments'!$G$2:$G$10,'Support - HEA1065 Adjustments'!$A$2:$A$10,LEFT('Support - Calculation Detail'!A529,7),'Support - HEA1065 Adjustments'!$D$2:$D$10,RIGHT('Support - Calculation Detail'!A529,2))</f>
        <v>0</v>
      </c>
      <c r="K529" s="64">
        <v>10637</v>
      </c>
      <c r="L529" s="64">
        <v>0</v>
      </c>
      <c r="M529" s="64">
        <v>0</v>
      </c>
      <c r="N529" s="64">
        <v>0</v>
      </c>
      <c r="O529" s="64">
        <v>10637</v>
      </c>
    </row>
    <row r="530" spans="1:15" x14ac:dyDescent="0.35">
      <c r="A530" s="57" t="s">
        <v>6316</v>
      </c>
      <c r="B530" s="61" t="s">
        <v>10</v>
      </c>
      <c r="C530" s="61" t="s">
        <v>901</v>
      </c>
      <c r="D530" s="64">
        <v>43894</v>
      </c>
      <c r="E530" s="64">
        <v>0</v>
      </c>
      <c r="F530" s="64">
        <v>43894</v>
      </c>
      <c r="G530" s="77">
        <v>1.04</v>
      </c>
      <c r="H530" s="64">
        <v>45650</v>
      </c>
      <c r="I530" s="64">
        <v>0</v>
      </c>
      <c r="J530" s="64">
        <f>SUMIFS('Support - HEA1065 Adjustments'!$G$2:$G$10,'Support - HEA1065 Adjustments'!$A$2:$A$10,LEFT('Support - Calculation Detail'!A530,7),'Support - HEA1065 Adjustments'!$D$2:$D$10,RIGHT('Support - Calculation Detail'!A530,2))</f>
        <v>0</v>
      </c>
      <c r="K530" s="64">
        <v>45650</v>
      </c>
      <c r="L530" s="64">
        <v>0</v>
      </c>
      <c r="M530" s="64">
        <v>0</v>
      </c>
      <c r="N530" s="64">
        <v>0</v>
      </c>
      <c r="O530" s="64">
        <v>45650</v>
      </c>
    </row>
    <row r="531" spans="1:15" x14ac:dyDescent="0.35">
      <c r="A531" s="57" t="s">
        <v>6317</v>
      </c>
      <c r="B531" s="61" t="s">
        <v>10</v>
      </c>
      <c r="C531" s="61" t="s">
        <v>901</v>
      </c>
      <c r="D531" s="64">
        <v>106441</v>
      </c>
      <c r="E531" s="64">
        <v>0</v>
      </c>
      <c r="F531" s="64">
        <v>106441</v>
      </c>
      <c r="G531" s="77">
        <v>1.04</v>
      </c>
      <c r="H531" s="64">
        <v>110699</v>
      </c>
      <c r="I531" s="64">
        <v>0</v>
      </c>
      <c r="J531" s="64">
        <f>SUMIFS('Support - HEA1065 Adjustments'!$G$2:$G$10,'Support - HEA1065 Adjustments'!$A$2:$A$10,LEFT('Support - Calculation Detail'!A531,7),'Support - HEA1065 Adjustments'!$D$2:$D$10,RIGHT('Support - Calculation Detail'!A531,2))</f>
        <v>0</v>
      </c>
      <c r="K531" s="64">
        <v>110699</v>
      </c>
      <c r="L531" s="64">
        <v>0</v>
      </c>
      <c r="M531" s="64">
        <v>0</v>
      </c>
      <c r="N531" s="64">
        <v>0</v>
      </c>
      <c r="O531" s="64">
        <v>110699</v>
      </c>
    </row>
    <row r="532" spans="1:15" x14ac:dyDescent="0.35">
      <c r="A532" s="57" t="s">
        <v>6318</v>
      </c>
      <c r="B532" s="61" t="s">
        <v>10</v>
      </c>
      <c r="C532" s="61" t="s">
        <v>901</v>
      </c>
      <c r="D532" s="64">
        <v>288041</v>
      </c>
      <c r="E532" s="64">
        <v>0</v>
      </c>
      <c r="F532" s="64">
        <v>288041</v>
      </c>
      <c r="G532" s="77">
        <v>1.04</v>
      </c>
      <c r="H532" s="64">
        <v>299563</v>
      </c>
      <c r="I532" s="64">
        <v>0</v>
      </c>
      <c r="J532" s="64">
        <f>SUMIFS('Support - HEA1065 Adjustments'!$G$2:$G$10,'Support - HEA1065 Adjustments'!$A$2:$A$10,LEFT('Support - Calculation Detail'!A532,7),'Support - HEA1065 Adjustments'!$D$2:$D$10,RIGHT('Support - Calculation Detail'!A532,2))</f>
        <v>0</v>
      </c>
      <c r="K532" s="64">
        <v>299563</v>
      </c>
      <c r="L532" s="64">
        <v>9676</v>
      </c>
      <c r="M532" s="64">
        <v>0</v>
      </c>
      <c r="N532" s="64">
        <v>0</v>
      </c>
      <c r="O532" s="64">
        <v>309239</v>
      </c>
    </row>
    <row r="533" spans="1:15" x14ac:dyDescent="0.35">
      <c r="A533" s="57" t="s">
        <v>6319</v>
      </c>
      <c r="B533" s="61" t="s">
        <v>10</v>
      </c>
      <c r="C533" s="61" t="s">
        <v>901</v>
      </c>
      <c r="D533" s="64">
        <v>443566</v>
      </c>
      <c r="E533" s="64">
        <v>0</v>
      </c>
      <c r="F533" s="64">
        <v>443566</v>
      </c>
      <c r="G533" s="77">
        <v>1.04</v>
      </c>
      <c r="H533" s="64">
        <v>461309</v>
      </c>
      <c r="I533" s="64">
        <v>0</v>
      </c>
      <c r="J533" s="64">
        <f>SUMIFS('Support - HEA1065 Adjustments'!$G$2:$G$10,'Support - HEA1065 Adjustments'!$A$2:$A$10,LEFT('Support - Calculation Detail'!A533,7),'Support - HEA1065 Adjustments'!$D$2:$D$10,RIGHT('Support - Calculation Detail'!A533,2))</f>
        <v>0</v>
      </c>
      <c r="K533" s="64">
        <v>461309</v>
      </c>
      <c r="L533" s="64">
        <v>0</v>
      </c>
      <c r="M533" s="64">
        <v>0</v>
      </c>
      <c r="N533" s="64">
        <v>0</v>
      </c>
      <c r="O533" s="64">
        <v>461309</v>
      </c>
    </row>
    <row r="534" spans="1:15" x14ac:dyDescent="0.35">
      <c r="A534" s="57" t="s">
        <v>6320</v>
      </c>
      <c r="B534" s="61" t="s">
        <v>10</v>
      </c>
      <c r="C534" s="61" t="s">
        <v>901</v>
      </c>
      <c r="D534" s="64">
        <v>4255475</v>
      </c>
      <c r="E534" s="64">
        <v>0</v>
      </c>
      <c r="F534" s="64">
        <v>4255475</v>
      </c>
      <c r="G534" s="77">
        <v>1.04</v>
      </c>
      <c r="H534" s="64">
        <v>4425694</v>
      </c>
      <c r="I534" s="64">
        <v>0</v>
      </c>
      <c r="J534" s="64">
        <f>SUMIFS('Support - HEA1065 Adjustments'!$G$2:$G$10,'Support - HEA1065 Adjustments'!$A$2:$A$10,LEFT('Support - Calculation Detail'!A534,7),'Support - HEA1065 Adjustments'!$D$2:$D$10,RIGHT('Support - Calculation Detail'!A534,2))</f>
        <v>0</v>
      </c>
      <c r="K534" s="64">
        <v>4425694</v>
      </c>
      <c r="L534" s="64">
        <v>0</v>
      </c>
      <c r="M534" s="64">
        <v>0</v>
      </c>
      <c r="N534" s="64">
        <v>0</v>
      </c>
      <c r="O534" s="64">
        <v>4425694</v>
      </c>
    </row>
    <row r="535" spans="1:15" x14ac:dyDescent="0.35">
      <c r="A535" s="57" t="s">
        <v>6321</v>
      </c>
      <c r="B535" s="61" t="s">
        <v>10</v>
      </c>
      <c r="C535" s="61" t="s">
        <v>901</v>
      </c>
      <c r="D535" s="64">
        <v>4763419</v>
      </c>
      <c r="E535" s="64">
        <v>0</v>
      </c>
      <c r="F535" s="64">
        <v>4763419</v>
      </c>
      <c r="G535" s="77">
        <v>1.04</v>
      </c>
      <c r="H535" s="64">
        <v>4953956</v>
      </c>
      <c r="I535" s="64">
        <v>0</v>
      </c>
      <c r="J535" s="64">
        <f>SUMIFS('Support - HEA1065 Adjustments'!$G$2:$G$10,'Support - HEA1065 Adjustments'!$A$2:$A$10,LEFT('Support - Calculation Detail'!A535,7),'Support - HEA1065 Adjustments'!$D$2:$D$10,RIGHT('Support - Calculation Detail'!A535,2))</f>
        <v>0</v>
      </c>
      <c r="K535" s="64">
        <v>4953956</v>
      </c>
      <c r="L535" s="64">
        <v>0</v>
      </c>
      <c r="M535" s="64">
        <v>0</v>
      </c>
      <c r="N535" s="64">
        <v>0</v>
      </c>
      <c r="O535" s="64">
        <v>4953956</v>
      </c>
    </row>
    <row r="536" spans="1:15" x14ac:dyDescent="0.35">
      <c r="A536" s="57" t="s">
        <v>6322</v>
      </c>
      <c r="B536" s="61" t="s">
        <v>10</v>
      </c>
      <c r="C536" s="61" t="s">
        <v>944</v>
      </c>
      <c r="D536" s="64">
        <v>11266760</v>
      </c>
      <c r="E536" s="64">
        <v>0</v>
      </c>
      <c r="F536" s="64">
        <v>11266760</v>
      </c>
      <c r="G536" s="77">
        <v>1.04</v>
      </c>
      <c r="H536" s="64">
        <v>11717430</v>
      </c>
      <c r="I536" s="64">
        <v>0</v>
      </c>
      <c r="J536" s="64">
        <f>SUMIFS('Support - HEA1065 Adjustments'!$G$2:$G$10,'Support - HEA1065 Adjustments'!$A$2:$A$10,LEFT('Support - Calculation Detail'!A536,7),'Support - HEA1065 Adjustments'!$D$2:$D$10,RIGHT('Support - Calculation Detail'!A536,2))</f>
        <v>0</v>
      </c>
      <c r="K536" s="64">
        <v>11717430</v>
      </c>
      <c r="L536" s="64">
        <v>1138224</v>
      </c>
      <c r="M536" s="64">
        <v>449801</v>
      </c>
      <c r="N536" s="64">
        <v>1079839.8925441336</v>
      </c>
      <c r="O536" s="64">
        <v>14385294.892544134</v>
      </c>
    </row>
    <row r="537" spans="1:15" x14ac:dyDescent="0.35">
      <c r="A537" s="57" t="s">
        <v>6323</v>
      </c>
      <c r="B537" s="61" t="s">
        <v>10</v>
      </c>
      <c r="C537" s="61" t="s">
        <v>944</v>
      </c>
      <c r="D537" s="64">
        <v>12657</v>
      </c>
      <c r="E537" s="64">
        <v>0</v>
      </c>
      <c r="F537" s="64">
        <v>12657</v>
      </c>
      <c r="G537" s="77">
        <v>1.04</v>
      </c>
      <c r="H537" s="64">
        <v>13163</v>
      </c>
      <c r="I537" s="64">
        <v>0</v>
      </c>
      <c r="J537" s="64">
        <f>SUMIFS('Support - HEA1065 Adjustments'!$G$2:$G$10,'Support - HEA1065 Adjustments'!$A$2:$A$10,LEFT('Support - Calculation Detail'!A537,7),'Support - HEA1065 Adjustments'!$D$2:$D$10,RIGHT('Support - Calculation Detail'!A537,2))</f>
        <v>0</v>
      </c>
      <c r="K537" s="64">
        <v>13163</v>
      </c>
      <c r="L537" s="64">
        <v>0</v>
      </c>
      <c r="M537" s="64">
        <v>0</v>
      </c>
      <c r="N537" s="64">
        <v>0</v>
      </c>
      <c r="O537" s="64">
        <v>13163</v>
      </c>
    </row>
    <row r="538" spans="1:15" x14ac:dyDescent="0.35">
      <c r="A538" s="57" t="s">
        <v>6324</v>
      </c>
      <c r="B538" s="61" t="s">
        <v>10</v>
      </c>
      <c r="C538" s="61" t="s">
        <v>944</v>
      </c>
      <c r="D538" s="64">
        <v>47454</v>
      </c>
      <c r="E538" s="64">
        <v>0</v>
      </c>
      <c r="F538" s="64">
        <v>47454</v>
      </c>
      <c r="G538" s="77">
        <v>1.04</v>
      </c>
      <c r="H538" s="64">
        <v>49352</v>
      </c>
      <c r="I538" s="64">
        <v>0</v>
      </c>
      <c r="J538" s="64">
        <f>SUMIFS('Support - HEA1065 Adjustments'!$G$2:$G$10,'Support - HEA1065 Adjustments'!$A$2:$A$10,LEFT('Support - Calculation Detail'!A538,7),'Support - HEA1065 Adjustments'!$D$2:$D$10,RIGHT('Support - Calculation Detail'!A538,2))</f>
        <v>0</v>
      </c>
      <c r="K538" s="64">
        <v>49352</v>
      </c>
      <c r="L538" s="64">
        <v>0</v>
      </c>
      <c r="M538" s="64">
        <v>0</v>
      </c>
      <c r="N538" s="64">
        <v>0</v>
      </c>
      <c r="O538" s="64">
        <v>49352</v>
      </c>
    </row>
    <row r="539" spans="1:15" x14ac:dyDescent="0.35">
      <c r="A539" s="57" t="s">
        <v>6325</v>
      </c>
      <c r="B539" s="61" t="s">
        <v>10</v>
      </c>
      <c r="C539" s="61" t="s">
        <v>944</v>
      </c>
      <c r="D539" s="64">
        <v>77264</v>
      </c>
      <c r="E539" s="64">
        <v>0</v>
      </c>
      <c r="F539" s="64">
        <v>77264</v>
      </c>
      <c r="G539" s="77">
        <v>1.04</v>
      </c>
      <c r="H539" s="64">
        <v>80355</v>
      </c>
      <c r="I539" s="64">
        <v>0</v>
      </c>
      <c r="J539" s="64">
        <f>SUMIFS('Support - HEA1065 Adjustments'!$G$2:$G$10,'Support - HEA1065 Adjustments'!$A$2:$A$10,LEFT('Support - Calculation Detail'!A539,7),'Support - HEA1065 Adjustments'!$D$2:$D$10,RIGHT('Support - Calculation Detail'!A539,2))</f>
        <v>0</v>
      </c>
      <c r="K539" s="64">
        <v>80355</v>
      </c>
      <c r="L539" s="64">
        <v>0</v>
      </c>
      <c r="M539" s="64">
        <v>0</v>
      </c>
      <c r="N539" s="64">
        <v>0</v>
      </c>
      <c r="O539" s="64">
        <v>80355</v>
      </c>
    </row>
    <row r="540" spans="1:15" x14ac:dyDescent="0.35">
      <c r="A540" s="57" t="s">
        <v>6326</v>
      </c>
      <c r="B540" s="61" t="s">
        <v>10</v>
      </c>
      <c r="C540" s="61" t="s">
        <v>944</v>
      </c>
      <c r="D540" s="64">
        <v>20518</v>
      </c>
      <c r="E540" s="64">
        <v>0</v>
      </c>
      <c r="F540" s="64">
        <v>20518</v>
      </c>
      <c r="G540" s="77">
        <v>1.04</v>
      </c>
      <c r="H540" s="64">
        <v>21339</v>
      </c>
      <c r="I540" s="64">
        <v>0</v>
      </c>
      <c r="J540" s="64">
        <f>SUMIFS('Support - HEA1065 Adjustments'!$G$2:$G$10,'Support - HEA1065 Adjustments'!$A$2:$A$10,LEFT('Support - Calculation Detail'!A540,7),'Support - HEA1065 Adjustments'!$D$2:$D$10,RIGHT('Support - Calculation Detail'!A540,2))</f>
        <v>0</v>
      </c>
      <c r="K540" s="64">
        <v>21339</v>
      </c>
      <c r="L540" s="64">
        <v>0</v>
      </c>
      <c r="M540" s="64">
        <v>0</v>
      </c>
      <c r="N540" s="64">
        <v>0</v>
      </c>
      <c r="O540" s="64">
        <v>21339</v>
      </c>
    </row>
    <row r="541" spans="1:15" x14ac:dyDescent="0.35">
      <c r="A541" s="57" t="s">
        <v>6327</v>
      </c>
      <c r="B541" s="61" t="s">
        <v>10</v>
      </c>
      <c r="C541" s="61" t="s">
        <v>944</v>
      </c>
      <c r="D541" s="64">
        <v>29647</v>
      </c>
      <c r="E541" s="64">
        <v>0</v>
      </c>
      <c r="F541" s="64">
        <v>29647</v>
      </c>
      <c r="G541" s="77">
        <v>1.04</v>
      </c>
      <c r="H541" s="64">
        <v>30833</v>
      </c>
      <c r="I541" s="64">
        <v>0</v>
      </c>
      <c r="J541" s="64">
        <f>SUMIFS('Support - HEA1065 Adjustments'!$G$2:$G$10,'Support - HEA1065 Adjustments'!$A$2:$A$10,LEFT('Support - Calculation Detail'!A541,7),'Support - HEA1065 Adjustments'!$D$2:$D$10,RIGHT('Support - Calculation Detail'!A541,2))</f>
        <v>0</v>
      </c>
      <c r="K541" s="64">
        <v>30833</v>
      </c>
      <c r="L541" s="64">
        <v>0</v>
      </c>
      <c r="M541" s="64">
        <v>0</v>
      </c>
      <c r="N541" s="64">
        <v>0</v>
      </c>
      <c r="O541" s="64">
        <v>30833</v>
      </c>
    </row>
    <row r="542" spans="1:15" x14ac:dyDescent="0.35">
      <c r="A542" s="57" t="s">
        <v>6328</v>
      </c>
      <c r="B542" s="61" t="s">
        <v>10</v>
      </c>
      <c r="C542" s="61" t="s">
        <v>944</v>
      </c>
      <c r="D542" s="64">
        <v>70274</v>
      </c>
      <c r="E542" s="64">
        <v>0</v>
      </c>
      <c r="F542" s="64">
        <v>70274</v>
      </c>
      <c r="G542" s="77">
        <v>1.04</v>
      </c>
      <c r="H542" s="64">
        <v>73085</v>
      </c>
      <c r="I542" s="64">
        <v>0</v>
      </c>
      <c r="J542" s="64">
        <f>SUMIFS('Support - HEA1065 Adjustments'!$G$2:$G$10,'Support - HEA1065 Adjustments'!$A$2:$A$10,LEFT('Support - Calculation Detail'!A542,7),'Support - HEA1065 Adjustments'!$D$2:$D$10,RIGHT('Support - Calculation Detail'!A542,2))</f>
        <v>0</v>
      </c>
      <c r="K542" s="64">
        <v>73085</v>
      </c>
      <c r="L542" s="64">
        <v>0</v>
      </c>
      <c r="M542" s="64">
        <v>0</v>
      </c>
      <c r="N542" s="64">
        <v>0</v>
      </c>
      <c r="O542" s="64">
        <v>73085</v>
      </c>
    </row>
    <row r="543" spans="1:15" x14ac:dyDescent="0.35">
      <c r="A543" s="57" t="s">
        <v>6329</v>
      </c>
      <c r="B543" s="61" t="s">
        <v>10</v>
      </c>
      <c r="C543" s="61" t="s">
        <v>944</v>
      </c>
      <c r="D543" s="64">
        <v>31567</v>
      </c>
      <c r="E543" s="64">
        <v>0</v>
      </c>
      <c r="F543" s="64">
        <v>31567</v>
      </c>
      <c r="G543" s="77">
        <v>1.04</v>
      </c>
      <c r="H543" s="64">
        <v>32830</v>
      </c>
      <c r="I543" s="64">
        <v>0</v>
      </c>
      <c r="J543" s="64">
        <f>SUMIFS('Support - HEA1065 Adjustments'!$G$2:$G$10,'Support - HEA1065 Adjustments'!$A$2:$A$10,LEFT('Support - Calculation Detail'!A543,7),'Support - HEA1065 Adjustments'!$D$2:$D$10,RIGHT('Support - Calculation Detail'!A543,2))</f>
        <v>0</v>
      </c>
      <c r="K543" s="64">
        <v>32830</v>
      </c>
      <c r="L543" s="64">
        <v>0</v>
      </c>
      <c r="M543" s="64">
        <v>0</v>
      </c>
      <c r="N543" s="64">
        <v>0</v>
      </c>
      <c r="O543" s="64">
        <v>32830</v>
      </c>
    </row>
    <row r="544" spans="1:15" x14ac:dyDescent="0.35">
      <c r="A544" s="57" t="s">
        <v>6330</v>
      </c>
      <c r="B544" s="61" t="s">
        <v>10</v>
      </c>
      <c r="C544" s="61" t="s">
        <v>944</v>
      </c>
      <c r="D544" s="64">
        <v>25443</v>
      </c>
      <c r="E544" s="64">
        <v>0</v>
      </c>
      <c r="F544" s="64">
        <v>25443</v>
      </c>
      <c r="G544" s="77">
        <v>1.04</v>
      </c>
      <c r="H544" s="64">
        <v>26461</v>
      </c>
      <c r="I544" s="64">
        <v>0</v>
      </c>
      <c r="J544" s="64">
        <f>SUMIFS('Support - HEA1065 Adjustments'!$G$2:$G$10,'Support - HEA1065 Adjustments'!$A$2:$A$10,LEFT('Support - Calculation Detail'!A544,7),'Support - HEA1065 Adjustments'!$D$2:$D$10,RIGHT('Support - Calculation Detail'!A544,2))</f>
        <v>0</v>
      </c>
      <c r="K544" s="64">
        <v>26461</v>
      </c>
      <c r="L544" s="64">
        <v>0</v>
      </c>
      <c r="M544" s="64">
        <v>0</v>
      </c>
      <c r="N544" s="64">
        <v>0</v>
      </c>
      <c r="O544" s="64">
        <v>26461</v>
      </c>
    </row>
    <row r="545" spans="1:15" x14ac:dyDescent="0.35">
      <c r="A545" s="57" t="s">
        <v>6331</v>
      </c>
      <c r="B545" s="61" t="s">
        <v>10</v>
      </c>
      <c r="C545" s="61" t="s">
        <v>944</v>
      </c>
      <c r="D545" s="64">
        <v>60713</v>
      </c>
      <c r="E545" s="64">
        <v>0</v>
      </c>
      <c r="F545" s="64">
        <v>60713</v>
      </c>
      <c r="G545" s="77">
        <v>1.04</v>
      </c>
      <c r="H545" s="64">
        <v>63142</v>
      </c>
      <c r="I545" s="64">
        <v>0</v>
      </c>
      <c r="J545" s="64">
        <f>SUMIFS('Support - HEA1065 Adjustments'!$G$2:$G$10,'Support - HEA1065 Adjustments'!$A$2:$A$10,LEFT('Support - Calculation Detail'!A545,7),'Support - HEA1065 Adjustments'!$D$2:$D$10,RIGHT('Support - Calculation Detail'!A545,2))</f>
        <v>0</v>
      </c>
      <c r="K545" s="64">
        <v>63142</v>
      </c>
      <c r="L545" s="64">
        <v>0</v>
      </c>
      <c r="M545" s="64">
        <v>0</v>
      </c>
      <c r="N545" s="64">
        <v>0</v>
      </c>
      <c r="O545" s="64">
        <v>63142</v>
      </c>
    </row>
    <row r="546" spans="1:15" x14ac:dyDescent="0.35">
      <c r="A546" s="57" t="s">
        <v>6332</v>
      </c>
      <c r="B546" s="61" t="s">
        <v>10</v>
      </c>
      <c r="C546" s="61" t="s">
        <v>944</v>
      </c>
      <c r="D546" s="64">
        <v>48283</v>
      </c>
      <c r="E546" s="64">
        <v>0</v>
      </c>
      <c r="F546" s="64">
        <v>48283</v>
      </c>
      <c r="G546" s="77">
        <v>1.04</v>
      </c>
      <c r="H546" s="64">
        <v>50214</v>
      </c>
      <c r="I546" s="64">
        <v>0</v>
      </c>
      <c r="J546" s="64">
        <f>SUMIFS('Support - HEA1065 Adjustments'!$G$2:$G$10,'Support - HEA1065 Adjustments'!$A$2:$A$10,LEFT('Support - Calculation Detail'!A546,7),'Support - HEA1065 Adjustments'!$D$2:$D$10,RIGHT('Support - Calculation Detail'!A546,2))</f>
        <v>0</v>
      </c>
      <c r="K546" s="64">
        <v>50214</v>
      </c>
      <c r="L546" s="64">
        <v>0</v>
      </c>
      <c r="M546" s="64">
        <v>0</v>
      </c>
      <c r="N546" s="64">
        <v>0</v>
      </c>
      <c r="O546" s="64">
        <v>50214</v>
      </c>
    </row>
    <row r="547" spans="1:15" x14ac:dyDescent="0.35">
      <c r="A547" s="57" t="s">
        <v>6333</v>
      </c>
      <c r="B547" s="61" t="s">
        <v>10</v>
      </c>
      <c r="C547" s="61" t="s">
        <v>944</v>
      </c>
      <c r="D547" s="64">
        <v>38949</v>
      </c>
      <c r="E547" s="64">
        <v>0</v>
      </c>
      <c r="F547" s="64">
        <v>38949</v>
      </c>
      <c r="G547" s="77">
        <v>1.04</v>
      </c>
      <c r="H547" s="64">
        <v>40507</v>
      </c>
      <c r="I547" s="64">
        <v>0</v>
      </c>
      <c r="J547" s="64">
        <f>SUMIFS('Support - HEA1065 Adjustments'!$G$2:$G$10,'Support - HEA1065 Adjustments'!$A$2:$A$10,LEFT('Support - Calculation Detail'!A547,7),'Support - HEA1065 Adjustments'!$D$2:$D$10,RIGHT('Support - Calculation Detail'!A547,2))</f>
        <v>0</v>
      </c>
      <c r="K547" s="64">
        <v>40507</v>
      </c>
      <c r="L547" s="64">
        <v>0</v>
      </c>
      <c r="M547" s="64">
        <v>0</v>
      </c>
      <c r="N547" s="64">
        <v>0</v>
      </c>
      <c r="O547" s="64">
        <v>40507</v>
      </c>
    </row>
    <row r="548" spans="1:15" x14ac:dyDescent="0.35">
      <c r="A548" s="57" t="s">
        <v>6334</v>
      </c>
      <c r="B548" s="61" t="s">
        <v>10</v>
      </c>
      <c r="C548" s="61" t="s">
        <v>944</v>
      </c>
      <c r="D548" s="64">
        <v>48829</v>
      </c>
      <c r="E548" s="64">
        <v>0</v>
      </c>
      <c r="F548" s="64">
        <v>48829</v>
      </c>
      <c r="G548" s="77">
        <v>1.04</v>
      </c>
      <c r="H548" s="64">
        <v>50782</v>
      </c>
      <c r="I548" s="64">
        <v>0</v>
      </c>
      <c r="J548" s="64">
        <f>SUMIFS('Support - HEA1065 Adjustments'!$G$2:$G$10,'Support - HEA1065 Adjustments'!$A$2:$A$10,LEFT('Support - Calculation Detail'!A548,7),'Support - HEA1065 Adjustments'!$D$2:$D$10,RIGHT('Support - Calculation Detail'!A548,2))</f>
        <v>0</v>
      </c>
      <c r="K548" s="64">
        <v>50782</v>
      </c>
      <c r="L548" s="64">
        <v>0</v>
      </c>
      <c r="M548" s="64">
        <v>0</v>
      </c>
      <c r="N548" s="64">
        <v>0</v>
      </c>
      <c r="O548" s="64">
        <v>50782</v>
      </c>
    </row>
    <row r="549" spans="1:15" x14ac:dyDescent="0.35">
      <c r="A549" s="57" t="s">
        <v>6335</v>
      </c>
      <c r="B549" s="61" t="s">
        <v>10</v>
      </c>
      <c r="C549" s="61" t="s">
        <v>944</v>
      </c>
      <c r="D549" s="64">
        <v>25507</v>
      </c>
      <c r="E549" s="64">
        <v>0</v>
      </c>
      <c r="F549" s="64">
        <v>25507</v>
      </c>
      <c r="G549" s="77">
        <v>1.04</v>
      </c>
      <c r="H549" s="64">
        <v>26527</v>
      </c>
      <c r="I549" s="64">
        <v>0</v>
      </c>
      <c r="J549" s="64">
        <f>SUMIFS('Support - HEA1065 Adjustments'!$G$2:$G$10,'Support - HEA1065 Adjustments'!$A$2:$A$10,LEFT('Support - Calculation Detail'!A549,7),'Support - HEA1065 Adjustments'!$D$2:$D$10,RIGHT('Support - Calculation Detail'!A549,2))</f>
        <v>0</v>
      </c>
      <c r="K549" s="64">
        <v>26527</v>
      </c>
      <c r="L549" s="64">
        <v>0</v>
      </c>
      <c r="M549" s="64">
        <v>0</v>
      </c>
      <c r="N549" s="64">
        <v>0</v>
      </c>
      <c r="O549" s="64">
        <v>26527</v>
      </c>
    </row>
    <row r="550" spans="1:15" x14ac:dyDescent="0.35">
      <c r="A550" s="57" t="s">
        <v>6336</v>
      </c>
      <c r="B550" s="61" t="s">
        <v>10</v>
      </c>
      <c r="C550" s="61" t="s">
        <v>944</v>
      </c>
      <c r="D550" s="64">
        <v>16360</v>
      </c>
      <c r="E550" s="64">
        <v>0</v>
      </c>
      <c r="F550" s="64">
        <v>16360</v>
      </c>
      <c r="G550" s="77">
        <v>1.04</v>
      </c>
      <c r="H550" s="64">
        <v>17014</v>
      </c>
      <c r="I550" s="64">
        <v>0</v>
      </c>
      <c r="J550" s="64">
        <f>SUMIFS('Support - HEA1065 Adjustments'!$G$2:$G$10,'Support - HEA1065 Adjustments'!$A$2:$A$10,LEFT('Support - Calculation Detail'!A550,7),'Support - HEA1065 Adjustments'!$D$2:$D$10,RIGHT('Support - Calculation Detail'!A550,2))</f>
        <v>0</v>
      </c>
      <c r="K550" s="64">
        <v>17014</v>
      </c>
      <c r="L550" s="64">
        <v>0</v>
      </c>
      <c r="M550" s="64">
        <v>0</v>
      </c>
      <c r="N550" s="64">
        <v>0</v>
      </c>
      <c r="O550" s="64">
        <v>17014</v>
      </c>
    </row>
    <row r="551" spans="1:15" x14ac:dyDescent="0.35">
      <c r="A551" s="57" t="s">
        <v>6337</v>
      </c>
      <c r="B551" s="61" t="s">
        <v>10</v>
      </c>
      <c r="C551" s="61" t="s">
        <v>944</v>
      </c>
      <c r="D551" s="64">
        <v>7846</v>
      </c>
      <c r="E551" s="64">
        <v>0</v>
      </c>
      <c r="F551" s="64">
        <v>7846</v>
      </c>
      <c r="G551" s="77">
        <v>1.04</v>
      </c>
      <c r="H551" s="64">
        <v>8160</v>
      </c>
      <c r="I551" s="64">
        <v>0</v>
      </c>
      <c r="J551" s="64">
        <f>SUMIFS('Support - HEA1065 Adjustments'!$G$2:$G$10,'Support - HEA1065 Adjustments'!$A$2:$A$10,LEFT('Support - Calculation Detail'!A551,7),'Support - HEA1065 Adjustments'!$D$2:$D$10,RIGHT('Support - Calculation Detail'!A551,2))</f>
        <v>73599.553499999995</v>
      </c>
      <c r="K551" s="64">
        <v>8160</v>
      </c>
      <c r="L551" s="64">
        <v>0</v>
      </c>
      <c r="M551" s="64">
        <v>0</v>
      </c>
      <c r="N551" s="64">
        <v>0</v>
      </c>
      <c r="O551" s="64">
        <v>8160</v>
      </c>
    </row>
    <row r="552" spans="1:15" x14ac:dyDescent="0.35">
      <c r="A552" s="57" t="s">
        <v>6338</v>
      </c>
      <c r="B552" s="61" t="s">
        <v>10</v>
      </c>
      <c r="C552" s="61" t="s">
        <v>944</v>
      </c>
      <c r="D552" s="64">
        <v>10294</v>
      </c>
      <c r="E552" s="64">
        <v>0</v>
      </c>
      <c r="F552" s="64">
        <v>10294</v>
      </c>
      <c r="G552" s="77">
        <v>1.04</v>
      </c>
      <c r="H552" s="64">
        <v>10706</v>
      </c>
      <c r="I552" s="64">
        <v>0</v>
      </c>
      <c r="J552" s="64">
        <f>SUMIFS('Support - HEA1065 Adjustments'!$G$2:$G$10,'Support - HEA1065 Adjustments'!$A$2:$A$10,LEFT('Support - Calculation Detail'!A552,7),'Support - HEA1065 Adjustments'!$D$2:$D$10,RIGHT('Support - Calculation Detail'!A552,2))</f>
        <v>0</v>
      </c>
      <c r="K552" s="64">
        <v>10706</v>
      </c>
      <c r="L552" s="64">
        <v>0</v>
      </c>
      <c r="M552" s="64">
        <v>0</v>
      </c>
      <c r="N552" s="64">
        <v>0</v>
      </c>
      <c r="O552" s="64">
        <v>10706</v>
      </c>
    </row>
    <row r="553" spans="1:15" x14ac:dyDescent="0.35">
      <c r="A553" s="57" t="s">
        <v>6339</v>
      </c>
      <c r="B553" s="61" t="s">
        <v>10</v>
      </c>
      <c r="C553" s="61" t="s">
        <v>944</v>
      </c>
      <c r="D553" s="64">
        <v>28424</v>
      </c>
      <c r="E553" s="64">
        <v>0</v>
      </c>
      <c r="F553" s="64">
        <v>28424</v>
      </c>
      <c r="G553" s="77">
        <v>1.04</v>
      </c>
      <c r="H553" s="64">
        <v>29561</v>
      </c>
      <c r="I553" s="64">
        <v>0</v>
      </c>
      <c r="J553" s="64">
        <f>SUMIFS('Support - HEA1065 Adjustments'!$G$2:$G$10,'Support - HEA1065 Adjustments'!$A$2:$A$10,LEFT('Support - Calculation Detail'!A553,7),'Support - HEA1065 Adjustments'!$D$2:$D$10,RIGHT('Support - Calculation Detail'!A553,2))</f>
        <v>0</v>
      </c>
      <c r="K553" s="64">
        <v>29561</v>
      </c>
      <c r="L553" s="64">
        <v>0</v>
      </c>
      <c r="M553" s="64">
        <v>0</v>
      </c>
      <c r="N553" s="64">
        <v>0</v>
      </c>
      <c r="O553" s="64">
        <v>29561</v>
      </c>
    </row>
    <row r="554" spans="1:15" x14ac:dyDescent="0.35">
      <c r="A554" s="57" t="s">
        <v>6340</v>
      </c>
      <c r="B554" s="61" t="s">
        <v>10</v>
      </c>
      <c r="C554" s="61" t="s">
        <v>944</v>
      </c>
      <c r="D554" s="64">
        <v>49600</v>
      </c>
      <c r="E554" s="64">
        <v>0</v>
      </c>
      <c r="F554" s="64">
        <v>49600</v>
      </c>
      <c r="G554" s="77">
        <v>1.04</v>
      </c>
      <c r="H554" s="64">
        <v>51584</v>
      </c>
      <c r="I554" s="64">
        <v>0</v>
      </c>
      <c r="J554" s="64">
        <f>SUMIFS('Support - HEA1065 Adjustments'!$G$2:$G$10,'Support - HEA1065 Adjustments'!$A$2:$A$10,LEFT('Support - Calculation Detail'!A554,7),'Support - HEA1065 Adjustments'!$D$2:$D$10,RIGHT('Support - Calculation Detail'!A554,2))</f>
        <v>0</v>
      </c>
      <c r="K554" s="64">
        <v>51584</v>
      </c>
      <c r="L554" s="64">
        <v>0</v>
      </c>
      <c r="M554" s="64">
        <v>0</v>
      </c>
      <c r="N554" s="64">
        <v>0</v>
      </c>
      <c r="O554" s="64">
        <v>51584</v>
      </c>
    </row>
    <row r="555" spans="1:15" x14ac:dyDescent="0.35">
      <c r="A555" s="57" t="s">
        <v>6341</v>
      </c>
      <c r="B555" s="61" t="s">
        <v>10</v>
      </c>
      <c r="C555" s="61" t="s">
        <v>944</v>
      </c>
      <c r="D555" s="64">
        <v>30579</v>
      </c>
      <c r="E555" s="64">
        <v>137368</v>
      </c>
      <c r="F555" s="64">
        <v>167947</v>
      </c>
      <c r="G555" s="77">
        <v>1.04</v>
      </c>
      <c r="H555" s="64">
        <v>174665</v>
      </c>
      <c r="I555" s="64">
        <v>0</v>
      </c>
      <c r="J555" s="64">
        <f>SUMIFS('Support - HEA1065 Adjustments'!$G$2:$G$10,'Support - HEA1065 Adjustments'!$A$2:$A$10,LEFT('Support - Calculation Detail'!A555,7),'Support - HEA1065 Adjustments'!$D$2:$D$10,RIGHT('Support - Calculation Detail'!A555,2))</f>
        <v>0</v>
      </c>
      <c r="K555" s="64">
        <v>174665</v>
      </c>
      <c r="L555" s="64">
        <v>0</v>
      </c>
      <c r="M555" s="64">
        <v>0</v>
      </c>
      <c r="N555" s="64">
        <v>0</v>
      </c>
      <c r="O555" s="64">
        <v>174665</v>
      </c>
    </row>
    <row r="556" spans="1:15" x14ac:dyDescent="0.35">
      <c r="A556" s="57" t="s">
        <v>6342</v>
      </c>
      <c r="B556" s="61" t="s">
        <v>10</v>
      </c>
      <c r="C556" s="61" t="s">
        <v>944</v>
      </c>
      <c r="D556" s="64">
        <v>81299</v>
      </c>
      <c r="E556" s="64">
        <v>0</v>
      </c>
      <c r="F556" s="64">
        <v>81299</v>
      </c>
      <c r="G556" s="77">
        <v>1.04</v>
      </c>
      <c r="H556" s="64">
        <v>84551</v>
      </c>
      <c r="I556" s="64">
        <v>0</v>
      </c>
      <c r="J556" s="64">
        <f>SUMIFS('Support - HEA1065 Adjustments'!$G$2:$G$10,'Support - HEA1065 Adjustments'!$A$2:$A$10,LEFT('Support - Calculation Detail'!A556,7),'Support - HEA1065 Adjustments'!$D$2:$D$10,RIGHT('Support - Calculation Detail'!A556,2))</f>
        <v>0</v>
      </c>
      <c r="K556" s="64">
        <v>84551</v>
      </c>
      <c r="L556" s="64">
        <v>0</v>
      </c>
      <c r="M556" s="64">
        <v>0</v>
      </c>
      <c r="N556" s="64">
        <v>0</v>
      </c>
      <c r="O556" s="64">
        <v>84551</v>
      </c>
    </row>
    <row r="557" spans="1:15" x14ac:dyDescent="0.35">
      <c r="A557" s="57" t="s">
        <v>6343</v>
      </c>
      <c r="B557" s="61" t="s">
        <v>10</v>
      </c>
      <c r="C557" s="61" t="s">
        <v>944</v>
      </c>
      <c r="D557" s="64">
        <v>23351</v>
      </c>
      <c r="E557" s="64">
        <v>0</v>
      </c>
      <c r="F557" s="64">
        <v>23351</v>
      </c>
      <c r="G557" s="77">
        <v>1.04</v>
      </c>
      <c r="H557" s="64">
        <v>24285</v>
      </c>
      <c r="I557" s="64">
        <v>0</v>
      </c>
      <c r="J557" s="64">
        <f>SUMIFS('Support - HEA1065 Adjustments'!$G$2:$G$10,'Support - HEA1065 Adjustments'!$A$2:$A$10,LEFT('Support - Calculation Detail'!A557,7),'Support - HEA1065 Adjustments'!$D$2:$D$10,RIGHT('Support - Calculation Detail'!A557,2))</f>
        <v>0</v>
      </c>
      <c r="K557" s="64">
        <v>24285</v>
      </c>
      <c r="L557" s="64">
        <v>0</v>
      </c>
      <c r="M557" s="64">
        <v>0</v>
      </c>
      <c r="N557" s="64">
        <v>0</v>
      </c>
      <c r="O557" s="64">
        <v>24285</v>
      </c>
    </row>
    <row r="558" spans="1:15" x14ac:dyDescent="0.35">
      <c r="A558" s="57" t="s">
        <v>6344</v>
      </c>
      <c r="B558" s="61" t="s">
        <v>10</v>
      </c>
      <c r="C558" s="61" t="s">
        <v>944</v>
      </c>
      <c r="D558" s="64">
        <v>6632</v>
      </c>
      <c r="E558" s="64">
        <v>0</v>
      </c>
      <c r="F558" s="64">
        <v>6632</v>
      </c>
      <c r="G558" s="77">
        <v>1.04</v>
      </c>
      <c r="H558" s="64">
        <v>6897</v>
      </c>
      <c r="I558" s="64">
        <v>0</v>
      </c>
      <c r="J558" s="64">
        <f>SUMIFS('Support - HEA1065 Adjustments'!$G$2:$G$10,'Support - HEA1065 Adjustments'!$A$2:$A$10,LEFT('Support - Calculation Detail'!A558,7),'Support - HEA1065 Adjustments'!$D$2:$D$10,RIGHT('Support - Calculation Detail'!A558,2))</f>
        <v>0</v>
      </c>
      <c r="K558" s="64">
        <v>6897</v>
      </c>
      <c r="L558" s="64">
        <v>0</v>
      </c>
      <c r="M558" s="64">
        <v>0</v>
      </c>
      <c r="N558" s="64">
        <v>0</v>
      </c>
      <c r="O558" s="64">
        <v>6897</v>
      </c>
    </row>
    <row r="559" spans="1:15" x14ac:dyDescent="0.35">
      <c r="A559" s="57" t="s">
        <v>6345</v>
      </c>
      <c r="B559" s="61" t="s">
        <v>10</v>
      </c>
      <c r="C559" s="61" t="s">
        <v>944</v>
      </c>
      <c r="D559" s="64">
        <v>11253</v>
      </c>
      <c r="E559" s="64">
        <v>0</v>
      </c>
      <c r="F559" s="64">
        <v>11253</v>
      </c>
      <c r="G559" s="77">
        <v>1.04</v>
      </c>
      <c r="H559" s="64">
        <v>11703</v>
      </c>
      <c r="I559" s="64">
        <v>0</v>
      </c>
      <c r="J559" s="64">
        <f>SUMIFS('Support - HEA1065 Adjustments'!$G$2:$G$10,'Support - HEA1065 Adjustments'!$A$2:$A$10,LEFT('Support - Calculation Detail'!A559,7),'Support - HEA1065 Adjustments'!$D$2:$D$10,RIGHT('Support - Calculation Detail'!A559,2))</f>
        <v>0</v>
      </c>
      <c r="K559" s="64">
        <v>11703</v>
      </c>
      <c r="L559" s="64">
        <v>0</v>
      </c>
      <c r="M559" s="64">
        <v>0</v>
      </c>
      <c r="N559" s="64">
        <v>0</v>
      </c>
      <c r="O559" s="64">
        <v>11703</v>
      </c>
    </row>
    <row r="560" spans="1:15" x14ac:dyDescent="0.35">
      <c r="A560" s="57" t="s">
        <v>6346</v>
      </c>
      <c r="B560" s="61" t="s">
        <v>10</v>
      </c>
      <c r="C560" s="61" t="s">
        <v>944</v>
      </c>
      <c r="D560" s="64">
        <v>10412</v>
      </c>
      <c r="E560" s="64">
        <v>0</v>
      </c>
      <c r="F560" s="64">
        <v>10412</v>
      </c>
      <c r="G560" s="77">
        <v>1.04</v>
      </c>
      <c r="H560" s="64">
        <v>10828</v>
      </c>
      <c r="I560" s="64">
        <v>0</v>
      </c>
      <c r="J560" s="64">
        <f>SUMIFS('Support - HEA1065 Adjustments'!$G$2:$G$10,'Support - HEA1065 Adjustments'!$A$2:$A$10,LEFT('Support - Calculation Detail'!A560,7),'Support - HEA1065 Adjustments'!$D$2:$D$10,RIGHT('Support - Calculation Detail'!A560,2))</f>
        <v>0</v>
      </c>
      <c r="K560" s="64">
        <v>10828</v>
      </c>
      <c r="L560" s="64">
        <v>0</v>
      </c>
      <c r="M560" s="64">
        <v>0</v>
      </c>
      <c r="N560" s="64">
        <v>0</v>
      </c>
      <c r="O560" s="64">
        <v>10828</v>
      </c>
    </row>
    <row r="561" spans="1:15" x14ac:dyDescent="0.35">
      <c r="A561" s="57" t="s">
        <v>6347</v>
      </c>
      <c r="B561" s="61" t="s">
        <v>10</v>
      </c>
      <c r="C561" s="61" t="s">
        <v>944</v>
      </c>
      <c r="D561" s="64">
        <v>5988</v>
      </c>
      <c r="E561" s="64">
        <v>0</v>
      </c>
      <c r="F561" s="64">
        <v>5988</v>
      </c>
      <c r="G561" s="77">
        <v>1.04</v>
      </c>
      <c r="H561" s="64">
        <v>6228</v>
      </c>
      <c r="I561" s="64">
        <v>0</v>
      </c>
      <c r="J561" s="64">
        <f>SUMIFS('Support - HEA1065 Adjustments'!$G$2:$G$10,'Support - HEA1065 Adjustments'!$A$2:$A$10,LEFT('Support - Calculation Detail'!A561,7),'Support - HEA1065 Adjustments'!$D$2:$D$10,RIGHT('Support - Calculation Detail'!A561,2))</f>
        <v>0</v>
      </c>
      <c r="K561" s="64">
        <v>6228</v>
      </c>
      <c r="L561" s="64">
        <v>0</v>
      </c>
      <c r="M561" s="64">
        <v>0</v>
      </c>
      <c r="N561" s="64">
        <v>0</v>
      </c>
      <c r="O561" s="64">
        <v>6228</v>
      </c>
    </row>
    <row r="562" spans="1:15" x14ac:dyDescent="0.35">
      <c r="A562" s="57" t="s">
        <v>6348</v>
      </c>
      <c r="B562" s="61" t="s">
        <v>10</v>
      </c>
      <c r="C562" s="61" t="s">
        <v>944</v>
      </c>
      <c r="D562" s="64">
        <v>93335</v>
      </c>
      <c r="E562" s="64">
        <v>0</v>
      </c>
      <c r="F562" s="64">
        <v>93335</v>
      </c>
      <c r="G562" s="77">
        <v>1.04</v>
      </c>
      <c r="H562" s="64">
        <v>97068</v>
      </c>
      <c r="I562" s="64">
        <v>0</v>
      </c>
      <c r="J562" s="64">
        <f>SUMIFS('Support - HEA1065 Adjustments'!$G$2:$G$10,'Support - HEA1065 Adjustments'!$A$2:$A$10,LEFT('Support - Calculation Detail'!A562,7),'Support - HEA1065 Adjustments'!$D$2:$D$10,RIGHT('Support - Calculation Detail'!A562,2))</f>
        <v>0</v>
      </c>
      <c r="K562" s="64">
        <v>97068</v>
      </c>
      <c r="L562" s="64">
        <v>0</v>
      </c>
      <c r="M562" s="64">
        <v>0</v>
      </c>
      <c r="N562" s="64">
        <v>0</v>
      </c>
      <c r="O562" s="64">
        <v>97068</v>
      </c>
    </row>
    <row r="563" spans="1:15" x14ac:dyDescent="0.35">
      <c r="A563" s="57" t="s">
        <v>6349</v>
      </c>
      <c r="B563" s="61" t="s">
        <v>10</v>
      </c>
      <c r="C563" s="61" t="s">
        <v>944</v>
      </c>
      <c r="D563" s="64">
        <v>68579</v>
      </c>
      <c r="E563" s="64">
        <v>0</v>
      </c>
      <c r="F563" s="64">
        <v>68579</v>
      </c>
      <c r="G563" s="77">
        <v>1.04</v>
      </c>
      <c r="H563" s="64">
        <v>71322</v>
      </c>
      <c r="I563" s="64">
        <v>0</v>
      </c>
      <c r="J563" s="64">
        <f>SUMIFS('Support - HEA1065 Adjustments'!$G$2:$G$10,'Support - HEA1065 Adjustments'!$A$2:$A$10,LEFT('Support - Calculation Detail'!A563,7),'Support - HEA1065 Adjustments'!$D$2:$D$10,RIGHT('Support - Calculation Detail'!A563,2))</f>
        <v>0</v>
      </c>
      <c r="K563" s="64">
        <v>71322</v>
      </c>
      <c r="L563" s="64">
        <v>0</v>
      </c>
      <c r="M563" s="64">
        <v>0</v>
      </c>
      <c r="N563" s="64">
        <v>0</v>
      </c>
      <c r="O563" s="64">
        <v>71322</v>
      </c>
    </row>
    <row r="564" spans="1:15" x14ac:dyDescent="0.35">
      <c r="A564" s="57" t="s">
        <v>6350</v>
      </c>
      <c r="B564" s="61" t="s">
        <v>10</v>
      </c>
      <c r="C564" s="61" t="s">
        <v>944</v>
      </c>
      <c r="D564" s="64">
        <v>1153947</v>
      </c>
      <c r="E564" s="64">
        <v>0</v>
      </c>
      <c r="F564" s="64">
        <v>1153947</v>
      </c>
      <c r="G564" s="77">
        <v>1.04</v>
      </c>
      <c r="H564" s="64">
        <v>1200105</v>
      </c>
      <c r="I564" s="64">
        <v>0</v>
      </c>
      <c r="J564" s="64">
        <f>SUMIFS('Support - HEA1065 Adjustments'!$G$2:$G$10,'Support - HEA1065 Adjustments'!$A$2:$A$10,LEFT('Support - Calculation Detail'!A564,7),'Support - HEA1065 Adjustments'!$D$2:$D$10,RIGHT('Support - Calculation Detail'!A564,2))</f>
        <v>0</v>
      </c>
      <c r="K564" s="64">
        <v>1200105</v>
      </c>
      <c r="L564" s="64">
        <v>0</v>
      </c>
      <c r="M564" s="64">
        <v>0</v>
      </c>
      <c r="N564" s="64">
        <v>0</v>
      </c>
      <c r="O564" s="64">
        <v>1200105</v>
      </c>
    </row>
    <row r="565" spans="1:15" x14ac:dyDescent="0.35">
      <c r="A565" s="57" t="s">
        <v>6351</v>
      </c>
      <c r="B565" s="61" t="s">
        <v>10</v>
      </c>
      <c r="C565" s="61" t="s">
        <v>944</v>
      </c>
      <c r="D565" s="64">
        <v>278027</v>
      </c>
      <c r="E565" s="64">
        <v>0</v>
      </c>
      <c r="F565" s="64">
        <v>278027</v>
      </c>
      <c r="G565" s="77">
        <v>1.04</v>
      </c>
      <c r="H565" s="64">
        <v>289148</v>
      </c>
      <c r="I565" s="64">
        <v>0</v>
      </c>
      <c r="J565" s="64">
        <f>SUMIFS('Support - HEA1065 Adjustments'!$G$2:$G$10,'Support - HEA1065 Adjustments'!$A$2:$A$10,LEFT('Support - Calculation Detail'!A565,7),'Support - HEA1065 Adjustments'!$D$2:$D$10,RIGHT('Support - Calculation Detail'!A565,2))</f>
        <v>0</v>
      </c>
      <c r="K565" s="64">
        <v>289148</v>
      </c>
      <c r="L565" s="64">
        <v>0</v>
      </c>
      <c r="M565" s="64">
        <v>0</v>
      </c>
      <c r="N565" s="64">
        <v>0</v>
      </c>
      <c r="O565" s="64">
        <v>289148</v>
      </c>
    </row>
    <row r="566" spans="1:15" x14ac:dyDescent="0.35">
      <c r="A566" s="57" t="s">
        <v>6352</v>
      </c>
      <c r="B566" s="61" t="s">
        <v>10</v>
      </c>
      <c r="C566" s="61" t="s">
        <v>944</v>
      </c>
      <c r="D566" s="64">
        <v>725036</v>
      </c>
      <c r="E566" s="64">
        <v>0</v>
      </c>
      <c r="F566" s="64">
        <v>725036</v>
      </c>
      <c r="G566" s="77">
        <v>1.04</v>
      </c>
      <c r="H566" s="64">
        <v>754037</v>
      </c>
      <c r="I566" s="64">
        <v>0</v>
      </c>
      <c r="J566" s="64">
        <f>SUMIFS('Support - HEA1065 Adjustments'!$G$2:$G$10,'Support - HEA1065 Adjustments'!$A$2:$A$10,LEFT('Support - Calculation Detail'!A566,7),'Support - HEA1065 Adjustments'!$D$2:$D$10,RIGHT('Support - Calculation Detail'!A566,2))</f>
        <v>0</v>
      </c>
      <c r="K566" s="64">
        <v>754037</v>
      </c>
      <c r="L566" s="64">
        <v>0</v>
      </c>
      <c r="M566" s="64">
        <v>0</v>
      </c>
      <c r="N566" s="64">
        <v>0</v>
      </c>
      <c r="O566" s="64">
        <v>754037</v>
      </c>
    </row>
    <row r="567" spans="1:15" x14ac:dyDescent="0.35">
      <c r="A567" s="57" t="s">
        <v>6353</v>
      </c>
      <c r="B567" s="61" t="s">
        <v>10</v>
      </c>
      <c r="C567" s="61" t="s">
        <v>944</v>
      </c>
      <c r="D567" s="64">
        <v>314303</v>
      </c>
      <c r="E567" s="64">
        <v>0</v>
      </c>
      <c r="F567" s="64">
        <v>314303</v>
      </c>
      <c r="G567" s="77">
        <v>1.04</v>
      </c>
      <c r="H567" s="64">
        <v>326875</v>
      </c>
      <c r="I567" s="64">
        <v>0</v>
      </c>
      <c r="J567" s="64">
        <f>SUMIFS('Support - HEA1065 Adjustments'!$G$2:$G$10,'Support - HEA1065 Adjustments'!$A$2:$A$10,LEFT('Support - Calculation Detail'!A567,7),'Support - HEA1065 Adjustments'!$D$2:$D$10,RIGHT('Support - Calculation Detail'!A567,2))</f>
        <v>0</v>
      </c>
      <c r="K567" s="64">
        <v>326875</v>
      </c>
      <c r="L567" s="64">
        <v>0</v>
      </c>
      <c r="M567" s="64">
        <v>0</v>
      </c>
      <c r="N567" s="64">
        <v>0</v>
      </c>
      <c r="O567" s="64">
        <v>326875</v>
      </c>
    </row>
    <row r="568" spans="1:15" x14ac:dyDescent="0.35">
      <c r="A568" s="57" t="s">
        <v>6354</v>
      </c>
      <c r="B568" s="61" t="s">
        <v>10</v>
      </c>
      <c r="C568" s="61" t="s">
        <v>944</v>
      </c>
      <c r="D568" s="64">
        <v>4624402</v>
      </c>
      <c r="E568" s="64">
        <v>0</v>
      </c>
      <c r="F568" s="64">
        <v>4624402</v>
      </c>
      <c r="G568" s="77">
        <v>1.04</v>
      </c>
      <c r="H568" s="64">
        <v>4809378</v>
      </c>
      <c r="I568" s="64">
        <v>0</v>
      </c>
      <c r="J568" s="64">
        <f>SUMIFS('Support - HEA1065 Adjustments'!$G$2:$G$10,'Support - HEA1065 Adjustments'!$A$2:$A$10,LEFT('Support - Calculation Detail'!A568,7),'Support - HEA1065 Adjustments'!$D$2:$D$10,RIGHT('Support - Calculation Detail'!A568,2))</f>
        <v>0</v>
      </c>
      <c r="K568" s="64">
        <v>4809378</v>
      </c>
      <c r="L568" s="64">
        <v>445463</v>
      </c>
      <c r="M568" s="64">
        <v>0</v>
      </c>
      <c r="N568" s="64">
        <v>0</v>
      </c>
      <c r="O568" s="64">
        <v>5254841</v>
      </c>
    </row>
    <row r="569" spans="1:15" x14ac:dyDescent="0.35">
      <c r="A569" s="57" t="s">
        <v>6355</v>
      </c>
      <c r="B569" s="61" t="s">
        <v>10</v>
      </c>
      <c r="C569" s="61" t="s">
        <v>944</v>
      </c>
      <c r="D569" s="64">
        <v>3088368</v>
      </c>
      <c r="E569" s="64">
        <v>0</v>
      </c>
      <c r="F569" s="64">
        <v>3088368</v>
      </c>
      <c r="G569" s="77">
        <v>1.04</v>
      </c>
      <c r="H569" s="64">
        <v>3211903</v>
      </c>
      <c r="I569" s="64">
        <v>0</v>
      </c>
      <c r="J569" s="64">
        <f>SUMIFS('Support - HEA1065 Adjustments'!$G$2:$G$10,'Support - HEA1065 Adjustments'!$A$2:$A$10,LEFT('Support - Calculation Detail'!A569,7),'Support - HEA1065 Adjustments'!$D$2:$D$10,RIGHT('Support - Calculation Detail'!A569,2))</f>
        <v>0</v>
      </c>
      <c r="K569" s="64">
        <v>3211903</v>
      </c>
      <c r="L569" s="64">
        <v>0</v>
      </c>
      <c r="M569" s="64">
        <v>0</v>
      </c>
      <c r="N569" s="64">
        <v>0</v>
      </c>
      <c r="O569" s="64">
        <v>3211903</v>
      </c>
    </row>
    <row r="570" spans="1:15" x14ac:dyDescent="0.35">
      <c r="A570" s="57" t="s">
        <v>6356</v>
      </c>
      <c r="B570" s="61" t="s">
        <v>10</v>
      </c>
      <c r="C570" s="61" t="s">
        <v>944</v>
      </c>
      <c r="D570" s="64">
        <v>447260</v>
      </c>
      <c r="E570" s="64">
        <v>0</v>
      </c>
      <c r="F570" s="64">
        <v>447260</v>
      </c>
      <c r="G570" s="77">
        <v>1.04</v>
      </c>
      <c r="H570" s="64">
        <v>465150</v>
      </c>
      <c r="I570" s="64">
        <v>0</v>
      </c>
      <c r="J570" s="64">
        <f>SUMIFS('Support - HEA1065 Adjustments'!$G$2:$G$10,'Support - HEA1065 Adjustments'!$A$2:$A$10,LEFT('Support - Calculation Detail'!A570,7),'Support - HEA1065 Adjustments'!$D$2:$D$10,RIGHT('Support - Calculation Detail'!A570,2))</f>
        <v>0</v>
      </c>
      <c r="K570" s="64">
        <v>465150</v>
      </c>
      <c r="L570" s="64">
        <v>0</v>
      </c>
      <c r="M570" s="64">
        <v>0</v>
      </c>
      <c r="N570" s="64">
        <v>0</v>
      </c>
      <c r="O570" s="64">
        <v>465150</v>
      </c>
    </row>
    <row r="571" spans="1:15" x14ac:dyDescent="0.35">
      <c r="A571" s="57" t="s">
        <v>6357</v>
      </c>
      <c r="B571" s="61" t="s">
        <v>10</v>
      </c>
      <c r="C571" s="61" t="s">
        <v>944</v>
      </c>
      <c r="D571" s="64">
        <v>2110957</v>
      </c>
      <c r="E571" s="64">
        <v>0</v>
      </c>
      <c r="F571" s="64">
        <v>2110957</v>
      </c>
      <c r="G571" s="77">
        <v>1.04</v>
      </c>
      <c r="H571" s="64">
        <v>2195395</v>
      </c>
      <c r="I571" s="64">
        <v>0</v>
      </c>
      <c r="J571" s="64">
        <f>SUMIFS('Support - HEA1065 Adjustments'!$G$2:$G$10,'Support - HEA1065 Adjustments'!$A$2:$A$10,LEFT('Support - Calculation Detail'!A571,7),'Support - HEA1065 Adjustments'!$D$2:$D$10,RIGHT('Support - Calculation Detail'!A571,2))</f>
        <v>0</v>
      </c>
      <c r="K571" s="64">
        <v>2195395</v>
      </c>
      <c r="L571" s="64">
        <v>135653</v>
      </c>
      <c r="M571" s="64">
        <v>0</v>
      </c>
      <c r="N571" s="64">
        <v>0</v>
      </c>
      <c r="O571" s="64">
        <v>2331048</v>
      </c>
    </row>
    <row r="572" spans="1:15" x14ac:dyDescent="0.35">
      <c r="A572" s="57" t="s">
        <v>6358</v>
      </c>
      <c r="B572" s="61" t="s">
        <v>10</v>
      </c>
      <c r="C572" s="61" t="s">
        <v>944</v>
      </c>
      <c r="D572" s="64">
        <v>1440033</v>
      </c>
      <c r="E572" s="64">
        <v>0</v>
      </c>
      <c r="F572" s="64">
        <v>1440033</v>
      </c>
      <c r="G572" s="77">
        <v>1.04</v>
      </c>
      <c r="H572" s="64">
        <v>1497634</v>
      </c>
      <c r="I572" s="64">
        <v>0</v>
      </c>
      <c r="J572" s="64">
        <f>SUMIFS('Support - HEA1065 Adjustments'!$G$2:$G$10,'Support - HEA1065 Adjustments'!$A$2:$A$10,LEFT('Support - Calculation Detail'!A572,7),'Support - HEA1065 Adjustments'!$D$2:$D$10,RIGHT('Support - Calculation Detail'!A572,2))</f>
        <v>0</v>
      </c>
      <c r="K572" s="64">
        <v>1497634</v>
      </c>
      <c r="L572" s="64">
        <v>75563</v>
      </c>
      <c r="M572" s="64">
        <v>0</v>
      </c>
      <c r="N572" s="64">
        <v>0</v>
      </c>
      <c r="O572" s="64">
        <v>1573197</v>
      </c>
    </row>
    <row r="573" spans="1:15" x14ac:dyDescent="0.35">
      <c r="A573" s="57" t="s">
        <v>6359</v>
      </c>
      <c r="B573" s="61" t="s">
        <v>10</v>
      </c>
      <c r="C573" s="61" t="s">
        <v>944</v>
      </c>
      <c r="D573" s="64">
        <v>311821</v>
      </c>
      <c r="E573" s="64">
        <v>0</v>
      </c>
      <c r="F573" s="64">
        <v>311821</v>
      </c>
      <c r="G573" s="77">
        <v>1.04</v>
      </c>
      <c r="H573" s="64">
        <v>324294</v>
      </c>
      <c r="I573" s="64">
        <v>0</v>
      </c>
      <c r="J573" s="64">
        <f>SUMIFS('Support - HEA1065 Adjustments'!$G$2:$G$10,'Support - HEA1065 Adjustments'!$A$2:$A$10,LEFT('Support - Calculation Detail'!A573,7),'Support - HEA1065 Adjustments'!$D$2:$D$10,RIGHT('Support - Calculation Detail'!A573,2))</f>
        <v>0</v>
      </c>
      <c r="K573" s="64">
        <v>324294</v>
      </c>
      <c r="L573" s="64">
        <v>0</v>
      </c>
      <c r="M573" s="64">
        <v>0</v>
      </c>
      <c r="N573" s="64">
        <v>0</v>
      </c>
      <c r="O573" s="64">
        <v>324294</v>
      </c>
    </row>
    <row r="574" spans="1:15" x14ac:dyDescent="0.35">
      <c r="A574" s="57" t="s">
        <v>6360</v>
      </c>
      <c r="B574" s="61" t="s">
        <v>10</v>
      </c>
      <c r="C574" s="61" t="s">
        <v>944</v>
      </c>
      <c r="D574" s="64">
        <v>35883</v>
      </c>
      <c r="E574" s="64">
        <v>0</v>
      </c>
      <c r="F574" s="64">
        <v>35883</v>
      </c>
      <c r="G574" s="77">
        <v>1.04</v>
      </c>
      <c r="H574" s="64">
        <v>37318</v>
      </c>
      <c r="I574" s="64">
        <v>0</v>
      </c>
      <c r="J574" s="64">
        <f>SUMIFS('Support - HEA1065 Adjustments'!$G$2:$G$10,'Support - HEA1065 Adjustments'!$A$2:$A$10,LEFT('Support - Calculation Detail'!A574,7),'Support - HEA1065 Adjustments'!$D$2:$D$10,RIGHT('Support - Calculation Detail'!A574,2))</f>
        <v>0</v>
      </c>
      <c r="K574" s="64">
        <v>37318</v>
      </c>
      <c r="L574" s="64">
        <v>0</v>
      </c>
      <c r="M574" s="64">
        <v>0</v>
      </c>
      <c r="N574" s="64">
        <v>0</v>
      </c>
      <c r="O574" s="64">
        <v>37318</v>
      </c>
    </row>
    <row r="575" spans="1:15" x14ac:dyDescent="0.35">
      <c r="A575" s="57" t="s">
        <v>6361</v>
      </c>
      <c r="B575" s="61" t="s">
        <v>10</v>
      </c>
      <c r="C575" s="61" t="s">
        <v>944</v>
      </c>
      <c r="D575" s="64">
        <v>779903</v>
      </c>
      <c r="E575" s="64">
        <v>0</v>
      </c>
      <c r="F575" s="64">
        <v>779903</v>
      </c>
      <c r="G575" s="77">
        <v>1.04</v>
      </c>
      <c r="H575" s="64">
        <v>811099</v>
      </c>
      <c r="I575" s="64">
        <v>0</v>
      </c>
      <c r="J575" s="64">
        <f>SUMIFS('Support - HEA1065 Adjustments'!$G$2:$G$10,'Support - HEA1065 Adjustments'!$A$2:$A$10,LEFT('Support - Calculation Detail'!A575,7),'Support - HEA1065 Adjustments'!$D$2:$D$10,RIGHT('Support - Calculation Detail'!A575,2))</f>
        <v>0</v>
      </c>
      <c r="K575" s="64">
        <v>811099</v>
      </c>
      <c r="L575" s="64">
        <v>40888</v>
      </c>
      <c r="M575" s="64">
        <v>0</v>
      </c>
      <c r="N575" s="64">
        <v>0</v>
      </c>
      <c r="O575" s="64">
        <v>851987</v>
      </c>
    </row>
    <row r="576" spans="1:15" x14ac:dyDescent="0.35">
      <c r="A576" s="57" t="s">
        <v>6362</v>
      </c>
      <c r="B576" s="61" t="s">
        <v>10</v>
      </c>
      <c r="C576" s="61" t="s">
        <v>944</v>
      </c>
      <c r="D576" s="64">
        <v>113349</v>
      </c>
      <c r="E576" s="64">
        <v>0</v>
      </c>
      <c r="F576" s="64">
        <v>113349</v>
      </c>
      <c r="G576" s="77">
        <v>1.04</v>
      </c>
      <c r="H576" s="64">
        <v>117883</v>
      </c>
      <c r="I576" s="64">
        <v>0</v>
      </c>
      <c r="J576" s="64">
        <f>SUMIFS('Support - HEA1065 Adjustments'!$G$2:$G$10,'Support - HEA1065 Adjustments'!$A$2:$A$10,LEFT('Support - Calculation Detail'!A576,7),'Support - HEA1065 Adjustments'!$D$2:$D$10,RIGHT('Support - Calculation Detail'!A576,2))</f>
        <v>0</v>
      </c>
      <c r="K576" s="64">
        <v>117883</v>
      </c>
      <c r="L576" s="64">
        <v>3321</v>
      </c>
      <c r="M576" s="64">
        <v>0</v>
      </c>
      <c r="N576" s="64">
        <v>0</v>
      </c>
      <c r="O576" s="64">
        <v>121204</v>
      </c>
    </row>
    <row r="577" spans="1:15" x14ac:dyDescent="0.35">
      <c r="A577" s="57" t="s">
        <v>6363</v>
      </c>
      <c r="B577" s="61" t="s">
        <v>10</v>
      </c>
      <c r="C577" s="61" t="s">
        <v>944</v>
      </c>
      <c r="D577" s="64">
        <v>126800</v>
      </c>
      <c r="E577" s="64">
        <v>0</v>
      </c>
      <c r="F577" s="64">
        <v>126800</v>
      </c>
      <c r="G577" s="77">
        <v>1.04</v>
      </c>
      <c r="H577" s="64">
        <v>131872</v>
      </c>
      <c r="I577" s="64">
        <v>0</v>
      </c>
      <c r="J577" s="64">
        <f>SUMIFS('Support - HEA1065 Adjustments'!$G$2:$G$10,'Support - HEA1065 Adjustments'!$A$2:$A$10,LEFT('Support - Calculation Detail'!A577,7),'Support - HEA1065 Adjustments'!$D$2:$D$10,RIGHT('Support - Calculation Detail'!A577,2))</f>
        <v>0</v>
      </c>
      <c r="K577" s="64">
        <v>131872</v>
      </c>
      <c r="L577" s="64">
        <v>0</v>
      </c>
      <c r="M577" s="64">
        <v>0</v>
      </c>
      <c r="N577" s="64">
        <v>0</v>
      </c>
      <c r="O577" s="64">
        <v>131872</v>
      </c>
    </row>
    <row r="578" spans="1:15" x14ac:dyDescent="0.35">
      <c r="A578" s="57" t="s">
        <v>6364</v>
      </c>
      <c r="B578" s="61" t="s">
        <v>10</v>
      </c>
      <c r="C578" s="61" t="s">
        <v>944</v>
      </c>
      <c r="D578" s="64">
        <v>1308899</v>
      </c>
      <c r="E578" s="64">
        <v>0</v>
      </c>
      <c r="F578" s="64">
        <v>1308899</v>
      </c>
      <c r="G578" s="77">
        <v>1.04</v>
      </c>
      <c r="H578" s="64">
        <v>1361255</v>
      </c>
      <c r="I578" s="64">
        <v>0</v>
      </c>
      <c r="J578" s="64">
        <f>SUMIFS('Support - HEA1065 Adjustments'!$G$2:$G$10,'Support - HEA1065 Adjustments'!$A$2:$A$10,LEFT('Support - Calculation Detail'!A578,7),'Support - HEA1065 Adjustments'!$D$2:$D$10,RIGHT('Support - Calculation Detail'!A578,2))</f>
        <v>0</v>
      </c>
      <c r="K578" s="64">
        <v>1361255</v>
      </c>
      <c r="L578" s="64">
        <v>38099</v>
      </c>
      <c r="M578" s="64">
        <v>0</v>
      </c>
      <c r="N578" s="64">
        <v>0</v>
      </c>
      <c r="O578" s="64">
        <v>1399354</v>
      </c>
    </row>
    <row r="579" spans="1:15" x14ac:dyDescent="0.35">
      <c r="A579" s="57" t="s">
        <v>6365</v>
      </c>
      <c r="B579" s="61" t="s">
        <v>10</v>
      </c>
      <c r="C579" s="61" t="s">
        <v>4642</v>
      </c>
      <c r="D579" s="64">
        <v>1051059</v>
      </c>
      <c r="E579" s="64">
        <v>0</v>
      </c>
      <c r="F579" s="64">
        <v>1051059</v>
      </c>
      <c r="G579" s="77">
        <v>1.04</v>
      </c>
      <c r="H579" s="64">
        <v>1093101</v>
      </c>
      <c r="I579" s="64">
        <v>0</v>
      </c>
      <c r="J579" s="64">
        <f>SUMIFS('Support - HEA1065 Adjustments'!$G$2:$G$10,'Support - HEA1065 Adjustments'!$A$2:$A$10,LEFT('Support - Calculation Detail'!A579,7),'Support - HEA1065 Adjustments'!$D$2:$D$10,RIGHT('Support - Calculation Detail'!A579,2))</f>
        <v>0</v>
      </c>
      <c r="K579" s="64">
        <v>1093101</v>
      </c>
      <c r="L579" s="64">
        <v>141520</v>
      </c>
      <c r="M579" s="64">
        <v>0</v>
      </c>
      <c r="N579" s="64">
        <v>0</v>
      </c>
      <c r="O579" s="64">
        <v>1234621</v>
      </c>
    </row>
    <row r="580" spans="1:15" x14ac:dyDescent="0.35">
      <c r="A580" s="57" t="s">
        <v>6366</v>
      </c>
      <c r="B580" s="61" t="s">
        <v>10</v>
      </c>
      <c r="C580" s="61" t="s">
        <v>4642</v>
      </c>
      <c r="D580" s="64">
        <v>1644758</v>
      </c>
      <c r="E580" s="64">
        <v>0</v>
      </c>
      <c r="F580" s="64">
        <v>1644758</v>
      </c>
      <c r="G580" s="77">
        <v>1.04</v>
      </c>
      <c r="H580" s="64">
        <v>1710548</v>
      </c>
      <c r="I580" s="64">
        <v>0</v>
      </c>
      <c r="J580" s="64">
        <f>SUMIFS('Support - HEA1065 Adjustments'!$G$2:$G$10,'Support - HEA1065 Adjustments'!$A$2:$A$10,LEFT('Support - Calculation Detail'!A580,7),'Support - HEA1065 Adjustments'!$D$2:$D$10,RIGHT('Support - Calculation Detail'!A580,2))</f>
        <v>0</v>
      </c>
      <c r="K580" s="64">
        <v>1710548</v>
      </c>
      <c r="L580" s="64">
        <v>0</v>
      </c>
      <c r="M580" s="64">
        <v>0</v>
      </c>
      <c r="N580" s="64">
        <v>0</v>
      </c>
      <c r="O580" s="64">
        <v>1710548</v>
      </c>
    </row>
    <row r="581" spans="1:15" x14ac:dyDescent="0.35">
      <c r="A581" s="57" t="s">
        <v>6367</v>
      </c>
      <c r="B581" s="61" t="s">
        <v>10</v>
      </c>
      <c r="C581" s="61" t="s">
        <v>944</v>
      </c>
      <c r="D581" s="64">
        <v>976555</v>
      </c>
      <c r="E581" s="64">
        <v>0</v>
      </c>
      <c r="F581" s="64">
        <v>976555</v>
      </c>
      <c r="G581" s="77">
        <v>1.04</v>
      </c>
      <c r="H581" s="64">
        <v>1015617</v>
      </c>
      <c r="I581" s="64">
        <v>0</v>
      </c>
      <c r="J581" s="64">
        <f>SUMIFS('Support - HEA1065 Adjustments'!$G$2:$G$10,'Support - HEA1065 Adjustments'!$A$2:$A$10,LEFT('Support - Calculation Detail'!A581,7),'Support - HEA1065 Adjustments'!$D$2:$D$10,RIGHT('Support - Calculation Detail'!A581,2))</f>
        <v>0</v>
      </c>
      <c r="K581" s="64">
        <v>1015617</v>
      </c>
      <c r="L581" s="64">
        <v>0</v>
      </c>
      <c r="M581" s="64">
        <v>0</v>
      </c>
      <c r="N581" s="64">
        <v>0</v>
      </c>
      <c r="O581" s="64">
        <v>1015617</v>
      </c>
    </row>
    <row r="582" spans="1:15" x14ac:dyDescent="0.35">
      <c r="A582" s="57" t="s">
        <v>6368</v>
      </c>
      <c r="B582" s="61" t="s">
        <v>10</v>
      </c>
      <c r="C582" s="61" t="s">
        <v>944</v>
      </c>
      <c r="D582" s="64">
        <v>5407170</v>
      </c>
      <c r="E582" s="64">
        <v>0</v>
      </c>
      <c r="F582" s="64">
        <v>5407170</v>
      </c>
      <c r="G582" s="77">
        <v>1.04</v>
      </c>
      <c r="H582" s="64">
        <v>5623457</v>
      </c>
      <c r="I582" s="64">
        <v>0</v>
      </c>
      <c r="J582" s="64">
        <f>SUMIFS('Support - HEA1065 Adjustments'!$G$2:$G$10,'Support - HEA1065 Adjustments'!$A$2:$A$10,LEFT('Support - Calculation Detail'!A582,7),'Support - HEA1065 Adjustments'!$D$2:$D$10,RIGHT('Support - Calculation Detail'!A582,2))</f>
        <v>0</v>
      </c>
      <c r="K582" s="64">
        <v>5623457</v>
      </c>
      <c r="L582" s="64">
        <v>0</v>
      </c>
      <c r="M582" s="64">
        <v>0</v>
      </c>
      <c r="N582" s="64">
        <v>0</v>
      </c>
      <c r="O582" s="64">
        <v>5623457</v>
      </c>
    </row>
    <row r="583" spans="1:15" x14ac:dyDescent="0.35">
      <c r="A583" s="57" t="s">
        <v>6369</v>
      </c>
      <c r="B583" s="61" t="s">
        <v>10</v>
      </c>
      <c r="C583" s="61" t="s">
        <v>944</v>
      </c>
      <c r="D583" s="64">
        <v>2833780</v>
      </c>
      <c r="E583" s="64">
        <v>0</v>
      </c>
      <c r="F583" s="64">
        <v>2833780</v>
      </c>
      <c r="G583" s="77">
        <v>1.04</v>
      </c>
      <c r="H583" s="64">
        <v>2947131</v>
      </c>
      <c r="I583" s="64">
        <v>0</v>
      </c>
      <c r="J583" s="64">
        <f>SUMIFS('Support - HEA1065 Adjustments'!$G$2:$G$10,'Support - HEA1065 Adjustments'!$A$2:$A$10,LEFT('Support - Calculation Detail'!A583,7),'Support - HEA1065 Adjustments'!$D$2:$D$10,RIGHT('Support - Calculation Detail'!A583,2))</f>
        <v>0</v>
      </c>
      <c r="K583" s="64">
        <v>2947131</v>
      </c>
      <c r="L583" s="64">
        <v>0</v>
      </c>
      <c r="M583" s="64">
        <v>0</v>
      </c>
      <c r="N583" s="64">
        <v>0</v>
      </c>
      <c r="O583" s="64">
        <v>2947131</v>
      </c>
    </row>
    <row r="584" spans="1:15" x14ac:dyDescent="0.35">
      <c r="A584" s="57" t="s">
        <v>6370</v>
      </c>
      <c r="B584" s="61" t="s">
        <v>10</v>
      </c>
      <c r="C584" s="61" t="s">
        <v>944</v>
      </c>
      <c r="D584" s="64">
        <v>8633455</v>
      </c>
      <c r="E584" s="64">
        <v>0</v>
      </c>
      <c r="F584" s="64">
        <v>8633455</v>
      </c>
      <c r="G584" s="77">
        <v>1.04</v>
      </c>
      <c r="H584" s="64">
        <v>8978793</v>
      </c>
      <c r="I584" s="64">
        <v>0</v>
      </c>
      <c r="J584" s="64">
        <f>SUMIFS('Support - HEA1065 Adjustments'!$G$2:$G$10,'Support - HEA1065 Adjustments'!$A$2:$A$10,LEFT('Support - Calculation Detail'!A584,7),'Support - HEA1065 Adjustments'!$D$2:$D$10,RIGHT('Support - Calculation Detail'!A584,2))</f>
        <v>0</v>
      </c>
      <c r="K584" s="64">
        <v>8978793</v>
      </c>
      <c r="L584" s="64">
        <v>0</v>
      </c>
      <c r="M584" s="64">
        <v>0</v>
      </c>
      <c r="N584" s="64">
        <v>0</v>
      </c>
      <c r="O584" s="64">
        <v>8978793</v>
      </c>
    </row>
    <row r="585" spans="1:15" x14ac:dyDescent="0.35">
      <c r="A585" s="57" t="s">
        <v>6371</v>
      </c>
      <c r="B585" s="61" t="s">
        <v>10</v>
      </c>
      <c r="C585" s="61" t="s">
        <v>4642</v>
      </c>
      <c r="D585" s="64">
        <v>1806179</v>
      </c>
      <c r="E585" s="64">
        <v>0</v>
      </c>
      <c r="F585" s="64">
        <v>1806179</v>
      </c>
      <c r="G585" s="77">
        <v>1.04</v>
      </c>
      <c r="H585" s="64">
        <v>1878426</v>
      </c>
      <c r="I585" s="64">
        <v>0</v>
      </c>
      <c r="J585" s="64">
        <f>SUMIFS('Support - HEA1065 Adjustments'!$G$2:$G$10,'Support - HEA1065 Adjustments'!$A$2:$A$10,LEFT('Support - Calculation Detail'!A585,7),'Support - HEA1065 Adjustments'!$D$2:$D$10,RIGHT('Support - Calculation Detail'!A585,2))</f>
        <v>0</v>
      </c>
      <c r="K585" s="64">
        <v>1878426</v>
      </c>
      <c r="L585" s="64">
        <v>0</v>
      </c>
      <c r="M585" s="64">
        <v>0</v>
      </c>
      <c r="N585" s="64">
        <v>0</v>
      </c>
      <c r="O585" s="64">
        <v>1878426</v>
      </c>
    </row>
    <row r="586" spans="1:15" x14ac:dyDescent="0.35">
      <c r="A586" s="57" t="s">
        <v>6372</v>
      </c>
      <c r="B586" s="61" t="s">
        <v>10</v>
      </c>
      <c r="C586" s="61" t="s">
        <v>1021</v>
      </c>
      <c r="D586" s="64">
        <v>30963801</v>
      </c>
      <c r="E586" s="64">
        <v>0</v>
      </c>
      <c r="F586" s="64">
        <v>30963801</v>
      </c>
      <c r="G586" s="77">
        <v>1.04</v>
      </c>
      <c r="H586" s="64">
        <v>32202353</v>
      </c>
      <c r="I586" s="64">
        <v>0</v>
      </c>
      <c r="J586" s="64">
        <f>SUMIFS('Support - HEA1065 Adjustments'!$G$2:$G$10,'Support - HEA1065 Adjustments'!$A$2:$A$10,LEFT('Support - Calculation Detail'!A586,7),'Support - HEA1065 Adjustments'!$D$2:$D$10,RIGHT('Support - Calculation Detail'!A586,2))</f>
        <v>0</v>
      </c>
      <c r="K586" s="64">
        <v>32202353</v>
      </c>
      <c r="L586" s="64">
        <v>0</v>
      </c>
      <c r="M586" s="64">
        <v>744905</v>
      </c>
      <c r="N586" s="64">
        <v>1691470.0211275825</v>
      </c>
      <c r="O586" s="64">
        <v>34638728.021127582</v>
      </c>
    </row>
    <row r="587" spans="1:15" x14ac:dyDescent="0.35">
      <c r="A587" s="57" t="s">
        <v>6373</v>
      </c>
      <c r="B587" s="61" t="s">
        <v>10</v>
      </c>
      <c r="C587" s="61" t="s">
        <v>1021</v>
      </c>
      <c r="D587" s="64">
        <v>3500526</v>
      </c>
      <c r="E587" s="64">
        <v>0</v>
      </c>
      <c r="F587" s="64">
        <v>3500526</v>
      </c>
      <c r="G587" s="77">
        <v>1.04</v>
      </c>
      <c r="H587" s="64">
        <v>3640547</v>
      </c>
      <c r="I587" s="64">
        <v>0</v>
      </c>
      <c r="J587" s="64">
        <f>SUMIFS('Support - HEA1065 Adjustments'!$G$2:$G$10,'Support - HEA1065 Adjustments'!$A$2:$A$10,LEFT('Support - Calculation Detail'!A587,7),'Support - HEA1065 Adjustments'!$D$2:$D$10,RIGHT('Support - Calculation Detail'!A587,2))</f>
        <v>0</v>
      </c>
      <c r="K587" s="64">
        <v>3640547</v>
      </c>
      <c r="L587" s="64">
        <v>0</v>
      </c>
      <c r="M587" s="64">
        <v>0</v>
      </c>
      <c r="N587" s="64">
        <v>0</v>
      </c>
      <c r="O587" s="64">
        <v>3640547</v>
      </c>
    </row>
    <row r="588" spans="1:15" x14ac:dyDescent="0.35">
      <c r="A588" s="57" t="s">
        <v>6374</v>
      </c>
      <c r="B588" s="61" t="s">
        <v>10</v>
      </c>
      <c r="C588" s="61" t="s">
        <v>1021</v>
      </c>
      <c r="D588" s="64">
        <v>671392</v>
      </c>
      <c r="E588" s="64">
        <v>0</v>
      </c>
      <c r="F588" s="64">
        <v>671392</v>
      </c>
      <c r="G588" s="77">
        <v>1.04</v>
      </c>
      <c r="H588" s="64">
        <v>698248</v>
      </c>
      <c r="I588" s="64">
        <v>0</v>
      </c>
      <c r="J588" s="64">
        <f>SUMIFS('Support - HEA1065 Adjustments'!$G$2:$G$10,'Support - HEA1065 Adjustments'!$A$2:$A$10,LEFT('Support - Calculation Detail'!A588,7),'Support - HEA1065 Adjustments'!$D$2:$D$10,RIGHT('Support - Calculation Detail'!A588,2))</f>
        <v>0</v>
      </c>
      <c r="K588" s="64">
        <v>698248</v>
      </c>
      <c r="L588" s="64">
        <v>0</v>
      </c>
      <c r="M588" s="64">
        <v>0</v>
      </c>
      <c r="N588" s="64">
        <v>0</v>
      </c>
      <c r="O588" s="64">
        <v>698248</v>
      </c>
    </row>
    <row r="589" spans="1:15" x14ac:dyDescent="0.35">
      <c r="A589" s="57" t="s">
        <v>6375</v>
      </c>
      <c r="B589" s="61" t="s">
        <v>10</v>
      </c>
      <c r="C589" s="61" t="s">
        <v>1021</v>
      </c>
      <c r="D589" s="64">
        <v>28863</v>
      </c>
      <c r="E589" s="64">
        <v>0</v>
      </c>
      <c r="F589" s="64">
        <v>28863</v>
      </c>
      <c r="G589" s="77">
        <v>1.04</v>
      </c>
      <c r="H589" s="64">
        <v>30018</v>
      </c>
      <c r="I589" s="64">
        <v>0</v>
      </c>
      <c r="J589" s="64">
        <f>SUMIFS('Support - HEA1065 Adjustments'!$G$2:$G$10,'Support - HEA1065 Adjustments'!$A$2:$A$10,LEFT('Support - Calculation Detail'!A589,7),'Support - HEA1065 Adjustments'!$D$2:$D$10,RIGHT('Support - Calculation Detail'!A589,2))</f>
        <v>0</v>
      </c>
      <c r="K589" s="64">
        <v>30018</v>
      </c>
      <c r="L589" s="64">
        <v>0</v>
      </c>
      <c r="M589" s="64">
        <v>0</v>
      </c>
      <c r="N589" s="64">
        <v>0</v>
      </c>
      <c r="O589" s="64">
        <v>30018</v>
      </c>
    </row>
    <row r="590" spans="1:15" x14ac:dyDescent="0.35">
      <c r="A590" s="57" t="s">
        <v>6376</v>
      </c>
      <c r="B590" s="61" t="s">
        <v>10</v>
      </c>
      <c r="C590" s="61" t="s">
        <v>1021</v>
      </c>
      <c r="D590" s="64">
        <v>40005</v>
      </c>
      <c r="E590" s="64">
        <v>0</v>
      </c>
      <c r="F590" s="64">
        <v>40005</v>
      </c>
      <c r="G590" s="77">
        <v>1.04</v>
      </c>
      <c r="H590" s="64">
        <v>41605</v>
      </c>
      <c r="I590" s="64">
        <v>0</v>
      </c>
      <c r="J590" s="64">
        <f>SUMIFS('Support - HEA1065 Adjustments'!$G$2:$G$10,'Support - HEA1065 Adjustments'!$A$2:$A$10,LEFT('Support - Calculation Detail'!A590,7),'Support - HEA1065 Adjustments'!$D$2:$D$10,RIGHT('Support - Calculation Detail'!A590,2))</f>
        <v>0</v>
      </c>
      <c r="K590" s="64">
        <v>41605</v>
      </c>
      <c r="L590" s="64">
        <v>0</v>
      </c>
      <c r="M590" s="64">
        <v>0</v>
      </c>
      <c r="N590" s="64">
        <v>0</v>
      </c>
      <c r="O590" s="64">
        <v>41605</v>
      </c>
    </row>
    <row r="591" spans="1:15" x14ac:dyDescent="0.35">
      <c r="A591" s="57" t="s">
        <v>6377</v>
      </c>
      <c r="B591" s="61" t="s">
        <v>10</v>
      </c>
      <c r="C591" s="61" t="s">
        <v>1021</v>
      </c>
      <c r="D591" s="64">
        <v>30781</v>
      </c>
      <c r="E591" s="64">
        <v>0</v>
      </c>
      <c r="F591" s="64">
        <v>30781</v>
      </c>
      <c r="G591" s="77">
        <v>1.04</v>
      </c>
      <c r="H591" s="64">
        <v>32012</v>
      </c>
      <c r="I591" s="64">
        <v>0</v>
      </c>
      <c r="J591" s="64">
        <f>SUMIFS('Support - HEA1065 Adjustments'!$G$2:$G$10,'Support - HEA1065 Adjustments'!$A$2:$A$10,LEFT('Support - Calculation Detail'!A591,7),'Support - HEA1065 Adjustments'!$D$2:$D$10,RIGHT('Support - Calculation Detail'!A591,2))</f>
        <v>0</v>
      </c>
      <c r="K591" s="64">
        <v>32012</v>
      </c>
      <c r="L591" s="64">
        <v>0</v>
      </c>
      <c r="M591" s="64">
        <v>0</v>
      </c>
      <c r="N591" s="64">
        <v>0</v>
      </c>
      <c r="O591" s="64">
        <v>32012</v>
      </c>
    </row>
    <row r="592" spans="1:15" x14ac:dyDescent="0.35">
      <c r="A592" s="57" t="s">
        <v>6378</v>
      </c>
      <c r="B592" s="61" t="s">
        <v>10</v>
      </c>
      <c r="C592" s="61" t="s">
        <v>1021</v>
      </c>
      <c r="D592" s="64">
        <v>106655</v>
      </c>
      <c r="E592" s="64">
        <v>0</v>
      </c>
      <c r="F592" s="64">
        <v>106655</v>
      </c>
      <c r="G592" s="77">
        <v>1.04</v>
      </c>
      <c r="H592" s="64">
        <v>110921</v>
      </c>
      <c r="I592" s="64">
        <v>0</v>
      </c>
      <c r="J592" s="64">
        <f>SUMIFS('Support - HEA1065 Adjustments'!$G$2:$G$10,'Support - HEA1065 Adjustments'!$A$2:$A$10,LEFT('Support - Calculation Detail'!A592,7),'Support - HEA1065 Adjustments'!$D$2:$D$10,RIGHT('Support - Calculation Detail'!A592,2))</f>
        <v>0</v>
      </c>
      <c r="K592" s="64">
        <v>110921</v>
      </c>
      <c r="L592" s="64">
        <v>0</v>
      </c>
      <c r="M592" s="64">
        <v>0</v>
      </c>
      <c r="N592" s="64">
        <v>0</v>
      </c>
      <c r="O592" s="64">
        <v>110921</v>
      </c>
    </row>
    <row r="593" spans="1:15" x14ac:dyDescent="0.35">
      <c r="A593" s="57" t="s">
        <v>6379</v>
      </c>
      <c r="B593" s="61" t="s">
        <v>10</v>
      </c>
      <c r="C593" s="61" t="s">
        <v>1021</v>
      </c>
      <c r="D593" s="64">
        <v>33522</v>
      </c>
      <c r="E593" s="64">
        <v>0</v>
      </c>
      <c r="F593" s="64">
        <v>33522</v>
      </c>
      <c r="G593" s="77">
        <v>1.04</v>
      </c>
      <c r="H593" s="64">
        <v>34863</v>
      </c>
      <c r="I593" s="64">
        <v>0</v>
      </c>
      <c r="J593" s="64">
        <f>SUMIFS('Support - HEA1065 Adjustments'!$G$2:$G$10,'Support - HEA1065 Adjustments'!$A$2:$A$10,LEFT('Support - Calculation Detail'!A593,7),'Support - HEA1065 Adjustments'!$D$2:$D$10,RIGHT('Support - Calculation Detail'!A593,2))</f>
        <v>0</v>
      </c>
      <c r="K593" s="64">
        <v>34863</v>
      </c>
      <c r="L593" s="64">
        <v>0</v>
      </c>
      <c r="M593" s="64">
        <v>0</v>
      </c>
      <c r="N593" s="64">
        <v>0</v>
      </c>
      <c r="O593" s="64">
        <v>34863</v>
      </c>
    </row>
    <row r="594" spans="1:15" x14ac:dyDescent="0.35">
      <c r="A594" s="57" t="s">
        <v>6380</v>
      </c>
      <c r="B594" s="61" t="s">
        <v>10</v>
      </c>
      <c r="C594" s="61" t="s">
        <v>1021</v>
      </c>
      <c r="D594" s="64">
        <v>53425</v>
      </c>
      <c r="E594" s="64">
        <v>0</v>
      </c>
      <c r="F594" s="64">
        <v>53425</v>
      </c>
      <c r="G594" s="77">
        <v>1.04</v>
      </c>
      <c r="H594" s="64">
        <v>55562</v>
      </c>
      <c r="I594" s="64">
        <v>0</v>
      </c>
      <c r="J594" s="64">
        <f>SUMIFS('Support - HEA1065 Adjustments'!$G$2:$G$10,'Support - HEA1065 Adjustments'!$A$2:$A$10,LEFT('Support - Calculation Detail'!A594,7),'Support - HEA1065 Adjustments'!$D$2:$D$10,RIGHT('Support - Calculation Detail'!A594,2))</f>
        <v>0</v>
      </c>
      <c r="K594" s="64">
        <v>55562</v>
      </c>
      <c r="L594" s="64">
        <v>0</v>
      </c>
      <c r="M594" s="64">
        <v>0</v>
      </c>
      <c r="N594" s="64">
        <v>0</v>
      </c>
      <c r="O594" s="64">
        <v>55562</v>
      </c>
    </row>
    <row r="595" spans="1:15" x14ac:dyDescent="0.35">
      <c r="A595" s="57" t="s">
        <v>6381</v>
      </c>
      <c r="B595" s="61" t="s">
        <v>10</v>
      </c>
      <c r="C595" s="61" t="s">
        <v>1021</v>
      </c>
      <c r="D595" s="64">
        <v>44763</v>
      </c>
      <c r="E595" s="64">
        <v>0</v>
      </c>
      <c r="F595" s="64">
        <v>44763</v>
      </c>
      <c r="G595" s="77">
        <v>1.04</v>
      </c>
      <c r="H595" s="64">
        <v>46554</v>
      </c>
      <c r="I595" s="64">
        <v>0</v>
      </c>
      <c r="J595" s="64">
        <f>SUMIFS('Support - HEA1065 Adjustments'!$G$2:$G$10,'Support - HEA1065 Adjustments'!$A$2:$A$10,LEFT('Support - Calculation Detail'!A595,7),'Support - HEA1065 Adjustments'!$D$2:$D$10,RIGHT('Support - Calculation Detail'!A595,2))</f>
        <v>0</v>
      </c>
      <c r="K595" s="64">
        <v>46554</v>
      </c>
      <c r="L595" s="64">
        <v>0</v>
      </c>
      <c r="M595" s="64">
        <v>0</v>
      </c>
      <c r="N595" s="64">
        <v>0</v>
      </c>
      <c r="O595" s="64">
        <v>46554</v>
      </c>
    </row>
    <row r="596" spans="1:15" x14ac:dyDescent="0.35">
      <c r="A596" s="57" t="s">
        <v>6382</v>
      </c>
      <c r="B596" s="61" t="s">
        <v>10</v>
      </c>
      <c r="C596" s="61" t="s">
        <v>1021</v>
      </c>
      <c r="D596" s="64">
        <v>45689</v>
      </c>
      <c r="E596" s="64">
        <v>0</v>
      </c>
      <c r="F596" s="64">
        <v>45689</v>
      </c>
      <c r="G596" s="77">
        <v>1.04</v>
      </c>
      <c r="H596" s="64">
        <v>47517</v>
      </c>
      <c r="I596" s="64">
        <v>0</v>
      </c>
      <c r="J596" s="64">
        <f>SUMIFS('Support - HEA1065 Adjustments'!$G$2:$G$10,'Support - HEA1065 Adjustments'!$A$2:$A$10,LEFT('Support - Calculation Detail'!A596,7),'Support - HEA1065 Adjustments'!$D$2:$D$10,RIGHT('Support - Calculation Detail'!A596,2))</f>
        <v>0</v>
      </c>
      <c r="K596" s="64">
        <v>47517</v>
      </c>
      <c r="L596" s="64">
        <v>0</v>
      </c>
      <c r="M596" s="64">
        <v>0</v>
      </c>
      <c r="N596" s="64">
        <v>0</v>
      </c>
      <c r="O596" s="64">
        <v>47517</v>
      </c>
    </row>
    <row r="597" spans="1:15" x14ac:dyDescent="0.35">
      <c r="A597" s="57" t="s">
        <v>6383</v>
      </c>
      <c r="B597" s="61" t="s">
        <v>10</v>
      </c>
      <c r="C597" s="61" t="s">
        <v>1021</v>
      </c>
      <c r="D597" s="64">
        <v>75198</v>
      </c>
      <c r="E597" s="64">
        <v>0</v>
      </c>
      <c r="F597" s="64">
        <v>75198</v>
      </c>
      <c r="G597" s="77">
        <v>1.04</v>
      </c>
      <c r="H597" s="64">
        <v>78206</v>
      </c>
      <c r="I597" s="64">
        <v>0</v>
      </c>
      <c r="J597" s="64">
        <f>SUMIFS('Support - HEA1065 Adjustments'!$G$2:$G$10,'Support - HEA1065 Adjustments'!$A$2:$A$10,LEFT('Support - Calculation Detail'!A597,7),'Support - HEA1065 Adjustments'!$D$2:$D$10,RIGHT('Support - Calculation Detail'!A597,2))</f>
        <v>0</v>
      </c>
      <c r="K597" s="64">
        <v>78206</v>
      </c>
      <c r="L597" s="64">
        <v>0</v>
      </c>
      <c r="M597" s="64">
        <v>0</v>
      </c>
      <c r="N597" s="64">
        <v>0</v>
      </c>
      <c r="O597" s="64">
        <v>78206</v>
      </c>
    </row>
    <row r="598" spans="1:15" x14ac:dyDescent="0.35">
      <c r="A598" s="57" t="s">
        <v>6384</v>
      </c>
      <c r="B598" s="61" t="s">
        <v>10</v>
      </c>
      <c r="C598" s="61" t="s">
        <v>1021</v>
      </c>
      <c r="D598" s="64">
        <v>62664</v>
      </c>
      <c r="E598" s="64">
        <v>0</v>
      </c>
      <c r="F598" s="64">
        <v>62664</v>
      </c>
      <c r="G598" s="77">
        <v>1.04</v>
      </c>
      <c r="H598" s="64">
        <v>65171</v>
      </c>
      <c r="I598" s="64">
        <v>0</v>
      </c>
      <c r="J598" s="64">
        <f>SUMIFS('Support - HEA1065 Adjustments'!$G$2:$G$10,'Support - HEA1065 Adjustments'!$A$2:$A$10,LEFT('Support - Calculation Detail'!A598,7),'Support - HEA1065 Adjustments'!$D$2:$D$10,RIGHT('Support - Calculation Detail'!A598,2))</f>
        <v>0</v>
      </c>
      <c r="K598" s="64">
        <v>65171</v>
      </c>
      <c r="L598" s="64">
        <v>0</v>
      </c>
      <c r="M598" s="64">
        <v>0</v>
      </c>
      <c r="N598" s="64">
        <v>0</v>
      </c>
      <c r="O598" s="64">
        <v>65171</v>
      </c>
    </row>
    <row r="599" spans="1:15" x14ac:dyDescent="0.35">
      <c r="A599" s="57" t="s">
        <v>6385</v>
      </c>
      <c r="B599" s="61" t="s">
        <v>10</v>
      </c>
      <c r="C599" s="61" t="s">
        <v>1021</v>
      </c>
      <c r="D599" s="64">
        <v>56273</v>
      </c>
      <c r="E599" s="64">
        <v>0</v>
      </c>
      <c r="F599" s="64">
        <v>56273</v>
      </c>
      <c r="G599" s="77">
        <v>1.04</v>
      </c>
      <c r="H599" s="64">
        <v>58524</v>
      </c>
      <c r="I599" s="64">
        <v>0</v>
      </c>
      <c r="J599" s="64">
        <f>SUMIFS('Support - HEA1065 Adjustments'!$G$2:$G$10,'Support - HEA1065 Adjustments'!$A$2:$A$10,LEFT('Support - Calculation Detail'!A599,7),'Support - HEA1065 Adjustments'!$D$2:$D$10,RIGHT('Support - Calculation Detail'!A599,2))</f>
        <v>0</v>
      </c>
      <c r="K599" s="64">
        <v>58524</v>
      </c>
      <c r="L599" s="64">
        <v>0</v>
      </c>
      <c r="M599" s="64">
        <v>0</v>
      </c>
      <c r="N599" s="64">
        <v>0</v>
      </c>
      <c r="O599" s="64">
        <v>58524</v>
      </c>
    </row>
    <row r="600" spans="1:15" x14ac:dyDescent="0.35">
      <c r="A600" s="57" t="s">
        <v>6386</v>
      </c>
      <c r="B600" s="61" t="s">
        <v>10</v>
      </c>
      <c r="C600" s="61" t="s">
        <v>1021</v>
      </c>
      <c r="D600" s="64">
        <v>12138</v>
      </c>
      <c r="E600" s="64">
        <v>0</v>
      </c>
      <c r="F600" s="64">
        <v>12138</v>
      </c>
      <c r="G600" s="77">
        <v>1.04</v>
      </c>
      <c r="H600" s="64">
        <v>12624</v>
      </c>
      <c r="I600" s="64">
        <v>0</v>
      </c>
      <c r="J600" s="64">
        <f>SUMIFS('Support - HEA1065 Adjustments'!$G$2:$G$10,'Support - HEA1065 Adjustments'!$A$2:$A$10,LEFT('Support - Calculation Detail'!A600,7),'Support - HEA1065 Adjustments'!$D$2:$D$10,RIGHT('Support - Calculation Detail'!A600,2))</f>
        <v>0</v>
      </c>
      <c r="K600" s="64">
        <v>12624</v>
      </c>
      <c r="L600" s="64">
        <v>0</v>
      </c>
      <c r="M600" s="64">
        <v>0</v>
      </c>
      <c r="N600" s="64">
        <v>0</v>
      </c>
      <c r="O600" s="64">
        <v>12624</v>
      </c>
    </row>
    <row r="601" spans="1:15" x14ac:dyDescent="0.35">
      <c r="A601" s="57" t="s">
        <v>6387</v>
      </c>
      <c r="B601" s="61" t="s">
        <v>10</v>
      </c>
      <c r="C601" s="61" t="s">
        <v>1021</v>
      </c>
      <c r="D601" s="64">
        <v>16899</v>
      </c>
      <c r="E601" s="64">
        <v>0</v>
      </c>
      <c r="F601" s="64">
        <v>16899</v>
      </c>
      <c r="G601" s="77">
        <v>1.04</v>
      </c>
      <c r="H601" s="64">
        <v>17575</v>
      </c>
      <c r="I601" s="64">
        <v>0</v>
      </c>
      <c r="J601" s="64">
        <f>SUMIFS('Support - HEA1065 Adjustments'!$G$2:$G$10,'Support - HEA1065 Adjustments'!$A$2:$A$10,LEFT('Support - Calculation Detail'!A601,7),'Support - HEA1065 Adjustments'!$D$2:$D$10,RIGHT('Support - Calculation Detail'!A601,2))</f>
        <v>0</v>
      </c>
      <c r="K601" s="64">
        <v>17575</v>
      </c>
      <c r="L601" s="64">
        <v>0</v>
      </c>
      <c r="M601" s="64">
        <v>0</v>
      </c>
      <c r="N601" s="64">
        <v>0</v>
      </c>
      <c r="O601" s="64">
        <v>17575</v>
      </c>
    </row>
    <row r="602" spans="1:15" x14ac:dyDescent="0.35">
      <c r="A602" s="57" t="s">
        <v>6388</v>
      </c>
      <c r="B602" s="61" t="s">
        <v>10</v>
      </c>
      <c r="C602" s="61" t="s">
        <v>1021</v>
      </c>
      <c r="D602" s="64">
        <v>16897</v>
      </c>
      <c r="E602" s="64">
        <v>0</v>
      </c>
      <c r="F602" s="64">
        <v>16897</v>
      </c>
      <c r="G602" s="77">
        <v>1.04</v>
      </c>
      <c r="H602" s="64">
        <v>17573</v>
      </c>
      <c r="I602" s="64">
        <v>0</v>
      </c>
      <c r="J602" s="64">
        <f>SUMIFS('Support - HEA1065 Adjustments'!$G$2:$G$10,'Support - HEA1065 Adjustments'!$A$2:$A$10,LEFT('Support - Calculation Detail'!A602,7),'Support - HEA1065 Adjustments'!$D$2:$D$10,RIGHT('Support - Calculation Detail'!A602,2))</f>
        <v>0</v>
      </c>
      <c r="K602" s="64">
        <v>17573</v>
      </c>
      <c r="L602" s="64">
        <v>0</v>
      </c>
      <c r="M602" s="64">
        <v>0</v>
      </c>
      <c r="N602" s="64">
        <v>0</v>
      </c>
      <c r="O602" s="64">
        <v>17573</v>
      </c>
    </row>
    <row r="603" spans="1:15" x14ac:dyDescent="0.35">
      <c r="A603" s="57" t="s">
        <v>6389</v>
      </c>
      <c r="B603" s="61" t="s">
        <v>10</v>
      </c>
      <c r="C603" s="61" t="s">
        <v>1021</v>
      </c>
      <c r="D603" s="64">
        <v>80618</v>
      </c>
      <c r="E603" s="64">
        <v>0</v>
      </c>
      <c r="F603" s="64">
        <v>80618</v>
      </c>
      <c r="G603" s="77">
        <v>1.04</v>
      </c>
      <c r="H603" s="64">
        <v>83843</v>
      </c>
      <c r="I603" s="64">
        <v>0</v>
      </c>
      <c r="J603" s="64">
        <f>SUMIFS('Support - HEA1065 Adjustments'!$G$2:$G$10,'Support - HEA1065 Adjustments'!$A$2:$A$10,LEFT('Support - Calculation Detail'!A603,7),'Support - HEA1065 Adjustments'!$D$2:$D$10,RIGHT('Support - Calculation Detail'!A603,2))</f>
        <v>0</v>
      </c>
      <c r="K603" s="64">
        <v>83843</v>
      </c>
      <c r="L603" s="64">
        <v>0</v>
      </c>
      <c r="M603" s="64">
        <v>0</v>
      </c>
      <c r="N603" s="64">
        <v>0</v>
      </c>
      <c r="O603" s="64">
        <v>83843</v>
      </c>
    </row>
    <row r="604" spans="1:15" x14ac:dyDescent="0.35">
      <c r="A604" s="57" t="s">
        <v>6390</v>
      </c>
      <c r="B604" s="61" t="s">
        <v>10</v>
      </c>
      <c r="C604" s="61" t="s">
        <v>1021</v>
      </c>
      <c r="D604" s="64">
        <v>477194</v>
      </c>
      <c r="E604" s="64">
        <v>0</v>
      </c>
      <c r="F604" s="64">
        <v>477194</v>
      </c>
      <c r="G604" s="77">
        <v>1.04</v>
      </c>
      <c r="H604" s="64">
        <v>496282</v>
      </c>
      <c r="I604" s="64">
        <v>0</v>
      </c>
      <c r="J604" s="64">
        <f>SUMIFS('Support - HEA1065 Adjustments'!$G$2:$G$10,'Support - HEA1065 Adjustments'!$A$2:$A$10,LEFT('Support - Calculation Detail'!A604,7),'Support - HEA1065 Adjustments'!$D$2:$D$10,RIGHT('Support - Calculation Detail'!A604,2))</f>
        <v>0</v>
      </c>
      <c r="K604" s="64">
        <v>496282</v>
      </c>
      <c r="L604" s="64">
        <v>0</v>
      </c>
      <c r="M604" s="64">
        <v>0</v>
      </c>
      <c r="N604" s="64">
        <v>0</v>
      </c>
      <c r="O604" s="64">
        <v>496282</v>
      </c>
    </row>
    <row r="605" spans="1:15" x14ac:dyDescent="0.35">
      <c r="A605" s="57" t="s">
        <v>6391</v>
      </c>
      <c r="B605" s="61" t="s">
        <v>10</v>
      </c>
      <c r="C605" s="61" t="s">
        <v>1021</v>
      </c>
      <c r="D605" s="64">
        <v>29181</v>
      </c>
      <c r="E605" s="64">
        <v>0</v>
      </c>
      <c r="F605" s="64">
        <v>29181</v>
      </c>
      <c r="G605" s="77">
        <v>1.04</v>
      </c>
      <c r="H605" s="64">
        <v>30348</v>
      </c>
      <c r="I605" s="64">
        <v>0</v>
      </c>
      <c r="J605" s="64">
        <f>SUMIFS('Support - HEA1065 Adjustments'!$G$2:$G$10,'Support - HEA1065 Adjustments'!$A$2:$A$10,LEFT('Support - Calculation Detail'!A605,7),'Support - HEA1065 Adjustments'!$D$2:$D$10,RIGHT('Support - Calculation Detail'!A605,2))</f>
        <v>0</v>
      </c>
      <c r="K605" s="64">
        <v>30348</v>
      </c>
      <c r="L605" s="64">
        <v>0</v>
      </c>
      <c r="M605" s="64">
        <v>0</v>
      </c>
      <c r="N605" s="64">
        <v>0</v>
      </c>
      <c r="O605" s="64">
        <v>30348</v>
      </c>
    </row>
    <row r="606" spans="1:15" x14ac:dyDescent="0.35">
      <c r="A606" s="57" t="s">
        <v>6392</v>
      </c>
      <c r="B606" s="61" t="s">
        <v>10</v>
      </c>
      <c r="C606" s="61" t="s">
        <v>1021</v>
      </c>
      <c r="D606" s="64">
        <v>41989</v>
      </c>
      <c r="E606" s="64">
        <v>0</v>
      </c>
      <c r="F606" s="64">
        <v>41989</v>
      </c>
      <c r="G606" s="77">
        <v>1.04</v>
      </c>
      <c r="H606" s="64">
        <v>43669</v>
      </c>
      <c r="I606" s="64">
        <v>0</v>
      </c>
      <c r="J606" s="64">
        <f>SUMIFS('Support - HEA1065 Adjustments'!$G$2:$G$10,'Support - HEA1065 Adjustments'!$A$2:$A$10,LEFT('Support - Calculation Detail'!A606,7),'Support - HEA1065 Adjustments'!$D$2:$D$10,RIGHT('Support - Calculation Detail'!A606,2))</f>
        <v>0</v>
      </c>
      <c r="K606" s="64">
        <v>43669</v>
      </c>
      <c r="L606" s="64">
        <v>0</v>
      </c>
      <c r="M606" s="64">
        <v>0</v>
      </c>
      <c r="N606" s="64">
        <v>0</v>
      </c>
      <c r="O606" s="64">
        <v>43669</v>
      </c>
    </row>
    <row r="607" spans="1:15" x14ac:dyDescent="0.35">
      <c r="A607" s="57" t="s">
        <v>6393</v>
      </c>
      <c r="B607" s="61" t="s">
        <v>10</v>
      </c>
      <c r="C607" s="61" t="s">
        <v>1021</v>
      </c>
      <c r="D607" s="64">
        <v>27618</v>
      </c>
      <c r="E607" s="64">
        <v>0</v>
      </c>
      <c r="F607" s="64">
        <v>27618</v>
      </c>
      <c r="G607" s="77">
        <v>1.04</v>
      </c>
      <c r="H607" s="64">
        <v>28723</v>
      </c>
      <c r="I607" s="64">
        <v>0</v>
      </c>
      <c r="J607" s="64">
        <f>SUMIFS('Support - HEA1065 Adjustments'!$G$2:$G$10,'Support - HEA1065 Adjustments'!$A$2:$A$10,LEFT('Support - Calculation Detail'!A607,7),'Support - HEA1065 Adjustments'!$D$2:$D$10,RIGHT('Support - Calculation Detail'!A607,2))</f>
        <v>0</v>
      </c>
      <c r="K607" s="64">
        <v>28723</v>
      </c>
      <c r="L607" s="64">
        <v>0</v>
      </c>
      <c r="M607" s="64">
        <v>0</v>
      </c>
      <c r="N607" s="64">
        <v>0</v>
      </c>
      <c r="O607" s="64">
        <v>28723</v>
      </c>
    </row>
    <row r="608" spans="1:15" x14ac:dyDescent="0.35">
      <c r="A608" s="57" t="s">
        <v>6394</v>
      </c>
      <c r="B608" s="61" t="s">
        <v>10</v>
      </c>
      <c r="C608" s="61" t="s">
        <v>1021</v>
      </c>
      <c r="D608" s="64">
        <v>32941</v>
      </c>
      <c r="E608" s="64">
        <v>0</v>
      </c>
      <c r="F608" s="64">
        <v>32941</v>
      </c>
      <c r="G608" s="77">
        <v>1.04</v>
      </c>
      <c r="H608" s="64">
        <v>34259</v>
      </c>
      <c r="I608" s="64">
        <v>0</v>
      </c>
      <c r="J608" s="64">
        <f>SUMIFS('Support - HEA1065 Adjustments'!$G$2:$G$10,'Support - HEA1065 Adjustments'!$A$2:$A$10,LEFT('Support - Calculation Detail'!A608,7),'Support - HEA1065 Adjustments'!$D$2:$D$10,RIGHT('Support - Calculation Detail'!A608,2))</f>
        <v>0</v>
      </c>
      <c r="K608" s="64">
        <v>34259</v>
      </c>
      <c r="L608" s="64">
        <v>0</v>
      </c>
      <c r="M608" s="64">
        <v>0</v>
      </c>
      <c r="N608" s="64">
        <v>0</v>
      </c>
      <c r="O608" s="64">
        <v>34259</v>
      </c>
    </row>
    <row r="609" spans="1:15" x14ac:dyDescent="0.35">
      <c r="A609" s="57" t="s">
        <v>6395</v>
      </c>
      <c r="B609" s="61" t="s">
        <v>10</v>
      </c>
      <c r="C609" s="61" t="s">
        <v>1021</v>
      </c>
      <c r="D609" s="64">
        <v>6893622</v>
      </c>
      <c r="E609" s="64">
        <v>0</v>
      </c>
      <c r="F609" s="64">
        <v>6893622</v>
      </c>
      <c r="G609" s="77">
        <v>1.04</v>
      </c>
      <c r="H609" s="64">
        <v>7169367</v>
      </c>
      <c r="I609" s="64">
        <v>0</v>
      </c>
      <c r="J609" s="64">
        <f>SUMIFS('Support - HEA1065 Adjustments'!$G$2:$G$10,'Support - HEA1065 Adjustments'!$A$2:$A$10,LEFT('Support - Calculation Detail'!A609,7),'Support - HEA1065 Adjustments'!$D$2:$D$10,RIGHT('Support - Calculation Detail'!A609,2))</f>
        <v>0</v>
      </c>
      <c r="K609" s="64">
        <v>7169367</v>
      </c>
      <c r="L609" s="64">
        <v>0</v>
      </c>
      <c r="M609" s="64">
        <v>0</v>
      </c>
      <c r="N609" s="64">
        <v>0</v>
      </c>
      <c r="O609" s="64">
        <v>7169367</v>
      </c>
    </row>
    <row r="610" spans="1:15" x14ac:dyDescent="0.35">
      <c r="A610" s="57" t="s">
        <v>6396</v>
      </c>
      <c r="B610" s="61" t="s">
        <v>10</v>
      </c>
      <c r="C610" s="61" t="s">
        <v>1021</v>
      </c>
      <c r="D610" s="64">
        <v>718728</v>
      </c>
      <c r="E610" s="64">
        <v>0</v>
      </c>
      <c r="F610" s="64">
        <v>718728</v>
      </c>
      <c r="G610" s="77">
        <v>1.04</v>
      </c>
      <c r="H610" s="64">
        <v>747477</v>
      </c>
      <c r="I610" s="64">
        <v>0</v>
      </c>
      <c r="J610" s="64">
        <f>SUMIFS('Support - HEA1065 Adjustments'!$G$2:$G$10,'Support - HEA1065 Adjustments'!$A$2:$A$10,LEFT('Support - Calculation Detail'!A610,7),'Support - HEA1065 Adjustments'!$D$2:$D$10,RIGHT('Support - Calculation Detail'!A610,2))</f>
        <v>0</v>
      </c>
      <c r="K610" s="64">
        <v>747477</v>
      </c>
      <c r="L610" s="64">
        <v>0</v>
      </c>
      <c r="M610" s="64">
        <v>0</v>
      </c>
      <c r="N610" s="64">
        <v>0</v>
      </c>
      <c r="O610" s="64">
        <v>747477</v>
      </c>
    </row>
    <row r="611" spans="1:15" x14ac:dyDescent="0.35">
      <c r="A611" s="57" t="s">
        <v>6397</v>
      </c>
      <c r="B611" s="61" t="s">
        <v>10</v>
      </c>
      <c r="C611" s="61" t="s">
        <v>1021</v>
      </c>
      <c r="D611" s="64">
        <v>47404529</v>
      </c>
      <c r="E611" s="64">
        <v>0</v>
      </c>
      <c r="F611" s="64">
        <v>47404529</v>
      </c>
      <c r="G611" s="77">
        <v>1.04</v>
      </c>
      <c r="H611" s="64">
        <v>49300710</v>
      </c>
      <c r="I611" s="64">
        <v>0</v>
      </c>
      <c r="J611" s="64">
        <f>SUMIFS('Support - HEA1065 Adjustments'!$G$2:$G$10,'Support - HEA1065 Adjustments'!$A$2:$A$10,LEFT('Support - Calculation Detail'!A611,7),'Support - HEA1065 Adjustments'!$D$2:$D$10,RIGHT('Support - Calculation Detail'!A611,2))</f>
        <v>0</v>
      </c>
      <c r="K611" s="64">
        <v>49300710</v>
      </c>
      <c r="L611" s="64">
        <v>0</v>
      </c>
      <c r="M611" s="64">
        <v>0</v>
      </c>
      <c r="N611" s="64">
        <v>0</v>
      </c>
      <c r="O611" s="64">
        <v>49300710</v>
      </c>
    </row>
    <row r="612" spans="1:15" x14ac:dyDescent="0.35">
      <c r="A612" s="57" t="s">
        <v>6398</v>
      </c>
      <c r="B612" s="61" t="s">
        <v>10</v>
      </c>
      <c r="C612" s="61" t="s">
        <v>1021</v>
      </c>
      <c r="D612" s="64">
        <v>528725</v>
      </c>
      <c r="E612" s="64">
        <v>0</v>
      </c>
      <c r="F612" s="64">
        <v>528725</v>
      </c>
      <c r="G612" s="77">
        <v>1.04</v>
      </c>
      <c r="H612" s="64">
        <v>549874</v>
      </c>
      <c r="I612" s="64">
        <v>0</v>
      </c>
      <c r="J612" s="64">
        <f>SUMIFS('Support - HEA1065 Adjustments'!$G$2:$G$10,'Support - HEA1065 Adjustments'!$A$2:$A$10,LEFT('Support - Calculation Detail'!A612,7),'Support - HEA1065 Adjustments'!$D$2:$D$10,RIGHT('Support - Calculation Detail'!A612,2))</f>
        <v>0</v>
      </c>
      <c r="K612" s="64">
        <v>549874</v>
      </c>
      <c r="L612" s="64">
        <v>21816</v>
      </c>
      <c r="M612" s="64">
        <v>0</v>
      </c>
      <c r="N612" s="64">
        <v>0</v>
      </c>
      <c r="O612" s="64">
        <v>571690</v>
      </c>
    </row>
    <row r="613" spans="1:15" x14ac:dyDescent="0.35">
      <c r="A613" s="57" t="s">
        <v>6399</v>
      </c>
      <c r="B613" s="61" t="s">
        <v>10</v>
      </c>
      <c r="C613" s="61" t="s">
        <v>1021</v>
      </c>
      <c r="D613" s="64">
        <v>792780</v>
      </c>
      <c r="E613" s="64">
        <v>0</v>
      </c>
      <c r="F613" s="64">
        <v>792780</v>
      </c>
      <c r="G613" s="77">
        <v>1.04</v>
      </c>
      <c r="H613" s="64">
        <v>824491</v>
      </c>
      <c r="I613" s="64">
        <v>0</v>
      </c>
      <c r="J613" s="64">
        <f>SUMIFS('Support - HEA1065 Adjustments'!$G$2:$G$10,'Support - HEA1065 Adjustments'!$A$2:$A$10,LEFT('Support - Calculation Detail'!A613,7),'Support - HEA1065 Adjustments'!$D$2:$D$10,RIGHT('Support - Calculation Detail'!A613,2))</f>
        <v>0</v>
      </c>
      <c r="K613" s="64">
        <v>824491</v>
      </c>
      <c r="L613" s="64">
        <v>11673</v>
      </c>
      <c r="M613" s="64">
        <v>0</v>
      </c>
      <c r="N613" s="64">
        <v>0</v>
      </c>
      <c r="O613" s="64">
        <v>836164</v>
      </c>
    </row>
    <row r="614" spans="1:15" x14ac:dyDescent="0.35">
      <c r="A614" s="57" t="s">
        <v>6400</v>
      </c>
      <c r="B614" s="61" t="s">
        <v>10</v>
      </c>
      <c r="C614" s="61" t="s">
        <v>1021</v>
      </c>
      <c r="D614" s="64">
        <v>328119</v>
      </c>
      <c r="E614" s="64">
        <v>0</v>
      </c>
      <c r="F614" s="64">
        <v>328119</v>
      </c>
      <c r="G614" s="77">
        <v>1.04</v>
      </c>
      <c r="H614" s="64">
        <v>341244</v>
      </c>
      <c r="I614" s="64">
        <v>0</v>
      </c>
      <c r="J614" s="64">
        <f>SUMIFS('Support - HEA1065 Adjustments'!$G$2:$G$10,'Support - HEA1065 Adjustments'!$A$2:$A$10,LEFT('Support - Calculation Detail'!A614,7),'Support - HEA1065 Adjustments'!$D$2:$D$10,RIGHT('Support - Calculation Detail'!A614,2))</f>
        <v>0</v>
      </c>
      <c r="K614" s="64">
        <v>341244</v>
      </c>
      <c r="L614" s="64">
        <v>2250</v>
      </c>
      <c r="M614" s="64">
        <v>0</v>
      </c>
      <c r="N614" s="64">
        <v>0</v>
      </c>
      <c r="O614" s="64">
        <v>343494</v>
      </c>
    </row>
    <row r="615" spans="1:15" x14ac:dyDescent="0.35">
      <c r="A615" s="57" t="s">
        <v>6401</v>
      </c>
      <c r="B615" s="61" t="s">
        <v>10</v>
      </c>
      <c r="C615" s="61" t="s">
        <v>1021</v>
      </c>
      <c r="D615" s="64">
        <v>165045</v>
      </c>
      <c r="E615" s="64">
        <v>0</v>
      </c>
      <c r="F615" s="64">
        <v>165045</v>
      </c>
      <c r="G615" s="77">
        <v>1.04</v>
      </c>
      <c r="H615" s="64">
        <v>171647</v>
      </c>
      <c r="I615" s="64">
        <v>0</v>
      </c>
      <c r="J615" s="64">
        <f>SUMIFS('Support - HEA1065 Adjustments'!$G$2:$G$10,'Support - HEA1065 Adjustments'!$A$2:$A$10,LEFT('Support - Calculation Detail'!A615,7),'Support - HEA1065 Adjustments'!$D$2:$D$10,RIGHT('Support - Calculation Detail'!A615,2))</f>
        <v>0</v>
      </c>
      <c r="K615" s="64">
        <v>171647</v>
      </c>
      <c r="L615" s="64">
        <v>9041</v>
      </c>
      <c r="M615" s="64">
        <v>0</v>
      </c>
      <c r="N615" s="64">
        <v>0</v>
      </c>
      <c r="O615" s="64">
        <v>180688</v>
      </c>
    </row>
    <row r="616" spans="1:15" x14ac:dyDescent="0.35">
      <c r="A616" s="57" t="s">
        <v>6402</v>
      </c>
      <c r="B616" s="61" t="s">
        <v>10</v>
      </c>
      <c r="C616" s="61" t="s">
        <v>1021</v>
      </c>
      <c r="D616" s="64">
        <v>3575229</v>
      </c>
      <c r="E616" s="64">
        <v>0</v>
      </c>
      <c r="F616" s="64">
        <v>3575229</v>
      </c>
      <c r="G616" s="77">
        <v>1.04</v>
      </c>
      <c r="H616" s="64">
        <v>3718238</v>
      </c>
      <c r="I616" s="64">
        <v>0</v>
      </c>
      <c r="J616" s="64">
        <f>SUMIFS('Support - HEA1065 Adjustments'!$G$2:$G$10,'Support - HEA1065 Adjustments'!$A$2:$A$10,LEFT('Support - Calculation Detail'!A616,7),'Support - HEA1065 Adjustments'!$D$2:$D$10,RIGHT('Support - Calculation Detail'!A616,2))</f>
        <v>0</v>
      </c>
      <c r="K616" s="64">
        <v>3718238</v>
      </c>
      <c r="L616" s="64">
        <v>227230</v>
      </c>
      <c r="M616" s="64">
        <v>0</v>
      </c>
      <c r="N616" s="64">
        <v>0</v>
      </c>
      <c r="O616" s="64">
        <v>3945468</v>
      </c>
    </row>
    <row r="617" spans="1:15" x14ac:dyDescent="0.35">
      <c r="A617" s="57" t="s">
        <v>6403</v>
      </c>
      <c r="B617" s="61" t="s">
        <v>10</v>
      </c>
      <c r="C617" s="61" t="s">
        <v>3106</v>
      </c>
      <c r="D617" s="64">
        <v>990185</v>
      </c>
      <c r="E617" s="64">
        <v>0</v>
      </c>
      <c r="F617" s="64">
        <v>990185</v>
      </c>
      <c r="G617" s="77">
        <v>1.04</v>
      </c>
      <c r="H617" s="64">
        <v>1029792</v>
      </c>
      <c r="I617" s="64">
        <v>0</v>
      </c>
      <c r="J617" s="64">
        <f>SUMIFS('Support - HEA1065 Adjustments'!$G$2:$G$10,'Support - HEA1065 Adjustments'!$A$2:$A$10,LEFT('Support - Calculation Detail'!A617,7),'Support - HEA1065 Adjustments'!$D$2:$D$10,RIGHT('Support - Calculation Detail'!A617,2))</f>
        <v>0</v>
      </c>
      <c r="K617" s="64">
        <v>1029792</v>
      </c>
      <c r="L617" s="64">
        <v>30717</v>
      </c>
      <c r="M617" s="64">
        <v>0</v>
      </c>
      <c r="N617" s="64">
        <v>0</v>
      </c>
      <c r="O617" s="64">
        <v>1060509</v>
      </c>
    </row>
    <row r="618" spans="1:15" x14ac:dyDescent="0.35">
      <c r="A618" s="57" t="s">
        <v>6404</v>
      </c>
      <c r="B618" s="61" t="s">
        <v>10</v>
      </c>
      <c r="C618" s="61" t="s">
        <v>1021</v>
      </c>
      <c r="D618" s="64">
        <v>13279091</v>
      </c>
      <c r="E618" s="64">
        <v>0</v>
      </c>
      <c r="F618" s="64">
        <v>13279091</v>
      </c>
      <c r="G618" s="77">
        <v>1.04</v>
      </c>
      <c r="H618" s="64">
        <v>13810255</v>
      </c>
      <c r="I618" s="64">
        <v>0</v>
      </c>
      <c r="J618" s="64">
        <f>SUMIFS('Support - HEA1065 Adjustments'!$G$2:$G$10,'Support - HEA1065 Adjustments'!$A$2:$A$10,LEFT('Support - Calculation Detail'!A618,7),'Support - HEA1065 Adjustments'!$D$2:$D$10,RIGHT('Support - Calculation Detail'!A618,2))</f>
        <v>0</v>
      </c>
      <c r="K618" s="64">
        <v>13810255</v>
      </c>
      <c r="L618" s="64">
        <v>0</v>
      </c>
      <c r="M618" s="64">
        <v>0</v>
      </c>
      <c r="N618" s="64">
        <v>0</v>
      </c>
      <c r="O618" s="64">
        <v>13810255</v>
      </c>
    </row>
    <row r="619" spans="1:15" x14ac:dyDescent="0.35">
      <c r="A619" s="57" t="s">
        <v>6405</v>
      </c>
      <c r="B619" s="61" t="s">
        <v>10</v>
      </c>
      <c r="C619" s="61" t="s">
        <v>1021</v>
      </c>
      <c r="D619" s="64">
        <v>6539554</v>
      </c>
      <c r="E619" s="64">
        <v>0</v>
      </c>
      <c r="F619" s="64">
        <v>6539554</v>
      </c>
      <c r="G619" s="77">
        <v>1.04</v>
      </c>
      <c r="H619" s="64">
        <v>6801136</v>
      </c>
      <c r="I619" s="64">
        <v>0</v>
      </c>
      <c r="J619" s="64">
        <f>SUMIFS('Support - HEA1065 Adjustments'!$G$2:$G$10,'Support - HEA1065 Adjustments'!$A$2:$A$10,LEFT('Support - Calculation Detail'!A619,7),'Support - HEA1065 Adjustments'!$D$2:$D$10,RIGHT('Support - Calculation Detail'!A619,2))</f>
        <v>0</v>
      </c>
      <c r="K619" s="64">
        <v>6801136</v>
      </c>
      <c r="L619" s="64">
        <v>0</v>
      </c>
      <c r="M619" s="64">
        <v>0</v>
      </c>
      <c r="N619" s="64">
        <v>0</v>
      </c>
      <c r="O619" s="64">
        <v>6801136</v>
      </c>
    </row>
    <row r="620" spans="1:15" x14ac:dyDescent="0.35">
      <c r="A620" s="57" t="s">
        <v>6406</v>
      </c>
      <c r="B620" s="61" t="s">
        <v>10</v>
      </c>
      <c r="C620" s="61" t="s">
        <v>1021</v>
      </c>
      <c r="D620" s="64">
        <v>619103</v>
      </c>
      <c r="E620" s="64">
        <v>0</v>
      </c>
      <c r="F620" s="64">
        <v>619103</v>
      </c>
      <c r="G620" s="77">
        <v>1.04</v>
      </c>
      <c r="H620" s="64">
        <v>643867</v>
      </c>
      <c r="I620" s="64">
        <v>0</v>
      </c>
      <c r="J620" s="64">
        <f>SUMIFS('Support - HEA1065 Adjustments'!$G$2:$G$10,'Support - HEA1065 Adjustments'!$A$2:$A$10,LEFT('Support - Calculation Detail'!A620,7),'Support - HEA1065 Adjustments'!$D$2:$D$10,RIGHT('Support - Calculation Detail'!A620,2))</f>
        <v>0</v>
      </c>
      <c r="K620" s="64">
        <v>643867</v>
      </c>
      <c r="L620" s="64">
        <v>0</v>
      </c>
      <c r="M620" s="64">
        <v>0</v>
      </c>
      <c r="N620" s="64">
        <v>0</v>
      </c>
      <c r="O620" s="64">
        <v>643867</v>
      </c>
    </row>
    <row r="621" spans="1:15" x14ac:dyDescent="0.35">
      <c r="A621" s="57" t="s">
        <v>6407</v>
      </c>
      <c r="B621" s="61" t="s">
        <v>10</v>
      </c>
      <c r="C621" s="61" t="s">
        <v>1021</v>
      </c>
      <c r="D621" s="64">
        <v>428874</v>
      </c>
      <c r="E621" s="64">
        <v>0</v>
      </c>
      <c r="F621" s="64">
        <v>428874</v>
      </c>
      <c r="G621" s="77">
        <v>1.04</v>
      </c>
      <c r="H621" s="64">
        <v>446029</v>
      </c>
      <c r="I621" s="64">
        <v>0</v>
      </c>
      <c r="J621" s="64">
        <f>SUMIFS('Support - HEA1065 Adjustments'!$G$2:$G$10,'Support - HEA1065 Adjustments'!$A$2:$A$10,LEFT('Support - Calculation Detail'!A621,7),'Support - HEA1065 Adjustments'!$D$2:$D$10,RIGHT('Support - Calculation Detail'!A621,2))</f>
        <v>0</v>
      </c>
      <c r="K621" s="64">
        <v>446029</v>
      </c>
      <c r="L621" s="64">
        <v>26763</v>
      </c>
      <c r="M621" s="64">
        <v>0</v>
      </c>
      <c r="N621" s="64">
        <v>0</v>
      </c>
      <c r="O621" s="64">
        <v>472792</v>
      </c>
    </row>
    <row r="622" spans="1:15" x14ac:dyDescent="0.35">
      <c r="A622" s="57" t="s">
        <v>6408</v>
      </c>
      <c r="B622" s="61" t="s">
        <v>10</v>
      </c>
      <c r="C622" s="61" t="s">
        <v>3106</v>
      </c>
      <c r="D622" s="64">
        <v>1100686</v>
      </c>
      <c r="E622" s="64">
        <v>0</v>
      </c>
      <c r="F622" s="64">
        <v>1100686</v>
      </c>
      <c r="G622" s="77">
        <v>1.04</v>
      </c>
      <c r="H622" s="64">
        <v>1144713</v>
      </c>
      <c r="I622" s="64">
        <v>0</v>
      </c>
      <c r="J622" s="64">
        <f>SUMIFS('Support - HEA1065 Adjustments'!$G$2:$G$10,'Support - HEA1065 Adjustments'!$A$2:$A$10,LEFT('Support - Calculation Detail'!A622,7),'Support - HEA1065 Adjustments'!$D$2:$D$10,RIGHT('Support - Calculation Detail'!A622,2))</f>
        <v>0</v>
      </c>
      <c r="K622" s="64">
        <v>1144713</v>
      </c>
      <c r="L622" s="64">
        <v>0</v>
      </c>
      <c r="M622" s="64">
        <v>0</v>
      </c>
      <c r="N622" s="64">
        <v>0</v>
      </c>
      <c r="O622" s="64">
        <v>1144713</v>
      </c>
    </row>
    <row r="623" spans="1:15" x14ac:dyDescent="0.35">
      <c r="A623" s="57" t="s">
        <v>6409</v>
      </c>
      <c r="B623" s="61" t="s">
        <v>10</v>
      </c>
      <c r="C623" s="61" t="s">
        <v>1021</v>
      </c>
      <c r="D623" s="64">
        <v>5324003</v>
      </c>
      <c r="E623" s="64">
        <v>0</v>
      </c>
      <c r="F623" s="64">
        <v>5324003</v>
      </c>
      <c r="G623" s="77">
        <v>1.04</v>
      </c>
      <c r="H623" s="64">
        <v>5536963</v>
      </c>
      <c r="I623" s="64">
        <v>0</v>
      </c>
      <c r="J623" s="64">
        <f>SUMIFS('Support - HEA1065 Adjustments'!$G$2:$G$10,'Support - HEA1065 Adjustments'!$A$2:$A$10,LEFT('Support - Calculation Detail'!A623,7),'Support - HEA1065 Adjustments'!$D$2:$D$10,RIGHT('Support - Calculation Detail'!A623,2))</f>
        <v>0</v>
      </c>
      <c r="K623" s="64">
        <v>5536963</v>
      </c>
      <c r="L623" s="64">
        <v>0</v>
      </c>
      <c r="M623" s="64">
        <v>0</v>
      </c>
      <c r="N623" s="64">
        <v>0</v>
      </c>
      <c r="O623" s="64">
        <v>5536963</v>
      </c>
    </row>
    <row r="624" spans="1:15" x14ac:dyDescent="0.35">
      <c r="A624" s="57" t="s">
        <v>6410</v>
      </c>
      <c r="B624" s="61" t="s">
        <v>10</v>
      </c>
      <c r="C624" s="61" t="s">
        <v>1021</v>
      </c>
      <c r="D624" s="64">
        <v>1810328</v>
      </c>
      <c r="E624" s="64">
        <v>0</v>
      </c>
      <c r="F624" s="64">
        <v>1810328</v>
      </c>
      <c r="G624" s="77">
        <v>1.04</v>
      </c>
      <c r="H624" s="64">
        <v>1882741</v>
      </c>
      <c r="I624" s="64">
        <v>0</v>
      </c>
      <c r="J624" s="64">
        <f>SUMIFS('Support - HEA1065 Adjustments'!$G$2:$G$10,'Support - HEA1065 Adjustments'!$A$2:$A$10,LEFT('Support - Calculation Detail'!A624,7),'Support - HEA1065 Adjustments'!$D$2:$D$10,RIGHT('Support - Calculation Detail'!A624,2))</f>
        <v>0</v>
      </c>
      <c r="K624" s="64">
        <v>1882741</v>
      </c>
      <c r="L624" s="64">
        <v>0</v>
      </c>
      <c r="M624" s="64">
        <v>0</v>
      </c>
      <c r="N624" s="64">
        <v>0</v>
      </c>
      <c r="O624" s="64">
        <v>1882741</v>
      </c>
    </row>
    <row r="625" spans="1:15" x14ac:dyDescent="0.35">
      <c r="A625" s="57" t="s">
        <v>6411</v>
      </c>
      <c r="B625" s="61" t="s">
        <v>10</v>
      </c>
      <c r="C625" s="61" t="s">
        <v>1021</v>
      </c>
      <c r="D625" s="64">
        <v>2028669</v>
      </c>
      <c r="E625" s="64">
        <v>0</v>
      </c>
      <c r="F625" s="64">
        <v>2028669</v>
      </c>
      <c r="G625" s="77">
        <v>1.04</v>
      </c>
      <c r="H625" s="64">
        <v>2109816</v>
      </c>
      <c r="I625" s="64">
        <v>0</v>
      </c>
      <c r="J625" s="64">
        <f>SUMIFS('Support - HEA1065 Adjustments'!$G$2:$G$10,'Support - HEA1065 Adjustments'!$A$2:$A$10,LEFT('Support - Calculation Detail'!A625,7),'Support - HEA1065 Adjustments'!$D$2:$D$10,RIGHT('Support - Calculation Detail'!A625,2))</f>
        <v>0</v>
      </c>
      <c r="K625" s="64">
        <v>2109816</v>
      </c>
      <c r="L625" s="64">
        <v>0</v>
      </c>
      <c r="M625" s="64">
        <v>0</v>
      </c>
      <c r="N625" s="64">
        <v>0</v>
      </c>
      <c r="O625" s="64">
        <v>2109816</v>
      </c>
    </row>
    <row r="626" spans="1:15" x14ac:dyDescent="0.35">
      <c r="A626" s="57" t="s">
        <v>6412</v>
      </c>
      <c r="B626" s="61" t="s">
        <v>10</v>
      </c>
      <c r="C626" s="61" t="s">
        <v>1021</v>
      </c>
      <c r="D626" s="64">
        <v>1161213</v>
      </c>
      <c r="E626" s="64">
        <v>0</v>
      </c>
      <c r="F626" s="64">
        <v>1161213</v>
      </c>
      <c r="G626" s="77">
        <v>1.04</v>
      </c>
      <c r="H626" s="64">
        <v>1207662</v>
      </c>
      <c r="I626" s="64">
        <v>0</v>
      </c>
      <c r="J626" s="64">
        <f>SUMIFS('Support - HEA1065 Adjustments'!$G$2:$G$10,'Support - HEA1065 Adjustments'!$A$2:$A$10,LEFT('Support - Calculation Detail'!A626,7),'Support - HEA1065 Adjustments'!$D$2:$D$10,RIGHT('Support - Calculation Detail'!A626,2))</f>
        <v>0</v>
      </c>
      <c r="K626" s="64">
        <v>1207662</v>
      </c>
      <c r="L626" s="64">
        <v>0</v>
      </c>
      <c r="M626" s="64">
        <v>0</v>
      </c>
      <c r="N626" s="64">
        <v>0</v>
      </c>
      <c r="O626" s="64">
        <v>1207662</v>
      </c>
    </row>
    <row r="627" spans="1:15" x14ac:dyDescent="0.35">
      <c r="A627" s="57" t="s">
        <v>6413</v>
      </c>
      <c r="B627" s="61" t="s">
        <v>10</v>
      </c>
      <c r="C627" s="61" t="s">
        <v>1021</v>
      </c>
      <c r="D627" s="64">
        <v>4819827</v>
      </c>
      <c r="E627" s="64">
        <v>0</v>
      </c>
      <c r="F627" s="64">
        <v>4819827</v>
      </c>
      <c r="G627" s="77">
        <v>1.04</v>
      </c>
      <c r="H627" s="64">
        <v>5012620</v>
      </c>
      <c r="I627" s="64">
        <v>0</v>
      </c>
      <c r="J627" s="64">
        <f>SUMIFS('Support - HEA1065 Adjustments'!$G$2:$G$10,'Support - HEA1065 Adjustments'!$A$2:$A$10,LEFT('Support - Calculation Detail'!A627,7),'Support - HEA1065 Adjustments'!$D$2:$D$10,RIGHT('Support - Calculation Detail'!A627,2))</f>
        <v>0</v>
      </c>
      <c r="K627" s="64">
        <v>5012620</v>
      </c>
      <c r="L627" s="64">
        <v>0</v>
      </c>
      <c r="M627" s="64">
        <v>0</v>
      </c>
      <c r="N627" s="64">
        <v>0</v>
      </c>
      <c r="O627" s="64">
        <v>5012620</v>
      </c>
    </row>
    <row r="628" spans="1:15" x14ac:dyDescent="0.35">
      <c r="A628" s="57" t="s">
        <v>6414</v>
      </c>
      <c r="B628" s="61" t="s">
        <v>10</v>
      </c>
      <c r="C628" s="61" t="s">
        <v>1021</v>
      </c>
      <c r="D628" s="64">
        <v>1263319</v>
      </c>
      <c r="E628" s="64">
        <v>0</v>
      </c>
      <c r="F628" s="64">
        <v>1263319</v>
      </c>
      <c r="G628" s="77">
        <v>1.04</v>
      </c>
      <c r="H628" s="64">
        <v>1313852</v>
      </c>
      <c r="I628" s="64">
        <v>0</v>
      </c>
      <c r="J628" s="64">
        <f>SUMIFS('Support - HEA1065 Adjustments'!$G$2:$G$10,'Support - HEA1065 Adjustments'!$A$2:$A$10,LEFT('Support - Calculation Detail'!A628,7),'Support - HEA1065 Adjustments'!$D$2:$D$10,RIGHT('Support - Calculation Detail'!A628,2))</f>
        <v>0</v>
      </c>
      <c r="K628" s="64">
        <v>1313852</v>
      </c>
      <c r="L628" s="64">
        <v>0</v>
      </c>
      <c r="M628" s="64">
        <v>0</v>
      </c>
      <c r="N628" s="64">
        <v>0</v>
      </c>
      <c r="O628" s="64">
        <v>1313852</v>
      </c>
    </row>
    <row r="629" spans="1:15" x14ac:dyDescent="0.35">
      <c r="A629" s="57" t="s">
        <v>6415</v>
      </c>
      <c r="B629" s="61" t="s">
        <v>10</v>
      </c>
      <c r="C629" s="61" t="s">
        <v>1021</v>
      </c>
      <c r="D629" s="64">
        <v>14255700</v>
      </c>
      <c r="E629" s="64">
        <v>0</v>
      </c>
      <c r="F629" s="64">
        <v>14255700</v>
      </c>
      <c r="G629" s="77">
        <v>1.04</v>
      </c>
      <c r="H629" s="64">
        <v>14825928</v>
      </c>
      <c r="I629" s="64">
        <v>0</v>
      </c>
      <c r="J629" s="64">
        <f>SUMIFS('Support - HEA1065 Adjustments'!$G$2:$G$10,'Support - HEA1065 Adjustments'!$A$2:$A$10,LEFT('Support - Calculation Detail'!A629,7),'Support - HEA1065 Adjustments'!$D$2:$D$10,RIGHT('Support - Calculation Detail'!A629,2))</f>
        <v>0</v>
      </c>
      <c r="K629" s="64">
        <v>14825928</v>
      </c>
      <c r="L629" s="64">
        <v>0</v>
      </c>
      <c r="M629" s="64">
        <v>0</v>
      </c>
      <c r="N629" s="64">
        <v>0</v>
      </c>
      <c r="O629" s="64">
        <v>14825928</v>
      </c>
    </row>
    <row r="630" spans="1:15" x14ac:dyDescent="0.35">
      <c r="A630" s="57" t="s">
        <v>6416</v>
      </c>
      <c r="B630" s="61" t="s">
        <v>10</v>
      </c>
      <c r="C630" s="61" t="s">
        <v>1095</v>
      </c>
      <c r="D630" s="64">
        <v>9126021</v>
      </c>
      <c r="E630" s="64">
        <v>0</v>
      </c>
      <c r="F630" s="64">
        <v>9126021</v>
      </c>
      <c r="G630" s="77">
        <v>1.04</v>
      </c>
      <c r="H630" s="64">
        <v>9491062</v>
      </c>
      <c r="I630" s="64">
        <v>0</v>
      </c>
      <c r="J630" s="64">
        <f>SUMIFS('Support - HEA1065 Adjustments'!$G$2:$G$10,'Support - HEA1065 Adjustments'!$A$2:$A$10,LEFT('Support - Calculation Detail'!A630,7),'Support - HEA1065 Adjustments'!$D$2:$D$10,RIGHT('Support - Calculation Detail'!A630,2))</f>
        <v>0</v>
      </c>
      <c r="K630" s="64">
        <v>9491062</v>
      </c>
      <c r="L630" s="64">
        <v>936438</v>
      </c>
      <c r="M630" s="64">
        <v>480919</v>
      </c>
      <c r="N630" s="64">
        <v>1077842.1896457463</v>
      </c>
      <c r="O630" s="64">
        <v>11986261.189645747</v>
      </c>
    </row>
    <row r="631" spans="1:15" x14ac:dyDescent="0.35">
      <c r="A631" s="57" t="s">
        <v>6417</v>
      </c>
      <c r="B631" s="61" t="s">
        <v>10</v>
      </c>
      <c r="C631" s="61" t="s">
        <v>1095</v>
      </c>
      <c r="D631" s="64">
        <v>84507</v>
      </c>
      <c r="E631" s="64">
        <v>0</v>
      </c>
      <c r="F631" s="64">
        <v>84507</v>
      </c>
      <c r="G631" s="77">
        <v>1.04</v>
      </c>
      <c r="H631" s="64">
        <v>87887</v>
      </c>
      <c r="I631" s="64">
        <v>0</v>
      </c>
      <c r="J631" s="64">
        <f>SUMIFS('Support - HEA1065 Adjustments'!$G$2:$G$10,'Support - HEA1065 Adjustments'!$A$2:$A$10,LEFT('Support - Calculation Detail'!A631,7),'Support - HEA1065 Adjustments'!$D$2:$D$10,RIGHT('Support - Calculation Detail'!A631,2))</f>
        <v>0</v>
      </c>
      <c r="K631" s="64">
        <v>87887</v>
      </c>
      <c r="L631" s="64">
        <v>0</v>
      </c>
      <c r="M631" s="64">
        <v>0</v>
      </c>
      <c r="N631" s="64">
        <v>0</v>
      </c>
      <c r="O631" s="64">
        <v>87887</v>
      </c>
    </row>
    <row r="632" spans="1:15" x14ac:dyDescent="0.35">
      <c r="A632" s="57" t="s">
        <v>6418</v>
      </c>
      <c r="B632" s="61" t="s">
        <v>10</v>
      </c>
      <c r="C632" s="61" t="s">
        <v>1095</v>
      </c>
      <c r="D632" s="64">
        <v>66716</v>
      </c>
      <c r="E632" s="64">
        <v>0</v>
      </c>
      <c r="F632" s="64">
        <v>66716</v>
      </c>
      <c r="G632" s="77">
        <v>1.04</v>
      </c>
      <c r="H632" s="64">
        <v>69385</v>
      </c>
      <c r="I632" s="64">
        <v>0</v>
      </c>
      <c r="J632" s="64">
        <f>SUMIFS('Support - HEA1065 Adjustments'!$G$2:$G$10,'Support - HEA1065 Adjustments'!$A$2:$A$10,LEFT('Support - Calculation Detail'!A632,7),'Support - HEA1065 Adjustments'!$D$2:$D$10,RIGHT('Support - Calculation Detail'!A632,2))</f>
        <v>0</v>
      </c>
      <c r="K632" s="64">
        <v>69385</v>
      </c>
      <c r="L632" s="64">
        <v>0</v>
      </c>
      <c r="M632" s="64">
        <v>0</v>
      </c>
      <c r="N632" s="64">
        <v>0</v>
      </c>
      <c r="O632" s="64">
        <v>69385</v>
      </c>
    </row>
    <row r="633" spans="1:15" x14ac:dyDescent="0.35">
      <c r="A633" s="57" t="s">
        <v>6419</v>
      </c>
      <c r="B633" s="61" t="s">
        <v>10</v>
      </c>
      <c r="C633" s="61" t="s">
        <v>1095</v>
      </c>
      <c r="D633" s="64">
        <v>28933</v>
      </c>
      <c r="E633" s="64">
        <v>0</v>
      </c>
      <c r="F633" s="64">
        <v>28933</v>
      </c>
      <c r="G633" s="77">
        <v>1.04</v>
      </c>
      <c r="H633" s="64">
        <v>30090</v>
      </c>
      <c r="I633" s="64">
        <v>0</v>
      </c>
      <c r="J633" s="64">
        <f>SUMIFS('Support - HEA1065 Adjustments'!$G$2:$G$10,'Support - HEA1065 Adjustments'!$A$2:$A$10,LEFT('Support - Calculation Detail'!A633,7),'Support - HEA1065 Adjustments'!$D$2:$D$10,RIGHT('Support - Calculation Detail'!A633,2))</f>
        <v>0</v>
      </c>
      <c r="K633" s="64">
        <v>30090</v>
      </c>
      <c r="L633" s="64">
        <v>0</v>
      </c>
      <c r="M633" s="64">
        <v>0</v>
      </c>
      <c r="N633" s="64">
        <v>0</v>
      </c>
      <c r="O633" s="64">
        <v>30090</v>
      </c>
    </row>
    <row r="634" spans="1:15" x14ac:dyDescent="0.35">
      <c r="A634" s="57" t="s">
        <v>6420</v>
      </c>
      <c r="B634" s="61" t="s">
        <v>10</v>
      </c>
      <c r="C634" s="61" t="s">
        <v>1095</v>
      </c>
      <c r="D634" s="64">
        <v>8169</v>
      </c>
      <c r="E634" s="64">
        <v>0</v>
      </c>
      <c r="F634" s="64">
        <v>8169</v>
      </c>
      <c r="G634" s="77">
        <v>1.04</v>
      </c>
      <c r="H634" s="64">
        <v>8496</v>
      </c>
      <c r="I634" s="64">
        <v>0</v>
      </c>
      <c r="J634" s="64">
        <f>SUMIFS('Support - HEA1065 Adjustments'!$G$2:$G$10,'Support - HEA1065 Adjustments'!$A$2:$A$10,LEFT('Support - Calculation Detail'!A634,7),'Support - HEA1065 Adjustments'!$D$2:$D$10,RIGHT('Support - Calculation Detail'!A634,2))</f>
        <v>0</v>
      </c>
      <c r="K634" s="64">
        <v>8496</v>
      </c>
      <c r="L634" s="64">
        <v>0</v>
      </c>
      <c r="M634" s="64">
        <v>0</v>
      </c>
      <c r="N634" s="64">
        <v>0</v>
      </c>
      <c r="O634" s="64">
        <v>8496</v>
      </c>
    </row>
    <row r="635" spans="1:15" x14ac:dyDescent="0.35">
      <c r="A635" s="57" t="s">
        <v>6421</v>
      </c>
      <c r="B635" s="61" t="s">
        <v>10</v>
      </c>
      <c r="C635" s="61" t="s">
        <v>1095</v>
      </c>
      <c r="D635" s="64">
        <v>24795</v>
      </c>
      <c r="E635" s="64">
        <v>0</v>
      </c>
      <c r="F635" s="64">
        <v>24795</v>
      </c>
      <c r="G635" s="77">
        <v>1.04</v>
      </c>
      <c r="H635" s="64">
        <v>25787</v>
      </c>
      <c r="I635" s="64">
        <v>0</v>
      </c>
      <c r="J635" s="64">
        <f>SUMIFS('Support - HEA1065 Adjustments'!$G$2:$G$10,'Support - HEA1065 Adjustments'!$A$2:$A$10,LEFT('Support - Calculation Detail'!A635,7),'Support - HEA1065 Adjustments'!$D$2:$D$10,RIGHT('Support - Calculation Detail'!A635,2))</f>
        <v>0</v>
      </c>
      <c r="K635" s="64">
        <v>25787</v>
      </c>
      <c r="L635" s="64">
        <v>0</v>
      </c>
      <c r="M635" s="64">
        <v>0</v>
      </c>
      <c r="N635" s="64">
        <v>0</v>
      </c>
      <c r="O635" s="64">
        <v>25787</v>
      </c>
    </row>
    <row r="636" spans="1:15" x14ac:dyDescent="0.35">
      <c r="A636" s="57" t="s">
        <v>6422</v>
      </c>
      <c r="B636" s="61" t="s">
        <v>10</v>
      </c>
      <c r="C636" s="61" t="s">
        <v>1095</v>
      </c>
      <c r="D636" s="64">
        <v>22128</v>
      </c>
      <c r="E636" s="64">
        <v>0</v>
      </c>
      <c r="F636" s="64">
        <v>22128</v>
      </c>
      <c r="G636" s="77">
        <v>1.04</v>
      </c>
      <c r="H636" s="64">
        <v>23013</v>
      </c>
      <c r="I636" s="64">
        <v>0</v>
      </c>
      <c r="J636" s="64">
        <f>SUMIFS('Support - HEA1065 Adjustments'!$G$2:$G$10,'Support - HEA1065 Adjustments'!$A$2:$A$10,LEFT('Support - Calculation Detail'!A636,7),'Support - HEA1065 Adjustments'!$D$2:$D$10,RIGHT('Support - Calculation Detail'!A636,2))</f>
        <v>0</v>
      </c>
      <c r="K636" s="64">
        <v>23013</v>
      </c>
      <c r="L636" s="64">
        <v>0</v>
      </c>
      <c r="M636" s="64">
        <v>0</v>
      </c>
      <c r="N636" s="64">
        <v>0</v>
      </c>
      <c r="O636" s="64">
        <v>23013</v>
      </c>
    </row>
    <row r="637" spans="1:15" x14ac:dyDescent="0.35">
      <c r="A637" s="57" t="s">
        <v>6423</v>
      </c>
      <c r="B637" s="61" t="s">
        <v>10</v>
      </c>
      <c r="C637" s="61" t="s">
        <v>1095</v>
      </c>
      <c r="D637" s="64">
        <v>29408</v>
      </c>
      <c r="E637" s="64">
        <v>0</v>
      </c>
      <c r="F637" s="64">
        <v>29408</v>
      </c>
      <c r="G637" s="77">
        <v>1.04</v>
      </c>
      <c r="H637" s="64">
        <v>30584</v>
      </c>
      <c r="I637" s="64">
        <v>0</v>
      </c>
      <c r="J637" s="64">
        <f>SUMIFS('Support - HEA1065 Adjustments'!$G$2:$G$10,'Support - HEA1065 Adjustments'!$A$2:$A$10,LEFT('Support - Calculation Detail'!A637,7),'Support - HEA1065 Adjustments'!$D$2:$D$10,RIGHT('Support - Calculation Detail'!A637,2))</f>
        <v>0</v>
      </c>
      <c r="K637" s="64">
        <v>30584</v>
      </c>
      <c r="L637" s="64">
        <v>0</v>
      </c>
      <c r="M637" s="64">
        <v>0</v>
      </c>
      <c r="N637" s="64">
        <v>0</v>
      </c>
      <c r="O637" s="64">
        <v>30584</v>
      </c>
    </row>
    <row r="638" spans="1:15" x14ac:dyDescent="0.35">
      <c r="A638" s="57" t="s">
        <v>6424</v>
      </c>
      <c r="B638" s="61" t="s">
        <v>10</v>
      </c>
      <c r="C638" s="61" t="s">
        <v>1095</v>
      </c>
      <c r="D638" s="64">
        <v>35341</v>
      </c>
      <c r="E638" s="64">
        <v>0</v>
      </c>
      <c r="F638" s="64">
        <v>35341</v>
      </c>
      <c r="G638" s="77">
        <v>1.04</v>
      </c>
      <c r="H638" s="64">
        <v>36755</v>
      </c>
      <c r="I638" s="64">
        <v>0</v>
      </c>
      <c r="J638" s="64">
        <f>SUMIFS('Support - HEA1065 Adjustments'!$G$2:$G$10,'Support - HEA1065 Adjustments'!$A$2:$A$10,LEFT('Support - Calculation Detail'!A638,7),'Support - HEA1065 Adjustments'!$D$2:$D$10,RIGHT('Support - Calculation Detail'!A638,2))</f>
        <v>0</v>
      </c>
      <c r="K638" s="64">
        <v>36755</v>
      </c>
      <c r="L638" s="64">
        <v>0</v>
      </c>
      <c r="M638" s="64">
        <v>0</v>
      </c>
      <c r="N638" s="64">
        <v>0</v>
      </c>
      <c r="O638" s="64">
        <v>36755</v>
      </c>
    </row>
    <row r="639" spans="1:15" x14ac:dyDescent="0.35">
      <c r="A639" s="57" t="s">
        <v>6425</v>
      </c>
      <c r="B639" s="61" t="s">
        <v>10</v>
      </c>
      <c r="C639" s="61" t="s">
        <v>1095</v>
      </c>
      <c r="D639" s="64">
        <v>53545</v>
      </c>
      <c r="E639" s="64">
        <v>0</v>
      </c>
      <c r="F639" s="64">
        <v>53545</v>
      </c>
      <c r="G639" s="77">
        <v>1.04</v>
      </c>
      <c r="H639" s="64">
        <v>55687</v>
      </c>
      <c r="I639" s="64">
        <v>0</v>
      </c>
      <c r="J639" s="64">
        <f>SUMIFS('Support - HEA1065 Adjustments'!$G$2:$G$10,'Support - HEA1065 Adjustments'!$A$2:$A$10,LEFT('Support - Calculation Detail'!A639,7),'Support - HEA1065 Adjustments'!$D$2:$D$10,RIGHT('Support - Calculation Detail'!A639,2))</f>
        <v>0</v>
      </c>
      <c r="K639" s="64">
        <v>55687</v>
      </c>
      <c r="L639" s="64">
        <v>0</v>
      </c>
      <c r="M639" s="64">
        <v>0</v>
      </c>
      <c r="N639" s="64">
        <v>0</v>
      </c>
      <c r="O639" s="64">
        <v>55687</v>
      </c>
    </row>
    <row r="640" spans="1:15" x14ac:dyDescent="0.35">
      <c r="A640" s="57" t="s">
        <v>6426</v>
      </c>
      <c r="B640" s="61" t="s">
        <v>10</v>
      </c>
      <c r="C640" s="61" t="s">
        <v>1095</v>
      </c>
      <c r="D640" s="64">
        <v>16656</v>
      </c>
      <c r="E640" s="64">
        <v>0</v>
      </c>
      <c r="F640" s="64">
        <v>16656</v>
      </c>
      <c r="G640" s="77">
        <v>1.04</v>
      </c>
      <c r="H640" s="64">
        <v>17322</v>
      </c>
      <c r="I640" s="64">
        <v>0</v>
      </c>
      <c r="J640" s="64">
        <f>SUMIFS('Support - HEA1065 Adjustments'!$G$2:$G$10,'Support - HEA1065 Adjustments'!$A$2:$A$10,LEFT('Support - Calculation Detail'!A640,7),'Support - HEA1065 Adjustments'!$D$2:$D$10,RIGHT('Support - Calculation Detail'!A640,2))</f>
        <v>0</v>
      </c>
      <c r="K640" s="64">
        <v>17322</v>
      </c>
      <c r="L640" s="64">
        <v>0</v>
      </c>
      <c r="M640" s="64">
        <v>0</v>
      </c>
      <c r="N640" s="64">
        <v>0</v>
      </c>
      <c r="O640" s="64">
        <v>17322</v>
      </c>
    </row>
    <row r="641" spans="1:15" x14ac:dyDescent="0.35">
      <c r="A641" s="57" t="s">
        <v>6427</v>
      </c>
      <c r="B641" s="61" t="s">
        <v>10</v>
      </c>
      <c r="C641" s="61" t="s">
        <v>1095</v>
      </c>
      <c r="D641" s="64">
        <v>7494</v>
      </c>
      <c r="E641" s="64">
        <v>0</v>
      </c>
      <c r="F641" s="64">
        <v>7494</v>
      </c>
      <c r="G641" s="77">
        <v>1.04</v>
      </c>
      <c r="H641" s="64">
        <v>7794</v>
      </c>
      <c r="I641" s="64">
        <v>0</v>
      </c>
      <c r="J641" s="64">
        <f>SUMIFS('Support - HEA1065 Adjustments'!$G$2:$G$10,'Support - HEA1065 Adjustments'!$A$2:$A$10,LEFT('Support - Calculation Detail'!A641,7),'Support - HEA1065 Adjustments'!$D$2:$D$10,RIGHT('Support - Calculation Detail'!A641,2))</f>
        <v>0</v>
      </c>
      <c r="K641" s="64">
        <v>7794</v>
      </c>
      <c r="L641" s="64">
        <v>0</v>
      </c>
      <c r="M641" s="64">
        <v>0</v>
      </c>
      <c r="N641" s="64">
        <v>0</v>
      </c>
      <c r="O641" s="64">
        <v>7794</v>
      </c>
    </row>
    <row r="642" spans="1:15" x14ac:dyDescent="0.35">
      <c r="A642" s="57" t="s">
        <v>6428</v>
      </c>
      <c r="B642" s="61" t="s">
        <v>10</v>
      </c>
      <c r="C642" s="61" t="s">
        <v>1095</v>
      </c>
      <c r="D642" s="64">
        <v>38184</v>
      </c>
      <c r="E642" s="64">
        <v>0</v>
      </c>
      <c r="F642" s="64">
        <v>38184</v>
      </c>
      <c r="G642" s="77">
        <v>1.04</v>
      </c>
      <c r="H642" s="64">
        <v>39711</v>
      </c>
      <c r="I642" s="64">
        <v>0</v>
      </c>
      <c r="J642" s="64">
        <f>SUMIFS('Support - HEA1065 Adjustments'!$G$2:$G$10,'Support - HEA1065 Adjustments'!$A$2:$A$10,LEFT('Support - Calculation Detail'!A642,7),'Support - HEA1065 Adjustments'!$D$2:$D$10,RIGHT('Support - Calculation Detail'!A642,2))</f>
        <v>0</v>
      </c>
      <c r="K642" s="64">
        <v>39711</v>
      </c>
      <c r="L642" s="64">
        <v>0</v>
      </c>
      <c r="M642" s="64">
        <v>0</v>
      </c>
      <c r="N642" s="64">
        <v>0</v>
      </c>
      <c r="O642" s="64">
        <v>39711</v>
      </c>
    </row>
    <row r="643" spans="1:15" x14ac:dyDescent="0.35">
      <c r="A643" s="57" t="s">
        <v>6429</v>
      </c>
      <c r="B643" s="61" t="s">
        <v>10</v>
      </c>
      <c r="C643" s="61" t="s">
        <v>1095</v>
      </c>
      <c r="D643" s="64">
        <v>34940</v>
      </c>
      <c r="E643" s="64">
        <v>0</v>
      </c>
      <c r="F643" s="64">
        <v>34940</v>
      </c>
      <c r="G643" s="77">
        <v>1.04</v>
      </c>
      <c r="H643" s="64">
        <v>36338</v>
      </c>
      <c r="I643" s="64">
        <v>0</v>
      </c>
      <c r="J643" s="64">
        <f>SUMIFS('Support - HEA1065 Adjustments'!$G$2:$G$10,'Support - HEA1065 Adjustments'!$A$2:$A$10,LEFT('Support - Calculation Detail'!A643,7),'Support - HEA1065 Adjustments'!$D$2:$D$10,RIGHT('Support - Calculation Detail'!A643,2))</f>
        <v>0</v>
      </c>
      <c r="K643" s="64">
        <v>36338</v>
      </c>
      <c r="L643" s="64">
        <v>0</v>
      </c>
      <c r="M643" s="64">
        <v>0</v>
      </c>
      <c r="N643" s="64">
        <v>0</v>
      </c>
      <c r="O643" s="64">
        <v>36338</v>
      </c>
    </row>
    <row r="644" spans="1:15" x14ac:dyDescent="0.35">
      <c r="A644" s="57" t="s">
        <v>6430</v>
      </c>
      <c r="B644" s="61" t="s">
        <v>10</v>
      </c>
      <c r="C644" s="61" t="s">
        <v>1095</v>
      </c>
      <c r="D644" s="64">
        <v>58627</v>
      </c>
      <c r="E644" s="64">
        <v>0</v>
      </c>
      <c r="F644" s="64">
        <v>58627</v>
      </c>
      <c r="G644" s="77">
        <v>1.04</v>
      </c>
      <c r="H644" s="64">
        <v>60972</v>
      </c>
      <c r="I644" s="64">
        <v>0</v>
      </c>
      <c r="J644" s="64">
        <f>SUMIFS('Support - HEA1065 Adjustments'!$G$2:$G$10,'Support - HEA1065 Adjustments'!$A$2:$A$10,LEFT('Support - Calculation Detail'!A644,7),'Support - HEA1065 Adjustments'!$D$2:$D$10,RIGHT('Support - Calculation Detail'!A644,2))</f>
        <v>0</v>
      </c>
      <c r="K644" s="64">
        <v>60972</v>
      </c>
      <c r="L644" s="64">
        <v>0</v>
      </c>
      <c r="M644" s="64">
        <v>0</v>
      </c>
      <c r="N644" s="64">
        <v>0</v>
      </c>
      <c r="O644" s="64">
        <v>60972</v>
      </c>
    </row>
    <row r="645" spans="1:15" x14ac:dyDescent="0.35">
      <c r="A645" s="57" t="s">
        <v>6431</v>
      </c>
      <c r="B645" s="61" t="s">
        <v>10</v>
      </c>
      <c r="C645" s="61" t="s">
        <v>1095</v>
      </c>
      <c r="D645" s="64">
        <v>21251</v>
      </c>
      <c r="E645" s="64">
        <v>0</v>
      </c>
      <c r="F645" s="64">
        <v>21251</v>
      </c>
      <c r="G645" s="77">
        <v>1.04</v>
      </c>
      <c r="H645" s="64">
        <v>22101</v>
      </c>
      <c r="I645" s="64">
        <v>0</v>
      </c>
      <c r="J645" s="64">
        <f>SUMIFS('Support - HEA1065 Adjustments'!$G$2:$G$10,'Support - HEA1065 Adjustments'!$A$2:$A$10,LEFT('Support - Calculation Detail'!A645,7),'Support - HEA1065 Adjustments'!$D$2:$D$10,RIGHT('Support - Calculation Detail'!A645,2))</f>
        <v>0</v>
      </c>
      <c r="K645" s="64">
        <v>22101</v>
      </c>
      <c r="L645" s="64">
        <v>0</v>
      </c>
      <c r="M645" s="64">
        <v>0</v>
      </c>
      <c r="N645" s="64">
        <v>0</v>
      </c>
      <c r="O645" s="64">
        <v>22101</v>
      </c>
    </row>
    <row r="646" spans="1:15" x14ac:dyDescent="0.35">
      <c r="A646" s="57" t="s">
        <v>6432</v>
      </c>
      <c r="B646" s="61" t="s">
        <v>10</v>
      </c>
      <c r="C646" s="61" t="s">
        <v>1095</v>
      </c>
      <c r="D646" s="64">
        <v>20224</v>
      </c>
      <c r="E646" s="64">
        <v>0</v>
      </c>
      <c r="F646" s="64">
        <v>20224</v>
      </c>
      <c r="G646" s="77">
        <v>1.04</v>
      </c>
      <c r="H646" s="64">
        <v>21033</v>
      </c>
      <c r="I646" s="64">
        <v>0</v>
      </c>
      <c r="J646" s="64">
        <f>SUMIFS('Support - HEA1065 Adjustments'!$G$2:$G$10,'Support - HEA1065 Adjustments'!$A$2:$A$10,LEFT('Support - Calculation Detail'!A646,7),'Support - HEA1065 Adjustments'!$D$2:$D$10,RIGHT('Support - Calculation Detail'!A646,2))</f>
        <v>0</v>
      </c>
      <c r="K646" s="64">
        <v>21033</v>
      </c>
      <c r="L646" s="64">
        <v>0</v>
      </c>
      <c r="M646" s="64">
        <v>0</v>
      </c>
      <c r="N646" s="64">
        <v>0</v>
      </c>
      <c r="O646" s="64">
        <v>21033</v>
      </c>
    </row>
    <row r="647" spans="1:15" x14ac:dyDescent="0.35">
      <c r="A647" s="57" t="s">
        <v>6433</v>
      </c>
      <c r="B647" s="61" t="s">
        <v>10</v>
      </c>
      <c r="C647" s="61" t="s">
        <v>1095</v>
      </c>
      <c r="D647" s="64">
        <v>11690</v>
      </c>
      <c r="E647" s="64">
        <v>0</v>
      </c>
      <c r="F647" s="64">
        <v>11690</v>
      </c>
      <c r="G647" s="77">
        <v>1.04</v>
      </c>
      <c r="H647" s="64">
        <v>12158</v>
      </c>
      <c r="I647" s="64">
        <v>0</v>
      </c>
      <c r="J647" s="64">
        <f>SUMIFS('Support - HEA1065 Adjustments'!$G$2:$G$10,'Support - HEA1065 Adjustments'!$A$2:$A$10,LEFT('Support - Calculation Detail'!A647,7),'Support - HEA1065 Adjustments'!$D$2:$D$10,RIGHT('Support - Calculation Detail'!A647,2))</f>
        <v>0</v>
      </c>
      <c r="K647" s="64">
        <v>12158</v>
      </c>
      <c r="L647" s="64">
        <v>0</v>
      </c>
      <c r="M647" s="64">
        <v>0</v>
      </c>
      <c r="N647" s="64">
        <v>0</v>
      </c>
      <c r="O647" s="64">
        <v>12158</v>
      </c>
    </row>
    <row r="648" spans="1:15" x14ac:dyDescent="0.35">
      <c r="A648" s="57" t="s">
        <v>6434</v>
      </c>
      <c r="B648" s="61" t="s">
        <v>10</v>
      </c>
      <c r="C648" s="61" t="s">
        <v>1095</v>
      </c>
      <c r="D648" s="64">
        <v>74834</v>
      </c>
      <c r="E648" s="64">
        <v>0</v>
      </c>
      <c r="F648" s="64">
        <v>74834</v>
      </c>
      <c r="G648" s="77">
        <v>1.04</v>
      </c>
      <c r="H648" s="64">
        <v>77827</v>
      </c>
      <c r="I648" s="64">
        <v>0</v>
      </c>
      <c r="J648" s="64">
        <f>SUMIFS('Support - HEA1065 Adjustments'!$G$2:$G$10,'Support - HEA1065 Adjustments'!$A$2:$A$10,LEFT('Support - Calculation Detail'!A648,7),'Support - HEA1065 Adjustments'!$D$2:$D$10,RIGHT('Support - Calculation Detail'!A648,2))</f>
        <v>0</v>
      </c>
      <c r="K648" s="64">
        <v>77827</v>
      </c>
      <c r="L648" s="64">
        <v>0</v>
      </c>
      <c r="M648" s="64">
        <v>0</v>
      </c>
      <c r="N648" s="64">
        <v>0</v>
      </c>
      <c r="O648" s="64">
        <v>77827</v>
      </c>
    </row>
    <row r="649" spans="1:15" x14ac:dyDescent="0.35">
      <c r="A649" s="57" t="s">
        <v>6435</v>
      </c>
      <c r="B649" s="61" t="s">
        <v>10</v>
      </c>
      <c r="C649" s="61" t="s">
        <v>1095</v>
      </c>
      <c r="D649" s="64">
        <v>14188</v>
      </c>
      <c r="E649" s="64">
        <v>0</v>
      </c>
      <c r="F649" s="64">
        <v>14188</v>
      </c>
      <c r="G649" s="77">
        <v>1.04</v>
      </c>
      <c r="H649" s="64">
        <v>14756</v>
      </c>
      <c r="I649" s="64">
        <v>0</v>
      </c>
      <c r="J649" s="64">
        <f>SUMIFS('Support - HEA1065 Adjustments'!$G$2:$G$10,'Support - HEA1065 Adjustments'!$A$2:$A$10,LEFT('Support - Calculation Detail'!A649,7),'Support - HEA1065 Adjustments'!$D$2:$D$10,RIGHT('Support - Calculation Detail'!A649,2))</f>
        <v>0</v>
      </c>
      <c r="K649" s="64">
        <v>14756</v>
      </c>
      <c r="L649" s="64">
        <v>0</v>
      </c>
      <c r="M649" s="64">
        <v>0</v>
      </c>
      <c r="N649" s="64">
        <v>0</v>
      </c>
      <c r="O649" s="64">
        <v>14756</v>
      </c>
    </row>
    <row r="650" spans="1:15" x14ac:dyDescent="0.35">
      <c r="A650" s="57" t="s">
        <v>6436</v>
      </c>
      <c r="B650" s="61" t="s">
        <v>10</v>
      </c>
      <c r="C650" s="61" t="s">
        <v>1095</v>
      </c>
      <c r="D650" s="64">
        <v>27166</v>
      </c>
      <c r="E650" s="64">
        <v>0</v>
      </c>
      <c r="F650" s="64">
        <v>27166</v>
      </c>
      <c r="G650" s="77">
        <v>1.04</v>
      </c>
      <c r="H650" s="64">
        <v>28253</v>
      </c>
      <c r="I650" s="64">
        <v>0</v>
      </c>
      <c r="J650" s="64">
        <f>SUMIFS('Support - HEA1065 Adjustments'!$G$2:$G$10,'Support - HEA1065 Adjustments'!$A$2:$A$10,LEFT('Support - Calculation Detail'!A650,7),'Support - HEA1065 Adjustments'!$D$2:$D$10,RIGHT('Support - Calculation Detail'!A650,2))</f>
        <v>0</v>
      </c>
      <c r="K650" s="64">
        <v>28253</v>
      </c>
      <c r="L650" s="64">
        <v>0</v>
      </c>
      <c r="M650" s="64">
        <v>0</v>
      </c>
      <c r="N650" s="64">
        <v>0</v>
      </c>
      <c r="O650" s="64">
        <v>28253</v>
      </c>
    </row>
    <row r="651" spans="1:15" x14ac:dyDescent="0.35">
      <c r="A651" s="57" t="s">
        <v>6437</v>
      </c>
      <c r="B651" s="61" t="s">
        <v>10</v>
      </c>
      <c r="C651" s="61" t="s">
        <v>1095</v>
      </c>
      <c r="D651" s="64">
        <v>17032</v>
      </c>
      <c r="E651" s="64">
        <v>0</v>
      </c>
      <c r="F651" s="64">
        <v>17032</v>
      </c>
      <c r="G651" s="77">
        <v>1.04</v>
      </c>
      <c r="H651" s="64">
        <v>17713</v>
      </c>
      <c r="I651" s="64">
        <v>0</v>
      </c>
      <c r="J651" s="64">
        <f>SUMIFS('Support - HEA1065 Adjustments'!$G$2:$G$10,'Support - HEA1065 Adjustments'!$A$2:$A$10,LEFT('Support - Calculation Detail'!A651,7),'Support - HEA1065 Adjustments'!$D$2:$D$10,RIGHT('Support - Calculation Detail'!A651,2))</f>
        <v>0</v>
      </c>
      <c r="K651" s="64">
        <v>17713</v>
      </c>
      <c r="L651" s="64">
        <v>0</v>
      </c>
      <c r="M651" s="64">
        <v>0</v>
      </c>
      <c r="N651" s="64">
        <v>0</v>
      </c>
      <c r="O651" s="64">
        <v>17713</v>
      </c>
    </row>
    <row r="652" spans="1:15" x14ac:dyDescent="0.35">
      <c r="A652" s="57" t="s">
        <v>6438</v>
      </c>
      <c r="B652" s="61" t="s">
        <v>10</v>
      </c>
      <c r="C652" s="61" t="s">
        <v>1095</v>
      </c>
      <c r="D652" s="64">
        <v>24030</v>
      </c>
      <c r="E652" s="64">
        <v>0</v>
      </c>
      <c r="F652" s="64">
        <v>24030</v>
      </c>
      <c r="G652" s="77">
        <v>1.04</v>
      </c>
      <c r="H652" s="64">
        <v>24991</v>
      </c>
      <c r="I652" s="64">
        <v>0</v>
      </c>
      <c r="J652" s="64">
        <f>SUMIFS('Support - HEA1065 Adjustments'!$G$2:$G$10,'Support - HEA1065 Adjustments'!$A$2:$A$10,LEFT('Support - Calculation Detail'!A652,7),'Support - HEA1065 Adjustments'!$D$2:$D$10,RIGHT('Support - Calculation Detail'!A652,2))</f>
        <v>0</v>
      </c>
      <c r="K652" s="64">
        <v>24991</v>
      </c>
      <c r="L652" s="64">
        <v>0</v>
      </c>
      <c r="M652" s="64">
        <v>0</v>
      </c>
      <c r="N652" s="64">
        <v>0</v>
      </c>
      <c r="O652" s="64">
        <v>24991</v>
      </c>
    </row>
    <row r="653" spans="1:15" x14ac:dyDescent="0.35">
      <c r="A653" s="57" t="s">
        <v>6439</v>
      </c>
      <c r="B653" s="61" t="s">
        <v>10</v>
      </c>
      <c r="C653" s="61" t="s">
        <v>1095</v>
      </c>
      <c r="D653" s="64">
        <v>124897</v>
      </c>
      <c r="E653" s="64">
        <v>0</v>
      </c>
      <c r="F653" s="64">
        <v>124897</v>
      </c>
      <c r="G653" s="77">
        <v>1.04</v>
      </c>
      <c r="H653" s="64">
        <v>129893</v>
      </c>
      <c r="I653" s="64">
        <v>0</v>
      </c>
      <c r="J653" s="64">
        <f>SUMIFS('Support - HEA1065 Adjustments'!$G$2:$G$10,'Support - HEA1065 Adjustments'!$A$2:$A$10,LEFT('Support - Calculation Detail'!A653,7),'Support - HEA1065 Adjustments'!$D$2:$D$10,RIGHT('Support - Calculation Detail'!A653,2))</f>
        <v>0</v>
      </c>
      <c r="K653" s="64">
        <v>129893</v>
      </c>
      <c r="L653" s="64">
        <v>0</v>
      </c>
      <c r="M653" s="64">
        <v>0</v>
      </c>
      <c r="N653" s="64">
        <v>0</v>
      </c>
      <c r="O653" s="64">
        <v>129893</v>
      </c>
    </row>
    <row r="654" spans="1:15" x14ac:dyDescent="0.35">
      <c r="A654" s="57" t="s">
        <v>6440</v>
      </c>
      <c r="B654" s="61" t="s">
        <v>10</v>
      </c>
      <c r="C654" s="61" t="s">
        <v>1095</v>
      </c>
      <c r="D654" s="64">
        <v>442573</v>
      </c>
      <c r="E654" s="64">
        <v>0</v>
      </c>
      <c r="F654" s="64">
        <v>442573</v>
      </c>
      <c r="G654" s="77">
        <v>1.04</v>
      </c>
      <c r="H654" s="64">
        <v>460276</v>
      </c>
      <c r="I654" s="64">
        <v>0</v>
      </c>
      <c r="J654" s="64">
        <f>SUMIFS('Support - HEA1065 Adjustments'!$G$2:$G$10,'Support - HEA1065 Adjustments'!$A$2:$A$10,LEFT('Support - Calculation Detail'!A654,7),'Support - HEA1065 Adjustments'!$D$2:$D$10,RIGHT('Support - Calculation Detail'!A654,2))</f>
        <v>0</v>
      </c>
      <c r="K654" s="64">
        <v>460276</v>
      </c>
      <c r="L654" s="64">
        <v>0</v>
      </c>
      <c r="M654" s="64">
        <v>0</v>
      </c>
      <c r="N654" s="64">
        <v>0</v>
      </c>
      <c r="O654" s="64">
        <v>460276</v>
      </c>
    </row>
    <row r="655" spans="1:15" x14ac:dyDescent="0.35">
      <c r="A655" s="57" t="s">
        <v>6441</v>
      </c>
      <c r="B655" s="61" t="s">
        <v>10</v>
      </c>
      <c r="C655" s="61" t="s">
        <v>1095</v>
      </c>
      <c r="D655" s="64">
        <v>985123</v>
      </c>
      <c r="E655" s="64">
        <v>0</v>
      </c>
      <c r="F655" s="64">
        <v>985123</v>
      </c>
      <c r="G655" s="77">
        <v>1.04</v>
      </c>
      <c r="H655" s="64">
        <v>1024528</v>
      </c>
      <c r="I655" s="64">
        <v>0</v>
      </c>
      <c r="J655" s="64">
        <f>SUMIFS('Support - HEA1065 Adjustments'!$G$2:$G$10,'Support - HEA1065 Adjustments'!$A$2:$A$10,LEFT('Support - Calculation Detail'!A655,7),'Support - HEA1065 Adjustments'!$D$2:$D$10,RIGHT('Support - Calculation Detail'!A655,2))</f>
        <v>0</v>
      </c>
      <c r="K655" s="64">
        <v>1024528</v>
      </c>
      <c r="L655" s="64">
        <v>0</v>
      </c>
      <c r="M655" s="64">
        <v>0</v>
      </c>
      <c r="N655" s="64">
        <v>0</v>
      </c>
      <c r="O655" s="64">
        <v>1024528</v>
      </c>
    </row>
    <row r="656" spans="1:15" x14ac:dyDescent="0.35">
      <c r="A656" s="57" t="s">
        <v>6442</v>
      </c>
      <c r="B656" s="61" t="s">
        <v>10</v>
      </c>
      <c r="C656" s="61" t="s">
        <v>1095</v>
      </c>
      <c r="D656" s="64">
        <v>723688</v>
      </c>
      <c r="E656" s="64">
        <v>0</v>
      </c>
      <c r="F656" s="64">
        <v>723688</v>
      </c>
      <c r="G656" s="77">
        <v>1.04</v>
      </c>
      <c r="H656" s="64">
        <v>752636</v>
      </c>
      <c r="I656" s="64">
        <v>0</v>
      </c>
      <c r="J656" s="64">
        <f>SUMIFS('Support - HEA1065 Adjustments'!$G$2:$G$10,'Support - HEA1065 Adjustments'!$A$2:$A$10,LEFT('Support - Calculation Detail'!A656,7),'Support - HEA1065 Adjustments'!$D$2:$D$10,RIGHT('Support - Calculation Detail'!A656,2))</f>
        <v>0</v>
      </c>
      <c r="K656" s="64">
        <v>752636</v>
      </c>
      <c r="L656" s="64">
        <v>0</v>
      </c>
      <c r="M656" s="64">
        <v>0</v>
      </c>
      <c r="N656" s="64">
        <v>0</v>
      </c>
      <c r="O656" s="64">
        <v>752636</v>
      </c>
    </row>
    <row r="657" spans="1:15" x14ac:dyDescent="0.35">
      <c r="A657" s="57" t="s">
        <v>6443</v>
      </c>
      <c r="B657" s="61" t="s">
        <v>10</v>
      </c>
      <c r="C657" s="61" t="s">
        <v>1095</v>
      </c>
      <c r="D657" s="64">
        <v>9679008</v>
      </c>
      <c r="E657" s="64">
        <v>0</v>
      </c>
      <c r="F657" s="64">
        <v>9679008</v>
      </c>
      <c r="G657" s="77">
        <v>1.04</v>
      </c>
      <c r="H657" s="64">
        <v>10066168</v>
      </c>
      <c r="I657" s="64">
        <v>0</v>
      </c>
      <c r="J657" s="64">
        <f>SUMIFS('Support - HEA1065 Adjustments'!$G$2:$G$10,'Support - HEA1065 Adjustments'!$A$2:$A$10,LEFT('Support - Calculation Detail'!A657,7),'Support - HEA1065 Adjustments'!$D$2:$D$10,RIGHT('Support - Calculation Detail'!A657,2))</f>
        <v>0</v>
      </c>
      <c r="K657" s="64">
        <v>10066168</v>
      </c>
      <c r="L657" s="64">
        <v>480381</v>
      </c>
      <c r="M657" s="64">
        <v>0</v>
      </c>
      <c r="N657" s="64">
        <v>0</v>
      </c>
      <c r="O657" s="64">
        <v>10546549</v>
      </c>
    </row>
    <row r="658" spans="1:15" x14ac:dyDescent="0.35">
      <c r="A658" s="57" t="s">
        <v>6444</v>
      </c>
      <c r="B658" s="61" t="s">
        <v>10</v>
      </c>
      <c r="C658" s="61" t="s">
        <v>1095</v>
      </c>
      <c r="D658" s="64">
        <v>2639208</v>
      </c>
      <c r="E658" s="64">
        <v>0</v>
      </c>
      <c r="F658" s="64">
        <v>2639208</v>
      </c>
      <c r="G658" s="77">
        <v>1.04</v>
      </c>
      <c r="H658" s="64">
        <v>2744776</v>
      </c>
      <c r="I658" s="64">
        <v>0</v>
      </c>
      <c r="J658" s="64">
        <f>SUMIFS('Support - HEA1065 Adjustments'!$G$2:$G$10,'Support - HEA1065 Adjustments'!$A$2:$A$10,LEFT('Support - Calculation Detail'!A658,7),'Support - HEA1065 Adjustments'!$D$2:$D$10,RIGHT('Support - Calculation Detail'!A658,2))</f>
        <v>0</v>
      </c>
      <c r="K658" s="64">
        <v>2744776</v>
      </c>
      <c r="L658" s="64">
        <v>0</v>
      </c>
      <c r="M658" s="64">
        <v>0</v>
      </c>
      <c r="N658" s="64">
        <v>0</v>
      </c>
      <c r="O658" s="64">
        <v>2744776</v>
      </c>
    </row>
    <row r="659" spans="1:15" x14ac:dyDescent="0.35">
      <c r="A659" s="57" t="s">
        <v>6445</v>
      </c>
      <c r="B659" s="61" t="s">
        <v>10</v>
      </c>
      <c r="C659" s="61" t="s">
        <v>1095</v>
      </c>
      <c r="D659" s="64">
        <v>52107</v>
      </c>
      <c r="E659" s="64">
        <v>0</v>
      </c>
      <c r="F659" s="64">
        <v>52107</v>
      </c>
      <c r="G659" s="77">
        <v>1.04</v>
      </c>
      <c r="H659" s="64">
        <v>54191</v>
      </c>
      <c r="I659" s="64">
        <v>0</v>
      </c>
      <c r="J659" s="64">
        <f>SUMIFS('Support - HEA1065 Adjustments'!$G$2:$G$10,'Support - HEA1065 Adjustments'!$A$2:$A$10,LEFT('Support - Calculation Detail'!A659,7),'Support - HEA1065 Adjustments'!$D$2:$D$10,RIGHT('Support - Calculation Detail'!A659,2))</f>
        <v>0</v>
      </c>
      <c r="K659" s="64">
        <v>54191</v>
      </c>
      <c r="L659" s="64">
        <v>0</v>
      </c>
      <c r="M659" s="64">
        <v>0</v>
      </c>
      <c r="N659" s="64">
        <v>0</v>
      </c>
      <c r="O659" s="64">
        <v>54191</v>
      </c>
    </row>
    <row r="660" spans="1:15" x14ac:dyDescent="0.35">
      <c r="A660" s="57" t="s">
        <v>6446</v>
      </c>
      <c r="B660" s="61" t="s">
        <v>10</v>
      </c>
      <c r="C660" s="61" t="s">
        <v>1095</v>
      </c>
      <c r="D660" s="64">
        <v>948072</v>
      </c>
      <c r="E660" s="64">
        <v>0</v>
      </c>
      <c r="F660" s="64">
        <v>948072</v>
      </c>
      <c r="G660" s="77">
        <v>1.04</v>
      </c>
      <c r="H660" s="64">
        <v>985995</v>
      </c>
      <c r="I660" s="64">
        <v>0</v>
      </c>
      <c r="J660" s="64">
        <f>SUMIFS('Support - HEA1065 Adjustments'!$G$2:$G$10,'Support - HEA1065 Adjustments'!$A$2:$A$10,LEFT('Support - Calculation Detail'!A660,7),'Support - HEA1065 Adjustments'!$D$2:$D$10,RIGHT('Support - Calculation Detail'!A660,2))</f>
        <v>0</v>
      </c>
      <c r="K660" s="64">
        <v>985995</v>
      </c>
      <c r="L660" s="64">
        <v>96993</v>
      </c>
      <c r="M660" s="64">
        <v>0</v>
      </c>
      <c r="N660" s="64">
        <v>0</v>
      </c>
      <c r="O660" s="64">
        <v>1082988</v>
      </c>
    </row>
    <row r="661" spans="1:15" x14ac:dyDescent="0.35">
      <c r="A661" s="57" t="s">
        <v>6447</v>
      </c>
      <c r="B661" s="61" t="s">
        <v>10</v>
      </c>
      <c r="C661" s="61" t="s">
        <v>1095</v>
      </c>
      <c r="D661" s="64">
        <v>206270</v>
      </c>
      <c r="E661" s="64">
        <v>0</v>
      </c>
      <c r="F661" s="64">
        <v>206270</v>
      </c>
      <c r="G661" s="77">
        <v>1.04</v>
      </c>
      <c r="H661" s="64">
        <v>214521</v>
      </c>
      <c r="I661" s="64">
        <v>0</v>
      </c>
      <c r="J661" s="64">
        <f>SUMIFS('Support - HEA1065 Adjustments'!$G$2:$G$10,'Support - HEA1065 Adjustments'!$A$2:$A$10,LEFT('Support - Calculation Detail'!A661,7),'Support - HEA1065 Adjustments'!$D$2:$D$10,RIGHT('Support - Calculation Detail'!A661,2))</f>
        <v>0</v>
      </c>
      <c r="K661" s="64">
        <v>214521</v>
      </c>
      <c r="L661" s="64">
        <v>4825</v>
      </c>
      <c r="M661" s="64">
        <v>0</v>
      </c>
      <c r="N661" s="64">
        <v>0</v>
      </c>
      <c r="O661" s="64">
        <v>219346</v>
      </c>
    </row>
    <row r="662" spans="1:15" x14ac:dyDescent="0.35">
      <c r="A662" s="57" t="s">
        <v>6448</v>
      </c>
      <c r="B662" s="61" t="s">
        <v>10</v>
      </c>
      <c r="C662" s="61" t="s">
        <v>1095</v>
      </c>
      <c r="D662" s="64">
        <v>150710</v>
      </c>
      <c r="E662" s="64">
        <v>0</v>
      </c>
      <c r="F662" s="64">
        <v>150710</v>
      </c>
      <c r="G662" s="77">
        <v>1.04</v>
      </c>
      <c r="H662" s="64">
        <v>156738</v>
      </c>
      <c r="I662" s="64">
        <v>0</v>
      </c>
      <c r="J662" s="64">
        <f>SUMIFS('Support - HEA1065 Adjustments'!$G$2:$G$10,'Support - HEA1065 Adjustments'!$A$2:$A$10,LEFT('Support - Calculation Detail'!A662,7),'Support - HEA1065 Adjustments'!$D$2:$D$10,RIGHT('Support - Calculation Detail'!A662,2))</f>
        <v>0</v>
      </c>
      <c r="K662" s="64">
        <v>156738</v>
      </c>
      <c r="L662" s="64">
        <v>0</v>
      </c>
      <c r="M662" s="64">
        <v>0</v>
      </c>
      <c r="N662" s="64">
        <v>0</v>
      </c>
      <c r="O662" s="64">
        <v>156738</v>
      </c>
    </row>
    <row r="663" spans="1:15" x14ac:dyDescent="0.35">
      <c r="A663" s="57" t="s">
        <v>6449</v>
      </c>
      <c r="B663" s="61" t="s">
        <v>10</v>
      </c>
      <c r="C663" s="61" t="s">
        <v>1095</v>
      </c>
      <c r="D663" s="64">
        <v>79315</v>
      </c>
      <c r="E663" s="64">
        <v>0</v>
      </c>
      <c r="F663" s="64">
        <v>79315</v>
      </c>
      <c r="G663" s="77">
        <v>1.04</v>
      </c>
      <c r="H663" s="64">
        <v>82488</v>
      </c>
      <c r="I663" s="64">
        <v>0</v>
      </c>
      <c r="J663" s="64">
        <f>SUMIFS('Support - HEA1065 Adjustments'!$G$2:$G$10,'Support - HEA1065 Adjustments'!$A$2:$A$10,LEFT('Support - Calculation Detail'!A663,7),'Support - HEA1065 Adjustments'!$D$2:$D$10,RIGHT('Support - Calculation Detail'!A663,2))</f>
        <v>0</v>
      </c>
      <c r="K663" s="64">
        <v>82488</v>
      </c>
      <c r="L663" s="64">
        <v>0</v>
      </c>
      <c r="M663" s="64">
        <v>0</v>
      </c>
      <c r="N663" s="64">
        <v>0</v>
      </c>
      <c r="O663" s="64">
        <v>82488</v>
      </c>
    </row>
    <row r="664" spans="1:15" x14ac:dyDescent="0.35">
      <c r="A664" s="57" t="s">
        <v>6450</v>
      </c>
      <c r="B664" s="61" t="s">
        <v>10</v>
      </c>
      <c r="C664" s="61" t="s">
        <v>1095</v>
      </c>
      <c r="D664" s="64">
        <v>0</v>
      </c>
      <c r="E664" s="64">
        <v>0</v>
      </c>
      <c r="F664" s="64">
        <v>0</v>
      </c>
      <c r="G664" s="77">
        <v>1.04</v>
      </c>
      <c r="H664" s="64">
        <v>0</v>
      </c>
      <c r="I664" s="64">
        <v>0</v>
      </c>
      <c r="J664" s="64">
        <f>SUMIFS('Support - HEA1065 Adjustments'!$G$2:$G$10,'Support - HEA1065 Adjustments'!$A$2:$A$10,LEFT('Support - Calculation Detail'!A664,7),'Support - HEA1065 Adjustments'!$D$2:$D$10,RIGHT('Support - Calculation Detail'!A664,2))</f>
        <v>0</v>
      </c>
      <c r="K664" s="64">
        <v>0</v>
      </c>
      <c r="L664" s="64">
        <v>0</v>
      </c>
      <c r="M664" s="64">
        <v>0</v>
      </c>
      <c r="N664" s="64">
        <v>0</v>
      </c>
      <c r="O664" s="64">
        <v>0</v>
      </c>
    </row>
    <row r="665" spans="1:15" x14ac:dyDescent="0.35">
      <c r="A665" s="57" t="s">
        <v>6451</v>
      </c>
      <c r="B665" s="61" t="s">
        <v>10</v>
      </c>
      <c r="C665" s="61" t="s">
        <v>1095</v>
      </c>
      <c r="D665" s="64">
        <v>2593093</v>
      </c>
      <c r="E665" s="64">
        <v>0</v>
      </c>
      <c r="F665" s="64">
        <v>2593093</v>
      </c>
      <c r="G665" s="77">
        <v>1.04</v>
      </c>
      <c r="H665" s="64">
        <v>2696817</v>
      </c>
      <c r="I665" s="64">
        <v>0</v>
      </c>
      <c r="J665" s="64">
        <f>SUMIFS('Support - HEA1065 Adjustments'!$G$2:$G$10,'Support - HEA1065 Adjustments'!$A$2:$A$10,LEFT('Support - Calculation Detail'!A665,7),'Support - HEA1065 Adjustments'!$D$2:$D$10,RIGHT('Support - Calculation Detail'!A665,2))</f>
        <v>0</v>
      </c>
      <c r="K665" s="64">
        <v>2696817</v>
      </c>
      <c r="L665" s="64">
        <v>0</v>
      </c>
      <c r="M665" s="64">
        <v>0</v>
      </c>
      <c r="N665" s="64">
        <v>0</v>
      </c>
      <c r="O665" s="64">
        <v>2696817</v>
      </c>
    </row>
    <row r="666" spans="1:15" x14ac:dyDescent="0.35">
      <c r="A666" s="57" t="s">
        <v>6452</v>
      </c>
      <c r="B666" s="61" t="s">
        <v>10</v>
      </c>
      <c r="C666" s="61" t="s">
        <v>1095</v>
      </c>
      <c r="D666" s="64">
        <v>3150749</v>
      </c>
      <c r="E666" s="64">
        <v>0</v>
      </c>
      <c r="F666" s="64">
        <v>3150749</v>
      </c>
      <c r="G666" s="77">
        <v>1.04</v>
      </c>
      <c r="H666" s="64">
        <v>3276779</v>
      </c>
      <c r="I666" s="64">
        <v>0</v>
      </c>
      <c r="J666" s="64">
        <f>SUMIFS('Support - HEA1065 Adjustments'!$G$2:$G$10,'Support - HEA1065 Adjustments'!$A$2:$A$10,LEFT('Support - Calculation Detail'!A666,7),'Support - HEA1065 Adjustments'!$D$2:$D$10,RIGHT('Support - Calculation Detail'!A666,2))</f>
        <v>0</v>
      </c>
      <c r="K666" s="64">
        <v>3276779</v>
      </c>
      <c r="L666" s="64">
        <v>0</v>
      </c>
      <c r="M666" s="64">
        <v>0</v>
      </c>
      <c r="N666" s="64">
        <v>0</v>
      </c>
      <c r="O666" s="64">
        <v>3276779</v>
      </c>
    </row>
    <row r="667" spans="1:15" x14ac:dyDescent="0.35">
      <c r="A667" s="57" t="s">
        <v>6453</v>
      </c>
      <c r="B667" s="61" t="s">
        <v>10</v>
      </c>
      <c r="C667" s="61" t="s">
        <v>1095</v>
      </c>
      <c r="D667" s="64">
        <v>3339784</v>
      </c>
      <c r="E667" s="64">
        <v>0</v>
      </c>
      <c r="F667" s="64">
        <v>3339784</v>
      </c>
      <c r="G667" s="77">
        <v>1.04</v>
      </c>
      <c r="H667" s="64">
        <v>3473375</v>
      </c>
      <c r="I667" s="64">
        <v>0</v>
      </c>
      <c r="J667" s="64">
        <f>SUMIFS('Support - HEA1065 Adjustments'!$G$2:$G$10,'Support - HEA1065 Adjustments'!$A$2:$A$10,LEFT('Support - Calculation Detail'!A667,7),'Support - HEA1065 Adjustments'!$D$2:$D$10,RIGHT('Support - Calculation Detail'!A667,2))</f>
        <v>0</v>
      </c>
      <c r="K667" s="64">
        <v>3473375</v>
      </c>
      <c r="L667" s="64">
        <v>0</v>
      </c>
      <c r="M667" s="64">
        <v>0</v>
      </c>
      <c r="N667" s="64">
        <v>0</v>
      </c>
      <c r="O667" s="64">
        <v>3473375</v>
      </c>
    </row>
    <row r="668" spans="1:15" x14ac:dyDescent="0.35">
      <c r="A668" s="57" t="s">
        <v>6454</v>
      </c>
      <c r="B668" s="61" t="s">
        <v>10</v>
      </c>
      <c r="C668" s="61" t="s">
        <v>1095</v>
      </c>
      <c r="D668" s="64">
        <v>8220229</v>
      </c>
      <c r="E668" s="64">
        <v>0</v>
      </c>
      <c r="F668" s="64">
        <v>8220229</v>
      </c>
      <c r="G668" s="77">
        <v>1.04</v>
      </c>
      <c r="H668" s="64">
        <v>8549038</v>
      </c>
      <c r="I668" s="64">
        <v>0</v>
      </c>
      <c r="J668" s="64">
        <f>SUMIFS('Support - HEA1065 Adjustments'!$G$2:$G$10,'Support - HEA1065 Adjustments'!$A$2:$A$10,LEFT('Support - Calculation Detail'!A668,7),'Support - HEA1065 Adjustments'!$D$2:$D$10,RIGHT('Support - Calculation Detail'!A668,2))</f>
        <v>0</v>
      </c>
      <c r="K668" s="64">
        <v>8549038</v>
      </c>
      <c r="L668" s="64">
        <v>0</v>
      </c>
      <c r="M668" s="64">
        <v>0</v>
      </c>
      <c r="N668" s="64">
        <v>0</v>
      </c>
      <c r="O668" s="64">
        <v>8549038</v>
      </c>
    </row>
    <row r="669" spans="1:15" x14ac:dyDescent="0.35">
      <c r="A669" s="57" t="s">
        <v>6455</v>
      </c>
      <c r="B669" s="61" t="s">
        <v>10</v>
      </c>
      <c r="C669" s="61" t="s">
        <v>1159</v>
      </c>
      <c r="D669" s="64">
        <v>43308787</v>
      </c>
      <c r="E669" s="64">
        <v>0</v>
      </c>
      <c r="F669" s="64">
        <v>43308787</v>
      </c>
      <c r="G669" s="77">
        <v>1.04</v>
      </c>
      <c r="H669" s="64">
        <v>45041138</v>
      </c>
      <c r="I669" s="64">
        <v>0</v>
      </c>
      <c r="J669" s="64">
        <f>SUMIFS('Support - HEA1065 Adjustments'!$G$2:$G$10,'Support - HEA1065 Adjustments'!$A$2:$A$10,LEFT('Support - Calculation Detail'!A669,7),'Support - HEA1065 Adjustments'!$D$2:$D$10,RIGHT('Support - Calculation Detail'!A669,2))</f>
        <v>0</v>
      </c>
      <c r="K669" s="64">
        <v>45041138</v>
      </c>
      <c r="L669" s="64">
        <v>4682695</v>
      </c>
      <c r="M669" s="64">
        <v>1972215</v>
      </c>
      <c r="N669" s="64">
        <v>3911699.6794930724</v>
      </c>
      <c r="O669" s="64">
        <v>55607747.67949307</v>
      </c>
    </row>
    <row r="670" spans="1:15" x14ac:dyDescent="0.35">
      <c r="A670" s="57" t="s">
        <v>6456</v>
      </c>
      <c r="B670" s="61" t="s">
        <v>10</v>
      </c>
      <c r="C670" s="61" t="s">
        <v>1159</v>
      </c>
      <c r="D670" s="64">
        <v>774296</v>
      </c>
      <c r="E670" s="64">
        <v>0</v>
      </c>
      <c r="F670" s="64">
        <v>774296</v>
      </c>
      <c r="G670" s="77">
        <v>1.04</v>
      </c>
      <c r="H670" s="64">
        <v>805268</v>
      </c>
      <c r="I670" s="64">
        <v>0</v>
      </c>
      <c r="J670" s="64">
        <f>SUMIFS('Support - HEA1065 Adjustments'!$G$2:$G$10,'Support - HEA1065 Adjustments'!$A$2:$A$10,LEFT('Support - Calculation Detail'!A670,7),'Support - HEA1065 Adjustments'!$D$2:$D$10,RIGHT('Support - Calculation Detail'!A670,2))</f>
        <v>0</v>
      </c>
      <c r="K670" s="64">
        <v>805268</v>
      </c>
      <c r="L670" s="64">
        <v>0</v>
      </c>
      <c r="M670" s="64">
        <v>0</v>
      </c>
      <c r="N670" s="64">
        <v>0</v>
      </c>
      <c r="O670" s="64">
        <v>805268</v>
      </c>
    </row>
    <row r="671" spans="1:15" x14ac:dyDescent="0.35">
      <c r="A671" s="57" t="s">
        <v>6457</v>
      </c>
      <c r="B671" s="61" t="s">
        <v>10</v>
      </c>
      <c r="C671" s="61" t="s">
        <v>1159</v>
      </c>
      <c r="D671" s="64">
        <v>225037</v>
      </c>
      <c r="E671" s="64">
        <v>0</v>
      </c>
      <c r="F671" s="64">
        <v>225037</v>
      </c>
      <c r="G671" s="77">
        <v>1.04</v>
      </c>
      <c r="H671" s="64">
        <v>234038</v>
      </c>
      <c r="I671" s="64">
        <v>0</v>
      </c>
      <c r="J671" s="64">
        <f>SUMIFS('Support - HEA1065 Adjustments'!$G$2:$G$10,'Support - HEA1065 Adjustments'!$A$2:$A$10,LEFT('Support - Calculation Detail'!A671,7),'Support - HEA1065 Adjustments'!$D$2:$D$10,RIGHT('Support - Calculation Detail'!A671,2))</f>
        <v>0</v>
      </c>
      <c r="K671" s="64">
        <v>234038</v>
      </c>
      <c r="L671" s="64">
        <v>0</v>
      </c>
      <c r="M671" s="64">
        <v>0</v>
      </c>
      <c r="N671" s="64">
        <v>0</v>
      </c>
      <c r="O671" s="64">
        <v>234038</v>
      </c>
    </row>
    <row r="672" spans="1:15" x14ac:dyDescent="0.35">
      <c r="A672" s="57" t="s">
        <v>6458</v>
      </c>
      <c r="B672" s="61" t="s">
        <v>10</v>
      </c>
      <c r="C672" s="61" t="s">
        <v>1159</v>
      </c>
      <c r="D672" s="64">
        <v>143383</v>
      </c>
      <c r="E672" s="64">
        <v>0</v>
      </c>
      <c r="F672" s="64">
        <v>143383</v>
      </c>
      <c r="G672" s="77">
        <v>1.04</v>
      </c>
      <c r="H672" s="64">
        <v>149118</v>
      </c>
      <c r="I672" s="64">
        <v>0</v>
      </c>
      <c r="J672" s="64">
        <f>SUMIFS('Support - HEA1065 Adjustments'!$G$2:$G$10,'Support - HEA1065 Adjustments'!$A$2:$A$10,LEFT('Support - Calculation Detail'!A672,7),'Support - HEA1065 Adjustments'!$D$2:$D$10,RIGHT('Support - Calculation Detail'!A672,2))</f>
        <v>0</v>
      </c>
      <c r="K672" s="64">
        <v>149118</v>
      </c>
      <c r="L672" s="64">
        <v>0</v>
      </c>
      <c r="M672" s="64">
        <v>0</v>
      </c>
      <c r="N672" s="64">
        <v>0</v>
      </c>
      <c r="O672" s="64">
        <v>149118</v>
      </c>
    </row>
    <row r="673" spans="1:15" x14ac:dyDescent="0.35">
      <c r="A673" s="57" t="s">
        <v>6459</v>
      </c>
      <c r="B673" s="61" t="s">
        <v>10</v>
      </c>
      <c r="C673" s="61" t="s">
        <v>1159</v>
      </c>
      <c r="D673" s="64">
        <v>54619</v>
      </c>
      <c r="E673" s="64">
        <v>0</v>
      </c>
      <c r="F673" s="64">
        <v>54619</v>
      </c>
      <c r="G673" s="77">
        <v>1.04</v>
      </c>
      <c r="H673" s="64">
        <v>56804</v>
      </c>
      <c r="I673" s="64">
        <v>0</v>
      </c>
      <c r="J673" s="64">
        <f>SUMIFS('Support - HEA1065 Adjustments'!$G$2:$G$10,'Support - HEA1065 Adjustments'!$A$2:$A$10,LEFT('Support - Calculation Detail'!A673,7),'Support - HEA1065 Adjustments'!$D$2:$D$10,RIGHT('Support - Calculation Detail'!A673,2))</f>
        <v>0</v>
      </c>
      <c r="K673" s="64">
        <v>56804</v>
      </c>
      <c r="L673" s="64">
        <v>0</v>
      </c>
      <c r="M673" s="64">
        <v>0</v>
      </c>
      <c r="N673" s="64">
        <v>0</v>
      </c>
      <c r="O673" s="64">
        <v>56804</v>
      </c>
    </row>
    <row r="674" spans="1:15" x14ac:dyDescent="0.35">
      <c r="A674" s="57" t="s">
        <v>6460</v>
      </c>
      <c r="B674" s="61" t="s">
        <v>10</v>
      </c>
      <c r="C674" s="61" t="s">
        <v>1159</v>
      </c>
      <c r="D674" s="64">
        <v>2443667</v>
      </c>
      <c r="E674" s="64">
        <v>0</v>
      </c>
      <c r="F674" s="64">
        <v>2443667</v>
      </c>
      <c r="G674" s="77">
        <v>1.04</v>
      </c>
      <c r="H674" s="64">
        <v>2541414</v>
      </c>
      <c r="I674" s="64">
        <v>0</v>
      </c>
      <c r="J674" s="64">
        <f>SUMIFS('Support - HEA1065 Adjustments'!$G$2:$G$10,'Support - HEA1065 Adjustments'!$A$2:$A$10,LEFT('Support - Calculation Detail'!A674,7),'Support - HEA1065 Adjustments'!$D$2:$D$10,RIGHT('Support - Calculation Detail'!A674,2))</f>
        <v>0</v>
      </c>
      <c r="K674" s="64">
        <v>2541414</v>
      </c>
      <c r="L674" s="64">
        <v>0</v>
      </c>
      <c r="M674" s="64">
        <v>0</v>
      </c>
      <c r="N674" s="64">
        <v>0</v>
      </c>
      <c r="O674" s="64">
        <v>2541414</v>
      </c>
    </row>
    <row r="675" spans="1:15" x14ac:dyDescent="0.35">
      <c r="A675" s="57" t="s">
        <v>6461</v>
      </c>
      <c r="B675" s="61" t="s">
        <v>10</v>
      </c>
      <c r="C675" s="61" t="s">
        <v>1159</v>
      </c>
      <c r="D675" s="64">
        <v>337164</v>
      </c>
      <c r="E675" s="64">
        <v>0</v>
      </c>
      <c r="F675" s="64">
        <v>337164</v>
      </c>
      <c r="G675" s="77">
        <v>1.04</v>
      </c>
      <c r="H675" s="64">
        <v>350651</v>
      </c>
      <c r="I675" s="64">
        <v>0</v>
      </c>
      <c r="J675" s="64">
        <f>SUMIFS('Support - HEA1065 Adjustments'!$G$2:$G$10,'Support - HEA1065 Adjustments'!$A$2:$A$10,LEFT('Support - Calculation Detail'!A675,7),'Support - HEA1065 Adjustments'!$D$2:$D$10,RIGHT('Support - Calculation Detail'!A675,2))</f>
        <v>0</v>
      </c>
      <c r="K675" s="64">
        <v>350651</v>
      </c>
      <c r="L675" s="64">
        <v>0</v>
      </c>
      <c r="M675" s="64">
        <v>0</v>
      </c>
      <c r="N675" s="64">
        <v>0</v>
      </c>
      <c r="O675" s="64">
        <v>350651</v>
      </c>
    </row>
    <row r="676" spans="1:15" x14ac:dyDescent="0.35">
      <c r="A676" s="57" t="s">
        <v>6462</v>
      </c>
      <c r="B676" s="61" t="s">
        <v>10</v>
      </c>
      <c r="C676" s="61" t="s">
        <v>1159</v>
      </c>
      <c r="D676" s="64">
        <v>661389</v>
      </c>
      <c r="E676" s="64">
        <v>0</v>
      </c>
      <c r="F676" s="64">
        <v>661389</v>
      </c>
      <c r="G676" s="77">
        <v>1.04</v>
      </c>
      <c r="H676" s="64">
        <v>687845</v>
      </c>
      <c r="I676" s="64">
        <v>0</v>
      </c>
      <c r="J676" s="64">
        <f>SUMIFS('Support - HEA1065 Adjustments'!$G$2:$G$10,'Support - HEA1065 Adjustments'!$A$2:$A$10,LEFT('Support - Calculation Detail'!A676,7),'Support - HEA1065 Adjustments'!$D$2:$D$10,RIGHT('Support - Calculation Detail'!A676,2))</f>
        <v>0</v>
      </c>
      <c r="K676" s="64">
        <v>687845</v>
      </c>
      <c r="L676" s="64">
        <v>0</v>
      </c>
      <c r="M676" s="64">
        <v>0</v>
      </c>
      <c r="N676" s="64">
        <v>0</v>
      </c>
      <c r="O676" s="64">
        <v>687845</v>
      </c>
    </row>
    <row r="677" spans="1:15" x14ac:dyDescent="0.35">
      <c r="A677" s="57" t="s">
        <v>6463</v>
      </c>
      <c r="B677" s="61" t="s">
        <v>10</v>
      </c>
      <c r="C677" s="61" t="s">
        <v>1159</v>
      </c>
      <c r="D677" s="64">
        <v>57443</v>
      </c>
      <c r="E677" s="64">
        <v>0</v>
      </c>
      <c r="F677" s="64">
        <v>57443</v>
      </c>
      <c r="G677" s="77">
        <v>1.04</v>
      </c>
      <c r="H677" s="64">
        <v>59741</v>
      </c>
      <c r="I677" s="64">
        <v>0</v>
      </c>
      <c r="J677" s="64">
        <f>SUMIFS('Support - HEA1065 Adjustments'!$G$2:$G$10,'Support - HEA1065 Adjustments'!$A$2:$A$10,LEFT('Support - Calculation Detail'!A677,7),'Support - HEA1065 Adjustments'!$D$2:$D$10,RIGHT('Support - Calculation Detail'!A677,2))</f>
        <v>0</v>
      </c>
      <c r="K677" s="64">
        <v>59741</v>
      </c>
      <c r="L677" s="64">
        <v>0</v>
      </c>
      <c r="M677" s="64">
        <v>0</v>
      </c>
      <c r="N677" s="64">
        <v>0</v>
      </c>
      <c r="O677" s="64">
        <v>59741</v>
      </c>
    </row>
    <row r="678" spans="1:15" x14ac:dyDescent="0.35">
      <c r="A678" s="57" t="s">
        <v>6464</v>
      </c>
      <c r="B678" s="61" t="s">
        <v>10</v>
      </c>
      <c r="C678" s="61" t="s">
        <v>1159</v>
      </c>
      <c r="D678" s="64">
        <v>677868</v>
      </c>
      <c r="E678" s="64">
        <v>0</v>
      </c>
      <c r="F678" s="64">
        <v>677868</v>
      </c>
      <c r="G678" s="77">
        <v>1.04</v>
      </c>
      <c r="H678" s="64">
        <v>704983</v>
      </c>
      <c r="I678" s="64">
        <v>0</v>
      </c>
      <c r="J678" s="64">
        <f>SUMIFS('Support - HEA1065 Adjustments'!$G$2:$G$10,'Support - HEA1065 Adjustments'!$A$2:$A$10,LEFT('Support - Calculation Detail'!A678,7),'Support - HEA1065 Adjustments'!$D$2:$D$10,RIGHT('Support - Calculation Detail'!A678,2))</f>
        <v>0</v>
      </c>
      <c r="K678" s="64">
        <v>704983</v>
      </c>
      <c r="L678" s="64">
        <v>0</v>
      </c>
      <c r="M678" s="64">
        <v>0</v>
      </c>
      <c r="N678" s="64">
        <v>0</v>
      </c>
      <c r="O678" s="64">
        <v>704983</v>
      </c>
    </row>
    <row r="679" spans="1:15" x14ac:dyDescent="0.35">
      <c r="A679" s="57" t="s">
        <v>6465</v>
      </c>
      <c r="B679" s="61" t="s">
        <v>10</v>
      </c>
      <c r="C679" s="61" t="s">
        <v>1159</v>
      </c>
      <c r="D679" s="64">
        <v>1678425</v>
      </c>
      <c r="E679" s="64">
        <v>0</v>
      </c>
      <c r="F679" s="64">
        <v>1678425</v>
      </c>
      <c r="G679" s="77">
        <v>1.04</v>
      </c>
      <c r="H679" s="64">
        <v>1745562</v>
      </c>
      <c r="I679" s="64">
        <v>0</v>
      </c>
      <c r="J679" s="64">
        <f>SUMIFS('Support - HEA1065 Adjustments'!$G$2:$G$10,'Support - HEA1065 Adjustments'!$A$2:$A$10,LEFT('Support - Calculation Detail'!A679,7),'Support - HEA1065 Adjustments'!$D$2:$D$10,RIGHT('Support - Calculation Detail'!A679,2))</f>
        <v>0</v>
      </c>
      <c r="K679" s="64">
        <v>1745562</v>
      </c>
      <c r="L679" s="64">
        <v>0</v>
      </c>
      <c r="M679" s="64">
        <v>0</v>
      </c>
      <c r="N679" s="64">
        <v>0</v>
      </c>
      <c r="O679" s="64">
        <v>1745562</v>
      </c>
    </row>
    <row r="680" spans="1:15" x14ac:dyDescent="0.35">
      <c r="A680" s="57" t="s">
        <v>6466</v>
      </c>
      <c r="B680" s="61" t="s">
        <v>10</v>
      </c>
      <c r="C680" s="61" t="s">
        <v>1159</v>
      </c>
      <c r="D680" s="64">
        <v>314657</v>
      </c>
      <c r="E680" s="64">
        <v>0</v>
      </c>
      <c r="F680" s="64">
        <v>314657</v>
      </c>
      <c r="G680" s="77">
        <v>1.04</v>
      </c>
      <c r="H680" s="64">
        <v>327243</v>
      </c>
      <c r="I680" s="64">
        <v>0</v>
      </c>
      <c r="J680" s="64">
        <f>SUMIFS('Support - HEA1065 Adjustments'!$G$2:$G$10,'Support - HEA1065 Adjustments'!$A$2:$A$10,LEFT('Support - Calculation Detail'!A680,7),'Support - HEA1065 Adjustments'!$D$2:$D$10,RIGHT('Support - Calculation Detail'!A680,2))</f>
        <v>0</v>
      </c>
      <c r="K680" s="64">
        <v>327243</v>
      </c>
      <c r="L680" s="64">
        <v>0</v>
      </c>
      <c r="M680" s="64">
        <v>0</v>
      </c>
      <c r="N680" s="64">
        <v>0</v>
      </c>
      <c r="O680" s="64">
        <v>327243</v>
      </c>
    </row>
    <row r="681" spans="1:15" x14ac:dyDescent="0.35">
      <c r="A681" s="57" t="s">
        <v>6467</v>
      </c>
      <c r="B681" s="61" t="s">
        <v>10</v>
      </c>
      <c r="C681" s="61" t="s">
        <v>1159</v>
      </c>
      <c r="D681" s="64">
        <v>273988</v>
      </c>
      <c r="E681" s="64">
        <v>0</v>
      </c>
      <c r="F681" s="64">
        <v>273988</v>
      </c>
      <c r="G681" s="77">
        <v>1.04</v>
      </c>
      <c r="H681" s="64">
        <v>284948</v>
      </c>
      <c r="I681" s="64">
        <v>0</v>
      </c>
      <c r="J681" s="64">
        <f>SUMIFS('Support - HEA1065 Adjustments'!$G$2:$G$10,'Support - HEA1065 Adjustments'!$A$2:$A$10,LEFT('Support - Calculation Detail'!A681,7),'Support - HEA1065 Adjustments'!$D$2:$D$10,RIGHT('Support - Calculation Detail'!A681,2))</f>
        <v>0</v>
      </c>
      <c r="K681" s="64">
        <v>284948</v>
      </c>
      <c r="L681" s="64">
        <v>0</v>
      </c>
      <c r="M681" s="64">
        <v>0</v>
      </c>
      <c r="N681" s="64">
        <v>0</v>
      </c>
      <c r="O681" s="64">
        <v>284948</v>
      </c>
    </row>
    <row r="682" spans="1:15" x14ac:dyDescent="0.35">
      <c r="A682" s="57" t="s">
        <v>6468</v>
      </c>
      <c r="B682" s="61" t="s">
        <v>10</v>
      </c>
      <c r="C682" s="61" t="s">
        <v>1159</v>
      </c>
      <c r="D682" s="64">
        <v>223083</v>
      </c>
      <c r="E682" s="64">
        <v>0</v>
      </c>
      <c r="F682" s="64">
        <v>223083</v>
      </c>
      <c r="G682" s="77">
        <v>1.04</v>
      </c>
      <c r="H682" s="64">
        <v>232006</v>
      </c>
      <c r="I682" s="64">
        <v>0</v>
      </c>
      <c r="J682" s="64">
        <f>SUMIFS('Support - HEA1065 Adjustments'!$G$2:$G$10,'Support - HEA1065 Adjustments'!$A$2:$A$10,LEFT('Support - Calculation Detail'!A682,7),'Support - HEA1065 Adjustments'!$D$2:$D$10,RIGHT('Support - Calculation Detail'!A682,2))</f>
        <v>0</v>
      </c>
      <c r="K682" s="64">
        <v>232006</v>
      </c>
      <c r="L682" s="64">
        <v>0</v>
      </c>
      <c r="M682" s="64">
        <v>0</v>
      </c>
      <c r="N682" s="64">
        <v>0</v>
      </c>
      <c r="O682" s="64">
        <v>232006</v>
      </c>
    </row>
    <row r="683" spans="1:15" x14ac:dyDescent="0.35">
      <c r="A683" s="57" t="s">
        <v>6469</v>
      </c>
      <c r="B683" s="61" t="s">
        <v>10</v>
      </c>
      <c r="C683" s="61" t="s">
        <v>1159</v>
      </c>
      <c r="D683" s="64">
        <v>45155</v>
      </c>
      <c r="E683" s="64">
        <v>0</v>
      </c>
      <c r="F683" s="64">
        <v>45155</v>
      </c>
      <c r="G683" s="77">
        <v>1.04</v>
      </c>
      <c r="H683" s="64">
        <v>46961</v>
      </c>
      <c r="I683" s="64">
        <v>0</v>
      </c>
      <c r="J683" s="64">
        <f>SUMIFS('Support - HEA1065 Adjustments'!$G$2:$G$10,'Support - HEA1065 Adjustments'!$A$2:$A$10,LEFT('Support - Calculation Detail'!A683,7),'Support - HEA1065 Adjustments'!$D$2:$D$10,RIGHT('Support - Calculation Detail'!A683,2))</f>
        <v>0</v>
      </c>
      <c r="K683" s="64">
        <v>46961</v>
      </c>
      <c r="L683" s="64">
        <v>0</v>
      </c>
      <c r="M683" s="64">
        <v>0</v>
      </c>
      <c r="N683" s="64">
        <v>0</v>
      </c>
      <c r="O683" s="64">
        <v>46961</v>
      </c>
    </row>
    <row r="684" spans="1:15" x14ac:dyDescent="0.35">
      <c r="A684" s="57" t="s">
        <v>6470</v>
      </c>
      <c r="B684" s="61" t="s">
        <v>10</v>
      </c>
      <c r="C684" s="61" t="s">
        <v>1159</v>
      </c>
      <c r="D684" s="64">
        <v>680059</v>
      </c>
      <c r="E684" s="64">
        <v>0</v>
      </c>
      <c r="F684" s="64">
        <v>680059</v>
      </c>
      <c r="G684" s="77">
        <v>1.04</v>
      </c>
      <c r="H684" s="64">
        <v>707261</v>
      </c>
      <c r="I684" s="64">
        <v>0</v>
      </c>
      <c r="J684" s="64">
        <f>SUMIFS('Support - HEA1065 Adjustments'!$G$2:$G$10,'Support - HEA1065 Adjustments'!$A$2:$A$10,LEFT('Support - Calculation Detail'!A684,7),'Support - HEA1065 Adjustments'!$D$2:$D$10,RIGHT('Support - Calculation Detail'!A684,2))</f>
        <v>0</v>
      </c>
      <c r="K684" s="64">
        <v>707261</v>
      </c>
      <c r="L684" s="64">
        <v>0</v>
      </c>
      <c r="M684" s="64">
        <v>0</v>
      </c>
      <c r="N684" s="64">
        <v>0</v>
      </c>
      <c r="O684" s="64">
        <v>707261</v>
      </c>
    </row>
    <row r="685" spans="1:15" x14ac:dyDescent="0.35">
      <c r="A685" s="57" t="s">
        <v>6471</v>
      </c>
      <c r="B685" s="61" t="s">
        <v>10</v>
      </c>
      <c r="C685" s="61" t="s">
        <v>1159</v>
      </c>
      <c r="D685" s="64">
        <v>153245</v>
      </c>
      <c r="E685" s="64">
        <v>0</v>
      </c>
      <c r="F685" s="64">
        <v>153245</v>
      </c>
      <c r="G685" s="77">
        <v>1.04</v>
      </c>
      <c r="H685" s="64">
        <v>159375</v>
      </c>
      <c r="I685" s="64">
        <v>0</v>
      </c>
      <c r="J685" s="64">
        <f>SUMIFS('Support - HEA1065 Adjustments'!$G$2:$G$10,'Support - HEA1065 Adjustments'!$A$2:$A$10,LEFT('Support - Calculation Detail'!A685,7),'Support - HEA1065 Adjustments'!$D$2:$D$10,RIGHT('Support - Calculation Detail'!A685,2))</f>
        <v>0</v>
      </c>
      <c r="K685" s="64">
        <v>159375</v>
      </c>
      <c r="L685" s="64">
        <v>0</v>
      </c>
      <c r="M685" s="64">
        <v>0</v>
      </c>
      <c r="N685" s="64">
        <v>0</v>
      </c>
      <c r="O685" s="64">
        <v>159375</v>
      </c>
    </row>
    <row r="686" spans="1:15" x14ac:dyDescent="0.35">
      <c r="A686" s="57" t="s">
        <v>6472</v>
      </c>
      <c r="B686" s="61" t="s">
        <v>10</v>
      </c>
      <c r="C686" s="61" t="s">
        <v>1159</v>
      </c>
      <c r="D686" s="64">
        <v>1038795</v>
      </c>
      <c r="E686" s="64">
        <v>0</v>
      </c>
      <c r="F686" s="64">
        <v>1038795</v>
      </c>
      <c r="G686" s="77">
        <v>1.04</v>
      </c>
      <c r="H686" s="64">
        <v>1080347</v>
      </c>
      <c r="I686" s="64">
        <v>0</v>
      </c>
      <c r="J686" s="64">
        <f>SUMIFS('Support - HEA1065 Adjustments'!$G$2:$G$10,'Support - HEA1065 Adjustments'!$A$2:$A$10,LEFT('Support - Calculation Detail'!A686,7),'Support - HEA1065 Adjustments'!$D$2:$D$10,RIGHT('Support - Calculation Detail'!A686,2))</f>
        <v>0</v>
      </c>
      <c r="K686" s="64">
        <v>1080347</v>
      </c>
      <c r="L686" s="64">
        <v>0</v>
      </c>
      <c r="M686" s="64">
        <v>0</v>
      </c>
      <c r="N686" s="64">
        <v>0</v>
      </c>
      <c r="O686" s="64">
        <v>1080347</v>
      </c>
    </row>
    <row r="687" spans="1:15" x14ac:dyDescent="0.35">
      <c r="A687" s="57" t="s">
        <v>6473</v>
      </c>
      <c r="B687" s="61" t="s">
        <v>10</v>
      </c>
      <c r="C687" s="61" t="s">
        <v>1159</v>
      </c>
      <c r="D687" s="64">
        <v>220256</v>
      </c>
      <c r="E687" s="64">
        <v>0</v>
      </c>
      <c r="F687" s="64">
        <v>220256</v>
      </c>
      <c r="G687" s="77">
        <v>1.04</v>
      </c>
      <c r="H687" s="64">
        <v>229066</v>
      </c>
      <c r="I687" s="64">
        <v>0</v>
      </c>
      <c r="J687" s="64">
        <f>SUMIFS('Support - HEA1065 Adjustments'!$G$2:$G$10,'Support - HEA1065 Adjustments'!$A$2:$A$10,LEFT('Support - Calculation Detail'!A687,7),'Support - HEA1065 Adjustments'!$D$2:$D$10,RIGHT('Support - Calculation Detail'!A687,2))</f>
        <v>0</v>
      </c>
      <c r="K687" s="64">
        <v>229066</v>
      </c>
      <c r="L687" s="64">
        <v>0</v>
      </c>
      <c r="M687" s="64">
        <v>0</v>
      </c>
      <c r="N687" s="64">
        <v>0</v>
      </c>
      <c r="O687" s="64">
        <v>229066</v>
      </c>
    </row>
    <row r="688" spans="1:15" x14ac:dyDescent="0.35">
      <c r="A688" s="57" t="s">
        <v>6474</v>
      </c>
      <c r="B688" s="61" t="s">
        <v>10</v>
      </c>
      <c r="C688" s="61" t="s">
        <v>1159</v>
      </c>
      <c r="D688" s="64">
        <v>14159</v>
      </c>
      <c r="E688" s="64">
        <v>0</v>
      </c>
      <c r="F688" s="64">
        <v>14159</v>
      </c>
      <c r="G688" s="77">
        <v>1.04</v>
      </c>
      <c r="H688" s="64">
        <v>14725</v>
      </c>
      <c r="I688" s="64">
        <v>0</v>
      </c>
      <c r="J688" s="64">
        <f>SUMIFS('Support - HEA1065 Adjustments'!$G$2:$G$10,'Support - HEA1065 Adjustments'!$A$2:$A$10,LEFT('Support - Calculation Detail'!A688,7),'Support - HEA1065 Adjustments'!$D$2:$D$10,RIGHT('Support - Calculation Detail'!A688,2))</f>
        <v>0</v>
      </c>
      <c r="K688" s="64">
        <v>14725</v>
      </c>
      <c r="L688" s="64">
        <v>0</v>
      </c>
      <c r="M688" s="64">
        <v>0</v>
      </c>
      <c r="N688" s="64">
        <v>0</v>
      </c>
      <c r="O688" s="64">
        <v>14725</v>
      </c>
    </row>
    <row r="689" spans="1:15" x14ac:dyDescent="0.35">
      <c r="A689" s="57" t="s">
        <v>6475</v>
      </c>
      <c r="B689" s="61" t="s">
        <v>10</v>
      </c>
      <c r="C689" s="61" t="s">
        <v>1159</v>
      </c>
      <c r="D689" s="64">
        <v>108010</v>
      </c>
      <c r="E689" s="64">
        <v>0</v>
      </c>
      <c r="F689" s="64">
        <v>108010</v>
      </c>
      <c r="G689" s="77">
        <v>1.04</v>
      </c>
      <c r="H689" s="64">
        <v>112330</v>
      </c>
      <c r="I689" s="64">
        <v>0</v>
      </c>
      <c r="J689" s="64">
        <f>SUMIFS('Support - HEA1065 Adjustments'!$G$2:$G$10,'Support - HEA1065 Adjustments'!$A$2:$A$10,LEFT('Support - Calculation Detail'!A689,7),'Support - HEA1065 Adjustments'!$D$2:$D$10,RIGHT('Support - Calculation Detail'!A689,2))</f>
        <v>0</v>
      </c>
      <c r="K689" s="64">
        <v>112330</v>
      </c>
      <c r="L689" s="64">
        <v>0</v>
      </c>
      <c r="M689" s="64">
        <v>0</v>
      </c>
      <c r="N689" s="64">
        <v>0</v>
      </c>
      <c r="O689" s="64">
        <v>112330</v>
      </c>
    </row>
    <row r="690" spans="1:15" x14ac:dyDescent="0.35">
      <c r="A690" s="57" t="s">
        <v>6476</v>
      </c>
      <c r="B690" s="61" t="s">
        <v>10</v>
      </c>
      <c r="C690" s="61" t="s">
        <v>1159</v>
      </c>
      <c r="D690" s="64">
        <v>220321</v>
      </c>
      <c r="E690" s="64">
        <v>0</v>
      </c>
      <c r="F690" s="64">
        <v>220321</v>
      </c>
      <c r="G690" s="77">
        <v>1.04</v>
      </c>
      <c r="H690" s="64">
        <v>229134</v>
      </c>
      <c r="I690" s="64">
        <v>0</v>
      </c>
      <c r="J690" s="64">
        <f>SUMIFS('Support - HEA1065 Adjustments'!$G$2:$G$10,'Support - HEA1065 Adjustments'!$A$2:$A$10,LEFT('Support - Calculation Detail'!A690,7),'Support - HEA1065 Adjustments'!$D$2:$D$10,RIGHT('Support - Calculation Detail'!A690,2))</f>
        <v>0</v>
      </c>
      <c r="K690" s="64">
        <v>229134</v>
      </c>
      <c r="L690" s="64">
        <v>0</v>
      </c>
      <c r="M690" s="64">
        <v>0</v>
      </c>
      <c r="N690" s="64">
        <v>0</v>
      </c>
      <c r="O690" s="64">
        <v>229134</v>
      </c>
    </row>
    <row r="691" spans="1:15" x14ac:dyDescent="0.35">
      <c r="A691" s="57" t="s">
        <v>6477</v>
      </c>
      <c r="B691" s="61" t="s">
        <v>10</v>
      </c>
      <c r="C691" s="61" t="s">
        <v>1159</v>
      </c>
      <c r="D691" s="64">
        <v>1946164</v>
      </c>
      <c r="E691" s="64">
        <v>0</v>
      </c>
      <c r="F691" s="64">
        <v>1946164</v>
      </c>
      <c r="G691" s="77">
        <v>1.04</v>
      </c>
      <c r="H691" s="64">
        <v>2024011</v>
      </c>
      <c r="I691" s="64">
        <v>0</v>
      </c>
      <c r="J691" s="64">
        <f>SUMIFS('Support - HEA1065 Adjustments'!$G$2:$G$10,'Support - HEA1065 Adjustments'!$A$2:$A$10,LEFT('Support - Calculation Detail'!A691,7),'Support - HEA1065 Adjustments'!$D$2:$D$10,RIGHT('Support - Calculation Detail'!A691,2))</f>
        <v>0</v>
      </c>
      <c r="K691" s="64">
        <v>2024011</v>
      </c>
      <c r="L691" s="64">
        <v>0</v>
      </c>
      <c r="M691" s="64">
        <v>0</v>
      </c>
      <c r="N691" s="64">
        <v>0</v>
      </c>
      <c r="O691" s="64">
        <v>2024011</v>
      </c>
    </row>
    <row r="692" spans="1:15" x14ac:dyDescent="0.35">
      <c r="A692" s="57" t="s">
        <v>6478</v>
      </c>
      <c r="B692" s="61" t="s">
        <v>10</v>
      </c>
      <c r="C692" s="61" t="s">
        <v>1159</v>
      </c>
      <c r="D692" s="64">
        <v>102106</v>
      </c>
      <c r="E692" s="64">
        <v>0</v>
      </c>
      <c r="F692" s="64">
        <v>102106</v>
      </c>
      <c r="G692" s="77">
        <v>1.04</v>
      </c>
      <c r="H692" s="64">
        <v>106190</v>
      </c>
      <c r="I692" s="64">
        <v>0</v>
      </c>
      <c r="J692" s="64">
        <f>SUMIFS('Support - HEA1065 Adjustments'!$G$2:$G$10,'Support - HEA1065 Adjustments'!$A$2:$A$10,LEFT('Support - Calculation Detail'!A692,7),'Support - HEA1065 Adjustments'!$D$2:$D$10,RIGHT('Support - Calculation Detail'!A692,2))</f>
        <v>0</v>
      </c>
      <c r="K692" s="64">
        <v>106190</v>
      </c>
      <c r="L692" s="64">
        <v>0</v>
      </c>
      <c r="M692" s="64">
        <v>0</v>
      </c>
      <c r="N692" s="64">
        <v>0</v>
      </c>
      <c r="O692" s="64">
        <v>106190</v>
      </c>
    </row>
    <row r="693" spans="1:15" x14ac:dyDescent="0.35">
      <c r="A693" s="57" t="s">
        <v>6479</v>
      </c>
      <c r="B693" s="61" t="s">
        <v>10</v>
      </c>
      <c r="C693" s="61" t="s">
        <v>1159</v>
      </c>
      <c r="D693" s="64">
        <v>76492</v>
      </c>
      <c r="E693" s="64">
        <v>0</v>
      </c>
      <c r="F693" s="64">
        <v>76492</v>
      </c>
      <c r="G693" s="77">
        <v>1.04</v>
      </c>
      <c r="H693" s="64">
        <v>79552</v>
      </c>
      <c r="I693" s="64">
        <v>0</v>
      </c>
      <c r="J693" s="64">
        <f>SUMIFS('Support - HEA1065 Adjustments'!$G$2:$G$10,'Support - HEA1065 Adjustments'!$A$2:$A$10,LEFT('Support - Calculation Detail'!A693,7),'Support - HEA1065 Adjustments'!$D$2:$D$10,RIGHT('Support - Calculation Detail'!A693,2))</f>
        <v>0</v>
      </c>
      <c r="K693" s="64">
        <v>79552</v>
      </c>
      <c r="L693" s="64">
        <v>0</v>
      </c>
      <c r="M693" s="64">
        <v>0</v>
      </c>
      <c r="N693" s="64">
        <v>0</v>
      </c>
      <c r="O693" s="64">
        <v>79552</v>
      </c>
    </row>
    <row r="694" spans="1:15" x14ac:dyDescent="0.35">
      <c r="A694" s="57" t="s">
        <v>6480</v>
      </c>
      <c r="B694" s="61" t="s">
        <v>10</v>
      </c>
      <c r="C694" s="61" t="s">
        <v>1159</v>
      </c>
      <c r="D694" s="64">
        <v>1351607</v>
      </c>
      <c r="E694" s="64">
        <v>0</v>
      </c>
      <c r="F694" s="64">
        <v>1351607</v>
      </c>
      <c r="G694" s="77">
        <v>1.04</v>
      </c>
      <c r="H694" s="64">
        <v>1405671</v>
      </c>
      <c r="I694" s="64">
        <v>0</v>
      </c>
      <c r="J694" s="64">
        <f>SUMIFS('Support - HEA1065 Adjustments'!$G$2:$G$10,'Support - HEA1065 Adjustments'!$A$2:$A$10,LEFT('Support - Calculation Detail'!A694,7),'Support - HEA1065 Adjustments'!$D$2:$D$10,RIGHT('Support - Calculation Detail'!A694,2))</f>
        <v>0</v>
      </c>
      <c r="K694" s="64">
        <v>1405671</v>
      </c>
      <c r="L694" s="64">
        <v>0</v>
      </c>
      <c r="M694" s="64">
        <v>0</v>
      </c>
      <c r="N694" s="64">
        <v>0</v>
      </c>
      <c r="O694" s="64">
        <v>1405671</v>
      </c>
    </row>
    <row r="695" spans="1:15" x14ac:dyDescent="0.35">
      <c r="A695" s="57" t="s">
        <v>6481</v>
      </c>
      <c r="B695" s="61" t="s">
        <v>10</v>
      </c>
      <c r="C695" s="61" t="s">
        <v>1159</v>
      </c>
      <c r="D695" s="64">
        <v>779891</v>
      </c>
      <c r="E695" s="64">
        <v>0</v>
      </c>
      <c r="F695" s="64">
        <v>779891</v>
      </c>
      <c r="G695" s="77">
        <v>1.04</v>
      </c>
      <c r="H695" s="64">
        <v>811087</v>
      </c>
      <c r="I695" s="64">
        <v>0</v>
      </c>
      <c r="J695" s="64">
        <f>SUMIFS('Support - HEA1065 Adjustments'!$G$2:$G$10,'Support - HEA1065 Adjustments'!$A$2:$A$10,LEFT('Support - Calculation Detail'!A695,7),'Support - HEA1065 Adjustments'!$D$2:$D$10,RIGHT('Support - Calculation Detail'!A695,2))</f>
        <v>0</v>
      </c>
      <c r="K695" s="64">
        <v>811087</v>
      </c>
      <c r="L695" s="64">
        <v>0</v>
      </c>
      <c r="M695" s="64">
        <v>0</v>
      </c>
      <c r="N695" s="64">
        <v>0</v>
      </c>
      <c r="O695" s="64">
        <v>811087</v>
      </c>
    </row>
    <row r="696" spans="1:15" x14ac:dyDescent="0.35">
      <c r="A696" s="57" t="s">
        <v>6482</v>
      </c>
      <c r="B696" s="61" t="s">
        <v>10</v>
      </c>
      <c r="C696" s="61" t="s">
        <v>1159</v>
      </c>
      <c r="D696" s="64">
        <v>140219</v>
      </c>
      <c r="E696" s="64">
        <v>0</v>
      </c>
      <c r="F696" s="64">
        <v>140219</v>
      </c>
      <c r="G696" s="77">
        <v>1.04</v>
      </c>
      <c r="H696" s="64">
        <v>145828</v>
      </c>
      <c r="I696" s="64">
        <v>0</v>
      </c>
      <c r="J696" s="64">
        <f>SUMIFS('Support - HEA1065 Adjustments'!$G$2:$G$10,'Support - HEA1065 Adjustments'!$A$2:$A$10,LEFT('Support - Calculation Detail'!A696,7),'Support - HEA1065 Adjustments'!$D$2:$D$10,RIGHT('Support - Calculation Detail'!A696,2))</f>
        <v>0</v>
      </c>
      <c r="K696" s="64">
        <v>145828</v>
      </c>
      <c r="L696" s="64">
        <v>0</v>
      </c>
      <c r="M696" s="64">
        <v>0</v>
      </c>
      <c r="N696" s="64">
        <v>0</v>
      </c>
      <c r="O696" s="64">
        <v>145828</v>
      </c>
    </row>
    <row r="697" spans="1:15" x14ac:dyDescent="0.35">
      <c r="A697" s="57" t="s">
        <v>6483</v>
      </c>
      <c r="B697" s="61" t="s">
        <v>10</v>
      </c>
      <c r="C697" s="61" t="s">
        <v>1159</v>
      </c>
      <c r="D697" s="64">
        <v>73761</v>
      </c>
      <c r="E697" s="64">
        <v>0</v>
      </c>
      <c r="F697" s="64">
        <v>73761</v>
      </c>
      <c r="G697" s="77">
        <v>1.04</v>
      </c>
      <c r="H697" s="64">
        <v>76711</v>
      </c>
      <c r="I697" s="64">
        <v>0</v>
      </c>
      <c r="J697" s="64">
        <f>SUMIFS('Support - HEA1065 Adjustments'!$G$2:$G$10,'Support - HEA1065 Adjustments'!$A$2:$A$10,LEFT('Support - Calculation Detail'!A697,7),'Support - HEA1065 Adjustments'!$D$2:$D$10,RIGHT('Support - Calculation Detail'!A697,2))</f>
        <v>0</v>
      </c>
      <c r="K697" s="64">
        <v>76711</v>
      </c>
      <c r="L697" s="64">
        <v>0</v>
      </c>
      <c r="M697" s="64">
        <v>0</v>
      </c>
      <c r="N697" s="64">
        <v>0</v>
      </c>
      <c r="O697" s="64">
        <v>76711</v>
      </c>
    </row>
    <row r="698" spans="1:15" x14ac:dyDescent="0.35">
      <c r="A698" s="57" t="s">
        <v>6484</v>
      </c>
      <c r="B698" s="61" t="s">
        <v>10</v>
      </c>
      <c r="C698" s="61" t="s">
        <v>1159</v>
      </c>
      <c r="D698" s="64">
        <v>396898</v>
      </c>
      <c r="E698" s="64">
        <v>0</v>
      </c>
      <c r="F698" s="64">
        <v>396898</v>
      </c>
      <c r="G698" s="77">
        <v>1.04</v>
      </c>
      <c r="H698" s="64">
        <v>412774</v>
      </c>
      <c r="I698" s="64">
        <v>0</v>
      </c>
      <c r="J698" s="64">
        <f>SUMIFS('Support - HEA1065 Adjustments'!$G$2:$G$10,'Support - HEA1065 Adjustments'!$A$2:$A$10,LEFT('Support - Calculation Detail'!A698,7),'Support - HEA1065 Adjustments'!$D$2:$D$10,RIGHT('Support - Calculation Detail'!A698,2))</f>
        <v>0</v>
      </c>
      <c r="K698" s="64">
        <v>412774</v>
      </c>
      <c r="L698" s="64">
        <v>0</v>
      </c>
      <c r="M698" s="64">
        <v>0</v>
      </c>
      <c r="N698" s="64">
        <v>0</v>
      </c>
      <c r="O698" s="64">
        <v>412774</v>
      </c>
    </row>
    <row r="699" spans="1:15" x14ac:dyDescent="0.35">
      <c r="A699" s="57" t="s">
        <v>6485</v>
      </c>
      <c r="B699" s="61" t="s">
        <v>10</v>
      </c>
      <c r="C699" s="61" t="s">
        <v>1159</v>
      </c>
      <c r="D699" s="64">
        <v>95266</v>
      </c>
      <c r="E699" s="64">
        <v>0</v>
      </c>
      <c r="F699" s="64">
        <v>95266</v>
      </c>
      <c r="G699" s="77">
        <v>1.04</v>
      </c>
      <c r="H699" s="64">
        <v>99077</v>
      </c>
      <c r="I699" s="64">
        <v>0</v>
      </c>
      <c r="J699" s="64">
        <f>SUMIFS('Support - HEA1065 Adjustments'!$G$2:$G$10,'Support - HEA1065 Adjustments'!$A$2:$A$10,LEFT('Support - Calculation Detail'!A699,7),'Support - HEA1065 Adjustments'!$D$2:$D$10,RIGHT('Support - Calculation Detail'!A699,2))</f>
        <v>0</v>
      </c>
      <c r="K699" s="64">
        <v>99077</v>
      </c>
      <c r="L699" s="64">
        <v>0</v>
      </c>
      <c r="M699" s="64">
        <v>0</v>
      </c>
      <c r="N699" s="64">
        <v>0</v>
      </c>
      <c r="O699" s="64">
        <v>99077</v>
      </c>
    </row>
    <row r="700" spans="1:15" x14ac:dyDescent="0.35">
      <c r="A700" s="57" t="s">
        <v>6486</v>
      </c>
      <c r="B700" s="61" t="s">
        <v>10</v>
      </c>
      <c r="C700" s="61" t="s">
        <v>1159</v>
      </c>
      <c r="D700" s="64">
        <v>137688</v>
      </c>
      <c r="E700" s="64">
        <v>0</v>
      </c>
      <c r="F700" s="64">
        <v>137688</v>
      </c>
      <c r="G700" s="77">
        <v>1.04</v>
      </c>
      <c r="H700" s="64">
        <v>143196</v>
      </c>
      <c r="I700" s="64">
        <v>0</v>
      </c>
      <c r="J700" s="64">
        <f>SUMIFS('Support - HEA1065 Adjustments'!$G$2:$G$10,'Support - HEA1065 Adjustments'!$A$2:$A$10,LEFT('Support - Calculation Detail'!A700,7),'Support - HEA1065 Adjustments'!$D$2:$D$10,RIGHT('Support - Calculation Detail'!A700,2))</f>
        <v>0</v>
      </c>
      <c r="K700" s="64">
        <v>143196</v>
      </c>
      <c r="L700" s="64">
        <v>0</v>
      </c>
      <c r="M700" s="64">
        <v>0</v>
      </c>
      <c r="N700" s="64">
        <v>0</v>
      </c>
      <c r="O700" s="64">
        <v>143196</v>
      </c>
    </row>
    <row r="701" spans="1:15" x14ac:dyDescent="0.35">
      <c r="A701" s="57" t="s">
        <v>6487</v>
      </c>
      <c r="B701" s="61" t="s">
        <v>10</v>
      </c>
      <c r="C701" s="61" t="s">
        <v>1159</v>
      </c>
      <c r="D701" s="64">
        <v>146288</v>
      </c>
      <c r="E701" s="64">
        <v>0</v>
      </c>
      <c r="F701" s="64">
        <v>146288</v>
      </c>
      <c r="G701" s="77">
        <v>1.04</v>
      </c>
      <c r="H701" s="64">
        <v>152140</v>
      </c>
      <c r="I701" s="64">
        <v>0</v>
      </c>
      <c r="J701" s="64">
        <f>SUMIFS('Support - HEA1065 Adjustments'!$G$2:$G$10,'Support - HEA1065 Adjustments'!$A$2:$A$10,LEFT('Support - Calculation Detail'!A701,7),'Support - HEA1065 Adjustments'!$D$2:$D$10,RIGHT('Support - Calculation Detail'!A701,2))</f>
        <v>0</v>
      </c>
      <c r="K701" s="64">
        <v>152140</v>
      </c>
      <c r="L701" s="64">
        <v>0</v>
      </c>
      <c r="M701" s="64">
        <v>0</v>
      </c>
      <c r="N701" s="64">
        <v>0</v>
      </c>
      <c r="O701" s="64">
        <v>152140</v>
      </c>
    </row>
    <row r="702" spans="1:15" x14ac:dyDescent="0.35">
      <c r="A702" s="57" t="s">
        <v>6488</v>
      </c>
      <c r="B702" s="61" t="s">
        <v>10</v>
      </c>
      <c r="C702" s="61" t="s">
        <v>1159</v>
      </c>
      <c r="D702" s="64">
        <v>314504</v>
      </c>
      <c r="E702" s="64">
        <v>0</v>
      </c>
      <c r="F702" s="64">
        <v>314504</v>
      </c>
      <c r="G702" s="77">
        <v>1.04</v>
      </c>
      <c r="H702" s="64">
        <v>327084</v>
      </c>
      <c r="I702" s="64">
        <v>0</v>
      </c>
      <c r="J702" s="64">
        <f>SUMIFS('Support - HEA1065 Adjustments'!$G$2:$G$10,'Support - HEA1065 Adjustments'!$A$2:$A$10,LEFT('Support - Calculation Detail'!A702,7),'Support - HEA1065 Adjustments'!$D$2:$D$10,RIGHT('Support - Calculation Detail'!A702,2))</f>
        <v>0</v>
      </c>
      <c r="K702" s="64">
        <v>327084</v>
      </c>
      <c r="L702" s="64">
        <v>0</v>
      </c>
      <c r="M702" s="64">
        <v>0</v>
      </c>
      <c r="N702" s="64">
        <v>0</v>
      </c>
      <c r="O702" s="64">
        <v>327084</v>
      </c>
    </row>
    <row r="703" spans="1:15" x14ac:dyDescent="0.35">
      <c r="A703" s="57" t="s">
        <v>6489</v>
      </c>
      <c r="B703" s="61" t="s">
        <v>10</v>
      </c>
      <c r="C703" s="61" t="s">
        <v>1159</v>
      </c>
      <c r="D703" s="64">
        <v>7349067</v>
      </c>
      <c r="E703" s="64">
        <v>0</v>
      </c>
      <c r="F703" s="64">
        <v>7349067</v>
      </c>
      <c r="G703" s="77">
        <v>1.04</v>
      </c>
      <c r="H703" s="64">
        <v>7643030</v>
      </c>
      <c r="I703" s="64">
        <v>0</v>
      </c>
      <c r="J703" s="64">
        <f>SUMIFS('Support - HEA1065 Adjustments'!$G$2:$G$10,'Support - HEA1065 Adjustments'!$A$2:$A$10,LEFT('Support - Calculation Detail'!A703,7),'Support - HEA1065 Adjustments'!$D$2:$D$10,RIGHT('Support - Calculation Detail'!A703,2))</f>
        <v>0</v>
      </c>
      <c r="K703" s="64">
        <v>7643030</v>
      </c>
      <c r="L703" s="64">
        <v>0</v>
      </c>
      <c r="M703" s="64">
        <v>0</v>
      </c>
      <c r="N703" s="64">
        <v>0</v>
      </c>
      <c r="O703" s="64">
        <v>7643030</v>
      </c>
    </row>
    <row r="704" spans="1:15" x14ac:dyDescent="0.35">
      <c r="A704" s="57" t="s">
        <v>6490</v>
      </c>
      <c r="B704" s="61" t="s">
        <v>10</v>
      </c>
      <c r="C704" s="61" t="s">
        <v>1159</v>
      </c>
      <c r="D704" s="64">
        <v>2206754</v>
      </c>
      <c r="E704" s="64">
        <v>0</v>
      </c>
      <c r="F704" s="64">
        <v>2206754</v>
      </c>
      <c r="G704" s="77">
        <v>1.04</v>
      </c>
      <c r="H704" s="64">
        <v>2295024</v>
      </c>
      <c r="I704" s="64">
        <v>0</v>
      </c>
      <c r="J704" s="64">
        <f>SUMIFS('Support - HEA1065 Adjustments'!$G$2:$G$10,'Support - HEA1065 Adjustments'!$A$2:$A$10,LEFT('Support - Calculation Detail'!A704,7),'Support - HEA1065 Adjustments'!$D$2:$D$10,RIGHT('Support - Calculation Detail'!A704,2))</f>
        <v>0</v>
      </c>
      <c r="K704" s="64">
        <v>2295024</v>
      </c>
      <c r="L704" s="64">
        <v>0</v>
      </c>
      <c r="M704" s="64">
        <v>0</v>
      </c>
      <c r="N704" s="64">
        <v>0</v>
      </c>
      <c r="O704" s="64">
        <v>2295024</v>
      </c>
    </row>
    <row r="705" spans="1:15" x14ac:dyDescent="0.35">
      <c r="A705" s="57" t="s">
        <v>6491</v>
      </c>
      <c r="B705" s="61" t="s">
        <v>10</v>
      </c>
      <c r="C705" s="61" t="s">
        <v>1159</v>
      </c>
      <c r="D705" s="64">
        <v>1307147</v>
      </c>
      <c r="E705" s="64">
        <v>0</v>
      </c>
      <c r="F705" s="64">
        <v>1307147</v>
      </c>
      <c r="G705" s="77">
        <v>1.04</v>
      </c>
      <c r="H705" s="64">
        <v>1359433</v>
      </c>
      <c r="I705" s="64">
        <v>0</v>
      </c>
      <c r="J705" s="64">
        <f>SUMIFS('Support - HEA1065 Adjustments'!$G$2:$G$10,'Support - HEA1065 Adjustments'!$A$2:$A$10,LEFT('Support - Calculation Detail'!A705,7),'Support - HEA1065 Adjustments'!$D$2:$D$10,RIGHT('Support - Calculation Detail'!A705,2))</f>
        <v>0</v>
      </c>
      <c r="K705" s="64">
        <v>1359433</v>
      </c>
      <c r="L705" s="64">
        <v>0</v>
      </c>
      <c r="M705" s="64">
        <v>0</v>
      </c>
      <c r="N705" s="64">
        <v>0</v>
      </c>
      <c r="O705" s="64">
        <v>1359433</v>
      </c>
    </row>
    <row r="706" spans="1:15" x14ac:dyDescent="0.35">
      <c r="A706" s="57" t="s">
        <v>6492</v>
      </c>
      <c r="B706" s="61" t="s">
        <v>10</v>
      </c>
      <c r="C706" s="61" t="s">
        <v>1159</v>
      </c>
      <c r="D706" s="64">
        <v>537552</v>
      </c>
      <c r="E706" s="64">
        <v>0</v>
      </c>
      <c r="F706" s="64">
        <v>537552</v>
      </c>
      <c r="G706" s="77">
        <v>1.04</v>
      </c>
      <c r="H706" s="64">
        <v>559054</v>
      </c>
      <c r="I706" s="64">
        <v>0</v>
      </c>
      <c r="J706" s="64">
        <f>SUMIFS('Support - HEA1065 Adjustments'!$G$2:$G$10,'Support - HEA1065 Adjustments'!$A$2:$A$10,LEFT('Support - Calculation Detail'!A706,7),'Support - HEA1065 Adjustments'!$D$2:$D$10,RIGHT('Support - Calculation Detail'!A706,2))</f>
        <v>0</v>
      </c>
      <c r="K706" s="64">
        <v>559054</v>
      </c>
      <c r="L706" s="64">
        <v>0</v>
      </c>
      <c r="M706" s="64">
        <v>0</v>
      </c>
      <c r="N706" s="64">
        <v>0</v>
      </c>
      <c r="O706" s="64">
        <v>559054</v>
      </c>
    </row>
    <row r="707" spans="1:15" x14ac:dyDescent="0.35">
      <c r="A707" s="57" t="s">
        <v>6493</v>
      </c>
      <c r="B707" s="61" t="s">
        <v>10</v>
      </c>
      <c r="C707" s="61" t="s">
        <v>1159</v>
      </c>
      <c r="D707" s="64">
        <v>60718667</v>
      </c>
      <c r="E707" s="64">
        <v>0</v>
      </c>
      <c r="F707" s="64">
        <v>60718667</v>
      </c>
      <c r="G707" s="77">
        <v>1.04</v>
      </c>
      <c r="H707" s="64">
        <v>63147414</v>
      </c>
      <c r="I707" s="64">
        <v>0</v>
      </c>
      <c r="J707" s="64">
        <f>SUMIFS('Support - HEA1065 Adjustments'!$G$2:$G$10,'Support - HEA1065 Adjustments'!$A$2:$A$10,LEFT('Support - Calculation Detail'!A707,7),'Support - HEA1065 Adjustments'!$D$2:$D$10,RIGHT('Support - Calculation Detail'!A707,2))</f>
        <v>0</v>
      </c>
      <c r="K707" s="64">
        <v>63147414</v>
      </c>
      <c r="L707" s="64">
        <v>1641367</v>
      </c>
      <c r="M707" s="64">
        <v>0</v>
      </c>
      <c r="N707" s="64">
        <v>0</v>
      </c>
      <c r="O707" s="64">
        <v>64788781</v>
      </c>
    </row>
    <row r="708" spans="1:15" x14ac:dyDescent="0.35">
      <c r="A708" s="57" t="s">
        <v>6494</v>
      </c>
      <c r="B708" s="61" t="s">
        <v>10</v>
      </c>
      <c r="C708" s="61" t="s">
        <v>1159</v>
      </c>
      <c r="D708" s="64">
        <v>948913</v>
      </c>
      <c r="E708" s="64">
        <v>0</v>
      </c>
      <c r="F708" s="64">
        <v>948913</v>
      </c>
      <c r="G708" s="77">
        <v>1.04</v>
      </c>
      <c r="H708" s="64">
        <v>986870</v>
      </c>
      <c r="I708" s="64">
        <v>0</v>
      </c>
      <c r="J708" s="64">
        <f>SUMIFS('Support - HEA1065 Adjustments'!$G$2:$G$10,'Support - HEA1065 Adjustments'!$A$2:$A$10,LEFT('Support - Calculation Detail'!A708,7),'Support - HEA1065 Adjustments'!$D$2:$D$10,RIGHT('Support - Calculation Detail'!A708,2))</f>
        <v>0</v>
      </c>
      <c r="K708" s="64">
        <v>986870</v>
      </c>
      <c r="L708" s="64">
        <v>0</v>
      </c>
      <c r="M708" s="64">
        <v>0</v>
      </c>
      <c r="N708" s="64">
        <v>0</v>
      </c>
      <c r="O708" s="64">
        <v>986870</v>
      </c>
    </row>
    <row r="709" spans="1:15" x14ac:dyDescent="0.35">
      <c r="A709" s="57" t="s">
        <v>6495</v>
      </c>
      <c r="B709" s="61" t="s">
        <v>10</v>
      </c>
      <c r="C709" s="61" t="s">
        <v>1159</v>
      </c>
      <c r="D709" s="64">
        <v>23657329</v>
      </c>
      <c r="E709" s="64">
        <v>0</v>
      </c>
      <c r="F709" s="64">
        <v>23657329</v>
      </c>
      <c r="G709" s="77">
        <v>1.04</v>
      </c>
      <c r="H709" s="64">
        <v>24603622</v>
      </c>
      <c r="I709" s="64">
        <v>0</v>
      </c>
      <c r="J709" s="64">
        <f>SUMIFS('Support - HEA1065 Adjustments'!$G$2:$G$10,'Support - HEA1065 Adjustments'!$A$2:$A$10,LEFT('Support - Calculation Detail'!A709,7),'Support - HEA1065 Adjustments'!$D$2:$D$10,RIGHT('Support - Calculation Detail'!A709,2))</f>
        <v>0</v>
      </c>
      <c r="K709" s="64">
        <v>24603622</v>
      </c>
      <c r="L709" s="64">
        <v>889810</v>
      </c>
      <c r="M709" s="64">
        <v>0</v>
      </c>
      <c r="N709" s="64">
        <v>0</v>
      </c>
      <c r="O709" s="64">
        <v>25493432</v>
      </c>
    </row>
    <row r="710" spans="1:15" x14ac:dyDescent="0.35">
      <c r="A710" s="57" t="s">
        <v>6496</v>
      </c>
      <c r="B710" s="61" t="s">
        <v>10</v>
      </c>
      <c r="C710" s="61" t="s">
        <v>1159</v>
      </c>
      <c r="D710" s="64">
        <v>5894951</v>
      </c>
      <c r="E710" s="64">
        <v>0</v>
      </c>
      <c r="F710" s="64">
        <v>5894951</v>
      </c>
      <c r="G710" s="77">
        <v>1.04</v>
      </c>
      <c r="H710" s="64">
        <v>6130749</v>
      </c>
      <c r="I710" s="64">
        <v>0</v>
      </c>
      <c r="J710" s="64">
        <f>SUMIFS('Support - HEA1065 Adjustments'!$G$2:$G$10,'Support - HEA1065 Adjustments'!$A$2:$A$10,LEFT('Support - Calculation Detail'!A710,7),'Support - HEA1065 Adjustments'!$D$2:$D$10,RIGHT('Support - Calculation Detail'!A710,2))</f>
        <v>0</v>
      </c>
      <c r="K710" s="64">
        <v>6130749</v>
      </c>
      <c r="L710" s="64">
        <v>226502</v>
      </c>
      <c r="M710" s="64">
        <v>0</v>
      </c>
      <c r="N710" s="64">
        <v>0</v>
      </c>
      <c r="O710" s="64">
        <v>6357251</v>
      </c>
    </row>
    <row r="711" spans="1:15" x14ac:dyDescent="0.35">
      <c r="A711" s="57" t="s">
        <v>6497</v>
      </c>
      <c r="B711" s="61" t="s">
        <v>10</v>
      </c>
      <c r="C711" s="61" t="s">
        <v>1159</v>
      </c>
      <c r="D711" s="64">
        <v>2303104</v>
      </c>
      <c r="E711" s="64">
        <v>245838</v>
      </c>
      <c r="F711" s="64">
        <v>2548942</v>
      </c>
      <c r="G711" s="77">
        <v>1.04</v>
      </c>
      <c r="H711" s="64">
        <v>2650900</v>
      </c>
      <c r="I711" s="64">
        <v>245000</v>
      </c>
      <c r="J711" s="64">
        <f>SUMIFS('Support - HEA1065 Adjustments'!$G$2:$G$10,'Support - HEA1065 Adjustments'!$A$2:$A$10,LEFT('Support - Calculation Detail'!A711,7),'Support - HEA1065 Adjustments'!$D$2:$D$10,RIGHT('Support - Calculation Detail'!A711,2))</f>
        <v>0</v>
      </c>
      <c r="K711" s="64">
        <v>2895900</v>
      </c>
      <c r="L711" s="64">
        <v>154397</v>
      </c>
      <c r="M711" s="64">
        <v>0</v>
      </c>
      <c r="N711" s="64">
        <v>0</v>
      </c>
      <c r="O711" s="64">
        <v>3050297</v>
      </c>
    </row>
    <row r="712" spans="1:15" x14ac:dyDescent="0.35">
      <c r="A712" s="57" t="s">
        <v>6498</v>
      </c>
      <c r="B712" s="61" t="s">
        <v>10</v>
      </c>
      <c r="C712" s="61" t="s">
        <v>1159</v>
      </c>
      <c r="D712" s="64">
        <v>2635968</v>
      </c>
      <c r="E712" s="64">
        <v>0</v>
      </c>
      <c r="F712" s="64">
        <v>2635968</v>
      </c>
      <c r="G712" s="77">
        <v>1.04</v>
      </c>
      <c r="H712" s="64">
        <v>2741407</v>
      </c>
      <c r="I712" s="64">
        <v>0</v>
      </c>
      <c r="J712" s="64">
        <f>SUMIFS('Support - HEA1065 Adjustments'!$G$2:$G$10,'Support - HEA1065 Adjustments'!$A$2:$A$10,LEFT('Support - Calculation Detail'!A712,7),'Support - HEA1065 Adjustments'!$D$2:$D$10,RIGHT('Support - Calculation Detail'!A712,2))</f>
        <v>0</v>
      </c>
      <c r="K712" s="64">
        <v>2741407</v>
      </c>
      <c r="L712" s="64">
        <v>210650</v>
      </c>
      <c r="M712" s="64">
        <v>0</v>
      </c>
      <c r="N712" s="64">
        <v>0</v>
      </c>
      <c r="O712" s="64">
        <v>2952057</v>
      </c>
    </row>
    <row r="713" spans="1:15" x14ac:dyDescent="0.35">
      <c r="A713" s="57" t="s">
        <v>6499</v>
      </c>
      <c r="B713" s="61" t="s">
        <v>10</v>
      </c>
      <c r="C713" s="61" t="s">
        <v>1159</v>
      </c>
      <c r="D713" s="64">
        <v>484461</v>
      </c>
      <c r="E713" s="64">
        <v>0</v>
      </c>
      <c r="F713" s="64">
        <v>484461</v>
      </c>
      <c r="G713" s="77">
        <v>1.04</v>
      </c>
      <c r="H713" s="64">
        <v>503839</v>
      </c>
      <c r="I713" s="64">
        <v>0</v>
      </c>
      <c r="J713" s="64">
        <f>SUMIFS('Support - HEA1065 Adjustments'!$G$2:$G$10,'Support - HEA1065 Adjustments'!$A$2:$A$10,LEFT('Support - Calculation Detail'!A713,7),'Support - HEA1065 Adjustments'!$D$2:$D$10,RIGHT('Support - Calculation Detail'!A713,2))</f>
        <v>0</v>
      </c>
      <c r="K713" s="64">
        <v>503839</v>
      </c>
      <c r="L713" s="64">
        <v>31618</v>
      </c>
      <c r="M713" s="64">
        <v>0</v>
      </c>
      <c r="N713" s="64">
        <v>0</v>
      </c>
      <c r="O713" s="64">
        <v>535457</v>
      </c>
    </row>
    <row r="714" spans="1:15" x14ac:dyDescent="0.35">
      <c r="A714" s="57" t="s">
        <v>6500</v>
      </c>
      <c r="B714" s="61" t="s">
        <v>10</v>
      </c>
      <c r="C714" s="61" t="s">
        <v>1159</v>
      </c>
      <c r="D714" s="64">
        <v>1917608</v>
      </c>
      <c r="E714" s="64">
        <v>0</v>
      </c>
      <c r="F714" s="64">
        <v>1917608</v>
      </c>
      <c r="G714" s="77">
        <v>1.04</v>
      </c>
      <c r="H714" s="64">
        <v>1994312</v>
      </c>
      <c r="I714" s="64">
        <v>0</v>
      </c>
      <c r="J714" s="64">
        <f>SUMIFS('Support - HEA1065 Adjustments'!$G$2:$G$10,'Support - HEA1065 Adjustments'!$A$2:$A$10,LEFT('Support - Calculation Detail'!A714,7),'Support - HEA1065 Adjustments'!$D$2:$D$10,RIGHT('Support - Calculation Detail'!A714,2))</f>
        <v>0</v>
      </c>
      <c r="K714" s="64">
        <v>1994312</v>
      </c>
      <c r="L714" s="64">
        <v>93267</v>
      </c>
      <c r="M714" s="64">
        <v>0</v>
      </c>
      <c r="N714" s="64">
        <v>0</v>
      </c>
      <c r="O714" s="64">
        <v>2087579</v>
      </c>
    </row>
    <row r="715" spans="1:15" x14ac:dyDescent="0.35">
      <c r="A715" s="57" t="s">
        <v>6501</v>
      </c>
      <c r="B715" s="61" t="s">
        <v>10</v>
      </c>
      <c r="C715" s="61" t="s">
        <v>2625</v>
      </c>
      <c r="D715" s="64">
        <v>2732558</v>
      </c>
      <c r="E715" s="64">
        <v>0</v>
      </c>
      <c r="F715" s="64">
        <v>2732558</v>
      </c>
      <c r="G715" s="77">
        <v>1.04</v>
      </c>
      <c r="H715" s="64">
        <v>2841860</v>
      </c>
      <c r="I715" s="64">
        <v>0</v>
      </c>
      <c r="J715" s="64">
        <f>SUMIFS('Support - HEA1065 Adjustments'!$G$2:$G$10,'Support - HEA1065 Adjustments'!$A$2:$A$10,LEFT('Support - Calculation Detail'!A715,7),'Support - HEA1065 Adjustments'!$D$2:$D$10,RIGHT('Support - Calculation Detail'!A715,2))</f>
        <v>0</v>
      </c>
      <c r="K715" s="64">
        <v>2841860</v>
      </c>
      <c r="L715" s="64">
        <v>62978</v>
      </c>
      <c r="M715" s="64">
        <v>0</v>
      </c>
      <c r="N715" s="64">
        <v>0</v>
      </c>
      <c r="O715" s="64">
        <v>2904838</v>
      </c>
    </row>
    <row r="716" spans="1:15" x14ac:dyDescent="0.35">
      <c r="A716" s="57" t="s">
        <v>6502</v>
      </c>
      <c r="B716" s="61" t="s">
        <v>10</v>
      </c>
      <c r="C716" s="61" t="s">
        <v>1159</v>
      </c>
      <c r="D716" s="64">
        <v>4575637</v>
      </c>
      <c r="E716" s="64">
        <v>0</v>
      </c>
      <c r="F716" s="64">
        <v>4575637</v>
      </c>
      <c r="G716" s="77">
        <v>1.04</v>
      </c>
      <c r="H716" s="64">
        <v>4758662</v>
      </c>
      <c r="I716" s="64">
        <v>0</v>
      </c>
      <c r="J716" s="64">
        <f>SUMIFS('Support - HEA1065 Adjustments'!$G$2:$G$10,'Support - HEA1065 Adjustments'!$A$2:$A$10,LEFT('Support - Calculation Detail'!A716,7),'Support - HEA1065 Adjustments'!$D$2:$D$10,RIGHT('Support - Calculation Detail'!A716,2))</f>
        <v>0</v>
      </c>
      <c r="K716" s="64">
        <v>4758662</v>
      </c>
      <c r="L716" s="64">
        <v>0</v>
      </c>
      <c r="M716" s="64">
        <v>0</v>
      </c>
      <c r="N716" s="64">
        <v>0</v>
      </c>
      <c r="O716" s="64">
        <v>4758662</v>
      </c>
    </row>
    <row r="717" spans="1:15" x14ac:dyDescent="0.35">
      <c r="A717" s="57" t="s">
        <v>6503</v>
      </c>
      <c r="B717" s="61" t="s">
        <v>10</v>
      </c>
      <c r="C717" s="61" t="s">
        <v>1159</v>
      </c>
      <c r="D717" s="64">
        <v>3780649</v>
      </c>
      <c r="E717" s="64">
        <v>0</v>
      </c>
      <c r="F717" s="64">
        <v>3780649</v>
      </c>
      <c r="G717" s="77">
        <v>1.04</v>
      </c>
      <c r="H717" s="64">
        <v>3931875</v>
      </c>
      <c r="I717" s="64">
        <v>0</v>
      </c>
      <c r="J717" s="64">
        <f>SUMIFS('Support - HEA1065 Adjustments'!$G$2:$G$10,'Support - HEA1065 Adjustments'!$A$2:$A$10,LEFT('Support - Calculation Detail'!A717,7),'Support - HEA1065 Adjustments'!$D$2:$D$10,RIGHT('Support - Calculation Detail'!A717,2))</f>
        <v>0</v>
      </c>
      <c r="K717" s="64">
        <v>3931875</v>
      </c>
      <c r="L717" s="64">
        <v>0</v>
      </c>
      <c r="M717" s="64">
        <v>0</v>
      </c>
      <c r="N717" s="64">
        <v>0</v>
      </c>
      <c r="O717" s="64">
        <v>3931875</v>
      </c>
    </row>
    <row r="718" spans="1:15" x14ac:dyDescent="0.35">
      <c r="A718" s="57" t="s">
        <v>6504</v>
      </c>
      <c r="B718" s="61" t="s">
        <v>10</v>
      </c>
      <c r="C718" s="61" t="s">
        <v>1159</v>
      </c>
      <c r="D718" s="64">
        <v>9083528</v>
      </c>
      <c r="E718" s="64">
        <v>0</v>
      </c>
      <c r="F718" s="64">
        <v>9083528</v>
      </c>
      <c r="G718" s="77">
        <v>1.04</v>
      </c>
      <c r="H718" s="64">
        <v>9446869</v>
      </c>
      <c r="I718" s="64">
        <v>0</v>
      </c>
      <c r="J718" s="64">
        <f>SUMIFS('Support - HEA1065 Adjustments'!$G$2:$G$10,'Support - HEA1065 Adjustments'!$A$2:$A$10,LEFT('Support - Calculation Detail'!A718,7),'Support - HEA1065 Adjustments'!$D$2:$D$10,RIGHT('Support - Calculation Detail'!A718,2))</f>
        <v>0</v>
      </c>
      <c r="K718" s="64">
        <v>9446869</v>
      </c>
      <c r="L718" s="64">
        <v>0</v>
      </c>
      <c r="M718" s="64">
        <v>0</v>
      </c>
      <c r="N718" s="64">
        <v>0</v>
      </c>
      <c r="O718" s="64">
        <v>9446869</v>
      </c>
    </row>
    <row r="719" spans="1:15" x14ac:dyDescent="0.35">
      <c r="A719" s="57" t="s">
        <v>6505</v>
      </c>
      <c r="B719" s="61" t="s">
        <v>10</v>
      </c>
      <c r="C719" s="61" t="s">
        <v>1159</v>
      </c>
      <c r="D719" s="64">
        <v>8611880</v>
      </c>
      <c r="E719" s="64">
        <v>0</v>
      </c>
      <c r="F719" s="64">
        <v>8611880</v>
      </c>
      <c r="G719" s="77">
        <v>1.04</v>
      </c>
      <c r="H719" s="64">
        <v>8956355</v>
      </c>
      <c r="I719" s="64">
        <v>0</v>
      </c>
      <c r="J719" s="64">
        <f>SUMIFS('Support - HEA1065 Adjustments'!$G$2:$G$10,'Support - HEA1065 Adjustments'!$A$2:$A$10,LEFT('Support - Calculation Detail'!A719,7),'Support - HEA1065 Adjustments'!$D$2:$D$10,RIGHT('Support - Calculation Detail'!A719,2))</f>
        <v>0</v>
      </c>
      <c r="K719" s="64">
        <v>8956355</v>
      </c>
      <c r="L719" s="64">
        <v>0</v>
      </c>
      <c r="M719" s="64">
        <v>0</v>
      </c>
      <c r="N719" s="64">
        <v>0</v>
      </c>
      <c r="O719" s="64">
        <v>8956355</v>
      </c>
    </row>
    <row r="720" spans="1:15" x14ac:dyDescent="0.35">
      <c r="A720" s="57" t="s">
        <v>6506</v>
      </c>
      <c r="B720" s="61" t="s">
        <v>10</v>
      </c>
      <c r="C720" s="61" t="s">
        <v>1159</v>
      </c>
      <c r="D720" s="64">
        <v>7413936</v>
      </c>
      <c r="E720" s="64">
        <v>0</v>
      </c>
      <c r="F720" s="64">
        <v>7413936</v>
      </c>
      <c r="G720" s="77">
        <v>1.04</v>
      </c>
      <c r="H720" s="64">
        <v>7710493</v>
      </c>
      <c r="I720" s="64">
        <v>0</v>
      </c>
      <c r="J720" s="64">
        <f>SUMIFS('Support - HEA1065 Adjustments'!$G$2:$G$10,'Support - HEA1065 Adjustments'!$A$2:$A$10,LEFT('Support - Calculation Detail'!A720,7),'Support - HEA1065 Adjustments'!$D$2:$D$10,RIGHT('Support - Calculation Detail'!A720,2))</f>
        <v>0</v>
      </c>
      <c r="K720" s="64">
        <v>7710493</v>
      </c>
      <c r="L720" s="64">
        <v>0</v>
      </c>
      <c r="M720" s="64">
        <v>0</v>
      </c>
      <c r="N720" s="64">
        <v>0</v>
      </c>
      <c r="O720" s="64">
        <v>7710493</v>
      </c>
    </row>
    <row r="721" spans="1:15" x14ac:dyDescent="0.35">
      <c r="A721" s="57" t="s">
        <v>6507</v>
      </c>
      <c r="B721" s="61" t="s">
        <v>10</v>
      </c>
      <c r="C721" s="61" t="s">
        <v>1159</v>
      </c>
      <c r="D721" s="64">
        <v>29473600</v>
      </c>
      <c r="E721" s="64">
        <v>0</v>
      </c>
      <c r="F721" s="64">
        <v>29473600</v>
      </c>
      <c r="G721" s="77">
        <v>1.04</v>
      </c>
      <c r="H721" s="64">
        <v>30652544</v>
      </c>
      <c r="I721" s="64">
        <v>0</v>
      </c>
      <c r="J721" s="64">
        <f>SUMIFS('Support - HEA1065 Adjustments'!$G$2:$G$10,'Support - HEA1065 Adjustments'!$A$2:$A$10,LEFT('Support - Calculation Detail'!A721,7),'Support - HEA1065 Adjustments'!$D$2:$D$10,RIGHT('Support - Calculation Detail'!A721,2))</f>
        <v>0</v>
      </c>
      <c r="K721" s="64">
        <v>30652544</v>
      </c>
      <c r="L721" s="64">
        <v>0</v>
      </c>
      <c r="M721" s="64">
        <v>0</v>
      </c>
      <c r="N721" s="64">
        <v>0</v>
      </c>
      <c r="O721" s="64">
        <v>30652544</v>
      </c>
    </row>
    <row r="722" spans="1:15" x14ac:dyDescent="0.35">
      <c r="A722" s="57" t="s">
        <v>6508</v>
      </c>
      <c r="B722" s="61" t="s">
        <v>10</v>
      </c>
      <c r="C722" s="61" t="s">
        <v>1159</v>
      </c>
      <c r="D722" s="64">
        <v>10620747</v>
      </c>
      <c r="E722" s="64">
        <v>0</v>
      </c>
      <c r="F722" s="64">
        <v>10620747</v>
      </c>
      <c r="G722" s="77">
        <v>1.04</v>
      </c>
      <c r="H722" s="64">
        <v>11045577</v>
      </c>
      <c r="I722" s="64">
        <v>0</v>
      </c>
      <c r="J722" s="64">
        <f>SUMIFS('Support - HEA1065 Adjustments'!$G$2:$G$10,'Support - HEA1065 Adjustments'!$A$2:$A$10,LEFT('Support - Calculation Detail'!A722,7),'Support - HEA1065 Adjustments'!$D$2:$D$10,RIGHT('Support - Calculation Detail'!A722,2))</f>
        <v>0</v>
      </c>
      <c r="K722" s="64">
        <v>11045577</v>
      </c>
      <c r="L722" s="64">
        <v>0</v>
      </c>
      <c r="M722" s="64">
        <v>0</v>
      </c>
      <c r="N722" s="64">
        <v>0</v>
      </c>
      <c r="O722" s="64">
        <v>11045577</v>
      </c>
    </row>
    <row r="723" spans="1:15" x14ac:dyDescent="0.35">
      <c r="A723" s="57" t="s">
        <v>6509</v>
      </c>
      <c r="B723" s="61" t="s">
        <v>10</v>
      </c>
      <c r="C723" s="61" t="s">
        <v>1246</v>
      </c>
      <c r="D723" s="64">
        <v>7658484</v>
      </c>
      <c r="E723" s="64">
        <v>0</v>
      </c>
      <c r="F723" s="64">
        <v>7658484</v>
      </c>
      <c r="G723" s="77">
        <v>1.04</v>
      </c>
      <c r="H723" s="64">
        <v>7964823</v>
      </c>
      <c r="I723" s="64">
        <v>0</v>
      </c>
      <c r="J723" s="64">
        <f>SUMIFS('Support - HEA1065 Adjustments'!$G$2:$G$10,'Support - HEA1065 Adjustments'!$A$2:$A$10,LEFT('Support - Calculation Detail'!A723,7),'Support - HEA1065 Adjustments'!$D$2:$D$10,RIGHT('Support - Calculation Detail'!A723,2))</f>
        <v>0</v>
      </c>
      <c r="K723" s="64">
        <v>7964823</v>
      </c>
      <c r="L723" s="64">
        <v>357617</v>
      </c>
      <c r="M723" s="64">
        <v>211754</v>
      </c>
      <c r="N723" s="64">
        <v>343031.43094371766</v>
      </c>
      <c r="O723" s="64">
        <v>8877225.4309437182</v>
      </c>
    </row>
    <row r="724" spans="1:15" x14ac:dyDescent="0.35">
      <c r="A724" s="57" t="s">
        <v>6510</v>
      </c>
      <c r="B724" s="61" t="s">
        <v>10</v>
      </c>
      <c r="C724" s="61" t="s">
        <v>1246</v>
      </c>
      <c r="D724" s="64">
        <v>8621</v>
      </c>
      <c r="E724" s="64">
        <v>0</v>
      </c>
      <c r="F724" s="64">
        <v>8621</v>
      </c>
      <c r="G724" s="77">
        <v>1.04</v>
      </c>
      <c r="H724" s="64">
        <v>8966</v>
      </c>
      <c r="I724" s="64">
        <v>0</v>
      </c>
      <c r="J724" s="64">
        <f>SUMIFS('Support - HEA1065 Adjustments'!$G$2:$G$10,'Support - HEA1065 Adjustments'!$A$2:$A$10,LEFT('Support - Calculation Detail'!A724,7),'Support - HEA1065 Adjustments'!$D$2:$D$10,RIGHT('Support - Calculation Detail'!A724,2))</f>
        <v>0</v>
      </c>
      <c r="K724" s="64">
        <v>8966</v>
      </c>
      <c r="L724" s="64">
        <v>0</v>
      </c>
      <c r="M724" s="64">
        <v>0</v>
      </c>
      <c r="N724" s="64">
        <v>0</v>
      </c>
      <c r="O724" s="64">
        <v>8966</v>
      </c>
    </row>
    <row r="725" spans="1:15" x14ac:dyDescent="0.35">
      <c r="A725" s="57" t="s">
        <v>6511</v>
      </c>
      <c r="B725" s="61" t="s">
        <v>10</v>
      </c>
      <c r="C725" s="61" t="s">
        <v>1246</v>
      </c>
      <c r="D725" s="64">
        <v>4607</v>
      </c>
      <c r="E725" s="64">
        <v>0</v>
      </c>
      <c r="F725" s="64">
        <v>4607</v>
      </c>
      <c r="G725" s="77">
        <v>1.04</v>
      </c>
      <c r="H725" s="64">
        <v>4791</v>
      </c>
      <c r="I725" s="64">
        <v>0</v>
      </c>
      <c r="J725" s="64">
        <f>SUMIFS('Support - HEA1065 Adjustments'!$G$2:$G$10,'Support - HEA1065 Adjustments'!$A$2:$A$10,LEFT('Support - Calculation Detail'!A725,7),'Support - HEA1065 Adjustments'!$D$2:$D$10,RIGHT('Support - Calculation Detail'!A725,2))</f>
        <v>0</v>
      </c>
      <c r="K725" s="64">
        <v>4791</v>
      </c>
      <c r="L725" s="64">
        <v>0</v>
      </c>
      <c r="M725" s="64">
        <v>0</v>
      </c>
      <c r="N725" s="64">
        <v>0</v>
      </c>
      <c r="O725" s="64">
        <v>4791</v>
      </c>
    </row>
    <row r="726" spans="1:15" x14ac:dyDescent="0.35">
      <c r="A726" s="57" t="s">
        <v>6512</v>
      </c>
      <c r="B726" s="61" t="s">
        <v>10</v>
      </c>
      <c r="C726" s="61" t="s">
        <v>1246</v>
      </c>
      <c r="D726" s="64">
        <v>26309</v>
      </c>
      <c r="E726" s="64">
        <v>0</v>
      </c>
      <c r="F726" s="64">
        <v>26309</v>
      </c>
      <c r="G726" s="77">
        <v>1.04</v>
      </c>
      <c r="H726" s="64">
        <v>27361</v>
      </c>
      <c r="I726" s="64">
        <v>0</v>
      </c>
      <c r="J726" s="64">
        <f>SUMIFS('Support - HEA1065 Adjustments'!$G$2:$G$10,'Support - HEA1065 Adjustments'!$A$2:$A$10,LEFT('Support - Calculation Detail'!A726,7),'Support - HEA1065 Adjustments'!$D$2:$D$10,RIGHT('Support - Calculation Detail'!A726,2))</f>
        <v>0</v>
      </c>
      <c r="K726" s="64">
        <v>27361</v>
      </c>
      <c r="L726" s="64">
        <v>0</v>
      </c>
      <c r="M726" s="64">
        <v>0</v>
      </c>
      <c r="N726" s="64">
        <v>0</v>
      </c>
      <c r="O726" s="64">
        <v>27361</v>
      </c>
    </row>
    <row r="727" spans="1:15" x14ac:dyDescent="0.35">
      <c r="A727" s="57" t="s">
        <v>6513</v>
      </c>
      <c r="B727" s="61" t="s">
        <v>10</v>
      </c>
      <c r="C727" s="61" t="s">
        <v>1246</v>
      </c>
      <c r="D727" s="64">
        <v>193870</v>
      </c>
      <c r="E727" s="64">
        <v>0</v>
      </c>
      <c r="F727" s="64">
        <v>193870</v>
      </c>
      <c r="G727" s="77">
        <v>1.04</v>
      </c>
      <c r="H727" s="64">
        <v>201625</v>
      </c>
      <c r="I727" s="64">
        <v>0</v>
      </c>
      <c r="J727" s="64">
        <f>SUMIFS('Support - HEA1065 Adjustments'!$G$2:$G$10,'Support - HEA1065 Adjustments'!$A$2:$A$10,LEFT('Support - Calculation Detail'!A727,7),'Support - HEA1065 Adjustments'!$D$2:$D$10,RIGHT('Support - Calculation Detail'!A727,2))</f>
        <v>0</v>
      </c>
      <c r="K727" s="64">
        <v>201625</v>
      </c>
      <c r="L727" s="64">
        <v>0</v>
      </c>
      <c r="M727" s="64">
        <v>0</v>
      </c>
      <c r="N727" s="64">
        <v>0</v>
      </c>
      <c r="O727" s="64">
        <v>201625</v>
      </c>
    </row>
    <row r="728" spans="1:15" x14ac:dyDescent="0.35">
      <c r="A728" s="57" t="s">
        <v>6514</v>
      </c>
      <c r="B728" s="61" t="s">
        <v>10</v>
      </c>
      <c r="C728" s="61" t="s">
        <v>1246</v>
      </c>
      <c r="D728" s="64">
        <v>10426</v>
      </c>
      <c r="E728" s="64">
        <v>0</v>
      </c>
      <c r="F728" s="64">
        <v>10426</v>
      </c>
      <c r="G728" s="77">
        <v>1.04</v>
      </c>
      <c r="H728" s="64">
        <v>10843</v>
      </c>
      <c r="I728" s="64">
        <v>0</v>
      </c>
      <c r="J728" s="64">
        <f>SUMIFS('Support - HEA1065 Adjustments'!$G$2:$G$10,'Support - HEA1065 Adjustments'!$A$2:$A$10,LEFT('Support - Calculation Detail'!A728,7),'Support - HEA1065 Adjustments'!$D$2:$D$10,RIGHT('Support - Calculation Detail'!A728,2))</f>
        <v>0</v>
      </c>
      <c r="K728" s="64">
        <v>10843</v>
      </c>
      <c r="L728" s="64">
        <v>0</v>
      </c>
      <c r="M728" s="64">
        <v>0</v>
      </c>
      <c r="N728" s="64">
        <v>0</v>
      </c>
      <c r="O728" s="64">
        <v>10843</v>
      </c>
    </row>
    <row r="729" spans="1:15" x14ac:dyDescent="0.35">
      <c r="A729" s="57" t="s">
        <v>6515</v>
      </c>
      <c r="B729" s="61" t="s">
        <v>10</v>
      </c>
      <c r="C729" s="61" t="s">
        <v>1246</v>
      </c>
      <c r="D729" s="64">
        <v>9940</v>
      </c>
      <c r="E729" s="64">
        <v>0</v>
      </c>
      <c r="F729" s="64">
        <v>9940</v>
      </c>
      <c r="G729" s="77">
        <v>1.04</v>
      </c>
      <c r="H729" s="64">
        <v>10338</v>
      </c>
      <c r="I729" s="64">
        <v>0</v>
      </c>
      <c r="J729" s="64">
        <f>SUMIFS('Support - HEA1065 Adjustments'!$G$2:$G$10,'Support - HEA1065 Adjustments'!$A$2:$A$10,LEFT('Support - Calculation Detail'!A729,7),'Support - HEA1065 Adjustments'!$D$2:$D$10,RIGHT('Support - Calculation Detail'!A729,2))</f>
        <v>0</v>
      </c>
      <c r="K729" s="64">
        <v>10338</v>
      </c>
      <c r="L729" s="64">
        <v>0</v>
      </c>
      <c r="M729" s="64">
        <v>0</v>
      </c>
      <c r="N729" s="64">
        <v>0</v>
      </c>
      <c r="O729" s="64">
        <v>10338</v>
      </c>
    </row>
    <row r="730" spans="1:15" x14ac:dyDescent="0.35">
      <c r="A730" s="57" t="s">
        <v>6516</v>
      </c>
      <c r="B730" s="61" t="s">
        <v>10</v>
      </c>
      <c r="C730" s="61" t="s">
        <v>1246</v>
      </c>
      <c r="D730" s="64">
        <v>17331</v>
      </c>
      <c r="E730" s="64">
        <v>0</v>
      </c>
      <c r="F730" s="64">
        <v>17331</v>
      </c>
      <c r="G730" s="77">
        <v>1.04</v>
      </c>
      <c r="H730" s="64">
        <v>18024</v>
      </c>
      <c r="I730" s="64">
        <v>0</v>
      </c>
      <c r="J730" s="64">
        <f>SUMIFS('Support - HEA1065 Adjustments'!$G$2:$G$10,'Support - HEA1065 Adjustments'!$A$2:$A$10,LEFT('Support - Calculation Detail'!A730,7),'Support - HEA1065 Adjustments'!$D$2:$D$10,RIGHT('Support - Calculation Detail'!A730,2))</f>
        <v>0</v>
      </c>
      <c r="K730" s="64">
        <v>18024</v>
      </c>
      <c r="L730" s="64">
        <v>0</v>
      </c>
      <c r="M730" s="64">
        <v>0</v>
      </c>
      <c r="N730" s="64">
        <v>0</v>
      </c>
      <c r="O730" s="64">
        <v>18024</v>
      </c>
    </row>
    <row r="731" spans="1:15" x14ac:dyDescent="0.35">
      <c r="A731" s="57" t="s">
        <v>6517</v>
      </c>
      <c r="B731" s="61" t="s">
        <v>10</v>
      </c>
      <c r="C731" s="61" t="s">
        <v>1246</v>
      </c>
      <c r="D731" s="64">
        <v>128716</v>
      </c>
      <c r="E731" s="64">
        <v>0</v>
      </c>
      <c r="F731" s="64">
        <v>128716</v>
      </c>
      <c r="G731" s="77">
        <v>1.04</v>
      </c>
      <c r="H731" s="64">
        <v>133865</v>
      </c>
      <c r="I731" s="64">
        <v>0</v>
      </c>
      <c r="J731" s="64">
        <f>SUMIFS('Support - HEA1065 Adjustments'!$G$2:$G$10,'Support - HEA1065 Adjustments'!$A$2:$A$10,LEFT('Support - Calculation Detail'!A731,7),'Support - HEA1065 Adjustments'!$D$2:$D$10,RIGHT('Support - Calculation Detail'!A731,2))</f>
        <v>0</v>
      </c>
      <c r="K731" s="64">
        <v>133865</v>
      </c>
      <c r="L731" s="64">
        <v>0</v>
      </c>
      <c r="M731" s="64">
        <v>0</v>
      </c>
      <c r="N731" s="64">
        <v>0</v>
      </c>
      <c r="O731" s="64">
        <v>133865</v>
      </c>
    </row>
    <row r="732" spans="1:15" x14ac:dyDescent="0.35">
      <c r="A732" s="57" t="s">
        <v>6518</v>
      </c>
      <c r="B732" s="61" t="s">
        <v>10</v>
      </c>
      <c r="C732" s="61" t="s">
        <v>1246</v>
      </c>
      <c r="D732" s="64">
        <v>12144</v>
      </c>
      <c r="E732" s="64">
        <v>0</v>
      </c>
      <c r="F732" s="64">
        <v>12144</v>
      </c>
      <c r="G732" s="77">
        <v>1.04</v>
      </c>
      <c r="H732" s="64">
        <v>12630</v>
      </c>
      <c r="I732" s="64">
        <v>0</v>
      </c>
      <c r="J732" s="64">
        <f>SUMIFS('Support - HEA1065 Adjustments'!$G$2:$G$10,'Support - HEA1065 Adjustments'!$A$2:$A$10,LEFT('Support - Calculation Detail'!A732,7),'Support - HEA1065 Adjustments'!$D$2:$D$10,RIGHT('Support - Calculation Detail'!A732,2))</f>
        <v>0</v>
      </c>
      <c r="K732" s="64">
        <v>12630</v>
      </c>
      <c r="L732" s="64">
        <v>0</v>
      </c>
      <c r="M732" s="64">
        <v>0</v>
      </c>
      <c r="N732" s="64">
        <v>0</v>
      </c>
      <c r="O732" s="64">
        <v>12630</v>
      </c>
    </row>
    <row r="733" spans="1:15" x14ac:dyDescent="0.35">
      <c r="A733" s="57" t="s">
        <v>6519</v>
      </c>
      <c r="B733" s="61" t="s">
        <v>10</v>
      </c>
      <c r="C733" s="61" t="s">
        <v>1246</v>
      </c>
      <c r="D733" s="64">
        <v>8185</v>
      </c>
      <c r="E733" s="64">
        <v>0</v>
      </c>
      <c r="F733" s="64">
        <v>8185</v>
      </c>
      <c r="G733" s="77">
        <v>1.04</v>
      </c>
      <c r="H733" s="64">
        <v>8512</v>
      </c>
      <c r="I733" s="64">
        <v>0</v>
      </c>
      <c r="J733" s="64">
        <f>SUMIFS('Support - HEA1065 Adjustments'!$G$2:$G$10,'Support - HEA1065 Adjustments'!$A$2:$A$10,LEFT('Support - Calculation Detail'!A733,7),'Support - HEA1065 Adjustments'!$D$2:$D$10,RIGHT('Support - Calculation Detail'!A733,2))</f>
        <v>0</v>
      </c>
      <c r="K733" s="64">
        <v>8512</v>
      </c>
      <c r="L733" s="64">
        <v>0</v>
      </c>
      <c r="M733" s="64">
        <v>0</v>
      </c>
      <c r="N733" s="64">
        <v>0</v>
      </c>
      <c r="O733" s="64">
        <v>8512</v>
      </c>
    </row>
    <row r="734" spans="1:15" x14ac:dyDescent="0.35">
      <c r="A734" s="57" t="s">
        <v>6520</v>
      </c>
      <c r="B734" s="61" t="s">
        <v>10</v>
      </c>
      <c r="C734" s="61" t="s">
        <v>1246</v>
      </c>
      <c r="D734" s="64">
        <v>3910</v>
      </c>
      <c r="E734" s="64">
        <v>0</v>
      </c>
      <c r="F734" s="64">
        <v>3910</v>
      </c>
      <c r="G734" s="77">
        <v>1.04</v>
      </c>
      <c r="H734" s="64">
        <v>4066</v>
      </c>
      <c r="I734" s="64">
        <v>0</v>
      </c>
      <c r="J734" s="64">
        <f>SUMIFS('Support - HEA1065 Adjustments'!$G$2:$G$10,'Support - HEA1065 Adjustments'!$A$2:$A$10,LEFT('Support - Calculation Detail'!A734,7),'Support - HEA1065 Adjustments'!$D$2:$D$10,RIGHT('Support - Calculation Detail'!A734,2))</f>
        <v>0</v>
      </c>
      <c r="K734" s="64">
        <v>4066</v>
      </c>
      <c r="L734" s="64">
        <v>0</v>
      </c>
      <c r="M734" s="64">
        <v>0</v>
      </c>
      <c r="N734" s="64">
        <v>0</v>
      </c>
      <c r="O734" s="64">
        <v>4066</v>
      </c>
    </row>
    <row r="735" spans="1:15" x14ac:dyDescent="0.35">
      <c r="A735" s="57" t="s">
        <v>6521</v>
      </c>
      <c r="B735" s="61" t="s">
        <v>10</v>
      </c>
      <c r="C735" s="61" t="s">
        <v>1246</v>
      </c>
      <c r="D735" s="64">
        <v>15467</v>
      </c>
      <c r="E735" s="64">
        <v>0</v>
      </c>
      <c r="F735" s="64">
        <v>15467</v>
      </c>
      <c r="G735" s="77">
        <v>1.04</v>
      </c>
      <c r="H735" s="64">
        <v>16086</v>
      </c>
      <c r="I735" s="64">
        <v>0</v>
      </c>
      <c r="J735" s="64">
        <f>SUMIFS('Support - HEA1065 Adjustments'!$G$2:$G$10,'Support - HEA1065 Adjustments'!$A$2:$A$10,LEFT('Support - Calculation Detail'!A735,7),'Support - HEA1065 Adjustments'!$D$2:$D$10,RIGHT('Support - Calculation Detail'!A735,2))</f>
        <v>0</v>
      </c>
      <c r="K735" s="64">
        <v>16086</v>
      </c>
      <c r="L735" s="64">
        <v>0</v>
      </c>
      <c r="M735" s="64">
        <v>0</v>
      </c>
      <c r="N735" s="64">
        <v>0</v>
      </c>
      <c r="O735" s="64">
        <v>16086</v>
      </c>
    </row>
    <row r="736" spans="1:15" x14ac:dyDescent="0.35">
      <c r="A736" s="57" t="s">
        <v>6522</v>
      </c>
      <c r="B736" s="61" t="s">
        <v>10</v>
      </c>
      <c r="C736" s="61" t="s">
        <v>1246</v>
      </c>
      <c r="D736" s="64">
        <v>12596</v>
      </c>
      <c r="E736" s="64">
        <v>0</v>
      </c>
      <c r="F736" s="64">
        <v>12596</v>
      </c>
      <c r="G736" s="77">
        <v>1.04</v>
      </c>
      <c r="H736" s="64">
        <v>13100</v>
      </c>
      <c r="I736" s="64">
        <v>0</v>
      </c>
      <c r="J736" s="64">
        <f>SUMIFS('Support - HEA1065 Adjustments'!$G$2:$G$10,'Support - HEA1065 Adjustments'!$A$2:$A$10,LEFT('Support - Calculation Detail'!A736,7),'Support - HEA1065 Adjustments'!$D$2:$D$10,RIGHT('Support - Calculation Detail'!A736,2))</f>
        <v>0</v>
      </c>
      <c r="K736" s="64">
        <v>13100</v>
      </c>
      <c r="L736" s="64">
        <v>0</v>
      </c>
      <c r="M736" s="64">
        <v>0</v>
      </c>
      <c r="N736" s="64">
        <v>0</v>
      </c>
      <c r="O736" s="64">
        <v>13100</v>
      </c>
    </row>
    <row r="737" spans="1:15" x14ac:dyDescent="0.35">
      <c r="A737" s="57" t="s">
        <v>6523</v>
      </c>
      <c r="B737" s="61" t="s">
        <v>10</v>
      </c>
      <c r="C737" s="61" t="s">
        <v>1246</v>
      </c>
      <c r="D737" s="64">
        <v>7667</v>
      </c>
      <c r="E737" s="64">
        <v>0</v>
      </c>
      <c r="F737" s="64">
        <v>7667</v>
      </c>
      <c r="G737" s="77">
        <v>1.04</v>
      </c>
      <c r="H737" s="64">
        <v>7974</v>
      </c>
      <c r="I737" s="64">
        <v>0</v>
      </c>
      <c r="J737" s="64">
        <f>SUMIFS('Support - HEA1065 Adjustments'!$G$2:$G$10,'Support - HEA1065 Adjustments'!$A$2:$A$10,LEFT('Support - Calculation Detail'!A737,7),'Support - HEA1065 Adjustments'!$D$2:$D$10,RIGHT('Support - Calculation Detail'!A737,2))</f>
        <v>0</v>
      </c>
      <c r="K737" s="64">
        <v>7974</v>
      </c>
      <c r="L737" s="64">
        <v>0</v>
      </c>
      <c r="M737" s="64">
        <v>0</v>
      </c>
      <c r="N737" s="64">
        <v>0</v>
      </c>
      <c r="O737" s="64">
        <v>7974</v>
      </c>
    </row>
    <row r="738" spans="1:15" x14ac:dyDescent="0.35">
      <c r="A738" s="57" t="s">
        <v>6524</v>
      </c>
      <c r="B738" s="61" t="s">
        <v>10</v>
      </c>
      <c r="C738" s="61" t="s">
        <v>1246</v>
      </c>
      <c r="D738" s="64">
        <v>22251</v>
      </c>
      <c r="E738" s="64">
        <v>0</v>
      </c>
      <c r="F738" s="64">
        <v>22251</v>
      </c>
      <c r="G738" s="77">
        <v>1.04</v>
      </c>
      <c r="H738" s="64">
        <v>23141</v>
      </c>
      <c r="I738" s="64">
        <v>0</v>
      </c>
      <c r="J738" s="64">
        <f>SUMIFS('Support - HEA1065 Adjustments'!$G$2:$G$10,'Support - HEA1065 Adjustments'!$A$2:$A$10,LEFT('Support - Calculation Detail'!A738,7),'Support - HEA1065 Adjustments'!$D$2:$D$10,RIGHT('Support - Calculation Detail'!A738,2))</f>
        <v>0</v>
      </c>
      <c r="K738" s="64">
        <v>23141</v>
      </c>
      <c r="L738" s="64">
        <v>0</v>
      </c>
      <c r="M738" s="64">
        <v>0</v>
      </c>
      <c r="N738" s="64">
        <v>0</v>
      </c>
      <c r="O738" s="64">
        <v>23141</v>
      </c>
    </row>
    <row r="739" spans="1:15" x14ac:dyDescent="0.35">
      <c r="A739" s="57" t="s">
        <v>6525</v>
      </c>
      <c r="B739" s="61" t="s">
        <v>10</v>
      </c>
      <c r="C739" s="61" t="s">
        <v>1246</v>
      </c>
      <c r="D739" s="64">
        <v>7099</v>
      </c>
      <c r="E739" s="64">
        <v>0</v>
      </c>
      <c r="F739" s="64">
        <v>7099</v>
      </c>
      <c r="G739" s="77">
        <v>1.04</v>
      </c>
      <c r="H739" s="64">
        <v>7383</v>
      </c>
      <c r="I739" s="64">
        <v>0</v>
      </c>
      <c r="J739" s="64">
        <f>SUMIFS('Support - HEA1065 Adjustments'!$G$2:$G$10,'Support - HEA1065 Adjustments'!$A$2:$A$10,LEFT('Support - Calculation Detail'!A739,7),'Support - HEA1065 Adjustments'!$D$2:$D$10,RIGHT('Support - Calculation Detail'!A739,2))</f>
        <v>0</v>
      </c>
      <c r="K739" s="64">
        <v>7383</v>
      </c>
      <c r="L739" s="64">
        <v>0</v>
      </c>
      <c r="M739" s="64">
        <v>0</v>
      </c>
      <c r="N739" s="64">
        <v>0</v>
      </c>
      <c r="O739" s="64">
        <v>7383</v>
      </c>
    </row>
    <row r="740" spans="1:15" x14ac:dyDescent="0.35">
      <c r="A740" s="57" t="s">
        <v>6526</v>
      </c>
      <c r="B740" s="61" t="s">
        <v>10</v>
      </c>
      <c r="C740" s="61" t="s">
        <v>1246</v>
      </c>
      <c r="D740" s="64">
        <v>5903</v>
      </c>
      <c r="E740" s="64">
        <v>0</v>
      </c>
      <c r="F740" s="64">
        <v>5903</v>
      </c>
      <c r="G740" s="77">
        <v>1.04</v>
      </c>
      <c r="H740" s="64">
        <v>6139</v>
      </c>
      <c r="I740" s="64">
        <v>0</v>
      </c>
      <c r="J740" s="64">
        <f>SUMIFS('Support - HEA1065 Adjustments'!$G$2:$G$10,'Support - HEA1065 Adjustments'!$A$2:$A$10,LEFT('Support - Calculation Detail'!A740,7),'Support - HEA1065 Adjustments'!$D$2:$D$10,RIGHT('Support - Calculation Detail'!A740,2))</f>
        <v>0</v>
      </c>
      <c r="K740" s="64">
        <v>6139</v>
      </c>
      <c r="L740" s="64">
        <v>0</v>
      </c>
      <c r="M740" s="64">
        <v>0</v>
      </c>
      <c r="N740" s="64">
        <v>0</v>
      </c>
      <c r="O740" s="64">
        <v>6139</v>
      </c>
    </row>
    <row r="741" spans="1:15" x14ac:dyDescent="0.35">
      <c r="A741" s="57" t="s">
        <v>6527</v>
      </c>
      <c r="B741" s="61" t="s">
        <v>10</v>
      </c>
      <c r="C741" s="61" t="s">
        <v>1246</v>
      </c>
      <c r="D741" s="64">
        <v>6247</v>
      </c>
      <c r="E741" s="64">
        <v>0</v>
      </c>
      <c r="F741" s="64">
        <v>6247</v>
      </c>
      <c r="G741" s="77">
        <v>1.04</v>
      </c>
      <c r="H741" s="64">
        <v>6497</v>
      </c>
      <c r="I741" s="64">
        <v>0</v>
      </c>
      <c r="J741" s="64">
        <f>SUMIFS('Support - HEA1065 Adjustments'!$G$2:$G$10,'Support - HEA1065 Adjustments'!$A$2:$A$10,LEFT('Support - Calculation Detail'!A741,7),'Support - HEA1065 Adjustments'!$D$2:$D$10,RIGHT('Support - Calculation Detail'!A741,2))</f>
        <v>0</v>
      </c>
      <c r="K741" s="64">
        <v>6497</v>
      </c>
      <c r="L741" s="64">
        <v>0</v>
      </c>
      <c r="M741" s="64">
        <v>0</v>
      </c>
      <c r="N741" s="64">
        <v>0</v>
      </c>
      <c r="O741" s="64">
        <v>6497</v>
      </c>
    </row>
    <row r="742" spans="1:15" x14ac:dyDescent="0.35">
      <c r="A742" s="57" t="s">
        <v>6528</v>
      </c>
      <c r="B742" s="61" t="s">
        <v>10</v>
      </c>
      <c r="C742" s="61" t="s">
        <v>1246</v>
      </c>
      <c r="D742" s="64">
        <v>1167185</v>
      </c>
      <c r="E742" s="64">
        <v>0</v>
      </c>
      <c r="F742" s="64">
        <v>1167185</v>
      </c>
      <c r="G742" s="77">
        <v>1.04</v>
      </c>
      <c r="H742" s="64">
        <v>1213872</v>
      </c>
      <c r="I742" s="64">
        <v>0</v>
      </c>
      <c r="J742" s="64">
        <f>SUMIFS('Support - HEA1065 Adjustments'!$G$2:$G$10,'Support - HEA1065 Adjustments'!$A$2:$A$10,LEFT('Support - Calculation Detail'!A742,7),'Support - HEA1065 Adjustments'!$D$2:$D$10,RIGHT('Support - Calculation Detail'!A742,2))</f>
        <v>0</v>
      </c>
      <c r="K742" s="64">
        <v>1213872</v>
      </c>
      <c r="L742" s="64">
        <v>0</v>
      </c>
      <c r="M742" s="64">
        <v>0</v>
      </c>
      <c r="N742" s="64">
        <v>0</v>
      </c>
      <c r="O742" s="64">
        <v>1213872</v>
      </c>
    </row>
    <row r="743" spans="1:15" x14ac:dyDescent="0.35">
      <c r="A743" s="57" t="s">
        <v>6529</v>
      </c>
      <c r="B743" s="61" t="s">
        <v>10</v>
      </c>
      <c r="C743" s="61" t="s">
        <v>1246</v>
      </c>
      <c r="D743" s="64">
        <v>13025499</v>
      </c>
      <c r="E743" s="64">
        <v>0</v>
      </c>
      <c r="F743" s="64">
        <v>13025499</v>
      </c>
      <c r="G743" s="77">
        <v>1.04</v>
      </c>
      <c r="H743" s="64">
        <v>13546519</v>
      </c>
      <c r="I743" s="64">
        <v>0</v>
      </c>
      <c r="J743" s="64">
        <f>SUMIFS('Support - HEA1065 Adjustments'!$G$2:$G$10,'Support - HEA1065 Adjustments'!$A$2:$A$10,LEFT('Support - Calculation Detail'!A743,7),'Support - HEA1065 Adjustments'!$D$2:$D$10,RIGHT('Support - Calculation Detail'!A743,2))</f>
        <v>0</v>
      </c>
      <c r="K743" s="64">
        <v>13546519</v>
      </c>
      <c r="L743" s="64">
        <v>65113</v>
      </c>
      <c r="M743" s="64">
        <v>0</v>
      </c>
      <c r="N743" s="64">
        <v>0</v>
      </c>
      <c r="O743" s="64">
        <v>13611632</v>
      </c>
    </row>
    <row r="744" spans="1:15" x14ac:dyDescent="0.35">
      <c r="A744" s="57" t="s">
        <v>6530</v>
      </c>
      <c r="B744" s="61" t="s">
        <v>10</v>
      </c>
      <c r="C744" s="61" t="s">
        <v>4367</v>
      </c>
      <c r="D744" s="64">
        <v>92594</v>
      </c>
      <c r="E744" s="64">
        <v>0</v>
      </c>
      <c r="F744" s="64">
        <v>92594</v>
      </c>
      <c r="G744" s="77">
        <v>1.04</v>
      </c>
      <c r="H744" s="64">
        <v>96298</v>
      </c>
      <c r="I744" s="64">
        <v>0</v>
      </c>
      <c r="J744" s="64">
        <f>SUMIFS('Support - HEA1065 Adjustments'!$G$2:$G$10,'Support - HEA1065 Adjustments'!$A$2:$A$10,LEFT('Support - Calculation Detail'!A744,7),'Support - HEA1065 Adjustments'!$D$2:$D$10,RIGHT('Support - Calculation Detail'!A744,2))</f>
        <v>0</v>
      </c>
      <c r="K744" s="64">
        <v>96298</v>
      </c>
      <c r="L744" s="64">
        <v>0</v>
      </c>
      <c r="M744" s="64">
        <v>0</v>
      </c>
      <c r="N744" s="64">
        <v>0</v>
      </c>
      <c r="O744" s="64">
        <v>96298</v>
      </c>
    </row>
    <row r="745" spans="1:15" x14ac:dyDescent="0.35">
      <c r="A745" s="57" t="s">
        <v>6531</v>
      </c>
      <c r="B745" s="61" t="s">
        <v>10</v>
      </c>
      <c r="C745" s="61" t="s">
        <v>1246</v>
      </c>
      <c r="D745" s="64">
        <v>8057864</v>
      </c>
      <c r="E745" s="64">
        <v>0</v>
      </c>
      <c r="F745" s="64">
        <v>8057864</v>
      </c>
      <c r="G745" s="77">
        <v>1.04</v>
      </c>
      <c r="H745" s="64">
        <v>8380179</v>
      </c>
      <c r="I745" s="64">
        <v>0</v>
      </c>
      <c r="J745" s="64">
        <f>SUMIFS('Support - HEA1065 Adjustments'!$G$2:$G$10,'Support - HEA1065 Adjustments'!$A$2:$A$10,LEFT('Support - Calculation Detail'!A745,7),'Support - HEA1065 Adjustments'!$D$2:$D$10,RIGHT('Support - Calculation Detail'!A745,2))</f>
        <v>0</v>
      </c>
      <c r="K745" s="64">
        <v>8380179</v>
      </c>
      <c r="L745" s="64">
        <v>0</v>
      </c>
      <c r="M745" s="64">
        <v>0</v>
      </c>
      <c r="N745" s="64">
        <v>0</v>
      </c>
      <c r="O745" s="64">
        <v>8380179</v>
      </c>
    </row>
    <row r="746" spans="1:15" x14ac:dyDescent="0.35">
      <c r="A746" s="57" t="s">
        <v>6532</v>
      </c>
      <c r="B746" s="61" t="s">
        <v>10</v>
      </c>
      <c r="C746" s="61" t="s">
        <v>1270</v>
      </c>
      <c r="D746" s="64">
        <v>10139344</v>
      </c>
      <c r="E746" s="64">
        <v>0</v>
      </c>
      <c r="F746" s="64">
        <v>10139344</v>
      </c>
      <c r="G746" s="77">
        <v>1.04</v>
      </c>
      <c r="H746" s="64">
        <v>10544918</v>
      </c>
      <c r="I746" s="64">
        <v>0</v>
      </c>
      <c r="J746" s="64">
        <f>SUMIFS('Support - HEA1065 Adjustments'!$G$2:$G$10,'Support - HEA1065 Adjustments'!$A$2:$A$10,LEFT('Support - Calculation Detail'!A746,7),'Support - HEA1065 Adjustments'!$D$2:$D$10,RIGHT('Support - Calculation Detail'!A746,2))</f>
        <v>0</v>
      </c>
      <c r="K746" s="64">
        <v>10544918</v>
      </c>
      <c r="L746" s="64">
        <v>1539905</v>
      </c>
      <c r="M746" s="64">
        <v>600573</v>
      </c>
      <c r="N746" s="64">
        <v>1458461.5140504497</v>
      </c>
      <c r="O746" s="64">
        <v>14143857.51405045</v>
      </c>
    </row>
    <row r="747" spans="1:15" x14ac:dyDescent="0.35">
      <c r="A747" s="57" t="s">
        <v>6533</v>
      </c>
      <c r="B747" s="61" t="s">
        <v>10</v>
      </c>
      <c r="C747" s="61" t="s">
        <v>1270</v>
      </c>
      <c r="D747" s="64">
        <v>10988</v>
      </c>
      <c r="E747" s="64">
        <v>0</v>
      </c>
      <c r="F747" s="64">
        <v>10988</v>
      </c>
      <c r="G747" s="77">
        <v>1.04</v>
      </c>
      <c r="H747" s="64">
        <v>11428</v>
      </c>
      <c r="I747" s="64">
        <v>0</v>
      </c>
      <c r="J747" s="64">
        <f>SUMIFS('Support - HEA1065 Adjustments'!$G$2:$G$10,'Support - HEA1065 Adjustments'!$A$2:$A$10,LEFT('Support - Calculation Detail'!A747,7),'Support - HEA1065 Adjustments'!$D$2:$D$10,RIGHT('Support - Calculation Detail'!A747,2))</f>
        <v>0</v>
      </c>
      <c r="K747" s="64">
        <v>11428</v>
      </c>
      <c r="L747" s="64">
        <v>0</v>
      </c>
      <c r="M747" s="64">
        <v>0</v>
      </c>
      <c r="N747" s="64">
        <v>0</v>
      </c>
      <c r="O747" s="64">
        <v>11428</v>
      </c>
    </row>
    <row r="748" spans="1:15" x14ac:dyDescent="0.35">
      <c r="A748" s="57" t="s">
        <v>6534</v>
      </c>
      <c r="B748" s="61" t="s">
        <v>10</v>
      </c>
      <c r="C748" s="61" t="s">
        <v>1270</v>
      </c>
      <c r="D748" s="64">
        <v>6997</v>
      </c>
      <c r="E748" s="64">
        <v>0</v>
      </c>
      <c r="F748" s="64">
        <v>6997</v>
      </c>
      <c r="G748" s="77">
        <v>1.04</v>
      </c>
      <c r="H748" s="64">
        <v>7277</v>
      </c>
      <c r="I748" s="64">
        <v>0</v>
      </c>
      <c r="J748" s="64">
        <f>SUMIFS('Support - HEA1065 Adjustments'!$G$2:$G$10,'Support - HEA1065 Adjustments'!$A$2:$A$10,LEFT('Support - Calculation Detail'!A748,7),'Support - HEA1065 Adjustments'!$D$2:$D$10,RIGHT('Support - Calculation Detail'!A748,2))</f>
        <v>0</v>
      </c>
      <c r="K748" s="64">
        <v>7277</v>
      </c>
      <c r="L748" s="64">
        <v>0</v>
      </c>
      <c r="M748" s="64">
        <v>0</v>
      </c>
      <c r="N748" s="64">
        <v>0</v>
      </c>
      <c r="O748" s="64">
        <v>7277</v>
      </c>
    </row>
    <row r="749" spans="1:15" x14ac:dyDescent="0.35">
      <c r="A749" s="57" t="s">
        <v>6535</v>
      </c>
      <c r="B749" s="61" t="s">
        <v>10</v>
      </c>
      <c r="C749" s="61" t="s">
        <v>1270</v>
      </c>
      <c r="D749" s="64">
        <v>76955</v>
      </c>
      <c r="E749" s="64">
        <v>0</v>
      </c>
      <c r="F749" s="64">
        <v>76955</v>
      </c>
      <c r="G749" s="77">
        <v>1.04</v>
      </c>
      <c r="H749" s="64">
        <v>80033</v>
      </c>
      <c r="I749" s="64">
        <v>0</v>
      </c>
      <c r="J749" s="64">
        <f>SUMIFS('Support - HEA1065 Adjustments'!$G$2:$G$10,'Support - HEA1065 Adjustments'!$A$2:$A$10,LEFT('Support - Calculation Detail'!A749,7),'Support - HEA1065 Adjustments'!$D$2:$D$10,RIGHT('Support - Calculation Detail'!A749,2))</f>
        <v>0</v>
      </c>
      <c r="K749" s="64">
        <v>80033</v>
      </c>
      <c r="L749" s="64">
        <v>0</v>
      </c>
      <c r="M749" s="64">
        <v>0</v>
      </c>
      <c r="N749" s="64">
        <v>0</v>
      </c>
      <c r="O749" s="64">
        <v>80033</v>
      </c>
    </row>
    <row r="750" spans="1:15" x14ac:dyDescent="0.35">
      <c r="A750" s="57" t="s">
        <v>6536</v>
      </c>
      <c r="B750" s="61" t="s">
        <v>10</v>
      </c>
      <c r="C750" s="61" t="s">
        <v>1270</v>
      </c>
      <c r="D750" s="64">
        <v>35747</v>
      </c>
      <c r="E750" s="64">
        <v>0</v>
      </c>
      <c r="F750" s="64">
        <v>35747</v>
      </c>
      <c r="G750" s="77">
        <v>1.04</v>
      </c>
      <c r="H750" s="64">
        <v>37177</v>
      </c>
      <c r="I750" s="64">
        <v>0</v>
      </c>
      <c r="J750" s="64">
        <f>SUMIFS('Support - HEA1065 Adjustments'!$G$2:$G$10,'Support - HEA1065 Adjustments'!$A$2:$A$10,LEFT('Support - Calculation Detail'!A750,7),'Support - HEA1065 Adjustments'!$D$2:$D$10,RIGHT('Support - Calculation Detail'!A750,2))</f>
        <v>0</v>
      </c>
      <c r="K750" s="64">
        <v>37177</v>
      </c>
      <c r="L750" s="64">
        <v>0</v>
      </c>
      <c r="M750" s="64">
        <v>0</v>
      </c>
      <c r="N750" s="64">
        <v>0</v>
      </c>
      <c r="O750" s="64">
        <v>37177</v>
      </c>
    </row>
    <row r="751" spans="1:15" x14ac:dyDescent="0.35">
      <c r="A751" s="57" t="s">
        <v>6537</v>
      </c>
      <c r="B751" s="61" t="s">
        <v>10</v>
      </c>
      <c r="C751" s="61" t="s">
        <v>1270</v>
      </c>
      <c r="D751" s="64">
        <v>39966</v>
      </c>
      <c r="E751" s="64">
        <v>0</v>
      </c>
      <c r="F751" s="64">
        <v>39966</v>
      </c>
      <c r="G751" s="77">
        <v>1.04</v>
      </c>
      <c r="H751" s="64">
        <v>41565</v>
      </c>
      <c r="I751" s="64">
        <v>0</v>
      </c>
      <c r="J751" s="64">
        <f>SUMIFS('Support - HEA1065 Adjustments'!$G$2:$G$10,'Support - HEA1065 Adjustments'!$A$2:$A$10,LEFT('Support - Calculation Detail'!A751,7),'Support - HEA1065 Adjustments'!$D$2:$D$10,RIGHT('Support - Calculation Detail'!A751,2))</f>
        <v>0</v>
      </c>
      <c r="K751" s="64">
        <v>41565</v>
      </c>
      <c r="L751" s="64">
        <v>0</v>
      </c>
      <c r="M751" s="64">
        <v>0</v>
      </c>
      <c r="N751" s="64">
        <v>0</v>
      </c>
      <c r="O751" s="64">
        <v>41565</v>
      </c>
    </row>
    <row r="752" spans="1:15" x14ac:dyDescent="0.35">
      <c r="A752" s="57" t="s">
        <v>6538</v>
      </c>
      <c r="B752" s="61" t="s">
        <v>10</v>
      </c>
      <c r="C752" s="61" t="s">
        <v>1270</v>
      </c>
      <c r="D752" s="64">
        <v>341134</v>
      </c>
      <c r="E752" s="64">
        <v>0</v>
      </c>
      <c r="F752" s="64">
        <v>341134</v>
      </c>
      <c r="G752" s="77">
        <v>1.04</v>
      </c>
      <c r="H752" s="64">
        <v>354779</v>
      </c>
      <c r="I752" s="64">
        <v>0</v>
      </c>
      <c r="J752" s="64">
        <f>SUMIFS('Support - HEA1065 Adjustments'!$G$2:$G$10,'Support - HEA1065 Adjustments'!$A$2:$A$10,LEFT('Support - Calculation Detail'!A752,7),'Support - HEA1065 Adjustments'!$D$2:$D$10,RIGHT('Support - Calculation Detail'!A752,2))</f>
        <v>0</v>
      </c>
      <c r="K752" s="64">
        <v>354779</v>
      </c>
      <c r="L752" s="64">
        <v>0</v>
      </c>
      <c r="M752" s="64">
        <v>0</v>
      </c>
      <c r="N752" s="64">
        <v>0</v>
      </c>
      <c r="O752" s="64">
        <v>354779</v>
      </c>
    </row>
    <row r="753" spans="1:15" x14ac:dyDescent="0.35">
      <c r="A753" s="57" t="s">
        <v>6539</v>
      </c>
      <c r="B753" s="61" t="s">
        <v>10</v>
      </c>
      <c r="C753" s="61" t="s">
        <v>1270</v>
      </c>
      <c r="D753" s="64">
        <v>2900092</v>
      </c>
      <c r="E753" s="64">
        <v>0</v>
      </c>
      <c r="F753" s="64">
        <v>2900092</v>
      </c>
      <c r="G753" s="77">
        <v>1.04</v>
      </c>
      <c r="H753" s="64">
        <v>3016096</v>
      </c>
      <c r="I753" s="64">
        <v>0</v>
      </c>
      <c r="J753" s="64">
        <f>SUMIFS('Support - HEA1065 Adjustments'!$G$2:$G$10,'Support - HEA1065 Adjustments'!$A$2:$A$10,LEFT('Support - Calculation Detail'!A753,7),'Support - HEA1065 Adjustments'!$D$2:$D$10,RIGHT('Support - Calculation Detail'!A753,2))</f>
        <v>0</v>
      </c>
      <c r="K753" s="64">
        <v>3016096</v>
      </c>
      <c r="L753" s="64">
        <v>0</v>
      </c>
      <c r="M753" s="64">
        <v>0</v>
      </c>
      <c r="N753" s="64">
        <v>0</v>
      </c>
      <c r="O753" s="64">
        <v>3016096</v>
      </c>
    </row>
    <row r="754" spans="1:15" x14ac:dyDescent="0.35">
      <c r="A754" s="57" t="s">
        <v>6540</v>
      </c>
      <c r="B754" s="61" t="s">
        <v>10</v>
      </c>
      <c r="C754" s="61" t="s">
        <v>1270</v>
      </c>
      <c r="D754" s="64">
        <v>21561895</v>
      </c>
      <c r="E754" s="64">
        <v>0</v>
      </c>
      <c r="F754" s="64">
        <v>21561895</v>
      </c>
      <c r="G754" s="77">
        <v>1.04</v>
      </c>
      <c r="H754" s="64">
        <v>22424371</v>
      </c>
      <c r="I754" s="64">
        <v>0</v>
      </c>
      <c r="J754" s="64">
        <f>SUMIFS('Support - HEA1065 Adjustments'!$G$2:$G$10,'Support - HEA1065 Adjustments'!$A$2:$A$10,LEFT('Support - Calculation Detail'!A754,7),'Support - HEA1065 Adjustments'!$D$2:$D$10,RIGHT('Support - Calculation Detail'!A754,2))</f>
        <v>0</v>
      </c>
      <c r="K754" s="64">
        <v>22424371</v>
      </c>
      <c r="L754" s="64">
        <v>0</v>
      </c>
      <c r="M754" s="64">
        <v>0</v>
      </c>
      <c r="N754" s="64">
        <v>0</v>
      </c>
      <c r="O754" s="64">
        <v>22424371</v>
      </c>
    </row>
    <row r="755" spans="1:15" x14ac:dyDescent="0.35">
      <c r="A755" s="57" t="s">
        <v>6541</v>
      </c>
      <c r="B755" s="61" t="s">
        <v>10</v>
      </c>
      <c r="C755" s="61" t="s">
        <v>1270</v>
      </c>
      <c r="D755" s="64">
        <v>426229</v>
      </c>
      <c r="E755" s="64">
        <v>0</v>
      </c>
      <c r="F755" s="64">
        <v>426229</v>
      </c>
      <c r="G755" s="77">
        <v>1.04</v>
      </c>
      <c r="H755" s="64">
        <v>443278</v>
      </c>
      <c r="I755" s="64">
        <v>0</v>
      </c>
      <c r="J755" s="64">
        <f>SUMIFS('Support - HEA1065 Adjustments'!$G$2:$G$10,'Support - HEA1065 Adjustments'!$A$2:$A$10,LEFT('Support - Calculation Detail'!A755,7),'Support - HEA1065 Adjustments'!$D$2:$D$10,RIGHT('Support - Calculation Detail'!A755,2))</f>
        <v>0</v>
      </c>
      <c r="K755" s="64">
        <v>443278</v>
      </c>
      <c r="L755" s="64">
        <v>51686</v>
      </c>
      <c r="M755" s="64">
        <v>0</v>
      </c>
      <c r="N755" s="64">
        <v>0</v>
      </c>
      <c r="O755" s="64">
        <v>494964</v>
      </c>
    </row>
    <row r="756" spans="1:15" x14ac:dyDescent="0.35">
      <c r="A756" s="57" t="s">
        <v>6542</v>
      </c>
      <c r="B756" s="61" t="s">
        <v>10</v>
      </c>
      <c r="C756" s="61" t="s">
        <v>1270</v>
      </c>
      <c r="D756" s="64">
        <v>27738</v>
      </c>
      <c r="E756" s="64">
        <v>0</v>
      </c>
      <c r="F756" s="64">
        <v>27738</v>
      </c>
      <c r="G756" s="77">
        <v>1.04</v>
      </c>
      <c r="H756" s="64">
        <v>28848</v>
      </c>
      <c r="I756" s="64">
        <v>0</v>
      </c>
      <c r="J756" s="64">
        <f>SUMIFS('Support - HEA1065 Adjustments'!$G$2:$G$10,'Support - HEA1065 Adjustments'!$A$2:$A$10,LEFT('Support - Calculation Detail'!A756,7),'Support - HEA1065 Adjustments'!$D$2:$D$10,RIGHT('Support - Calculation Detail'!A756,2))</f>
        <v>0</v>
      </c>
      <c r="K756" s="64">
        <v>28848</v>
      </c>
      <c r="L756" s="64">
        <v>10919</v>
      </c>
      <c r="M756" s="64">
        <v>0</v>
      </c>
      <c r="N756" s="64">
        <v>0</v>
      </c>
      <c r="O756" s="64">
        <v>39767</v>
      </c>
    </row>
    <row r="757" spans="1:15" x14ac:dyDescent="0.35">
      <c r="A757" s="57" t="s">
        <v>6543</v>
      </c>
      <c r="B757" s="61" t="s">
        <v>10</v>
      </c>
      <c r="C757" s="61" t="s">
        <v>1270</v>
      </c>
      <c r="D757" s="64">
        <v>0</v>
      </c>
      <c r="E757" s="64">
        <v>0</v>
      </c>
      <c r="F757" s="64">
        <v>0</v>
      </c>
      <c r="G757" s="77">
        <v>1.04</v>
      </c>
      <c r="H757" s="64">
        <v>0</v>
      </c>
      <c r="I757" s="64">
        <v>0</v>
      </c>
      <c r="J757" s="64">
        <f>SUMIFS('Support - HEA1065 Adjustments'!$G$2:$G$10,'Support - HEA1065 Adjustments'!$A$2:$A$10,LEFT('Support - Calculation Detail'!A757,7),'Support - HEA1065 Adjustments'!$D$2:$D$10,RIGHT('Support - Calculation Detail'!A757,2))</f>
        <v>0</v>
      </c>
      <c r="K757" s="64">
        <v>0</v>
      </c>
      <c r="L757" s="64">
        <v>0</v>
      </c>
      <c r="M757" s="64">
        <v>0</v>
      </c>
      <c r="N757" s="64">
        <v>0</v>
      </c>
      <c r="O757" s="64">
        <v>0</v>
      </c>
    </row>
    <row r="758" spans="1:15" x14ac:dyDescent="0.35">
      <c r="A758" s="57" t="s">
        <v>6544</v>
      </c>
      <c r="B758" s="61" t="s">
        <v>10</v>
      </c>
      <c r="C758" s="61" t="s">
        <v>1270</v>
      </c>
      <c r="D758" s="64">
        <v>1333432</v>
      </c>
      <c r="E758" s="64">
        <v>0</v>
      </c>
      <c r="F758" s="64">
        <v>1333432</v>
      </c>
      <c r="G758" s="77">
        <v>1.04</v>
      </c>
      <c r="H758" s="64">
        <v>1386769</v>
      </c>
      <c r="I758" s="64">
        <v>0</v>
      </c>
      <c r="J758" s="64">
        <f>SUMIFS('Support - HEA1065 Adjustments'!$G$2:$G$10,'Support - HEA1065 Adjustments'!$A$2:$A$10,LEFT('Support - Calculation Detail'!A758,7),'Support - HEA1065 Adjustments'!$D$2:$D$10,RIGHT('Support - Calculation Detail'!A758,2))</f>
        <v>536599.70259500004</v>
      </c>
      <c r="K758" s="64">
        <v>1386769</v>
      </c>
      <c r="L758" s="64">
        <v>0</v>
      </c>
      <c r="M758" s="64">
        <v>0</v>
      </c>
      <c r="N758" s="64">
        <v>0</v>
      </c>
      <c r="O758" s="64">
        <v>1386769</v>
      </c>
    </row>
    <row r="759" spans="1:15" x14ac:dyDescent="0.35">
      <c r="A759" s="57" t="s">
        <v>6545</v>
      </c>
      <c r="B759" s="61" t="s">
        <v>10</v>
      </c>
      <c r="C759" s="61" t="s">
        <v>1270</v>
      </c>
      <c r="D759" s="64">
        <v>1172633</v>
      </c>
      <c r="E759" s="64">
        <v>298301</v>
      </c>
      <c r="F759" s="64">
        <v>1470934</v>
      </c>
      <c r="G759" s="77">
        <v>1.04</v>
      </c>
      <c r="H759" s="64">
        <v>1529771</v>
      </c>
      <c r="I759" s="64">
        <v>0</v>
      </c>
      <c r="J759" s="64">
        <f>SUMIFS('Support - HEA1065 Adjustments'!$G$2:$G$10,'Support - HEA1065 Adjustments'!$A$2:$A$10,LEFT('Support - Calculation Detail'!A759,7),'Support - HEA1065 Adjustments'!$D$2:$D$10,RIGHT('Support - Calculation Detail'!A759,2))</f>
        <v>0</v>
      </c>
      <c r="K759" s="64">
        <v>1529771</v>
      </c>
      <c r="L759" s="64">
        <v>0</v>
      </c>
      <c r="M759" s="64">
        <v>0</v>
      </c>
      <c r="N759" s="64">
        <v>0</v>
      </c>
      <c r="O759" s="64">
        <v>1529771</v>
      </c>
    </row>
    <row r="760" spans="1:15" x14ac:dyDescent="0.35">
      <c r="A760" s="57" t="s">
        <v>6546</v>
      </c>
      <c r="B760" s="61" t="s">
        <v>10</v>
      </c>
      <c r="C760" s="61" t="s">
        <v>1270</v>
      </c>
      <c r="D760" s="64">
        <v>3649195</v>
      </c>
      <c r="E760" s="64">
        <v>907504</v>
      </c>
      <c r="F760" s="64">
        <v>4556699</v>
      </c>
      <c r="G760" s="77">
        <v>1.04</v>
      </c>
      <c r="H760" s="64">
        <v>4738967</v>
      </c>
      <c r="I760" s="64">
        <v>0</v>
      </c>
      <c r="J760" s="64">
        <f>SUMIFS('Support - HEA1065 Adjustments'!$G$2:$G$10,'Support - HEA1065 Adjustments'!$A$2:$A$10,LEFT('Support - Calculation Detail'!A760,7),'Support - HEA1065 Adjustments'!$D$2:$D$10,RIGHT('Support - Calculation Detail'!A760,2))</f>
        <v>0</v>
      </c>
      <c r="K760" s="64">
        <v>4738967</v>
      </c>
      <c r="L760" s="64">
        <v>0</v>
      </c>
      <c r="M760" s="64">
        <v>0</v>
      </c>
      <c r="N760" s="64">
        <v>0</v>
      </c>
      <c r="O760" s="64">
        <v>4738967</v>
      </c>
    </row>
    <row r="761" spans="1:15" x14ac:dyDescent="0.35">
      <c r="A761" s="57" t="s">
        <v>6547</v>
      </c>
      <c r="B761" s="61" t="s">
        <v>10</v>
      </c>
      <c r="C761" s="61" t="s">
        <v>1270</v>
      </c>
      <c r="D761" s="64">
        <v>23239972</v>
      </c>
      <c r="E761" s="64">
        <v>0</v>
      </c>
      <c r="F761" s="64">
        <v>23239972</v>
      </c>
      <c r="G761" s="77">
        <v>1.04</v>
      </c>
      <c r="H761" s="64">
        <v>24169571</v>
      </c>
      <c r="I761" s="64">
        <v>0</v>
      </c>
      <c r="J761" s="64">
        <f>SUMIFS('Support - HEA1065 Adjustments'!$G$2:$G$10,'Support - HEA1065 Adjustments'!$A$2:$A$10,LEFT('Support - Calculation Detail'!A761,7),'Support - HEA1065 Adjustments'!$D$2:$D$10,RIGHT('Support - Calculation Detail'!A761,2))</f>
        <v>0</v>
      </c>
      <c r="K761" s="64">
        <v>24169571</v>
      </c>
      <c r="L761" s="64">
        <v>0</v>
      </c>
      <c r="M761" s="64">
        <v>0</v>
      </c>
      <c r="N761" s="64">
        <v>0</v>
      </c>
      <c r="O761" s="64">
        <v>24169571</v>
      </c>
    </row>
    <row r="762" spans="1:15" x14ac:dyDescent="0.35">
      <c r="A762" s="57" t="s">
        <v>6548</v>
      </c>
      <c r="B762" s="61" t="s">
        <v>10</v>
      </c>
      <c r="C762" s="61" t="s">
        <v>1310</v>
      </c>
      <c r="D762" s="64">
        <v>5060256</v>
      </c>
      <c r="E762" s="64">
        <v>0</v>
      </c>
      <c r="F762" s="64">
        <v>5060256</v>
      </c>
      <c r="G762" s="77">
        <v>1.04</v>
      </c>
      <c r="H762" s="64">
        <v>5262666</v>
      </c>
      <c r="I762" s="64">
        <v>0</v>
      </c>
      <c r="J762" s="64">
        <f>SUMIFS('Support - HEA1065 Adjustments'!$G$2:$G$10,'Support - HEA1065 Adjustments'!$A$2:$A$10,LEFT('Support - Calculation Detail'!A762,7),'Support - HEA1065 Adjustments'!$D$2:$D$10,RIGHT('Support - Calculation Detail'!A762,2))</f>
        <v>0</v>
      </c>
      <c r="K762" s="64">
        <v>5262666</v>
      </c>
      <c r="L762" s="64">
        <v>439805</v>
      </c>
      <c r="M762" s="64">
        <v>146574</v>
      </c>
      <c r="N762" s="64">
        <v>432749.30689082987</v>
      </c>
      <c r="O762" s="64">
        <v>6281794.3068908295</v>
      </c>
    </row>
    <row r="763" spans="1:15" x14ac:dyDescent="0.35">
      <c r="A763" s="57" t="s">
        <v>6549</v>
      </c>
      <c r="B763" s="61" t="s">
        <v>10</v>
      </c>
      <c r="C763" s="61" t="s">
        <v>1310</v>
      </c>
      <c r="D763" s="64">
        <v>28437</v>
      </c>
      <c r="E763" s="64">
        <v>0</v>
      </c>
      <c r="F763" s="64">
        <v>28437</v>
      </c>
      <c r="G763" s="77">
        <v>1.04</v>
      </c>
      <c r="H763" s="64">
        <v>29574</v>
      </c>
      <c r="I763" s="64">
        <v>0</v>
      </c>
      <c r="J763" s="64">
        <f>SUMIFS('Support - HEA1065 Adjustments'!$G$2:$G$10,'Support - HEA1065 Adjustments'!$A$2:$A$10,LEFT('Support - Calculation Detail'!A763,7),'Support - HEA1065 Adjustments'!$D$2:$D$10,RIGHT('Support - Calculation Detail'!A763,2))</f>
        <v>0</v>
      </c>
      <c r="K763" s="64">
        <v>29574</v>
      </c>
      <c r="L763" s="64">
        <v>0</v>
      </c>
      <c r="M763" s="64">
        <v>0</v>
      </c>
      <c r="N763" s="64">
        <v>0</v>
      </c>
      <c r="O763" s="64">
        <v>29574</v>
      </c>
    </row>
    <row r="764" spans="1:15" x14ac:dyDescent="0.35">
      <c r="A764" s="57" t="s">
        <v>6550</v>
      </c>
      <c r="B764" s="61" t="s">
        <v>10</v>
      </c>
      <c r="C764" s="61" t="s">
        <v>1310</v>
      </c>
      <c r="D764" s="64">
        <v>13605</v>
      </c>
      <c r="E764" s="64">
        <v>0</v>
      </c>
      <c r="F764" s="64">
        <v>13605</v>
      </c>
      <c r="G764" s="77">
        <v>1.04</v>
      </c>
      <c r="H764" s="64">
        <v>14149</v>
      </c>
      <c r="I764" s="64">
        <v>0</v>
      </c>
      <c r="J764" s="64">
        <f>SUMIFS('Support - HEA1065 Adjustments'!$G$2:$G$10,'Support - HEA1065 Adjustments'!$A$2:$A$10,LEFT('Support - Calculation Detail'!A764,7),'Support - HEA1065 Adjustments'!$D$2:$D$10,RIGHT('Support - Calculation Detail'!A764,2))</f>
        <v>0</v>
      </c>
      <c r="K764" s="64">
        <v>14149</v>
      </c>
      <c r="L764" s="64">
        <v>0</v>
      </c>
      <c r="M764" s="64">
        <v>0</v>
      </c>
      <c r="N764" s="64">
        <v>0</v>
      </c>
      <c r="O764" s="64">
        <v>14149</v>
      </c>
    </row>
    <row r="765" spans="1:15" x14ac:dyDescent="0.35">
      <c r="A765" s="57" t="s">
        <v>6551</v>
      </c>
      <c r="B765" s="61" t="s">
        <v>10</v>
      </c>
      <c r="C765" s="61" t="s">
        <v>1310</v>
      </c>
      <c r="D765" s="64">
        <v>15448</v>
      </c>
      <c r="E765" s="64">
        <v>0</v>
      </c>
      <c r="F765" s="64">
        <v>15448</v>
      </c>
      <c r="G765" s="77">
        <v>1.04</v>
      </c>
      <c r="H765" s="64">
        <v>16066</v>
      </c>
      <c r="I765" s="64">
        <v>0</v>
      </c>
      <c r="J765" s="64">
        <f>SUMIFS('Support - HEA1065 Adjustments'!$G$2:$G$10,'Support - HEA1065 Adjustments'!$A$2:$A$10,LEFT('Support - Calculation Detail'!A765,7),'Support - HEA1065 Adjustments'!$D$2:$D$10,RIGHT('Support - Calculation Detail'!A765,2))</f>
        <v>0</v>
      </c>
      <c r="K765" s="64">
        <v>16066</v>
      </c>
      <c r="L765" s="64">
        <v>0</v>
      </c>
      <c r="M765" s="64">
        <v>0</v>
      </c>
      <c r="N765" s="64">
        <v>0</v>
      </c>
      <c r="O765" s="64">
        <v>16066</v>
      </c>
    </row>
    <row r="766" spans="1:15" x14ac:dyDescent="0.35">
      <c r="A766" s="57" t="s">
        <v>6552</v>
      </c>
      <c r="B766" s="61" t="s">
        <v>10</v>
      </c>
      <c r="C766" s="61" t="s">
        <v>1310</v>
      </c>
      <c r="D766" s="64">
        <v>32936</v>
      </c>
      <c r="E766" s="64">
        <v>0</v>
      </c>
      <c r="F766" s="64">
        <v>32936</v>
      </c>
      <c r="G766" s="77">
        <v>1.04</v>
      </c>
      <c r="H766" s="64">
        <v>34253</v>
      </c>
      <c r="I766" s="64">
        <v>0</v>
      </c>
      <c r="J766" s="64">
        <f>SUMIFS('Support - HEA1065 Adjustments'!$G$2:$G$10,'Support - HEA1065 Adjustments'!$A$2:$A$10,LEFT('Support - Calculation Detail'!A766,7),'Support - HEA1065 Adjustments'!$D$2:$D$10,RIGHT('Support - Calculation Detail'!A766,2))</f>
        <v>0</v>
      </c>
      <c r="K766" s="64">
        <v>34253</v>
      </c>
      <c r="L766" s="64">
        <v>0</v>
      </c>
      <c r="M766" s="64">
        <v>0</v>
      </c>
      <c r="N766" s="64">
        <v>0</v>
      </c>
      <c r="O766" s="64">
        <v>34253</v>
      </c>
    </row>
    <row r="767" spans="1:15" x14ac:dyDescent="0.35">
      <c r="A767" s="57" t="s">
        <v>6553</v>
      </c>
      <c r="B767" s="61" t="s">
        <v>10</v>
      </c>
      <c r="C767" s="61" t="s">
        <v>1310</v>
      </c>
      <c r="D767" s="64">
        <v>15661</v>
      </c>
      <c r="E767" s="64">
        <v>0</v>
      </c>
      <c r="F767" s="64">
        <v>15661</v>
      </c>
      <c r="G767" s="77">
        <v>1.04</v>
      </c>
      <c r="H767" s="64">
        <v>16287</v>
      </c>
      <c r="I767" s="64">
        <v>0</v>
      </c>
      <c r="J767" s="64">
        <f>SUMIFS('Support - HEA1065 Adjustments'!$G$2:$G$10,'Support - HEA1065 Adjustments'!$A$2:$A$10,LEFT('Support - Calculation Detail'!A767,7),'Support - HEA1065 Adjustments'!$D$2:$D$10,RIGHT('Support - Calculation Detail'!A767,2))</f>
        <v>0</v>
      </c>
      <c r="K767" s="64">
        <v>16287</v>
      </c>
      <c r="L767" s="64">
        <v>0</v>
      </c>
      <c r="M767" s="64">
        <v>0</v>
      </c>
      <c r="N767" s="64">
        <v>0</v>
      </c>
      <c r="O767" s="64">
        <v>16287</v>
      </c>
    </row>
    <row r="768" spans="1:15" x14ac:dyDescent="0.35">
      <c r="A768" s="57" t="s">
        <v>6554</v>
      </c>
      <c r="B768" s="61" t="s">
        <v>10</v>
      </c>
      <c r="C768" s="61" t="s">
        <v>1310</v>
      </c>
      <c r="D768" s="64">
        <v>55526</v>
      </c>
      <c r="E768" s="64">
        <v>0</v>
      </c>
      <c r="F768" s="64">
        <v>55526</v>
      </c>
      <c r="G768" s="77">
        <v>1.04</v>
      </c>
      <c r="H768" s="64">
        <v>57747</v>
      </c>
      <c r="I768" s="64">
        <v>0</v>
      </c>
      <c r="J768" s="64">
        <f>SUMIFS('Support - HEA1065 Adjustments'!$G$2:$G$10,'Support - HEA1065 Adjustments'!$A$2:$A$10,LEFT('Support - Calculation Detail'!A768,7),'Support - HEA1065 Adjustments'!$D$2:$D$10,RIGHT('Support - Calculation Detail'!A768,2))</f>
        <v>0</v>
      </c>
      <c r="K768" s="64">
        <v>57747</v>
      </c>
      <c r="L768" s="64">
        <v>0</v>
      </c>
      <c r="M768" s="64">
        <v>0</v>
      </c>
      <c r="N768" s="64">
        <v>0</v>
      </c>
      <c r="O768" s="64">
        <v>57747</v>
      </c>
    </row>
    <row r="769" spans="1:15" x14ac:dyDescent="0.35">
      <c r="A769" s="57" t="s">
        <v>6555</v>
      </c>
      <c r="B769" s="61" t="s">
        <v>10</v>
      </c>
      <c r="C769" s="61" t="s">
        <v>1310</v>
      </c>
      <c r="D769" s="64">
        <v>17034</v>
      </c>
      <c r="E769" s="64">
        <v>0</v>
      </c>
      <c r="F769" s="64">
        <v>17034</v>
      </c>
      <c r="G769" s="77">
        <v>1.04</v>
      </c>
      <c r="H769" s="64">
        <v>17715</v>
      </c>
      <c r="I769" s="64">
        <v>0</v>
      </c>
      <c r="J769" s="64">
        <f>SUMIFS('Support - HEA1065 Adjustments'!$G$2:$G$10,'Support - HEA1065 Adjustments'!$A$2:$A$10,LEFT('Support - Calculation Detail'!A769,7),'Support - HEA1065 Adjustments'!$D$2:$D$10,RIGHT('Support - Calculation Detail'!A769,2))</f>
        <v>0</v>
      </c>
      <c r="K769" s="64">
        <v>17715</v>
      </c>
      <c r="L769" s="64">
        <v>0</v>
      </c>
      <c r="M769" s="64">
        <v>0</v>
      </c>
      <c r="N769" s="64">
        <v>0</v>
      </c>
      <c r="O769" s="64">
        <v>17715</v>
      </c>
    </row>
    <row r="770" spans="1:15" x14ac:dyDescent="0.35">
      <c r="A770" s="57" t="s">
        <v>6556</v>
      </c>
      <c r="B770" s="61" t="s">
        <v>10</v>
      </c>
      <c r="C770" s="61" t="s">
        <v>1310</v>
      </c>
      <c r="D770" s="64">
        <v>20847</v>
      </c>
      <c r="E770" s="64">
        <v>0</v>
      </c>
      <c r="F770" s="64">
        <v>20847</v>
      </c>
      <c r="G770" s="77">
        <v>1.04</v>
      </c>
      <c r="H770" s="64">
        <v>21681</v>
      </c>
      <c r="I770" s="64">
        <v>0</v>
      </c>
      <c r="J770" s="64">
        <f>SUMIFS('Support - HEA1065 Adjustments'!$G$2:$G$10,'Support - HEA1065 Adjustments'!$A$2:$A$10,LEFT('Support - Calculation Detail'!A770,7),'Support - HEA1065 Adjustments'!$D$2:$D$10,RIGHT('Support - Calculation Detail'!A770,2))</f>
        <v>0</v>
      </c>
      <c r="K770" s="64">
        <v>21681</v>
      </c>
      <c r="L770" s="64">
        <v>0</v>
      </c>
      <c r="M770" s="64">
        <v>0</v>
      </c>
      <c r="N770" s="64">
        <v>0</v>
      </c>
      <c r="O770" s="64">
        <v>21681</v>
      </c>
    </row>
    <row r="771" spans="1:15" x14ac:dyDescent="0.35">
      <c r="A771" s="57" t="s">
        <v>6557</v>
      </c>
      <c r="B771" s="61" t="s">
        <v>10</v>
      </c>
      <c r="C771" s="61" t="s">
        <v>1310</v>
      </c>
      <c r="D771" s="64">
        <v>24317</v>
      </c>
      <c r="E771" s="64">
        <v>0</v>
      </c>
      <c r="F771" s="64">
        <v>24317</v>
      </c>
      <c r="G771" s="77">
        <v>1.04</v>
      </c>
      <c r="H771" s="64">
        <v>25290</v>
      </c>
      <c r="I771" s="64">
        <v>0</v>
      </c>
      <c r="J771" s="64">
        <f>SUMIFS('Support - HEA1065 Adjustments'!$G$2:$G$10,'Support - HEA1065 Adjustments'!$A$2:$A$10,LEFT('Support - Calculation Detail'!A771,7),'Support - HEA1065 Adjustments'!$D$2:$D$10,RIGHT('Support - Calculation Detail'!A771,2))</f>
        <v>0</v>
      </c>
      <c r="K771" s="64">
        <v>25290</v>
      </c>
      <c r="L771" s="64">
        <v>0</v>
      </c>
      <c r="M771" s="64">
        <v>0</v>
      </c>
      <c r="N771" s="64">
        <v>0</v>
      </c>
      <c r="O771" s="64">
        <v>25290</v>
      </c>
    </row>
    <row r="772" spans="1:15" x14ac:dyDescent="0.35">
      <c r="A772" s="57" t="s">
        <v>6558</v>
      </c>
      <c r="B772" s="61" t="s">
        <v>10</v>
      </c>
      <c r="C772" s="61" t="s">
        <v>1310</v>
      </c>
      <c r="D772" s="64">
        <v>25341</v>
      </c>
      <c r="E772" s="64">
        <v>0</v>
      </c>
      <c r="F772" s="64">
        <v>25341</v>
      </c>
      <c r="G772" s="77">
        <v>1.04</v>
      </c>
      <c r="H772" s="64">
        <v>26355</v>
      </c>
      <c r="I772" s="64">
        <v>0</v>
      </c>
      <c r="J772" s="64">
        <f>SUMIFS('Support - HEA1065 Adjustments'!$G$2:$G$10,'Support - HEA1065 Adjustments'!$A$2:$A$10,LEFT('Support - Calculation Detail'!A772,7),'Support - HEA1065 Adjustments'!$D$2:$D$10,RIGHT('Support - Calculation Detail'!A772,2))</f>
        <v>0</v>
      </c>
      <c r="K772" s="64">
        <v>26355</v>
      </c>
      <c r="L772" s="64">
        <v>0</v>
      </c>
      <c r="M772" s="64">
        <v>0</v>
      </c>
      <c r="N772" s="64">
        <v>0</v>
      </c>
      <c r="O772" s="64">
        <v>26355</v>
      </c>
    </row>
    <row r="773" spans="1:15" x14ac:dyDescent="0.35">
      <c r="A773" s="57" t="s">
        <v>6559</v>
      </c>
      <c r="B773" s="61" t="s">
        <v>10</v>
      </c>
      <c r="C773" s="61" t="s">
        <v>1310</v>
      </c>
      <c r="D773" s="64">
        <v>34382</v>
      </c>
      <c r="E773" s="64">
        <v>0</v>
      </c>
      <c r="F773" s="64">
        <v>34382</v>
      </c>
      <c r="G773" s="77">
        <v>1.04</v>
      </c>
      <c r="H773" s="64">
        <v>35757</v>
      </c>
      <c r="I773" s="64">
        <v>0</v>
      </c>
      <c r="J773" s="64">
        <f>SUMIFS('Support - HEA1065 Adjustments'!$G$2:$G$10,'Support - HEA1065 Adjustments'!$A$2:$A$10,LEFT('Support - Calculation Detail'!A773,7),'Support - HEA1065 Adjustments'!$D$2:$D$10,RIGHT('Support - Calculation Detail'!A773,2))</f>
        <v>0</v>
      </c>
      <c r="K773" s="64">
        <v>35757</v>
      </c>
      <c r="L773" s="64">
        <v>0</v>
      </c>
      <c r="M773" s="64">
        <v>0</v>
      </c>
      <c r="N773" s="64">
        <v>0</v>
      </c>
      <c r="O773" s="64">
        <v>35757</v>
      </c>
    </row>
    <row r="774" spans="1:15" x14ac:dyDescent="0.35">
      <c r="A774" s="57" t="s">
        <v>6560</v>
      </c>
      <c r="B774" s="61" t="s">
        <v>10</v>
      </c>
      <c r="C774" s="61" t="s">
        <v>1310</v>
      </c>
      <c r="D774" s="64">
        <v>31944</v>
      </c>
      <c r="E774" s="64">
        <v>0</v>
      </c>
      <c r="F774" s="64">
        <v>31944</v>
      </c>
      <c r="G774" s="77">
        <v>1.04</v>
      </c>
      <c r="H774" s="64">
        <v>33222</v>
      </c>
      <c r="I774" s="64">
        <v>0</v>
      </c>
      <c r="J774" s="64">
        <f>SUMIFS('Support - HEA1065 Adjustments'!$G$2:$G$10,'Support - HEA1065 Adjustments'!$A$2:$A$10,LEFT('Support - Calculation Detail'!A774,7),'Support - HEA1065 Adjustments'!$D$2:$D$10,RIGHT('Support - Calculation Detail'!A774,2))</f>
        <v>0</v>
      </c>
      <c r="K774" s="64">
        <v>33222</v>
      </c>
      <c r="L774" s="64">
        <v>0</v>
      </c>
      <c r="M774" s="64">
        <v>0</v>
      </c>
      <c r="N774" s="64">
        <v>0</v>
      </c>
      <c r="O774" s="64">
        <v>33222</v>
      </c>
    </row>
    <row r="775" spans="1:15" x14ac:dyDescent="0.35">
      <c r="A775" s="57" t="s">
        <v>6561</v>
      </c>
      <c r="B775" s="61" t="s">
        <v>10</v>
      </c>
      <c r="C775" s="61" t="s">
        <v>1310</v>
      </c>
      <c r="D775" s="64">
        <v>21189</v>
      </c>
      <c r="E775" s="64">
        <v>0</v>
      </c>
      <c r="F775" s="64">
        <v>21189</v>
      </c>
      <c r="G775" s="77">
        <v>1.04</v>
      </c>
      <c r="H775" s="64">
        <v>22037</v>
      </c>
      <c r="I775" s="64">
        <v>0</v>
      </c>
      <c r="J775" s="64">
        <f>SUMIFS('Support - HEA1065 Adjustments'!$G$2:$G$10,'Support - HEA1065 Adjustments'!$A$2:$A$10,LEFT('Support - Calculation Detail'!A775,7),'Support - HEA1065 Adjustments'!$D$2:$D$10,RIGHT('Support - Calculation Detail'!A775,2))</f>
        <v>0</v>
      </c>
      <c r="K775" s="64">
        <v>22037</v>
      </c>
      <c r="L775" s="64">
        <v>0</v>
      </c>
      <c r="M775" s="64">
        <v>0</v>
      </c>
      <c r="N775" s="64">
        <v>0</v>
      </c>
      <c r="O775" s="64">
        <v>22037</v>
      </c>
    </row>
    <row r="776" spans="1:15" x14ac:dyDescent="0.35">
      <c r="A776" s="57" t="s">
        <v>6562</v>
      </c>
      <c r="B776" s="61" t="s">
        <v>10</v>
      </c>
      <c r="C776" s="61" t="s">
        <v>1310</v>
      </c>
      <c r="D776" s="64">
        <v>67024</v>
      </c>
      <c r="E776" s="64">
        <v>0</v>
      </c>
      <c r="F776" s="64">
        <v>67024</v>
      </c>
      <c r="G776" s="77">
        <v>1.04</v>
      </c>
      <c r="H776" s="64">
        <v>69705</v>
      </c>
      <c r="I776" s="64">
        <v>0</v>
      </c>
      <c r="J776" s="64">
        <f>SUMIFS('Support - HEA1065 Adjustments'!$G$2:$G$10,'Support - HEA1065 Adjustments'!$A$2:$A$10,LEFT('Support - Calculation Detail'!A776,7),'Support - HEA1065 Adjustments'!$D$2:$D$10,RIGHT('Support - Calculation Detail'!A776,2))</f>
        <v>0</v>
      </c>
      <c r="K776" s="64">
        <v>69705</v>
      </c>
      <c r="L776" s="64">
        <v>0</v>
      </c>
      <c r="M776" s="64">
        <v>0</v>
      </c>
      <c r="N776" s="64">
        <v>0</v>
      </c>
      <c r="O776" s="64">
        <v>69705</v>
      </c>
    </row>
    <row r="777" spans="1:15" x14ac:dyDescent="0.35">
      <c r="A777" s="57" t="s">
        <v>6563</v>
      </c>
      <c r="B777" s="61" t="s">
        <v>10</v>
      </c>
      <c r="C777" s="61" t="s">
        <v>1310</v>
      </c>
      <c r="D777" s="64">
        <v>18678</v>
      </c>
      <c r="E777" s="64">
        <v>0</v>
      </c>
      <c r="F777" s="64">
        <v>18678</v>
      </c>
      <c r="G777" s="77">
        <v>1.04</v>
      </c>
      <c r="H777" s="64">
        <v>19425</v>
      </c>
      <c r="I777" s="64">
        <v>0</v>
      </c>
      <c r="J777" s="64">
        <f>SUMIFS('Support - HEA1065 Adjustments'!$G$2:$G$10,'Support - HEA1065 Adjustments'!$A$2:$A$10,LEFT('Support - Calculation Detail'!A777,7),'Support - HEA1065 Adjustments'!$D$2:$D$10,RIGHT('Support - Calculation Detail'!A777,2))</f>
        <v>0</v>
      </c>
      <c r="K777" s="64">
        <v>19425</v>
      </c>
      <c r="L777" s="64">
        <v>0</v>
      </c>
      <c r="M777" s="64">
        <v>0</v>
      </c>
      <c r="N777" s="64">
        <v>0</v>
      </c>
      <c r="O777" s="64">
        <v>19425</v>
      </c>
    </row>
    <row r="778" spans="1:15" x14ac:dyDescent="0.35">
      <c r="A778" s="57" t="s">
        <v>6564</v>
      </c>
      <c r="B778" s="61" t="s">
        <v>10</v>
      </c>
      <c r="C778" s="61" t="s">
        <v>1310</v>
      </c>
      <c r="D778" s="64">
        <v>14136</v>
      </c>
      <c r="E778" s="64">
        <v>0</v>
      </c>
      <c r="F778" s="64">
        <v>14136</v>
      </c>
      <c r="G778" s="77">
        <v>1.04</v>
      </c>
      <c r="H778" s="64">
        <v>14701</v>
      </c>
      <c r="I778" s="64">
        <v>0</v>
      </c>
      <c r="J778" s="64">
        <f>SUMIFS('Support - HEA1065 Adjustments'!$G$2:$G$10,'Support - HEA1065 Adjustments'!$A$2:$A$10,LEFT('Support - Calculation Detail'!A778,7),'Support - HEA1065 Adjustments'!$D$2:$D$10,RIGHT('Support - Calculation Detail'!A778,2))</f>
        <v>0</v>
      </c>
      <c r="K778" s="64">
        <v>14701</v>
      </c>
      <c r="L778" s="64">
        <v>0</v>
      </c>
      <c r="M778" s="64">
        <v>0</v>
      </c>
      <c r="N778" s="64">
        <v>0</v>
      </c>
      <c r="O778" s="64">
        <v>14701</v>
      </c>
    </row>
    <row r="779" spans="1:15" x14ac:dyDescent="0.35">
      <c r="A779" s="57" t="s">
        <v>6565</v>
      </c>
      <c r="B779" s="61" t="s">
        <v>10</v>
      </c>
      <c r="C779" s="61" t="s">
        <v>1310</v>
      </c>
      <c r="D779" s="64">
        <v>320348</v>
      </c>
      <c r="E779" s="64">
        <v>0</v>
      </c>
      <c r="F779" s="64">
        <v>320348</v>
      </c>
      <c r="G779" s="77">
        <v>1.04</v>
      </c>
      <c r="H779" s="64">
        <v>333162</v>
      </c>
      <c r="I779" s="64">
        <v>0</v>
      </c>
      <c r="J779" s="64">
        <f>SUMIFS('Support - HEA1065 Adjustments'!$G$2:$G$10,'Support - HEA1065 Adjustments'!$A$2:$A$10,LEFT('Support - Calculation Detail'!A779,7),'Support - HEA1065 Adjustments'!$D$2:$D$10,RIGHT('Support - Calculation Detail'!A779,2))</f>
        <v>0</v>
      </c>
      <c r="K779" s="64">
        <v>333162</v>
      </c>
      <c r="L779" s="64">
        <v>0</v>
      </c>
      <c r="M779" s="64">
        <v>0</v>
      </c>
      <c r="N779" s="64">
        <v>0</v>
      </c>
      <c r="O779" s="64">
        <v>333162</v>
      </c>
    </row>
    <row r="780" spans="1:15" x14ac:dyDescent="0.35">
      <c r="A780" s="57" t="s">
        <v>6566</v>
      </c>
      <c r="B780" s="61" t="s">
        <v>10</v>
      </c>
      <c r="C780" s="61" t="s">
        <v>1310</v>
      </c>
      <c r="D780" s="64">
        <v>78456</v>
      </c>
      <c r="E780" s="64">
        <v>0</v>
      </c>
      <c r="F780" s="64">
        <v>78456</v>
      </c>
      <c r="G780" s="77">
        <v>1.04</v>
      </c>
      <c r="H780" s="64">
        <v>81594</v>
      </c>
      <c r="I780" s="64">
        <v>0</v>
      </c>
      <c r="J780" s="64">
        <f>SUMIFS('Support - HEA1065 Adjustments'!$G$2:$G$10,'Support - HEA1065 Adjustments'!$A$2:$A$10,LEFT('Support - Calculation Detail'!A780,7),'Support - HEA1065 Adjustments'!$D$2:$D$10,RIGHT('Support - Calculation Detail'!A780,2))</f>
        <v>0</v>
      </c>
      <c r="K780" s="64">
        <v>81594</v>
      </c>
      <c r="L780" s="64">
        <v>0</v>
      </c>
      <c r="M780" s="64">
        <v>0</v>
      </c>
      <c r="N780" s="64">
        <v>0</v>
      </c>
      <c r="O780" s="64">
        <v>81594</v>
      </c>
    </row>
    <row r="781" spans="1:15" x14ac:dyDescent="0.35">
      <c r="A781" s="57" t="s">
        <v>6567</v>
      </c>
      <c r="B781" s="61" t="s">
        <v>10</v>
      </c>
      <c r="C781" s="61" t="s">
        <v>1310</v>
      </c>
      <c r="D781" s="64">
        <v>184549</v>
      </c>
      <c r="E781" s="64">
        <v>0</v>
      </c>
      <c r="F781" s="64">
        <v>184549</v>
      </c>
      <c r="G781" s="77">
        <v>1.04</v>
      </c>
      <c r="H781" s="64">
        <v>191931</v>
      </c>
      <c r="I781" s="64">
        <v>0</v>
      </c>
      <c r="J781" s="64">
        <f>SUMIFS('Support - HEA1065 Adjustments'!$G$2:$G$10,'Support - HEA1065 Adjustments'!$A$2:$A$10,LEFT('Support - Calculation Detail'!A781,7),'Support - HEA1065 Adjustments'!$D$2:$D$10,RIGHT('Support - Calculation Detail'!A781,2))</f>
        <v>0</v>
      </c>
      <c r="K781" s="64">
        <v>191931</v>
      </c>
      <c r="L781" s="64">
        <v>0</v>
      </c>
      <c r="M781" s="64">
        <v>0</v>
      </c>
      <c r="N781" s="64">
        <v>0</v>
      </c>
      <c r="O781" s="64">
        <v>191931</v>
      </c>
    </row>
    <row r="782" spans="1:15" x14ac:dyDescent="0.35">
      <c r="A782" s="57" t="s">
        <v>6568</v>
      </c>
      <c r="B782" s="61" t="s">
        <v>10</v>
      </c>
      <c r="C782" s="61" t="s">
        <v>1310</v>
      </c>
      <c r="D782" s="64">
        <v>1253164</v>
      </c>
      <c r="E782" s="64">
        <v>0</v>
      </c>
      <c r="F782" s="64">
        <v>1253164</v>
      </c>
      <c r="G782" s="77">
        <v>1.04</v>
      </c>
      <c r="H782" s="64">
        <v>1303291</v>
      </c>
      <c r="I782" s="64">
        <v>0</v>
      </c>
      <c r="J782" s="64">
        <f>SUMIFS('Support - HEA1065 Adjustments'!$G$2:$G$10,'Support - HEA1065 Adjustments'!$A$2:$A$10,LEFT('Support - Calculation Detail'!A782,7),'Support - HEA1065 Adjustments'!$D$2:$D$10,RIGHT('Support - Calculation Detail'!A782,2))</f>
        <v>0</v>
      </c>
      <c r="K782" s="64">
        <v>1303291</v>
      </c>
      <c r="L782" s="64">
        <v>70734</v>
      </c>
      <c r="M782" s="64">
        <v>0</v>
      </c>
      <c r="N782" s="64">
        <v>0</v>
      </c>
      <c r="O782" s="64">
        <v>1374025</v>
      </c>
    </row>
    <row r="783" spans="1:15" x14ac:dyDescent="0.35">
      <c r="A783" s="57" t="s">
        <v>6569</v>
      </c>
      <c r="B783" s="61" t="s">
        <v>10</v>
      </c>
      <c r="C783" s="61" t="s">
        <v>1310</v>
      </c>
      <c r="D783" s="64">
        <v>301600</v>
      </c>
      <c r="E783" s="64">
        <v>0</v>
      </c>
      <c r="F783" s="64">
        <v>301600</v>
      </c>
      <c r="G783" s="77">
        <v>1.04</v>
      </c>
      <c r="H783" s="64">
        <v>313664</v>
      </c>
      <c r="I783" s="64">
        <v>0</v>
      </c>
      <c r="J783" s="64">
        <f>SUMIFS('Support - HEA1065 Adjustments'!$G$2:$G$10,'Support - HEA1065 Adjustments'!$A$2:$A$10,LEFT('Support - Calculation Detail'!A783,7),'Support - HEA1065 Adjustments'!$D$2:$D$10,RIGHT('Support - Calculation Detail'!A783,2))</f>
        <v>0</v>
      </c>
      <c r="K783" s="64">
        <v>313664</v>
      </c>
      <c r="L783" s="64">
        <v>0</v>
      </c>
      <c r="M783" s="64">
        <v>0</v>
      </c>
      <c r="N783" s="64">
        <v>0</v>
      </c>
      <c r="O783" s="64">
        <v>313664</v>
      </c>
    </row>
    <row r="784" spans="1:15" x14ac:dyDescent="0.35">
      <c r="A784" s="57" t="s">
        <v>6570</v>
      </c>
      <c r="B784" s="61" t="s">
        <v>10</v>
      </c>
      <c r="C784" s="61" t="s">
        <v>1310</v>
      </c>
      <c r="D784" s="64">
        <v>941769</v>
      </c>
      <c r="E784" s="64">
        <v>89196</v>
      </c>
      <c r="F784" s="64">
        <v>1030965</v>
      </c>
      <c r="G784" s="77">
        <v>1.04</v>
      </c>
      <c r="H784" s="64">
        <v>1072204</v>
      </c>
      <c r="I784" s="64">
        <v>0</v>
      </c>
      <c r="J784" s="64">
        <f>SUMIFS('Support - HEA1065 Adjustments'!$G$2:$G$10,'Support - HEA1065 Adjustments'!$A$2:$A$10,LEFT('Support - Calculation Detail'!A784,7),'Support - HEA1065 Adjustments'!$D$2:$D$10,RIGHT('Support - Calculation Detail'!A784,2))</f>
        <v>0</v>
      </c>
      <c r="K784" s="64">
        <v>1072204</v>
      </c>
      <c r="L784" s="64">
        <v>19316</v>
      </c>
      <c r="M784" s="64">
        <v>0</v>
      </c>
      <c r="N784" s="64">
        <v>0</v>
      </c>
      <c r="O784" s="64">
        <v>1091520</v>
      </c>
    </row>
    <row r="785" spans="1:15" x14ac:dyDescent="0.35">
      <c r="A785" s="57" t="s">
        <v>6571</v>
      </c>
      <c r="B785" s="61" t="s">
        <v>10</v>
      </c>
      <c r="C785" s="61" t="s">
        <v>1310</v>
      </c>
      <c r="D785" s="64">
        <v>90971</v>
      </c>
      <c r="E785" s="64">
        <v>0</v>
      </c>
      <c r="F785" s="64">
        <v>90971</v>
      </c>
      <c r="G785" s="77">
        <v>1.04</v>
      </c>
      <c r="H785" s="64">
        <v>94610</v>
      </c>
      <c r="I785" s="64">
        <v>0</v>
      </c>
      <c r="J785" s="64">
        <f>SUMIFS('Support - HEA1065 Adjustments'!$G$2:$G$10,'Support - HEA1065 Adjustments'!$A$2:$A$10,LEFT('Support - Calculation Detail'!A785,7),'Support - HEA1065 Adjustments'!$D$2:$D$10,RIGHT('Support - Calculation Detail'!A785,2))</f>
        <v>0</v>
      </c>
      <c r="K785" s="64">
        <v>94610</v>
      </c>
      <c r="L785" s="64">
        <v>0</v>
      </c>
      <c r="M785" s="64">
        <v>0</v>
      </c>
      <c r="N785" s="64">
        <v>0</v>
      </c>
      <c r="O785" s="64">
        <v>94610</v>
      </c>
    </row>
    <row r="786" spans="1:15" x14ac:dyDescent="0.35">
      <c r="A786" s="57" t="s">
        <v>6572</v>
      </c>
      <c r="B786" s="61" t="s">
        <v>10</v>
      </c>
      <c r="C786" s="61" t="s">
        <v>1310</v>
      </c>
      <c r="D786" s="64">
        <v>89675</v>
      </c>
      <c r="E786" s="64">
        <v>0</v>
      </c>
      <c r="F786" s="64">
        <v>89675</v>
      </c>
      <c r="G786" s="77">
        <v>1.04</v>
      </c>
      <c r="H786" s="64">
        <v>93262</v>
      </c>
      <c r="I786" s="64">
        <v>0</v>
      </c>
      <c r="J786" s="64">
        <f>SUMIFS('Support - HEA1065 Adjustments'!$G$2:$G$10,'Support - HEA1065 Adjustments'!$A$2:$A$10,LEFT('Support - Calculation Detail'!A786,7),'Support - HEA1065 Adjustments'!$D$2:$D$10,RIGHT('Support - Calculation Detail'!A786,2))</f>
        <v>0</v>
      </c>
      <c r="K786" s="64">
        <v>93262</v>
      </c>
      <c r="L786" s="64">
        <v>9062</v>
      </c>
      <c r="M786" s="64">
        <v>0</v>
      </c>
      <c r="N786" s="64">
        <v>0</v>
      </c>
      <c r="O786" s="64">
        <v>102324</v>
      </c>
    </row>
    <row r="787" spans="1:15" x14ac:dyDescent="0.35">
      <c r="A787" s="57" t="s">
        <v>6573</v>
      </c>
      <c r="B787" s="61" t="s">
        <v>10</v>
      </c>
      <c r="C787" s="61" t="s">
        <v>1310</v>
      </c>
      <c r="D787" s="64">
        <v>21421</v>
      </c>
      <c r="E787" s="64">
        <v>0</v>
      </c>
      <c r="F787" s="64">
        <v>21421</v>
      </c>
      <c r="G787" s="77">
        <v>1.04</v>
      </c>
      <c r="H787" s="64">
        <v>22278</v>
      </c>
      <c r="I787" s="64">
        <v>0</v>
      </c>
      <c r="J787" s="64">
        <f>SUMIFS('Support - HEA1065 Adjustments'!$G$2:$G$10,'Support - HEA1065 Adjustments'!$A$2:$A$10,LEFT('Support - Calculation Detail'!A787,7),'Support - HEA1065 Adjustments'!$D$2:$D$10,RIGHT('Support - Calculation Detail'!A787,2))</f>
        <v>0</v>
      </c>
      <c r="K787" s="64">
        <v>22278</v>
      </c>
      <c r="L787" s="64">
        <v>0</v>
      </c>
      <c r="M787" s="64">
        <v>0</v>
      </c>
      <c r="N787" s="64">
        <v>0</v>
      </c>
      <c r="O787" s="64">
        <v>22278</v>
      </c>
    </row>
    <row r="788" spans="1:15" x14ac:dyDescent="0.35">
      <c r="A788" s="57" t="s">
        <v>6574</v>
      </c>
      <c r="B788" s="61" t="s">
        <v>10</v>
      </c>
      <c r="C788" s="61" t="s">
        <v>1310</v>
      </c>
      <c r="D788" s="64">
        <v>22138</v>
      </c>
      <c r="E788" s="64">
        <v>0</v>
      </c>
      <c r="F788" s="64">
        <v>22138</v>
      </c>
      <c r="G788" s="77">
        <v>1.04</v>
      </c>
      <c r="H788" s="64">
        <v>23024</v>
      </c>
      <c r="I788" s="64">
        <v>0</v>
      </c>
      <c r="J788" s="64">
        <f>SUMIFS('Support - HEA1065 Adjustments'!$G$2:$G$10,'Support - HEA1065 Adjustments'!$A$2:$A$10,LEFT('Support - Calculation Detail'!A788,7),'Support - HEA1065 Adjustments'!$D$2:$D$10,RIGHT('Support - Calculation Detail'!A788,2))</f>
        <v>0</v>
      </c>
      <c r="K788" s="64">
        <v>23024</v>
      </c>
      <c r="L788" s="64">
        <v>3645</v>
      </c>
      <c r="M788" s="64">
        <v>0</v>
      </c>
      <c r="N788" s="64">
        <v>0</v>
      </c>
      <c r="O788" s="64">
        <v>26669</v>
      </c>
    </row>
    <row r="789" spans="1:15" x14ac:dyDescent="0.35">
      <c r="A789" s="57" t="s">
        <v>6575</v>
      </c>
      <c r="B789" s="61" t="s">
        <v>10</v>
      </c>
      <c r="C789" s="61" t="s">
        <v>1310</v>
      </c>
      <c r="D789" s="64">
        <v>380346</v>
      </c>
      <c r="E789" s="64">
        <v>0</v>
      </c>
      <c r="F789" s="64">
        <v>380346</v>
      </c>
      <c r="G789" s="77">
        <v>1.04</v>
      </c>
      <c r="H789" s="64">
        <v>395560</v>
      </c>
      <c r="I789" s="64">
        <v>0</v>
      </c>
      <c r="J789" s="64">
        <f>SUMIFS('Support - HEA1065 Adjustments'!$G$2:$G$10,'Support - HEA1065 Adjustments'!$A$2:$A$10,LEFT('Support - Calculation Detail'!A789,7),'Support - HEA1065 Adjustments'!$D$2:$D$10,RIGHT('Support - Calculation Detail'!A789,2))</f>
        <v>0</v>
      </c>
      <c r="K789" s="64">
        <v>395560</v>
      </c>
      <c r="L789" s="64">
        <v>41558</v>
      </c>
      <c r="M789" s="64">
        <v>0</v>
      </c>
      <c r="N789" s="64">
        <v>0</v>
      </c>
      <c r="O789" s="64">
        <v>437118</v>
      </c>
    </row>
    <row r="790" spans="1:15" x14ac:dyDescent="0.35">
      <c r="A790" s="57" t="s">
        <v>6576</v>
      </c>
      <c r="B790" s="61" t="s">
        <v>10</v>
      </c>
      <c r="C790" s="61" t="s">
        <v>1310</v>
      </c>
      <c r="D790" s="64">
        <v>1251</v>
      </c>
      <c r="E790" s="64">
        <v>0</v>
      </c>
      <c r="F790" s="64">
        <v>1251</v>
      </c>
      <c r="G790" s="77">
        <v>1.04</v>
      </c>
      <c r="H790" s="64">
        <v>1301</v>
      </c>
      <c r="I790" s="64">
        <v>0</v>
      </c>
      <c r="J790" s="64">
        <f>SUMIFS('Support - HEA1065 Adjustments'!$G$2:$G$10,'Support - HEA1065 Adjustments'!$A$2:$A$10,LEFT('Support - Calculation Detail'!A790,7),'Support - HEA1065 Adjustments'!$D$2:$D$10,RIGHT('Support - Calculation Detail'!A790,2))</f>
        <v>0</v>
      </c>
      <c r="K790" s="64">
        <v>1301</v>
      </c>
      <c r="L790" s="64">
        <v>0</v>
      </c>
      <c r="M790" s="64">
        <v>0</v>
      </c>
      <c r="N790" s="64">
        <v>0</v>
      </c>
      <c r="O790" s="64">
        <v>1301</v>
      </c>
    </row>
    <row r="791" spans="1:15" x14ac:dyDescent="0.35">
      <c r="A791" s="57" t="s">
        <v>6577</v>
      </c>
      <c r="B791" s="61" t="s">
        <v>10</v>
      </c>
      <c r="C791" s="61" t="s">
        <v>1310</v>
      </c>
      <c r="D791" s="64">
        <v>230233</v>
      </c>
      <c r="E791" s="64">
        <v>0</v>
      </c>
      <c r="F791" s="64">
        <v>230233</v>
      </c>
      <c r="G791" s="77">
        <v>1.04</v>
      </c>
      <c r="H791" s="64">
        <v>239442</v>
      </c>
      <c r="I791" s="64">
        <v>0</v>
      </c>
      <c r="J791" s="64">
        <f>SUMIFS('Support - HEA1065 Adjustments'!$G$2:$G$10,'Support - HEA1065 Adjustments'!$A$2:$A$10,LEFT('Support - Calculation Detail'!A791,7),'Support - HEA1065 Adjustments'!$D$2:$D$10,RIGHT('Support - Calculation Detail'!A791,2))</f>
        <v>0</v>
      </c>
      <c r="K791" s="64">
        <v>239442</v>
      </c>
      <c r="L791" s="64">
        <v>0</v>
      </c>
      <c r="M791" s="64">
        <v>0</v>
      </c>
      <c r="N791" s="64">
        <v>0</v>
      </c>
      <c r="O791" s="64">
        <v>239442</v>
      </c>
    </row>
    <row r="792" spans="1:15" x14ac:dyDescent="0.35">
      <c r="A792" s="57" t="s">
        <v>6578</v>
      </c>
      <c r="B792" s="61" t="s">
        <v>10</v>
      </c>
      <c r="C792" s="61" t="s">
        <v>1310</v>
      </c>
      <c r="D792" s="64">
        <v>157611</v>
      </c>
      <c r="E792" s="64">
        <v>0</v>
      </c>
      <c r="F792" s="64">
        <v>157611</v>
      </c>
      <c r="G792" s="77">
        <v>1.04</v>
      </c>
      <c r="H792" s="64">
        <v>163915</v>
      </c>
      <c r="I792" s="64">
        <v>0</v>
      </c>
      <c r="J792" s="64">
        <f>SUMIFS('Support - HEA1065 Adjustments'!$G$2:$G$10,'Support - HEA1065 Adjustments'!$A$2:$A$10,LEFT('Support - Calculation Detail'!A792,7),'Support - HEA1065 Adjustments'!$D$2:$D$10,RIGHT('Support - Calculation Detail'!A792,2))</f>
        <v>0</v>
      </c>
      <c r="K792" s="64">
        <v>163915</v>
      </c>
      <c r="L792" s="64">
        <v>0</v>
      </c>
      <c r="M792" s="64">
        <v>0</v>
      </c>
      <c r="N792" s="64">
        <v>0</v>
      </c>
      <c r="O792" s="64">
        <v>163915</v>
      </c>
    </row>
    <row r="793" spans="1:15" x14ac:dyDescent="0.35">
      <c r="A793" s="57" t="s">
        <v>6579</v>
      </c>
      <c r="B793" s="61" t="s">
        <v>10</v>
      </c>
      <c r="C793" s="61" t="s">
        <v>1310</v>
      </c>
      <c r="D793" s="64">
        <v>1465054</v>
      </c>
      <c r="E793" s="64">
        <v>0</v>
      </c>
      <c r="F793" s="64">
        <v>1465054</v>
      </c>
      <c r="G793" s="77">
        <v>1.04</v>
      </c>
      <c r="H793" s="64">
        <v>1523656</v>
      </c>
      <c r="I793" s="64">
        <v>0</v>
      </c>
      <c r="J793" s="64">
        <f>SUMIFS('Support - HEA1065 Adjustments'!$G$2:$G$10,'Support - HEA1065 Adjustments'!$A$2:$A$10,LEFT('Support - Calculation Detail'!A793,7),'Support - HEA1065 Adjustments'!$D$2:$D$10,RIGHT('Support - Calculation Detail'!A793,2))</f>
        <v>0</v>
      </c>
      <c r="K793" s="64">
        <v>1523656</v>
      </c>
      <c r="L793" s="64">
        <v>0</v>
      </c>
      <c r="M793" s="64">
        <v>0</v>
      </c>
      <c r="N793" s="64">
        <v>0</v>
      </c>
      <c r="O793" s="64">
        <v>1523656</v>
      </c>
    </row>
    <row r="794" spans="1:15" x14ac:dyDescent="0.35">
      <c r="A794" s="57" t="s">
        <v>6580</v>
      </c>
      <c r="B794" s="61" t="s">
        <v>10</v>
      </c>
      <c r="C794" s="61" t="s">
        <v>1310</v>
      </c>
      <c r="D794" s="64">
        <v>1641269</v>
      </c>
      <c r="E794" s="64">
        <v>0</v>
      </c>
      <c r="F794" s="64">
        <v>1641269</v>
      </c>
      <c r="G794" s="77">
        <v>1.04</v>
      </c>
      <c r="H794" s="64">
        <v>1706920</v>
      </c>
      <c r="I794" s="64">
        <v>0</v>
      </c>
      <c r="J794" s="64">
        <f>SUMIFS('Support - HEA1065 Adjustments'!$G$2:$G$10,'Support - HEA1065 Adjustments'!$A$2:$A$10,LEFT('Support - Calculation Detail'!A794,7),'Support - HEA1065 Adjustments'!$D$2:$D$10,RIGHT('Support - Calculation Detail'!A794,2))</f>
        <v>0</v>
      </c>
      <c r="K794" s="64">
        <v>1706920</v>
      </c>
      <c r="L794" s="64">
        <v>0</v>
      </c>
      <c r="M794" s="64">
        <v>0</v>
      </c>
      <c r="N794" s="64">
        <v>0</v>
      </c>
      <c r="O794" s="64">
        <v>1706920</v>
      </c>
    </row>
    <row r="795" spans="1:15" x14ac:dyDescent="0.35">
      <c r="A795" s="57" t="s">
        <v>6581</v>
      </c>
      <c r="B795" s="61" t="s">
        <v>10</v>
      </c>
      <c r="C795" s="61" t="s">
        <v>1310</v>
      </c>
      <c r="D795" s="64">
        <v>2747001</v>
      </c>
      <c r="E795" s="64">
        <v>0</v>
      </c>
      <c r="F795" s="64">
        <v>2747001</v>
      </c>
      <c r="G795" s="77">
        <v>1.04</v>
      </c>
      <c r="H795" s="64">
        <v>2856881</v>
      </c>
      <c r="I795" s="64">
        <v>0</v>
      </c>
      <c r="J795" s="64">
        <f>SUMIFS('Support - HEA1065 Adjustments'!$G$2:$G$10,'Support - HEA1065 Adjustments'!$A$2:$A$10,LEFT('Support - Calculation Detail'!A795,7),'Support - HEA1065 Adjustments'!$D$2:$D$10,RIGHT('Support - Calculation Detail'!A795,2))</f>
        <v>0</v>
      </c>
      <c r="K795" s="64">
        <v>2856881</v>
      </c>
      <c r="L795" s="64">
        <v>0</v>
      </c>
      <c r="M795" s="64">
        <v>0</v>
      </c>
      <c r="N795" s="64">
        <v>0</v>
      </c>
      <c r="O795" s="64">
        <v>2856881</v>
      </c>
    </row>
    <row r="796" spans="1:15" x14ac:dyDescent="0.35">
      <c r="A796" s="57" t="s">
        <v>6582</v>
      </c>
      <c r="B796" s="61" t="s">
        <v>10</v>
      </c>
      <c r="C796" s="61" t="s">
        <v>1377</v>
      </c>
      <c r="D796" s="64">
        <v>4107873</v>
      </c>
      <c r="E796" s="64">
        <v>0</v>
      </c>
      <c r="F796" s="64">
        <v>4107873</v>
      </c>
      <c r="G796" s="77">
        <v>1.04</v>
      </c>
      <c r="H796" s="64">
        <v>4272188</v>
      </c>
      <c r="I796" s="64">
        <v>0</v>
      </c>
      <c r="J796" s="64">
        <f>SUMIFS('Support - HEA1065 Adjustments'!$G$2:$G$10,'Support - HEA1065 Adjustments'!$A$2:$A$10,LEFT('Support - Calculation Detail'!A796,7),'Support - HEA1065 Adjustments'!$D$2:$D$10,RIGHT('Support - Calculation Detail'!A796,2))</f>
        <v>0</v>
      </c>
      <c r="K796" s="64">
        <v>4272188</v>
      </c>
      <c r="L796" s="64">
        <v>365504</v>
      </c>
      <c r="M796" s="64">
        <v>164528</v>
      </c>
      <c r="N796" s="64">
        <v>500075.7866354615</v>
      </c>
      <c r="O796" s="64">
        <v>5302295.7866354613</v>
      </c>
    </row>
    <row r="797" spans="1:15" x14ac:dyDescent="0.35">
      <c r="A797" s="57" t="s">
        <v>6583</v>
      </c>
      <c r="B797" s="61" t="s">
        <v>10</v>
      </c>
      <c r="C797" s="61" t="s">
        <v>1377</v>
      </c>
      <c r="D797" s="64">
        <v>7846</v>
      </c>
      <c r="E797" s="64">
        <v>0</v>
      </c>
      <c r="F797" s="64">
        <v>7846</v>
      </c>
      <c r="G797" s="77">
        <v>1.04</v>
      </c>
      <c r="H797" s="64">
        <v>8160</v>
      </c>
      <c r="I797" s="64">
        <v>0</v>
      </c>
      <c r="J797" s="64">
        <f>SUMIFS('Support - HEA1065 Adjustments'!$G$2:$G$10,'Support - HEA1065 Adjustments'!$A$2:$A$10,LEFT('Support - Calculation Detail'!A797,7),'Support - HEA1065 Adjustments'!$D$2:$D$10,RIGHT('Support - Calculation Detail'!A797,2))</f>
        <v>0</v>
      </c>
      <c r="K797" s="64">
        <v>8160</v>
      </c>
      <c r="L797" s="64">
        <v>0</v>
      </c>
      <c r="M797" s="64">
        <v>0</v>
      </c>
      <c r="N797" s="64">
        <v>0</v>
      </c>
      <c r="O797" s="64">
        <v>8160</v>
      </c>
    </row>
    <row r="798" spans="1:15" x14ac:dyDescent="0.35">
      <c r="A798" s="57" t="s">
        <v>6584</v>
      </c>
      <c r="B798" s="61" t="s">
        <v>10</v>
      </c>
      <c r="C798" s="61" t="s">
        <v>1377</v>
      </c>
      <c r="D798" s="64">
        <v>9141</v>
      </c>
      <c r="E798" s="64">
        <v>0</v>
      </c>
      <c r="F798" s="64">
        <v>9141</v>
      </c>
      <c r="G798" s="77">
        <v>1.04</v>
      </c>
      <c r="H798" s="64">
        <v>9507</v>
      </c>
      <c r="I798" s="64">
        <v>0</v>
      </c>
      <c r="J798" s="64">
        <f>SUMIFS('Support - HEA1065 Adjustments'!$G$2:$G$10,'Support - HEA1065 Adjustments'!$A$2:$A$10,LEFT('Support - Calculation Detail'!A798,7),'Support - HEA1065 Adjustments'!$D$2:$D$10,RIGHT('Support - Calculation Detail'!A798,2))</f>
        <v>0</v>
      </c>
      <c r="K798" s="64">
        <v>9507</v>
      </c>
      <c r="L798" s="64">
        <v>0</v>
      </c>
      <c r="M798" s="64">
        <v>0</v>
      </c>
      <c r="N798" s="64">
        <v>0</v>
      </c>
      <c r="O798" s="64">
        <v>9507</v>
      </c>
    </row>
    <row r="799" spans="1:15" x14ac:dyDescent="0.35">
      <c r="A799" s="57" t="s">
        <v>6585</v>
      </c>
      <c r="B799" s="61" t="s">
        <v>10</v>
      </c>
      <c r="C799" s="61" t="s">
        <v>1377</v>
      </c>
      <c r="D799" s="64">
        <v>3226</v>
      </c>
      <c r="E799" s="64">
        <v>0</v>
      </c>
      <c r="F799" s="64">
        <v>3226</v>
      </c>
      <c r="G799" s="77">
        <v>1.04</v>
      </c>
      <c r="H799" s="64">
        <v>3355</v>
      </c>
      <c r="I799" s="64">
        <v>0</v>
      </c>
      <c r="J799" s="64">
        <f>SUMIFS('Support - HEA1065 Adjustments'!$G$2:$G$10,'Support - HEA1065 Adjustments'!$A$2:$A$10,LEFT('Support - Calculation Detail'!A799,7),'Support - HEA1065 Adjustments'!$D$2:$D$10,RIGHT('Support - Calculation Detail'!A799,2))</f>
        <v>0</v>
      </c>
      <c r="K799" s="64">
        <v>3355</v>
      </c>
      <c r="L799" s="64">
        <v>0</v>
      </c>
      <c r="M799" s="64">
        <v>0</v>
      </c>
      <c r="N799" s="64">
        <v>0</v>
      </c>
      <c r="O799" s="64">
        <v>3355</v>
      </c>
    </row>
    <row r="800" spans="1:15" x14ac:dyDescent="0.35">
      <c r="A800" s="57" t="s">
        <v>6586</v>
      </c>
      <c r="B800" s="61" t="s">
        <v>10</v>
      </c>
      <c r="C800" s="61" t="s">
        <v>1377</v>
      </c>
      <c r="D800" s="64">
        <v>21940</v>
      </c>
      <c r="E800" s="64">
        <v>0</v>
      </c>
      <c r="F800" s="64">
        <v>21940</v>
      </c>
      <c r="G800" s="77">
        <v>1.04</v>
      </c>
      <c r="H800" s="64">
        <v>22818</v>
      </c>
      <c r="I800" s="64">
        <v>0</v>
      </c>
      <c r="J800" s="64">
        <f>SUMIFS('Support - HEA1065 Adjustments'!$G$2:$G$10,'Support - HEA1065 Adjustments'!$A$2:$A$10,LEFT('Support - Calculation Detail'!A800,7),'Support - HEA1065 Adjustments'!$D$2:$D$10,RIGHT('Support - Calculation Detail'!A800,2))</f>
        <v>0</v>
      </c>
      <c r="K800" s="64">
        <v>22818</v>
      </c>
      <c r="L800" s="64">
        <v>0</v>
      </c>
      <c r="M800" s="64">
        <v>0</v>
      </c>
      <c r="N800" s="64">
        <v>0</v>
      </c>
      <c r="O800" s="64">
        <v>22818</v>
      </c>
    </row>
    <row r="801" spans="1:15" x14ac:dyDescent="0.35">
      <c r="A801" s="57" t="s">
        <v>6587</v>
      </c>
      <c r="B801" s="61" t="s">
        <v>10</v>
      </c>
      <c r="C801" s="61" t="s">
        <v>1377</v>
      </c>
      <c r="D801" s="64">
        <v>62035</v>
      </c>
      <c r="E801" s="64">
        <v>0</v>
      </c>
      <c r="F801" s="64">
        <v>62035</v>
      </c>
      <c r="G801" s="77">
        <v>1.04</v>
      </c>
      <c r="H801" s="64">
        <v>64516</v>
      </c>
      <c r="I801" s="64">
        <v>0</v>
      </c>
      <c r="J801" s="64">
        <f>SUMIFS('Support - HEA1065 Adjustments'!$G$2:$G$10,'Support - HEA1065 Adjustments'!$A$2:$A$10,LEFT('Support - Calculation Detail'!A801,7),'Support - HEA1065 Adjustments'!$D$2:$D$10,RIGHT('Support - Calculation Detail'!A801,2))</f>
        <v>0</v>
      </c>
      <c r="K801" s="64">
        <v>64516</v>
      </c>
      <c r="L801" s="64">
        <v>0</v>
      </c>
      <c r="M801" s="64">
        <v>0</v>
      </c>
      <c r="N801" s="64">
        <v>0</v>
      </c>
      <c r="O801" s="64">
        <v>64516</v>
      </c>
    </row>
    <row r="802" spans="1:15" x14ac:dyDescent="0.35">
      <c r="A802" s="57" t="s">
        <v>6588</v>
      </c>
      <c r="B802" s="61" t="s">
        <v>10</v>
      </c>
      <c r="C802" s="61" t="s">
        <v>1377</v>
      </c>
      <c r="D802" s="64">
        <v>18136</v>
      </c>
      <c r="E802" s="64">
        <v>0</v>
      </c>
      <c r="F802" s="64">
        <v>18136</v>
      </c>
      <c r="G802" s="77">
        <v>1.04</v>
      </c>
      <c r="H802" s="64">
        <v>18861</v>
      </c>
      <c r="I802" s="64">
        <v>0</v>
      </c>
      <c r="J802" s="64">
        <f>SUMIFS('Support - HEA1065 Adjustments'!$G$2:$G$10,'Support - HEA1065 Adjustments'!$A$2:$A$10,LEFT('Support - Calculation Detail'!A802,7),'Support - HEA1065 Adjustments'!$D$2:$D$10,RIGHT('Support - Calculation Detail'!A802,2))</f>
        <v>0</v>
      </c>
      <c r="K802" s="64">
        <v>18861</v>
      </c>
      <c r="L802" s="64">
        <v>0</v>
      </c>
      <c r="M802" s="64">
        <v>0</v>
      </c>
      <c r="N802" s="64">
        <v>0</v>
      </c>
      <c r="O802" s="64">
        <v>18861</v>
      </c>
    </row>
    <row r="803" spans="1:15" x14ac:dyDescent="0.35">
      <c r="A803" s="57" t="s">
        <v>6589</v>
      </c>
      <c r="B803" s="61" t="s">
        <v>10</v>
      </c>
      <c r="C803" s="61" t="s">
        <v>1377</v>
      </c>
      <c r="D803" s="64">
        <v>4182</v>
      </c>
      <c r="E803" s="64">
        <v>0</v>
      </c>
      <c r="F803" s="64">
        <v>4182</v>
      </c>
      <c r="G803" s="77">
        <v>1.04</v>
      </c>
      <c r="H803" s="64">
        <v>4349</v>
      </c>
      <c r="I803" s="64">
        <v>0</v>
      </c>
      <c r="J803" s="64">
        <f>SUMIFS('Support - HEA1065 Adjustments'!$G$2:$G$10,'Support - HEA1065 Adjustments'!$A$2:$A$10,LEFT('Support - Calculation Detail'!A803,7),'Support - HEA1065 Adjustments'!$D$2:$D$10,RIGHT('Support - Calculation Detail'!A803,2))</f>
        <v>0</v>
      </c>
      <c r="K803" s="64">
        <v>4349</v>
      </c>
      <c r="L803" s="64">
        <v>0</v>
      </c>
      <c r="M803" s="64">
        <v>0</v>
      </c>
      <c r="N803" s="64">
        <v>0</v>
      </c>
      <c r="O803" s="64">
        <v>4349</v>
      </c>
    </row>
    <row r="804" spans="1:15" x14ac:dyDescent="0.35">
      <c r="A804" s="57" t="s">
        <v>6590</v>
      </c>
      <c r="B804" s="61" t="s">
        <v>10</v>
      </c>
      <c r="C804" s="61" t="s">
        <v>1377</v>
      </c>
      <c r="D804" s="64">
        <v>9864</v>
      </c>
      <c r="E804" s="64">
        <v>0</v>
      </c>
      <c r="F804" s="64">
        <v>9864</v>
      </c>
      <c r="G804" s="77">
        <v>1.04</v>
      </c>
      <c r="H804" s="64">
        <v>10259</v>
      </c>
      <c r="I804" s="64">
        <v>0</v>
      </c>
      <c r="J804" s="64">
        <f>SUMIFS('Support - HEA1065 Adjustments'!$G$2:$G$10,'Support - HEA1065 Adjustments'!$A$2:$A$10,LEFT('Support - Calculation Detail'!A804,7),'Support - HEA1065 Adjustments'!$D$2:$D$10,RIGHT('Support - Calculation Detail'!A804,2))</f>
        <v>0</v>
      </c>
      <c r="K804" s="64">
        <v>10259</v>
      </c>
      <c r="L804" s="64">
        <v>0</v>
      </c>
      <c r="M804" s="64">
        <v>0</v>
      </c>
      <c r="N804" s="64">
        <v>0</v>
      </c>
      <c r="O804" s="64">
        <v>10259</v>
      </c>
    </row>
    <row r="805" spans="1:15" x14ac:dyDescent="0.35">
      <c r="A805" s="57" t="s">
        <v>6591</v>
      </c>
      <c r="B805" s="61" t="s">
        <v>10</v>
      </c>
      <c r="C805" s="61" t="s">
        <v>1377</v>
      </c>
      <c r="D805" s="64">
        <v>12728</v>
      </c>
      <c r="E805" s="64">
        <v>0</v>
      </c>
      <c r="F805" s="64">
        <v>12728</v>
      </c>
      <c r="G805" s="77">
        <v>1.04</v>
      </c>
      <c r="H805" s="64">
        <v>13237</v>
      </c>
      <c r="I805" s="64">
        <v>0</v>
      </c>
      <c r="J805" s="64">
        <f>SUMIFS('Support - HEA1065 Adjustments'!$G$2:$G$10,'Support - HEA1065 Adjustments'!$A$2:$A$10,LEFT('Support - Calculation Detail'!A805,7),'Support - HEA1065 Adjustments'!$D$2:$D$10,RIGHT('Support - Calculation Detail'!A805,2))</f>
        <v>0</v>
      </c>
      <c r="K805" s="64">
        <v>13237</v>
      </c>
      <c r="L805" s="64">
        <v>0</v>
      </c>
      <c r="M805" s="64">
        <v>0</v>
      </c>
      <c r="N805" s="64">
        <v>0</v>
      </c>
      <c r="O805" s="64">
        <v>13237</v>
      </c>
    </row>
    <row r="806" spans="1:15" x14ac:dyDescent="0.35">
      <c r="A806" s="57" t="s">
        <v>6592</v>
      </c>
      <c r="B806" s="61" t="s">
        <v>10</v>
      </c>
      <c r="C806" s="61" t="s">
        <v>1377</v>
      </c>
      <c r="D806" s="64">
        <v>5029</v>
      </c>
      <c r="E806" s="64">
        <v>0</v>
      </c>
      <c r="F806" s="64">
        <v>5029</v>
      </c>
      <c r="G806" s="77">
        <v>1.04</v>
      </c>
      <c r="H806" s="64">
        <v>5230</v>
      </c>
      <c r="I806" s="64">
        <v>0</v>
      </c>
      <c r="J806" s="64">
        <f>SUMIFS('Support - HEA1065 Adjustments'!$G$2:$G$10,'Support - HEA1065 Adjustments'!$A$2:$A$10,LEFT('Support - Calculation Detail'!A806,7),'Support - HEA1065 Adjustments'!$D$2:$D$10,RIGHT('Support - Calculation Detail'!A806,2))</f>
        <v>0</v>
      </c>
      <c r="K806" s="64">
        <v>5230</v>
      </c>
      <c r="L806" s="64">
        <v>0</v>
      </c>
      <c r="M806" s="64">
        <v>0</v>
      </c>
      <c r="N806" s="64">
        <v>0</v>
      </c>
      <c r="O806" s="64">
        <v>5230</v>
      </c>
    </row>
    <row r="807" spans="1:15" x14ac:dyDescent="0.35">
      <c r="A807" s="57" t="s">
        <v>6593</v>
      </c>
      <c r="B807" s="61" t="s">
        <v>10</v>
      </c>
      <c r="C807" s="61" t="s">
        <v>1377</v>
      </c>
      <c r="D807" s="64">
        <v>7113</v>
      </c>
      <c r="E807" s="64">
        <v>0</v>
      </c>
      <c r="F807" s="64">
        <v>7113</v>
      </c>
      <c r="G807" s="77">
        <v>1.04</v>
      </c>
      <c r="H807" s="64">
        <v>7398</v>
      </c>
      <c r="I807" s="64">
        <v>0</v>
      </c>
      <c r="J807" s="64">
        <f>SUMIFS('Support - HEA1065 Adjustments'!$G$2:$G$10,'Support - HEA1065 Adjustments'!$A$2:$A$10,LEFT('Support - Calculation Detail'!A807,7),'Support - HEA1065 Adjustments'!$D$2:$D$10,RIGHT('Support - Calculation Detail'!A807,2))</f>
        <v>0</v>
      </c>
      <c r="K807" s="64">
        <v>7398</v>
      </c>
      <c r="L807" s="64">
        <v>0</v>
      </c>
      <c r="M807" s="64">
        <v>0</v>
      </c>
      <c r="N807" s="64">
        <v>0</v>
      </c>
      <c r="O807" s="64">
        <v>7398</v>
      </c>
    </row>
    <row r="808" spans="1:15" x14ac:dyDescent="0.35">
      <c r="A808" s="57" t="s">
        <v>6594</v>
      </c>
      <c r="B808" s="61" t="s">
        <v>10</v>
      </c>
      <c r="C808" s="61" t="s">
        <v>1377</v>
      </c>
      <c r="D808" s="64">
        <v>18846</v>
      </c>
      <c r="E808" s="64">
        <v>0</v>
      </c>
      <c r="F808" s="64">
        <v>18846</v>
      </c>
      <c r="G808" s="77">
        <v>1.04</v>
      </c>
      <c r="H808" s="64">
        <v>19600</v>
      </c>
      <c r="I808" s="64">
        <v>0</v>
      </c>
      <c r="J808" s="64">
        <f>SUMIFS('Support - HEA1065 Adjustments'!$G$2:$G$10,'Support - HEA1065 Adjustments'!$A$2:$A$10,LEFT('Support - Calculation Detail'!A808,7),'Support - HEA1065 Adjustments'!$D$2:$D$10,RIGHT('Support - Calculation Detail'!A808,2))</f>
        <v>0</v>
      </c>
      <c r="K808" s="64">
        <v>19600</v>
      </c>
      <c r="L808" s="64">
        <v>0</v>
      </c>
      <c r="M808" s="64">
        <v>0</v>
      </c>
      <c r="N808" s="64">
        <v>0</v>
      </c>
      <c r="O808" s="64">
        <v>19600</v>
      </c>
    </row>
    <row r="809" spans="1:15" x14ac:dyDescent="0.35">
      <c r="A809" s="57" t="s">
        <v>6595</v>
      </c>
      <c r="B809" s="61" t="s">
        <v>10</v>
      </c>
      <c r="C809" s="61" t="s">
        <v>1377</v>
      </c>
      <c r="D809" s="64">
        <v>23071</v>
      </c>
      <c r="E809" s="64">
        <v>0</v>
      </c>
      <c r="F809" s="64">
        <v>23071</v>
      </c>
      <c r="G809" s="77">
        <v>1.04</v>
      </c>
      <c r="H809" s="64">
        <v>23994</v>
      </c>
      <c r="I809" s="64">
        <v>0</v>
      </c>
      <c r="J809" s="64">
        <f>SUMIFS('Support - HEA1065 Adjustments'!$G$2:$G$10,'Support - HEA1065 Adjustments'!$A$2:$A$10,LEFT('Support - Calculation Detail'!A809,7),'Support - HEA1065 Adjustments'!$D$2:$D$10,RIGHT('Support - Calculation Detail'!A809,2))</f>
        <v>0</v>
      </c>
      <c r="K809" s="64">
        <v>23994</v>
      </c>
      <c r="L809" s="64">
        <v>0</v>
      </c>
      <c r="M809" s="64">
        <v>0</v>
      </c>
      <c r="N809" s="64">
        <v>0</v>
      </c>
      <c r="O809" s="64">
        <v>23994</v>
      </c>
    </row>
    <row r="810" spans="1:15" x14ac:dyDescent="0.35">
      <c r="A810" s="57" t="s">
        <v>6596</v>
      </c>
      <c r="B810" s="61" t="s">
        <v>10</v>
      </c>
      <c r="C810" s="61" t="s">
        <v>1377</v>
      </c>
      <c r="D810" s="64">
        <v>8159</v>
      </c>
      <c r="E810" s="64">
        <v>0</v>
      </c>
      <c r="F810" s="64">
        <v>8159</v>
      </c>
      <c r="G810" s="77">
        <v>1.04</v>
      </c>
      <c r="H810" s="64">
        <v>8485</v>
      </c>
      <c r="I810" s="64">
        <v>0</v>
      </c>
      <c r="J810" s="64">
        <f>SUMIFS('Support - HEA1065 Adjustments'!$G$2:$G$10,'Support - HEA1065 Adjustments'!$A$2:$A$10,LEFT('Support - Calculation Detail'!A810,7),'Support - HEA1065 Adjustments'!$D$2:$D$10,RIGHT('Support - Calculation Detail'!A810,2))</f>
        <v>0</v>
      </c>
      <c r="K810" s="64">
        <v>8485</v>
      </c>
      <c r="L810" s="64">
        <v>0</v>
      </c>
      <c r="M810" s="64">
        <v>0</v>
      </c>
      <c r="N810" s="64">
        <v>0</v>
      </c>
      <c r="O810" s="64">
        <v>8485</v>
      </c>
    </row>
    <row r="811" spans="1:15" x14ac:dyDescent="0.35">
      <c r="A811" s="57" t="s">
        <v>6597</v>
      </c>
      <c r="B811" s="61" t="s">
        <v>10</v>
      </c>
      <c r="C811" s="61" t="s">
        <v>1377</v>
      </c>
      <c r="D811" s="64">
        <v>9082</v>
      </c>
      <c r="E811" s="64">
        <v>0</v>
      </c>
      <c r="F811" s="64">
        <v>9082</v>
      </c>
      <c r="G811" s="77">
        <v>1.04</v>
      </c>
      <c r="H811" s="64">
        <v>9445</v>
      </c>
      <c r="I811" s="64">
        <v>0</v>
      </c>
      <c r="J811" s="64">
        <f>SUMIFS('Support - HEA1065 Adjustments'!$G$2:$G$10,'Support - HEA1065 Adjustments'!$A$2:$A$10,LEFT('Support - Calculation Detail'!A811,7),'Support - HEA1065 Adjustments'!$D$2:$D$10,RIGHT('Support - Calculation Detail'!A811,2))</f>
        <v>0</v>
      </c>
      <c r="K811" s="64">
        <v>9445</v>
      </c>
      <c r="L811" s="64">
        <v>0</v>
      </c>
      <c r="M811" s="64">
        <v>0</v>
      </c>
      <c r="N811" s="64">
        <v>0</v>
      </c>
      <c r="O811" s="64">
        <v>9445</v>
      </c>
    </row>
    <row r="812" spans="1:15" x14ac:dyDescent="0.35">
      <c r="A812" s="57" t="s">
        <v>6598</v>
      </c>
      <c r="B812" s="61" t="s">
        <v>10</v>
      </c>
      <c r="C812" s="61" t="s">
        <v>1377</v>
      </c>
      <c r="D812" s="64">
        <v>20025</v>
      </c>
      <c r="E812" s="64">
        <v>0</v>
      </c>
      <c r="F812" s="64">
        <v>20025</v>
      </c>
      <c r="G812" s="77">
        <v>1.04</v>
      </c>
      <c r="H812" s="64">
        <v>20826</v>
      </c>
      <c r="I812" s="64">
        <v>0</v>
      </c>
      <c r="J812" s="64">
        <f>SUMIFS('Support - HEA1065 Adjustments'!$G$2:$G$10,'Support - HEA1065 Adjustments'!$A$2:$A$10,LEFT('Support - Calculation Detail'!A812,7),'Support - HEA1065 Adjustments'!$D$2:$D$10,RIGHT('Support - Calculation Detail'!A812,2))</f>
        <v>0</v>
      </c>
      <c r="K812" s="64">
        <v>20826</v>
      </c>
      <c r="L812" s="64">
        <v>0</v>
      </c>
      <c r="M812" s="64">
        <v>0</v>
      </c>
      <c r="N812" s="64">
        <v>0</v>
      </c>
      <c r="O812" s="64">
        <v>20826</v>
      </c>
    </row>
    <row r="813" spans="1:15" x14ac:dyDescent="0.35">
      <c r="A813" s="57" t="s">
        <v>6599</v>
      </c>
      <c r="B813" s="61" t="s">
        <v>10</v>
      </c>
      <c r="C813" s="61" t="s">
        <v>1377</v>
      </c>
      <c r="D813" s="64">
        <v>9557</v>
      </c>
      <c r="E813" s="64">
        <v>0</v>
      </c>
      <c r="F813" s="64">
        <v>9557</v>
      </c>
      <c r="G813" s="77">
        <v>1.04</v>
      </c>
      <c r="H813" s="64">
        <v>9939</v>
      </c>
      <c r="I813" s="64">
        <v>0</v>
      </c>
      <c r="J813" s="64">
        <f>SUMIFS('Support - HEA1065 Adjustments'!$G$2:$G$10,'Support - HEA1065 Adjustments'!$A$2:$A$10,LEFT('Support - Calculation Detail'!A813,7),'Support - HEA1065 Adjustments'!$D$2:$D$10,RIGHT('Support - Calculation Detail'!A813,2))</f>
        <v>0</v>
      </c>
      <c r="K813" s="64">
        <v>9939</v>
      </c>
      <c r="L813" s="64">
        <v>0</v>
      </c>
      <c r="M813" s="64">
        <v>0</v>
      </c>
      <c r="N813" s="64">
        <v>0</v>
      </c>
      <c r="O813" s="64">
        <v>9939</v>
      </c>
    </row>
    <row r="814" spans="1:15" x14ac:dyDescent="0.35">
      <c r="A814" s="57" t="s">
        <v>6600</v>
      </c>
      <c r="B814" s="61" t="s">
        <v>10</v>
      </c>
      <c r="C814" s="61" t="s">
        <v>1377</v>
      </c>
      <c r="D814" s="64">
        <v>3166</v>
      </c>
      <c r="E814" s="64">
        <v>0</v>
      </c>
      <c r="F814" s="64">
        <v>3166</v>
      </c>
      <c r="G814" s="77">
        <v>1.04</v>
      </c>
      <c r="H814" s="64">
        <v>3293</v>
      </c>
      <c r="I814" s="64">
        <v>0</v>
      </c>
      <c r="J814" s="64">
        <f>SUMIFS('Support - HEA1065 Adjustments'!$G$2:$G$10,'Support - HEA1065 Adjustments'!$A$2:$A$10,LEFT('Support - Calculation Detail'!A814,7),'Support - HEA1065 Adjustments'!$D$2:$D$10,RIGHT('Support - Calculation Detail'!A814,2))</f>
        <v>0</v>
      </c>
      <c r="K814" s="64">
        <v>3293</v>
      </c>
      <c r="L814" s="64">
        <v>0</v>
      </c>
      <c r="M814" s="64">
        <v>0</v>
      </c>
      <c r="N814" s="64">
        <v>0</v>
      </c>
      <c r="O814" s="64">
        <v>3293</v>
      </c>
    </row>
    <row r="815" spans="1:15" x14ac:dyDescent="0.35">
      <c r="A815" s="57" t="s">
        <v>6601</v>
      </c>
      <c r="B815" s="61" t="s">
        <v>10</v>
      </c>
      <c r="C815" s="61" t="s">
        <v>1377</v>
      </c>
      <c r="D815" s="64">
        <v>7493</v>
      </c>
      <c r="E815" s="64">
        <v>0</v>
      </c>
      <c r="F815" s="64">
        <v>7493</v>
      </c>
      <c r="G815" s="77">
        <v>1.04</v>
      </c>
      <c r="H815" s="64">
        <v>7793</v>
      </c>
      <c r="I815" s="64">
        <v>0</v>
      </c>
      <c r="J815" s="64">
        <f>SUMIFS('Support - HEA1065 Adjustments'!$G$2:$G$10,'Support - HEA1065 Adjustments'!$A$2:$A$10,LEFT('Support - Calculation Detail'!A815,7),'Support - HEA1065 Adjustments'!$D$2:$D$10,RIGHT('Support - Calculation Detail'!A815,2))</f>
        <v>0</v>
      </c>
      <c r="K815" s="64">
        <v>7793</v>
      </c>
      <c r="L815" s="64">
        <v>0</v>
      </c>
      <c r="M815" s="64">
        <v>0</v>
      </c>
      <c r="N815" s="64">
        <v>0</v>
      </c>
      <c r="O815" s="64">
        <v>7793</v>
      </c>
    </row>
    <row r="816" spans="1:15" x14ac:dyDescent="0.35">
      <c r="A816" s="57" t="s">
        <v>6602</v>
      </c>
      <c r="B816" s="61" t="s">
        <v>10</v>
      </c>
      <c r="C816" s="61" t="s">
        <v>1377</v>
      </c>
      <c r="D816" s="64">
        <v>29270</v>
      </c>
      <c r="E816" s="64">
        <v>0</v>
      </c>
      <c r="F816" s="64">
        <v>29270</v>
      </c>
      <c r="G816" s="77">
        <v>1.04</v>
      </c>
      <c r="H816" s="64">
        <v>30441</v>
      </c>
      <c r="I816" s="64">
        <v>0</v>
      </c>
      <c r="J816" s="64">
        <f>SUMIFS('Support - HEA1065 Adjustments'!$G$2:$G$10,'Support - HEA1065 Adjustments'!$A$2:$A$10,LEFT('Support - Calculation Detail'!A816,7),'Support - HEA1065 Adjustments'!$D$2:$D$10,RIGHT('Support - Calculation Detail'!A816,2))</f>
        <v>0</v>
      </c>
      <c r="K816" s="64">
        <v>30441</v>
      </c>
      <c r="L816" s="64">
        <v>0</v>
      </c>
      <c r="M816" s="64">
        <v>0</v>
      </c>
      <c r="N816" s="64">
        <v>0</v>
      </c>
      <c r="O816" s="64">
        <v>30441</v>
      </c>
    </row>
    <row r="817" spans="1:15" x14ac:dyDescent="0.35">
      <c r="A817" s="57" t="s">
        <v>6603</v>
      </c>
      <c r="B817" s="61" t="s">
        <v>10</v>
      </c>
      <c r="C817" s="61" t="s">
        <v>1377</v>
      </c>
      <c r="D817" s="64">
        <v>13234</v>
      </c>
      <c r="E817" s="64">
        <v>0</v>
      </c>
      <c r="F817" s="64">
        <v>13234</v>
      </c>
      <c r="G817" s="77">
        <v>1.04</v>
      </c>
      <c r="H817" s="64">
        <v>13763</v>
      </c>
      <c r="I817" s="64">
        <v>0</v>
      </c>
      <c r="J817" s="64">
        <f>SUMIFS('Support - HEA1065 Adjustments'!$G$2:$G$10,'Support - HEA1065 Adjustments'!$A$2:$A$10,LEFT('Support - Calculation Detail'!A817,7),'Support - HEA1065 Adjustments'!$D$2:$D$10,RIGHT('Support - Calculation Detail'!A817,2))</f>
        <v>0</v>
      </c>
      <c r="K817" s="64">
        <v>13763</v>
      </c>
      <c r="L817" s="64">
        <v>0</v>
      </c>
      <c r="M817" s="64">
        <v>0</v>
      </c>
      <c r="N817" s="64">
        <v>0</v>
      </c>
      <c r="O817" s="64">
        <v>13763</v>
      </c>
    </row>
    <row r="818" spans="1:15" x14ac:dyDescent="0.35">
      <c r="A818" s="57" t="s">
        <v>6604</v>
      </c>
      <c r="B818" s="61" t="s">
        <v>10</v>
      </c>
      <c r="C818" s="61" t="s">
        <v>1377</v>
      </c>
      <c r="D818" s="64">
        <v>2975</v>
      </c>
      <c r="E818" s="64">
        <v>0</v>
      </c>
      <c r="F818" s="64">
        <v>2975</v>
      </c>
      <c r="G818" s="77">
        <v>1.04</v>
      </c>
      <c r="H818" s="64">
        <v>3094</v>
      </c>
      <c r="I818" s="64">
        <v>0</v>
      </c>
      <c r="J818" s="64">
        <f>SUMIFS('Support - HEA1065 Adjustments'!$G$2:$G$10,'Support - HEA1065 Adjustments'!$A$2:$A$10,LEFT('Support - Calculation Detail'!A818,7),'Support - HEA1065 Adjustments'!$D$2:$D$10,RIGHT('Support - Calculation Detail'!A818,2))</f>
        <v>0</v>
      </c>
      <c r="K818" s="64">
        <v>3094</v>
      </c>
      <c r="L818" s="64">
        <v>0</v>
      </c>
      <c r="M818" s="64">
        <v>0</v>
      </c>
      <c r="N818" s="64">
        <v>0</v>
      </c>
      <c r="O818" s="64">
        <v>3094</v>
      </c>
    </row>
    <row r="819" spans="1:15" x14ac:dyDescent="0.35">
      <c r="A819" s="57" t="s">
        <v>6605</v>
      </c>
      <c r="B819" s="61" t="s">
        <v>10</v>
      </c>
      <c r="C819" s="61" t="s">
        <v>1377</v>
      </c>
      <c r="D819" s="64">
        <v>6700</v>
      </c>
      <c r="E819" s="64">
        <v>0</v>
      </c>
      <c r="F819" s="64">
        <v>6700</v>
      </c>
      <c r="G819" s="77">
        <v>1.04</v>
      </c>
      <c r="H819" s="64">
        <v>6968</v>
      </c>
      <c r="I819" s="64">
        <v>0</v>
      </c>
      <c r="J819" s="64">
        <f>SUMIFS('Support - HEA1065 Adjustments'!$G$2:$G$10,'Support - HEA1065 Adjustments'!$A$2:$A$10,LEFT('Support - Calculation Detail'!A819,7),'Support - HEA1065 Adjustments'!$D$2:$D$10,RIGHT('Support - Calculation Detail'!A819,2))</f>
        <v>0</v>
      </c>
      <c r="K819" s="64">
        <v>6968</v>
      </c>
      <c r="L819" s="64">
        <v>0</v>
      </c>
      <c r="M819" s="64">
        <v>0</v>
      </c>
      <c r="N819" s="64">
        <v>0</v>
      </c>
      <c r="O819" s="64">
        <v>6968</v>
      </c>
    </row>
    <row r="820" spans="1:15" x14ac:dyDescent="0.35">
      <c r="A820" s="57" t="s">
        <v>6606</v>
      </c>
      <c r="B820" s="61" t="s">
        <v>10</v>
      </c>
      <c r="C820" s="61" t="s">
        <v>1377</v>
      </c>
      <c r="D820" s="64">
        <v>18766</v>
      </c>
      <c r="E820" s="64">
        <v>0</v>
      </c>
      <c r="F820" s="64">
        <v>18766</v>
      </c>
      <c r="G820" s="77">
        <v>1.04</v>
      </c>
      <c r="H820" s="64">
        <v>19517</v>
      </c>
      <c r="I820" s="64">
        <v>0</v>
      </c>
      <c r="J820" s="64">
        <f>SUMIFS('Support - HEA1065 Adjustments'!$G$2:$G$10,'Support - HEA1065 Adjustments'!$A$2:$A$10,LEFT('Support - Calculation Detail'!A820,7),'Support - HEA1065 Adjustments'!$D$2:$D$10,RIGHT('Support - Calculation Detail'!A820,2))</f>
        <v>0</v>
      </c>
      <c r="K820" s="64">
        <v>19517</v>
      </c>
      <c r="L820" s="64">
        <v>0</v>
      </c>
      <c r="M820" s="64">
        <v>0</v>
      </c>
      <c r="N820" s="64">
        <v>0</v>
      </c>
      <c r="O820" s="64">
        <v>19517</v>
      </c>
    </row>
    <row r="821" spans="1:15" x14ac:dyDescent="0.35">
      <c r="A821" s="57" t="s">
        <v>6607</v>
      </c>
      <c r="B821" s="61" t="s">
        <v>10</v>
      </c>
      <c r="C821" s="61" t="s">
        <v>1377</v>
      </c>
      <c r="D821" s="64">
        <v>21595</v>
      </c>
      <c r="E821" s="64">
        <v>0</v>
      </c>
      <c r="F821" s="64">
        <v>21595</v>
      </c>
      <c r="G821" s="77">
        <v>1.04</v>
      </c>
      <c r="H821" s="64">
        <v>22459</v>
      </c>
      <c r="I821" s="64">
        <v>0</v>
      </c>
      <c r="J821" s="64">
        <f>SUMIFS('Support - HEA1065 Adjustments'!$G$2:$G$10,'Support - HEA1065 Adjustments'!$A$2:$A$10,LEFT('Support - Calculation Detail'!A821,7),'Support - HEA1065 Adjustments'!$D$2:$D$10,RIGHT('Support - Calculation Detail'!A821,2))</f>
        <v>0</v>
      </c>
      <c r="K821" s="64">
        <v>22459</v>
      </c>
      <c r="L821" s="64">
        <v>0</v>
      </c>
      <c r="M821" s="64">
        <v>0</v>
      </c>
      <c r="N821" s="64">
        <v>0</v>
      </c>
      <c r="O821" s="64">
        <v>22459</v>
      </c>
    </row>
    <row r="822" spans="1:15" x14ac:dyDescent="0.35">
      <c r="A822" s="57" t="s">
        <v>6608</v>
      </c>
      <c r="B822" s="61" t="s">
        <v>10</v>
      </c>
      <c r="C822" s="61" t="s">
        <v>1377</v>
      </c>
      <c r="D822" s="64">
        <v>41074</v>
      </c>
      <c r="E822" s="64">
        <v>0</v>
      </c>
      <c r="F822" s="64">
        <v>41074</v>
      </c>
      <c r="G822" s="77">
        <v>1.04</v>
      </c>
      <c r="H822" s="64">
        <v>42717</v>
      </c>
      <c r="I822" s="64">
        <v>0</v>
      </c>
      <c r="J822" s="64">
        <f>SUMIFS('Support - HEA1065 Adjustments'!$G$2:$G$10,'Support - HEA1065 Adjustments'!$A$2:$A$10,LEFT('Support - Calculation Detail'!A822,7),'Support - HEA1065 Adjustments'!$D$2:$D$10,RIGHT('Support - Calculation Detail'!A822,2))</f>
        <v>0</v>
      </c>
      <c r="K822" s="64">
        <v>42717</v>
      </c>
      <c r="L822" s="64">
        <v>0</v>
      </c>
      <c r="M822" s="64">
        <v>0</v>
      </c>
      <c r="N822" s="64">
        <v>0</v>
      </c>
      <c r="O822" s="64">
        <v>42717</v>
      </c>
    </row>
    <row r="823" spans="1:15" x14ac:dyDescent="0.35">
      <c r="A823" s="57" t="s">
        <v>6609</v>
      </c>
      <c r="B823" s="61" t="s">
        <v>10</v>
      </c>
      <c r="C823" s="61" t="s">
        <v>1377</v>
      </c>
      <c r="D823" s="64">
        <v>836182</v>
      </c>
      <c r="E823" s="64">
        <v>0</v>
      </c>
      <c r="F823" s="64">
        <v>836182</v>
      </c>
      <c r="G823" s="77">
        <v>1.04</v>
      </c>
      <c r="H823" s="64">
        <v>869629</v>
      </c>
      <c r="I823" s="64">
        <v>0</v>
      </c>
      <c r="J823" s="64">
        <f>SUMIFS('Support - HEA1065 Adjustments'!$G$2:$G$10,'Support - HEA1065 Adjustments'!$A$2:$A$10,LEFT('Support - Calculation Detail'!A823,7),'Support - HEA1065 Adjustments'!$D$2:$D$10,RIGHT('Support - Calculation Detail'!A823,2))</f>
        <v>0</v>
      </c>
      <c r="K823" s="64">
        <v>869629</v>
      </c>
      <c r="L823" s="64">
        <v>0</v>
      </c>
      <c r="M823" s="64">
        <v>0</v>
      </c>
      <c r="N823" s="64">
        <v>0</v>
      </c>
      <c r="O823" s="64">
        <v>869629</v>
      </c>
    </row>
    <row r="824" spans="1:15" x14ac:dyDescent="0.35">
      <c r="A824" s="57" t="s">
        <v>6610</v>
      </c>
      <c r="B824" s="61" t="s">
        <v>10</v>
      </c>
      <c r="C824" s="61" t="s">
        <v>4311</v>
      </c>
      <c r="D824" s="64">
        <v>663026</v>
      </c>
      <c r="E824" s="64">
        <v>0</v>
      </c>
      <c r="F824" s="64">
        <v>663026</v>
      </c>
      <c r="G824" s="77">
        <v>1.04</v>
      </c>
      <c r="H824" s="64">
        <v>689547</v>
      </c>
      <c r="I824" s="64">
        <v>0</v>
      </c>
      <c r="J824" s="64">
        <f>SUMIFS('Support - HEA1065 Adjustments'!$G$2:$G$10,'Support - HEA1065 Adjustments'!$A$2:$A$10,LEFT('Support - Calculation Detail'!A824,7),'Support - HEA1065 Adjustments'!$D$2:$D$10,RIGHT('Support - Calculation Detail'!A824,2))</f>
        <v>0</v>
      </c>
      <c r="K824" s="64">
        <v>689547</v>
      </c>
      <c r="L824" s="64">
        <v>0</v>
      </c>
      <c r="M824" s="64">
        <v>0</v>
      </c>
      <c r="N824" s="64">
        <v>0</v>
      </c>
      <c r="O824" s="64">
        <v>689547</v>
      </c>
    </row>
    <row r="825" spans="1:15" x14ac:dyDescent="0.35">
      <c r="A825" s="57" t="s">
        <v>6611</v>
      </c>
      <c r="B825" s="61" t="s">
        <v>10</v>
      </c>
      <c r="C825" s="61" t="s">
        <v>4311</v>
      </c>
      <c r="D825" s="64">
        <v>3351979</v>
      </c>
      <c r="E825" s="64">
        <v>0</v>
      </c>
      <c r="F825" s="64">
        <v>3351979</v>
      </c>
      <c r="G825" s="77">
        <v>1.04</v>
      </c>
      <c r="H825" s="64">
        <v>3486058</v>
      </c>
      <c r="I825" s="64">
        <v>0</v>
      </c>
      <c r="J825" s="64">
        <f>SUMIFS('Support - HEA1065 Adjustments'!$G$2:$G$10,'Support - HEA1065 Adjustments'!$A$2:$A$10,LEFT('Support - Calculation Detail'!A825,7),'Support - HEA1065 Adjustments'!$D$2:$D$10,RIGHT('Support - Calculation Detail'!A825,2))</f>
        <v>0</v>
      </c>
      <c r="K825" s="64">
        <v>3486058</v>
      </c>
      <c r="L825" s="64">
        <v>161271</v>
      </c>
      <c r="M825" s="64">
        <v>0</v>
      </c>
      <c r="N825" s="64">
        <v>0</v>
      </c>
      <c r="O825" s="64">
        <v>3647329</v>
      </c>
    </row>
    <row r="826" spans="1:15" x14ac:dyDescent="0.35">
      <c r="A826" s="57" t="s">
        <v>6612</v>
      </c>
      <c r="B826" s="61" t="s">
        <v>10</v>
      </c>
      <c r="C826" s="61" t="s">
        <v>1377</v>
      </c>
      <c r="D826" s="64">
        <v>5477</v>
      </c>
      <c r="E826" s="64">
        <v>0</v>
      </c>
      <c r="F826" s="64">
        <v>5477</v>
      </c>
      <c r="G826" s="77">
        <v>1.04</v>
      </c>
      <c r="H826" s="64">
        <v>5696</v>
      </c>
      <c r="I826" s="64">
        <v>0</v>
      </c>
      <c r="J826" s="64">
        <f>SUMIFS('Support - HEA1065 Adjustments'!$G$2:$G$10,'Support - HEA1065 Adjustments'!$A$2:$A$10,LEFT('Support - Calculation Detail'!A826,7),'Support - HEA1065 Adjustments'!$D$2:$D$10,RIGHT('Support - Calculation Detail'!A826,2))</f>
        <v>0</v>
      </c>
      <c r="K826" s="64">
        <v>5696</v>
      </c>
      <c r="L826" s="64">
        <v>0</v>
      </c>
      <c r="M826" s="64">
        <v>0</v>
      </c>
      <c r="N826" s="64">
        <v>0</v>
      </c>
      <c r="O826" s="64">
        <v>5696</v>
      </c>
    </row>
    <row r="827" spans="1:15" x14ac:dyDescent="0.35">
      <c r="A827" s="57" t="s">
        <v>6613</v>
      </c>
      <c r="B827" s="61" t="s">
        <v>10</v>
      </c>
      <c r="C827" s="61" t="s">
        <v>1377</v>
      </c>
      <c r="D827" s="64">
        <v>60267</v>
      </c>
      <c r="E827" s="64">
        <v>0</v>
      </c>
      <c r="F827" s="64">
        <v>60267</v>
      </c>
      <c r="G827" s="77">
        <v>1.04</v>
      </c>
      <c r="H827" s="64">
        <v>62678</v>
      </c>
      <c r="I827" s="64">
        <v>0</v>
      </c>
      <c r="J827" s="64">
        <f>SUMIFS('Support - HEA1065 Adjustments'!$G$2:$G$10,'Support - HEA1065 Adjustments'!$A$2:$A$10,LEFT('Support - Calculation Detail'!A827,7),'Support - HEA1065 Adjustments'!$D$2:$D$10,RIGHT('Support - Calculation Detail'!A827,2))</f>
        <v>0</v>
      </c>
      <c r="K827" s="64">
        <v>62678</v>
      </c>
      <c r="L827" s="64">
        <v>0</v>
      </c>
      <c r="M827" s="64">
        <v>0</v>
      </c>
      <c r="N827" s="64">
        <v>0</v>
      </c>
      <c r="O827" s="64">
        <v>62678</v>
      </c>
    </row>
    <row r="828" spans="1:15" x14ac:dyDescent="0.35">
      <c r="A828" s="57" t="s">
        <v>6614</v>
      </c>
      <c r="B828" s="61" t="s">
        <v>10</v>
      </c>
      <c r="C828" s="61" t="s">
        <v>1377</v>
      </c>
      <c r="D828" s="64">
        <v>13873</v>
      </c>
      <c r="E828" s="64">
        <v>0</v>
      </c>
      <c r="F828" s="64">
        <v>13873</v>
      </c>
      <c r="G828" s="77">
        <v>1.04</v>
      </c>
      <c r="H828" s="64">
        <v>14428</v>
      </c>
      <c r="I828" s="64">
        <v>0</v>
      </c>
      <c r="J828" s="64">
        <f>SUMIFS('Support - HEA1065 Adjustments'!$G$2:$G$10,'Support - HEA1065 Adjustments'!$A$2:$A$10,LEFT('Support - Calculation Detail'!A828,7),'Support - HEA1065 Adjustments'!$D$2:$D$10,RIGHT('Support - Calculation Detail'!A828,2))</f>
        <v>0</v>
      </c>
      <c r="K828" s="64">
        <v>14428</v>
      </c>
      <c r="L828" s="64">
        <v>0</v>
      </c>
      <c r="M828" s="64">
        <v>0</v>
      </c>
      <c r="N828" s="64">
        <v>0</v>
      </c>
      <c r="O828" s="64">
        <v>14428</v>
      </c>
    </row>
    <row r="829" spans="1:15" x14ac:dyDescent="0.35">
      <c r="A829" s="57" t="s">
        <v>6615</v>
      </c>
      <c r="B829" s="61" t="s">
        <v>10</v>
      </c>
      <c r="C829" s="61" t="s">
        <v>1377</v>
      </c>
      <c r="D829" s="64">
        <v>70098</v>
      </c>
      <c r="E829" s="64">
        <v>0</v>
      </c>
      <c r="F829" s="64">
        <v>70098</v>
      </c>
      <c r="G829" s="77">
        <v>1.04</v>
      </c>
      <c r="H829" s="64">
        <v>72902</v>
      </c>
      <c r="I829" s="64">
        <v>0</v>
      </c>
      <c r="J829" s="64">
        <f>SUMIFS('Support - HEA1065 Adjustments'!$G$2:$G$10,'Support - HEA1065 Adjustments'!$A$2:$A$10,LEFT('Support - Calculation Detail'!A829,7),'Support - HEA1065 Adjustments'!$D$2:$D$10,RIGHT('Support - Calculation Detail'!A829,2))</f>
        <v>0</v>
      </c>
      <c r="K829" s="64">
        <v>72902</v>
      </c>
      <c r="L829" s="64">
        <v>0</v>
      </c>
      <c r="M829" s="64">
        <v>0</v>
      </c>
      <c r="N829" s="64">
        <v>0</v>
      </c>
      <c r="O829" s="64">
        <v>72902</v>
      </c>
    </row>
    <row r="830" spans="1:15" x14ac:dyDescent="0.35">
      <c r="A830" s="57" t="s">
        <v>6616</v>
      </c>
      <c r="B830" s="61" t="s">
        <v>10</v>
      </c>
      <c r="C830" s="61" t="s">
        <v>1377</v>
      </c>
      <c r="D830" s="64">
        <v>148287</v>
      </c>
      <c r="E830" s="64">
        <v>0</v>
      </c>
      <c r="F830" s="64">
        <v>148287</v>
      </c>
      <c r="G830" s="77">
        <v>1.04</v>
      </c>
      <c r="H830" s="64">
        <v>154218</v>
      </c>
      <c r="I830" s="64">
        <v>0</v>
      </c>
      <c r="J830" s="64">
        <f>SUMIFS('Support - HEA1065 Adjustments'!$G$2:$G$10,'Support - HEA1065 Adjustments'!$A$2:$A$10,LEFT('Support - Calculation Detail'!A830,7),'Support - HEA1065 Adjustments'!$D$2:$D$10,RIGHT('Support - Calculation Detail'!A830,2))</f>
        <v>0</v>
      </c>
      <c r="K830" s="64">
        <v>154218</v>
      </c>
      <c r="L830" s="64">
        <v>0</v>
      </c>
      <c r="M830" s="64">
        <v>0</v>
      </c>
      <c r="N830" s="64">
        <v>0</v>
      </c>
      <c r="O830" s="64">
        <v>154218</v>
      </c>
    </row>
    <row r="831" spans="1:15" x14ac:dyDescent="0.35">
      <c r="A831" s="57" t="s">
        <v>6617</v>
      </c>
      <c r="B831" s="61" t="s">
        <v>10</v>
      </c>
      <c r="C831" s="61" t="s">
        <v>1377</v>
      </c>
      <c r="D831" s="64">
        <v>983551</v>
      </c>
      <c r="E831" s="64">
        <v>0</v>
      </c>
      <c r="F831" s="64">
        <v>983551</v>
      </c>
      <c r="G831" s="77">
        <v>1.04</v>
      </c>
      <c r="H831" s="64">
        <v>1022893</v>
      </c>
      <c r="I831" s="64">
        <v>0</v>
      </c>
      <c r="J831" s="64">
        <f>SUMIFS('Support - HEA1065 Adjustments'!$G$2:$G$10,'Support - HEA1065 Adjustments'!$A$2:$A$10,LEFT('Support - Calculation Detail'!A831,7),'Support - HEA1065 Adjustments'!$D$2:$D$10,RIGHT('Support - Calculation Detail'!A831,2))</f>
        <v>0</v>
      </c>
      <c r="K831" s="64">
        <v>1022893</v>
      </c>
      <c r="L831" s="64">
        <v>53091</v>
      </c>
      <c r="M831" s="64">
        <v>0</v>
      </c>
      <c r="N831" s="64">
        <v>0</v>
      </c>
      <c r="O831" s="64">
        <v>1075984</v>
      </c>
    </row>
    <row r="832" spans="1:15" x14ac:dyDescent="0.35">
      <c r="A832" s="57" t="s">
        <v>6618</v>
      </c>
      <c r="B832" s="61" t="s">
        <v>10</v>
      </c>
      <c r="C832" s="61" t="s">
        <v>4311</v>
      </c>
      <c r="D832" s="64">
        <v>1100089</v>
      </c>
      <c r="E832" s="64">
        <v>0</v>
      </c>
      <c r="F832" s="64">
        <v>1100089</v>
      </c>
      <c r="G832" s="77">
        <v>1.04</v>
      </c>
      <c r="H832" s="64">
        <v>1144093</v>
      </c>
      <c r="I832" s="64">
        <v>0</v>
      </c>
      <c r="J832" s="64">
        <f>SUMIFS('Support - HEA1065 Adjustments'!$G$2:$G$10,'Support - HEA1065 Adjustments'!$A$2:$A$10,LEFT('Support - Calculation Detail'!A832,7),'Support - HEA1065 Adjustments'!$D$2:$D$10,RIGHT('Support - Calculation Detail'!A832,2))</f>
        <v>0</v>
      </c>
      <c r="K832" s="64">
        <v>1144093</v>
      </c>
      <c r="L832" s="64">
        <v>0</v>
      </c>
      <c r="M832" s="64">
        <v>0</v>
      </c>
      <c r="N832" s="64">
        <v>0</v>
      </c>
      <c r="O832" s="64">
        <v>1144093</v>
      </c>
    </row>
    <row r="833" spans="1:15" x14ac:dyDescent="0.35">
      <c r="A833" s="57" t="s">
        <v>6619</v>
      </c>
      <c r="B833" s="61" t="s">
        <v>10</v>
      </c>
      <c r="C833" s="61" t="s">
        <v>1377</v>
      </c>
      <c r="D833" s="64">
        <v>6307811</v>
      </c>
      <c r="E833" s="64">
        <v>0</v>
      </c>
      <c r="F833" s="64">
        <v>6307811</v>
      </c>
      <c r="G833" s="77">
        <v>1.04</v>
      </c>
      <c r="H833" s="64">
        <v>6560123</v>
      </c>
      <c r="I833" s="64">
        <v>0</v>
      </c>
      <c r="J833" s="64">
        <f>SUMIFS('Support - HEA1065 Adjustments'!$G$2:$G$10,'Support - HEA1065 Adjustments'!$A$2:$A$10,LEFT('Support - Calculation Detail'!A833,7),'Support - HEA1065 Adjustments'!$D$2:$D$10,RIGHT('Support - Calculation Detail'!A833,2))</f>
        <v>0</v>
      </c>
      <c r="K833" s="64">
        <v>6560123</v>
      </c>
      <c r="L833" s="64">
        <v>0</v>
      </c>
      <c r="M833" s="64">
        <v>0</v>
      </c>
      <c r="N833" s="64">
        <v>0</v>
      </c>
      <c r="O833" s="64">
        <v>6560123</v>
      </c>
    </row>
    <row r="834" spans="1:15" x14ac:dyDescent="0.35">
      <c r="A834" s="57" t="s">
        <v>6620</v>
      </c>
      <c r="B834" s="61" t="s">
        <v>10</v>
      </c>
      <c r="C834" s="61" t="s">
        <v>4311</v>
      </c>
      <c r="D834" s="64">
        <v>4882726</v>
      </c>
      <c r="E834" s="64">
        <v>0</v>
      </c>
      <c r="F834" s="64">
        <v>4882726</v>
      </c>
      <c r="G834" s="77">
        <v>1.04</v>
      </c>
      <c r="H834" s="64">
        <v>5078035</v>
      </c>
      <c r="I834" s="64">
        <v>0</v>
      </c>
      <c r="J834" s="64">
        <f>SUMIFS('Support - HEA1065 Adjustments'!$G$2:$G$10,'Support - HEA1065 Adjustments'!$A$2:$A$10,LEFT('Support - Calculation Detail'!A834,7),'Support - HEA1065 Adjustments'!$D$2:$D$10,RIGHT('Support - Calculation Detail'!A834,2))</f>
        <v>0</v>
      </c>
      <c r="K834" s="64">
        <v>5078035</v>
      </c>
      <c r="L834" s="64">
        <v>0</v>
      </c>
      <c r="M834" s="64">
        <v>0</v>
      </c>
      <c r="N834" s="64">
        <v>0</v>
      </c>
      <c r="O834" s="64">
        <v>5078035</v>
      </c>
    </row>
    <row r="835" spans="1:15" x14ac:dyDescent="0.35">
      <c r="A835" s="57" t="s">
        <v>6621</v>
      </c>
      <c r="B835" s="61" t="s">
        <v>10</v>
      </c>
      <c r="C835" s="61" t="s">
        <v>4863</v>
      </c>
      <c r="D835" s="64">
        <v>3331126</v>
      </c>
      <c r="E835" s="64">
        <v>0</v>
      </c>
      <c r="F835" s="64">
        <v>3331126</v>
      </c>
      <c r="G835" s="77">
        <v>1.04</v>
      </c>
      <c r="H835" s="64">
        <v>3464371</v>
      </c>
      <c r="I835" s="64">
        <v>0</v>
      </c>
      <c r="J835" s="64">
        <f>SUMIFS('Support - HEA1065 Adjustments'!$G$2:$G$10,'Support - HEA1065 Adjustments'!$A$2:$A$10,LEFT('Support - Calculation Detail'!A835,7),'Support - HEA1065 Adjustments'!$D$2:$D$10,RIGHT('Support - Calculation Detail'!A835,2))</f>
        <v>0</v>
      </c>
      <c r="K835" s="64">
        <v>3464371</v>
      </c>
      <c r="L835" s="64">
        <v>0</v>
      </c>
      <c r="M835" s="64">
        <v>0</v>
      </c>
      <c r="N835" s="64">
        <v>0</v>
      </c>
      <c r="O835" s="64">
        <v>3464371</v>
      </c>
    </row>
    <row r="836" spans="1:15" x14ac:dyDescent="0.35">
      <c r="A836" s="57" t="s">
        <v>6622</v>
      </c>
      <c r="B836" s="61" t="s">
        <v>10</v>
      </c>
      <c r="C836" s="61" t="s">
        <v>1423</v>
      </c>
      <c r="D836" s="64">
        <v>5388956</v>
      </c>
      <c r="E836" s="64">
        <v>0</v>
      </c>
      <c r="F836" s="64">
        <v>5388956</v>
      </c>
      <c r="G836" s="77">
        <v>1.04</v>
      </c>
      <c r="H836" s="64">
        <v>5604514</v>
      </c>
      <c r="I836" s="64">
        <v>0</v>
      </c>
      <c r="J836" s="64">
        <f>SUMIFS('Support - HEA1065 Adjustments'!$G$2:$G$10,'Support - HEA1065 Adjustments'!$A$2:$A$10,LEFT('Support - Calculation Detail'!A836,7),'Support - HEA1065 Adjustments'!$D$2:$D$10,RIGHT('Support - Calculation Detail'!A836,2))</f>
        <v>0</v>
      </c>
      <c r="K836" s="64">
        <v>5604514</v>
      </c>
      <c r="L836" s="64">
        <v>447926</v>
      </c>
      <c r="M836" s="64">
        <v>174061</v>
      </c>
      <c r="N836" s="64">
        <v>524979.65079742239</v>
      </c>
      <c r="O836" s="64">
        <v>6751480.650797422</v>
      </c>
    </row>
    <row r="837" spans="1:15" x14ac:dyDescent="0.35">
      <c r="A837" s="57" t="s">
        <v>6623</v>
      </c>
      <c r="B837" s="61" t="s">
        <v>10</v>
      </c>
      <c r="C837" s="61" t="s">
        <v>1423</v>
      </c>
      <c r="D837" s="64">
        <v>22070</v>
      </c>
      <c r="E837" s="64">
        <v>0</v>
      </c>
      <c r="F837" s="64">
        <v>22070</v>
      </c>
      <c r="G837" s="77">
        <v>1.04</v>
      </c>
      <c r="H837" s="64">
        <v>22953</v>
      </c>
      <c r="I837" s="64">
        <v>0</v>
      </c>
      <c r="J837" s="64">
        <f>SUMIFS('Support - HEA1065 Adjustments'!$G$2:$G$10,'Support - HEA1065 Adjustments'!$A$2:$A$10,LEFT('Support - Calculation Detail'!A837,7),'Support - HEA1065 Adjustments'!$D$2:$D$10,RIGHT('Support - Calculation Detail'!A837,2))</f>
        <v>0</v>
      </c>
      <c r="K837" s="64">
        <v>22953</v>
      </c>
      <c r="L837" s="64">
        <v>0</v>
      </c>
      <c r="M837" s="64">
        <v>0</v>
      </c>
      <c r="N837" s="64">
        <v>0</v>
      </c>
      <c r="O837" s="64">
        <v>22953</v>
      </c>
    </row>
    <row r="838" spans="1:15" x14ac:dyDescent="0.35">
      <c r="A838" s="57" t="s">
        <v>6624</v>
      </c>
      <c r="B838" s="61" t="s">
        <v>10</v>
      </c>
      <c r="C838" s="61" t="s">
        <v>1423</v>
      </c>
      <c r="D838" s="64">
        <v>66488</v>
      </c>
      <c r="E838" s="64">
        <v>0</v>
      </c>
      <c r="F838" s="64">
        <v>66488</v>
      </c>
      <c r="G838" s="77">
        <v>1.04</v>
      </c>
      <c r="H838" s="64">
        <v>69148</v>
      </c>
      <c r="I838" s="64">
        <v>0</v>
      </c>
      <c r="J838" s="64">
        <f>SUMIFS('Support - HEA1065 Adjustments'!$G$2:$G$10,'Support - HEA1065 Adjustments'!$A$2:$A$10,LEFT('Support - Calculation Detail'!A838,7),'Support - HEA1065 Adjustments'!$D$2:$D$10,RIGHT('Support - Calculation Detail'!A838,2))</f>
        <v>0</v>
      </c>
      <c r="K838" s="64">
        <v>69148</v>
      </c>
      <c r="L838" s="64">
        <v>0</v>
      </c>
      <c r="M838" s="64">
        <v>0</v>
      </c>
      <c r="N838" s="64">
        <v>0</v>
      </c>
      <c r="O838" s="64">
        <v>69148</v>
      </c>
    </row>
    <row r="839" spans="1:15" x14ac:dyDescent="0.35">
      <c r="A839" s="57" t="s">
        <v>6625</v>
      </c>
      <c r="B839" s="61" t="s">
        <v>10</v>
      </c>
      <c r="C839" s="61" t="s">
        <v>1423</v>
      </c>
      <c r="D839" s="64">
        <v>91253</v>
      </c>
      <c r="E839" s="64">
        <v>0</v>
      </c>
      <c r="F839" s="64">
        <v>91253</v>
      </c>
      <c r="G839" s="77">
        <v>1.04</v>
      </c>
      <c r="H839" s="64">
        <v>94903</v>
      </c>
      <c r="I839" s="64">
        <v>0</v>
      </c>
      <c r="J839" s="64">
        <f>SUMIFS('Support - HEA1065 Adjustments'!$G$2:$G$10,'Support - HEA1065 Adjustments'!$A$2:$A$10,LEFT('Support - Calculation Detail'!A839,7),'Support - HEA1065 Adjustments'!$D$2:$D$10,RIGHT('Support - Calculation Detail'!A839,2))</f>
        <v>0</v>
      </c>
      <c r="K839" s="64">
        <v>94903</v>
      </c>
      <c r="L839" s="64">
        <v>0</v>
      </c>
      <c r="M839" s="64">
        <v>0</v>
      </c>
      <c r="N839" s="64">
        <v>0</v>
      </c>
      <c r="O839" s="64">
        <v>94903</v>
      </c>
    </row>
    <row r="840" spans="1:15" x14ac:dyDescent="0.35">
      <c r="A840" s="57" t="s">
        <v>6626</v>
      </c>
      <c r="B840" s="61" t="s">
        <v>10</v>
      </c>
      <c r="C840" s="61" t="s">
        <v>1423</v>
      </c>
      <c r="D840" s="64">
        <v>27340</v>
      </c>
      <c r="E840" s="64">
        <v>0</v>
      </c>
      <c r="F840" s="64">
        <v>27340</v>
      </c>
      <c r="G840" s="77">
        <v>1.04</v>
      </c>
      <c r="H840" s="64">
        <v>28434</v>
      </c>
      <c r="I840" s="64">
        <v>0</v>
      </c>
      <c r="J840" s="64">
        <f>SUMIFS('Support - HEA1065 Adjustments'!$G$2:$G$10,'Support - HEA1065 Adjustments'!$A$2:$A$10,LEFT('Support - Calculation Detail'!A840,7),'Support - HEA1065 Adjustments'!$D$2:$D$10,RIGHT('Support - Calculation Detail'!A840,2))</f>
        <v>0</v>
      </c>
      <c r="K840" s="64">
        <v>28434</v>
      </c>
      <c r="L840" s="64">
        <v>0</v>
      </c>
      <c r="M840" s="64">
        <v>0</v>
      </c>
      <c r="N840" s="64">
        <v>0</v>
      </c>
      <c r="O840" s="64">
        <v>28434</v>
      </c>
    </row>
    <row r="841" spans="1:15" x14ac:dyDescent="0.35">
      <c r="A841" s="57" t="s">
        <v>6627</v>
      </c>
      <c r="B841" s="61" t="s">
        <v>10</v>
      </c>
      <c r="C841" s="61" t="s">
        <v>1423</v>
      </c>
      <c r="D841" s="64">
        <v>26352</v>
      </c>
      <c r="E841" s="64">
        <v>0</v>
      </c>
      <c r="F841" s="64">
        <v>26352</v>
      </c>
      <c r="G841" s="77">
        <v>1.04</v>
      </c>
      <c r="H841" s="64">
        <v>27406</v>
      </c>
      <c r="I841" s="64">
        <v>0</v>
      </c>
      <c r="J841" s="64">
        <f>SUMIFS('Support - HEA1065 Adjustments'!$G$2:$G$10,'Support - HEA1065 Adjustments'!$A$2:$A$10,LEFT('Support - Calculation Detail'!A841,7),'Support - HEA1065 Adjustments'!$D$2:$D$10,RIGHT('Support - Calculation Detail'!A841,2))</f>
        <v>0</v>
      </c>
      <c r="K841" s="64">
        <v>27406</v>
      </c>
      <c r="L841" s="64">
        <v>0</v>
      </c>
      <c r="M841" s="64">
        <v>0</v>
      </c>
      <c r="N841" s="64">
        <v>0</v>
      </c>
      <c r="O841" s="64">
        <v>27406</v>
      </c>
    </row>
    <row r="842" spans="1:15" x14ac:dyDescent="0.35">
      <c r="A842" s="57" t="s">
        <v>6628</v>
      </c>
      <c r="B842" s="61" t="s">
        <v>10</v>
      </c>
      <c r="C842" s="61" t="s">
        <v>1423</v>
      </c>
      <c r="D842" s="64">
        <v>24740</v>
      </c>
      <c r="E842" s="64">
        <v>0</v>
      </c>
      <c r="F842" s="64">
        <v>24740</v>
      </c>
      <c r="G842" s="77">
        <v>1.04</v>
      </c>
      <c r="H842" s="64">
        <v>25730</v>
      </c>
      <c r="I842" s="64">
        <v>0</v>
      </c>
      <c r="J842" s="64">
        <f>SUMIFS('Support - HEA1065 Adjustments'!$G$2:$G$10,'Support - HEA1065 Adjustments'!$A$2:$A$10,LEFT('Support - Calculation Detail'!A842,7),'Support - HEA1065 Adjustments'!$D$2:$D$10,RIGHT('Support - Calculation Detail'!A842,2))</f>
        <v>0</v>
      </c>
      <c r="K842" s="64">
        <v>25730</v>
      </c>
      <c r="L842" s="64">
        <v>0</v>
      </c>
      <c r="M842" s="64">
        <v>0</v>
      </c>
      <c r="N842" s="64">
        <v>0</v>
      </c>
      <c r="O842" s="64">
        <v>25730</v>
      </c>
    </row>
    <row r="843" spans="1:15" x14ac:dyDescent="0.35">
      <c r="A843" s="57" t="s">
        <v>6629</v>
      </c>
      <c r="B843" s="61" t="s">
        <v>10</v>
      </c>
      <c r="C843" s="61" t="s">
        <v>1423</v>
      </c>
      <c r="D843" s="64">
        <v>33089</v>
      </c>
      <c r="E843" s="64">
        <v>0</v>
      </c>
      <c r="F843" s="64">
        <v>33089</v>
      </c>
      <c r="G843" s="77">
        <v>1.04</v>
      </c>
      <c r="H843" s="64">
        <v>34413</v>
      </c>
      <c r="I843" s="64">
        <v>0</v>
      </c>
      <c r="J843" s="64">
        <f>SUMIFS('Support - HEA1065 Adjustments'!$G$2:$G$10,'Support - HEA1065 Adjustments'!$A$2:$A$10,LEFT('Support - Calculation Detail'!A843,7),'Support - HEA1065 Adjustments'!$D$2:$D$10,RIGHT('Support - Calculation Detail'!A843,2))</f>
        <v>0</v>
      </c>
      <c r="K843" s="64">
        <v>34413</v>
      </c>
      <c r="L843" s="64">
        <v>0</v>
      </c>
      <c r="M843" s="64">
        <v>0</v>
      </c>
      <c r="N843" s="64">
        <v>0</v>
      </c>
      <c r="O843" s="64">
        <v>34413</v>
      </c>
    </row>
    <row r="844" spans="1:15" x14ac:dyDescent="0.35">
      <c r="A844" s="57" t="s">
        <v>6630</v>
      </c>
      <c r="B844" s="61" t="s">
        <v>10</v>
      </c>
      <c r="C844" s="61" t="s">
        <v>1423</v>
      </c>
      <c r="D844" s="64">
        <v>23865</v>
      </c>
      <c r="E844" s="64">
        <v>0</v>
      </c>
      <c r="F844" s="64">
        <v>23865</v>
      </c>
      <c r="G844" s="77">
        <v>1.04</v>
      </c>
      <c r="H844" s="64">
        <v>24820</v>
      </c>
      <c r="I844" s="64">
        <v>0</v>
      </c>
      <c r="J844" s="64">
        <f>SUMIFS('Support - HEA1065 Adjustments'!$G$2:$G$10,'Support - HEA1065 Adjustments'!$A$2:$A$10,LEFT('Support - Calculation Detail'!A844,7),'Support - HEA1065 Adjustments'!$D$2:$D$10,RIGHT('Support - Calculation Detail'!A844,2))</f>
        <v>0</v>
      </c>
      <c r="K844" s="64">
        <v>24820</v>
      </c>
      <c r="L844" s="64">
        <v>0</v>
      </c>
      <c r="M844" s="64">
        <v>0</v>
      </c>
      <c r="N844" s="64">
        <v>0</v>
      </c>
      <c r="O844" s="64">
        <v>24820</v>
      </c>
    </row>
    <row r="845" spans="1:15" x14ac:dyDescent="0.35">
      <c r="A845" s="57" t="s">
        <v>6631</v>
      </c>
      <c r="B845" s="61" t="s">
        <v>10</v>
      </c>
      <c r="C845" s="61" t="s">
        <v>1423</v>
      </c>
      <c r="D845" s="64">
        <v>8419</v>
      </c>
      <c r="E845" s="64">
        <v>0</v>
      </c>
      <c r="F845" s="64">
        <v>8419</v>
      </c>
      <c r="G845" s="77">
        <v>1.04</v>
      </c>
      <c r="H845" s="64">
        <v>8756</v>
      </c>
      <c r="I845" s="64">
        <v>0</v>
      </c>
      <c r="J845" s="64">
        <f>SUMIFS('Support - HEA1065 Adjustments'!$G$2:$G$10,'Support - HEA1065 Adjustments'!$A$2:$A$10,LEFT('Support - Calculation Detail'!A845,7),'Support - HEA1065 Adjustments'!$D$2:$D$10,RIGHT('Support - Calculation Detail'!A845,2))</f>
        <v>0</v>
      </c>
      <c r="K845" s="64">
        <v>8756</v>
      </c>
      <c r="L845" s="64">
        <v>0</v>
      </c>
      <c r="M845" s="64">
        <v>0</v>
      </c>
      <c r="N845" s="64">
        <v>0</v>
      </c>
      <c r="O845" s="64">
        <v>8756</v>
      </c>
    </row>
    <row r="846" spans="1:15" x14ac:dyDescent="0.35">
      <c r="A846" s="57" t="s">
        <v>6632</v>
      </c>
      <c r="B846" s="61" t="s">
        <v>10</v>
      </c>
      <c r="C846" s="61" t="s">
        <v>1423</v>
      </c>
      <c r="D846" s="64">
        <v>24925</v>
      </c>
      <c r="E846" s="64">
        <v>0</v>
      </c>
      <c r="F846" s="64">
        <v>24925</v>
      </c>
      <c r="G846" s="77">
        <v>1.04</v>
      </c>
      <c r="H846" s="64">
        <v>25922</v>
      </c>
      <c r="I846" s="64">
        <v>0</v>
      </c>
      <c r="J846" s="64">
        <f>SUMIFS('Support - HEA1065 Adjustments'!$G$2:$G$10,'Support - HEA1065 Adjustments'!$A$2:$A$10,LEFT('Support - Calculation Detail'!A846,7),'Support - HEA1065 Adjustments'!$D$2:$D$10,RIGHT('Support - Calculation Detail'!A846,2))</f>
        <v>0</v>
      </c>
      <c r="K846" s="64">
        <v>25922</v>
      </c>
      <c r="L846" s="64">
        <v>0</v>
      </c>
      <c r="M846" s="64">
        <v>0</v>
      </c>
      <c r="N846" s="64">
        <v>0</v>
      </c>
      <c r="O846" s="64">
        <v>25922</v>
      </c>
    </row>
    <row r="847" spans="1:15" x14ac:dyDescent="0.35">
      <c r="A847" s="57" t="s">
        <v>6633</v>
      </c>
      <c r="B847" s="61" t="s">
        <v>10</v>
      </c>
      <c r="C847" s="61" t="s">
        <v>1423</v>
      </c>
      <c r="D847" s="64">
        <v>225822</v>
      </c>
      <c r="E847" s="64">
        <v>0</v>
      </c>
      <c r="F847" s="64">
        <v>225822</v>
      </c>
      <c r="G847" s="77">
        <v>1.04</v>
      </c>
      <c r="H847" s="64">
        <v>234855</v>
      </c>
      <c r="I847" s="64">
        <v>0</v>
      </c>
      <c r="J847" s="64">
        <f>SUMIFS('Support - HEA1065 Adjustments'!$G$2:$G$10,'Support - HEA1065 Adjustments'!$A$2:$A$10,LEFT('Support - Calculation Detail'!A847,7),'Support - HEA1065 Adjustments'!$D$2:$D$10,RIGHT('Support - Calculation Detail'!A847,2))</f>
        <v>0</v>
      </c>
      <c r="K847" s="64">
        <v>234855</v>
      </c>
      <c r="L847" s="64">
        <v>0</v>
      </c>
      <c r="M847" s="64">
        <v>0</v>
      </c>
      <c r="N847" s="64">
        <v>0</v>
      </c>
      <c r="O847" s="64">
        <v>234855</v>
      </c>
    </row>
    <row r="848" spans="1:15" x14ac:dyDescent="0.35">
      <c r="A848" s="57" t="s">
        <v>6634</v>
      </c>
      <c r="B848" s="61" t="s">
        <v>10</v>
      </c>
      <c r="C848" s="61" t="s">
        <v>1423</v>
      </c>
      <c r="D848" s="64">
        <v>59749</v>
      </c>
      <c r="E848" s="64">
        <v>0</v>
      </c>
      <c r="F848" s="64">
        <v>59749</v>
      </c>
      <c r="G848" s="77">
        <v>1.04</v>
      </c>
      <c r="H848" s="64">
        <v>62139</v>
      </c>
      <c r="I848" s="64">
        <v>0</v>
      </c>
      <c r="J848" s="64">
        <f>SUMIFS('Support - HEA1065 Adjustments'!$G$2:$G$10,'Support - HEA1065 Adjustments'!$A$2:$A$10,LEFT('Support - Calculation Detail'!A848,7),'Support - HEA1065 Adjustments'!$D$2:$D$10,RIGHT('Support - Calculation Detail'!A848,2))</f>
        <v>0</v>
      </c>
      <c r="K848" s="64">
        <v>62139</v>
      </c>
      <c r="L848" s="64">
        <v>0</v>
      </c>
      <c r="M848" s="64">
        <v>0</v>
      </c>
      <c r="N848" s="64">
        <v>0</v>
      </c>
      <c r="O848" s="64">
        <v>62139</v>
      </c>
    </row>
    <row r="849" spans="1:15" x14ac:dyDescent="0.35">
      <c r="A849" s="57" t="s">
        <v>6635</v>
      </c>
      <c r="B849" s="61" t="s">
        <v>10</v>
      </c>
      <c r="C849" s="61" t="s">
        <v>1423</v>
      </c>
      <c r="D849" s="64">
        <v>59850</v>
      </c>
      <c r="E849" s="64">
        <v>0</v>
      </c>
      <c r="F849" s="64">
        <v>59850</v>
      </c>
      <c r="G849" s="77">
        <v>1.04</v>
      </c>
      <c r="H849" s="64">
        <v>62244</v>
      </c>
      <c r="I849" s="64">
        <v>0</v>
      </c>
      <c r="J849" s="64">
        <f>SUMIFS('Support - HEA1065 Adjustments'!$G$2:$G$10,'Support - HEA1065 Adjustments'!$A$2:$A$10,LEFT('Support - Calculation Detail'!A849,7),'Support - HEA1065 Adjustments'!$D$2:$D$10,RIGHT('Support - Calculation Detail'!A849,2))</f>
        <v>0</v>
      </c>
      <c r="K849" s="64">
        <v>62244</v>
      </c>
      <c r="L849" s="64">
        <v>0</v>
      </c>
      <c r="M849" s="64">
        <v>0</v>
      </c>
      <c r="N849" s="64">
        <v>0</v>
      </c>
      <c r="O849" s="64">
        <v>62244</v>
      </c>
    </row>
    <row r="850" spans="1:15" x14ac:dyDescent="0.35">
      <c r="A850" s="57" t="s">
        <v>6636</v>
      </c>
      <c r="B850" s="61" t="s">
        <v>10</v>
      </c>
      <c r="C850" s="61" t="s">
        <v>1423</v>
      </c>
      <c r="D850" s="64">
        <v>45343</v>
      </c>
      <c r="E850" s="64">
        <v>0</v>
      </c>
      <c r="F850" s="64">
        <v>45343</v>
      </c>
      <c r="G850" s="77">
        <v>1.04</v>
      </c>
      <c r="H850" s="64">
        <v>47157</v>
      </c>
      <c r="I850" s="64">
        <v>0</v>
      </c>
      <c r="J850" s="64">
        <f>SUMIFS('Support - HEA1065 Adjustments'!$G$2:$G$10,'Support - HEA1065 Adjustments'!$A$2:$A$10,LEFT('Support - Calculation Detail'!A850,7),'Support - HEA1065 Adjustments'!$D$2:$D$10,RIGHT('Support - Calculation Detail'!A850,2))</f>
        <v>0</v>
      </c>
      <c r="K850" s="64">
        <v>47157</v>
      </c>
      <c r="L850" s="64">
        <v>0</v>
      </c>
      <c r="M850" s="64">
        <v>0</v>
      </c>
      <c r="N850" s="64">
        <v>0</v>
      </c>
      <c r="O850" s="64">
        <v>47157</v>
      </c>
    </row>
    <row r="851" spans="1:15" x14ac:dyDescent="0.35">
      <c r="A851" s="57" t="s">
        <v>6637</v>
      </c>
      <c r="B851" s="61" t="s">
        <v>10</v>
      </c>
      <c r="C851" s="61" t="s">
        <v>1423</v>
      </c>
      <c r="D851" s="64">
        <v>42165</v>
      </c>
      <c r="E851" s="64">
        <v>0</v>
      </c>
      <c r="F851" s="64">
        <v>42165</v>
      </c>
      <c r="G851" s="77">
        <v>1.04</v>
      </c>
      <c r="H851" s="64">
        <v>43852</v>
      </c>
      <c r="I851" s="64">
        <v>0</v>
      </c>
      <c r="J851" s="64">
        <f>SUMIFS('Support - HEA1065 Adjustments'!$G$2:$G$10,'Support - HEA1065 Adjustments'!$A$2:$A$10,LEFT('Support - Calculation Detail'!A851,7),'Support - HEA1065 Adjustments'!$D$2:$D$10,RIGHT('Support - Calculation Detail'!A851,2))</f>
        <v>0</v>
      </c>
      <c r="K851" s="64">
        <v>43852</v>
      </c>
      <c r="L851" s="64">
        <v>0</v>
      </c>
      <c r="M851" s="64">
        <v>0</v>
      </c>
      <c r="N851" s="64">
        <v>0</v>
      </c>
      <c r="O851" s="64">
        <v>43852</v>
      </c>
    </row>
    <row r="852" spans="1:15" x14ac:dyDescent="0.35">
      <c r="A852" s="57" t="s">
        <v>6638</v>
      </c>
      <c r="B852" s="61" t="s">
        <v>10</v>
      </c>
      <c r="C852" s="61" t="s">
        <v>1423</v>
      </c>
      <c r="D852" s="64">
        <v>13108</v>
      </c>
      <c r="E852" s="64">
        <v>0</v>
      </c>
      <c r="F852" s="64">
        <v>13108</v>
      </c>
      <c r="G852" s="77">
        <v>1.04</v>
      </c>
      <c r="H852" s="64">
        <v>13632</v>
      </c>
      <c r="I852" s="64">
        <v>0</v>
      </c>
      <c r="J852" s="64">
        <f>SUMIFS('Support - HEA1065 Adjustments'!$G$2:$G$10,'Support - HEA1065 Adjustments'!$A$2:$A$10,LEFT('Support - Calculation Detail'!A852,7),'Support - HEA1065 Adjustments'!$D$2:$D$10,RIGHT('Support - Calculation Detail'!A852,2))</f>
        <v>0</v>
      </c>
      <c r="K852" s="64">
        <v>13632</v>
      </c>
      <c r="L852" s="64">
        <v>0</v>
      </c>
      <c r="M852" s="64">
        <v>0</v>
      </c>
      <c r="N852" s="64">
        <v>0</v>
      </c>
      <c r="O852" s="64">
        <v>13632</v>
      </c>
    </row>
    <row r="853" spans="1:15" x14ac:dyDescent="0.35">
      <c r="A853" s="57" t="s">
        <v>6639</v>
      </c>
      <c r="B853" s="61" t="s">
        <v>10</v>
      </c>
      <c r="C853" s="61" t="s">
        <v>1423</v>
      </c>
      <c r="D853" s="64">
        <v>188865</v>
      </c>
      <c r="E853" s="64">
        <v>0</v>
      </c>
      <c r="F853" s="64">
        <v>188865</v>
      </c>
      <c r="G853" s="77">
        <v>1.04</v>
      </c>
      <c r="H853" s="64">
        <v>196420</v>
      </c>
      <c r="I853" s="64">
        <v>0</v>
      </c>
      <c r="J853" s="64">
        <f>SUMIFS('Support - HEA1065 Adjustments'!$G$2:$G$10,'Support - HEA1065 Adjustments'!$A$2:$A$10,LEFT('Support - Calculation Detail'!A853,7),'Support - HEA1065 Adjustments'!$D$2:$D$10,RIGHT('Support - Calculation Detail'!A853,2))</f>
        <v>0</v>
      </c>
      <c r="K853" s="64">
        <v>196420</v>
      </c>
      <c r="L853" s="64">
        <v>0</v>
      </c>
      <c r="M853" s="64">
        <v>0</v>
      </c>
      <c r="N853" s="64">
        <v>0</v>
      </c>
      <c r="O853" s="64">
        <v>196420</v>
      </c>
    </row>
    <row r="854" spans="1:15" x14ac:dyDescent="0.35">
      <c r="A854" s="57" t="s">
        <v>6640</v>
      </c>
      <c r="B854" s="61" t="s">
        <v>10</v>
      </c>
      <c r="C854" s="61" t="s">
        <v>1423</v>
      </c>
      <c r="D854" s="64">
        <v>133259</v>
      </c>
      <c r="E854" s="64">
        <v>0</v>
      </c>
      <c r="F854" s="64">
        <v>133259</v>
      </c>
      <c r="G854" s="77">
        <v>1.04</v>
      </c>
      <c r="H854" s="64">
        <v>138589</v>
      </c>
      <c r="I854" s="64">
        <v>0</v>
      </c>
      <c r="J854" s="64">
        <f>SUMIFS('Support - HEA1065 Adjustments'!$G$2:$G$10,'Support - HEA1065 Adjustments'!$A$2:$A$10,LEFT('Support - Calculation Detail'!A854,7),'Support - HEA1065 Adjustments'!$D$2:$D$10,RIGHT('Support - Calculation Detail'!A854,2))</f>
        <v>0</v>
      </c>
      <c r="K854" s="64">
        <v>138589</v>
      </c>
      <c r="L854" s="64">
        <v>0</v>
      </c>
      <c r="M854" s="64">
        <v>0</v>
      </c>
      <c r="N854" s="64">
        <v>0</v>
      </c>
      <c r="O854" s="64">
        <v>138589</v>
      </c>
    </row>
    <row r="855" spans="1:15" x14ac:dyDescent="0.35">
      <c r="A855" s="57" t="s">
        <v>6641</v>
      </c>
      <c r="B855" s="61" t="s">
        <v>10</v>
      </c>
      <c r="C855" s="61" t="s">
        <v>1423</v>
      </c>
      <c r="D855" s="64">
        <v>1430057</v>
      </c>
      <c r="E855" s="64">
        <v>0</v>
      </c>
      <c r="F855" s="64">
        <v>1430057</v>
      </c>
      <c r="G855" s="77">
        <v>1.04</v>
      </c>
      <c r="H855" s="64">
        <v>1487259</v>
      </c>
      <c r="I855" s="64">
        <v>0</v>
      </c>
      <c r="J855" s="64">
        <f>SUMIFS('Support - HEA1065 Adjustments'!$G$2:$G$10,'Support - HEA1065 Adjustments'!$A$2:$A$10,LEFT('Support - Calculation Detail'!A855,7),'Support - HEA1065 Adjustments'!$D$2:$D$10,RIGHT('Support - Calculation Detail'!A855,2))</f>
        <v>0</v>
      </c>
      <c r="K855" s="64">
        <v>1487259</v>
      </c>
      <c r="L855" s="64">
        <v>0</v>
      </c>
      <c r="M855" s="64">
        <v>0</v>
      </c>
      <c r="N855" s="64">
        <v>0</v>
      </c>
      <c r="O855" s="64">
        <v>1487259</v>
      </c>
    </row>
    <row r="856" spans="1:15" x14ac:dyDescent="0.35">
      <c r="A856" s="57" t="s">
        <v>6642</v>
      </c>
      <c r="B856" s="61" t="s">
        <v>10</v>
      </c>
      <c r="C856" s="61" t="s">
        <v>1423</v>
      </c>
      <c r="D856" s="64">
        <v>3605551</v>
      </c>
      <c r="E856" s="64">
        <v>0</v>
      </c>
      <c r="F856" s="64">
        <v>3605551</v>
      </c>
      <c r="G856" s="77">
        <v>1.04</v>
      </c>
      <c r="H856" s="64">
        <v>3749773</v>
      </c>
      <c r="I856" s="64">
        <v>0</v>
      </c>
      <c r="J856" s="64">
        <f>SUMIFS('Support - HEA1065 Adjustments'!$G$2:$G$10,'Support - HEA1065 Adjustments'!$A$2:$A$10,LEFT('Support - Calculation Detail'!A856,7),'Support - HEA1065 Adjustments'!$D$2:$D$10,RIGHT('Support - Calculation Detail'!A856,2))</f>
        <v>0</v>
      </c>
      <c r="K856" s="64">
        <v>3749773</v>
      </c>
      <c r="L856" s="64">
        <v>210082</v>
      </c>
      <c r="M856" s="64">
        <v>0</v>
      </c>
      <c r="N856" s="64">
        <v>0</v>
      </c>
      <c r="O856" s="64">
        <v>3959855</v>
      </c>
    </row>
    <row r="857" spans="1:15" x14ac:dyDescent="0.35">
      <c r="A857" s="57" t="s">
        <v>6643</v>
      </c>
      <c r="B857" s="61" t="s">
        <v>10</v>
      </c>
      <c r="C857" s="61" t="s">
        <v>1423</v>
      </c>
      <c r="D857" s="64">
        <v>409792</v>
      </c>
      <c r="E857" s="64">
        <v>0</v>
      </c>
      <c r="F857" s="64">
        <v>409792</v>
      </c>
      <c r="G857" s="77">
        <v>1.04</v>
      </c>
      <c r="H857" s="64">
        <v>426184</v>
      </c>
      <c r="I857" s="64">
        <v>0</v>
      </c>
      <c r="J857" s="64">
        <f>SUMIFS('Support - HEA1065 Adjustments'!$G$2:$G$10,'Support - HEA1065 Adjustments'!$A$2:$A$10,LEFT('Support - Calculation Detail'!A857,7),'Support - HEA1065 Adjustments'!$D$2:$D$10,RIGHT('Support - Calculation Detail'!A857,2))</f>
        <v>0</v>
      </c>
      <c r="K857" s="64">
        <v>426184</v>
      </c>
      <c r="L857" s="64">
        <v>17107</v>
      </c>
      <c r="M857" s="64">
        <v>0</v>
      </c>
      <c r="N857" s="64">
        <v>0</v>
      </c>
      <c r="O857" s="64">
        <v>443291</v>
      </c>
    </row>
    <row r="858" spans="1:15" x14ac:dyDescent="0.35">
      <c r="A858" s="57" t="s">
        <v>6644</v>
      </c>
      <c r="B858" s="61" t="s">
        <v>10</v>
      </c>
      <c r="C858" s="61" t="s">
        <v>1423</v>
      </c>
      <c r="D858" s="64">
        <v>70388</v>
      </c>
      <c r="E858" s="64">
        <v>0</v>
      </c>
      <c r="F858" s="64">
        <v>70388</v>
      </c>
      <c r="G858" s="77">
        <v>1.04</v>
      </c>
      <c r="H858" s="64">
        <v>73204</v>
      </c>
      <c r="I858" s="64">
        <v>0</v>
      </c>
      <c r="J858" s="64">
        <f>SUMIFS('Support - HEA1065 Adjustments'!$G$2:$G$10,'Support - HEA1065 Adjustments'!$A$2:$A$10,LEFT('Support - Calculation Detail'!A858,7),'Support - HEA1065 Adjustments'!$D$2:$D$10,RIGHT('Support - Calculation Detail'!A858,2))</f>
        <v>0</v>
      </c>
      <c r="K858" s="64">
        <v>73204</v>
      </c>
      <c r="L858" s="64">
        <v>0</v>
      </c>
      <c r="M858" s="64">
        <v>0</v>
      </c>
      <c r="N858" s="64">
        <v>0</v>
      </c>
      <c r="O858" s="64">
        <v>73204</v>
      </c>
    </row>
    <row r="859" spans="1:15" x14ac:dyDescent="0.35">
      <c r="A859" s="57" t="s">
        <v>6645</v>
      </c>
      <c r="B859" s="61" t="s">
        <v>10</v>
      </c>
      <c r="C859" s="61" t="s">
        <v>1423</v>
      </c>
      <c r="D859" s="64">
        <v>297578</v>
      </c>
      <c r="E859" s="64">
        <v>0</v>
      </c>
      <c r="F859" s="64">
        <v>297578</v>
      </c>
      <c r="G859" s="77">
        <v>1.04</v>
      </c>
      <c r="H859" s="64">
        <v>309481</v>
      </c>
      <c r="I859" s="64">
        <v>0</v>
      </c>
      <c r="J859" s="64">
        <f>SUMIFS('Support - HEA1065 Adjustments'!$G$2:$G$10,'Support - HEA1065 Adjustments'!$A$2:$A$10,LEFT('Support - Calculation Detail'!A859,7),'Support - HEA1065 Adjustments'!$D$2:$D$10,RIGHT('Support - Calculation Detail'!A859,2))</f>
        <v>0</v>
      </c>
      <c r="K859" s="64">
        <v>309481</v>
      </c>
      <c r="L859" s="64">
        <v>8244</v>
      </c>
      <c r="M859" s="64">
        <v>0</v>
      </c>
      <c r="N859" s="64">
        <v>0</v>
      </c>
      <c r="O859" s="64">
        <v>317725</v>
      </c>
    </row>
    <row r="860" spans="1:15" x14ac:dyDescent="0.35">
      <c r="A860" s="57" t="s">
        <v>6646</v>
      </c>
      <c r="B860" s="61" t="s">
        <v>10</v>
      </c>
      <c r="C860" s="61" t="s">
        <v>1423</v>
      </c>
      <c r="D860" s="64">
        <v>0</v>
      </c>
      <c r="E860" s="64">
        <v>0</v>
      </c>
      <c r="F860" s="64">
        <v>0</v>
      </c>
      <c r="G860" s="77">
        <v>1.04</v>
      </c>
      <c r="H860" s="64">
        <v>0</v>
      </c>
      <c r="I860" s="64">
        <v>0</v>
      </c>
      <c r="J860" s="64">
        <f>SUMIFS('Support - HEA1065 Adjustments'!$G$2:$G$10,'Support - HEA1065 Adjustments'!$A$2:$A$10,LEFT('Support - Calculation Detail'!A860,7),'Support - HEA1065 Adjustments'!$D$2:$D$10,RIGHT('Support - Calculation Detail'!A860,2))</f>
        <v>0</v>
      </c>
      <c r="K860" s="64">
        <v>0</v>
      </c>
      <c r="L860" s="64">
        <v>0</v>
      </c>
      <c r="M860" s="64">
        <v>0</v>
      </c>
      <c r="N860" s="64">
        <v>0</v>
      </c>
      <c r="O860" s="64">
        <v>0</v>
      </c>
    </row>
    <row r="861" spans="1:15" x14ac:dyDescent="0.35">
      <c r="A861" s="57" t="s">
        <v>6647</v>
      </c>
      <c r="B861" s="61" t="s">
        <v>10</v>
      </c>
      <c r="C861" s="61" t="s">
        <v>1423</v>
      </c>
      <c r="D861" s="64">
        <v>625448</v>
      </c>
      <c r="E861" s="64">
        <v>0</v>
      </c>
      <c r="F861" s="64">
        <v>625448</v>
      </c>
      <c r="G861" s="77">
        <v>1.04</v>
      </c>
      <c r="H861" s="64">
        <v>650466</v>
      </c>
      <c r="I861" s="64">
        <v>0</v>
      </c>
      <c r="J861" s="64">
        <f>SUMIFS('Support - HEA1065 Adjustments'!$G$2:$G$10,'Support - HEA1065 Adjustments'!$A$2:$A$10,LEFT('Support - Calculation Detail'!A861,7),'Support - HEA1065 Adjustments'!$D$2:$D$10,RIGHT('Support - Calculation Detail'!A861,2))</f>
        <v>0</v>
      </c>
      <c r="K861" s="64">
        <v>650466</v>
      </c>
      <c r="L861" s="64">
        <v>0</v>
      </c>
      <c r="M861" s="64">
        <v>0</v>
      </c>
      <c r="N861" s="64">
        <v>0</v>
      </c>
      <c r="O861" s="64">
        <v>650466</v>
      </c>
    </row>
    <row r="862" spans="1:15" x14ac:dyDescent="0.35">
      <c r="A862" s="57" t="s">
        <v>6648</v>
      </c>
      <c r="B862" s="61" t="s">
        <v>10</v>
      </c>
      <c r="C862" s="61" t="s">
        <v>1423</v>
      </c>
      <c r="D862" s="64">
        <v>3202358</v>
      </c>
      <c r="E862" s="64">
        <v>0</v>
      </c>
      <c r="F862" s="64">
        <v>3202358</v>
      </c>
      <c r="G862" s="77">
        <v>1.04</v>
      </c>
      <c r="H862" s="64">
        <v>3330452</v>
      </c>
      <c r="I862" s="64">
        <v>0</v>
      </c>
      <c r="J862" s="64">
        <f>SUMIFS('Support - HEA1065 Adjustments'!$G$2:$G$10,'Support - HEA1065 Adjustments'!$A$2:$A$10,LEFT('Support - Calculation Detail'!A862,7),'Support - HEA1065 Adjustments'!$D$2:$D$10,RIGHT('Support - Calculation Detail'!A862,2))</f>
        <v>0</v>
      </c>
      <c r="K862" s="64">
        <v>3330452</v>
      </c>
      <c r="L862" s="64">
        <v>0</v>
      </c>
      <c r="M862" s="64">
        <v>0</v>
      </c>
      <c r="N862" s="64">
        <v>0</v>
      </c>
      <c r="O862" s="64">
        <v>3330452</v>
      </c>
    </row>
    <row r="863" spans="1:15" x14ac:dyDescent="0.35">
      <c r="A863" s="57" t="s">
        <v>6649</v>
      </c>
      <c r="B863" s="61" t="s">
        <v>10</v>
      </c>
      <c r="C863" s="61" t="s">
        <v>2625</v>
      </c>
      <c r="D863" s="64">
        <v>4108659</v>
      </c>
      <c r="E863" s="64">
        <v>0</v>
      </c>
      <c r="F863" s="64">
        <v>4108659</v>
      </c>
      <c r="G863" s="77">
        <v>1.04</v>
      </c>
      <c r="H863" s="64">
        <v>4273005</v>
      </c>
      <c r="I863" s="64">
        <v>0</v>
      </c>
      <c r="J863" s="64">
        <f>SUMIFS('Support - HEA1065 Adjustments'!$G$2:$G$10,'Support - HEA1065 Adjustments'!$A$2:$A$10,LEFT('Support - Calculation Detail'!A863,7),'Support - HEA1065 Adjustments'!$D$2:$D$10,RIGHT('Support - Calculation Detail'!A863,2))</f>
        <v>0</v>
      </c>
      <c r="K863" s="64">
        <v>4273005</v>
      </c>
      <c r="L863" s="64">
        <v>0</v>
      </c>
      <c r="M863" s="64">
        <v>0</v>
      </c>
      <c r="N863" s="64">
        <v>0</v>
      </c>
      <c r="O863" s="64">
        <v>4273005</v>
      </c>
    </row>
    <row r="864" spans="1:15" x14ac:dyDescent="0.35">
      <c r="A864" s="57" t="s">
        <v>6650</v>
      </c>
      <c r="B864" s="61" t="s">
        <v>10</v>
      </c>
      <c r="C864" s="61" t="s">
        <v>3322</v>
      </c>
      <c r="D864" s="64">
        <v>2958348</v>
      </c>
      <c r="E864" s="64">
        <v>0</v>
      </c>
      <c r="F864" s="64">
        <v>2958348</v>
      </c>
      <c r="G864" s="77">
        <v>1.04</v>
      </c>
      <c r="H864" s="64">
        <v>3076682</v>
      </c>
      <c r="I864" s="64">
        <v>0</v>
      </c>
      <c r="J864" s="64">
        <f>SUMIFS('Support - HEA1065 Adjustments'!$G$2:$G$10,'Support - HEA1065 Adjustments'!$A$2:$A$10,LEFT('Support - Calculation Detail'!A864,7),'Support - HEA1065 Adjustments'!$D$2:$D$10,RIGHT('Support - Calculation Detail'!A864,2))</f>
        <v>0</v>
      </c>
      <c r="K864" s="64">
        <v>3076682</v>
      </c>
      <c r="L864" s="64">
        <v>0</v>
      </c>
      <c r="M864" s="64">
        <v>0</v>
      </c>
      <c r="N864" s="64">
        <v>0</v>
      </c>
      <c r="O864" s="64">
        <v>3076682</v>
      </c>
    </row>
    <row r="865" spans="1:15" x14ac:dyDescent="0.35">
      <c r="A865" s="57" t="s">
        <v>6651</v>
      </c>
      <c r="B865" s="61" t="s">
        <v>10</v>
      </c>
      <c r="C865" s="61" t="s">
        <v>4122</v>
      </c>
      <c r="D865" s="64">
        <v>3258313</v>
      </c>
      <c r="E865" s="64">
        <v>0</v>
      </c>
      <c r="F865" s="64">
        <v>3258313</v>
      </c>
      <c r="G865" s="77">
        <v>1.04</v>
      </c>
      <c r="H865" s="64">
        <v>3388646</v>
      </c>
      <c r="I865" s="64">
        <v>0</v>
      </c>
      <c r="J865" s="64">
        <f>SUMIFS('Support - HEA1065 Adjustments'!$G$2:$G$10,'Support - HEA1065 Adjustments'!$A$2:$A$10,LEFT('Support - Calculation Detail'!A865,7),'Support - HEA1065 Adjustments'!$D$2:$D$10,RIGHT('Support - Calculation Detail'!A865,2))</f>
        <v>0</v>
      </c>
      <c r="K865" s="64">
        <v>3388646</v>
      </c>
      <c r="L865" s="64">
        <v>0</v>
      </c>
      <c r="M865" s="64">
        <v>0</v>
      </c>
      <c r="N865" s="64">
        <v>0</v>
      </c>
      <c r="O865" s="64">
        <v>3388646</v>
      </c>
    </row>
    <row r="866" spans="1:15" x14ac:dyDescent="0.35">
      <c r="A866" s="57" t="s">
        <v>6652</v>
      </c>
      <c r="B866" s="61" t="s">
        <v>10</v>
      </c>
      <c r="C866" s="61" t="s">
        <v>1470</v>
      </c>
      <c r="D866" s="64">
        <v>16041045</v>
      </c>
      <c r="E866" s="64">
        <v>0</v>
      </c>
      <c r="F866" s="64">
        <v>16041045</v>
      </c>
      <c r="G866" s="77">
        <v>1.04</v>
      </c>
      <c r="H866" s="64">
        <v>16682687</v>
      </c>
      <c r="I866" s="64">
        <v>0</v>
      </c>
      <c r="J866" s="64">
        <f>SUMIFS('Support - HEA1065 Adjustments'!$G$2:$G$10,'Support - HEA1065 Adjustments'!$A$2:$A$10,LEFT('Support - Calculation Detail'!A866,7),'Support - HEA1065 Adjustments'!$D$2:$D$10,RIGHT('Support - Calculation Detail'!A866,2))</f>
        <v>0</v>
      </c>
      <c r="K866" s="64">
        <v>16682687</v>
      </c>
      <c r="L866" s="64">
        <v>0</v>
      </c>
      <c r="M866" s="64">
        <v>333436</v>
      </c>
      <c r="N866" s="64">
        <v>1024540.4921239698</v>
      </c>
      <c r="O866" s="64">
        <v>18040663.492123969</v>
      </c>
    </row>
    <row r="867" spans="1:15" x14ac:dyDescent="0.35">
      <c r="A867" s="57" t="s">
        <v>6653</v>
      </c>
      <c r="B867" s="61" t="s">
        <v>10</v>
      </c>
      <c r="C867" s="61" t="s">
        <v>1470</v>
      </c>
      <c r="D867" s="64">
        <v>53566</v>
      </c>
      <c r="E867" s="64">
        <v>0</v>
      </c>
      <c r="F867" s="64">
        <v>53566</v>
      </c>
      <c r="G867" s="77">
        <v>1.04</v>
      </c>
      <c r="H867" s="64">
        <v>55709</v>
      </c>
      <c r="I867" s="64">
        <v>0</v>
      </c>
      <c r="J867" s="64">
        <f>SUMIFS('Support - HEA1065 Adjustments'!$G$2:$G$10,'Support - HEA1065 Adjustments'!$A$2:$A$10,LEFT('Support - Calculation Detail'!A867,7),'Support - HEA1065 Adjustments'!$D$2:$D$10,RIGHT('Support - Calculation Detail'!A867,2))</f>
        <v>0</v>
      </c>
      <c r="K867" s="64">
        <v>55709</v>
      </c>
      <c r="L867" s="64">
        <v>0</v>
      </c>
      <c r="M867" s="64">
        <v>0</v>
      </c>
      <c r="N867" s="64">
        <v>0</v>
      </c>
      <c r="O867" s="64">
        <v>55709</v>
      </c>
    </row>
    <row r="868" spans="1:15" x14ac:dyDescent="0.35">
      <c r="A868" s="57" t="s">
        <v>6654</v>
      </c>
      <c r="B868" s="61" t="s">
        <v>10</v>
      </c>
      <c r="C868" s="61" t="s">
        <v>1470</v>
      </c>
      <c r="D868" s="64">
        <v>29336</v>
      </c>
      <c r="E868" s="64">
        <v>0</v>
      </c>
      <c r="F868" s="64">
        <v>29336</v>
      </c>
      <c r="G868" s="77">
        <v>1.04</v>
      </c>
      <c r="H868" s="64">
        <v>30509</v>
      </c>
      <c r="I868" s="64">
        <v>0</v>
      </c>
      <c r="J868" s="64">
        <f>SUMIFS('Support - HEA1065 Adjustments'!$G$2:$G$10,'Support - HEA1065 Adjustments'!$A$2:$A$10,LEFT('Support - Calculation Detail'!A868,7),'Support - HEA1065 Adjustments'!$D$2:$D$10,RIGHT('Support - Calculation Detail'!A868,2))</f>
        <v>0</v>
      </c>
      <c r="K868" s="64">
        <v>30509</v>
      </c>
      <c r="L868" s="64">
        <v>0</v>
      </c>
      <c r="M868" s="64">
        <v>0</v>
      </c>
      <c r="N868" s="64">
        <v>0</v>
      </c>
      <c r="O868" s="64">
        <v>30509</v>
      </c>
    </row>
    <row r="869" spans="1:15" x14ac:dyDescent="0.35">
      <c r="A869" s="57" t="s">
        <v>6655</v>
      </c>
      <c r="B869" s="61" t="s">
        <v>10</v>
      </c>
      <c r="C869" s="61" t="s">
        <v>1470</v>
      </c>
      <c r="D869" s="64">
        <v>23768</v>
      </c>
      <c r="E869" s="64">
        <v>0</v>
      </c>
      <c r="F869" s="64">
        <v>23768</v>
      </c>
      <c r="G869" s="77">
        <v>1.04</v>
      </c>
      <c r="H869" s="64">
        <v>24719</v>
      </c>
      <c r="I869" s="64">
        <v>0</v>
      </c>
      <c r="J869" s="64">
        <f>SUMIFS('Support - HEA1065 Adjustments'!$G$2:$G$10,'Support - HEA1065 Adjustments'!$A$2:$A$10,LEFT('Support - Calculation Detail'!A869,7),'Support - HEA1065 Adjustments'!$D$2:$D$10,RIGHT('Support - Calculation Detail'!A869,2))</f>
        <v>0</v>
      </c>
      <c r="K869" s="64">
        <v>24719</v>
      </c>
      <c r="L869" s="64">
        <v>0</v>
      </c>
      <c r="M869" s="64">
        <v>0</v>
      </c>
      <c r="N869" s="64">
        <v>0</v>
      </c>
      <c r="O869" s="64">
        <v>24719</v>
      </c>
    </row>
    <row r="870" spans="1:15" x14ac:dyDescent="0.35">
      <c r="A870" s="57" t="s">
        <v>6656</v>
      </c>
      <c r="B870" s="61" t="s">
        <v>10</v>
      </c>
      <c r="C870" s="61" t="s">
        <v>1470</v>
      </c>
      <c r="D870" s="64">
        <v>89346</v>
      </c>
      <c r="E870" s="64">
        <v>0</v>
      </c>
      <c r="F870" s="64">
        <v>89346</v>
      </c>
      <c r="G870" s="77">
        <v>1.04</v>
      </c>
      <c r="H870" s="64">
        <v>92920</v>
      </c>
      <c r="I870" s="64">
        <v>0</v>
      </c>
      <c r="J870" s="64">
        <f>SUMIFS('Support - HEA1065 Adjustments'!$G$2:$G$10,'Support - HEA1065 Adjustments'!$A$2:$A$10,LEFT('Support - Calculation Detail'!A870,7),'Support - HEA1065 Adjustments'!$D$2:$D$10,RIGHT('Support - Calculation Detail'!A870,2))</f>
        <v>0</v>
      </c>
      <c r="K870" s="64">
        <v>92920</v>
      </c>
      <c r="L870" s="64">
        <v>0</v>
      </c>
      <c r="M870" s="64">
        <v>0</v>
      </c>
      <c r="N870" s="64">
        <v>0</v>
      </c>
      <c r="O870" s="64">
        <v>92920</v>
      </c>
    </row>
    <row r="871" spans="1:15" x14ac:dyDescent="0.35">
      <c r="A871" s="57" t="s">
        <v>6657</v>
      </c>
      <c r="B871" s="61" t="s">
        <v>10</v>
      </c>
      <c r="C871" s="61" t="s">
        <v>1470</v>
      </c>
      <c r="D871" s="64">
        <v>47483</v>
      </c>
      <c r="E871" s="64">
        <v>0</v>
      </c>
      <c r="F871" s="64">
        <v>47483</v>
      </c>
      <c r="G871" s="77">
        <v>1.04</v>
      </c>
      <c r="H871" s="64">
        <v>49382</v>
      </c>
      <c r="I871" s="64">
        <v>0</v>
      </c>
      <c r="J871" s="64">
        <f>SUMIFS('Support - HEA1065 Adjustments'!$G$2:$G$10,'Support - HEA1065 Adjustments'!$A$2:$A$10,LEFT('Support - Calculation Detail'!A871,7),'Support - HEA1065 Adjustments'!$D$2:$D$10,RIGHT('Support - Calculation Detail'!A871,2))</f>
        <v>0</v>
      </c>
      <c r="K871" s="64">
        <v>49382</v>
      </c>
      <c r="L871" s="64">
        <v>0</v>
      </c>
      <c r="M871" s="64">
        <v>0</v>
      </c>
      <c r="N871" s="64">
        <v>0</v>
      </c>
      <c r="O871" s="64">
        <v>49382</v>
      </c>
    </row>
    <row r="872" spans="1:15" x14ac:dyDescent="0.35">
      <c r="A872" s="57" t="s">
        <v>6658</v>
      </c>
      <c r="B872" s="61" t="s">
        <v>10</v>
      </c>
      <c r="C872" s="61" t="s">
        <v>1470</v>
      </c>
      <c r="D872" s="64">
        <v>132848</v>
      </c>
      <c r="E872" s="64">
        <v>0</v>
      </c>
      <c r="F872" s="64">
        <v>132848</v>
      </c>
      <c r="G872" s="77">
        <v>1.04</v>
      </c>
      <c r="H872" s="64">
        <v>138162</v>
      </c>
      <c r="I872" s="64">
        <v>0</v>
      </c>
      <c r="J872" s="64">
        <f>SUMIFS('Support - HEA1065 Adjustments'!$G$2:$G$10,'Support - HEA1065 Adjustments'!$A$2:$A$10,LEFT('Support - Calculation Detail'!A872,7),'Support - HEA1065 Adjustments'!$D$2:$D$10,RIGHT('Support - Calculation Detail'!A872,2))</f>
        <v>0</v>
      </c>
      <c r="K872" s="64">
        <v>138162</v>
      </c>
      <c r="L872" s="64">
        <v>0</v>
      </c>
      <c r="M872" s="64">
        <v>0</v>
      </c>
      <c r="N872" s="64">
        <v>0</v>
      </c>
      <c r="O872" s="64">
        <v>138162</v>
      </c>
    </row>
    <row r="873" spans="1:15" x14ac:dyDescent="0.35">
      <c r="A873" s="57" t="s">
        <v>6659</v>
      </c>
      <c r="B873" s="61" t="s">
        <v>10</v>
      </c>
      <c r="C873" s="61" t="s">
        <v>1470</v>
      </c>
      <c r="D873" s="64">
        <v>339827</v>
      </c>
      <c r="E873" s="64">
        <v>0</v>
      </c>
      <c r="F873" s="64">
        <v>339827</v>
      </c>
      <c r="G873" s="77">
        <v>1.04</v>
      </c>
      <c r="H873" s="64">
        <v>353420</v>
      </c>
      <c r="I873" s="64">
        <v>0</v>
      </c>
      <c r="J873" s="64">
        <f>SUMIFS('Support - HEA1065 Adjustments'!$G$2:$G$10,'Support - HEA1065 Adjustments'!$A$2:$A$10,LEFT('Support - Calculation Detail'!A873,7),'Support - HEA1065 Adjustments'!$D$2:$D$10,RIGHT('Support - Calculation Detail'!A873,2))</f>
        <v>0</v>
      </c>
      <c r="K873" s="64">
        <v>353420</v>
      </c>
      <c r="L873" s="64">
        <v>0</v>
      </c>
      <c r="M873" s="64">
        <v>0</v>
      </c>
      <c r="N873" s="64">
        <v>0</v>
      </c>
      <c r="O873" s="64">
        <v>353420</v>
      </c>
    </row>
    <row r="874" spans="1:15" x14ac:dyDescent="0.35">
      <c r="A874" s="57" t="s">
        <v>6660</v>
      </c>
      <c r="B874" s="61" t="s">
        <v>10</v>
      </c>
      <c r="C874" s="61" t="s">
        <v>1470</v>
      </c>
      <c r="D874" s="64">
        <v>2661044</v>
      </c>
      <c r="E874" s="64">
        <v>0</v>
      </c>
      <c r="F874" s="64">
        <v>2661044</v>
      </c>
      <c r="G874" s="77">
        <v>1.04</v>
      </c>
      <c r="H874" s="64">
        <v>2767486</v>
      </c>
      <c r="I874" s="64">
        <v>0</v>
      </c>
      <c r="J874" s="64">
        <f>SUMIFS('Support - HEA1065 Adjustments'!$G$2:$G$10,'Support - HEA1065 Adjustments'!$A$2:$A$10,LEFT('Support - Calculation Detail'!A874,7),'Support - HEA1065 Adjustments'!$D$2:$D$10,RIGHT('Support - Calculation Detail'!A874,2))</f>
        <v>0</v>
      </c>
      <c r="K874" s="64">
        <v>2767486</v>
      </c>
      <c r="L874" s="64">
        <v>0</v>
      </c>
      <c r="M874" s="64">
        <v>0</v>
      </c>
      <c r="N874" s="64">
        <v>0</v>
      </c>
      <c r="O874" s="64">
        <v>2767486</v>
      </c>
    </row>
    <row r="875" spans="1:15" x14ac:dyDescent="0.35">
      <c r="A875" s="57" t="s">
        <v>6661</v>
      </c>
      <c r="B875" s="61" t="s">
        <v>10</v>
      </c>
      <c r="C875" s="61" t="s">
        <v>1470</v>
      </c>
      <c r="D875" s="64">
        <v>188552</v>
      </c>
      <c r="E875" s="64">
        <v>0</v>
      </c>
      <c r="F875" s="64">
        <v>188552</v>
      </c>
      <c r="G875" s="77">
        <v>1.04</v>
      </c>
      <c r="H875" s="64">
        <v>196094</v>
      </c>
      <c r="I875" s="64">
        <v>0</v>
      </c>
      <c r="J875" s="64">
        <f>SUMIFS('Support - HEA1065 Adjustments'!$G$2:$G$10,'Support - HEA1065 Adjustments'!$A$2:$A$10,LEFT('Support - Calculation Detail'!A875,7),'Support - HEA1065 Adjustments'!$D$2:$D$10,RIGHT('Support - Calculation Detail'!A875,2))</f>
        <v>0</v>
      </c>
      <c r="K875" s="64">
        <v>196094</v>
      </c>
      <c r="L875" s="64">
        <v>0</v>
      </c>
      <c r="M875" s="64">
        <v>0</v>
      </c>
      <c r="N875" s="64">
        <v>0</v>
      </c>
      <c r="O875" s="64">
        <v>196094</v>
      </c>
    </row>
    <row r="876" spans="1:15" x14ac:dyDescent="0.35">
      <c r="A876" s="57" t="s">
        <v>6662</v>
      </c>
      <c r="B876" s="61" t="s">
        <v>10</v>
      </c>
      <c r="C876" s="61" t="s">
        <v>1470</v>
      </c>
      <c r="D876" s="64">
        <v>70652</v>
      </c>
      <c r="E876" s="64">
        <v>0</v>
      </c>
      <c r="F876" s="64">
        <v>70652</v>
      </c>
      <c r="G876" s="77">
        <v>1.04</v>
      </c>
      <c r="H876" s="64">
        <v>73478</v>
      </c>
      <c r="I876" s="64">
        <v>0</v>
      </c>
      <c r="J876" s="64">
        <f>SUMIFS('Support - HEA1065 Adjustments'!$G$2:$G$10,'Support - HEA1065 Adjustments'!$A$2:$A$10,LEFT('Support - Calculation Detail'!A876,7),'Support - HEA1065 Adjustments'!$D$2:$D$10,RIGHT('Support - Calculation Detail'!A876,2))</f>
        <v>0</v>
      </c>
      <c r="K876" s="64">
        <v>73478</v>
      </c>
      <c r="L876" s="64">
        <v>0</v>
      </c>
      <c r="M876" s="64">
        <v>0</v>
      </c>
      <c r="N876" s="64">
        <v>0</v>
      </c>
      <c r="O876" s="64">
        <v>73478</v>
      </c>
    </row>
    <row r="877" spans="1:15" x14ac:dyDescent="0.35">
      <c r="A877" s="57" t="s">
        <v>6663</v>
      </c>
      <c r="B877" s="61" t="s">
        <v>10</v>
      </c>
      <c r="C877" s="61" t="s">
        <v>1470</v>
      </c>
      <c r="D877" s="64">
        <v>55431</v>
      </c>
      <c r="E877" s="64">
        <v>0</v>
      </c>
      <c r="F877" s="64">
        <v>55431</v>
      </c>
      <c r="G877" s="77">
        <v>1.04</v>
      </c>
      <c r="H877" s="64">
        <v>57648</v>
      </c>
      <c r="I877" s="64">
        <v>0</v>
      </c>
      <c r="J877" s="64">
        <f>SUMIFS('Support - HEA1065 Adjustments'!$G$2:$G$10,'Support - HEA1065 Adjustments'!$A$2:$A$10,LEFT('Support - Calculation Detail'!A877,7),'Support - HEA1065 Adjustments'!$D$2:$D$10,RIGHT('Support - Calculation Detail'!A877,2))</f>
        <v>0</v>
      </c>
      <c r="K877" s="64">
        <v>57648</v>
      </c>
      <c r="L877" s="64">
        <v>0</v>
      </c>
      <c r="M877" s="64">
        <v>0</v>
      </c>
      <c r="N877" s="64">
        <v>0</v>
      </c>
      <c r="O877" s="64">
        <v>57648</v>
      </c>
    </row>
    <row r="878" spans="1:15" x14ac:dyDescent="0.35">
      <c r="A878" s="57" t="s">
        <v>6664</v>
      </c>
      <c r="B878" s="61" t="s">
        <v>10</v>
      </c>
      <c r="C878" s="61" t="s">
        <v>1470</v>
      </c>
      <c r="D878" s="64">
        <v>37482</v>
      </c>
      <c r="E878" s="64">
        <v>0</v>
      </c>
      <c r="F878" s="64">
        <v>37482</v>
      </c>
      <c r="G878" s="77">
        <v>1.04</v>
      </c>
      <c r="H878" s="64">
        <v>38981</v>
      </c>
      <c r="I878" s="64">
        <v>0</v>
      </c>
      <c r="J878" s="64">
        <f>SUMIFS('Support - HEA1065 Adjustments'!$G$2:$G$10,'Support - HEA1065 Adjustments'!$A$2:$A$10,LEFT('Support - Calculation Detail'!A878,7),'Support - HEA1065 Adjustments'!$D$2:$D$10,RIGHT('Support - Calculation Detail'!A878,2))</f>
        <v>0</v>
      </c>
      <c r="K878" s="64">
        <v>38981</v>
      </c>
      <c r="L878" s="64">
        <v>0</v>
      </c>
      <c r="M878" s="64">
        <v>0</v>
      </c>
      <c r="N878" s="64">
        <v>0</v>
      </c>
      <c r="O878" s="64">
        <v>38981</v>
      </c>
    </row>
    <row r="879" spans="1:15" x14ac:dyDescent="0.35">
      <c r="A879" s="57" t="s">
        <v>6665</v>
      </c>
      <c r="B879" s="61" t="s">
        <v>10</v>
      </c>
      <c r="C879" s="61" t="s">
        <v>1470</v>
      </c>
      <c r="D879" s="64">
        <v>5241</v>
      </c>
      <c r="E879" s="64">
        <v>0</v>
      </c>
      <c r="F879" s="64">
        <v>5241</v>
      </c>
      <c r="G879" s="77">
        <v>1.04</v>
      </c>
      <c r="H879" s="64">
        <v>5451</v>
      </c>
      <c r="I879" s="64">
        <v>0</v>
      </c>
      <c r="J879" s="64">
        <f>SUMIFS('Support - HEA1065 Adjustments'!$G$2:$G$10,'Support - HEA1065 Adjustments'!$A$2:$A$10,LEFT('Support - Calculation Detail'!A879,7),'Support - HEA1065 Adjustments'!$D$2:$D$10,RIGHT('Support - Calculation Detail'!A879,2))</f>
        <v>0</v>
      </c>
      <c r="K879" s="64">
        <v>5451</v>
      </c>
      <c r="L879" s="64">
        <v>0</v>
      </c>
      <c r="M879" s="64">
        <v>0</v>
      </c>
      <c r="N879" s="64">
        <v>0</v>
      </c>
      <c r="O879" s="64">
        <v>5451</v>
      </c>
    </row>
    <row r="880" spans="1:15" x14ac:dyDescent="0.35">
      <c r="A880" s="57" t="s">
        <v>6666</v>
      </c>
      <c r="B880" s="61" t="s">
        <v>10</v>
      </c>
      <c r="C880" s="61" t="s">
        <v>1470</v>
      </c>
      <c r="D880" s="64">
        <v>124361</v>
      </c>
      <c r="E880" s="64">
        <v>0</v>
      </c>
      <c r="F880" s="64">
        <v>124361</v>
      </c>
      <c r="G880" s="77">
        <v>1.04</v>
      </c>
      <c r="H880" s="64">
        <v>129335</v>
      </c>
      <c r="I880" s="64">
        <v>0</v>
      </c>
      <c r="J880" s="64">
        <f>SUMIFS('Support - HEA1065 Adjustments'!$G$2:$G$10,'Support - HEA1065 Adjustments'!$A$2:$A$10,LEFT('Support - Calculation Detail'!A880,7),'Support - HEA1065 Adjustments'!$D$2:$D$10,RIGHT('Support - Calculation Detail'!A880,2))</f>
        <v>0</v>
      </c>
      <c r="K880" s="64">
        <v>129335</v>
      </c>
      <c r="L880" s="64">
        <v>0</v>
      </c>
      <c r="M880" s="64">
        <v>0</v>
      </c>
      <c r="N880" s="64">
        <v>0</v>
      </c>
      <c r="O880" s="64">
        <v>129335</v>
      </c>
    </row>
    <row r="881" spans="1:15" x14ac:dyDescent="0.35">
      <c r="A881" s="57" t="s">
        <v>6667</v>
      </c>
      <c r="B881" s="61" t="s">
        <v>10</v>
      </c>
      <c r="C881" s="61" t="s">
        <v>1470</v>
      </c>
      <c r="D881" s="64">
        <v>47640</v>
      </c>
      <c r="E881" s="64">
        <v>0</v>
      </c>
      <c r="F881" s="64">
        <v>47640</v>
      </c>
      <c r="G881" s="77">
        <v>1.04</v>
      </c>
      <c r="H881" s="64">
        <v>49546</v>
      </c>
      <c r="I881" s="64">
        <v>0</v>
      </c>
      <c r="J881" s="64">
        <f>SUMIFS('Support - HEA1065 Adjustments'!$G$2:$G$10,'Support - HEA1065 Adjustments'!$A$2:$A$10,LEFT('Support - Calculation Detail'!A881,7),'Support - HEA1065 Adjustments'!$D$2:$D$10,RIGHT('Support - Calculation Detail'!A881,2))</f>
        <v>0</v>
      </c>
      <c r="K881" s="64">
        <v>49546</v>
      </c>
      <c r="L881" s="64">
        <v>0</v>
      </c>
      <c r="M881" s="64">
        <v>0</v>
      </c>
      <c r="N881" s="64">
        <v>0</v>
      </c>
      <c r="O881" s="64">
        <v>49546</v>
      </c>
    </row>
    <row r="882" spans="1:15" x14ac:dyDescent="0.35">
      <c r="A882" s="57" t="s">
        <v>6668</v>
      </c>
      <c r="B882" s="61" t="s">
        <v>10</v>
      </c>
      <c r="C882" s="61" t="s">
        <v>1470</v>
      </c>
      <c r="D882" s="64">
        <v>221181</v>
      </c>
      <c r="E882" s="64">
        <v>0</v>
      </c>
      <c r="F882" s="64">
        <v>221181</v>
      </c>
      <c r="G882" s="77">
        <v>1.04</v>
      </c>
      <c r="H882" s="64">
        <v>230028</v>
      </c>
      <c r="I882" s="64">
        <v>0</v>
      </c>
      <c r="J882" s="64">
        <f>SUMIFS('Support - HEA1065 Adjustments'!$G$2:$G$10,'Support - HEA1065 Adjustments'!$A$2:$A$10,LEFT('Support - Calculation Detail'!A882,7),'Support - HEA1065 Adjustments'!$D$2:$D$10,RIGHT('Support - Calculation Detail'!A882,2))</f>
        <v>0</v>
      </c>
      <c r="K882" s="64">
        <v>230028</v>
      </c>
      <c r="L882" s="64">
        <v>0</v>
      </c>
      <c r="M882" s="64">
        <v>0</v>
      </c>
      <c r="N882" s="64">
        <v>0</v>
      </c>
      <c r="O882" s="64">
        <v>230028</v>
      </c>
    </row>
    <row r="883" spans="1:15" x14ac:dyDescent="0.35">
      <c r="A883" s="57" t="s">
        <v>6669</v>
      </c>
      <c r="B883" s="61" t="s">
        <v>10</v>
      </c>
      <c r="C883" s="61" t="s">
        <v>1470</v>
      </c>
      <c r="D883" s="64">
        <v>297680</v>
      </c>
      <c r="E883" s="64">
        <v>0</v>
      </c>
      <c r="F883" s="64">
        <v>297680</v>
      </c>
      <c r="G883" s="77">
        <v>1.04</v>
      </c>
      <c r="H883" s="64">
        <v>309587</v>
      </c>
      <c r="I883" s="64">
        <v>0</v>
      </c>
      <c r="J883" s="64">
        <f>SUMIFS('Support - HEA1065 Adjustments'!$G$2:$G$10,'Support - HEA1065 Adjustments'!$A$2:$A$10,LEFT('Support - Calculation Detail'!A883,7),'Support - HEA1065 Adjustments'!$D$2:$D$10,RIGHT('Support - Calculation Detail'!A883,2))</f>
        <v>0</v>
      </c>
      <c r="K883" s="64">
        <v>309587</v>
      </c>
      <c r="L883" s="64">
        <v>0</v>
      </c>
      <c r="M883" s="64">
        <v>0</v>
      </c>
      <c r="N883" s="64">
        <v>0</v>
      </c>
      <c r="O883" s="64">
        <v>309587</v>
      </c>
    </row>
    <row r="884" spans="1:15" x14ac:dyDescent="0.35">
      <c r="A884" s="57" t="s">
        <v>6670</v>
      </c>
      <c r="B884" s="61" t="s">
        <v>10</v>
      </c>
      <c r="C884" s="61" t="s">
        <v>1470</v>
      </c>
      <c r="D884" s="64">
        <v>517815</v>
      </c>
      <c r="E884" s="64">
        <v>0</v>
      </c>
      <c r="F884" s="64">
        <v>517815</v>
      </c>
      <c r="G884" s="77">
        <v>1.04</v>
      </c>
      <c r="H884" s="64">
        <v>538528</v>
      </c>
      <c r="I884" s="64">
        <v>0</v>
      </c>
      <c r="J884" s="64">
        <f>SUMIFS('Support - HEA1065 Adjustments'!$G$2:$G$10,'Support - HEA1065 Adjustments'!$A$2:$A$10,LEFT('Support - Calculation Detail'!A884,7),'Support - HEA1065 Adjustments'!$D$2:$D$10,RIGHT('Support - Calculation Detail'!A884,2))</f>
        <v>0</v>
      </c>
      <c r="K884" s="64">
        <v>538528</v>
      </c>
      <c r="L884" s="64">
        <v>0</v>
      </c>
      <c r="M884" s="64">
        <v>0</v>
      </c>
      <c r="N884" s="64">
        <v>0</v>
      </c>
      <c r="O884" s="64">
        <v>538528</v>
      </c>
    </row>
    <row r="885" spans="1:15" x14ac:dyDescent="0.35">
      <c r="A885" s="57" t="s">
        <v>6671</v>
      </c>
      <c r="B885" s="61" t="s">
        <v>10</v>
      </c>
      <c r="C885" s="61" t="s">
        <v>1470</v>
      </c>
      <c r="D885" s="64">
        <v>817615</v>
      </c>
      <c r="E885" s="64">
        <v>0</v>
      </c>
      <c r="F885" s="64">
        <v>817615</v>
      </c>
      <c r="G885" s="77">
        <v>1.04</v>
      </c>
      <c r="H885" s="64">
        <v>850320</v>
      </c>
      <c r="I885" s="64">
        <v>0</v>
      </c>
      <c r="J885" s="64">
        <f>SUMIFS('Support - HEA1065 Adjustments'!$G$2:$G$10,'Support - HEA1065 Adjustments'!$A$2:$A$10,LEFT('Support - Calculation Detail'!A885,7),'Support - HEA1065 Adjustments'!$D$2:$D$10,RIGHT('Support - Calculation Detail'!A885,2))</f>
        <v>0</v>
      </c>
      <c r="K885" s="64">
        <v>850320</v>
      </c>
      <c r="L885" s="64">
        <v>0</v>
      </c>
      <c r="M885" s="64">
        <v>0</v>
      </c>
      <c r="N885" s="64">
        <v>0</v>
      </c>
      <c r="O885" s="64">
        <v>850320</v>
      </c>
    </row>
    <row r="886" spans="1:15" x14ac:dyDescent="0.35">
      <c r="A886" s="57" t="s">
        <v>6672</v>
      </c>
      <c r="B886" s="61" t="s">
        <v>10</v>
      </c>
      <c r="C886" s="61" t="s">
        <v>1470</v>
      </c>
      <c r="D886" s="64">
        <v>4885632</v>
      </c>
      <c r="E886" s="64">
        <v>0</v>
      </c>
      <c r="F886" s="64">
        <v>4885632</v>
      </c>
      <c r="G886" s="77">
        <v>1.04</v>
      </c>
      <c r="H886" s="64">
        <v>5081057</v>
      </c>
      <c r="I886" s="64">
        <v>0</v>
      </c>
      <c r="J886" s="64">
        <f>SUMIFS('Support - HEA1065 Adjustments'!$G$2:$G$10,'Support - HEA1065 Adjustments'!$A$2:$A$10,LEFT('Support - Calculation Detail'!A886,7),'Support - HEA1065 Adjustments'!$D$2:$D$10,RIGHT('Support - Calculation Detail'!A886,2))</f>
        <v>0</v>
      </c>
      <c r="K886" s="64">
        <v>5081057</v>
      </c>
      <c r="L886" s="64">
        <v>149632</v>
      </c>
      <c r="M886" s="64">
        <v>0</v>
      </c>
      <c r="N886" s="64">
        <v>0</v>
      </c>
      <c r="O886" s="64">
        <v>5230689</v>
      </c>
    </row>
    <row r="887" spans="1:15" x14ac:dyDescent="0.35">
      <c r="A887" s="57" t="s">
        <v>6673</v>
      </c>
      <c r="B887" s="61" t="s">
        <v>10</v>
      </c>
      <c r="C887" s="61" t="s">
        <v>1470</v>
      </c>
      <c r="D887" s="64">
        <v>626243</v>
      </c>
      <c r="E887" s="64">
        <v>0</v>
      </c>
      <c r="F887" s="64">
        <v>626243</v>
      </c>
      <c r="G887" s="77">
        <v>1.04</v>
      </c>
      <c r="H887" s="64">
        <v>651293</v>
      </c>
      <c r="I887" s="64">
        <v>0</v>
      </c>
      <c r="J887" s="64">
        <f>SUMIFS('Support - HEA1065 Adjustments'!$G$2:$G$10,'Support - HEA1065 Adjustments'!$A$2:$A$10,LEFT('Support - Calculation Detail'!A887,7),'Support - HEA1065 Adjustments'!$D$2:$D$10,RIGHT('Support - Calculation Detail'!A887,2))</f>
        <v>0</v>
      </c>
      <c r="K887" s="64">
        <v>651293</v>
      </c>
      <c r="L887" s="64">
        <v>7201</v>
      </c>
      <c r="M887" s="64">
        <v>0</v>
      </c>
      <c r="N887" s="64">
        <v>0</v>
      </c>
      <c r="O887" s="64">
        <v>658494</v>
      </c>
    </row>
    <row r="888" spans="1:15" x14ac:dyDescent="0.35">
      <c r="A888" s="57" t="s">
        <v>6674</v>
      </c>
      <c r="B888" s="61" t="s">
        <v>10</v>
      </c>
      <c r="C888" s="61" t="s">
        <v>1470</v>
      </c>
      <c r="D888" s="64">
        <v>339957</v>
      </c>
      <c r="E888" s="64">
        <v>0</v>
      </c>
      <c r="F888" s="64">
        <v>339957</v>
      </c>
      <c r="G888" s="77">
        <v>1.04</v>
      </c>
      <c r="H888" s="64">
        <v>353555</v>
      </c>
      <c r="I888" s="64">
        <v>0</v>
      </c>
      <c r="J888" s="64">
        <f>SUMIFS('Support - HEA1065 Adjustments'!$G$2:$G$10,'Support - HEA1065 Adjustments'!$A$2:$A$10,LEFT('Support - Calculation Detail'!A888,7),'Support - HEA1065 Adjustments'!$D$2:$D$10,RIGHT('Support - Calculation Detail'!A888,2))</f>
        <v>0</v>
      </c>
      <c r="K888" s="64">
        <v>353555</v>
      </c>
      <c r="L888" s="64">
        <v>0</v>
      </c>
      <c r="M888" s="64">
        <v>0</v>
      </c>
      <c r="N888" s="64">
        <v>0</v>
      </c>
      <c r="O888" s="64">
        <v>353555</v>
      </c>
    </row>
    <row r="889" spans="1:15" x14ac:dyDescent="0.35">
      <c r="A889" s="57" t="s">
        <v>6675</v>
      </c>
      <c r="B889" s="61" t="s">
        <v>10</v>
      </c>
      <c r="C889" s="61" t="s">
        <v>1470</v>
      </c>
      <c r="D889" s="64">
        <v>421906</v>
      </c>
      <c r="E889" s="64">
        <v>0</v>
      </c>
      <c r="F889" s="64">
        <v>421906</v>
      </c>
      <c r="G889" s="77">
        <v>1.04</v>
      </c>
      <c r="H889" s="64">
        <v>438782</v>
      </c>
      <c r="I889" s="64">
        <v>0</v>
      </c>
      <c r="J889" s="64">
        <f>SUMIFS('Support - HEA1065 Adjustments'!$G$2:$G$10,'Support - HEA1065 Adjustments'!$A$2:$A$10,LEFT('Support - Calculation Detail'!A889,7),'Support - HEA1065 Adjustments'!$D$2:$D$10,RIGHT('Support - Calculation Detail'!A889,2))</f>
        <v>0</v>
      </c>
      <c r="K889" s="64">
        <v>438782</v>
      </c>
      <c r="L889" s="64">
        <v>47758</v>
      </c>
      <c r="M889" s="64">
        <v>0</v>
      </c>
      <c r="N889" s="64">
        <v>0</v>
      </c>
      <c r="O889" s="64">
        <v>486540</v>
      </c>
    </row>
    <row r="890" spans="1:15" x14ac:dyDescent="0.35">
      <c r="A890" s="57" t="s">
        <v>6676</v>
      </c>
      <c r="B890" s="61" t="s">
        <v>10</v>
      </c>
      <c r="C890" s="61" t="s">
        <v>1470</v>
      </c>
      <c r="D890" s="64">
        <v>86332</v>
      </c>
      <c r="E890" s="64">
        <v>0</v>
      </c>
      <c r="F890" s="64">
        <v>86332</v>
      </c>
      <c r="G890" s="77">
        <v>1.04</v>
      </c>
      <c r="H890" s="64">
        <v>89785</v>
      </c>
      <c r="I890" s="64">
        <v>0</v>
      </c>
      <c r="J890" s="64">
        <f>SUMIFS('Support - HEA1065 Adjustments'!$G$2:$G$10,'Support - HEA1065 Adjustments'!$A$2:$A$10,LEFT('Support - Calculation Detail'!A890,7),'Support - HEA1065 Adjustments'!$D$2:$D$10,RIGHT('Support - Calculation Detail'!A890,2))</f>
        <v>0</v>
      </c>
      <c r="K890" s="64">
        <v>89785</v>
      </c>
      <c r="L890" s="64">
        <v>0</v>
      </c>
      <c r="M890" s="64">
        <v>0</v>
      </c>
      <c r="N890" s="64">
        <v>0</v>
      </c>
      <c r="O890" s="64">
        <v>89785</v>
      </c>
    </row>
    <row r="891" spans="1:15" x14ac:dyDescent="0.35">
      <c r="A891" s="57" t="s">
        <v>6677</v>
      </c>
      <c r="B891" s="61" t="s">
        <v>10</v>
      </c>
      <c r="C891" s="61" t="s">
        <v>1470</v>
      </c>
      <c r="D891" s="64">
        <v>438832</v>
      </c>
      <c r="E891" s="64">
        <v>0</v>
      </c>
      <c r="F891" s="64">
        <v>438832</v>
      </c>
      <c r="G891" s="77">
        <v>1.04</v>
      </c>
      <c r="H891" s="64">
        <v>456385</v>
      </c>
      <c r="I891" s="64">
        <v>0</v>
      </c>
      <c r="J891" s="64">
        <f>SUMIFS('Support - HEA1065 Adjustments'!$G$2:$G$10,'Support - HEA1065 Adjustments'!$A$2:$A$10,LEFT('Support - Calculation Detail'!A891,7),'Support - HEA1065 Adjustments'!$D$2:$D$10,RIGHT('Support - Calculation Detail'!A891,2))</f>
        <v>0</v>
      </c>
      <c r="K891" s="64">
        <v>456385</v>
      </c>
      <c r="L891" s="64">
        <v>36928</v>
      </c>
      <c r="M891" s="64">
        <v>0</v>
      </c>
      <c r="N891" s="64">
        <v>0</v>
      </c>
      <c r="O891" s="64">
        <v>493313</v>
      </c>
    </row>
    <row r="892" spans="1:15" x14ac:dyDescent="0.35">
      <c r="A892" s="57" t="s">
        <v>6678</v>
      </c>
      <c r="B892" s="61" t="s">
        <v>10</v>
      </c>
      <c r="C892" s="61" t="s">
        <v>1470</v>
      </c>
      <c r="D892" s="64">
        <v>452456</v>
      </c>
      <c r="E892" s="64">
        <v>0</v>
      </c>
      <c r="F892" s="64">
        <v>452456</v>
      </c>
      <c r="G892" s="77">
        <v>1.04</v>
      </c>
      <c r="H892" s="64">
        <v>470554</v>
      </c>
      <c r="I892" s="64">
        <v>0</v>
      </c>
      <c r="J892" s="64">
        <f>SUMIFS('Support - HEA1065 Adjustments'!$G$2:$G$10,'Support - HEA1065 Adjustments'!$A$2:$A$10,LEFT('Support - Calculation Detail'!A892,7),'Support - HEA1065 Adjustments'!$D$2:$D$10,RIGHT('Support - Calculation Detail'!A892,2))</f>
        <v>0</v>
      </c>
      <c r="K892" s="64">
        <v>470554</v>
      </c>
      <c r="L892" s="64">
        <v>0</v>
      </c>
      <c r="M892" s="64">
        <v>0</v>
      </c>
      <c r="N892" s="64">
        <v>0</v>
      </c>
      <c r="O892" s="64">
        <v>470554</v>
      </c>
    </row>
    <row r="893" spans="1:15" x14ac:dyDescent="0.35">
      <c r="A893" s="57" t="s">
        <v>6679</v>
      </c>
      <c r="B893" s="61" t="s">
        <v>10</v>
      </c>
      <c r="C893" s="61" t="s">
        <v>1470</v>
      </c>
      <c r="D893" s="64">
        <v>25673</v>
      </c>
      <c r="E893" s="64">
        <v>0</v>
      </c>
      <c r="F893" s="64">
        <v>25673</v>
      </c>
      <c r="G893" s="77">
        <v>1.04</v>
      </c>
      <c r="H893" s="64">
        <v>26700</v>
      </c>
      <c r="I893" s="64">
        <v>0</v>
      </c>
      <c r="J893" s="64">
        <f>SUMIFS('Support - HEA1065 Adjustments'!$G$2:$G$10,'Support - HEA1065 Adjustments'!$A$2:$A$10,LEFT('Support - Calculation Detail'!A893,7),'Support - HEA1065 Adjustments'!$D$2:$D$10,RIGHT('Support - Calculation Detail'!A893,2))</f>
        <v>0</v>
      </c>
      <c r="K893" s="64">
        <v>26700</v>
      </c>
      <c r="L893" s="64">
        <v>0</v>
      </c>
      <c r="M893" s="64">
        <v>0</v>
      </c>
      <c r="N893" s="64">
        <v>0</v>
      </c>
      <c r="O893" s="64">
        <v>26700</v>
      </c>
    </row>
    <row r="894" spans="1:15" x14ac:dyDescent="0.35">
      <c r="A894" s="57" t="s">
        <v>6680</v>
      </c>
      <c r="B894" s="61" t="s">
        <v>10</v>
      </c>
      <c r="C894" s="61" t="s">
        <v>1470</v>
      </c>
      <c r="D894" s="64">
        <v>18810</v>
      </c>
      <c r="E894" s="64">
        <v>0</v>
      </c>
      <c r="F894" s="64">
        <v>18810</v>
      </c>
      <c r="G894" s="77">
        <v>1.04</v>
      </c>
      <c r="H894" s="64">
        <v>19562</v>
      </c>
      <c r="I894" s="64">
        <v>0</v>
      </c>
      <c r="J894" s="64">
        <f>SUMIFS('Support - HEA1065 Adjustments'!$G$2:$G$10,'Support - HEA1065 Adjustments'!$A$2:$A$10,LEFT('Support - Calculation Detail'!A894,7),'Support - HEA1065 Adjustments'!$D$2:$D$10,RIGHT('Support - Calculation Detail'!A894,2))</f>
        <v>0</v>
      </c>
      <c r="K894" s="64">
        <v>19562</v>
      </c>
      <c r="L894" s="64">
        <v>0</v>
      </c>
      <c r="M894" s="64">
        <v>0</v>
      </c>
      <c r="N894" s="64">
        <v>0</v>
      </c>
      <c r="O894" s="64">
        <v>19562</v>
      </c>
    </row>
    <row r="895" spans="1:15" x14ac:dyDescent="0.35">
      <c r="A895" s="57" t="s">
        <v>6681</v>
      </c>
      <c r="B895" s="61" t="s">
        <v>10</v>
      </c>
      <c r="C895" s="61" t="s">
        <v>1470</v>
      </c>
      <c r="D895" s="64">
        <v>603914</v>
      </c>
      <c r="E895" s="64">
        <v>0</v>
      </c>
      <c r="F895" s="64">
        <v>603914</v>
      </c>
      <c r="G895" s="77">
        <v>1.04</v>
      </c>
      <c r="H895" s="64">
        <v>628071</v>
      </c>
      <c r="I895" s="64">
        <v>0</v>
      </c>
      <c r="J895" s="64">
        <f>SUMIFS('Support - HEA1065 Adjustments'!$G$2:$G$10,'Support - HEA1065 Adjustments'!$A$2:$A$10,LEFT('Support - Calculation Detail'!A895,7),'Support - HEA1065 Adjustments'!$D$2:$D$10,RIGHT('Support - Calculation Detail'!A895,2))</f>
        <v>0</v>
      </c>
      <c r="K895" s="64">
        <v>628071</v>
      </c>
      <c r="L895" s="64">
        <v>15270</v>
      </c>
      <c r="M895" s="64">
        <v>0</v>
      </c>
      <c r="N895" s="64">
        <v>0</v>
      </c>
      <c r="O895" s="64">
        <v>643341</v>
      </c>
    </row>
    <row r="896" spans="1:15" x14ac:dyDescent="0.35">
      <c r="A896" s="57" t="s">
        <v>6682</v>
      </c>
      <c r="B896" s="61" t="s">
        <v>10</v>
      </c>
      <c r="C896" s="61" t="s">
        <v>1470</v>
      </c>
      <c r="D896" s="64">
        <v>39857</v>
      </c>
      <c r="E896" s="64">
        <v>0</v>
      </c>
      <c r="F896" s="64">
        <v>39857</v>
      </c>
      <c r="G896" s="77">
        <v>1.04</v>
      </c>
      <c r="H896" s="64">
        <v>41451</v>
      </c>
      <c r="I896" s="64">
        <v>0</v>
      </c>
      <c r="J896" s="64">
        <f>SUMIFS('Support - HEA1065 Adjustments'!$G$2:$G$10,'Support - HEA1065 Adjustments'!$A$2:$A$10,LEFT('Support - Calculation Detail'!A896,7),'Support - HEA1065 Adjustments'!$D$2:$D$10,RIGHT('Support - Calculation Detail'!A896,2))</f>
        <v>0</v>
      </c>
      <c r="K896" s="64">
        <v>41451</v>
      </c>
      <c r="L896" s="64">
        <v>0</v>
      </c>
      <c r="M896" s="64">
        <v>0</v>
      </c>
      <c r="N896" s="64">
        <v>0</v>
      </c>
      <c r="O896" s="64">
        <v>41451</v>
      </c>
    </row>
    <row r="897" spans="1:15" x14ac:dyDescent="0.35">
      <c r="A897" s="57" t="s">
        <v>6683</v>
      </c>
      <c r="B897" s="61" t="s">
        <v>10</v>
      </c>
      <c r="C897" s="61" t="s">
        <v>1470</v>
      </c>
      <c r="D897" s="64">
        <v>2792</v>
      </c>
      <c r="E897" s="64">
        <v>0</v>
      </c>
      <c r="F897" s="64">
        <v>2792</v>
      </c>
      <c r="G897" s="77">
        <v>1.04</v>
      </c>
      <c r="H897" s="64">
        <v>2904</v>
      </c>
      <c r="I897" s="64">
        <v>0</v>
      </c>
      <c r="J897" s="64">
        <f>SUMIFS('Support - HEA1065 Adjustments'!$G$2:$G$10,'Support - HEA1065 Adjustments'!$A$2:$A$10,LEFT('Support - Calculation Detail'!A897,7),'Support - HEA1065 Adjustments'!$D$2:$D$10,RIGHT('Support - Calculation Detail'!A897,2))</f>
        <v>0</v>
      </c>
      <c r="K897" s="64">
        <v>2904</v>
      </c>
      <c r="L897" s="64">
        <v>0</v>
      </c>
      <c r="M897" s="64">
        <v>0</v>
      </c>
      <c r="N897" s="64">
        <v>0</v>
      </c>
      <c r="O897" s="64">
        <v>2904</v>
      </c>
    </row>
    <row r="898" spans="1:15" x14ac:dyDescent="0.35">
      <c r="A898" s="57" t="s">
        <v>6684</v>
      </c>
      <c r="B898" s="61" t="s">
        <v>10</v>
      </c>
      <c r="C898" s="61" t="s">
        <v>1470</v>
      </c>
      <c r="D898" s="64">
        <v>58569</v>
      </c>
      <c r="E898" s="64">
        <v>0</v>
      </c>
      <c r="F898" s="64">
        <v>58569</v>
      </c>
      <c r="G898" s="77">
        <v>1.04</v>
      </c>
      <c r="H898" s="64">
        <v>60912</v>
      </c>
      <c r="I898" s="64">
        <v>0</v>
      </c>
      <c r="J898" s="64">
        <f>SUMIFS('Support - HEA1065 Adjustments'!$G$2:$G$10,'Support - HEA1065 Adjustments'!$A$2:$A$10,LEFT('Support - Calculation Detail'!A898,7),'Support - HEA1065 Adjustments'!$D$2:$D$10,RIGHT('Support - Calculation Detail'!A898,2))</f>
        <v>0</v>
      </c>
      <c r="K898" s="64">
        <v>60912</v>
      </c>
      <c r="L898" s="64">
        <v>0</v>
      </c>
      <c r="M898" s="64">
        <v>0</v>
      </c>
      <c r="N898" s="64">
        <v>0</v>
      </c>
      <c r="O898" s="64">
        <v>60912</v>
      </c>
    </row>
    <row r="899" spans="1:15" x14ac:dyDescent="0.35">
      <c r="A899" s="57" t="s">
        <v>6685</v>
      </c>
      <c r="B899" s="61" t="s">
        <v>10</v>
      </c>
      <c r="C899" s="61" t="s">
        <v>1470</v>
      </c>
      <c r="D899" s="64">
        <v>537291</v>
      </c>
      <c r="E899" s="64">
        <v>0</v>
      </c>
      <c r="F899" s="64">
        <v>537291</v>
      </c>
      <c r="G899" s="77">
        <v>1.04</v>
      </c>
      <c r="H899" s="64">
        <v>558783</v>
      </c>
      <c r="I899" s="64">
        <v>0</v>
      </c>
      <c r="J899" s="64">
        <f>SUMIFS('Support - HEA1065 Adjustments'!$G$2:$G$10,'Support - HEA1065 Adjustments'!$A$2:$A$10,LEFT('Support - Calculation Detail'!A899,7),'Support - HEA1065 Adjustments'!$D$2:$D$10,RIGHT('Support - Calculation Detail'!A899,2))</f>
        <v>0</v>
      </c>
      <c r="K899" s="64">
        <v>558783</v>
      </c>
      <c r="L899" s="64">
        <v>0</v>
      </c>
      <c r="M899" s="64">
        <v>0</v>
      </c>
      <c r="N899" s="64">
        <v>0</v>
      </c>
      <c r="O899" s="64">
        <v>558783</v>
      </c>
    </row>
    <row r="900" spans="1:15" x14ac:dyDescent="0.35">
      <c r="A900" s="57" t="s">
        <v>6686</v>
      </c>
      <c r="B900" s="61" t="s">
        <v>10</v>
      </c>
      <c r="C900" s="61" t="s">
        <v>1470</v>
      </c>
      <c r="D900" s="64">
        <v>1805109</v>
      </c>
      <c r="E900" s="64">
        <v>0</v>
      </c>
      <c r="F900" s="64">
        <v>1805109</v>
      </c>
      <c r="G900" s="77">
        <v>1.04</v>
      </c>
      <c r="H900" s="64">
        <v>1877313</v>
      </c>
      <c r="I900" s="64">
        <v>0</v>
      </c>
      <c r="J900" s="64">
        <f>SUMIFS('Support - HEA1065 Adjustments'!$G$2:$G$10,'Support - HEA1065 Adjustments'!$A$2:$A$10,LEFT('Support - Calculation Detail'!A900,7),'Support - HEA1065 Adjustments'!$D$2:$D$10,RIGHT('Support - Calculation Detail'!A900,2))</f>
        <v>0</v>
      </c>
      <c r="K900" s="64">
        <v>1877313</v>
      </c>
      <c r="L900" s="64">
        <v>0</v>
      </c>
      <c r="M900" s="64">
        <v>0</v>
      </c>
      <c r="N900" s="64">
        <v>0</v>
      </c>
      <c r="O900" s="64">
        <v>1877313</v>
      </c>
    </row>
    <row r="901" spans="1:15" x14ac:dyDescent="0.35">
      <c r="A901" s="57" t="s">
        <v>6687</v>
      </c>
      <c r="B901" s="61" t="s">
        <v>10</v>
      </c>
      <c r="C901" s="61" t="s">
        <v>1470</v>
      </c>
      <c r="D901" s="64">
        <v>2474461</v>
      </c>
      <c r="E901" s="64">
        <v>0</v>
      </c>
      <c r="F901" s="64">
        <v>2474461</v>
      </c>
      <c r="G901" s="77">
        <v>1.04</v>
      </c>
      <c r="H901" s="64">
        <v>2573439</v>
      </c>
      <c r="I901" s="64">
        <v>0</v>
      </c>
      <c r="J901" s="64">
        <f>SUMIFS('Support - HEA1065 Adjustments'!$G$2:$G$10,'Support - HEA1065 Adjustments'!$A$2:$A$10,LEFT('Support - Calculation Detail'!A901,7),'Support - HEA1065 Adjustments'!$D$2:$D$10,RIGHT('Support - Calculation Detail'!A901,2))</f>
        <v>0</v>
      </c>
      <c r="K901" s="64">
        <v>2573439</v>
      </c>
      <c r="L901" s="64">
        <v>0</v>
      </c>
      <c r="M901" s="64">
        <v>0</v>
      </c>
      <c r="N901" s="64">
        <v>0</v>
      </c>
      <c r="O901" s="64">
        <v>2573439</v>
      </c>
    </row>
    <row r="902" spans="1:15" x14ac:dyDescent="0.35">
      <c r="A902" s="57" t="s">
        <v>6688</v>
      </c>
      <c r="B902" s="61" t="s">
        <v>10</v>
      </c>
      <c r="C902" s="61" t="s">
        <v>1470</v>
      </c>
      <c r="D902" s="64">
        <v>7919136</v>
      </c>
      <c r="E902" s="64">
        <v>0</v>
      </c>
      <c r="F902" s="64">
        <v>7919136</v>
      </c>
      <c r="G902" s="77">
        <v>1.04</v>
      </c>
      <c r="H902" s="64">
        <v>8235901</v>
      </c>
      <c r="I902" s="64">
        <v>0</v>
      </c>
      <c r="J902" s="64">
        <f>SUMIFS('Support - HEA1065 Adjustments'!$G$2:$G$10,'Support - HEA1065 Adjustments'!$A$2:$A$10,LEFT('Support - Calculation Detail'!A902,7),'Support - HEA1065 Adjustments'!$D$2:$D$10,RIGHT('Support - Calculation Detail'!A902,2))</f>
        <v>0</v>
      </c>
      <c r="K902" s="64">
        <v>8235901</v>
      </c>
      <c r="L902" s="64">
        <v>0</v>
      </c>
      <c r="M902" s="64">
        <v>0</v>
      </c>
      <c r="N902" s="64">
        <v>0</v>
      </c>
      <c r="O902" s="64">
        <v>8235901</v>
      </c>
    </row>
    <row r="903" spans="1:15" x14ac:dyDescent="0.35">
      <c r="A903" s="57" t="s">
        <v>6689</v>
      </c>
      <c r="B903" s="61" t="s">
        <v>10</v>
      </c>
      <c r="C903" s="61" t="s">
        <v>1470</v>
      </c>
      <c r="D903" s="64">
        <v>6381588</v>
      </c>
      <c r="E903" s="64">
        <v>0</v>
      </c>
      <c r="F903" s="64">
        <v>6381588</v>
      </c>
      <c r="G903" s="77">
        <v>1.04</v>
      </c>
      <c r="H903" s="64">
        <v>6636852</v>
      </c>
      <c r="I903" s="64">
        <v>0</v>
      </c>
      <c r="J903" s="64">
        <f>SUMIFS('Support - HEA1065 Adjustments'!$G$2:$G$10,'Support - HEA1065 Adjustments'!$A$2:$A$10,LEFT('Support - Calculation Detail'!A903,7),'Support - HEA1065 Adjustments'!$D$2:$D$10,RIGHT('Support - Calculation Detail'!A903,2))</f>
        <v>0</v>
      </c>
      <c r="K903" s="64">
        <v>6636852</v>
      </c>
      <c r="L903" s="64">
        <v>0</v>
      </c>
      <c r="M903" s="64">
        <v>0</v>
      </c>
      <c r="N903" s="64">
        <v>0</v>
      </c>
      <c r="O903" s="64">
        <v>6636852</v>
      </c>
    </row>
    <row r="904" spans="1:15" x14ac:dyDescent="0.35">
      <c r="A904" s="57" t="s">
        <v>6690</v>
      </c>
      <c r="B904" s="61" t="s">
        <v>10</v>
      </c>
      <c r="C904" s="61" t="s">
        <v>1543</v>
      </c>
      <c r="D904" s="64">
        <v>18318089</v>
      </c>
      <c r="E904" s="64">
        <v>0</v>
      </c>
      <c r="F904" s="64">
        <v>18318089</v>
      </c>
      <c r="G904" s="77">
        <v>1.04</v>
      </c>
      <c r="H904" s="64">
        <v>19050813</v>
      </c>
      <c r="I904" s="64">
        <v>0</v>
      </c>
      <c r="J904" s="64">
        <f>SUMIFS('Support - HEA1065 Adjustments'!$G$2:$G$10,'Support - HEA1065 Adjustments'!$A$2:$A$10,LEFT('Support - Calculation Detail'!A904,7),'Support - HEA1065 Adjustments'!$D$2:$D$10,RIGHT('Support - Calculation Detail'!A904,2))</f>
        <v>0</v>
      </c>
      <c r="K904" s="64">
        <v>19050813</v>
      </c>
      <c r="L904" s="64">
        <v>988307</v>
      </c>
      <c r="M904" s="64">
        <v>503862</v>
      </c>
      <c r="N904" s="64">
        <v>1019607.3265436363</v>
      </c>
      <c r="O904" s="64">
        <v>21562589.326543637</v>
      </c>
    </row>
    <row r="905" spans="1:15" x14ac:dyDescent="0.35">
      <c r="A905" s="57" t="s">
        <v>6691</v>
      </c>
      <c r="B905" s="61" t="s">
        <v>10</v>
      </c>
      <c r="C905" s="61" t="s">
        <v>1543</v>
      </c>
      <c r="D905" s="64">
        <v>141410</v>
      </c>
      <c r="E905" s="64">
        <v>0</v>
      </c>
      <c r="F905" s="64">
        <v>141410</v>
      </c>
      <c r="G905" s="77">
        <v>1.04</v>
      </c>
      <c r="H905" s="64">
        <v>147066</v>
      </c>
      <c r="I905" s="64">
        <v>0</v>
      </c>
      <c r="J905" s="64">
        <f>SUMIFS('Support - HEA1065 Adjustments'!$G$2:$G$10,'Support - HEA1065 Adjustments'!$A$2:$A$10,LEFT('Support - Calculation Detail'!A905,7),'Support - HEA1065 Adjustments'!$D$2:$D$10,RIGHT('Support - Calculation Detail'!A905,2))</f>
        <v>0</v>
      </c>
      <c r="K905" s="64">
        <v>147066</v>
      </c>
      <c r="L905" s="64">
        <v>0</v>
      </c>
      <c r="M905" s="64">
        <v>0</v>
      </c>
      <c r="N905" s="64">
        <v>0</v>
      </c>
      <c r="O905" s="64">
        <v>147066</v>
      </c>
    </row>
    <row r="906" spans="1:15" x14ac:dyDescent="0.35">
      <c r="A906" s="57" t="s">
        <v>6692</v>
      </c>
      <c r="B906" s="61" t="s">
        <v>10</v>
      </c>
      <c r="C906" s="61" t="s">
        <v>1543</v>
      </c>
      <c r="D906" s="64">
        <v>304581</v>
      </c>
      <c r="E906" s="64">
        <v>0</v>
      </c>
      <c r="F906" s="64">
        <v>304581</v>
      </c>
      <c r="G906" s="77">
        <v>1.04</v>
      </c>
      <c r="H906" s="64">
        <v>316764</v>
      </c>
      <c r="I906" s="64">
        <v>0</v>
      </c>
      <c r="J906" s="64">
        <f>SUMIFS('Support - HEA1065 Adjustments'!$G$2:$G$10,'Support - HEA1065 Adjustments'!$A$2:$A$10,LEFT('Support - Calculation Detail'!A906,7),'Support - HEA1065 Adjustments'!$D$2:$D$10,RIGHT('Support - Calculation Detail'!A906,2))</f>
        <v>0</v>
      </c>
      <c r="K906" s="64">
        <v>316764</v>
      </c>
      <c r="L906" s="64">
        <v>0</v>
      </c>
      <c r="M906" s="64">
        <v>0</v>
      </c>
      <c r="N906" s="64">
        <v>0</v>
      </c>
      <c r="O906" s="64">
        <v>316764</v>
      </c>
    </row>
    <row r="907" spans="1:15" x14ac:dyDescent="0.35">
      <c r="A907" s="57" t="s">
        <v>6693</v>
      </c>
      <c r="B907" s="61" t="s">
        <v>10</v>
      </c>
      <c r="C907" s="61" t="s">
        <v>1543</v>
      </c>
      <c r="D907" s="64">
        <v>53568</v>
      </c>
      <c r="E907" s="64">
        <v>0</v>
      </c>
      <c r="F907" s="64">
        <v>53568</v>
      </c>
      <c r="G907" s="77">
        <v>1.04</v>
      </c>
      <c r="H907" s="64">
        <v>55711</v>
      </c>
      <c r="I907" s="64">
        <v>0</v>
      </c>
      <c r="J907" s="64">
        <f>SUMIFS('Support - HEA1065 Adjustments'!$G$2:$G$10,'Support - HEA1065 Adjustments'!$A$2:$A$10,LEFT('Support - Calculation Detail'!A907,7),'Support - HEA1065 Adjustments'!$D$2:$D$10,RIGHT('Support - Calculation Detail'!A907,2))</f>
        <v>0</v>
      </c>
      <c r="K907" s="64">
        <v>55711</v>
      </c>
      <c r="L907" s="64">
        <v>0</v>
      </c>
      <c r="M907" s="64">
        <v>0</v>
      </c>
      <c r="N907" s="64">
        <v>0</v>
      </c>
      <c r="O907" s="64">
        <v>55711</v>
      </c>
    </row>
    <row r="908" spans="1:15" x14ac:dyDescent="0.35">
      <c r="A908" s="57" t="s">
        <v>6694</v>
      </c>
      <c r="B908" s="61" t="s">
        <v>10</v>
      </c>
      <c r="C908" s="61" t="s">
        <v>1543</v>
      </c>
      <c r="D908" s="64">
        <v>30318</v>
      </c>
      <c r="E908" s="64">
        <v>0</v>
      </c>
      <c r="F908" s="64">
        <v>30318</v>
      </c>
      <c r="G908" s="77">
        <v>1.04</v>
      </c>
      <c r="H908" s="64">
        <v>31531</v>
      </c>
      <c r="I908" s="64">
        <v>0</v>
      </c>
      <c r="J908" s="64">
        <f>SUMIFS('Support - HEA1065 Adjustments'!$G$2:$G$10,'Support - HEA1065 Adjustments'!$A$2:$A$10,LEFT('Support - Calculation Detail'!A908,7),'Support - HEA1065 Adjustments'!$D$2:$D$10,RIGHT('Support - Calculation Detail'!A908,2))</f>
        <v>0</v>
      </c>
      <c r="K908" s="64">
        <v>31531</v>
      </c>
      <c r="L908" s="64">
        <v>0</v>
      </c>
      <c r="M908" s="64">
        <v>0</v>
      </c>
      <c r="N908" s="64">
        <v>0</v>
      </c>
      <c r="O908" s="64">
        <v>31531</v>
      </c>
    </row>
    <row r="909" spans="1:15" x14ac:dyDescent="0.35">
      <c r="A909" s="57" t="s">
        <v>6695</v>
      </c>
      <c r="B909" s="61" t="s">
        <v>10</v>
      </c>
      <c r="C909" s="61" t="s">
        <v>1543</v>
      </c>
      <c r="D909" s="64">
        <v>27662</v>
      </c>
      <c r="E909" s="64">
        <v>0</v>
      </c>
      <c r="F909" s="64">
        <v>27662</v>
      </c>
      <c r="G909" s="77">
        <v>1.04</v>
      </c>
      <c r="H909" s="64">
        <v>28768</v>
      </c>
      <c r="I909" s="64">
        <v>0</v>
      </c>
      <c r="J909" s="64">
        <f>SUMIFS('Support - HEA1065 Adjustments'!$G$2:$G$10,'Support - HEA1065 Adjustments'!$A$2:$A$10,LEFT('Support - Calculation Detail'!A909,7),'Support - HEA1065 Adjustments'!$D$2:$D$10,RIGHT('Support - Calculation Detail'!A909,2))</f>
        <v>0</v>
      </c>
      <c r="K909" s="64">
        <v>28768</v>
      </c>
      <c r="L909" s="64">
        <v>0</v>
      </c>
      <c r="M909" s="64">
        <v>0</v>
      </c>
      <c r="N909" s="64">
        <v>0</v>
      </c>
      <c r="O909" s="64">
        <v>28768</v>
      </c>
    </row>
    <row r="910" spans="1:15" x14ac:dyDescent="0.35">
      <c r="A910" s="57" t="s">
        <v>6696</v>
      </c>
      <c r="B910" s="61" t="s">
        <v>10</v>
      </c>
      <c r="C910" s="61" t="s">
        <v>1543</v>
      </c>
      <c r="D910" s="64">
        <v>174132</v>
      </c>
      <c r="E910" s="64">
        <v>0</v>
      </c>
      <c r="F910" s="64">
        <v>174132</v>
      </c>
      <c r="G910" s="77">
        <v>1.04</v>
      </c>
      <c r="H910" s="64">
        <v>181097</v>
      </c>
      <c r="I910" s="64">
        <v>0</v>
      </c>
      <c r="J910" s="64">
        <f>SUMIFS('Support - HEA1065 Adjustments'!$G$2:$G$10,'Support - HEA1065 Adjustments'!$A$2:$A$10,LEFT('Support - Calculation Detail'!A910,7),'Support - HEA1065 Adjustments'!$D$2:$D$10,RIGHT('Support - Calculation Detail'!A910,2))</f>
        <v>0</v>
      </c>
      <c r="K910" s="64">
        <v>181097</v>
      </c>
      <c r="L910" s="64">
        <v>0</v>
      </c>
      <c r="M910" s="64">
        <v>0</v>
      </c>
      <c r="N910" s="64">
        <v>0</v>
      </c>
      <c r="O910" s="64">
        <v>181097</v>
      </c>
    </row>
    <row r="911" spans="1:15" x14ac:dyDescent="0.35">
      <c r="A911" s="57" t="s">
        <v>6697</v>
      </c>
      <c r="B911" s="61" t="s">
        <v>10</v>
      </c>
      <c r="C911" s="61" t="s">
        <v>1543</v>
      </c>
      <c r="D911" s="64">
        <v>47448</v>
      </c>
      <c r="E911" s="64">
        <v>0</v>
      </c>
      <c r="F911" s="64">
        <v>47448</v>
      </c>
      <c r="G911" s="77">
        <v>1.04</v>
      </c>
      <c r="H911" s="64">
        <v>49346</v>
      </c>
      <c r="I911" s="64">
        <v>0</v>
      </c>
      <c r="J911" s="64">
        <f>SUMIFS('Support - HEA1065 Adjustments'!$G$2:$G$10,'Support - HEA1065 Adjustments'!$A$2:$A$10,LEFT('Support - Calculation Detail'!A911,7),'Support - HEA1065 Adjustments'!$D$2:$D$10,RIGHT('Support - Calculation Detail'!A911,2))</f>
        <v>0</v>
      </c>
      <c r="K911" s="64">
        <v>49346</v>
      </c>
      <c r="L911" s="64">
        <v>0</v>
      </c>
      <c r="M911" s="64">
        <v>0</v>
      </c>
      <c r="N911" s="64">
        <v>0</v>
      </c>
      <c r="O911" s="64">
        <v>49346</v>
      </c>
    </row>
    <row r="912" spans="1:15" x14ac:dyDescent="0.35">
      <c r="A912" s="57" t="s">
        <v>6698</v>
      </c>
      <c r="B912" s="61" t="s">
        <v>10</v>
      </c>
      <c r="C912" s="61" t="s">
        <v>1543</v>
      </c>
      <c r="D912" s="64">
        <v>8331</v>
      </c>
      <c r="E912" s="64">
        <v>0</v>
      </c>
      <c r="F912" s="64">
        <v>8331</v>
      </c>
      <c r="G912" s="77">
        <v>1.04</v>
      </c>
      <c r="H912" s="64">
        <v>8664</v>
      </c>
      <c r="I912" s="64">
        <v>0</v>
      </c>
      <c r="J912" s="64">
        <f>SUMIFS('Support - HEA1065 Adjustments'!$G$2:$G$10,'Support - HEA1065 Adjustments'!$A$2:$A$10,LEFT('Support - Calculation Detail'!A912,7),'Support - HEA1065 Adjustments'!$D$2:$D$10,RIGHT('Support - Calculation Detail'!A912,2))</f>
        <v>0</v>
      </c>
      <c r="K912" s="64">
        <v>8664</v>
      </c>
      <c r="L912" s="64">
        <v>0</v>
      </c>
      <c r="M912" s="64">
        <v>0</v>
      </c>
      <c r="N912" s="64">
        <v>0</v>
      </c>
      <c r="O912" s="64">
        <v>8664</v>
      </c>
    </row>
    <row r="913" spans="1:15" x14ac:dyDescent="0.35">
      <c r="A913" s="57" t="s">
        <v>6699</v>
      </c>
      <c r="B913" s="61" t="s">
        <v>10</v>
      </c>
      <c r="C913" s="61" t="s">
        <v>1543</v>
      </c>
      <c r="D913" s="64">
        <v>61379</v>
      </c>
      <c r="E913" s="64">
        <v>0</v>
      </c>
      <c r="F913" s="64">
        <v>61379</v>
      </c>
      <c r="G913" s="77">
        <v>1.04</v>
      </c>
      <c r="H913" s="64">
        <v>63834</v>
      </c>
      <c r="I913" s="64">
        <v>0</v>
      </c>
      <c r="J913" s="64">
        <f>SUMIFS('Support - HEA1065 Adjustments'!$G$2:$G$10,'Support - HEA1065 Adjustments'!$A$2:$A$10,LEFT('Support - Calculation Detail'!A913,7),'Support - HEA1065 Adjustments'!$D$2:$D$10,RIGHT('Support - Calculation Detail'!A913,2))</f>
        <v>0</v>
      </c>
      <c r="K913" s="64">
        <v>63834</v>
      </c>
      <c r="L913" s="64">
        <v>0</v>
      </c>
      <c r="M913" s="64">
        <v>0</v>
      </c>
      <c r="N913" s="64">
        <v>0</v>
      </c>
      <c r="O913" s="64">
        <v>63834</v>
      </c>
    </row>
    <row r="914" spans="1:15" x14ac:dyDescent="0.35">
      <c r="A914" s="57" t="s">
        <v>6700</v>
      </c>
      <c r="B914" s="61" t="s">
        <v>10</v>
      </c>
      <c r="C914" s="61" t="s">
        <v>1543</v>
      </c>
      <c r="D914" s="64">
        <v>44068</v>
      </c>
      <c r="E914" s="64">
        <v>0</v>
      </c>
      <c r="F914" s="64">
        <v>44068</v>
      </c>
      <c r="G914" s="77">
        <v>1.04</v>
      </c>
      <c r="H914" s="64">
        <v>45831</v>
      </c>
      <c r="I914" s="64">
        <v>0</v>
      </c>
      <c r="J914" s="64">
        <f>SUMIFS('Support - HEA1065 Adjustments'!$G$2:$G$10,'Support - HEA1065 Adjustments'!$A$2:$A$10,LEFT('Support - Calculation Detail'!A914,7),'Support - HEA1065 Adjustments'!$D$2:$D$10,RIGHT('Support - Calculation Detail'!A914,2))</f>
        <v>0</v>
      </c>
      <c r="K914" s="64">
        <v>45831</v>
      </c>
      <c r="L914" s="64">
        <v>0</v>
      </c>
      <c r="M914" s="64">
        <v>0</v>
      </c>
      <c r="N914" s="64">
        <v>0</v>
      </c>
      <c r="O914" s="64">
        <v>45831</v>
      </c>
    </row>
    <row r="915" spans="1:15" x14ac:dyDescent="0.35">
      <c r="A915" s="57" t="s">
        <v>6701</v>
      </c>
      <c r="B915" s="61" t="s">
        <v>10</v>
      </c>
      <c r="C915" s="61" t="s">
        <v>1543</v>
      </c>
      <c r="D915" s="64">
        <v>31531</v>
      </c>
      <c r="E915" s="64">
        <v>0</v>
      </c>
      <c r="F915" s="64">
        <v>31531</v>
      </c>
      <c r="G915" s="77">
        <v>1.04</v>
      </c>
      <c r="H915" s="64">
        <v>32792</v>
      </c>
      <c r="I915" s="64">
        <v>0</v>
      </c>
      <c r="J915" s="64">
        <f>SUMIFS('Support - HEA1065 Adjustments'!$G$2:$G$10,'Support - HEA1065 Adjustments'!$A$2:$A$10,LEFT('Support - Calculation Detail'!A915,7),'Support - HEA1065 Adjustments'!$D$2:$D$10,RIGHT('Support - Calculation Detail'!A915,2))</f>
        <v>0</v>
      </c>
      <c r="K915" s="64">
        <v>32792</v>
      </c>
      <c r="L915" s="64">
        <v>0</v>
      </c>
      <c r="M915" s="64">
        <v>0</v>
      </c>
      <c r="N915" s="64">
        <v>0</v>
      </c>
      <c r="O915" s="64">
        <v>32792</v>
      </c>
    </row>
    <row r="916" spans="1:15" x14ac:dyDescent="0.35">
      <c r="A916" s="57" t="s">
        <v>6702</v>
      </c>
      <c r="B916" s="61" t="s">
        <v>10</v>
      </c>
      <c r="C916" s="61" t="s">
        <v>1543</v>
      </c>
      <c r="D916" s="64">
        <v>14461</v>
      </c>
      <c r="E916" s="64">
        <v>0</v>
      </c>
      <c r="F916" s="64">
        <v>14461</v>
      </c>
      <c r="G916" s="77">
        <v>1.04</v>
      </c>
      <c r="H916" s="64">
        <v>15039</v>
      </c>
      <c r="I916" s="64">
        <v>0</v>
      </c>
      <c r="J916" s="64">
        <f>SUMIFS('Support - HEA1065 Adjustments'!$G$2:$G$10,'Support - HEA1065 Adjustments'!$A$2:$A$10,LEFT('Support - Calculation Detail'!A916,7),'Support - HEA1065 Adjustments'!$D$2:$D$10,RIGHT('Support - Calculation Detail'!A916,2))</f>
        <v>0</v>
      </c>
      <c r="K916" s="64">
        <v>15039</v>
      </c>
      <c r="L916" s="64">
        <v>0</v>
      </c>
      <c r="M916" s="64">
        <v>0</v>
      </c>
      <c r="N916" s="64">
        <v>0</v>
      </c>
      <c r="O916" s="64">
        <v>15039</v>
      </c>
    </row>
    <row r="917" spans="1:15" x14ac:dyDescent="0.35">
      <c r="A917" s="57" t="s">
        <v>6703</v>
      </c>
      <c r="B917" s="61" t="s">
        <v>10</v>
      </c>
      <c r="C917" s="61" t="s">
        <v>1543</v>
      </c>
      <c r="D917" s="64">
        <v>71937</v>
      </c>
      <c r="E917" s="64">
        <v>0</v>
      </c>
      <c r="F917" s="64">
        <v>71937</v>
      </c>
      <c r="G917" s="77">
        <v>1.04</v>
      </c>
      <c r="H917" s="64">
        <v>74814</v>
      </c>
      <c r="I917" s="64">
        <v>0</v>
      </c>
      <c r="J917" s="64">
        <f>SUMIFS('Support - HEA1065 Adjustments'!$G$2:$G$10,'Support - HEA1065 Adjustments'!$A$2:$A$10,LEFT('Support - Calculation Detail'!A917,7),'Support - HEA1065 Adjustments'!$D$2:$D$10,RIGHT('Support - Calculation Detail'!A917,2))</f>
        <v>0</v>
      </c>
      <c r="K917" s="64">
        <v>74814</v>
      </c>
      <c r="L917" s="64">
        <v>0</v>
      </c>
      <c r="M917" s="64">
        <v>0</v>
      </c>
      <c r="N917" s="64">
        <v>0</v>
      </c>
      <c r="O917" s="64">
        <v>74814</v>
      </c>
    </row>
    <row r="918" spans="1:15" x14ac:dyDescent="0.35">
      <c r="A918" s="57" t="s">
        <v>6704</v>
      </c>
      <c r="B918" s="61" t="s">
        <v>10</v>
      </c>
      <c r="C918" s="61" t="s">
        <v>1543</v>
      </c>
      <c r="D918" s="64">
        <v>220177</v>
      </c>
      <c r="E918" s="64">
        <v>0</v>
      </c>
      <c r="F918" s="64">
        <v>220177</v>
      </c>
      <c r="G918" s="77">
        <v>1.04</v>
      </c>
      <c r="H918" s="64">
        <v>228984</v>
      </c>
      <c r="I918" s="64">
        <v>0</v>
      </c>
      <c r="J918" s="64">
        <f>SUMIFS('Support - HEA1065 Adjustments'!$G$2:$G$10,'Support - HEA1065 Adjustments'!$A$2:$A$10,LEFT('Support - Calculation Detail'!A918,7),'Support - HEA1065 Adjustments'!$D$2:$D$10,RIGHT('Support - Calculation Detail'!A918,2))</f>
        <v>0</v>
      </c>
      <c r="K918" s="64">
        <v>228984</v>
      </c>
      <c r="L918" s="64">
        <v>0</v>
      </c>
      <c r="M918" s="64">
        <v>0</v>
      </c>
      <c r="N918" s="64">
        <v>0</v>
      </c>
      <c r="O918" s="64">
        <v>228984</v>
      </c>
    </row>
    <row r="919" spans="1:15" x14ac:dyDescent="0.35">
      <c r="A919" s="57" t="s">
        <v>6705</v>
      </c>
      <c r="B919" s="61" t="s">
        <v>10</v>
      </c>
      <c r="C919" s="61" t="s">
        <v>1543</v>
      </c>
      <c r="D919" s="64">
        <v>17777</v>
      </c>
      <c r="E919" s="64">
        <v>0</v>
      </c>
      <c r="F919" s="64">
        <v>17777</v>
      </c>
      <c r="G919" s="77">
        <v>1.04</v>
      </c>
      <c r="H919" s="64">
        <v>18488</v>
      </c>
      <c r="I919" s="64">
        <v>0</v>
      </c>
      <c r="J919" s="64">
        <f>SUMIFS('Support - HEA1065 Adjustments'!$G$2:$G$10,'Support - HEA1065 Adjustments'!$A$2:$A$10,LEFT('Support - Calculation Detail'!A919,7),'Support - HEA1065 Adjustments'!$D$2:$D$10,RIGHT('Support - Calculation Detail'!A919,2))</f>
        <v>0</v>
      </c>
      <c r="K919" s="64">
        <v>18488</v>
      </c>
      <c r="L919" s="64">
        <v>0</v>
      </c>
      <c r="M919" s="64">
        <v>0</v>
      </c>
      <c r="N919" s="64">
        <v>0</v>
      </c>
      <c r="O919" s="64">
        <v>18488</v>
      </c>
    </row>
    <row r="920" spans="1:15" x14ac:dyDescent="0.35">
      <c r="A920" s="57" t="s">
        <v>6706</v>
      </c>
      <c r="B920" s="61" t="s">
        <v>10</v>
      </c>
      <c r="C920" s="61" t="s">
        <v>1543</v>
      </c>
      <c r="D920" s="64">
        <v>19333</v>
      </c>
      <c r="E920" s="64">
        <v>0</v>
      </c>
      <c r="F920" s="64">
        <v>19333</v>
      </c>
      <c r="G920" s="77">
        <v>1.04</v>
      </c>
      <c r="H920" s="64">
        <v>20106</v>
      </c>
      <c r="I920" s="64">
        <v>0</v>
      </c>
      <c r="J920" s="64">
        <f>SUMIFS('Support - HEA1065 Adjustments'!$G$2:$G$10,'Support - HEA1065 Adjustments'!$A$2:$A$10,LEFT('Support - Calculation Detail'!A920,7),'Support - HEA1065 Adjustments'!$D$2:$D$10,RIGHT('Support - Calculation Detail'!A920,2))</f>
        <v>0</v>
      </c>
      <c r="K920" s="64">
        <v>20106</v>
      </c>
      <c r="L920" s="64">
        <v>0</v>
      </c>
      <c r="M920" s="64">
        <v>0</v>
      </c>
      <c r="N920" s="64">
        <v>0</v>
      </c>
      <c r="O920" s="64">
        <v>20106</v>
      </c>
    </row>
    <row r="921" spans="1:15" x14ac:dyDescent="0.35">
      <c r="A921" s="57" t="s">
        <v>6707</v>
      </c>
      <c r="B921" s="61" t="s">
        <v>10</v>
      </c>
      <c r="C921" s="61" t="s">
        <v>1543</v>
      </c>
      <c r="D921" s="64">
        <v>30935</v>
      </c>
      <c r="E921" s="64">
        <v>0</v>
      </c>
      <c r="F921" s="64">
        <v>30935</v>
      </c>
      <c r="G921" s="77">
        <v>1.04</v>
      </c>
      <c r="H921" s="64">
        <v>32172</v>
      </c>
      <c r="I921" s="64">
        <v>0</v>
      </c>
      <c r="J921" s="64">
        <f>SUMIFS('Support - HEA1065 Adjustments'!$G$2:$G$10,'Support - HEA1065 Adjustments'!$A$2:$A$10,LEFT('Support - Calculation Detail'!A921,7),'Support - HEA1065 Adjustments'!$D$2:$D$10,RIGHT('Support - Calculation Detail'!A921,2))</f>
        <v>0</v>
      </c>
      <c r="K921" s="64">
        <v>32172</v>
      </c>
      <c r="L921" s="64">
        <v>0</v>
      </c>
      <c r="M921" s="64">
        <v>0</v>
      </c>
      <c r="N921" s="64">
        <v>0</v>
      </c>
      <c r="O921" s="64">
        <v>32172</v>
      </c>
    </row>
    <row r="922" spans="1:15" x14ac:dyDescent="0.35">
      <c r="A922" s="57" t="s">
        <v>6708</v>
      </c>
      <c r="B922" s="61" t="s">
        <v>10</v>
      </c>
      <c r="C922" s="61" t="s">
        <v>1543</v>
      </c>
      <c r="D922" s="64">
        <v>52912</v>
      </c>
      <c r="E922" s="64">
        <v>0</v>
      </c>
      <c r="F922" s="64">
        <v>52912</v>
      </c>
      <c r="G922" s="77">
        <v>1.04</v>
      </c>
      <c r="H922" s="64">
        <v>55028</v>
      </c>
      <c r="I922" s="64">
        <v>0</v>
      </c>
      <c r="J922" s="64">
        <f>SUMIFS('Support - HEA1065 Adjustments'!$G$2:$G$10,'Support - HEA1065 Adjustments'!$A$2:$A$10,LEFT('Support - Calculation Detail'!A922,7),'Support - HEA1065 Adjustments'!$D$2:$D$10,RIGHT('Support - Calculation Detail'!A922,2))</f>
        <v>0</v>
      </c>
      <c r="K922" s="64">
        <v>55028</v>
      </c>
      <c r="L922" s="64">
        <v>0</v>
      </c>
      <c r="M922" s="64">
        <v>0</v>
      </c>
      <c r="N922" s="64">
        <v>0</v>
      </c>
      <c r="O922" s="64">
        <v>55028</v>
      </c>
    </row>
    <row r="923" spans="1:15" x14ac:dyDescent="0.35">
      <c r="A923" s="57" t="s">
        <v>6709</v>
      </c>
      <c r="B923" s="61" t="s">
        <v>10</v>
      </c>
      <c r="C923" s="61" t="s">
        <v>1543</v>
      </c>
      <c r="D923" s="64">
        <v>17066</v>
      </c>
      <c r="E923" s="64">
        <v>0</v>
      </c>
      <c r="F923" s="64">
        <v>17066</v>
      </c>
      <c r="G923" s="77">
        <v>1.04</v>
      </c>
      <c r="H923" s="64">
        <v>17749</v>
      </c>
      <c r="I923" s="64">
        <v>0</v>
      </c>
      <c r="J923" s="64">
        <f>SUMIFS('Support - HEA1065 Adjustments'!$G$2:$G$10,'Support - HEA1065 Adjustments'!$A$2:$A$10,LEFT('Support - Calculation Detail'!A923,7),'Support - HEA1065 Adjustments'!$D$2:$D$10,RIGHT('Support - Calculation Detail'!A923,2))</f>
        <v>0</v>
      </c>
      <c r="K923" s="64">
        <v>17749</v>
      </c>
      <c r="L923" s="64">
        <v>0</v>
      </c>
      <c r="M923" s="64">
        <v>0</v>
      </c>
      <c r="N923" s="64">
        <v>0</v>
      </c>
      <c r="O923" s="64">
        <v>17749</v>
      </c>
    </row>
    <row r="924" spans="1:15" x14ac:dyDescent="0.35">
      <c r="A924" s="57" t="s">
        <v>6710</v>
      </c>
      <c r="B924" s="61" t="s">
        <v>10</v>
      </c>
      <c r="C924" s="61" t="s">
        <v>1543</v>
      </c>
      <c r="D924" s="64">
        <v>26172</v>
      </c>
      <c r="E924" s="64">
        <v>0</v>
      </c>
      <c r="F924" s="64">
        <v>26172</v>
      </c>
      <c r="G924" s="77">
        <v>1.04</v>
      </c>
      <c r="H924" s="64">
        <v>27219</v>
      </c>
      <c r="I924" s="64">
        <v>0</v>
      </c>
      <c r="J924" s="64">
        <f>SUMIFS('Support - HEA1065 Adjustments'!$G$2:$G$10,'Support - HEA1065 Adjustments'!$A$2:$A$10,LEFT('Support - Calculation Detail'!A924,7),'Support - HEA1065 Adjustments'!$D$2:$D$10,RIGHT('Support - Calculation Detail'!A924,2))</f>
        <v>0</v>
      </c>
      <c r="K924" s="64">
        <v>27219</v>
      </c>
      <c r="L924" s="64">
        <v>0</v>
      </c>
      <c r="M924" s="64">
        <v>0</v>
      </c>
      <c r="N924" s="64">
        <v>0</v>
      </c>
      <c r="O924" s="64">
        <v>27219</v>
      </c>
    </row>
    <row r="925" spans="1:15" x14ac:dyDescent="0.35">
      <c r="A925" s="57" t="s">
        <v>6711</v>
      </c>
      <c r="B925" s="61" t="s">
        <v>10</v>
      </c>
      <c r="C925" s="61" t="s">
        <v>1543</v>
      </c>
      <c r="D925" s="64">
        <v>10827</v>
      </c>
      <c r="E925" s="64">
        <v>0</v>
      </c>
      <c r="F925" s="64">
        <v>10827</v>
      </c>
      <c r="G925" s="77">
        <v>1.04</v>
      </c>
      <c r="H925" s="64">
        <v>11260</v>
      </c>
      <c r="I925" s="64">
        <v>0</v>
      </c>
      <c r="J925" s="64">
        <f>SUMIFS('Support - HEA1065 Adjustments'!$G$2:$G$10,'Support - HEA1065 Adjustments'!$A$2:$A$10,LEFT('Support - Calculation Detail'!A925,7),'Support - HEA1065 Adjustments'!$D$2:$D$10,RIGHT('Support - Calculation Detail'!A925,2))</f>
        <v>0</v>
      </c>
      <c r="K925" s="64">
        <v>11260</v>
      </c>
      <c r="L925" s="64">
        <v>0</v>
      </c>
      <c r="M925" s="64">
        <v>0</v>
      </c>
      <c r="N925" s="64">
        <v>0</v>
      </c>
      <c r="O925" s="64">
        <v>11260</v>
      </c>
    </row>
    <row r="926" spans="1:15" x14ac:dyDescent="0.35">
      <c r="A926" s="57" t="s">
        <v>6712</v>
      </c>
      <c r="B926" s="61" t="s">
        <v>10</v>
      </c>
      <c r="C926" s="61" t="s">
        <v>1543</v>
      </c>
      <c r="D926" s="64">
        <v>59923</v>
      </c>
      <c r="E926" s="64">
        <v>0</v>
      </c>
      <c r="F926" s="64">
        <v>59923</v>
      </c>
      <c r="G926" s="77">
        <v>1.04</v>
      </c>
      <c r="H926" s="64">
        <v>62320</v>
      </c>
      <c r="I926" s="64">
        <v>0</v>
      </c>
      <c r="J926" s="64">
        <f>SUMIFS('Support - HEA1065 Adjustments'!$G$2:$G$10,'Support - HEA1065 Adjustments'!$A$2:$A$10,LEFT('Support - Calculation Detail'!A926,7),'Support - HEA1065 Adjustments'!$D$2:$D$10,RIGHT('Support - Calculation Detail'!A926,2))</f>
        <v>0</v>
      </c>
      <c r="K926" s="64">
        <v>62320</v>
      </c>
      <c r="L926" s="64">
        <v>0</v>
      </c>
      <c r="M926" s="64">
        <v>0</v>
      </c>
      <c r="N926" s="64">
        <v>0</v>
      </c>
      <c r="O926" s="64">
        <v>62320</v>
      </c>
    </row>
    <row r="927" spans="1:15" x14ac:dyDescent="0.35">
      <c r="A927" s="57" t="s">
        <v>6713</v>
      </c>
      <c r="B927" s="61" t="s">
        <v>10</v>
      </c>
      <c r="C927" s="61" t="s">
        <v>1543</v>
      </c>
      <c r="D927" s="64">
        <v>25040</v>
      </c>
      <c r="E927" s="64">
        <v>0</v>
      </c>
      <c r="F927" s="64">
        <v>25040</v>
      </c>
      <c r="G927" s="77">
        <v>1.04</v>
      </c>
      <c r="H927" s="64">
        <v>26042</v>
      </c>
      <c r="I927" s="64">
        <v>0</v>
      </c>
      <c r="J927" s="64">
        <f>SUMIFS('Support - HEA1065 Adjustments'!$G$2:$G$10,'Support - HEA1065 Adjustments'!$A$2:$A$10,LEFT('Support - Calculation Detail'!A927,7),'Support - HEA1065 Adjustments'!$D$2:$D$10,RIGHT('Support - Calculation Detail'!A927,2))</f>
        <v>0</v>
      </c>
      <c r="K927" s="64">
        <v>26042</v>
      </c>
      <c r="L927" s="64">
        <v>0</v>
      </c>
      <c r="M927" s="64">
        <v>0</v>
      </c>
      <c r="N927" s="64">
        <v>0</v>
      </c>
      <c r="O927" s="64">
        <v>26042</v>
      </c>
    </row>
    <row r="928" spans="1:15" x14ac:dyDescent="0.35">
      <c r="A928" s="57" t="s">
        <v>6714</v>
      </c>
      <c r="B928" s="61" t="s">
        <v>10</v>
      </c>
      <c r="C928" s="61" t="s">
        <v>1543</v>
      </c>
      <c r="D928" s="64">
        <v>34247</v>
      </c>
      <c r="E928" s="64">
        <v>0</v>
      </c>
      <c r="F928" s="64">
        <v>34247</v>
      </c>
      <c r="G928" s="77">
        <v>1.04</v>
      </c>
      <c r="H928" s="64">
        <v>35617</v>
      </c>
      <c r="I928" s="64">
        <v>0</v>
      </c>
      <c r="J928" s="64">
        <f>SUMIFS('Support - HEA1065 Adjustments'!$G$2:$G$10,'Support - HEA1065 Adjustments'!$A$2:$A$10,LEFT('Support - Calculation Detail'!A928,7),'Support - HEA1065 Adjustments'!$D$2:$D$10,RIGHT('Support - Calculation Detail'!A928,2))</f>
        <v>0</v>
      </c>
      <c r="K928" s="64">
        <v>35617</v>
      </c>
      <c r="L928" s="64">
        <v>0</v>
      </c>
      <c r="M928" s="64">
        <v>0</v>
      </c>
      <c r="N928" s="64">
        <v>0</v>
      </c>
      <c r="O928" s="64">
        <v>35617</v>
      </c>
    </row>
    <row r="929" spans="1:15" x14ac:dyDescent="0.35">
      <c r="A929" s="57" t="s">
        <v>6715</v>
      </c>
      <c r="B929" s="61" t="s">
        <v>10</v>
      </c>
      <c r="C929" s="61" t="s">
        <v>1543</v>
      </c>
      <c r="D929" s="64">
        <v>86270</v>
      </c>
      <c r="E929" s="64">
        <v>0</v>
      </c>
      <c r="F929" s="64">
        <v>86270</v>
      </c>
      <c r="G929" s="77">
        <v>1.04</v>
      </c>
      <c r="H929" s="64">
        <v>89721</v>
      </c>
      <c r="I929" s="64">
        <v>0</v>
      </c>
      <c r="J929" s="64">
        <f>SUMIFS('Support - HEA1065 Adjustments'!$G$2:$G$10,'Support - HEA1065 Adjustments'!$A$2:$A$10,LEFT('Support - Calculation Detail'!A929,7),'Support - HEA1065 Adjustments'!$D$2:$D$10,RIGHT('Support - Calculation Detail'!A929,2))</f>
        <v>0</v>
      </c>
      <c r="K929" s="64">
        <v>89721</v>
      </c>
      <c r="L929" s="64">
        <v>0</v>
      </c>
      <c r="M929" s="64">
        <v>0</v>
      </c>
      <c r="N929" s="64">
        <v>0</v>
      </c>
      <c r="O929" s="64">
        <v>89721</v>
      </c>
    </row>
    <row r="930" spans="1:15" x14ac:dyDescent="0.35">
      <c r="A930" s="57" t="s">
        <v>6716</v>
      </c>
      <c r="B930" s="61" t="s">
        <v>10</v>
      </c>
      <c r="C930" s="61" t="s">
        <v>1543</v>
      </c>
      <c r="D930" s="64">
        <v>51265</v>
      </c>
      <c r="E930" s="64">
        <v>0</v>
      </c>
      <c r="F930" s="64">
        <v>51265</v>
      </c>
      <c r="G930" s="77">
        <v>1.04</v>
      </c>
      <c r="H930" s="64">
        <v>53316</v>
      </c>
      <c r="I930" s="64">
        <v>0</v>
      </c>
      <c r="J930" s="64">
        <f>SUMIFS('Support - HEA1065 Adjustments'!$G$2:$G$10,'Support - HEA1065 Adjustments'!$A$2:$A$10,LEFT('Support - Calculation Detail'!A930,7),'Support - HEA1065 Adjustments'!$D$2:$D$10,RIGHT('Support - Calculation Detail'!A930,2))</f>
        <v>0</v>
      </c>
      <c r="K930" s="64">
        <v>53316</v>
      </c>
      <c r="L930" s="64">
        <v>0</v>
      </c>
      <c r="M930" s="64">
        <v>0</v>
      </c>
      <c r="N930" s="64">
        <v>0</v>
      </c>
      <c r="O930" s="64">
        <v>53316</v>
      </c>
    </row>
    <row r="931" spans="1:15" x14ac:dyDescent="0.35">
      <c r="A931" s="57" t="s">
        <v>6717</v>
      </c>
      <c r="B931" s="61" t="s">
        <v>10</v>
      </c>
      <c r="C931" s="61" t="s">
        <v>1543</v>
      </c>
      <c r="D931" s="64">
        <v>98414</v>
      </c>
      <c r="E931" s="64">
        <v>0</v>
      </c>
      <c r="F931" s="64">
        <v>98414</v>
      </c>
      <c r="G931" s="77">
        <v>1.04</v>
      </c>
      <c r="H931" s="64">
        <v>102351</v>
      </c>
      <c r="I931" s="64">
        <v>0</v>
      </c>
      <c r="J931" s="64">
        <f>SUMIFS('Support - HEA1065 Adjustments'!$G$2:$G$10,'Support - HEA1065 Adjustments'!$A$2:$A$10,LEFT('Support - Calculation Detail'!A931,7),'Support - HEA1065 Adjustments'!$D$2:$D$10,RIGHT('Support - Calculation Detail'!A931,2))</f>
        <v>0</v>
      </c>
      <c r="K931" s="64">
        <v>102351</v>
      </c>
      <c r="L931" s="64">
        <v>0</v>
      </c>
      <c r="M931" s="64">
        <v>0</v>
      </c>
      <c r="N931" s="64">
        <v>0</v>
      </c>
      <c r="O931" s="64">
        <v>102351</v>
      </c>
    </row>
    <row r="932" spans="1:15" x14ac:dyDescent="0.35">
      <c r="A932" s="57" t="s">
        <v>6718</v>
      </c>
      <c r="B932" s="61" t="s">
        <v>10</v>
      </c>
      <c r="C932" s="61" t="s">
        <v>1543</v>
      </c>
      <c r="D932" s="64">
        <v>593022</v>
      </c>
      <c r="E932" s="64">
        <v>0</v>
      </c>
      <c r="F932" s="64">
        <v>593022</v>
      </c>
      <c r="G932" s="77">
        <v>1.04</v>
      </c>
      <c r="H932" s="64">
        <v>616743</v>
      </c>
      <c r="I932" s="64">
        <v>0</v>
      </c>
      <c r="J932" s="64">
        <f>SUMIFS('Support - HEA1065 Adjustments'!$G$2:$G$10,'Support - HEA1065 Adjustments'!$A$2:$A$10,LEFT('Support - Calculation Detail'!A932,7),'Support - HEA1065 Adjustments'!$D$2:$D$10,RIGHT('Support - Calculation Detail'!A932,2))</f>
        <v>0</v>
      </c>
      <c r="K932" s="64">
        <v>616743</v>
      </c>
      <c r="L932" s="64">
        <v>0</v>
      </c>
      <c r="M932" s="64">
        <v>0</v>
      </c>
      <c r="N932" s="64">
        <v>0</v>
      </c>
      <c r="O932" s="64">
        <v>616743</v>
      </c>
    </row>
    <row r="933" spans="1:15" x14ac:dyDescent="0.35">
      <c r="A933" s="57" t="s">
        <v>6719</v>
      </c>
      <c r="B933" s="61" t="s">
        <v>10</v>
      </c>
      <c r="C933" s="61" t="s">
        <v>1543</v>
      </c>
      <c r="D933" s="64">
        <v>67507</v>
      </c>
      <c r="E933" s="64">
        <v>0</v>
      </c>
      <c r="F933" s="64">
        <v>67507</v>
      </c>
      <c r="G933" s="77">
        <v>1.04</v>
      </c>
      <c r="H933" s="64">
        <v>70207</v>
      </c>
      <c r="I933" s="64">
        <v>0</v>
      </c>
      <c r="J933" s="64">
        <f>SUMIFS('Support - HEA1065 Adjustments'!$G$2:$G$10,'Support - HEA1065 Adjustments'!$A$2:$A$10,LEFT('Support - Calculation Detail'!A933,7),'Support - HEA1065 Adjustments'!$D$2:$D$10,RIGHT('Support - Calculation Detail'!A933,2))</f>
        <v>0</v>
      </c>
      <c r="K933" s="64">
        <v>70207</v>
      </c>
      <c r="L933" s="64">
        <v>0</v>
      </c>
      <c r="M933" s="64">
        <v>0</v>
      </c>
      <c r="N933" s="64">
        <v>0</v>
      </c>
      <c r="O933" s="64">
        <v>70207</v>
      </c>
    </row>
    <row r="934" spans="1:15" x14ac:dyDescent="0.35">
      <c r="A934" s="57" t="s">
        <v>6720</v>
      </c>
      <c r="B934" s="61" t="s">
        <v>10</v>
      </c>
      <c r="C934" s="61" t="s">
        <v>1543</v>
      </c>
      <c r="D934" s="64">
        <v>2055401</v>
      </c>
      <c r="E934" s="64">
        <v>0</v>
      </c>
      <c r="F934" s="64">
        <v>2055401</v>
      </c>
      <c r="G934" s="77">
        <v>1.04</v>
      </c>
      <c r="H934" s="64">
        <v>2137617</v>
      </c>
      <c r="I934" s="64">
        <v>0</v>
      </c>
      <c r="J934" s="64">
        <f>SUMIFS('Support - HEA1065 Adjustments'!$G$2:$G$10,'Support - HEA1065 Adjustments'!$A$2:$A$10,LEFT('Support - Calculation Detail'!A934,7),'Support - HEA1065 Adjustments'!$D$2:$D$10,RIGHT('Support - Calculation Detail'!A934,2))</f>
        <v>0</v>
      </c>
      <c r="K934" s="64">
        <v>2137617</v>
      </c>
      <c r="L934" s="64">
        <v>0</v>
      </c>
      <c r="M934" s="64">
        <v>0</v>
      </c>
      <c r="N934" s="64">
        <v>0</v>
      </c>
      <c r="O934" s="64">
        <v>2137617</v>
      </c>
    </row>
    <row r="935" spans="1:15" x14ac:dyDescent="0.35">
      <c r="A935" s="57" t="s">
        <v>6721</v>
      </c>
      <c r="B935" s="61" t="s">
        <v>10</v>
      </c>
      <c r="C935" s="61" t="s">
        <v>1543</v>
      </c>
      <c r="D935" s="64">
        <v>10297</v>
      </c>
      <c r="E935" s="64">
        <v>0</v>
      </c>
      <c r="F935" s="64">
        <v>10297</v>
      </c>
      <c r="G935" s="77">
        <v>1.04</v>
      </c>
      <c r="H935" s="64">
        <v>10709</v>
      </c>
      <c r="I935" s="64">
        <v>0</v>
      </c>
      <c r="J935" s="64">
        <f>SUMIFS('Support - HEA1065 Adjustments'!$G$2:$G$10,'Support - HEA1065 Adjustments'!$A$2:$A$10,LEFT('Support - Calculation Detail'!A935,7),'Support - HEA1065 Adjustments'!$D$2:$D$10,RIGHT('Support - Calculation Detail'!A935,2))</f>
        <v>0</v>
      </c>
      <c r="K935" s="64">
        <v>10709</v>
      </c>
      <c r="L935" s="64">
        <v>0</v>
      </c>
      <c r="M935" s="64">
        <v>0</v>
      </c>
      <c r="N935" s="64">
        <v>0</v>
      </c>
      <c r="O935" s="64">
        <v>10709</v>
      </c>
    </row>
    <row r="936" spans="1:15" x14ac:dyDescent="0.35">
      <c r="A936" s="57" t="s">
        <v>6722</v>
      </c>
      <c r="B936" s="61" t="s">
        <v>10</v>
      </c>
      <c r="C936" s="61" t="s">
        <v>1543</v>
      </c>
      <c r="D936" s="64">
        <v>80658</v>
      </c>
      <c r="E936" s="64">
        <v>0</v>
      </c>
      <c r="F936" s="64">
        <v>80658</v>
      </c>
      <c r="G936" s="77">
        <v>1.04</v>
      </c>
      <c r="H936" s="64">
        <v>83884</v>
      </c>
      <c r="I936" s="64">
        <v>0</v>
      </c>
      <c r="J936" s="64">
        <f>SUMIFS('Support - HEA1065 Adjustments'!$G$2:$G$10,'Support - HEA1065 Adjustments'!$A$2:$A$10,LEFT('Support - Calculation Detail'!A936,7),'Support - HEA1065 Adjustments'!$D$2:$D$10,RIGHT('Support - Calculation Detail'!A936,2))</f>
        <v>0</v>
      </c>
      <c r="K936" s="64">
        <v>83884</v>
      </c>
      <c r="L936" s="64">
        <v>0</v>
      </c>
      <c r="M936" s="64">
        <v>0</v>
      </c>
      <c r="N936" s="64">
        <v>0</v>
      </c>
      <c r="O936" s="64">
        <v>83884</v>
      </c>
    </row>
    <row r="937" spans="1:15" x14ac:dyDescent="0.35">
      <c r="A937" s="57" t="s">
        <v>6723</v>
      </c>
      <c r="B937" s="61" t="s">
        <v>10</v>
      </c>
      <c r="C937" s="61" t="s">
        <v>1543</v>
      </c>
      <c r="D937" s="64">
        <v>61099</v>
      </c>
      <c r="E937" s="64">
        <v>0</v>
      </c>
      <c r="F937" s="64">
        <v>61099</v>
      </c>
      <c r="G937" s="77">
        <v>1.04</v>
      </c>
      <c r="H937" s="64">
        <v>63543</v>
      </c>
      <c r="I937" s="64">
        <v>0</v>
      </c>
      <c r="J937" s="64">
        <f>SUMIFS('Support - HEA1065 Adjustments'!$G$2:$G$10,'Support - HEA1065 Adjustments'!$A$2:$A$10,LEFT('Support - Calculation Detail'!A937,7),'Support - HEA1065 Adjustments'!$D$2:$D$10,RIGHT('Support - Calculation Detail'!A937,2))</f>
        <v>0</v>
      </c>
      <c r="K937" s="64">
        <v>63543</v>
      </c>
      <c r="L937" s="64">
        <v>0</v>
      </c>
      <c r="M937" s="64">
        <v>0</v>
      </c>
      <c r="N937" s="64">
        <v>0</v>
      </c>
      <c r="O937" s="64">
        <v>63543</v>
      </c>
    </row>
    <row r="938" spans="1:15" x14ac:dyDescent="0.35">
      <c r="A938" s="57" t="s">
        <v>6724</v>
      </c>
      <c r="B938" s="61" t="s">
        <v>10</v>
      </c>
      <c r="C938" s="61" t="s">
        <v>1543</v>
      </c>
      <c r="D938" s="64">
        <v>134981</v>
      </c>
      <c r="E938" s="64">
        <v>0</v>
      </c>
      <c r="F938" s="64">
        <v>134981</v>
      </c>
      <c r="G938" s="77">
        <v>1.04</v>
      </c>
      <c r="H938" s="64">
        <v>140380</v>
      </c>
      <c r="I938" s="64">
        <v>0</v>
      </c>
      <c r="J938" s="64">
        <f>SUMIFS('Support - HEA1065 Adjustments'!$G$2:$G$10,'Support - HEA1065 Adjustments'!$A$2:$A$10,LEFT('Support - Calculation Detail'!A938,7),'Support - HEA1065 Adjustments'!$D$2:$D$10,RIGHT('Support - Calculation Detail'!A938,2))</f>
        <v>0</v>
      </c>
      <c r="K938" s="64">
        <v>140380</v>
      </c>
      <c r="L938" s="64">
        <v>0</v>
      </c>
      <c r="M938" s="64">
        <v>0</v>
      </c>
      <c r="N938" s="64">
        <v>0</v>
      </c>
      <c r="O938" s="64">
        <v>140380</v>
      </c>
    </row>
    <row r="939" spans="1:15" x14ac:dyDescent="0.35">
      <c r="A939" s="57" t="s">
        <v>6725</v>
      </c>
      <c r="B939" s="61" t="s">
        <v>10</v>
      </c>
      <c r="C939" s="61" t="s">
        <v>1543</v>
      </c>
      <c r="D939" s="64">
        <v>23612594</v>
      </c>
      <c r="E939" s="64">
        <v>0</v>
      </c>
      <c r="F939" s="64">
        <v>23612594</v>
      </c>
      <c r="G939" s="77">
        <v>1.04</v>
      </c>
      <c r="H939" s="64">
        <v>24557098</v>
      </c>
      <c r="I939" s="64">
        <v>0</v>
      </c>
      <c r="J939" s="64">
        <f>SUMIFS('Support - HEA1065 Adjustments'!$G$2:$G$10,'Support - HEA1065 Adjustments'!$A$2:$A$10,LEFT('Support - Calculation Detail'!A939,7),'Support - HEA1065 Adjustments'!$D$2:$D$10,RIGHT('Support - Calculation Detail'!A939,2))</f>
        <v>0</v>
      </c>
      <c r="K939" s="64">
        <v>24557098</v>
      </c>
      <c r="L939" s="64">
        <v>324755</v>
      </c>
      <c r="M939" s="64">
        <v>0</v>
      </c>
      <c r="N939" s="64">
        <v>0</v>
      </c>
      <c r="O939" s="64">
        <v>24881853</v>
      </c>
    </row>
    <row r="940" spans="1:15" x14ac:dyDescent="0.35">
      <c r="A940" s="57" t="s">
        <v>6726</v>
      </c>
      <c r="B940" s="61" t="s">
        <v>10</v>
      </c>
      <c r="C940" s="61" t="s">
        <v>3428</v>
      </c>
      <c r="D940" s="64">
        <v>129723</v>
      </c>
      <c r="E940" s="64">
        <v>0</v>
      </c>
      <c r="F940" s="64">
        <v>129723</v>
      </c>
      <c r="G940" s="77">
        <v>1.04</v>
      </c>
      <c r="H940" s="64">
        <v>134912</v>
      </c>
      <c r="I940" s="64">
        <v>0</v>
      </c>
      <c r="J940" s="64">
        <f>SUMIFS('Support - HEA1065 Adjustments'!$G$2:$G$10,'Support - HEA1065 Adjustments'!$A$2:$A$10,LEFT('Support - Calculation Detail'!A940,7),'Support - HEA1065 Adjustments'!$D$2:$D$10,RIGHT('Support - Calculation Detail'!A940,2))</f>
        <v>0</v>
      </c>
      <c r="K940" s="64">
        <v>134912</v>
      </c>
      <c r="L940" s="64">
        <v>0</v>
      </c>
      <c r="M940" s="64">
        <v>0</v>
      </c>
      <c r="N940" s="64">
        <v>0</v>
      </c>
      <c r="O940" s="64">
        <v>134912</v>
      </c>
    </row>
    <row r="941" spans="1:15" x14ac:dyDescent="0.35">
      <c r="A941" s="57" t="s">
        <v>6727</v>
      </c>
      <c r="B941" s="61" t="s">
        <v>10</v>
      </c>
      <c r="C941" s="61" t="s">
        <v>1543</v>
      </c>
      <c r="D941" s="64">
        <v>1665451</v>
      </c>
      <c r="E941" s="64">
        <v>0</v>
      </c>
      <c r="F941" s="64">
        <v>1665451</v>
      </c>
      <c r="G941" s="77">
        <v>1.04</v>
      </c>
      <c r="H941" s="64">
        <v>1732069</v>
      </c>
      <c r="I941" s="64">
        <v>0</v>
      </c>
      <c r="J941" s="64">
        <f>SUMIFS('Support - HEA1065 Adjustments'!$G$2:$G$10,'Support - HEA1065 Adjustments'!$A$2:$A$10,LEFT('Support - Calculation Detail'!A941,7),'Support - HEA1065 Adjustments'!$D$2:$D$10,RIGHT('Support - Calculation Detail'!A941,2))</f>
        <v>0</v>
      </c>
      <c r="K941" s="64">
        <v>1732069</v>
      </c>
      <c r="L941" s="64">
        <v>106805</v>
      </c>
      <c r="M941" s="64">
        <v>0</v>
      </c>
      <c r="N941" s="64">
        <v>0</v>
      </c>
      <c r="O941" s="64">
        <v>1838874</v>
      </c>
    </row>
    <row r="942" spans="1:15" x14ac:dyDescent="0.35">
      <c r="A942" s="57" t="s">
        <v>6728</v>
      </c>
      <c r="B942" s="61" t="s">
        <v>10</v>
      </c>
      <c r="C942" s="61" t="s">
        <v>1543</v>
      </c>
      <c r="D942" s="64">
        <v>1000123</v>
      </c>
      <c r="E942" s="64">
        <v>0</v>
      </c>
      <c r="F942" s="64">
        <v>1000123</v>
      </c>
      <c r="G942" s="77">
        <v>1.04</v>
      </c>
      <c r="H942" s="64">
        <v>1040128</v>
      </c>
      <c r="I942" s="64">
        <v>0</v>
      </c>
      <c r="J942" s="64">
        <f>SUMIFS('Support - HEA1065 Adjustments'!$G$2:$G$10,'Support - HEA1065 Adjustments'!$A$2:$A$10,LEFT('Support - Calculation Detail'!A942,7),'Support - HEA1065 Adjustments'!$D$2:$D$10,RIGHT('Support - Calculation Detail'!A942,2))</f>
        <v>0</v>
      </c>
      <c r="K942" s="64">
        <v>1040128</v>
      </c>
      <c r="L942" s="64">
        <v>0</v>
      </c>
      <c r="M942" s="64">
        <v>0</v>
      </c>
      <c r="N942" s="64">
        <v>0</v>
      </c>
      <c r="O942" s="64">
        <v>1040128</v>
      </c>
    </row>
    <row r="943" spans="1:15" x14ac:dyDescent="0.35">
      <c r="A943" s="57" t="s">
        <v>6729</v>
      </c>
      <c r="B943" s="61" t="s">
        <v>10</v>
      </c>
      <c r="C943" s="61" t="s">
        <v>1543</v>
      </c>
      <c r="D943" s="64">
        <v>41922</v>
      </c>
      <c r="E943" s="64">
        <v>0</v>
      </c>
      <c r="F943" s="64">
        <v>41922</v>
      </c>
      <c r="G943" s="77">
        <v>1.04</v>
      </c>
      <c r="H943" s="64">
        <v>43599</v>
      </c>
      <c r="I943" s="64">
        <v>0</v>
      </c>
      <c r="J943" s="64">
        <f>SUMIFS('Support - HEA1065 Adjustments'!$G$2:$G$10,'Support - HEA1065 Adjustments'!$A$2:$A$10,LEFT('Support - Calculation Detail'!A943,7),'Support - HEA1065 Adjustments'!$D$2:$D$10,RIGHT('Support - Calculation Detail'!A943,2))</f>
        <v>0</v>
      </c>
      <c r="K943" s="64">
        <v>43599</v>
      </c>
      <c r="L943" s="64">
        <v>0</v>
      </c>
      <c r="M943" s="64">
        <v>0</v>
      </c>
      <c r="N943" s="64">
        <v>0</v>
      </c>
      <c r="O943" s="64">
        <v>43599</v>
      </c>
    </row>
    <row r="944" spans="1:15" x14ac:dyDescent="0.35">
      <c r="A944" s="57" t="s">
        <v>6730</v>
      </c>
      <c r="B944" s="61" t="s">
        <v>10</v>
      </c>
      <c r="C944" s="61" t="s">
        <v>1543</v>
      </c>
      <c r="D944" s="64">
        <v>450750</v>
      </c>
      <c r="E944" s="64">
        <v>0</v>
      </c>
      <c r="F944" s="64">
        <v>450750</v>
      </c>
      <c r="G944" s="77">
        <v>1.04</v>
      </c>
      <c r="H944" s="64">
        <v>468780</v>
      </c>
      <c r="I944" s="64">
        <v>0</v>
      </c>
      <c r="J944" s="64">
        <f>SUMIFS('Support - HEA1065 Adjustments'!$G$2:$G$10,'Support - HEA1065 Adjustments'!$A$2:$A$10,LEFT('Support - Calculation Detail'!A944,7),'Support - HEA1065 Adjustments'!$D$2:$D$10,RIGHT('Support - Calculation Detail'!A944,2))</f>
        <v>0</v>
      </c>
      <c r="K944" s="64">
        <v>468780</v>
      </c>
      <c r="L944" s="64">
        <v>13507</v>
      </c>
      <c r="M944" s="64">
        <v>0</v>
      </c>
      <c r="N944" s="64">
        <v>0</v>
      </c>
      <c r="O944" s="64">
        <v>482287</v>
      </c>
    </row>
    <row r="945" spans="1:15" x14ac:dyDescent="0.35">
      <c r="A945" s="57" t="s">
        <v>6731</v>
      </c>
      <c r="B945" s="61" t="s">
        <v>10</v>
      </c>
      <c r="C945" s="61" t="s">
        <v>1543</v>
      </c>
      <c r="D945" s="64">
        <v>162569</v>
      </c>
      <c r="E945" s="64">
        <v>0</v>
      </c>
      <c r="F945" s="64">
        <v>162569</v>
      </c>
      <c r="G945" s="77">
        <v>1.04</v>
      </c>
      <c r="H945" s="64">
        <v>169072</v>
      </c>
      <c r="I945" s="64">
        <v>0</v>
      </c>
      <c r="J945" s="64">
        <f>SUMIFS('Support - HEA1065 Adjustments'!$G$2:$G$10,'Support - HEA1065 Adjustments'!$A$2:$A$10,LEFT('Support - Calculation Detail'!A945,7),'Support - HEA1065 Adjustments'!$D$2:$D$10,RIGHT('Support - Calculation Detail'!A945,2))</f>
        <v>0</v>
      </c>
      <c r="K945" s="64">
        <v>169072</v>
      </c>
      <c r="L945" s="64">
        <v>2255</v>
      </c>
      <c r="M945" s="64">
        <v>0</v>
      </c>
      <c r="N945" s="64">
        <v>0</v>
      </c>
      <c r="O945" s="64">
        <v>171327</v>
      </c>
    </row>
    <row r="946" spans="1:15" x14ac:dyDescent="0.35">
      <c r="A946" s="57" t="s">
        <v>6732</v>
      </c>
      <c r="B946" s="61" t="s">
        <v>10</v>
      </c>
      <c r="C946" s="61" t="s">
        <v>1543</v>
      </c>
      <c r="D946" s="64">
        <v>227932</v>
      </c>
      <c r="E946" s="64">
        <v>0</v>
      </c>
      <c r="F946" s="64">
        <v>227932</v>
      </c>
      <c r="G946" s="77">
        <v>1.04</v>
      </c>
      <c r="H946" s="64">
        <v>237049</v>
      </c>
      <c r="I946" s="64">
        <v>0</v>
      </c>
      <c r="J946" s="64">
        <f>SUMIFS('Support - HEA1065 Adjustments'!$G$2:$G$10,'Support - HEA1065 Adjustments'!$A$2:$A$10,LEFT('Support - Calculation Detail'!A946,7),'Support - HEA1065 Adjustments'!$D$2:$D$10,RIGHT('Support - Calculation Detail'!A946,2))</f>
        <v>0</v>
      </c>
      <c r="K946" s="64">
        <v>237049</v>
      </c>
      <c r="L946" s="64">
        <v>0</v>
      </c>
      <c r="M946" s="64">
        <v>0</v>
      </c>
      <c r="N946" s="64">
        <v>0</v>
      </c>
      <c r="O946" s="64">
        <v>237049</v>
      </c>
    </row>
    <row r="947" spans="1:15" x14ac:dyDescent="0.35">
      <c r="A947" s="57" t="s">
        <v>6733</v>
      </c>
      <c r="B947" s="61" t="s">
        <v>10</v>
      </c>
      <c r="C947" s="61" t="s">
        <v>1543</v>
      </c>
      <c r="D947" s="64">
        <v>162548</v>
      </c>
      <c r="E947" s="64">
        <v>0</v>
      </c>
      <c r="F947" s="64">
        <v>162548</v>
      </c>
      <c r="G947" s="77">
        <v>1.04</v>
      </c>
      <c r="H947" s="64">
        <v>169050</v>
      </c>
      <c r="I947" s="64">
        <v>0</v>
      </c>
      <c r="J947" s="64">
        <f>SUMIFS('Support - HEA1065 Adjustments'!$G$2:$G$10,'Support - HEA1065 Adjustments'!$A$2:$A$10,LEFT('Support - Calculation Detail'!A947,7),'Support - HEA1065 Adjustments'!$D$2:$D$10,RIGHT('Support - Calculation Detail'!A947,2))</f>
        <v>0</v>
      </c>
      <c r="K947" s="64">
        <v>169050</v>
      </c>
      <c r="L947" s="64">
        <v>20492</v>
      </c>
      <c r="M947" s="64">
        <v>0</v>
      </c>
      <c r="N947" s="64">
        <v>0</v>
      </c>
      <c r="O947" s="64">
        <v>189542</v>
      </c>
    </row>
    <row r="948" spans="1:15" x14ac:dyDescent="0.35">
      <c r="A948" s="57" t="s">
        <v>6734</v>
      </c>
      <c r="B948" s="61" t="s">
        <v>10</v>
      </c>
      <c r="C948" s="61" t="s">
        <v>1543</v>
      </c>
      <c r="D948" s="64">
        <v>550633</v>
      </c>
      <c r="E948" s="64">
        <v>0</v>
      </c>
      <c r="F948" s="64">
        <v>550633</v>
      </c>
      <c r="G948" s="77">
        <v>1.04</v>
      </c>
      <c r="H948" s="64">
        <v>572658</v>
      </c>
      <c r="I948" s="64">
        <v>0</v>
      </c>
      <c r="J948" s="64">
        <f>SUMIFS('Support - HEA1065 Adjustments'!$G$2:$G$10,'Support - HEA1065 Adjustments'!$A$2:$A$10,LEFT('Support - Calculation Detail'!A948,7),'Support - HEA1065 Adjustments'!$D$2:$D$10,RIGHT('Support - Calculation Detail'!A948,2))</f>
        <v>0</v>
      </c>
      <c r="K948" s="64">
        <v>572658</v>
      </c>
      <c r="L948" s="64">
        <v>34615</v>
      </c>
      <c r="M948" s="64">
        <v>0</v>
      </c>
      <c r="N948" s="64">
        <v>0</v>
      </c>
      <c r="O948" s="64">
        <v>607273</v>
      </c>
    </row>
    <row r="949" spans="1:15" x14ac:dyDescent="0.35">
      <c r="A949" s="57" t="s">
        <v>6735</v>
      </c>
      <c r="B949" s="61" t="s">
        <v>10</v>
      </c>
      <c r="C949" s="61" t="s">
        <v>1543</v>
      </c>
      <c r="D949" s="64">
        <v>379226</v>
      </c>
      <c r="E949" s="64">
        <v>0</v>
      </c>
      <c r="F949" s="64">
        <v>379226</v>
      </c>
      <c r="G949" s="77">
        <v>1.04</v>
      </c>
      <c r="H949" s="64">
        <v>394395</v>
      </c>
      <c r="I949" s="64">
        <v>0</v>
      </c>
      <c r="J949" s="64">
        <f>SUMIFS('Support - HEA1065 Adjustments'!$G$2:$G$10,'Support - HEA1065 Adjustments'!$A$2:$A$10,LEFT('Support - Calculation Detail'!A949,7),'Support - HEA1065 Adjustments'!$D$2:$D$10,RIGHT('Support - Calculation Detail'!A949,2))</f>
        <v>0</v>
      </c>
      <c r="K949" s="64">
        <v>394395</v>
      </c>
      <c r="L949" s="64">
        <v>13318</v>
      </c>
      <c r="M949" s="64">
        <v>0</v>
      </c>
      <c r="N949" s="64">
        <v>0</v>
      </c>
      <c r="O949" s="64">
        <v>407713</v>
      </c>
    </row>
    <row r="950" spans="1:15" x14ac:dyDescent="0.35">
      <c r="A950" s="57" t="s">
        <v>6736</v>
      </c>
      <c r="B950" s="61" t="s">
        <v>10</v>
      </c>
      <c r="C950" s="61" t="s">
        <v>3428</v>
      </c>
      <c r="D950" s="64">
        <v>463924</v>
      </c>
      <c r="E950" s="64">
        <v>0</v>
      </c>
      <c r="F950" s="64">
        <v>463924</v>
      </c>
      <c r="G950" s="77">
        <v>1.04</v>
      </c>
      <c r="H950" s="64">
        <v>482481</v>
      </c>
      <c r="I950" s="64">
        <v>0</v>
      </c>
      <c r="J950" s="64">
        <f>SUMIFS('Support - HEA1065 Adjustments'!$G$2:$G$10,'Support - HEA1065 Adjustments'!$A$2:$A$10,LEFT('Support - Calculation Detail'!A950,7),'Support - HEA1065 Adjustments'!$D$2:$D$10,RIGHT('Support - Calculation Detail'!A950,2))</f>
        <v>0</v>
      </c>
      <c r="K950" s="64">
        <v>482481</v>
      </c>
      <c r="L950" s="64">
        <v>12719</v>
      </c>
      <c r="M950" s="64">
        <v>0</v>
      </c>
      <c r="N950" s="64">
        <v>0</v>
      </c>
      <c r="O950" s="64">
        <v>495200</v>
      </c>
    </row>
    <row r="951" spans="1:15" x14ac:dyDescent="0.35">
      <c r="A951" s="57" t="s">
        <v>6737</v>
      </c>
      <c r="B951" s="61" t="s">
        <v>10</v>
      </c>
      <c r="C951" s="61" t="s">
        <v>1543</v>
      </c>
      <c r="D951" s="64">
        <v>2601009</v>
      </c>
      <c r="E951" s="64">
        <v>0</v>
      </c>
      <c r="F951" s="64">
        <v>2601009</v>
      </c>
      <c r="G951" s="77">
        <v>1.04</v>
      </c>
      <c r="H951" s="64">
        <v>2705049</v>
      </c>
      <c r="I951" s="64">
        <v>0</v>
      </c>
      <c r="J951" s="64">
        <f>SUMIFS('Support - HEA1065 Adjustments'!$G$2:$G$10,'Support - HEA1065 Adjustments'!$A$2:$A$10,LEFT('Support - Calculation Detail'!A951,7),'Support - HEA1065 Adjustments'!$D$2:$D$10,RIGHT('Support - Calculation Detail'!A951,2))</f>
        <v>0</v>
      </c>
      <c r="K951" s="64">
        <v>2705049</v>
      </c>
      <c r="L951" s="64">
        <v>0</v>
      </c>
      <c r="M951" s="64">
        <v>0</v>
      </c>
      <c r="N951" s="64">
        <v>0</v>
      </c>
      <c r="O951" s="64">
        <v>2705049</v>
      </c>
    </row>
    <row r="952" spans="1:15" x14ac:dyDescent="0.35">
      <c r="A952" s="57" t="s">
        <v>6738</v>
      </c>
      <c r="B952" s="61" t="s">
        <v>10</v>
      </c>
      <c r="C952" s="61" t="s">
        <v>1543</v>
      </c>
      <c r="D952" s="64">
        <v>3423605</v>
      </c>
      <c r="E952" s="64">
        <v>0</v>
      </c>
      <c r="F952" s="64">
        <v>3423605</v>
      </c>
      <c r="G952" s="77">
        <v>1.04</v>
      </c>
      <c r="H952" s="64">
        <v>3560549</v>
      </c>
      <c r="I952" s="64">
        <v>0</v>
      </c>
      <c r="J952" s="64">
        <f>SUMIFS('Support - HEA1065 Adjustments'!$G$2:$G$10,'Support - HEA1065 Adjustments'!$A$2:$A$10,LEFT('Support - Calculation Detail'!A952,7),'Support - HEA1065 Adjustments'!$D$2:$D$10,RIGHT('Support - Calculation Detail'!A952,2))</f>
        <v>0</v>
      </c>
      <c r="K952" s="64">
        <v>3560549</v>
      </c>
      <c r="L952" s="64">
        <v>0</v>
      </c>
      <c r="M952" s="64">
        <v>0</v>
      </c>
      <c r="N952" s="64">
        <v>0</v>
      </c>
      <c r="O952" s="64">
        <v>3560549</v>
      </c>
    </row>
    <row r="953" spans="1:15" x14ac:dyDescent="0.35">
      <c r="A953" s="57" t="s">
        <v>6739</v>
      </c>
      <c r="B953" s="61" t="s">
        <v>10</v>
      </c>
      <c r="C953" s="61" t="s">
        <v>1543</v>
      </c>
      <c r="D953" s="64">
        <v>2508713</v>
      </c>
      <c r="E953" s="64">
        <v>0</v>
      </c>
      <c r="F953" s="64">
        <v>2508713</v>
      </c>
      <c r="G953" s="77">
        <v>1.04</v>
      </c>
      <c r="H953" s="64">
        <v>2609062</v>
      </c>
      <c r="I953" s="64">
        <v>0</v>
      </c>
      <c r="J953" s="64">
        <f>SUMIFS('Support - HEA1065 Adjustments'!$G$2:$G$10,'Support - HEA1065 Adjustments'!$A$2:$A$10,LEFT('Support - Calculation Detail'!A953,7),'Support - HEA1065 Adjustments'!$D$2:$D$10,RIGHT('Support - Calculation Detail'!A953,2))</f>
        <v>0</v>
      </c>
      <c r="K953" s="64">
        <v>2609062</v>
      </c>
      <c r="L953" s="64">
        <v>0</v>
      </c>
      <c r="M953" s="64">
        <v>0</v>
      </c>
      <c r="N953" s="64">
        <v>0</v>
      </c>
      <c r="O953" s="64">
        <v>2609062</v>
      </c>
    </row>
    <row r="954" spans="1:15" x14ac:dyDescent="0.35">
      <c r="A954" s="57" t="s">
        <v>6740</v>
      </c>
      <c r="B954" s="61" t="s">
        <v>10</v>
      </c>
      <c r="C954" s="61" t="s">
        <v>1543</v>
      </c>
      <c r="D954" s="64">
        <v>9116853</v>
      </c>
      <c r="E954" s="64">
        <v>0</v>
      </c>
      <c r="F954" s="64">
        <v>9116853</v>
      </c>
      <c r="G954" s="77">
        <v>1.04</v>
      </c>
      <c r="H954" s="64">
        <v>9481527</v>
      </c>
      <c r="I954" s="64">
        <v>0</v>
      </c>
      <c r="J954" s="64">
        <f>SUMIFS('Support - HEA1065 Adjustments'!$G$2:$G$10,'Support - HEA1065 Adjustments'!$A$2:$A$10,LEFT('Support - Calculation Detail'!A954,7),'Support - HEA1065 Adjustments'!$D$2:$D$10,RIGHT('Support - Calculation Detail'!A954,2))</f>
        <v>0</v>
      </c>
      <c r="K954" s="64">
        <v>9481527</v>
      </c>
      <c r="L954" s="64">
        <v>0</v>
      </c>
      <c r="M954" s="64">
        <v>0</v>
      </c>
      <c r="N954" s="64">
        <v>0</v>
      </c>
      <c r="O954" s="64">
        <v>9481527</v>
      </c>
    </row>
    <row r="955" spans="1:15" x14ac:dyDescent="0.35">
      <c r="A955" s="57" t="s">
        <v>6741</v>
      </c>
      <c r="B955" s="61" t="s">
        <v>10</v>
      </c>
      <c r="C955" s="61" t="s">
        <v>1543</v>
      </c>
      <c r="D955" s="64">
        <v>2599228</v>
      </c>
      <c r="E955" s="64">
        <v>0</v>
      </c>
      <c r="F955" s="64">
        <v>2599228</v>
      </c>
      <c r="G955" s="77">
        <v>1.04</v>
      </c>
      <c r="H955" s="64">
        <v>2703197</v>
      </c>
      <c r="I955" s="64">
        <v>0</v>
      </c>
      <c r="J955" s="64">
        <f>SUMIFS('Support - HEA1065 Adjustments'!$G$2:$G$10,'Support - HEA1065 Adjustments'!$A$2:$A$10,LEFT('Support - Calculation Detail'!A955,7),'Support - HEA1065 Adjustments'!$D$2:$D$10,RIGHT('Support - Calculation Detail'!A955,2))</f>
        <v>0</v>
      </c>
      <c r="K955" s="64">
        <v>2703197</v>
      </c>
      <c r="L955" s="64">
        <v>0</v>
      </c>
      <c r="M955" s="64">
        <v>0</v>
      </c>
      <c r="N955" s="64">
        <v>0</v>
      </c>
      <c r="O955" s="64">
        <v>2703197</v>
      </c>
    </row>
    <row r="956" spans="1:15" x14ac:dyDescent="0.35">
      <c r="A956" s="57" t="s">
        <v>6742</v>
      </c>
      <c r="B956" s="61" t="s">
        <v>10</v>
      </c>
      <c r="C956" s="61" t="s">
        <v>1631</v>
      </c>
      <c r="D956" s="64">
        <v>7994647</v>
      </c>
      <c r="E956" s="64">
        <v>0</v>
      </c>
      <c r="F956" s="64">
        <v>7994647</v>
      </c>
      <c r="G956" s="77">
        <v>1.04</v>
      </c>
      <c r="H956" s="64">
        <v>8314433</v>
      </c>
      <c r="I956" s="64">
        <v>0</v>
      </c>
      <c r="J956" s="64">
        <f>SUMIFS('Support - HEA1065 Adjustments'!$G$2:$G$10,'Support - HEA1065 Adjustments'!$A$2:$A$10,LEFT('Support - Calculation Detail'!A956,7),'Support - HEA1065 Adjustments'!$D$2:$D$10,RIGHT('Support - Calculation Detail'!A956,2))</f>
        <v>0</v>
      </c>
      <c r="K956" s="64">
        <v>8314433</v>
      </c>
      <c r="L956" s="64">
        <v>403982</v>
      </c>
      <c r="M956" s="64">
        <v>197803</v>
      </c>
      <c r="N956" s="64">
        <v>506584.76360714791</v>
      </c>
      <c r="O956" s="64">
        <v>9422802.7636071481</v>
      </c>
    </row>
    <row r="957" spans="1:15" x14ac:dyDescent="0.35">
      <c r="A957" s="57" t="s">
        <v>6743</v>
      </c>
      <c r="B957" s="61" t="s">
        <v>10</v>
      </c>
      <c r="C957" s="61" t="s">
        <v>1631</v>
      </c>
      <c r="D957" s="64">
        <v>13375</v>
      </c>
      <c r="E957" s="64">
        <v>0</v>
      </c>
      <c r="F957" s="64">
        <v>13375</v>
      </c>
      <c r="G957" s="77">
        <v>1.04</v>
      </c>
      <c r="H957" s="64">
        <v>13910</v>
      </c>
      <c r="I957" s="64">
        <v>0</v>
      </c>
      <c r="J957" s="64">
        <f>SUMIFS('Support - HEA1065 Adjustments'!$G$2:$G$10,'Support - HEA1065 Adjustments'!$A$2:$A$10,LEFT('Support - Calculation Detail'!A957,7),'Support - HEA1065 Adjustments'!$D$2:$D$10,RIGHT('Support - Calculation Detail'!A957,2))</f>
        <v>0</v>
      </c>
      <c r="K957" s="64">
        <v>13910</v>
      </c>
      <c r="L957" s="64">
        <v>0</v>
      </c>
      <c r="M957" s="64">
        <v>0</v>
      </c>
      <c r="N957" s="64">
        <v>0</v>
      </c>
      <c r="O957" s="64">
        <v>13910</v>
      </c>
    </row>
    <row r="958" spans="1:15" x14ac:dyDescent="0.35">
      <c r="A958" s="57" t="s">
        <v>6744</v>
      </c>
      <c r="B958" s="61" t="s">
        <v>10</v>
      </c>
      <c r="C958" s="61" t="s">
        <v>1631</v>
      </c>
      <c r="D958" s="64">
        <v>25172</v>
      </c>
      <c r="E958" s="64">
        <v>0</v>
      </c>
      <c r="F958" s="64">
        <v>25172</v>
      </c>
      <c r="G958" s="77">
        <v>1.04</v>
      </c>
      <c r="H958" s="64">
        <v>26179</v>
      </c>
      <c r="I958" s="64">
        <v>0</v>
      </c>
      <c r="J958" s="64">
        <f>SUMIFS('Support - HEA1065 Adjustments'!$G$2:$G$10,'Support - HEA1065 Adjustments'!$A$2:$A$10,LEFT('Support - Calculation Detail'!A958,7),'Support - HEA1065 Adjustments'!$D$2:$D$10,RIGHT('Support - Calculation Detail'!A958,2))</f>
        <v>0</v>
      </c>
      <c r="K958" s="64">
        <v>26179</v>
      </c>
      <c r="L958" s="64">
        <v>0</v>
      </c>
      <c r="M958" s="64">
        <v>0</v>
      </c>
      <c r="N958" s="64">
        <v>0</v>
      </c>
      <c r="O958" s="64">
        <v>26179</v>
      </c>
    </row>
    <row r="959" spans="1:15" x14ac:dyDescent="0.35">
      <c r="A959" s="57" t="s">
        <v>6745</v>
      </c>
      <c r="B959" s="61" t="s">
        <v>10</v>
      </c>
      <c r="C959" s="61" t="s">
        <v>1631</v>
      </c>
      <c r="D959" s="64">
        <v>12541</v>
      </c>
      <c r="E959" s="64">
        <v>0</v>
      </c>
      <c r="F959" s="64">
        <v>12541</v>
      </c>
      <c r="G959" s="77">
        <v>1.04</v>
      </c>
      <c r="H959" s="64">
        <v>13043</v>
      </c>
      <c r="I959" s="64">
        <v>0</v>
      </c>
      <c r="J959" s="64">
        <f>SUMIFS('Support - HEA1065 Adjustments'!$G$2:$G$10,'Support - HEA1065 Adjustments'!$A$2:$A$10,LEFT('Support - Calculation Detail'!A959,7),'Support - HEA1065 Adjustments'!$D$2:$D$10,RIGHT('Support - Calculation Detail'!A959,2))</f>
        <v>0</v>
      </c>
      <c r="K959" s="64">
        <v>13043</v>
      </c>
      <c r="L959" s="64">
        <v>0</v>
      </c>
      <c r="M959" s="64">
        <v>0</v>
      </c>
      <c r="N959" s="64">
        <v>0</v>
      </c>
      <c r="O959" s="64">
        <v>13043</v>
      </c>
    </row>
    <row r="960" spans="1:15" x14ac:dyDescent="0.35">
      <c r="A960" s="57" t="s">
        <v>6746</v>
      </c>
      <c r="B960" s="61" t="s">
        <v>10</v>
      </c>
      <c r="C960" s="61" t="s">
        <v>1631</v>
      </c>
      <c r="D960" s="64">
        <v>456867</v>
      </c>
      <c r="E960" s="64">
        <v>0</v>
      </c>
      <c r="F960" s="64">
        <v>456867</v>
      </c>
      <c r="G960" s="77">
        <v>1.04</v>
      </c>
      <c r="H960" s="64">
        <v>475142</v>
      </c>
      <c r="I960" s="64">
        <v>0</v>
      </c>
      <c r="J960" s="64">
        <f>SUMIFS('Support - HEA1065 Adjustments'!$G$2:$G$10,'Support - HEA1065 Adjustments'!$A$2:$A$10,LEFT('Support - Calculation Detail'!A960,7),'Support - HEA1065 Adjustments'!$D$2:$D$10,RIGHT('Support - Calculation Detail'!A960,2))</f>
        <v>0</v>
      </c>
      <c r="K960" s="64">
        <v>475142</v>
      </c>
      <c r="L960" s="64">
        <v>0</v>
      </c>
      <c r="M960" s="64">
        <v>0</v>
      </c>
      <c r="N960" s="64">
        <v>0</v>
      </c>
      <c r="O960" s="64">
        <v>475142</v>
      </c>
    </row>
    <row r="961" spans="1:15" x14ac:dyDescent="0.35">
      <c r="A961" s="57" t="s">
        <v>6747</v>
      </c>
      <c r="B961" s="61" t="s">
        <v>10</v>
      </c>
      <c r="C961" s="61" t="s">
        <v>1631</v>
      </c>
      <c r="D961" s="64">
        <v>10270</v>
      </c>
      <c r="E961" s="64">
        <v>0</v>
      </c>
      <c r="F961" s="64">
        <v>10270</v>
      </c>
      <c r="G961" s="77">
        <v>1.04</v>
      </c>
      <c r="H961" s="64">
        <v>10681</v>
      </c>
      <c r="I961" s="64">
        <v>0</v>
      </c>
      <c r="J961" s="64">
        <f>SUMIFS('Support - HEA1065 Adjustments'!$G$2:$G$10,'Support - HEA1065 Adjustments'!$A$2:$A$10,LEFT('Support - Calculation Detail'!A961,7),'Support - HEA1065 Adjustments'!$D$2:$D$10,RIGHT('Support - Calculation Detail'!A961,2))</f>
        <v>0</v>
      </c>
      <c r="K961" s="64">
        <v>10681</v>
      </c>
      <c r="L961" s="64">
        <v>0</v>
      </c>
      <c r="M961" s="64">
        <v>0</v>
      </c>
      <c r="N961" s="64">
        <v>0</v>
      </c>
      <c r="O961" s="64">
        <v>10681</v>
      </c>
    </row>
    <row r="962" spans="1:15" x14ac:dyDescent="0.35">
      <c r="A962" s="57" t="s">
        <v>6748</v>
      </c>
      <c r="B962" s="61" t="s">
        <v>10</v>
      </c>
      <c r="C962" s="61" t="s">
        <v>1631</v>
      </c>
      <c r="D962" s="64">
        <v>19629</v>
      </c>
      <c r="E962" s="64">
        <v>0</v>
      </c>
      <c r="F962" s="64">
        <v>19629</v>
      </c>
      <c r="G962" s="77">
        <v>1.04</v>
      </c>
      <c r="H962" s="64">
        <v>20414</v>
      </c>
      <c r="I962" s="64">
        <v>0</v>
      </c>
      <c r="J962" s="64">
        <f>SUMIFS('Support - HEA1065 Adjustments'!$G$2:$G$10,'Support - HEA1065 Adjustments'!$A$2:$A$10,LEFT('Support - Calculation Detail'!A962,7),'Support - HEA1065 Adjustments'!$D$2:$D$10,RIGHT('Support - Calculation Detail'!A962,2))</f>
        <v>0</v>
      </c>
      <c r="K962" s="64">
        <v>20414</v>
      </c>
      <c r="L962" s="64">
        <v>0</v>
      </c>
      <c r="M962" s="64">
        <v>0</v>
      </c>
      <c r="N962" s="64">
        <v>0</v>
      </c>
      <c r="O962" s="64">
        <v>20414</v>
      </c>
    </row>
    <row r="963" spans="1:15" x14ac:dyDescent="0.35">
      <c r="A963" s="57" t="s">
        <v>6749</v>
      </c>
      <c r="B963" s="61" t="s">
        <v>10</v>
      </c>
      <c r="C963" s="61" t="s">
        <v>1631</v>
      </c>
      <c r="D963" s="64">
        <v>17271</v>
      </c>
      <c r="E963" s="64">
        <v>0</v>
      </c>
      <c r="F963" s="64">
        <v>17271</v>
      </c>
      <c r="G963" s="77">
        <v>1.04</v>
      </c>
      <c r="H963" s="64">
        <v>17962</v>
      </c>
      <c r="I963" s="64">
        <v>0</v>
      </c>
      <c r="J963" s="64">
        <f>SUMIFS('Support - HEA1065 Adjustments'!$G$2:$G$10,'Support - HEA1065 Adjustments'!$A$2:$A$10,LEFT('Support - Calculation Detail'!A963,7),'Support - HEA1065 Adjustments'!$D$2:$D$10,RIGHT('Support - Calculation Detail'!A963,2))</f>
        <v>0</v>
      </c>
      <c r="K963" s="64">
        <v>17962</v>
      </c>
      <c r="L963" s="64">
        <v>0</v>
      </c>
      <c r="M963" s="64">
        <v>0</v>
      </c>
      <c r="N963" s="64">
        <v>0</v>
      </c>
      <c r="O963" s="64">
        <v>17962</v>
      </c>
    </row>
    <row r="964" spans="1:15" x14ac:dyDescent="0.35">
      <c r="A964" s="57" t="s">
        <v>6750</v>
      </c>
      <c r="B964" s="61" t="s">
        <v>10</v>
      </c>
      <c r="C964" s="61" t="s">
        <v>1631</v>
      </c>
      <c r="D964" s="64">
        <v>22218</v>
      </c>
      <c r="E964" s="64">
        <v>0</v>
      </c>
      <c r="F964" s="64">
        <v>22218</v>
      </c>
      <c r="G964" s="77">
        <v>1.04</v>
      </c>
      <c r="H964" s="64">
        <v>23107</v>
      </c>
      <c r="I964" s="64">
        <v>0</v>
      </c>
      <c r="J964" s="64">
        <f>SUMIFS('Support - HEA1065 Adjustments'!$G$2:$G$10,'Support - HEA1065 Adjustments'!$A$2:$A$10,LEFT('Support - Calculation Detail'!A964,7),'Support - HEA1065 Adjustments'!$D$2:$D$10,RIGHT('Support - Calculation Detail'!A964,2))</f>
        <v>0</v>
      </c>
      <c r="K964" s="64">
        <v>23107</v>
      </c>
      <c r="L964" s="64">
        <v>0</v>
      </c>
      <c r="M964" s="64">
        <v>0</v>
      </c>
      <c r="N964" s="64">
        <v>0</v>
      </c>
      <c r="O964" s="64">
        <v>23107</v>
      </c>
    </row>
    <row r="965" spans="1:15" x14ac:dyDescent="0.35">
      <c r="A965" s="57" t="s">
        <v>6751</v>
      </c>
      <c r="B965" s="61" t="s">
        <v>10</v>
      </c>
      <c r="C965" s="61" t="s">
        <v>1631</v>
      </c>
      <c r="D965" s="64">
        <v>27274</v>
      </c>
      <c r="E965" s="64">
        <v>0</v>
      </c>
      <c r="F965" s="64">
        <v>27274</v>
      </c>
      <c r="G965" s="77">
        <v>1.04</v>
      </c>
      <c r="H965" s="64">
        <v>28365</v>
      </c>
      <c r="I965" s="64">
        <v>0</v>
      </c>
      <c r="J965" s="64">
        <f>SUMIFS('Support - HEA1065 Adjustments'!$G$2:$G$10,'Support - HEA1065 Adjustments'!$A$2:$A$10,LEFT('Support - Calculation Detail'!A965,7),'Support - HEA1065 Adjustments'!$D$2:$D$10,RIGHT('Support - Calculation Detail'!A965,2))</f>
        <v>0</v>
      </c>
      <c r="K965" s="64">
        <v>28365</v>
      </c>
      <c r="L965" s="64">
        <v>0</v>
      </c>
      <c r="M965" s="64">
        <v>0</v>
      </c>
      <c r="N965" s="64">
        <v>0</v>
      </c>
      <c r="O965" s="64">
        <v>28365</v>
      </c>
    </row>
    <row r="966" spans="1:15" x14ac:dyDescent="0.35">
      <c r="A966" s="57" t="s">
        <v>6752</v>
      </c>
      <c r="B966" s="61" t="s">
        <v>10</v>
      </c>
      <c r="C966" s="61" t="s">
        <v>1631</v>
      </c>
      <c r="D966" s="64">
        <v>30035</v>
      </c>
      <c r="E966" s="64">
        <v>0</v>
      </c>
      <c r="F966" s="64">
        <v>30035</v>
      </c>
      <c r="G966" s="77">
        <v>1.04</v>
      </c>
      <c r="H966" s="64">
        <v>31236</v>
      </c>
      <c r="I966" s="64">
        <v>0</v>
      </c>
      <c r="J966" s="64">
        <f>SUMIFS('Support - HEA1065 Adjustments'!$G$2:$G$10,'Support - HEA1065 Adjustments'!$A$2:$A$10,LEFT('Support - Calculation Detail'!A966,7),'Support - HEA1065 Adjustments'!$D$2:$D$10,RIGHT('Support - Calculation Detail'!A966,2))</f>
        <v>0</v>
      </c>
      <c r="K966" s="64">
        <v>31236</v>
      </c>
      <c r="L966" s="64">
        <v>0</v>
      </c>
      <c r="M966" s="64">
        <v>0</v>
      </c>
      <c r="N966" s="64">
        <v>0</v>
      </c>
      <c r="O966" s="64">
        <v>31236</v>
      </c>
    </row>
    <row r="967" spans="1:15" x14ac:dyDescent="0.35">
      <c r="A967" s="57" t="s">
        <v>6753</v>
      </c>
      <c r="B967" s="61" t="s">
        <v>10</v>
      </c>
      <c r="C967" s="61" t="s">
        <v>1631</v>
      </c>
      <c r="D967" s="64">
        <v>66447</v>
      </c>
      <c r="E967" s="64">
        <v>0</v>
      </c>
      <c r="F967" s="64">
        <v>66447</v>
      </c>
      <c r="G967" s="77">
        <v>1.04</v>
      </c>
      <c r="H967" s="64">
        <v>69105</v>
      </c>
      <c r="I967" s="64">
        <v>0</v>
      </c>
      <c r="J967" s="64">
        <f>SUMIFS('Support - HEA1065 Adjustments'!$G$2:$G$10,'Support - HEA1065 Adjustments'!$A$2:$A$10,LEFT('Support - Calculation Detail'!A967,7),'Support - HEA1065 Adjustments'!$D$2:$D$10,RIGHT('Support - Calculation Detail'!A967,2))</f>
        <v>0</v>
      </c>
      <c r="K967" s="64">
        <v>69105</v>
      </c>
      <c r="L967" s="64">
        <v>0</v>
      </c>
      <c r="M967" s="64">
        <v>0</v>
      </c>
      <c r="N967" s="64">
        <v>0</v>
      </c>
      <c r="O967" s="64">
        <v>69105</v>
      </c>
    </row>
    <row r="968" spans="1:15" x14ac:dyDescent="0.35">
      <c r="A968" s="57" t="s">
        <v>6754</v>
      </c>
      <c r="B968" s="61" t="s">
        <v>10</v>
      </c>
      <c r="C968" s="61" t="s">
        <v>1631</v>
      </c>
      <c r="D968" s="64">
        <v>45917</v>
      </c>
      <c r="E968" s="64">
        <v>0</v>
      </c>
      <c r="F968" s="64">
        <v>45917</v>
      </c>
      <c r="G968" s="77">
        <v>1.04</v>
      </c>
      <c r="H968" s="64">
        <v>47754</v>
      </c>
      <c r="I968" s="64">
        <v>0</v>
      </c>
      <c r="J968" s="64">
        <f>SUMIFS('Support - HEA1065 Adjustments'!$G$2:$G$10,'Support - HEA1065 Adjustments'!$A$2:$A$10,LEFT('Support - Calculation Detail'!A968,7),'Support - HEA1065 Adjustments'!$D$2:$D$10,RIGHT('Support - Calculation Detail'!A968,2))</f>
        <v>0</v>
      </c>
      <c r="K968" s="64">
        <v>47754</v>
      </c>
      <c r="L968" s="64">
        <v>0</v>
      </c>
      <c r="M968" s="64">
        <v>0</v>
      </c>
      <c r="N968" s="64">
        <v>0</v>
      </c>
      <c r="O968" s="64">
        <v>47754</v>
      </c>
    </row>
    <row r="969" spans="1:15" x14ac:dyDescent="0.35">
      <c r="A969" s="57" t="s">
        <v>6755</v>
      </c>
      <c r="B969" s="61" t="s">
        <v>10</v>
      </c>
      <c r="C969" s="61" t="s">
        <v>1631</v>
      </c>
      <c r="D969" s="64">
        <v>43895</v>
      </c>
      <c r="E969" s="64">
        <v>0</v>
      </c>
      <c r="F969" s="64">
        <v>43895</v>
      </c>
      <c r="G969" s="77">
        <v>1.04</v>
      </c>
      <c r="H969" s="64">
        <v>45651</v>
      </c>
      <c r="I969" s="64">
        <v>0</v>
      </c>
      <c r="J969" s="64">
        <f>SUMIFS('Support - HEA1065 Adjustments'!$G$2:$G$10,'Support - HEA1065 Adjustments'!$A$2:$A$10,LEFT('Support - Calculation Detail'!A969,7),'Support - HEA1065 Adjustments'!$D$2:$D$10,RIGHT('Support - Calculation Detail'!A969,2))</f>
        <v>0</v>
      </c>
      <c r="K969" s="64">
        <v>45651</v>
      </c>
      <c r="L969" s="64">
        <v>0</v>
      </c>
      <c r="M969" s="64">
        <v>0</v>
      </c>
      <c r="N969" s="64">
        <v>0</v>
      </c>
      <c r="O969" s="64">
        <v>45651</v>
      </c>
    </row>
    <row r="970" spans="1:15" x14ac:dyDescent="0.35">
      <c r="A970" s="57" t="s">
        <v>6756</v>
      </c>
      <c r="B970" s="61" t="s">
        <v>10</v>
      </c>
      <c r="C970" s="61" t="s">
        <v>1631</v>
      </c>
      <c r="D970" s="64">
        <v>20199</v>
      </c>
      <c r="E970" s="64">
        <v>0</v>
      </c>
      <c r="F970" s="64">
        <v>20199</v>
      </c>
      <c r="G970" s="77">
        <v>1.04</v>
      </c>
      <c r="H970" s="64">
        <v>21007</v>
      </c>
      <c r="I970" s="64">
        <v>0</v>
      </c>
      <c r="J970" s="64">
        <f>SUMIFS('Support - HEA1065 Adjustments'!$G$2:$G$10,'Support - HEA1065 Adjustments'!$A$2:$A$10,LEFT('Support - Calculation Detail'!A970,7),'Support - HEA1065 Adjustments'!$D$2:$D$10,RIGHT('Support - Calculation Detail'!A970,2))</f>
        <v>0</v>
      </c>
      <c r="K970" s="64">
        <v>21007</v>
      </c>
      <c r="L970" s="64">
        <v>0</v>
      </c>
      <c r="M970" s="64">
        <v>0</v>
      </c>
      <c r="N970" s="64">
        <v>0</v>
      </c>
      <c r="O970" s="64">
        <v>21007</v>
      </c>
    </row>
    <row r="971" spans="1:15" x14ac:dyDescent="0.35">
      <c r="A971" s="57" t="s">
        <v>6757</v>
      </c>
      <c r="B971" s="61" t="s">
        <v>10</v>
      </c>
      <c r="C971" s="61" t="s">
        <v>1631</v>
      </c>
      <c r="D971" s="64">
        <v>9385</v>
      </c>
      <c r="E971" s="64">
        <v>0</v>
      </c>
      <c r="F971" s="64">
        <v>9385</v>
      </c>
      <c r="G971" s="77">
        <v>1.04</v>
      </c>
      <c r="H971" s="64">
        <v>9760</v>
      </c>
      <c r="I971" s="64">
        <v>0</v>
      </c>
      <c r="J971" s="64">
        <f>SUMIFS('Support - HEA1065 Adjustments'!$G$2:$G$10,'Support - HEA1065 Adjustments'!$A$2:$A$10,LEFT('Support - Calculation Detail'!A971,7),'Support - HEA1065 Adjustments'!$D$2:$D$10,RIGHT('Support - Calculation Detail'!A971,2))</f>
        <v>0</v>
      </c>
      <c r="K971" s="64">
        <v>9760</v>
      </c>
      <c r="L971" s="64">
        <v>0</v>
      </c>
      <c r="M971" s="64">
        <v>0</v>
      </c>
      <c r="N971" s="64">
        <v>0</v>
      </c>
      <c r="O971" s="64">
        <v>9760</v>
      </c>
    </row>
    <row r="972" spans="1:15" x14ac:dyDescent="0.35">
      <c r="A972" s="57" t="s">
        <v>6758</v>
      </c>
      <c r="B972" s="61" t="s">
        <v>10</v>
      </c>
      <c r="C972" s="61" t="s">
        <v>1631</v>
      </c>
      <c r="D972" s="64">
        <v>9351</v>
      </c>
      <c r="E972" s="64">
        <v>0</v>
      </c>
      <c r="F972" s="64">
        <v>9351</v>
      </c>
      <c r="G972" s="77">
        <v>1.04</v>
      </c>
      <c r="H972" s="64">
        <v>9725</v>
      </c>
      <c r="I972" s="64">
        <v>0</v>
      </c>
      <c r="J972" s="64">
        <f>SUMIFS('Support - HEA1065 Adjustments'!$G$2:$G$10,'Support - HEA1065 Adjustments'!$A$2:$A$10,LEFT('Support - Calculation Detail'!A972,7),'Support - HEA1065 Adjustments'!$D$2:$D$10,RIGHT('Support - Calculation Detail'!A972,2))</f>
        <v>0</v>
      </c>
      <c r="K972" s="64">
        <v>9725</v>
      </c>
      <c r="L972" s="64">
        <v>0</v>
      </c>
      <c r="M972" s="64">
        <v>0</v>
      </c>
      <c r="N972" s="64">
        <v>0</v>
      </c>
      <c r="O972" s="64">
        <v>9725</v>
      </c>
    </row>
    <row r="973" spans="1:15" x14ac:dyDescent="0.35">
      <c r="A973" s="57" t="s">
        <v>6759</v>
      </c>
      <c r="B973" s="61" t="s">
        <v>10</v>
      </c>
      <c r="C973" s="61" t="s">
        <v>1631</v>
      </c>
      <c r="D973" s="64">
        <v>96034</v>
      </c>
      <c r="E973" s="64">
        <v>0</v>
      </c>
      <c r="F973" s="64">
        <v>96034</v>
      </c>
      <c r="G973" s="77">
        <v>1.04</v>
      </c>
      <c r="H973" s="64">
        <v>99875</v>
      </c>
      <c r="I973" s="64">
        <v>0</v>
      </c>
      <c r="J973" s="64">
        <f>SUMIFS('Support - HEA1065 Adjustments'!$G$2:$G$10,'Support - HEA1065 Adjustments'!$A$2:$A$10,LEFT('Support - Calculation Detail'!A973,7),'Support - HEA1065 Adjustments'!$D$2:$D$10,RIGHT('Support - Calculation Detail'!A973,2))</f>
        <v>0</v>
      </c>
      <c r="K973" s="64">
        <v>99875</v>
      </c>
      <c r="L973" s="64">
        <v>0</v>
      </c>
      <c r="M973" s="64">
        <v>0</v>
      </c>
      <c r="N973" s="64">
        <v>0</v>
      </c>
      <c r="O973" s="64">
        <v>99875</v>
      </c>
    </row>
    <row r="974" spans="1:15" x14ac:dyDescent="0.35">
      <c r="A974" s="57" t="s">
        <v>6760</v>
      </c>
      <c r="B974" s="61" t="s">
        <v>10</v>
      </c>
      <c r="C974" s="61" t="s">
        <v>1631</v>
      </c>
      <c r="D974" s="64">
        <v>135371</v>
      </c>
      <c r="E974" s="64">
        <v>0</v>
      </c>
      <c r="F974" s="64">
        <v>135371</v>
      </c>
      <c r="G974" s="77">
        <v>1.04</v>
      </c>
      <c r="H974" s="64">
        <v>140786</v>
      </c>
      <c r="I974" s="64">
        <v>0</v>
      </c>
      <c r="J974" s="64">
        <f>SUMIFS('Support - HEA1065 Adjustments'!$G$2:$G$10,'Support - HEA1065 Adjustments'!$A$2:$A$10,LEFT('Support - Calculation Detail'!A974,7),'Support - HEA1065 Adjustments'!$D$2:$D$10,RIGHT('Support - Calculation Detail'!A974,2))</f>
        <v>0</v>
      </c>
      <c r="K974" s="64">
        <v>140786</v>
      </c>
      <c r="L974" s="64">
        <v>0</v>
      </c>
      <c r="M974" s="64">
        <v>0</v>
      </c>
      <c r="N974" s="64">
        <v>0</v>
      </c>
      <c r="O974" s="64">
        <v>140786</v>
      </c>
    </row>
    <row r="975" spans="1:15" x14ac:dyDescent="0.35">
      <c r="A975" s="57" t="s">
        <v>6761</v>
      </c>
      <c r="B975" s="61" t="s">
        <v>10</v>
      </c>
      <c r="C975" s="61" t="s">
        <v>1631</v>
      </c>
      <c r="D975" s="64">
        <v>35794</v>
      </c>
      <c r="E975" s="64">
        <v>0</v>
      </c>
      <c r="F975" s="64">
        <v>35794</v>
      </c>
      <c r="G975" s="77">
        <v>1.04</v>
      </c>
      <c r="H975" s="64">
        <v>37226</v>
      </c>
      <c r="I975" s="64">
        <v>0</v>
      </c>
      <c r="J975" s="64">
        <f>SUMIFS('Support - HEA1065 Adjustments'!$G$2:$G$10,'Support - HEA1065 Adjustments'!$A$2:$A$10,LEFT('Support - Calculation Detail'!A975,7),'Support - HEA1065 Adjustments'!$D$2:$D$10,RIGHT('Support - Calculation Detail'!A975,2))</f>
        <v>0</v>
      </c>
      <c r="K975" s="64">
        <v>37226</v>
      </c>
      <c r="L975" s="64">
        <v>0</v>
      </c>
      <c r="M975" s="64">
        <v>0</v>
      </c>
      <c r="N975" s="64">
        <v>0</v>
      </c>
      <c r="O975" s="64">
        <v>37226</v>
      </c>
    </row>
    <row r="976" spans="1:15" x14ac:dyDescent="0.35">
      <c r="A976" s="57" t="s">
        <v>6762</v>
      </c>
      <c r="B976" s="61" t="s">
        <v>10</v>
      </c>
      <c r="C976" s="61" t="s">
        <v>1631</v>
      </c>
      <c r="D976" s="64">
        <v>41965</v>
      </c>
      <c r="E976" s="64">
        <v>0</v>
      </c>
      <c r="F976" s="64">
        <v>41965</v>
      </c>
      <c r="G976" s="77">
        <v>1.04</v>
      </c>
      <c r="H976" s="64">
        <v>43644</v>
      </c>
      <c r="I976" s="64">
        <v>0</v>
      </c>
      <c r="J976" s="64">
        <f>SUMIFS('Support - HEA1065 Adjustments'!$G$2:$G$10,'Support - HEA1065 Adjustments'!$A$2:$A$10,LEFT('Support - Calculation Detail'!A976,7),'Support - HEA1065 Adjustments'!$D$2:$D$10,RIGHT('Support - Calculation Detail'!A976,2))</f>
        <v>0</v>
      </c>
      <c r="K976" s="64">
        <v>43644</v>
      </c>
      <c r="L976" s="64">
        <v>0</v>
      </c>
      <c r="M976" s="64">
        <v>0</v>
      </c>
      <c r="N976" s="64">
        <v>0</v>
      </c>
      <c r="O976" s="64">
        <v>43644</v>
      </c>
    </row>
    <row r="977" spans="1:15" x14ac:dyDescent="0.35">
      <c r="A977" s="57" t="s">
        <v>6763</v>
      </c>
      <c r="B977" s="61" t="s">
        <v>10</v>
      </c>
      <c r="C977" s="61" t="s">
        <v>1631</v>
      </c>
      <c r="D977" s="64">
        <v>7048</v>
      </c>
      <c r="E977" s="64">
        <v>0</v>
      </c>
      <c r="F977" s="64">
        <v>7048</v>
      </c>
      <c r="G977" s="77">
        <v>1.04</v>
      </c>
      <c r="H977" s="64">
        <v>7330</v>
      </c>
      <c r="I977" s="64">
        <v>0</v>
      </c>
      <c r="J977" s="64">
        <f>SUMIFS('Support - HEA1065 Adjustments'!$G$2:$G$10,'Support - HEA1065 Adjustments'!$A$2:$A$10,LEFT('Support - Calculation Detail'!A977,7),'Support - HEA1065 Adjustments'!$D$2:$D$10,RIGHT('Support - Calculation Detail'!A977,2))</f>
        <v>0</v>
      </c>
      <c r="K977" s="64">
        <v>7330</v>
      </c>
      <c r="L977" s="64">
        <v>0</v>
      </c>
      <c r="M977" s="64">
        <v>0</v>
      </c>
      <c r="N977" s="64">
        <v>0</v>
      </c>
      <c r="O977" s="64">
        <v>7330</v>
      </c>
    </row>
    <row r="978" spans="1:15" x14ac:dyDescent="0.35">
      <c r="A978" s="57" t="s">
        <v>6764</v>
      </c>
      <c r="B978" s="61" t="s">
        <v>10</v>
      </c>
      <c r="C978" s="61" t="s">
        <v>1631</v>
      </c>
      <c r="D978" s="64">
        <v>34865</v>
      </c>
      <c r="E978" s="64">
        <v>0</v>
      </c>
      <c r="F978" s="64">
        <v>34865</v>
      </c>
      <c r="G978" s="77">
        <v>1.04</v>
      </c>
      <c r="H978" s="64">
        <v>36260</v>
      </c>
      <c r="I978" s="64">
        <v>0</v>
      </c>
      <c r="J978" s="64">
        <f>SUMIFS('Support - HEA1065 Adjustments'!$G$2:$G$10,'Support - HEA1065 Adjustments'!$A$2:$A$10,LEFT('Support - Calculation Detail'!A978,7),'Support - HEA1065 Adjustments'!$D$2:$D$10,RIGHT('Support - Calculation Detail'!A978,2))</f>
        <v>0</v>
      </c>
      <c r="K978" s="64">
        <v>36260</v>
      </c>
      <c r="L978" s="64">
        <v>0</v>
      </c>
      <c r="M978" s="64">
        <v>0</v>
      </c>
      <c r="N978" s="64">
        <v>0</v>
      </c>
      <c r="O978" s="64">
        <v>36260</v>
      </c>
    </row>
    <row r="979" spans="1:15" x14ac:dyDescent="0.35">
      <c r="A979" s="57" t="s">
        <v>6765</v>
      </c>
      <c r="B979" s="61" t="s">
        <v>10</v>
      </c>
      <c r="C979" s="61" t="s">
        <v>1631</v>
      </c>
      <c r="D979" s="64">
        <v>107403</v>
      </c>
      <c r="E979" s="64">
        <v>0</v>
      </c>
      <c r="F979" s="64">
        <v>107403</v>
      </c>
      <c r="G979" s="77">
        <v>1.04</v>
      </c>
      <c r="H979" s="64">
        <v>111699</v>
      </c>
      <c r="I979" s="64">
        <v>0</v>
      </c>
      <c r="J979" s="64">
        <f>SUMIFS('Support - HEA1065 Adjustments'!$G$2:$G$10,'Support - HEA1065 Adjustments'!$A$2:$A$10,LEFT('Support - Calculation Detail'!A979,7),'Support - HEA1065 Adjustments'!$D$2:$D$10,RIGHT('Support - Calculation Detail'!A979,2))</f>
        <v>0</v>
      </c>
      <c r="K979" s="64">
        <v>111699</v>
      </c>
      <c r="L979" s="64">
        <v>0</v>
      </c>
      <c r="M979" s="64">
        <v>0</v>
      </c>
      <c r="N979" s="64">
        <v>0</v>
      </c>
      <c r="O979" s="64">
        <v>111699</v>
      </c>
    </row>
    <row r="980" spans="1:15" x14ac:dyDescent="0.35">
      <c r="A980" s="57" t="s">
        <v>6766</v>
      </c>
      <c r="B980" s="61" t="s">
        <v>10</v>
      </c>
      <c r="C980" s="61" t="s">
        <v>1631</v>
      </c>
      <c r="D980" s="64">
        <v>58460</v>
      </c>
      <c r="E980" s="64">
        <v>0</v>
      </c>
      <c r="F980" s="64">
        <v>58460</v>
      </c>
      <c r="G980" s="77">
        <v>1.04</v>
      </c>
      <c r="H980" s="64">
        <v>60798</v>
      </c>
      <c r="I980" s="64">
        <v>0</v>
      </c>
      <c r="J980" s="64">
        <f>SUMIFS('Support - HEA1065 Adjustments'!$G$2:$G$10,'Support - HEA1065 Adjustments'!$A$2:$A$10,LEFT('Support - Calculation Detail'!A980,7),'Support - HEA1065 Adjustments'!$D$2:$D$10,RIGHT('Support - Calculation Detail'!A980,2))</f>
        <v>0</v>
      </c>
      <c r="K980" s="64">
        <v>60798</v>
      </c>
      <c r="L980" s="64">
        <v>0</v>
      </c>
      <c r="M980" s="64">
        <v>0</v>
      </c>
      <c r="N980" s="64">
        <v>0</v>
      </c>
      <c r="O980" s="64">
        <v>60798</v>
      </c>
    </row>
    <row r="981" spans="1:15" x14ac:dyDescent="0.35">
      <c r="A981" s="57" t="s">
        <v>6767</v>
      </c>
      <c r="B981" s="61" t="s">
        <v>10</v>
      </c>
      <c r="C981" s="61" t="s">
        <v>1631</v>
      </c>
      <c r="D981" s="64">
        <v>53726</v>
      </c>
      <c r="E981" s="64">
        <v>0</v>
      </c>
      <c r="F981" s="64">
        <v>53726</v>
      </c>
      <c r="G981" s="77">
        <v>1.04</v>
      </c>
      <c r="H981" s="64">
        <v>55875</v>
      </c>
      <c r="I981" s="64">
        <v>0</v>
      </c>
      <c r="J981" s="64">
        <f>SUMIFS('Support - HEA1065 Adjustments'!$G$2:$G$10,'Support - HEA1065 Adjustments'!$A$2:$A$10,LEFT('Support - Calculation Detail'!A981,7),'Support - HEA1065 Adjustments'!$D$2:$D$10,RIGHT('Support - Calculation Detail'!A981,2))</f>
        <v>0</v>
      </c>
      <c r="K981" s="64">
        <v>55875</v>
      </c>
      <c r="L981" s="64">
        <v>0</v>
      </c>
      <c r="M981" s="64">
        <v>0</v>
      </c>
      <c r="N981" s="64">
        <v>0</v>
      </c>
      <c r="O981" s="64">
        <v>55875</v>
      </c>
    </row>
    <row r="982" spans="1:15" x14ac:dyDescent="0.35">
      <c r="A982" s="57" t="s">
        <v>6768</v>
      </c>
      <c r="B982" s="61" t="s">
        <v>10</v>
      </c>
      <c r="C982" s="61" t="s">
        <v>1631</v>
      </c>
      <c r="D982" s="64">
        <v>246937</v>
      </c>
      <c r="E982" s="64">
        <v>0</v>
      </c>
      <c r="F982" s="64">
        <v>246937</v>
      </c>
      <c r="G982" s="77">
        <v>1.04</v>
      </c>
      <c r="H982" s="64">
        <v>256814</v>
      </c>
      <c r="I982" s="64">
        <v>0</v>
      </c>
      <c r="J982" s="64">
        <f>SUMIFS('Support - HEA1065 Adjustments'!$G$2:$G$10,'Support - HEA1065 Adjustments'!$A$2:$A$10,LEFT('Support - Calculation Detail'!A982,7),'Support - HEA1065 Adjustments'!$D$2:$D$10,RIGHT('Support - Calculation Detail'!A982,2))</f>
        <v>0</v>
      </c>
      <c r="K982" s="64">
        <v>256814</v>
      </c>
      <c r="L982" s="64">
        <v>0</v>
      </c>
      <c r="M982" s="64">
        <v>0</v>
      </c>
      <c r="N982" s="64">
        <v>0</v>
      </c>
      <c r="O982" s="64">
        <v>256814</v>
      </c>
    </row>
    <row r="983" spans="1:15" x14ac:dyDescent="0.35">
      <c r="A983" s="57" t="s">
        <v>6769</v>
      </c>
      <c r="B983" s="61" t="s">
        <v>10</v>
      </c>
      <c r="C983" s="61" t="s">
        <v>1631</v>
      </c>
      <c r="D983" s="64">
        <v>127478</v>
      </c>
      <c r="E983" s="64">
        <v>0</v>
      </c>
      <c r="F983" s="64">
        <v>127478</v>
      </c>
      <c r="G983" s="77">
        <v>1.04</v>
      </c>
      <c r="H983" s="64">
        <v>132577</v>
      </c>
      <c r="I983" s="64">
        <v>0</v>
      </c>
      <c r="J983" s="64">
        <f>SUMIFS('Support - HEA1065 Adjustments'!$G$2:$G$10,'Support - HEA1065 Adjustments'!$A$2:$A$10,LEFT('Support - Calculation Detail'!A983,7),'Support - HEA1065 Adjustments'!$D$2:$D$10,RIGHT('Support - Calculation Detail'!A983,2))</f>
        <v>0</v>
      </c>
      <c r="K983" s="64">
        <v>132577</v>
      </c>
      <c r="L983" s="64">
        <v>0</v>
      </c>
      <c r="M983" s="64">
        <v>0</v>
      </c>
      <c r="N983" s="64">
        <v>0</v>
      </c>
      <c r="O983" s="64">
        <v>132577</v>
      </c>
    </row>
    <row r="984" spans="1:15" x14ac:dyDescent="0.35">
      <c r="A984" s="57" t="s">
        <v>6770</v>
      </c>
      <c r="B984" s="61" t="s">
        <v>10</v>
      </c>
      <c r="C984" s="61" t="s">
        <v>1631</v>
      </c>
      <c r="D984" s="64">
        <v>405850</v>
      </c>
      <c r="E984" s="64">
        <v>0</v>
      </c>
      <c r="F984" s="64">
        <v>405850</v>
      </c>
      <c r="G984" s="77">
        <v>1.04</v>
      </c>
      <c r="H984" s="64">
        <v>422084</v>
      </c>
      <c r="I984" s="64">
        <v>0</v>
      </c>
      <c r="J984" s="64">
        <f>SUMIFS('Support - HEA1065 Adjustments'!$G$2:$G$10,'Support - HEA1065 Adjustments'!$A$2:$A$10,LEFT('Support - Calculation Detail'!A984,7),'Support - HEA1065 Adjustments'!$D$2:$D$10,RIGHT('Support - Calculation Detail'!A984,2))</f>
        <v>0</v>
      </c>
      <c r="K984" s="64">
        <v>422084</v>
      </c>
      <c r="L984" s="64">
        <v>0</v>
      </c>
      <c r="M984" s="64">
        <v>0</v>
      </c>
      <c r="N984" s="64">
        <v>0</v>
      </c>
      <c r="O984" s="64">
        <v>422084</v>
      </c>
    </row>
    <row r="985" spans="1:15" x14ac:dyDescent="0.35">
      <c r="A985" s="57" t="s">
        <v>6771</v>
      </c>
      <c r="B985" s="61" t="s">
        <v>10</v>
      </c>
      <c r="C985" s="61" t="s">
        <v>1631</v>
      </c>
      <c r="D985" s="64">
        <v>1458980</v>
      </c>
      <c r="E985" s="64">
        <v>0</v>
      </c>
      <c r="F985" s="64">
        <v>1458980</v>
      </c>
      <c r="G985" s="77">
        <v>1.04</v>
      </c>
      <c r="H985" s="64">
        <v>1517339</v>
      </c>
      <c r="I985" s="64">
        <v>0</v>
      </c>
      <c r="J985" s="64">
        <f>SUMIFS('Support - HEA1065 Adjustments'!$G$2:$G$10,'Support - HEA1065 Adjustments'!$A$2:$A$10,LEFT('Support - Calculation Detail'!A985,7),'Support - HEA1065 Adjustments'!$D$2:$D$10,RIGHT('Support - Calculation Detail'!A985,2))</f>
        <v>0</v>
      </c>
      <c r="K985" s="64">
        <v>1517339</v>
      </c>
      <c r="L985" s="64">
        <v>51836</v>
      </c>
      <c r="M985" s="64">
        <v>0</v>
      </c>
      <c r="N985" s="64">
        <v>0</v>
      </c>
      <c r="O985" s="64">
        <v>1569175</v>
      </c>
    </row>
    <row r="986" spans="1:15" x14ac:dyDescent="0.35">
      <c r="A986" s="57" t="s">
        <v>6772</v>
      </c>
      <c r="B986" s="61" t="s">
        <v>10</v>
      </c>
      <c r="C986" s="61" t="s">
        <v>1631</v>
      </c>
      <c r="D986" s="64">
        <v>537800</v>
      </c>
      <c r="E986" s="64">
        <v>0</v>
      </c>
      <c r="F986" s="64">
        <v>537800</v>
      </c>
      <c r="G986" s="77">
        <v>1.04</v>
      </c>
      <c r="H986" s="64">
        <v>559312</v>
      </c>
      <c r="I986" s="64">
        <v>0</v>
      </c>
      <c r="J986" s="64">
        <f>SUMIFS('Support - HEA1065 Adjustments'!$G$2:$G$10,'Support - HEA1065 Adjustments'!$A$2:$A$10,LEFT('Support - Calculation Detail'!A986,7),'Support - HEA1065 Adjustments'!$D$2:$D$10,RIGHT('Support - Calculation Detail'!A986,2))</f>
        <v>0</v>
      </c>
      <c r="K986" s="64">
        <v>559312</v>
      </c>
      <c r="L986" s="64">
        <v>11509</v>
      </c>
      <c r="M986" s="64">
        <v>0</v>
      </c>
      <c r="N986" s="64">
        <v>0</v>
      </c>
      <c r="O986" s="64">
        <v>570821</v>
      </c>
    </row>
    <row r="987" spans="1:15" x14ac:dyDescent="0.35">
      <c r="A987" s="57" t="s">
        <v>6773</v>
      </c>
      <c r="B987" s="61" t="s">
        <v>10</v>
      </c>
      <c r="C987" s="61" t="s">
        <v>1631</v>
      </c>
      <c r="D987" s="64">
        <v>454815</v>
      </c>
      <c r="E987" s="64">
        <v>0</v>
      </c>
      <c r="F987" s="64">
        <v>454815</v>
      </c>
      <c r="G987" s="77">
        <v>1.04</v>
      </c>
      <c r="H987" s="64">
        <v>473008</v>
      </c>
      <c r="I987" s="64">
        <v>0</v>
      </c>
      <c r="J987" s="64">
        <f>SUMIFS('Support - HEA1065 Adjustments'!$G$2:$G$10,'Support - HEA1065 Adjustments'!$A$2:$A$10,LEFT('Support - Calculation Detail'!A987,7),'Support - HEA1065 Adjustments'!$D$2:$D$10,RIGHT('Support - Calculation Detail'!A987,2))</f>
        <v>0</v>
      </c>
      <c r="K987" s="64">
        <v>473008</v>
      </c>
      <c r="L987" s="64">
        <v>15591</v>
      </c>
      <c r="M987" s="64">
        <v>0</v>
      </c>
      <c r="N987" s="64">
        <v>0</v>
      </c>
      <c r="O987" s="64">
        <v>488599</v>
      </c>
    </row>
    <row r="988" spans="1:15" x14ac:dyDescent="0.35">
      <c r="A988" s="57" t="s">
        <v>6774</v>
      </c>
      <c r="B988" s="61" t="s">
        <v>10</v>
      </c>
      <c r="C988" s="61" t="s">
        <v>1631</v>
      </c>
      <c r="D988" s="64">
        <v>152629</v>
      </c>
      <c r="E988" s="64">
        <v>0</v>
      </c>
      <c r="F988" s="64">
        <v>152629</v>
      </c>
      <c r="G988" s="77">
        <v>1.04</v>
      </c>
      <c r="H988" s="64">
        <v>158734</v>
      </c>
      <c r="I988" s="64">
        <v>0</v>
      </c>
      <c r="J988" s="64">
        <f>SUMIFS('Support - HEA1065 Adjustments'!$G$2:$G$10,'Support - HEA1065 Adjustments'!$A$2:$A$10,LEFT('Support - Calculation Detail'!A988,7),'Support - HEA1065 Adjustments'!$D$2:$D$10,RIGHT('Support - Calculation Detail'!A988,2))</f>
        <v>0</v>
      </c>
      <c r="K988" s="64">
        <v>158734</v>
      </c>
      <c r="L988" s="64">
        <v>0</v>
      </c>
      <c r="M988" s="64">
        <v>0</v>
      </c>
      <c r="N988" s="64">
        <v>0</v>
      </c>
      <c r="O988" s="64">
        <v>158734</v>
      </c>
    </row>
    <row r="989" spans="1:15" x14ac:dyDescent="0.35">
      <c r="A989" s="57" t="s">
        <v>6775</v>
      </c>
      <c r="B989" s="61" t="s">
        <v>10</v>
      </c>
      <c r="C989" s="61" t="s">
        <v>1631</v>
      </c>
      <c r="D989" s="64">
        <v>32296</v>
      </c>
      <c r="E989" s="64">
        <v>0</v>
      </c>
      <c r="F989" s="64">
        <v>32296</v>
      </c>
      <c r="G989" s="77">
        <v>1.04</v>
      </c>
      <c r="H989" s="64">
        <v>33588</v>
      </c>
      <c r="I989" s="64">
        <v>0</v>
      </c>
      <c r="J989" s="64">
        <f>SUMIFS('Support - HEA1065 Adjustments'!$G$2:$G$10,'Support - HEA1065 Adjustments'!$A$2:$A$10,LEFT('Support - Calculation Detail'!A989,7),'Support - HEA1065 Adjustments'!$D$2:$D$10,RIGHT('Support - Calculation Detail'!A989,2))</f>
        <v>0</v>
      </c>
      <c r="K989" s="64">
        <v>33588</v>
      </c>
      <c r="L989" s="64">
        <v>1229</v>
      </c>
      <c r="M989" s="64">
        <v>0</v>
      </c>
      <c r="N989" s="64">
        <v>0</v>
      </c>
      <c r="O989" s="64">
        <v>34817</v>
      </c>
    </row>
    <row r="990" spans="1:15" x14ac:dyDescent="0.35">
      <c r="A990" s="57" t="s">
        <v>6776</v>
      </c>
      <c r="B990" s="61" t="s">
        <v>10</v>
      </c>
      <c r="C990" s="61" t="s">
        <v>1631</v>
      </c>
      <c r="D990" s="64">
        <v>28234</v>
      </c>
      <c r="E990" s="64">
        <v>0</v>
      </c>
      <c r="F990" s="64">
        <v>28234</v>
      </c>
      <c r="G990" s="77">
        <v>1.04</v>
      </c>
      <c r="H990" s="64">
        <v>29363</v>
      </c>
      <c r="I990" s="64">
        <v>0</v>
      </c>
      <c r="J990" s="64">
        <f>SUMIFS('Support - HEA1065 Adjustments'!$G$2:$G$10,'Support - HEA1065 Adjustments'!$A$2:$A$10,LEFT('Support - Calculation Detail'!A990,7),'Support - HEA1065 Adjustments'!$D$2:$D$10,RIGHT('Support - Calculation Detail'!A990,2))</f>
        <v>0</v>
      </c>
      <c r="K990" s="64">
        <v>29363</v>
      </c>
      <c r="L990" s="64">
        <v>0</v>
      </c>
      <c r="M990" s="64">
        <v>0</v>
      </c>
      <c r="N990" s="64">
        <v>0</v>
      </c>
      <c r="O990" s="64">
        <v>29363</v>
      </c>
    </row>
    <row r="991" spans="1:15" x14ac:dyDescent="0.35">
      <c r="A991" s="57" t="s">
        <v>6777</v>
      </c>
      <c r="B991" s="61" t="s">
        <v>10</v>
      </c>
      <c r="C991" s="61" t="s">
        <v>1631</v>
      </c>
      <c r="D991" s="64">
        <v>39298</v>
      </c>
      <c r="E991" s="64">
        <v>0</v>
      </c>
      <c r="F991" s="64">
        <v>39298</v>
      </c>
      <c r="G991" s="77">
        <v>1.04</v>
      </c>
      <c r="H991" s="64">
        <v>40870</v>
      </c>
      <c r="I991" s="64">
        <v>0</v>
      </c>
      <c r="J991" s="64">
        <f>SUMIFS('Support - HEA1065 Adjustments'!$G$2:$G$10,'Support - HEA1065 Adjustments'!$A$2:$A$10,LEFT('Support - Calculation Detail'!A991,7),'Support - HEA1065 Adjustments'!$D$2:$D$10,RIGHT('Support - Calculation Detail'!A991,2))</f>
        <v>0</v>
      </c>
      <c r="K991" s="64">
        <v>40870</v>
      </c>
      <c r="L991" s="64">
        <v>0</v>
      </c>
      <c r="M991" s="64">
        <v>0</v>
      </c>
      <c r="N991" s="64">
        <v>0</v>
      </c>
      <c r="O991" s="64">
        <v>40870</v>
      </c>
    </row>
    <row r="992" spans="1:15" x14ac:dyDescent="0.35">
      <c r="A992" s="57" t="s">
        <v>6778</v>
      </c>
      <c r="B992" s="61" t="s">
        <v>10</v>
      </c>
      <c r="C992" s="61" t="s">
        <v>1631</v>
      </c>
      <c r="D992" s="64">
        <v>60162</v>
      </c>
      <c r="E992" s="64">
        <v>0</v>
      </c>
      <c r="F992" s="64">
        <v>60162</v>
      </c>
      <c r="G992" s="77">
        <v>1.04</v>
      </c>
      <c r="H992" s="64">
        <v>62568</v>
      </c>
      <c r="I992" s="64">
        <v>0</v>
      </c>
      <c r="J992" s="64">
        <f>SUMIFS('Support - HEA1065 Adjustments'!$G$2:$G$10,'Support - HEA1065 Adjustments'!$A$2:$A$10,LEFT('Support - Calculation Detail'!A992,7),'Support - HEA1065 Adjustments'!$D$2:$D$10,RIGHT('Support - Calculation Detail'!A992,2))</f>
        <v>0</v>
      </c>
      <c r="K992" s="64">
        <v>62568</v>
      </c>
      <c r="L992" s="64">
        <v>0</v>
      </c>
      <c r="M992" s="64">
        <v>0</v>
      </c>
      <c r="N992" s="64">
        <v>0</v>
      </c>
      <c r="O992" s="64">
        <v>62568</v>
      </c>
    </row>
    <row r="993" spans="1:15" x14ac:dyDescent="0.35">
      <c r="A993" s="57" t="s">
        <v>6779</v>
      </c>
      <c r="B993" s="61" t="s">
        <v>10</v>
      </c>
      <c r="C993" s="61" t="s">
        <v>1631</v>
      </c>
      <c r="D993" s="64">
        <v>269463</v>
      </c>
      <c r="E993" s="64">
        <v>0</v>
      </c>
      <c r="F993" s="64">
        <v>269463</v>
      </c>
      <c r="G993" s="77">
        <v>1.04</v>
      </c>
      <c r="H993" s="64">
        <v>280242</v>
      </c>
      <c r="I993" s="64">
        <v>0</v>
      </c>
      <c r="J993" s="64">
        <f>SUMIFS('Support - HEA1065 Adjustments'!$G$2:$G$10,'Support - HEA1065 Adjustments'!$A$2:$A$10,LEFT('Support - Calculation Detail'!A993,7),'Support - HEA1065 Adjustments'!$D$2:$D$10,RIGHT('Support - Calculation Detail'!A993,2))</f>
        <v>0</v>
      </c>
      <c r="K993" s="64">
        <v>280242</v>
      </c>
      <c r="L993" s="64">
        <v>0</v>
      </c>
      <c r="M993" s="64">
        <v>0</v>
      </c>
      <c r="N993" s="64">
        <v>0</v>
      </c>
      <c r="O993" s="64">
        <v>280242</v>
      </c>
    </row>
    <row r="994" spans="1:15" x14ac:dyDescent="0.35">
      <c r="A994" s="57" t="s">
        <v>6780</v>
      </c>
      <c r="B994" s="61" t="s">
        <v>10</v>
      </c>
      <c r="C994" s="61" t="s">
        <v>1631</v>
      </c>
      <c r="D994" s="64">
        <v>0</v>
      </c>
      <c r="E994" s="64">
        <v>0</v>
      </c>
      <c r="F994" s="64">
        <v>0</v>
      </c>
      <c r="G994" s="77">
        <v>1.04</v>
      </c>
      <c r="H994" s="64">
        <v>0</v>
      </c>
      <c r="I994" s="64">
        <v>0</v>
      </c>
      <c r="J994" s="64">
        <f>SUMIFS('Support - HEA1065 Adjustments'!$G$2:$G$10,'Support - HEA1065 Adjustments'!$A$2:$A$10,LEFT('Support - Calculation Detail'!A994,7),'Support - HEA1065 Adjustments'!$D$2:$D$10,RIGHT('Support - Calculation Detail'!A994,2))</f>
        <v>0</v>
      </c>
      <c r="K994" s="64">
        <v>0</v>
      </c>
      <c r="L994" s="64">
        <v>0</v>
      </c>
      <c r="M994" s="64">
        <v>0</v>
      </c>
      <c r="N994" s="64">
        <v>0</v>
      </c>
      <c r="O994" s="64">
        <v>0</v>
      </c>
    </row>
    <row r="995" spans="1:15" x14ac:dyDescent="0.35">
      <c r="A995" s="57" t="s">
        <v>6781</v>
      </c>
      <c r="B995" s="61" t="s">
        <v>10</v>
      </c>
      <c r="C995" s="61" t="s">
        <v>1631</v>
      </c>
      <c r="D995" s="64">
        <v>1828701</v>
      </c>
      <c r="E995" s="64">
        <v>0</v>
      </c>
      <c r="F995" s="64">
        <v>1828701</v>
      </c>
      <c r="G995" s="77">
        <v>1.04</v>
      </c>
      <c r="H995" s="64">
        <v>1901849</v>
      </c>
      <c r="I995" s="64">
        <v>0</v>
      </c>
      <c r="J995" s="64">
        <f>SUMIFS('Support - HEA1065 Adjustments'!$G$2:$G$10,'Support - HEA1065 Adjustments'!$A$2:$A$10,LEFT('Support - Calculation Detail'!A995,7),'Support - HEA1065 Adjustments'!$D$2:$D$10,RIGHT('Support - Calculation Detail'!A995,2))</f>
        <v>0</v>
      </c>
      <c r="K995" s="64">
        <v>1901849</v>
      </c>
      <c r="L995" s="64">
        <v>0</v>
      </c>
      <c r="M995" s="64">
        <v>0</v>
      </c>
      <c r="N995" s="64">
        <v>0</v>
      </c>
      <c r="O995" s="64">
        <v>1901849</v>
      </c>
    </row>
    <row r="996" spans="1:15" x14ac:dyDescent="0.35">
      <c r="A996" s="57" t="s">
        <v>6782</v>
      </c>
      <c r="B996" s="61" t="s">
        <v>10</v>
      </c>
      <c r="C996" s="61" t="s">
        <v>1631</v>
      </c>
      <c r="D996" s="64">
        <v>2395584</v>
      </c>
      <c r="E996" s="64">
        <v>0</v>
      </c>
      <c r="F996" s="64">
        <v>2395584</v>
      </c>
      <c r="G996" s="77">
        <v>1.04</v>
      </c>
      <c r="H996" s="64">
        <v>2491407</v>
      </c>
      <c r="I996" s="64">
        <v>0</v>
      </c>
      <c r="J996" s="64">
        <f>SUMIFS('Support - HEA1065 Adjustments'!$G$2:$G$10,'Support - HEA1065 Adjustments'!$A$2:$A$10,LEFT('Support - Calculation Detail'!A996,7),'Support - HEA1065 Adjustments'!$D$2:$D$10,RIGHT('Support - Calculation Detail'!A996,2))</f>
        <v>0</v>
      </c>
      <c r="K996" s="64">
        <v>2491407</v>
      </c>
      <c r="L996" s="64">
        <v>0</v>
      </c>
      <c r="M996" s="64">
        <v>0</v>
      </c>
      <c r="N996" s="64">
        <v>0</v>
      </c>
      <c r="O996" s="64">
        <v>2491407</v>
      </c>
    </row>
    <row r="997" spans="1:15" x14ac:dyDescent="0.35">
      <c r="A997" s="57" t="s">
        <v>6783</v>
      </c>
      <c r="B997" s="61" t="s">
        <v>10</v>
      </c>
      <c r="C997" s="61" t="s">
        <v>1631</v>
      </c>
      <c r="D997" s="64">
        <v>1925596</v>
      </c>
      <c r="E997" s="64">
        <v>0</v>
      </c>
      <c r="F997" s="64">
        <v>1925596</v>
      </c>
      <c r="G997" s="77">
        <v>1.04</v>
      </c>
      <c r="H997" s="64">
        <v>2002620</v>
      </c>
      <c r="I997" s="64">
        <v>0</v>
      </c>
      <c r="J997" s="64">
        <f>SUMIFS('Support - HEA1065 Adjustments'!$G$2:$G$10,'Support - HEA1065 Adjustments'!$A$2:$A$10,LEFT('Support - Calculation Detail'!A997,7),'Support - HEA1065 Adjustments'!$D$2:$D$10,RIGHT('Support - Calculation Detail'!A997,2))</f>
        <v>0</v>
      </c>
      <c r="K997" s="64">
        <v>2002620</v>
      </c>
      <c r="L997" s="64">
        <v>0</v>
      </c>
      <c r="M997" s="64">
        <v>0</v>
      </c>
      <c r="N997" s="64">
        <v>0</v>
      </c>
      <c r="O997" s="64">
        <v>2002620</v>
      </c>
    </row>
    <row r="998" spans="1:15" x14ac:dyDescent="0.35">
      <c r="A998" s="57" t="s">
        <v>6784</v>
      </c>
      <c r="B998" s="61" t="s">
        <v>10</v>
      </c>
      <c r="C998" s="61" t="s">
        <v>1631</v>
      </c>
      <c r="D998" s="64">
        <v>2589233</v>
      </c>
      <c r="E998" s="64">
        <v>0</v>
      </c>
      <c r="F998" s="64">
        <v>2589233</v>
      </c>
      <c r="G998" s="77">
        <v>1.04</v>
      </c>
      <c r="H998" s="64">
        <v>2692802</v>
      </c>
      <c r="I998" s="64">
        <v>0</v>
      </c>
      <c r="J998" s="64">
        <f>SUMIFS('Support - HEA1065 Adjustments'!$G$2:$G$10,'Support - HEA1065 Adjustments'!$A$2:$A$10,LEFT('Support - Calculation Detail'!A998,7),'Support - HEA1065 Adjustments'!$D$2:$D$10,RIGHT('Support - Calculation Detail'!A998,2))</f>
        <v>0</v>
      </c>
      <c r="K998" s="64">
        <v>2692802</v>
      </c>
      <c r="L998" s="64">
        <v>0</v>
      </c>
      <c r="M998" s="64">
        <v>0</v>
      </c>
      <c r="N998" s="64">
        <v>0</v>
      </c>
      <c r="O998" s="64">
        <v>2692802</v>
      </c>
    </row>
    <row r="999" spans="1:15" x14ac:dyDescent="0.35">
      <c r="A999" s="57" t="s">
        <v>6785</v>
      </c>
      <c r="B999" s="61" t="s">
        <v>10</v>
      </c>
      <c r="C999" s="61" t="s">
        <v>1702</v>
      </c>
      <c r="D999" s="64">
        <v>53247645</v>
      </c>
      <c r="E999" s="64">
        <v>0</v>
      </c>
      <c r="F999" s="64">
        <v>53247645</v>
      </c>
      <c r="G999" s="77">
        <v>1.04</v>
      </c>
      <c r="H999" s="64">
        <v>55377551</v>
      </c>
      <c r="I999" s="64">
        <v>0</v>
      </c>
      <c r="J999" s="64">
        <f>SUMIFS('Support - HEA1065 Adjustments'!$G$2:$G$10,'Support - HEA1065 Adjustments'!$A$2:$A$10,LEFT('Support - Calculation Detail'!A999,7),'Support - HEA1065 Adjustments'!$D$2:$D$10,RIGHT('Support - Calculation Detail'!A999,2))</f>
        <v>0</v>
      </c>
      <c r="K999" s="64">
        <v>55377551</v>
      </c>
      <c r="L999" s="64">
        <v>12383465</v>
      </c>
      <c r="M999" s="64">
        <v>2848484</v>
      </c>
      <c r="N999" s="64">
        <v>9459602.2578807827</v>
      </c>
      <c r="O999" s="64">
        <v>80069102.257880777</v>
      </c>
    </row>
    <row r="1000" spans="1:15" x14ac:dyDescent="0.35">
      <c r="A1000" s="57" t="s">
        <v>6786</v>
      </c>
      <c r="B1000" s="61" t="s">
        <v>10</v>
      </c>
      <c r="C1000" s="61" t="s">
        <v>1702</v>
      </c>
      <c r="D1000" s="64">
        <v>127131</v>
      </c>
      <c r="E1000" s="64">
        <v>-127131</v>
      </c>
      <c r="F1000" s="64">
        <v>0</v>
      </c>
      <c r="G1000" s="77">
        <v>1.04</v>
      </c>
      <c r="H1000" s="64">
        <v>0</v>
      </c>
      <c r="I1000" s="64">
        <v>0</v>
      </c>
      <c r="J1000" s="64">
        <f>SUMIFS('Support - HEA1065 Adjustments'!$G$2:$G$10,'Support - HEA1065 Adjustments'!$A$2:$A$10,LEFT('Support - Calculation Detail'!A1000,7),'Support - HEA1065 Adjustments'!$D$2:$D$10,RIGHT('Support - Calculation Detail'!A1000,2))</f>
        <v>0</v>
      </c>
      <c r="K1000" s="64">
        <v>0</v>
      </c>
      <c r="L1000" s="64">
        <v>0</v>
      </c>
      <c r="M1000" s="64">
        <v>0</v>
      </c>
      <c r="N1000" s="64">
        <v>0</v>
      </c>
      <c r="O1000" s="64">
        <v>0</v>
      </c>
    </row>
    <row r="1001" spans="1:15" x14ac:dyDescent="0.35">
      <c r="A1001" s="57" t="s">
        <v>6787</v>
      </c>
      <c r="B1001" s="61" t="s">
        <v>10</v>
      </c>
      <c r="C1001" s="61" t="s">
        <v>1702</v>
      </c>
      <c r="D1001" s="64">
        <v>279732</v>
      </c>
      <c r="E1001" s="64">
        <v>-279732</v>
      </c>
      <c r="F1001" s="64">
        <v>0</v>
      </c>
      <c r="G1001" s="77">
        <v>1.04</v>
      </c>
      <c r="H1001" s="64">
        <v>0</v>
      </c>
      <c r="I1001" s="64">
        <v>0</v>
      </c>
      <c r="J1001" s="64">
        <f>SUMIFS('Support - HEA1065 Adjustments'!$G$2:$G$10,'Support - HEA1065 Adjustments'!$A$2:$A$10,LEFT('Support - Calculation Detail'!A1001,7),'Support - HEA1065 Adjustments'!$D$2:$D$10,RIGHT('Support - Calculation Detail'!A1001,2))</f>
        <v>0</v>
      </c>
      <c r="K1001" s="64">
        <v>0</v>
      </c>
      <c r="L1001" s="64">
        <v>0</v>
      </c>
      <c r="M1001" s="64">
        <v>0</v>
      </c>
      <c r="N1001" s="64">
        <v>0</v>
      </c>
      <c r="O1001" s="64">
        <v>0</v>
      </c>
    </row>
    <row r="1002" spans="1:15" x14ac:dyDescent="0.35">
      <c r="A1002" s="57" t="s">
        <v>6788</v>
      </c>
      <c r="B1002" s="61" t="s">
        <v>10</v>
      </c>
      <c r="C1002" s="61" t="s">
        <v>1702</v>
      </c>
      <c r="D1002" s="64">
        <v>418852</v>
      </c>
      <c r="E1002" s="64">
        <v>0</v>
      </c>
      <c r="F1002" s="64">
        <v>418852</v>
      </c>
      <c r="G1002" s="77">
        <v>1.04</v>
      </c>
      <c r="H1002" s="64">
        <v>435606</v>
      </c>
      <c r="I1002" s="64">
        <v>0</v>
      </c>
      <c r="J1002" s="64">
        <f>SUMIFS('Support - HEA1065 Adjustments'!$G$2:$G$10,'Support - HEA1065 Adjustments'!$A$2:$A$10,LEFT('Support - Calculation Detail'!A1002,7),'Support - HEA1065 Adjustments'!$D$2:$D$10,RIGHT('Support - Calculation Detail'!A1002,2))</f>
        <v>0</v>
      </c>
      <c r="K1002" s="64">
        <v>435606</v>
      </c>
      <c r="L1002" s="64">
        <v>0</v>
      </c>
      <c r="M1002" s="64">
        <v>0</v>
      </c>
      <c r="N1002" s="64">
        <v>0</v>
      </c>
      <c r="O1002" s="64">
        <v>435606</v>
      </c>
    </row>
    <row r="1003" spans="1:15" x14ac:dyDescent="0.35">
      <c r="A1003" s="57" t="s">
        <v>6789</v>
      </c>
      <c r="B1003" s="61" t="s">
        <v>10</v>
      </c>
      <c r="C1003" s="61" t="s">
        <v>1702</v>
      </c>
      <c r="D1003" s="64">
        <v>417224</v>
      </c>
      <c r="E1003" s="64">
        <v>0</v>
      </c>
      <c r="F1003" s="64">
        <v>417224</v>
      </c>
      <c r="G1003" s="77">
        <v>1.04</v>
      </c>
      <c r="H1003" s="64">
        <v>433913</v>
      </c>
      <c r="I1003" s="64">
        <v>0</v>
      </c>
      <c r="J1003" s="64">
        <f>SUMIFS('Support - HEA1065 Adjustments'!$G$2:$G$10,'Support - HEA1065 Adjustments'!$A$2:$A$10,LEFT('Support - Calculation Detail'!A1003,7),'Support - HEA1065 Adjustments'!$D$2:$D$10,RIGHT('Support - Calculation Detail'!A1003,2))</f>
        <v>0</v>
      </c>
      <c r="K1003" s="64">
        <v>433913</v>
      </c>
      <c r="L1003" s="64">
        <v>0</v>
      </c>
      <c r="M1003" s="64">
        <v>0</v>
      </c>
      <c r="N1003" s="64">
        <v>0</v>
      </c>
      <c r="O1003" s="64">
        <v>433913</v>
      </c>
    </row>
    <row r="1004" spans="1:15" x14ac:dyDescent="0.35">
      <c r="A1004" s="57" t="s">
        <v>6790</v>
      </c>
      <c r="B1004" s="61" t="s">
        <v>10</v>
      </c>
      <c r="C1004" s="61" t="s">
        <v>1702</v>
      </c>
      <c r="D1004" s="64">
        <v>393431</v>
      </c>
      <c r="E1004" s="64">
        <v>0</v>
      </c>
      <c r="F1004" s="64">
        <v>393431</v>
      </c>
      <c r="G1004" s="77">
        <v>1.04</v>
      </c>
      <c r="H1004" s="64">
        <v>409168</v>
      </c>
      <c r="I1004" s="64">
        <v>0</v>
      </c>
      <c r="J1004" s="64">
        <f>SUMIFS('Support - HEA1065 Adjustments'!$G$2:$G$10,'Support - HEA1065 Adjustments'!$A$2:$A$10,LEFT('Support - Calculation Detail'!A1004,7),'Support - HEA1065 Adjustments'!$D$2:$D$10,RIGHT('Support - Calculation Detail'!A1004,2))</f>
        <v>0</v>
      </c>
      <c r="K1004" s="64">
        <v>409168</v>
      </c>
      <c r="L1004" s="64">
        <v>0</v>
      </c>
      <c r="M1004" s="64">
        <v>0</v>
      </c>
      <c r="N1004" s="64">
        <v>0</v>
      </c>
      <c r="O1004" s="64">
        <v>409168</v>
      </c>
    </row>
    <row r="1005" spans="1:15" x14ac:dyDescent="0.35">
      <c r="A1005" s="57" t="s">
        <v>6791</v>
      </c>
      <c r="B1005" s="61" t="s">
        <v>10</v>
      </c>
      <c r="C1005" s="61" t="s">
        <v>1702</v>
      </c>
      <c r="D1005" s="64">
        <v>1785971</v>
      </c>
      <c r="E1005" s="64">
        <v>0</v>
      </c>
      <c r="F1005" s="64">
        <v>1785971</v>
      </c>
      <c r="G1005" s="77">
        <v>1.04</v>
      </c>
      <c r="H1005" s="64">
        <v>1857410</v>
      </c>
      <c r="I1005" s="64">
        <v>0</v>
      </c>
      <c r="J1005" s="64">
        <f>SUMIFS('Support - HEA1065 Adjustments'!$G$2:$G$10,'Support - HEA1065 Adjustments'!$A$2:$A$10,LEFT('Support - Calculation Detail'!A1005,7),'Support - HEA1065 Adjustments'!$D$2:$D$10,RIGHT('Support - Calculation Detail'!A1005,2))</f>
        <v>0</v>
      </c>
      <c r="K1005" s="64">
        <v>1857410</v>
      </c>
      <c r="L1005" s="64">
        <v>0</v>
      </c>
      <c r="M1005" s="64">
        <v>0</v>
      </c>
      <c r="N1005" s="64">
        <v>0</v>
      </c>
      <c r="O1005" s="64">
        <v>1857410</v>
      </c>
    </row>
    <row r="1006" spans="1:15" x14ac:dyDescent="0.35">
      <c r="A1006" s="57" t="s">
        <v>6792</v>
      </c>
      <c r="B1006" s="61" t="s">
        <v>10</v>
      </c>
      <c r="C1006" s="61" t="s">
        <v>1702</v>
      </c>
      <c r="D1006" s="64">
        <v>395221</v>
      </c>
      <c r="E1006" s="64">
        <v>0</v>
      </c>
      <c r="F1006" s="64">
        <v>395221</v>
      </c>
      <c r="G1006" s="77">
        <v>1.04</v>
      </c>
      <c r="H1006" s="64">
        <v>411030</v>
      </c>
      <c r="I1006" s="64">
        <v>0</v>
      </c>
      <c r="J1006" s="64">
        <f>SUMIFS('Support - HEA1065 Adjustments'!$G$2:$G$10,'Support - HEA1065 Adjustments'!$A$2:$A$10,LEFT('Support - Calculation Detail'!A1006,7),'Support - HEA1065 Adjustments'!$D$2:$D$10,RIGHT('Support - Calculation Detail'!A1006,2))</f>
        <v>0</v>
      </c>
      <c r="K1006" s="64">
        <v>411030</v>
      </c>
      <c r="L1006" s="64">
        <v>0</v>
      </c>
      <c r="M1006" s="64">
        <v>0</v>
      </c>
      <c r="N1006" s="64">
        <v>0</v>
      </c>
      <c r="O1006" s="64">
        <v>411030</v>
      </c>
    </row>
    <row r="1007" spans="1:15" x14ac:dyDescent="0.35">
      <c r="A1007" s="57" t="s">
        <v>6793</v>
      </c>
      <c r="B1007" s="61" t="s">
        <v>10</v>
      </c>
      <c r="C1007" s="61" t="s">
        <v>1702</v>
      </c>
      <c r="D1007" s="64">
        <v>117002</v>
      </c>
      <c r="E1007" s="64">
        <v>0</v>
      </c>
      <c r="F1007" s="64">
        <v>117002</v>
      </c>
      <c r="G1007" s="77">
        <v>1.04</v>
      </c>
      <c r="H1007" s="64">
        <v>121682</v>
      </c>
      <c r="I1007" s="64">
        <v>0</v>
      </c>
      <c r="J1007" s="64">
        <f>SUMIFS('Support - HEA1065 Adjustments'!$G$2:$G$10,'Support - HEA1065 Adjustments'!$A$2:$A$10,LEFT('Support - Calculation Detail'!A1007,7),'Support - HEA1065 Adjustments'!$D$2:$D$10,RIGHT('Support - Calculation Detail'!A1007,2))</f>
        <v>0</v>
      </c>
      <c r="K1007" s="64">
        <v>121682</v>
      </c>
      <c r="L1007" s="64">
        <v>0</v>
      </c>
      <c r="M1007" s="64">
        <v>0</v>
      </c>
      <c r="N1007" s="64">
        <v>0</v>
      </c>
      <c r="O1007" s="64">
        <v>121682</v>
      </c>
    </row>
    <row r="1008" spans="1:15" x14ac:dyDescent="0.35">
      <c r="A1008" s="57" t="s">
        <v>6794</v>
      </c>
      <c r="B1008" s="61" t="s">
        <v>10</v>
      </c>
      <c r="C1008" s="61" t="s">
        <v>1702</v>
      </c>
      <c r="D1008" s="64">
        <v>800934</v>
      </c>
      <c r="E1008" s="64">
        <v>0</v>
      </c>
      <c r="F1008" s="64">
        <v>800934</v>
      </c>
      <c r="G1008" s="77">
        <v>1.04</v>
      </c>
      <c r="H1008" s="64">
        <v>832971</v>
      </c>
      <c r="I1008" s="64">
        <v>0</v>
      </c>
      <c r="J1008" s="64">
        <f>SUMIFS('Support - HEA1065 Adjustments'!$G$2:$G$10,'Support - HEA1065 Adjustments'!$A$2:$A$10,LEFT('Support - Calculation Detail'!A1008,7),'Support - HEA1065 Adjustments'!$D$2:$D$10,RIGHT('Support - Calculation Detail'!A1008,2))</f>
        <v>0</v>
      </c>
      <c r="K1008" s="64">
        <v>832971</v>
      </c>
      <c r="L1008" s="64">
        <v>0</v>
      </c>
      <c r="M1008" s="64">
        <v>0</v>
      </c>
      <c r="N1008" s="64">
        <v>0</v>
      </c>
      <c r="O1008" s="64">
        <v>832971</v>
      </c>
    </row>
    <row r="1009" spans="1:15" x14ac:dyDescent="0.35">
      <c r="A1009" s="57" t="s">
        <v>6795</v>
      </c>
      <c r="B1009" s="61" t="s">
        <v>10</v>
      </c>
      <c r="C1009" s="61" t="s">
        <v>1702</v>
      </c>
      <c r="D1009" s="64">
        <v>2055461</v>
      </c>
      <c r="E1009" s="64">
        <v>0</v>
      </c>
      <c r="F1009" s="64">
        <v>2055461</v>
      </c>
      <c r="G1009" s="77">
        <v>1.04</v>
      </c>
      <c r="H1009" s="64">
        <v>2137679</v>
      </c>
      <c r="I1009" s="64">
        <v>0</v>
      </c>
      <c r="J1009" s="64">
        <f>SUMIFS('Support - HEA1065 Adjustments'!$G$2:$G$10,'Support - HEA1065 Adjustments'!$A$2:$A$10,LEFT('Support - Calculation Detail'!A1009,7),'Support - HEA1065 Adjustments'!$D$2:$D$10,RIGHT('Support - Calculation Detail'!A1009,2))</f>
        <v>0</v>
      </c>
      <c r="K1009" s="64">
        <v>2137679</v>
      </c>
      <c r="L1009" s="64">
        <v>0</v>
      </c>
      <c r="M1009" s="64">
        <v>0</v>
      </c>
      <c r="N1009" s="64">
        <v>0</v>
      </c>
      <c r="O1009" s="64">
        <v>2137679</v>
      </c>
    </row>
    <row r="1010" spans="1:15" x14ac:dyDescent="0.35">
      <c r="A1010" s="57" t="s">
        <v>6796</v>
      </c>
      <c r="B1010" s="61" t="s">
        <v>10</v>
      </c>
      <c r="C1010" s="61" t="s">
        <v>1702</v>
      </c>
      <c r="D1010" s="64">
        <v>297699</v>
      </c>
      <c r="E1010" s="64">
        <v>0</v>
      </c>
      <c r="F1010" s="64">
        <v>297699</v>
      </c>
      <c r="G1010" s="77">
        <v>1.04</v>
      </c>
      <c r="H1010" s="64">
        <v>309607</v>
      </c>
      <c r="I1010" s="64">
        <v>0</v>
      </c>
      <c r="J1010" s="64">
        <f>SUMIFS('Support - HEA1065 Adjustments'!$G$2:$G$10,'Support - HEA1065 Adjustments'!$A$2:$A$10,LEFT('Support - Calculation Detail'!A1010,7),'Support - HEA1065 Adjustments'!$D$2:$D$10,RIGHT('Support - Calculation Detail'!A1010,2))</f>
        <v>0</v>
      </c>
      <c r="K1010" s="64">
        <v>309607</v>
      </c>
      <c r="L1010" s="64">
        <v>0</v>
      </c>
      <c r="M1010" s="64">
        <v>0</v>
      </c>
      <c r="N1010" s="64">
        <v>0</v>
      </c>
      <c r="O1010" s="64">
        <v>309607</v>
      </c>
    </row>
    <row r="1011" spans="1:15" x14ac:dyDescent="0.35">
      <c r="A1011" s="57" t="s">
        <v>6797</v>
      </c>
      <c r="B1011" s="61" t="s">
        <v>10</v>
      </c>
      <c r="C1011" s="61" t="s">
        <v>1702</v>
      </c>
      <c r="D1011" s="64">
        <v>443686</v>
      </c>
      <c r="E1011" s="64">
        <v>52048</v>
      </c>
      <c r="F1011" s="64">
        <v>495734</v>
      </c>
      <c r="G1011" s="77">
        <v>1.04</v>
      </c>
      <c r="H1011" s="64">
        <v>515563</v>
      </c>
      <c r="I1011" s="64">
        <v>75000</v>
      </c>
      <c r="J1011" s="64">
        <f>SUMIFS('Support - HEA1065 Adjustments'!$G$2:$G$10,'Support - HEA1065 Adjustments'!$A$2:$A$10,LEFT('Support - Calculation Detail'!A1011,7),'Support - HEA1065 Adjustments'!$D$2:$D$10,RIGHT('Support - Calculation Detail'!A1011,2))</f>
        <v>0</v>
      </c>
      <c r="K1011" s="64">
        <v>590563</v>
      </c>
      <c r="L1011" s="64">
        <v>0</v>
      </c>
      <c r="M1011" s="64">
        <v>0</v>
      </c>
      <c r="N1011" s="64">
        <v>0</v>
      </c>
      <c r="O1011" s="64">
        <v>590563</v>
      </c>
    </row>
    <row r="1012" spans="1:15" x14ac:dyDescent="0.35">
      <c r="A1012" s="57" t="s">
        <v>6798</v>
      </c>
      <c r="B1012" s="61" t="s">
        <v>10</v>
      </c>
      <c r="C1012" s="61" t="s">
        <v>1702</v>
      </c>
      <c r="D1012" s="64">
        <v>830774</v>
      </c>
      <c r="E1012" s="64">
        <v>0</v>
      </c>
      <c r="F1012" s="64">
        <v>830774</v>
      </c>
      <c r="G1012" s="77">
        <v>1.04</v>
      </c>
      <c r="H1012" s="64">
        <v>864005</v>
      </c>
      <c r="I1012" s="64">
        <v>0</v>
      </c>
      <c r="J1012" s="64">
        <f>SUMIFS('Support - HEA1065 Adjustments'!$G$2:$G$10,'Support - HEA1065 Adjustments'!$A$2:$A$10,LEFT('Support - Calculation Detail'!A1012,7),'Support - HEA1065 Adjustments'!$D$2:$D$10,RIGHT('Support - Calculation Detail'!A1012,2))</f>
        <v>0</v>
      </c>
      <c r="K1012" s="64">
        <v>864005</v>
      </c>
      <c r="L1012" s="64">
        <v>0</v>
      </c>
      <c r="M1012" s="64">
        <v>0</v>
      </c>
      <c r="N1012" s="64">
        <v>0</v>
      </c>
      <c r="O1012" s="64">
        <v>864005</v>
      </c>
    </row>
    <row r="1013" spans="1:15" x14ac:dyDescent="0.35">
      <c r="A1013" s="57" t="s">
        <v>6799</v>
      </c>
      <c r="B1013" s="61" t="s">
        <v>10</v>
      </c>
      <c r="C1013" s="61" t="s">
        <v>1702</v>
      </c>
      <c r="D1013" s="64">
        <v>699887</v>
      </c>
      <c r="E1013" s="64">
        <v>0</v>
      </c>
      <c r="F1013" s="64">
        <v>699887</v>
      </c>
      <c r="G1013" s="77">
        <v>1.04</v>
      </c>
      <c r="H1013" s="64">
        <v>727882</v>
      </c>
      <c r="I1013" s="64">
        <v>0</v>
      </c>
      <c r="J1013" s="64">
        <f>SUMIFS('Support - HEA1065 Adjustments'!$G$2:$G$10,'Support - HEA1065 Adjustments'!$A$2:$A$10,LEFT('Support - Calculation Detail'!A1013,7),'Support - HEA1065 Adjustments'!$D$2:$D$10,RIGHT('Support - Calculation Detail'!A1013,2))</f>
        <v>0</v>
      </c>
      <c r="K1013" s="64">
        <v>727882</v>
      </c>
      <c r="L1013" s="64">
        <v>0</v>
      </c>
      <c r="M1013" s="64">
        <v>0</v>
      </c>
      <c r="N1013" s="64">
        <v>0</v>
      </c>
      <c r="O1013" s="64">
        <v>727882</v>
      </c>
    </row>
    <row r="1014" spans="1:15" x14ac:dyDescent="0.35">
      <c r="A1014" s="57" t="s">
        <v>6800</v>
      </c>
      <c r="B1014" s="61" t="s">
        <v>10</v>
      </c>
      <c r="C1014" s="61" t="s">
        <v>1702</v>
      </c>
      <c r="D1014" s="64">
        <v>76457</v>
      </c>
      <c r="E1014" s="64">
        <v>0</v>
      </c>
      <c r="F1014" s="64">
        <v>76457</v>
      </c>
      <c r="G1014" s="77">
        <v>1.04</v>
      </c>
      <c r="H1014" s="64">
        <v>79515</v>
      </c>
      <c r="I1014" s="64">
        <v>0</v>
      </c>
      <c r="J1014" s="64">
        <f>SUMIFS('Support - HEA1065 Adjustments'!$G$2:$G$10,'Support - HEA1065 Adjustments'!$A$2:$A$10,LEFT('Support - Calculation Detail'!A1014,7),'Support - HEA1065 Adjustments'!$D$2:$D$10,RIGHT('Support - Calculation Detail'!A1014,2))</f>
        <v>0</v>
      </c>
      <c r="K1014" s="64">
        <v>79515</v>
      </c>
      <c r="L1014" s="64">
        <v>0</v>
      </c>
      <c r="M1014" s="64">
        <v>0</v>
      </c>
      <c r="N1014" s="64">
        <v>0</v>
      </c>
      <c r="O1014" s="64">
        <v>79515</v>
      </c>
    </row>
    <row r="1015" spans="1:15" x14ac:dyDescent="0.35">
      <c r="A1015" s="57" t="s">
        <v>6801</v>
      </c>
      <c r="B1015" s="61" t="s">
        <v>10</v>
      </c>
      <c r="C1015" s="61" t="s">
        <v>1702</v>
      </c>
      <c r="D1015" s="64">
        <v>24043</v>
      </c>
      <c r="E1015" s="64">
        <v>0</v>
      </c>
      <c r="F1015" s="64">
        <v>24043</v>
      </c>
      <c r="G1015" s="77">
        <v>1.04</v>
      </c>
      <c r="H1015" s="64">
        <v>25005</v>
      </c>
      <c r="I1015" s="64">
        <v>0</v>
      </c>
      <c r="J1015" s="64">
        <f>SUMIFS('Support - HEA1065 Adjustments'!$G$2:$G$10,'Support - HEA1065 Adjustments'!$A$2:$A$10,LEFT('Support - Calculation Detail'!A1015,7),'Support - HEA1065 Adjustments'!$D$2:$D$10,RIGHT('Support - Calculation Detail'!A1015,2))</f>
        <v>0</v>
      </c>
      <c r="K1015" s="64">
        <v>25005</v>
      </c>
      <c r="L1015" s="64">
        <v>0</v>
      </c>
      <c r="M1015" s="64">
        <v>0</v>
      </c>
      <c r="N1015" s="64">
        <v>0</v>
      </c>
      <c r="O1015" s="64">
        <v>25005</v>
      </c>
    </row>
    <row r="1016" spans="1:15" x14ac:dyDescent="0.35">
      <c r="A1016" s="57" t="s">
        <v>6802</v>
      </c>
      <c r="B1016" s="61" t="s">
        <v>10</v>
      </c>
      <c r="C1016" s="61" t="s">
        <v>1702</v>
      </c>
      <c r="D1016" s="64">
        <v>305762</v>
      </c>
      <c r="E1016" s="64">
        <v>0</v>
      </c>
      <c r="F1016" s="64">
        <v>305762</v>
      </c>
      <c r="G1016" s="77">
        <v>1.04</v>
      </c>
      <c r="H1016" s="64">
        <v>317992</v>
      </c>
      <c r="I1016" s="64">
        <v>0</v>
      </c>
      <c r="J1016" s="64">
        <f>SUMIFS('Support - HEA1065 Adjustments'!$G$2:$G$10,'Support - HEA1065 Adjustments'!$A$2:$A$10,LEFT('Support - Calculation Detail'!A1016,7),'Support - HEA1065 Adjustments'!$D$2:$D$10,RIGHT('Support - Calculation Detail'!A1016,2))</f>
        <v>0</v>
      </c>
      <c r="K1016" s="64">
        <v>317992</v>
      </c>
      <c r="L1016" s="64">
        <v>0</v>
      </c>
      <c r="M1016" s="64">
        <v>0</v>
      </c>
      <c r="N1016" s="64">
        <v>0</v>
      </c>
      <c r="O1016" s="64">
        <v>317992</v>
      </c>
    </row>
    <row r="1017" spans="1:15" x14ac:dyDescent="0.35">
      <c r="A1017" s="57" t="s">
        <v>6803</v>
      </c>
      <c r="B1017" s="61" t="s">
        <v>10</v>
      </c>
      <c r="C1017" s="61" t="s">
        <v>1702</v>
      </c>
      <c r="D1017" s="64">
        <v>270755</v>
      </c>
      <c r="E1017" s="64">
        <v>0</v>
      </c>
      <c r="F1017" s="64">
        <v>270755</v>
      </c>
      <c r="G1017" s="77">
        <v>1.04</v>
      </c>
      <c r="H1017" s="64">
        <v>281585</v>
      </c>
      <c r="I1017" s="64">
        <v>0</v>
      </c>
      <c r="J1017" s="64">
        <f>SUMIFS('Support - HEA1065 Adjustments'!$G$2:$G$10,'Support - HEA1065 Adjustments'!$A$2:$A$10,LEFT('Support - Calculation Detail'!A1017,7),'Support - HEA1065 Adjustments'!$D$2:$D$10,RIGHT('Support - Calculation Detail'!A1017,2))</f>
        <v>0</v>
      </c>
      <c r="K1017" s="64">
        <v>281585</v>
      </c>
      <c r="L1017" s="64">
        <v>0</v>
      </c>
      <c r="M1017" s="64">
        <v>0</v>
      </c>
      <c r="N1017" s="64">
        <v>0</v>
      </c>
      <c r="O1017" s="64">
        <v>281585</v>
      </c>
    </row>
    <row r="1018" spans="1:15" x14ac:dyDescent="0.35">
      <c r="A1018" s="57" t="s">
        <v>6804</v>
      </c>
      <c r="B1018" s="61" t="s">
        <v>10</v>
      </c>
      <c r="C1018" s="61" t="s">
        <v>1702</v>
      </c>
      <c r="D1018" s="64">
        <v>5037772</v>
      </c>
      <c r="E1018" s="64">
        <v>0</v>
      </c>
      <c r="F1018" s="64">
        <v>5037772</v>
      </c>
      <c r="G1018" s="77">
        <v>1.04</v>
      </c>
      <c r="H1018" s="64">
        <v>5239283</v>
      </c>
      <c r="I1018" s="64">
        <v>0</v>
      </c>
      <c r="J1018" s="64">
        <f>SUMIFS('Support - HEA1065 Adjustments'!$G$2:$G$10,'Support - HEA1065 Adjustments'!$A$2:$A$10,LEFT('Support - Calculation Detail'!A1018,7),'Support - HEA1065 Adjustments'!$D$2:$D$10,RIGHT('Support - Calculation Detail'!A1018,2))</f>
        <v>0</v>
      </c>
      <c r="K1018" s="64">
        <v>5239283</v>
      </c>
      <c r="L1018" s="64">
        <v>0</v>
      </c>
      <c r="M1018" s="64">
        <v>0</v>
      </c>
      <c r="N1018" s="64">
        <v>0</v>
      </c>
      <c r="O1018" s="64">
        <v>5239283</v>
      </c>
    </row>
    <row r="1019" spans="1:15" x14ac:dyDescent="0.35">
      <c r="A1019" s="57" t="s">
        <v>6805</v>
      </c>
      <c r="B1019" s="61" t="s">
        <v>10</v>
      </c>
      <c r="C1019" s="61" t="s">
        <v>1702</v>
      </c>
      <c r="D1019" s="64">
        <v>5110347</v>
      </c>
      <c r="E1019" s="64">
        <v>0</v>
      </c>
      <c r="F1019" s="64">
        <v>5110347</v>
      </c>
      <c r="G1019" s="77">
        <v>1.04</v>
      </c>
      <c r="H1019" s="64">
        <v>5314761</v>
      </c>
      <c r="I1019" s="64">
        <v>0</v>
      </c>
      <c r="J1019" s="64">
        <f>SUMIFS('Support - HEA1065 Adjustments'!$G$2:$G$10,'Support - HEA1065 Adjustments'!$A$2:$A$10,LEFT('Support - Calculation Detail'!A1019,7),'Support - HEA1065 Adjustments'!$D$2:$D$10,RIGHT('Support - Calculation Detail'!A1019,2))</f>
        <v>0</v>
      </c>
      <c r="K1019" s="64">
        <v>5314761</v>
      </c>
      <c r="L1019" s="64">
        <v>0</v>
      </c>
      <c r="M1019" s="64">
        <v>0</v>
      </c>
      <c r="N1019" s="64">
        <v>0</v>
      </c>
      <c r="O1019" s="64">
        <v>5314761</v>
      </c>
    </row>
    <row r="1020" spans="1:15" x14ac:dyDescent="0.35">
      <c r="A1020" s="57" t="s">
        <v>6806</v>
      </c>
      <c r="B1020" s="61" t="s">
        <v>10</v>
      </c>
      <c r="C1020" s="61" t="s">
        <v>1702</v>
      </c>
      <c r="D1020" s="64">
        <v>132671</v>
      </c>
      <c r="E1020" s="64">
        <v>0</v>
      </c>
      <c r="F1020" s="64">
        <v>132671</v>
      </c>
      <c r="G1020" s="77">
        <v>1.04</v>
      </c>
      <c r="H1020" s="64">
        <v>137978</v>
      </c>
      <c r="I1020" s="64">
        <v>0</v>
      </c>
      <c r="J1020" s="64">
        <f>SUMIFS('Support - HEA1065 Adjustments'!$G$2:$G$10,'Support - HEA1065 Adjustments'!$A$2:$A$10,LEFT('Support - Calculation Detail'!A1020,7),'Support - HEA1065 Adjustments'!$D$2:$D$10,RIGHT('Support - Calculation Detail'!A1020,2))</f>
        <v>0</v>
      </c>
      <c r="K1020" s="64">
        <v>137978</v>
      </c>
      <c r="L1020" s="64">
        <v>0</v>
      </c>
      <c r="M1020" s="64">
        <v>0</v>
      </c>
      <c r="N1020" s="64">
        <v>0</v>
      </c>
      <c r="O1020" s="64">
        <v>137978</v>
      </c>
    </row>
    <row r="1021" spans="1:15" x14ac:dyDescent="0.35">
      <c r="A1021" s="57" t="s">
        <v>6807</v>
      </c>
      <c r="B1021" s="61" t="s">
        <v>10</v>
      </c>
      <c r="C1021" s="61" t="s">
        <v>1702</v>
      </c>
      <c r="D1021" s="64">
        <v>1196175</v>
      </c>
      <c r="E1021" s="64">
        <v>140320</v>
      </c>
      <c r="F1021" s="64">
        <v>1336495</v>
      </c>
      <c r="G1021" s="77">
        <v>1.04</v>
      </c>
      <c r="H1021" s="64">
        <v>1389955</v>
      </c>
      <c r="I1021" s="64">
        <v>0</v>
      </c>
      <c r="J1021" s="64">
        <f>SUMIFS('Support - HEA1065 Adjustments'!$G$2:$G$10,'Support - HEA1065 Adjustments'!$A$2:$A$10,LEFT('Support - Calculation Detail'!A1021,7),'Support - HEA1065 Adjustments'!$D$2:$D$10,RIGHT('Support - Calculation Detail'!A1021,2))</f>
        <v>0</v>
      </c>
      <c r="K1021" s="64">
        <v>1389955</v>
      </c>
      <c r="L1021" s="64">
        <v>0</v>
      </c>
      <c r="M1021" s="64">
        <v>0</v>
      </c>
      <c r="N1021" s="64">
        <v>0</v>
      </c>
      <c r="O1021" s="64">
        <v>1389955</v>
      </c>
    </row>
    <row r="1022" spans="1:15" x14ac:dyDescent="0.35">
      <c r="A1022" s="57" t="s">
        <v>6808</v>
      </c>
      <c r="B1022" s="61" t="s">
        <v>10</v>
      </c>
      <c r="C1022" s="61" t="s">
        <v>1702</v>
      </c>
      <c r="D1022" s="64">
        <v>69908509</v>
      </c>
      <c r="E1022" s="64">
        <v>0</v>
      </c>
      <c r="F1022" s="64">
        <v>69908509</v>
      </c>
      <c r="G1022" s="77">
        <v>1.04</v>
      </c>
      <c r="H1022" s="64">
        <v>72704849</v>
      </c>
      <c r="I1022" s="64">
        <v>0</v>
      </c>
      <c r="J1022" s="64">
        <f>SUMIFS('Support - HEA1065 Adjustments'!$G$2:$G$10,'Support - HEA1065 Adjustments'!$A$2:$A$10,LEFT('Support - Calculation Detail'!A1022,7),'Support - HEA1065 Adjustments'!$D$2:$D$10,RIGHT('Support - Calculation Detail'!A1022,2))</f>
        <v>0</v>
      </c>
      <c r="K1022" s="64">
        <v>72704849</v>
      </c>
      <c r="L1022" s="64">
        <v>6007896</v>
      </c>
      <c r="M1022" s="64">
        <v>0</v>
      </c>
      <c r="N1022" s="64">
        <v>0</v>
      </c>
      <c r="O1022" s="64">
        <v>78712745</v>
      </c>
    </row>
    <row r="1023" spans="1:15" x14ac:dyDescent="0.35">
      <c r="A1023" s="57" t="s">
        <v>6809</v>
      </c>
      <c r="B1023" s="61" t="s">
        <v>10</v>
      </c>
      <c r="C1023" s="61" t="s">
        <v>1702</v>
      </c>
      <c r="D1023" s="64">
        <v>0</v>
      </c>
      <c r="E1023" s="64">
        <v>0</v>
      </c>
      <c r="F1023" s="64">
        <v>0</v>
      </c>
      <c r="G1023" s="77">
        <v>1.04</v>
      </c>
      <c r="H1023" s="64">
        <v>0</v>
      </c>
      <c r="I1023" s="64">
        <v>0</v>
      </c>
      <c r="J1023" s="64">
        <f>SUMIFS('Support - HEA1065 Adjustments'!$G$2:$G$10,'Support - HEA1065 Adjustments'!$A$2:$A$10,LEFT('Support - Calculation Detail'!A1023,7),'Support - HEA1065 Adjustments'!$D$2:$D$10,RIGHT('Support - Calculation Detail'!A1023,2))</f>
        <v>0</v>
      </c>
      <c r="K1023" s="64">
        <v>0</v>
      </c>
      <c r="L1023" s="64">
        <v>0</v>
      </c>
      <c r="M1023" s="64">
        <v>0</v>
      </c>
      <c r="N1023" s="64">
        <v>0</v>
      </c>
      <c r="O1023" s="64">
        <v>0</v>
      </c>
    </row>
    <row r="1024" spans="1:15" x14ac:dyDescent="0.35">
      <c r="A1024" s="57" t="s">
        <v>6810</v>
      </c>
      <c r="B1024" s="61" t="s">
        <v>10</v>
      </c>
      <c r="C1024" s="61" t="s">
        <v>1702</v>
      </c>
      <c r="D1024" s="64">
        <v>40140532</v>
      </c>
      <c r="E1024" s="64">
        <v>2954824</v>
      </c>
      <c r="F1024" s="64">
        <v>43095356</v>
      </c>
      <c r="G1024" s="77">
        <v>1.04</v>
      </c>
      <c r="H1024" s="64">
        <v>44819170</v>
      </c>
      <c r="I1024" s="64">
        <v>0</v>
      </c>
      <c r="J1024" s="64">
        <f>SUMIFS('Support - HEA1065 Adjustments'!$G$2:$G$10,'Support - HEA1065 Adjustments'!$A$2:$A$10,LEFT('Support - Calculation Detail'!A1024,7),'Support - HEA1065 Adjustments'!$D$2:$D$10,RIGHT('Support - Calculation Detail'!A1024,2))</f>
        <v>0</v>
      </c>
      <c r="K1024" s="64">
        <v>44819170</v>
      </c>
      <c r="L1024" s="64">
        <v>2741719</v>
      </c>
      <c r="M1024" s="64">
        <v>0</v>
      </c>
      <c r="N1024" s="64">
        <v>0</v>
      </c>
      <c r="O1024" s="64">
        <v>47560889</v>
      </c>
    </row>
    <row r="1025" spans="1:15" x14ac:dyDescent="0.35">
      <c r="A1025" s="57" t="s">
        <v>6811</v>
      </c>
      <c r="B1025" s="61" t="s">
        <v>10</v>
      </c>
      <c r="C1025" s="61" t="s">
        <v>1702</v>
      </c>
      <c r="D1025" s="64">
        <v>553007</v>
      </c>
      <c r="E1025" s="64">
        <v>0</v>
      </c>
      <c r="F1025" s="64">
        <v>553007</v>
      </c>
      <c r="G1025" s="77">
        <v>1.04</v>
      </c>
      <c r="H1025" s="64">
        <v>575127</v>
      </c>
      <c r="I1025" s="64">
        <v>0</v>
      </c>
      <c r="J1025" s="64">
        <f>SUMIFS('Support - HEA1065 Adjustments'!$G$2:$G$10,'Support - HEA1065 Adjustments'!$A$2:$A$10,LEFT('Support - Calculation Detail'!A1025,7),'Support - HEA1065 Adjustments'!$D$2:$D$10,RIGHT('Support - Calculation Detail'!A1025,2))</f>
        <v>0</v>
      </c>
      <c r="K1025" s="64">
        <v>575127</v>
      </c>
      <c r="L1025" s="64">
        <v>30106</v>
      </c>
      <c r="M1025" s="64">
        <v>0</v>
      </c>
      <c r="N1025" s="64">
        <v>0</v>
      </c>
      <c r="O1025" s="64">
        <v>605233</v>
      </c>
    </row>
    <row r="1026" spans="1:15" x14ac:dyDescent="0.35">
      <c r="A1026" s="57" t="s">
        <v>6812</v>
      </c>
      <c r="B1026" s="61" t="s">
        <v>10</v>
      </c>
      <c r="C1026" s="61" t="s">
        <v>1702</v>
      </c>
      <c r="D1026" s="64">
        <v>178827</v>
      </c>
      <c r="E1026" s="64">
        <v>0</v>
      </c>
      <c r="F1026" s="64">
        <v>178827</v>
      </c>
      <c r="G1026" s="77">
        <v>1.04</v>
      </c>
      <c r="H1026" s="64">
        <v>185980</v>
      </c>
      <c r="I1026" s="64">
        <v>0</v>
      </c>
      <c r="J1026" s="64">
        <f>SUMIFS('Support - HEA1065 Adjustments'!$G$2:$G$10,'Support - HEA1065 Adjustments'!$A$2:$A$10,LEFT('Support - Calculation Detail'!A1026,7),'Support - HEA1065 Adjustments'!$D$2:$D$10,RIGHT('Support - Calculation Detail'!A1026,2))</f>
        <v>0</v>
      </c>
      <c r="K1026" s="64">
        <v>185980</v>
      </c>
      <c r="L1026" s="64">
        <v>4137</v>
      </c>
      <c r="M1026" s="64">
        <v>0</v>
      </c>
      <c r="N1026" s="64">
        <v>0</v>
      </c>
      <c r="O1026" s="64">
        <v>190117</v>
      </c>
    </row>
    <row r="1027" spans="1:15" x14ac:dyDescent="0.35">
      <c r="A1027" s="57" t="s">
        <v>6813</v>
      </c>
      <c r="B1027" s="61" t="s">
        <v>10</v>
      </c>
      <c r="C1027" s="61" t="s">
        <v>1702</v>
      </c>
      <c r="D1027" s="64">
        <v>2060362</v>
      </c>
      <c r="E1027" s="64">
        <v>0</v>
      </c>
      <c r="F1027" s="64">
        <v>2060362</v>
      </c>
      <c r="G1027" s="77">
        <v>1.04</v>
      </c>
      <c r="H1027" s="64">
        <v>2142776</v>
      </c>
      <c r="I1027" s="64">
        <v>0</v>
      </c>
      <c r="J1027" s="64">
        <f>SUMIFS('Support - HEA1065 Adjustments'!$G$2:$G$10,'Support - HEA1065 Adjustments'!$A$2:$A$10,LEFT('Support - Calculation Detail'!A1027,7),'Support - HEA1065 Adjustments'!$D$2:$D$10,RIGHT('Support - Calculation Detail'!A1027,2))</f>
        <v>0</v>
      </c>
      <c r="K1027" s="64">
        <v>2142776</v>
      </c>
      <c r="L1027" s="64">
        <v>244082</v>
      </c>
      <c r="M1027" s="64">
        <v>0</v>
      </c>
      <c r="N1027" s="64">
        <v>0</v>
      </c>
      <c r="O1027" s="64">
        <v>2386858</v>
      </c>
    </row>
    <row r="1028" spans="1:15" x14ac:dyDescent="0.35">
      <c r="A1028" s="57" t="s">
        <v>6814</v>
      </c>
      <c r="B1028" s="61" t="s">
        <v>10</v>
      </c>
      <c r="C1028" s="61" t="s">
        <v>1702</v>
      </c>
      <c r="D1028" s="64">
        <v>34257045</v>
      </c>
      <c r="E1028" s="64">
        <v>0</v>
      </c>
      <c r="F1028" s="64">
        <v>34257045</v>
      </c>
      <c r="G1028" s="77">
        <v>1.04</v>
      </c>
      <c r="H1028" s="64">
        <v>35627327</v>
      </c>
      <c r="I1028" s="64">
        <v>0</v>
      </c>
      <c r="J1028" s="64">
        <f>SUMIFS('Support - HEA1065 Adjustments'!$G$2:$G$10,'Support - HEA1065 Adjustments'!$A$2:$A$10,LEFT('Support - Calculation Detail'!A1028,7),'Support - HEA1065 Adjustments'!$D$2:$D$10,RIGHT('Support - Calculation Detail'!A1028,2))</f>
        <v>0</v>
      </c>
      <c r="K1028" s="64">
        <v>35627327</v>
      </c>
      <c r="L1028" s="64">
        <v>4947956</v>
      </c>
      <c r="M1028" s="64">
        <v>0</v>
      </c>
      <c r="N1028" s="64">
        <v>0</v>
      </c>
      <c r="O1028" s="64">
        <v>40575283</v>
      </c>
    </row>
    <row r="1029" spans="1:15" x14ac:dyDescent="0.35">
      <c r="A1029" s="57" t="s">
        <v>6815</v>
      </c>
      <c r="B1029" s="61" t="s">
        <v>10</v>
      </c>
      <c r="C1029" s="61" t="s">
        <v>1702</v>
      </c>
      <c r="D1029" s="64">
        <v>1529385</v>
      </c>
      <c r="E1029" s="64">
        <v>546069</v>
      </c>
      <c r="F1029" s="64">
        <v>2075454</v>
      </c>
      <c r="G1029" s="77">
        <v>1.04</v>
      </c>
      <c r="H1029" s="64">
        <v>2158472</v>
      </c>
      <c r="I1029" s="64">
        <v>0</v>
      </c>
      <c r="J1029" s="64">
        <f>SUMIFS('Support - HEA1065 Adjustments'!$G$2:$G$10,'Support - HEA1065 Adjustments'!$A$2:$A$10,LEFT('Support - Calculation Detail'!A1029,7),'Support - HEA1065 Adjustments'!$D$2:$D$10,RIGHT('Support - Calculation Detail'!A1029,2))</f>
        <v>0</v>
      </c>
      <c r="K1029" s="64">
        <v>2158472</v>
      </c>
      <c r="L1029" s="64">
        <v>207257</v>
      </c>
      <c r="M1029" s="64">
        <v>0</v>
      </c>
      <c r="N1029" s="64">
        <v>0</v>
      </c>
      <c r="O1029" s="64">
        <v>2365729</v>
      </c>
    </row>
    <row r="1030" spans="1:15" x14ac:dyDescent="0.35">
      <c r="A1030" s="57" t="s">
        <v>6816</v>
      </c>
      <c r="B1030" s="61" t="s">
        <v>10</v>
      </c>
      <c r="C1030" s="61" t="s">
        <v>1702</v>
      </c>
      <c r="D1030" s="64">
        <v>30524630</v>
      </c>
      <c r="E1030" s="64">
        <v>3735905</v>
      </c>
      <c r="F1030" s="64">
        <v>34260535</v>
      </c>
      <c r="G1030" s="77">
        <v>1.04</v>
      </c>
      <c r="H1030" s="64">
        <v>35630956</v>
      </c>
      <c r="I1030" s="64">
        <v>0</v>
      </c>
      <c r="J1030" s="64">
        <f>SUMIFS('Support - HEA1065 Adjustments'!$G$2:$G$10,'Support - HEA1065 Adjustments'!$A$2:$A$10,LEFT('Support - Calculation Detail'!A1030,7),'Support - HEA1065 Adjustments'!$D$2:$D$10,RIGHT('Support - Calculation Detail'!A1030,2))</f>
        <v>0</v>
      </c>
      <c r="K1030" s="64">
        <v>35630956</v>
      </c>
      <c r="L1030" s="64">
        <v>3115035</v>
      </c>
      <c r="M1030" s="64">
        <v>0</v>
      </c>
      <c r="N1030" s="64">
        <v>0</v>
      </c>
      <c r="O1030" s="64">
        <v>38745991</v>
      </c>
    </row>
    <row r="1031" spans="1:15" x14ac:dyDescent="0.35">
      <c r="A1031" s="57" t="s">
        <v>6817</v>
      </c>
      <c r="B1031" s="61" t="s">
        <v>10</v>
      </c>
      <c r="C1031" s="61" t="s">
        <v>1702</v>
      </c>
      <c r="D1031" s="64">
        <v>896773</v>
      </c>
      <c r="E1031" s="64">
        <v>0</v>
      </c>
      <c r="F1031" s="64">
        <v>896773</v>
      </c>
      <c r="G1031" s="77">
        <v>1.04</v>
      </c>
      <c r="H1031" s="64">
        <v>932644</v>
      </c>
      <c r="I1031" s="64">
        <v>0</v>
      </c>
      <c r="J1031" s="64">
        <f>SUMIFS('Support - HEA1065 Adjustments'!$G$2:$G$10,'Support - HEA1065 Adjustments'!$A$2:$A$10,LEFT('Support - Calculation Detail'!A1031,7),'Support - HEA1065 Adjustments'!$D$2:$D$10,RIGHT('Support - Calculation Detail'!A1031,2))</f>
        <v>0</v>
      </c>
      <c r="K1031" s="64">
        <v>932644</v>
      </c>
      <c r="L1031" s="64">
        <v>0</v>
      </c>
      <c r="M1031" s="64">
        <v>0</v>
      </c>
      <c r="N1031" s="64">
        <v>0</v>
      </c>
      <c r="O1031" s="64">
        <v>932644</v>
      </c>
    </row>
    <row r="1032" spans="1:15" x14ac:dyDescent="0.35">
      <c r="A1032" s="57" t="s">
        <v>6818</v>
      </c>
      <c r="B1032" s="61" t="s">
        <v>10</v>
      </c>
      <c r="C1032" s="61" t="s">
        <v>1702</v>
      </c>
      <c r="D1032" s="64">
        <v>40944653</v>
      </c>
      <c r="E1032" s="64">
        <v>0</v>
      </c>
      <c r="F1032" s="64">
        <v>40944653</v>
      </c>
      <c r="G1032" s="77">
        <v>1.04</v>
      </c>
      <c r="H1032" s="64">
        <v>42582439</v>
      </c>
      <c r="I1032" s="64">
        <v>0</v>
      </c>
      <c r="J1032" s="64">
        <f>SUMIFS('Support - HEA1065 Adjustments'!$G$2:$G$10,'Support - HEA1065 Adjustments'!$A$2:$A$10,LEFT('Support - Calculation Detail'!A1032,7),'Support - HEA1065 Adjustments'!$D$2:$D$10,RIGHT('Support - Calculation Detail'!A1032,2))</f>
        <v>0</v>
      </c>
      <c r="K1032" s="64">
        <v>42582439</v>
      </c>
      <c r="L1032" s="64">
        <v>0</v>
      </c>
      <c r="M1032" s="64">
        <v>0</v>
      </c>
      <c r="N1032" s="64">
        <v>0</v>
      </c>
      <c r="O1032" s="64">
        <v>42582439</v>
      </c>
    </row>
    <row r="1033" spans="1:15" x14ac:dyDescent="0.35">
      <c r="A1033" s="57" t="s">
        <v>6819</v>
      </c>
      <c r="B1033" s="61" t="s">
        <v>10</v>
      </c>
      <c r="C1033" s="61" t="s">
        <v>1702</v>
      </c>
      <c r="D1033" s="64">
        <v>4807383</v>
      </c>
      <c r="E1033" s="64">
        <v>0</v>
      </c>
      <c r="F1033" s="64">
        <v>4807383</v>
      </c>
      <c r="G1033" s="77">
        <v>1.04</v>
      </c>
      <c r="H1033" s="64">
        <v>4999678</v>
      </c>
      <c r="I1033" s="64">
        <v>0</v>
      </c>
      <c r="J1033" s="64">
        <f>SUMIFS('Support - HEA1065 Adjustments'!$G$2:$G$10,'Support - HEA1065 Adjustments'!$A$2:$A$10,LEFT('Support - Calculation Detail'!A1033,7),'Support - HEA1065 Adjustments'!$D$2:$D$10,RIGHT('Support - Calculation Detail'!A1033,2))</f>
        <v>0</v>
      </c>
      <c r="K1033" s="64">
        <v>4999678</v>
      </c>
      <c r="L1033" s="64">
        <v>0</v>
      </c>
      <c r="M1033" s="64">
        <v>0</v>
      </c>
      <c r="N1033" s="64">
        <v>0</v>
      </c>
      <c r="O1033" s="64">
        <v>4999678</v>
      </c>
    </row>
    <row r="1034" spans="1:15" x14ac:dyDescent="0.35">
      <c r="A1034" s="57" t="s">
        <v>6820</v>
      </c>
      <c r="B1034" s="61" t="s">
        <v>10</v>
      </c>
      <c r="C1034" s="61" t="s">
        <v>1702</v>
      </c>
      <c r="D1034" s="64">
        <v>22482861</v>
      </c>
      <c r="E1034" s="64">
        <v>765964</v>
      </c>
      <c r="F1034" s="64">
        <v>23248825</v>
      </c>
      <c r="G1034" s="77">
        <v>1.04</v>
      </c>
      <c r="H1034" s="64">
        <v>24178778</v>
      </c>
      <c r="I1034" s="64">
        <v>0</v>
      </c>
      <c r="J1034" s="64">
        <f>SUMIFS('Support - HEA1065 Adjustments'!$G$2:$G$10,'Support - HEA1065 Adjustments'!$A$2:$A$10,LEFT('Support - Calculation Detail'!A1034,7),'Support - HEA1065 Adjustments'!$D$2:$D$10,RIGHT('Support - Calculation Detail'!A1034,2))</f>
        <v>0</v>
      </c>
      <c r="K1034" s="64">
        <v>24178778</v>
      </c>
      <c r="L1034" s="64">
        <v>0</v>
      </c>
      <c r="M1034" s="64">
        <v>0</v>
      </c>
      <c r="N1034" s="64">
        <v>0</v>
      </c>
      <c r="O1034" s="64">
        <v>24178778</v>
      </c>
    </row>
    <row r="1035" spans="1:15" x14ac:dyDescent="0.35">
      <c r="A1035" s="57" t="s">
        <v>6821</v>
      </c>
      <c r="B1035" s="61" t="s">
        <v>10</v>
      </c>
      <c r="C1035" s="61" t="s">
        <v>1702</v>
      </c>
      <c r="D1035" s="64">
        <v>33613932</v>
      </c>
      <c r="E1035" s="64">
        <v>0</v>
      </c>
      <c r="F1035" s="64">
        <v>33613932</v>
      </c>
      <c r="G1035" s="77">
        <v>1.04</v>
      </c>
      <c r="H1035" s="64">
        <v>34958489</v>
      </c>
      <c r="I1035" s="64">
        <v>0</v>
      </c>
      <c r="J1035" s="64">
        <f>SUMIFS('Support - HEA1065 Adjustments'!$G$2:$G$10,'Support - HEA1065 Adjustments'!$A$2:$A$10,LEFT('Support - Calculation Detail'!A1035,7),'Support - HEA1065 Adjustments'!$D$2:$D$10,RIGHT('Support - Calculation Detail'!A1035,2))</f>
        <v>0</v>
      </c>
      <c r="K1035" s="64">
        <v>34958489</v>
      </c>
      <c r="L1035" s="64">
        <v>0</v>
      </c>
      <c r="M1035" s="64">
        <v>0</v>
      </c>
      <c r="N1035" s="64">
        <v>0</v>
      </c>
      <c r="O1035" s="64">
        <v>34958489</v>
      </c>
    </row>
    <row r="1036" spans="1:15" x14ac:dyDescent="0.35">
      <c r="A1036" s="57" t="s">
        <v>6822</v>
      </c>
      <c r="B1036" s="61" t="s">
        <v>10</v>
      </c>
      <c r="C1036" s="61" t="s">
        <v>1702</v>
      </c>
      <c r="D1036" s="64">
        <v>18315164</v>
      </c>
      <c r="E1036" s="64">
        <v>0</v>
      </c>
      <c r="F1036" s="64">
        <v>18315164</v>
      </c>
      <c r="G1036" s="77">
        <v>1.04</v>
      </c>
      <c r="H1036" s="64">
        <v>19047771</v>
      </c>
      <c r="I1036" s="64">
        <v>0</v>
      </c>
      <c r="J1036" s="64">
        <f>SUMIFS('Support - HEA1065 Adjustments'!$G$2:$G$10,'Support - HEA1065 Adjustments'!$A$2:$A$10,LEFT('Support - Calculation Detail'!A1036,7),'Support - HEA1065 Adjustments'!$D$2:$D$10,RIGHT('Support - Calculation Detail'!A1036,2))</f>
        <v>0</v>
      </c>
      <c r="K1036" s="64">
        <v>19047771</v>
      </c>
      <c r="L1036" s="64">
        <v>0</v>
      </c>
      <c r="M1036" s="64">
        <v>0</v>
      </c>
      <c r="N1036" s="64">
        <v>0</v>
      </c>
      <c r="O1036" s="64">
        <v>19047771</v>
      </c>
    </row>
    <row r="1037" spans="1:15" x14ac:dyDescent="0.35">
      <c r="A1037" s="57" t="s">
        <v>6823</v>
      </c>
      <c r="B1037" s="61" t="s">
        <v>10</v>
      </c>
      <c r="C1037" s="61" t="s">
        <v>1779</v>
      </c>
      <c r="D1037" s="64">
        <v>12559305</v>
      </c>
      <c r="E1037" s="64">
        <v>1392392</v>
      </c>
      <c r="F1037" s="64">
        <v>13951697</v>
      </c>
      <c r="G1037" s="77">
        <v>1.04</v>
      </c>
      <c r="H1037" s="64">
        <v>14509765</v>
      </c>
      <c r="I1037" s="64">
        <v>0</v>
      </c>
      <c r="J1037" s="64">
        <f>SUMIFS('Support - HEA1065 Adjustments'!$G$2:$G$10,'Support - HEA1065 Adjustments'!$A$2:$A$10,LEFT('Support - Calculation Detail'!A1037,7),'Support - HEA1065 Adjustments'!$D$2:$D$10,RIGHT('Support - Calculation Detail'!A1037,2))</f>
        <v>0</v>
      </c>
      <c r="K1037" s="64">
        <v>14509765</v>
      </c>
      <c r="L1037" s="64">
        <v>2267622</v>
      </c>
      <c r="M1037" s="64">
        <v>510323</v>
      </c>
      <c r="N1037" s="64">
        <v>1583256.4900754001</v>
      </c>
      <c r="O1037" s="64">
        <v>18870966.490075402</v>
      </c>
    </row>
    <row r="1038" spans="1:15" x14ac:dyDescent="0.35">
      <c r="A1038" s="57" t="s">
        <v>6824</v>
      </c>
      <c r="B1038" s="61" t="s">
        <v>10</v>
      </c>
      <c r="C1038" s="61" t="s">
        <v>1779</v>
      </c>
      <c r="D1038" s="64">
        <v>32367</v>
      </c>
      <c r="E1038" s="64">
        <v>0</v>
      </c>
      <c r="F1038" s="64">
        <v>32367</v>
      </c>
      <c r="G1038" s="77">
        <v>1.04</v>
      </c>
      <c r="H1038" s="64">
        <v>33662</v>
      </c>
      <c r="I1038" s="64">
        <v>0</v>
      </c>
      <c r="J1038" s="64">
        <f>SUMIFS('Support - HEA1065 Adjustments'!$G$2:$G$10,'Support - HEA1065 Adjustments'!$A$2:$A$10,LEFT('Support - Calculation Detail'!A1038,7),'Support - HEA1065 Adjustments'!$D$2:$D$10,RIGHT('Support - Calculation Detail'!A1038,2))</f>
        <v>0</v>
      </c>
      <c r="K1038" s="64">
        <v>33662</v>
      </c>
      <c r="L1038" s="64">
        <v>0</v>
      </c>
      <c r="M1038" s="64">
        <v>0</v>
      </c>
      <c r="N1038" s="64">
        <v>0</v>
      </c>
      <c r="O1038" s="64">
        <v>33662</v>
      </c>
    </row>
    <row r="1039" spans="1:15" x14ac:dyDescent="0.35">
      <c r="A1039" s="57" t="s">
        <v>6825</v>
      </c>
      <c r="B1039" s="61" t="s">
        <v>10</v>
      </c>
      <c r="C1039" s="61" t="s">
        <v>1779</v>
      </c>
      <c r="D1039" s="64">
        <v>26253</v>
      </c>
      <c r="E1039" s="64">
        <v>0</v>
      </c>
      <c r="F1039" s="64">
        <v>26253</v>
      </c>
      <c r="G1039" s="77">
        <v>1.04</v>
      </c>
      <c r="H1039" s="64">
        <v>27303</v>
      </c>
      <c r="I1039" s="64">
        <v>0</v>
      </c>
      <c r="J1039" s="64">
        <f>SUMIFS('Support - HEA1065 Adjustments'!$G$2:$G$10,'Support - HEA1065 Adjustments'!$A$2:$A$10,LEFT('Support - Calculation Detail'!A1039,7),'Support - HEA1065 Adjustments'!$D$2:$D$10,RIGHT('Support - Calculation Detail'!A1039,2))</f>
        <v>0</v>
      </c>
      <c r="K1039" s="64">
        <v>27303</v>
      </c>
      <c r="L1039" s="64">
        <v>0</v>
      </c>
      <c r="M1039" s="64">
        <v>0</v>
      </c>
      <c r="N1039" s="64">
        <v>0</v>
      </c>
      <c r="O1039" s="64">
        <v>27303</v>
      </c>
    </row>
    <row r="1040" spans="1:15" x14ac:dyDescent="0.35">
      <c r="A1040" s="57" t="s">
        <v>6826</v>
      </c>
      <c r="B1040" s="61" t="s">
        <v>10</v>
      </c>
      <c r="C1040" s="61" t="s">
        <v>1779</v>
      </c>
      <c r="D1040" s="64">
        <v>47644</v>
      </c>
      <c r="E1040" s="64">
        <v>0</v>
      </c>
      <c r="F1040" s="64">
        <v>47644</v>
      </c>
      <c r="G1040" s="77">
        <v>1.04</v>
      </c>
      <c r="H1040" s="64">
        <v>49550</v>
      </c>
      <c r="I1040" s="64">
        <v>0</v>
      </c>
      <c r="J1040" s="64">
        <f>SUMIFS('Support - HEA1065 Adjustments'!$G$2:$G$10,'Support - HEA1065 Adjustments'!$A$2:$A$10,LEFT('Support - Calculation Detail'!A1040,7),'Support - HEA1065 Adjustments'!$D$2:$D$10,RIGHT('Support - Calculation Detail'!A1040,2))</f>
        <v>0</v>
      </c>
      <c r="K1040" s="64">
        <v>49550</v>
      </c>
      <c r="L1040" s="64">
        <v>0</v>
      </c>
      <c r="M1040" s="64">
        <v>0</v>
      </c>
      <c r="N1040" s="64">
        <v>0</v>
      </c>
      <c r="O1040" s="64">
        <v>49550</v>
      </c>
    </row>
    <row r="1041" spans="1:15" x14ac:dyDescent="0.35">
      <c r="A1041" s="57" t="s">
        <v>6827</v>
      </c>
      <c r="B1041" s="61" t="s">
        <v>10</v>
      </c>
      <c r="C1041" s="61" t="s">
        <v>1779</v>
      </c>
      <c r="D1041" s="64">
        <v>27840</v>
      </c>
      <c r="E1041" s="64">
        <v>0</v>
      </c>
      <c r="F1041" s="64">
        <v>27840</v>
      </c>
      <c r="G1041" s="77">
        <v>1.04</v>
      </c>
      <c r="H1041" s="64">
        <v>28954</v>
      </c>
      <c r="I1041" s="64">
        <v>0</v>
      </c>
      <c r="J1041" s="64">
        <f>SUMIFS('Support - HEA1065 Adjustments'!$G$2:$G$10,'Support - HEA1065 Adjustments'!$A$2:$A$10,LEFT('Support - Calculation Detail'!A1041,7),'Support - HEA1065 Adjustments'!$D$2:$D$10,RIGHT('Support - Calculation Detail'!A1041,2))</f>
        <v>0</v>
      </c>
      <c r="K1041" s="64">
        <v>28954</v>
      </c>
      <c r="L1041" s="64">
        <v>0</v>
      </c>
      <c r="M1041" s="64">
        <v>0</v>
      </c>
      <c r="N1041" s="64">
        <v>0</v>
      </c>
      <c r="O1041" s="64">
        <v>28954</v>
      </c>
    </row>
    <row r="1042" spans="1:15" x14ac:dyDescent="0.35">
      <c r="A1042" s="57" t="s">
        <v>6828</v>
      </c>
      <c r="B1042" s="61" t="s">
        <v>10</v>
      </c>
      <c r="C1042" s="61" t="s">
        <v>1779</v>
      </c>
      <c r="D1042" s="64">
        <v>27901</v>
      </c>
      <c r="E1042" s="64">
        <v>0</v>
      </c>
      <c r="F1042" s="64">
        <v>27901</v>
      </c>
      <c r="G1042" s="77">
        <v>1.04</v>
      </c>
      <c r="H1042" s="64">
        <v>29017</v>
      </c>
      <c r="I1042" s="64">
        <v>0</v>
      </c>
      <c r="J1042" s="64">
        <f>SUMIFS('Support - HEA1065 Adjustments'!$G$2:$G$10,'Support - HEA1065 Adjustments'!$A$2:$A$10,LEFT('Support - Calculation Detail'!A1042,7),'Support - HEA1065 Adjustments'!$D$2:$D$10,RIGHT('Support - Calculation Detail'!A1042,2))</f>
        <v>0</v>
      </c>
      <c r="K1042" s="64">
        <v>29017</v>
      </c>
      <c r="L1042" s="64">
        <v>0</v>
      </c>
      <c r="M1042" s="64">
        <v>0</v>
      </c>
      <c r="N1042" s="64">
        <v>0</v>
      </c>
      <c r="O1042" s="64">
        <v>29017</v>
      </c>
    </row>
    <row r="1043" spans="1:15" x14ac:dyDescent="0.35">
      <c r="A1043" s="57" t="s">
        <v>6829</v>
      </c>
      <c r="B1043" s="61" t="s">
        <v>10</v>
      </c>
      <c r="C1043" s="61" t="s">
        <v>1779</v>
      </c>
      <c r="D1043" s="64">
        <v>51814</v>
      </c>
      <c r="E1043" s="64">
        <v>0</v>
      </c>
      <c r="F1043" s="64">
        <v>51814</v>
      </c>
      <c r="G1043" s="77">
        <v>1.04</v>
      </c>
      <c r="H1043" s="64">
        <v>53887</v>
      </c>
      <c r="I1043" s="64">
        <v>0</v>
      </c>
      <c r="J1043" s="64">
        <f>SUMIFS('Support - HEA1065 Adjustments'!$G$2:$G$10,'Support - HEA1065 Adjustments'!$A$2:$A$10,LEFT('Support - Calculation Detail'!A1043,7),'Support - HEA1065 Adjustments'!$D$2:$D$10,RIGHT('Support - Calculation Detail'!A1043,2))</f>
        <v>0</v>
      </c>
      <c r="K1043" s="64">
        <v>53887</v>
      </c>
      <c r="L1043" s="64">
        <v>0</v>
      </c>
      <c r="M1043" s="64">
        <v>0</v>
      </c>
      <c r="N1043" s="64">
        <v>0</v>
      </c>
      <c r="O1043" s="64">
        <v>53887</v>
      </c>
    </row>
    <row r="1044" spans="1:15" x14ac:dyDescent="0.35">
      <c r="A1044" s="57" t="s">
        <v>6830</v>
      </c>
      <c r="B1044" s="61" t="s">
        <v>10</v>
      </c>
      <c r="C1044" s="61" t="s">
        <v>1779</v>
      </c>
      <c r="D1044" s="64">
        <v>3234768</v>
      </c>
      <c r="E1044" s="64">
        <v>411189</v>
      </c>
      <c r="F1044" s="64">
        <v>3645957</v>
      </c>
      <c r="G1044" s="77">
        <v>1.04</v>
      </c>
      <c r="H1044" s="64">
        <v>3791795</v>
      </c>
      <c r="I1044" s="64">
        <v>1750000</v>
      </c>
      <c r="J1044" s="64">
        <f>SUMIFS('Support - HEA1065 Adjustments'!$G$2:$G$10,'Support - HEA1065 Adjustments'!$A$2:$A$10,LEFT('Support - Calculation Detail'!A1044,7),'Support - HEA1065 Adjustments'!$D$2:$D$10,RIGHT('Support - Calculation Detail'!A1044,2))</f>
        <v>0</v>
      </c>
      <c r="K1044" s="64">
        <v>5541795</v>
      </c>
      <c r="L1044" s="64">
        <v>0</v>
      </c>
      <c r="M1044" s="64">
        <v>0</v>
      </c>
      <c r="N1044" s="64">
        <v>0</v>
      </c>
      <c r="O1044" s="64">
        <v>5541795</v>
      </c>
    </row>
    <row r="1045" spans="1:15" x14ac:dyDescent="0.35">
      <c r="A1045" s="57" t="s">
        <v>6831</v>
      </c>
      <c r="B1045" s="61" t="s">
        <v>10</v>
      </c>
      <c r="C1045" s="61" t="s">
        <v>1779</v>
      </c>
      <c r="D1045" s="64">
        <v>52720</v>
      </c>
      <c r="E1045" s="64">
        <v>6701</v>
      </c>
      <c r="F1045" s="64">
        <v>59421</v>
      </c>
      <c r="G1045" s="77">
        <v>1.04</v>
      </c>
      <c r="H1045" s="64">
        <v>61798</v>
      </c>
      <c r="I1045" s="64">
        <v>10000</v>
      </c>
      <c r="J1045" s="64">
        <f>SUMIFS('Support - HEA1065 Adjustments'!$G$2:$G$10,'Support - HEA1065 Adjustments'!$A$2:$A$10,LEFT('Support - Calculation Detail'!A1045,7),'Support - HEA1065 Adjustments'!$D$2:$D$10,RIGHT('Support - Calculation Detail'!A1045,2))</f>
        <v>0</v>
      </c>
      <c r="K1045" s="64">
        <v>71798</v>
      </c>
      <c r="L1045" s="64">
        <v>0</v>
      </c>
      <c r="M1045" s="64">
        <v>0</v>
      </c>
      <c r="N1045" s="64">
        <v>0</v>
      </c>
      <c r="O1045" s="64">
        <v>71798</v>
      </c>
    </row>
    <row r="1046" spans="1:15" x14ac:dyDescent="0.35">
      <c r="A1046" s="57" t="s">
        <v>6832</v>
      </c>
      <c r="B1046" s="61" t="s">
        <v>10</v>
      </c>
      <c r="C1046" s="61" t="s">
        <v>1779</v>
      </c>
      <c r="D1046" s="64">
        <v>185223</v>
      </c>
      <c r="E1046" s="64">
        <v>17204</v>
      </c>
      <c r="F1046" s="64">
        <v>202427</v>
      </c>
      <c r="G1046" s="77">
        <v>1.04</v>
      </c>
      <c r="H1046" s="64">
        <v>210524</v>
      </c>
      <c r="I1046" s="64">
        <v>0</v>
      </c>
      <c r="J1046" s="64">
        <f>SUMIFS('Support - HEA1065 Adjustments'!$G$2:$G$10,'Support - HEA1065 Adjustments'!$A$2:$A$10,LEFT('Support - Calculation Detail'!A1046,7),'Support - HEA1065 Adjustments'!$D$2:$D$10,RIGHT('Support - Calculation Detail'!A1046,2))</f>
        <v>0</v>
      </c>
      <c r="K1046" s="64">
        <v>210524</v>
      </c>
      <c r="L1046" s="64">
        <v>0</v>
      </c>
      <c r="M1046" s="64">
        <v>0</v>
      </c>
      <c r="N1046" s="64">
        <v>0</v>
      </c>
      <c r="O1046" s="64">
        <v>210524</v>
      </c>
    </row>
    <row r="1047" spans="1:15" x14ac:dyDescent="0.35">
      <c r="A1047" s="57" t="s">
        <v>6833</v>
      </c>
      <c r="B1047" s="61" t="s">
        <v>10</v>
      </c>
      <c r="C1047" s="61" t="s">
        <v>1779</v>
      </c>
      <c r="D1047" s="64">
        <v>36832</v>
      </c>
      <c r="E1047" s="64">
        <v>0</v>
      </c>
      <c r="F1047" s="64">
        <v>36832</v>
      </c>
      <c r="G1047" s="77">
        <v>1.04</v>
      </c>
      <c r="H1047" s="64">
        <v>38305</v>
      </c>
      <c r="I1047" s="64">
        <v>0</v>
      </c>
      <c r="J1047" s="64">
        <f>SUMIFS('Support - HEA1065 Adjustments'!$G$2:$G$10,'Support - HEA1065 Adjustments'!$A$2:$A$10,LEFT('Support - Calculation Detail'!A1047,7),'Support - HEA1065 Adjustments'!$D$2:$D$10,RIGHT('Support - Calculation Detail'!A1047,2))</f>
        <v>0</v>
      </c>
      <c r="K1047" s="64">
        <v>38305</v>
      </c>
      <c r="L1047" s="64">
        <v>0</v>
      </c>
      <c r="M1047" s="64">
        <v>0</v>
      </c>
      <c r="N1047" s="64">
        <v>0</v>
      </c>
      <c r="O1047" s="64">
        <v>38305</v>
      </c>
    </row>
    <row r="1048" spans="1:15" x14ac:dyDescent="0.35">
      <c r="A1048" s="57" t="s">
        <v>6834</v>
      </c>
      <c r="B1048" s="61" t="s">
        <v>10</v>
      </c>
      <c r="C1048" s="61" t="s">
        <v>1779</v>
      </c>
      <c r="D1048" s="64">
        <v>37856</v>
      </c>
      <c r="E1048" s="64">
        <v>0</v>
      </c>
      <c r="F1048" s="64">
        <v>37856</v>
      </c>
      <c r="G1048" s="77">
        <v>1.04</v>
      </c>
      <c r="H1048" s="64">
        <v>39370</v>
      </c>
      <c r="I1048" s="64">
        <v>0</v>
      </c>
      <c r="J1048" s="64">
        <f>SUMIFS('Support - HEA1065 Adjustments'!$G$2:$G$10,'Support - HEA1065 Adjustments'!$A$2:$A$10,LEFT('Support - Calculation Detail'!A1048,7),'Support - HEA1065 Adjustments'!$D$2:$D$10,RIGHT('Support - Calculation Detail'!A1048,2))</f>
        <v>0</v>
      </c>
      <c r="K1048" s="64">
        <v>39370</v>
      </c>
      <c r="L1048" s="64">
        <v>0</v>
      </c>
      <c r="M1048" s="64">
        <v>0</v>
      </c>
      <c r="N1048" s="64">
        <v>0</v>
      </c>
      <c r="O1048" s="64">
        <v>39370</v>
      </c>
    </row>
    <row r="1049" spans="1:15" x14ac:dyDescent="0.35">
      <c r="A1049" s="57" t="s">
        <v>6835</v>
      </c>
      <c r="B1049" s="61" t="s">
        <v>10</v>
      </c>
      <c r="C1049" s="61" t="s">
        <v>1779</v>
      </c>
      <c r="D1049" s="64">
        <v>29449</v>
      </c>
      <c r="E1049" s="64">
        <v>0</v>
      </c>
      <c r="F1049" s="64">
        <v>29449</v>
      </c>
      <c r="G1049" s="77">
        <v>1.04</v>
      </c>
      <c r="H1049" s="64">
        <v>30627</v>
      </c>
      <c r="I1049" s="64">
        <v>0</v>
      </c>
      <c r="J1049" s="64">
        <f>SUMIFS('Support - HEA1065 Adjustments'!$G$2:$G$10,'Support - HEA1065 Adjustments'!$A$2:$A$10,LEFT('Support - Calculation Detail'!A1049,7),'Support - HEA1065 Adjustments'!$D$2:$D$10,RIGHT('Support - Calculation Detail'!A1049,2))</f>
        <v>0</v>
      </c>
      <c r="K1049" s="64">
        <v>30627</v>
      </c>
      <c r="L1049" s="64">
        <v>0</v>
      </c>
      <c r="M1049" s="64">
        <v>0</v>
      </c>
      <c r="N1049" s="64">
        <v>0</v>
      </c>
      <c r="O1049" s="64">
        <v>30627</v>
      </c>
    </row>
    <row r="1050" spans="1:15" x14ac:dyDescent="0.35">
      <c r="A1050" s="57" t="s">
        <v>6836</v>
      </c>
      <c r="B1050" s="61" t="s">
        <v>10</v>
      </c>
      <c r="C1050" s="61" t="s">
        <v>1779</v>
      </c>
      <c r="D1050" s="64">
        <v>59235</v>
      </c>
      <c r="E1050" s="64">
        <v>0</v>
      </c>
      <c r="F1050" s="64">
        <v>59235</v>
      </c>
      <c r="G1050" s="77">
        <v>1.04</v>
      </c>
      <c r="H1050" s="64">
        <v>61604</v>
      </c>
      <c r="I1050" s="64">
        <v>0</v>
      </c>
      <c r="J1050" s="64">
        <f>SUMIFS('Support - HEA1065 Adjustments'!$G$2:$G$10,'Support - HEA1065 Adjustments'!$A$2:$A$10,LEFT('Support - Calculation Detail'!A1050,7),'Support - HEA1065 Adjustments'!$D$2:$D$10,RIGHT('Support - Calculation Detail'!A1050,2))</f>
        <v>0</v>
      </c>
      <c r="K1050" s="64">
        <v>61604</v>
      </c>
      <c r="L1050" s="64">
        <v>0</v>
      </c>
      <c r="M1050" s="64">
        <v>0</v>
      </c>
      <c r="N1050" s="64">
        <v>0</v>
      </c>
      <c r="O1050" s="64">
        <v>61604</v>
      </c>
    </row>
    <row r="1051" spans="1:15" x14ac:dyDescent="0.35">
      <c r="A1051" s="57" t="s">
        <v>6837</v>
      </c>
      <c r="B1051" s="61" t="s">
        <v>10</v>
      </c>
      <c r="C1051" s="61" t="s">
        <v>1779</v>
      </c>
      <c r="D1051" s="64">
        <v>5321958</v>
      </c>
      <c r="E1051" s="64">
        <v>573646</v>
      </c>
      <c r="F1051" s="64">
        <v>5895604</v>
      </c>
      <c r="G1051" s="77">
        <v>1.04</v>
      </c>
      <c r="H1051" s="64">
        <v>6131428</v>
      </c>
      <c r="I1051" s="64">
        <v>0</v>
      </c>
      <c r="J1051" s="64">
        <f>SUMIFS('Support - HEA1065 Adjustments'!$G$2:$G$10,'Support - HEA1065 Adjustments'!$A$2:$A$10,LEFT('Support - Calculation Detail'!A1051,7),'Support - HEA1065 Adjustments'!$D$2:$D$10,RIGHT('Support - Calculation Detail'!A1051,2))</f>
        <v>0</v>
      </c>
      <c r="K1051" s="64">
        <v>6131428</v>
      </c>
      <c r="L1051" s="64">
        <v>0</v>
      </c>
      <c r="M1051" s="64">
        <v>0</v>
      </c>
      <c r="N1051" s="64">
        <v>0</v>
      </c>
      <c r="O1051" s="64">
        <v>6131428</v>
      </c>
    </row>
    <row r="1052" spans="1:15" x14ac:dyDescent="0.35">
      <c r="A1052" s="57" t="s">
        <v>6838</v>
      </c>
      <c r="B1052" s="61" t="s">
        <v>10</v>
      </c>
      <c r="C1052" s="61" t="s">
        <v>1779</v>
      </c>
      <c r="D1052" s="64">
        <v>0</v>
      </c>
      <c r="E1052" s="64">
        <v>0</v>
      </c>
      <c r="F1052" s="64">
        <v>0</v>
      </c>
      <c r="G1052" s="77">
        <v>1.04</v>
      </c>
      <c r="H1052" s="64">
        <v>0</v>
      </c>
      <c r="I1052" s="64">
        <v>0</v>
      </c>
      <c r="J1052" s="64">
        <f>SUMIFS('Support - HEA1065 Adjustments'!$G$2:$G$10,'Support - HEA1065 Adjustments'!$A$2:$A$10,LEFT('Support - Calculation Detail'!A1052,7),'Support - HEA1065 Adjustments'!$D$2:$D$10,RIGHT('Support - Calculation Detail'!A1052,2))</f>
        <v>0</v>
      </c>
      <c r="K1052" s="64">
        <v>0</v>
      </c>
      <c r="L1052" s="64">
        <v>0</v>
      </c>
      <c r="M1052" s="64">
        <v>0</v>
      </c>
      <c r="N1052" s="64">
        <v>0</v>
      </c>
      <c r="O1052" s="64">
        <v>0</v>
      </c>
    </row>
    <row r="1053" spans="1:15" x14ac:dyDescent="0.35">
      <c r="A1053" s="57" t="s">
        <v>6839</v>
      </c>
      <c r="B1053" s="61" t="s">
        <v>10</v>
      </c>
      <c r="C1053" s="61" t="s">
        <v>1779</v>
      </c>
      <c r="D1053" s="64">
        <v>4623112</v>
      </c>
      <c r="E1053" s="64">
        <v>675686</v>
      </c>
      <c r="F1053" s="64">
        <v>5298798</v>
      </c>
      <c r="G1053" s="77">
        <v>1.04</v>
      </c>
      <c r="H1053" s="64">
        <v>5510750</v>
      </c>
      <c r="I1053" s="64">
        <v>0</v>
      </c>
      <c r="J1053" s="64">
        <f>SUMIFS('Support - HEA1065 Adjustments'!$G$2:$G$10,'Support - HEA1065 Adjustments'!$A$2:$A$10,LEFT('Support - Calculation Detail'!A1053,7),'Support - HEA1065 Adjustments'!$D$2:$D$10,RIGHT('Support - Calculation Detail'!A1053,2))</f>
        <v>0</v>
      </c>
      <c r="K1053" s="64">
        <v>5510750</v>
      </c>
      <c r="L1053" s="64">
        <v>0</v>
      </c>
      <c r="M1053" s="64">
        <v>0</v>
      </c>
      <c r="N1053" s="64">
        <v>0</v>
      </c>
      <c r="O1053" s="64">
        <v>5510750</v>
      </c>
    </row>
    <row r="1054" spans="1:15" x14ac:dyDescent="0.35">
      <c r="A1054" s="57" t="s">
        <v>6840</v>
      </c>
      <c r="B1054" s="61" t="s">
        <v>10</v>
      </c>
      <c r="C1054" s="61" t="s">
        <v>1779</v>
      </c>
      <c r="D1054" s="64">
        <v>293294</v>
      </c>
      <c r="E1054" s="64">
        <v>42866</v>
      </c>
      <c r="F1054" s="64">
        <v>336160</v>
      </c>
      <c r="G1054" s="77">
        <v>1.04</v>
      </c>
      <c r="H1054" s="64">
        <v>349606</v>
      </c>
      <c r="I1054" s="64">
        <v>0</v>
      </c>
      <c r="J1054" s="64">
        <f>SUMIFS('Support - HEA1065 Adjustments'!$G$2:$G$10,'Support - HEA1065 Adjustments'!$A$2:$A$10,LEFT('Support - Calculation Detail'!A1054,7),'Support - HEA1065 Adjustments'!$D$2:$D$10,RIGHT('Support - Calculation Detail'!A1054,2))</f>
        <v>0</v>
      </c>
      <c r="K1054" s="64">
        <v>349606</v>
      </c>
      <c r="L1054" s="64">
        <v>0</v>
      </c>
      <c r="M1054" s="64">
        <v>0</v>
      </c>
      <c r="N1054" s="64">
        <v>0</v>
      </c>
      <c r="O1054" s="64">
        <v>349606</v>
      </c>
    </row>
    <row r="1055" spans="1:15" x14ac:dyDescent="0.35">
      <c r="A1055" s="57" t="s">
        <v>6841</v>
      </c>
      <c r="B1055" s="61" t="s">
        <v>10</v>
      </c>
      <c r="C1055" s="61" t="s">
        <v>1779</v>
      </c>
      <c r="D1055" s="64">
        <v>336526</v>
      </c>
      <c r="E1055" s="64">
        <v>44384</v>
      </c>
      <c r="F1055" s="64">
        <v>380910</v>
      </c>
      <c r="G1055" s="77">
        <v>1.04</v>
      </c>
      <c r="H1055" s="64">
        <v>396146</v>
      </c>
      <c r="I1055" s="64">
        <v>0</v>
      </c>
      <c r="J1055" s="64">
        <f>SUMIFS('Support - HEA1065 Adjustments'!$G$2:$G$10,'Support - HEA1065 Adjustments'!$A$2:$A$10,LEFT('Support - Calculation Detail'!A1055,7),'Support - HEA1065 Adjustments'!$D$2:$D$10,RIGHT('Support - Calculation Detail'!A1055,2))</f>
        <v>0</v>
      </c>
      <c r="K1055" s="64">
        <v>396146</v>
      </c>
      <c r="L1055" s="64">
        <v>0</v>
      </c>
      <c r="M1055" s="64">
        <v>0</v>
      </c>
      <c r="N1055" s="64">
        <v>0</v>
      </c>
      <c r="O1055" s="64">
        <v>396146</v>
      </c>
    </row>
    <row r="1056" spans="1:15" x14ac:dyDescent="0.35">
      <c r="A1056" s="57" t="s">
        <v>6842</v>
      </c>
      <c r="B1056" s="61" t="s">
        <v>10</v>
      </c>
      <c r="C1056" s="61" t="s">
        <v>1779</v>
      </c>
      <c r="D1056" s="64">
        <v>3214132</v>
      </c>
      <c r="E1056" s="64">
        <v>0</v>
      </c>
      <c r="F1056" s="64">
        <v>3214132</v>
      </c>
      <c r="G1056" s="77">
        <v>1.04</v>
      </c>
      <c r="H1056" s="64">
        <v>3342697</v>
      </c>
      <c r="I1056" s="64">
        <v>0</v>
      </c>
      <c r="J1056" s="64">
        <f>SUMIFS('Support - HEA1065 Adjustments'!$G$2:$G$10,'Support - HEA1065 Adjustments'!$A$2:$A$10,LEFT('Support - Calculation Detail'!A1056,7),'Support - HEA1065 Adjustments'!$D$2:$D$10,RIGHT('Support - Calculation Detail'!A1056,2))</f>
        <v>0</v>
      </c>
      <c r="K1056" s="64">
        <v>3342697</v>
      </c>
      <c r="L1056" s="64">
        <v>0</v>
      </c>
      <c r="M1056" s="64">
        <v>0</v>
      </c>
      <c r="N1056" s="64">
        <v>0</v>
      </c>
      <c r="O1056" s="64">
        <v>3342697</v>
      </c>
    </row>
    <row r="1057" spans="1:15" x14ac:dyDescent="0.35">
      <c r="A1057" s="57" t="s">
        <v>6843</v>
      </c>
      <c r="B1057" s="61" t="s">
        <v>10</v>
      </c>
      <c r="C1057" s="61" t="s">
        <v>1779</v>
      </c>
      <c r="D1057" s="64">
        <v>5449874</v>
      </c>
      <c r="E1057" s="64">
        <v>506733</v>
      </c>
      <c r="F1057" s="64">
        <v>5956607</v>
      </c>
      <c r="G1057" s="77">
        <v>1.04</v>
      </c>
      <c r="H1057" s="64">
        <v>6194871</v>
      </c>
      <c r="I1057" s="64">
        <v>0</v>
      </c>
      <c r="J1057" s="64">
        <f>SUMIFS('Support - HEA1065 Adjustments'!$G$2:$G$10,'Support - HEA1065 Adjustments'!$A$2:$A$10,LEFT('Support - Calculation Detail'!A1057,7),'Support - HEA1065 Adjustments'!$D$2:$D$10,RIGHT('Support - Calculation Detail'!A1057,2))</f>
        <v>0</v>
      </c>
      <c r="K1057" s="64">
        <v>6194871</v>
      </c>
      <c r="L1057" s="64">
        <v>0</v>
      </c>
      <c r="M1057" s="64">
        <v>0</v>
      </c>
      <c r="N1057" s="64">
        <v>0</v>
      </c>
      <c r="O1057" s="64">
        <v>6194871</v>
      </c>
    </row>
    <row r="1058" spans="1:15" x14ac:dyDescent="0.35">
      <c r="A1058" s="57" t="s">
        <v>6844</v>
      </c>
      <c r="B1058" s="61" t="s">
        <v>10</v>
      </c>
      <c r="C1058" s="61" t="s">
        <v>1779</v>
      </c>
      <c r="D1058" s="64">
        <v>7575898</v>
      </c>
      <c r="E1058" s="64">
        <v>688249</v>
      </c>
      <c r="F1058" s="64">
        <v>8264147</v>
      </c>
      <c r="G1058" s="77">
        <v>1.04</v>
      </c>
      <c r="H1058" s="64">
        <v>8594713</v>
      </c>
      <c r="I1058" s="64">
        <v>0</v>
      </c>
      <c r="J1058" s="64">
        <f>SUMIFS('Support - HEA1065 Adjustments'!$G$2:$G$10,'Support - HEA1065 Adjustments'!$A$2:$A$10,LEFT('Support - Calculation Detail'!A1058,7),'Support - HEA1065 Adjustments'!$D$2:$D$10,RIGHT('Support - Calculation Detail'!A1058,2))</f>
        <v>0</v>
      </c>
      <c r="K1058" s="64">
        <v>8594713</v>
      </c>
      <c r="L1058" s="64">
        <v>0</v>
      </c>
      <c r="M1058" s="64">
        <v>0</v>
      </c>
      <c r="N1058" s="64">
        <v>0</v>
      </c>
      <c r="O1058" s="64">
        <v>8594713</v>
      </c>
    </row>
    <row r="1059" spans="1:15" x14ac:dyDescent="0.35">
      <c r="A1059" s="57" t="s">
        <v>6845</v>
      </c>
      <c r="B1059" s="61" t="s">
        <v>10</v>
      </c>
      <c r="C1059" s="61" t="s">
        <v>1779</v>
      </c>
      <c r="D1059" s="64">
        <v>1612100</v>
      </c>
      <c r="E1059" s="64">
        <v>216946</v>
      </c>
      <c r="F1059" s="64">
        <v>1829046</v>
      </c>
      <c r="G1059" s="77">
        <v>1.04</v>
      </c>
      <c r="H1059" s="64">
        <v>1902208</v>
      </c>
      <c r="I1059" s="64">
        <v>0</v>
      </c>
      <c r="J1059" s="64">
        <f>SUMIFS('Support - HEA1065 Adjustments'!$G$2:$G$10,'Support - HEA1065 Adjustments'!$A$2:$A$10,LEFT('Support - Calculation Detail'!A1059,7),'Support - HEA1065 Adjustments'!$D$2:$D$10,RIGHT('Support - Calculation Detail'!A1059,2))</f>
        <v>0</v>
      </c>
      <c r="K1059" s="64">
        <v>1902208</v>
      </c>
      <c r="L1059" s="64">
        <v>144403</v>
      </c>
      <c r="M1059" s="64">
        <v>0</v>
      </c>
      <c r="N1059" s="64">
        <v>0</v>
      </c>
      <c r="O1059" s="64">
        <v>2046611</v>
      </c>
    </row>
    <row r="1060" spans="1:15" x14ac:dyDescent="0.35">
      <c r="A1060" s="57" t="s">
        <v>6846</v>
      </c>
      <c r="B1060" s="61" t="s">
        <v>10</v>
      </c>
      <c r="C1060" s="61" t="s">
        <v>1779</v>
      </c>
      <c r="D1060" s="64">
        <v>876652</v>
      </c>
      <c r="E1060" s="64">
        <v>156324</v>
      </c>
      <c r="F1060" s="64">
        <v>1032976</v>
      </c>
      <c r="G1060" s="77">
        <v>1.04</v>
      </c>
      <c r="H1060" s="64">
        <v>1074295</v>
      </c>
      <c r="I1060" s="64">
        <v>0</v>
      </c>
      <c r="J1060" s="64">
        <f>SUMIFS('Support - HEA1065 Adjustments'!$G$2:$G$10,'Support - HEA1065 Adjustments'!$A$2:$A$10,LEFT('Support - Calculation Detail'!A1060,7),'Support - HEA1065 Adjustments'!$D$2:$D$10,RIGHT('Support - Calculation Detail'!A1060,2))</f>
        <v>0</v>
      </c>
      <c r="K1060" s="64">
        <v>1074295</v>
      </c>
      <c r="L1060" s="64">
        <v>145467</v>
      </c>
      <c r="M1060" s="64">
        <v>0</v>
      </c>
      <c r="N1060" s="64">
        <v>0</v>
      </c>
      <c r="O1060" s="64">
        <v>1219762</v>
      </c>
    </row>
    <row r="1061" spans="1:15" x14ac:dyDescent="0.35">
      <c r="A1061" s="57" t="s">
        <v>6847</v>
      </c>
      <c r="B1061" s="61" t="s">
        <v>10</v>
      </c>
      <c r="C1061" s="61" t="s">
        <v>1779</v>
      </c>
      <c r="D1061" s="64">
        <v>396624</v>
      </c>
      <c r="E1061" s="64">
        <v>0</v>
      </c>
      <c r="F1061" s="64">
        <v>396624</v>
      </c>
      <c r="G1061" s="77">
        <v>1.04</v>
      </c>
      <c r="H1061" s="64">
        <v>412489</v>
      </c>
      <c r="I1061" s="64">
        <v>0</v>
      </c>
      <c r="J1061" s="64">
        <f>SUMIFS('Support - HEA1065 Adjustments'!$G$2:$G$10,'Support - HEA1065 Adjustments'!$A$2:$A$10,LEFT('Support - Calculation Detail'!A1061,7),'Support - HEA1065 Adjustments'!$D$2:$D$10,RIGHT('Support - Calculation Detail'!A1061,2))</f>
        <v>0</v>
      </c>
      <c r="K1061" s="64">
        <v>412489</v>
      </c>
      <c r="L1061" s="64">
        <v>11554</v>
      </c>
      <c r="M1061" s="64">
        <v>0</v>
      </c>
      <c r="N1061" s="64">
        <v>0</v>
      </c>
      <c r="O1061" s="64">
        <v>424043</v>
      </c>
    </row>
    <row r="1062" spans="1:15" x14ac:dyDescent="0.35">
      <c r="A1062" s="57" t="s">
        <v>6848</v>
      </c>
      <c r="B1062" s="61" t="s">
        <v>10</v>
      </c>
      <c r="C1062" s="61" t="s">
        <v>1779</v>
      </c>
      <c r="D1062" s="64">
        <v>39848</v>
      </c>
      <c r="E1062" s="64">
        <v>0</v>
      </c>
      <c r="F1062" s="64">
        <v>39848</v>
      </c>
      <c r="G1062" s="77">
        <v>1.04</v>
      </c>
      <c r="H1062" s="64">
        <v>41442</v>
      </c>
      <c r="I1062" s="64">
        <v>0</v>
      </c>
      <c r="J1062" s="64">
        <f>SUMIFS('Support - HEA1065 Adjustments'!$G$2:$G$10,'Support - HEA1065 Adjustments'!$A$2:$A$10,LEFT('Support - Calculation Detail'!A1062,7),'Support - HEA1065 Adjustments'!$D$2:$D$10,RIGHT('Support - Calculation Detail'!A1062,2))</f>
        <v>0</v>
      </c>
      <c r="K1062" s="64">
        <v>41442</v>
      </c>
      <c r="L1062" s="64">
        <v>0</v>
      </c>
      <c r="M1062" s="64">
        <v>0</v>
      </c>
      <c r="N1062" s="64">
        <v>0</v>
      </c>
      <c r="O1062" s="64">
        <v>41442</v>
      </c>
    </row>
    <row r="1063" spans="1:15" x14ac:dyDescent="0.35">
      <c r="A1063" s="57" t="s">
        <v>6849</v>
      </c>
      <c r="B1063" s="61" t="s">
        <v>10</v>
      </c>
      <c r="C1063" s="61" t="s">
        <v>1779</v>
      </c>
      <c r="D1063" s="64">
        <v>136530</v>
      </c>
      <c r="E1063" s="64">
        <v>0</v>
      </c>
      <c r="F1063" s="64">
        <v>136530</v>
      </c>
      <c r="G1063" s="77">
        <v>1.04</v>
      </c>
      <c r="H1063" s="64">
        <v>141991</v>
      </c>
      <c r="I1063" s="64">
        <v>0</v>
      </c>
      <c r="J1063" s="64">
        <f>SUMIFS('Support - HEA1065 Adjustments'!$G$2:$G$10,'Support - HEA1065 Adjustments'!$A$2:$A$10,LEFT('Support - Calculation Detail'!A1063,7),'Support - HEA1065 Adjustments'!$D$2:$D$10,RIGHT('Support - Calculation Detail'!A1063,2))</f>
        <v>0</v>
      </c>
      <c r="K1063" s="64">
        <v>141991</v>
      </c>
      <c r="L1063" s="64">
        <v>0</v>
      </c>
      <c r="M1063" s="64">
        <v>0</v>
      </c>
      <c r="N1063" s="64">
        <v>0</v>
      </c>
      <c r="O1063" s="64">
        <v>141991</v>
      </c>
    </row>
    <row r="1064" spans="1:15" x14ac:dyDescent="0.35">
      <c r="A1064" s="57" t="s">
        <v>6850</v>
      </c>
      <c r="B1064" s="61" t="s">
        <v>10</v>
      </c>
      <c r="C1064" s="61" t="s">
        <v>1779</v>
      </c>
      <c r="D1064" s="64">
        <v>3210404</v>
      </c>
      <c r="E1064" s="64">
        <v>325362</v>
      </c>
      <c r="F1064" s="64">
        <v>3535766</v>
      </c>
      <c r="G1064" s="77">
        <v>1.04</v>
      </c>
      <c r="H1064" s="64">
        <v>3677197</v>
      </c>
      <c r="I1064" s="64">
        <v>0</v>
      </c>
      <c r="J1064" s="64">
        <f>SUMIFS('Support - HEA1065 Adjustments'!$G$2:$G$10,'Support - HEA1065 Adjustments'!$A$2:$A$10,LEFT('Support - Calculation Detail'!A1064,7),'Support - HEA1065 Adjustments'!$D$2:$D$10,RIGHT('Support - Calculation Detail'!A1064,2))</f>
        <v>0</v>
      </c>
      <c r="K1064" s="64">
        <v>3677197</v>
      </c>
      <c r="L1064" s="64">
        <v>176401</v>
      </c>
      <c r="M1064" s="64">
        <v>0</v>
      </c>
      <c r="N1064" s="64">
        <v>0</v>
      </c>
      <c r="O1064" s="64">
        <v>3853598</v>
      </c>
    </row>
    <row r="1065" spans="1:15" x14ac:dyDescent="0.35">
      <c r="A1065" s="57" t="s">
        <v>6851</v>
      </c>
      <c r="B1065" s="61" t="s">
        <v>10</v>
      </c>
      <c r="C1065" s="61" t="s">
        <v>1779</v>
      </c>
      <c r="D1065" s="64">
        <v>3093823</v>
      </c>
      <c r="E1065" s="64">
        <v>488121</v>
      </c>
      <c r="F1065" s="64">
        <v>3581944</v>
      </c>
      <c r="G1065" s="77">
        <v>1.04</v>
      </c>
      <c r="H1065" s="64">
        <v>3725222</v>
      </c>
      <c r="I1065" s="64">
        <v>0</v>
      </c>
      <c r="J1065" s="64">
        <f>SUMIFS('Support - HEA1065 Adjustments'!$G$2:$G$10,'Support - HEA1065 Adjustments'!$A$2:$A$10,LEFT('Support - Calculation Detail'!A1065,7),'Support - HEA1065 Adjustments'!$D$2:$D$10,RIGHT('Support - Calculation Detail'!A1065,2))</f>
        <v>0</v>
      </c>
      <c r="K1065" s="64">
        <v>3725222</v>
      </c>
      <c r="L1065" s="64">
        <v>448016</v>
      </c>
      <c r="M1065" s="64">
        <v>0</v>
      </c>
      <c r="N1065" s="64">
        <v>0</v>
      </c>
      <c r="O1065" s="64">
        <v>4173238</v>
      </c>
    </row>
    <row r="1066" spans="1:15" x14ac:dyDescent="0.35">
      <c r="A1066" s="57" t="s">
        <v>6852</v>
      </c>
      <c r="B1066" s="61" t="s">
        <v>10</v>
      </c>
      <c r="C1066" s="61" t="s">
        <v>1779</v>
      </c>
      <c r="D1066" s="64">
        <v>6033336</v>
      </c>
      <c r="E1066" s="64">
        <v>0</v>
      </c>
      <c r="F1066" s="64">
        <v>6033336</v>
      </c>
      <c r="G1066" s="77">
        <v>1.04</v>
      </c>
      <c r="H1066" s="64">
        <v>6274669</v>
      </c>
      <c r="I1066" s="64">
        <v>0</v>
      </c>
      <c r="J1066" s="64">
        <f>SUMIFS('Support - HEA1065 Adjustments'!$G$2:$G$10,'Support - HEA1065 Adjustments'!$A$2:$A$10,LEFT('Support - Calculation Detail'!A1066,7),'Support - HEA1065 Adjustments'!$D$2:$D$10,RIGHT('Support - Calculation Detail'!A1066,2))</f>
        <v>0</v>
      </c>
      <c r="K1066" s="64">
        <v>6274669</v>
      </c>
      <c r="L1066" s="64">
        <v>0</v>
      </c>
      <c r="M1066" s="64">
        <v>0</v>
      </c>
      <c r="N1066" s="64">
        <v>0</v>
      </c>
      <c r="O1066" s="64">
        <v>6274669</v>
      </c>
    </row>
    <row r="1067" spans="1:15" x14ac:dyDescent="0.35">
      <c r="A1067" s="57" t="s">
        <v>6853</v>
      </c>
      <c r="B1067" s="61" t="s">
        <v>10</v>
      </c>
      <c r="C1067" s="61" t="s">
        <v>1779</v>
      </c>
      <c r="D1067" s="64">
        <v>8099217</v>
      </c>
      <c r="E1067" s="64">
        <v>0</v>
      </c>
      <c r="F1067" s="64">
        <v>8099217</v>
      </c>
      <c r="G1067" s="77">
        <v>1.04</v>
      </c>
      <c r="H1067" s="64">
        <v>8423186</v>
      </c>
      <c r="I1067" s="64">
        <v>0</v>
      </c>
      <c r="J1067" s="64">
        <f>SUMIFS('Support - HEA1065 Adjustments'!$G$2:$G$10,'Support - HEA1065 Adjustments'!$A$2:$A$10,LEFT('Support - Calculation Detail'!A1067,7),'Support - HEA1065 Adjustments'!$D$2:$D$10,RIGHT('Support - Calculation Detail'!A1067,2))</f>
        <v>0</v>
      </c>
      <c r="K1067" s="64">
        <v>8423186</v>
      </c>
      <c r="L1067" s="64">
        <v>0</v>
      </c>
      <c r="M1067" s="64">
        <v>0</v>
      </c>
      <c r="N1067" s="64">
        <v>0</v>
      </c>
      <c r="O1067" s="64">
        <v>8423186</v>
      </c>
    </row>
    <row r="1068" spans="1:15" x14ac:dyDescent="0.35">
      <c r="A1068" s="57" t="s">
        <v>6854</v>
      </c>
      <c r="B1068" s="61" t="s">
        <v>10</v>
      </c>
      <c r="C1068" s="61" t="s">
        <v>1779</v>
      </c>
      <c r="D1068" s="64">
        <v>6645291</v>
      </c>
      <c r="E1068" s="64">
        <v>183059</v>
      </c>
      <c r="F1068" s="64">
        <v>6828350</v>
      </c>
      <c r="G1068" s="77">
        <v>1.04</v>
      </c>
      <c r="H1068" s="64">
        <v>7101484</v>
      </c>
      <c r="I1068" s="64">
        <v>0</v>
      </c>
      <c r="J1068" s="64">
        <f>SUMIFS('Support - HEA1065 Adjustments'!$G$2:$G$10,'Support - HEA1065 Adjustments'!$A$2:$A$10,LEFT('Support - Calculation Detail'!A1068,7),'Support - HEA1065 Adjustments'!$D$2:$D$10,RIGHT('Support - Calculation Detail'!A1068,2))</f>
        <v>0</v>
      </c>
      <c r="K1068" s="64">
        <v>7101484</v>
      </c>
      <c r="L1068" s="64">
        <v>0</v>
      </c>
      <c r="M1068" s="64">
        <v>0</v>
      </c>
      <c r="N1068" s="64">
        <v>0</v>
      </c>
      <c r="O1068" s="64">
        <v>7101484</v>
      </c>
    </row>
    <row r="1069" spans="1:15" x14ac:dyDescent="0.35">
      <c r="A1069" s="57" t="s">
        <v>6855</v>
      </c>
      <c r="B1069" s="61" t="s">
        <v>10</v>
      </c>
      <c r="C1069" s="61" t="s">
        <v>1779</v>
      </c>
      <c r="D1069" s="64">
        <v>2512440</v>
      </c>
      <c r="E1069" s="64">
        <v>0</v>
      </c>
      <c r="F1069" s="64">
        <v>2512440</v>
      </c>
      <c r="G1069" s="77">
        <v>1.04</v>
      </c>
      <c r="H1069" s="64">
        <v>2612938</v>
      </c>
      <c r="I1069" s="64">
        <v>0</v>
      </c>
      <c r="J1069" s="64">
        <f>SUMIFS('Support - HEA1065 Adjustments'!$G$2:$G$10,'Support - HEA1065 Adjustments'!$A$2:$A$10,LEFT('Support - Calculation Detail'!A1069,7),'Support - HEA1065 Adjustments'!$D$2:$D$10,RIGHT('Support - Calculation Detail'!A1069,2))</f>
        <v>0</v>
      </c>
      <c r="K1069" s="64">
        <v>2612938</v>
      </c>
      <c r="L1069" s="64">
        <v>0</v>
      </c>
      <c r="M1069" s="64">
        <v>0</v>
      </c>
      <c r="N1069" s="64">
        <v>0</v>
      </c>
      <c r="O1069" s="64">
        <v>2612938</v>
      </c>
    </row>
    <row r="1070" spans="1:15" x14ac:dyDescent="0.35">
      <c r="A1070" s="57" t="s">
        <v>6856</v>
      </c>
      <c r="B1070" s="61" t="s">
        <v>10</v>
      </c>
      <c r="C1070" s="61" t="s">
        <v>1840</v>
      </c>
      <c r="D1070" s="64">
        <v>8006161</v>
      </c>
      <c r="E1070" s="64">
        <v>0</v>
      </c>
      <c r="F1070" s="64">
        <v>8006161</v>
      </c>
      <c r="G1070" s="77">
        <v>1.04</v>
      </c>
      <c r="H1070" s="64">
        <v>8326407</v>
      </c>
      <c r="I1070" s="64">
        <v>0</v>
      </c>
      <c r="J1070" s="64">
        <f>SUMIFS('Support - HEA1065 Adjustments'!$G$2:$G$10,'Support - HEA1065 Adjustments'!$A$2:$A$10,LEFT('Support - Calculation Detail'!A1070,7),'Support - HEA1065 Adjustments'!$D$2:$D$10,RIGHT('Support - Calculation Detail'!A1070,2))</f>
        <v>0</v>
      </c>
      <c r="K1070" s="64">
        <v>8326407</v>
      </c>
      <c r="L1070" s="64">
        <v>577319</v>
      </c>
      <c r="M1070" s="64">
        <v>282241</v>
      </c>
      <c r="N1070" s="64">
        <v>824130.76153464953</v>
      </c>
      <c r="O1070" s="64">
        <v>10010097.76153465</v>
      </c>
    </row>
    <row r="1071" spans="1:15" x14ac:dyDescent="0.35">
      <c r="A1071" s="57" t="s">
        <v>6857</v>
      </c>
      <c r="B1071" s="61" t="s">
        <v>10</v>
      </c>
      <c r="C1071" s="61" t="s">
        <v>1840</v>
      </c>
      <c r="D1071" s="64">
        <v>24471</v>
      </c>
      <c r="E1071" s="64">
        <v>0</v>
      </c>
      <c r="F1071" s="64">
        <v>24471</v>
      </c>
      <c r="G1071" s="77">
        <v>1.04</v>
      </c>
      <c r="H1071" s="64">
        <v>25450</v>
      </c>
      <c r="I1071" s="64">
        <v>0</v>
      </c>
      <c r="J1071" s="64">
        <f>SUMIFS('Support - HEA1065 Adjustments'!$G$2:$G$10,'Support - HEA1065 Adjustments'!$A$2:$A$10,LEFT('Support - Calculation Detail'!A1071,7),'Support - HEA1065 Adjustments'!$D$2:$D$10,RIGHT('Support - Calculation Detail'!A1071,2))</f>
        <v>0</v>
      </c>
      <c r="K1071" s="64">
        <v>25450</v>
      </c>
      <c r="L1071" s="64">
        <v>0</v>
      </c>
      <c r="M1071" s="64">
        <v>0</v>
      </c>
      <c r="N1071" s="64">
        <v>0</v>
      </c>
      <c r="O1071" s="64">
        <v>25450</v>
      </c>
    </row>
    <row r="1072" spans="1:15" x14ac:dyDescent="0.35">
      <c r="A1072" s="57" t="s">
        <v>6858</v>
      </c>
      <c r="B1072" s="61" t="s">
        <v>10</v>
      </c>
      <c r="C1072" s="61" t="s">
        <v>1840</v>
      </c>
      <c r="D1072" s="64">
        <v>328429</v>
      </c>
      <c r="E1072" s="64">
        <v>0</v>
      </c>
      <c r="F1072" s="64">
        <v>328429</v>
      </c>
      <c r="G1072" s="77">
        <v>1.04</v>
      </c>
      <c r="H1072" s="64">
        <v>341566</v>
      </c>
      <c r="I1072" s="64">
        <v>0</v>
      </c>
      <c r="J1072" s="64">
        <f>SUMIFS('Support - HEA1065 Adjustments'!$G$2:$G$10,'Support - HEA1065 Adjustments'!$A$2:$A$10,LEFT('Support - Calculation Detail'!A1072,7),'Support - HEA1065 Adjustments'!$D$2:$D$10,RIGHT('Support - Calculation Detail'!A1072,2))</f>
        <v>0</v>
      </c>
      <c r="K1072" s="64">
        <v>341566</v>
      </c>
      <c r="L1072" s="64">
        <v>0</v>
      </c>
      <c r="M1072" s="64">
        <v>0</v>
      </c>
      <c r="N1072" s="64">
        <v>0</v>
      </c>
      <c r="O1072" s="64">
        <v>341566</v>
      </c>
    </row>
    <row r="1073" spans="1:15" x14ac:dyDescent="0.35">
      <c r="A1073" s="57" t="s">
        <v>6859</v>
      </c>
      <c r="B1073" s="61" t="s">
        <v>10</v>
      </c>
      <c r="C1073" s="61" t="s">
        <v>1840</v>
      </c>
      <c r="D1073" s="64">
        <v>28022</v>
      </c>
      <c r="E1073" s="64">
        <v>0</v>
      </c>
      <c r="F1073" s="64">
        <v>28022</v>
      </c>
      <c r="G1073" s="77">
        <v>1.04</v>
      </c>
      <c r="H1073" s="64">
        <v>29143</v>
      </c>
      <c r="I1073" s="64">
        <v>0</v>
      </c>
      <c r="J1073" s="64">
        <f>SUMIFS('Support - HEA1065 Adjustments'!$G$2:$G$10,'Support - HEA1065 Adjustments'!$A$2:$A$10,LEFT('Support - Calculation Detail'!A1073,7),'Support - HEA1065 Adjustments'!$D$2:$D$10,RIGHT('Support - Calculation Detail'!A1073,2))</f>
        <v>0</v>
      </c>
      <c r="K1073" s="64">
        <v>29143</v>
      </c>
      <c r="L1073" s="64">
        <v>0</v>
      </c>
      <c r="M1073" s="64">
        <v>0</v>
      </c>
      <c r="N1073" s="64">
        <v>0</v>
      </c>
      <c r="O1073" s="64">
        <v>29143</v>
      </c>
    </row>
    <row r="1074" spans="1:15" x14ac:dyDescent="0.35">
      <c r="A1074" s="57" t="s">
        <v>6860</v>
      </c>
      <c r="B1074" s="61" t="s">
        <v>10</v>
      </c>
      <c r="C1074" s="61" t="s">
        <v>1840</v>
      </c>
      <c r="D1074" s="64">
        <v>10791</v>
      </c>
      <c r="E1074" s="64">
        <v>0</v>
      </c>
      <c r="F1074" s="64">
        <v>10791</v>
      </c>
      <c r="G1074" s="77">
        <v>1.04</v>
      </c>
      <c r="H1074" s="64">
        <v>11223</v>
      </c>
      <c r="I1074" s="64">
        <v>0</v>
      </c>
      <c r="J1074" s="64">
        <f>SUMIFS('Support - HEA1065 Adjustments'!$G$2:$G$10,'Support - HEA1065 Adjustments'!$A$2:$A$10,LEFT('Support - Calculation Detail'!A1074,7),'Support - HEA1065 Adjustments'!$D$2:$D$10,RIGHT('Support - Calculation Detail'!A1074,2))</f>
        <v>0</v>
      </c>
      <c r="K1074" s="64">
        <v>11223</v>
      </c>
      <c r="L1074" s="64">
        <v>0</v>
      </c>
      <c r="M1074" s="64">
        <v>0</v>
      </c>
      <c r="N1074" s="64">
        <v>0</v>
      </c>
      <c r="O1074" s="64">
        <v>11223</v>
      </c>
    </row>
    <row r="1075" spans="1:15" x14ac:dyDescent="0.35">
      <c r="A1075" s="57" t="s">
        <v>6861</v>
      </c>
      <c r="B1075" s="61" t="s">
        <v>10</v>
      </c>
      <c r="C1075" s="61" t="s">
        <v>1840</v>
      </c>
      <c r="D1075" s="64">
        <v>30304</v>
      </c>
      <c r="E1075" s="64">
        <v>0</v>
      </c>
      <c r="F1075" s="64">
        <v>30304</v>
      </c>
      <c r="G1075" s="77">
        <v>1.04</v>
      </c>
      <c r="H1075" s="64">
        <v>31516</v>
      </c>
      <c r="I1075" s="64">
        <v>0</v>
      </c>
      <c r="J1075" s="64">
        <f>SUMIFS('Support - HEA1065 Adjustments'!$G$2:$G$10,'Support - HEA1065 Adjustments'!$A$2:$A$10,LEFT('Support - Calculation Detail'!A1075,7),'Support - HEA1065 Adjustments'!$D$2:$D$10,RIGHT('Support - Calculation Detail'!A1075,2))</f>
        <v>0</v>
      </c>
      <c r="K1075" s="64">
        <v>31516</v>
      </c>
      <c r="L1075" s="64">
        <v>0</v>
      </c>
      <c r="M1075" s="64">
        <v>0</v>
      </c>
      <c r="N1075" s="64">
        <v>0</v>
      </c>
      <c r="O1075" s="64">
        <v>31516</v>
      </c>
    </row>
    <row r="1076" spans="1:15" x14ac:dyDescent="0.35">
      <c r="A1076" s="57" t="s">
        <v>6862</v>
      </c>
      <c r="B1076" s="61" t="s">
        <v>10</v>
      </c>
      <c r="C1076" s="61" t="s">
        <v>1840</v>
      </c>
      <c r="D1076" s="64">
        <v>47821</v>
      </c>
      <c r="E1076" s="64">
        <v>0</v>
      </c>
      <c r="F1076" s="64">
        <v>47821</v>
      </c>
      <c r="G1076" s="77">
        <v>1.04</v>
      </c>
      <c r="H1076" s="64">
        <v>49734</v>
      </c>
      <c r="I1076" s="64">
        <v>0</v>
      </c>
      <c r="J1076" s="64">
        <f>SUMIFS('Support - HEA1065 Adjustments'!$G$2:$G$10,'Support - HEA1065 Adjustments'!$A$2:$A$10,LEFT('Support - Calculation Detail'!A1076,7),'Support - HEA1065 Adjustments'!$D$2:$D$10,RIGHT('Support - Calculation Detail'!A1076,2))</f>
        <v>0</v>
      </c>
      <c r="K1076" s="64">
        <v>49734</v>
      </c>
      <c r="L1076" s="64">
        <v>0</v>
      </c>
      <c r="M1076" s="64">
        <v>0</v>
      </c>
      <c r="N1076" s="64">
        <v>0</v>
      </c>
      <c r="O1076" s="64">
        <v>49734</v>
      </c>
    </row>
    <row r="1077" spans="1:15" x14ac:dyDescent="0.35">
      <c r="A1077" s="57" t="s">
        <v>6863</v>
      </c>
      <c r="B1077" s="61" t="s">
        <v>10</v>
      </c>
      <c r="C1077" s="61" t="s">
        <v>1840</v>
      </c>
      <c r="D1077" s="64">
        <v>15533</v>
      </c>
      <c r="E1077" s="64">
        <v>0</v>
      </c>
      <c r="F1077" s="64">
        <v>15533</v>
      </c>
      <c r="G1077" s="77">
        <v>1.04</v>
      </c>
      <c r="H1077" s="64">
        <v>16154</v>
      </c>
      <c r="I1077" s="64">
        <v>0</v>
      </c>
      <c r="J1077" s="64">
        <f>SUMIFS('Support - HEA1065 Adjustments'!$G$2:$G$10,'Support - HEA1065 Adjustments'!$A$2:$A$10,LEFT('Support - Calculation Detail'!A1077,7),'Support - HEA1065 Adjustments'!$D$2:$D$10,RIGHT('Support - Calculation Detail'!A1077,2))</f>
        <v>0</v>
      </c>
      <c r="K1077" s="64">
        <v>16154</v>
      </c>
      <c r="L1077" s="64">
        <v>0</v>
      </c>
      <c r="M1077" s="64">
        <v>0</v>
      </c>
      <c r="N1077" s="64">
        <v>0</v>
      </c>
      <c r="O1077" s="64">
        <v>16154</v>
      </c>
    </row>
    <row r="1078" spans="1:15" x14ac:dyDescent="0.35">
      <c r="A1078" s="57" t="s">
        <v>6864</v>
      </c>
      <c r="B1078" s="61" t="s">
        <v>10</v>
      </c>
      <c r="C1078" s="61" t="s">
        <v>1840</v>
      </c>
      <c r="D1078" s="64">
        <v>36108</v>
      </c>
      <c r="E1078" s="64">
        <v>0</v>
      </c>
      <c r="F1078" s="64">
        <v>36108</v>
      </c>
      <c r="G1078" s="77">
        <v>1.04</v>
      </c>
      <c r="H1078" s="64">
        <v>37552</v>
      </c>
      <c r="I1078" s="64">
        <v>0</v>
      </c>
      <c r="J1078" s="64">
        <f>SUMIFS('Support - HEA1065 Adjustments'!$G$2:$G$10,'Support - HEA1065 Adjustments'!$A$2:$A$10,LEFT('Support - Calculation Detail'!A1078,7),'Support - HEA1065 Adjustments'!$D$2:$D$10,RIGHT('Support - Calculation Detail'!A1078,2))</f>
        <v>0</v>
      </c>
      <c r="K1078" s="64">
        <v>37552</v>
      </c>
      <c r="L1078" s="64">
        <v>0</v>
      </c>
      <c r="M1078" s="64">
        <v>0</v>
      </c>
      <c r="N1078" s="64">
        <v>0</v>
      </c>
      <c r="O1078" s="64">
        <v>37552</v>
      </c>
    </row>
    <row r="1079" spans="1:15" x14ac:dyDescent="0.35">
      <c r="A1079" s="57" t="s">
        <v>6865</v>
      </c>
      <c r="B1079" s="61" t="s">
        <v>10</v>
      </c>
      <c r="C1079" s="61" t="s">
        <v>1840</v>
      </c>
      <c r="D1079" s="64">
        <v>19122</v>
      </c>
      <c r="E1079" s="64">
        <v>0</v>
      </c>
      <c r="F1079" s="64">
        <v>19122</v>
      </c>
      <c r="G1079" s="77">
        <v>1.04</v>
      </c>
      <c r="H1079" s="64">
        <v>19887</v>
      </c>
      <c r="I1079" s="64">
        <v>0</v>
      </c>
      <c r="J1079" s="64">
        <f>SUMIFS('Support - HEA1065 Adjustments'!$G$2:$G$10,'Support - HEA1065 Adjustments'!$A$2:$A$10,LEFT('Support - Calculation Detail'!A1079,7),'Support - HEA1065 Adjustments'!$D$2:$D$10,RIGHT('Support - Calculation Detail'!A1079,2))</f>
        <v>0</v>
      </c>
      <c r="K1079" s="64">
        <v>19887</v>
      </c>
      <c r="L1079" s="64">
        <v>0</v>
      </c>
      <c r="M1079" s="64">
        <v>0</v>
      </c>
      <c r="N1079" s="64">
        <v>0</v>
      </c>
      <c r="O1079" s="64">
        <v>19887</v>
      </c>
    </row>
    <row r="1080" spans="1:15" x14ac:dyDescent="0.35">
      <c r="A1080" s="57" t="s">
        <v>6866</v>
      </c>
      <c r="B1080" s="61" t="s">
        <v>10</v>
      </c>
      <c r="C1080" s="61" t="s">
        <v>1840</v>
      </c>
      <c r="D1080" s="64">
        <v>20133</v>
      </c>
      <c r="E1080" s="64">
        <v>0</v>
      </c>
      <c r="F1080" s="64">
        <v>20133</v>
      </c>
      <c r="G1080" s="77">
        <v>1.04</v>
      </c>
      <c r="H1080" s="64">
        <v>20938</v>
      </c>
      <c r="I1080" s="64">
        <v>0</v>
      </c>
      <c r="J1080" s="64">
        <f>SUMIFS('Support - HEA1065 Adjustments'!$G$2:$G$10,'Support - HEA1065 Adjustments'!$A$2:$A$10,LEFT('Support - Calculation Detail'!A1080,7),'Support - HEA1065 Adjustments'!$D$2:$D$10,RIGHT('Support - Calculation Detail'!A1080,2))</f>
        <v>0</v>
      </c>
      <c r="K1080" s="64">
        <v>20938</v>
      </c>
      <c r="L1080" s="64">
        <v>0</v>
      </c>
      <c r="M1080" s="64">
        <v>0</v>
      </c>
      <c r="N1080" s="64">
        <v>0</v>
      </c>
      <c r="O1080" s="64">
        <v>20938</v>
      </c>
    </row>
    <row r="1081" spans="1:15" x14ac:dyDescent="0.35">
      <c r="A1081" s="57" t="s">
        <v>6867</v>
      </c>
      <c r="B1081" s="61" t="s">
        <v>10</v>
      </c>
      <c r="C1081" s="61" t="s">
        <v>1840</v>
      </c>
      <c r="D1081" s="64">
        <v>23417</v>
      </c>
      <c r="E1081" s="64">
        <v>0</v>
      </c>
      <c r="F1081" s="64">
        <v>23417</v>
      </c>
      <c r="G1081" s="77">
        <v>1.04</v>
      </c>
      <c r="H1081" s="64">
        <v>24354</v>
      </c>
      <c r="I1081" s="64">
        <v>0</v>
      </c>
      <c r="J1081" s="64">
        <f>SUMIFS('Support - HEA1065 Adjustments'!$G$2:$G$10,'Support - HEA1065 Adjustments'!$A$2:$A$10,LEFT('Support - Calculation Detail'!A1081,7),'Support - HEA1065 Adjustments'!$D$2:$D$10,RIGHT('Support - Calculation Detail'!A1081,2))</f>
        <v>0</v>
      </c>
      <c r="K1081" s="64">
        <v>24354</v>
      </c>
      <c r="L1081" s="64">
        <v>0</v>
      </c>
      <c r="M1081" s="64">
        <v>0</v>
      </c>
      <c r="N1081" s="64">
        <v>0</v>
      </c>
      <c r="O1081" s="64">
        <v>24354</v>
      </c>
    </row>
    <row r="1082" spans="1:15" x14ac:dyDescent="0.35">
      <c r="A1082" s="57" t="s">
        <v>6868</v>
      </c>
      <c r="B1082" s="61" t="s">
        <v>10</v>
      </c>
      <c r="C1082" s="61" t="s">
        <v>1840</v>
      </c>
      <c r="D1082" s="64">
        <v>36901</v>
      </c>
      <c r="E1082" s="64">
        <v>0</v>
      </c>
      <c r="F1082" s="64">
        <v>36901</v>
      </c>
      <c r="G1082" s="77">
        <v>1.04</v>
      </c>
      <c r="H1082" s="64">
        <v>38377</v>
      </c>
      <c r="I1082" s="64">
        <v>0</v>
      </c>
      <c r="J1082" s="64">
        <f>SUMIFS('Support - HEA1065 Adjustments'!$G$2:$G$10,'Support - HEA1065 Adjustments'!$A$2:$A$10,LEFT('Support - Calculation Detail'!A1082,7),'Support - HEA1065 Adjustments'!$D$2:$D$10,RIGHT('Support - Calculation Detail'!A1082,2))</f>
        <v>0</v>
      </c>
      <c r="K1082" s="64">
        <v>38377</v>
      </c>
      <c r="L1082" s="64">
        <v>0</v>
      </c>
      <c r="M1082" s="64">
        <v>0</v>
      </c>
      <c r="N1082" s="64">
        <v>0</v>
      </c>
      <c r="O1082" s="64">
        <v>38377</v>
      </c>
    </row>
    <row r="1083" spans="1:15" x14ac:dyDescent="0.35">
      <c r="A1083" s="57" t="s">
        <v>6869</v>
      </c>
      <c r="B1083" s="61" t="s">
        <v>10</v>
      </c>
      <c r="C1083" s="61" t="s">
        <v>1840</v>
      </c>
      <c r="D1083" s="64">
        <v>15903</v>
      </c>
      <c r="E1083" s="64">
        <v>0</v>
      </c>
      <c r="F1083" s="64">
        <v>15903</v>
      </c>
      <c r="G1083" s="77">
        <v>1.04</v>
      </c>
      <c r="H1083" s="64">
        <v>16539</v>
      </c>
      <c r="I1083" s="64">
        <v>0</v>
      </c>
      <c r="J1083" s="64">
        <f>SUMIFS('Support - HEA1065 Adjustments'!$G$2:$G$10,'Support - HEA1065 Adjustments'!$A$2:$A$10,LEFT('Support - Calculation Detail'!A1083,7),'Support - HEA1065 Adjustments'!$D$2:$D$10,RIGHT('Support - Calculation Detail'!A1083,2))</f>
        <v>0</v>
      </c>
      <c r="K1083" s="64">
        <v>16539</v>
      </c>
      <c r="L1083" s="64">
        <v>0</v>
      </c>
      <c r="M1083" s="64">
        <v>0</v>
      </c>
      <c r="N1083" s="64">
        <v>0</v>
      </c>
      <c r="O1083" s="64">
        <v>16539</v>
      </c>
    </row>
    <row r="1084" spans="1:15" x14ac:dyDescent="0.35">
      <c r="A1084" s="57" t="s">
        <v>6870</v>
      </c>
      <c r="B1084" s="61" t="s">
        <v>10</v>
      </c>
      <c r="C1084" s="61" t="s">
        <v>1840</v>
      </c>
      <c r="D1084" s="64">
        <v>38143</v>
      </c>
      <c r="E1084" s="64">
        <v>0</v>
      </c>
      <c r="F1084" s="64">
        <v>38143</v>
      </c>
      <c r="G1084" s="77">
        <v>1.04</v>
      </c>
      <c r="H1084" s="64">
        <v>39669</v>
      </c>
      <c r="I1084" s="64">
        <v>0</v>
      </c>
      <c r="J1084" s="64">
        <f>SUMIFS('Support - HEA1065 Adjustments'!$G$2:$G$10,'Support - HEA1065 Adjustments'!$A$2:$A$10,LEFT('Support - Calculation Detail'!A1084,7),'Support - HEA1065 Adjustments'!$D$2:$D$10,RIGHT('Support - Calculation Detail'!A1084,2))</f>
        <v>0</v>
      </c>
      <c r="K1084" s="64">
        <v>39669</v>
      </c>
      <c r="L1084" s="64">
        <v>0</v>
      </c>
      <c r="M1084" s="64">
        <v>0</v>
      </c>
      <c r="N1084" s="64">
        <v>0</v>
      </c>
      <c r="O1084" s="64">
        <v>39669</v>
      </c>
    </row>
    <row r="1085" spans="1:15" x14ac:dyDescent="0.35">
      <c r="A1085" s="57" t="s">
        <v>6871</v>
      </c>
      <c r="B1085" s="61" t="s">
        <v>10</v>
      </c>
      <c r="C1085" s="61" t="s">
        <v>1840</v>
      </c>
      <c r="D1085" s="64">
        <v>1918780</v>
      </c>
      <c r="E1085" s="64">
        <v>0</v>
      </c>
      <c r="F1085" s="64">
        <v>1918780</v>
      </c>
      <c r="G1085" s="77">
        <v>1.04</v>
      </c>
      <c r="H1085" s="64">
        <v>1995531</v>
      </c>
      <c r="I1085" s="64">
        <v>0</v>
      </c>
      <c r="J1085" s="64">
        <f>SUMIFS('Support - HEA1065 Adjustments'!$G$2:$G$10,'Support - HEA1065 Adjustments'!$A$2:$A$10,LEFT('Support - Calculation Detail'!A1085,7),'Support - HEA1065 Adjustments'!$D$2:$D$10,RIGHT('Support - Calculation Detail'!A1085,2))</f>
        <v>0</v>
      </c>
      <c r="K1085" s="64">
        <v>1995531</v>
      </c>
      <c r="L1085" s="64">
        <v>0</v>
      </c>
      <c r="M1085" s="64">
        <v>0</v>
      </c>
      <c r="N1085" s="64">
        <v>0</v>
      </c>
      <c r="O1085" s="64">
        <v>1995531</v>
      </c>
    </row>
    <row r="1086" spans="1:15" x14ac:dyDescent="0.35">
      <c r="A1086" s="57" t="s">
        <v>6872</v>
      </c>
      <c r="B1086" s="61" t="s">
        <v>10</v>
      </c>
      <c r="C1086" s="61" t="s">
        <v>1840</v>
      </c>
      <c r="D1086" s="64">
        <v>1528055</v>
      </c>
      <c r="E1086" s="64">
        <v>175560</v>
      </c>
      <c r="F1086" s="64">
        <v>1703615</v>
      </c>
      <c r="G1086" s="77">
        <v>1.04</v>
      </c>
      <c r="H1086" s="64">
        <v>1771760</v>
      </c>
      <c r="I1086" s="64">
        <v>0</v>
      </c>
      <c r="J1086" s="64">
        <f>SUMIFS('Support - HEA1065 Adjustments'!$G$2:$G$10,'Support - HEA1065 Adjustments'!$A$2:$A$10,LEFT('Support - Calculation Detail'!A1086,7),'Support - HEA1065 Adjustments'!$D$2:$D$10,RIGHT('Support - Calculation Detail'!A1086,2))</f>
        <v>50159.944639999994</v>
      </c>
      <c r="K1086" s="64">
        <v>1771760</v>
      </c>
      <c r="L1086" s="64">
        <v>0</v>
      </c>
      <c r="M1086" s="64">
        <v>0</v>
      </c>
      <c r="N1086" s="64">
        <v>0</v>
      </c>
      <c r="O1086" s="64">
        <v>1771760</v>
      </c>
    </row>
    <row r="1087" spans="1:15" x14ac:dyDescent="0.35">
      <c r="A1087" s="57" t="s">
        <v>6873</v>
      </c>
      <c r="B1087" s="61" t="s">
        <v>10</v>
      </c>
      <c r="C1087" s="61" t="s">
        <v>1840</v>
      </c>
      <c r="D1087" s="64">
        <v>370662</v>
      </c>
      <c r="E1087" s="64">
        <v>0</v>
      </c>
      <c r="F1087" s="64">
        <v>370662</v>
      </c>
      <c r="G1087" s="77">
        <v>1.04</v>
      </c>
      <c r="H1087" s="64">
        <v>385488</v>
      </c>
      <c r="I1087" s="64">
        <v>0</v>
      </c>
      <c r="J1087" s="64">
        <f>SUMIFS('Support - HEA1065 Adjustments'!$G$2:$G$10,'Support - HEA1065 Adjustments'!$A$2:$A$10,LEFT('Support - Calculation Detail'!A1087,7),'Support - HEA1065 Adjustments'!$D$2:$D$10,RIGHT('Support - Calculation Detail'!A1087,2))</f>
        <v>0</v>
      </c>
      <c r="K1087" s="64">
        <v>385488</v>
      </c>
      <c r="L1087" s="64">
        <v>0</v>
      </c>
      <c r="M1087" s="64">
        <v>0</v>
      </c>
      <c r="N1087" s="64">
        <v>0</v>
      </c>
      <c r="O1087" s="64">
        <v>385488</v>
      </c>
    </row>
    <row r="1088" spans="1:15" x14ac:dyDescent="0.35">
      <c r="A1088" s="57" t="s">
        <v>6874</v>
      </c>
      <c r="B1088" s="61" t="s">
        <v>10</v>
      </c>
      <c r="C1088" s="61" t="s">
        <v>1840</v>
      </c>
      <c r="D1088" s="64">
        <v>991059</v>
      </c>
      <c r="E1088" s="64">
        <v>0</v>
      </c>
      <c r="F1088" s="64">
        <v>991059</v>
      </c>
      <c r="G1088" s="77">
        <v>1.04</v>
      </c>
      <c r="H1088" s="64">
        <v>1030701</v>
      </c>
      <c r="I1088" s="64">
        <v>0</v>
      </c>
      <c r="J1088" s="64">
        <f>SUMIFS('Support - HEA1065 Adjustments'!$G$2:$G$10,'Support - HEA1065 Adjustments'!$A$2:$A$10,LEFT('Support - Calculation Detail'!A1088,7),'Support - HEA1065 Adjustments'!$D$2:$D$10,RIGHT('Support - Calculation Detail'!A1088,2))</f>
        <v>0</v>
      </c>
      <c r="K1088" s="64">
        <v>1030701</v>
      </c>
      <c r="L1088" s="64">
        <v>0</v>
      </c>
      <c r="M1088" s="64">
        <v>0</v>
      </c>
      <c r="N1088" s="64">
        <v>0</v>
      </c>
      <c r="O1088" s="64">
        <v>1030701</v>
      </c>
    </row>
    <row r="1089" spans="1:15" x14ac:dyDescent="0.35">
      <c r="A1089" s="57" t="s">
        <v>6875</v>
      </c>
      <c r="B1089" s="61" t="s">
        <v>10</v>
      </c>
      <c r="C1089" s="61" t="s">
        <v>1840</v>
      </c>
      <c r="D1089" s="64">
        <v>5006</v>
      </c>
      <c r="E1089" s="64">
        <v>0</v>
      </c>
      <c r="F1089" s="64">
        <v>5006</v>
      </c>
      <c r="G1089" s="77">
        <v>1.04</v>
      </c>
      <c r="H1089" s="64">
        <v>5206</v>
      </c>
      <c r="I1089" s="64">
        <v>0</v>
      </c>
      <c r="J1089" s="64">
        <f>SUMIFS('Support - HEA1065 Adjustments'!$G$2:$G$10,'Support - HEA1065 Adjustments'!$A$2:$A$10,LEFT('Support - Calculation Detail'!A1089,7),'Support - HEA1065 Adjustments'!$D$2:$D$10,RIGHT('Support - Calculation Detail'!A1089,2))</f>
        <v>0</v>
      </c>
      <c r="K1089" s="64">
        <v>5206</v>
      </c>
      <c r="L1089" s="64">
        <v>0</v>
      </c>
      <c r="M1089" s="64">
        <v>0</v>
      </c>
      <c r="N1089" s="64">
        <v>0</v>
      </c>
      <c r="O1089" s="64">
        <v>5206</v>
      </c>
    </row>
    <row r="1090" spans="1:15" x14ac:dyDescent="0.35">
      <c r="A1090" s="57" t="s">
        <v>6876</v>
      </c>
      <c r="B1090" s="61" t="s">
        <v>10</v>
      </c>
      <c r="C1090" s="61" t="s">
        <v>1840</v>
      </c>
      <c r="D1090" s="64">
        <v>8320</v>
      </c>
      <c r="E1090" s="64">
        <v>0</v>
      </c>
      <c r="F1090" s="64">
        <v>8320</v>
      </c>
      <c r="G1090" s="77">
        <v>1.04</v>
      </c>
      <c r="H1090" s="64">
        <v>8653</v>
      </c>
      <c r="I1090" s="64">
        <v>0</v>
      </c>
      <c r="J1090" s="64">
        <f>SUMIFS('Support - HEA1065 Adjustments'!$G$2:$G$10,'Support - HEA1065 Adjustments'!$A$2:$A$10,LEFT('Support - Calculation Detail'!A1090,7),'Support - HEA1065 Adjustments'!$D$2:$D$10,RIGHT('Support - Calculation Detail'!A1090,2))</f>
        <v>0</v>
      </c>
      <c r="K1090" s="64">
        <v>8653</v>
      </c>
      <c r="L1090" s="64">
        <v>0</v>
      </c>
      <c r="M1090" s="64">
        <v>0</v>
      </c>
      <c r="N1090" s="64">
        <v>0</v>
      </c>
      <c r="O1090" s="64">
        <v>8653</v>
      </c>
    </row>
    <row r="1091" spans="1:15" x14ac:dyDescent="0.35">
      <c r="A1091" s="57" t="s">
        <v>6877</v>
      </c>
      <c r="B1091" s="61" t="s">
        <v>10</v>
      </c>
      <c r="C1091" s="61" t="s">
        <v>1840</v>
      </c>
      <c r="D1091" s="64">
        <v>1713</v>
      </c>
      <c r="E1091" s="64">
        <v>0</v>
      </c>
      <c r="F1091" s="64">
        <v>1713</v>
      </c>
      <c r="G1091" s="77">
        <v>1.04</v>
      </c>
      <c r="H1091" s="64">
        <v>1782</v>
      </c>
      <c r="I1091" s="64">
        <v>0</v>
      </c>
      <c r="J1091" s="64">
        <f>SUMIFS('Support - HEA1065 Adjustments'!$G$2:$G$10,'Support - HEA1065 Adjustments'!$A$2:$A$10,LEFT('Support - Calculation Detail'!A1091,7),'Support - HEA1065 Adjustments'!$D$2:$D$10,RIGHT('Support - Calculation Detail'!A1091,2))</f>
        <v>0</v>
      </c>
      <c r="K1091" s="64">
        <v>1782</v>
      </c>
      <c r="L1091" s="64">
        <v>0</v>
      </c>
      <c r="M1091" s="64">
        <v>0</v>
      </c>
      <c r="N1091" s="64">
        <v>0</v>
      </c>
      <c r="O1091" s="64">
        <v>1782</v>
      </c>
    </row>
    <row r="1092" spans="1:15" x14ac:dyDescent="0.35">
      <c r="A1092" s="57" t="s">
        <v>6878</v>
      </c>
      <c r="B1092" s="61" t="s">
        <v>10</v>
      </c>
      <c r="C1092" s="61" t="s">
        <v>1840</v>
      </c>
      <c r="D1092" s="64">
        <v>56458</v>
      </c>
      <c r="E1092" s="64">
        <v>0</v>
      </c>
      <c r="F1092" s="64">
        <v>56458</v>
      </c>
      <c r="G1092" s="77">
        <v>1.04</v>
      </c>
      <c r="H1092" s="64">
        <v>58716</v>
      </c>
      <c r="I1092" s="64">
        <v>0</v>
      </c>
      <c r="J1092" s="64">
        <f>SUMIFS('Support - HEA1065 Adjustments'!$G$2:$G$10,'Support - HEA1065 Adjustments'!$A$2:$A$10,LEFT('Support - Calculation Detail'!A1092,7),'Support - HEA1065 Adjustments'!$D$2:$D$10,RIGHT('Support - Calculation Detail'!A1092,2))</f>
        <v>0</v>
      </c>
      <c r="K1092" s="64">
        <v>58716</v>
      </c>
      <c r="L1092" s="64">
        <v>0</v>
      </c>
      <c r="M1092" s="64">
        <v>0</v>
      </c>
      <c r="N1092" s="64">
        <v>0</v>
      </c>
      <c r="O1092" s="64">
        <v>58716</v>
      </c>
    </row>
    <row r="1093" spans="1:15" x14ac:dyDescent="0.35">
      <c r="A1093" s="57" t="s">
        <v>6879</v>
      </c>
      <c r="B1093" s="61" t="s">
        <v>10</v>
      </c>
      <c r="C1093" s="61" t="s">
        <v>1840</v>
      </c>
      <c r="D1093" s="64">
        <v>5536</v>
      </c>
      <c r="E1093" s="64">
        <v>0</v>
      </c>
      <c r="F1093" s="64">
        <v>5536</v>
      </c>
      <c r="G1093" s="77">
        <v>1.04</v>
      </c>
      <c r="H1093" s="64">
        <v>5757</v>
      </c>
      <c r="I1093" s="64">
        <v>0</v>
      </c>
      <c r="J1093" s="64">
        <f>SUMIFS('Support - HEA1065 Adjustments'!$G$2:$G$10,'Support - HEA1065 Adjustments'!$A$2:$A$10,LEFT('Support - Calculation Detail'!A1093,7),'Support - HEA1065 Adjustments'!$D$2:$D$10,RIGHT('Support - Calculation Detail'!A1093,2))</f>
        <v>0</v>
      </c>
      <c r="K1093" s="64">
        <v>5757</v>
      </c>
      <c r="L1093" s="64">
        <v>0</v>
      </c>
      <c r="M1093" s="64">
        <v>0</v>
      </c>
      <c r="N1093" s="64">
        <v>0</v>
      </c>
      <c r="O1093" s="64">
        <v>5757</v>
      </c>
    </row>
    <row r="1094" spans="1:15" x14ac:dyDescent="0.35">
      <c r="A1094" s="57" t="s">
        <v>6880</v>
      </c>
      <c r="B1094" s="61" t="s">
        <v>10</v>
      </c>
      <c r="C1094" s="61" t="s">
        <v>1840</v>
      </c>
      <c r="D1094" s="64">
        <v>77</v>
      </c>
      <c r="E1094" s="64">
        <v>0</v>
      </c>
      <c r="F1094" s="64">
        <v>77</v>
      </c>
      <c r="G1094" s="77">
        <v>1.04</v>
      </c>
      <c r="H1094" s="64">
        <v>80</v>
      </c>
      <c r="I1094" s="64">
        <v>0</v>
      </c>
      <c r="J1094" s="64">
        <f>SUMIFS('Support - HEA1065 Adjustments'!$G$2:$G$10,'Support - HEA1065 Adjustments'!$A$2:$A$10,LEFT('Support - Calculation Detail'!A1094,7),'Support - HEA1065 Adjustments'!$D$2:$D$10,RIGHT('Support - Calculation Detail'!A1094,2))</f>
        <v>0</v>
      </c>
      <c r="K1094" s="64">
        <v>80</v>
      </c>
      <c r="L1094" s="64">
        <v>0</v>
      </c>
      <c r="M1094" s="64">
        <v>0</v>
      </c>
      <c r="N1094" s="64">
        <v>0</v>
      </c>
      <c r="O1094" s="64">
        <v>80</v>
      </c>
    </row>
    <row r="1095" spans="1:15" x14ac:dyDescent="0.35">
      <c r="A1095" s="57" t="s">
        <v>6881</v>
      </c>
      <c r="B1095" s="61" t="s">
        <v>10</v>
      </c>
      <c r="C1095" s="61" t="s">
        <v>1840</v>
      </c>
      <c r="D1095" s="64">
        <v>66</v>
      </c>
      <c r="E1095" s="64">
        <v>0</v>
      </c>
      <c r="F1095" s="64">
        <v>66</v>
      </c>
      <c r="G1095" s="77">
        <v>1.04</v>
      </c>
      <c r="H1095" s="64">
        <v>69</v>
      </c>
      <c r="I1095" s="64">
        <v>0</v>
      </c>
      <c r="J1095" s="64">
        <f>SUMIFS('Support - HEA1065 Adjustments'!$G$2:$G$10,'Support - HEA1065 Adjustments'!$A$2:$A$10,LEFT('Support - Calculation Detail'!A1095,7),'Support - HEA1065 Adjustments'!$D$2:$D$10,RIGHT('Support - Calculation Detail'!A1095,2))</f>
        <v>0</v>
      </c>
      <c r="K1095" s="64">
        <v>69</v>
      </c>
      <c r="L1095" s="64">
        <v>0</v>
      </c>
      <c r="M1095" s="64">
        <v>0</v>
      </c>
      <c r="N1095" s="64">
        <v>0</v>
      </c>
      <c r="O1095" s="64">
        <v>69</v>
      </c>
    </row>
    <row r="1096" spans="1:15" x14ac:dyDescent="0.35">
      <c r="A1096" s="57" t="s">
        <v>6882</v>
      </c>
      <c r="B1096" s="61" t="s">
        <v>10</v>
      </c>
      <c r="C1096" s="61" t="s">
        <v>1840</v>
      </c>
      <c r="D1096" s="64">
        <v>52400</v>
      </c>
      <c r="E1096" s="64">
        <v>0</v>
      </c>
      <c r="F1096" s="64">
        <v>52400</v>
      </c>
      <c r="G1096" s="77">
        <v>1.04</v>
      </c>
      <c r="H1096" s="64">
        <v>54496</v>
      </c>
      <c r="I1096" s="64">
        <v>0</v>
      </c>
      <c r="J1096" s="64">
        <f>SUMIFS('Support - HEA1065 Adjustments'!$G$2:$G$10,'Support - HEA1065 Adjustments'!$A$2:$A$10,LEFT('Support - Calculation Detail'!A1096,7),'Support - HEA1065 Adjustments'!$D$2:$D$10,RIGHT('Support - Calculation Detail'!A1096,2))</f>
        <v>0</v>
      </c>
      <c r="K1096" s="64">
        <v>54496</v>
      </c>
      <c r="L1096" s="64">
        <v>0</v>
      </c>
      <c r="M1096" s="64">
        <v>0</v>
      </c>
      <c r="N1096" s="64">
        <v>0</v>
      </c>
      <c r="O1096" s="64">
        <v>54496</v>
      </c>
    </row>
    <row r="1097" spans="1:15" x14ac:dyDescent="0.35">
      <c r="A1097" s="57" t="s">
        <v>6883</v>
      </c>
      <c r="B1097" s="61" t="s">
        <v>10</v>
      </c>
      <c r="C1097" s="61" t="s">
        <v>1840</v>
      </c>
      <c r="D1097" s="64">
        <v>127582</v>
      </c>
      <c r="E1097" s="64">
        <v>8698</v>
      </c>
      <c r="F1097" s="64">
        <v>136280</v>
      </c>
      <c r="G1097" s="77">
        <v>1.04</v>
      </c>
      <c r="H1097" s="64">
        <v>141731</v>
      </c>
      <c r="I1097" s="64">
        <v>0</v>
      </c>
      <c r="J1097" s="64">
        <f>SUMIFS('Support - HEA1065 Adjustments'!$G$2:$G$10,'Support - HEA1065 Adjustments'!$A$2:$A$10,LEFT('Support - Calculation Detail'!A1097,7),'Support - HEA1065 Adjustments'!$D$2:$D$10,RIGHT('Support - Calculation Detail'!A1097,2))</f>
        <v>0</v>
      </c>
      <c r="K1097" s="64">
        <v>141731</v>
      </c>
      <c r="L1097" s="64">
        <v>0</v>
      </c>
      <c r="M1097" s="64">
        <v>0</v>
      </c>
      <c r="N1097" s="64">
        <v>0</v>
      </c>
      <c r="O1097" s="64">
        <v>141731</v>
      </c>
    </row>
    <row r="1098" spans="1:15" x14ac:dyDescent="0.35">
      <c r="A1098" s="57" t="s">
        <v>6884</v>
      </c>
      <c r="B1098" s="61" t="s">
        <v>10</v>
      </c>
      <c r="C1098" s="61" t="s">
        <v>1840</v>
      </c>
      <c r="D1098" s="64">
        <v>59363</v>
      </c>
      <c r="E1098" s="64">
        <v>0</v>
      </c>
      <c r="F1098" s="64">
        <v>59363</v>
      </c>
      <c r="G1098" s="77">
        <v>1.04</v>
      </c>
      <c r="H1098" s="64">
        <v>61738</v>
      </c>
      <c r="I1098" s="64">
        <v>0</v>
      </c>
      <c r="J1098" s="64">
        <f>SUMIFS('Support - HEA1065 Adjustments'!$G$2:$G$10,'Support - HEA1065 Adjustments'!$A$2:$A$10,LEFT('Support - Calculation Detail'!A1098,7),'Support - HEA1065 Adjustments'!$D$2:$D$10,RIGHT('Support - Calculation Detail'!A1098,2))</f>
        <v>0</v>
      </c>
      <c r="K1098" s="64">
        <v>61738</v>
      </c>
      <c r="L1098" s="64">
        <v>0</v>
      </c>
      <c r="M1098" s="64">
        <v>0</v>
      </c>
      <c r="N1098" s="64">
        <v>0</v>
      </c>
      <c r="O1098" s="64">
        <v>61738</v>
      </c>
    </row>
    <row r="1099" spans="1:15" x14ac:dyDescent="0.35">
      <c r="A1099" s="57" t="s">
        <v>6885</v>
      </c>
      <c r="B1099" s="61" t="s">
        <v>10</v>
      </c>
      <c r="C1099" s="61" t="s">
        <v>1840</v>
      </c>
      <c r="D1099" s="64">
        <v>68274</v>
      </c>
      <c r="E1099" s="64">
        <v>0</v>
      </c>
      <c r="F1099" s="64">
        <v>68274</v>
      </c>
      <c r="G1099" s="77">
        <v>1.04</v>
      </c>
      <c r="H1099" s="64">
        <v>71005</v>
      </c>
      <c r="I1099" s="64">
        <v>0</v>
      </c>
      <c r="J1099" s="64">
        <f>SUMIFS('Support - HEA1065 Adjustments'!$G$2:$G$10,'Support - HEA1065 Adjustments'!$A$2:$A$10,LEFT('Support - Calculation Detail'!A1099,7),'Support - HEA1065 Adjustments'!$D$2:$D$10,RIGHT('Support - Calculation Detail'!A1099,2))</f>
        <v>0</v>
      </c>
      <c r="K1099" s="64">
        <v>71005</v>
      </c>
      <c r="L1099" s="64">
        <v>0</v>
      </c>
      <c r="M1099" s="64">
        <v>0</v>
      </c>
      <c r="N1099" s="64">
        <v>0</v>
      </c>
      <c r="O1099" s="64">
        <v>71005</v>
      </c>
    </row>
    <row r="1100" spans="1:15" x14ac:dyDescent="0.35">
      <c r="A1100" s="57" t="s">
        <v>6886</v>
      </c>
      <c r="B1100" s="61" t="s">
        <v>10</v>
      </c>
      <c r="C1100" s="61" t="s">
        <v>1840</v>
      </c>
      <c r="D1100" s="64">
        <v>304249</v>
      </c>
      <c r="E1100" s="64">
        <v>0</v>
      </c>
      <c r="F1100" s="64">
        <v>304249</v>
      </c>
      <c r="G1100" s="77">
        <v>1.04</v>
      </c>
      <c r="H1100" s="64">
        <v>316419</v>
      </c>
      <c r="I1100" s="64">
        <v>0</v>
      </c>
      <c r="J1100" s="64">
        <f>SUMIFS('Support - HEA1065 Adjustments'!$G$2:$G$10,'Support - HEA1065 Adjustments'!$A$2:$A$10,LEFT('Support - Calculation Detail'!A1100,7),'Support - HEA1065 Adjustments'!$D$2:$D$10,RIGHT('Support - Calculation Detail'!A1100,2))</f>
        <v>0</v>
      </c>
      <c r="K1100" s="64">
        <v>316419</v>
      </c>
      <c r="L1100" s="64">
        <v>0</v>
      </c>
      <c r="M1100" s="64">
        <v>0</v>
      </c>
      <c r="N1100" s="64">
        <v>0</v>
      </c>
      <c r="O1100" s="64">
        <v>316419</v>
      </c>
    </row>
    <row r="1101" spans="1:15" x14ac:dyDescent="0.35">
      <c r="A1101" s="57" t="s">
        <v>6887</v>
      </c>
      <c r="B1101" s="61" t="s">
        <v>10</v>
      </c>
      <c r="C1101" s="61" t="s">
        <v>1840</v>
      </c>
      <c r="D1101" s="64">
        <v>64757</v>
      </c>
      <c r="E1101" s="64">
        <v>0</v>
      </c>
      <c r="F1101" s="64">
        <v>64757</v>
      </c>
      <c r="G1101" s="77">
        <v>1.04</v>
      </c>
      <c r="H1101" s="64">
        <v>67347</v>
      </c>
      <c r="I1101" s="64">
        <v>0</v>
      </c>
      <c r="J1101" s="64">
        <f>SUMIFS('Support - HEA1065 Adjustments'!$G$2:$G$10,'Support - HEA1065 Adjustments'!$A$2:$A$10,LEFT('Support - Calculation Detail'!A1101,7),'Support - HEA1065 Adjustments'!$D$2:$D$10,RIGHT('Support - Calculation Detail'!A1101,2))</f>
        <v>0</v>
      </c>
      <c r="K1101" s="64">
        <v>67347</v>
      </c>
      <c r="L1101" s="64">
        <v>0</v>
      </c>
      <c r="M1101" s="64">
        <v>0</v>
      </c>
      <c r="N1101" s="64">
        <v>0</v>
      </c>
      <c r="O1101" s="64">
        <v>67347</v>
      </c>
    </row>
    <row r="1102" spans="1:15" x14ac:dyDescent="0.35">
      <c r="A1102" s="57" t="s">
        <v>6888</v>
      </c>
      <c r="B1102" s="61" t="s">
        <v>10</v>
      </c>
      <c r="C1102" s="61" t="s">
        <v>1840</v>
      </c>
      <c r="D1102" s="64">
        <v>1043100</v>
      </c>
      <c r="E1102" s="64">
        <v>0</v>
      </c>
      <c r="F1102" s="64">
        <v>1043100</v>
      </c>
      <c r="G1102" s="77">
        <v>1.04</v>
      </c>
      <c r="H1102" s="64">
        <v>1084824</v>
      </c>
      <c r="I1102" s="64">
        <v>0</v>
      </c>
      <c r="J1102" s="64">
        <f>SUMIFS('Support - HEA1065 Adjustments'!$G$2:$G$10,'Support - HEA1065 Adjustments'!$A$2:$A$10,LEFT('Support - Calculation Detail'!A1102,7),'Support - HEA1065 Adjustments'!$D$2:$D$10,RIGHT('Support - Calculation Detail'!A1102,2))</f>
        <v>0</v>
      </c>
      <c r="K1102" s="64">
        <v>1084824</v>
      </c>
      <c r="L1102" s="64">
        <v>0</v>
      </c>
      <c r="M1102" s="64">
        <v>0</v>
      </c>
      <c r="N1102" s="64">
        <v>0</v>
      </c>
      <c r="O1102" s="64">
        <v>1084824</v>
      </c>
    </row>
    <row r="1103" spans="1:15" x14ac:dyDescent="0.35">
      <c r="A1103" s="57" t="s">
        <v>6889</v>
      </c>
      <c r="B1103" s="61" t="s">
        <v>10</v>
      </c>
      <c r="C1103" s="61" t="s">
        <v>1840</v>
      </c>
      <c r="D1103" s="64">
        <v>3530576</v>
      </c>
      <c r="E1103" s="64">
        <v>0</v>
      </c>
      <c r="F1103" s="64">
        <v>3530576</v>
      </c>
      <c r="G1103" s="77">
        <v>1.04</v>
      </c>
      <c r="H1103" s="64">
        <v>3671799</v>
      </c>
      <c r="I1103" s="64">
        <v>0</v>
      </c>
      <c r="J1103" s="64">
        <f>SUMIFS('Support - HEA1065 Adjustments'!$G$2:$G$10,'Support - HEA1065 Adjustments'!$A$2:$A$10,LEFT('Support - Calculation Detail'!A1103,7),'Support - HEA1065 Adjustments'!$D$2:$D$10,RIGHT('Support - Calculation Detail'!A1103,2))</f>
        <v>0</v>
      </c>
      <c r="K1103" s="64">
        <v>3671799</v>
      </c>
      <c r="L1103" s="64">
        <v>0</v>
      </c>
      <c r="M1103" s="64">
        <v>0</v>
      </c>
      <c r="N1103" s="64">
        <v>0</v>
      </c>
      <c r="O1103" s="64">
        <v>3671799</v>
      </c>
    </row>
    <row r="1104" spans="1:15" x14ac:dyDescent="0.35">
      <c r="A1104" s="57" t="s">
        <v>6890</v>
      </c>
      <c r="B1104" s="61" t="s">
        <v>10</v>
      </c>
      <c r="C1104" s="61" t="s">
        <v>1840</v>
      </c>
      <c r="D1104" s="64">
        <v>6293811</v>
      </c>
      <c r="E1104" s="64">
        <v>0</v>
      </c>
      <c r="F1104" s="64">
        <v>6293811</v>
      </c>
      <c r="G1104" s="77">
        <v>1.04</v>
      </c>
      <c r="H1104" s="64">
        <v>6545563</v>
      </c>
      <c r="I1104" s="64">
        <v>0</v>
      </c>
      <c r="J1104" s="64">
        <f>SUMIFS('Support - HEA1065 Adjustments'!$G$2:$G$10,'Support - HEA1065 Adjustments'!$A$2:$A$10,LEFT('Support - Calculation Detail'!A1104,7),'Support - HEA1065 Adjustments'!$D$2:$D$10,RIGHT('Support - Calculation Detail'!A1104,2))</f>
        <v>0</v>
      </c>
      <c r="K1104" s="64">
        <v>6545563</v>
      </c>
      <c r="L1104" s="64">
        <v>0</v>
      </c>
      <c r="M1104" s="64">
        <v>0</v>
      </c>
      <c r="N1104" s="64">
        <v>0</v>
      </c>
      <c r="O1104" s="64">
        <v>6545563</v>
      </c>
    </row>
    <row r="1105" spans="1:15" x14ac:dyDescent="0.35">
      <c r="A1105" s="57" t="s">
        <v>6891</v>
      </c>
      <c r="B1105" s="61" t="s">
        <v>10</v>
      </c>
      <c r="C1105" s="61" t="s">
        <v>1921</v>
      </c>
      <c r="D1105" s="64">
        <v>28480599</v>
      </c>
      <c r="E1105" s="64">
        <v>0</v>
      </c>
      <c r="F1105" s="64">
        <v>28480599</v>
      </c>
      <c r="G1105" s="77">
        <v>1.04</v>
      </c>
      <c r="H1105" s="64">
        <v>29619823</v>
      </c>
      <c r="I1105" s="64">
        <v>0</v>
      </c>
      <c r="J1105" s="64">
        <f>SUMIFS('Support - HEA1065 Adjustments'!$G$2:$G$10,'Support - HEA1065 Adjustments'!$A$2:$A$10,LEFT('Support - Calculation Detail'!A1105,7),'Support - HEA1065 Adjustments'!$D$2:$D$10,RIGHT('Support - Calculation Detail'!A1105,2))</f>
        <v>0</v>
      </c>
      <c r="K1105" s="64">
        <v>29619823</v>
      </c>
      <c r="L1105" s="64">
        <v>5323205</v>
      </c>
      <c r="M1105" s="64">
        <v>1070037</v>
      </c>
      <c r="N1105" s="64">
        <v>4005677.3363953074</v>
      </c>
      <c r="O1105" s="64">
        <v>40018742.336395308</v>
      </c>
    </row>
    <row r="1106" spans="1:15" x14ac:dyDescent="0.35">
      <c r="A1106" s="57" t="s">
        <v>6892</v>
      </c>
      <c r="B1106" s="61" t="s">
        <v>10</v>
      </c>
      <c r="C1106" s="61" t="s">
        <v>1921</v>
      </c>
      <c r="D1106" s="64">
        <v>11195</v>
      </c>
      <c r="E1106" s="64">
        <v>0</v>
      </c>
      <c r="F1106" s="64">
        <v>11195</v>
      </c>
      <c r="G1106" s="77">
        <v>1.04</v>
      </c>
      <c r="H1106" s="64">
        <v>11643</v>
      </c>
      <c r="I1106" s="64">
        <v>0</v>
      </c>
      <c r="J1106" s="64">
        <f>SUMIFS('Support - HEA1065 Adjustments'!$G$2:$G$10,'Support - HEA1065 Adjustments'!$A$2:$A$10,LEFT('Support - Calculation Detail'!A1106,7),'Support - HEA1065 Adjustments'!$D$2:$D$10,RIGHT('Support - Calculation Detail'!A1106,2))</f>
        <v>0</v>
      </c>
      <c r="K1106" s="64">
        <v>11643</v>
      </c>
      <c r="L1106" s="64">
        <v>0</v>
      </c>
      <c r="M1106" s="64">
        <v>0</v>
      </c>
      <c r="N1106" s="64">
        <v>0</v>
      </c>
      <c r="O1106" s="64">
        <v>11643</v>
      </c>
    </row>
    <row r="1107" spans="1:15" x14ac:dyDescent="0.35">
      <c r="A1107" s="57" t="s">
        <v>6893</v>
      </c>
      <c r="B1107" s="61" t="s">
        <v>10</v>
      </c>
      <c r="C1107" s="61" t="s">
        <v>1921</v>
      </c>
      <c r="D1107" s="64">
        <v>1409039</v>
      </c>
      <c r="E1107" s="64">
        <v>0</v>
      </c>
      <c r="F1107" s="64">
        <v>1409039</v>
      </c>
      <c r="G1107" s="77">
        <v>1.04</v>
      </c>
      <c r="H1107" s="64">
        <v>1465401</v>
      </c>
      <c r="I1107" s="64">
        <v>0</v>
      </c>
      <c r="J1107" s="64">
        <f>SUMIFS('Support - HEA1065 Adjustments'!$G$2:$G$10,'Support - HEA1065 Adjustments'!$A$2:$A$10,LEFT('Support - Calculation Detail'!A1107,7),'Support - HEA1065 Adjustments'!$D$2:$D$10,RIGHT('Support - Calculation Detail'!A1107,2))</f>
        <v>0</v>
      </c>
      <c r="K1107" s="64">
        <v>1465401</v>
      </c>
      <c r="L1107" s="64">
        <v>0</v>
      </c>
      <c r="M1107" s="64">
        <v>0</v>
      </c>
      <c r="N1107" s="64">
        <v>0</v>
      </c>
      <c r="O1107" s="64">
        <v>1465401</v>
      </c>
    </row>
    <row r="1108" spans="1:15" x14ac:dyDescent="0.35">
      <c r="A1108" s="57" t="s">
        <v>6894</v>
      </c>
      <c r="B1108" s="61" t="s">
        <v>10</v>
      </c>
      <c r="C1108" s="61" t="s">
        <v>1921</v>
      </c>
      <c r="D1108" s="64">
        <v>0</v>
      </c>
      <c r="E1108" s="64">
        <v>0</v>
      </c>
      <c r="F1108" s="64">
        <v>0</v>
      </c>
      <c r="G1108" s="77">
        <v>1.04</v>
      </c>
      <c r="H1108" s="64">
        <v>0</v>
      </c>
      <c r="I1108" s="64">
        <v>0</v>
      </c>
      <c r="J1108" s="64">
        <f>SUMIFS('Support - HEA1065 Adjustments'!$G$2:$G$10,'Support - HEA1065 Adjustments'!$A$2:$A$10,LEFT('Support - Calculation Detail'!A1108,7),'Support - HEA1065 Adjustments'!$D$2:$D$10,RIGHT('Support - Calculation Detail'!A1108,2))</f>
        <v>0</v>
      </c>
      <c r="K1108" s="64">
        <v>0</v>
      </c>
      <c r="L1108" s="64">
        <v>0</v>
      </c>
      <c r="M1108" s="64">
        <v>0</v>
      </c>
      <c r="N1108" s="64">
        <v>0</v>
      </c>
      <c r="O1108" s="64">
        <v>0</v>
      </c>
    </row>
    <row r="1109" spans="1:15" x14ac:dyDescent="0.35">
      <c r="A1109" s="57" t="s">
        <v>6895</v>
      </c>
      <c r="B1109" s="61" t="s">
        <v>10</v>
      </c>
      <c r="C1109" s="61" t="s">
        <v>1921</v>
      </c>
      <c r="D1109" s="64">
        <v>174319</v>
      </c>
      <c r="E1109" s="64">
        <v>0</v>
      </c>
      <c r="F1109" s="64">
        <v>174319</v>
      </c>
      <c r="G1109" s="77">
        <v>1.04</v>
      </c>
      <c r="H1109" s="64">
        <v>181292</v>
      </c>
      <c r="I1109" s="64">
        <v>0</v>
      </c>
      <c r="J1109" s="64">
        <f>SUMIFS('Support - HEA1065 Adjustments'!$G$2:$G$10,'Support - HEA1065 Adjustments'!$A$2:$A$10,LEFT('Support - Calculation Detail'!A1109,7),'Support - HEA1065 Adjustments'!$D$2:$D$10,RIGHT('Support - Calculation Detail'!A1109,2))</f>
        <v>0</v>
      </c>
      <c r="K1109" s="64">
        <v>181292</v>
      </c>
      <c r="L1109" s="64">
        <v>0</v>
      </c>
      <c r="M1109" s="64">
        <v>0</v>
      </c>
      <c r="N1109" s="64">
        <v>0</v>
      </c>
      <c r="O1109" s="64">
        <v>181292</v>
      </c>
    </row>
    <row r="1110" spans="1:15" x14ac:dyDescent="0.35">
      <c r="A1110" s="57" t="s">
        <v>6896</v>
      </c>
      <c r="B1110" s="61" t="s">
        <v>10</v>
      </c>
      <c r="C1110" s="61" t="s">
        <v>1921</v>
      </c>
      <c r="D1110" s="64">
        <v>11940</v>
      </c>
      <c r="E1110" s="64">
        <v>0</v>
      </c>
      <c r="F1110" s="64">
        <v>11940</v>
      </c>
      <c r="G1110" s="77">
        <v>1.04</v>
      </c>
      <c r="H1110" s="64">
        <v>12418</v>
      </c>
      <c r="I1110" s="64">
        <v>0</v>
      </c>
      <c r="J1110" s="64">
        <f>SUMIFS('Support - HEA1065 Adjustments'!$G$2:$G$10,'Support - HEA1065 Adjustments'!$A$2:$A$10,LEFT('Support - Calculation Detail'!A1110,7),'Support - HEA1065 Adjustments'!$D$2:$D$10,RIGHT('Support - Calculation Detail'!A1110,2))</f>
        <v>0</v>
      </c>
      <c r="K1110" s="64">
        <v>12418</v>
      </c>
      <c r="L1110" s="64">
        <v>0</v>
      </c>
      <c r="M1110" s="64">
        <v>0</v>
      </c>
      <c r="N1110" s="64">
        <v>0</v>
      </c>
      <c r="O1110" s="64">
        <v>12418</v>
      </c>
    </row>
    <row r="1111" spans="1:15" x14ac:dyDescent="0.35">
      <c r="A1111" s="57" t="s">
        <v>6897</v>
      </c>
      <c r="B1111" s="61" t="s">
        <v>10</v>
      </c>
      <c r="C1111" s="61" t="s">
        <v>1921</v>
      </c>
      <c r="D1111" s="64">
        <v>60299</v>
      </c>
      <c r="E1111" s="64">
        <v>0</v>
      </c>
      <c r="F1111" s="64">
        <v>60299</v>
      </c>
      <c r="G1111" s="77">
        <v>1.04</v>
      </c>
      <c r="H1111" s="64">
        <v>62711</v>
      </c>
      <c r="I1111" s="64">
        <v>0</v>
      </c>
      <c r="J1111" s="64">
        <f>SUMIFS('Support - HEA1065 Adjustments'!$G$2:$G$10,'Support - HEA1065 Adjustments'!$A$2:$A$10,LEFT('Support - Calculation Detail'!A1111,7),'Support - HEA1065 Adjustments'!$D$2:$D$10,RIGHT('Support - Calculation Detail'!A1111,2))</f>
        <v>0</v>
      </c>
      <c r="K1111" s="64">
        <v>62711</v>
      </c>
      <c r="L1111" s="64">
        <v>0</v>
      </c>
      <c r="M1111" s="64">
        <v>0</v>
      </c>
      <c r="N1111" s="64">
        <v>0</v>
      </c>
      <c r="O1111" s="64">
        <v>62711</v>
      </c>
    </row>
    <row r="1112" spans="1:15" x14ac:dyDescent="0.35">
      <c r="A1112" s="57" t="s">
        <v>6898</v>
      </c>
      <c r="B1112" s="61" t="s">
        <v>10</v>
      </c>
      <c r="C1112" s="61" t="s">
        <v>1921</v>
      </c>
      <c r="D1112" s="64">
        <v>49668</v>
      </c>
      <c r="E1112" s="64">
        <v>0</v>
      </c>
      <c r="F1112" s="64">
        <v>49668</v>
      </c>
      <c r="G1112" s="77">
        <v>1.04</v>
      </c>
      <c r="H1112" s="64">
        <v>51655</v>
      </c>
      <c r="I1112" s="64">
        <v>0</v>
      </c>
      <c r="J1112" s="64">
        <f>SUMIFS('Support - HEA1065 Adjustments'!$G$2:$G$10,'Support - HEA1065 Adjustments'!$A$2:$A$10,LEFT('Support - Calculation Detail'!A1112,7),'Support - HEA1065 Adjustments'!$D$2:$D$10,RIGHT('Support - Calculation Detail'!A1112,2))</f>
        <v>0</v>
      </c>
      <c r="K1112" s="64">
        <v>51655</v>
      </c>
      <c r="L1112" s="64">
        <v>0</v>
      </c>
      <c r="M1112" s="64">
        <v>0</v>
      </c>
      <c r="N1112" s="64">
        <v>0</v>
      </c>
      <c r="O1112" s="64">
        <v>51655</v>
      </c>
    </row>
    <row r="1113" spans="1:15" x14ac:dyDescent="0.35">
      <c r="A1113" s="57" t="s">
        <v>6899</v>
      </c>
      <c r="B1113" s="61" t="s">
        <v>10</v>
      </c>
      <c r="C1113" s="61" t="s">
        <v>1921</v>
      </c>
      <c r="D1113" s="64">
        <v>40846</v>
      </c>
      <c r="E1113" s="64">
        <v>0</v>
      </c>
      <c r="F1113" s="64">
        <v>40846</v>
      </c>
      <c r="G1113" s="77">
        <v>1.04</v>
      </c>
      <c r="H1113" s="64">
        <v>42480</v>
      </c>
      <c r="I1113" s="64">
        <v>0</v>
      </c>
      <c r="J1113" s="64">
        <f>SUMIFS('Support - HEA1065 Adjustments'!$G$2:$G$10,'Support - HEA1065 Adjustments'!$A$2:$A$10,LEFT('Support - Calculation Detail'!A1113,7),'Support - HEA1065 Adjustments'!$D$2:$D$10,RIGHT('Support - Calculation Detail'!A1113,2))</f>
        <v>0</v>
      </c>
      <c r="K1113" s="64">
        <v>42480</v>
      </c>
      <c r="L1113" s="64">
        <v>0</v>
      </c>
      <c r="M1113" s="64">
        <v>0</v>
      </c>
      <c r="N1113" s="64">
        <v>0</v>
      </c>
      <c r="O1113" s="64">
        <v>42480</v>
      </c>
    </row>
    <row r="1114" spans="1:15" x14ac:dyDescent="0.35">
      <c r="A1114" s="57" t="s">
        <v>6900</v>
      </c>
      <c r="B1114" s="61" t="s">
        <v>10</v>
      </c>
      <c r="C1114" s="61" t="s">
        <v>1921</v>
      </c>
      <c r="D1114" s="64">
        <v>35946</v>
      </c>
      <c r="E1114" s="64">
        <v>0</v>
      </c>
      <c r="F1114" s="64">
        <v>35946</v>
      </c>
      <c r="G1114" s="77">
        <v>1.04</v>
      </c>
      <c r="H1114" s="64">
        <v>37384</v>
      </c>
      <c r="I1114" s="64">
        <v>0</v>
      </c>
      <c r="J1114" s="64">
        <f>SUMIFS('Support - HEA1065 Adjustments'!$G$2:$G$10,'Support - HEA1065 Adjustments'!$A$2:$A$10,LEFT('Support - Calculation Detail'!A1114,7),'Support - HEA1065 Adjustments'!$D$2:$D$10,RIGHT('Support - Calculation Detail'!A1114,2))</f>
        <v>0</v>
      </c>
      <c r="K1114" s="64">
        <v>37384</v>
      </c>
      <c r="L1114" s="64">
        <v>0</v>
      </c>
      <c r="M1114" s="64">
        <v>0</v>
      </c>
      <c r="N1114" s="64">
        <v>0</v>
      </c>
      <c r="O1114" s="64">
        <v>37384</v>
      </c>
    </row>
    <row r="1115" spans="1:15" x14ac:dyDescent="0.35">
      <c r="A1115" s="57" t="s">
        <v>6901</v>
      </c>
      <c r="B1115" s="61" t="s">
        <v>10</v>
      </c>
      <c r="C1115" s="61" t="s">
        <v>1921</v>
      </c>
      <c r="D1115" s="64">
        <v>787578</v>
      </c>
      <c r="E1115" s="64">
        <v>0</v>
      </c>
      <c r="F1115" s="64">
        <v>787578</v>
      </c>
      <c r="G1115" s="77">
        <v>1.04</v>
      </c>
      <c r="H1115" s="64">
        <v>819081</v>
      </c>
      <c r="I1115" s="64">
        <v>0</v>
      </c>
      <c r="J1115" s="64">
        <f>SUMIFS('Support - HEA1065 Adjustments'!$G$2:$G$10,'Support - HEA1065 Adjustments'!$A$2:$A$10,LEFT('Support - Calculation Detail'!A1115,7),'Support - HEA1065 Adjustments'!$D$2:$D$10,RIGHT('Support - Calculation Detail'!A1115,2))</f>
        <v>0</v>
      </c>
      <c r="K1115" s="64">
        <v>819081</v>
      </c>
      <c r="L1115" s="64">
        <v>0</v>
      </c>
      <c r="M1115" s="64">
        <v>0</v>
      </c>
      <c r="N1115" s="64">
        <v>0</v>
      </c>
      <c r="O1115" s="64">
        <v>819081</v>
      </c>
    </row>
    <row r="1116" spans="1:15" x14ac:dyDescent="0.35">
      <c r="A1116" s="57" t="s">
        <v>6902</v>
      </c>
      <c r="B1116" s="61" t="s">
        <v>10</v>
      </c>
      <c r="C1116" s="61" t="s">
        <v>1921</v>
      </c>
      <c r="D1116" s="64">
        <v>206187</v>
      </c>
      <c r="E1116" s="64">
        <v>37751</v>
      </c>
      <c r="F1116" s="64">
        <v>243938</v>
      </c>
      <c r="G1116" s="77">
        <v>1.04</v>
      </c>
      <c r="H1116" s="64">
        <v>253696</v>
      </c>
      <c r="I1116" s="64">
        <v>0</v>
      </c>
      <c r="J1116" s="64">
        <f>SUMIFS('Support - HEA1065 Adjustments'!$G$2:$G$10,'Support - HEA1065 Adjustments'!$A$2:$A$10,LEFT('Support - Calculation Detail'!A1116,7),'Support - HEA1065 Adjustments'!$D$2:$D$10,RIGHT('Support - Calculation Detail'!A1116,2))</f>
        <v>0</v>
      </c>
      <c r="K1116" s="64">
        <v>253696</v>
      </c>
      <c r="L1116" s="64">
        <v>0</v>
      </c>
      <c r="M1116" s="64">
        <v>0</v>
      </c>
      <c r="N1116" s="64">
        <v>0</v>
      </c>
      <c r="O1116" s="64">
        <v>253696</v>
      </c>
    </row>
    <row r="1117" spans="1:15" x14ac:dyDescent="0.35">
      <c r="A1117" s="57" t="s">
        <v>6903</v>
      </c>
      <c r="B1117" s="61" t="s">
        <v>10</v>
      </c>
      <c r="C1117" s="61" t="s">
        <v>1921</v>
      </c>
      <c r="D1117" s="64">
        <v>97760</v>
      </c>
      <c r="E1117" s="64">
        <v>0</v>
      </c>
      <c r="F1117" s="64">
        <v>97760</v>
      </c>
      <c r="G1117" s="77">
        <v>1.04</v>
      </c>
      <c r="H1117" s="64">
        <v>101670</v>
      </c>
      <c r="I1117" s="64">
        <v>0</v>
      </c>
      <c r="J1117" s="64">
        <f>SUMIFS('Support - HEA1065 Adjustments'!$G$2:$G$10,'Support - HEA1065 Adjustments'!$A$2:$A$10,LEFT('Support - Calculation Detail'!A1117,7),'Support - HEA1065 Adjustments'!$D$2:$D$10,RIGHT('Support - Calculation Detail'!A1117,2))</f>
        <v>0</v>
      </c>
      <c r="K1117" s="64">
        <v>101670</v>
      </c>
      <c r="L1117" s="64">
        <v>0</v>
      </c>
      <c r="M1117" s="64">
        <v>0</v>
      </c>
      <c r="N1117" s="64">
        <v>0</v>
      </c>
      <c r="O1117" s="64">
        <v>101670</v>
      </c>
    </row>
    <row r="1118" spans="1:15" x14ac:dyDescent="0.35">
      <c r="A1118" s="57" t="s">
        <v>6904</v>
      </c>
      <c r="B1118" s="61" t="s">
        <v>10</v>
      </c>
      <c r="C1118" s="61" t="s">
        <v>1921</v>
      </c>
      <c r="D1118" s="64">
        <v>166692</v>
      </c>
      <c r="E1118" s="64">
        <v>0</v>
      </c>
      <c r="F1118" s="64">
        <v>166692</v>
      </c>
      <c r="G1118" s="77">
        <v>1.04</v>
      </c>
      <c r="H1118" s="64">
        <v>173360</v>
      </c>
      <c r="I1118" s="64">
        <v>0</v>
      </c>
      <c r="J1118" s="64">
        <f>SUMIFS('Support - HEA1065 Adjustments'!$G$2:$G$10,'Support - HEA1065 Adjustments'!$A$2:$A$10,LEFT('Support - Calculation Detail'!A1118,7),'Support - HEA1065 Adjustments'!$D$2:$D$10,RIGHT('Support - Calculation Detail'!A1118,2))</f>
        <v>0</v>
      </c>
      <c r="K1118" s="64">
        <v>173360</v>
      </c>
      <c r="L1118" s="64">
        <v>0</v>
      </c>
      <c r="M1118" s="64">
        <v>0</v>
      </c>
      <c r="N1118" s="64">
        <v>0</v>
      </c>
      <c r="O1118" s="64">
        <v>173360</v>
      </c>
    </row>
    <row r="1119" spans="1:15" x14ac:dyDescent="0.35">
      <c r="A1119" s="57" t="s">
        <v>6905</v>
      </c>
      <c r="B1119" s="61" t="s">
        <v>10</v>
      </c>
      <c r="C1119" s="61" t="s">
        <v>1921</v>
      </c>
      <c r="D1119" s="64">
        <v>48041</v>
      </c>
      <c r="E1119" s="64">
        <v>0</v>
      </c>
      <c r="F1119" s="64">
        <v>48041</v>
      </c>
      <c r="G1119" s="77">
        <v>1.04</v>
      </c>
      <c r="H1119" s="64">
        <v>49963</v>
      </c>
      <c r="I1119" s="64">
        <v>0</v>
      </c>
      <c r="J1119" s="64">
        <f>SUMIFS('Support - HEA1065 Adjustments'!$G$2:$G$10,'Support - HEA1065 Adjustments'!$A$2:$A$10,LEFT('Support - Calculation Detail'!A1119,7),'Support - HEA1065 Adjustments'!$D$2:$D$10,RIGHT('Support - Calculation Detail'!A1119,2))</f>
        <v>0</v>
      </c>
      <c r="K1119" s="64">
        <v>49963</v>
      </c>
      <c r="L1119" s="64">
        <v>0</v>
      </c>
      <c r="M1119" s="64">
        <v>0</v>
      </c>
      <c r="N1119" s="64">
        <v>0</v>
      </c>
      <c r="O1119" s="64">
        <v>49963</v>
      </c>
    </row>
    <row r="1120" spans="1:15" x14ac:dyDescent="0.35">
      <c r="A1120" s="57" t="s">
        <v>6906</v>
      </c>
      <c r="B1120" s="61" t="s">
        <v>10</v>
      </c>
      <c r="C1120" s="61" t="s">
        <v>1921</v>
      </c>
      <c r="D1120" s="64">
        <v>19230</v>
      </c>
      <c r="E1120" s="64">
        <v>0</v>
      </c>
      <c r="F1120" s="64">
        <v>19230</v>
      </c>
      <c r="G1120" s="77">
        <v>1.04</v>
      </c>
      <c r="H1120" s="64">
        <v>19999</v>
      </c>
      <c r="I1120" s="64">
        <v>0</v>
      </c>
      <c r="J1120" s="64">
        <f>SUMIFS('Support - HEA1065 Adjustments'!$G$2:$G$10,'Support - HEA1065 Adjustments'!$A$2:$A$10,LEFT('Support - Calculation Detail'!A1120,7),'Support - HEA1065 Adjustments'!$D$2:$D$10,RIGHT('Support - Calculation Detail'!A1120,2))</f>
        <v>0</v>
      </c>
      <c r="K1120" s="64">
        <v>19999</v>
      </c>
      <c r="L1120" s="64">
        <v>0</v>
      </c>
      <c r="M1120" s="64">
        <v>0</v>
      </c>
      <c r="N1120" s="64">
        <v>0</v>
      </c>
      <c r="O1120" s="64">
        <v>19999</v>
      </c>
    </row>
    <row r="1121" spans="1:15" x14ac:dyDescent="0.35">
      <c r="A1121" s="57" t="s">
        <v>6907</v>
      </c>
      <c r="B1121" s="61" t="s">
        <v>10</v>
      </c>
      <c r="C1121" s="61" t="s">
        <v>1921</v>
      </c>
      <c r="D1121" s="64">
        <v>2906102</v>
      </c>
      <c r="E1121" s="64">
        <v>381621</v>
      </c>
      <c r="F1121" s="64">
        <v>3287723</v>
      </c>
      <c r="G1121" s="77">
        <v>1.04</v>
      </c>
      <c r="H1121" s="64">
        <v>3419232</v>
      </c>
      <c r="I1121" s="64">
        <v>0</v>
      </c>
      <c r="J1121" s="64">
        <f>SUMIFS('Support - HEA1065 Adjustments'!$G$2:$G$10,'Support - HEA1065 Adjustments'!$A$2:$A$10,LEFT('Support - Calculation Detail'!A1121,7),'Support - HEA1065 Adjustments'!$D$2:$D$10,RIGHT('Support - Calculation Detail'!A1121,2))</f>
        <v>0</v>
      </c>
      <c r="K1121" s="64">
        <v>3419232</v>
      </c>
      <c r="L1121" s="64">
        <v>0</v>
      </c>
      <c r="M1121" s="64">
        <v>0</v>
      </c>
      <c r="N1121" s="64">
        <v>0</v>
      </c>
      <c r="O1121" s="64">
        <v>3419232</v>
      </c>
    </row>
    <row r="1122" spans="1:15" x14ac:dyDescent="0.35">
      <c r="A1122" s="57" t="s">
        <v>6908</v>
      </c>
      <c r="B1122" s="61" t="s">
        <v>10</v>
      </c>
      <c r="C1122" s="61" t="s">
        <v>1921</v>
      </c>
      <c r="D1122" s="64">
        <v>19262</v>
      </c>
      <c r="E1122" s="64">
        <v>0</v>
      </c>
      <c r="F1122" s="64">
        <v>19262</v>
      </c>
      <c r="G1122" s="77">
        <v>1.04</v>
      </c>
      <c r="H1122" s="64">
        <v>20032</v>
      </c>
      <c r="I1122" s="64">
        <v>0</v>
      </c>
      <c r="J1122" s="64">
        <f>SUMIFS('Support - HEA1065 Adjustments'!$G$2:$G$10,'Support - HEA1065 Adjustments'!$A$2:$A$10,LEFT('Support - Calculation Detail'!A1122,7),'Support - HEA1065 Adjustments'!$D$2:$D$10,RIGHT('Support - Calculation Detail'!A1122,2))</f>
        <v>0</v>
      </c>
      <c r="K1122" s="64">
        <v>20032</v>
      </c>
      <c r="L1122" s="64">
        <v>0</v>
      </c>
      <c r="M1122" s="64">
        <v>0</v>
      </c>
      <c r="N1122" s="64">
        <v>0</v>
      </c>
      <c r="O1122" s="64">
        <v>20032</v>
      </c>
    </row>
    <row r="1123" spans="1:15" x14ac:dyDescent="0.35">
      <c r="A1123" s="57" t="s">
        <v>6909</v>
      </c>
      <c r="B1123" s="61" t="s">
        <v>10</v>
      </c>
      <c r="C1123" s="61" t="s">
        <v>1921</v>
      </c>
      <c r="D1123" s="64">
        <v>152908</v>
      </c>
      <c r="E1123" s="64">
        <v>0</v>
      </c>
      <c r="F1123" s="64">
        <v>152908</v>
      </c>
      <c r="G1123" s="77">
        <v>1.04</v>
      </c>
      <c r="H1123" s="64">
        <v>159024</v>
      </c>
      <c r="I1123" s="64">
        <v>0</v>
      </c>
      <c r="J1123" s="64">
        <f>SUMIFS('Support - HEA1065 Adjustments'!$G$2:$G$10,'Support - HEA1065 Adjustments'!$A$2:$A$10,LEFT('Support - Calculation Detail'!A1123,7),'Support - HEA1065 Adjustments'!$D$2:$D$10,RIGHT('Support - Calculation Detail'!A1123,2))</f>
        <v>0</v>
      </c>
      <c r="K1123" s="64">
        <v>159024</v>
      </c>
      <c r="L1123" s="64">
        <v>0</v>
      </c>
      <c r="M1123" s="64">
        <v>0</v>
      </c>
      <c r="N1123" s="64">
        <v>0</v>
      </c>
      <c r="O1123" s="64">
        <v>159024</v>
      </c>
    </row>
    <row r="1124" spans="1:15" x14ac:dyDescent="0.35">
      <c r="A1124" s="57" t="s">
        <v>6910</v>
      </c>
      <c r="B1124" s="61" t="s">
        <v>10</v>
      </c>
      <c r="C1124" s="61" t="s">
        <v>1921</v>
      </c>
      <c r="D1124" s="64">
        <v>54533</v>
      </c>
      <c r="E1124" s="64">
        <v>0</v>
      </c>
      <c r="F1124" s="64">
        <v>54533</v>
      </c>
      <c r="G1124" s="77">
        <v>1.04</v>
      </c>
      <c r="H1124" s="64">
        <v>56714</v>
      </c>
      <c r="I1124" s="64">
        <v>0</v>
      </c>
      <c r="J1124" s="64">
        <f>SUMIFS('Support - HEA1065 Adjustments'!$G$2:$G$10,'Support - HEA1065 Adjustments'!$A$2:$A$10,LEFT('Support - Calculation Detail'!A1124,7),'Support - HEA1065 Adjustments'!$D$2:$D$10,RIGHT('Support - Calculation Detail'!A1124,2))</f>
        <v>0</v>
      </c>
      <c r="K1124" s="64">
        <v>56714</v>
      </c>
      <c r="L1124" s="64">
        <v>0</v>
      </c>
      <c r="M1124" s="64">
        <v>0</v>
      </c>
      <c r="N1124" s="64">
        <v>0</v>
      </c>
      <c r="O1124" s="64">
        <v>56714</v>
      </c>
    </row>
    <row r="1125" spans="1:15" x14ac:dyDescent="0.35">
      <c r="A1125" s="57" t="s">
        <v>6911</v>
      </c>
      <c r="B1125" s="61" t="s">
        <v>10</v>
      </c>
      <c r="C1125" s="61" t="s">
        <v>1921</v>
      </c>
      <c r="D1125" s="64">
        <v>14132162</v>
      </c>
      <c r="E1125" s="64">
        <v>0</v>
      </c>
      <c r="F1125" s="64">
        <v>14132162</v>
      </c>
      <c r="G1125" s="77">
        <v>1.04</v>
      </c>
      <c r="H1125" s="64">
        <v>14697448</v>
      </c>
      <c r="I1125" s="64">
        <v>0</v>
      </c>
      <c r="J1125" s="64">
        <f>SUMIFS('Support - HEA1065 Adjustments'!$G$2:$G$10,'Support - HEA1065 Adjustments'!$A$2:$A$10,LEFT('Support - Calculation Detail'!A1125,7),'Support - HEA1065 Adjustments'!$D$2:$D$10,RIGHT('Support - Calculation Detail'!A1125,2))</f>
        <v>0</v>
      </c>
      <c r="K1125" s="64">
        <v>14697448</v>
      </c>
      <c r="L1125" s="64">
        <v>0</v>
      </c>
      <c r="M1125" s="64">
        <v>0</v>
      </c>
      <c r="N1125" s="64">
        <v>0</v>
      </c>
      <c r="O1125" s="64">
        <v>14697448</v>
      </c>
    </row>
    <row r="1126" spans="1:15" x14ac:dyDescent="0.35">
      <c r="A1126" s="57" t="s">
        <v>6912</v>
      </c>
      <c r="B1126" s="61" t="s">
        <v>10</v>
      </c>
      <c r="C1126" s="61" t="s">
        <v>1921</v>
      </c>
      <c r="D1126" s="64">
        <v>572017</v>
      </c>
      <c r="E1126" s="64">
        <v>0</v>
      </c>
      <c r="F1126" s="64">
        <v>572017</v>
      </c>
      <c r="G1126" s="77">
        <v>1.04</v>
      </c>
      <c r="H1126" s="64">
        <v>594898</v>
      </c>
      <c r="I1126" s="64">
        <v>0</v>
      </c>
      <c r="J1126" s="64">
        <f>SUMIFS('Support - HEA1065 Adjustments'!$G$2:$G$10,'Support - HEA1065 Adjustments'!$A$2:$A$10,LEFT('Support - Calculation Detail'!A1126,7),'Support - HEA1065 Adjustments'!$D$2:$D$10,RIGHT('Support - Calculation Detail'!A1126,2))</f>
        <v>0</v>
      </c>
      <c r="K1126" s="64">
        <v>594898</v>
      </c>
      <c r="L1126" s="64">
        <v>0</v>
      </c>
      <c r="M1126" s="64">
        <v>0</v>
      </c>
      <c r="N1126" s="64">
        <v>0</v>
      </c>
      <c r="O1126" s="64">
        <v>594898</v>
      </c>
    </row>
    <row r="1127" spans="1:15" x14ac:dyDescent="0.35">
      <c r="A1127" s="57" t="s">
        <v>6913</v>
      </c>
      <c r="B1127" s="61" t="s">
        <v>10</v>
      </c>
      <c r="C1127" s="61" t="s">
        <v>1921</v>
      </c>
      <c r="D1127" s="64">
        <v>1401620</v>
      </c>
      <c r="E1127" s="64">
        <v>0</v>
      </c>
      <c r="F1127" s="64">
        <v>1401620</v>
      </c>
      <c r="G1127" s="77">
        <v>1.04</v>
      </c>
      <c r="H1127" s="64">
        <v>1457685</v>
      </c>
      <c r="I1127" s="64">
        <v>101180</v>
      </c>
      <c r="J1127" s="64">
        <f>SUMIFS('Support - HEA1065 Adjustments'!$G$2:$G$10,'Support - HEA1065 Adjustments'!$A$2:$A$10,LEFT('Support - Calculation Detail'!A1127,7),'Support - HEA1065 Adjustments'!$D$2:$D$10,RIGHT('Support - Calculation Detail'!A1127,2))</f>
        <v>0</v>
      </c>
      <c r="K1127" s="64">
        <v>1558865</v>
      </c>
      <c r="L1127" s="64">
        <v>0</v>
      </c>
      <c r="M1127" s="64">
        <v>0</v>
      </c>
      <c r="N1127" s="64">
        <v>0</v>
      </c>
      <c r="O1127" s="64">
        <v>1558865</v>
      </c>
    </row>
    <row r="1128" spans="1:15" x14ac:dyDescent="0.35">
      <c r="A1128" s="57" t="s">
        <v>6914</v>
      </c>
      <c r="B1128" s="61" t="s">
        <v>10</v>
      </c>
      <c r="C1128" s="61" t="s">
        <v>1921</v>
      </c>
      <c r="D1128" s="64">
        <v>1339917</v>
      </c>
      <c r="E1128" s="64">
        <v>112605</v>
      </c>
      <c r="F1128" s="64">
        <v>1452522</v>
      </c>
      <c r="G1128" s="77">
        <v>1.04</v>
      </c>
      <c r="H1128" s="64">
        <v>1510623</v>
      </c>
      <c r="I1128" s="64">
        <v>0</v>
      </c>
      <c r="J1128" s="64">
        <f>SUMIFS('Support - HEA1065 Adjustments'!$G$2:$G$10,'Support - HEA1065 Adjustments'!$A$2:$A$10,LEFT('Support - Calculation Detail'!A1128,7),'Support - HEA1065 Adjustments'!$D$2:$D$10,RIGHT('Support - Calculation Detail'!A1128,2))</f>
        <v>0</v>
      </c>
      <c r="K1128" s="64">
        <v>1510623</v>
      </c>
      <c r="L1128" s="64">
        <v>0</v>
      </c>
      <c r="M1128" s="64">
        <v>0</v>
      </c>
      <c r="N1128" s="64">
        <v>0</v>
      </c>
      <c r="O1128" s="64">
        <v>1510623</v>
      </c>
    </row>
    <row r="1129" spans="1:15" x14ac:dyDescent="0.35">
      <c r="A1129" s="57" t="s">
        <v>6915</v>
      </c>
      <c r="B1129" s="61" t="s">
        <v>10</v>
      </c>
      <c r="C1129" s="61" t="s">
        <v>1921</v>
      </c>
      <c r="D1129" s="64">
        <v>132852</v>
      </c>
      <c r="E1129" s="64">
        <v>0</v>
      </c>
      <c r="F1129" s="64">
        <v>132852</v>
      </c>
      <c r="G1129" s="77">
        <v>1.04</v>
      </c>
      <c r="H1129" s="64">
        <v>138166</v>
      </c>
      <c r="I1129" s="64">
        <v>0</v>
      </c>
      <c r="J1129" s="64">
        <f>SUMIFS('Support - HEA1065 Adjustments'!$G$2:$G$10,'Support - HEA1065 Adjustments'!$A$2:$A$10,LEFT('Support - Calculation Detail'!A1129,7),'Support - HEA1065 Adjustments'!$D$2:$D$10,RIGHT('Support - Calculation Detail'!A1129,2))</f>
        <v>0</v>
      </c>
      <c r="K1129" s="64">
        <v>138166</v>
      </c>
      <c r="L1129" s="64">
        <v>0</v>
      </c>
      <c r="M1129" s="64">
        <v>0</v>
      </c>
      <c r="N1129" s="64">
        <v>0</v>
      </c>
      <c r="O1129" s="64">
        <v>138166</v>
      </c>
    </row>
    <row r="1130" spans="1:15" x14ac:dyDescent="0.35">
      <c r="A1130" s="57" t="s">
        <v>6916</v>
      </c>
      <c r="B1130" s="61" t="s">
        <v>10</v>
      </c>
      <c r="C1130" s="61" t="s">
        <v>1921</v>
      </c>
      <c r="D1130" s="64">
        <v>87881</v>
      </c>
      <c r="E1130" s="64">
        <v>0</v>
      </c>
      <c r="F1130" s="64">
        <v>87881</v>
      </c>
      <c r="G1130" s="77">
        <v>1.04</v>
      </c>
      <c r="H1130" s="64">
        <v>91396</v>
      </c>
      <c r="I1130" s="64">
        <v>0</v>
      </c>
      <c r="J1130" s="64">
        <f>SUMIFS('Support - HEA1065 Adjustments'!$G$2:$G$10,'Support - HEA1065 Adjustments'!$A$2:$A$10,LEFT('Support - Calculation Detail'!A1130,7),'Support - HEA1065 Adjustments'!$D$2:$D$10,RIGHT('Support - Calculation Detail'!A1130,2))</f>
        <v>0</v>
      </c>
      <c r="K1130" s="64">
        <v>91396</v>
      </c>
      <c r="L1130" s="64">
        <v>0</v>
      </c>
      <c r="M1130" s="64">
        <v>0</v>
      </c>
      <c r="N1130" s="64">
        <v>0</v>
      </c>
      <c r="O1130" s="64">
        <v>91396</v>
      </c>
    </row>
    <row r="1131" spans="1:15" x14ac:dyDescent="0.35">
      <c r="A1131" s="57" t="s">
        <v>6917</v>
      </c>
      <c r="B1131" s="61" t="s">
        <v>10</v>
      </c>
      <c r="C1131" s="61" t="s">
        <v>1921</v>
      </c>
      <c r="D1131" s="64">
        <v>645842</v>
      </c>
      <c r="E1131" s="64">
        <v>0</v>
      </c>
      <c r="F1131" s="64">
        <v>645842</v>
      </c>
      <c r="G1131" s="77">
        <v>1.04</v>
      </c>
      <c r="H1131" s="64">
        <v>671676</v>
      </c>
      <c r="I1131" s="64">
        <v>0</v>
      </c>
      <c r="J1131" s="64">
        <f>SUMIFS('Support - HEA1065 Adjustments'!$G$2:$G$10,'Support - HEA1065 Adjustments'!$A$2:$A$10,LEFT('Support - Calculation Detail'!A1131,7),'Support - HEA1065 Adjustments'!$D$2:$D$10,RIGHT('Support - Calculation Detail'!A1131,2))</f>
        <v>0</v>
      </c>
      <c r="K1131" s="64">
        <v>671676</v>
      </c>
      <c r="L1131" s="64">
        <v>0</v>
      </c>
      <c r="M1131" s="64">
        <v>0</v>
      </c>
      <c r="N1131" s="64">
        <v>0</v>
      </c>
      <c r="O1131" s="64">
        <v>671676</v>
      </c>
    </row>
    <row r="1132" spans="1:15" x14ac:dyDescent="0.35">
      <c r="A1132" s="57" t="s">
        <v>6918</v>
      </c>
      <c r="B1132" s="61" t="s">
        <v>10</v>
      </c>
      <c r="C1132" s="61" t="s">
        <v>1921</v>
      </c>
      <c r="D1132" s="64">
        <v>1697894</v>
      </c>
      <c r="E1132" s="64">
        <v>0</v>
      </c>
      <c r="F1132" s="64">
        <v>1697894</v>
      </c>
      <c r="G1132" s="77">
        <v>1.04</v>
      </c>
      <c r="H1132" s="64">
        <v>1765810</v>
      </c>
      <c r="I1132" s="64">
        <v>0</v>
      </c>
      <c r="J1132" s="64">
        <f>SUMIFS('Support - HEA1065 Adjustments'!$G$2:$G$10,'Support - HEA1065 Adjustments'!$A$2:$A$10,LEFT('Support - Calculation Detail'!A1132,7),'Support - HEA1065 Adjustments'!$D$2:$D$10,RIGHT('Support - Calculation Detail'!A1132,2))</f>
        <v>0</v>
      </c>
      <c r="K1132" s="64">
        <v>1765810</v>
      </c>
      <c r="L1132" s="64">
        <v>0</v>
      </c>
      <c r="M1132" s="64">
        <v>0</v>
      </c>
      <c r="N1132" s="64">
        <v>0</v>
      </c>
      <c r="O1132" s="64">
        <v>1765810</v>
      </c>
    </row>
    <row r="1133" spans="1:15" x14ac:dyDescent="0.35">
      <c r="A1133" s="57" t="s">
        <v>6919</v>
      </c>
      <c r="B1133" s="61" t="s">
        <v>10</v>
      </c>
      <c r="C1133" s="61" t="s">
        <v>1921</v>
      </c>
      <c r="D1133" s="64">
        <v>14989704</v>
      </c>
      <c r="E1133" s="64">
        <v>673340</v>
      </c>
      <c r="F1133" s="64">
        <v>15663044</v>
      </c>
      <c r="G1133" s="77">
        <v>1.04</v>
      </c>
      <c r="H1133" s="64">
        <v>16289566</v>
      </c>
      <c r="I1133" s="64">
        <v>0</v>
      </c>
      <c r="J1133" s="64">
        <f>SUMIFS('Support - HEA1065 Adjustments'!$G$2:$G$10,'Support - HEA1065 Adjustments'!$A$2:$A$10,LEFT('Support - Calculation Detail'!A1133,7),'Support - HEA1065 Adjustments'!$D$2:$D$10,RIGHT('Support - Calculation Detail'!A1133,2))</f>
        <v>0</v>
      </c>
      <c r="K1133" s="64">
        <v>16289566</v>
      </c>
      <c r="L1133" s="64">
        <v>0</v>
      </c>
      <c r="M1133" s="64">
        <v>0</v>
      </c>
      <c r="N1133" s="64">
        <v>0</v>
      </c>
      <c r="O1133" s="64">
        <v>16289566</v>
      </c>
    </row>
    <row r="1134" spans="1:15" x14ac:dyDescent="0.35">
      <c r="A1134" s="57" t="s">
        <v>6920</v>
      </c>
      <c r="B1134" s="61" t="s">
        <v>10</v>
      </c>
      <c r="C1134" s="61" t="s">
        <v>1921</v>
      </c>
      <c r="D1134" s="64">
        <v>8461137</v>
      </c>
      <c r="E1134" s="64">
        <v>827884</v>
      </c>
      <c r="F1134" s="64">
        <v>9289021</v>
      </c>
      <c r="G1134" s="77">
        <v>1.04</v>
      </c>
      <c r="H1134" s="64">
        <v>9660582</v>
      </c>
      <c r="I1134" s="64">
        <v>0</v>
      </c>
      <c r="J1134" s="64">
        <f>SUMIFS('Support - HEA1065 Adjustments'!$G$2:$G$10,'Support - HEA1065 Adjustments'!$A$2:$A$10,LEFT('Support - Calculation Detail'!A1134,7),'Support - HEA1065 Adjustments'!$D$2:$D$10,RIGHT('Support - Calculation Detail'!A1134,2))</f>
        <v>0</v>
      </c>
      <c r="K1134" s="64">
        <v>9660582</v>
      </c>
      <c r="L1134" s="64">
        <v>1384615</v>
      </c>
      <c r="M1134" s="64">
        <v>0</v>
      </c>
      <c r="N1134" s="64">
        <v>0</v>
      </c>
      <c r="O1134" s="64">
        <v>11045197</v>
      </c>
    </row>
    <row r="1135" spans="1:15" x14ac:dyDescent="0.35">
      <c r="A1135" s="57" t="s">
        <v>6921</v>
      </c>
      <c r="B1135" s="61" t="s">
        <v>10</v>
      </c>
      <c r="C1135" s="61" t="s">
        <v>1921</v>
      </c>
      <c r="D1135" s="64">
        <v>13996340</v>
      </c>
      <c r="E1135" s="64">
        <v>0</v>
      </c>
      <c r="F1135" s="64">
        <v>13996340</v>
      </c>
      <c r="G1135" s="77">
        <v>1.04</v>
      </c>
      <c r="H1135" s="64">
        <v>14556194</v>
      </c>
      <c r="I1135" s="64">
        <v>0</v>
      </c>
      <c r="J1135" s="64">
        <f>SUMIFS('Support - HEA1065 Adjustments'!$G$2:$G$10,'Support - HEA1065 Adjustments'!$A$2:$A$10,LEFT('Support - Calculation Detail'!A1135,7),'Support - HEA1065 Adjustments'!$D$2:$D$10,RIGHT('Support - Calculation Detail'!A1135,2))</f>
        <v>0</v>
      </c>
      <c r="K1135" s="64">
        <v>14556194</v>
      </c>
      <c r="L1135" s="64">
        <v>0</v>
      </c>
      <c r="M1135" s="64">
        <v>0</v>
      </c>
      <c r="N1135" s="64">
        <v>0</v>
      </c>
      <c r="O1135" s="64">
        <v>14556194</v>
      </c>
    </row>
    <row r="1136" spans="1:15" x14ac:dyDescent="0.35">
      <c r="A1136" s="57" t="s">
        <v>6922</v>
      </c>
      <c r="B1136" s="61" t="s">
        <v>10</v>
      </c>
      <c r="C1136" s="61" t="s">
        <v>1921</v>
      </c>
      <c r="D1136" s="64">
        <v>9963620</v>
      </c>
      <c r="E1136" s="64">
        <v>0</v>
      </c>
      <c r="F1136" s="64">
        <v>9963620</v>
      </c>
      <c r="G1136" s="77">
        <v>1.04</v>
      </c>
      <c r="H1136" s="64">
        <v>10362165</v>
      </c>
      <c r="I1136" s="64">
        <v>0</v>
      </c>
      <c r="J1136" s="64">
        <f>SUMIFS('Support - HEA1065 Adjustments'!$G$2:$G$10,'Support - HEA1065 Adjustments'!$A$2:$A$10,LEFT('Support - Calculation Detail'!A1136,7),'Support - HEA1065 Adjustments'!$D$2:$D$10,RIGHT('Support - Calculation Detail'!A1136,2))</f>
        <v>0</v>
      </c>
      <c r="K1136" s="64">
        <v>10362165</v>
      </c>
      <c r="L1136" s="64">
        <v>1805060</v>
      </c>
      <c r="M1136" s="64">
        <v>0</v>
      </c>
      <c r="N1136" s="64">
        <v>0</v>
      </c>
      <c r="O1136" s="64">
        <v>12167225</v>
      </c>
    </row>
    <row r="1137" spans="1:15" x14ac:dyDescent="0.35">
      <c r="A1137" s="57" t="s">
        <v>6923</v>
      </c>
      <c r="B1137" s="61" t="s">
        <v>10</v>
      </c>
      <c r="C1137" s="61" t="s">
        <v>1921</v>
      </c>
      <c r="D1137" s="64">
        <v>91339</v>
      </c>
      <c r="E1137" s="64">
        <v>0</v>
      </c>
      <c r="F1137" s="64">
        <v>91339</v>
      </c>
      <c r="G1137" s="77">
        <v>1.04</v>
      </c>
      <c r="H1137" s="64">
        <v>94993</v>
      </c>
      <c r="I1137" s="64">
        <v>0</v>
      </c>
      <c r="J1137" s="64">
        <f>SUMIFS('Support - HEA1065 Adjustments'!$G$2:$G$10,'Support - HEA1065 Adjustments'!$A$2:$A$10,LEFT('Support - Calculation Detail'!A1137,7),'Support - HEA1065 Adjustments'!$D$2:$D$10,RIGHT('Support - Calculation Detail'!A1137,2))</f>
        <v>0</v>
      </c>
      <c r="K1137" s="64">
        <v>94993</v>
      </c>
      <c r="L1137" s="64">
        <v>0</v>
      </c>
      <c r="M1137" s="64">
        <v>0</v>
      </c>
      <c r="N1137" s="64">
        <v>0</v>
      </c>
      <c r="O1137" s="64">
        <v>94993</v>
      </c>
    </row>
    <row r="1138" spans="1:15" x14ac:dyDescent="0.35">
      <c r="A1138" s="57" t="s">
        <v>6924</v>
      </c>
      <c r="B1138" s="61" t="s">
        <v>10</v>
      </c>
      <c r="C1138" s="61" t="s">
        <v>1921</v>
      </c>
      <c r="D1138" s="64">
        <v>192672</v>
      </c>
      <c r="E1138" s="64">
        <v>0</v>
      </c>
      <c r="F1138" s="64">
        <v>192672</v>
      </c>
      <c r="G1138" s="77">
        <v>1.04</v>
      </c>
      <c r="H1138" s="64">
        <v>200379</v>
      </c>
      <c r="I1138" s="64">
        <v>0</v>
      </c>
      <c r="J1138" s="64">
        <f>SUMIFS('Support - HEA1065 Adjustments'!$G$2:$G$10,'Support - HEA1065 Adjustments'!$A$2:$A$10,LEFT('Support - Calculation Detail'!A1138,7),'Support - HEA1065 Adjustments'!$D$2:$D$10,RIGHT('Support - Calculation Detail'!A1138,2))</f>
        <v>0</v>
      </c>
      <c r="K1138" s="64">
        <v>200379</v>
      </c>
      <c r="L1138" s="64">
        <v>7766</v>
      </c>
      <c r="M1138" s="64">
        <v>0</v>
      </c>
      <c r="N1138" s="64">
        <v>0</v>
      </c>
      <c r="O1138" s="64">
        <v>208145</v>
      </c>
    </row>
    <row r="1139" spans="1:15" x14ac:dyDescent="0.35">
      <c r="A1139" s="57" t="s">
        <v>6925</v>
      </c>
      <c r="B1139" s="61" t="s">
        <v>10</v>
      </c>
      <c r="C1139" s="61" t="s">
        <v>1921</v>
      </c>
      <c r="D1139" s="64">
        <v>150966</v>
      </c>
      <c r="E1139" s="64">
        <v>0</v>
      </c>
      <c r="F1139" s="64">
        <v>150966</v>
      </c>
      <c r="G1139" s="77">
        <v>1.04</v>
      </c>
      <c r="H1139" s="64">
        <v>157005</v>
      </c>
      <c r="I1139" s="64">
        <v>0</v>
      </c>
      <c r="J1139" s="64">
        <f>SUMIFS('Support - HEA1065 Adjustments'!$G$2:$G$10,'Support - HEA1065 Adjustments'!$A$2:$A$10,LEFT('Support - Calculation Detail'!A1139,7),'Support - HEA1065 Adjustments'!$D$2:$D$10,RIGHT('Support - Calculation Detail'!A1139,2))</f>
        <v>0</v>
      </c>
      <c r="K1139" s="64">
        <v>157005</v>
      </c>
      <c r="L1139" s="64">
        <v>0</v>
      </c>
      <c r="M1139" s="64">
        <v>0</v>
      </c>
      <c r="N1139" s="64">
        <v>0</v>
      </c>
      <c r="O1139" s="64">
        <v>157005</v>
      </c>
    </row>
    <row r="1140" spans="1:15" x14ac:dyDescent="0.35">
      <c r="A1140" s="57" t="s">
        <v>6926</v>
      </c>
      <c r="B1140" s="61" t="s">
        <v>10</v>
      </c>
      <c r="C1140" s="61" t="s">
        <v>1921</v>
      </c>
      <c r="D1140" s="64">
        <v>3536232</v>
      </c>
      <c r="E1140" s="64">
        <v>287290</v>
      </c>
      <c r="F1140" s="64">
        <v>3823522</v>
      </c>
      <c r="G1140" s="77">
        <v>1.04</v>
      </c>
      <c r="H1140" s="64">
        <v>3976463</v>
      </c>
      <c r="I1140" s="64">
        <v>0</v>
      </c>
      <c r="J1140" s="64">
        <f>SUMIFS('Support - HEA1065 Adjustments'!$G$2:$G$10,'Support - HEA1065 Adjustments'!$A$2:$A$10,LEFT('Support - Calculation Detail'!A1140,7),'Support - HEA1065 Adjustments'!$D$2:$D$10,RIGHT('Support - Calculation Detail'!A1140,2))</f>
        <v>0</v>
      </c>
      <c r="K1140" s="64">
        <v>3976463</v>
      </c>
      <c r="L1140" s="64">
        <v>442004</v>
      </c>
      <c r="M1140" s="64">
        <v>0</v>
      </c>
      <c r="N1140" s="64">
        <v>0</v>
      </c>
      <c r="O1140" s="64">
        <v>4418467</v>
      </c>
    </row>
    <row r="1141" spans="1:15" x14ac:dyDescent="0.35">
      <c r="A1141" s="57" t="s">
        <v>6927</v>
      </c>
      <c r="B1141" s="61" t="s">
        <v>10</v>
      </c>
      <c r="C1141" s="61" t="s">
        <v>1921</v>
      </c>
      <c r="D1141" s="64">
        <v>166847</v>
      </c>
      <c r="E1141" s="64">
        <v>0</v>
      </c>
      <c r="F1141" s="64">
        <v>166847</v>
      </c>
      <c r="G1141" s="77">
        <v>1.04</v>
      </c>
      <c r="H1141" s="64">
        <v>173521</v>
      </c>
      <c r="I1141" s="64">
        <v>0</v>
      </c>
      <c r="J1141" s="64">
        <f>SUMIFS('Support - HEA1065 Adjustments'!$G$2:$G$10,'Support - HEA1065 Adjustments'!$A$2:$A$10,LEFT('Support - Calculation Detail'!A1141,7),'Support - HEA1065 Adjustments'!$D$2:$D$10,RIGHT('Support - Calculation Detail'!A1141,2))</f>
        <v>0</v>
      </c>
      <c r="K1141" s="64">
        <v>173521</v>
      </c>
      <c r="L1141" s="64">
        <v>13699</v>
      </c>
      <c r="M1141" s="64">
        <v>0</v>
      </c>
      <c r="N1141" s="64">
        <v>0</v>
      </c>
      <c r="O1141" s="64">
        <v>187220</v>
      </c>
    </row>
    <row r="1142" spans="1:15" x14ac:dyDescent="0.35">
      <c r="A1142" s="57" t="s">
        <v>6928</v>
      </c>
      <c r="B1142" s="61" t="s">
        <v>10</v>
      </c>
      <c r="C1142" s="61" t="s">
        <v>1921</v>
      </c>
      <c r="D1142" s="64">
        <v>186516</v>
      </c>
      <c r="E1142" s="64">
        <v>0</v>
      </c>
      <c r="F1142" s="64">
        <v>186516</v>
      </c>
      <c r="G1142" s="77">
        <v>1.04</v>
      </c>
      <c r="H1142" s="64">
        <v>193977</v>
      </c>
      <c r="I1142" s="64">
        <v>0</v>
      </c>
      <c r="J1142" s="64">
        <f>SUMIFS('Support - HEA1065 Adjustments'!$G$2:$G$10,'Support - HEA1065 Adjustments'!$A$2:$A$10,LEFT('Support - Calculation Detail'!A1142,7),'Support - HEA1065 Adjustments'!$D$2:$D$10,RIGHT('Support - Calculation Detail'!A1142,2))</f>
        <v>0</v>
      </c>
      <c r="K1142" s="64">
        <v>193977</v>
      </c>
      <c r="L1142" s="64">
        <v>0</v>
      </c>
      <c r="M1142" s="64">
        <v>0</v>
      </c>
      <c r="N1142" s="64">
        <v>0</v>
      </c>
      <c r="O1142" s="64">
        <v>193977</v>
      </c>
    </row>
    <row r="1143" spans="1:15" x14ac:dyDescent="0.35">
      <c r="A1143" s="57" t="s">
        <v>6929</v>
      </c>
      <c r="B1143" s="61" t="s">
        <v>10</v>
      </c>
      <c r="C1143" s="61" t="s">
        <v>1921</v>
      </c>
      <c r="D1143" s="64">
        <v>1287724</v>
      </c>
      <c r="E1143" s="64">
        <v>250000</v>
      </c>
      <c r="F1143" s="64">
        <v>1537724</v>
      </c>
      <c r="G1143" s="77">
        <v>1.04</v>
      </c>
      <c r="H1143" s="64">
        <v>1599233</v>
      </c>
      <c r="I1143" s="64">
        <v>0</v>
      </c>
      <c r="J1143" s="64">
        <f>SUMIFS('Support - HEA1065 Adjustments'!$G$2:$G$10,'Support - HEA1065 Adjustments'!$A$2:$A$10,LEFT('Support - Calculation Detail'!A1143,7),'Support - HEA1065 Adjustments'!$D$2:$D$10,RIGHT('Support - Calculation Detail'!A1143,2))</f>
        <v>0</v>
      </c>
      <c r="K1143" s="64">
        <v>1599233</v>
      </c>
      <c r="L1143" s="64">
        <v>159469</v>
      </c>
      <c r="M1143" s="64">
        <v>0</v>
      </c>
      <c r="N1143" s="64">
        <v>0</v>
      </c>
      <c r="O1143" s="64">
        <v>1758702</v>
      </c>
    </row>
    <row r="1144" spans="1:15" x14ac:dyDescent="0.35">
      <c r="A1144" s="57" t="s">
        <v>6930</v>
      </c>
      <c r="B1144" s="61" t="s">
        <v>10</v>
      </c>
      <c r="C1144" s="61" t="s">
        <v>1921</v>
      </c>
      <c r="D1144" s="64">
        <v>50244</v>
      </c>
      <c r="E1144" s="64">
        <v>0</v>
      </c>
      <c r="F1144" s="64">
        <v>50244</v>
      </c>
      <c r="G1144" s="77">
        <v>1.04</v>
      </c>
      <c r="H1144" s="64">
        <v>52254</v>
      </c>
      <c r="I1144" s="64">
        <v>0</v>
      </c>
      <c r="J1144" s="64">
        <f>SUMIFS('Support - HEA1065 Adjustments'!$G$2:$G$10,'Support - HEA1065 Adjustments'!$A$2:$A$10,LEFT('Support - Calculation Detail'!A1144,7),'Support - HEA1065 Adjustments'!$D$2:$D$10,RIGHT('Support - Calculation Detail'!A1144,2))</f>
        <v>0</v>
      </c>
      <c r="K1144" s="64">
        <v>52254</v>
      </c>
      <c r="L1144" s="64">
        <v>5121</v>
      </c>
      <c r="M1144" s="64">
        <v>0</v>
      </c>
      <c r="N1144" s="64">
        <v>0</v>
      </c>
      <c r="O1144" s="64">
        <v>57375</v>
      </c>
    </row>
    <row r="1145" spans="1:15" x14ac:dyDescent="0.35">
      <c r="A1145" s="57" t="s">
        <v>6931</v>
      </c>
      <c r="B1145" s="61" t="s">
        <v>10</v>
      </c>
      <c r="C1145" s="61" t="s">
        <v>1921</v>
      </c>
      <c r="D1145" s="64">
        <v>5313978</v>
      </c>
      <c r="E1145" s="64">
        <v>490528</v>
      </c>
      <c r="F1145" s="64">
        <v>5804506</v>
      </c>
      <c r="G1145" s="77">
        <v>1.04</v>
      </c>
      <c r="H1145" s="64">
        <v>6036686</v>
      </c>
      <c r="I1145" s="64">
        <v>0</v>
      </c>
      <c r="J1145" s="64">
        <f>SUMIFS('Support - HEA1065 Adjustments'!$G$2:$G$10,'Support - HEA1065 Adjustments'!$A$2:$A$10,LEFT('Support - Calculation Detail'!A1145,7),'Support - HEA1065 Adjustments'!$D$2:$D$10,RIGHT('Support - Calculation Detail'!A1145,2))</f>
        <v>0</v>
      </c>
      <c r="K1145" s="64">
        <v>6036686</v>
      </c>
      <c r="L1145" s="64">
        <v>1089850</v>
      </c>
      <c r="M1145" s="64">
        <v>0</v>
      </c>
      <c r="N1145" s="64">
        <v>0</v>
      </c>
      <c r="O1145" s="64">
        <v>7126536</v>
      </c>
    </row>
    <row r="1146" spans="1:15" x14ac:dyDescent="0.35">
      <c r="A1146" s="57" t="s">
        <v>6932</v>
      </c>
      <c r="B1146" s="61" t="s">
        <v>10</v>
      </c>
      <c r="C1146" s="61" t="s">
        <v>1921</v>
      </c>
      <c r="D1146" s="64">
        <v>0</v>
      </c>
      <c r="E1146" s="64">
        <v>0</v>
      </c>
      <c r="F1146" s="64">
        <v>0</v>
      </c>
      <c r="G1146" s="77">
        <v>1.04</v>
      </c>
      <c r="H1146" s="64">
        <v>0</v>
      </c>
      <c r="I1146" s="64">
        <v>0</v>
      </c>
      <c r="J1146" s="64">
        <f>SUMIFS('Support - HEA1065 Adjustments'!$G$2:$G$10,'Support - HEA1065 Adjustments'!$A$2:$A$10,LEFT('Support - Calculation Detail'!A1146,7),'Support - HEA1065 Adjustments'!$D$2:$D$10,RIGHT('Support - Calculation Detail'!A1146,2))</f>
        <v>0</v>
      </c>
      <c r="K1146" s="64">
        <v>0</v>
      </c>
      <c r="L1146" s="64">
        <v>0</v>
      </c>
      <c r="M1146" s="64">
        <v>0</v>
      </c>
      <c r="N1146" s="64">
        <v>0</v>
      </c>
      <c r="O1146" s="64">
        <v>0</v>
      </c>
    </row>
    <row r="1147" spans="1:15" x14ac:dyDescent="0.35">
      <c r="A1147" s="57" t="s">
        <v>6933</v>
      </c>
      <c r="B1147" s="61" t="s">
        <v>10</v>
      </c>
      <c r="C1147" s="61" t="s">
        <v>1921</v>
      </c>
      <c r="D1147" s="64">
        <v>4879804</v>
      </c>
      <c r="E1147" s="64">
        <v>0</v>
      </c>
      <c r="F1147" s="64">
        <v>4879804</v>
      </c>
      <c r="G1147" s="77">
        <v>1.04</v>
      </c>
      <c r="H1147" s="64">
        <v>5074996</v>
      </c>
      <c r="I1147" s="64">
        <v>0</v>
      </c>
      <c r="J1147" s="64">
        <f>SUMIFS('Support - HEA1065 Adjustments'!$G$2:$G$10,'Support - HEA1065 Adjustments'!$A$2:$A$10,LEFT('Support - Calculation Detail'!A1147,7),'Support - HEA1065 Adjustments'!$D$2:$D$10,RIGHT('Support - Calculation Detail'!A1147,2))</f>
        <v>0</v>
      </c>
      <c r="K1147" s="64">
        <v>5074996</v>
      </c>
      <c r="L1147" s="64">
        <v>0</v>
      </c>
      <c r="M1147" s="64">
        <v>0</v>
      </c>
      <c r="N1147" s="64">
        <v>0</v>
      </c>
      <c r="O1147" s="64">
        <v>5074996</v>
      </c>
    </row>
    <row r="1148" spans="1:15" x14ac:dyDescent="0.35">
      <c r="A1148" s="57" t="s">
        <v>6934</v>
      </c>
      <c r="B1148" s="61" t="s">
        <v>10</v>
      </c>
      <c r="C1148" s="61" t="s">
        <v>1921</v>
      </c>
      <c r="D1148" s="64">
        <v>17547017</v>
      </c>
      <c r="E1148" s="64">
        <v>0</v>
      </c>
      <c r="F1148" s="64">
        <v>17547017</v>
      </c>
      <c r="G1148" s="77">
        <v>1.04</v>
      </c>
      <c r="H1148" s="64">
        <v>18248898</v>
      </c>
      <c r="I1148" s="64">
        <v>0</v>
      </c>
      <c r="J1148" s="64">
        <f>SUMIFS('Support - HEA1065 Adjustments'!$G$2:$G$10,'Support - HEA1065 Adjustments'!$A$2:$A$10,LEFT('Support - Calculation Detail'!A1148,7),'Support - HEA1065 Adjustments'!$D$2:$D$10,RIGHT('Support - Calculation Detail'!A1148,2))</f>
        <v>0</v>
      </c>
      <c r="K1148" s="64">
        <v>18248898</v>
      </c>
      <c r="L1148" s="64">
        <v>0</v>
      </c>
      <c r="M1148" s="64">
        <v>0</v>
      </c>
      <c r="N1148" s="64">
        <v>0</v>
      </c>
      <c r="O1148" s="64">
        <v>18248898</v>
      </c>
    </row>
    <row r="1149" spans="1:15" x14ac:dyDescent="0.35">
      <c r="A1149" s="57" t="s">
        <v>6935</v>
      </c>
      <c r="B1149" s="61" t="s">
        <v>10</v>
      </c>
      <c r="C1149" s="61" t="s">
        <v>1921</v>
      </c>
      <c r="D1149" s="64">
        <v>19735138</v>
      </c>
      <c r="E1149" s="64">
        <v>0</v>
      </c>
      <c r="F1149" s="64">
        <v>19735138</v>
      </c>
      <c r="G1149" s="77">
        <v>1.04</v>
      </c>
      <c r="H1149" s="64">
        <v>20524544</v>
      </c>
      <c r="I1149" s="64">
        <v>0</v>
      </c>
      <c r="J1149" s="64">
        <f>SUMIFS('Support - HEA1065 Adjustments'!$G$2:$G$10,'Support - HEA1065 Adjustments'!$A$2:$A$10,LEFT('Support - Calculation Detail'!A1149,7),'Support - HEA1065 Adjustments'!$D$2:$D$10,RIGHT('Support - Calculation Detail'!A1149,2))</f>
        <v>0</v>
      </c>
      <c r="K1149" s="64">
        <v>20524544</v>
      </c>
      <c r="L1149" s="64">
        <v>0</v>
      </c>
      <c r="M1149" s="64">
        <v>0</v>
      </c>
      <c r="N1149" s="64">
        <v>0</v>
      </c>
      <c r="O1149" s="64">
        <v>20524544</v>
      </c>
    </row>
    <row r="1150" spans="1:15" x14ac:dyDescent="0.35">
      <c r="A1150" s="57" t="s">
        <v>6936</v>
      </c>
      <c r="B1150" s="61" t="s">
        <v>10</v>
      </c>
      <c r="C1150" s="61" t="s">
        <v>1921</v>
      </c>
      <c r="D1150" s="64">
        <v>4761318</v>
      </c>
      <c r="E1150" s="64">
        <v>0</v>
      </c>
      <c r="F1150" s="64">
        <v>4761318</v>
      </c>
      <c r="G1150" s="77">
        <v>1.04</v>
      </c>
      <c r="H1150" s="64">
        <v>4951771</v>
      </c>
      <c r="I1150" s="64">
        <v>0</v>
      </c>
      <c r="J1150" s="64">
        <f>SUMIFS('Support - HEA1065 Adjustments'!$G$2:$G$10,'Support - HEA1065 Adjustments'!$A$2:$A$10,LEFT('Support - Calculation Detail'!A1150,7),'Support - HEA1065 Adjustments'!$D$2:$D$10,RIGHT('Support - Calculation Detail'!A1150,2))</f>
        <v>0</v>
      </c>
      <c r="K1150" s="64">
        <v>4951771</v>
      </c>
      <c r="L1150" s="64">
        <v>0</v>
      </c>
      <c r="M1150" s="64">
        <v>0</v>
      </c>
      <c r="N1150" s="64">
        <v>0</v>
      </c>
      <c r="O1150" s="64">
        <v>4951771</v>
      </c>
    </row>
    <row r="1151" spans="1:15" x14ac:dyDescent="0.35">
      <c r="A1151" s="57" t="s">
        <v>6937</v>
      </c>
      <c r="B1151" s="61" t="s">
        <v>10</v>
      </c>
      <c r="C1151" s="61" t="s">
        <v>1921</v>
      </c>
      <c r="D1151" s="64">
        <v>9747727</v>
      </c>
      <c r="E1151" s="64">
        <v>0</v>
      </c>
      <c r="F1151" s="64">
        <v>9747727</v>
      </c>
      <c r="G1151" s="77">
        <v>1.04</v>
      </c>
      <c r="H1151" s="64">
        <v>10137636</v>
      </c>
      <c r="I1151" s="64">
        <v>0</v>
      </c>
      <c r="J1151" s="64">
        <f>SUMIFS('Support - HEA1065 Adjustments'!$G$2:$G$10,'Support - HEA1065 Adjustments'!$A$2:$A$10,LEFT('Support - Calculation Detail'!A1151,7),'Support - HEA1065 Adjustments'!$D$2:$D$10,RIGHT('Support - Calculation Detail'!A1151,2))</f>
        <v>0</v>
      </c>
      <c r="K1151" s="64">
        <v>10137636</v>
      </c>
      <c r="L1151" s="64">
        <v>0</v>
      </c>
      <c r="M1151" s="64">
        <v>0</v>
      </c>
      <c r="N1151" s="64">
        <v>0</v>
      </c>
      <c r="O1151" s="64">
        <v>10137636</v>
      </c>
    </row>
    <row r="1152" spans="1:15" x14ac:dyDescent="0.35">
      <c r="A1152" s="57" t="s">
        <v>6938</v>
      </c>
      <c r="B1152" s="61" t="s">
        <v>10</v>
      </c>
      <c r="C1152" s="61" t="s">
        <v>1921</v>
      </c>
      <c r="D1152" s="64">
        <v>3168329</v>
      </c>
      <c r="E1152" s="64">
        <v>0</v>
      </c>
      <c r="F1152" s="64">
        <v>3168329</v>
      </c>
      <c r="G1152" s="77">
        <v>1.04</v>
      </c>
      <c r="H1152" s="64">
        <v>3295062</v>
      </c>
      <c r="I1152" s="64">
        <v>0</v>
      </c>
      <c r="J1152" s="64">
        <f>SUMIFS('Support - HEA1065 Adjustments'!$G$2:$G$10,'Support - HEA1065 Adjustments'!$A$2:$A$10,LEFT('Support - Calculation Detail'!A1152,7),'Support - HEA1065 Adjustments'!$D$2:$D$10,RIGHT('Support - Calculation Detail'!A1152,2))</f>
        <v>0</v>
      </c>
      <c r="K1152" s="64">
        <v>3295062</v>
      </c>
      <c r="L1152" s="64">
        <v>0</v>
      </c>
      <c r="M1152" s="64">
        <v>0</v>
      </c>
      <c r="N1152" s="64">
        <v>0</v>
      </c>
      <c r="O1152" s="64">
        <v>3295062</v>
      </c>
    </row>
    <row r="1153" spans="1:15" x14ac:dyDescent="0.35">
      <c r="A1153" s="57" t="s">
        <v>6939</v>
      </c>
      <c r="B1153" s="61" t="s">
        <v>10</v>
      </c>
      <c r="C1153" s="61" t="s">
        <v>2009</v>
      </c>
      <c r="D1153" s="64">
        <v>11590274</v>
      </c>
      <c r="E1153" s="64">
        <v>0</v>
      </c>
      <c r="F1153" s="64">
        <v>11590274</v>
      </c>
      <c r="G1153" s="77">
        <v>1.04</v>
      </c>
      <c r="H1153" s="64">
        <v>12053885</v>
      </c>
      <c r="I1153" s="64">
        <v>0</v>
      </c>
      <c r="J1153" s="64">
        <f>SUMIFS('Support - HEA1065 Adjustments'!$G$2:$G$10,'Support - HEA1065 Adjustments'!$A$2:$A$10,LEFT('Support - Calculation Detail'!A1153,7),'Support - HEA1065 Adjustments'!$D$2:$D$10,RIGHT('Support - Calculation Detail'!A1153,2))</f>
        <v>0</v>
      </c>
      <c r="K1153" s="64">
        <v>12053885</v>
      </c>
      <c r="L1153" s="64">
        <v>759322</v>
      </c>
      <c r="M1153" s="64">
        <v>299279</v>
      </c>
      <c r="N1153" s="64">
        <v>761327.26456424803</v>
      </c>
      <c r="O1153" s="64">
        <v>13873813.264564248</v>
      </c>
    </row>
    <row r="1154" spans="1:15" x14ac:dyDescent="0.35">
      <c r="A1154" s="57" t="s">
        <v>6940</v>
      </c>
      <c r="B1154" s="61" t="s">
        <v>10</v>
      </c>
      <c r="C1154" s="61" t="s">
        <v>2009</v>
      </c>
      <c r="D1154" s="64">
        <v>19120</v>
      </c>
      <c r="E1154" s="64">
        <v>0</v>
      </c>
      <c r="F1154" s="64">
        <v>19120</v>
      </c>
      <c r="G1154" s="77">
        <v>1.04</v>
      </c>
      <c r="H1154" s="64">
        <v>19885</v>
      </c>
      <c r="I1154" s="64">
        <v>0</v>
      </c>
      <c r="J1154" s="64">
        <f>SUMIFS('Support - HEA1065 Adjustments'!$G$2:$G$10,'Support - HEA1065 Adjustments'!$A$2:$A$10,LEFT('Support - Calculation Detail'!A1154,7),'Support - HEA1065 Adjustments'!$D$2:$D$10,RIGHT('Support - Calculation Detail'!A1154,2))</f>
        <v>0</v>
      </c>
      <c r="K1154" s="64">
        <v>19885</v>
      </c>
      <c r="L1154" s="64">
        <v>0</v>
      </c>
      <c r="M1154" s="64">
        <v>0</v>
      </c>
      <c r="N1154" s="64">
        <v>0</v>
      </c>
      <c r="O1154" s="64">
        <v>19885</v>
      </c>
    </row>
    <row r="1155" spans="1:15" x14ac:dyDescent="0.35">
      <c r="A1155" s="57" t="s">
        <v>6941</v>
      </c>
      <c r="B1155" s="61" t="s">
        <v>10</v>
      </c>
      <c r="C1155" s="61" t="s">
        <v>2009</v>
      </c>
      <c r="D1155" s="64">
        <v>28788</v>
      </c>
      <c r="E1155" s="64">
        <v>0</v>
      </c>
      <c r="F1155" s="64">
        <v>28788</v>
      </c>
      <c r="G1155" s="77">
        <v>1.04</v>
      </c>
      <c r="H1155" s="64">
        <v>29940</v>
      </c>
      <c r="I1155" s="64">
        <v>0</v>
      </c>
      <c r="J1155" s="64">
        <f>SUMIFS('Support - HEA1065 Adjustments'!$G$2:$G$10,'Support - HEA1065 Adjustments'!$A$2:$A$10,LEFT('Support - Calculation Detail'!A1155,7),'Support - HEA1065 Adjustments'!$D$2:$D$10,RIGHT('Support - Calculation Detail'!A1155,2))</f>
        <v>0</v>
      </c>
      <c r="K1155" s="64">
        <v>29940</v>
      </c>
      <c r="L1155" s="64">
        <v>0</v>
      </c>
      <c r="M1155" s="64">
        <v>0</v>
      </c>
      <c r="N1155" s="64">
        <v>0</v>
      </c>
      <c r="O1155" s="64">
        <v>29940</v>
      </c>
    </row>
    <row r="1156" spans="1:15" x14ac:dyDescent="0.35">
      <c r="A1156" s="57" t="s">
        <v>6942</v>
      </c>
      <c r="B1156" s="61" t="s">
        <v>10</v>
      </c>
      <c r="C1156" s="61" t="s">
        <v>2009</v>
      </c>
      <c r="D1156" s="64">
        <v>6167</v>
      </c>
      <c r="E1156" s="64">
        <v>0</v>
      </c>
      <c r="F1156" s="64">
        <v>6167</v>
      </c>
      <c r="G1156" s="77">
        <v>1.04</v>
      </c>
      <c r="H1156" s="64">
        <v>6414</v>
      </c>
      <c r="I1156" s="64">
        <v>0</v>
      </c>
      <c r="J1156" s="64">
        <f>SUMIFS('Support - HEA1065 Adjustments'!$G$2:$G$10,'Support - HEA1065 Adjustments'!$A$2:$A$10,LEFT('Support - Calculation Detail'!A1156,7),'Support - HEA1065 Adjustments'!$D$2:$D$10,RIGHT('Support - Calculation Detail'!A1156,2))</f>
        <v>0</v>
      </c>
      <c r="K1156" s="64">
        <v>6414</v>
      </c>
      <c r="L1156" s="64">
        <v>0</v>
      </c>
      <c r="M1156" s="64">
        <v>0</v>
      </c>
      <c r="N1156" s="64">
        <v>0</v>
      </c>
      <c r="O1156" s="64">
        <v>6414</v>
      </c>
    </row>
    <row r="1157" spans="1:15" x14ac:dyDescent="0.35">
      <c r="A1157" s="57" t="s">
        <v>6943</v>
      </c>
      <c r="B1157" s="61" t="s">
        <v>10</v>
      </c>
      <c r="C1157" s="61" t="s">
        <v>2009</v>
      </c>
      <c r="D1157" s="64">
        <v>12349</v>
      </c>
      <c r="E1157" s="64">
        <v>0</v>
      </c>
      <c r="F1157" s="64">
        <v>12349</v>
      </c>
      <c r="G1157" s="77">
        <v>1.04</v>
      </c>
      <c r="H1157" s="64">
        <v>12843</v>
      </c>
      <c r="I1157" s="64">
        <v>0</v>
      </c>
      <c r="J1157" s="64">
        <f>SUMIFS('Support - HEA1065 Adjustments'!$G$2:$G$10,'Support - HEA1065 Adjustments'!$A$2:$A$10,LEFT('Support - Calculation Detail'!A1157,7),'Support - HEA1065 Adjustments'!$D$2:$D$10,RIGHT('Support - Calculation Detail'!A1157,2))</f>
        <v>0</v>
      </c>
      <c r="K1157" s="64">
        <v>12843</v>
      </c>
      <c r="L1157" s="64">
        <v>0</v>
      </c>
      <c r="M1157" s="64">
        <v>0</v>
      </c>
      <c r="N1157" s="64">
        <v>0</v>
      </c>
      <c r="O1157" s="64">
        <v>12843</v>
      </c>
    </row>
    <row r="1158" spans="1:15" x14ac:dyDescent="0.35">
      <c r="A1158" s="57" t="s">
        <v>6944</v>
      </c>
      <c r="B1158" s="61" t="s">
        <v>10</v>
      </c>
      <c r="C1158" s="61" t="s">
        <v>2009</v>
      </c>
      <c r="D1158" s="64">
        <v>39586</v>
      </c>
      <c r="E1158" s="64">
        <v>0</v>
      </c>
      <c r="F1158" s="64">
        <v>39586</v>
      </c>
      <c r="G1158" s="77">
        <v>1.04</v>
      </c>
      <c r="H1158" s="64">
        <v>41169</v>
      </c>
      <c r="I1158" s="64">
        <v>0</v>
      </c>
      <c r="J1158" s="64">
        <f>SUMIFS('Support - HEA1065 Adjustments'!$G$2:$G$10,'Support - HEA1065 Adjustments'!$A$2:$A$10,LEFT('Support - Calculation Detail'!A1158,7),'Support - HEA1065 Adjustments'!$D$2:$D$10,RIGHT('Support - Calculation Detail'!A1158,2))</f>
        <v>0</v>
      </c>
      <c r="K1158" s="64">
        <v>41169</v>
      </c>
      <c r="L1158" s="64">
        <v>0</v>
      </c>
      <c r="M1158" s="64">
        <v>0</v>
      </c>
      <c r="N1158" s="64">
        <v>0</v>
      </c>
      <c r="O1158" s="64">
        <v>41169</v>
      </c>
    </row>
    <row r="1159" spans="1:15" x14ac:dyDescent="0.35">
      <c r="A1159" s="57" t="s">
        <v>6945</v>
      </c>
      <c r="B1159" s="61" t="s">
        <v>10</v>
      </c>
      <c r="C1159" s="61" t="s">
        <v>2009</v>
      </c>
      <c r="D1159" s="64">
        <v>55026</v>
      </c>
      <c r="E1159" s="64">
        <v>0</v>
      </c>
      <c r="F1159" s="64">
        <v>55026</v>
      </c>
      <c r="G1159" s="77">
        <v>1.04</v>
      </c>
      <c r="H1159" s="64">
        <v>57227</v>
      </c>
      <c r="I1159" s="64">
        <v>0</v>
      </c>
      <c r="J1159" s="64">
        <f>SUMIFS('Support - HEA1065 Adjustments'!$G$2:$G$10,'Support - HEA1065 Adjustments'!$A$2:$A$10,LEFT('Support - Calculation Detail'!A1159,7),'Support - HEA1065 Adjustments'!$D$2:$D$10,RIGHT('Support - Calculation Detail'!A1159,2))</f>
        <v>0</v>
      </c>
      <c r="K1159" s="64">
        <v>57227</v>
      </c>
      <c r="L1159" s="64">
        <v>0</v>
      </c>
      <c r="M1159" s="64">
        <v>0</v>
      </c>
      <c r="N1159" s="64">
        <v>0</v>
      </c>
      <c r="O1159" s="64">
        <v>57227</v>
      </c>
    </row>
    <row r="1160" spans="1:15" x14ac:dyDescent="0.35">
      <c r="A1160" s="57" t="s">
        <v>6946</v>
      </c>
      <c r="B1160" s="61" t="s">
        <v>10</v>
      </c>
      <c r="C1160" s="61" t="s">
        <v>2009</v>
      </c>
      <c r="D1160" s="64">
        <v>156000</v>
      </c>
      <c r="E1160" s="64">
        <v>0</v>
      </c>
      <c r="F1160" s="64">
        <v>156000</v>
      </c>
      <c r="G1160" s="77">
        <v>1.04</v>
      </c>
      <c r="H1160" s="64">
        <v>162240</v>
      </c>
      <c r="I1160" s="64">
        <v>0</v>
      </c>
      <c r="J1160" s="64">
        <f>SUMIFS('Support - HEA1065 Adjustments'!$G$2:$G$10,'Support - HEA1065 Adjustments'!$A$2:$A$10,LEFT('Support - Calculation Detail'!A1160,7),'Support - HEA1065 Adjustments'!$D$2:$D$10,RIGHT('Support - Calculation Detail'!A1160,2))</f>
        <v>0</v>
      </c>
      <c r="K1160" s="64">
        <v>162240</v>
      </c>
      <c r="L1160" s="64">
        <v>0</v>
      </c>
      <c r="M1160" s="64">
        <v>0</v>
      </c>
      <c r="N1160" s="64">
        <v>0</v>
      </c>
      <c r="O1160" s="64">
        <v>162240</v>
      </c>
    </row>
    <row r="1161" spans="1:15" x14ac:dyDescent="0.35">
      <c r="A1161" s="57" t="s">
        <v>6947</v>
      </c>
      <c r="B1161" s="61" t="s">
        <v>10</v>
      </c>
      <c r="C1161" s="61" t="s">
        <v>2009</v>
      </c>
      <c r="D1161" s="64">
        <v>17954</v>
      </c>
      <c r="E1161" s="64">
        <v>0</v>
      </c>
      <c r="F1161" s="64">
        <v>17954</v>
      </c>
      <c r="G1161" s="77">
        <v>1.04</v>
      </c>
      <c r="H1161" s="64">
        <v>18672</v>
      </c>
      <c r="I1161" s="64">
        <v>0</v>
      </c>
      <c r="J1161" s="64">
        <f>SUMIFS('Support - HEA1065 Adjustments'!$G$2:$G$10,'Support - HEA1065 Adjustments'!$A$2:$A$10,LEFT('Support - Calculation Detail'!A1161,7),'Support - HEA1065 Adjustments'!$D$2:$D$10,RIGHT('Support - Calculation Detail'!A1161,2))</f>
        <v>0</v>
      </c>
      <c r="K1161" s="64">
        <v>18672</v>
      </c>
      <c r="L1161" s="64">
        <v>0</v>
      </c>
      <c r="M1161" s="64">
        <v>0</v>
      </c>
      <c r="N1161" s="64">
        <v>0</v>
      </c>
      <c r="O1161" s="64">
        <v>18672</v>
      </c>
    </row>
    <row r="1162" spans="1:15" x14ac:dyDescent="0.35">
      <c r="A1162" s="57" t="s">
        <v>6948</v>
      </c>
      <c r="B1162" s="61" t="s">
        <v>10</v>
      </c>
      <c r="C1162" s="61" t="s">
        <v>2009</v>
      </c>
      <c r="D1162" s="64">
        <v>10068</v>
      </c>
      <c r="E1162" s="64">
        <v>96997</v>
      </c>
      <c r="F1162" s="64">
        <v>107065</v>
      </c>
      <c r="G1162" s="77">
        <v>1.04</v>
      </c>
      <c r="H1162" s="64">
        <v>111348</v>
      </c>
      <c r="I1162" s="64">
        <v>0</v>
      </c>
      <c r="J1162" s="64">
        <f>SUMIFS('Support - HEA1065 Adjustments'!$G$2:$G$10,'Support - HEA1065 Adjustments'!$A$2:$A$10,LEFT('Support - Calculation Detail'!A1162,7),'Support - HEA1065 Adjustments'!$D$2:$D$10,RIGHT('Support - Calculation Detail'!A1162,2))</f>
        <v>0</v>
      </c>
      <c r="K1162" s="64">
        <v>111348</v>
      </c>
      <c r="L1162" s="64">
        <v>0</v>
      </c>
      <c r="M1162" s="64">
        <v>0</v>
      </c>
      <c r="N1162" s="64">
        <v>0</v>
      </c>
      <c r="O1162" s="64">
        <v>111348</v>
      </c>
    </row>
    <row r="1163" spans="1:15" x14ac:dyDescent="0.35">
      <c r="A1163" s="57" t="s">
        <v>6949</v>
      </c>
      <c r="B1163" s="61" t="s">
        <v>10</v>
      </c>
      <c r="C1163" s="61" t="s">
        <v>2009</v>
      </c>
      <c r="D1163" s="64">
        <v>25858</v>
      </c>
      <c r="E1163" s="64">
        <v>0</v>
      </c>
      <c r="F1163" s="64">
        <v>25858</v>
      </c>
      <c r="G1163" s="77">
        <v>1.04</v>
      </c>
      <c r="H1163" s="64">
        <v>26892</v>
      </c>
      <c r="I1163" s="64">
        <v>0</v>
      </c>
      <c r="J1163" s="64">
        <f>SUMIFS('Support - HEA1065 Adjustments'!$G$2:$G$10,'Support - HEA1065 Adjustments'!$A$2:$A$10,LEFT('Support - Calculation Detail'!A1163,7),'Support - HEA1065 Adjustments'!$D$2:$D$10,RIGHT('Support - Calculation Detail'!A1163,2))</f>
        <v>0</v>
      </c>
      <c r="K1163" s="64">
        <v>26892</v>
      </c>
      <c r="L1163" s="64">
        <v>0</v>
      </c>
      <c r="M1163" s="64">
        <v>0</v>
      </c>
      <c r="N1163" s="64">
        <v>0</v>
      </c>
      <c r="O1163" s="64">
        <v>26892</v>
      </c>
    </row>
    <row r="1164" spans="1:15" x14ac:dyDescent="0.35">
      <c r="A1164" s="57" t="s">
        <v>6950</v>
      </c>
      <c r="B1164" s="61" t="s">
        <v>10</v>
      </c>
      <c r="C1164" s="61" t="s">
        <v>2009</v>
      </c>
      <c r="D1164" s="64">
        <v>20935</v>
      </c>
      <c r="E1164" s="64">
        <v>0</v>
      </c>
      <c r="F1164" s="64">
        <v>20935</v>
      </c>
      <c r="G1164" s="77">
        <v>1.04</v>
      </c>
      <c r="H1164" s="64">
        <v>21772</v>
      </c>
      <c r="I1164" s="64">
        <v>0</v>
      </c>
      <c r="J1164" s="64">
        <f>SUMIFS('Support - HEA1065 Adjustments'!$G$2:$G$10,'Support - HEA1065 Adjustments'!$A$2:$A$10,LEFT('Support - Calculation Detail'!A1164,7),'Support - HEA1065 Adjustments'!$D$2:$D$10,RIGHT('Support - Calculation Detail'!A1164,2))</f>
        <v>0</v>
      </c>
      <c r="K1164" s="64">
        <v>21772</v>
      </c>
      <c r="L1164" s="64">
        <v>0</v>
      </c>
      <c r="M1164" s="64">
        <v>0</v>
      </c>
      <c r="N1164" s="64">
        <v>0</v>
      </c>
      <c r="O1164" s="64">
        <v>21772</v>
      </c>
    </row>
    <row r="1165" spans="1:15" x14ac:dyDescent="0.35">
      <c r="A1165" s="57" t="s">
        <v>6951</v>
      </c>
      <c r="B1165" s="61" t="s">
        <v>10</v>
      </c>
      <c r="C1165" s="61" t="s">
        <v>2009</v>
      </c>
      <c r="D1165" s="64">
        <v>26830</v>
      </c>
      <c r="E1165" s="64">
        <v>0</v>
      </c>
      <c r="F1165" s="64">
        <v>26830</v>
      </c>
      <c r="G1165" s="77">
        <v>1.04</v>
      </c>
      <c r="H1165" s="64">
        <v>27903</v>
      </c>
      <c r="I1165" s="64">
        <v>0</v>
      </c>
      <c r="J1165" s="64">
        <f>SUMIFS('Support - HEA1065 Adjustments'!$G$2:$G$10,'Support - HEA1065 Adjustments'!$A$2:$A$10,LEFT('Support - Calculation Detail'!A1165,7),'Support - HEA1065 Adjustments'!$D$2:$D$10,RIGHT('Support - Calculation Detail'!A1165,2))</f>
        <v>0</v>
      </c>
      <c r="K1165" s="64">
        <v>27903</v>
      </c>
      <c r="L1165" s="64">
        <v>0</v>
      </c>
      <c r="M1165" s="64">
        <v>0</v>
      </c>
      <c r="N1165" s="64">
        <v>0</v>
      </c>
      <c r="O1165" s="64">
        <v>27903</v>
      </c>
    </row>
    <row r="1166" spans="1:15" x14ac:dyDescent="0.35">
      <c r="A1166" s="57" t="s">
        <v>6952</v>
      </c>
      <c r="B1166" s="61" t="s">
        <v>10</v>
      </c>
      <c r="C1166" s="61" t="s">
        <v>2009</v>
      </c>
      <c r="D1166" s="64">
        <v>550074</v>
      </c>
      <c r="E1166" s="64">
        <v>0</v>
      </c>
      <c r="F1166" s="64">
        <v>550074</v>
      </c>
      <c r="G1166" s="77">
        <v>1.04</v>
      </c>
      <c r="H1166" s="64">
        <v>572077</v>
      </c>
      <c r="I1166" s="64">
        <v>0</v>
      </c>
      <c r="J1166" s="64">
        <f>SUMIFS('Support - HEA1065 Adjustments'!$G$2:$G$10,'Support - HEA1065 Adjustments'!$A$2:$A$10,LEFT('Support - Calculation Detail'!A1166,7),'Support - HEA1065 Adjustments'!$D$2:$D$10,RIGHT('Support - Calculation Detail'!A1166,2))</f>
        <v>0</v>
      </c>
      <c r="K1166" s="64">
        <v>572077</v>
      </c>
      <c r="L1166" s="64">
        <v>0</v>
      </c>
      <c r="M1166" s="64">
        <v>0</v>
      </c>
      <c r="N1166" s="64">
        <v>0</v>
      </c>
      <c r="O1166" s="64">
        <v>572077</v>
      </c>
    </row>
    <row r="1167" spans="1:15" x14ac:dyDescent="0.35">
      <c r="A1167" s="57" t="s">
        <v>6953</v>
      </c>
      <c r="B1167" s="61" t="s">
        <v>10</v>
      </c>
      <c r="C1167" s="61" t="s">
        <v>2009</v>
      </c>
      <c r="D1167" s="64">
        <v>342216</v>
      </c>
      <c r="E1167" s="64">
        <v>0</v>
      </c>
      <c r="F1167" s="64">
        <v>342216</v>
      </c>
      <c r="G1167" s="77">
        <v>1.04</v>
      </c>
      <c r="H1167" s="64">
        <v>355905</v>
      </c>
      <c r="I1167" s="64">
        <v>0</v>
      </c>
      <c r="J1167" s="64">
        <f>SUMIFS('Support - HEA1065 Adjustments'!$G$2:$G$10,'Support - HEA1065 Adjustments'!$A$2:$A$10,LEFT('Support - Calculation Detail'!A1167,7),'Support - HEA1065 Adjustments'!$D$2:$D$10,RIGHT('Support - Calculation Detail'!A1167,2))</f>
        <v>0</v>
      </c>
      <c r="K1167" s="64">
        <v>355905</v>
      </c>
      <c r="L1167" s="64">
        <v>0</v>
      </c>
      <c r="M1167" s="64">
        <v>0</v>
      </c>
      <c r="N1167" s="64">
        <v>0</v>
      </c>
      <c r="O1167" s="64">
        <v>355905</v>
      </c>
    </row>
    <row r="1168" spans="1:15" x14ac:dyDescent="0.35">
      <c r="A1168" s="57" t="s">
        <v>6954</v>
      </c>
      <c r="B1168" s="61" t="s">
        <v>10</v>
      </c>
      <c r="C1168" s="61" t="s">
        <v>2009</v>
      </c>
      <c r="D1168" s="64">
        <v>28853</v>
      </c>
      <c r="E1168" s="64">
        <v>0</v>
      </c>
      <c r="F1168" s="64">
        <v>28853</v>
      </c>
      <c r="G1168" s="77">
        <v>1.04</v>
      </c>
      <c r="H1168" s="64">
        <v>30007</v>
      </c>
      <c r="I1168" s="64">
        <v>0</v>
      </c>
      <c r="J1168" s="64">
        <f>SUMIFS('Support - HEA1065 Adjustments'!$G$2:$G$10,'Support - HEA1065 Adjustments'!$A$2:$A$10,LEFT('Support - Calculation Detail'!A1168,7),'Support - HEA1065 Adjustments'!$D$2:$D$10,RIGHT('Support - Calculation Detail'!A1168,2))</f>
        <v>0</v>
      </c>
      <c r="K1168" s="64">
        <v>30007</v>
      </c>
      <c r="L1168" s="64">
        <v>0</v>
      </c>
      <c r="M1168" s="64">
        <v>0</v>
      </c>
      <c r="N1168" s="64">
        <v>0</v>
      </c>
      <c r="O1168" s="64">
        <v>30007</v>
      </c>
    </row>
    <row r="1169" spans="1:15" x14ac:dyDescent="0.35">
      <c r="A1169" s="57" t="s">
        <v>6955</v>
      </c>
      <c r="B1169" s="61" t="s">
        <v>10</v>
      </c>
      <c r="C1169" s="61" t="s">
        <v>2009</v>
      </c>
      <c r="D1169" s="64">
        <v>31927</v>
      </c>
      <c r="E1169" s="64">
        <v>0</v>
      </c>
      <c r="F1169" s="64">
        <v>31927</v>
      </c>
      <c r="G1169" s="77">
        <v>1.04</v>
      </c>
      <c r="H1169" s="64">
        <v>33204</v>
      </c>
      <c r="I1169" s="64">
        <v>0</v>
      </c>
      <c r="J1169" s="64">
        <f>SUMIFS('Support - HEA1065 Adjustments'!$G$2:$G$10,'Support - HEA1065 Adjustments'!$A$2:$A$10,LEFT('Support - Calculation Detail'!A1169,7),'Support - HEA1065 Adjustments'!$D$2:$D$10,RIGHT('Support - Calculation Detail'!A1169,2))</f>
        <v>0</v>
      </c>
      <c r="K1169" s="64">
        <v>33204</v>
      </c>
      <c r="L1169" s="64">
        <v>0</v>
      </c>
      <c r="M1169" s="64">
        <v>0</v>
      </c>
      <c r="N1169" s="64">
        <v>0</v>
      </c>
      <c r="O1169" s="64">
        <v>33204</v>
      </c>
    </row>
    <row r="1170" spans="1:15" x14ac:dyDescent="0.35">
      <c r="A1170" s="57" t="s">
        <v>6956</v>
      </c>
      <c r="B1170" s="61" t="s">
        <v>10</v>
      </c>
      <c r="C1170" s="61" t="s">
        <v>2009</v>
      </c>
      <c r="D1170" s="64">
        <v>31536</v>
      </c>
      <c r="E1170" s="64">
        <v>0</v>
      </c>
      <c r="F1170" s="64">
        <v>31536</v>
      </c>
      <c r="G1170" s="77">
        <v>1.04</v>
      </c>
      <c r="H1170" s="64">
        <v>32797</v>
      </c>
      <c r="I1170" s="64">
        <v>0</v>
      </c>
      <c r="J1170" s="64">
        <f>SUMIFS('Support - HEA1065 Adjustments'!$G$2:$G$10,'Support - HEA1065 Adjustments'!$A$2:$A$10,LEFT('Support - Calculation Detail'!A1170,7),'Support - HEA1065 Adjustments'!$D$2:$D$10,RIGHT('Support - Calculation Detail'!A1170,2))</f>
        <v>0</v>
      </c>
      <c r="K1170" s="64">
        <v>32797</v>
      </c>
      <c r="L1170" s="64">
        <v>0</v>
      </c>
      <c r="M1170" s="64">
        <v>0</v>
      </c>
      <c r="N1170" s="64">
        <v>0</v>
      </c>
      <c r="O1170" s="64">
        <v>32797</v>
      </c>
    </row>
    <row r="1171" spans="1:15" x14ac:dyDescent="0.35">
      <c r="A1171" s="57" t="s">
        <v>6957</v>
      </c>
      <c r="B1171" s="61" t="s">
        <v>10</v>
      </c>
      <c r="C1171" s="61" t="s">
        <v>2009</v>
      </c>
      <c r="D1171" s="64">
        <v>21964</v>
      </c>
      <c r="E1171" s="64">
        <v>0</v>
      </c>
      <c r="F1171" s="64">
        <v>21964</v>
      </c>
      <c r="G1171" s="77">
        <v>1.04</v>
      </c>
      <c r="H1171" s="64">
        <v>22843</v>
      </c>
      <c r="I1171" s="64">
        <v>0</v>
      </c>
      <c r="J1171" s="64">
        <f>SUMIFS('Support - HEA1065 Adjustments'!$G$2:$G$10,'Support - HEA1065 Adjustments'!$A$2:$A$10,LEFT('Support - Calculation Detail'!A1171,7),'Support - HEA1065 Adjustments'!$D$2:$D$10,RIGHT('Support - Calculation Detail'!A1171,2))</f>
        <v>0</v>
      </c>
      <c r="K1171" s="64">
        <v>22843</v>
      </c>
      <c r="L1171" s="64">
        <v>0</v>
      </c>
      <c r="M1171" s="64">
        <v>0</v>
      </c>
      <c r="N1171" s="64">
        <v>0</v>
      </c>
      <c r="O1171" s="64">
        <v>22843</v>
      </c>
    </row>
    <row r="1172" spans="1:15" x14ac:dyDescent="0.35">
      <c r="A1172" s="57" t="s">
        <v>6958</v>
      </c>
      <c r="B1172" s="61" t="s">
        <v>10</v>
      </c>
      <c r="C1172" s="61" t="s">
        <v>2009</v>
      </c>
      <c r="D1172" s="64">
        <v>40608</v>
      </c>
      <c r="E1172" s="64">
        <v>0</v>
      </c>
      <c r="F1172" s="64">
        <v>40608</v>
      </c>
      <c r="G1172" s="77">
        <v>1.04</v>
      </c>
      <c r="H1172" s="64">
        <v>42232</v>
      </c>
      <c r="I1172" s="64">
        <v>0</v>
      </c>
      <c r="J1172" s="64">
        <f>SUMIFS('Support - HEA1065 Adjustments'!$G$2:$G$10,'Support - HEA1065 Adjustments'!$A$2:$A$10,LEFT('Support - Calculation Detail'!A1172,7),'Support - HEA1065 Adjustments'!$D$2:$D$10,RIGHT('Support - Calculation Detail'!A1172,2))</f>
        <v>0</v>
      </c>
      <c r="K1172" s="64">
        <v>42232</v>
      </c>
      <c r="L1172" s="64">
        <v>0</v>
      </c>
      <c r="M1172" s="64">
        <v>0</v>
      </c>
      <c r="N1172" s="64">
        <v>0</v>
      </c>
      <c r="O1172" s="64">
        <v>42232</v>
      </c>
    </row>
    <row r="1173" spans="1:15" x14ac:dyDescent="0.35">
      <c r="A1173" s="57" t="s">
        <v>6959</v>
      </c>
      <c r="B1173" s="61" t="s">
        <v>10</v>
      </c>
      <c r="C1173" s="61" t="s">
        <v>2009</v>
      </c>
      <c r="D1173" s="64">
        <v>20660</v>
      </c>
      <c r="E1173" s="64">
        <v>0</v>
      </c>
      <c r="F1173" s="64">
        <v>20660</v>
      </c>
      <c r="G1173" s="77">
        <v>1.04</v>
      </c>
      <c r="H1173" s="64">
        <v>21486</v>
      </c>
      <c r="I1173" s="64">
        <v>0</v>
      </c>
      <c r="J1173" s="64">
        <f>SUMIFS('Support - HEA1065 Adjustments'!$G$2:$G$10,'Support - HEA1065 Adjustments'!$A$2:$A$10,LEFT('Support - Calculation Detail'!A1173,7),'Support - HEA1065 Adjustments'!$D$2:$D$10,RIGHT('Support - Calculation Detail'!A1173,2))</f>
        <v>0</v>
      </c>
      <c r="K1173" s="64">
        <v>21486</v>
      </c>
      <c r="L1173" s="64">
        <v>0</v>
      </c>
      <c r="M1173" s="64">
        <v>0</v>
      </c>
      <c r="N1173" s="64">
        <v>0</v>
      </c>
      <c r="O1173" s="64">
        <v>21486</v>
      </c>
    </row>
    <row r="1174" spans="1:15" x14ac:dyDescent="0.35">
      <c r="A1174" s="57" t="s">
        <v>6960</v>
      </c>
      <c r="B1174" s="61" t="s">
        <v>10</v>
      </c>
      <c r="C1174" s="61" t="s">
        <v>2009</v>
      </c>
      <c r="D1174" s="64">
        <v>20149</v>
      </c>
      <c r="E1174" s="64">
        <v>0</v>
      </c>
      <c r="F1174" s="64">
        <v>20149</v>
      </c>
      <c r="G1174" s="77">
        <v>1.04</v>
      </c>
      <c r="H1174" s="64">
        <v>20955</v>
      </c>
      <c r="I1174" s="64">
        <v>0</v>
      </c>
      <c r="J1174" s="64">
        <f>SUMIFS('Support - HEA1065 Adjustments'!$G$2:$G$10,'Support - HEA1065 Adjustments'!$A$2:$A$10,LEFT('Support - Calculation Detail'!A1174,7),'Support - HEA1065 Adjustments'!$D$2:$D$10,RIGHT('Support - Calculation Detail'!A1174,2))</f>
        <v>0</v>
      </c>
      <c r="K1174" s="64">
        <v>20955</v>
      </c>
      <c r="L1174" s="64">
        <v>0</v>
      </c>
      <c r="M1174" s="64">
        <v>0</v>
      </c>
      <c r="N1174" s="64">
        <v>0</v>
      </c>
      <c r="O1174" s="64">
        <v>20955</v>
      </c>
    </row>
    <row r="1175" spans="1:15" x14ac:dyDescent="0.35">
      <c r="A1175" s="57" t="s">
        <v>6961</v>
      </c>
      <c r="B1175" s="61" t="s">
        <v>10</v>
      </c>
      <c r="C1175" s="61" t="s">
        <v>2009</v>
      </c>
      <c r="D1175" s="64">
        <v>31278</v>
      </c>
      <c r="E1175" s="64">
        <v>0</v>
      </c>
      <c r="F1175" s="64">
        <v>31278</v>
      </c>
      <c r="G1175" s="77">
        <v>1.04</v>
      </c>
      <c r="H1175" s="64">
        <v>32529</v>
      </c>
      <c r="I1175" s="64">
        <v>0</v>
      </c>
      <c r="J1175" s="64">
        <f>SUMIFS('Support - HEA1065 Adjustments'!$G$2:$G$10,'Support - HEA1065 Adjustments'!$A$2:$A$10,LEFT('Support - Calculation Detail'!A1175,7),'Support - HEA1065 Adjustments'!$D$2:$D$10,RIGHT('Support - Calculation Detail'!A1175,2))</f>
        <v>0</v>
      </c>
      <c r="K1175" s="64">
        <v>32529</v>
      </c>
      <c r="L1175" s="64">
        <v>0</v>
      </c>
      <c r="M1175" s="64">
        <v>0</v>
      </c>
      <c r="N1175" s="64">
        <v>0</v>
      </c>
      <c r="O1175" s="64">
        <v>32529</v>
      </c>
    </row>
    <row r="1176" spans="1:15" x14ac:dyDescent="0.35">
      <c r="A1176" s="57" t="s">
        <v>6962</v>
      </c>
      <c r="B1176" s="61" t="s">
        <v>10</v>
      </c>
      <c r="C1176" s="61" t="s">
        <v>2009</v>
      </c>
      <c r="D1176" s="64">
        <v>25629</v>
      </c>
      <c r="E1176" s="64">
        <v>0</v>
      </c>
      <c r="F1176" s="64">
        <v>25629</v>
      </c>
      <c r="G1176" s="77">
        <v>1.04</v>
      </c>
      <c r="H1176" s="64">
        <v>26654</v>
      </c>
      <c r="I1176" s="64">
        <v>0</v>
      </c>
      <c r="J1176" s="64">
        <f>SUMIFS('Support - HEA1065 Adjustments'!$G$2:$G$10,'Support - HEA1065 Adjustments'!$A$2:$A$10,LEFT('Support - Calculation Detail'!A1176,7),'Support - HEA1065 Adjustments'!$D$2:$D$10,RIGHT('Support - Calculation Detail'!A1176,2))</f>
        <v>0</v>
      </c>
      <c r="K1176" s="64">
        <v>26654</v>
      </c>
      <c r="L1176" s="64">
        <v>0</v>
      </c>
      <c r="M1176" s="64">
        <v>0</v>
      </c>
      <c r="N1176" s="64">
        <v>0</v>
      </c>
      <c r="O1176" s="64">
        <v>26654</v>
      </c>
    </row>
    <row r="1177" spans="1:15" x14ac:dyDescent="0.35">
      <c r="A1177" s="57" t="s">
        <v>6963</v>
      </c>
      <c r="B1177" s="61" t="s">
        <v>10</v>
      </c>
      <c r="C1177" s="61" t="s">
        <v>2009</v>
      </c>
      <c r="D1177" s="64">
        <v>14077</v>
      </c>
      <c r="E1177" s="64">
        <v>0</v>
      </c>
      <c r="F1177" s="64">
        <v>14077</v>
      </c>
      <c r="G1177" s="77">
        <v>1.04</v>
      </c>
      <c r="H1177" s="64">
        <v>14640</v>
      </c>
      <c r="I1177" s="64">
        <v>0</v>
      </c>
      <c r="J1177" s="64">
        <f>SUMIFS('Support - HEA1065 Adjustments'!$G$2:$G$10,'Support - HEA1065 Adjustments'!$A$2:$A$10,LEFT('Support - Calculation Detail'!A1177,7),'Support - HEA1065 Adjustments'!$D$2:$D$10,RIGHT('Support - Calculation Detail'!A1177,2))</f>
        <v>0</v>
      </c>
      <c r="K1177" s="64">
        <v>14640</v>
      </c>
      <c r="L1177" s="64">
        <v>0</v>
      </c>
      <c r="M1177" s="64">
        <v>0</v>
      </c>
      <c r="N1177" s="64">
        <v>0</v>
      </c>
      <c r="O1177" s="64">
        <v>14640</v>
      </c>
    </row>
    <row r="1178" spans="1:15" x14ac:dyDescent="0.35">
      <c r="A1178" s="57" t="s">
        <v>6964</v>
      </c>
      <c r="B1178" s="61" t="s">
        <v>10</v>
      </c>
      <c r="C1178" s="61" t="s">
        <v>2009</v>
      </c>
      <c r="D1178" s="64">
        <v>211224</v>
      </c>
      <c r="E1178" s="64">
        <v>0</v>
      </c>
      <c r="F1178" s="64">
        <v>211224</v>
      </c>
      <c r="G1178" s="77">
        <v>1.04</v>
      </c>
      <c r="H1178" s="64">
        <v>219673</v>
      </c>
      <c r="I1178" s="64">
        <v>0</v>
      </c>
      <c r="J1178" s="64">
        <f>SUMIFS('Support - HEA1065 Adjustments'!$G$2:$G$10,'Support - HEA1065 Adjustments'!$A$2:$A$10,LEFT('Support - Calculation Detail'!A1178,7),'Support - HEA1065 Adjustments'!$D$2:$D$10,RIGHT('Support - Calculation Detail'!A1178,2))</f>
        <v>0</v>
      </c>
      <c r="K1178" s="64">
        <v>219673</v>
      </c>
      <c r="L1178" s="64">
        <v>0</v>
      </c>
      <c r="M1178" s="64">
        <v>0</v>
      </c>
      <c r="N1178" s="64">
        <v>0</v>
      </c>
      <c r="O1178" s="64">
        <v>219673</v>
      </c>
    </row>
    <row r="1179" spans="1:15" x14ac:dyDescent="0.35">
      <c r="A1179" s="57" t="s">
        <v>6965</v>
      </c>
      <c r="B1179" s="61" t="s">
        <v>10</v>
      </c>
      <c r="C1179" s="61" t="s">
        <v>2009</v>
      </c>
      <c r="D1179" s="64">
        <v>62764</v>
      </c>
      <c r="E1179" s="64">
        <v>0</v>
      </c>
      <c r="F1179" s="64">
        <v>62764</v>
      </c>
      <c r="G1179" s="77">
        <v>1.04</v>
      </c>
      <c r="H1179" s="64">
        <v>65275</v>
      </c>
      <c r="I1179" s="64">
        <v>0</v>
      </c>
      <c r="J1179" s="64">
        <f>SUMIFS('Support - HEA1065 Adjustments'!$G$2:$G$10,'Support - HEA1065 Adjustments'!$A$2:$A$10,LEFT('Support - Calculation Detail'!A1179,7),'Support - HEA1065 Adjustments'!$D$2:$D$10,RIGHT('Support - Calculation Detail'!A1179,2))</f>
        <v>0</v>
      </c>
      <c r="K1179" s="64">
        <v>65275</v>
      </c>
      <c r="L1179" s="64">
        <v>0</v>
      </c>
      <c r="M1179" s="64">
        <v>0</v>
      </c>
      <c r="N1179" s="64">
        <v>0</v>
      </c>
      <c r="O1179" s="64">
        <v>65275</v>
      </c>
    </row>
    <row r="1180" spans="1:15" x14ac:dyDescent="0.35">
      <c r="A1180" s="57" t="s">
        <v>6966</v>
      </c>
      <c r="B1180" s="61" t="s">
        <v>10</v>
      </c>
      <c r="C1180" s="61" t="s">
        <v>2009</v>
      </c>
      <c r="D1180" s="64">
        <v>88187</v>
      </c>
      <c r="E1180" s="64">
        <v>0</v>
      </c>
      <c r="F1180" s="64">
        <v>88187</v>
      </c>
      <c r="G1180" s="77">
        <v>1.04</v>
      </c>
      <c r="H1180" s="64">
        <v>91714</v>
      </c>
      <c r="I1180" s="64">
        <v>0</v>
      </c>
      <c r="J1180" s="64">
        <f>SUMIFS('Support - HEA1065 Adjustments'!$G$2:$G$10,'Support - HEA1065 Adjustments'!$A$2:$A$10,LEFT('Support - Calculation Detail'!A1180,7),'Support - HEA1065 Adjustments'!$D$2:$D$10,RIGHT('Support - Calculation Detail'!A1180,2))</f>
        <v>0</v>
      </c>
      <c r="K1180" s="64">
        <v>91714</v>
      </c>
      <c r="L1180" s="64">
        <v>0</v>
      </c>
      <c r="M1180" s="64">
        <v>0</v>
      </c>
      <c r="N1180" s="64">
        <v>0</v>
      </c>
      <c r="O1180" s="64">
        <v>91714</v>
      </c>
    </row>
    <row r="1181" spans="1:15" x14ac:dyDescent="0.35">
      <c r="A1181" s="57" t="s">
        <v>6967</v>
      </c>
      <c r="B1181" s="61" t="s">
        <v>10</v>
      </c>
      <c r="C1181" s="61" t="s">
        <v>2009</v>
      </c>
      <c r="D1181" s="64">
        <v>120775</v>
      </c>
      <c r="E1181" s="64">
        <v>0</v>
      </c>
      <c r="F1181" s="64">
        <v>120775</v>
      </c>
      <c r="G1181" s="77">
        <v>1.04</v>
      </c>
      <c r="H1181" s="64">
        <v>125606</v>
      </c>
      <c r="I1181" s="64">
        <v>0</v>
      </c>
      <c r="J1181" s="64">
        <f>SUMIFS('Support - HEA1065 Adjustments'!$G$2:$G$10,'Support - HEA1065 Adjustments'!$A$2:$A$10,LEFT('Support - Calculation Detail'!A1181,7),'Support - HEA1065 Adjustments'!$D$2:$D$10,RIGHT('Support - Calculation Detail'!A1181,2))</f>
        <v>0</v>
      </c>
      <c r="K1181" s="64">
        <v>125606</v>
      </c>
      <c r="L1181" s="64">
        <v>0</v>
      </c>
      <c r="M1181" s="64">
        <v>0</v>
      </c>
      <c r="N1181" s="64">
        <v>0</v>
      </c>
      <c r="O1181" s="64">
        <v>125606</v>
      </c>
    </row>
    <row r="1182" spans="1:15" x14ac:dyDescent="0.35">
      <c r="A1182" s="57" t="s">
        <v>6968</v>
      </c>
      <c r="B1182" s="61" t="s">
        <v>10</v>
      </c>
      <c r="C1182" s="61" t="s">
        <v>2009</v>
      </c>
      <c r="D1182" s="64">
        <v>25204</v>
      </c>
      <c r="E1182" s="64">
        <v>0</v>
      </c>
      <c r="F1182" s="64">
        <v>25204</v>
      </c>
      <c r="G1182" s="77">
        <v>1.04</v>
      </c>
      <c r="H1182" s="64">
        <v>26212</v>
      </c>
      <c r="I1182" s="64">
        <v>0</v>
      </c>
      <c r="J1182" s="64">
        <f>SUMIFS('Support - HEA1065 Adjustments'!$G$2:$G$10,'Support - HEA1065 Adjustments'!$A$2:$A$10,LEFT('Support - Calculation Detail'!A1182,7),'Support - HEA1065 Adjustments'!$D$2:$D$10,RIGHT('Support - Calculation Detail'!A1182,2))</f>
        <v>0</v>
      </c>
      <c r="K1182" s="64">
        <v>26212</v>
      </c>
      <c r="L1182" s="64">
        <v>0</v>
      </c>
      <c r="M1182" s="64">
        <v>0</v>
      </c>
      <c r="N1182" s="64">
        <v>0</v>
      </c>
      <c r="O1182" s="64">
        <v>26212</v>
      </c>
    </row>
    <row r="1183" spans="1:15" x14ac:dyDescent="0.35">
      <c r="A1183" s="57" t="s">
        <v>6969</v>
      </c>
      <c r="B1183" s="61" t="s">
        <v>10</v>
      </c>
      <c r="C1183" s="61" t="s">
        <v>2009</v>
      </c>
      <c r="D1183" s="64">
        <v>11136502</v>
      </c>
      <c r="E1183" s="64">
        <v>0</v>
      </c>
      <c r="F1183" s="64">
        <v>11136502</v>
      </c>
      <c r="G1183" s="77">
        <v>1.04</v>
      </c>
      <c r="H1183" s="64">
        <v>11581962</v>
      </c>
      <c r="I1183" s="64">
        <v>0</v>
      </c>
      <c r="J1183" s="64">
        <f>SUMIFS('Support - HEA1065 Adjustments'!$G$2:$G$10,'Support - HEA1065 Adjustments'!$A$2:$A$10,LEFT('Support - Calculation Detail'!A1183,7),'Support - HEA1065 Adjustments'!$D$2:$D$10,RIGHT('Support - Calculation Detail'!A1183,2))</f>
        <v>0</v>
      </c>
      <c r="K1183" s="64">
        <v>11581962</v>
      </c>
      <c r="L1183" s="64">
        <v>234318</v>
      </c>
      <c r="M1183" s="64">
        <v>0</v>
      </c>
      <c r="N1183" s="64">
        <v>0</v>
      </c>
      <c r="O1183" s="64">
        <v>11816280</v>
      </c>
    </row>
    <row r="1184" spans="1:15" x14ac:dyDescent="0.35">
      <c r="A1184" s="57" t="s">
        <v>6970</v>
      </c>
      <c r="B1184" s="61" t="s">
        <v>10</v>
      </c>
      <c r="C1184" s="61" t="s">
        <v>2009</v>
      </c>
      <c r="D1184" s="64">
        <v>1815830</v>
      </c>
      <c r="E1184" s="64">
        <v>0</v>
      </c>
      <c r="F1184" s="64">
        <v>1815830</v>
      </c>
      <c r="G1184" s="77">
        <v>1.04</v>
      </c>
      <c r="H1184" s="64">
        <v>1888463</v>
      </c>
      <c r="I1184" s="64">
        <v>0</v>
      </c>
      <c r="J1184" s="64">
        <f>SUMIFS('Support - HEA1065 Adjustments'!$G$2:$G$10,'Support - HEA1065 Adjustments'!$A$2:$A$10,LEFT('Support - Calculation Detail'!A1184,7),'Support - HEA1065 Adjustments'!$D$2:$D$10,RIGHT('Support - Calculation Detail'!A1184,2))</f>
        <v>0</v>
      </c>
      <c r="K1184" s="64">
        <v>1888463</v>
      </c>
      <c r="L1184" s="64">
        <v>0</v>
      </c>
      <c r="M1184" s="64">
        <v>0</v>
      </c>
      <c r="N1184" s="64">
        <v>0</v>
      </c>
      <c r="O1184" s="64">
        <v>1888463</v>
      </c>
    </row>
    <row r="1185" spans="1:15" x14ac:dyDescent="0.35">
      <c r="A1185" s="57" t="s">
        <v>6971</v>
      </c>
      <c r="B1185" s="61" t="s">
        <v>10</v>
      </c>
      <c r="C1185" s="61" t="s">
        <v>2009</v>
      </c>
      <c r="D1185" s="64">
        <v>12894</v>
      </c>
      <c r="E1185" s="64">
        <v>0</v>
      </c>
      <c r="F1185" s="64">
        <v>12894</v>
      </c>
      <c r="G1185" s="77">
        <v>1.04</v>
      </c>
      <c r="H1185" s="64">
        <v>13410</v>
      </c>
      <c r="I1185" s="64">
        <v>0</v>
      </c>
      <c r="J1185" s="64">
        <f>SUMIFS('Support - HEA1065 Adjustments'!$G$2:$G$10,'Support - HEA1065 Adjustments'!$A$2:$A$10,LEFT('Support - Calculation Detail'!A1185,7),'Support - HEA1065 Adjustments'!$D$2:$D$10,RIGHT('Support - Calculation Detail'!A1185,2))</f>
        <v>0</v>
      </c>
      <c r="K1185" s="64">
        <v>13410</v>
      </c>
      <c r="L1185" s="64">
        <v>0</v>
      </c>
      <c r="M1185" s="64">
        <v>0</v>
      </c>
      <c r="N1185" s="64">
        <v>0</v>
      </c>
      <c r="O1185" s="64">
        <v>13410</v>
      </c>
    </row>
    <row r="1186" spans="1:15" x14ac:dyDescent="0.35">
      <c r="A1186" s="57" t="s">
        <v>6972</v>
      </c>
      <c r="B1186" s="61" t="s">
        <v>10</v>
      </c>
      <c r="C1186" s="61" t="s">
        <v>2009</v>
      </c>
      <c r="D1186" s="64">
        <v>6636</v>
      </c>
      <c r="E1186" s="64">
        <v>0</v>
      </c>
      <c r="F1186" s="64">
        <v>6636</v>
      </c>
      <c r="G1186" s="77">
        <v>1.04</v>
      </c>
      <c r="H1186" s="64">
        <v>6901</v>
      </c>
      <c r="I1186" s="64">
        <v>0</v>
      </c>
      <c r="J1186" s="64">
        <f>SUMIFS('Support - HEA1065 Adjustments'!$G$2:$G$10,'Support - HEA1065 Adjustments'!$A$2:$A$10,LEFT('Support - Calculation Detail'!A1186,7),'Support - HEA1065 Adjustments'!$D$2:$D$10,RIGHT('Support - Calculation Detail'!A1186,2))</f>
        <v>0</v>
      </c>
      <c r="K1186" s="64">
        <v>6901</v>
      </c>
      <c r="L1186" s="64">
        <v>0</v>
      </c>
      <c r="M1186" s="64">
        <v>0</v>
      </c>
      <c r="N1186" s="64">
        <v>0</v>
      </c>
      <c r="O1186" s="64">
        <v>6901</v>
      </c>
    </row>
    <row r="1187" spans="1:15" x14ac:dyDescent="0.35">
      <c r="A1187" s="57" t="s">
        <v>6973</v>
      </c>
      <c r="B1187" s="61" t="s">
        <v>10</v>
      </c>
      <c r="C1187" s="61" t="s">
        <v>2009</v>
      </c>
      <c r="D1187" s="64">
        <v>56690</v>
      </c>
      <c r="E1187" s="64">
        <v>0</v>
      </c>
      <c r="F1187" s="64">
        <v>56690</v>
      </c>
      <c r="G1187" s="77">
        <v>1.04</v>
      </c>
      <c r="H1187" s="64">
        <v>58958</v>
      </c>
      <c r="I1187" s="64">
        <v>0</v>
      </c>
      <c r="J1187" s="64">
        <f>SUMIFS('Support - HEA1065 Adjustments'!$G$2:$G$10,'Support - HEA1065 Adjustments'!$A$2:$A$10,LEFT('Support - Calculation Detail'!A1187,7),'Support - HEA1065 Adjustments'!$D$2:$D$10,RIGHT('Support - Calculation Detail'!A1187,2))</f>
        <v>0</v>
      </c>
      <c r="K1187" s="64">
        <v>58958</v>
      </c>
      <c r="L1187" s="64">
        <v>0</v>
      </c>
      <c r="M1187" s="64">
        <v>0</v>
      </c>
      <c r="N1187" s="64">
        <v>0</v>
      </c>
      <c r="O1187" s="64">
        <v>58958</v>
      </c>
    </row>
    <row r="1188" spans="1:15" x14ac:dyDescent="0.35">
      <c r="A1188" s="57" t="s">
        <v>6974</v>
      </c>
      <c r="B1188" s="61" t="s">
        <v>10</v>
      </c>
      <c r="C1188" s="61" t="s">
        <v>2009</v>
      </c>
      <c r="D1188" s="64">
        <v>14125</v>
      </c>
      <c r="E1188" s="64">
        <v>0</v>
      </c>
      <c r="F1188" s="64">
        <v>14125</v>
      </c>
      <c r="G1188" s="77">
        <v>1.04</v>
      </c>
      <c r="H1188" s="64">
        <v>14690</v>
      </c>
      <c r="I1188" s="64">
        <v>0</v>
      </c>
      <c r="J1188" s="64">
        <f>SUMIFS('Support - HEA1065 Adjustments'!$G$2:$G$10,'Support - HEA1065 Adjustments'!$A$2:$A$10,LEFT('Support - Calculation Detail'!A1188,7),'Support - HEA1065 Adjustments'!$D$2:$D$10,RIGHT('Support - Calculation Detail'!A1188,2))</f>
        <v>0</v>
      </c>
      <c r="K1188" s="64">
        <v>14690</v>
      </c>
      <c r="L1188" s="64">
        <v>0</v>
      </c>
      <c r="M1188" s="64">
        <v>0</v>
      </c>
      <c r="N1188" s="64">
        <v>0</v>
      </c>
      <c r="O1188" s="64">
        <v>14690</v>
      </c>
    </row>
    <row r="1189" spans="1:15" x14ac:dyDescent="0.35">
      <c r="A1189" s="57" t="s">
        <v>6975</v>
      </c>
      <c r="B1189" s="61" t="s">
        <v>10</v>
      </c>
      <c r="C1189" s="61" t="s">
        <v>2009</v>
      </c>
      <c r="D1189" s="64">
        <v>55062</v>
      </c>
      <c r="E1189" s="64">
        <v>0</v>
      </c>
      <c r="F1189" s="64">
        <v>55062</v>
      </c>
      <c r="G1189" s="77">
        <v>1.04</v>
      </c>
      <c r="H1189" s="64">
        <v>57264</v>
      </c>
      <c r="I1189" s="64">
        <v>0</v>
      </c>
      <c r="J1189" s="64">
        <f>SUMIFS('Support - HEA1065 Adjustments'!$G$2:$G$10,'Support - HEA1065 Adjustments'!$A$2:$A$10,LEFT('Support - Calculation Detail'!A1189,7),'Support - HEA1065 Adjustments'!$D$2:$D$10,RIGHT('Support - Calculation Detail'!A1189,2))</f>
        <v>0</v>
      </c>
      <c r="K1189" s="64">
        <v>57264</v>
      </c>
      <c r="L1189" s="64">
        <v>0</v>
      </c>
      <c r="M1189" s="64">
        <v>0</v>
      </c>
      <c r="N1189" s="64">
        <v>0</v>
      </c>
      <c r="O1189" s="64">
        <v>57264</v>
      </c>
    </row>
    <row r="1190" spans="1:15" x14ac:dyDescent="0.35">
      <c r="A1190" s="57" t="s">
        <v>6976</v>
      </c>
      <c r="B1190" s="61" t="s">
        <v>10</v>
      </c>
      <c r="C1190" s="61" t="s">
        <v>2009</v>
      </c>
      <c r="D1190" s="64">
        <v>677402</v>
      </c>
      <c r="E1190" s="64">
        <v>0</v>
      </c>
      <c r="F1190" s="64">
        <v>677402</v>
      </c>
      <c r="G1190" s="77">
        <v>1.04</v>
      </c>
      <c r="H1190" s="64">
        <v>704498</v>
      </c>
      <c r="I1190" s="64">
        <v>0</v>
      </c>
      <c r="J1190" s="64">
        <f>SUMIFS('Support - HEA1065 Adjustments'!$G$2:$G$10,'Support - HEA1065 Adjustments'!$A$2:$A$10,LEFT('Support - Calculation Detail'!A1190,7),'Support - HEA1065 Adjustments'!$D$2:$D$10,RIGHT('Support - Calculation Detail'!A1190,2))</f>
        <v>0</v>
      </c>
      <c r="K1190" s="64">
        <v>704498</v>
      </c>
      <c r="L1190" s="64">
        <v>33455</v>
      </c>
      <c r="M1190" s="64">
        <v>0</v>
      </c>
      <c r="N1190" s="64">
        <v>0</v>
      </c>
      <c r="O1190" s="64">
        <v>737953</v>
      </c>
    </row>
    <row r="1191" spans="1:15" x14ac:dyDescent="0.35">
      <c r="A1191" s="57" t="s">
        <v>6977</v>
      </c>
      <c r="B1191" s="61" t="s">
        <v>10</v>
      </c>
      <c r="C1191" s="61" t="s">
        <v>2009</v>
      </c>
      <c r="D1191" s="64">
        <v>45182</v>
      </c>
      <c r="E1191" s="64">
        <v>0</v>
      </c>
      <c r="F1191" s="64">
        <v>45182</v>
      </c>
      <c r="G1191" s="77">
        <v>1.04</v>
      </c>
      <c r="H1191" s="64">
        <v>46989</v>
      </c>
      <c r="I1191" s="64">
        <v>0</v>
      </c>
      <c r="J1191" s="64">
        <f>SUMIFS('Support - HEA1065 Adjustments'!$G$2:$G$10,'Support - HEA1065 Adjustments'!$A$2:$A$10,LEFT('Support - Calculation Detail'!A1191,7),'Support - HEA1065 Adjustments'!$D$2:$D$10,RIGHT('Support - Calculation Detail'!A1191,2))</f>
        <v>0</v>
      </c>
      <c r="K1191" s="64">
        <v>46989</v>
      </c>
      <c r="L1191" s="64">
        <v>0</v>
      </c>
      <c r="M1191" s="64">
        <v>0</v>
      </c>
      <c r="N1191" s="64">
        <v>0</v>
      </c>
      <c r="O1191" s="64">
        <v>46989</v>
      </c>
    </row>
    <row r="1192" spans="1:15" x14ac:dyDescent="0.35">
      <c r="A1192" s="57" t="s">
        <v>6978</v>
      </c>
      <c r="B1192" s="61" t="s">
        <v>10</v>
      </c>
      <c r="C1192" s="61" t="s">
        <v>2009</v>
      </c>
      <c r="D1192" s="64">
        <v>630260</v>
      </c>
      <c r="E1192" s="64">
        <v>0</v>
      </c>
      <c r="F1192" s="64">
        <v>630260</v>
      </c>
      <c r="G1192" s="77">
        <v>1.04</v>
      </c>
      <c r="H1192" s="64">
        <v>655470</v>
      </c>
      <c r="I1192" s="64">
        <v>0</v>
      </c>
      <c r="J1192" s="64">
        <f>SUMIFS('Support - HEA1065 Adjustments'!$G$2:$G$10,'Support - HEA1065 Adjustments'!$A$2:$A$10,LEFT('Support - Calculation Detail'!A1192,7),'Support - HEA1065 Adjustments'!$D$2:$D$10,RIGHT('Support - Calculation Detail'!A1192,2))</f>
        <v>0</v>
      </c>
      <c r="K1192" s="64">
        <v>655470</v>
      </c>
      <c r="L1192" s="64">
        <v>24122</v>
      </c>
      <c r="M1192" s="64">
        <v>0</v>
      </c>
      <c r="N1192" s="64">
        <v>0</v>
      </c>
      <c r="O1192" s="64">
        <v>679592</v>
      </c>
    </row>
    <row r="1193" spans="1:15" x14ac:dyDescent="0.35">
      <c r="A1193" s="57" t="s">
        <v>6979</v>
      </c>
      <c r="B1193" s="61" t="s">
        <v>10</v>
      </c>
      <c r="C1193" s="61" t="s">
        <v>2009</v>
      </c>
      <c r="D1193" s="64">
        <v>44281</v>
      </c>
      <c r="E1193" s="64">
        <v>0</v>
      </c>
      <c r="F1193" s="64">
        <v>44281</v>
      </c>
      <c r="G1193" s="77">
        <v>1.04</v>
      </c>
      <c r="H1193" s="64">
        <v>46052</v>
      </c>
      <c r="I1193" s="64">
        <v>0</v>
      </c>
      <c r="J1193" s="64">
        <f>SUMIFS('Support - HEA1065 Adjustments'!$G$2:$G$10,'Support - HEA1065 Adjustments'!$A$2:$A$10,LEFT('Support - Calculation Detail'!A1193,7),'Support - HEA1065 Adjustments'!$D$2:$D$10,RIGHT('Support - Calculation Detail'!A1193,2))</f>
        <v>0</v>
      </c>
      <c r="K1193" s="64">
        <v>46052</v>
      </c>
      <c r="L1193" s="64">
        <v>788</v>
      </c>
      <c r="M1193" s="64">
        <v>0</v>
      </c>
      <c r="N1193" s="64">
        <v>0</v>
      </c>
      <c r="O1193" s="64">
        <v>46840</v>
      </c>
    </row>
    <row r="1194" spans="1:15" x14ac:dyDescent="0.35">
      <c r="A1194" s="57" t="s">
        <v>6980</v>
      </c>
      <c r="B1194" s="61" t="s">
        <v>10</v>
      </c>
      <c r="C1194" s="61" t="s">
        <v>2009</v>
      </c>
      <c r="D1194" s="64">
        <v>12167</v>
      </c>
      <c r="E1194" s="64">
        <v>0</v>
      </c>
      <c r="F1194" s="64">
        <v>12167</v>
      </c>
      <c r="G1194" s="77">
        <v>1.04</v>
      </c>
      <c r="H1194" s="64">
        <v>12654</v>
      </c>
      <c r="I1194" s="64">
        <v>0</v>
      </c>
      <c r="J1194" s="64">
        <f>SUMIFS('Support - HEA1065 Adjustments'!$G$2:$G$10,'Support - HEA1065 Adjustments'!$A$2:$A$10,LEFT('Support - Calculation Detail'!A1194,7),'Support - HEA1065 Adjustments'!$D$2:$D$10,RIGHT('Support - Calculation Detail'!A1194,2))</f>
        <v>0</v>
      </c>
      <c r="K1194" s="64">
        <v>12654</v>
      </c>
      <c r="L1194" s="64">
        <v>0</v>
      </c>
      <c r="M1194" s="64">
        <v>0</v>
      </c>
      <c r="N1194" s="64">
        <v>0</v>
      </c>
      <c r="O1194" s="64">
        <v>12654</v>
      </c>
    </row>
    <row r="1195" spans="1:15" x14ac:dyDescent="0.35">
      <c r="A1195" s="57" t="s">
        <v>6981</v>
      </c>
      <c r="B1195" s="61" t="s">
        <v>10</v>
      </c>
      <c r="C1195" s="61" t="s">
        <v>2009</v>
      </c>
      <c r="D1195" s="64">
        <v>113931</v>
      </c>
      <c r="E1195" s="64">
        <v>0</v>
      </c>
      <c r="F1195" s="64">
        <v>113931</v>
      </c>
      <c r="G1195" s="77">
        <v>1.04</v>
      </c>
      <c r="H1195" s="64">
        <v>118488</v>
      </c>
      <c r="I1195" s="64">
        <v>0</v>
      </c>
      <c r="J1195" s="64">
        <f>SUMIFS('Support - HEA1065 Adjustments'!$G$2:$G$10,'Support - HEA1065 Adjustments'!$A$2:$A$10,LEFT('Support - Calculation Detail'!A1195,7),'Support - HEA1065 Adjustments'!$D$2:$D$10,RIGHT('Support - Calculation Detail'!A1195,2))</f>
        <v>0</v>
      </c>
      <c r="K1195" s="64">
        <v>118488</v>
      </c>
      <c r="L1195" s="64">
        <v>15240</v>
      </c>
      <c r="M1195" s="64">
        <v>0</v>
      </c>
      <c r="N1195" s="64">
        <v>0</v>
      </c>
      <c r="O1195" s="64">
        <v>133728</v>
      </c>
    </row>
    <row r="1196" spans="1:15" x14ac:dyDescent="0.35">
      <c r="A1196" s="57" t="s">
        <v>6982</v>
      </c>
      <c r="B1196" s="61" t="s">
        <v>10</v>
      </c>
      <c r="C1196" s="61" t="s">
        <v>2009</v>
      </c>
      <c r="D1196" s="64">
        <v>22604</v>
      </c>
      <c r="E1196" s="64">
        <v>0</v>
      </c>
      <c r="F1196" s="64">
        <v>22604</v>
      </c>
      <c r="G1196" s="77">
        <v>1.04</v>
      </c>
      <c r="H1196" s="64">
        <v>23508</v>
      </c>
      <c r="I1196" s="64">
        <v>0</v>
      </c>
      <c r="J1196" s="64">
        <f>SUMIFS('Support - HEA1065 Adjustments'!$G$2:$G$10,'Support - HEA1065 Adjustments'!$A$2:$A$10,LEFT('Support - Calculation Detail'!A1196,7),'Support - HEA1065 Adjustments'!$D$2:$D$10,RIGHT('Support - Calculation Detail'!A1196,2))</f>
        <v>0</v>
      </c>
      <c r="K1196" s="64">
        <v>23508</v>
      </c>
      <c r="L1196" s="64">
        <v>0</v>
      </c>
      <c r="M1196" s="64">
        <v>0</v>
      </c>
      <c r="N1196" s="64">
        <v>0</v>
      </c>
      <c r="O1196" s="64">
        <v>23508</v>
      </c>
    </row>
    <row r="1197" spans="1:15" x14ac:dyDescent="0.35">
      <c r="A1197" s="57" t="s">
        <v>6983</v>
      </c>
      <c r="B1197" s="61" t="s">
        <v>10</v>
      </c>
      <c r="C1197" s="61" t="s">
        <v>2009</v>
      </c>
      <c r="D1197" s="64">
        <v>31523</v>
      </c>
      <c r="E1197" s="64">
        <v>0</v>
      </c>
      <c r="F1197" s="64">
        <v>31523</v>
      </c>
      <c r="G1197" s="77">
        <v>1.04</v>
      </c>
      <c r="H1197" s="64">
        <v>32784</v>
      </c>
      <c r="I1197" s="64">
        <v>0</v>
      </c>
      <c r="J1197" s="64">
        <f>SUMIFS('Support - HEA1065 Adjustments'!$G$2:$G$10,'Support - HEA1065 Adjustments'!$A$2:$A$10,LEFT('Support - Calculation Detail'!A1197,7),'Support - HEA1065 Adjustments'!$D$2:$D$10,RIGHT('Support - Calculation Detail'!A1197,2))</f>
        <v>0</v>
      </c>
      <c r="K1197" s="64">
        <v>32784</v>
      </c>
      <c r="L1197" s="64">
        <v>1199</v>
      </c>
      <c r="M1197" s="64">
        <v>0</v>
      </c>
      <c r="N1197" s="64">
        <v>0</v>
      </c>
      <c r="O1197" s="64">
        <v>33983</v>
      </c>
    </row>
    <row r="1198" spans="1:15" x14ac:dyDescent="0.35">
      <c r="A1198" s="57" t="s">
        <v>6984</v>
      </c>
      <c r="B1198" s="61" t="s">
        <v>10</v>
      </c>
      <c r="C1198" s="61" t="s">
        <v>2009</v>
      </c>
      <c r="D1198" s="64">
        <v>36221</v>
      </c>
      <c r="E1198" s="64">
        <v>0</v>
      </c>
      <c r="F1198" s="64">
        <v>36221</v>
      </c>
      <c r="G1198" s="77">
        <v>1.04</v>
      </c>
      <c r="H1198" s="64">
        <v>37670</v>
      </c>
      <c r="I1198" s="64">
        <v>0</v>
      </c>
      <c r="J1198" s="64">
        <f>SUMIFS('Support - HEA1065 Adjustments'!$G$2:$G$10,'Support - HEA1065 Adjustments'!$A$2:$A$10,LEFT('Support - Calculation Detail'!A1198,7),'Support - HEA1065 Adjustments'!$D$2:$D$10,RIGHT('Support - Calculation Detail'!A1198,2))</f>
        <v>0</v>
      </c>
      <c r="K1198" s="64">
        <v>37670</v>
      </c>
      <c r="L1198" s="64">
        <v>2346</v>
      </c>
      <c r="M1198" s="64">
        <v>0</v>
      </c>
      <c r="N1198" s="64">
        <v>0</v>
      </c>
      <c r="O1198" s="64">
        <v>40016</v>
      </c>
    </row>
    <row r="1199" spans="1:15" x14ac:dyDescent="0.35">
      <c r="A1199" s="57" t="s">
        <v>6985</v>
      </c>
      <c r="B1199" s="61" t="s">
        <v>10</v>
      </c>
      <c r="C1199" s="61" t="s">
        <v>2009</v>
      </c>
      <c r="D1199" s="64">
        <v>0</v>
      </c>
      <c r="E1199" s="64">
        <v>0</v>
      </c>
      <c r="F1199" s="64">
        <v>0</v>
      </c>
      <c r="G1199" s="77">
        <v>1.04</v>
      </c>
      <c r="H1199" s="64">
        <v>0</v>
      </c>
      <c r="I1199" s="64">
        <v>0</v>
      </c>
      <c r="J1199" s="64">
        <f>SUMIFS('Support - HEA1065 Adjustments'!$G$2:$G$10,'Support - HEA1065 Adjustments'!$A$2:$A$10,LEFT('Support - Calculation Detail'!A1199,7),'Support - HEA1065 Adjustments'!$D$2:$D$10,RIGHT('Support - Calculation Detail'!A1199,2))</f>
        <v>0</v>
      </c>
      <c r="K1199" s="64">
        <v>0</v>
      </c>
      <c r="L1199" s="64">
        <v>0</v>
      </c>
      <c r="M1199" s="64">
        <v>0</v>
      </c>
      <c r="N1199" s="64">
        <v>0</v>
      </c>
      <c r="O1199" s="64">
        <v>0</v>
      </c>
    </row>
    <row r="1200" spans="1:15" x14ac:dyDescent="0.35">
      <c r="A1200" s="57" t="s">
        <v>6986</v>
      </c>
      <c r="B1200" s="61" t="s">
        <v>10</v>
      </c>
      <c r="C1200" s="61" t="s">
        <v>2009</v>
      </c>
      <c r="D1200" s="64">
        <v>1682515</v>
      </c>
      <c r="E1200" s="64">
        <v>0</v>
      </c>
      <c r="F1200" s="64">
        <v>1682515</v>
      </c>
      <c r="G1200" s="77">
        <v>1.04</v>
      </c>
      <c r="H1200" s="64">
        <v>1749816</v>
      </c>
      <c r="I1200" s="64">
        <v>0</v>
      </c>
      <c r="J1200" s="64">
        <f>SUMIFS('Support - HEA1065 Adjustments'!$G$2:$G$10,'Support - HEA1065 Adjustments'!$A$2:$A$10,LEFT('Support - Calculation Detail'!A1200,7),'Support - HEA1065 Adjustments'!$D$2:$D$10,RIGHT('Support - Calculation Detail'!A1200,2))</f>
        <v>0</v>
      </c>
      <c r="K1200" s="64">
        <v>1749816</v>
      </c>
      <c r="L1200" s="64">
        <v>0</v>
      </c>
      <c r="M1200" s="64">
        <v>0</v>
      </c>
      <c r="N1200" s="64">
        <v>0</v>
      </c>
      <c r="O1200" s="64">
        <v>1749816</v>
      </c>
    </row>
    <row r="1201" spans="1:15" x14ac:dyDescent="0.35">
      <c r="A1201" s="57" t="s">
        <v>6987</v>
      </c>
      <c r="B1201" s="61" t="s">
        <v>10</v>
      </c>
      <c r="C1201" s="61" t="s">
        <v>2009</v>
      </c>
      <c r="D1201" s="64">
        <v>1485831</v>
      </c>
      <c r="E1201" s="64">
        <v>0</v>
      </c>
      <c r="F1201" s="64">
        <v>1485831</v>
      </c>
      <c r="G1201" s="77">
        <v>1.04</v>
      </c>
      <c r="H1201" s="64">
        <v>1545264</v>
      </c>
      <c r="I1201" s="64">
        <v>0</v>
      </c>
      <c r="J1201" s="64">
        <f>SUMIFS('Support - HEA1065 Adjustments'!$G$2:$G$10,'Support - HEA1065 Adjustments'!$A$2:$A$10,LEFT('Support - Calculation Detail'!A1201,7),'Support - HEA1065 Adjustments'!$D$2:$D$10,RIGHT('Support - Calculation Detail'!A1201,2))</f>
        <v>0</v>
      </c>
      <c r="K1201" s="64">
        <v>1545264</v>
      </c>
      <c r="L1201" s="64">
        <v>0</v>
      </c>
      <c r="M1201" s="64">
        <v>0</v>
      </c>
      <c r="N1201" s="64">
        <v>0</v>
      </c>
      <c r="O1201" s="64">
        <v>1545264</v>
      </c>
    </row>
    <row r="1202" spans="1:15" x14ac:dyDescent="0.35">
      <c r="A1202" s="57" t="s">
        <v>6988</v>
      </c>
      <c r="B1202" s="61" t="s">
        <v>10</v>
      </c>
      <c r="C1202" s="61" t="s">
        <v>2009</v>
      </c>
      <c r="D1202" s="64">
        <v>2476251</v>
      </c>
      <c r="E1202" s="64">
        <v>0</v>
      </c>
      <c r="F1202" s="64">
        <v>2476251</v>
      </c>
      <c r="G1202" s="77">
        <v>1.04</v>
      </c>
      <c r="H1202" s="64">
        <v>2575301</v>
      </c>
      <c r="I1202" s="64">
        <v>0</v>
      </c>
      <c r="J1202" s="64">
        <f>SUMIFS('Support - HEA1065 Adjustments'!$G$2:$G$10,'Support - HEA1065 Adjustments'!$A$2:$A$10,LEFT('Support - Calculation Detail'!A1202,7),'Support - HEA1065 Adjustments'!$D$2:$D$10,RIGHT('Support - Calculation Detail'!A1202,2))</f>
        <v>0</v>
      </c>
      <c r="K1202" s="64">
        <v>2575301</v>
      </c>
      <c r="L1202" s="64">
        <v>0</v>
      </c>
      <c r="M1202" s="64">
        <v>0</v>
      </c>
      <c r="N1202" s="64">
        <v>0</v>
      </c>
      <c r="O1202" s="64">
        <v>2575301</v>
      </c>
    </row>
    <row r="1203" spans="1:15" x14ac:dyDescent="0.35">
      <c r="A1203" s="57" t="s">
        <v>6989</v>
      </c>
      <c r="B1203" s="61" t="s">
        <v>10</v>
      </c>
      <c r="C1203" s="61" t="s">
        <v>2009</v>
      </c>
      <c r="D1203" s="64">
        <v>6612270</v>
      </c>
      <c r="E1203" s="64">
        <v>0</v>
      </c>
      <c r="F1203" s="64">
        <v>6612270</v>
      </c>
      <c r="G1203" s="77">
        <v>1.04</v>
      </c>
      <c r="H1203" s="64">
        <v>6876761</v>
      </c>
      <c r="I1203" s="64">
        <v>0</v>
      </c>
      <c r="J1203" s="64">
        <f>SUMIFS('Support - HEA1065 Adjustments'!$G$2:$G$10,'Support - HEA1065 Adjustments'!$A$2:$A$10,LEFT('Support - Calculation Detail'!A1203,7),'Support - HEA1065 Adjustments'!$D$2:$D$10,RIGHT('Support - Calculation Detail'!A1203,2))</f>
        <v>0</v>
      </c>
      <c r="K1203" s="64">
        <v>6876761</v>
      </c>
      <c r="L1203" s="64">
        <v>0</v>
      </c>
      <c r="M1203" s="64">
        <v>0</v>
      </c>
      <c r="N1203" s="64">
        <v>0</v>
      </c>
      <c r="O1203" s="64">
        <v>6876761</v>
      </c>
    </row>
    <row r="1204" spans="1:15" x14ac:dyDescent="0.35">
      <c r="A1204" s="57" t="s">
        <v>6990</v>
      </c>
      <c r="B1204" s="61" t="s">
        <v>10</v>
      </c>
      <c r="C1204" s="61" t="s">
        <v>2009</v>
      </c>
      <c r="D1204" s="64">
        <v>2529938</v>
      </c>
      <c r="E1204" s="64">
        <v>0</v>
      </c>
      <c r="F1204" s="64">
        <v>2529938</v>
      </c>
      <c r="G1204" s="77">
        <v>1.04</v>
      </c>
      <c r="H1204" s="64">
        <v>2631136</v>
      </c>
      <c r="I1204" s="64">
        <v>0</v>
      </c>
      <c r="J1204" s="64">
        <f>SUMIFS('Support - HEA1065 Adjustments'!$G$2:$G$10,'Support - HEA1065 Adjustments'!$A$2:$A$10,LEFT('Support - Calculation Detail'!A1204,7),'Support - HEA1065 Adjustments'!$D$2:$D$10,RIGHT('Support - Calculation Detail'!A1204,2))</f>
        <v>0</v>
      </c>
      <c r="K1204" s="64">
        <v>2631136</v>
      </c>
      <c r="L1204" s="64">
        <v>0</v>
      </c>
      <c r="M1204" s="64">
        <v>0</v>
      </c>
      <c r="N1204" s="64">
        <v>0</v>
      </c>
      <c r="O1204" s="64">
        <v>2631136</v>
      </c>
    </row>
    <row r="1205" spans="1:15" x14ac:dyDescent="0.35">
      <c r="A1205" s="57" t="s">
        <v>6991</v>
      </c>
      <c r="B1205" s="61" t="s">
        <v>10</v>
      </c>
      <c r="C1205" s="61" t="s">
        <v>4235</v>
      </c>
      <c r="D1205" s="64">
        <v>1384764</v>
      </c>
      <c r="E1205" s="64">
        <v>0</v>
      </c>
      <c r="F1205" s="64">
        <v>1384764</v>
      </c>
      <c r="G1205" s="77">
        <v>1.04</v>
      </c>
      <c r="H1205" s="64">
        <v>1440155</v>
      </c>
      <c r="I1205" s="64">
        <v>0</v>
      </c>
      <c r="J1205" s="64">
        <f>SUMIFS('Support - HEA1065 Adjustments'!$G$2:$G$10,'Support - HEA1065 Adjustments'!$A$2:$A$10,LEFT('Support - Calculation Detail'!A1205,7),'Support - HEA1065 Adjustments'!$D$2:$D$10,RIGHT('Support - Calculation Detail'!A1205,2))</f>
        <v>0</v>
      </c>
      <c r="K1205" s="64">
        <v>1440155</v>
      </c>
      <c r="L1205" s="64">
        <v>0</v>
      </c>
      <c r="M1205" s="64">
        <v>0</v>
      </c>
      <c r="N1205" s="64">
        <v>0</v>
      </c>
      <c r="O1205" s="64">
        <v>1440155</v>
      </c>
    </row>
    <row r="1206" spans="1:15" x14ac:dyDescent="0.35">
      <c r="A1206" s="57" t="s">
        <v>6992</v>
      </c>
      <c r="B1206" s="61" t="s">
        <v>10</v>
      </c>
      <c r="C1206" s="61" t="s">
        <v>5224</v>
      </c>
      <c r="D1206" s="64">
        <v>2066814</v>
      </c>
      <c r="E1206" s="64">
        <v>0</v>
      </c>
      <c r="F1206" s="64">
        <v>2066814</v>
      </c>
      <c r="G1206" s="77">
        <v>1.04</v>
      </c>
      <c r="H1206" s="64">
        <v>2149487</v>
      </c>
      <c r="I1206" s="64">
        <v>0</v>
      </c>
      <c r="J1206" s="64">
        <f>SUMIFS('Support - HEA1065 Adjustments'!$G$2:$G$10,'Support - HEA1065 Adjustments'!$A$2:$A$10,LEFT('Support - Calculation Detail'!A1206,7),'Support - HEA1065 Adjustments'!$D$2:$D$10,RIGHT('Support - Calculation Detail'!A1206,2))</f>
        <v>0</v>
      </c>
      <c r="K1206" s="64">
        <v>2149487</v>
      </c>
      <c r="L1206" s="64">
        <v>0</v>
      </c>
      <c r="M1206" s="64">
        <v>0</v>
      </c>
      <c r="N1206" s="64">
        <v>0</v>
      </c>
      <c r="O1206" s="64">
        <v>2149487</v>
      </c>
    </row>
    <row r="1207" spans="1:15" x14ac:dyDescent="0.35">
      <c r="A1207" s="57" t="s">
        <v>6993</v>
      </c>
      <c r="B1207" s="61" t="s">
        <v>10</v>
      </c>
      <c r="C1207" s="61" t="s">
        <v>2104</v>
      </c>
      <c r="D1207" s="64">
        <v>26753135</v>
      </c>
      <c r="E1207" s="64">
        <v>0</v>
      </c>
      <c r="F1207" s="64">
        <v>26753135</v>
      </c>
      <c r="G1207" s="77">
        <v>1.04</v>
      </c>
      <c r="H1207" s="64">
        <v>27823260</v>
      </c>
      <c r="I1207" s="64">
        <v>0</v>
      </c>
      <c r="J1207" s="64">
        <f>SUMIFS('Support - HEA1065 Adjustments'!$G$2:$G$10,'Support - HEA1065 Adjustments'!$A$2:$A$10,LEFT('Support - Calculation Detail'!A1207,7),'Support - HEA1065 Adjustments'!$D$2:$D$10,RIGHT('Support - Calculation Detail'!A1207,2))</f>
        <v>0</v>
      </c>
      <c r="K1207" s="64">
        <v>27823260</v>
      </c>
      <c r="L1207" s="64">
        <v>1662293</v>
      </c>
      <c r="M1207" s="64">
        <v>1001417</v>
      </c>
      <c r="N1207" s="64">
        <v>1653533.1061561098</v>
      </c>
      <c r="O1207" s="64">
        <v>32140503.106156111</v>
      </c>
    </row>
    <row r="1208" spans="1:15" x14ac:dyDescent="0.35">
      <c r="A1208" s="57" t="s">
        <v>6994</v>
      </c>
      <c r="B1208" s="61" t="s">
        <v>10</v>
      </c>
      <c r="C1208" s="61" t="s">
        <v>2104</v>
      </c>
      <c r="D1208" s="64">
        <v>2499148</v>
      </c>
      <c r="E1208" s="64">
        <v>0</v>
      </c>
      <c r="F1208" s="64">
        <v>2499148</v>
      </c>
      <c r="G1208" s="77">
        <v>1.04</v>
      </c>
      <c r="H1208" s="64">
        <v>2599114</v>
      </c>
      <c r="I1208" s="64">
        <v>0</v>
      </c>
      <c r="J1208" s="64">
        <f>SUMIFS('Support - HEA1065 Adjustments'!$G$2:$G$10,'Support - HEA1065 Adjustments'!$A$2:$A$10,LEFT('Support - Calculation Detail'!A1208,7),'Support - HEA1065 Adjustments'!$D$2:$D$10,RIGHT('Support - Calculation Detail'!A1208,2))</f>
        <v>0</v>
      </c>
      <c r="K1208" s="64">
        <v>2599114</v>
      </c>
      <c r="L1208" s="64">
        <v>0</v>
      </c>
      <c r="M1208" s="64">
        <v>0</v>
      </c>
      <c r="N1208" s="64">
        <v>0</v>
      </c>
      <c r="O1208" s="64">
        <v>2599114</v>
      </c>
    </row>
    <row r="1209" spans="1:15" x14ac:dyDescent="0.35">
      <c r="A1209" s="57" t="s">
        <v>6995</v>
      </c>
      <c r="B1209" s="61" t="s">
        <v>10</v>
      </c>
      <c r="C1209" s="61" t="s">
        <v>2104</v>
      </c>
      <c r="D1209" s="64">
        <v>104210</v>
      </c>
      <c r="E1209" s="64">
        <v>0</v>
      </c>
      <c r="F1209" s="64">
        <v>104210</v>
      </c>
      <c r="G1209" s="77">
        <v>1.04</v>
      </c>
      <c r="H1209" s="64">
        <v>108378</v>
      </c>
      <c r="I1209" s="64">
        <v>0</v>
      </c>
      <c r="J1209" s="64">
        <f>SUMIFS('Support - HEA1065 Adjustments'!$G$2:$G$10,'Support - HEA1065 Adjustments'!$A$2:$A$10,LEFT('Support - Calculation Detail'!A1209,7),'Support - HEA1065 Adjustments'!$D$2:$D$10,RIGHT('Support - Calculation Detail'!A1209,2))</f>
        <v>0</v>
      </c>
      <c r="K1209" s="64">
        <v>108378</v>
      </c>
      <c r="L1209" s="64">
        <v>0</v>
      </c>
      <c r="M1209" s="64">
        <v>0</v>
      </c>
      <c r="N1209" s="64">
        <v>0</v>
      </c>
      <c r="O1209" s="64">
        <v>108378</v>
      </c>
    </row>
    <row r="1210" spans="1:15" x14ac:dyDescent="0.35">
      <c r="A1210" s="57" t="s">
        <v>6996</v>
      </c>
      <c r="B1210" s="61" t="s">
        <v>10</v>
      </c>
      <c r="C1210" s="61" t="s">
        <v>2104</v>
      </c>
      <c r="D1210" s="64">
        <v>55829</v>
      </c>
      <c r="E1210" s="64">
        <v>0</v>
      </c>
      <c r="F1210" s="64">
        <v>55829</v>
      </c>
      <c r="G1210" s="77">
        <v>1.04</v>
      </c>
      <c r="H1210" s="64">
        <v>58062</v>
      </c>
      <c r="I1210" s="64">
        <v>0</v>
      </c>
      <c r="J1210" s="64">
        <f>SUMIFS('Support - HEA1065 Adjustments'!$G$2:$G$10,'Support - HEA1065 Adjustments'!$A$2:$A$10,LEFT('Support - Calculation Detail'!A1210,7),'Support - HEA1065 Adjustments'!$D$2:$D$10,RIGHT('Support - Calculation Detail'!A1210,2))</f>
        <v>0</v>
      </c>
      <c r="K1210" s="64">
        <v>58062</v>
      </c>
      <c r="L1210" s="64">
        <v>0</v>
      </c>
      <c r="M1210" s="64">
        <v>0</v>
      </c>
      <c r="N1210" s="64">
        <v>0</v>
      </c>
      <c r="O1210" s="64">
        <v>58062</v>
      </c>
    </row>
    <row r="1211" spans="1:15" x14ac:dyDescent="0.35">
      <c r="A1211" s="57" t="s">
        <v>6997</v>
      </c>
      <c r="B1211" s="61" t="s">
        <v>10</v>
      </c>
      <c r="C1211" s="61" t="s">
        <v>2104</v>
      </c>
      <c r="D1211" s="64">
        <v>12998</v>
      </c>
      <c r="E1211" s="64">
        <v>0</v>
      </c>
      <c r="F1211" s="64">
        <v>12998</v>
      </c>
      <c r="G1211" s="77">
        <v>1.04</v>
      </c>
      <c r="H1211" s="64">
        <v>13518</v>
      </c>
      <c r="I1211" s="64">
        <v>0</v>
      </c>
      <c r="J1211" s="64">
        <f>SUMIFS('Support - HEA1065 Adjustments'!$G$2:$G$10,'Support - HEA1065 Adjustments'!$A$2:$A$10,LEFT('Support - Calculation Detail'!A1211,7),'Support - HEA1065 Adjustments'!$D$2:$D$10,RIGHT('Support - Calculation Detail'!A1211,2))</f>
        <v>0</v>
      </c>
      <c r="K1211" s="64">
        <v>13518</v>
      </c>
      <c r="L1211" s="64">
        <v>0</v>
      </c>
      <c r="M1211" s="64">
        <v>0</v>
      </c>
      <c r="N1211" s="64">
        <v>0</v>
      </c>
      <c r="O1211" s="64">
        <v>13518</v>
      </c>
    </row>
    <row r="1212" spans="1:15" x14ac:dyDescent="0.35">
      <c r="A1212" s="57" t="s">
        <v>6998</v>
      </c>
      <c r="B1212" s="61" t="s">
        <v>10</v>
      </c>
      <c r="C1212" s="61" t="s">
        <v>2104</v>
      </c>
      <c r="D1212" s="64">
        <v>21558</v>
      </c>
      <c r="E1212" s="64">
        <v>0</v>
      </c>
      <c r="F1212" s="64">
        <v>21558</v>
      </c>
      <c r="G1212" s="77">
        <v>1.04</v>
      </c>
      <c r="H1212" s="64">
        <v>22420</v>
      </c>
      <c r="I1212" s="64">
        <v>0</v>
      </c>
      <c r="J1212" s="64">
        <f>SUMIFS('Support - HEA1065 Adjustments'!$G$2:$G$10,'Support - HEA1065 Adjustments'!$A$2:$A$10,LEFT('Support - Calculation Detail'!A1212,7),'Support - HEA1065 Adjustments'!$D$2:$D$10,RIGHT('Support - Calculation Detail'!A1212,2))</f>
        <v>0</v>
      </c>
      <c r="K1212" s="64">
        <v>22420</v>
      </c>
      <c r="L1212" s="64">
        <v>0</v>
      </c>
      <c r="M1212" s="64">
        <v>0</v>
      </c>
      <c r="N1212" s="64">
        <v>0</v>
      </c>
      <c r="O1212" s="64">
        <v>22420</v>
      </c>
    </row>
    <row r="1213" spans="1:15" x14ac:dyDescent="0.35">
      <c r="A1213" s="57" t="s">
        <v>6999</v>
      </c>
      <c r="B1213" s="61" t="s">
        <v>10</v>
      </c>
      <c r="C1213" s="61" t="s">
        <v>2104</v>
      </c>
      <c r="D1213" s="64">
        <v>73352</v>
      </c>
      <c r="E1213" s="64">
        <v>0</v>
      </c>
      <c r="F1213" s="64">
        <v>73352</v>
      </c>
      <c r="G1213" s="77">
        <v>1.04</v>
      </c>
      <c r="H1213" s="64">
        <v>76286</v>
      </c>
      <c r="I1213" s="64">
        <v>0</v>
      </c>
      <c r="J1213" s="64">
        <f>SUMIFS('Support - HEA1065 Adjustments'!$G$2:$G$10,'Support - HEA1065 Adjustments'!$A$2:$A$10,LEFT('Support - Calculation Detail'!A1213,7),'Support - HEA1065 Adjustments'!$D$2:$D$10,RIGHT('Support - Calculation Detail'!A1213,2))</f>
        <v>0</v>
      </c>
      <c r="K1213" s="64">
        <v>76286</v>
      </c>
      <c r="L1213" s="64">
        <v>0</v>
      </c>
      <c r="M1213" s="64">
        <v>0</v>
      </c>
      <c r="N1213" s="64">
        <v>0</v>
      </c>
      <c r="O1213" s="64">
        <v>76286</v>
      </c>
    </row>
    <row r="1214" spans="1:15" x14ac:dyDescent="0.35">
      <c r="A1214" s="57" t="s">
        <v>7000</v>
      </c>
      <c r="B1214" s="61" t="s">
        <v>10</v>
      </c>
      <c r="C1214" s="61" t="s">
        <v>2104</v>
      </c>
      <c r="D1214" s="64">
        <v>95143</v>
      </c>
      <c r="E1214" s="64">
        <v>0</v>
      </c>
      <c r="F1214" s="64">
        <v>95143</v>
      </c>
      <c r="G1214" s="77">
        <v>1.04</v>
      </c>
      <c r="H1214" s="64">
        <v>98949</v>
      </c>
      <c r="I1214" s="64">
        <v>0</v>
      </c>
      <c r="J1214" s="64">
        <f>SUMIFS('Support - HEA1065 Adjustments'!$G$2:$G$10,'Support - HEA1065 Adjustments'!$A$2:$A$10,LEFT('Support - Calculation Detail'!A1214,7),'Support - HEA1065 Adjustments'!$D$2:$D$10,RIGHT('Support - Calculation Detail'!A1214,2))</f>
        <v>0</v>
      </c>
      <c r="K1214" s="64">
        <v>98949</v>
      </c>
      <c r="L1214" s="64">
        <v>0</v>
      </c>
      <c r="M1214" s="64">
        <v>0</v>
      </c>
      <c r="N1214" s="64">
        <v>0</v>
      </c>
      <c r="O1214" s="64">
        <v>98949</v>
      </c>
    </row>
    <row r="1215" spans="1:15" x14ac:dyDescent="0.35">
      <c r="A1215" s="57" t="s">
        <v>7001</v>
      </c>
      <c r="B1215" s="61" t="s">
        <v>10</v>
      </c>
      <c r="C1215" s="61" t="s">
        <v>2104</v>
      </c>
      <c r="D1215" s="64">
        <v>152226</v>
      </c>
      <c r="E1215" s="64">
        <v>0</v>
      </c>
      <c r="F1215" s="64">
        <v>152226</v>
      </c>
      <c r="G1215" s="77">
        <v>1.04</v>
      </c>
      <c r="H1215" s="64">
        <v>158315</v>
      </c>
      <c r="I1215" s="64">
        <v>0</v>
      </c>
      <c r="J1215" s="64">
        <f>SUMIFS('Support - HEA1065 Adjustments'!$G$2:$G$10,'Support - HEA1065 Adjustments'!$A$2:$A$10,LEFT('Support - Calculation Detail'!A1215,7),'Support - HEA1065 Adjustments'!$D$2:$D$10,RIGHT('Support - Calculation Detail'!A1215,2))</f>
        <v>0</v>
      </c>
      <c r="K1215" s="64">
        <v>158315</v>
      </c>
      <c r="L1215" s="64">
        <v>0</v>
      </c>
      <c r="M1215" s="64">
        <v>0</v>
      </c>
      <c r="N1215" s="64">
        <v>0</v>
      </c>
      <c r="O1215" s="64">
        <v>158315</v>
      </c>
    </row>
    <row r="1216" spans="1:15" x14ac:dyDescent="0.35">
      <c r="A1216" s="57" t="s">
        <v>7002</v>
      </c>
      <c r="B1216" s="61" t="s">
        <v>10</v>
      </c>
      <c r="C1216" s="61" t="s">
        <v>2104</v>
      </c>
      <c r="D1216" s="64">
        <v>34412</v>
      </c>
      <c r="E1216" s="64">
        <v>0</v>
      </c>
      <c r="F1216" s="64">
        <v>34412</v>
      </c>
      <c r="G1216" s="77">
        <v>1.04</v>
      </c>
      <c r="H1216" s="64">
        <v>35788</v>
      </c>
      <c r="I1216" s="64">
        <v>0</v>
      </c>
      <c r="J1216" s="64">
        <f>SUMIFS('Support - HEA1065 Adjustments'!$G$2:$G$10,'Support - HEA1065 Adjustments'!$A$2:$A$10,LEFT('Support - Calculation Detail'!A1216,7),'Support - HEA1065 Adjustments'!$D$2:$D$10,RIGHT('Support - Calculation Detail'!A1216,2))</f>
        <v>0</v>
      </c>
      <c r="K1216" s="64">
        <v>35788</v>
      </c>
      <c r="L1216" s="64">
        <v>0</v>
      </c>
      <c r="M1216" s="64">
        <v>0</v>
      </c>
      <c r="N1216" s="64">
        <v>0</v>
      </c>
      <c r="O1216" s="64">
        <v>35788</v>
      </c>
    </row>
    <row r="1217" spans="1:15" x14ac:dyDescent="0.35">
      <c r="A1217" s="57" t="s">
        <v>7003</v>
      </c>
      <c r="B1217" s="61" t="s">
        <v>10</v>
      </c>
      <c r="C1217" s="61" t="s">
        <v>2104</v>
      </c>
      <c r="D1217" s="64">
        <v>38601</v>
      </c>
      <c r="E1217" s="64">
        <v>0</v>
      </c>
      <c r="F1217" s="64">
        <v>38601</v>
      </c>
      <c r="G1217" s="77">
        <v>1.04</v>
      </c>
      <c r="H1217" s="64">
        <v>40145</v>
      </c>
      <c r="I1217" s="64">
        <v>0</v>
      </c>
      <c r="J1217" s="64">
        <f>SUMIFS('Support - HEA1065 Adjustments'!$G$2:$G$10,'Support - HEA1065 Adjustments'!$A$2:$A$10,LEFT('Support - Calculation Detail'!A1217,7),'Support - HEA1065 Adjustments'!$D$2:$D$10,RIGHT('Support - Calculation Detail'!A1217,2))</f>
        <v>0</v>
      </c>
      <c r="K1217" s="64">
        <v>40145</v>
      </c>
      <c r="L1217" s="64">
        <v>0</v>
      </c>
      <c r="M1217" s="64">
        <v>0</v>
      </c>
      <c r="N1217" s="64">
        <v>0</v>
      </c>
      <c r="O1217" s="64">
        <v>40145</v>
      </c>
    </row>
    <row r="1218" spans="1:15" x14ac:dyDescent="0.35">
      <c r="A1218" s="57" t="s">
        <v>7004</v>
      </c>
      <c r="B1218" s="61" t="s">
        <v>10</v>
      </c>
      <c r="C1218" s="61" t="s">
        <v>2104</v>
      </c>
      <c r="D1218" s="64">
        <v>42129</v>
      </c>
      <c r="E1218" s="64">
        <v>0</v>
      </c>
      <c r="F1218" s="64">
        <v>42129</v>
      </c>
      <c r="G1218" s="77">
        <v>1.04</v>
      </c>
      <c r="H1218" s="64">
        <v>43814</v>
      </c>
      <c r="I1218" s="64">
        <v>0</v>
      </c>
      <c r="J1218" s="64">
        <f>SUMIFS('Support - HEA1065 Adjustments'!$G$2:$G$10,'Support - HEA1065 Adjustments'!$A$2:$A$10,LEFT('Support - Calculation Detail'!A1218,7),'Support - HEA1065 Adjustments'!$D$2:$D$10,RIGHT('Support - Calculation Detail'!A1218,2))</f>
        <v>0</v>
      </c>
      <c r="K1218" s="64">
        <v>43814</v>
      </c>
      <c r="L1218" s="64">
        <v>0</v>
      </c>
      <c r="M1218" s="64">
        <v>0</v>
      </c>
      <c r="N1218" s="64">
        <v>0</v>
      </c>
      <c r="O1218" s="64">
        <v>43814</v>
      </c>
    </row>
    <row r="1219" spans="1:15" x14ac:dyDescent="0.35">
      <c r="A1219" s="57" t="s">
        <v>7005</v>
      </c>
      <c r="B1219" s="61" t="s">
        <v>10</v>
      </c>
      <c r="C1219" s="61" t="s">
        <v>2104</v>
      </c>
      <c r="D1219" s="64">
        <v>64893</v>
      </c>
      <c r="E1219" s="64">
        <v>0</v>
      </c>
      <c r="F1219" s="64">
        <v>64893</v>
      </c>
      <c r="G1219" s="77">
        <v>1.04</v>
      </c>
      <c r="H1219" s="64">
        <v>67489</v>
      </c>
      <c r="I1219" s="64">
        <v>0</v>
      </c>
      <c r="J1219" s="64">
        <f>SUMIFS('Support - HEA1065 Adjustments'!$G$2:$G$10,'Support - HEA1065 Adjustments'!$A$2:$A$10,LEFT('Support - Calculation Detail'!A1219,7),'Support - HEA1065 Adjustments'!$D$2:$D$10,RIGHT('Support - Calculation Detail'!A1219,2))</f>
        <v>0</v>
      </c>
      <c r="K1219" s="64">
        <v>67489</v>
      </c>
      <c r="L1219" s="64">
        <v>0</v>
      </c>
      <c r="M1219" s="64">
        <v>0</v>
      </c>
      <c r="N1219" s="64">
        <v>0</v>
      </c>
      <c r="O1219" s="64">
        <v>67489</v>
      </c>
    </row>
    <row r="1220" spans="1:15" x14ac:dyDescent="0.35">
      <c r="A1220" s="57" t="s">
        <v>7006</v>
      </c>
      <c r="B1220" s="61" t="s">
        <v>10</v>
      </c>
      <c r="C1220" s="61" t="s">
        <v>2104</v>
      </c>
      <c r="D1220" s="64">
        <v>15059</v>
      </c>
      <c r="E1220" s="64">
        <v>0</v>
      </c>
      <c r="F1220" s="64">
        <v>15059</v>
      </c>
      <c r="G1220" s="77">
        <v>1.04</v>
      </c>
      <c r="H1220" s="64">
        <v>15661</v>
      </c>
      <c r="I1220" s="64">
        <v>0</v>
      </c>
      <c r="J1220" s="64">
        <f>SUMIFS('Support - HEA1065 Adjustments'!$G$2:$G$10,'Support - HEA1065 Adjustments'!$A$2:$A$10,LEFT('Support - Calculation Detail'!A1220,7),'Support - HEA1065 Adjustments'!$D$2:$D$10,RIGHT('Support - Calculation Detail'!A1220,2))</f>
        <v>0</v>
      </c>
      <c r="K1220" s="64">
        <v>15661</v>
      </c>
      <c r="L1220" s="64">
        <v>0</v>
      </c>
      <c r="M1220" s="64">
        <v>0</v>
      </c>
      <c r="N1220" s="64">
        <v>0</v>
      </c>
      <c r="O1220" s="64">
        <v>15661</v>
      </c>
    </row>
    <row r="1221" spans="1:15" x14ac:dyDescent="0.35">
      <c r="A1221" s="57" t="s">
        <v>7007</v>
      </c>
      <c r="B1221" s="61" t="s">
        <v>10</v>
      </c>
      <c r="C1221" s="61" t="s">
        <v>2104</v>
      </c>
      <c r="D1221" s="64">
        <v>20149</v>
      </c>
      <c r="E1221" s="64">
        <v>0</v>
      </c>
      <c r="F1221" s="64">
        <v>20149</v>
      </c>
      <c r="G1221" s="77">
        <v>1.04</v>
      </c>
      <c r="H1221" s="64">
        <v>20955</v>
      </c>
      <c r="I1221" s="64">
        <v>0</v>
      </c>
      <c r="J1221" s="64">
        <f>SUMIFS('Support - HEA1065 Adjustments'!$G$2:$G$10,'Support - HEA1065 Adjustments'!$A$2:$A$10,LEFT('Support - Calculation Detail'!A1221,7),'Support - HEA1065 Adjustments'!$D$2:$D$10,RIGHT('Support - Calculation Detail'!A1221,2))</f>
        <v>0</v>
      </c>
      <c r="K1221" s="64">
        <v>20955</v>
      </c>
      <c r="L1221" s="64">
        <v>0</v>
      </c>
      <c r="M1221" s="64">
        <v>0</v>
      </c>
      <c r="N1221" s="64">
        <v>0</v>
      </c>
      <c r="O1221" s="64">
        <v>20955</v>
      </c>
    </row>
    <row r="1222" spans="1:15" x14ac:dyDescent="0.35">
      <c r="A1222" s="57" t="s">
        <v>7008</v>
      </c>
      <c r="B1222" s="61" t="s">
        <v>10</v>
      </c>
      <c r="C1222" s="61" t="s">
        <v>2104</v>
      </c>
      <c r="D1222" s="64">
        <v>34639</v>
      </c>
      <c r="E1222" s="64">
        <v>0</v>
      </c>
      <c r="F1222" s="64">
        <v>34639</v>
      </c>
      <c r="G1222" s="77">
        <v>1.04</v>
      </c>
      <c r="H1222" s="64">
        <v>36025</v>
      </c>
      <c r="I1222" s="64">
        <v>0</v>
      </c>
      <c r="J1222" s="64">
        <f>SUMIFS('Support - HEA1065 Adjustments'!$G$2:$G$10,'Support - HEA1065 Adjustments'!$A$2:$A$10,LEFT('Support - Calculation Detail'!A1222,7),'Support - HEA1065 Adjustments'!$D$2:$D$10,RIGHT('Support - Calculation Detail'!A1222,2))</f>
        <v>0</v>
      </c>
      <c r="K1222" s="64">
        <v>36025</v>
      </c>
      <c r="L1222" s="64">
        <v>0</v>
      </c>
      <c r="M1222" s="64">
        <v>0</v>
      </c>
      <c r="N1222" s="64">
        <v>0</v>
      </c>
      <c r="O1222" s="64">
        <v>36025</v>
      </c>
    </row>
    <row r="1223" spans="1:15" x14ac:dyDescent="0.35">
      <c r="A1223" s="57" t="s">
        <v>7009</v>
      </c>
      <c r="B1223" s="61" t="s">
        <v>10</v>
      </c>
      <c r="C1223" s="61" t="s">
        <v>2104</v>
      </c>
      <c r="D1223" s="64">
        <v>78285</v>
      </c>
      <c r="E1223" s="64">
        <v>0</v>
      </c>
      <c r="F1223" s="64">
        <v>78285</v>
      </c>
      <c r="G1223" s="77">
        <v>1.04</v>
      </c>
      <c r="H1223" s="64">
        <v>81416</v>
      </c>
      <c r="I1223" s="64">
        <v>0</v>
      </c>
      <c r="J1223" s="64">
        <f>SUMIFS('Support - HEA1065 Adjustments'!$G$2:$G$10,'Support - HEA1065 Adjustments'!$A$2:$A$10,LEFT('Support - Calculation Detail'!A1223,7),'Support - HEA1065 Adjustments'!$D$2:$D$10,RIGHT('Support - Calculation Detail'!A1223,2))</f>
        <v>0</v>
      </c>
      <c r="K1223" s="64">
        <v>81416</v>
      </c>
      <c r="L1223" s="64">
        <v>0</v>
      </c>
      <c r="M1223" s="64">
        <v>0</v>
      </c>
      <c r="N1223" s="64">
        <v>0</v>
      </c>
      <c r="O1223" s="64">
        <v>81416</v>
      </c>
    </row>
    <row r="1224" spans="1:15" x14ac:dyDescent="0.35">
      <c r="A1224" s="57" t="s">
        <v>7010</v>
      </c>
      <c r="B1224" s="61" t="s">
        <v>10</v>
      </c>
      <c r="C1224" s="61" t="s">
        <v>2104</v>
      </c>
      <c r="D1224" s="64">
        <v>25956</v>
      </c>
      <c r="E1224" s="64">
        <v>0</v>
      </c>
      <c r="F1224" s="64">
        <v>25956</v>
      </c>
      <c r="G1224" s="77">
        <v>1.04</v>
      </c>
      <c r="H1224" s="64">
        <v>26994</v>
      </c>
      <c r="I1224" s="64">
        <v>0</v>
      </c>
      <c r="J1224" s="64">
        <f>SUMIFS('Support - HEA1065 Adjustments'!$G$2:$G$10,'Support - HEA1065 Adjustments'!$A$2:$A$10,LEFT('Support - Calculation Detail'!A1224,7),'Support - HEA1065 Adjustments'!$D$2:$D$10,RIGHT('Support - Calculation Detail'!A1224,2))</f>
        <v>0</v>
      </c>
      <c r="K1224" s="64">
        <v>26994</v>
      </c>
      <c r="L1224" s="64">
        <v>0</v>
      </c>
      <c r="M1224" s="64">
        <v>0</v>
      </c>
      <c r="N1224" s="64">
        <v>0</v>
      </c>
      <c r="O1224" s="64">
        <v>26994</v>
      </c>
    </row>
    <row r="1225" spans="1:15" x14ac:dyDescent="0.35">
      <c r="A1225" s="57" t="s">
        <v>7011</v>
      </c>
      <c r="B1225" s="61" t="s">
        <v>10</v>
      </c>
      <c r="C1225" s="61" t="s">
        <v>2104</v>
      </c>
      <c r="D1225" s="64">
        <v>29303</v>
      </c>
      <c r="E1225" s="64">
        <v>0</v>
      </c>
      <c r="F1225" s="64">
        <v>29303</v>
      </c>
      <c r="G1225" s="77">
        <v>1.04</v>
      </c>
      <c r="H1225" s="64">
        <v>30475</v>
      </c>
      <c r="I1225" s="64">
        <v>0</v>
      </c>
      <c r="J1225" s="64">
        <f>SUMIFS('Support - HEA1065 Adjustments'!$G$2:$G$10,'Support - HEA1065 Adjustments'!$A$2:$A$10,LEFT('Support - Calculation Detail'!A1225,7),'Support - HEA1065 Adjustments'!$D$2:$D$10,RIGHT('Support - Calculation Detail'!A1225,2))</f>
        <v>0</v>
      </c>
      <c r="K1225" s="64">
        <v>30475</v>
      </c>
      <c r="L1225" s="64">
        <v>0</v>
      </c>
      <c r="M1225" s="64">
        <v>0</v>
      </c>
      <c r="N1225" s="64">
        <v>0</v>
      </c>
      <c r="O1225" s="64">
        <v>30475</v>
      </c>
    </row>
    <row r="1226" spans="1:15" x14ac:dyDescent="0.35">
      <c r="A1226" s="57" t="s">
        <v>7012</v>
      </c>
      <c r="B1226" s="61" t="s">
        <v>10</v>
      </c>
      <c r="C1226" s="61" t="s">
        <v>2104</v>
      </c>
      <c r="D1226" s="64">
        <v>148054</v>
      </c>
      <c r="E1226" s="64">
        <v>0</v>
      </c>
      <c r="F1226" s="64">
        <v>148054</v>
      </c>
      <c r="G1226" s="77">
        <v>1.04</v>
      </c>
      <c r="H1226" s="64">
        <v>153976</v>
      </c>
      <c r="I1226" s="64">
        <v>0</v>
      </c>
      <c r="J1226" s="64">
        <f>SUMIFS('Support - HEA1065 Adjustments'!$G$2:$G$10,'Support - HEA1065 Adjustments'!$A$2:$A$10,LEFT('Support - Calculation Detail'!A1226,7),'Support - HEA1065 Adjustments'!$D$2:$D$10,RIGHT('Support - Calculation Detail'!A1226,2))</f>
        <v>0</v>
      </c>
      <c r="K1226" s="64">
        <v>153976</v>
      </c>
      <c r="L1226" s="64">
        <v>0</v>
      </c>
      <c r="M1226" s="64">
        <v>0</v>
      </c>
      <c r="N1226" s="64">
        <v>0</v>
      </c>
      <c r="O1226" s="64">
        <v>153976</v>
      </c>
    </row>
    <row r="1227" spans="1:15" x14ac:dyDescent="0.35">
      <c r="A1227" s="57" t="s">
        <v>7013</v>
      </c>
      <c r="B1227" s="61" t="s">
        <v>10</v>
      </c>
      <c r="C1227" s="61" t="s">
        <v>2104</v>
      </c>
      <c r="D1227" s="64">
        <v>92037</v>
      </c>
      <c r="E1227" s="64">
        <v>0</v>
      </c>
      <c r="F1227" s="64">
        <v>92037</v>
      </c>
      <c r="G1227" s="77">
        <v>1.04</v>
      </c>
      <c r="H1227" s="64">
        <v>95718</v>
      </c>
      <c r="I1227" s="64">
        <v>0</v>
      </c>
      <c r="J1227" s="64">
        <f>SUMIFS('Support - HEA1065 Adjustments'!$G$2:$G$10,'Support - HEA1065 Adjustments'!$A$2:$A$10,LEFT('Support - Calculation Detail'!A1227,7),'Support - HEA1065 Adjustments'!$D$2:$D$10,RIGHT('Support - Calculation Detail'!A1227,2))</f>
        <v>0</v>
      </c>
      <c r="K1227" s="64">
        <v>95718</v>
      </c>
      <c r="L1227" s="64">
        <v>0</v>
      </c>
      <c r="M1227" s="64">
        <v>0</v>
      </c>
      <c r="N1227" s="64">
        <v>0</v>
      </c>
      <c r="O1227" s="64">
        <v>95718</v>
      </c>
    </row>
    <row r="1228" spans="1:15" x14ac:dyDescent="0.35">
      <c r="A1228" s="57" t="s">
        <v>7014</v>
      </c>
      <c r="B1228" s="61" t="s">
        <v>10</v>
      </c>
      <c r="C1228" s="61" t="s">
        <v>2104</v>
      </c>
      <c r="D1228" s="64">
        <v>29257</v>
      </c>
      <c r="E1228" s="64">
        <v>0</v>
      </c>
      <c r="F1228" s="64">
        <v>29257</v>
      </c>
      <c r="G1228" s="77">
        <v>1.04</v>
      </c>
      <c r="H1228" s="64">
        <v>30427</v>
      </c>
      <c r="I1228" s="64">
        <v>0</v>
      </c>
      <c r="J1228" s="64">
        <f>SUMIFS('Support - HEA1065 Adjustments'!$G$2:$G$10,'Support - HEA1065 Adjustments'!$A$2:$A$10,LEFT('Support - Calculation Detail'!A1228,7),'Support - HEA1065 Adjustments'!$D$2:$D$10,RIGHT('Support - Calculation Detail'!A1228,2))</f>
        <v>0</v>
      </c>
      <c r="K1228" s="64">
        <v>30427</v>
      </c>
      <c r="L1228" s="64">
        <v>0</v>
      </c>
      <c r="M1228" s="64">
        <v>0</v>
      </c>
      <c r="N1228" s="64">
        <v>0</v>
      </c>
      <c r="O1228" s="64">
        <v>30427</v>
      </c>
    </row>
    <row r="1229" spans="1:15" x14ac:dyDescent="0.35">
      <c r="A1229" s="57" t="s">
        <v>7015</v>
      </c>
      <c r="B1229" s="61" t="s">
        <v>10</v>
      </c>
      <c r="C1229" s="61" t="s">
        <v>2104</v>
      </c>
      <c r="D1229" s="64">
        <v>24541</v>
      </c>
      <c r="E1229" s="64">
        <v>0</v>
      </c>
      <c r="F1229" s="64">
        <v>24541</v>
      </c>
      <c r="G1229" s="77">
        <v>1.04</v>
      </c>
      <c r="H1229" s="64">
        <v>25523</v>
      </c>
      <c r="I1229" s="64">
        <v>0</v>
      </c>
      <c r="J1229" s="64">
        <f>SUMIFS('Support - HEA1065 Adjustments'!$G$2:$G$10,'Support - HEA1065 Adjustments'!$A$2:$A$10,LEFT('Support - Calculation Detail'!A1229,7),'Support - HEA1065 Adjustments'!$D$2:$D$10,RIGHT('Support - Calculation Detail'!A1229,2))</f>
        <v>0</v>
      </c>
      <c r="K1229" s="64">
        <v>25523</v>
      </c>
      <c r="L1229" s="64">
        <v>0</v>
      </c>
      <c r="M1229" s="64">
        <v>0</v>
      </c>
      <c r="N1229" s="64">
        <v>0</v>
      </c>
      <c r="O1229" s="64">
        <v>25523</v>
      </c>
    </row>
    <row r="1230" spans="1:15" x14ac:dyDescent="0.35">
      <c r="A1230" s="57" t="s">
        <v>7016</v>
      </c>
      <c r="B1230" s="61" t="s">
        <v>10</v>
      </c>
      <c r="C1230" s="61" t="s">
        <v>2104</v>
      </c>
      <c r="D1230" s="64">
        <v>422491</v>
      </c>
      <c r="E1230" s="64">
        <v>0</v>
      </c>
      <c r="F1230" s="64">
        <v>422491</v>
      </c>
      <c r="G1230" s="77">
        <v>1.04</v>
      </c>
      <c r="H1230" s="64">
        <v>439391</v>
      </c>
      <c r="I1230" s="64">
        <v>0</v>
      </c>
      <c r="J1230" s="64">
        <f>SUMIFS('Support - HEA1065 Adjustments'!$G$2:$G$10,'Support - HEA1065 Adjustments'!$A$2:$A$10,LEFT('Support - Calculation Detail'!A1230,7),'Support - HEA1065 Adjustments'!$D$2:$D$10,RIGHT('Support - Calculation Detail'!A1230,2))</f>
        <v>0</v>
      </c>
      <c r="K1230" s="64">
        <v>439391</v>
      </c>
      <c r="L1230" s="64">
        <v>0</v>
      </c>
      <c r="M1230" s="64">
        <v>0</v>
      </c>
      <c r="N1230" s="64">
        <v>0</v>
      </c>
      <c r="O1230" s="64">
        <v>439391</v>
      </c>
    </row>
    <row r="1231" spans="1:15" x14ac:dyDescent="0.35">
      <c r="A1231" s="57" t="s">
        <v>7017</v>
      </c>
      <c r="B1231" s="61" t="s">
        <v>10</v>
      </c>
      <c r="C1231" s="61" t="s">
        <v>2104</v>
      </c>
      <c r="D1231" s="64">
        <v>65800132</v>
      </c>
      <c r="E1231" s="64">
        <v>0</v>
      </c>
      <c r="F1231" s="64">
        <v>65800132</v>
      </c>
      <c r="G1231" s="77">
        <v>1.04</v>
      </c>
      <c r="H1231" s="64">
        <v>68432137</v>
      </c>
      <c r="I1231" s="64">
        <v>0</v>
      </c>
      <c r="J1231" s="64">
        <f>SUMIFS('Support - HEA1065 Adjustments'!$G$2:$G$10,'Support - HEA1065 Adjustments'!$A$2:$A$10,LEFT('Support - Calculation Detail'!A1231,7),'Support - HEA1065 Adjustments'!$D$2:$D$10,RIGHT('Support - Calculation Detail'!A1231,2))</f>
        <v>0</v>
      </c>
      <c r="K1231" s="64">
        <v>68432137</v>
      </c>
      <c r="L1231" s="64">
        <v>0</v>
      </c>
      <c r="M1231" s="64">
        <v>0</v>
      </c>
      <c r="N1231" s="64">
        <v>0</v>
      </c>
      <c r="O1231" s="64">
        <v>68432137</v>
      </c>
    </row>
    <row r="1232" spans="1:15" x14ac:dyDescent="0.35">
      <c r="A1232" s="57" t="s">
        <v>7018</v>
      </c>
      <c r="B1232" s="61" t="s">
        <v>10</v>
      </c>
      <c r="C1232" s="61" t="s">
        <v>2104</v>
      </c>
      <c r="D1232" s="64">
        <v>6946701</v>
      </c>
      <c r="E1232" s="64">
        <v>0</v>
      </c>
      <c r="F1232" s="64">
        <v>6946701</v>
      </c>
      <c r="G1232" s="77">
        <v>1.04</v>
      </c>
      <c r="H1232" s="64">
        <v>7224569</v>
      </c>
      <c r="I1232" s="64">
        <v>0</v>
      </c>
      <c r="J1232" s="64">
        <f>SUMIFS('Support - HEA1065 Adjustments'!$G$2:$G$10,'Support - HEA1065 Adjustments'!$A$2:$A$10,LEFT('Support - Calculation Detail'!A1232,7),'Support - HEA1065 Adjustments'!$D$2:$D$10,RIGHT('Support - Calculation Detail'!A1232,2))</f>
        <v>0</v>
      </c>
      <c r="K1232" s="64">
        <v>7224569</v>
      </c>
      <c r="L1232" s="64">
        <v>0</v>
      </c>
      <c r="M1232" s="64">
        <v>0</v>
      </c>
      <c r="N1232" s="64">
        <v>0</v>
      </c>
      <c r="O1232" s="64">
        <v>7224569</v>
      </c>
    </row>
    <row r="1233" spans="1:15" x14ac:dyDescent="0.35">
      <c r="A1233" s="57" t="s">
        <v>7019</v>
      </c>
      <c r="B1233" s="61" t="s">
        <v>10</v>
      </c>
      <c r="C1233" s="61" t="s">
        <v>2104</v>
      </c>
      <c r="D1233" s="64">
        <v>674027</v>
      </c>
      <c r="E1233" s="64">
        <v>0</v>
      </c>
      <c r="F1233" s="64">
        <v>674027</v>
      </c>
      <c r="G1233" s="77">
        <v>1.04</v>
      </c>
      <c r="H1233" s="64">
        <v>700988</v>
      </c>
      <c r="I1233" s="64">
        <v>0</v>
      </c>
      <c r="J1233" s="64">
        <f>SUMIFS('Support - HEA1065 Adjustments'!$G$2:$G$10,'Support - HEA1065 Adjustments'!$A$2:$A$10,LEFT('Support - Calculation Detail'!A1233,7),'Support - HEA1065 Adjustments'!$D$2:$D$10,RIGHT('Support - Calculation Detail'!A1233,2))</f>
        <v>0</v>
      </c>
      <c r="K1233" s="64">
        <v>700988</v>
      </c>
      <c r="L1233" s="64">
        <v>39427</v>
      </c>
      <c r="M1233" s="64">
        <v>0</v>
      </c>
      <c r="N1233" s="64">
        <v>0</v>
      </c>
      <c r="O1233" s="64">
        <v>740415</v>
      </c>
    </row>
    <row r="1234" spans="1:15" x14ac:dyDescent="0.35">
      <c r="A1234" s="57" t="s">
        <v>7020</v>
      </c>
      <c r="B1234" s="61" t="s">
        <v>10</v>
      </c>
      <c r="C1234" s="61" t="s">
        <v>2104</v>
      </c>
      <c r="D1234" s="64">
        <v>402278</v>
      </c>
      <c r="E1234" s="64">
        <v>0</v>
      </c>
      <c r="F1234" s="64">
        <v>402278</v>
      </c>
      <c r="G1234" s="77">
        <v>1.04</v>
      </c>
      <c r="H1234" s="64">
        <v>418369</v>
      </c>
      <c r="I1234" s="64">
        <v>0</v>
      </c>
      <c r="J1234" s="64">
        <f>SUMIFS('Support - HEA1065 Adjustments'!$G$2:$G$10,'Support - HEA1065 Adjustments'!$A$2:$A$10,LEFT('Support - Calculation Detail'!A1234,7),'Support - HEA1065 Adjustments'!$D$2:$D$10,RIGHT('Support - Calculation Detail'!A1234,2))</f>
        <v>0</v>
      </c>
      <c r="K1234" s="64">
        <v>418369</v>
      </c>
      <c r="L1234" s="64">
        <v>10359</v>
      </c>
      <c r="M1234" s="64">
        <v>0</v>
      </c>
      <c r="N1234" s="64">
        <v>0</v>
      </c>
      <c r="O1234" s="64">
        <v>428728</v>
      </c>
    </row>
    <row r="1235" spans="1:15" x14ac:dyDescent="0.35">
      <c r="A1235" s="57" t="s">
        <v>7021</v>
      </c>
      <c r="B1235" s="61" t="s">
        <v>10</v>
      </c>
      <c r="C1235" s="61" t="s">
        <v>2104</v>
      </c>
      <c r="D1235" s="64">
        <v>1225413</v>
      </c>
      <c r="E1235" s="64">
        <v>0</v>
      </c>
      <c r="F1235" s="64">
        <v>1225413</v>
      </c>
      <c r="G1235" s="77">
        <v>1.04</v>
      </c>
      <c r="H1235" s="64">
        <v>1274430</v>
      </c>
      <c r="I1235" s="64">
        <v>0</v>
      </c>
      <c r="J1235" s="64">
        <f>SUMIFS('Support - HEA1065 Adjustments'!$G$2:$G$10,'Support - HEA1065 Adjustments'!$A$2:$A$10,LEFT('Support - Calculation Detail'!A1235,7),'Support - HEA1065 Adjustments'!$D$2:$D$10,RIGHT('Support - Calculation Detail'!A1235,2))</f>
        <v>0</v>
      </c>
      <c r="K1235" s="64">
        <v>1274430</v>
      </c>
      <c r="L1235" s="64">
        <v>0</v>
      </c>
      <c r="M1235" s="64">
        <v>0</v>
      </c>
      <c r="N1235" s="64">
        <v>0</v>
      </c>
      <c r="O1235" s="64">
        <v>1274430</v>
      </c>
    </row>
    <row r="1236" spans="1:15" x14ac:dyDescent="0.35">
      <c r="A1236" s="57" t="s">
        <v>7022</v>
      </c>
      <c r="B1236" s="61" t="s">
        <v>10</v>
      </c>
      <c r="C1236" s="61" t="s">
        <v>2104</v>
      </c>
      <c r="D1236" s="64">
        <v>2324473</v>
      </c>
      <c r="E1236" s="64">
        <v>0</v>
      </c>
      <c r="F1236" s="64">
        <v>2324473</v>
      </c>
      <c r="G1236" s="77">
        <v>1.04</v>
      </c>
      <c r="H1236" s="64">
        <v>2417452</v>
      </c>
      <c r="I1236" s="64">
        <v>0</v>
      </c>
      <c r="J1236" s="64">
        <f>SUMIFS('Support - HEA1065 Adjustments'!$G$2:$G$10,'Support - HEA1065 Adjustments'!$A$2:$A$10,LEFT('Support - Calculation Detail'!A1236,7),'Support - HEA1065 Adjustments'!$D$2:$D$10,RIGHT('Support - Calculation Detail'!A1236,2))</f>
        <v>0</v>
      </c>
      <c r="K1236" s="64">
        <v>2417452</v>
      </c>
      <c r="L1236" s="64">
        <v>0</v>
      </c>
      <c r="M1236" s="64">
        <v>0</v>
      </c>
      <c r="N1236" s="64">
        <v>0</v>
      </c>
      <c r="O1236" s="64">
        <v>2417452</v>
      </c>
    </row>
    <row r="1237" spans="1:15" x14ac:dyDescent="0.35">
      <c r="A1237" s="57" t="s">
        <v>7023</v>
      </c>
      <c r="B1237" s="61" t="s">
        <v>10</v>
      </c>
      <c r="C1237" s="61" t="s">
        <v>2104</v>
      </c>
      <c r="D1237" s="64">
        <v>4899507</v>
      </c>
      <c r="E1237" s="64">
        <v>0</v>
      </c>
      <c r="F1237" s="64">
        <v>4899507</v>
      </c>
      <c r="G1237" s="77">
        <v>1.04</v>
      </c>
      <c r="H1237" s="64">
        <v>5095487</v>
      </c>
      <c r="I1237" s="64">
        <v>0</v>
      </c>
      <c r="J1237" s="64">
        <f>SUMIFS('Support - HEA1065 Adjustments'!$G$2:$G$10,'Support - HEA1065 Adjustments'!$A$2:$A$10,LEFT('Support - Calculation Detail'!A1237,7),'Support - HEA1065 Adjustments'!$D$2:$D$10,RIGHT('Support - Calculation Detail'!A1237,2))</f>
        <v>0</v>
      </c>
      <c r="K1237" s="64">
        <v>5095487</v>
      </c>
      <c r="L1237" s="64">
        <v>0</v>
      </c>
      <c r="M1237" s="64">
        <v>0</v>
      </c>
      <c r="N1237" s="64">
        <v>0</v>
      </c>
      <c r="O1237" s="64">
        <v>5095487</v>
      </c>
    </row>
    <row r="1238" spans="1:15" x14ac:dyDescent="0.35">
      <c r="A1238" s="57" t="s">
        <v>7024</v>
      </c>
      <c r="B1238" s="61" t="s">
        <v>10</v>
      </c>
      <c r="C1238" s="61" t="s">
        <v>2104</v>
      </c>
      <c r="D1238" s="64">
        <v>2354681</v>
      </c>
      <c r="E1238" s="64">
        <v>0</v>
      </c>
      <c r="F1238" s="64">
        <v>2354681</v>
      </c>
      <c r="G1238" s="77">
        <v>1.04</v>
      </c>
      <c r="H1238" s="64">
        <v>2448868</v>
      </c>
      <c r="I1238" s="64">
        <v>0</v>
      </c>
      <c r="J1238" s="64">
        <f>SUMIFS('Support - HEA1065 Adjustments'!$G$2:$G$10,'Support - HEA1065 Adjustments'!$A$2:$A$10,LEFT('Support - Calculation Detail'!A1238,7),'Support - HEA1065 Adjustments'!$D$2:$D$10,RIGHT('Support - Calculation Detail'!A1238,2))</f>
        <v>0</v>
      </c>
      <c r="K1238" s="64">
        <v>2448868</v>
      </c>
      <c r="L1238" s="64">
        <v>0</v>
      </c>
      <c r="M1238" s="64">
        <v>0</v>
      </c>
      <c r="N1238" s="64">
        <v>0</v>
      </c>
      <c r="O1238" s="64">
        <v>2448868</v>
      </c>
    </row>
    <row r="1239" spans="1:15" x14ac:dyDescent="0.35">
      <c r="A1239" s="57" t="s">
        <v>7025</v>
      </c>
      <c r="B1239" s="61" t="s">
        <v>10</v>
      </c>
      <c r="C1239" s="61" t="s">
        <v>2104</v>
      </c>
      <c r="D1239" s="64">
        <v>4415578</v>
      </c>
      <c r="E1239" s="64">
        <v>0</v>
      </c>
      <c r="F1239" s="64">
        <v>4415578</v>
      </c>
      <c r="G1239" s="77">
        <v>1.04</v>
      </c>
      <c r="H1239" s="64">
        <v>4592201</v>
      </c>
      <c r="I1239" s="64">
        <v>0</v>
      </c>
      <c r="J1239" s="64">
        <f>SUMIFS('Support - HEA1065 Adjustments'!$G$2:$G$10,'Support - HEA1065 Adjustments'!$A$2:$A$10,LEFT('Support - Calculation Detail'!A1239,7),'Support - HEA1065 Adjustments'!$D$2:$D$10,RIGHT('Support - Calculation Detail'!A1239,2))</f>
        <v>0</v>
      </c>
      <c r="K1239" s="64">
        <v>4592201</v>
      </c>
      <c r="L1239" s="64">
        <v>0</v>
      </c>
      <c r="M1239" s="64">
        <v>0</v>
      </c>
      <c r="N1239" s="64">
        <v>0</v>
      </c>
      <c r="O1239" s="64">
        <v>4592201</v>
      </c>
    </row>
    <row r="1240" spans="1:15" x14ac:dyDescent="0.35">
      <c r="A1240" s="57" t="s">
        <v>7026</v>
      </c>
      <c r="B1240" s="61" t="s">
        <v>10</v>
      </c>
      <c r="C1240" s="61" t="s">
        <v>2104</v>
      </c>
      <c r="D1240" s="64">
        <v>13712497</v>
      </c>
      <c r="E1240" s="64">
        <v>0</v>
      </c>
      <c r="F1240" s="64">
        <v>13712497</v>
      </c>
      <c r="G1240" s="77">
        <v>1.04</v>
      </c>
      <c r="H1240" s="64">
        <v>14260997</v>
      </c>
      <c r="I1240" s="64">
        <v>0</v>
      </c>
      <c r="J1240" s="64">
        <f>SUMIFS('Support - HEA1065 Adjustments'!$G$2:$G$10,'Support - HEA1065 Adjustments'!$A$2:$A$10,LEFT('Support - Calculation Detail'!A1240,7),'Support - HEA1065 Adjustments'!$D$2:$D$10,RIGHT('Support - Calculation Detail'!A1240,2))</f>
        <v>0</v>
      </c>
      <c r="K1240" s="64">
        <v>14260997</v>
      </c>
      <c r="L1240" s="64">
        <v>0</v>
      </c>
      <c r="M1240" s="64">
        <v>0</v>
      </c>
      <c r="N1240" s="64">
        <v>0</v>
      </c>
      <c r="O1240" s="64">
        <v>14260997</v>
      </c>
    </row>
    <row r="1241" spans="1:15" x14ac:dyDescent="0.35">
      <c r="A1241" s="57" t="s">
        <v>7027</v>
      </c>
      <c r="B1241" s="61" t="s">
        <v>10</v>
      </c>
      <c r="C1241" s="61" t="s">
        <v>2154</v>
      </c>
      <c r="D1241" s="64">
        <v>10130581</v>
      </c>
      <c r="E1241" s="64">
        <v>0</v>
      </c>
      <c r="F1241" s="64">
        <v>10130581</v>
      </c>
      <c r="G1241" s="77">
        <v>1.04</v>
      </c>
      <c r="H1241" s="64">
        <v>10535804</v>
      </c>
      <c r="I1241" s="64">
        <v>0</v>
      </c>
      <c r="J1241" s="64">
        <f>SUMIFS('Support - HEA1065 Adjustments'!$G$2:$G$10,'Support - HEA1065 Adjustments'!$A$2:$A$10,LEFT('Support - Calculation Detail'!A1241,7),'Support - HEA1065 Adjustments'!$D$2:$D$10,RIGHT('Support - Calculation Detail'!A1241,2))</f>
        <v>0</v>
      </c>
      <c r="K1241" s="64">
        <v>10535804</v>
      </c>
      <c r="L1241" s="64">
        <v>0</v>
      </c>
      <c r="M1241" s="64">
        <v>290318</v>
      </c>
      <c r="N1241" s="64">
        <v>710933.44291884534</v>
      </c>
      <c r="O1241" s="64">
        <v>11537055.442918845</v>
      </c>
    </row>
    <row r="1242" spans="1:15" x14ac:dyDescent="0.35">
      <c r="A1242" s="57" t="s">
        <v>7028</v>
      </c>
      <c r="B1242" s="61" t="s">
        <v>10</v>
      </c>
      <c r="C1242" s="61" t="s">
        <v>2154</v>
      </c>
      <c r="D1242" s="64">
        <v>49079</v>
      </c>
      <c r="E1242" s="64">
        <v>0</v>
      </c>
      <c r="F1242" s="64">
        <v>49079</v>
      </c>
      <c r="G1242" s="77">
        <v>1.04</v>
      </c>
      <c r="H1242" s="64">
        <v>51042</v>
      </c>
      <c r="I1242" s="64">
        <v>0</v>
      </c>
      <c r="J1242" s="64">
        <f>SUMIFS('Support - HEA1065 Adjustments'!$G$2:$G$10,'Support - HEA1065 Adjustments'!$A$2:$A$10,LEFT('Support - Calculation Detail'!A1242,7),'Support - HEA1065 Adjustments'!$D$2:$D$10,RIGHT('Support - Calculation Detail'!A1242,2))</f>
        <v>0</v>
      </c>
      <c r="K1242" s="64">
        <v>51042</v>
      </c>
      <c r="L1242" s="64">
        <v>0</v>
      </c>
      <c r="M1242" s="64">
        <v>0</v>
      </c>
      <c r="N1242" s="64">
        <v>0</v>
      </c>
      <c r="O1242" s="64">
        <v>51042</v>
      </c>
    </row>
    <row r="1243" spans="1:15" x14ac:dyDescent="0.35">
      <c r="A1243" s="57" t="s">
        <v>7029</v>
      </c>
      <c r="B1243" s="61" t="s">
        <v>10</v>
      </c>
      <c r="C1243" s="61" t="s">
        <v>2154</v>
      </c>
      <c r="D1243" s="64">
        <v>20365</v>
      </c>
      <c r="E1243" s="64">
        <v>0</v>
      </c>
      <c r="F1243" s="64">
        <v>20365</v>
      </c>
      <c r="G1243" s="77">
        <v>1.04</v>
      </c>
      <c r="H1243" s="64">
        <v>21180</v>
      </c>
      <c r="I1243" s="64">
        <v>0</v>
      </c>
      <c r="J1243" s="64">
        <f>SUMIFS('Support - HEA1065 Adjustments'!$G$2:$G$10,'Support - HEA1065 Adjustments'!$A$2:$A$10,LEFT('Support - Calculation Detail'!A1243,7),'Support - HEA1065 Adjustments'!$D$2:$D$10,RIGHT('Support - Calculation Detail'!A1243,2))</f>
        <v>0</v>
      </c>
      <c r="K1243" s="64">
        <v>21180</v>
      </c>
      <c r="L1243" s="64">
        <v>0</v>
      </c>
      <c r="M1243" s="64">
        <v>0</v>
      </c>
      <c r="N1243" s="64">
        <v>0</v>
      </c>
      <c r="O1243" s="64">
        <v>21180</v>
      </c>
    </row>
    <row r="1244" spans="1:15" x14ac:dyDescent="0.35">
      <c r="A1244" s="57" t="s">
        <v>7030</v>
      </c>
      <c r="B1244" s="61" t="s">
        <v>10</v>
      </c>
      <c r="C1244" s="61" t="s">
        <v>2154</v>
      </c>
      <c r="D1244" s="64">
        <v>46497</v>
      </c>
      <c r="E1244" s="64">
        <v>0</v>
      </c>
      <c r="F1244" s="64">
        <v>46497</v>
      </c>
      <c r="G1244" s="77">
        <v>1.04</v>
      </c>
      <c r="H1244" s="64">
        <v>48357</v>
      </c>
      <c r="I1244" s="64">
        <v>0</v>
      </c>
      <c r="J1244" s="64">
        <f>SUMIFS('Support - HEA1065 Adjustments'!$G$2:$G$10,'Support - HEA1065 Adjustments'!$A$2:$A$10,LEFT('Support - Calculation Detail'!A1244,7),'Support - HEA1065 Adjustments'!$D$2:$D$10,RIGHT('Support - Calculation Detail'!A1244,2))</f>
        <v>0</v>
      </c>
      <c r="K1244" s="64">
        <v>48357</v>
      </c>
      <c r="L1244" s="64">
        <v>0</v>
      </c>
      <c r="M1244" s="64">
        <v>0</v>
      </c>
      <c r="N1244" s="64">
        <v>0</v>
      </c>
      <c r="O1244" s="64">
        <v>48357</v>
      </c>
    </row>
    <row r="1245" spans="1:15" x14ac:dyDescent="0.35">
      <c r="A1245" s="57" t="s">
        <v>7031</v>
      </c>
      <c r="B1245" s="61" t="s">
        <v>10</v>
      </c>
      <c r="C1245" s="61" t="s">
        <v>2154</v>
      </c>
      <c r="D1245" s="64">
        <v>19109</v>
      </c>
      <c r="E1245" s="64">
        <v>0</v>
      </c>
      <c r="F1245" s="64">
        <v>19109</v>
      </c>
      <c r="G1245" s="77">
        <v>1.04</v>
      </c>
      <c r="H1245" s="64">
        <v>19873</v>
      </c>
      <c r="I1245" s="64">
        <v>0</v>
      </c>
      <c r="J1245" s="64">
        <f>SUMIFS('Support - HEA1065 Adjustments'!$G$2:$G$10,'Support - HEA1065 Adjustments'!$A$2:$A$10,LEFT('Support - Calculation Detail'!A1245,7),'Support - HEA1065 Adjustments'!$D$2:$D$10,RIGHT('Support - Calculation Detail'!A1245,2))</f>
        <v>0</v>
      </c>
      <c r="K1245" s="64">
        <v>19873</v>
      </c>
      <c r="L1245" s="64">
        <v>0</v>
      </c>
      <c r="M1245" s="64">
        <v>0</v>
      </c>
      <c r="N1245" s="64">
        <v>0</v>
      </c>
      <c r="O1245" s="64">
        <v>19873</v>
      </c>
    </row>
    <row r="1246" spans="1:15" x14ac:dyDescent="0.35">
      <c r="A1246" s="57" t="s">
        <v>7032</v>
      </c>
      <c r="B1246" s="61" t="s">
        <v>10</v>
      </c>
      <c r="C1246" s="61" t="s">
        <v>2154</v>
      </c>
      <c r="D1246" s="64">
        <v>107975</v>
      </c>
      <c r="E1246" s="64">
        <v>0</v>
      </c>
      <c r="F1246" s="64">
        <v>107975</v>
      </c>
      <c r="G1246" s="77">
        <v>1.04</v>
      </c>
      <c r="H1246" s="64">
        <v>112294</v>
      </c>
      <c r="I1246" s="64">
        <v>0</v>
      </c>
      <c r="J1246" s="64">
        <f>SUMIFS('Support - HEA1065 Adjustments'!$G$2:$G$10,'Support - HEA1065 Adjustments'!$A$2:$A$10,LEFT('Support - Calculation Detail'!A1246,7),'Support - HEA1065 Adjustments'!$D$2:$D$10,RIGHT('Support - Calculation Detail'!A1246,2))</f>
        <v>0</v>
      </c>
      <c r="K1246" s="64">
        <v>112294</v>
      </c>
      <c r="L1246" s="64">
        <v>0</v>
      </c>
      <c r="M1246" s="64">
        <v>0</v>
      </c>
      <c r="N1246" s="64">
        <v>0</v>
      </c>
      <c r="O1246" s="64">
        <v>112294</v>
      </c>
    </row>
    <row r="1247" spans="1:15" x14ac:dyDescent="0.35">
      <c r="A1247" s="57" t="s">
        <v>7033</v>
      </c>
      <c r="B1247" s="61" t="s">
        <v>10</v>
      </c>
      <c r="C1247" s="61" t="s">
        <v>2154</v>
      </c>
      <c r="D1247" s="64">
        <v>341926</v>
      </c>
      <c r="E1247" s="64">
        <v>0</v>
      </c>
      <c r="F1247" s="64">
        <v>341926</v>
      </c>
      <c r="G1247" s="77">
        <v>1.04</v>
      </c>
      <c r="H1247" s="64">
        <v>355603</v>
      </c>
      <c r="I1247" s="64">
        <v>0</v>
      </c>
      <c r="J1247" s="64">
        <f>SUMIFS('Support - HEA1065 Adjustments'!$G$2:$G$10,'Support - HEA1065 Adjustments'!$A$2:$A$10,LEFT('Support - Calculation Detail'!A1247,7),'Support - HEA1065 Adjustments'!$D$2:$D$10,RIGHT('Support - Calculation Detail'!A1247,2))</f>
        <v>0</v>
      </c>
      <c r="K1247" s="64">
        <v>355603</v>
      </c>
      <c r="L1247" s="64">
        <v>0</v>
      </c>
      <c r="M1247" s="64">
        <v>0</v>
      </c>
      <c r="N1247" s="64">
        <v>0</v>
      </c>
      <c r="O1247" s="64">
        <v>355603</v>
      </c>
    </row>
    <row r="1248" spans="1:15" x14ac:dyDescent="0.35">
      <c r="A1248" s="57" t="s">
        <v>7034</v>
      </c>
      <c r="B1248" s="61" t="s">
        <v>10</v>
      </c>
      <c r="C1248" s="61" t="s">
        <v>2154</v>
      </c>
      <c r="D1248" s="64">
        <v>33881</v>
      </c>
      <c r="E1248" s="64">
        <v>0</v>
      </c>
      <c r="F1248" s="64">
        <v>33881</v>
      </c>
      <c r="G1248" s="77">
        <v>1.04</v>
      </c>
      <c r="H1248" s="64">
        <v>35236</v>
      </c>
      <c r="I1248" s="64">
        <v>0</v>
      </c>
      <c r="J1248" s="64">
        <f>SUMIFS('Support - HEA1065 Adjustments'!$G$2:$G$10,'Support - HEA1065 Adjustments'!$A$2:$A$10,LEFT('Support - Calculation Detail'!A1248,7),'Support - HEA1065 Adjustments'!$D$2:$D$10,RIGHT('Support - Calculation Detail'!A1248,2))</f>
        <v>0</v>
      </c>
      <c r="K1248" s="64">
        <v>35236</v>
      </c>
      <c r="L1248" s="64">
        <v>0</v>
      </c>
      <c r="M1248" s="64">
        <v>0</v>
      </c>
      <c r="N1248" s="64">
        <v>0</v>
      </c>
      <c r="O1248" s="64">
        <v>35236</v>
      </c>
    </row>
    <row r="1249" spans="1:15" x14ac:dyDescent="0.35">
      <c r="A1249" s="57" t="s">
        <v>7035</v>
      </c>
      <c r="B1249" s="61" t="s">
        <v>10</v>
      </c>
      <c r="C1249" s="61" t="s">
        <v>2154</v>
      </c>
      <c r="D1249" s="64">
        <v>38761</v>
      </c>
      <c r="E1249" s="64">
        <v>0</v>
      </c>
      <c r="F1249" s="64">
        <v>38761</v>
      </c>
      <c r="G1249" s="77">
        <v>1.04</v>
      </c>
      <c r="H1249" s="64">
        <v>40311</v>
      </c>
      <c r="I1249" s="64">
        <v>0</v>
      </c>
      <c r="J1249" s="64">
        <f>SUMIFS('Support - HEA1065 Adjustments'!$G$2:$G$10,'Support - HEA1065 Adjustments'!$A$2:$A$10,LEFT('Support - Calculation Detail'!A1249,7),'Support - HEA1065 Adjustments'!$D$2:$D$10,RIGHT('Support - Calculation Detail'!A1249,2))</f>
        <v>0</v>
      </c>
      <c r="K1249" s="64">
        <v>40311</v>
      </c>
      <c r="L1249" s="64">
        <v>0</v>
      </c>
      <c r="M1249" s="64">
        <v>0</v>
      </c>
      <c r="N1249" s="64">
        <v>0</v>
      </c>
      <c r="O1249" s="64">
        <v>40311</v>
      </c>
    </row>
    <row r="1250" spans="1:15" x14ac:dyDescent="0.35">
      <c r="A1250" s="57" t="s">
        <v>7036</v>
      </c>
      <c r="B1250" s="61" t="s">
        <v>10</v>
      </c>
      <c r="C1250" s="61" t="s">
        <v>2154</v>
      </c>
      <c r="D1250" s="64">
        <v>27220</v>
      </c>
      <c r="E1250" s="64">
        <v>0</v>
      </c>
      <c r="F1250" s="64">
        <v>27220</v>
      </c>
      <c r="G1250" s="77">
        <v>1.04</v>
      </c>
      <c r="H1250" s="64">
        <v>28309</v>
      </c>
      <c r="I1250" s="64">
        <v>0</v>
      </c>
      <c r="J1250" s="64">
        <f>SUMIFS('Support - HEA1065 Adjustments'!$G$2:$G$10,'Support - HEA1065 Adjustments'!$A$2:$A$10,LEFT('Support - Calculation Detail'!A1250,7),'Support - HEA1065 Adjustments'!$D$2:$D$10,RIGHT('Support - Calculation Detail'!A1250,2))</f>
        <v>0</v>
      </c>
      <c r="K1250" s="64">
        <v>28309</v>
      </c>
      <c r="L1250" s="64">
        <v>0</v>
      </c>
      <c r="M1250" s="64">
        <v>0</v>
      </c>
      <c r="N1250" s="64">
        <v>0</v>
      </c>
      <c r="O1250" s="64">
        <v>28309</v>
      </c>
    </row>
    <row r="1251" spans="1:15" x14ac:dyDescent="0.35">
      <c r="A1251" s="57" t="s">
        <v>7037</v>
      </c>
      <c r="B1251" s="61" t="s">
        <v>10</v>
      </c>
      <c r="C1251" s="61" t="s">
        <v>2154</v>
      </c>
      <c r="D1251" s="64">
        <v>16906</v>
      </c>
      <c r="E1251" s="64">
        <v>0</v>
      </c>
      <c r="F1251" s="64">
        <v>16906</v>
      </c>
      <c r="G1251" s="77">
        <v>1.04</v>
      </c>
      <c r="H1251" s="64">
        <v>17582</v>
      </c>
      <c r="I1251" s="64">
        <v>0</v>
      </c>
      <c r="J1251" s="64">
        <f>SUMIFS('Support - HEA1065 Adjustments'!$G$2:$G$10,'Support - HEA1065 Adjustments'!$A$2:$A$10,LEFT('Support - Calculation Detail'!A1251,7),'Support - HEA1065 Adjustments'!$D$2:$D$10,RIGHT('Support - Calculation Detail'!A1251,2))</f>
        <v>0</v>
      </c>
      <c r="K1251" s="64">
        <v>17582</v>
      </c>
      <c r="L1251" s="64">
        <v>0</v>
      </c>
      <c r="M1251" s="64">
        <v>0</v>
      </c>
      <c r="N1251" s="64">
        <v>0</v>
      </c>
      <c r="O1251" s="64">
        <v>17582</v>
      </c>
    </row>
    <row r="1252" spans="1:15" x14ac:dyDescent="0.35">
      <c r="A1252" s="57" t="s">
        <v>7038</v>
      </c>
      <c r="B1252" s="61" t="s">
        <v>10</v>
      </c>
      <c r="C1252" s="61" t="s">
        <v>2154</v>
      </c>
      <c r="D1252" s="64">
        <v>24982</v>
      </c>
      <c r="E1252" s="64">
        <v>0</v>
      </c>
      <c r="F1252" s="64">
        <v>24982</v>
      </c>
      <c r="G1252" s="77">
        <v>1.04</v>
      </c>
      <c r="H1252" s="64">
        <v>25981</v>
      </c>
      <c r="I1252" s="64">
        <v>0</v>
      </c>
      <c r="J1252" s="64">
        <f>SUMIFS('Support - HEA1065 Adjustments'!$G$2:$G$10,'Support - HEA1065 Adjustments'!$A$2:$A$10,LEFT('Support - Calculation Detail'!A1252,7),'Support - HEA1065 Adjustments'!$D$2:$D$10,RIGHT('Support - Calculation Detail'!A1252,2))</f>
        <v>0</v>
      </c>
      <c r="K1252" s="64">
        <v>25981</v>
      </c>
      <c r="L1252" s="64">
        <v>0</v>
      </c>
      <c r="M1252" s="64">
        <v>0</v>
      </c>
      <c r="N1252" s="64">
        <v>0</v>
      </c>
      <c r="O1252" s="64">
        <v>25981</v>
      </c>
    </row>
    <row r="1253" spans="1:15" x14ac:dyDescent="0.35">
      <c r="A1253" s="57" t="s">
        <v>7039</v>
      </c>
      <c r="B1253" s="61" t="s">
        <v>10</v>
      </c>
      <c r="C1253" s="61" t="s">
        <v>2154</v>
      </c>
      <c r="D1253" s="64">
        <v>3882</v>
      </c>
      <c r="E1253" s="64">
        <v>0</v>
      </c>
      <c r="F1253" s="64">
        <v>3882</v>
      </c>
      <c r="G1253" s="77">
        <v>1.04</v>
      </c>
      <c r="H1253" s="64">
        <v>4037</v>
      </c>
      <c r="I1253" s="64">
        <v>0</v>
      </c>
      <c r="J1253" s="64">
        <f>SUMIFS('Support - HEA1065 Adjustments'!$G$2:$G$10,'Support - HEA1065 Adjustments'!$A$2:$A$10,LEFT('Support - Calculation Detail'!A1253,7),'Support - HEA1065 Adjustments'!$D$2:$D$10,RIGHT('Support - Calculation Detail'!A1253,2))</f>
        <v>0</v>
      </c>
      <c r="K1253" s="64">
        <v>4037</v>
      </c>
      <c r="L1253" s="64">
        <v>0</v>
      </c>
      <c r="M1253" s="64">
        <v>0</v>
      </c>
      <c r="N1253" s="64">
        <v>0</v>
      </c>
      <c r="O1253" s="64">
        <v>4037</v>
      </c>
    </row>
    <row r="1254" spans="1:15" x14ac:dyDescent="0.35">
      <c r="A1254" s="57" t="s">
        <v>7040</v>
      </c>
      <c r="B1254" s="61" t="s">
        <v>10</v>
      </c>
      <c r="C1254" s="61" t="s">
        <v>2154</v>
      </c>
      <c r="D1254" s="64">
        <v>8562</v>
      </c>
      <c r="E1254" s="64">
        <v>0</v>
      </c>
      <c r="F1254" s="64">
        <v>8562</v>
      </c>
      <c r="G1254" s="77">
        <v>1.04</v>
      </c>
      <c r="H1254" s="64">
        <v>8904</v>
      </c>
      <c r="I1254" s="64">
        <v>0</v>
      </c>
      <c r="J1254" s="64">
        <f>SUMIFS('Support - HEA1065 Adjustments'!$G$2:$G$10,'Support - HEA1065 Adjustments'!$A$2:$A$10,LEFT('Support - Calculation Detail'!A1254,7),'Support - HEA1065 Adjustments'!$D$2:$D$10,RIGHT('Support - Calculation Detail'!A1254,2))</f>
        <v>0</v>
      </c>
      <c r="K1254" s="64">
        <v>8904</v>
      </c>
      <c r="L1254" s="64">
        <v>0</v>
      </c>
      <c r="M1254" s="64">
        <v>0</v>
      </c>
      <c r="N1254" s="64">
        <v>0</v>
      </c>
      <c r="O1254" s="64">
        <v>8904</v>
      </c>
    </row>
    <row r="1255" spans="1:15" x14ac:dyDescent="0.35">
      <c r="A1255" s="57" t="s">
        <v>7041</v>
      </c>
      <c r="B1255" s="61" t="s">
        <v>10</v>
      </c>
      <c r="C1255" s="61" t="s">
        <v>2154</v>
      </c>
      <c r="D1255" s="64">
        <v>16000</v>
      </c>
      <c r="E1255" s="64">
        <v>0</v>
      </c>
      <c r="F1255" s="64">
        <v>16000</v>
      </c>
      <c r="G1255" s="77">
        <v>1.04</v>
      </c>
      <c r="H1255" s="64">
        <v>16640</v>
      </c>
      <c r="I1255" s="64">
        <v>0</v>
      </c>
      <c r="J1255" s="64">
        <f>SUMIFS('Support - HEA1065 Adjustments'!$G$2:$G$10,'Support - HEA1065 Adjustments'!$A$2:$A$10,LEFT('Support - Calculation Detail'!A1255,7),'Support - HEA1065 Adjustments'!$D$2:$D$10,RIGHT('Support - Calculation Detail'!A1255,2))</f>
        <v>0</v>
      </c>
      <c r="K1255" s="64">
        <v>16640</v>
      </c>
      <c r="L1255" s="64">
        <v>0</v>
      </c>
      <c r="M1255" s="64">
        <v>0</v>
      </c>
      <c r="N1255" s="64">
        <v>0</v>
      </c>
      <c r="O1255" s="64">
        <v>16640</v>
      </c>
    </row>
    <row r="1256" spans="1:15" x14ac:dyDescent="0.35">
      <c r="A1256" s="57" t="s">
        <v>7042</v>
      </c>
      <c r="B1256" s="61" t="s">
        <v>10</v>
      </c>
      <c r="C1256" s="61" t="s">
        <v>2154</v>
      </c>
      <c r="D1256" s="64">
        <v>17328</v>
      </c>
      <c r="E1256" s="64">
        <v>0</v>
      </c>
      <c r="F1256" s="64">
        <v>17328</v>
      </c>
      <c r="G1256" s="77">
        <v>1.04</v>
      </c>
      <c r="H1256" s="64">
        <v>18021</v>
      </c>
      <c r="I1256" s="64">
        <v>0</v>
      </c>
      <c r="J1256" s="64">
        <f>SUMIFS('Support - HEA1065 Adjustments'!$G$2:$G$10,'Support - HEA1065 Adjustments'!$A$2:$A$10,LEFT('Support - Calculation Detail'!A1256,7),'Support - HEA1065 Adjustments'!$D$2:$D$10,RIGHT('Support - Calculation Detail'!A1256,2))</f>
        <v>0</v>
      </c>
      <c r="K1256" s="64">
        <v>18021</v>
      </c>
      <c r="L1256" s="64">
        <v>0</v>
      </c>
      <c r="M1256" s="64">
        <v>0</v>
      </c>
      <c r="N1256" s="64">
        <v>0</v>
      </c>
      <c r="O1256" s="64">
        <v>18021</v>
      </c>
    </row>
    <row r="1257" spans="1:15" x14ac:dyDescent="0.35">
      <c r="A1257" s="57" t="s">
        <v>7043</v>
      </c>
      <c r="B1257" s="61" t="s">
        <v>10</v>
      </c>
      <c r="C1257" s="61" t="s">
        <v>2154</v>
      </c>
      <c r="D1257" s="64">
        <v>26216</v>
      </c>
      <c r="E1257" s="64">
        <v>0</v>
      </c>
      <c r="F1257" s="64">
        <v>26216</v>
      </c>
      <c r="G1257" s="77">
        <v>1.04</v>
      </c>
      <c r="H1257" s="64">
        <v>27265</v>
      </c>
      <c r="I1257" s="64">
        <v>0</v>
      </c>
      <c r="J1257" s="64">
        <f>SUMIFS('Support - HEA1065 Adjustments'!$G$2:$G$10,'Support - HEA1065 Adjustments'!$A$2:$A$10,LEFT('Support - Calculation Detail'!A1257,7),'Support - HEA1065 Adjustments'!$D$2:$D$10,RIGHT('Support - Calculation Detail'!A1257,2))</f>
        <v>0</v>
      </c>
      <c r="K1257" s="64">
        <v>27265</v>
      </c>
      <c r="L1257" s="64">
        <v>0</v>
      </c>
      <c r="M1257" s="64">
        <v>0</v>
      </c>
      <c r="N1257" s="64">
        <v>0</v>
      </c>
      <c r="O1257" s="64">
        <v>27265</v>
      </c>
    </row>
    <row r="1258" spans="1:15" x14ac:dyDescent="0.35">
      <c r="A1258" s="57" t="s">
        <v>7044</v>
      </c>
      <c r="B1258" s="61" t="s">
        <v>10</v>
      </c>
      <c r="C1258" s="61" t="s">
        <v>2154</v>
      </c>
      <c r="D1258" s="64">
        <v>15254</v>
      </c>
      <c r="E1258" s="64">
        <v>0</v>
      </c>
      <c r="F1258" s="64">
        <v>15254</v>
      </c>
      <c r="G1258" s="77">
        <v>1.04</v>
      </c>
      <c r="H1258" s="64">
        <v>15864</v>
      </c>
      <c r="I1258" s="64">
        <v>0</v>
      </c>
      <c r="J1258" s="64">
        <f>SUMIFS('Support - HEA1065 Adjustments'!$G$2:$G$10,'Support - HEA1065 Adjustments'!$A$2:$A$10,LEFT('Support - Calculation Detail'!A1258,7),'Support - HEA1065 Adjustments'!$D$2:$D$10,RIGHT('Support - Calculation Detail'!A1258,2))</f>
        <v>0</v>
      </c>
      <c r="K1258" s="64">
        <v>15864</v>
      </c>
      <c r="L1258" s="64">
        <v>0</v>
      </c>
      <c r="M1258" s="64">
        <v>0</v>
      </c>
      <c r="N1258" s="64">
        <v>0</v>
      </c>
      <c r="O1258" s="64">
        <v>15864</v>
      </c>
    </row>
    <row r="1259" spans="1:15" x14ac:dyDescent="0.35">
      <c r="A1259" s="57" t="s">
        <v>7045</v>
      </c>
      <c r="B1259" s="61" t="s">
        <v>10</v>
      </c>
      <c r="C1259" s="61" t="s">
        <v>2154</v>
      </c>
      <c r="D1259" s="64">
        <v>12061</v>
      </c>
      <c r="E1259" s="64">
        <v>0</v>
      </c>
      <c r="F1259" s="64">
        <v>12061</v>
      </c>
      <c r="G1259" s="77">
        <v>1.04</v>
      </c>
      <c r="H1259" s="64">
        <v>12543</v>
      </c>
      <c r="I1259" s="64">
        <v>0</v>
      </c>
      <c r="J1259" s="64">
        <f>SUMIFS('Support - HEA1065 Adjustments'!$G$2:$G$10,'Support - HEA1065 Adjustments'!$A$2:$A$10,LEFT('Support - Calculation Detail'!A1259,7),'Support - HEA1065 Adjustments'!$D$2:$D$10,RIGHT('Support - Calculation Detail'!A1259,2))</f>
        <v>0</v>
      </c>
      <c r="K1259" s="64">
        <v>12543</v>
      </c>
      <c r="L1259" s="64">
        <v>0</v>
      </c>
      <c r="M1259" s="64">
        <v>0</v>
      </c>
      <c r="N1259" s="64">
        <v>0</v>
      </c>
      <c r="O1259" s="64">
        <v>12543</v>
      </c>
    </row>
    <row r="1260" spans="1:15" x14ac:dyDescent="0.35">
      <c r="A1260" s="57" t="s">
        <v>7046</v>
      </c>
      <c r="B1260" s="61" t="s">
        <v>10</v>
      </c>
      <c r="C1260" s="61" t="s">
        <v>2154</v>
      </c>
      <c r="D1260" s="64">
        <v>93950</v>
      </c>
      <c r="E1260" s="64">
        <v>0</v>
      </c>
      <c r="F1260" s="64">
        <v>93950</v>
      </c>
      <c r="G1260" s="77">
        <v>1.04</v>
      </c>
      <c r="H1260" s="64">
        <v>97708</v>
      </c>
      <c r="I1260" s="64">
        <v>0</v>
      </c>
      <c r="J1260" s="64">
        <f>SUMIFS('Support - HEA1065 Adjustments'!$G$2:$G$10,'Support - HEA1065 Adjustments'!$A$2:$A$10,LEFT('Support - Calculation Detail'!A1260,7),'Support - HEA1065 Adjustments'!$D$2:$D$10,RIGHT('Support - Calculation Detail'!A1260,2))</f>
        <v>0</v>
      </c>
      <c r="K1260" s="64">
        <v>97708</v>
      </c>
      <c r="L1260" s="64">
        <v>0</v>
      </c>
      <c r="M1260" s="64">
        <v>0</v>
      </c>
      <c r="N1260" s="64">
        <v>0</v>
      </c>
      <c r="O1260" s="64">
        <v>97708</v>
      </c>
    </row>
    <row r="1261" spans="1:15" x14ac:dyDescent="0.35">
      <c r="A1261" s="57" t="s">
        <v>7047</v>
      </c>
      <c r="B1261" s="61" t="s">
        <v>10</v>
      </c>
      <c r="C1261" s="61" t="s">
        <v>2154</v>
      </c>
      <c r="D1261" s="64">
        <v>7808</v>
      </c>
      <c r="E1261" s="64">
        <v>0</v>
      </c>
      <c r="F1261" s="64">
        <v>7808</v>
      </c>
      <c r="G1261" s="77">
        <v>1.04</v>
      </c>
      <c r="H1261" s="64">
        <v>8120</v>
      </c>
      <c r="I1261" s="64">
        <v>0</v>
      </c>
      <c r="J1261" s="64">
        <f>SUMIFS('Support - HEA1065 Adjustments'!$G$2:$G$10,'Support - HEA1065 Adjustments'!$A$2:$A$10,LEFT('Support - Calculation Detail'!A1261,7),'Support - HEA1065 Adjustments'!$D$2:$D$10,RIGHT('Support - Calculation Detail'!A1261,2))</f>
        <v>0</v>
      </c>
      <c r="K1261" s="64">
        <v>8120</v>
      </c>
      <c r="L1261" s="64">
        <v>0</v>
      </c>
      <c r="M1261" s="64">
        <v>0</v>
      </c>
      <c r="N1261" s="64">
        <v>0</v>
      </c>
      <c r="O1261" s="64">
        <v>8120</v>
      </c>
    </row>
    <row r="1262" spans="1:15" x14ac:dyDescent="0.35">
      <c r="A1262" s="57" t="s">
        <v>7048</v>
      </c>
      <c r="B1262" s="61" t="s">
        <v>10</v>
      </c>
      <c r="C1262" s="61" t="s">
        <v>2154</v>
      </c>
      <c r="D1262" s="64">
        <v>41322</v>
      </c>
      <c r="E1262" s="64">
        <v>0</v>
      </c>
      <c r="F1262" s="64">
        <v>41322</v>
      </c>
      <c r="G1262" s="77">
        <v>1.04</v>
      </c>
      <c r="H1262" s="64">
        <v>42975</v>
      </c>
      <c r="I1262" s="64">
        <v>0</v>
      </c>
      <c r="J1262" s="64">
        <f>SUMIFS('Support - HEA1065 Adjustments'!$G$2:$G$10,'Support - HEA1065 Adjustments'!$A$2:$A$10,LEFT('Support - Calculation Detail'!A1262,7),'Support - HEA1065 Adjustments'!$D$2:$D$10,RIGHT('Support - Calculation Detail'!A1262,2))</f>
        <v>0</v>
      </c>
      <c r="K1262" s="64">
        <v>42975</v>
      </c>
      <c r="L1262" s="64">
        <v>0</v>
      </c>
      <c r="M1262" s="64">
        <v>0</v>
      </c>
      <c r="N1262" s="64">
        <v>0</v>
      </c>
      <c r="O1262" s="64">
        <v>42975</v>
      </c>
    </row>
    <row r="1263" spans="1:15" x14ac:dyDescent="0.35">
      <c r="A1263" s="57" t="s">
        <v>7049</v>
      </c>
      <c r="B1263" s="61" t="s">
        <v>10</v>
      </c>
      <c r="C1263" s="61" t="s">
        <v>2154</v>
      </c>
      <c r="D1263" s="64">
        <v>20740</v>
      </c>
      <c r="E1263" s="64">
        <v>0</v>
      </c>
      <c r="F1263" s="64">
        <v>20740</v>
      </c>
      <c r="G1263" s="77">
        <v>1.04</v>
      </c>
      <c r="H1263" s="64">
        <v>21570</v>
      </c>
      <c r="I1263" s="64">
        <v>0</v>
      </c>
      <c r="J1263" s="64">
        <f>SUMIFS('Support - HEA1065 Adjustments'!$G$2:$G$10,'Support - HEA1065 Adjustments'!$A$2:$A$10,LEFT('Support - Calculation Detail'!A1263,7),'Support - HEA1065 Adjustments'!$D$2:$D$10,RIGHT('Support - Calculation Detail'!A1263,2))</f>
        <v>0</v>
      </c>
      <c r="K1263" s="64">
        <v>21570</v>
      </c>
      <c r="L1263" s="64">
        <v>0</v>
      </c>
      <c r="M1263" s="64">
        <v>0</v>
      </c>
      <c r="N1263" s="64">
        <v>0</v>
      </c>
      <c r="O1263" s="64">
        <v>21570</v>
      </c>
    </row>
    <row r="1264" spans="1:15" x14ac:dyDescent="0.35">
      <c r="A1264" s="57" t="s">
        <v>7050</v>
      </c>
      <c r="B1264" s="61" t="s">
        <v>10</v>
      </c>
      <c r="C1264" s="61" t="s">
        <v>2154</v>
      </c>
      <c r="D1264" s="64">
        <v>13979</v>
      </c>
      <c r="E1264" s="64">
        <v>0</v>
      </c>
      <c r="F1264" s="64">
        <v>13979</v>
      </c>
      <c r="G1264" s="77">
        <v>1.04</v>
      </c>
      <c r="H1264" s="64">
        <v>14538</v>
      </c>
      <c r="I1264" s="64">
        <v>0</v>
      </c>
      <c r="J1264" s="64">
        <f>SUMIFS('Support - HEA1065 Adjustments'!$G$2:$G$10,'Support - HEA1065 Adjustments'!$A$2:$A$10,LEFT('Support - Calculation Detail'!A1264,7),'Support - HEA1065 Adjustments'!$D$2:$D$10,RIGHT('Support - Calculation Detail'!A1264,2))</f>
        <v>0</v>
      </c>
      <c r="K1264" s="64">
        <v>14538</v>
      </c>
      <c r="L1264" s="64">
        <v>0</v>
      </c>
      <c r="M1264" s="64">
        <v>0</v>
      </c>
      <c r="N1264" s="64">
        <v>0</v>
      </c>
      <c r="O1264" s="64">
        <v>14538</v>
      </c>
    </row>
    <row r="1265" spans="1:15" x14ac:dyDescent="0.35">
      <c r="A1265" s="57" t="s">
        <v>7051</v>
      </c>
      <c r="B1265" s="61" t="s">
        <v>10</v>
      </c>
      <c r="C1265" s="61" t="s">
        <v>2154</v>
      </c>
      <c r="D1265" s="64">
        <v>15511</v>
      </c>
      <c r="E1265" s="64">
        <v>0</v>
      </c>
      <c r="F1265" s="64">
        <v>15511</v>
      </c>
      <c r="G1265" s="77">
        <v>1.04</v>
      </c>
      <c r="H1265" s="64">
        <v>16131</v>
      </c>
      <c r="I1265" s="64">
        <v>0</v>
      </c>
      <c r="J1265" s="64">
        <f>SUMIFS('Support - HEA1065 Adjustments'!$G$2:$G$10,'Support - HEA1065 Adjustments'!$A$2:$A$10,LEFT('Support - Calculation Detail'!A1265,7),'Support - HEA1065 Adjustments'!$D$2:$D$10,RIGHT('Support - Calculation Detail'!A1265,2))</f>
        <v>0</v>
      </c>
      <c r="K1265" s="64">
        <v>16131</v>
      </c>
      <c r="L1265" s="64">
        <v>0</v>
      </c>
      <c r="M1265" s="64">
        <v>0</v>
      </c>
      <c r="N1265" s="64">
        <v>0</v>
      </c>
      <c r="O1265" s="64">
        <v>16131</v>
      </c>
    </row>
    <row r="1266" spans="1:15" x14ac:dyDescent="0.35">
      <c r="A1266" s="57" t="s">
        <v>7052</v>
      </c>
      <c r="B1266" s="61" t="s">
        <v>10</v>
      </c>
      <c r="C1266" s="61" t="s">
        <v>2154</v>
      </c>
      <c r="D1266" s="64">
        <v>83718</v>
      </c>
      <c r="E1266" s="64">
        <v>0</v>
      </c>
      <c r="F1266" s="64">
        <v>83718</v>
      </c>
      <c r="G1266" s="77">
        <v>1.04</v>
      </c>
      <c r="H1266" s="64">
        <v>87067</v>
      </c>
      <c r="I1266" s="64">
        <v>0</v>
      </c>
      <c r="J1266" s="64">
        <f>SUMIFS('Support - HEA1065 Adjustments'!$G$2:$G$10,'Support - HEA1065 Adjustments'!$A$2:$A$10,LEFT('Support - Calculation Detail'!A1266,7),'Support - HEA1065 Adjustments'!$D$2:$D$10,RIGHT('Support - Calculation Detail'!A1266,2))</f>
        <v>0</v>
      </c>
      <c r="K1266" s="64">
        <v>87067</v>
      </c>
      <c r="L1266" s="64">
        <v>0</v>
      </c>
      <c r="M1266" s="64">
        <v>0</v>
      </c>
      <c r="N1266" s="64">
        <v>0</v>
      </c>
      <c r="O1266" s="64">
        <v>87067</v>
      </c>
    </row>
    <row r="1267" spans="1:15" x14ac:dyDescent="0.35">
      <c r="A1267" s="57" t="s">
        <v>7053</v>
      </c>
      <c r="B1267" s="61" t="s">
        <v>10</v>
      </c>
      <c r="C1267" s="61" t="s">
        <v>2154</v>
      </c>
      <c r="D1267" s="64">
        <v>99921</v>
      </c>
      <c r="E1267" s="64">
        <v>0</v>
      </c>
      <c r="F1267" s="64">
        <v>99921</v>
      </c>
      <c r="G1267" s="77">
        <v>1.04</v>
      </c>
      <c r="H1267" s="64">
        <v>103918</v>
      </c>
      <c r="I1267" s="64">
        <v>0</v>
      </c>
      <c r="J1267" s="64">
        <f>SUMIFS('Support - HEA1065 Adjustments'!$G$2:$G$10,'Support - HEA1065 Adjustments'!$A$2:$A$10,LEFT('Support - Calculation Detail'!A1267,7),'Support - HEA1065 Adjustments'!$D$2:$D$10,RIGHT('Support - Calculation Detail'!A1267,2))</f>
        <v>0</v>
      </c>
      <c r="K1267" s="64">
        <v>103918</v>
      </c>
      <c r="L1267" s="64">
        <v>0</v>
      </c>
      <c r="M1267" s="64">
        <v>0</v>
      </c>
      <c r="N1267" s="64">
        <v>0</v>
      </c>
      <c r="O1267" s="64">
        <v>103918</v>
      </c>
    </row>
    <row r="1268" spans="1:15" x14ac:dyDescent="0.35">
      <c r="A1268" s="57" t="s">
        <v>7054</v>
      </c>
      <c r="B1268" s="61" t="s">
        <v>10</v>
      </c>
      <c r="C1268" s="61" t="s">
        <v>2154</v>
      </c>
      <c r="D1268" s="64">
        <v>132737</v>
      </c>
      <c r="E1268" s="64">
        <v>0</v>
      </c>
      <c r="F1268" s="64">
        <v>132737</v>
      </c>
      <c r="G1268" s="77">
        <v>1.04</v>
      </c>
      <c r="H1268" s="64">
        <v>138046</v>
      </c>
      <c r="I1268" s="64">
        <v>0</v>
      </c>
      <c r="J1268" s="64">
        <f>SUMIFS('Support - HEA1065 Adjustments'!$G$2:$G$10,'Support - HEA1065 Adjustments'!$A$2:$A$10,LEFT('Support - Calculation Detail'!A1268,7),'Support - HEA1065 Adjustments'!$D$2:$D$10,RIGHT('Support - Calculation Detail'!A1268,2))</f>
        <v>0</v>
      </c>
      <c r="K1268" s="64">
        <v>138046</v>
      </c>
      <c r="L1268" s="64">
        <v>0</v>
      </c>
      <c r="M1268" s="64">
        <v>0</v>
      </c>
      <c r="N1268" s="64">
        <v>0</v>
      </c>
      <c r="O1268" s="64">
        <v>138046</v>
      </c>
    </row>
    <row r="1269" spans="1:15" x14ac:dyDescent="0.35">
      <c r="A1269" s="57" t="s">
        <v>7055</v>
      </c>
      <c r="B1269" s="61" t="s">
        <v>10</v>
      </c>
      <c r="C1269" s="61" t="s">
        <v>2154</v>
      </c>
      <c r="D1269" s="64">
        <v>2642252</v>
      </c>
      <c r="E1269" s="64">
        <v>0</v>
      </c>
      <c r="F1269" s="64">
        <v>2642252</v>
      </c>
      <c r="G1269" s="77">
        <v>1.04</v>
      </c>
      <c r="H1269" s="64">
        <v>2747942</v>
      </c>
      <c r="I1269" s="64">
        <v>0</v>
      </c>
      <c r="J1269" s="64">
        <f>SUMIFS('Support - HEA1065 Adjustments'!$G$2:$G$10,'Support - HEA1065 Adjustments'!$A$2:$A$10,LEFT('Support - Calculation Detail'!A1269,7),'Support - HEA1065 Adjustments'!$D$2:$D$10,RIGHT('Support - Calculation Detail'!A1269,2))</f>
        <v>0</v>
      </c>
      <c r="K1269" s="64">
        <v>2747942</v>
      </c>
      <c r="L1269" s="64">
        <v>0</v>
      </c>
      <c r="M1269" s="64">
        <v>0</v>
      </c>
      <c r="N1269" s="64">
        <v>0</v>
      </c>
      <c r="O1269" s="64">
        <v>2747942</v>
      </c>
    </row>
    <row r="1270" spans="1:15" x14ac:dyDescent="0.35">
      <c r="A1270" s="57" t="s">
        <v>7056</v>
      </c>
      <c r="B1270" s="61" t="s">
        <v>10</v>
      </c>
      <c r="C1270" s="61" t="s">
        <v>2154</v>
      </c>
      <c r="D1270" s="64">
        <v>13444324</v>
      </c>
      <c r="E1270" s="64">
        <v>0</v>
      </c>
      <c r="F1270" s="64">
        <v>13444324</v>
      </c>
      <c r="G1270" s="77">
        <v>1.04</v>
      </c>
      <c r="H1270" s="64">
        <v>13982097</v>
      </c>
      <c r="I1270" s="64">
        <v>0</v>
      </c>
      <c r="J1270" s="64">
        <f>SUMIFS('Support - HEA1065 Adjustments'!$G$2:$G$10,'Support - HEA1065 Adjustments'!$A$2:$A$10,LEFT('Support - Calculation Detail'!A1270,7),'Support - HEA1065 Adjustments'!$D$2:$D$10,RIGHT('Support - Calculation Detail'!A1270,2))</f>
        <v>0</v>
      </c>
      <c r="K1270" s="64">
        <v>13982097</v>
      </c>
      <c r="L1270" s="64">
        <v>323771</v>
      </c>
      <c r="M1270" s="64">
        <v>0</v>
      </c>
      <c r="N1270" s="64">
        <v>0</v>
      </c>
      <c r="O1270" s="64">
        <v>14305868</v>
      </c>
    </row>
    <row r="1271" spans="1:15" x14ac:dyDescent="0.35">
      <c r="A1271" s="57" t="s">
        <v>7057</v>
      </c>
      <c r="B1271" s="61" t="s">
        <v>10</v>
      </c>
      <c r="C1271" s="61" t="s">
        <v>2154</v>
      </c>
      <c r="D1271" s="64">
        <v>508524</v>
      </c>
      <c r="E1271" s="64">
        <v>0</v>
      </c>
      <c r="F1271" s="64">
        <v>508524</v>
      </c>
      <c r="G1271" s="77">
        <v>1.04</v>
      </c>
      <c r="H1271" s="64">
        <v>528865</v>
      </c>
      <c r="I1271" s="64">
        <v>0</v>
      </c>
      <c r="J1271" s="64">
        <f>SUMIFS('Support - HEA1065 Adjustments'!$G$2:$G$10,'Support - HEA1065 Adjustments'!$A$2:$A$10,LEFT('Support - Calculation Detail'!A1271,7),'Support - HEA1065 Adjustments'!$D$2:$D$10,RIGHT('Support - Calculation Detail'!A1271,2))</f>
        <v>0</v>
      </c>
      <c r="K1271" s="64">
        <v>528865</v>
      </c>
      <c r="L1271" s="64">
        <v>6886</v>
      </c>
      <c r="M1271" s="64">
        <v>0</v>
      </c>
      <c r="N1271" s="64">
        <v>0</v>
      </c>
      <c r="O1271" s="64">
        <v>535751</v>
      </c>
    </row>
    <row r="1272" spans="1:15" x14ac:dyDescent="0.35">
      <c r="A1272" s="57" t="s">
        <v>7058</v>
      </c>
      <c r="B1272" s="61" t="s">
        <v>10</v>
      </c>
      <c r="C1272" s="61" t="s">
        <v>5322</v>
      </c>
      <c r="D1272" s="64">
        <v>572337</v>
      </c>
      <c r="E1272" s="64">
        <v>0</v>
      </c>
      <c r="F1272" s="64">
        <v>572337</v>
      </c>
      <c r="G1272" s="77">
        <v>1.04</v>
      </c>
      <c r="H1272" s="64">
        <v>595230</v>
      </c>
      <c r="I1272" s="64">
        <v>0</v>
      </c>
      <c r="J1272" s="64">
        <f>SUMIFS('Support - HEA1065 Adjustments'!$G$2:$G$10,'Support - HEA1065 Adjustments'!$A$2:$A$10,LEFT('Support - Calculation Detail'!A1272,7),'Support - HEA1065 Adjustments'!$D$2:$D$10,RIGHT('Support - Calculation Detail'!A1272,2))</f>
        <v>0</v>
      </c>
      <c r="K1272" s="64">
        <v>595230</v>
      </c>
      <c r="L1272" s="64">
        <v>12930</v>
      </c>
      <c r="M1272" s="64">
        <v>0</v>
      </c>
      <c r="N1272" s="64">
        <v>0</v>
      </c>
      <c r="O1272" s="64">
        <v>608160</v>
      </c>
    </row>
    <row r="1273" spans="1:15" x14ac:dyDescent="0.35">
      <c r="A1273" s="57" t="s">
        <v>7059</v>
      </c>
      <c r="B1273" s="61" t="s">
        <v>10</v>
      </c>
      <c r="C1273" s="61" t="s">
        <v>2154</v>
      </c>
      <c r="D1273" s="64">
        <v>7317</v>
      </c>
      <c r="E1273" s="64">
        <v>0</v>
      </c>
      <c r="F1273" s="64">
        <v>7317</v>
      </c>
      <c r="G1273" s="77">
        <v>1.04</v>
      </c>
      <c r="H1273" s="64">
        <v>7610</v>
      </c>
      <c r="I1273" s="64">
        <v>0</v>
      </c>
      <c r="J1273" s="64">
        <f>SUMIFS('Support - HEA1065 Adjustments'!$G$2:$G$10,'Support - HEA1065 Adjustments'!$A$2:$A$10,LEFT('Support - Calculation Detail'!A1273,7),'Support - HEA1065 Adjustments'!$D$2:$D$10,RIGHT('Support - Calculation Detail'!A1273,2))</f>
        <v>0</v>
      </c>
      <c r="K1273" s="64">
        <v>7610</v>
      </c>
      <c r="L1273" s="64">
        <v>823</v>
      </c>
      <c r="M1273" s="64">
        <v>0</v>
      </c>
      <c r="N1273" s="64">
        <v>0</v>
      </c>
      <c r="O1273" s="64">
        <v>8433</v>
      </c>
    </row>
    <row r="1274" spans="1:15" x14ac:dyDescent="0.35">
      <c r="A1274" s="57" t="s">
        <v>7060</v>
      </c>
      <c r="B1274" s="61" t="s">
        <v>10</v>
      </c>
      <c r="C1274" s="61" t="s">
        <v>2154</v>
      </c>
      <c r="D1274" s="64">
        <v>889413</v>
      </c>
      <c r="E1274" s="64">
        <v>0</v>
      </c>
      <c r="F1274" s="64">
        <v>889413</v>
      </c>
      <c r="G1274" s="77">
        <v>1.04</v>
      </c>
      <c r="H1274" s="64">
        <v>924990</v>
      </c>
      <c r="I1274" s="64">
        <v>0</v>
      </c>
      <c r="J1274" s="64">
        <f>SUMIFS('Support - HEA1065 Adjustments'!$G$2:$G$10,'Support - HEA1065 Adjustments'!$A$2:$A$10,LEFT('Support - Calculation Detail'!A1274,7),'Support - HEA1065 Adjustments'!$D$2:$D$10,RIGHT('Support - Calculation Detail'!A1274,2))</f>
        <v>0</v>
      </c>
      <c r="K1274" s="64">
        <v>924990</v>
      </c>
      <c r="L1274" s="64">
        <v>55136</v>
      </c>
      <c r="M1274" s="64">
        <v>0</v>
      </c>
      <c r="N1274" s="64">
        <v>0</v>
      </c>
      <c r="O1274" s="64">
        <v>980126</v>
      </c>
    </row>
    <row r="1275" spans="1:15" x14ac:dyDescent="0.35">
      <c r="A1275" s="57" t="s">
        <v>7061</v>
      </c>
      <c r="B1275" s="61" t="s">
        <v>10</v>
      </c>
      <c r="C1275" s="61" t="s">
        <v>2154</v>
      </c>
      <c r="D1275" s="64">
        <v>439980</v>
      </c>
      <c r="E1275" s="64">
        <v>0</v>
      </c>
      <c r="F1275" s="64">
        <v>439980</v>
      </c>
      <c r="G1275" s="77">
        <v>1.04</v>
      </c>
      <c r="H1275" s="64">
        <v>457579</v>
      </c>
      <c r="I1275" s="64">
        <v>0</v>
      </c>
      <c r="J1275" s="64">
        <f>SUMIFS('Support - HEA1065 Adjustments'!$G$2:$G$10,'Support - HEA1065 Adjustments'!$A$2:$A$10,LEFT('Support - Calculation Detail'!A1275,7),'Support - HEA1065 Adjustments'!$D$2:$D$10,RIGHT('Support - Calculation Detail'!A1275,2))</f>
        <v>0</v>
      </c>
      <c r="K1275" s="64">
        <v>457579</v>
      </c>
      <c r="L1275" s="64">
        <v>22957</v>
      </c>
      <c r="M1275" s="64">
        <v>0</v>
      </c>
      <c r="N1275" s="64">
        <v>0</v>
      </c>
      <c r="O1275" s="64">
        <v>480536</v>
      </c>
    </row>
    <row r="1276" spans="1:15" x14ac:dyDescent="0.35">
      <c r="A1276" s="57" t="s">
        <v>7062</v>
      </c>
      <c r="B1276" s="61" t="s">
        <v>10</v>
      </c>
      <c r="C1276" s="61" t="s">
        <v>2154</v>
      </c>
      <c r="D1276" s="64">
        <v>293620</v>
      </c>
      <c r="E1276" s="64">
        <v>0</v>
      </c>
      <c r="F1276" s="64">
        <v>293620</v>
      </c>
      <c r="G1276" s="77">
        <v>1.04</v>
      </c>
      <c r="H1276" s="64">
        <v>305365</v>
      </c>
      <c r="I1276" s="64">
        <v>0</v>
      </c>
      <c r="J1276" s="64">
        <f>SUMIFS('Support - HEA1065 Adjustments'!$G$2:$G$10,'Support - HEA1065 Adjustments'!$A$2:$A$10,LEFT('Support - Calculation Detail'!A1276,7),'Support - HEA1065 Adjustments'!$D$2:$D$10,RIGHT('Support - Calculation Detail'!A1276,2))</f>
        <v>0</v>
      </c>
      <c r="K1276" s="64">
        <v>305365</v>
      </c>
      <c r="L1276" s="64">
        <v>0</v>
      </c>
      <c r="M1276" s="64">
        <v>0</v>
      </c>
      <c r="N1276" s="64">
        <v>0</v>
      </c>
      <c r="O1276" s="64">
        <v>305365</v>
      </c>
    </row>
    <row r="1277" spans="1:15" x14ac:dyDescent="0.35">
      <c r="A1277" s="57" t="s">
        <v>7063</v>
      </c>
      <c r="B1277" s="61" t="s">
        <v>10</v>
      </c>
      <c r="C1277" s="61" t="s">
        <v>2154</v>
      </c>
      <c r="D1277" s="64">
        <v>11620238</v>
      </c>
      <c r="E1277" s="64">
        <v>0</v>
      </c>
      <c r="F1277" s="64">
        <v>11620238</v>
      </c>
      <c r="G1277" s="77">
        <v>1.04</v>
      </c>
      <c r="H1277" s="64">
        <v>12085048</v>
      </c>
      <c r="I1277" s="64">
        <v>0</v>
      </c>
      <c r="J1277" s="64">
        <f>SUMIFS('Support - HEA1065 Adjustments'!$G$2:$G$10,'Support - HEA1065 Adjustments'!$A$2:$A$10,LEFT('Support - Calculation Detail'!A1277,7),'Support - HEA1065 Adjustments'!$D$2:$D$10,RIGHT('Support - Calculation Detail'!A1277,2))</f>
        <v>0</v>
      </c>
      <c r="K1277" s="64">
        <v>12085048</v>
      </c>
      <c r="L1277" s="64">
        <v>0</v>
      </c>
      <c r="M1277" s="64">
        <v>0</v>
      </c>
      <c r="N1277" s="64">
        <v>0</v>
      </c>
      <c r="O1277" s="64">
        <v>12085048</v>
      </c>
    </row>
    <row r="1278" spans="1:15" x14ac:dyDescent="0.35">
      <c r="A1278" s="57" t="s">
        <v>7064</v>
      </c>
      <c r="B1278" s="61" t="s">
        <v>10</v>
      </c>
      <c r="C1278" s="61" t="s">
        <v>2208</v>
      </c>
      <c r="D1278" s="64">
        <v>8998023</v>
      </c>
      <c r="E1278" s="64">
        <v>0</v>
      </c>
      <c r="F1278" s="64">
        <v>8998023</v>
      </c>
      <c r="G1278" s="77">
        <v>1.04</v>
      </c>
      <c r="H1278" s="64">
        <v>9357944</v>
      </c>
      <c r="I1278" s="64">
        <v>0</v>
      </c>
      <c r="J1278" s="64">
        <f>SUMIFS('Support - HEA1065 Adjustments'!$G$2:$G$10,'Support - HEA1065 Adjustments'!$A$2:$A$10,LEFT('Support - Calculation Detail'!A1278,7),'Support - HEA1065 Adjustments'!$D$2:$D$10,RIGHT('Support - Calculation Detail'!A1278,2))</f>
        <v>0</v>
      </c>
      <c r="K1278" s="64">
        <v>9357944</v>
      </c>
      <c r="L1278" s="64">
        <v>785951</v>
      </c>
      <c r="M1278" s="64">
        <v>457846</v>
      </c>
      <c r="N1278" s="64">
        <v>926604.16738772125</v>
      </c>
      <c r="O1278" s="64">
        <v>11528345.167387722</v>
      </c>
    </row>
    <row r="1279" spans="1:15" x14ac:dyDescent="0.35">
      <c r="A1279" s="57" t="s">
        <v>7065</v>
      </c>
      <c r="B1279" s="61" t="s">
        <v>10</v>
      </c>
      <c r="C1279" s="61" t="s">
        <v>2208</v>
      </c>
      <c r="D1279" s="64">
        <v>63884</v>
      </c>
      <c r="E1279" s="64">
        <v>0</v>
      </c>
      <c r="F1279" s="64">
        <v>63884</v>
      </c>
      <c r="G1279" s="77">
        <v>1.04</v>
      </c>
      <c r="H1279" s="64">
        <v>66439</v>
      </c>
      <c r="I1279" s="64">
        <v>0</v>
      </c>
      <c r="J1279" s="64">
        <f>SUMIFS('Support - HEA1065 Adjustments'!$G$2:$G$10,'Support - HEA1065 Adjustments'!$A$2:$A$10,LEFT('Support - Calculation Detail'!A1279,7),'Support - HEA1065 Adjustments'!$D$2:$D$10,RIGHT('Support - Calculation Detail'!A1279,2))</f>
        <v>0</v>
      </c>
      <c r="K1279" s="64">
        <v>66439</v>
      </c>
      <c r="L1279" s="64">
        <v>0</v>
      </c>
      <c r="M1279" s="64">
        <v>0</v>
      </c>
      <c r="N1279" s="64">
        <v>0</v>
      </c>
      <c r="O1279" s="64">
        <v>66439</v>
      </c>
    </row>
    <row r="1280" spans="1:15" x14ac:dyDescent="0.35">
      <c r="A1280" s="57" t="s">
        <v>7066</v>
      </c>
      <c r="B1280" s="61" t="s">
        <v>10</v>
      </c>
      <c r="C1280" s="61" t="s">
        <v>2208</v>
      </c>
      <c r="D1280" s="64">
        <v>63628</v>
      </c>
      <c r="E1280" s="64">
        <v>0</v>
      </c>
      <c r="F1280" s="64">
        <v>63628</v>
      </c>
      <c r="G1280" s="77">
        <v>1.04</v>
      </c>
      <c r="H1280" s="64">
        <v>66173</v>
      </c>
      <c r="I1280" s="64">
        <v>0</v>
      </c>
      <c r="J1280" s="64">
        <f>SUMIFS('Support - HEA1065 Adjustments'!$G$2:$G$10,'Support - HEA1065 Adjustments'!$A$2:$A$10,LEFT('Support - Calculation Detail'!A1280,7),'Support - HEA1065 Adjustments'!$D$2:$D$10,RIGHT('Support - Calculation Detail'!A1280,2))</f>
        <v>0</v>
      </c>
      <c r="K1280" s="64">
        <v>66173</v>
      </c>
      <c r="L1280" s="64">
        <v>0</v>
      </c>
      <c r="M1280" s="64">
        <v>0</v>
      </c>
      <c r="N1280" s="64">
        <v>0</v>
      </c>
      <c r="O1280" s="64">
        <v>66173</v>
      </c>
    </row>
    <row r="1281" spans="1:15" x14ac:dyDescent="0.35">
      <c r="A1281" s="57" t="s">
        <v>7067</v>
      </c>
      <c r="B1281" s="61" t="s">
        <v>10</v>
      </c>
      <c r="C1281" s="61" t="s">
        <v>2208</v>
      </c>
      <c r="D1281" s="64">
        <v>128918</v>
      </c>
      <c r="E1281" s="64">
        <v>0</v>
      </c>
      <c r="F1281" s="64">
        <v>128918</v>
      </c>
      <c r="G1281" s="77">
        <v>1.04</v>
      </c>
      <c r="H1281" s="64">
        <v>134075</v>
      </c>
      <c r="I1281" s="64">
        <v>0</v>
      </c>
      <c r="J1281" s="64">
        <f>SUMIFS('Support - HEA1065 Adjustments'!$G$2:$G$10,'Support - HEA1065 Adjustments'!$A$2:$A$10,LEFT('Support - Calculation Detail'!A1281,7),'Support - HEA1065 Adjustments'!$D$2:$D$10,RIGHT('Support - Calculation Detail'!A1281,2))</f>
        <v>0</v>
      </c>
      <c r="K1281" s="64">
        <v>134075</v>
      </c>
      <c r="L1281" s="64">
        <v>0</v>
      </c>
      <c r="M1281" s="64">
        <v>0</v>
      </c>
      <c r="N1281" s="64">
        <v>0</v>
      </c>
      <c r="O1281" s="64">
        <v>134075</v>
      </c>
    </row>
    <row r="1282" spans="1:15" x14ac:dyDescent="0.35">
      <c r="A1282" s="57" t="s">
        <v>7068</v>
      </c>
      <c r="B1282" s="61" t="s">
        <v>10</v>
      </c>
      <c r="C1282" s="61" t="s">
        <v>2208</v>
      </c>
      <c r="D1282" s="64">
        <v>24914</v>
      </c>
      <c r="E1282" s="64">
        <v>0</v>
      </c>
      <c r="F1282" s="64">
        <v>24914</v>
      </c>
      <c r="G1282" s="77">
        <v>1.04</v>
      </c>
      <c r="H1282" s="64">
        <v>25911</v>
      </c>
      <c r="I1282" s="64">
        <v>0</v>
      </c>
      <c r="J1282" s="64">
        <f>SUMIFS('Support - HEA1065 Adjustments'!$G$2:$G$10,'Support - HEA1065 Adjustments'!$A$2:$A$10,LEFT('Support - Calculation Detail'!A1282,7),'Support - HEA1065 Adjustments'!$D$2:$D$10,RIGHT('Support - Calculation Detail'!A1282,2))</f>
        <v>0</v>
      </c>
      <c r="K1282" s="64">
        <v>25911</v>
      </c>
      <c r="L1282" s="64">
        <v>0</v>
      </c>
      <c r="M1282" s="64">
        <v>0</v>
      </c>
      <c r="N1282" s="64">
        <v>0</v>
      </c>
      <c r="O1282" s="64">
        <v>25911</v>
      </c>
    </row>
    <row r="1283" spans="1:15" x14ac:dyDescent="0.35">
      <c r="A1283" s="57" t="s">
        <v>7069</v>
      </c>
      <c r="B1283" s="61" t="s">
        <v>10</v>
      </c>
      <c r="C1283" s="61" t="s">
        <v>2208</v>
      </c>
      <c r="D1283" s="64">
        <v>22755</v>
      </c>
      <c r="E1283" s="64">
        <v>0</v>
      </c>
      <c r="F1283" s="64">
        <v>22755</v>
      </c>
      <c r="G1283" s="77">
        <v>1.04</v>
      </c>
      <c r="H1283" s="64">
        <v>23665</v>
      </c>
      <c r="I1283" s="64">
        <v>0</v>
      </c>
      <c r="J1283" s="64">
        <f>SUMIFS('Support - HEA1065 Adjustments'!$G$2:$G$10,'Support - HEA1065 Adjustments'!$A$2:$A$10,LEFT('Support - Calculation Detail'!A1283,7),'Support - HEA1065 Adjustments'!$D$2:$D$10,RIGHT('Support - Calculation Detail'!A1283,2))</f>
        <v>0</v>
      </c>
      <c r="K1283" s="64">
        <v>23665</v>
      </c>
      <c r="L1283" s="64">
        <v>0</v>
      </c>
      <c r="M1283" s="64">
        <v>0</v>
      </c>
      <c r="N1283" s="64">
        <v>0</v>
      </c>
      <c r="O1283" s="64">
        <v>23665</v>
      </c>
    </row>
    <row r="1284" spans="1:15" x14ac:dyDescent="0.35">
      <c r="A1284" s="57" t="s">
        <v>7070</v>
      </c>
      <c r="B1284" s="61" t="s">
        <v>10</v>
      </c>
      <c r="C1284" s="61" t="s">
        <v>2208</v>
      </c>
      <c r="D1284" s="64">
        <v>34446</v>
      </c>
      <c r="E1284" s="64">
        <v>0</v>
      </c>
      <c r="F1284" s="64">
        <v>34446</v>
      </c>
      <c r="G1284" s="77">
        <v>1.04</v>
      </c>
      <c r="H1284" s="64">
        <v>35824</v>
      </c>
      <c r="I1284" s="64">
        <v>0</v>
      </c>
      <c r="J1284" s="64">
        <f>SUMIFS('Support - HEA1065 Adjustments'!$G$2:$G$10,'Support - HEA1065 Adjustments'!$A$2:$A$10,LEFT('Support - Calculation Detail'!A1284,7),'Support - HEA1065 Adjustments'!$D$2:$D$10,RIGHT('Support - Calculation Detail'!A1284,2))</f>
        <v>0</v>
      </c>
      <c r="K1284" s="64">
        <v>35824</v>
      </c>
      <c r="L1284" s="64">
        <v>0</v>
      </c>
      <c r="M1284" s="64">
        <v>0</v>
      </c>
      <c r="N1284" s="64">
        <v>0</v>
      </c>
      <c r="O1284" s="64">
        <v>35824</v>
      </c>
    </row>
    <row r="1285" spans="1:15" x14ac:dyDescent="0.35">
      <c r="A1285" s="57" t="s">
        <v>7071</v>
      </c>
      <c r="B1285" s="61" t="s">
        <v>10</v>
      </c>
      <c r="C1285" s="61" t="s">
        <v>2208</v>
      </c>
      <c r="D1285" s="64">
        <v>200418</v>
      </c>
      <c r="E1285" s="64">
        <v>0</v>
      </c>
      <c r="F1285" s="64">
        <v>200418</v>
      </c>
      <c r="G1285" s="77">
        <v>1.04</v>
      </c>
      <c r="H1285" s="64">
        <v>208435</v>
      </c>
      <c r="I1285" s="64">
        <v>0</v>
      </c>
      <c r="J1285" s="64">
        <f>SUMIFS('Support - HEA1065 Adjustments'!$G$2:$G$10,'Support - HEA1065 Adjustments'!$A$2:$A$10,LEFT('Support - Calculation Detail'!A1285,7),'Support - HEA1065 Adjustments'!$D$2:$D$10,RIGHT('Support - Calculation Detail'!A1285,2))</f>
        <v>0</v>
      </c>
      <c r="K1285" s="64">
        <v>208435</v>
      </c>
      <c r="L1285" s="64">
        <v>0</v>
      </c>
      <c r="M1285" s="64">
        <v>0</v>
      </c>
      <c r="N1285" s="64">
        <v>0</v>
      </c>
      <c r="O1285" s="64">
        <v>208435</v>
      </c>
    </row>
    <row r="1286" spans="1:15" x14ac:dyDescent="0.35">
      <c r="A1286" s="57" t="s">
        <v>7072</v>
      </c>
      <c r="B1286" s="61" t="s">
        <v>10</v>
      </c>
      <c r="C1286" s="61" t="s">
        <v>2208</v>
      </c>
      <c r="D1286" s="64">
        <v>29712</v>
      </c>
      <c r="E1286" s="64">
        <v>0</v>
      </c>
      <c r="F1286" s="64">
        <v>29712</v>
      </c>
      <c r="G1286" s="77">
        <v>1.04</v>
      </c>
      <c r="H1286" s="64">
        <v>30900</v>
      </c>
      <c r="I1286" s="64">
        <v>0</v>
      </c>
      <c r="J1286" s="64">
        <f>SUMIFS('Support - HEA1065 Adjustments'!$G$2:$G$10,'Support - HEA1065 Adjustments'!$A$2:$A$10,LEFT('Support - Calculation Detail'!A1286,7),'Support - HEA1065 Adjustments'!$D$2:$D$10,RIGHT('Support - Calculation Detail'!A1286,2))</f>
        <v>0</v>
      </c>
      <c r="K1286" s="64">
        <v>30900</v>
      </c>
      <c r="L1286" s="64">
        <v>0</v>
      </c>
      <c r="M1286" s="64">
        <v>0</v>
      </c>
      <c r="N1286" s="64">
        <v>0</v>
      </c>
      <c r="O1286" s="64">
        <v>30900</v>
      </c>
    </row>
    <row r="1287" spans="1:15" x14ac:dyDescent="0.35">
      <c r="A1287" s="57" t="s">
        <v>7073</v>
      </c>
      <c r="B1287" s="61" t="s">
        <v>10</v>
      </c>
      <c r="C1287" s="61" t="s">
        <v>2208</v>
      </c>
      <c r="D1287" s="64">
        <v>30676</v>
      </c>
      <c r="E1287" s="64">
        <v>0</v>
      </c>
      <c r="F1287" s="64">
        <v>30676</v>
      </c>
      <c r="G1287" s="77">
        <v>1.04</v>
      </c>
      <c r="H1287" s="64">
        <v>31903</v>
      </c>
      <c r="I1287" s="64">
        <v>0</v>
      </c>
      <c r="J1287" s="64">
        <f>SUMIFS('Support - HEA1065 Adjustments'!$G$2:$G$10,'Support - HEA1065 Adjustments'!$A$2:$A$10,LEFT('Support - Calculation Detail'!A1287,7),'Support - HEA1065 Adjustments'!$D$2:$D$10,RIGHT('Support - Calculation Detail'!A1287,2))</f>
        <v>0</v>
      </c>
      <c r="K1287" s="64">
        <v>31903</v>
      </c>
      <c r="L1287" s="64">
        <v>0</v>
      </c>
      <c r="M1287" s="64">
        <v>0</v>
      </c>
      <c r="N1287" s="64">
        <v>0</v>
      </c>
      <c r="O1287" s="64">
        <v>31903</v>
      </c>
    </row>
    <row r="1288" spans="1:15" x14ac:dyDescent="0.35">
      <c r="A1288" s="57" t="s">
        <v>7074</v>
      </c>
      <c r="B1288" s="61" t="s">
        <v>10</v>
      </c>
      <c r="C1288" s="61" t="s">
        <v>2208</v>
      </c>
      <c r="D1288" s="64">
        <v>32613</v>
      </c>
      <c r="E1288" s="64">
        <v>0</v>
      </c>
      <c r="F1288" s="64">
        <v>32613</v>
      </c>
      <c r="G1288" s="77">
        <v>1.04</v>
      </c>
      <c r="H1288" s="64">
        <v>33918</v>
      </c>
      <c r="I1288" s="64">
        <v>0</v>
      </c>
      <c r="J1288" s="64">
        <f>SUMIFS('Support - HEA1065 Adjustments'!$G$2:$G$10,'Support - HEA1065 Adjustments'!$A$2:$A$10,LEFT('Support - Calculation Detail'!A1288,7),'Support - HEA1065 Adjustments'!$D$2:$D$10,RIGHT('Support - Calculation Detail'!A1288,2))</f>
        <v>0</v>
      </c>
      <c r="K1288" s="64">
        <v>33918</v>
      </c>
      <c r="L1288" s="64">
        <v>0</v>
      </c>
      <c r="M1288" s="64">
        <v>0</v>
      </c>
      <c r="N1288" s="64">
        <v>0</v>
      </c>
      <c r="O1288" s="64">
        <v>33918</v>
      </c>
    </row>
    <row r="1289" spans="1:15" x14ac:dyDescent="0.35">
      <c r="A1289" s="57" t="s">
        <v>7075</v>
      </c>
      <c r="B1289" s="61" t="s">
        <v>10</v>
      </c>
      <c r="C1289" s="61" t="s">
        <v>2208</v>
      </c>
      <c r="D1289" s="64">
        <v>12432</v>
      </c>
      <c r="E1289" s="64">
        <v>0</v>
      </c>
      <c r="F1289" s="64">
        <v>12432</v>
      </c>
      <c r="G1289" s="77">
        <v>1.04</v>
      </c>
      <c r="H1289" s="64">
        <v>12929</v>
      </c>
      <c r="I1289" s="64">
        <v>0</v>
      </c>
      <c r="J1289" s="64">
        <f>SUMIFS('Support - HEA1065 Adjustments'!$G$2:$G$10,'Support - HEA1065 Adjustments'!$A$2:$A$10,LEFT('Support - Calculation Detail'!A1289,7),'Support - HEA1065 Adjustments'!$D$2:$D$10,RIGHT('Support - Calculation Detail'!A1289,2))</f>
        <v>0</v>
      </c>
      <c r="K1289" s="64">
        <v>12929</v>
      </c>
      <c r="L1289" s="64">
        <v>0</v>
      </c>
      <c r="M1289" s="64">
        <v>0</v>
      </c>
      <c r="N1289" s="64">
        <v>0</v>
      </c>
      <c r="O1289" s="64">
        <v>12929</v>
      </c>
    </row>
    <row r="1290" spans="1:15" x14ac:dyDescent="0.35">
      <c r="A1290" s="57" t="s">
        <v>7076</v>
      </c>
      <c r="B1290" s="61" t="s">
        <v>10</v>
      </c>
      <c r="C1290" s="61" t="s">
        <v>2208</v>
      </c>
      <c r="D1290" s="64">
        <v>26679</v>
      </c>
      <c r="E1290" s="64">
        <v>0</v>
      </c>
      <c r="F1290" s="64">
        <v>26679</v>
      </c>
      <c r="G1290" s="77">
        <v>1.04</v>
      </c>
      <c r="H1290" s="64">
        <v>27746</v>
      </c>
      <c r="I1290" s="64">
        <v>0</v>
      </c>
      <c r="J1290" s="64">
        <f>SUMIFS('Support - HEA1065 Adjustments'!$G$2:$G$10,'Support - HEA1065 Adjustments'!$A$2:$A$10,LEFT('Support - Calculation Detail'!A1290,7),'Support - HEA1065 Adjustments'!$D$2:$D$10,RIGHT('Support - Calculation Detail'!A1290,2))</f>
        <v>0</v>
      </c>
      <c r="K1290" s="64">
        <v>27746</v>
      </c>
      <c r="L1290" s="64">
        <v>0</v>
      </c>
      <c r="M1290" s="64">
        <v>0</v>
      </c>
      <c r="N1290" s="64">
        <v>0</v>
      </c>
      <c r="O1290" s="64">
        <v>27746</v>
      </c>
    </row>
    <row r="1291" spans="1:15" x14ac:dyDescent="0.35">
      <c r="A1291" s="57" t="s">
        <v>7077</v>
      </c>
      <c r="B1291" s="61" t="s">
        <v>10</v>
      </c>
      <c r="C1291" s="61" t="s">
        <v>2208</v>
      </c>
      <c r="D1291" s="64">
        <v>19186</v>
      </c>
      <c r="E1291" s="64">
        <v>0</v>
      </c>
      <c r="F1291" s="64">
        <v>19186</v>
      </c>
      <c r="G1291" s="77">
        <v>1.04</v>
      </c>
      <c r="H1291" s="64">
        <v>19953</v>
      </c>
      <c r="I1291" s="64">
        <v>0</v>
      </c>
      <c r="J1291" s="64">
        <f>SUMIFS('Support - HEA1065 Adjustments'!$G$2:$G$10,'Support - HEA1065 Adjustments'!$A$2:$A$10,LEFT('Support - Calculation Detail'!A1291,7),'Support - HEA1065 Adjustments'!$D$2:$D$10,RIGHT('Support - Calculation Detail'!A1291,2))</f>
        <v>0</v>
      </c>
      <c r="K1291" s="64">
        <v>19953</v>
      </c>
      <c r="L1291" s="64">
        <v>0</v>
      </c>
      <c r="M1291" s="64">
        <v>0</v>
      </c>
      <c r="N1291" s="64">
        <v>0</v>
      </c>
      <c r="O1291" s="64">
        <v>19953</v>
      </c>
    </row>
    <row r="1292" spans="1:15" x14ac:dyDescent="0.35">
      <c r="A1292" s="57" t="s">
        <v>7078</v>
      </c>
      <c r="B1292" s="61" t="s">
        <v>10</v>
      </c>
      <c r="C1292" s="61" t="s">
        <v>2208</v>
      </c>
      <c r="D1292" s="64">
        <v>401102</v>
      </c>
      <c r="E1292" s="64">
        <v>0</v>
      </c>
      <c r="F1292" s="64">
        <v>401102</v>
      </c>
      <c r="G1292" s="77">
        <v>1.04</v>
      </c>
      <c r="H1292" s="64">
        <v>417146</v>
      </c>
      <c r="I1292" s="64">
        <v>0</v>
      </c>
      <c r="J1292" s="64">
        <f>SUMIFS('Support - HEA1065 Adjustments'!$G$2:$G$10,'Support - HEA1065 Adjustments'!$A$2:$A$10,LEFT('Support - Calculation Detail'!A1292,7),'Support - HEA1065 Adjustments'!$D$2:$D$10,RIGHT('Support - Calculation Detail'!A1292,2))</f>
        <v>0</v>
      </c>
      <c r="K1292" s="64">
        <v>417146</v>
      </c>
      <c r="L1292" s="64">
        <v>0</v>
      </c>
      <c r="M1292" s="64">
        <v>0</v>
      </c>
      <c r="N1292" s="64">
        <v>0</v>
      </c>
      <c r="O1292" s="64">
        <v>417146</v>
      </c>
    </row>
    <row r="1293" spans="1:15" x14ac:dyDescent="0.35">
      <c r="A1293" s="57" t="s">
        <v>7079</v>
      </c>
      <c r="B1293" s="61" t="s">
        <v>10</v>
      </c>
      <c r="C1293" s="61" t="s">
        <v>2208</v>
      </c>
      <c r="D1293" s="64">
        <v>1868726</v>
      </c>
      <c r="E1293" s="64">
        <v>0</v>
      </c>
      <c r="F1293" s="64">
        <v>1868726</v>
      </c>
      <c r="G1293" s="77">
        <v>1.04</v>
      </c>
      <c r="H1293" s="64">
        <v>1943475</v>
      </c>
      <c r="I1293" s="64">
        <v>0</v>
      </c>
      <c r="J1293" s="64">
        <f>SUMIFS('Support - HEA1065 Adjustments'!$G$2:$G$10,'Support - HEA1065 Adjustments'!$A$2:$A$10,LEFT('Support - Calculation Detail'!A1293,7),'Support - HEA1065 Adjustments'!$D$2:$D$10,RIGHT('Support - Calculation Detail'!A1293,2))</f>
        <v>0</v>
      </c>
      <c r="K1293" s="64">
        <v>1943475</v>
      </c>
      <c r="L1293" s="64">
        <v>0</v>
      </c>
      <c r="M1293" s="64">
        <v>0</v>
      </c>
      <c r="N1293" s="64">
        <v>0</v>
      </c>
      <c r="O1293" s="64">
        <v>1943475</v>
      </c>
    </row>
    <row r="1294" spans="1:15" x14ac:dyDescent="0.35">
      <c r="A1294" s="57" t="s">
        <v>7080</v>
      </c>
      <c r="B1294" s="61" t="s">
        <v>10</v>
      </c>
      <c r="C1294" s="61" t="s">
        <v>2208</v>
      </c>
      <c r="D1294" s="64">
        <v>12303424</v>
      </c>
      <c r="E1294" s="64">
        <v>0</v>
      </c>
      <c r="F1294" s="64">
        <v>12303424</v>
      </c>
      <c r="G1294" s="77">
        <v>1.04</v>
      </c>
      <c r="H1294" s="64">
        <v>12795561</v>
      </c>
      <c r="I1294" s="64">
        <v>0</v>
      </c>
      <c r="J1294" s="64">
        <f>SUMIFS('Support - HEA1065 Adjustments'!$G$2:$G$10,'Support - HEA1065 Adjustments'!$A$2:$A$10,LEFT('Support - Calculation Detail'!A1294,7),'Support - HEA1065 Adjustments'!$D$2:$D$10,RIGHT('Support - Calculation Detail'!A1294,2))</f>
        <v>0</v>
      </c>
      <c r="K1294" s="64">
        <v>12795561</v>
      </c>
      <c r="L1294" s="64">
        <v>504315</v>
      </c>
      <c r="M1294" s="64">
        <v>0</v>
      </c>
      <c r="N1294" s="64">
        <v>0</v>
      </c>
      <c r="O1294" s="64">
        <v>13299876</v>
      </c>
    </row>
    <row r="1295" spans="1:15" x14ac:dyDescent="0.35">
      <c r="A1295" s="57" t="s">
        <v>7081</v>
      </c>
      <c r="B1295" s="61" t="s">
        <v>10</v>
      </c>
      <c r="C1295" s="61" t="s">
        <v>2208</v>
      </c>
      <c r="D1295" s="64">
        <v>212931</v>
      </c>
      <c r="E1295" s="64">
        <v>0</v>
      </c>
      <c r="F1295" s="64">
        <v>212931</v>
      </c>
      <c r="G1295" s="77">
        <v>1.04</v>
      </c>
      <c r="H1295" s="64">
        <v>221448</v>
      </c>
      <c r="I1295" s="64">
        <v>0</v>
      </c>
      <c r="J1295" s="64">
        <f>SUMIFS('Support - HEA1065 Adjustments'!$G$2:$G$10,'Support - HEA1065 Adjustments'!$A$2:$A$10,LEFT('Support - Calculation Detail'!A1295,7),'Support - HEA1065 Adjustments'!$D$2:$D$10,RIGHT('Support - Calculation Detail'!A1295,2))</f>
        <v>0</v>
      </c>
      <c r="K1295" s="64">
        <v>221448</v>
      </c>
      <c r="L1295" s="64">
        <v>0</v>
      </c>
      <c r="M1295" s="64">
        <v>0</v>
      </c>
      <c r="N1295" s="64">
        <v>0</v>
      </c>
      <c r="O1295" s="64">
        <v>221448</v>
      </c>
    </row>
    <row r="1296" spans="1:15" x14ac:dyDescent="0.35">
      <c r="A1296" s="57" t="s">
        <v>7082</v>
      </c>
      <c r="B1296" s="61" t="s">
        <v>10</v>
      </c>
      <c r="C1296" s="61" t="s">
        <v>2208</v>
      </c>
      <c r="D1296" s="64">
        <v>870361</v>
      </c>
      <c r="E1296" s="64">
        <v>0</v>
      </c>
      <c r="F1296" s="64">
        <v>870361</v>
      </c>
      <c r="G1296" s="77">
        <v>1.04</v>
      </c>
      <c r="H1296" s="64">
        <v>905175</v>
      </c>
      <c r="I1296" s="64">
        <v>0</v>
      </c>
      <c r="J1296" s="64">
        <f>SUMIFS('Support - HEA1065 Adjustments'!$G$2:$G$10,'Support - HEA1065 Adjustments'!$A$2:$A$10,LEFT('Support - Calculation Detail'!A1296,7),'Support - HEA1065 Adjustments'!$D$2:$D$10,RIGHT('Support - Calculation Detail'!A1296,2))</f>
        <v>0</v>
      </c>
      <c r="K1296" s="64">
        <v>905175</v>
      </c>
      <c r="L1296" s="64">
        <v>41220</v>
      </c>
      <c r="M1296" s="64">
        <v>0</v>
      </c>
      <c r="N1296" s="64">
        <v>0</v>
      </c>
      <c r="O1296" s="64">
        <v>946395</v>
      </c>
    </row>
    <row r="1297" spans="1:15" x14ac:dyDescent="0.35">
      <c r="A1297" s="57" t="s">
        <v>7083</v>
      </c>
      <c r="B1297" s="61" t="s">
        <v>10</v>
      </c>
      <c r="C1297" s="61" t="s">
        <v>2208</v>
      </c>
      <c r="D1297" s="64">
        <v>363748</v>
      </c>
      <c r="E1297" s="64">
        <v>0</v>
      </c>
      <c r="F1297" s="64">
        <v>363748</v>
      </c>
      <c r="G1297" s="77">
        <v>1.04</v>
      </c>
      <c r="H1297" s="64">
        <v>378298</v>
      </c>
      <c r="I1297" s="64">
        <v>0</v>
      </c>
      <c r="J1297" s="64">
        <f>SUMIFS('Support - HEA1065 Adjustments'!$G$2:$G$10,'Support - HEA1065 Adjustments'!$A$2:$A$10,LEFT('Support - Calculation Detail'!A1297,7),'Support - HEA1065 Adjustments'!$D$2:$D$10,RIGHT('Support - Calculation Detail'!A1297,2))</f>
        <v>0</v>
      </c>
      <c r="K1297" s="64">
        <v>378298</v>
      </c>
      <c r="L1297" s="64">
        <v>42951</v>
      </c>
      <c r="M1297" s="64">
        <v>0</v>
      </c>
      <c r="N1297" s="64">
        <v>0</v>
      </c>
      <c r="O1297" s="64">
        <v>421249</v>
      </c>
    </row>
    <row r="1298" spans="1:15" x14ac:dyDescent="0.35">
      <c r="A1298" s="57" t="s">
        <v>7084</v>
      </c>
      <c r="B1298" s="61" t="s">
        <v>10</v>
      </c>
      <c r="C1298" s="61" t="s">
        <v>2208</v>
      </c>
      <c r="D1298" s="64">
        <v>91322</v>
      </c>
      <c r="E1298" s="64">
        <v>0</v>
      </c>
      <c r="F1298" s="64">
        <v>91322</v>
      </c>
      <c r="G1298" s="77">
        <v>1.04</v>
      </c>
      <c r="H1298" s="64">
        <v>94975</v>
      </c>
      <c r="I1298" s="64">
        <v>0</v>
      </c>
      <c r="J1298" s="64">
        <f>SUMIFS('Support - HEA1065 Adjustments'!$G$2:$G$10,'Support - HEA1065 Adjustments'!$A$2:$A$10,LEFT('Support - Calculation Detail'!A1298,7),'Support - HEA1065 Adjustments'!$D$2:$D$10,RIGHT('Support - Calculation Detail'!A1298,2))</f>
        <v>0</v>
      </c>
      <c r="K1298" s="64">
        <v>94975</v>
      </c>
      <c r="L1298" s="64">
        <v>4222</v>
      </c>
      <c r="M1298" s="64">
        <v>0</v>
      </c>
      <c r="N1298" s="64">
        <v>0</v>
      </c>
      <c r="O1298" s="64">
        <v>99197</v>
      </c>
    </row>
    <row r="1299" spans="1:15" x14ac:dyDescent="0.35">
      <c r="A1299" s="57" t="s">
        <v>7085</v>
      </c>
      <c r="B1299" s="61" t="s">
        <v>10</v>
      </c>
      <c r="C1299" s="61" t="s">
        <v>2208</v>
      </c>
      <c r="D1299" s="64">
        <v>0</v>
      </c>
      <c r="E1299" s="64">
        <v>0</v>
      </c>
      <c r="F1299" s="64">
        <v>0</v>
      </c>
      <c r="G1299" s="77">
        <v>1.04</v>
      </c>
      <c r="H1299" s="64">
        <v>0</v>
      </c>
      <c r="I1299" s="64">
        <v>0</v>
      </c>
      <c r="J1299" s="64">
        <f>SUMIFS('Support - HEA1065 Adjustments'!$G$2:$G$10,'Support - HEA1065 Adjustments'!$A$2:$A$10,LEFT('Support - Calculation Detail'!A1299,7),'Support - HEA1065 Adjustments'!$D$2:$D$10,RIGHT('Support - Calculation Detail'!A1299,2))</f>
        <v>0</v>
      </c>
      <c r="K1299" s="64">
        <v>0</v>
      </c>
      <c r="L1299" s="64">
        <v>0</v>
      </c>
      <c r="M1299" s="64">
        <v>0</v>
      </c>
      <c r="N1299" s="64">
        <v>0</v>
      </c>
      <c r="O1299" s="64">
        <v>0</v>
      </c>
    </row>
    <row r="1300" spans="1:15" x14ac:dyDescent="0.35">
      <c r="A1300" s="57" t="s">
        <v>7086</v>
      </c>
      <c r="B1300" s="61" t="s">
        <v>10</v>
      </c>
      <c r="C1300" s="61" t="s">
        <v>2208</v>
      </c>
      <c r="D1300" s="64">
        <v>74120</v>
      </c>
      <c r="E1300" s="64">
        <v>0</v>
      </c>
      <c r="F1300" s="64">
        <v>74120</v>
      </c>
      <c r="G1300" s="77">
        <v>1.04</v>
      </c>
      <c r="H1300" s="64">
        <v>77085</v>
      </c>
      <c r="I1300" s="64">
        <v>0</v>
      </c>
      <c r="J1300" s="64">
        <f>SUMIFS('Support - HEA1065 Adjustments'!$G$2:$G$10,'Support - HEA1065 Adjustments'!$A$2:$A$10,LEFT('Support - Calculation Detail'!A1300,7),'Support - HEA1065 Adjustments'!$D$2:$D$10,RIGHT('Support - Calculation Detail'!A1300,2))</f>
        <v>0</v>
      </c>
      <c r="K1300" s="64">
        <v>77085</v>
      </c>
      <c r="L1300" s="64">
        <v>0</v>
      </c>
      <c r="M1300" s="64">
        <v>0</v>
      </c>
      <c r="N1300" s="64">
        <v>0</v>
      </c>
      <c r="O1300" s="64">
        <v>77085</v>
      </c>
    </row>
    <row r="1301" spans="1:15" x14ac:dyDescent="0.35">
      <c r="A1301" s="57" t="s">
        <v>7087</v>
      </c>
      <c r="B1301" s="61" t="s">
        <v>10</v>
      </c>
      <c r="C1301" s="61" t="s">
        <v>2208</v>
      </c>
      <c r="D1301" s="64">
        <v>36325</v>
      </c>
      <c r="E1301" s="64">
        <v>0</v>
      </c>
      <c r="F1301" s="64">
        <v>36325</v>
      </c>
      <c r="G1301" s="77">
        <v>1.04</v>
      </c>
      <c r="H1301" s="64">
        <v>37778</v>
      </c>
      <c r="I1301" s="64">
        <v>0</v>
      </c>
      <c r="J1301" s="64">
        <f>SUMIFS('Support - HEA1065 Adjustments'!$G$2:$G$10,'Support - HEA1065 Adjustments'!$A$2:$A$10,LEFT('Support - Calculation Detail'!A1301,7),'Support - HEA1065 Adjustments'!$D$2:$D$10,RIGHT('Support - Calculation Detail'!A1301,2))</f>
        <v>0</v>
      </c>
      <c r="K1301" s="64">
        <v>37778</v>
      </c>
      <c r="L1301" s="64">
        <v>0</v>
      </c>
      <c r="M1301" s="64">
        <v>0</v>
      </c>
      <c r="N1301" s="64">
        <v>0</v>
      </c>
      <c r="O1301" s="64">
        <v>37778</v>
      </c>
    </row>
    <row r="1302" spans="1:15" x14ac:dyDescent="0.35">
      <c r="A1302" s="57" t="s">
        <v>7088</v>
      </c>
      <c r="B1302" s="61" t="s">
        <v>10</v>
      </c>
      <c r="C1302" s="61" t="s">
        <v>2208</v>
      </c>
      <c r="D1302" s="64">
        <v>158345</v>
      </c>
      <c r="E1302" s="64">
        <v>0</v>
      </c>
      <c r="F1302" s="64">
        <v>158345</v>
      </c>
      <c r="G1302" s="77">
        <v>1.04</v>
      </c>
      <c r="H1302" s="64">
        <v>164679</v>
      </c>
      <c r="I1302" s="64">
        <v>0</v>
      </c>
      <c r="J1302" s="64">
        <f>SUMIFS('Support - HEA1065 Adjustments'!$G$2:$G$10,'Support - HEA1065 Adjustments'!$A$2:$A$10,LEFT('Support - Calculation Detail'!A1302,7),'Support - HEA1065 Adjustments'!$D$2:$D$10,RIGHT('Support - Calculation Detail'!A1302,2))</f>
        <v>0</v>
      </c>
      <c r="K1302" s="64">
        <v>164679</v>
      </c>
      <c r="L1302" s="64">
        <v>0</v>
      </c>
      <c r="M1302" s="64">
        <v>0</v>
      </c>
      <c r="N1302" s="64">
        <v>0</v>
      </c>
      <c r="O1302" s="64">
        <v>164679</v>
      </c>
    </row>
    <row r="1303" spans="1:15" x14ac:dyDescent="0.35">
      <c r="A1303" s="57" t="s">
        <v>7089</v>
      </c>
      <c r="B1303" s="61" t="s">
        <v>10</v>
      </c>
      <c r="C1303" s="61" t="s">
        <v>2208</v>
      </c>
      <c r="D1303" s="64">
        <v>33485</v>
      </c>
      <c r="E1303" s="64">
        <v>0</v>
      </c>
      <c r="F1303" s="64">
        <v>33485</v>
      </c>
      <c r="G1303" s="77">
        <v>1.04</v>
      </c>
      <c r="H1303" s="64">
        <v>34824</v>
      </c>
      <c r="I1303" s="64">
        <v>0</v>
      </c>
      <c r="J1303" s="64">
        <f>SUMIFS('Support - HEA1065 Adjustments'!$G$2:$G$10,'Support - HEA1065 Adjustments'!$A$2:$A$10,LEFT('Support - Calculation Detail'!A1303,7),'Support - HEA1065 Adjustments'!$D$2:$D$10,RIGHT('Support - Calculation Detail'!A1303,2))</f>
        <v>0</v>
      </c>
      <c r="K1303" s="64">
        <v>34824</v>
      </c>
      <c r="L1303" s="64">
        <v>0</v>
      </c>
      <c r="M1303" s="64">
        <v>0</v>
      </c>
      <c r="N1303" s="64">
        <v>0</v>
      </c>
      <c r="O1303" s="64">
        <v>34824</v>
      </c>
    </row>
    <row r="1304" spans="1:15" x14ac:dyDescent="0.35">
      <c r="A1304" s="57" t="s">
        <v>7090</v>
      </c>
      <c r="B1304" s="61" t="s">
        <v>10</v>
      </c>
      <c r="C1304" s="61" t="s">
        <v>2208</v>
      </c>
      <c r="D1304" s="64">
        <v>62349</v>
      </c>
      <c r="E1304" s="64">
        <v>0</v>
      </c>
      <c r="F1304" s="64">
        <v>62349</v>
      </c>
      <c r="G1304" s="77">
        <v>1.04</v>
      </c>
      <c r="H1304" s="64">
        <v>64843</v>
      </c>
      <c r="I1304" s="64">
        <v>0</v>
      </c>
      <c r="J1304" s="64">
        <f>SUMIFS('Support - HEA1065 Adjustments'!$G$2:$G$10,'Support - HEA1065 Adjustments'!$A$2:$A$10,LEFT('Support - Calculation Detail'!A1304,7),'Support - HEA1065 Adjustments'!$D$2:$D$10,RIGHT('Support - Calculation Detail'!A1304,2))</f>
        <v>0</v>
      </c>
      <c r="K1304" s="64">
        <v>64843</v>
      </c>
      <c r="L1304" s="64">
        <v>0</v>
      </c>
      <c r="M1304" s="64">
        <v>0</v>
      </c>
      <c r="N1304" s="64">
        <v>0</v>
      </c>
      <c r="O1304" s="64">
        <v>64843</v>
      </c>
    </row>
    <row r="1305" spans="1:15" x14ac:dyDescent="0.35">
      <c r="A1305" s="57" t="s">
        <v>7091</v>
      </c>
      <c r="B1305" s="61" t="s">
        <v>10</v>
      </c>
      <c r="C1305" s="61" t="s">
        <v>2208</v>
      </c>
      <c r="D1305" s="64">
        <v>69493</v>
      </c>
      <c r="E1305" s="64">
        <v>0</v>
      </c>
      <c r="F1305" s="64">
        <v>69493</v>
      </c>
      <c r="G1305" s="77">
        <v>1.04</v>
      </c>
      <c r="H1305" s="64">
        <v>72273</v>
      </c>
      <c r="I1305" s="64">
        <v>0</v>
      </c>
      <c r="J1305" s="64">
        <f>SUMIFS('Support - HEA1065 Adjustments'!$G$2:$G$10,'Support - HEA1065 Adjustments'!$A$2:$A$10,LEFT('Support - Calculation Detail'!A1305,7),'Support - HEA1065 Adjustments'!$D$2:$D$10,RIGHT('Support - Calculation Detail'!A1305,2))</f>
        <v>0</v>
      </c>
      <c r="K1305" s="64">
        <v>72273</v>
      </c>
      <c r="L1305" s="64">
        <v>0</v>
      </c>
      <c r="M1305" s="64">
        <v>0</v>
      </c>
      <c r="N1305" s="64">
        <v>0</v>
      </c>
      <c r="O1305" s="64">
        <v>72273</v>
      </c>
    </row>
    <row r="1306" spans="1:15" x14ac:dyDescent="0.35">
      <c r="A1306" s="57" t="s">
        <v>7092</v>
      </c>
      <c r="B1306" s="61" t="s">
        <v>10</v>
      </c>
      <c r="C1306" s="61" t="s">
        <v>2208</v>
      </c>
      <c r="D1306" s="64">
        <v>75106</v>
      </c>
      <c r="E1306" s="64">
        <v>0</v>
      </c>
      <c r="F1306" s="64">
        <v>75106</v>
      </c>
      <c r="G1306" s="77">
        <v>1.04</v>
      </c>
      <c r="H1306" s="64">
        <v>78110</v>
      </c>
      <c r="I1306" s="64">
        <v>0</v>
      </c>
      <c r="J1306" s="64">
        <f>SUMIFS('Support - HEA1065 Adjustments'!$G$2:$G$10,'Support - HEA1065 Adjustments'!$A$2:$A$10,LEFT('Support - Calculation Detail'!A1306,7),'Support - HEA1065 Adjustments'!$D$2:$D$10,RIGHT('Support - Calculation Detail'!A1306,2))</f>
        <v>0</v>
      </c>
      <c r="K1306" s="64">
        <v>78110</v>
      </c>
      <c r="L1306" s="64">
        <v>0</v>
      </c>
      <c r="M1306" s="64">
        <v>0</v>
      </c>
      <c r="N1306" s="64">
        <v>0</v>
      </c>
      <c r="O1306" s="64">
        <v>78110</v>
      </c>
    </row>
    <row r="1307" spans="1:15" x14ac:dyDescent="0.35">
      <c r="A1307" s="57" t="s">
        <v>7093</v>
      </c>
      <c r="B1307" s="61" t="s">
        <v>10</v>
      </c>
      <c r="C1307" s="61" t="s">
        <v>2208</v>
      </c>
      <c r="D1307" s="64">
        <v>114449</v>
      </c>
      <c r="E1307" s="64">
        <v>0</v>
      </c>
      <c r="F1307" s="64">
        <v>114449</v>
      </c>
      <c r="G1307" s="77">
        <v>1.04</v>
      </c>
      <c r="H1307" s="64">
        <v>119027</v>
      </c>
      <c r="I1307" s="64">
        <v>0</v>
      </c>
      <c r="J1307" s="64">
        <f>SUMIFS('Support - HEA1065 Adjustments'!$G$2:$G$10,'Support - HEA1065 Adjustments'!$A$2:$A$10,LEFT('Support - Calculation Detail'!A1307,7),'Support - HEA1065 Adjustments'!$D$2:$D$10,RIGHT('Support - Calculation Detail'!A1307,2))</f>
        <v>0</v>
      </c>
      <c r="K1307" s="64">
        <v>119027</v>
      </c>
      <c r="L1307" s="64">
        <v>0</v>
      </c>
      <c r="M1307" s="64">
        <v>0</v>
      </c>
      <c r="N1307" s="64">
        <v>0</v>
      </c>
      <c r="O1307" s="64">
        <v>119027</v>
      </c>
    </row>
    <row r="1308" spans="1:15" x14ac:dyDescent="0.35">
      <c r="A1308" s="57" t="s">
        <v>7094</v>
      </c>
      <c r="B1308" s="61" t="s">
        <v>10</v>
      </c>
      <c r="C1308" s="61" t="s">
        <v>2208</v>
      </c>
      <c r="D1308" s="64">
        <v>435972</v>
      </c>
      <c r="E1308" s="64">
        <v>0</v>
      </c>
      <c r="F1308" s="64">
        <v>435972</v>
      </c>
      <c r="G1308" s="77">
        <v>1.04</v>
      </c>
      <c r="H1308" s="64">
        <v>453411</v>
      </c>
      <c r="I1308" s="64">
        <v>0</v>
      </c>
      <c r="J1308" s="64">
        <f>SUMIFS('Support - HEA1065 Adjustments'!$G$2:$G$10,'Support - HEA1065 Adjustments'!$A$2:$A$10,LEFT('Support - Calculation Detail'!A1308,7),'Support - HEA1065 Adjustments'!$D$2:$D$10,RIGHT('Support - Calculation Detail'!A1308,2))</f>
        <v>0</v>
      </c>
      <c r="K1308" s="64">
        <v>453411</v>
      </c>
      <c r="L1308" s="64">
        <v>0</v>
      </c>
      <c r="M1308" s="64">
        <v>0</v>
      </c>
      <c r="N1308" s="64">
        <v>0</v>
      </c>
      <c r="O1308" s="64">
        <v>453411</v>
      </c>
    </row>
    <row r="1309" spans="1:15" x14ac:dyDescent="0.35">
      <c r="A1309" s="57" t="s">
        <v>7095</v>
      </c>
      <c r="B1309" s="61" t="s">
        <v>10</v>
      </c>
      <c r="C1309" s="61" t="s">
        <v>2208</v>
      </c>
      <c r="D1309" s="64">
        <v>7857616</v>
      </c>
      <c r="E1309" s="64">
        <v>0</v>
      </c>
      <c r="F1309" s="64">
        <v>7857616</v>
      </c>
      <c r="G1309" s="77">
        <v>1.04</v>
      </c>
      <c r="H1309" s="64">
        <v>8171921</v>
      </c>
      <c r="I1309" s="64">
        <v>0</v>
      </c>
      <c r="J1309" s="64">
        <f>SUMIFS('Support - HEA1065 Adjustments'!$G$2:$G$10,'Support - HEA1065 Adjustments'!$A$2:$A$10,LEFT('Support - Calculation Detail'!A1309,7),'Support - HEA1065 Adjustments'!$D$2:$D$10,RIGHT('Support - Calculation Detail'!A1309,2))</f>
        <v>0</v>
      </c>
      <c r="K1309" s="64">
        <v>8171921</v>
      </c>
      <c r="L1309" s="64">
        <v>0</v>
      </c>
      <c r="M1309" s="64">
        <v>0</v>
      </c>
      <c r="N1309" s="64">
        <v>0</v>
      </c>
      <c r="O1309" s="64">
        <v>8171921</v>
      </c>
    </row>
    <row r="1310" spans="1:15" x14ac:dyDescent="0.35">
      <c r="A1310" s="57" t="s">
        <v>7096</v>
      </c>
      <c r="B1310" s="61" t="s">
        <v>10</v>
      </c>
      <c r="C1310" s="61" t="s">
        <v>2208</v>
      </c>
      <c r="D1310" s="64">
        <v>3378898</v>
      </c>
      <c r="E1310" s="64">
        <v>0</v>
      </c>
      <c r="F1310" s="64">
        <v>3378898</v>
      </c>
      <c r="G1310" s="77">
        <v>1.04</v>
      </c>
      <c r="H1310" s="64">
        <v>3514054</v>
      </c>
      <c r="I1310" s="64">
        <v>0</v>
      </c>
      <c r="J1310" s="64">
        <f>SUMIFS('Support - HEA1065 Adjustments'!$G$2:$G$10,'Support - HEA1065 Adjustments'!$A$2:$A$10,LEFT('Support - Calculation Detail'!A1310,7),'Support - HEA1065 Adjustments'!$D$2:$D$10,RIGHT('Support - Calculation Detail'!A1310,2))</f>
        <v>0</v>
      </c>
      <c r="K1310" s="64">
        <v>3514054</v>
      </c>
      <c r="L1310" s="64">
        <v>0</v>
      </c>
      <c r="M1310" s="64">
        <v>0</v>
      </c>
      <c r="N1310" s="64">
        <v>0</v>
      </c>
      <c r="O1310" s="64">
        <v>3514054</v>
      </c>
    </row>
    <row r="1311" spans="1:15" x14ac:dyDescent="0.35">
      <c r="A1311" s="57" t="s">
        <v>7097</v>
      </c>
      <c r="B1311" s="61" t="s">
        <v>10</v>
      </c>
      <c r="C1311" s="61" t="s">
        <v>2208</v>
      </c>
      <c r="D1311" s="64">
        <v>970736</v>
      </c>
      <c r="E1311" s="64">
        <v>0</v>
      </c>
      <c r="F1311" s="64">
        <v>970736</v>
      </c>
      <c r="G1311" s="77">
        <v>1.04</v>
      </c>
      <c r="H1311" s="64">
        <v>1009565</v>
      </c>
      <c r="I1311" s="64">
        <v>0</v>
      </c>
      <c r="J1311" s="64">
        <f>SUMIFS('Support - HEA1065 Adjustments'!$G$2:$G$10,'Support - HEA1065 Adjustments'!$A$2:$A$10,LEFT('Support - Calculation Detail'!A1311,7),'Support - HEA1065 Adjustments'!$D$2:$D$10,RIGHT('Support - Calculation Detail'!A1311,2))</f>
        <v>0</v>
      </c>
      <c r="K1311" s="64">
        <v>1009565</v>
      </c>
      <c r="L1311" s="64">
        <v>0</v>
      </c>
      <c r="M1311" s="64">
        <v>0</v>
      </c>
      <c r="N1311" s="64">
        <v>0</v>
      </c>
      <c r="O1311" s="64">
        <v>1009565</v>
      </c>
    </row>
    <row r="1312" spans="1:15" x14ac:dyDescent="0.35">
      <c r="A1312" s="57" t="s">
        <v>7098</v>
      </c>
      <c r="B1312" s="61" t="s">
        <v>10</v>
      </c>
      <c r="C1312" s="61" t="s">
        <v>2289</v>
      </c>
      <c r="D1312" s="64">
        <v>7883323</v>
      </c>
      <c r="E1312" s="64">
        <v>0</v>
      </c>
      <c r="F1312" s="64">
        <v>7883323</v>
      </c>
      <c r="G1312" s="77">
        <v>1.04</v>
      </c>
      <c r="H1312" s="64">
        <v>8198656</v>
      </c>
      <c r="I1312" s="64">
        <v>0</v>
      </c>
      <c r="J1312" s="64">
        <f>SUMIFS('Support - HEA1065 Adjustments'!$G$2:$G$10,'Support - HEA1065 Adjustments'!$A$2:$A$10,LEFT('Support - Calculation Detail'!A1312,7),'Support - HEA1065 Adjustments'!$D$2:$D$10,RIGHT('Support - Calculation Detail'!A1312,2))</f>
        <v>0</v>
      </c>
      <c r="K1312" s="64">
        <v>8198656</v>
      </c>
      <c r="L1312" s="64">
        <v>620969</v>
      </c>
      <c r="M1312" s="64">
        <v>406858</v>
      </c>
      <c r="N1312" s="64">
        <v>1179177.1729764824</v>
      </c>
      <c r="O1312" s="64">
        <v>10405660.172976483</v>
      </c>
    </row>
    <row r="1313" spans="1:15" x14ac:dyDescent="0.35">
      <c r="A1313" s="57" t="s">
        <v>7099</v>
      </c>
      <c r="B1313" s="61" t="s">
        <v>10</v>
      </c>
      <c r="C1313" s="61" t="s">
        <v>2289</v>
      </c>
      <c r="D1313" s="64">
        <v>7625</v>
      </c>
      <c r="E1313" s="64">
        <v>0</v>
      </c>
      <c r="F1313" s="64">
        <v>7625</v>
      </c>
      <c r="G1313" s="77">
        <v>1.04</v>
      </c>
      <c r="H1313" s="64">
        <v>7930</v>
      </c>
      <c r="I1313" s="64">
        <v>0</v>
      </c>
      <c r="J1313" s="64">
        <f>SUMIFS('Support - HEA1065 Adjustments'!$G$2:$G$10,'Support - HEA1065 Adjustments'!$A$2:$A$10,LEFT('Support - Calculation Detail'!A1313,7),'Support - HEA1065 Adjustments'!$D$2:$D$10,RIGHT('Support - Calculation Detail'!A1313,2))</f>
        <v>0</v>
      </c>
      <c r="K1313" s="64">
        <v>7930</v>
      </c>
      <c r="L1313" s="64">
        <v>0</v>
      </c>
      <c r="M1313" s="64">
        <v>0</v>
      </c>
      <c r="N1313" s="64">
        <v>0</v>
      </c>
      <c r="O1313" s="64">
        <v>7930</v>
      </c>
    </row>
    <row r="1314" spans="1:15" x14ac:dyDescent="0.35">
      <c r="A1314" s="57" t="s">
        <v>7100</v>
      </c>
      <c r="B1314" s="61" t="s">
        <v>10</v>
      </c>
      <c r="C1314" s="61" t="s">
        <v>2289</v>
      </c>
      <c r="D1314" s="64">
        <v>19501</v>
      </c>
      <c r="E1314" s="64">
        <v>0</v>
      </c>
      <c r="F1314" s="64">
        <v>19501</v>
      </c>
      <c r="G1314" s="77">
        <v>1.04</v>
      </c>
      <c r="H1314" s="64">
        <v>20281</v>
      </c>
      <c r="I1314" s="64">
        <v>0</v>
      </c>
      <c r="J1314" s="64">
        <f>SUMIFS('Support - HEA1065 Adjustments'!$G$2:$G$10,'Support - HEA1065 Adjustments'!$A$2:$A$10,LEFT('Support - Calculation Detail'!A1314,7),'Support - HEA1065 Adjustments'!$D$2:$D$10,RIGHT('Support - Calculation Detail'!A1314,2))</f>
        <v>0</v>
      </c>
      <c r="K1314" s="64">
        <v>20281</v>
      </c>
      <c r="L1314" s="64">
        <v>0</v>
      </c>
      <c r="M1314" s="64">
        <v>0</v>
      </c>
      <c r="N1314" s="64">
        <v>0</v>
      </c>
      <c r="O1314" s="64">
        <v>20281</v>
      </c>
    </row>
    <row r="1315" spans="1:15" x14ac:dyDescent="0.35">
      <c r="A1315" s="57" t="s">
        <v>7101</v>
      </c>
      <c r="B1315" s="61" t="s">
        <v>10</v>
      </c>
      <c r="C1315" s="61" t="s">
        <v>2289</v>
      </c>
      <c r="D1315" s="64">
        <v>32983</v>
      </c>
      <c r="E1315" s="64">
        <v>0</v>
      </c>
      <c r="F1315" s="64">
        <v>32983</v>
      </c>
      <c r="G1315" s="77">
        <v>1.04</v>
      </c>
      <c r="H1315" s="64">
        <v>34302</v>
      </c>
      <c r="I1315" s="64">
        <v>0</v>
      </c>
      <c r="J1315" s="64">
        <f>SUMIFS('Support - HEA1065 Adjustments'!$G$2:$G$10,'Support - HEA1065 Adjustments'!$A$2:$A$10,LEFT('Support - Calculation Detail'!A1315,7),'Support - HEA1065 Adjustments'!$D$2:$D$10,RIGHT('Support - Calculation Detail'!A1315,2))</f>
        <v>0</v>
      </c>
      <c r="K1315" s="64">
        <v>34302</v>
      </c>
      <c r="L1315" s="64">
        <v>0</v>
      </c>
      <c r="M1315" s="64">
        <v>0</v>
      </c>
      <c r="N1315" s="64">
        <v>0</v>
      </c>
      <c r="O1315" s="64">
        <v>34302</v>
      </c>
    </row>
    <row r="1316" spans="1:15" x14ac:dyDescent="0.35">
      <c r="A1316" s="57" t="s">
        <v>7102</v>
      </c>
      <c r="B1316" s="61" t="s">
        <v>10</v>
      </c>
      <c r="C1316" s="61" t="s">
        <v>2289</v>
      </c>
      <c r="D1316" s="64">
        <v>59237</v>
      </c>
      <c r="E1316" s="64">
        <v>0</v>
      </c>
      <c r="F1316" s="64">
        <v>59237</v>
      </c>
      <c r="G1316" s="77">
        <v>1.04</v>
      </c>
      <c r="H1316" s="64">
        <v>61606</v>
      </c>
      <c r="I1316" s="64">
        <v>0</v>
      </c>
      <c r="J1316" s="64">
        <f>SUMIFS('Support - HEA1065 Adjustments'!$G$2:$G$10,'Support - HEA1065 Adjustments'!$A$2:$A$10,LEFT('Support - Calculation Detail'!A1316,7),'Support - HEA1065 Adjustments'!$D$2:$D$10,RIGHT('Support - Calculation Detail'!A1316,2))</f>
        <v>0</v>
      </c>
      <c r="K1316" s="64">
        <v>61606</v>
      </c>
      <c r="L1316" s="64">
        <v>0</v>
      </c>
      <c r="M1316" s="64">
        <v>0</v>
      </c>
      <c r="N1316" s="64">
        <v>0</v>
      </c>
      <c r="O1316" s="64">
        <v>61606</v>
      </c>
    </row>
    <row r="1317" spans="1:15" x14ac:dyDescent="0.35">
      <c r="A1317" s="57" t="s">
        <v>7103</v>
      </c>
      <c r="B1317" s="61" t="s">
        <v>10</v>
      </c>
      <c r="C1317" s="61" t="s">
        <v>2289</v>
      </c>
      <c r="D1317" s="64">
        <v>37776</v>
      </c>
      <c r="E1317" s="64">
        <v>0</v>
      </c>
      <c r="F1317" s="64">
        <v>37776</v>
      </c>
      <c r="G1317" s="77">
        <v>1.04</v>
      </c>
      <c r="H1317" s="64">
        <v>39287</v>
      </c>
      <c r="I1317" s="64">
        <v>0</v>
      </c>
      <c r="J1317" s="64">
        <f>SUMIFS('Support - HEA1065 Adjustments'!$G$2:$G$10,'Support - HEA1065 Adjustments'!$A$2:$A$10,LEFT('Support - Calculation Detail'!A1317,7),'Support - HEA1065 Adjustments'!$D$2:$D$10,RIGHT('Support - Calculation Detail'!A1317,2))</f>
        <v>0</v>
      </c>
      <c r="K1317" s="64">
        <v>39287</v>
      </c>
      <c r="L1317" s="64">
        <v>0</v>
      </c>
      <c r="M1317" s="64">
        <v>0</v>
      </c>
      <c r="N1317" s="64">
        <v>0</v>
      </c>
      <c r="O1317" s="64">
        <v>39287</v>
      </c>
    </row>
    <row r="1318" spans="1:15" x14ac:dyDescent="0.35">
      <c r="A1318" s="57" t="s">
        <v>7104</v>
      </c>
      <c r="B1318" s="61" t="s">
        <v>10</v>
      </c>
      <c r="C1318" s="61" t="s">
        <v>2289</v>
      </c>
      <c r="D1318" s="64">
        <v>19047</v>
      </c>
      <c r="E1318" s="64">
        <v>0</v>
      </c>
      <c r="F1318" s="64">
        <v>19047</v>
      </c>
      <c r="G1318" s="77">
        <v>1.04</v>
      </c>
      <c r="H1318" s="64">
        <v>19809</v>
      </c>
      <c r="I1318" s="64">
        <v>0</v>
      </c>
      <c r="J1318" s="64">
        <f>SUMIFS('Support - HEA1065 Adjustments'!$G$2:$G$10,'Support - HEA1065 Adjustments'!$A$2:$A$10,LEFT('Support - Calculation Detail'!A1318,7),'Support - HEA1065 Adjustments'!$D$2:$D$10,RIGHT('Support - Calculation Detail'!A1318,2))</f>
        <v>0</v>
      </c>
      <c r="K1318" s="64">
        <v>19809</v>
      </c>
      <c r="L1318" s="64">
        <v>0</v>
      </c>
      <c r="M1318" s="64">
        <v>0</v>
      </c>
      <c r="N1318" s="64">
        <v>0</v>
      </c>
      <c r="O1318" s="64">
        <v>19809</v>
      </c>
    </row>
    <row r="1319" spans="1:15" x14ac:dyDescent="0.35">
      <c r="A1319" s="57" t="s">
        <v>7105</v>
      </c>
      <c r="B1319" s="61" t="s">
        <v>10</v>
      </c>
      <c r="C1319" s="61" t="s">
        <v>2289</v>
      </c>
      <c r="D1319" s="64">
        <v>7396</v>
      </c>
      <c r="E1319" s="64">
        <v>0</v>
      </c>
      <c r="F1319" s="64">
        <v>7396</v>
      </c>
      <c r="G1319" s="77">
        <v>1.04</v>
      </c>
      <c r="H1319" s="64">
        <v>7692</v>
      </c>
      <c r="I1319" s="64">
        <v>0</v>
      </c>
      <c r="J1319" s="64">
        <f>SUMIFS('Support - HEA1065 Adjustments'!$G$2:$G$10,'Support - HEA1065 Adjustments'!$A$2:$A$10,LEFT('Support - Calculation Detail'!A1319,7),'Support - HEA1065 Adjustments'!$D$2:$D$10,RIGHT('Support - Calculation Detail'!A1319,2))</f>
        <v>0</v>
      </c>
      <c r="K1319" s="64">
        <v>7692</v>
      </c>
      <c r="L1319" s="64">
        <v>0</v>
      </c>
      <c r="M1319" s="64">
        <v>0</v>
      </c>
      <c r="N1319" s="64">
        <v>0</v>
      </c>
      <c r="O1319" s="64">
        <v>7692</v>
      </c>
    </row>
    <row r="1320" spans="1:15" x14ac:dyDescent="0.35">
      <c r="A1320" s="57" t="s">
        <v>7106</v>
      </c>
      <c r="B1320" s="61" t="s">
        <v>10</v>
      </c>
      <c r="C1320" s="61" t="s">
        <v>2289</v>
      </c>
      <c r="D1320" s="64">
        <v>17566</v>
      </c>
      <c r="E1320" s="64">
        <v>0</v>
      </c>
      <c r="F1320" s="64">
        <v>17566</v>
      </c>
      <c r="G1320" s="77">
        <v>1.04</v>
      </c>
      <c r="H1320" s="64">
        <v>18269</v>
      </c>
      <c r="I1320" s="64">
        <v>0</v>
      </c>
      <c r="J1320" s="64">
        <f>SUMIFS('Support - HEA1065 Adjustments'!$G$2:$G$10,'Support - HEA1065 Adjustments'!$A$2:$A$10,LEFT('Support - Calculation Detail'!A1320,7),'Support - HEA1065 Adjustments'!$D$2:$D$10,RIGHT('Support - Calculation Detail'!A1320,2))</f>
        <v>0</v>
      </c>
      <c r="K1320" s="64">
        <v>18269</v>
      </c>
      <c r="L1320" s="64">
        <v>0</v>
      </c>
      <c r="M1320" s="64">
        <v>0</v>
      </c>
      <c r="N1320" s="64">
        <v>0</v>
      </c>
      <c r="O1320" s="64">
        <v>18269</v>
      </c>
    </row>
    <row r="1321" spans="1:15" x14ac:dyDescent="0.35">
      <c r="A1321" s="57" t="s">
        <v>7107</v>
      </c>
      <c r="B1321" s="61" t="s">
        <v>10</v>
      </c>
      <c r="C1321" s="61" t="s">
        <v>2289</v>
      </c>
      <c r="D1321" s="64">
        <v>11168</v>
      </c>
      <c r="E1321" s="64">
        <v>0</v>
      </c>
      <c r="F1321" s="64">
        <v>11168</v>
      </c>
      <c r="G1321" s="77">
        <v>1.04</v>
      </c>
      <c r="H1321" s="64">
        <v>11615</v>
      </c>
      <c r="I1321" s="64">
        <v>0</v>
      </c>
      <c r="J1321" s="64">
        <f>SUMIFS('Support - HEA1065 Adjustments'!$G$2:$G$10,'Support - HEA1065 Adjustments'!$A$2:$A$10,LEFT('Support - Calculation Detail'!A1321,7),'Support - HEA1065 Adjustments'!$D$2:$D$10,RIGHT('Support - Calculation Detail'!A1321,2))</f>
        <v>0</v>
      </c>
      <c r="K1321" s="64">
        <v>11615</v>
      </c>
      <c r="L1321" s="64">
        <v>0</v>
      </c>
      <c r="M1321" s="64">
        <v>0</v>
      </c>
      <c r="N1321" s="64">
        <v>0</v>
      </c>
      <c r="O1321" s="64">
        <v>11615</v>
      </c>
    </row>
    <row r="1322" spans="1:15" x14ac:dyDescent="0.35">
      <c r="A1322" s="57" t="s">
        <v>7108</v>
      </c>
      <c r="B1322" s="61" t="s">
        <v>10</v>
      </c>
      <c r="C1322" s="61" t="s">
        <v>2289</v>
      </c>
      <c r="D1322" s="64">
        <v>16843</v>
      </c>
      <c r="E1322" s="64">
        <v>0</v>
      </c>
      <c r="F1322" s="64">
        <v>16843</v>
      </c>
      <c r="G1322" s="77">
        <v>1.04</v>
      </c>
      <c r="H1322" s="64">
        <v>17517</v>
      </c>
      <c r="I1322" s="64">
        <v>0</v>
      </c>
      <c r="J1322" s="64">
        <f>SUMIFS('Support - HEA1065 Adjustments'!$G$2:$G$10,'Support - HEA1065 Adjustments'!$A$2:$A$10,LEFT('Support - Calculation Detail'!A1322,7),'Support - HEA1065 Adjustments'!$D$2:$D$10,RIGHT('Support - Calculation Detail'!A1322,2))</f>
        <v>0</v>
      </c>
      <c r="K1322" s="64">
        <v>17517</v>
      </c>
      <c r="L1322" s="64">
        <v>0</v>
      </c>
      <c r="M1322" s="64">
        <v>0</v>
      </c>
      <c r="N1322" s="64">
        <v>0</v>
      </c>
      <c r="O1322" s="64">
        <v>17517</v>
      </c>
    </row>
    <row r="1323" spans="1:15" x14ac:dyDescent="0.35">
      <c r="A1323" s="57" t="s">
        <v>7109</v>
      </c>
      <c r="B1323" s="61" t="s">
        <v>10</v>
      </c>
      <c r="C1323" s="61" t="s">
        <v>2289</v>
      </c>
      <c r="D1323" s="64">
        <v>25393</v>
      </c>
      <c r="E1323" s="64">
        <v>0</v>
      </c>
      <c r="F1323" s="64">
        <v>25393</v>
      </c>
      <c r="G1323" s="77">
        <v>1.04</v>
      </c>
      <c r="H1323" s="64">
        <v>26409</v>
      </c>
      <c r="I1323" s="64">
        <v>0</v>
      </c>
      <c r="J1323" s="64">
        <f>SUMIFS('Support - HEA1065 Adjustments'!$G$2:$G$10,'Support - HEA1065 Adjustments'!$A$2:$A$10,LEFT('Support - Calculation Detail'!A1323,7),'Support - HEA1065 Adjustments'!$D$2:$D$10,RIGHT('Support - Calculation Detail'!A1323,2))</f>
        <v>0</v>
      </c>
      <c r="K1323" s="64">
        <v>26409</v>
      </c>
      <c r="L1323" s="64">
        <v>0</v>
      </c>
      <c r="M1323" s="64">
        <v>0</v>
      </c>
      <c r="N1323" s="64">
        <v>0</v>
      </c>
      <c r="O1323" s="64">
        <v>26409</v>
      </c>
    </row>
    <row r="1324" spans="1:15" x14ac:dyDescent="0.35">
      <c r="A1324" s="57" t="s">
        <v>7110</v>
      </c>
      <c r="B1324" s="61" t="s">
        <v>10</v>
      </c>
      <c r="C1324" s="61" t="s">
        <v>2289</v>
      </c>
      <c r="D1324" s="64">
        <v>41836</v>
      </c>
      <c r="E1324" s="64">
        <v>0</v>
      </c>
      <c r="F1324" s="64">
        <v>41836</v>
      </c>
      <c r="G1324" s="77">
        <v>1.04</v>
      </c>
      <c r="H1324" s="64">
        <v>43509</v>
      </c>
      <c r="I1324" s="64">
        <v>0</v>
      </c>
      <c r="J1324" s="64">
        <f>SUMIFS('Support - HEA1065 Adjustments'!$G$2:$G$10,'Support - HEA1065 Adjustments'!$A$2:$A$10,LEFT('Support - Calculation Detail'!A1324,7),'Support - HEA1065 Adjustments'!$D$2:$D$10,RIGHT('Support - Calculation Detail'!A1324,2))</f>
        <v>0</v>
      </c>
      <c r="K1324" s="64">
        <v>43509</v>
      </c>
      <c r="L1324" s="64">
        <v>0</v>
      </c>
      <c r="M1324" s="64">
        <v>0</v>
      </c>
      <c r="N1324" s="64">
        <v>0</v>
      </c>
      <c r="O1324" s="64">
        <v>43509</v>
      </c>
    </row>
    <row r="1325" spans="1:15" x14ac:dyDescent="0.35">
      <c r="A1325" s="57" t="s">
        <v>7111</v>
      </c>
      <c r="B1325" s="61" t="s">
        <v>10</v>
      </c>
      <c r="C1325" s="61" t="s">
        <v>2289</v>
      </c>
      <c r="D1325" s="64">
        <v>45258</v>
      </c>
      <c r="E1325" s="64">
        <v>0</v>
      </c>
      <c r="F1325" s="64">
        <v>45258</v>
      </c>
      <c r="G1325" s="77">
        <v>1.04</v>
      </c>
      <c r="H1325" s="64">
        <v>47068</v>
      </c>
      <c r="I1325" s="64">
        <v>0</v>
      </c>
      <c r="J1325" s="64">
        <f>SUMIFS('Support - HEA1065 Adjustments'!$G$2:$G$10,'Support - HEA1065 Adjustments'!$A$2:$A$10,LEFT('Support - Calculation Detail'!A1325,7),'Support - HEA1065 Adjustments'!$D$2:$D$10,RIGHT('Support - Calculation Detail'!A1325,2))</f>
        <v>0</v>
      </c>
      <c r="K1325" s="64">
        <v>47068</v>
      </c>
      <c r="L1325" s="64">
        <v>0</v>
      </c>
      <c r="M1325" s="64">
        <v>0</v>
      </c>
      <c r="N1325" s="64">
        <v>0</v>
      </c>
      <c r="O1325" s="64">
        <v>47068</v>
      </c>
    </row>
    <row r="1326" spans="1:15" x14ac:dyDescent="0.35">
      <c r="A1326" s="57" t="s">
        <v>7112</v>
      </c>
      <c r="B1326" s="61" t="s">
        <v>10</v>
      </c>
      <c r="C1326" s="61" t="s">
        <v>2289</v>
      </c>
      <c r="D1326" s="64">
        <v>172673</v>
      </c>
      <c r="E1326" s="64">
        <v>0</v>
      </c>
      <c r="F1326" s="64">
        <v>172673</v>
      </c>
      <c r="G1326" s="77">
        <v>1.04</v>
      </c>
      <c r="H1326" s="64">
        <v>179580</v>
      </c>
      <c r="I1326" s="64">
        <v>0</v>
      </c>
      <c r="J1326" s="64">
        <f>SUMIFS('Support - HEA1065 Adjustments'!$G$2:$G$10,'Support - HEA1065 Adjustments'!$A$2:$A$10,LEFT('Support - Calculation Detail'!A1326,7),'Support - HEA1065 Adjustments'!$D$2:$D$10,RIGHT('Support - Calculation Detail'!A1326,2))</f>
        <v>0</v>
      </c>
      <c r="K1326" s="64">
        <v>179580</v>
      </c>
      <c r="L1326" s="64">
        <v>0</v>
      </c>
      <c r="M1326" s="64">
        <v>0</v>
      </c>
      <c r="N1326" s="64">
        <v>0</v>
      </c>
      <c r="O1326" s="64">
        <v>179580</v>
      </c>
    </row>
    <row r="1327" spans="1:15" x14ac:dyDescent="0.35">
      <c r="A1327" s="57" t="s">
        <v>7113</v>
      </c>
      <c r="B1327" s="61" t="s">
        <v>10</v>
      </c>
      <c r="C1327" s="61" t="s">
        <v>2289</v>
      </c>
      <c r="D1327" s="64">
        <v>57377</v>
      </c>
      <c r="E1327" s="64">
        <v>0</v>
      </c>
      <c r="F1327" s="64">
        <v>57377</v>
      </c>
      <c r="G1327" s="77">
        <v>1.04</v>
      </c>
      <c r="H1327" s="64">
        <v>59672</v>
      </c>
      <c r="I1327" s="64">
        <v>0</v>
      </c>
      <c r="J1327" s="64">
        <f>SUMIFS('Support - HEA1065 Adjustments'!$G$2:$G$10,'Support - HEA1065 Adjustments'!$A$2:$A$10,LEFT('Support - Calculation Detail'!A1327,7),'Support - HEA1065 Adjustments'!$D$2:$D$10,RIGHT('Support - Calculation Detail'!A1327,2))</f>
        <v>0</v>
      </c>
      <c r="K1327" s="64">
        <v>59672</v>
      </c>
      <c r="L1327" s="64">
        <v>0</v>
      </c>
      <c r="M1327" s="64">
        <v>0</v>
      </c>
      <c r="N1327" s="64">
        <v>0</v>
      </c>
      <c r="O1327" s="64">
        <v>59672</v>
      </c>
    </row>
    <row r="1328" spans="1:15" x14ac:dyDescent="0.35">
      <c r="A1328" s="57" t="s">
        <v>7114</v>
      </c>
      <c r="B1328" s="61" t="s">
        <v>10</v>
      </c>
      <c r="C1328" s="61" t="s">
        <v>2289</v>
      </c>
      <c r="D1328" s="64">
        <v>57308</v>
      </c>
      <c r="E1328" s="64">
        <v>0</v>
      </c>
      <c r="F1328" s="64">
        <v>57308</v>
      </c>
      <c r="G1328" s="77">
        <v>1.04</v>
      </c>
      <c r="H1328" s="64">
        <v>59600</v>
      </c>
      <c r="I1328" s="64">
        <v>0</v>
      </c>
      <c r="J1328" s="64">
        <f>SUMIFS('Support - HEA1065 Adjustments'!$G$2:$G$10,'Support - HEA1065 Adjustments'!$A$2:$A$10,LEFT('Support - Calculation Detail'!A1328,7),'Support - HEA1065 Adjustments'!$D$2:$D$10,RIGHT('Support - Calculation Detail'!A1328,2))</f>
        <v>0</v>
      </c>
      <c r="K1328" s="64">
        <v>59600</v>
      </c>
      <c r="L1328" s="64">
        <v>0</v>
      </c>
      <c r="M1328" s="64">
        <v>0</v>
      </c>
      <c r="N1328" s="64">
        <v>0</v>
      </c>
      <c r="O1328" s="64">
        <v>59600</v>
      </c>
    </row>
    <row r="1329" spans="1:15" x14ac:dyDescent="0.35">
      <c r="A1329" s="57" t="s">
        <v>7115</v>
      </c>
      <c r="B1329" s="61" t="s">
        <v>10</v>
      </c>
      <c r="C1329" s="61" t="s">
        <v>2289</v>
      </c>
      <c r="D1329" s="64">
        <v>19607</v>
      </c>
      <c r="E1329" s="64">
        <v>0</v>
      </c>
      <c r="F1329" s="64">
        <v>19607</v>
      </c>
      <c r="G1329" s="77">
        <v>1.04</v>
      </c>
      <c r="H1329" s="64">
        <v>20391</v>
      </c>
      <c r="I1329" s="64">
        <v>0</v>
      </c>
      <c r="J1329" s="64">
        <f>SUMIFS('Support - HEA1065 Adjustments'!$G$2:$G$10,'Support - HEA1065 Adjustments'!$A$2:$A$10,LEFT('Support - Calculation Detail'!A1329,7),'Support - HEA1065 Adjustments'!$D$2:$D$10,RIGHT('Support - Calculation Detail'!A1329,2))</f>
        <v>0</v>
      </c>
      <c r="K1329" s="64">
        <v>20391</v>
      </c>
      <c r="L1329" s="64">
        <v>0</v>
      </c>
      <c r="M1329" s="64">
        <v>0</v>
      </c>
      <c r="N1329" s="64">
        <v>0</v>
      </c>
      <c r="O1329" s="64">
        <v>20391</v>
      </c>
    </row>
    <row r="1330" spans="1:15" x14ac:dyDescent="0.35">
      <c r="A1330" s="57" t="s">
        <v>7116</v>
      </c>
      <c r="B1330" s="61" t="s">
        <v>10</v>
      </c>
      <c r="C1330" s="61" t="s">
        <v>2289</v>
      </c>
      <c r="D1330" s="64">
        <v>5865</v>
      </c>
      <c r="E1330" s="64">
        <v>0</v>
      </c>
      <c r="F1330" s="64">
        <v>5865</v>
      </c>
      <c r="G1330" s="77">
        <v>1.04</v>
      </c>
      <c r="H1330" s="64">
        <v>6100</v>
      </c>
      <c r="I1330" s="64">
        <v>0</v>
      </c>
      <c r="J1330" s="64">
        <f>SUMIFS('Support - HEA1065 Adjustments'!$G$2:$G$10,'Support - HEA1065 Adjustments'!$A$2:$A$10,LEFT('Support - Calculation Detail'!A1330,7),'Support - HEA1065 Adjustments'!$D$2:$D$10,RIGHT('Support - Calculation Detail'!A1330,2))</f>
        <v>0</v>
      </c>
      <c r="K1330" s="64">
        <v>6100</v>
      </c>
      <c r="L1330" s="64">
        <v>0</v>
      </c>
      <c r="M1330" s="64">
        <v>0</v>
      </c>
      <c r="N1330" s="64">
        <v>0</v>
      </c>
      <c r="O1330" s="64">
        <v>6100</v>
      </c>
    </row>
    <row r="1331" spans="1:15" x14ac:dyDescent="0.35">
      <c r="A1331" s="57" t="s">
        <v>7117</v>
      </c>
      <c r="B1331" s="61" t="s">
        <v>10</v>
      </c>
      <c r="C1331" s="61" t="s">
        <v>2289</v>
      </c>
      <c r="D1331" s="64">
        <v>19015</v>
      </c>
      <c r="E1331" s="64">
        <v>0</v>
      </c>
      <c r="F1331" s="64">
        <v>19015</v>
      </c>
      <c r="G1331" s="77">
        <v>1.04</v>
      </c>
      <c r="H1331" s="64">
        <v>19776</v>
      </c>
      <c r="I1331" s="64">
        <v>0</v>
      </c>
      <c r="J1331" s="64">
        <f>SUMIFS('Support - HEA1065 Adjustments'!$G$2:$G$10,'Support - HEA1065 Adjustments'!$A$2:$A$10,LEFT('Support - Calculation Detail'!A1331,7),'Support - HEA1065 Adjustments'!$D$2:$D$10,RIGHT('Support - Calculation Detail'!A1331,2))</f>
        <v>0</v>
      </c>
      <c r="K1331" s="64">
        <v>19776</v>
      </c>
      <c r="L1331" s="64">
        <v>0</v>
      </c>
      <c r="M1331" s="64">
        <v>0</v>
      </c>
      <c r="N1331" s="64">
        <v>0</v>
      </c>
      <c r="O1331" s="64">
        <v>19776</v>
      </c>
    </row>
    <row r="1332" spans="1:15" x14ac:dyDescent="0.35">
      <c r="A1332" s="57" t="s">
        <v>7118</v>
      </c>
      <c r="B1332" s="61" t="s">
        <v>10</v>
      </c>
      <c r="C1332" s="61" t="s">
        <v>2289</v>
      </c>
      <c r="D1332" s="64">
        <v>15011</v>
      </c>
      <c r="E1332" s="64">
        <v>0</v>
      </c>
      <c r="F1332" s="64">
        <v>15011</v>
      </c>
      <c r="G1332" s="77">
        <v>1.04</v>
      </c>
      <c r="H1332" s="64">
        <v>15611</v>
      </c>
      <c r="I1332" s="64">
        <v>0</v>
      </c>
      <c r="J1332" s="64">
        <f>SUMIFS('Support - HEA1065 Adjustments'!$G$2:$G$10,'Support - HEA1065 Adjustments'!$A$2:$A$10,LEFT('Support - Calculation Detail'!A1332,7),'Support - HEA1065 Adjustments'!$D$2:$D$10,RIGHT('Support - Calculation Detail'!A1332,2))</f>
        <v>0</v>
      </c>
      <c r="K1332" s="64">
        <v>15611</v>
      </c>
      <c r="L1332" s="64">
        <v>0</v>
      </c>
      <c r="M1332" s="64">
        <v>0</v>
      </c>
      <c r="N1332" s="64">
        <v>0</v>
      </c>
      <c r="O1332" s="64">
        <v>15611</v>
      </c>
    </row>
    <row r="1333" spans="1:15" x14ac:dyDescent="0.35">
      <c r="A1333" s="57" t="s">
        <v>7119</v>
      </c>
      <c r="B1333" s="61" t="s">
        <v>10</v>
      </c>
      <c r="C1333" s="61" t="s">
        <v>2289</v>
      </c>
      <c r="D1333" s="64">
        <v>11627</v>
      </c>
      <c r="E1333" s="64">
        <v>0</v>
      </c>
      <c r="F1333" s="64">
        <v>11627</v>
      </c>
      <c r="G1333" s="77">
        <v>1.04</v>
      </c>
      <c r="H1333" s="64">
        <v>12092</v>
      </c>
      <c r="I1333" s="64">
        <v>0</v>
      </c>
      <c r="J1333" s="64">
        <f>SUMIFS('Support - HEA1065 Adjustments'!$G$2:$G$10,'Support - HEA1065 Adjustments'!$A$2:$A$10,LEFT('Support - Calculation Detail'!A1333,7),'Support - HEA1065 Adjustments'!$D$2:$D$10,RIGHT('Support - Calculation Detail'!A1333,2))</f>
        <v>0</v>
      </c>
      <c r="K1333" s="64">
        <v>12092</v>
      </c>
      <c r="L1333" s="64">
        <v>0</v>
      </c>
      <c r="M1333" s="64">
        <v>0</v>
      </c>
      <c r="N1333" s="64">
        <v>0</v>
      </c>
      <c r="O1333" s="64">
        <v>12092</v>
      </c>
    </row>
    <row r="1334" spans="1:15" x14ac:dyDescent="0.35">
      <c r="A1334" s="57" t="s">
        <v>7120</v>
      </c>
      <c r="B1334" s="61" t="s">
        <v>10</v>
      </c>
      <c r="C1334" s="61" t="s">
        <v>2289</v>
      </c>
      <c r="D1334" s="64">
        <v>8975</v>
      </c>
      <c r="E1334" s="64">
        <v>0</v>
      </c>
      <c r="F1334" s="64">
        <v>8975</v>
      </c>
      <c r="G1334" s="77">
        <v>1.04</v>
      </c>
      <c r="H1334" s="64">
        <v>9334</v>
      </c>
      <c r="I1334" s="64">
        <v>0</v>
      </c>
      <c r="J1334" s="64">
        <f>SUMIFS('Support - HEA1065 Adjustments'!$G$2:$G$10,'Support - HEA1065 Adjustments'!$A$2:$A$10,LEFT('Support - Calculation Detail'!A1334,7),'Support - HEA1065 Adjustments'!$D$2:$D$10,RIGHT('Support - Calculation Detail'!A1334,2))</f>
        <v>0</v>
      </c>
      <c r="K1334" s="64">
        <v>9334</v>
      </c>
      <c r="L1334" s="64">
        <v>0</v>
      </c>
      <c r="M1334" s="64">
        <v>0</v>
      </c>
      <c r="N1334" s="64">
        <v>0</v>
      </c>
      <c r="O1334" s="64">
        <v>9334</v>
      </c>
    </row>
    <row r="1335" spans="1:15" x14ac:dyDescent="0.35">
      <c r="A1335" s="57" t="s">
        <v>7121</v>
      </c>
      <c r="B1335" s="61" t="s">
        <v>10</v>
      </c>
      <c r="C1335" s="61" t="s">
        <v>2289</v>
      </c>
      <c r="D1335" s="64">
        <v>30945</v>
      </c>
      <c r="E1335" s="64">
        <v>0</v>
      </c>
      <c r="F1335" s="64">
        <v>30945</v>
      </c>
      <c r="G1335" s="77">
        <v>1.04</v>
      </c>
      <c r="H1335" s="64">
        <v>32183</v>
      </c>
      <c r="I1335" s="64">
        <v>0</v>
      </c>
      <c r="J1335" s="64">
        <f>SUMIFS('Support - HEA1065 Adjustments'!$G$2:$G$10,'Support - HEA1065 Adjustments'!$A$2:$A$10,LEFT('Support - Calculation Detail'!A1335,7),'Support - HEA1065 Adjustments'!$D$2:$D$10,RIGHT('Support - Calculation Detail'!A1335,2))</f>
        <v>0</v>
      </c>
      <c r="K1335" s="64">
        <v>32183</v>
      </c>
      <c r="L1335" s="64">
        <v>0</v>
      </c>
      <c r="M1335" s="64">
        <v>0</v>
      </c>
      <c r="N1335" s="64">
        <v>0</v>
      </c>
      <c r="O1335" s="64">
        <v>32183</v>
      </c>
    </row>
    <row r="1336" spans="1:15" x14ac:dyDescent="0.35">
      <c r="A1336" s="57" t="s">
        <v>7122</v>
      </c>
      <c r="B1336" s="61" t="s">
        <v>10</v>
      </c>
      <c r="C1336" s="61" t="s">
        <v>2289</v>
      </c>
      <c r="D1336" s="64">
        <v>29126</v>
      </c>
      <c r="E1336" s="64">
        <v>0</v>
      </c>
      <c r="F1336" s="64">
        <v>29126</v>
      </c>
      <c r="G1336" s="77">
        <v>1.04</v>
      </c>
      <c r="H1336" s="64">
        <v>30291</v>
      </c>
      <c r="I1336" s="64">
        <v>0</v>
      </c>
      <c r="J1336" s="64">
        <f>SUMIFS('Support - HEA1065 Adjustments'!$G$2:$G$10,'Support - HEA1065 Adjustments'!$A$2:$A$10,LEFT('Support - Calculation Detail'!A1336,7),'Support - HEA1065 Adjustments'!$D$2:$D$10,RIGHT('Support - Calculation Detail'!A1336,2))</f>
        <v>0</v>
      </c>
      <c r="K1336" s="64">
        <v>30291</v>
      </c>
      <c r="L1336" s="64">
        <v>0</v>
      </c>
      <c r="M1336" s="64">
        <v>0</v>
      </c>
      <c r="N1336" s="64">
        <v>0</v>
      </c>
      <c r="O1336" s="64">
        <v>30291</v>
      </c>
    </row>
    <row r="1337" spans="1:15" x14ac:dyDescent="0.35">
      <c r="A1337" s="57" t="s">
        <v>7123</v>
      </c>
      <c r="B1337" s="61" t="s">
        <v>10</v>
      </c>
      <c r="C1337" s="61" t="s">
        <v>2289</v>
      </c>
      <c r="D1337" s="64">
        <v>42371</v>
      </c>
      <c r="E1337" s="64">
        <v>0</v>
      </c>
      <c r="F1337" s="64">
        <v>42371</v>
      </c>
      <c r="G1337" s="77">
        <v>1.04</v>
      </c>
      <c r="H1337" s="64">
        <v>44066</v>
      </c>
      <c r="I1337" s="64">
        <v>0</v>
      </c>
      <c r="J1337" s="64">
        <f>SUMIFS('Support - HEA1065 Adjustments'!$G$2:$G$10,'Support - HEA1065 Adjustments'!$A$2:$A$10,LEFT('Support - Calculation Detail'!A1337,7),'Support - HEA1065 Adjustments'!$D$2:$D$10,RIGHT('Support - Calculation Detail'!A1337,2))</f>
        <v>0</v>
      </c>
      <c r="K1337" s="64">
        <v>44066</v>
      </c>
      <c r="L1337" s="64">
        <v>0</v>
      </c>
      <c r="M1337" s="64">
        <v>0</v>
      </c>
      <c r="N1337" s="64">
        <v>0</v>
      </c>
      <c r="O1337" s="64">
        <v>44066</v>
      </c>
    </row>
    <row r="1338" spans="1:15" x14ac:dyDescent="0.35">
      <c r="A1338" s="57" t="s">
        <v>7124</v>
      </c>
      <c r="B1338" s="61" t="s">
        <v>10</v>
      </c>
      <c r="C1338" s="61" t="s">
        <v>2289</v>
      </c>
      <c r="D1338" s="64">
        <v>18592</v>
      </c>
      <c r="E1338" s="64">
        <v>0</v>
      </c>
      <c r="F1338" s="64">
        <v>18592</v>
      </c>
      <c r="G1338" s="77">
        <v>1.04</v>
      </c>
      <c r="H1338" s="64">
        <v>19336</v>
      </c>
      <c r="I1338" s="64">
        <v>0</v>
      </c>
      <c r="J1338" s="64">
        <f>SUMIFS('Support - HEA1065 Adjustments'!$G$2:$G$10,'Support - HEA1065 Adjustments'!$A$2:$A$10,LEFT('Support - Calculation Detail'!A1338,7),'Support - HEA1065 Adjustments'!$D$2:$D$10,RIGHT('Support - Calculation Detail'!A1338,2))</f>
        <v>0</v>
      </c>
      <c r="K1338" s="64">
        <v>19336</v>
      </c>
      <c r="L1338" s="64">
        <v>0</v>
      </c>
      <c r="M1338" s="64">
        <v>0</v>
      </c>
      <c r="N1338" s="64">
        <v>0</v>
      </c>
      <c r="O1338" s="64">
        <v>19336</v>
      </c>
    </row>
    <row r="1339" spans="1:15" x14ac:dyDescent="0.35">
      <c r="A1339" s="57" t="s">
        <v>7125</v>
      </c>
      <c r="B1339" s="61" t="s">
        <v>10</v>
      </c>
      <c r="C1339" s="61" t="s">
        <v>2289</v>
      </c>
      <c r="D1339" s="64">
        <v>107573</v>
      </c>
      <c r="E1339" s="64">
        <v>0</v>
      </c>
      <c r="F1339" s="64">
        <v>107573</v>
      </c>
      <c r="G1339" s="77">
        <v>1.04</v>
      </c>
      <c r="H1339" s="64">
        <v>111876</v>
      </c>
      <c r="I1339" s="64">
        <v>0</v>
      </c>
      <c r="J1339" s="64">
        <f>SUMIFS('Support - HEA1065 Adjustments'!$G$2:$G$10,'Support - HEA1065 Adjustments'!$A$2:$A$10,LEFT('Support - Calculation Detail'!A1339,7),'Support - HEA1065 Adjustments'!$D$2:$D$10,RIGHT('Support - Calculation Detail'!A1339,2))</f>
        <v>0</v>
      </c>
      <c r="K1339" s="64">
        <v>111876</v>
      </c>
      <c r="L1339" s="64">
        <v>0</v>
      </c>
      <c r="M1339" s="64">
        <v>0</v>
      </c>
      <c r="N1339" s="64">
        <v>0</v>
      </c>
      <c r="O1339" s="64">
        <v>111876</v>
      </c>
    </row>
    <row r="1340" spans="1:15" x14ac:dyDescent="0.35">
      <c r="A1340" s="57" t="s">
        <v>7126</v>
      </c>
      <c r="B1340" s="61" t="s">
        <v>10</v>
      </c>
      <c r="C1340" s="61" t="s">
        <v>2289</v>
      </c>
      <c r="D1340" s="64">
        <v>1673631</v>
      </c>
      <c r="E1340" s="64">
        <v>0</v>
      </c>
      <c r="F1340" s="64">
        <v>1673631</v>
      </c>
      <c r="G1340" s="77">
        <v>1.04</v>
      </c>
      <c r="H1340" s="64">
        <v>1740576</v>
      </c>
      <c r="I1340" s="64">
        <v>0</v>
      </c>
      <c r="J1340" s="64">
        <f>SUMIFS('Support - HEA1065 Adjustments'!$G$2:$G$10,'Support - HEA1065 Adjustments'!$A$2:$A$10,LEFT('Support - Calculation Detail'!A1340,7),'Support - HEA1065 Adjustments'!$D$2:$D$10,RIGHT('Support - Calculation Detail'!A1340,2))</f>
        <v>0</v>
      </c>
      <c r="K1340" s="64">
        <v>1740576</v>
      </c>
      <c r="L1340" s="64">
        <v>0</v>
      </c>
      <c r="M1340" s="64">
        <v>0</v>
      </c>
      <c r="N1340" s="64">
        <v>0</v>
      </c>
      <c r="O1340" s="64">
        <v>1740576</v>
      </c>
    </row>
    <row r="1341" spans="1:15" x14ac:dyDescent="0.35">
      <c r="A1341" s="57" t="s">
        <v>7127</v>
      </c>
      <c r="B1341" s="61" t="s">
        <v>10</v>
      </c>
      <c r="C1341" s="61" t="s">
        <v>2289</v>
      </c>
      <c r="D1341" s="64">
        <v>675654</v>
      </c>
      <c r="E1341" s="64">
        <v>0</v>
      </c>
      <c r="F1341" s="64">
        <v>675654</v>
      </c>
      <c r="G1341" s="77">
        <v>1.04</v>
      </c>
      <c r="H1341" s="64">
        <v>702680</v>
      </c>
      <c r="I1341" s="64">
        <v>0</v>
      </c>
      <c r="J1341" s="64">
        <f>SUMIFS('Support - HEA1065 Adjustments'!$G$2:$G$10,'Support - HEA1065 Adjustments'!$A$2:$A$10,LEFT('Support - Calculation Detail'!A1341,7),'Support - HEA1065 Adjustments'!$D$2:$D$10,RIGHT('Support - Calculation Detail'!A1341,2))</f>
        <v>0</v>
      </c>
      <c r="K1341" s="64">
        <v>702680</v>
      </c>
      <c r="L1341" s="64">
        <v>0</v>
      </c>
      <c r="M1341" s="64">
        <v>0</v>
      </c>
      <c r="N1341" s="64">
        <v>0</v>
      </c>
      <c r="O1341" s="64">
        <v>702680</v>
      </c>
    </row>
    <row r="1342" spans="1:15" x14ac:dyDescent="0.35">
      <c r="A1342" s="57" t="s">
        <v>7128</v>
      </c>
      <c r="B1342" s="61" t="s">
        <v>10</v>
      </c>
      <c r="C1342" s="61" t="s">
        <v>2289</v>
      </c>
      <c r="D1342" s="64">
        <v>1813841</v>
      </c>
      <c r="E1342" s="64">
        <v>0</v>
      </c>
      <c r="F1342" s="64">
        <v>1813841</v>
      </c>
      <c r="G1342" s="77">
        <v>1.04</v>
      </c>
      <c r="H1342" s="64">
        <v>1886395</v>
      </c>
      <c r="I1342" s="64">
        <v>0</v>
      </c>
      <c r="J1342" s="64">
        <f>SUMIFS('Support - HEA1065 Adjustments'!$G$2:$G$10,'Support - HEA1065 Adjustments'!$A$2:$A$10,LEFT('Support - Calculation Detail'!A1342,7),'Support - HEA1065 Adjustments'!$D$2:$D$10,RIGHT('Support - Calculation Detail'!A1342,2))</f>
        <v>0</v>
      </c>
      <c r="K1342" s="64">
        <v>1886395</v>
      </c>
      <c r="L1342" s="64">
        <v>158529</v>
      </c>
      <c r="M1342" s="64">
        <v>0</v>
      </c>
      <c r="N1342" s="64">
        <v>0</v>
      </c>
      <c r="O1342" s="64">
        <v>2044924</v>
      </c>
    </row>
    <row r="1343" spans="1:15" x14ac:dyDescent="0.35">
      <c r="A1343" s="57" t="s">
        <v>7129</v>
      </c>
      <c r="B1343" s="61" t="s">
        <v>10</v>
      </c>
      <c r="C1343" s="61" t="s">
        <v>2289</v>
      </c>
      <c r="D1343" s="64">
        <v>1055096</v>
      </c>
      <c r="E1343" s="64">
        <v>0</v>
      </c>
      <c r="F1343" s="64">
        <v>1055096</v>
      </c>
      <c r="G1343" s="77">
        <v>1.04</v>
      </c>
      <c r="H1343" s="64">
        <v>1097300</v>
      </c>
      <c r="I1343" s="64">
        <v>0</v>
      </c>
      <c r="J1343" s="64">
        <f>SUMIFS('Support - HEA1065 Adjustments'!$G$2:$G$10,'Support - HEA1065 Adjustments'!$A$2:$A$10,LEFT('Support - Calculation Detail'!A1343,7),'Support - HEA1065 Adjustments'!$D$2:$D$10,RIGHT('Support - Calculation Detail'!A1343,2))</f>
        <v>0</v>
      </c>
      <c r="K1343" s="64">
        <v>1097300</v>
      </c>
      <c r="L1343" s="64">
        <v>133475</v>
      </c>
      <c r="M1343" s="64">
        <v>0</v>
      </c>
      <c r="N1343" s="64">
        <v>0</v>
      </c>
      <c r="O1343" s="64">
        <v>1230775</v>
      </c>
    </row>
    <row r="1344" spans="1:15" x14ac:dyDescent="0.35">
      <c r="A1344" s="57" t="s">
        <v>7130</v>
      </c>
      <c r="B1344" s="61" t="s">
        <v>10</v>
      </c>
      <c r="C1344" s="61" t="s">
        <v>2289</v>
      </c>
      <c r="D1344" s="64">
        <v>690177</v>
      </c>
      <c r="E1344" s="64">
        <v>70712</v>
      </c>
      <c r="F1344" s="64">
        <v>760889</v>
      </c>
      <c r="G1344" s="77">
        <v>1.04</v>
      </c>
      <c r="H1344" s="64">
        <v>791325</v>
      </c>
      <c r="I1344" s="64">
        <v>0</v>
      </c>
      <c r="J1344" s="64">
        <f>SUMIFS('Support - HEA1065 Adjustments'!$G$2:$G$10,'Support - HEA1065 Adjustments'!$A$2:$A$10,LEFT('Support - Calculation Detail'!A1344,7),'Support - HEA1065 Adjustments'!$D$2:$D$10,RIGHT('Support - Calculation Detail'!A1344,2))</f>
        <v>0</v>
      </c>
      <c r="K1344" s="64">
        <v>791325</v>
      </c>
      <c r="L1344" s="64">
        <v>69457</v>
      </c>
      <c r="M1344" s="64">
        <v>0</v>
      </c>
      <c r="N1344" s="64">
        <v>0</v>
      </c>
      <c r="O1344" s="64">
        <v>860782</v>
      </c>
    </row>
    <row r="1345" spans="1:15" x14ac:dyDescent="0.35">
      <c r="A1345" s="57" t="s">
        <v>7131</v>
      </c>
      <c r="B1345" s="61" t="s">
        <v>10</v>
      </c>
      <c r="C1345" s="61" t="s">
        <v>2289</v>
      </c>
      <c r="D1345" s="64">
        <v>156045</v>
      </c>
      <c r="E1345" s="64">
        <v>0</v>
      </c>
      <c r="F1345" s="64">
        <v>156045</v>
      </c>
      <c r="G1345" s="77">
        <v>1.04</v>
      </c>
      <c r="H1345" s="64">
        <v>162287</v>
      </c>
      <c r="I1345" s="64">
        <v>0</v>
      </c>
      <c r="J1345" s="64">
        <f>SUMIFS('Support - HEA1065 Adjustments'!$G$2:$G$10,'Support - HEA1065 Adjustments'!$A$2:$A$10,LEFT('Support - Calculation Detail'!A1345,7),'Support - HEA1065 Adjustments'!$D$2:$D$10,RIGHT('Support - Calculation Detail'!A1345,2))</f>
        <v>0</v>
      </c>
      <c r="K1345" s="64">
        <v>162287</v>
      </c>
      <c r="L1345" s="64">
        <v>22088</v>
      </c>
      <c r="M1345" s="64">
        <v>0</v>
      </c>
      <c r="N1345" s="64">
        <v>0</v>
      </c>
      <c r="O1345" s="64">
        <v>184375</v>
      </c>
    </row>
    <row r="1346" spans="1:15" x14ac:dyDescent="0.35">
      <c r="A1346" s="57" t="s">
        <v>7132</v>
      </c>
      <c r="B1346" s="61" t="s">
        <v>10</v>
      </c>
      <c r="C1346" s="61" t="s">
        <v>2289</v>
      </c>
      <c r="D1346" s="64">
        <v>8479104</v>
      </c>
      <c r="E1346" s="64">
        <v>0</v>
      </c>
      <c r="F1346" s="64">
        <v>8479104</v>
      </c>
      <c r="G1346" s="77">
        <v>1.04</v>
      </c>
      <c r="H1346" s="64">
        <v>8818268</v>
      </c>
      <c r="I1346" s="64">
        <v>0</v>
      </c>
      <c r="J1346" s="64">
        <f>SUMIFS('Support - HEA1065 Adjustments'!$G$2:$G$10,'Support - HEA1065 Adjustments'!$A$2:$A$10,LEFT('Support - Calculation Detail'!A1346,7),'Support - HEA1065 Adjustments'!$D$2:$D$10,RIGHT('Support - Calculation Detail'!A1346,2))</f>
        <v>0</v>
      </c>
      <c r="K1346" s="64">
        <v>8818268</v>
      </c>
      <c r="L1346" s="64">
        <v>0</v>
      </c>
      <c r="M1346" s="64">
        <v>0</v>
      </c>
      <c r="N1346" s="64">
        <v>0</v>
      </c>
      <c r="O1346" s="64">
        <v>8818268</v>
      </c>
    </row>
    <row r="1347" spans="1:15" x14ac:dyDescent="0.35">
      <c r="A1347" s="57" t="s">
        <v>7133</v>
      </c>
      <c r="B1347" s="61" t="s">
        <v>10</v>
      </c>
      <c r="C1347" s="61" t="s">
        <v>2289</v>
      </c>
      <c r="D1347" s="64">
        <v>3711918</v>
      </c>
      <c r="E1347" s="64">
        <v>0</v>
      </c>
      <c r="F1347" s="64">
        <v>3711918</v>
      </c>
      <c r="G1347" s="77">
        <v>1.04</v>
      </c>
      <c r="H1347" s="64">
        <v>3860395</v>
      </c>
      <c r="I1347" s="64">
        <v>0</v>
      </c>
      <c r="J1347" s="64">
        <f>SUMIFS('Support - HEA1065 Adjustments'!$G$2:$G$10,'Support - HEA1065 Adjustments'!$A$2:$A$10,LEFT('Support - Calculation Detail'!A1347,7),'Support - HEA1065 Adjustments'!$D$2:$D$10,RIGHT('Support - Calculation Detail'!A1347,2))</f>
        <v>0</v>
      </c>
      <c r="K1347" s="64">
        <v>3860395</v>
      </c>
      <c r="L1347" s="64">
        <v>0</v>
      </c>
      <c r="M1347" s="64">
        <v>0</v>
      </c>
      <c r="N1347" s="64">
        <v>0</v>
      </c>
      <c r="O1347" s="64">
        <v>3860395</v>
      </c>
    </row>
    <row r="1348" spans="1:15" x14ac:dyDescent="0.35">
      <c r="A1348" s="57" t="s">
        <v>7134</v>
      </c>
      <c r="B1348" s="61" t="s">
        <v>10</v>
      </c>
      <c r="C1348" s="61" t="s">
        <v>4122</v>
      </c>
      <c r="D1348" s="64">
        <v>2213405</v>
      </c>
      <c r="E1348" s="64">
        <v>0</v>
      </c>
      <c r="F1348" s="64">
        <v>2213405</v>
      </c>
      <c r="G1348" s="77">
        <v>1.04</v>
      </c>
      <c r="H1348" s="64">
        <v>2301941</v>
      </c>
      <c r="I1348" s="64">
        <v>0</v>
      </c>
      <c r="J1348" s="64">
        <f>SUMIFS('Support - HEA1065 Adjustments'!$G$2:$G$10,'Support - HEA1065 Adjustments'!$A$2:$A$10,LEFT('Support - Calculation Detail'!A1348,7),'Support - HEA1065 Adjustments'!$D$2:$D$10,RIGHT('Support - Calculation Detail'!A1348,2))</f>
        <v>0</v>
      </c>
      <c r="K1348" s="64">
        <v>2301941</v>
      </c>
      <c r="L1348" s="64">
        <v>0</v>
      </c>
      <c r="M1348" s="64">
        <v>0</v>
      </c>
      <c r="N1348" s="64">
        <v>0</v>
      </c>
      <c r="O1348" s="64">
        <v>2301941</v>
      </c>
    </row>
    <row r="1349" spans="1:15" x14ac:dyDescent="0.35">
      <c r="A1349" s="57" t="s">
        <v>7135</v>
      </c>
      <c r="B1349" s="61" t="s">
        <v>10</v>
      </c>
      <c r="C1349" s="61" t="s">
        <v>2346</v>
      </c>
      <c r="D1349" s="64">
        <v>6676257</v>
      </c>
      <c r="E1349" s="64">
        <v>0</v>
      </c>
      <c r="F1349" s="64">
        <v>6676257</v>
      </c>
      <c r="G1349" s="77">
        <v>1.04</v>
      </c>
      <c r="H1349" s="64">
        <v>6943307</v>
      </c>
      <c r="I1349" s="64">
        <v>0</v>
      </c>
      <c r="J1349" s="64">
        <f>SUMIFS('Support - HEA1065 Adjustments'!$G$2:$G$10,'Support - HEA1065 Adjustments'!$A$2:$A$10,LEFT('Support - Calculation Detail'!A1349,7),'Support - HEA1065 Adjustments'!$D$2:$D$10,RIGHT('Support - Calculation Detail'!A1349,2))</f>
        <v>0</v>
      </c>
      <c r="K1349" s="64">
        <v>6943307</v>
      </c>
      <c r="L1349" s="64">
        <v>459696</v>
      </c>
      <c r="M1349" s="64">
        <v>183722</v>
      </c>
      <c r="N1349" s="64">
        <v>458420.12948249921</v>
      </c>
      <c r="O1349" s="64">
        <v>8045145.1294824993</v>
      </c>
    </row>
    <row r="1350" spans="1:15" x14ac:dyDescent="0.35">
      <c r="A1350" s="57" t="s">
        <v>7136</v>
      </c>
      <c r="B1350" s="61" t="s">
        <v>10</v>
      </c>
      <c r="C1350" s="61" t="s">
        <v>2346</v>
      </c>
      <c r="D1350" s="64">
        <v>34527</v>
      </c>
      <c r="E1350" s="64">
        <v>0</v>
      </c>
      <c r="F1350" s="64">
        <v>34527</v>
      </c>
      <c r="G1350" s="77">
        <v>1.04</v>
      </c>
      <c r="H1350" s="64">
        <v>35908</v>
      </c>
      <c r="I1350" s="64">
        <v>0</v>
      </c>
      <c r="J1350" s="64">
        <f>SUMIFS('Support - HEA1065 Adjustments'!$G$2:$G$10,'Support - HEA1065 Adjustments'!$A$2:$A$10,LEFT('Support - Calculation Detail'!A1350,7),'Support - HEA1065 Adjustments'!$D$2:$D$10,RIGHT('Support - Calculation Detail'!A1350,2))</f>
        <v>0</v>
      </c>
      <c r="K1350" s="64">
        <v>35908</v>
      </c>
      <c r="L1350" s="64">
        <v>0</v>
      </c>
      <c r="M1350" s="64">
        <v>0</v>
      </c>
      <c r="N1350" s="64">
        <v>0</v>
      </c>
      <c r="O1350" s="64">
        <v>35908</v>
      </c>
    </row>
    <row r="1351" spans="1:15" x14ac:dyDescent="0.35">
      <c r="A1351" s="57" t="s">
        <v>7137</v>
      </c>
      <c r="B1351" s="61" t="s">
        <v>10</v>
      </c>
      <c r="C1351" s="61" t="s">
        <v>2346</v>
      </c>
      <c r="D1351" s="64">
        <v>21631</v>
      </c>
      <c r="E1351" s="64">
        <v>0</v>
      </c>
      <c r="F1351" s="64">
        <v>21631</v>
      </c>
      <c r="G1351" s="77">
        <v>1.04</v>
      </c>
      <c r="H1351" s="64">
        <v>22496</v>
      </c>
      <c r="I1351" s="64">
        <v>0</v>
      </c>
      <c r="J1351" s="64">
        <f>SUMIFS('Support - HEA1065 Adjustments'!$G$2:$G$10,'Support - HEA1065 Adjustments'!$A$2:$A$10,LEFT('Support - Calculation Detail'!A1351,7),'Support - HEA1065 Adjustments'!$D$2:$D$10,RIGHT('Support - Calculation Detail'!A1351,2))</f>
        <v>0</v>
      </c>
      <c r="K1351" s="64">
        <v>22496</v>
      </c>
      <c r="L1351" s="64">
        <v>0</v>
      </c>
      <c r="M1351" s="64">
        <v>0</v>
      </c>
      <c r="N1351" s="64">
        <v>0</v>
      </c>
      <c r="O1351" s="64">
        <v>22496</v>
      </c>
    </row>
    <row r="1352" spans="1:15" x14ac:dyDescent="0.35">
      <c r="A1352" s="57" t="s">
        <v>7138</v>
      </c>
      <c r="B1352" s="61" t="s">
        <v>10</v>
      </c>
      <c r="C1352" s="61" t="s">
        <v>2346</v>
      </c>
      <c r="D1352" s="64">
        <v>18385</v>
      </c>
      <c r="E1352" s="64">
        <v>0</v>
      </c>
      <c r="F1352" s="64">
        <v>18385</v>
      </c>
      <c r="G1352" s="77">
        <v>1.04</v>
      </c>
      <c r="H1352" s="64">
        <v>19120</v>
      </c>
      <c r="I1352" s="64">
        <v>0</v>
      </c>
      <c r="J1352" s="64">
        <f>SUMIFS('Support - HEA1065 Adjustments'!$G$2:$G$10,'Support - HEA1065 Adjustments'!$A$2:$A$10,LEFT('Support - Calculation Detail'!A1352,7),'Support - HEA1065 Adjustments'!$D$2:$D$10,RIGHT('Support - Calculation Detail'!A1352,2))</f>
        <v>0</v>
      </c>
      <c r="K1352" s="64">
        <v>19120</v>
      </c>
      <c r="L1352" s="64">
        <v>0</v>
      </c>
      <c r="M1352" s="64">
        <v>0</v>
      </c>
      <c r="N1352" s="64">
        <v>0</v>
      </c>
      <c r="O1352" s="64">
        <v>19120</v>
      </c>
    </row>
    <row r="1353" spans="1:15" x14ac:dyDescent="0.35">
      <c r="A1353" s="57" t="s">
        <v>7139</v>
      </c>
      <c r="B1353" s="61" t="s">
        <v>10</v>
      </c>
      <c r="C1353" s="61" t="s">
        <v>2346</v>
      </c>
      <c r="D1353" s="64">
        <v>9830</v>
      </c>
      <c r="E1353" s="64">
        <v>0</v>
      </c>
      <c r="F1353" s="64">
        <v>9830</v>
      </c>
      <c r="G1353" s="77">
        <v>1.04</v>
      </c>
      <c r="H1353" s="64">
        <v>10223</v>
      </c>
      <c r="I1353" s="64">
        <v>0</v>
      </c>
      <c r="J1353" s="64">
        <f>SUMIFS('Support - HEA1065 Adjustments'!$G$2:$G$10,'Support - HEA1065 Adjustments'!$A$2:$A$10,LEFT('Support - Calculation Detail'!A1353,7),'Support - HEA1065 Adjustments'!$D$2:$D$10,RIGHT('Support - Calculation Detail'!A1353,2))</f>
        <v>0</v>
      </c>
      <c r="K1353" s="64">
        <v>10223</v>
      </c>
      <c r="L1353" s="64">
        <v>0</v>
      </c>
      <c r="M1353" s="64">
        <v>0</v>
      </c>
      <c r="N1353" s="64">
        <v>0</v>
      </c>
      <c r="O1353" s="64">
        <v>10223</v>
      </c>
    </row>
    <row r="1354" spans="1:15" x14ac:dyDescent="0.35">
      <c r="A1354" s="57" t="s">
        <v>7140</v>
      </c>
      <c r="B1354" s="61" t="s">
        <v>10</v>
      </c>
      <c r="C1354" s="61" t="s">
        <v>2346</v>
      </c>
      <c r="D1354" s="64">
        <v>22014</v>
      </c>
      <c r="E1354" s="64">
        <v>0</v>
      </c>
      <c r="F1354" s="64">
        <v>22014</v>
      </c>
      <c r="G1354" s="77">
        <v>1.04</v>
      </c>
      <c r="H1354" s="64">
        <v>22895</v>
      </c>
      <c r="I1354" s="64">
        <v>0</v>
      </c>
      <c r="J1354" s="64">
        <f>SUMIFS('Support - HEA1065 Adjustments'!$G$2:$G$10,'Support - HEA1065 Adjustments'!$A$2:$A$10,LEFT('Support - Calculation Detail'!A1354,7),'Support - HEA1065 Adjustments'!$D$2:$D$10,RIGHT('Support - Calculation Detail'!A1354,2))</f>
        <v>0</v>
      </c>
      <c r="K1354" s="64">
        <v>22895</v>
      </c>
      <c r="L1354" s="64">
        <v>0</v>
      </c>
      <c r="M1354" s="64">
        <v>0</v>
      </c>
      <c r="N1354" s="64">
        <v>0</v>
      </c>
      <c r="O1354" s="64">
        <v>22895</v>
      </c>
    </row>
    <row r="1355" spans="1:15" x14ac:dyDescent="0.35">
      <c r="A1355" s="57" t="s">
        <v>7141</v>
      </c>
      <c r="B1355" s="61" t="s">
        <v>10</v>
      </c>
      <c r="C1355" s="61" t="s">
        <v>2346</v>
      </c>
      <c r="D1355" s="64">
        <v>10340</v>
      </c>
      <c r="E1355" s="64">
        <v>112501</v>
      </c>
      <c r="F1355" s="64">
        <v>122841</v>
      </c>
      <c r="G1355" s="77">
        <v>1.04</v>
      </c>
      <c r="H1355" s="64">
        <v>127755</v>
      </c>
      <c r="I1355" s="64">
        <v>0</v>
      </c>
      <c r="J1355" s="64">
        <f>SUMIFS('Support - HEA1065 Adjustments'!$G$2:$G$10,'Support - HEA1065 Adjustments'!$A$2:$A$10,LEFT('Support - Calculation Detail'!A1355,7),'Support - HEA1065 Adjustments'!$D$2:$D$10,RIGHT('Support - Calculation Detail'!A1355,2))</f>
        <v>0</v>
      </c>
      <c r="K1355" s="64">
        <v>127755</v>
      </c>
      <c r="L1355" s="64">
        <v>0</v>
      </c>
      <c r="M1355" s="64">
        <v>0</v>
      </c>
      <c r="N1355" s="64">
        <v>0</v>
      </c>
      <c r="O1355" s="64">
        <v>127755</v>
      </c>
    </row>
    <row r="1356" spans="1:15" x14ac:dyDescent="0.35">
      <c r="A1356" s="57" t="s">
        <v>7142</v>
      </c>
      <c r="B1356" s="61" t="s">
        <v>10</v>
      </c>
      <c r="C1356" s="61" t="s">
        <v>2346</v>
      </c>
      <c r="D1356" s="64">
        <v>14737</v>
      </c>
      <c r="E1356" s="64">
        <v>0</v>
      </c>
      <c r="F1356" s="64">
        <v>14737</v>
      </c>
      <c r="G1356" s="77">
        <v>1.04</v>
      </c>
      <c r="H1356" s="64">
        <v>15326</v>
      </c>
      <c r="I1356" s="64">
        <v>0</v>
      </c>
      <c r="J1356" s="64">
        <f>SUMIFS('Support - HEA1065 Adjustments'!$G$2:$G$10,'Support - HEA1065 Adjustments'!$A$2:$A$10,LEFT('Support - Calculation Detail'!A1356,7),'Support - HEA1065 Adjustments'!$D$2:$D$10,RIGHT('Support - Calculation Detail'!A1356,2))</f>
        <v>0</v>
      </c>
      <c r="K1356" s="64">
        <v>15326</v>
      </c>
      <c r="L1356" s="64">
        <v>0</v>
      </c>
      <c r="M1356" s="64">
        <v>0</v>
      </c>
      <c r="N1356" s="64">
        <v>0</v>
      </c>
      <c r="O1356" s="64">
        <v>15326</v>
      </c>
    </row>
    <row r="1357" spans="1:15" x14ac:dyDescent="0.35">
      <c r="A1357" s="57" t="s">
        <v>7143</v>
      </c>
      <c r="B1357" s="61" t="s">
        <v>10</v>
      </c>
      <c r="C1357" s="61" t="s">
        <v>2346</v>
      </c>
      <c r="D1357" s="64">
        <v>7951</v>
      </c>
      <c r="E1357" s="64">
        <v>0</v>
      </c>
      <c r="F1357" s="64">
        <v>7951</v>
      </c>
      <c r="G1357" s="77">
        <v>1.04</v>
      </c>
      <c r="H1357" s="64">
        <v>8269</v>
      </c>
      <c r="I1357" s="64">
        <v>0</v>
      </c>
      <c r="J1357" s="64">
        <f>SUMIFS('Support - HEA1065 Adjustments'!$G$2:$G$10,'Support - HEA1065 Adjustments'!$A$2:$A$10,LEFT('Support - Calculation Detail'!A1357,7),'Support - HEA1065 Adjustments'!$D$2:$D$10,RIGHT('Support - Calculation Detail'!A1357,2))</f>
        <v>0</v>
      </c>
      <c r="K1357" s="64">
        <v>8269</v>
      </c>
      <c r="L1357" s="64">
        <v>0</v>
      </c>
      <c r="M1357" s="64">
        <v>0</v>
      </c>
      <c r="N1357" s="64">
        <v>0</v>
      </c>
      <c r="O1357" s="64">
        <v>8269</v>
      </c>
    </row>
    <row r="1358" spans="1:15" x14ac:dyDescent="0.35">
      <c r="A1358" s="57" t="s">
        <v>7144</v>
      </c>
      <c r="B1358" s="61" t="s">
        <v>10</v>
      </c>
      <c r="C1358" s="61" t="s">
        <v>2346</v>
      </c>
      <c r="D1358" s="64">
        <v>7102</v>
      </c>
      <c r="E1358" s="64">
        <v>15000</v>
      </c>
      <c r="F1358" s="64">
        <v>22102</v>
      </c>
      <c r="G1358" s="77">
        <v>1.04</v>
      </c>
      <c r="H1358" s="64">
        <v>22986</v>
      </c>
      <c r="I1358" s="64">
        <v>0</v>
      </c>
      <c r="J1358" s="64">
        <f>SUMIFS('Support - HEA1065 Adjustments'!$G$2:$G$10,'Support - HEA1065 Adjustments'!$A$2:$A$10,LEFT('Support - Calculation Detail'!A1358,7),'Support - HEA1065 Adjustments'!$D$2:$D$10,RIGHT('Support - Calculation Detail'!A1358,2))</f>
        <v>0</v>
      </c>
      <c r="K1358" s="64">
        <v>22986</v>
      </c>
      <c r="L1358" s="64">
        <v>0</v>
      </c>
      <c r="M1358" s="64">
        <v>0</v>
      </c>
      <c r="N1358" s="64">
        <v>0</v>
      </c>
      <c r="O1358" s="64">
        <v>22986</v>
      </c>
    </row>
    <row r="1359" spans="1:15" x14ac:dyDescent="0.35">
      <c r="A1359" s="57" t="s">
        <v>7145</v>
      </c>
      <c r="B1359" s="61" t="s">
        <v>10</v>
      </c>
      <c r="C1359" s="61" t="s">
        <v>2346</v>
      </c>
      <c r="D1359" s="64">
        <v>7465</v>
      </c>
      <c r="E1359" s="64">
        <v>0</v>
      </c>
      <c r="F1359" s="64">
        <v>7465</v>
      </c>
      <c r="G1359" s="77">
        <v>1.04</v>
      </c>
      <c r="H1359" s="64">
        <v>7764</v>
      </c>
      <c r="I1359" s="64">
        <v>0</v>
      </c>
      <c r="J1359" s="64">
        <f>SUMIFS('Support - HEA1065 Adjustments'!$G$2:$G$10,'Support - HEA1065 Adjustments'!$A$2:$A$10,LEFT('Support - Calculation Detail'!A1359,7),'Support - HEA1065 Adjustments'!$D$2:$D$10,RIGHT('Support - Calculation Detail'!A1359,2))</f>
        <v>0</v>
      </c>
      <c r="K1359" s="64">
        <v>7764</v>
      </c>
      <c r="L1359" s="64">
        <v>0</v>
      </c>
      <c r="M1359" s="64">
        <v>0</v>
      </c>
      <c r="N1359" s="64">
        <v>0</v>
      </c>
      <c r="O1359" s="64">
        <v>7764</v>
      </c>
    </row>
    <row r="1360" spans="1:15" x14ac:dyDescent="0.35">
      <c r="A1360" s="57" t="s">
        <v>7146</v>
      </c>
      <c r="B1360" s="61" t="s">
        <v>10</v>
      </c>
      <c r="C1360" s="61" t="s">
        <v>2346</v>
      </c>
      <c r="D1360" s="64">
        <v>5699</v>
      </c>
      <c r="E1360" s="64">
        <v>0</v>
      </c>
      <c r="F1360" s="64">
        <v>5699</v>
      </c>
      <c r="G1360" s="77">
        <v>1.04</v>
      </c>
      <c r="H1360" s="64">
        <v>5927</v>
      </c>
      <c r="I1360" s="64">
        <v>0</v>
      </c>
      <c r="J1360" s="64">
        <f>SUMIFS('Support - HEA1065 Adjustments'!$G$2:$G$10,'Support - HEA1065 Adjustments'!$A$2:$A$10,LEFT('Support - Calculation Detail'!A1360,7),'Support - HEA1065 Adjustments'!$D$2:$D$10,RIGHT('Support - Calculation Detail'!A1360,2))</f>
        <v>0</v>
      </c>
      <c r="K1360" s="64">
        <v>5927</v>
      </c>
      <c r="L1360" s="64">
        <v>0</v>
      </c>
      <c r="M1360" s="64">
        <v>0</v>
      </c>
      <c r="N1360" s="64">
        <v>0</v>
      </c>
      <c r="O1360" s="64">
        <v>5927</v>
      </c>
    </row>
    <row r="1361" spans="1:15" x14ac:dyDescent="0.35">
      <c r="A1361" s="57" t="s">
        <v>7147</v>
      </c>
      <c r="B1361" s="61" t="s">
        <v>10</v>
      </c>
      <c r="C1361" s="61" t="s">
        <v>2346</v>
      </c>
      <c r="D1361" s="64">
        <v>10303</v>
      </c>
      <c r="E1361" s="64">
        <v>0</v>
      </c>
      <c r="F1361" s="64">
        <v>10303</v>
      </c>
      <c r="G1361" s="77">
        <v>1.04</v>
      </c>
      <c r="H1361" s="64">
        <v>10715</v>
      </c>
      <c r="I1361" s="64">
        <v>0</v>
      </c>
      <c r="J1361" s="64">
        <f>SUMIFS('Support - HEA1065 Adjustments'!$G$2:$G$10,'Support - HEA1065 Adjustments'!$A$2:$A$10,LEFT('Support - Calculation Detail'!A1361,7),'Support - HEA1065 Adjustments'!$D$2:$D$10,RIGHT('Support - Calculation Detail'!A1361,2))</f>
        <v>0</v>
      </c>
      <c r="K1361" s="64">
        <v>10715</v>
      </c>
      <c r="L1361" s="64">
        <v>0</v>
      </c>
      <c r="M1361" s="64">
        <v>0</v>
      </c>
      <c r="N1361" s="64">
        <v>0</v>
      </c>
      <c r="O1361" s="64">
        <v>10715</v>
      </c>
    </row>
    <row r="1362" spans="1:15" x14ac:dyDescent="0.35">
      <c r="A1362" s="57" t="s">
        <v>7148</v>
      </c>
      <c r="B1362" s="61" t="s">
        <v>10</v>
      </c>
      <c r="C1362" s="61" t="s">
        <v>2346</v>
      </c>
      <c r="D1362" s="64">
        <v>19827</v>
      </c>
      <c r="E1362" s="64">
        <v>0</v>
      </c>
      <c r="F1362" s="64">
        <v>19827</v>
      </c>
      <c r="G1362" s="77">
        <v>1.04</v>
      </c>
      <c r="H1362" s="64">
        <v>20620</v>
      </c>
      <c r="I1362" s="64">
        <v>0</v>
      </c>
      <c r="J1362" s="64">
        <f>SUMIFS('Support - HEA1065 Adjustments'!$G$2:$G$10,'Support - HEA1065 Adjustments'!$A$2:$A$10,LEFT('Support - Calculation Detail'!A1362,7),'Support - HEA1065 Adjustments'!$D$2:$D$10,RIGHT('Support - Calculation Detail'!A1362,2))</f>
        <v>0</v>
      </c>
      <c r="K1362" s="64">
        <v>20620</v>
      </c>
      <c r="L1362" s="64">
        <v>0</v>
      </c>
      <c r="M1362" s="64">
        <v>0</v>
      </c>
      <c r="N1362" s="64">
        <v>0</v>
      </c>
      <c r="O1362" s="64">
        <v>20620</v>
      </c>
    </row>
    <row r="1363" spans="1:15" x14ac:dyDescent="0.35">
      <c r="A1363" s="57" t="s">
        <v>7149</v>
      </c>
      <c r="B1363" s="61" t="s">
        <v>10</v>
      </c>
      <c r="C1363" s="61" t="s">
        <v>2346</v>
      </c>
      <c r="D1363" s="64">
        <v>9722</v>
      </c>
      <c r="E1363" s="64">
        <v>0</v>
      </c>
      <c r="F1363" s="64">
        <v>9722</v>
      </c>
      <c r="G1363" s="77">
        <v>1.04</v>
      </c>
      <c r="H1363" s="64">
        <v>10111</v>
      </c>
      <c r="I1363" s="64">
        <v>0</v>
      </c>
      <c r="J1363" s="64">
        <f>SUMIFS('Support - HEA1065 Adjustments'!$G$2:$G$10,'Support - HEA1065 Adjustments'!$A$2:$A$10,LEFT('Support - Calculation Detail'!A1363,7),'Support - HEA1065 Adjustments'!$D$2:$D$10,RIGHT('Support - Calculation Detail'!A1363,2))</f>
        <v>0</v>
      </c>
      <c r="K1363" s="64">
        <v>10111</v>
      </c>
      <c r="L1363" s="64">
        <v>0</v>
      </c>
      <c r="M1363" s="64">
        <v>0</v>
      </c>
      <c r="N1363" s="64">
        <v>0</v>
      </c>
      <c r="O1363" s="64">
        <v>10111</v>
      </c>
    </row>
    <row r="1364" spans="1:15" x14ac:dyDescent="0.35">
      <c r="A1364" s="57" t="s">
        <v>7150</v>
      </c>
      <c r="B1364" s="61" t="s">
        <v>10</v>
      </c>
      <c r="C1364" s="61" t="s">
        <v>2346</v>
      </c>
      <c r="D1364" s="64">
        <v>11205</v>
      </c>
      <c r="E1364" s="64">
        <v>0</v>
      </c>
      <c r="F1364" s="64">
        <v>11205</v>
      </c>
      <c r="G1364" s="77">
        <v>1.04</v>
      </c>
      <c r="H1364" s="64">
        <v>11653</v>
      </c>
      <c r="I1364" s="64">
        <v>0</v>
      </c>
      <c r="J1364" s="64">
        <f>SUMIFS('Support - HEA1065 Adjustments'!$G$2:$G$10,'Support - HEA1065 Adjustments'!$A$2:$A$10,LEFT('Support - Calculation Detail'!A1364,7),'Support - HEA1065 Adjustments'!$D$2:$D$10,RIGHT('Support - Calculation Detail'!A1364,2))</f>
        <v>0</v>
      </c>
      <c r="K1364" s="64">
        <v>11653</v>
      </c>
      <c r="L1364" s="64">
        <v>0</v>
      </c>
      <c r="M1364" s="64">
        <v>0</v>
      </c>
      <c r="N1364" s="64">
        <v>0</v>
      </c>
      <c r="O1364" s="64">
        <v>11653</v>
      </c>
    </row>
    <row r="1365" spans="1:15" x14ac:dyDescent="0.35">
      <c r="A1365" s="57" t="s">
        <v>7151</v>
      </c>
      <c r="B1365" s="61" t="s">
        <v>10</v>
      </c>
      <c r="C1365" s="61" t="s">
        <v>2346</v>
      </c>
      <c r="D1365" s="64">
        <v>47204</v>
      </c>
      <c r="E1365" s="64">
        <v>0</v>
      </c>
      <c r="F1365" s="64">
        <v>47204</v>
      </c>
      <c r="G1365" s="77">
        <v>1.04</v>
      </c>
      <c r="H1365" s="64">
        <v>49092</v>
      </c>
      <c r="I1365" s="64">
        <v>0</v>
      </c>
      <c r="J1365" s="64">
        <f>SUMIFS('Support - HEA1065 Adjustments'!$G$2:$G$10,'Support - HEA1065 Adjustments'!$A$2:$A$10,LEFT('Support - Calculation Detail'!A1365,7),'Support - HEA1065 Adjustments'!$D$2:$D$10,RIGHT('Support - Calculation Detail'!A1365,2))</f>
        <v>0</v>
      </c>
      <c r="K1365" s="64">
        <v>49092</v>
      </c>
      <c r="L1365" s="64">
        <v>0</v>
      </c>
      <c r="M1365" s="64">
        <v>0</v>
      </c>
      <c r="N1365" s="64">
        <v>0</v>
      </c>
      <c r="O1365" s="64">
        <v>49092</v>
      </c>
    </row>
    <row r="1366" spans="1:15" x14ac:dyDescent="0.35">
      <c r="A1366" s="57" t="s">
        <v>7152</v>
      </c>
      <c r="B1366" s="61" t="s">
        <v>10</v>
      </c>
      <c r="C1366" s="61" t="s">
        <v>2346</v>
      </c>
      <c r="D1366" s="64">
        <v>19300</v>
      </c>
      <c r="E1366" s="64">
        <v>0</v>
      </c>
      <c r="F1366" s="64">
        <v>19300</v>
      </c>
      <c r="G1366" s="77">
        <v>1.04</v>
      </c>
      <c r="H1366" s="64">
        <v>20072</v>
      </c>
      <c r="I1366" s="64">
        <v>0</v>
      </c>
      <c r="J1366" s="64">
        <f>SUMIFS('Support - HEA1065 Adjustments'!$G$2:$G$10,'Support - HEA1065 Adjustments'!$A$2:$A$10,LEFT('Support - Calculation Detail'!A1366,7),'Support - HEA1065 Adjustments'!$D$2:$D$10,RIGHT('Support - Calculation Detail'!A1366,2))</f>
        <v>0</v>
      </c>
      <c r="K1366" s="64">
        <v>20072</v>
      </c>
      <c r="L1366" s="64">
        <v>0</v>
      </c>
      <c r="M1366" s="64">
        <v>0</v>
      </c>
      <c r="N1366" s="64">
        <v>0</v>
      </c>
      <c r="O1366" s="64">
        <v>20072</v>
      </c>
    </row>
    <row r="1367" spans="1:15" x14ac:dyDescent="0.35">
      <c r="A1367" s="57" t="s">
        <v>7153</v>
      </c>
      <c r="B1367" s="61" t="s">
        <v>10</v>
      </c>
      <c r="C1367" s="61" t="s">
        <v>2346</v>
      </c>
      <c r="D1367" s="64">
        <v>17604</v>
      </c>
      <c r="E1367" s="64">
        <v>0</v>
      </c>
      <c r="F1367" s="64">
        <v>17604</v>
      </c>
      <c r="G1367" s="77">
        <v>1.04</v>
      </c>
      <c r="H1367" s="64">
        <v>18308</v>
      </c>
      <c r="I1367" s="64">
        <v>0</v>
      </c>
      <c r="J1367" s="64">
        <f>SUMIFS('Support - HEA1065 Adjustments'!$G$2:$G$10,'Support - HEA1065 Adjustments'!$A$2:$A$10,LEFT('Support - Calculation Detail'!A1367,7),'Support - HEA1065 Adjustments'!$D$2:$D$10,RIGHT('Support - Calculation Detail'!A1367,2))</f>
        <v>0</v>
      </c>
      <c r="K1367" s="64">
        <v>18308</v>
      </c>
      <c r="L1367" s="64">
        <v>0</v>
      </c>
      <c r="M1367" s="64">
        <v>0</v>
      </c>
      <c r="N1367" s="64">
        <v>0</v>
      </c>
      <c r="O1367" s="64">
        <v>18308</v>
      </c>
    </row>
    <row r="1368" spans="1:15" x14ac:dyDescent="0.35">
      <c r="A1368" s="57" t="s">
        <v>7154</v>
      </c>
      <c r="B1368" s="61" t="s">
        <v>10</v>
      </c>
      <c r="C1368" s="61" t="s">
        <v>2346</v>
      </c>
      <c r="D1368" s="64">
        <v>16700</v>
      </c>
      <c r="E1368" s="64">
        <v>0</v>
      </c>
      <c r="F1368" s="64">
        <v>16700</v>
      </c>
      <c r="G1368" s="77">
        <v>1.04</v>
      </c>
      <c r="H1368" s="64">
        <v>17368</v>
      </c>
      <c r="I1368" s="64">
        <v>0</v>
      </c>
      <c r="J1368" s="64">
        <f>SUMIFS('Support - HEA1065 Adjustments'!$G$2:$G$10,'Support - HEA1065 Adjustments'!$A$2:$A$10,LEFT('Support - Calculation Detail'!A1368,7),'Support - HEA1065 Adjustments'!$D$2:$D$10,RIGHT('Support - Calculation Detail'!A1368,2))</f>
        <v>0</v>
      </c>
      <c r="K1368" s="64">
        <v>17368</v>
      </c>
      <c r="L1368" s="64">
        <v>0</v>
      </c>
      <c r="M1368" s="64">
        <v>0</v>
      </c>
      <c r="N1368" s="64">
        <v>0</v>
      </c>
      <c r="O1368" s="64">
        <v>17368</v>
      </c>
    </row>
    <row r="1369" spans="1:15" x14ac:dyDescent="0.35">
      <c r="A1369" s="57" t="s">
        <v>7155</v>
      </c>
      <c r="B1369" s="61" t="s">
        <v>10</v>
      </c>
      <c r="C1369" s="61" t="s">
        <v>2346</v>
      </c>
      <c r="D1369" s="64">
        <v>50695</v>
      </c>
      <c r="E1369" s="64">
        <v>0</v>
      </c>
      <c r="F1369" s="64">
        <v>50695</v>
      </c>
      <c r="G1369" s="77">
        <v>1.04</v>
      </c>
      <c r="H1369" s="64">
        <v>52723</v>
      </c>
      <c r="I1369" s="64">
        <v>0</v>
      </c>
      <c r="J1369" s="64">
        <f>SUMIFS('Support - HEA1065 Adjustments'!$G$2:$G$10,'Support - HEA1065 Adjustments'!$A$2:$A$10,LEFT('Support - Calculation Detail'!A1369,7),'Support - HEA1065 Adjustments'!$D$2:$D$10,RIGHT('Support - Calculation Detail'!A1369,2))</f>
        <v>0</v>
      </c>
      <c r="K1369" s="64">
        <v>52723</v>
      </c>
      <c r="L1369" s="64">
        <v>0</v>
      </c>
      <c r="M1369" s="64">
        <v>0</v>
      </c>
      <c r="N1369" s="64">
        <v>0</v>
      </c>
      <c r="O1369" s="64">
        <v>52723</v>
      </c>
    </row>
    <row r="1370" spans="1:15" x14ac:dyDescent="0.35">
      <c r="A1370" s="57" t="s">
        <v>7156</v>
      </c>
      <c r="B1370" s="61" t="s">
        <v>10</v>
      </c>
      <c r="C1370" s="61" t="s">
        <v>2346</v>
      </c>
      <c r="D1370" s="64">
        <v>16270</v>
      </c>
      <c r="E1370" s="64">
        <v>0</v>
      </c>
      <c r="F1370" s="64">
        <v>16270</v>
      </c>
      <c r="G1370" s="77">
        <v>1.04</v>
      </c>
      <c r="H1370" s="64">
        <v>16921</v>
      </c>
      <c r="I1370" s="64">
        <v>0</v>
      </c>
      <c r="J1370" s="64">
        <f>SUMIFS('Support - HEA1065 Adjustments'!$G$2:$G$10,'Support - HEA1065 Adjustments'!$A$2:$A$10,LEFT('Support - Calculation Detail'!A1370,7),'Support - HEA1065 Adjustments'!$D$2:$D$10,RIGHT('Support - Calculation Detail'!A1370,2))</f>
        <v>0</v>
      </c>
      <c r="K1370" s="64">
        <v>16921</v>
      </c>
      <c r="L1370" s="64">
        <v>0</v>
      </c>
      <c r="M1370" s="64">
        <v>0</v>
      </c>
      <c r="N1370" s="64">
        <v>0</v>
      </c>
      <c r="O1370" s="64">
        <v>16921</v>
      </c>
    </row>
    <row r="1371" spans="1:15" x14ac:dyDescent="0.35">
      <c r="A1371" s="57" t="s">
        <v>7157</v>
      </c>
      <c r="B1371" s="61" t="s">
        <v>10</v>
      </c>
      <c r="C1371" s="61" t="s">
        <v>2346</v>
      </c>
      <c r="D1371" s="64">
        <v>10404</v>
      </c>
      <c r="E1371" s="64">
        <v>0</v>
      </c>
      <c r="F1371" s="64">
        <v>10404</v>
      </c>
      <c r="G1371" s="77">
        <v>1.04</v>
      </c>
      <c r="H1371" s="64">
        <v>10820</v>
      </c>
      <c r="I1371" s="64">
        <v>0</v>
      </c>
      <c r="J1371" s="64">
        <f>SUMIFS('Support - HEA1065 Adjustments'!$G$2:$G$10,'Support - HEA1065 Adjustments'!$A$2:$A$10,LEFT('Support - Calculation Detail'!A1371,7),'Support - HEA1065 Adjustments'!$D$2:$D$10,RIGHT('Support - Calculation Detail'!A1371,2))</f>
        <v>0</v>
      </c>
      <c r="K1371" s="64">
        <v>10820</v>
      </c>
      <c r="L1371" s="64">
        <v>0</v>
      </c>
      <c r="M1371" s="64">
        <v>0</v>
      </c>
      <c r="N1371" s="64">
        <v>0</v>
      </c>
      <c r="O1371" s="64">
        <v>10820</v>
      </c>
    </row>
    <row r="1372" spans="1:15" x14ac:dyDescent="0.35">
      <c r="A1372" s="57" t="s">
        <v>7158</v>
      </c>
      <c r="B1372" s="61" t="s">
        <v>10</v>
      </c>
      <c r="C1372" s="61" t="s">
        <v>2346</v>
      </c>
      <c r="D1372" s="64">
        <v>70789</v>
      </c>
      <c r="E1372" s="64">
        <v>0</v>
      </c>
      <c r="F1372" s="64">
        <v>70789</v>
      </c>
      <c r="G1372" s="77">
        <v>1.04</v>
      </c>
      <c r="H1372" s="64">
        <v>73621</v>
      </c>
      <c r="I1372" s="64">
        <v>0</v>
      </c>
      <c r="J1372" s="64">
        <f>SUMIFS('Support - HEA1065 Adjustments'!$G$2:$G$10,'Support - HEA1065 Adjustments'!$A$2:$A$10,LEFT('Support - Calculation Detail'!A1372,7),'Support - HEA1065 Adjustments'!$D$2:$D$10,RIGHT('Support - Calculation Detail'!A1372,2))</f>
        <v>0</v>
      </c>
      <c r="K1372" s="64">
        <v>73621</v>
      </c>
      <c r="L1372" s="64">
        <v>0</v>
      </c>
      <c r="M1372" s="64">
        <v>0</v>
      </c>
      <c r="N1372" s="64">
        <v>0</v>
      </c>
      <c r="O1372" s="64">
        <v>73621</v>
      </c>
    </row>
    <row r="1373" spans="1:15" x14ac:dyDescent="0.35">
      <c r="A1373" s="57" t="s">
        <v>7159</v>
      </c>
      <c r="B1373" s="61" t="s">
        <v>10</v>
      </c>
      <c r="C1373" s="61" t="s">
        <v>2346</v>
      </c>
      <c r="D1373" s="64">
        <v>100664</v>
      </c>
      <c r="E1373" s="64">
        <v>0</v>
      </c>
      <c r="F1373" s="64">
        <v>100664</v>
      </c>
      <c r="G1373" s="77">
        <v>1.04</v>
      </c>
      <c r="H1373" s="64">
        <v>104691</v>
      </c>
      <c r="I1373" s="64">
        <v>0</v>
      </c>
      <c r="J1373" s="64">
        <f>SUMIFS('Support - HEA1065 Adjustments'!$G$2:$G$10,'Support - HEA1065 Adjustments'!$A$2:$A$10,LEFT('Support - Calculation Detail'!A1373,7),'Support - HEA1065 Adjustments'!$D$2:$D$10,RIGHT('Support - Calculation Detail'!A1373,2))</f>
        <v>0</v>
      </c>
      <c r="K1373" s="64">
        <v>104691</v>
      </c>
      <c r="L1373" s="64">
        <v>0</v>
      </c>
      <c r="M1373" s="64">
        <v>0</v>
      </c>
      <c r="N1373" s="64">
        <v>0</v>
      </c>
      <c r="O1373" s="64">
        <v>104691</v>
      </c>
    </row>
    <row r="1374" spans="1:15" x14ac:dyDescent="0.35">
      <c r="A1374" s="57" t="s">
        <v>7160</v>
      </c>
      <c r="B1374" s="61" t="s">
        <v>10</v>
      </c>
      <c r="C1374" s="61" t="s">
        <v>2346</v>
      </c>
      <c r="D1374" s="64">
        <v>22864</v>
      </c>
      <c r="E1374" s="64">
        <v>0</v>
      </c>
      <c r="F1374" s="64">
        <v>22864</v>
      </c>
      <c r="G1374" s="77">
        <v>1.04</v>
      </c>
      <c r="H1374" s="64">
        <v>23779</v>
      </c>
      <c r="I1374" s="64">
        <v>0</v>
      </c>
      <c r="J1374" s="64">
        <f>SUMIFS('Support - HEA1065 Adjustments'!$G$2:$G$10,'Support - HEA1065 Adjustments'!$A$2:$A$10,LEFT('Support - Calculation Detail'!A1374,7),'Support - HEA1065 Adjustments'!$D$2:$D$10,RIGHT('Support - Calculation Detail'!A1374,2))</f>
        <v>0</v>
      </c>
      <c r="K1374" s="64">
        <v>23779</v>
      </c>
      <c r="L1374" s="64">
        <v>0</v>
      </c>
      <c r="M1374" s="64">
        <v>0</v>
      </c>
      <c r="N1374" s="64">
        <v>0</v>
      </c>
      <c r="O1374" s="64">
        <v>23779</v>
      </c>
    </row>
    <row r="1375" spans="1:15" x14ac:dyDescent="0.35">
      <c r="A1375" s="57" t="s">
        <v>7161</v>
      </c>
      <c r="B1375" s="61" t="s">
        <v>10</v>
      </c>
      <c r="C1375" s="61" t="s">
        <v>2346</v>
      </c>
      <c r="D1375" s="64">
        <v>836265</v>
      </c>
      <c r="E1375" s="64">
        <v>0</v>
      </c>
      <c r="F1375" s="64">
        <v>836265</v>
      </c>
      <c r="G1375" s="77">
        <v>1.04</v>
      </c>
      <c r="H1375" s="64">
        <v>869716</v>
      </c>
      <c r="I1375" s="64">
        <v>0</v>
      </c>
      <c r="J1375" s="64">
        <f>SUMIFS('Support - HEA1065 Adjustments'!$G$2:$G$10,'Support - HEA1065 Adjustments'!$A$2:$A$10,LEFT('Support - Calculation Detail'!A1375,7),'Support - HEA1065 Adjustments'!$D$2:$D$10,RIGHT('Support - Calculation Detail'!A1375,2))</f>
        <v>0</v>
      </c>
      <c r="K1375" s="64">
        <v>869716</v>
      </c>
      <c r="L1375" s="64">
        <v>0</v>
      </c>
      <c r="M1375" s="64">
        <v>0</v>
      </c>
      <c r="N1375" s="64">
        <v>0</v>
      </c>
      <c r="O1375" s="64">
        <v>869716</v>
      </c>
    </row>
    <row r="1376" spans="1:15" x14ac:dyDescent="0.35">
      <c r="A1376" s="57" t="s">
        <v>7162</v>
      </c>
      <c r="B1376" s="61" t="s">
        <v>10</v>
      </c>
      <c r="C1376" s="61" t="s">
        <v>2346</v>
      </c>
      <c r="D1376" s="64">
        <v>4163019</v>
      </c>
      <c r="E1376" s="64">
        <v>0</v>
      </c>
      <c r="F1376" s="64">
        <v>4163019</v>
      </c>
      <c r="G1376" s="77">
        <v>1.04</v>
      </c>
      <c r="H1376" s="64">
        <v>4329540</v>
      </c>
      <c r="I1376" s="64">
        <v>0</v>
      </c>
      <c r="J1376" s="64">
        <f>SUMIFS('Support - HEA1065 Adjustments'!$G$2:$G$10,'Support - HEA1065 Adjustments'!$A$2:$A$10,LEFT('Support - Calculation Detail'!A1376,7),'Support - HEA1065 Adjustments'!$D$2:$D$10,RIGHT('Support - Calculation Detail'!A1376,2))</f>
        <v>0</v>
      </c>
      <c r="K1376" s="64">
        <v>4329540</v>
      </c>
      <c r="L1376" s="64">
        <v>137962</v>
      </c>
      <c r="M1376" s="64">
        <v>0</v>
      </c>
      <c r="N1376" s="64">
        <v>0</v>
      </c>
      <c r="O1376" s="64">
        <v>4467502</v>
      </c>
    </row>
    <row r="1377" spans="1:15" x14ac:dyDescent="0.35">
      <c r="A1377" s="57" t="s">
        <v>7163</v>
      </c>
      <c r="B1377" s="61" t="s">
        <v>10</v>
      </c>
      <c r="C1377" s="61" t="s">
        <v>2346</v>
      </c>
      <c r="D1377" s="64">
        <v>30232</v>
      </c>
      <c r="E1377" s="64">
        <v>0</v>
      </c>
      <c r="F1377" s="64">
        <v>30232</v>
      </c>
      <c r="G1377" s="77">
        <v>1.04</v>
      </c>
      <c r="H1377" s="64">
        <v>31441</v>
      </c>
      <c r="I1377" s="64">
        <v>0</v>
      </c>
      <c r="J1377" s="64">
        <f>SUMIFS('Support - HEA1065 Adjustments'!$G$2:$G$10,'Support - HEA1065 Adjustments'!$A$2:$A$10,LEFT('Support - Calculation Detail'!A1377,7),'Support - HEA1065 Adjustments'!$D$2:$D$10,RIGHT('Support - Calculation Detail'!A1377,2))</f>
        <v>0</v>
      </c>
      <c r="K1377" s="64">
        <v>31441</v>
      </c>
      <c r="L1377" s="64">
        <v>0</v>
      </c>
      <c r="M1377" s="64">
        <v>0</v>
      </c>
      <c r="N1377" s="64">
        <v>0</v>
      </c>
      <c r="O1377" s="64">
        <v>31441</v>
      </c>
    </row>
    <row r="1378" spans="1:15" x14ac:dyDescent="0.35">
      <c r="A1378" s="57" t="s">
        <v>7164</v>
      </c>
      <c r="B1378" s="61" t="s">
        <v>10</v>
      </c>
      <c r="C1378" s="61" t="s">
        <v>2346</v>
      </c>
      <c r="D1378" s="64">
        <v>97166</v>
      </c>
      <c r="E1378" s="64">
        <v>0</v>
      </c>
      <c r="F1378" s="64">
        <v>97166</v>
      </c>
      <c r="G1378" s="77">
        <v>1.04</v>
      </c>
      <c r="H1378" s="64">
        <v>101053</v>
      </c>
      <c r="I1378" s="64">
        <v>0</v>
      </c>
      <c r="J1378" s="64">
        <f>SUMIFS('Support - HEA1065 Adjustments'!$G$2:$G$10,'Support - HEA1065 Adjustments'!$A$2:$A$10,LEFT('Support - Calculation Detail'!A1378,7),'Support - HEA1065 Adjustments'!$D$2:$D$10,RIGHT('Support - Calculation Detail'!A1378,2))</f>
        <v>0</v>
      </c>
      <c r="K1378" s="64">
        <v>101053</v>
      </c>
      <c r="L1378" s="64">
        <v>0</v>
      </c>
      <c r="M1378" s="64">
        <v>0</v>
      </c>
      <c r="N1378" s="64">
        <v>0</v>
      </c>
      <c r="O1378" s="64">
        <v>101053</v>
      </c>
    </row>
    <row r="1379" spans="1:15" x14ac:dyDescent="0.35">
      <c r="A1379" s="57" t="s">
        <v>7165</v>
      </c>
      <c r="B1379" s="61" t="s">
        <v>10</v>
      </c>
      <c r="C1379" s="61" t="s">
        <v>2346</v>
      </c>
      <c r="D1379" s="64">
        <v>316324</v>
      </c>
      <c r="E1379" s="64">
        <v>0</v>
      </c>
      <c r="F1379" s="64">
        <v>316324</v>
      </c>
      <c r="G1379" s="77">
        <v>1.04</v>
      </c>
      <c r="H1379" s="64">
        <v>328977</v>
      </c>
      <c r="I1379" s="64">
        <v>0</v>
      </c>
      <c r="J1379" s="64">
        <f>SUMIFS('Support - HEA1065 Adjustments'!$G$2:$G$10,'Support - HEA1065 Adjustments'!$A$2:$A$10,LEFT('Support - Calculation Detail'!A1379,7),'Support - HEA1065 Adjustments'!$D$2:$D$10,RIGHT('Support - Calculation Detail'!A1379,2))</f>
        <v>0</v>
      </c>
      <c r="K1379" s="64">
        <v>328977</v>
      </c>
      <c r="L1379" s="64">
        <v>0</v>
      </c>
      <c r="M1379" s="64">
        <v>0</v>
      </c>
      <c r="N1379" s="64">
        <v>0</v>
      </c>
      <c r="O1379" s="64">
        <v>328977</v>
      </c>
    </row>
    <row r="1380" spans="1:15" x14ac:dyDescent="0.35">
      <c r="A1380" s="57" t="s">
        <v>7166</v>
      </c>
      <c r="B1380" s="61" t="s">
        <v>10</v>
      </c>
      <c r="C1380" s="61" t="s">
        <v>2346</v>
      </c>
      <c r="D1380" s="64">
        <v>7586</v>
      </c>
      <c r="E1380" s="64">
        <v>0</v>
      </c>
      <c r="F1380" s="64">
        <v>7586</v>
      </c>
      <c r="G1380" s="77">
        <v>1.04</v>
      </c>
      <c r="H1380" s="64">
        <v>7889</v>
      </c>
      <c r="I1380" s="64">
        <v>0</v>
      </c>
      <c r="J1380" s="64">
        <f>SUMIFS('Support - HEA1065 Adjustments'!$G$2:$G$10,'Support - HEA1065 Adjustments'!$A$2:$A$10,LEFT('Support - Calculation Detail'!A1380,7),'Support - HEA1065 Adjustments'!$D$2:$D$10,RIGHT('Support - Calculation Detail'!A1380,2))</f>
        <v>0</v>
      </c>
      <c r="K1380" s="64">
        <v>7889</v>
      </c>
      <c r="L1380" s="64">
        <v>0</v>
      </c>
      <c r="M1380" s="64">
        <v>0</v>
      </c>
      <c r="N1380" s="64">
        <v>0</v>
      </c>
      <c r="O1380" s="64">
        <v>7889</v>
      </c>
    </row>
    <row r="1381" spans="1:15" x14ac:dyDescent="0.35">
      <c r="A1381" s="57" t="s">
        <v>7167</v>
      </c>
      <c r="B1381" s="61" t="s">
        <v>10</v>
      </c>
      <c r="C1381" s="61" t="s">
        <v>2398</v>
      </c>
      <c r="D1381" s="64">
        <v>11042585</v>
      </c>
      <c r="E1381" s="64">
        <v>0</v>
      </c>
      <c r="F1381" s="64">
        <v>11042585</v>
      </c>
      <c r="G1381" s="77">
        <v>1.04</v>
      </c>
      <c r="H1381" s="64">
        <v>11484288</v>
      </c>
      <c r="I1381" s="64">
        <v>0</v>
      </c>
      <c r="J1381" s="64">
        <f>SUMIFS('Support - HEA1065 Adjustments'!$G$2:$G$10,'Support - HEA1065 Adjustments'!$A$2:$A$10,LEFT('Support - Calculation Detail'!A1381,7),'Support - HEA1065 Adjustments'!$D$2:$D$10,RIGHT('Support - Calculation Detail'!A1381,2))</f>
        <v>0</v>
      </c>
      <c r="K1381" s="64">
        <v>11484288</v>
      </c>
      <c r="L1381" s="64">
        <v>366355</v>
      </c>
      <c r="M1381" s="64">
        <v>278522</v>
      </c>
      <c r="N1381" s="64">
        <v>618738.43548647594</v>
      </c>
      <c r="O1381" s="64">
        <v>12747903.435486477</v>
      </c>
    </row>
    <row r="1382" spans="1:15" x14ac:dyDescent="0.35">
      <c r="A1382" s="57" t="s">
        <v>7168</v>
      </c>
      <c r="B1382" s="61" t="s">
        <v>10</v>
      </c>
      <c r="C1382" s="61" t="s">
        <v>2398</v>
      </c>
      <c r="D1382" s="64">
        <v>30110</v>
      </c>
      <c r="E1382" s="64">
        <v>0</v>
      </c>
      <c r="F1382" s="64">
        <v>30110</v>
      </c>
      <c r="G1382" s="77">
        <v>1.04</v>
      </c>
      <c r="H1382" s="64">
        <v>31314</v>
      </c>
      <c r="I1382" s="64">
        <v>0</v>
      </c>
      <c r="J1382" s="64">
        <f>SUMIFS('Support - HEA1065 Adjustments'!$G$2:$G$10,'Support - HEA1065 Adjustments'!$A$2:$A$10,LEFT('Support - Calculation Detail'!A1382,7),'Support - HEA1065 Adjustments'!$D$2:$D$10,RIGHT('Support - Calculation Detail'!A1382,2))</f>
        <v>0</v>
      </c>
      <c r="K1382" s="64">
        <v>31314</v>
      </c>
      <c r="L1382" s="64">
        <v>0</v>
      </c>
      <c r="M1382" s="64">
        <v>0</v>
      </c>
      <c r="N1382" s="64">
        <v>0</v>
      </c>
      <c r="O1382" s="64">
        <v>31314</v>
      </c>
    </row>
    <row r="1383" spans="1:15" x14ac:dyDescent="0.35">
      <c r="A1383" s="57" t="s">
        <v>7169</v>
      </c>
      <c r="B1383" s="61" t="s">
        <v>10</v>
      </c>
      <c r="C1383" s="61" t="s">
        <v>2398</v>
      </c>
      <c r="D1383" s="64">
        <v>12260</v>
      </c>
      <c r="E1383" s="64">
        <v>0</v>
      </c>
      <c r="F1383" s="64">
        <v>12260</v>
      </c>
      <c r="G1383" s="77">
        <v>1.04</v>
      </c>
      <c r="H1383" s="64">
        <v>12750</v>
      </c>
      <c r="I1383" s="64">
        <v>0</v>
      </c>
      <c r="J1383" s="64">
        <f>SUMIFS('Support - HEA1065 Adjustments'!$G$2:$G$10,'Support - HEA1065 Adjustments'!$A$2:$A$10,LEFT('Support - Calculation Detail'!A1383,7),'Support - HEA1065 Adjustments'!$D$2:$D$10,RIGHT('Support - Calculation Detail'!A1383,2))</f>
        <v>0</v>
      </c>
      <c r="K1383" s="64">
        <v>12750</v>
      </c>
      <c r="L1383" s="64">
        <v>0</v>
      </c>
      <c r="M1383" s="64">
        <v>0</v>
      </c>
      <c r="N1383" s="64">
        <v>0</v>
      </c>
      <c r="O1383" s="64">
        <v>12750</v>
      </c>
    </row>
    <row r="1384" spans="1:15" x14ac:dyDescent="0.35">
      <c r="A1384" s="57" t="s">
        <v>7170</v>
      </c>
      <c r="B1384" s="61" t="s">
        <v>10</v>
      </c>
      <c r="C1384" s="61" t="s">
        <v>2398</v>
      </c>
      <c r="D1384" s="64">
        <v>33690</v>
      </c>
      <c r="E1384" s="64">
        <v>0</v>
      </c>
      <c r="F1384" s="64">
        <v>33690</v>
      </c>
      <c r="G1384" s="77">
        <v>1.04</v>
      </c>
      <c r="H1384" s="64">
        <v>35038</v>
      </c>
      <c r="I1384" s="64">
        <v>0</v>
      </c>
      <c r="J1384" s="64">
        <f>SUMIFS('Support - HEA1065 Adjustments'!$G$2:$G$10,'Support - HEA1065 Adjustments'!$A$2:$A$10,LEFT('Support - Calculation Detail'!A1384,7),'Support - HEA1065 Adjustments'!$D$2:$D$10,RIGHT('Support - Calculation Detail'!A1384,2))</f>
        <v>0</v>
      </c>
      <c r="K1384" s="64">
        <v>35038</v>
      </c>
      <c r="L1384" s="64">
        <v>0</v>
      </c>
      <c r="M1384" s="64">
        <v>0</v>
      </c>
      <c r="N1384" s="64">
        <v>0</v>
      </c>
      <c r="O1384" s="64">
        <v>35038</v>
      </c>
    </row>
    <row r="1385" spans="1:15" x14ac:dyDescent="0.35">
      <c r="A1385" s="57" t="s">
        <v>7171</v>
      </c>
      <c r="B1385" s="61" t="s">
        <v>10</v>
      </c>
      <c r="C1385" s="61" t="s">
        <v>2398</v>
      </c>
      <c r="D1385" s="64">
        <v>75522</v>
      </c>
      <c r="E1385" s="64">
        <v>0</v>
      </c>
      <c r="F1385" s="64">
        <v>75522</v>
      </c>
      <c r="G1385" s="77">
        <v>1.04</v>
      </c>
      <c r="H1385" s="64">
        <v>78543</v>
      </c>
      <c r="I1385" s="64">
        <v>0</v>
      </c>
      <c r="J1385" s="64">
        <f>SUMIFS('Support - HEA1065 Adjustments'!$G$2:$G$10,'Support - HEA1065 Adjustments'!$A$2:$A$10,LEFT('Support - Calculation Detail'!A1385,7),'Support - HEA1065 Adjustments'!$D$2:$D$10,RIGHT('Support - Calculation Detail'!A1385,2))</f>
        <v>0</v>
      </c>
      <c r="K1385" s="64">
        <v>78543</v>
      </c>
      <c r="L1385" s="64">
        <v>0</v>
      </c>
      <c r="M1385" s="64">
        <v>0</v>
      </c>
      <c r="N1385" s="64">
        <v>0</v>
      </c>
      <c r="O1385" s="64">
        <v>78543</v>
      </c>
    </row>
    <row r="1386" spans="1:15" x14ac:dyDescent="0.35">
      <c r="A1386" s="57" t="s">
        <v>7172</v>
      </c>
      <c r="B1386" s="61" t="s">
        <v>10</v>
      </c>
      <c r="C1386" s="61" t="s">
        <v>2398</v>
      </c>
      <c r="D1386" s="64">
        <v>35988</v>
      </c>
      <c r="E1386" s="64">
        <v>0</v>
      </c>
      <c r="F1386" s="64">
        <v>35988</v>
      </c>
      <c r="G1386" s="77">
        <v>1.04</v>
      </c>
      <c r="H1386" s="64">
        <v>37428</v>
      </c>
      <c r="I1386" s="64">
        <v>0</v>
      </c>
      <c r="J1386" s="64">
        <f>SUMIFS('Support - HEA1065 Adjustments'!$G$2:$G$10,'Support - HEA1065 Adjustments'!$A$2:$A$10,LEFT('Support - Calculation Detail'!A1386,7),'Support - HEA1065 Adjustments'!$D$2:$D$10,RIGHT('Support - Calculation Detail'!A1386,2))</f>
        <v>0</v>
      </c>
      <c r="K1386" s="64">
        <v>37428</v>
      </c>
      <c r="L1386" s="64">
        <v>0</v>
      </c>
      <c r="M1386" s="64">
        <v>0</v>
      </c>
      <c r="N1386" s="64">
        <v>0</v>
      </c>
      <c r="O1386" s="64">
        <v>37428</v>
      </c>
    </row>
    <row r="1387" spans="1:15" x14ac:dyDescent="0.35">
      <c r="A1387" s="57" t="s">
        <v>7173</v>
      </c>
      <c r="B1387" s="61" t="s">
        <v>10</v>
      </c>
      <c r="C1387" s="61" t="s">
        <v>2398</v>
      </c>
      <c r="D1387" s="64">
        <v>13279</v>
      </c>
      <c r="E1387" s="64">
        <v>0</v>
      </c>
      <c r="F1387" s="64">
        <v>13279</v>
      </c>
      <c r="G1387" s="77">
        <v>1.04</v>
      </c>
      <c r="H1387" s="64">
        <v>13810</v>
      </c>
      <c r="I1387" s="64">
        <v>0</v>
      </c>
      <c r="J1387" s="64">
        <f>SUMIFS('Support - HEA1065 Adjustments'!$G$2:$G$10,'Support - HEA1065 Adjustments'!$A$2:$A$10,LEFT('Support - Calculation Detail'!A1387,7),'Support - HEA1065 Adjustments'!$D$2:$D$10,RIGHT('Support - Calculation Detail'!A1387,2))</f>
        <v>0</v>
      </c>
      <c r="K1387" s="64">
        <v>13810</v>
      </c>
      <c r="L1387" s="64">
        <v>0</v>
      </c>
      <c r="M1387" s="64">
        <v>0</v>
      </c>
      <c r="N1387" s="64">
        <v>0</v>
      </c>
      <c r="O1387" s="64">
        <v>13810</v>
      </c>
    </row>
    <row r="1388" spans="1:15" x14ac:dyDescent="0.35">
      <c r="A1388" s="57" t="s">
        <v>7174</v>
      </c>
      <c r="B1388" s="61" t="s">
        <v>10</v>
      </c>
      <c r="C1388" s="61" t="s">
        <v>2398</v>
      </c>
      <c r="D1388" s="64">
        <v>157760</v>
      </c>
      <c r="E1388" s="64">
        <v>0</v>
      </c>
      <c r="F1388" s="64">
        <v>157760</v>
      </c>
      <c r="G1388" s="77">
        <v>1.04</v>
      </c>
      <c r="H1388" s="64">
        <v>164070</v>
      </c>
      <c r="I1388" s="64">
        <v>0</v>
      </c>
      <c r="J1388" s="64">
        <f>SUMIFS('Support - HEA1065 Adjustments'!$G$2:$G$10,'Support - HEA1065 Adjustments'!$A$2:$A$10,LEFT('Support - Calculation Detail'!A1388,7),'Support - HEA1065 Adjustments'!$D$2:$D$10,RIGHT('Support - Calculation Detail'!A1388,2))</f>
        <v>0</v>
      </c>
      <c r="K1388" s="64">
        <v>164070</v>
      </c>
      <c r="L1388" s="64">
        <v>0</v>
      </c>
      <c r="M1388" s="64">
        <v>0</v>
      </c>
      <c r="N1388" s="64">
        <v>0</v>
      </c>
      <c r="O1388" s="64">
        <v>164070</v>
      </c>
    </row>
    <row r="1389" spans="1:15" x14ac:dyDescent="0.35">
      <c r="A1389" s="57" t="s">
        <v>7175</v>
      </c>
      <c r="B1389" s="61" t="s">
        <v>10</v>
      </c>
      <c r="C1389" s="61" t="s">
        <v>2398</v>
      </c>
      <c r="D1389" s="64">
        <v>273617</v>
      </c>
      <c r="E1389" s="64">
        <v>0</v>
      </c>
      <c r="F1389" s="64">
        <v>273617</v>
      </c>
      <c r="G1389" s="77">
        <v>1.04</v>
      </c>
      <c r="H1389" s="64">
        <v>284562</v>
      </c>
      <c r="I1389" s="64">
        <v>0</v>
      </c>
      <c r="J1389" s="64">
        <f>SUMIFS('Support - HEA1065 Adjustments'!$G$2:$G$10,'Support - HEA1065 Adjustments'!$A$2:$A$10,LEFT('Support - Calculation Detail'!A1389,7),'Support - HEA1065 Adjustments'!$D$2:$D$10,RIGHT('Support - Calculation Detail'!A1389,2))</f>
        <v>0</v>
      </c>
      <c r="K1389" s="64">
        <v>284562</v>
      </c>
      <c r="L1389" s="64">
        <v>0</v>
      </c>
      <c r="M1389" s="64">
        <v>0</v>
      </c>
      <c r="N1389" s="64">
        <v>0</v>
      </c>
      <c r="O1389" s="64">
        <v>284562</v>
      </c>
    </row>
    <row r="1390" spans="1:15" x14ac:dyDescent="0.35">
      <c r="A1390" s="57" t="s">
        <v>7176</v>
      </c>
      <c r="B1390" s="61" t="s">
        <v>10</v>
      </c>
      <c r="C1390" s="61" t="s">
        <v>2398</v>
      </c>
      <c r="D1390" s="64">
        <v>14822</v>
      </c>
      <c r="E1390" s="64">
        <v>0</v>
      </c>
      <c r="F1390" s="64">
        <v>14822</v>
      </c>
      <c r="G1390" s="77">
        <v>1.04</v>
      </c>
      <c r="H1390" s="64">
        <v>15415</v>
      </c>
      <c r="I1390" s="64">
        <v>0</v>
      </c>
      <c r="J1390" s="64">
        <f>SUMIFS('Support - HEA1065 Adjustments'!$G$2:$G$10,'Support - HEA1065 Adjustments'!$A$2:$A$10,LEFT('Support - Calculation Detail'!A1390,7),'Support - HEA1065 Adjustments'!$D$2:$D$10,RIGHT('Support - Calculation Detail'!A1390,2))</f>
        <v>0</v>
      </c>
      <c r="K1390" s="64">
        <v>15415</v>
      </c>
      <c r="L1390" s="64">
        <v>0</v>
      </c>
      <c r="M1390" s="64">
        <v>0</v>
      </c>
      <c r="N1390" s="64">
        <v>0</v>
      </c>
      <c r="O1390" s="64">
        <v>15415</v>
      </c>
    </row>
    <row r="1391" spans="1:15" x14ac:dyDescent="0.35">
      <c r="A1391" s="57" t="s">
        <v>7177</v>
      </c>
      <c r="B1391" s="61" t="s">
        <v>10</v>
      </c>
      <c r="C1391" s="61" t="s">
        <v>2398</v>
      </c>
      <c r="D1391" s="64">
        <v>13373</v>
      </c>
      <c r="E1391" s="64">
        <v>0</v>
      </c>
      <c r="F1391" s="64">
        <v>13373</v>
      </c>
      <c r="G1391" s="77">
        <v>1.04</v>
      </c>
      <c r="H1391" s="64">
        <v>13908</v>
      </c>
      <c r="I1391" s="64">
        <v>0</v>
      </c>
      <c r="J1391" s="64">
        <f>SUMIFS('Support - HEA1065 Adjustments'!$G$2:$G$10,'Support - HEA1065 Adjustments'!$A$2:$A$10,LEFT('Support - Calculation Detail'!A1391,7),'Support - HEA1065 Adjustments'!$D$2:$D$10,RIGHT('Support - Calculation Detail'!A1391,2))</f>
        <v>0</v>
      </c>
      <c r="K1391" s="64">
        <v>13908</v>
      </c>
      <c r="L1391" s="64">
        <v>0</v>
      </c>
      <c r="M1391" s="64">
        <v>0</v>
      </c>
      <c r="N1391" s="64">
        <v>0</v>
      </c>
      <c r="O1391" s="64">
        <v>13908</v>
      </c>
    </row>
    <row r="1392" spans="1:15" x14ac:dyDescent="0.35">
      <c r="A1392" s="57" t="s">
        <v>7178</v>
      </c>
      <c r="B1392" s="61" t="s">
        <v>10</v>
      </c>
      <c r="C1392" s="61" t="s">
        <v>2398</v>
      </c>
      <c r="D1392" s="64">
        <v>6631</v>
      </c>
      <c r="E1392" s="64">
        <v>0</v>
      </c>
      <c r="F1392" s="64">
        <v>6631</v>
      </c>
      <c r="G1392" s="77">
        <v>1.04</v>
      </c>
      <c r="H1392" s="64">
        <v>6896</v>
      </c>
      <c r="I1392" s="64">
        <v>0</v>
      </c>
      <c r="J1392" s="64">
        <f>SUMIFS('Support - HEA1065 Adjustments'!$G$2:$G$10,'Support - HEA1065 Adjustments'!$A$2:$A$10,LEFT('Support - Calculation Detail'!A1392,7),'Support - HEA1065 Adjustments'!$D$2:$D$10,RIGHT('Support - Calculation Detail'!A1392,2))</f>
        <v>0</v>
      </c>
      <c r="K1392" s="64">
        <v>6896</v>
      </c>
      <c r="L1392" s="64">
        <v>0</v>
      </c>
      <c r="M1392" s="64">
        <v>0</v>
      </c>
      <c r="N1392" s="64">
        <v>0</v>
      </c>
      <c r="O1392" s="64">
        <v>6896</v>
      </c>
    </row>
    <row r="1393" spans="1:15" x14ac:dyDescent="0.35">
      <c r="A1393" s="57" t="s">
        <v>7179</v>
      </c>
      <c r="B1393" s="61" t="s">
        <v>10</v>
      </c>
      <c r="C1393" s="61" t="s">
        <v>2398</v>
      </c>
      <c r="D1393" s="64">
        <v>18595</v>
      </c>
      <c r="E1393" s="64">
        <v>0</v>
      </c>
      <c r="F1393" s="64">
        <v>18595</v>
      </c>
      <c r="G1393" s="77">
        <v>1.04</v>
      </c>
      <c r="H1393" s="64">
        <v>19339</v>
      </c>
      <c r="I1393" s="64">
        <v>0</v>
      </c>
      <c r="J1393" s="64">
        <f>SUMIFS('Support - HEA1065 Adjustments'!$G$2:$G$10,'Support - HEA1065 Adjustments'!$A$2:$A$10,LEFT('Support - Calculation Detail'!A1393,7),'Support - HEA1065 Adjustments'!$D$2:$D$10,RIGHT('Support - Calculation Detail'!A1393,2))</f>
        <v>0</v>
      </c>
      <c r="K1393" s="64">
        <v>19339</v>
      </c>
      <c r="L1393" s="64">
        <v>0</v>
      </c>
      <c r="M1393" s="64">
        <v>0</v>
      </c>
      <c r="N1393" s="64">
        <v>0</v>
      </c>
      <c r="O1393" s="64">
        <v>19339</v>
      </c>
    </row>
    <row r="1394" spans="1:15" x14ac:dyDescent="0.35">
      <c r="A1394" s="57" t="s">
        <v>7180</v>
      </c>
      <c r="B1394" s="61" t="s">
        <v>10</v>
      </c>
      <c r="C1394" s="61" t="s">
        <v>2398</v>
      </c>
      <c r="D1394" s="64">
        <v>30850</v>
      </c>
      <c r="E1394" s="64">
        <v>0</v>
      </c>
      <c r="F1394" s="64">
        <v>30850</v>
      </c>
      <c r="G1394" s="77">
        <v>1.04</v>
      </c>
      <c r="H1394" s="64">
        <v>32084</v>
      </c>
      <c r="I1394" s="64">
        <v>0</v>
      </c>
      <c r="J1394" s="64">
        <f>SUMIFS('Support - HEA1065 Adjustments'!$G$2:$G$10,'Support - HEA1065 Adjustments'!$A$2:$A$10,LEFT('Support - Calculation Detail'!A1394,7),'Support - HEA1065 Adjustments'!$D$2:$D$10,RIGHT('Support - Calculation Detail'!A1394,2))</f>
        <v>0</v>
      </c>
      <c r="K1394" s="64">
        <v>32084</v>
      </c>
      <c r="L1394" s="64">
        <v>0</v>
      </c>
      <c r="M1394" s="64">
        <v>0</v>
      </c>
      <c r="N1394" s="64">
        <v>0</v>
      </c>
      <c r="O1394" s="64">
        <v>32084</v>
      </c>
    </row>
    <row r="1395" spans="1:15" x14ac:dyDescent="0.35">
      <c r="A1395" s="57" t="s">
        <v>7181</v>
      </c>
      <c r="B1395" s="61" t="s">
        <v>10</v>
      </c>
      <c r="C1395" s="61" t="s">
        <v>2398</v>
      </c>
      <c r="D1395" s="64">
        <v>16669</v>
      </c>
      <c r="E1395" s="64">
        <v>0</v>
      </c>
      <c r="F1395" s="64">
        <v>16669</v>
      </c>
      <c r="G1395" s="77">
        <v>1.04</v>
      </c>
      <c r="H1395" s="64">
        <v>17336</v>
      </c>
      <c r="I1395" s="64">
        <v>0</v>
      </c>
      <c r="J1395" s="64">
        <f>SUMIFS('Support - HEA1065 Adjustments'!$G$2:$G$10,'Support - HEA1065 Adjustments'!$A$2:$A$10,LEFT('Support - Calculation Detail'!A1395,7),'Support - HEA1065 Adjustments'!$D$2:$D$10,RIGHT('Support - Calculation Detail'!A1395,2))</f>
        <v>0</v>
      </c>
      <c r="K1395" s="64">
        <v>17336</v>
      </c>
      <c r="L1395" s="64">
        <v>0</v>
      </c>
      <c r="M1395" s="64">
        <v>0</v>
      </c>
      <c r="N1395" s="64">
        <v>0</v>
      </c>
      <c r="O1395" s="64">
        <v>17336</v>
      </c>
    </row>
    <row r="1396" spans="1:15" x14ac:dyDescent="0.35">
      <c r="A1396" s="57" t="s">
        <v>7182</v>
      </c>
      <c r="B1396" s="61" t="s">
        <v>10</v>
      </c>
      <c r="C1396" s="61" t="s">
        <v>2398</v>
      </c>
      <c r="D1396" s="64">
        <v>21401</v>
      </c>
      <c r="E1396" s="64">
        <v>0</v>
      </c>
      <c r="F1396" s="64">
        <v>21401</v>
      </c>
      <c r="G1396" s="77">
        <v>1.04</v>
      </c>
      <c r="H1396" s="64">
        <v>22257</v>
      </c>
      <c r="I1396" s="64">
        <v>0</v>
      </c>
      <c r="J1396" s="64">
        <f>SUMIFS('Support - HEA1065 Adjustments'!$G$2:$G$10,'Support - HEA1065 Adjustments'!$A$2:$A$10,LEFT('Support - Calculation Detail'!A1396,7),'Support - HEA1065 Adjustments'!$D$2:$D$10,RIGHT('Support - Calculation Detail'!A1396,2))</f>
        <v>0</v>
      </c>
      <c r="K1396" s="64">
        <v>22257</v>
      </c>
      <c r="L1396" s="64">
        <v>0</v>
      </c>
      <c r="M1396" s="64">
        <v>0</v>
      </c>
      <c r="N1396" s="64">
        <v>0</v>
      </c>
      <c r="O1396" s="64">
        <v>22257</v>
      </c>
    </row>
    <row r="1397" spans="1:15" x14ac:dyDescent="0.35">
      <c r="A1397" s="57" t="s">
        <v>7183</v>
      </c>
      <c r="B1397" s="61" t="s">
        <v>10</v>
      </c>
      <c r="C1397" s="61" t="s">
        <v>2398</v>
      </c>
      <c r="D1397" s="64">
        <v>43219</v>
      </c>
      <c r="E1397" s="64">
        <v>0</v>
      </c>
      <c r="F1397" s="64">
        <v>43219</v>
      </c>
      <c r="G1397" s="77">
        <v>1.04</v>
      </c>
      <c r="H1397" s="64">
        <v>44948</v>
      </c>
      <c r="I1397" s="64">
        <v>0</v>
      </c>
      <c r="J1397" s="64">
        <f>SUMIFS('Support - HEA1065 Adjustments'!$G$2:$G$10,'Support - HEA1065 Adjustments'!$A$2:$A$10,LEFT('Support - Calculation Detail'!A1397,7),'Support - HEA1065 Adjustments'!$D$2:$D$10,RIGHT('Support - Calculation Detail'!A1397,2))</f>
        <v>0</v>
      </c>
      <c r="K1397" s="64">
        <v>44948</v>
      </c>
      <c r="L1397" s="64">
        <v>0</v>
      </c>
      <c r="M1397" s="64">
        <v>0</v>
      </c>
      <c r="N1397" s="64">
        <v>0</v>
      </c>
      <c r="O1397" s="64">
        <v>44948</v>
      </c>
    </row>
    <row r="1398" spans="1:15" x14ac:dyDescent="0.35">
      <c r="A1398" s="57" t="s">
        <v>7184</v>
      </c>
      <c r="B1398" s="61" t="s">
        <v>10</v>
      </c>
      <c r="C1398" s="61" t="s">
        <v>2398</v>
      </c>
      <c r="D1398" s="64">
        <v>28957</v>
      </c>
      <c r="E1398" s="64">
        <v>0</v>
      </c>
      <c r="F1398" s="64">
        <v>28957</v>
      </c>
      <c r="G1398" s="77">
        <v>1.04</v>
      </c>
      <c r="H1398" s="64">
        <v>30115</v>
      </c>
      <c r="I1398" s="64">
        <v>0</v>
      </c>
      <c r="J1398" s="64">
        <f>SUMIFS('Support - HEA1065 Adjustments'!$G$2:$G$10,'Support - HEA1065 Adjustments'!$A$2:$A$10,LEFT('Support - Calculation Detail'!A1398,7),'Support - HEA1065 Adjustments'!$D$2:$D$10,RIGHT('Support - Calculation Detail'!A1398,2))</f>
        <v>0</v>
      </c>
      <c r="K1398" s="64">
        <v>30115</v>
      </c>
      <c r="L1398" s="64">
        <v>0</v>
      </c>
      <c r="M1398" s="64">
        <v>0</v>
      </c>
      <c r="N1398" s="64">
        <v>0</v>
      </c>
      <c r="O1398" s="64">
        <v>30115</v>
      </c>
    </row>
    <row r="1399" spans="1:15" x14ac:dyDescent="0.35">
      <c r="A1399" s="57" t="s">
        <v>7185</v>
      </c>
      <c r="B1399" s="61" t="s">
        <v>10</v>
      </c>
      <c r="C1399" s="61" t="s">
        <v>2398</v>
      </c>
      <c r="D1399" s="64">
        <v>13284</v>
      </c>
      <c r="E1399" s="64">
        <v>0</v>
      </c>
      <c r="F1399" s="64">
        <v>13284</v>
      </c>
      <c r="G1399" s="77">
        <v>1.04</v>
      </c>
      <c r="H1399" s="64">
        <v>13815</v>
      </c>
      <c r="I1399" s="64">
        <v>0</v>
      </c>
      <c r="J1399" s="64">
        <f>SUMIFS('Support - HEA1065 Adjustments'!$G$2:$G$10,'Support - HEA1065 Adjustments'!$A$2:$A$10,LEFT('Support - Calculation Detail'!A1399,7),'Support - HEA1065 Adjustments'!$D$2:$D$10,RIGHT('Support - Calculation Detail'!A1399,2))</f>
        <v>0</v>
      </c>
      <c r="K1399" s="64">
        <v>13815</v>
      </c>
      <c r="L1399" s="64">
        <v>0</v>
      </c>
      <c r="M1399" s="64">
        <v>0</v>
      </c>
      <c r="N1399" s="64">
        <v>0</v>
      </c>
      <c r="O1399" s="64">
        <v>13815</v>
      </c>
    </row>
    <row r="1400" spans="1:15" x14ac:dyDescent="0.35">
      <c r="A1400" s="57" t="s">
        <v>7186</v>
      </c>
      <c r="B1400" s="61" t="s">
        <v>10</v>
      </c>
      <c r="C1400" s="61" t="s">
        <v>2398</v>
      </c>
      <c r="D1400" s="64">
        <v>15464</v>
      </c>
      <c r="E1400" s="64">
        <v>0</v>
      </c>
      <c r="F1400" s="64">
        <v>15464</v>
      </c>
      <c r="G1400" s="77">
        <v>1.04</v>
      </c>
      <c r="H1400" s="64">
        <v>16083</v>
      </c>
      <c r="I1400" s="64">
        <v>0</v>
      </c>
      <c r="J1400" s="64">
        <f>SUMIFS('Support - HEA1065 Adjustments'!$G$2:$G$10,'Support - HEA1065 Adjustments'!$A$2:$A$10,LEFT('Support - Calculation Detail'!A1400,7),'Support - HEA1065 Adjustments'!$D$2:$D$10,RIGHT('Support - Calculation Detail'!A1400,2))</f>
        <v>0</v>
      </c>
      <c r="K1400" s="64">
        <v>16083</v>
      </c>
      <c r="L1400" s="64">
        <v>0</v>
      </c>
      <c r="M1400" s="64">
        <v>0</v>
      </c>
      <c r="N1400" s="64">
        <v>0</v>
      </c>
      <c r="O1400" s="64">
        <v>16083</v>
      </c>
    </row>
    <row r="1401" spans="1:15" x14ac:dyDescent="0.35">
      <c r="A1401" s="57" t="s">
        <v>7187</v>
      </c>
      <c r="B1401" s="61" t="s">
        <v>10</v>
      </c>
      <c r="C1401" s="61" t="s">
        <v>2398</v>
      </c>
      <c r="D1401" s="64">
        <v>29225</v>
      </c>
      <c r="E1401" s="64">
        <v>0</v>
      </c>
      <c r="F1401" s="64">
        <v>29225</v>
      </c>
      <c r="G1401" s="77">
        <v>1.04</v>
      </c>
      <c r="H1401" s="64">
        <v>30394</v>
      </c>
      <c r="I1401" s="64">
        <v>0</v>
      </c>
      <c r="J1401" s="64">
        <f>SUMIFS('Support - HEA1065 Adjustments'!$G$2:$G$10,'Support - HEA1065 Adjustments'!$A$2:$A$10,LEFT('Support - Calculation Detail'!A1401,7),'Support - HEA1065 Adjustments'!$D$2:$D$10,RIGHT('Support - Calculation Detail'!A1401,2))</f>
        <v>0</v>
      </c>
      <c r="K1401" s="64">
        <v>30394</v>
      </c>
      <c r="L1401" s="64">
        <v>0</v>
      </c>
      <c r="M1401" s="64">
        <v>0</v>
      </c>
      <c r="N1401" s="64">
        <v>0</v>
      </c>
      <c r="O1401" s="64">
        <v>30394</v>
      </c>
    </row>
    <row r="1402" spans="1:15" x14ac:dyDescent="0.35">
      <c r="A1402" s="57" t="s">
        <v>7188</v>
      </c>
      <c r="B1402" s="61" t="s">
        <v>10</v>
      </c>
      <c r="C1402" s="61" t="s">
        <v>2398</v>
      </c>
      <c r="D1402" s="64">
        <v>1670493</v>
      </c>
      <c r="E1402" s="64">
        <v>0</v>
      </c>
      <c r="F1402" s="64">
        <v>1670493</v>
      </c>
      <c r="G1402" s="77">
        <v>1.04</v>
      </c>
      <c r="H1402" s="64">
        <v>1737313</v>
      </c>
      <c r="I1402" s="64">
        <v>0</v>
      </c>
      <c r="J1402" s="64">
        <f>SUMIFS('Support - HEA1065 Adjustments'!$G$2:$G$10,'Support - HEA1065 Adjustments'!$A$2:$A$10,LEFT('Support - Calculation Detail'!A1402,7),'Support - HEA1065 Adjustments'!$D$2:$D$10,RIGHT('Support - Calculation Detail'!A1402,2))</f>
        <v>0</v>
      </c>
      <c r="K1402" s="64">
        <v>1737313</v>
      </c>
      <c r="L1402" s="64">
        <v>0</v>
      </c>
      <c r="M1402" s="64">
        <v>0</v>
      </c>
      <c r="N1402" s="64">
        <v>0</v>
      </c>
      <c r="O1402" s="64">
        <v>1737313</v>
      </c>
    </row>
    <row r="1403" spans="1:15" x14ac:dyDescent="0.35">
      <c r="A1403" s="57" t="s">
        <v>7189</v>
      </c>
      <c r="B1403" s="61" t="s">
        <v>10</v>
      </c>
      <c r="C1403" s="61" t="s">
        <v>2398</v>
      </c>
      <c r="D1403" s="64">
        <v>8756656</v>
      </c>
      <c r="E1403" s="64">
        <v>0</v>
      </c>
      <c r="F1403" s="64">
        <v>8756656</v>
      </c>
      <c r="G1403" s="77">
        <v>1.04</v>
      </c>
      <c r="H1403" s="64">
        <v>9106922</v>
      </c>
      <c r="I1403" s="64">
        <v>0</v>
      </c>
      <c r="J1403" s="64">
        <f>SUMIFS('Support - HEA1065 Adjustments'!$G$2:$G$10,'Support - HEA1065 Adjustments'!$A$2:$A$10,LEFT('Support - Calculation Detail'!A1403,7),'Support - HEA1065 Adjustments'!$D$2:$D$10,RIGHT('Support - Calculation Detail'!A1403,2))</f>
        <v>0</v>
      </c>
      <c r="K1403" s="64">
        <v>9106922</v>
      </c>
      <c r="L1403" s="64">
        <v>246563</v>
      </c>
      <c r="M1403" s="64">
        <v>0</v>
      </c>
      <c r="N1403" s="64">
        <v>0</v>
      </c>
      <c r="O1403" s="64">
        <v>9353485</v>
      </c>
    </row>
    <row r="1404" spans="1:15" x14ac:dyDescent="0.35">
      <c r="A1404" s="57" t="s">
        <v>7190</v>
      </c>
      <c r="B1404" s="61" t="s">
        <v>10</v>
      </c>
      <c r="C1404" s="61" t="s">
        <v>2398</v>
      </c>
      <c r="D1404" s="64">
        <v>4030</v>
      </c>
      <c r="E1404" s="64">
        <v>0</v>
      </c>
      <c r="F1404" s="64">
        <v>4030</v>
      </c>
      <c r="G1404" s="77">
        <v>1.04</v>
      </c>
      <c r="H1404" s="64">
        <v>4191</v>
      </c>
      <c r="I1404" s="64">
        <v>0</v>
      </c>
      <c r="J1404" s="64">
        <f>SUMIFS('Support - HEA1065 Adjustments'!$G$2:$G$10,'Support - HEA1065 Adjustments'!$A$2:$A$10,LEFT('Support - Calculation Detail'!A1404,7),'Support - HEA1065 Adjustments'!$D$2:$D$10,RIGHT('Support - Calculation Detail'!A1404,2))</f>
        <v>0</v>
      </c>
      <c r="K1404" s="64">
        <v>4191</v>
      </c>
      <c r="L1404" s="64">
        <v>0</v>
      </c>
      <c r="M1404" s="64">
        <v>0</v>
      </c>
      <c r="N1404" s="64">
        <v>0</v>
      </c>
      <c r="O1404" s="64">
        <v>4191</v>
      </c>
    </row>
    <row r="1405" spans="1:15" x14ac:dyDescent="0.35">
      <c r="A1405" s="57" t="s">
        <v>7191</v>
      </c>
      <c r="B1405" s="61" t="s">
        <v>10</v>
      </c>
      <c r="C1405" s="61" t="s">
        <v>2398</v>
      </c>
      <c r="D1405" s="64">
        <v>16586</v>
      </c>
      <c r="E1405" s="64">
        <v>0</v>
      </c>
      <c r="F1405" s="64">
        <v>16586</v>
      </c>
      <c r="G1405" s="77">
        <v>1.04</v>
      </c>
      <c r="H1405" s="64">
        <v>17249</v>
      </c>
      <c r="I1405" s="64">
        <v>0</v>
      </c>
      <c r="J1405" s="64">
        <f>SUMIFS('Support - HEA1065 Adjustments'!$G$2:$G$10,'Support - HEA1065 Adjustments'!$A$2:$A$10,LEFT('Support - Calculation Detail'!A1405,7),'Support - HEA1065 Adjustments'!$D$2:$D$10,RIGHT('Support - Calculation Detail'!A1405,2))</f>
        <v>0</v>
      </c>
      <c r="K1405" s="64">
        <v>17249</v>
      </c>
      <c r="L1405" s="64">
        <v>0</v>
      </c>
      <c r="M1405" s="64">
        <v>0</v>
      </c>
      <c r="N1405" s="64">
        <v>0</v>
      </c>
      <c r="O1405" s="64">
        <v>17249</v>
      </c>
    </row>
    <row r="1406" spans="1:15" x14ac:dyDescent="0.35">
      <c r="A1406" s="57" t="s">
        <v>7192</v>
      </c>
      <c r="B1406" s="61" t="s">
        <v>10</v>
      </c>
      <c r="C1406" s="61" t="s">
        <v>2398</v>
      </c>
      <c r="D1406" s="64">
        <v>307898</v>
      </c>
      <c r="E1406" s="64">
        <v>0</v>
      </c>
      <c r="F1406" s="64">
        <v>307898</v>
      </c>
      <c r="G1406" s="77">
        <v>1.04</v>
      </c>
      <c r="H1406" s="64">
        <v>320214</v>
      </c>
      <c r="I1406" s="64">
        <v>0</v>
      </c>
      <c r="J1406" s="64">
        <f>SUMIFS('Support - HEA1065 Adjustments'!$G$2:$G$10,'Support - HEA1065 Adjustments'!$A$2:$A$10,LEFT('Support - Calculation Detail'!A1406,7),'Support - HEA1065 Adjustments'!$D$2:$D$10,RIGHT('Support - Calculation Detail'!A1406,2))</f>
        <v>0</v>
      </c>
      <c r="K1406" s="64">
        <v>320214</v>
      </c>
      <c r="L1406" s="64">
        <v>38657</v>
      </c>
      <c r="M1406" s="64">
        <v>0</v>
      </c>
      <c r="N1406" s="64">
        <v>0</v>
      </c>
      <c r="O1406" s="64">
        <v>358871</v>
      </c>
    </row>
    <row r="1407" spans="1:15" x14ac:dyDescent="0.35">
      <c r="A1407" s="57" t="s">
        <v>7193</v>
      </c>
      <c r="B1407" s="61" t="s">
        <v>10</v>
      </c>
      <c r="C1407" s="61" t="s">
        <v>2398</v>
      </c>
      <c r="D1407" s="64">
        <v>7612205</v>
      </c>
      <c r="E1407" s="64">
        <v>0</v>
      </c>
      <c r="F1407" s="64">
        <v>7612205</v>
      </c>
      <c r="G1407" s="77">
        <v>1.04</v>
      </c>
      <c r="H1407" s="64">
        <v>7916693</v>
      </c>
      <c r="I1407" s="64">
        <v>0</v>
      </c>
      <c r="J1407" s="64">
        <f>SUMIFS('Support - HEA1065 Adjustments'!$G$2:$G$10,'Support - HEA1065 Adjustments'!$A$2:$A$10,LEFT('Support - Calculation Detail'!A1407,7),'Support - HEA1065 Adjustments'!$D$2:$D$10,RIGHT('Support - Calculation Detail'!A1407,2))</f>
        <v>0</v>
      </c>
      <c r="K1407" s="64">
        <v>7916693</v>
      </c>
      <c r="L1407" s="64">
        <v>0</v>
      </c>
      <c r="M1407" s="64">
        <v>0</v>
      </c>
      <c r="N1407" s="64">
        <v>0</v>
      </c>
      <c r="O1407" s="64">
        <v>7916693</v>
      </c>
    </row>
    <row r="1408" spans="1:15" x14ac:dyDescent="0.35">
      <c r="A1408" s="57" t="s">
        <v>7194</v>
      </c>
      <c r="B1408" s="61" t="s">
        <v>10</v>
      </c>
      <c r="C1408" s="61" t="s">
        <v>2398</v>
      </c>
      <c r="D1408" s="64">
        <v>3250379</v>
      </c>
      <c r="E1408" s="64">
        <v>0</v>
      </c>
      <c r="F1408" s="64">
        <v>3250379</v>
      </c>
      <c r="G1408" s="77">
        <v>1.04</v>
      </c>
      <c r="H1408" s="64">
        <v>3380394</v>
      </c>
      <c r="I1408" s="64">
        <v>0</v>
      </c>
      <c r="J1408" s="64">
        <f>SUMIFS('Support - HEA1065 Adjustments'!$G$2:$G$10,'Support - HEA1065 Adjustments'!$A$2:$A$10,LEFT('Support - Calculation Detail'!A1408,7),'Support - HEA1065 Adjustments'!$D$2:$D$10,RIGHT('Support - Calculation Detail'!A1408,2))</f>
        <v>0</v>
      </c>
      <c r="K1408" s="64">
        <v>3380394</v>
      </c>
      <c r="L1408" s="64">
        <v>0</v>
      </c>
      <c r="M1408" s="64">
        <v>0</v>
      </c>
      <c r="N1408" s="64">
        <v>0</v>
      </c>
      <c r="O1408" s="64">
        <v>3380394</v>
      </c>
    </row>
    <row r="1409" spans="1:15" x14ac:dyDescent="0.35">
      <c r="A1409" s="57" t="s">
        <v>7195</v>
      </c>
      <c r="B1409" s="61" t="s">
        <v>10</v>
      </c>
      <c r="C1409" s="61" t="s">
        <v>2439</v>
      </c>
      <c r="D1409" s="64">
        <v>5947524</v>
      </c>
      <c r="E1409" s="64">
        <v>0</v>
      </c>
      <c r="F1409" s="64">
        <v>5947524</v>
      </c>
      <c r="G1409" s="77">
        <v>1.04</v>
      </c>
      <c r="H1409" s="64">
        <v>6185425</v>
      </c>
      <c r="I1409" s="64">
        <v>0</v>
      </c>
      <c r="J1409" s="64">
        <f>SUMIFS('Support - HEA1065 Adjustments'!$G$2:$G$10,'Support - HEA1065 Adjustments'!$A$2:$A$10,LEFT('Support - Calculation Detail'!A1409,7),'Support - HEA1065 Adjustments'!$D$2:$D$10,RIGHT('Support - Calculation Detail'!A1409,2))</f>
        <v>0</v>
      </c>
      <c r="K1409" s="64">
        <v>6185425</v>
      </c>
      <c r="L1409" s="64">
        <v>0</v>
      </c>
      <c r="M1409" s="64">
        <v>195535</v>
      </c>
      <c r="N1409" s="64">
        <v>418770.19452756247</v>
      </c>
      <c r="O1409" s="64">
        <v>6799730.1945275627</v>
      </c>
    </row>
    <row r="1410" spans="1:15" x14ac:dyDescent="0.35">
      <c r="A1410" s="57" t="s">
        <v>7196</v>
      </c>
      <c r="B1410" s="61" t="s">
        <v>10</v>
      </c>
      <c r="C1410" s="61" t="s">
        <v>2439</v>
      </c>
      <c r="D1410" s="64">
        <v>16606</v>
      </c>
      <c r="E1410" s="64">
        <v>0</v>
      </c>
      <c r="F1410" s="64">
        <v>16606</v>
      </c>
      <c r="G1410" s="77">
        <v>1.04</v>
      </c>
      <c r="H1410" s="64">
        <v>17270</v>
      </c>
      <c r="I1410" s="64">
        <v>0</v>
      </c>
      <c r="J1410" s="64">
        <f>SUMIFS('Support - HEA1065 Adjustments'!$G$2:$G$10,'Support - HEA1065 Adjustments'!$A$2:$A$10,LEFT('Support - Calculation Detail'!A1410,7),'Support - HEA1065 Adjustments'!$D$2:$D$10,RIGHT('Support - Calculation Detail'!A1410,2))</f>
        <v>0</v>
      </c>
      <c r="K1410" s="64">
        <v>17270</v>
      </c>
      <c r="L1410" s="64">
        <v>0</v>
      </c>
      <c r="M1410" s="64">
        <v>0</v>
      </c>
      <c r="N1410" s="64">
        <v>0</v>
      </c>
      <c r="O1410" s="64">
        <v>17270</v>
      </c>
    </row>
    <row r="1411" spans="1:15" x14ac:dyDescent="0.35">
      <c r="A1411" s="57" t="s">
        <v>7197</v>
      </c>
      <c r="B1411" s="61" t="s">
        <v>10</v>
      </c>
      <c r="C1411" s="61" t="s">
        <v>2439</v>
      </c>
      <c r="D1411" s="64">
        <v>12121</v>
      </c>
      <c r="E1411" s="64">
        <v>0</v>
      </c>
      <c r="F1411" s="64">
        <v>12121</v>
      </c>
      <c r="G1411" s="77">
        <v>1.04</v>
      </c>
      <c r="H1411" s="64">
        <v>12606</v>
      </c>
      <c r="I1411" s="64">
        <v>0</v>
      </c>
      <c r="J1411" s="64">
        <f>SUMIFS('Support - HEA1065 Adjustments'!$G$2:$G$10,'Support - HEA1065 Adjustments'!$A$2:$A$10,LEFT('Support - Calculation Detail'!A1411,7),'Support - HEA1065 Adjustments'!$D$2:$D$10,RIGHT('Support - Calculation Detail'!A1411,2))</f>
        <v>0</v>
      </c>
      <c r="K1411" s="64">
        <v>12606</v>
      </c>
      <c r="L1411" s="64">
        <v>0</v>
      </c>
      <c r="M1411" s="64">
        <v>0</v>
      </c>
      <c r="N1411" s="64">
        <v>0</v>
      </c>
      <c r="O1411" s="64">
        <v>12606</v>
      </c>
    </row>
    <row r="1412" spans="1:15" x14ac:dyDescent="0.35">
      <c r="A1412" s="57" t="s">
        <v>7198</v>
      </c>
      <c r="B1412" s="61" t="s">
        <v>10</v>
      </c>
      <c r="C1412" s="61" t="s">
        <v>2439</v>
      </c>
      <c r="D1412" s="64">
        <v>9300</v>
      </c>
      <c r="E1412" s="64">
        <v>0</v>
      </c>
      <c r="F1412" s="64">
        <v>9300</v>
      </c>
      <c r="G1412" s="77">
        <v>1.04</v>
      </c>
      <c r="H1412" s="64">
        <v>9672</v>
      </c>
      <c r="I1412" s="64">
        <v>0</v>
      </c>
      <c r="J1412" s="64">
        <f>SUMIFS('Support - HEA1065 Adjustments'!$G$2:$G$10,'Support - HEA1065 Adjustments'!$A$2:$A$10,LEFT('Support - Calculation Detail'!A1412,7),'Support - HEA1065 Adjustments'!$D$2:$D$10,RIGHT('Support - Calculation Detail'!A1412,2))</f>
        <v>0</v>
      </c>
      <c r="K1412" s="64">
        <v>9672</v>
      </c>
      <c r="L1412" s="64">
        <v>0</v>
      </c>
      <c r="M1412" s="64">
        <v>0</v>
      </c>
      <c r="N1412" s="64">
        <v>0</v>
      </c>
      <c r="O1412" s="64">
        <v>9672</v>
      </c>
    </row>
    <row r="1413" spans="1:15" x14ac:dyDescent="0.35">
      <c r="A1413" s="57" t="s">
        <v>7199</v>
      </c>
      <c r="B1413" s="61" t="s">
        <v>10</v>
      </c>
      <c r="C1413" s="61" t="s">
        <v>2439</v>
      </c>
      <c r="D1413" s="64">
        <v>24954</v>
      </c>
      <c r="E1413" s="64">
        <v>0</v>
      </c>
      <c r="F1413" s="64">
        <v>24954</v>
      </c>
      <c r="G1413" s="77">
        <v>1.04</v>
      </c>
      <c r="H1413" s="64">
        <v>25952</v>
      </c>
      <c r="I1413" s="64">
        <v>0</v>
      </c>
      <c r="J1413" s="64">
        <f>SUMIFS('Support - HEA1065 Adjustments'!$G$2:$G$10,'Support - HEA1065 Adjustments'!$A$2:$A$10,LEFT('Support - Calculation Detail'!A1413,7),'Support - HEA1065 Adjustments'!$D$2:$D$10,RIGHT('Support - Calculation Detail'!A1413,2))</f>
        <v>0</v>
      </c>
      <c r="K1413" s="64">
        <v>25952</v>
      </c>
      <c r="L1413" s="64">
        <v>0</v>
      </c>
      <c r="M1413" s="64">
        <v>0</v>
      </c>
      <c r="N1413" s="64">
        <v>0</v>
      </c>
      <c r="O1413" s="64">
        <v>25952</v>
      </c>
    </row>
    <row r="1414" spans="1:15" x14ac:dyDescent="0.35">
      <c r="A1414" s="57" t="s">
        <v>7200</v>
      </c>
      <c r="B1414" s="61" t="s">
        <v>10</v>
      </c>
      <c r="C1414" s="61" t="s">
        <v>2439</v>
      </c>
      <c r="D1414" s="64">
        <v>101026</v>
      </c>
      <c r="E1414" s="64">
        <v>0</v>
      </c>
      <c r="F1414" s="64">
        <v>101026</v>
      </c>
      <c r="G1414" s="77">
        <v>1.04</v>
      </c>
      <c r="H1414" s="64">
        <v>105067</v>
      </c>
      <c r="I1414" s="64">
        <v>0</v>
      </c>
      <c r="J1414" s="64">
        <f>SUMIFS('Support - HEA1065 Adjustments'!$G$2:$G$10,'Support - HEA1065 Adjustments'!$A$2:$A$10,LEFT('Support - Calculation Detail'!A1414,7),'Support - HEA1065 Adjustments'!$D$2:$D$10,RIGHT('Support - Calculation Detail'!A1414,2))</f>
        <v>0</v>
      </c>
      <c r="K1414" s="64">
        <v>105067</v>
      </c>
      <c r="L1414" s="64">
        <v>0</v>
      </c>
      <c r="M1414" s="64">
        <v>0</v>
      </c>
      <c r="N1414" s="64">
        <v>0</v>
      </c>
      <c r="O1414" s="64">
        <v>105067</v>
      </c>
    </row>
    <row r="1415" spans="1:15" x14ac:dyDescent="0.35">
      <c r="A1415" s="57" t="s">
        <v>7201</v>
      </c>
      <c r="B1415" s="61" t="s">
        <v>10</v>
      </c>
      <c r="C1415" s="61" t="s">
        <v>2439</v>
      </c>
      <c r="D1415" s="64">
        <v>3881</v>
      </c>
      <c r="E1415" s="64">
        <v>0</v>
      </c>
      <c r="F1415" s="64">
        <v>3881</v>
      </c>
      <c r="G1415" s="77">
        <v>1.04</v>
      </c>
      <c r="H1415" s="64">
        <v>4036</v>
      </c>
      <c r="I1415" s="64">
        <v>0</v>
      </c>
      <c r="J1415" s="64">
        <f>SUMIFS('Support - HEA1065 Adjustments'!$G$2:$G$10,'Support - HEA1065 Adjustments'!$A$2:$A$10,LEFT('Support - Calculation Detail'!A1415,7),'Support - HEA1065 Adjustments'!$D$2:$D$10,RIGHT('Support - Calculation Detail'!A1415,2))</f>
        <v>0</v>
      </c>
      <c r="K1415" s="64">
        <v>4036</v>
      </c>
      <c r="L1415" s="64">
        <v>0</v>
      </c>
      <c r="M1415" s="64">
        <v>0</v>
      </c>
      <c r="N1415" s="64">
        <v>0</v>
      </c>
      <c r="O1415" s="64">
        <v>4036</v>
      </c>
    </row>
    <row r="1416" spans="1:15" x14ac:dyDescent="0.35">
      <c r="A1416" s="57" t="s">
        <v>7202</v>
      </c>
      <c r="B1416" s="61" t="s">
        <v>10</v>
      </c>
      <c r="C1416" s="61" t="s">
        <v>2439</v>
      </c>
      <c r="D1416" s="64">
        <v>4598</v>
      </c>
      <c r="E1416" s="64">
        <v>0</v>
      </c>
      <c r="F1416" s="64">
        <v>4598</v>
      </c>
      <c r="G1416" s="77">
        <v>1.04</v>
      </c>
      <c r="H1416" s="64">
        <v>4782</v>
      </c>
      <c r="I1416" s="64">
        <v>0</v>
      </c>
      <c r="J1416" s="64">
        <f>SUMIFS('Support - HEA1065 Adjustments'!$G$2:$G$10,'Support - HEA1065 Adjustments'!$A$2:$A$10,LEFT('Support - Calculation Detail'!A1416,7),'Support - HEA1065 Adjustments'!$D$2:$D$10,RIGHT('Support - Calculation Detail'!A1416,2))</f>
        <v>87736.97099999999</v>
      </c>
      <c r="K1416" s="64">
        <v>4782</v>
      </c>
      <c r="L1416" s="64">
        <v>0</v>
      </c>
      <c r="M1416" s="64">
        <v>0</v>
      </c>
      <c r="N1416" s="64">
        <v>0</v>
      </c>
      <c r="O1416" s="64">
        <v>4782</v>
      </c>
    </row>
    <row r="1417" spans="1:15" x14ac:dyDescent="0.35">
      <c r="A1417" s="57" t="s">
        <v>7203</v>
      </c>
      <c r="B1417" s="61" t="s">
        <v>10</v>
      </c>
      <c r="C1417" s="61" t="s">
        <v>2439</v>
      </c>
      <c r="D1417" s="64">
        <v>18423</v>
      </c>
      <c r="E1417" s="64">
        <v>0</v>
      </c>
      <c r="F1417" s="64">
        <v>18423</v>
      </c>
      <c r="G1417" s="77">
        <v>1.04</v>
      </c>
      <c r="H1417" s="64">
        <v>19160</v>
      </c>
      <c r="I1417" s="64">
        <v>0</v>
      </c>
      <c r="J1417" s="64">
        <f>SUMIFS('Support - HEA1065 Adjustments'!$G$2:$G$10,'Support - HEA1065 Adjustments'!$A$2:$A$10,LEFT('Support - Calculation Detail'!A1417,7),'Support - HEA1065 Adjustments'!$D$2:$D$10,RIGHT('Support - Calculation Detail'!A1417,2))</f>
        <v>0</v>
      </c>
      <c r="K1417" s="64">
        <v>19160</v>
      </c>
      <c r="L1417" s="64">
        <v>0</v>
      </c>
      <c r="M1417" s="64">
        <v>0</v>
      </c>
      <c r="N1417" s="64">
        <v>0</v>
      </c>
      <c r="O1417" s="64">
        <v>19160</v>
      </c>
    </row>
    <row r="1418" spans="1:15" x14ac:dyDescent="0.35">
      <c r="A1418" s="57" t="s">
        <v>7204</v>
      </c>
      <c r="B1418" s="61" t="s">
        <v>10</v>
      </c>
      <c r="C1418" s="61" t="s">
        <v>2439</v>
      </c>
      <c r="D1418" s="64">
        <v>48844</v>
      </c>
      <c r="E1418" s="64">
        <v>0</v>
      </c>
      <c r="F1418" s="64">
        <v>48844</v>
      </c>
      <c r="G1418" s="77">
        <v>1.04</v>
      </c>
      <c r="H1418" s="64">
        <v>50798</v>
      </c>
      <c r="I1418" s="64">
        <v>0</v>
      </c>
      <c r="J1418" s="64">
        <f>SUMIFS('Support - HEA1065 Adjustments'!$G$2:$G$10,'Support - HEA1065 Adjustments'!$A$2:$A$10,LEFT('Support - Calculation Detail'!A1418,7),'Support - HEA1065 Adjustments'!$D$2:$D$10,RIGHT('Support - Calculation Detail'!A1418,2))</f>
        <v>0</v>
      </c>
      <c r="K1418" s="64">
        <v>50798</v>
      </c>
      <c r="L1418" s="64">
        <v>0</v>
      </c>
      <c r="M1418" s="64">
        <v>0</v>
      </c>
      <c r="N1418" s="64">
        <v>0</v>
      </c>
      <c r="O1418" s="64">
        <v>50798</v>
      </c>
    </row>
    <row r="1419" spans="1:15" x14ac:dyDescent="0.35">
      <c r="A1419" s="57" t="s">
        <v>7205</v>
      </c>
      <c r="B1419" s="61" t="s">
        <v>10</v>
      </c>
      <c r="C1419" s="61" t="s">
        <v>2439</v>
      </c>
      <c r="D1419" s="64">
        <v>37798</v>
      </c>
      <c r="E1419" s="64">
        <v>0</v>
      </c>
      <c r="F1419" s="64">
        <v>37798</v>
      </c>
      <c r="G1419" s="77">
        <v>1.04</v>
      </c>
      <c r="H1419" s="64">
        <v>39310</v>
      </c>
      <c r="I1419" s="64">
        <v>0</v>
      </c>
      <c r="J1419" s="64">
        <f>SUMIFS('Support - HEA1065 Adjustments'!$G$2:$G$10,'Support - HEA1065 Adjustments'!$A$2:$A$10,LEFT('Support - Calculation Detail'!A1419,7),'Support - HEA1065 Adjustments'!$D$2:$D$10,RIGHT('Support - Calculation Detail'!A1419,2))</f>
        <v>0</v>
      </c>
      <c r="K1419" s="64">
        <v>39310</v>
      </c>
      <c r="L1419" s="64">
        <v>0</v>
      </c>
      <c r="M1419" s="64">
        <v>0</v>
      </c>
      <c r="N1419" s="64">
        <v>0</v>
      </c>
      <c r="O1419" s="64">
        <v>39310</v>
      </c>
    </row>
    <row r="1420" spans="1:15" x14ac:dyDescent="0.35">
      <c r="A1420" s="57" t="s">
        <v>7206</v>
      </c>
      <c r="B1420" s="61" t="s">
        <v>10</v>
      </c>
      <c r="C1420" s="61" t="s">
        <v>2439</v>
      </c>
      <c r="D1420" s="64">
        <v>5079</v>
      </c>
      <c r="E1420" s="64">
        <v>0</v>
      </c>
      <c r="F1420" s="64">
        <v>5079</v>
      </c>
      <c r="G1420" s="77">
        <v>1.04</v>
      </c>
      <c r="H1420" s="64">
        <v>5282</v>
      </c>
      <c r="I1420" s="64">
        <v>0</v>
      </c>
      <c r="J1420" s="64">
        <f>SUMIFS('Support - HEA1065 Adjustments'!$G$2:$G$10,'Support - HEA1065 Adjustments'!$A$2:$A$10,LEFT('Support - Calculation Detail'!A1420,7),'Support - HEA1065 Adjustments'!$D$2:$D$10,RIGHT('Support - Calculation Detail'!A1420,2))</f>
        <v>0</v>
      </c>
      <c r="K1420" s="64">
        <v>5282</v>
      </c>
      <c r="L1420" s="64">
        <v>0</v>
      </c>
      <c r="M1420" s="64">
        <v>0</v>
      </c>
      <c r="N1420" s="64">
        <v>0</v>
      </c>
      <c r="O1420" s="64">
        <v>5282</v>
      </c>
    </row>
    <row r="1421" spans="1:15" x14ac:dyDescent="0.35">
      <c r="A1421" s="57" t="s">
        <v>7207</v>
      </c>
      <c r="B1421" s="61" t="s">
        <v>10</v>
      </c>
      <c r="C1421" s="61" t="s">
        <v>2439</v>
      </c>
      <c r="D1421" s="64">
        <v>17924</v>
      </c>
      <c r="E1421" s="64">
        <v>0</v>
      </c>
      <c r="F1421" s="64">
        <v>17924</v>
      </c>
      <c r="G1421" s="77">
        <v>1.04</v>
      </c>
      <c r="H1421" s="64">
        <v>18641</v>
      </c>
      <c r="I1421" s="64">
        <v>0</v>
      </c>
      <c r="J1421" s="64">
        <f>SUMIFS('Support - HEA1065 Adjustments'!$G$2:$G$10,'Support - HEA1065 Adjustments'!$A$2:$A$10,LEFT('Support - Calculation Detail'!A1421,7),'Support - HEA1065 Adjustments'!$D$2:$D$10,RIGHT('Support - Calculation Detail'!A1421,2))</f>
        <v>0</v>
      </c>
      <c r="K1421" s="64">
        <v>18641</v>
      </c>
      <c r="L1421" s="64">
        <v>0</v>
      </c>
      <c r="M1421" s="64">
        <v>0</v>
      </c>
      <c r="N1421" s="64">
        <v>0</v>
      </c>
      <c r="O1421" s="64">
        <v>18641</v>
      </c>
    </row>
    <row r="1422" spans="1:15" x14ac:dyDescent="0.35">
      <c r="A1422" s="57" t="s">
        <v>7208</v>
      </c>
      <c r="B1422" s="61" t="s">
        <v>10</v>
      </c>
      <c r="C1422" s="61" t="s">
        <v>2439</v>
      </c>
      <c r="D1422" s="64">
        <v>22689</v>
      </c>
      <c r="E1422" s="64">
        <v>0</v>
      </c>
      <c r="F1422" s="64">
        <v>22689</v>
      </c>
      <c r="G1422" s="77">
        <v>1.04</v>
      </c>
      <c r="H1422" s="64">
        <v>23597</v>
      </c>
      <c r="I1422" s="64">
        <v>0</v>
      </c>
      <c r="J1422" s="64">
        <f>SUMIFS('Support - HEA1065 Adjustments'!$G$2:$G$10,'Support - HEA1065 Adjustments'!$A$2:$A$10,LEFT('Support - Calculation Detail'!A1422,7),'Support - HEA1065 Adjustments'!$D$2:$D$10,RIGHT('Support - Calculation Detail'!A1422,2))</f>
        <v>0</v>
      </c>
      <c r="K1422" s="64">
        <v>23597</v>
      </c>
      <c r="L1422" s="64">
        <v>0</v>
      </c>
      <c r="M1422" s="64">
        <v>0</v>
      </c>
      <c r="N1422" s="64">
        <v>0</v>
      </c>
      <c r="O1422" s="64">
        <v>23597</v>
      </c>
    </row>
    <row r="1423" spans="1:15" x14ac:dyDescent="0.35">
      <c r="A1423" s="57" t="s">
        <v>7209</v>
      </c>
      <c r="B1423" s="61" t="s">
        <v>10</v>
      </c>
      <c r="C1423" s="61" t="s">
        <v>2439</v>
      </c>
      <c r="D1423" s="64">
        <v>6174</v>
      </c>
      <c r="E1423" s="64">
        <v>0</v>
      </c>
      <c r="F1423" s="64">
        <v>6174</v>
      </c>
      <c r="G1423" s="77">
        <v>1.04</v>
      </c>
      <c r="H1423" s="64">
        <v>6421</v>
      </c>
      <c r="I1423" s="64">
        <v>0</v>
      </c>
      <c r="J1423" s="64">
        <f>SUMIFS('Support - HEA1065 Adjustments'!$G$2:$G$10,'Support - HEA1065 Adjustments'!$A$2:$A$10,LEFT('Support - Calculation Detail'!A1423,7),'Support - HEA1065 Adjustments'!$D$2:$D$10,RIGHT('Support - Calculation Detail'!A1423,2))</f>
        <v>0</v>
      </c>
      <c r="K1423" s="64">
        <v>6421</v>
      </c>
      <c r="L1423" s="64">
        <v>0</v>
      </c>
      <c r="M1423" s="64">
        <v>0</v>
      </c>
      <c r="N1423" s="64">
        <v>0</v>
      </c>
      <c r="O1423" s="64">
        <v>6421</v>
      </c>
    </row>
    <row r="1424" spans="1:15" x14ac:dyDescent="0.35">
      <c r="A1424" s="57" t="s">
        <v>7210</v>
      </c>
      <c r="B1424" s="61" t="s">
        <v>10</v>
      </c>
      <c r="C1424" s="61" t="s">
        <v>2439</v>
      </c>
      <c r="D1424" s="64">
        <v>16318</v>
      </c>
      <c r="E1424" s="64">
        <v>0</v>
      </c>
      <c r="F1424" s="64">
        <v>16318</v>
      </c>
      <c r="G1424" s="77">
        <v>1.04</v>
      </c>
      <c r="H1424" s="64">
        <v>16971</v>
      </c>
      <c r="I1424" s="64">
        <v>0</v>
      </c>
      <c r="J1424" s="64">
        <f>SUMIFS('Support - HEA1065 Adjustments'!$G$2:$G$10,'Support - HEA1065 Adjustments'!$A$2:$A$10,LEFT('Support - Calculation Detail'!A1424,7),'Support - HEA1065 Adjustments'!$D$2:$D$10,RIGHT('Support - Calculation Detail'!A1424,2))</f>
        <v>0</v>
      </c>
      <c r="K1424" s="64">
        <v>16971</v>
      </c>
      <c r="L1424" s="64">
        <v>0</v>
      </c>
      <c r="M1424" s="64">
        <v>0</v>
      </c>
      <c r="N1424" s="64">
        <v>0</v>
      </c>
      <c r="O1424" s="64">
        <v>16971</v>
      </c>
    </row>
    <row r="1425" spans="1:15" x14ac:dyDescent="0.35">
      <c r="A1425" s="57" t="s">
        <v>7211</v>
      </c>
      <c r="B1425" s="61" t="s">
        <v>10</v>
      </c>
      <c r="C1425" s="61" t="s">
        <v>2439</v>
      </c>
      <c r="D1425" s="64">
        <v>10409</v>
      </c>
      <c r="E1425" s="64">
        <v>0</v>
      </c>
      <c r="F1425" s="64">
        <v>10409</v>
      </c>
      <c r="G1425" s="77">
        <v>1.04</v>
      </c>
      <c r="H1425" s="64">
        <v>10825</v>
      </c>
      <c r="I1425" s="64">
        <v>0</v>
      </c>
      <c r="J1425" s="64">
        <f>SUMIFS('Support - HEA1065 Adjustments'!$G$2:$G$10,'Support - HEA1065 Adjustments'!$A$2:$A$10,LEFT('Support - Calculation Detail'!A1425,7),'Support - HEA1065 Adjustments'!$D$2:$D$10,RIGHT('Support - Calculation Detail'!A1425,2))</f>
        <v>0</v>
      </c>
      <c r="K1425" s="64">
        <v>10825</v>
      </c>
      <c r="L1425" s="64">
        <v>0</v>
      </c>
      <c r="M1425" s="64">
        <v>0</v>
      </c>
      <c r="N1425" s="64">
        <v>0</v>
      </c>
      <c r="O1425" s="64">
        <v>10825</v>
      </c>
    </row>
    <row r="1426" spans="1:15" x14ac:dyDescent="0.35">
      <c r="A1426" s="57" t="s">
        <v>7212</v>
      </c>
      <c r="B1426" s="61" t="s">
        <v>10</v>
      </c>
      <c r="C1426" s="61" t="s">
        <v>2439</v>
      </c>
      <c r="D1426" s="64">
        <v>26022</v>
      </c>
      <c r="E1426" s="64">
        <v>0</v>
      </c>
      <c r="F1426" s="64">
        <v>26022</v>
      </c>
      <c r="G1426" s="77">
        <v>1.04</v>
      </c>
      <c r="H1426" s="64">
        <v>27063</v>
      </c>
      <c r="I1426" s="64">
        <v>0</v>
      </c>
      <c r="J1426" s="64">
        <f>SUMIFS('Support - HEA1065 Adjustments'!$G$2:$G$10,'Support - HEA1065 Adjustments'!$A$2:$A$10,LEFT('Support - Calculation Detail'!A1426,7),'Support - HEA1065 Adjustments'!$D$2:$D$10,RIGHT('Support - Calculation Detail'!A1426,2))</f>
        <v>0</v>
      </c>
      <c r="K1426" s="64">
        <v>27063</v>
      </c>
      <c r="L1426" s="64">
        <v>0</v>
      </c>
      <c r="M1426" s="64">
        <v>0</v>
      </c>
      <c r="N1426" s="64">
        <v>0</v>
      </c>
      <c r="O1426" s="64">
        <v>27063</v>
      </c>
    </row>
    <row r="1427" spans="1:15" x14ac:dyDescent="0.35">
      <c r="A1427" s="57" t="s">
        <v>7213</v>
      </c>
      <c r="B1427" s="61" t="s">
        <v>10</v>
      </c>
      <c r="C1427" s="61" t="s">
        <v>2439</v>
      </c>
      <c r="D1427" s="64">
        <v>7194</v>
      </c>
      <c r="E1427" s="64">
        <v>0</v>
      </c>
      <c r="F1427" s="64">
        <v>7194</v>
      </c>
      <c r="G1427" s="77">
        <v>1.04</v>
      </c>
      <c r="H1427" s="64">
        <v>7482</v>
      </c>
      <c r="I1427" s="64">
        <v>0</v>
      </c>
      <c r="J1427" s="64">
        <f>SUMIFS('Support - HEA1065 Adjustments'!$G$2:$G$10,'Support - HEA1065 Adjustments'!$A$2:$A$10,LEFT('Support - Calculation Detail'!A1427,7),'Support - HEA1065 Adjustments'!$D$2:$D$10,RIGHT('Support - Calculation Detail'!A1427,2))</f>
        <v>0</v>
      </c>
      <c r="K1427" s="64">
        <v>7482</v>
      </c>
      <c r="L1427" s="64">
        <v>0</v>
      </c>
      <c r="M1427" s="64">
        <v>0</v>
      </c>
      <c r="N1427" s="64">
        <v>0</v>
      </c>
      <c r="O1427" s="64">
        <v>7482</v>
      </c>
    </row>
    <row r="1428" spans="1:15" x14ac:dyDescent="0.35">
      <c r="A1428" s="57" t="s">
        <v>7214</v>
      </c>
      <c r="B1428" s="61" t="s">
        <v>10</v>
      </c>
      <c r="C1428" s="61" t="s">
        <v>2439</v>
      </c>
      <c r="D1428" s="64">
        <v>169563</v>
      </c>
      <c r="E1428" s="64">
        <v>0</v>
      </c>
      <c r="F1428" s="64">
        <v>169563</v>
      </c>
      <c r="G1428" s="77">
        <v>1.04</v>
      </c>
      <c r="H1428" s="64">
        <v>176346</v>
      </c>
      <c r="I1428" s="64">
        <v>0</v>
      </c>
      <c r="J1428" s="64">
        <f>SUMIFS('Support - HEA1065 Adjustments'!$G$2:$G$10,'Support - HEA1065 Adjustments'!$A$2:$A$10,LEFT('Support - Calculation Detail'!A1428,7),'Support - HEA1065 Adjustments'!$D$2:$D$10,RIGHT('Support - Calculation Detail'!A1428,2))</f>
        <v>0</v>
      </c>
      <c r="K1428" s="64">
        <v>176346</v>
      </c>
      <c r="L1428" s="64">
        <v>0</v>
      </c>
      <c r="M1428" s="64">
        <v>0</v>
      </c>
      <c r="N1428" s="64">
        <v>0</v>
      </c>
      <c r="O1428" s="64">
        <v>176346</v>
      </c>
    </row>
    <row r="1429" spans="1:15" x14ac:dyDescent="0.35">
      <c r="A1429" s="57" t="s">
        <v>7215</v>
      </c>
      <c r="B1429" s="61" t="s">
        <v>10</v>
      </c>
      <c r="C1429" s="61" t="s">
        <v>2439</v>
      </c>
      <c r="D1429" s="64">
        <v>12231</v>
      </c>
      <c r="E1429" s="64">
        <v>0</v>
      </c>
      <c r="F1429" s="64">
        <v>12231</v>
      </c>
      <c r="G1429" s="77">
        <v>1.04</v>
      </c>
      <c r="H1429" s="64">
        <v>12720</v>
      </c>
      <c r="I1429" s="64">
        <v>0</v>
      </c>
      <c r="J1429" s="64">
        <f>SUMIFS('Support - HEA1065 Adjustments'!$G$2:$G$10,'Support - HEA1065 Adjustments'!$A$2:$A$10,LEFT('Support - Calculation Detail'!A1429,7),'Support - HEA1065 Adjustments'!$D$2:$D$10,RIGHT('Support - Calculation Detail'!A1429,2))</f>
        <v>0</v>
      </c>
      <c r="K1429" s="64">
        <v>12720</v>
      </c>
      <c r="L1429" s="64">
        <v>0</v>
      </c>
      <c r="M1429" s="64">
        <v>0</v>
      </c>
      <c r="N1429" s="64">
        <v>0</v>
      </c>
      <c r="O1429" s="64">
        <v>12720</v>
      </c>
    </row>
    <row r="1430" spans="1:15" x14ac:dyDescent="0.35">
      <c r="A1430" s="57" t="s">
        <v>7216</v>
      </c>
      <c r="B1430" s="61" t="s">
        <v>10</v>
      </c>
      <c r="C1430" s="61" t="s">
        <v>2439</v>
      </c>
      <c r="D1430" s="64">
        <v>31861</v>
      </c>
      <c r="E1430" s="64">
        <v>0</v>
      </c>
      <c r="F1430" s="64">
        <v>31861</v>
      </c>
      <c r="G1430" s="77">
        <v>1.04</v>
      </c>
      <c r="H1430" s="64">
        <v>33135</v>
      </c>
      <c r="I1430" s="64">
        <v>0</v>
      </c>
      <c r="J1430" s="64">
        <f>SUMIFS('Support - HEA1065 Adjustments'!$G$2:$G$10,'Support - HEA1065 Adjustments'!$A$2:$A$10,LEFT('Support - Calculation Detail'!A1430,7),'Support - HEA1065 Adjustments'!$D$2:$D$10,RIGHT('Support - Calculation Detail'!A1430,2))</f>
        <v>0</v>
      </c>
      <c r="K1430" s="64">
        <v>33135</v>
      </c>
      <c r="L1430" s="64">
        <v>0</v>
      </c>
      <c r="M1430" s="64">
        <v>0</v>
      </c>
      <c r="N1430" s="64">
        <v>0</v>
      </c>
      <c r="O1430" s="64">
        <v>33135</v>
      </c>
    </row>
    <row r="1431" spans="1:15" x14ac:dyDescent="0.35">
      <c r="A1431" s="57" t="s">
        <v>7217</v>
      </c>
      <c r="B1431" s="61" t="s">
        <v>10</v>
      </c>
      <c r="C1431" s="61" t="s">
        <v>2439</v>
      </c>
      <c r="D1431" s="64">
        <v>20305</v>
      </c>
      <c r="E1431" s="64">
        <v>0</v>
      </c>
      <c r="F1431" s="64">
        <v>20305</v>
      </c>
      <c r="G1431" s="77">
        <v>1.04</v>
      </c>
      <c r="H1431" s="64">
        <v>21117</v>
      </c>
      <c r="I1431" s="64">
        <v>0</v>
      </c>
      <c r="J1431" s="64">
        <f>SUMIFS('Support - HEA1065 Adjustments'!$G$2:$G$10,'Support - HEA1065 Adjustments'!$A$2:$A$10,LEFT('Support - Calculation Detail'!A1431,7),'Support - HEA1065 Adjustments'!$D$2:$D$10,RIGHT('Support - Calculation Detail'!A1431,2))</f>
        <v>0</v>
      </c>
      <c r="K1431" s="64">
        <v>21117</v>
      </c>
      <c r="L1431" s="64">
        <v>0</v>
      </c>
      <c r="M1431" s="64">
        <v>0</v>
      </c>
      <c r="N1431" s="64">
        <v>0</v>
      </c>
      <c r="O1431" s="64">
        <v>21117</v>
      </c>
    </row>
    <row r="1432" spans="1:15" x14ac:dyDescent="0.35">
      <c r="A1432" s="57" t="s">
        <v>7218</v>
      </c>
      <c r="B1432" s="61" t="s">
        <v>10</v>
      </c>
      <c r="C1432" s="61" t="s">
        <v>2439</v>
      </c>
      <c r="D1432" s="64">
        <v>655130</v>
      </c>
      <c r="E1432" s="64">
        <v>0</v>
      </c>
      <c r="F1432" s="64">
        <v>655130</v>
      </c>
      <c r="G1432" s="77">
        <v>1.04</v>
      </c>
      <c r="H1432" s="64">
        <v>681335</v>
      </c>
      <c r="I1432" s="64">
        <v>0</v>
      </c>
      <c r="J1432" s="64">
        <f>SUMIFS('Support - HEA1065 Adjustments'!$G$2:$G$10,'Support - HEA1065 Adjustments'!$A$2:$A$10,LEFT('Support - Calculation Detail'!A1432,7),'Support - HEA1065 Adjustments'!$D$2:$D$10,RIGHT('Support - Calculation Detail'!A1432,2))</f>
        <v>0</v>
      </c>
      <c r="K1432" s="64">
        <v>681335</v>
      </c>
      <c r="L1432" s="64">
        <v>0</v>
      </c>
      <c r="M1432" s="64">
        <v>0</v>
      </c>
      <c r="N1432" s="64">
        <v>0</v>
      </c>
      <c r="O1432" s="64">
        <v>681335</v>
      </c>
    </row>
    <row r="1433" spans="1:15" x14ac:dyDescent="0.35">
      <c r="A1433" s="57" t="s">
        <v>7219</v>
      </c>
      <c r="B1433" s="61" t="s">
        <v>10</v>
      </c>
      <c r="C1433" s="61" t="s">
        <v>2439</v>
      </c>
      <c r="D1433" s="64">
        <v>3852595</v>
      </c>
      <c r="E1433" s="64">
        <v>0</v>
      </c>
      <c r="F1433" s="64">
        <v>3852595</v>
      </c>
      <c r="G1433" s="77">
        <v>1.04</v>
      </c>
      <c r="H1433" s="64">
        <v>4006699</v>
      </c>
      <c r="I1433" s="64">
        <v>0</v>
      </c>
      <c r="J1433" s="64">
        <f>SUMIFS('Support - HEA1065 Adjustments'!$G$2:$G$10,'Support - HEA1065 Adjustments'!$A$2:$A$10,LEFT('Support - Calculation Detail'!A1433,7),'Support - HEA1065 Adjustments'!$D$2:$D$10,RIGHT('Support - Calculation Detail'!A1433,2))</f>
        <v>0</v>
      </c>
      <c r="K1433" s="64">
        <v>4006699</v>
      </c>
      <c r="L1433" s="64">
        <v>125104</v>
      </c>
      <c r="M1433" s="64">
        <v>0</v>
      </c>
      <c r="N1433" s="64">
        <v>0</v>
      </c>
      <c r="O1433" s="64">
        <v>4131803</v>
      </c>
    </row>
    <row r="1434" spans="1:15" x14ac:dyDescent="0.35">
      <c r="A1434" s="57" t="s">
        <v>7220</v>
      </c>
      <c r="B1434" s="61" t="s">
        <v>10</v>
      </c>
      <c r="C1434" s="61" t="s">
        <v>2439</v>
      </c>
      <c r="D1434" s="64">
        <v>36785</v>
      </c>
      <c r="E1434" s="64">
        <v>0</v>
      </c>
      <c r="F1434" s="64">
        <v>36785</v>
      </c>
      <c r="G1434" s="77">
        <v>1.04</v>
      </c>
      <c r="H1434" s="64">
        <v>38256</v>
      </c>
      <c r="I1434" s="64">
        <v>0</v>
      </c>
      <c r="J1434" s="64">
        <f>SUMIFS('Support - HEA1065 Adjustments'!$G$2:$G$10,'Support - HEA1065 Adjustments'!$A$2:$A$10,LEFT('Support - Calculation Detail'!A1434,7),'Support - HEA1065 Adjustments'!$D$2:$D$10,RIGHT('Support - Calculation Detail'!A1434,2))</f>
        <v>0</v>
      </c>
      <c r="K1434" s="64">
        <v>38256</v>
      </c>
      <c r="L1434" s="64">
        <v>0</v>
      </c>
      <c r="M1434" s="64">
        <v>0</v>
      </c>
      <c r="N1434" s="64">
        <v>0</v>
      </c>
      <c r="O1434" s="64">
        <v>38256</v>
      </c>
    </row>
    <row r="1435" spans="1:15" x14ac:dyDescent="0.35">
      <c r="A1435" s="57" t="s">
        <v>7221</v>
      </c>
      <c r="B1435" s="61" t="s">
        <v>10</v>
      </c>
      <c r="C1435" s="61" t="s">
        <v>2439</v>
      </c>
      <c r="D1435" s="64">
        <v>9739222</v>
      </c>
      <c r="E1435" s="64">
        <v>0</v>
      </c>
      <c r="F1435" s="64">
        <v>9739222</v>
      </c>
      <c r="G1435" s="77">
        <v>1.04</v>
      </c>
      <c r="H1435" s="64">
        <v>10128791</v>
      </c>
      <c r="I1435" s="64">
        <v>0</v>
      </c>
      <c r="J1435" s="64">
        <f>SUMIFS('Support - HEA1065 Adjustments'!$G$2:$G$10,'Support - HEA1065 Adjustments'!$A$2:$A$10,LEFT('Support - Calculation Detail'!A1435,7),'Support - HEA1065 Adjustments'!$D$2:$D$10,RIGHT('Support - Calculation Detail'!A1435,2))</f>
        <v>0</v>
      </c>
      <c r="K1435" s="64">
        <v>10128791</v>
      </c>
      <c r="L1435" s="64">
        <v>0</v>
      </c>
      <c r="M1435" s="64">
        <v>0</v>
      </c>
      <c r="N1435" s="64">
        <v>0</v>
      </c>
      <c r="O1435" s="64">
        <v>10128791</v>
      </c>
    </row>
    <row r="1436" spans="1:15" x14ac:dyDescent="0.35">
      <c r="A1436" s="57" t="s">
        <v>7222</v>
      </c>
      <c r="B1436" s="61" t="s">
        <v>10</v>
      </c>
      <c r="C1436" s="61" t="s">
        <v>2469</v>
      </c>
      <c r="D1436" s="64">
        <v>22971375</v>
      </c>
      <c r="E1436" s="64">
        <v>1700000</v>
      </c>
      <c r="F1436" s="64">
        <v>24671375</v>
      </c>
      <c r="G1436" s="77">
        <v>1.04</v>
      </c>
      <c r="H1436" s="64">
        <v>25658230</v>
      </c>
      <c r="I1436" s="64">
        <v>0</v>
      </c>
      <c r="J1436" s="64">
        <f>SUMIFS('Support - HEA1065 Adjustments'!$G$2:$G$10,'Support - HEA1065 Adjustments'!$A$2:$A$10,LEFT('Support - Calculation Detail'!A1436,7),'Support - HEA1065 Adjustments'!$D$2:$D$10,RIGHT('Support - Calculation Detail'!A1436,2))</f>
        <v>0</v>
      </c>
      <c r="K1436" s="64">
        <v>25658230</v>
      </c>
      <c r="L1436" s="64">
        <v>3933258</v>
      </c>
      <c r="M1436" s="64">
        <v>1124136</v>
      </c>
      <c r="N1436" s="64">
        <v>3042808.2392450566</v>
      </c>
      <c r="O1436" s="64">
        <v>33758432.239245057</v>
      </c>
    </row>
    <row r="1437" spans="1:15" x14ac:dyDescent="0.35">
      <c r="A1437" s="57" t="s">
        <v>7223</v>
      </c>
      <c r="B1437" s="61" t="s">
        <v>10</v>
      </c>
      <c r="C1437" s="61" t="s">
        <v>2469</v>
      </c>
      <c r="D1437" s="64">
        <v>6452</v>
      </c>
      <c r="E1437" s="64">
        <v>0</v>
      </c>
      <c r="F1437" s="64">
        <v>6452</v>
      </c>
      <c r="G1437" s="77">
        <v>1.04</v>
      </c>
      <c r="H1437" s="64">
        <v>6710</v>
      </c>
      <c r="I1437" s="64">
        <v>0</v>
      </c>
      <c r="J1437" s="64">
        <f>SUMIFS('Support - HEA1065 Adjustments'!$G$2:$G$10,'Support - HEA1065 Adjustments'!$A$2:$A$10,LEFT('Support - Calculation Detail'!A1437,7),'Support - HEA1065 Adjustments'!$D$2:$D$10,RIGHT('Support - Calculation Detail'!A1437,2))</f>
        <v>0</v>
      </c>
      <c r="K1437" s="64">
        <v>6710</v>
      </c>
      <c r="L1437" s="64">
        <v>0</v>
      </c>
      <c r="M1437" s="64">
        <v>0</v>
      </c>
      <c r="N1437" s="64">
        <v>0</v>
      </c>
      <c r="O1437" s="64">
        <v>6710</v>
      </c>
    </row>
    <row r="1438" spans="1:15" x14ac:dyDescent="0.35">
      <c r="A1438" s="57" t="s">
        <v>7224</v>
      </c>
      <c r="B1438" s="61" t="s">
        <v>10</v>
      </c>
      <c r="C1438" s="61" t="s">
        <v>2469</v>
      </c>
      <c r="D1438" s="64">
        <v>90880</v>
      </c>
      <c r="E1438" s="64">
        <v>0</v>
      </c>
      <c r="F1438" s="64">
        <v>90880</v>
      </c>
      <c r="G1438" s="77">
        <v>1.04</v>
      </c>
      <c r="H1438" s="64">
        <v>94515</v>
      </c>
      <c r="I1438" s="64">
        <v>0</v>
      </c>
      <c r="J1438" s="64">
        <f>SUMIFS('Support - HEA1065 Adjustments'!$G$2:$G$10,'Support - HEA1065 Adjustments'!$A$2:$A$10,LEFT('Support - Calculation Detail'!A1438,7),'Support - HEA1065 Adjustments'!$D$2:$D$10,RIGHT('Support - Calculation Detail'!A1438,2))</f>
        <v>0</v>
      </c>
      <c r="K1438" s="64">
        <v>94515</v>
      </c>
      <c r="L1438" s="64">
        <v>0</v>
      </c>
      <c r="M1438" s="64">
        <v>0</v>
      </c>
      <c r="N1438" s="64">
        <v>0</v>
      </c>
      <c r="O1438" s="64">
        <v>94515</v>
      </c>
    </row>
    <row r="1439" spans="1:15" x14ac:dyDescent="0.35">
      <c r="A1439" s="57" t="s">
        <v>7225</v>
      </c>
      <c r="B1439" s="61" t="s">
        <v>10</v>
      </c>
      <c r="C1439" s="61" t="s">
        <v>2469</v>
      </c>
      <c r="D1439" s="64">
        <v>28699</v>
      </c>
      <c r="E1439" s="64">
        <v>0</v>
      </c>
      <c r="F1439" s="64">
        <v>28699</v>
      </c>
      <c r="G1439" s="77">
        <v>1.04</v>
      </c>
      <c r="H1439" s="64">
        <v>29847</v>
      </c>
      <c r="I1439" s="64">
        <v>0</v>
      </c>
      <c r="J1439" s="64">
        <f>SUMIFS('Support - HEA1065 Adjustments'!$G$2:$G$10,'Support - HEA1065 Adjustments'!$A$2:$A$10,LEFT('Support - Calculation Detail'!A1439,7),'Support - HEA1065 Adjustments'!$D$2:$D$10,RIGHT('Support - Calculation Detail'!A1439,2))</f>
        <v>0</v>
      </c>
      <c r="K1439" s="64">
        <v>29847</v>
      </c>
      <c r="L1439" s="64">
        <v>0</v>
      </c>
      <c r="M1439" s="64">
        <v>0</v>
      </c>
      <c r="N1439" s="64">
        <v>0</v>
      </c>
      <c r="O1439" s="64">
        <v>29847</v>
      </c>
    </row>
    <row r="1440" spans="1:15" x14ac:dyDescent="0.35">
      <c r="A1440" s="57" t="s">
        <v>7226</v>
      </c>
      <c r="B1440" s="61" t="s">
        <v>10</v>
      </c>
      <c r="C1440" s="61" t="s">
        <v>2469</v>
      </c>
      <c r="D1440" s="64">
        <v>42072</v>
      </c>
      <c r="E1440" s="64">
        <v>0</v>
      </c>
      <c r="F1440" s="64">
        <v>42072</v>
      </c>
      <c r="G1440" s="77">
        <v>1.04</v>
      </c>
      <c r="H1440" s="64">
        <v>43755</v>
      </c>
      <c r="I1440" s="64">
        <v>0</v>
      </c>
      <c r="J1440" s="64">
        <f>SUMIFS('Support - HEA1065 Adjustments'!$G$2:$G$10,'Support - HEA1065 Adjustments'!$A$2:$A$10,LEFT('Support - Calculation Detail'!A1440,7),'Support - HEA1065 Adjustments'!$D$2:$D$10,RIGHT('Support - Calculation Detail'!A1440,2))</f>
        <v>0</v>
      </c>
      <c r="K1440" s="64">
        <v>43755</v>
      </c>
      <c r="L1440" s="64">
        <v>0</v>
      </c>
      <c r="M1440" s="64">
        <v>0</v>
      </c>
      <c r="N1440" s="64">
        <v>0</v>
      </c>
      <c r="O1440" s="64">
        <v>43755</v>
      </c>
    </row>
    <row r="1441" spans="1:15" x14ac:dyDescent="0.35">
      <c r="A1441" s="57" t="s">
        <v>7227</v>
      </c>
      <c r="B1441" s="61" t="s">
        <v>10</v>
      </c>
      <c r="C1441" s="61" t="s">
        <v>2469</v>
      </c>
      <c r="D1441" s="64">
        <v>264907</v>
      </c>
      <c r="E1441" s="64">
        <v>0</v>
      </c>
      <c r="F1441" s="64">
        <v>264907</v>
      </c>
      <c r="G1441" s="77">
        <v>1.04</v>
      </c>
      <c r="H1441" s="64">
        <v>275503</v>
      </c>
      <c r="I1441" s="64">
        <v>0</v>
      </c>
      <c r="J1441" s="64">
        <f>SUMIFS('Support - HEA1065 Adjustments'!$G$2:$G$10,'Support - HEA1065 Adjustments'!$A$2:$A$10,LEFT('Support - Calculation Detail'!A1441,7),'Support - HEA1065 Adjustments'!$D$2:$D$10,RIGHT('Support - Calculation Detail'!A1441,2))</f>
        <v>0</v>
      </c>
      <c r="K1441" s="64">
        <v>275503</v>
      </c>
      <c r="L1441" s="64">
        <v>0</v>
      </c>
      <c r="M1441" s="64">
        <v>0</v>
      </c>
      <c r="N1441" s="64">
        <v>0</v>
      </c>
      <c r="O1441" s="64">
        <v>275503</v>
      </c>
    </row>
    <row r="1442" spans="1:15" x14ac:dyDescent="0.35">
      <c r="A1442" s="57" t="s">
        <v>7228</v>
      </c>
      <c r="B1442" s="61" t="s">
        <v>10</v>
      </c>
      <c r="C1442" s="61" t="s">
        <v>2469</v>
      </c>
      <c r="D1442" s="64">
        <v>17462</v>
      </c>
      <c r="E1442" s="64">
        <v>0</v>
      </c>
      <c r="F1442" s="64">
        <v>17462</v>
      </c>
      <c r="G1442" s="77">
        <v>1.04</v>
      </c>
      <c r="H1442" s="64">
        <v>18160</v>
      </c>
      <c r="I1442" s="64">
        <v>0</v>
      </c>
      <c r="J1442" s="64">
        <f>SUMIFS('Support - HEA1065 Adjustments'!$G$2:$G$10,'Support - HEA1065 Adjustments'!$A$2:$A$10,LEFT('Support - Calculation Detail'!A1442,7),'Support - HEA1065 Adjustments'!$D$2:$D$10,RIGHT('Support - Calculation Detail'!A1442,2))</f>
        <v>0</v>
      </c>
      <c r="K1442" s="64">
        <v>18160</v>
      </c>
      <c r="L1442" s="64">
        <v>0</v>
      </c>
      <c r="M1442" s="64">
        <v>0</v>
      </c>
      <c r="N1442" s="64">
        <v>0</v>
      </c>
      <c r="O1442" s="64">
        <v>18160</v>
      </c>
    </row>
    <row r="1443" spans="1:15" x14ac:dyDescent="0.35">
      <c r="A1443" s="57" t="s">
        <v>7229</v>
      </c>
      <c r="B1443" s="61" t="s">
        <v>10</v>
      </c>
      <c r="C1443" s="61" t="s">
        <v>2469</v>
      </c>
      <c r="D1443" s="64">
        <v>39826</v>
      </c>
      <c r="E1443" s="64">
        <v>0</v>
      </c>
      <c r="F1443" s="64">
        <v>39826</v>
      </c>
      <c r="G1443" s="77">
        <v>1.04</v>
      </c>
      <c r="H1443" s="64">
        <v>41419</v>
      </c>
      <c r="I1443" s="64">
        <v>0</v>
      </c>
      <c r="J1443" s="64">
        <f>SUMIFS('Support - HEA1065 Adjustments'!$G$2:$G$10,'Support - HEA1065 Adjustments'!$A$2:$A$10,LEFT('Support - Calculation Detail'!A1443,7),'Support - HEA1065 Adjustments'!$D$2:$D$10,RIGHT('Support - Calculation Detail'!A1443,2))</f>
        <v>0</v>
      </c>
      <c r="K1443" s="64">
        <v>41419</v>
      </c>
      <c r="L1443" s="64">
        <v>0</v>
      </c>
      <c r="M1443" s="64">
        <v>0</v>
      </c>
      <c r="N1443" s="64">
        <v>0</v>
      </c>
      <c r="O1443" s="64">
        <v>41419</v>
      </c>
    </row>
    <row r="1444" spans="1:15" x14ac:dyDescent="0.35">
      <c r="A1444" s="57" t="s">
        <v>7230</v>
      </c>
      <c r="B1444" s="61" t="s">
        <v>10</v>
      </c>
      <c r="C1444" s="61" t="s">
        <v>2469</v>
      </c>
      <c r="D1444" s="64">
        <v>44648</v>
      </c>
      <c r="E1444" s="64">
        <v>0</v>
      </c>
      <c r="F1444" s="64">
        <v>44648</v>
      </c>
      <c r="G1444" s="77">
        <v>1.04</v>
      </c>
      <c r="H1444" s="64">
        <v>46434</v>
      </c>
      <c r="I1444" s="64">
        <v>0</v>
      </c>
      <c r="J1444" s="64">
        <f>SUMIFS('Support - HEA1065 Adjustments'!$G$2:$G$10,'Support - HEA1065 Adjustments'!$A$2:$A$10,LEFT('Support - Calculation Detail'!A1444,7),'Support - HEA1065 Adjustments'!$D$2:$D$10,RIGHT('Support - Calculation Detail'!A1444,2))</f>
        <v>0</v>
      </c>
      <c r="K1444" s="64">
        <v>46434</v>
      </c>
      <c r="L1444" s="64">
        <v>0</v>
      </c>
      <c r="M1444" s="64">
        <v>0</v>
      </c>
      <c r="N1444" s="64">
        <v>0</v>
      </c>
      <c r="O1444" s="64">
        <v>46434</v>
      </c>
    </row>
    <row r="1445" spans="1:15" x14ac:dyDescent="0.35">
      <c r="A1445" s="57" t="s">
        <v>7231</v>
      </c>
      <c r="B1445" s="61" t="s">
        <v>10</v>
      </c>
      <c r="C1445" s="61" t="s">
        <v>2469</v>
      </c>
      <c r="D1445" s="64">
        <v>126413</v>
      </c>
      <c r="E1445" s="64">
        <v>0</v>
      </c>
      <c r="F1445" s="64">
        <v>126413</v>
      </c>
      <c r="G1445" s="77">
        <v>1.04</v>
      </c>
      <c r="H1445" s="64">
        <v>131470</v>
      </c>
      <c r="I1445" s="64">
        <v>0</v>
      </c>
      <c r="J1445" s="64">
        <f>SUMIFS('Support - HEA1065 Adjustments'!$G$2:$G$10,'Support - HEA1065 Adjustments'!$A$2:$A$10,LEFT('Support - Calculation Detail'!A1445,7),'Support - HEA1065 Adjustments'!$D$2:$D$10,RIGHT('Support - Calculation Detail'!A1445,2))</f>
        <v>0</v>
      </c>
      <c r="K1445" s="64">
        <v>131470</v>
      </c>
      <c r="L1445" s="64">
        <v>0</v>
      </c>
      <c r="M1445" s="64">
        <v>0</v>
      </c>
      <c r="N1445" s="64">
        <v>0</v>
      </c>
      <c r="O1445" s="64">
        <v>131470</v>
      </c>
    </row>
    <row r="1446" spans="1:15" x14ac:dyDescent="0.35">
      <c r="A1446" s="57" t="s">
        <v>7232</v>
      </c>
      <c r="B1446" s="61" t="s">
        <v>10</v>
      </c>
      <c r="C1446" s="61" t="s">
        <v>2469</v>
      </c>
      <c r="D1446" s="64">
        <v>395904</v>
      </c>
      <c r="E1446" s="64">
        <v>0</v>
      </c>
      <c r="F1446" s="64">
        <v>395904</v>
      </c>
      <c r="G1446" s="77">
        <v>1.04</v>
      </c>
      <c r="H1446" s="64">
        <v>411740</v>
      </c>
      <c r="I1446" s="64">
        <v>0</v>
      </c>
      <c r="J1446" s="64">
        <f>SUMIFS('Support - HEA1065 Adjustments'!$G$2:$G$10,'Support - HEA1065 Adjustments'!$A$2:$A$10,LEFT('Support - Calculation Detail'!A1446,7),'Support - HEA1065 Adjustments'!$D$2:$D$10,RIGHT('Support - Calculation Detail'!A1446,2))</f>
        <v>0</v>
      </c>
      <c r="K1446" s="64">
        <v>411740</v>
      </c>
      <c r="L1446" s="64">
        <v>0</v>
      </c>
      <c r="M1446" s="64">
        <v>0</v>
      </c>
      <c r="N1446" s="64">
        <v>0</v>
      </c>
      <c r="O1446" s="64">
        <v>411740</v>
      </c>
    </row>
    <row r="1447" spans="1:15" x14ac:dyDescent="0.35">
      <c r="A1447" s="57" t="s">
        <v>7233</v>
      </c>
      <c r="B1447" s="61" t="s">
        <v>10</v>
      </c>
      <c r="C1447" s="61" t="s">
        <v>2469</v>
      </c>
      <c r="D1447" s="64">
        <v>1315019</v>
      </c>
      <c r="E1447" s="64">
        <v>87626</v>
      </c>
      <c r="F1447" s="64">
        <v>1402645</v>
      </c>
      <c r="G1447" s="77">
        <v>1.04</v>
      </c>
      <c r="H1447" s="64">
        <v>1458751</v>
      </c>
      <c r="I1447" s="64">
        <v>0</v>
      </c>
      <c r="J1447" s="64">
        <f>SUMIFS('Support - HEA1065 Adjustments'!$G$2:$G$10,'Support - HEA1065 Adjustments'!$A$2:$A$10,LEFT('Support - Calculation Detail'!A1447,7),'Support - HEA1065 Adjustments'!$D$2:$D$10,RIGHT('Support - Calculation Detail'!A1447,2))</f>
        <v>0</v>
      </c>
      <c r="K1447" s="64">
        <v>1458751</v>
      </c>
      <c r="L1447" s="64">
        <v>0</v>
      </c>
      <c r="M1447" s="64">
        <v>0</v>
      </c>
      <c r="N1447" s="64">
        <v>0</v>
      </c>
      <c r="O1447" s="64">
        <v>1458751</v>
      </c>
    </row>
    <row r="1448" spans="1:15" x14ac:dyDescent="0.35">
      <c r="A1448" s="57" t="s">
        <v>7234</v>
      </c>
      <c r="B1448" s="61" t="s">
        <v>10</v>
      </c>
      <c r="C1448" s="61" t="s">
        <v>2469</v>
      </c>
      <c r="D1448" s="64">
        <v>4957921</v>
      </c>
      <c r="E1448" s="64">
        <v>0</v>
      </c>
      <c r="F1448" s="64">
        <v>4957921</v>
      </c>
      <c r="G1448" s="77">
        <v>1.04</v>
      </c>
      <c r="H1448" s="64">
        <v>5156238</v>
      </c>
      <c r="I1448" s="64">
        <v>0</v>
      </c>
      <c r="J1448" s="64">
        <f>SUMIFS('Support - HEA1065 Adjustments'!$G$2:$G$10,'Support - HEA1065 Adjustments'!$A$2:$A$10,LEFT('Support - Calculation Detail'!A1448,7),'Support - HEA1065 Adjustments'!$D$2:$D$10,RIGHT('Support - Calculation Detail'!A1448,2))</f>
        <v>0</v>
      </c>
      <c r="K1448" s="64">
        <v>5156238</v>
      </c>
      <c r="L1448" s="64">
        <v>0</v>
      </c>
      <c r="M1448" s="64">
        <v>0</v>
      </c>
      <c r="N1448" s="64">
        <v>0</v>
      </c>
      <c r="O1448" s="64">
        <v>5156238</v>
      </c>
    </row>
    <row r="1449" spans="1:15" x14ac:dyDescent="0.35">
      <c r="A1449" s="57" t="s">
        <v>7235</v>
      </c>
      <c r="B1449" s="61" t="s">
        <v>10</v>
      </c>
      <c r="C1449" s="61" t="s">
        <v>2469</v>
      </c>
      <c r="D1449" s="64">
        <v>15606780</v>
      </c>
      <c r="E1449" s="64">
        <v>0</v>
      </c>
      <c r="F1449" s="64">
        <v>15606780</v>
      </c>
      <c r="G1449" s="77">
        <v>1.04</v>
      </c>
      <c r="H1449" s="64">
        <v>16231051</v>
      </c>
      <c r="I1449" s="64">
        <v>0</v>
      </c>
      <c r="J1449" s="64">
        <f>SUMIFS('Support - HEA1065 Adjustments'!$G$2:$G$10,'Support - HEA1065 Adjustments'!$A$2:$A$10,LEFT('Support - Calculation Detail'!A1449,7),'Support - HEA1065 Adjustments'!$D$2:$D$10,RIGHT('Support - Calculation Detail'!A1449,2))</f>
        <v>0</v>
      </c>
      <c r="K1449" s="64">
        <v>16231051</v>
      </c>
      <c r="L1449" s="64">
        <v>668915</v>
      </c>
      <c r="M1449" s="64">
        <v>0</v>
      </c>
      <c r="N1449" s="64">
        <v>0</v>
      </c>
      <c r="O1449" s="64">
        <v>16899966</v>
      </c>
    </row>
    <row r="1450" spans="1:15" x14ac:dyDescent="0.35">
      <c r="A1450" s="57" t="s">
        <v>7236</v>
      </c>
      <c r="B1450" s="61" t="s">
        <v>10</v>
      </c>
      <c r="C1450" s="61" t="s">
        <v>2469</v>
      </c>
      <c r="D1450" s="64">
        <v>18093144</v>
      </c>
      <c r="E1450" s="64">
        <v>791764</v>
      </c>
      <c r="F1450" s="64">
        <v>18884908</v>
      </c>
      <c r="G1450" s="77">
        <v>1.04</v>
      </c>
      <c r="H1450" s="64">
        <v>19640304</v>
      </c>
      <c r="I1450" s="64">
        <v>0</v>
      </c>
      <c r="J1450" s="64">
        <f>SUMIFS('Support - HEA1065 Adjustments'!$G$2:$G$10,'Support - HEA1065 Adjustments'!$A$2:$A$10,LEFT('Support - Calculation Detail'!A1450,7),'Support - HEA1065 Adjustments'!$D$2:$D$10,RIGHT('Support - Calculation Detail'!A1450,2))</f>
        <v>0</v>
      </c>
      <c r="K1450" s="64">
        <v>19640304</v>
      </c>
      <c r="L1450" s="64">
        <v>2138041</v>
      </c>
      <c r="M1450" s="64">
        <v>0</v>
      </c>
      <c r="N1450" s="64">
        <v>0</v>
      </c>
      <c r="O1450" s="64">
        <v>21778345</v>
      </c>
    </row>
    <row r="1451" spans="1:15" x14ac:dyDescent="0.35">
      <c r="A1451" s="57" t="s">
        <v>7237</v>
      </c>
      <c r="B1451" s="61" t="s">
        <v>10</v>
      </c>
      <c r="C1451" s="61" t="s">
        <v>2469</v>
      </c>
      <c r="D1451" s="64">
        <v>3205097</v>
      </c>
      <c r="E1451" s="64">
        <v>373778</v>
      </c>
      <c r="F1451" s="64">
        <v>3578875</v>
      </c>
      <c r="G1451" s="77">
        <v>1.04</v>
      </c>
      <c r="H1451" s="64">
        <v>3722030</v>
      </c>
      <c r="I1451" s="64">
        <v>0</v>
      </c>
      <c r="J1451" s="64">
        <f>SUMIFS('Support - HEA1065 Adjustments'!$G$2:$G$10,'Support - HEA1065 Adjustments'!$A$2:$A$10,LEFT('Support - Calculation Detail'!A1451,7),'Support - HEA1065 Adjustments'!$D$2:$D$10,RIGHT('Support - Calculation Detail'!A1451,2))</f>
        <v>0</v>
      </c>
      <c r="K1451" s="64">
        <v>3722030</v>
      </c>
      <c r="L1451" s="64">
        <v>428185</v>
      </c>
      <c r="M1451" s="64">
        <v>0</v>
      </c>
      <c r="N1451" s="64">
        <v>0</v>
      </c>
      <c r="O1451" s="64">
        <v>4150215</v>
      </c>
    </row>
    <row r="1452" spans="1:15" x14ac:dyDescent="0.35">
      <c r="A1452" s="57" t="s">
        <v>7238</v>
      </c>
      <c r="B1452" s="61" t="s">
        <v>10</v>
      </c>
      <c r="C1452" s="61" t="s">
        <v>2469</v>
      </c>
      <c r="D1452" s="64">
        <v>1060614</v>
      </c>
      <c r="E1452" s="64">
        <v>0</v>
      </c>
      <c r="F1452" s="64">
        <v>1060614</v>
      </c>
      <c r="G1452" s="77">
        <v>1.04</v>
      </c>
      <c r="H1452" s="64">
        <v>1103039</v>
      </c>
      <c r="I1452" s="64">
        <v>0</v>
      </c>
      <c r="J1452" s="64">
        <f>SUMIFS('Support - HEA1065 Adjustments'!$G$2:$G$10,'Support - HEA1065 Adjustments'!$A$2:$A$10,LEFT('Support - Calculation Detail'!A1452,7),'Support - HEA1065 Adjustments'!$D$2:$D$10,RIGHT('Support - Calculation Detail'!A1452,2))</f>
        <v>0</v>
      </c>
      <c r="K1452" s="64">
        <v>1103039</v>
      </c>
      <c r="L1452" s="64">
        <v>126749</v>
      </c>
      <c r="M1452" s="64">
        <v>0</v>
      </c>
      <c r="N1452" s="64">
        <v>0</v>
      </c>
      <c r="O1452" s="64">
        <v>1229788</v>
      </c>
    </row>
    <row r="1453" spans="1:15" x14ac:dyDescent="0.35">
      <c r="A1453" s="57" t="s">
        <v>7239</v>
      </c>
      <c r="B1453" s="61" t="s">
        <v>10</v>
      </c>
      <c r="C1453" s="61" t="s">
        <v>2469</v>
      </c>
      <c r="D1453" s="64">
        <v>380271</v>
      </c>
      <c r="E1453" s="64">
        <v>0</v>
      </c>
      <c r="F1453" s="64">
        <v>380271</v>
      </c>
      <c r="G1453" s="77">
        <v>1.04</v>
      </c>
      <c r="H1453" s="64">
        <v>395482</v>
      </c>
      <c r="I1453" s="64">
        <v>0</v>
      </c>
      <c r="J1453" s="64">
        <f>SUMIFS('Support - HEA1065 Adjustments'!$G$2:$G$10,'Support - HEA1065 Adjustments'!$A$2:$A$10,LEFT('Support - Calculation Detail'!A1453,7),'Support - HEA1065 Adjustments'!$D$2:$D$10,RIGHT('Support - Calculation Detail'!A1453,2))</f>
        <v>0</v>
      </c>
      <c r="K1453" s="64">
        <v>395482</v>
      </c>
      <c r="L1453" s="64">
        <v>54141</v>
      </c>
      <c r="M1453" s="64">
        <v>0</v>
      </c>
      <c r="N1453" s="64">
        <v>0</v>
      </c>
      <c r="O1453" s="64">
        <v>449623</v>
      </c>
    </row>
    <row r="1454" spans="1:15" x14ac:dyDescent="0.35">
      <c r="A1454" s="57" t="s">
        <v>7240</v>
      </c>
      <c r="B1454" s="61" t="s">
        <v>10</v>
      </c>
      <c r="C1454" s="61" t="s">
        <v>2469</v>
      </c>
      <c r="D1454" s="64">
        <v>396298</v>
      </c>
      <c r="E1454" s="64">
        <v>0</v>
      </c>
      <c r="F1454" s="64">
        <v>396298</v>
      </c>
      <c r="G1454" s="77">
        <v>1.04</v>
      </c>
      <c r="H1454" s="64">
        <v>412150</v>
      </c>
      <c r="I1454" s="64">
        <v>0</v>
      </c>
      <c r="J1454" s="64">
        <f>SUMIFS('Support - HEA1065 Adjustments'!$G$2:$G$10,'Support - HEA1065 Adjustments'!$A$2:$A$10,LEFT('Support - Calculation Detail'!A1454,7),'Support - HEA1065 Adjustments'!$D$2:$D$10,RIGHT('Support - Calculation Detail'!A1454,2))</f>
        <v>0</v>
      </c>
      <c r="K1454" s="64">
        <v>412150</v>
      </c>
      <c r="L1454" s="64">
        <v>48144</v>
      </c>
      <c r="M1454" s="64">
        <v>0</v>
      </c>
      <c r="N1454" s="64">
        <v>0</v>
      </c>
      <c r="O1454" s="64">
        <v>460294</v>
      </c>
    </row>
    <row r="1455" spans="1:15" x14ac:dyDescent="0.35">
      <c r="A1455" s="57" t="s">
        <v>7241</v>
      </c>
      <c r="B1455" s="61" t="s">
        <v>10</v>
      </c>
      <c r="C1455" s="61" t="s">
        <v>2469</v>
      </c>
      <c r="D1455" s="64">
        <v>181324</v>
      </c>
      <c r="E1455" s="64">
        <v>24862</v>
      </c>
      <c r="F1455" s="64">
        <v>206186</v>
      </c>
      <c r="G1455" s="77">
        <v>1.04</v>
      </c>
      <c r="H1455" s="64">
        <v>214433</v>
      </c>
      <c r="I1455" s="64">
        <v>0</v>
      </c>
      <c r="J1455" s="64">
        <f>SUMIFS('Support - HEA1065 Adjustments'!$G$2:$G$10,'Support - HEA1065 Adjustments'!$A$2:$A$10,LEFT('Support - Calculation Detail'!A1455,7),'Support - HEA1065 Adjustments'!$D$2:$D$10,RIGHT('Support - Calculation Detail'!A1455,2))</f>
        <v>0</v>
      </c>
      <c r="K1455" s="64">
        <v>214433</v>
      </c>
      <c r="L1455" s="64">
        <v>0</v>
      </c>
      <c r="M1455" s="64">
        <v>0</v>
      </c>
      <c r="N1455" s="64">
        <v>0</v>
      </c>
      <c r="O1455" s="64">
        <v>214433</v>
      </c>
    </row>
    <row r="1456" spans="1:15" x14ac:dyDescent="0.35">
      <c r="A1456" s="57" t="s">
        <v>7242</v>
      </c>
      <c r="B1456" s="61" t="s">
        <v>10</v>
      </c>
      <c r="C1456" s="61" t="s">
        <v>2469</v>
      </c>
      <c r="D1456" s="64">
        <v>902758</v>
      </c>
      <c r="E1456" s="64">
        <v>148608</v>
      </c>
      <c r="F1456" s="64">
        <v>1051366</v>
      </c>
      <c r="G1456" s="77">
        <v>1.04</v>
      </c>
      <c r="H1456" s="64">
        <v>1093421</v>
      </c>
      <c r="I1456" s="64">
        <v>0</v>
      </c>
      <c r="J1456" s="64">
        <f>SUMIFS('Support - HEA1065 Adjustments'!$G$2:$G$10,'Support - HEA1065 Adjustments'!$A$2:$A$10,LEFT('Support - Calculation Detail'!A1456,7),'Support - HEA1065 Adjustments'!$D$2:$D$10,RIGHT('Support - Calculation Detail'!A1456,2))</f>
        <v>0</v>
      </c>
      <c r="K1456" s="64">
        <v>1093421</v>
      </c>
      <c r="L1456" s="64">
        <v>164614</v>
      </c>
      <c r="M1456" s="64">
        <v>0</v>
      </c>
      <c r="N1456" s="64">
        <v>0</v>
      </c>
      <c r="O1456" s="64">
        <v>1258035</v>
      </c>
    </row>
    <row r="1457" spans="1:15" x14ac:dyDescent="0.35">
      <c r="A1457" s="57" t="s">
        <v>7243</v>
      </c>
      <c r="B1457" s="61" t="s">
        <v>10</v>
      </c>
      <c r="C1457" s="61" t="s">
        <v>2469</v>
      </c>
      <c r="D1457" s="64">
        <v>9595738</v>
      </c>
      <c r="E1457" s="64">
        <v>0</v>
      </c>
      <c r="F1457" s="64">
        <v>9595738</v>
      </c>
      <c r="G1457" s="77">
        <v>1.04</v>
      </c>
      <c r="H1457" s="64">
        <v>9979568</v>
      </c>
      <c r="I1457" s="64">
        <v>0</v>
      </c>
      <c r="J1457" s="64">
        <f>SUMIFS('Support - HEA1065 Adjustments'!$G$2:$G$10,'Support - HEA1065 Adjustments'!$A$2:$A$10,LEFT('Support - Calculation Detail'!A1457,7),'Support - HEA1065 Adjustments'!$D$2:$D$10,RIGHT('Support - Calculation Detail'!A1457,2))</f>
        <v>0</v>
      </c>
      <c r="K1457" s="64">
        <v>9979568</v>
      </c>
      <c r="L1457" s="64">
        <v>0</v>
      </c>
      <c r="M1457" s="64">
        <v>0</v>
      </c>
      <c r="N1457" s="64">
        <v>0</v>
      </c>
      <c r="O1457" s="64">
        <v>9979568</v>
      </c>
    </row>
    <row r="1458" spans="1:15" x14ac:dyDescent="0.35">
      <c r="A1458" s="57" t="s">
        <v>7244</v>
      </c>
      <c r="B1458" s="61" t="s">
        <v>10</v>
      </c>
      <c r="C1458" s="61" t="s">
        <v>2469</v>
      </c>
      <c r="D1458" s="64">
        <v>117138</v>
      </c>
      <c r="E1458" s="64">
        <v>0</v>
      </c>
      <c r="F1458" s="64">
        <v>117138</v>
      </c>
      <c r="G1458" s="77">
        <v>1.04</v>
      </c>
      <c r="H1458" s="64">
        <v>121824</v>
      </c>
      <c r="I1458" s="64">
        <v>0</v>
      </c>
      <c r="J1458" s="64">
        <f>SUMIFS('Support - HEA1065 Adjustments'!$G$2:$G$10,'Support - HEA1065 Adjustments'!$A$2:$A$10,LEFT('Support - Calculation Detail'!A1458,7),'Support - HEA1065 Adjustments'!$D$2:$D$10,RIGHT('Support - Calculation Detail'!A1458,2))</f>
        <v>0</v>
      </c>
      <c r="K1458" s="64">
        <v>121824</v>
      </c>
      <c r="L1458" s="64">
        <v>0</v>
      </c>
      <c r="M1458" s="64">
        <v>0</v>
      </c>
      <c r="N1458" s="64">
        <v>0</v>
      </c>
      <c r="O1458" s="64">
        <v>121824</v>
      </c>
    </row>
    <row r="1459" spans="1:15" x14ac:dyDescent="0.35">
      <c r="A1459" s="57" t="s">
        <v>7245</v>
      </c>
      <c r="B1459" s="61" t="s">
        <v>10</v>
      </c>
      <c r="C1459" s="61" t="s">
        <v>2469</v>
      </c>
      <c r="D1459" s="64">
        <v>324665</v>
      </c>
      <c r="E1459" s="64">
        <v>0</v>
      </c>
      <c r="F1459" s="64">
        <v>324665</v>
      </c>
      <c r="G1459" s="77">
        <v>1.04</v>
      </c>
      <c r="H1459" s="64">
        <v>337652</v>
      </c>
      <c r="I1459" s="64">
        <v>0</v>
      </c>
      <c r="J1459" s="64">
        <f>SUMIFS('Support - HEA1065 Adjustments'!$G$2:$G$10,'Support - HEA1065 Adjustments'!$A$2:$A$10,LEFT('Support - Calculation Detail'!A1459,7),'Support - HEA1065 Adjustments'!$D$2:$D$10,RIGHT('Support - Calculation Detail'!A1459,2))</f>
        <v>0</v>
      </c>
      <c r="K1459" s="64">
        <v>337652</v>
      </c>
      <c r="L1459" s="64">
        <v>0</v>
      </c>
      <c r="M1459" s="64">
        <v>0</v>
      </c>
      <c r="N1459" s="64">
        <v>0</v>
      </c>
      <c r="O1459" s="64">
        <v>337652</v>
      </c>
    </row>
    <row r="1460" spans="1:15" x14ac:dyDescent="0.35">
      <c r="A1460" s="57" t="s">
        <v>7246</v>
      </c>
      <c r="B1460" s="61" t="s">
        <v>10</v>
      </c>
      <c r="C1460" s="61" t="s">
        <v>2469</v>
      </c>
      <c r="D1460" s="64">
        <v>407815</v>
      </c>
      <c r="E1460" s="64">
        <v>0</v>
      </c>
      <c r="F1460" s="64">
        <v>407815</v>
      </c>
      <c r="G1460" s="77">
        <v>1.04</v>
      </c>
      <c r="H1460" s="64">
        <v>424128</v>
      </c>
      <c r="I1460" s="64">
        <v>0</v>
      </c>
      <c r="J1460" s="64">
        <f>SUMIFS('Support - HEA1065 Adjustments'!$G$2:$G$10,'Support - HEA1065 Adjustments'!$A$2:$A$10,LEFT('Support - Calculation Detail'!A1460,7),'Support - HEA1065 Adjustments'!$D$2:$D$10,RIGHT('Support - Calculation Detail'!A1460,2))</f>
        <v>0</v>
      </c>
      <c r="K1460" s="64">
        <v>424128</v>
      </c>
      <c r="L1460" s="64">
        <v>0</v>
      </c>
      <c r="M1460" s="64">
        <v>0</v>
      </c>
      <c r="N1460" s="64">
        <v>0</v>
      </c>
      <c r="O1460" s="64">
        <v>424128</v>
      </c>
    </row>
    <row r="1461" spans="1:15" x14ac:dyDescent="0.35">
      <c r="A1461" s="57" t="s">
        <v>7247</v>
      </c>
      <c r="B1461" s="61" t="s">
        <v>10</v>
      </c>
      <c r="C1461" s="61" t="s">
        <v>2469</v>
      </c>
      <c r="D1461" s="64">
        <v>6715776</v>
      </c>
      <c r="E1461" s="64">
        <v>514661</v>
      </c>
      <c r="F1461" s="64">
        <v>7230437</v>
      </c>
      <c r="G1461" s="77">
        <v>1.04</v>
      </c>
      <c r="H1461" s="64">
        <v>7519654</v>
      </c>
      <c r="I1461" s="64">
        <v>0</v>
      </c>
      <c r="J1461" s="64">
        <f>SUMIFS('Support - HEA1065 Adjustments'!$G$2:$G$10,'Support - HEA1065 Adjustments'!$A$2:$A$10,LEFT('Support - Calculation Detail'!A1461,7),'Support - HEA1065 Adjustments'!$D$2:$D$10,RIGHT('Support - Calculation Detail'!A1461,2))</f>
        <v>0</v>
      </c>
      <c r="K1461" s="64">
        <v>7519654</v>
      </c>
      <c r="L1461" s="64">
        <v>0</v>
      </c>
      <c r="M1461" s="64">
        <v>0</v>
      </c>
      <c r="N1461" s="64">
        <v>0</v>
      </c>
      <c r="O1461" s="64">
        <v>7519654</v>
      </c>
    </row>
    <row r="1462" spans="1:15" x14ac:dyDescent="0.35">
      <c r="A1462" s="57" t="s">
        <v>7248</v>
      </c>
      <c r="B1462" s="61" t="s">
        <v>10</v>
      </c>
      <c r="C1462" s="61" t="s">
        <v>2469</v>
      </c>
      <c r="D1462" s="64">
        <v>430538</v>
      </c>
      <c r="E1462" s="64">
        <v>0</v>
      </c>
      <c r="F1462" s="64">
        <v>430538</v>
      </c>
      <c r="G1462" s="77">
        <v>1.04</v>
      </c>
      <c r="H1462" s="64">
        <v>447760</v>
      </c>
      <c r="I1462" s="64">
        <v>0</v>
      </c>
      <c r="J1462" s="64">
        <f>SUMIFS('Support - HEA1065 Adjustments'!$G$2:$G$10,'Support - HEA1065 Adjustments'!$A$2:$A$10,LEFT('Support - Calculation Detail'!A1462,7),'Support - HEA1065 Adjustments'!$D$2:$D$10,RIGHT('Support - Calculation Detail'!A1462,2))</f>
        <v>0</v>
      </c>
      <c r="K1462" s="64">
        <v>447760</v>
      </c>
      <c r="L1462" s="64">
        <v>0</v>
      </c>
      <c r="M1462" s="64">
        <v>0</v>
      </c>
      <c r="N1462" s="64">
        <v>0</v>
      </c>
      <c r="O1462" s="64">
        <v>447760</v>
      </c>
    </row>
    <row r="1463" spans="1:15" x14ac:dyDescent="0.35">
      <c r="A1463" s="57" t="s">
        <v>7249</v>
      </c>
      <c r="B1463" s="61" t="s">
        <v>10</v>
      </c>
      <c r="C1463" s="61" t="s">
        <v>2469</v>
      </c>
      <c r="D1463" s="64">
        <v>733195</v>
      </c>
      <c r="E1463" s="64">
        <v>0</v>
      </c>
      <c r="F1463" s="64">
        <v>733195</v>
      </c>
      <c r="G1463" s="77">
        <v>1.04</v>
      </c>
      <c r="H1463" s="64">
        <v>762523</v>
      </c>
      <c r="I1463" s="64">
        <v>0</v>
      </c>
      <c r="J1463" s="64">
        <f>SUMIFS('Support - HEA1065 Adjustments'!$G$2:$G$10,'Support - HEA1065 Adjustments'!$A$2:$A$10,LEFT('Support - Calculation Detail'!A1463,7),'Support - HEA1065 Adjustments'!$D$2:$D$10,RIGHT('Support - Calculation Detail'!A1463,2))</f>
        <v>0</v>
      </c>
      <c r="K1463" s="64">
        <v>762523</v>
      </c>
      <c r="L1463" s="64">
        <v>0</v>
      </c>
      <c r="M1463" s="64">
        <v>0</v>
      </c>
      <c r="N1463" s="64">
        <v>0</v>
      </c>
      <c r="O1463" s="64">
        <v>762523</v>
      </c>
    </row>
    <row r="1464" spans="1:15" x14ac:dyDescent="0.35">
      <c r="A1464" s="57" t="s">
        <v>7250</v>
      </c>
      <c r="B1464" s="61" t="s">
        <v>10</v>
      </c>
      <c r="C1464" s="61" t="s">
        <v>2469</v>
      </c>
      <c r="D1464" s="64">
        <v>11353087</v>
      </c>
      <c r="E1464" s="64">
        <v>0</v>
      </c>
      <c r="F1464" s="64">
        <v>11353087</v>
      </c>
      <c r="G1464" s="77">
        <v>1.04</v>
      </c>
      <c r="H1464" s="64">
        <v>11807210</v>
      </c>
      <c r="I1464" s="64">
        <v>0</v>
      </c>
      <c r="J1464" s="64">
        <f>SUMIFS('Support - HEA1065 Adjustments'!$G$2:$G$10,'Support - HEA1065 Adjustments'!$A$2:$A$10,LEFT('Support - Calculation Detail'!A1464,7),'Support - HEA1065 Adjustments'!$D$2:$D$10,RIGHT('Support - Calculation Detail'!A1464,2))</f>
        <v>0</v>
      </c>
      <c r="K1464" s="64">
        <v>11807210</v>
      </c>
      <c r="L1464" s="64">
        <v>0</v>
      </c>
      <c r="M1464" s="64">
        <v>0</v>
      </c>
      <c r="N1464" s="64">
        <v>0</v>
      </c>
      <c r="O1464" s="64">
        <v>11807210</v>
      </c>
    </row>
    <row r="1465" spans="1:15" x14ac:dyDescent="0.35">
      <c r="A1465" s="57" t="s">
        <v>7251</v>
      </c>
      <c r="B1465" s="61" t="s">
        <v>10</v>
      </c>
      <c r="C1465" s="61" t="s">
        <v>2469</v>
      </c>
      <c r="D1465" s="64">
        <v>14016581</v>
      </c>
      <c r="E1465" s="64">
        <v>0</v>
      </c>
      <c r="F1465" s="64">
        <v>14016581</v>
      </c>
      <c r="G1465" s="77">
        <v>1.04</v>
      </c>
      <c r="H1465" s="64">
        <v>14577244</v>
      </c>
      <c r="I1465" s="64">
        <v>0</v>
      </c>
      <c r="J1465" s="64">
        <f>SUMIFS('Support - HEA1065 Adjustments'!$G$2:$G$10,'Support - HEA1065 Adjustments'!$A$2:$A$10,LEFT('Support - Calculation Detail'!A1465,7),'Support - HEA1065 Adjustments'!$D$2:$D$10,RIGHT('Support - Calculation Detail'!A1465,2))</f>
        <v>0</v>
      </c>
      <c r="K1465" s="64">
        <v>14577244</v>
      </c>
      <c r="L1465" s="64">
        <v>0</v>
      </c>
      <c r="M1465" s="64">
        <v>0</v>
      </c>
      <c r="N1465" s="64">
        <v>0</v>
      </c>
      <c r="O1465" s="64">
        <v>14577244</v>
      </c>
    </row>
    <row r="1466" spans="1:15" x14ac:dyDescent="0.35">
      <c r="A1466" s="57" t="s">
        <v>7252</v>
      </c>
      <c r="B1466" s="61" t="s">
        <v>10</v>
      </c>
      <c r="C1466" s="61" t="s">
        <v>2469</v>
      </c>
      <c r="D1466" s="64">
        <v>8666005</v>
      </c>
      <c r="E1466" s="64">
        <v>0</v>
      </c>
      <c r="F1466" s="64">
        <v>8666005</v>
      </c>
      <c r="G1466" s="77">
        <v>1.04</v>
      </c>
      <c r="H1466" s="64">
        <v>9012645</v>
      </c>
      <c r="I1466" s="64">
        <v>0</v>
      </c>
      <c r="J1466" s="64">
        <f>SUMIFS('Support - HEA1065 Adjustments'!$G$2:$G$10,'Support - HEA1065 Adjustments'!$A$2:$A$10,LEFT('Support - Calculation Detail'!A1466,7),'Support - HEA1065 Adjustments'!$D$2:$D$10,RIGHT('Support - Calculation Detail'!A1466,2))</f>
        <v>0</v>
      </c>
      <c r="K1466" s="64">
        <v>9012645</v>
      </c>
      <c r="L1466" s="64">
        <v>0</v>
      </c>
      <c r="M1466" s="64">
        <v>0</v>
      </c>
      <c r="N1466" s="64">
        <v>0</v>
      </c>
      <c r="O1466" s="64">
        <v>9012645</v>
      </c>
    </row>
    <row r="1467" spans="1:15" x14ac:dyDescent="0.35">
      <c r="A1467" s="57" t="s">
        <v>7253</v>
      </c>
      <c r="B1467" s="61" t="s">
        <v>10</v>
      </c>
      <c r="C1467" s="61" t="s">
        <v>2469</v>
      </c>
      <c r="D1467" s="64">
        <v>6104044</v>
      </c>
      <c r="E1467" s="64">
        <v>0</v>
      </c>
      <c r="F1467" s="64">
        <v>6104044</v>
      </c>
      <c r="G1467" s="77">
        <v>1.04</v>
      </c>
      <c r="H1467" s="64">
        <v>6348206</v>
      </c>
      <c r="I1467" s="64">
        <v>0</v>
      </c>
      <c r="J1467" s="64">
        <f>SUMIFS('Support - HEA1065 Adjustments'!$G$2:$G$10,'Support - HEA1065 Adjustments'!$A$2:$A$10,LEFT('Support - Calculation Detail'!A1467,7),'Support - HEA1065 Adjustments'!$D$2:$D$10,RIGHT('Support - Calculation Detail'!A1467,2))</f>
        <v>0</v>
      </c>
      <c r="K1467" s="64">
        <v>6348206</v>
      </c>
      <c r="L1467" s="64">
        <v>0</v>
      </c>
      <c r="M1467" s="64">
        <v>0</v>
      </c>
      <c r="N1467" s="64">
        <v>0</v>
      </c>
      <c r="O1467" s="64">
        <v>6348206</v>
      </c>
    </row>
    <row r="1468" spans="1:15" x14ac:dyDescent="0.35">
      <c r="A1468" s="57" t="s">
        <v>7254</v>
      </c>
      <c r="B1468" s="61" t="s">
        <v>10</v>
      </c>
      <c r="C1468" s="61" t="s">
        <v>2469</v>
      </c>
      <c r="D1468" s="64">
        <v>3551908</v>
      </c>
      <c r="E1468" s="64">
        <v>0</v>
      </c>
      <c r="F1468" s="64">
        <v>3551908</v>
      </c>
      <c r="G1468" s="77">
        <v>1.04</v>
      </c>
      <c r="H1468" s="64">
        <v>3693984</v>
      </c>
      <c r="I1468" s="64">
        <v>0</v>
      </c>
      <c r="J1468" s="64">
        <f>SUMIFS('Support - HEA1065 Adjustments'!$G$2:$G$10,'Support - HEA1065 Adjustments'!$A$2:$A$10,LEFT('Support - Calculation Detail'!A1468,7),'Support - HEA1065 Adjustments'!$D$2:$D$10,RIGHT('Support - Calculation Detail'!A1468,2))</f>
        <v>0</v>
      </c>
      <c r="K1468" s="64">
        <v>3693984</v>
      </c>
      <c r="L1468" s="64">
        <v>0</v>
      </c>
      <c r="M1468" s="64">
        <v>0</v>
      </c>
      <c r="N1468" s="64">
        <v>0</v>
      </c>
      <c r="O1468" s="64">
        <v>3693984</v>
      </c>
    </row>
    <row r="1469" spans="1:15" x14ac:dyDescent="0.35">
      <c r="A1469" s="57" t="s">
        <v>7255</v>
      </c>
      <c r="B1469" s="61" t="s">
        <v>10</v>
      </c>
      <c r="C1469" s="61" t="s">
        <v>2552</v>
      </c>
      <c r="D1469" s="64">
        <v>12561867</v>
      </c>
      <c r="E1469" s="64">
        <v>0</v>
      </c>
      <c r="F1469" s="64">
        <v>12561867</v>
      </c>
      <c r="G1469" s="77">
        <v>1.04</v>
      </c>
      <c r="H1469" s="64">
        <v>13064342</v>
      </c>
      <c r="I1469" s="64">
        <v>0</v>
      </c>
      <c r="J1469" s="64">
        <f>SUMIFS('Support - HEA1065 Adjustments'!$G$2:$G$10,'Support - HEA1065 Adjustments'!$A$2:$A$10,LEFT('Support - Calculation Detail'!A1469,7),'Support - HEA1065 Adjustments'!$D$2:$D$10,RIGHT('Support - Calculation Detail'!A1469,2))</f>
        <v>0</v>
      </c>
      <c r="K1469" s="64">
        <v>13064342</v>
      </c>
      <c r="L1469" s="64">
        <v>917752</v>
      </c>
      <c r="M1469" s="64">
        <v>269058</v>
      </c>
      <c r="N1469" s="64">
        <v>914429.11842930445</v>
      </c>
      <c r="O1469" s="64">
        <v>15165581.118429305</v>
      </c>
    </row>
    <row r="1470" spans="1:15" x14ac:dyDescent="0.35">
      <c r="A1470" s="57" t="s">
        <v>7256</v>
      </c>
      <c r="B1470" s="61" t="s">
        <v>10</v>
      </c>
      <c r="C1470" s="61" t="s">
        <v>2552</v>
      </c>
      <c r="D1470" s="64">
        <v>21832</v>
      </c>
      <c r="E1470" s="64">
        <v>0</v>
      </c>
      <c r="F1470" s="64">
        <v>21832</v>
      </c>
      <c r="G1470" s="77">
        <v>1.04</v>
      </c>
      <c r="H1470" s="64">
        <v>22705</v>
      </c>
      <c r="I1470" s="64">
        <v>0</v>
      </c>
      <c r="J1470" s="64">
        <f>SUMIFS('Support - HEA1065 Adjustments'!$G$2:$G$10,'Support - HEA1065 Adjustments'!$A$2:$A$10,LEFT('Support - Calculation Detail'!A1470,7),'Support - HEA1065 Adjustments'!$D$2:$D$10,RIGHT('Support - Calculation Detail'!A1470,2))</f>
        <v>0</v>
      </c>
      <c r="K1470" s="64">
        <v>22705</v>
      </c>
      <c r="L1470" s="64">
        <v>0</v>
      </c>
      <c r="M1470" s="64">
        <v>0</v>
      </c>
      <c r="N1470" s="64">
        <v>0</v>
      </c>
      <c r="O1470" s="64">
        <v>22705</v>
      </c>
    </row>
    <row r="1471" spans="1:15" x14ac:dyDescent="0.35">
      <c r="A1471" s="57" t="s">
        <v>7257</v>
      </c>
      <c r="B1471" s="61" t="s">
        <v>10</v>
      </c>
      <c r="C1471" s="61" t="s">
        <v>2552</v>
      </c>
      <c r="D1471" s="64">
        <v>49823</v>
      </c>
      <c r="E1471" s="64">
        <v>0</v>
      </c>
      <c r="F1471" s="64">
        <v>49823</v>
      </c>
      <c r="G1471" s="77">
        <v>1.04</v>
      </c>
      <c r="H1471" s="64">
        <v>51816</v>
      </c>
      <c r="I1471" s="64">
        <v>0</v>
      </c>
      <c r="J1471" s="64">
        <f>SUMIFS('Support - HEA1065 Adjustments'!$G$2:$G$10,'Support - HEA1065 Adjustments'!$A$2:$A$10,LEFT('Support - Calculation Detail'!A1471,7),'Support - HEA1065 Adjustments'!$D$2:$D$10,RIGHT('Support - Calculation Detail'!A1471,2))</f>
        <v>0</v>
      </c>
      <c r="K1471" s="64">
        <v>51816</v>
      </c>
      <c r="L1471" s="64">
        <v>0</v>
      </c>
      <c r="M1471" s="64">
        <v>0</v>
      </c>
      <c r="N1471" s="64">
        <v>0</v>
      </c>
      <c r="O1471" s="64">
        <v>51816</v>
      </c>
    </row>
    <row r="1472" spans="1:15" x14ac:dyDescent="0.35">
      <c r="A1472" s="57" t="s">
        <v>7258</v>
      </c>
      <c r="B1472" s="61" t="s">
        <v>10</v>
      </c>
      <c r="C1472" s="61" t="s">
        <v>2552</v>
      </c>
      <c r="D1472" s="64">
        <v>27349</v>
      </c>
      <c r="E1472" s="64">
        <v>0</v>
      </c>
      <c r="F1472" s="64">
        <v>27349</v>
      </c>
      <c r="G1472" s="77">
        <v>1.04</v>
      </c>
      <c r="H1472" s="64">
        <v>28443</v>
      </c>
      <c r="I1472" s="64">
        <v>0</v>
      </c>
      <c r="J1472" s="64">
        <f>SUMIFS('Support - HEA1065 Adjustments'!$G$2:$G$10,'Support - HEA1065 Adjustments'!$A$2:$A$10,LEFT('Support - Calculation Detail'!A1472,7),'Support - HEA1065 Adjustments'!$D$2:$D$10,RIGHT('Support - Calculation Detail'!A1472,2))</f>
        <v>0</v>
      </c>
      <c r="K1472" s="64">
        <v>28443</v>
      </c>
      <c r="L1472" s="64">
        <v>0</v>
      </c>
      <c r="M1472" s="64">
        <v>0</v>
      </c>
      <c r="N1472" s="64">
        <v>0</v>
      </c>
      <c r="O1472" s="64">
        <v>28443</v>
      </c>
    </row>
    <row r="1473" spans="1:15" x14ac:dyDescent="0.35">
      <c r="A1473" s="57" t="s">
        <v>7259</v>
      </c>
      <c r="B1473" s="61" t="s">
        <v>10</v>
      </c>
      <c r="C1473" s="61" t="s">
        <v>2552</v>
      </c>
      <c r="D1473" s="64">
        <v>34225</v>
      </c>
      <c r="E1473" s="64">
        <v>0</v>
      </c>
      <c r="F1473" s="64">
        <v>34225</v>
      </c>
      <c r="G1473" s="77">
        <v>1.04</v>
      </c>
      <c r="H1473" s="64">
        <v>35594</v>
      </c>
      <c r="I1473" s="64">
        <v>0</v>
      </c>
      <c r="J1473" s="64">
        <f>SUMIFS('Support - HEA1065 Adjustments'!$G$2:$G$10,'Support - HEA1065 Adjustments'!$A$2:$A$10,LEFT('Support - Calculation Detail'!A1473,7),'Support - HEA1065 Adjustments'!$D$2:$D$10,RIGHT('Support - Calculation Detail'!A1473,2))</f>
        <v>0</v>
      </c>
      <c r="K1473" s="64">
        <v>35594</v>
      </c>
      <c r="L1473" s="64">
        <v>0</v>
      </c>
      <c r="M1473" s="64">
        <v>0</v>
      </c>
      <c r="N1473" s="64">
        <v>0</v>
      </c>
      <c r="O1473" s="64">
        <v>35594</v>
      </c>
    </row>
    <row r="1474" spans="1:15" x14ac:dyDescent="0.35">
      <c r="A1474" s="57" t="s">
        <v>7260</v>
      </c>
      <c r="B1474" s="61" t="s">
        <v>10</v>
      </c>
      <c r="C1474" s="61" t="s">
        <v>2552</v>
      </c>
      <c r="D1474" s="64">
        <v>59195</v>
      </c>
      <c r="E1474" s="64">
        <v>0</v>
      </c>
      <c r="F1474" s="64">
        <v>59195</v>
      </c>
      <c r="G1474" s="77">
        <v>1.04</v>
      </c>
      <c r="H1474" s="64">
        <v>61563</v>
      </c>
      <c r="I1474" s="64">
        <v>0</v>
      </c>
      <c r="J1474" s="64">
        <f>SUMIFS('Support - HEA1065 Adjustments'!$G$2:$G$10,'Support - HEA1065 Adjustments'!$A$2:$A$10,LEFT('Support - Calculation Detail'!A1474,7),'Support - HEA1065 Adjustments'!$D$2:$D$10,RIGHT('Support - Calculation Detail'!A1474,2))</f>
        <v>0</v>
      </c>
      <c r="K1474" s="64">
        <v>61563</v>
      </c>
      <c r="L1474" s="64">
        <v>0</v>
      </c>
      <c r="M1474" s="64">
        <v>0</v>
      </c>
      <c r="N1474" s="64">
        <v>0</v>
      </c>
      <c r="O1474" s="64">
        <v>61563</v>
      </c>
    </row>
    <row r="1475" spans="1:15" x14ac:dyDescent="0.35">
      <c r="A1475" s="57" t="s">
        <v>7261</v>
      </c>
      <c r="B1475" s="61" t="s">
        <v>10</v>
      </c>
      <c r="C1475" s="61" t="s">
        <v>2552</v>
      </c>
      <c r="D1475" s="64">
        <v>43437</v>
      </c>
      <c r="E1475" s="64">
        <v>0</v>
      </c>
      <c r="F1475" s="64">
        <v>43437</v>
      </c>
      <c r="G1475" s="77">
        <v>1.04</v>
      </c>
      <c r="H1475" s="64">
        <v>45174</v>
      </c>
      <c r="I1475" s="64">
        <v>0</v>
      </c>
      <c r="J1475" s="64">
        <f>SUMIFS('Support - HEA1065 Adjustments'!$G$2:$G$10,'Support - HEA1065 Adjustments'!$A$2:$A$10,LEFT('Support - Calculation Detail'!A1475,7),'Support - HEA1065 Adjustments'!$D$2:$D$10,RIGHT('Support - Calculation Detail'!A1475,2))</f>
        <v>0</v>
      </c>
      <c r="K1475" s="64">
        <v>45174</v>
      </c>
      <c r="L1475" s="64">
        <v>0</v>
      </c>
      <c r="M1475" s="64">
        <v>0</v>
      </c>
      <c r="N1475" s="64">
        <v>0</v>
      </c>
      <c r="O1475" s="64">
        <v>45174</v>
      </c>
    </row>
    <row r="1476" spans="1:15" x14ac:dyDescent="0.35">
      <c r="A1476" s="57" t="s">
        <v>7262</v>
      </c>
      <c r="B1476" s="61" t="s">
        <v>10</v>
      </c>
      <c r="C1476" s="61" t="s">
        <v>2552</v>
      </c>
      <c r="D1476" s="64">
        <v>52302</v>
      </c>
      <c r="E1476" s="64">
        <v>0</v>
      </c>
      <c r="F1476" s="64">
        <v>52302</v>
      </c>
      <c r="G1476" s="77">
        <v>1.04</v>
      </c>
      <c r="H1476" s="64">
        <v>54394</v>
      </c>
      <c r="I1476" s="64">
        <v>0</v>
      </c>
      <c r="J1476" s="64">
        <f>SUMIFS('Support - HEA1065 Adjustments'!$G$2:$G$10,'Support - HEA1065 Adjustments'!$A$2:$A$10,LEFT('Support - Calculation Detail'!A1476,7),'Support - HEA1065 Adjustments'!$D$2:$D$10,RIGHT('Support - Calculation Detail'!A1476,2))</f>
        <v>0</v>
      </c>
      <c r="K1476" s="64">
        <v>54394</v>
      </c>
      <c r="L1476" s="64">
        <v>0</v>
      </c>
      <c r="M1476" s="64">
        <v>0</v>
      </c>
      <c r="N1476" s="64">
        <v>0</v>
      </c>
      <c r="O1476" s="64">
        <v>54394</v>
      </c>
    </row>
    <row r="1477" spans="1:15" x14ac:dyDescent="0.35">
      <c r="A1477" s="57" t="s">
        <v>7263</v>
      </c>
      <c r="B1477" s="61" t="s">
        <v>10</v>
      </c>
      <c r="C1477" s="61" t="s">
        <v>2552</v>
      </c>
      <c r="D1477" s="64">
        <v>60320</v>
      </c>
      <c r="E1477" s="64">
        <v>0</v>
      </c>
      <c r="F1477" s="64">
        <v>60320</v>
      </c>
      <c r="G1477" s="77">
        <v>1.04</v>
      </c>
      <c r="H1477" s="64">
        <v>62733</v>
      </c>
      <c r="I1477" s="64">
        <v>0</v>
      </c>
      <c r="J1477" s="64">
        <f>SUMIFS('Support - HEA1065 Adjustments'!$G$2:$G$10,'Support - HEA1065 Adjustments'!$A$2:$A$10,LEFT('Support - Calculation Detail'!A1477,7),'Support - HEA1065 Adjustments'!$D$2:$D$10,RIGHT('Support - Calculation Detail'!A1477,2))</f>
        <v>0</v>
      </c>
      <c r="K1477" s="64">
        <v>62733</v>
      </c>
      <c r="L1477" s="64">
        <v>0</v>
      </c>
      <c r="M1477" s="64">
        <v>0</v>
      </c>
      <c r="N1477" s="64">
        <v>0</v>
      </c>
      <c r="O1477" s="64">
        <v>62733</v>
      </c>
    </row>
    <row r="1478" spans="1:15" x14ac:dyDescent="0.35">
      <c r="A1478" s="57" t="s">
        <v>7264</v>
      </c>
      <c r="B1478" s="61" t="s">
        <v>10</v>
      </c>
      <c r="C1478" s="61" t="s">
        <v>2552</v>
      </c>
      <c r="D1478" s="64">
        <v>53898</v>
      </c>
      <c r="E1478" s="64">
        <v>0</v>
      </c>
      <c r="F1478" s="64">
        <v>53898</v>
      </c>
      <c r="G1478" s="77">
        <v>1.04</v>
      </c>
      <c r="H1478" s="64">
        <v>56054</v>
      </c>
      <c r="I1478" s="64">
        <v>0</v>
      </c>
      <c r="J1478" s="64">
        <f>SUMIFS('Support - HEA1065 Adjustments'!$G$2:$G$10,'Support - HEA1065 Adjustments'!$A$2:$A$10,LEFT('Support - Calculation Detail'!A1478,7),'Support - HEA1065 Adjustments'!$D$2:$D$10,RIGHT('Support - Calculation Detail'!A1478,2))</f>
        <v>0</v>
      </c>
      <c r="K1478" s="64">
        <v>56054</v>
      </c>
      <c r="L1478" s="64">
        <v>0</v>
      </c>
      <c r="M1478" s="64">
        <v>0</v>
      </c>
      <c r="N1478" s="64">
        <v>0</v>
      </c>
      <c r="O1478" s="64">
        <v>56054</v>
      </c>
    </row>
    <row r="1479" spans="1:15" x14ac:dyDescent="0.35">
      <c r="A1479" s="57" t="s">
        <v>7265</v>
      </c>
      <c r="B1479" s="61" t="s">
        <v>10</v>
      </c>
      <c r="C1479" s="61" t="s">
        <v>2552</v>
      </c>
      <c r="D1479" s="64">
        <v>48705</v>
      </c>
      <c r="E1479" s="64">
        <v>0</v>
      </c>
      <c r="F1479" s="64">
        <v>48705</v>
      </c>
      <c r="G1479" s="77">
        <v>1.04</v>
      </c>
      <c r="H1479" s="64">
        <v>50653</v>
      </c>
      <c r="I1479" s="64">
        <v>0</v>
      </c>
      <c r="J1479" s="64">
        <f>SUMIFS('Support - HEA1065 Adjustments'!$G$2:$G$10,'Support - HEA1065 Adjustments'!$A$2:$A$10,LEFT('Support - Calculation Detail'!A1479,7),'Support - HEA1065 Adjustments'!$D$2:$D$10,RIGHT('Support - Calculation Detail'!A1479,2))</f>
        <v>0</v>
      </c>
      <c r="K1479" s="64">
        <v>50653</v>
      </c>
      <c r="L1479" s="64">
        <v>0</v>
      </c>
      <c r="M1479" s="64">
        <v>0</v>
      </c>
      <c r="N1479" s="64">
        <v>0</v>
      </c>
      <c r="O1479" s="64">
        <v>50653</v>
      </c>
    </row>
    <row r="1480" spans="1:15" x14ac:dyDescent="0.35">
      <c r="A1480" s="57" t="s">
        <v>7266</v>
      </c>
      <c r="B1480" s="61" t="s">
        <v>10</v>
      </c>
      <c r="C1480" s="61" t="s">
        <v>2552</v>
      </c>
      <c r="D1480" s="64">
        <v>48001</v>
      </c>
      <c r="E1480" s="64">
        <v>0</v>
      </c>
      <c r="F1480" s="64">
        <v>48001</v>
      </c>
      <c r="G1480" s="77">
        <v>1.04</v>
      </c>
      <c r="H1480" s="64">
        <v>49921</v>
      </c>
      <c r="I1480" s="64">
        <v>0</v>
      </c>
      <c r="J1480" s="64">
        <f>SUMIFS('Support - HEA1065 Adjustments'!$G$2:$G$10,'Support - HEA1065 Adjustments'!$A$2:$A$10,LEFT('Support - Calculation Detail'!A1480,7),'Support - HEA1065 Adjustments'!$D$2:$D$10,RIGHT('Support - Calculation Detail'!A1480,2))</f>
        <v>0</v>
      </c>
      <c r="K1480" s="64">
        <v>49921</v>
      </c>
      <c r="L1480" s="64">
        <v>0</v>
      </c>
      <c r="M1480" s="64">
        <v>0</v>
      </c>
      <c r="N1480" s="64">
        <v>0</v>
      </c>
      <c r="O1480" s="64">
        <v>49921</v>
      </c>
    </row>
    <row r="1481" spans="1:15" x14ac:dyDescent="0.35">
      <c r="A1481" s="57" t="s">
        <v>7267</v>
      </c>
      <c r="B1481" s="61" t="s">
        <v>10</v>
      </c>
      <c r="C1481" s="61" t="s">
        <v>2552</v>
      </c>
      <c r="D1481" s="64">
        <v>16937</v>
      </c>
      <c r="E1481" s="64">
        <v>0</v>
      </c>
      <c r="F1481" s="64">
        <v>16937</v>
      </c>
      <c r="G1481" s="77">
        <v>1.04</v>
      </c>
      <c r="H1481" s="64">
        <v>17614</v>
      </c>
      <c r="I1481" s="64">
        <v>0</v>
      </c>
      <c r="J1481" s="64">
        <f>SUMIFS('Support - HEA1065 Adjustments'!$G$2:$G$10,'Support - HEA1065 Adjustments'!$A$2:$A$10,LEFT('Support - Calculation Detail'!A1481,7),'Support - HEA1065 Adjustments'!$D$2:$D$10,RIGHT('Support - Calculation Detail'!A1481,2))</f>
        <v>82883.767500000002</v>
      </c>
      <c r="K1481" s="64">
        <v>17614</v>
      </c>
      <c r="L1481" s="64">
        <v>0</v>
      </c>
      <c r="M1481" s="64">
        <v>0</v>
      </c>
      <c r="N1481" s="64">
        <v>0</v>
      </c>
      <c r="O1481" s="64">
        <v>17614</v>
      </c>
    </row>
    <row r="1482" spans="1:15" x14ac:dyDescent="0.35">
      <c r="A1482" s="57" t="s">
        <v>7268</v>
      </c>
      <c r="B1482" s="61" t="s">
        <v>10</v>
      </c>
      <c r="C1482" s="61" t="s">
        <v>2552</v>
      </c>
      <c r="D1482" s="64">
        <v>95118</v>
      </c>
      <c r="E1482" s="64">
        <v>0</v>
      </c>
      <c r="F1482" s="64">
        <v>95118</v>
      </c>
      <c r="G1482" s="77">
        <v>1.04</v>
      </c>
      <c r="H1482" s="64">
        <v>98923</v>
      </c>
      <c r="I1482" s="64">
        <v>0</v>
      </c>
      <c r="J1482" s="64">
        <f>SUMIFS('Support - HEA1065 Adjustments'!$G$2:$G$10,'Support - HEA1065 Adjustments'!$A$2:$A$10,LEFT('Support - Calculation Detail'!A1482,7),'Support - HEA1065 Adjustments'!$D$2:$D$10,RIGHT('Support - Calculation Detail'!A1482,2))</f>
        <v>0</v>
      </c>
      <c r="K1482" s="64">
        <v>98923</v>
      </c>
      <c r="L1482" s="64">
        <v>0</v>
      </c>
      <c r="M1482" s="64">
        <v>0</v>
      </c>
      <c r="N1482" s="64">
        <v>0</v>
      </c>
      <c r="O1482" s="64">
        <v>98923</v>
      </c>
    </row>
    <row r="1483" spans="1:15" x14ac:dyDescent="0.35">
      <c r="A1483" s="57" t="s">
        <v>7269</v>
      </c>
      <c r="B1483" s="61" t="s">
        <v>10</v>
      </c>
      <c r="C1483" s="61" t="s">
        <v>2552</v>
      </c>
      <c r="D1483" s="64">
        <v>390683</v>
      </c>
      <c r="E1483" s="64">
        <v>0</v>
      </c>
      <c r="F1483" s="64">
        <v>390683</v>
      </c>
      <c r="G1483" s="77">
        <v>1.04</v>
      </c>
      <c r="H1483" s="64">
        <v>406310</v>
      </c>
      <c r="I1483" s="64">
        <v>0</v>
      </c>
      <c r="J1483" s="64">
        <f>SUMIFS('Support - HEA1065 Adjustments'!$G$2:$G$10,'Support - HEA1065 Adjustments'!$A$2:$A$10,LEFT('Support - Calculation Detail'!A1483,7),'Support - HEA1065 Adjustments'!$D$2:$D$10,RIGHT('Support - Calculation Detail'!A1483,2))</f>
        <v>0</v>
      </c>
      <c r="K1483" s="64">
        <v>406310</v>
      </c>
      <c r="L1483" s="64">
        <v>0</v>
      </c>
      <c r="M1483" s="64">
        <v>0</v>
      </c>
      <c r="N1483" s="64">
        <v>0</v>
      </c>
      <c r="O1483" s="64">
        <v>406310</v>
      </c>
    </row>
    <row r="1484" spans="1:15" x14ac:dyDescent="0.35">
      <c r="A1484" s="57" t="s">
        <v>7270</v>
      </c>
      <c r="B1484" s="61" t="s">
        <v>10</v>
      </c>
      <c r="C1484" s="61" t="s">
        <v>2552</v>
      </c>
      <c r="D1484" s="64">
        <v>121015</v>
      </c>
      <c r="E1484" s="64">
        <v>0</v>
      </c>
      <c r="F1484" s="64">
        <v>121015</v>
      </c>
      <c r="G1484" s="77">
        <v>1.04</v>
      </c>
      <c r="H1484" s="64">
        <v>125856</v>
      </c>
      <c r="I1484" s="64">
        <v>0</v>
      </c>
      <c r="J1484" s="64">
        <f>SUMIFS('Support - HEA1065 Adjustments'!$G$2:$G$10,'Support - HEA1065 Adjustments'!$A$2:$A$10,LEFT('Support - Calculation Detail'!A1484,7),'Support - HEA1065 Adjustments'!$D$2:$D$10,RIGHT('Support - Calculation Detail'!A1484,2))</f>
        <v>0</v>
      </c>
      <c r="K1484" s="64">
        <v>125856</v>
      </c>
      <c r="L1484" s="64">
        <v>0</v>
      </c>
      <c r="M1484" s="64">
        <v>0</v>
      </c>
      <c r="N1484" s="64">
        <v>0</v>
      </c>
      <c r="O1484" s="64">
        <v>125856</v>
      </c>
    </row>
    <row r="1485" spans="1:15" x14ac:dyDescent="0.35">
      <c r="A1485" s="57" t="s">
        <v>7271</v>
      </c>
      <c r="B1485" s="61" t="s">
        <v>10</v>
      </c>
      <c r="C1485" s="61" t="s">
        <v>2552</v>
      </c>
      <c r="D1485" s="64">
        <v>84575</v>
      </c>
      <c r="E1485" s="64">
        <v>0</v>
      </c>
      <c r="F1485" s="64">
        <v>84575</v>
      </c>
      <c r="G1485" s="77">
        <v>1.04</v>
      </c>
      <c r="H1485" s="64">
        <v>87958</v>
      </c>
      <c r="I1485" s="64">
        <v>0</v>
      </c>
      <c r="J1485" s="64">
        <f>SUMIFS('Support - HEA1065 Adjustments'!$G$2:$G$10,'Support - HEA1065 Adjustments'!$A$2:$A$10,LEFT('Support - Calculation Detail'!A1485,7),'Support - HEA1065 Adjustments'!$D$2:$D$10,RIGHT('Support - Calculation Detail'!A1485,2))</f>
        <v>0</v>
      </c>
      <c r="K1485" s="64">
        <v>87958</v>
      </c>
      <c r="L1485" s="64">
        <v>0</v>
      </c>
      <c r="M1485" s="64">
        <v>0</v>
      </c>
      <c r="N1485" s="64">
        <v>0</v>
      </c>
      <c r="O1485" s="64">
        <v>87958</v>
      </c>
    </row>
    <row r="1486" spans="1:15" x14ac:dyDescent="0.35">
      <c r="A1486" s="57" t="s">
        <v>7272</v>
      </c>
      <c r="B1486" s="61" t="s">
        <v>10</v>
      </c>
      <c r="C1486" s="61" t="s">
        <v>2552</v>
      </c>
      <c r="D1486" s="64">
        <v>40072</v>
      </c>
      <c r="E1486" s="64">
        <v>0</v>
      </c>
      <c r="F1486" s="64">
        <v>40072</v>
      </c>
      <c r="G1486" s="77">
        <v>1.04</v>
      </c>
      <c r="H1486" s="64">
        <v>41675</v>
      </c>
      <c r="I1486" s="64">
        <v>0</v>
      </c>
      <c r="J1486" s="64">
        <f>SUMIFS('Support - HEA1065 Adjustments'!$G$2:$G$10,'Support - HEA1065 Adjustments'!$A$2:$A$10,LEFT('Support - Calculation Detail'!A1486,7),'Support - HEA1065 Adjustments'!$D$2:$D$10,RIGHT('Support - Calculation Detail'!A1486,2))</f>
        <v>0</v>
      </c>
      <c r="K1486" s="64">
        <v>41675</v>
      </c>
      <c r="L1486" s="64">
        <v>0</v>
      </c>
      <c r="M1486" s="64">
        <v>0</v>
      </c>
      <c r="N1486" s="64">
        <v>0</v>
      </c>
      <c r="O1486" s="64">
        <v>41675</v>
      </c>
    </row>
    <row r="1487" spans="1:15" x14ac:dyDescent="0.35">
      <c r="A1487" s="57" t="s">
        <v>7273</v>
      </c>
      <c r="B1487" s="61" t="s">
        <v>10</v>
      </c>
      <c r="C1487" s="61" t="s">
        <v>2552</v>
      </c>
      <c r="D1487" s="64">
        <v>35551</v>
      </c>
      <c r="E1487" s="64">
        <v>0</v>
      </c>
      <c r="F1487" s="64">
        <v>35551</v>
      </c>
      <c r="G1487" s="77">
        <v>1.04</v>
      </c>
      <c r="H1487" s="64">
        <v>36973</v>
      </c>
      <c r="I1487" s="64">
        <v>0</v>
      </c>
      <c r="J1487" s="64">
        <f>SUMIFS('Support - HEA1065 Adjustments'!$G$2:$G$10,'Support - HEA1065 Adjustments'!$A$2:$A$10,LEFT('Support - Calculation Detail'!A1487,7),'Support - HEA1065 Adjustments'!$D$2:$D$10,RIGHT('Support - Calculation Detail'!A1487,2))</f>
        <v>0</v>
      </c>
      <c r="K1487" s="64">
        <v>36973</v>
      </c>
      <c r="L1487" s="64">
        <v>0</v>
      </c>
      <c r="M1487" s="64">
        <v>0</v>
      </c>
      <c r="N1487" s="64">
        <v>0</v>
      </c>
      <c r="O1487" s="64">
        <v>36973</v>
      </c>
    </row>
    <row r="1488" spans="1:15" x14ac:dyDescent="0.35">
      <c r="A1488" s="57" t="s">
        <v>7274</v>
      </c>
      <c r="B1488" s="61" t="s">
        <v>10</v>
      </c>
      <c r="C1488" s="61" t="s">
        <v>2552</v>
      </c>
      <c r="D1488" s="64">
        <v>188230</v>
      </c>
      <c r="E1488" s="64">
        <v>0</v>
      </c>
      <c r="F1488" s="64">
        <v>188230</v>
      </c>
      <c r="G1488" s="77">
        <v>1.04</v>
      </c>
      <c r="H1488" s="64">
        <v>195759</v>
      </c>
      <c r="I1488" s="64">
        <v>0</v>
      </c>
      <c r="J1488" s="64">
        <f>SUMIFS('Support - HEA1065 Adjustments'!$G$2:$G$10,'Support - HEA1065 Adjustments'!$A$2:$A$10,LEFT('Support - Calculation Detail'!A1488,7),'Support - HEA1065 Adjustments'!$D$2:$D$10,RIGHT('Support - Calculation Detail'!A1488,2))</f>
        <v>0</v>
      </c>
      <c r="K1488" s="64">
        <v>195759</v>
      </c>
      <c r="L1488" s="64">
        <v>0</v>
      </c>
      <c r="M1488" s="64">
        <v>0</v>
      </c>
      <c r="N1488" s="64">
        <v>0</v>
      </c>
      <c r="O1488" s="64">
        <v>195759</v>
      </c>
    </row>
    <row r="1489" spans="1:15" x14ac:dyDescent="0.35">
      <c r="A1489" s="57" t="s">
        <v>7275</v>
      </c>
      <c r="B1489" s="61" t="s">
        <v>10</v>
      </c>
      <c r="C1489" s="61" t="s">
        <v>2552</v>
      </c>
      <c r="D1489" s="64">
        <v>1677049</v>
      </c>
      <c r="E1489" s="64">
        <v>0</v>
      </c>
      <c r="F1489" s="64">
        <v>1677049</v>
      </c>
      <c r="G1489" s="77">
        <v>1.04</v>
      </c>
      <c r="H1489" s="64">
        <v>1744131</v>
      </c>
      <c r="I1489" s="64">
        <v>0</v>
      </c>
      <c r="J1489" s="64">
        <f>SUMIFS('Support - HEA1065 Adjustments'!$G$2:$G$10,'Support - HEA1065 Adjustments'!$A$2:$A$10,LEFT('Support - Calculation Detail'!A1489,7),'Support - HEA1065 Adjustments'!$D$2:$D$10,RIGHT('Support - Calculation Detail'!A1489,2))</f>
        <v>0</v>
      </c>
      <c r="K1489" s="64">
        <v>1744131</v>
      </c>
      <c r="L1489" s="64">
        <v>0</v>
      </c>
      <c r="M1489" s="64">
        <v>0</v>
      </c>
      <c r="N1489" s="64">
        <v>0</v>
      </c>
      <c r="O1489" s="64">
        <v>1744131</v>
      </c>
    </row>
    <row r="1490" spans="1:15" x14ac:dyDescent="0.35">
      <c r="A1490" s="57" t="s">
        <v>7276</v>
      </c>
      <c r="B1490" s="61" t="s">
        <v>10</v>
      </c>
      <c r="C1490" s="61" t="s">
        <v>2552</v>
      </c>
      <c r="D1490" s="64">
        <v>11406244</v>
      </c>
      <c r="E1490" s="64">
        <v>0</v>
      </c>
      <c r="F1490" s="64">
        <v>11406244</v>
      </c>
      <c r="G1490" s="77">
        <v>1.04</v>
      </c>
      <c r="H1490" s="64">
        <v>11862494</v>
      </c>
      <c r="I1490" s="64">
        <v>0</v>
      </c>
      <c r="J1490" s="64">
        <f>SUMIFS('Support - HEA1065 Adjustments'!$G$2:$G$10,'Support - HEA1065 Adjustments'!$A$2:$A$10,LEFT('Support - Calculation Detail'!A1490,7),'Support - HEA1065 Adjustments'!$D$2:$D$10,RIGHT('Support - Calculation Detail'!A1490,2))</f>
        <v>0</v>
      </c>
      <c r="K1490" s="64">
        <v>11862494</v>
      </c>
      <c r="L1490" s="64">
        <v>253423</v>
      </c>
      <c r="M1490" s="64">
        <v>0</v>
      </c>
      <c r="N1490" s="64">
        <v>0</v>
      </c>
      <c r="O1490" s="64">
        <v>12115917</v>
      </c>
    </row>
    <row r="1491" spans="1:15" x14ac:dyDescent="0.35">
      <c r="A1491" s="57" t="s">
        <v>7277</v>
      </c>
      <c r="B1491" s="61" t="s">
        <v>10</v>
      </c>
      <c r="C1491" s="61" t="s">
        <v>2552</v>
      </c>
      <c r="D1491" s="64">
        <v>1275554</v>
      </c>
      <c r="E1491" s="64">
        <v>0</v>
      </c>
      <c r="F1491" s="64">
        <v>1275554</v>
      </c>
      <c r="G1491" s="77">
        <v>1.04</v>
      </c>
      <c r="H1491" s="64">
        <v>1326576</v>
      </c>
      <c r="I1491" s="64">
        <v>0</v>
      </c>
      <c r="J1491" s="64">
        <f>SUMIFS('Support - HEA1065 Adjustments'!$G$2:$G$10,'Support - HEA1065 Adjustments'!$A$2:$A$10,LEFT('Support - Calculation Detail'!A1491,7),'Support - HEA1065 Adjustments'!$D$2:$D$10,RIGHT('Support - Calculation Detail'!A1491,2))</f>
        <v>0</v>
      </c>
      <c r="K1491" s="64">
        <v>1326576</v>
      </c>
      <c r="L1491" s="64">
        <v>0</v>
      </c>
      <c r="M1491" s="64">
        <v>0</v>
      </c>
      <c r="N1491" s="64">
        <v>0</v>
      </c>
      <c r="O1491" s="64">
        <v>1326576</v>
      </c>
    </row>
    <row r="1492" spans="1:15" x14ac:dyDescent="0.35">
      <c r="A1492" s="57" t="s">
        <v>7278</v>
      </c>
      <c r="B1492" s="61" t="s">
        <v>10</v>
      </c>
      <c r="C1492" s="61" t="s">
        <v>2552</v>
      </c>
      <c r="D1492" s="64">
        <v>105984</v>
      </c>
      <c r="E1492" s="64">
        <v>0</v>
      </c>
      <c r="F1492" s="64">
        <v>105984</v>
      </c>
      <c r="G1492" s="77">
        <v>1.04</v>
      </c>
      <c r="H1492" s="64">
        <v>110223</v>
      </c>
      <c r="I1492" s="64">
        <v>0</v>
      </c>
      <c r="J1492" s="64">
        <f>SUMIFS('Support - HEA1065 Adjustments'!$G$2:$G$10,'Support - HEA1065 Adjustments'!$A$2:$A$10,LEFT('Support - Calculation Detail'!A1492,7),'Support - HEA1065 Adjustments'!$D$2:$D$10,RIGHT('Support - Calculation Detail'!A1492,2))</f>
        <v>0</v>
      </c>
      <c r="K1492" s="64">
        <v>110223</v>
      </c>
      <c r="L1492" s="64">
        <v>0</v>
      </c>
      <c r="M1492" s="64">
        <v>0</v>
      </c>
      <c r="N1492" s="64">
        <v>0</v>
      </c>
      <c r="O1492" s="64">
        <v>110223</v>
      </c>
    </row>
    <row r="1493" spans="1:15" x14ac:dyDescent="0.35">
      <c r="A1493" s="57" t="s">
        <v>7279</v>
      </c>
      <c r="B1493" s="61" t="s">
        <v>10</v>
      </c>
      <c r="C1493" s="61" t="s">
        <v>2552</v>
      </c>
      <c r="D1493" s="64">
        <v>23184</v>
      </c>
      <c r="E1493" s="64">
        <v>0</v>
      </c>
      <c r="F1493" s="64">
        <v>23184</v>
      </c>
      <c r="G1493" s="77">
        <v>1.04</v>
      </c>
      <c r="H1493" s="64">
        <v>24111</v>
      </c>
      <c r="I1493" s="64">
        <v>0</v>
      </c>
      <c r="J1493" s="64">
        <f>SUMIFS('Support - HEA1065 Adjustments'!$G$2:$G$10,'Support - HEA1065 Adjustments'!$A$2:$A$10,LEFT('Support - Calculation Detail'!A1493,7),'Support - HEA1065 Adjustments'!$D$2:$D$10,RIGHT('Support - Calculation Detail'!A1493,2))</f>
        <v>0</v>
      </c>
      <c r="K1493" s="64">
        <v>24111</v>
      </c>
      <c r="L1493" s="64">
        <v>0</v>
      </c>
      <c r="M1493" s="64">
        <v>0</v>
      </c>
      <c r="N1493" s="64">
        <v>0</v>
      </c>
      <c r="O1493" s="64">
        <v>24111</v>
      </c>
    </row>
    <row r="1494" spans="1:15" x14ac:dyDescent="0.35">
      <c r="A1494" s="57" t="s">
        <v>7280</v>
      </c>
      <c r="B1494" s="61" t="s">
        <v>10</v>
      </c>
      <c r="C1494" s="61" t="s">
        <v>2552</v>
      </c>
      <c r="D1494" s="64">
        <v>40379</v>
      </c>
      <c r="E1494" s="64">
        <v>0</v>
      </c>
      <c r="F1494" s="64">
        <v>40379</v>
      </c>
      <c r="G1494" s="77">
        <v>1.04</v>
      </c>
      <c r="H1494" s="64">
        <v>41994</v>
      </c>
      <c r="I1494" s="64">
        <v>0</v>
      </c>
      <c r="J1494" s="64">
        <f>SUMIFS('Support - HEA1065 Adjustments'!$G$2:$G$10,'Support - HEA1065 Adjustments'!$A$2:$A$10,LEFT('Support - Calculation Detail'!A1494,7),'Support - HEA1065 Adjustments'!$D$2:$D$10,RIGHT('Support - Calculation Detail'!A1494,2))</f>
        <v>0</v>
      </c>
      <c r="K1494" s="64">
        <v>41994</v>
      </c>
      <c r="L1494" s="64">
        <v>0</v>
      </c>
      <c r="M1494" s="64">
        <v>0</v>
      </c>
      <c r="N1494" s="64">
        <v>0</v>
      </c>
      <c r="O1494" s="64">
        <v>41994</v>
      </c>
    </row>
    <row r="1495" spans="1:15" x14ac:dyDescent="0.35">
      <c r="A1495" s="57" t="s">
        <v>7281</v>
      </c>
      <c r="B1495" s="61" t="s">
        <v>10</v>
      </c>
      <c r="C1495" s="61" t="s">
        <v>2552</v>
      </c>
      <c r="D1495" s="64">
        <v>31634</v>
      </c>
      <c r="E1495" s="64">
        <v>0</v>
      </c>
      <c r="F1495" s="64">
        <v>31634</v>
      </c>
      <c r="G1495" s="77">
        <v>1.04</v>
      </c>
      <c r="H1495" s="64">
        <v>32899</v>
      </c>
      <c r="I1495" s="64">
        <v>0</v>
      </c>
      <c r="J1495" s="64">
        <f>SUMIFS('Support - HEA1065 Adjustments'!$G$2:$G$10,'Support - HEA1065 Adjustments'!$A$2:$A$10,LEFT('Support - Calculation Detail'!A1495,7),'Support - HEA1065 Adjustments'!$D$2:$D$10,RIGHT('Support - Calculation Detail'!A1495,2))</f>
        <v>0</v>
      </c>
      <c r="K1495" s="64">
        <v>32899</v>
      </c>
      <c r="L1495" s="64">
        <v>0</v>
      </c>
      <c r="M1495" s="64">
        <v>0</v>
      </c>
      <c r="N1495" s="64">
        <v>0</v>
      </c>
      <c r="O1495" s="64">
        <v>32899</v>
      </c>
    </row>
    <row r="1496" spans="1:15" x14ac:dyDescent="0.35">
      <c r="A1496" s="57" t="s">
        <v>7282</v>
      </c>
      <c r="B1496" s="61" t="s">
        <v>10</v>
      </c>
      <c r="C1496" s="61" t="s">
        <v>2552</v>
      </c>
      <c r="D1496" s="64">
        <v>61369</v>
      </c>
      <c r="E1496" s="64">
        <v>0</v>
      </c>
      <c r="F1496" s="64">
        <v>61369</v>
      </c>
      <c r="G1496" s="77">
        <v>1.04</v>
      </c>
      <c r="H1496" s="64">
        <v>63824</v>
      </c>
      <c r="I1496" s="64">
        <v>0</v>
      </c>
      <c r="J1496" s="64">
        <f>SUMIFS('Support - HEA1065 Adjustments'!$G$2:$G$10,'Support - HEA1065 Adjustments'!$A$2:$A$10,LEFT('Support - Calculation Detail'!A1496,7),'Support - HEA1065 Adjustments'!$D$2:$D$10,RIGHT('Support - Calculation Detail'!A1496,2))</f>
        <v>0</v>
      </c>
      <c r="K1496" s="64">
        <v>63824</v>
      </c>
      <c r="L1496" s="64">
        <v>6454</v>
      </c>
      <c r="M1496" s="64">
        <v>0</v>
      </c>
      <c r="N1496" s="64">
        <v>0</v>
      </c>
      <c r="O1496" s="64">
        <v>70278</v>
      </c>
    </row>
    <row r="1497" spans="1:15" x14ac:dyDescent="0.35">
      <c r="A1497" s="57" t="s">
        <v>7283</v>
      </c>
      <c r="B1497" s="61" t="s">
        <v>10</v>
      </c>
      <c r="C1497" s="61" t="s">
        <v>2552</v>
      </c>
      <c r="D1497" s="64">
        <v>73146</v>
      </c>
      <c r="E1497" s="64">
        <v>0</v>
      </c>
      <c r="F1497" s="64">
        <v>73146</v>
      </c>
      <c r="G1497" s="77">
        <v>1.04</v>
      </c>
      <c r="H1497" s="64">
        <v>76072</v>
      </c>
      <c r="I1497" s="64">
        <v>0</v>
      </c>
      <c r="J1497" s="64">
        <f>SUMIFS('Support - HEA1065 Adjustments'!$G$2:$G$10,'Support - HEA1065 Adjustments'!$A$2:$A$10,LEFT('Support - Calculation Detail'!A1497,7),'Support - HEA1065 Adjustments'!$D$2:$D$10,RIGHT('Support - Calculation Detail'!A1497,2))</f>
        <v>0</v>
      </c>
      <c r="K1497" s="64">
        <v>76072</v>
      </c>
      <c r="L1497" s="64">
        <v>0</v>
      </c>
      <c r="M1497" s="64">
        <v>0</v>
      </c>
      <c r="N1497" s="64">
        <v>0</v>
      </c>
      <c r="O1497" s="64">
        <v>76072</v>
      </c>
    </row>
    <row r="1498" spans="1:15" x14ac:dyDescent="0.35">
      <c r="A1498" s="57" t="s">
        <v>7284</v>
      </c>
      <c r="B1498" s="61" t="s">
        <v>10</v>
      </c>
      <c r="C1498" s="61" t="s">
        <v>2552</v>
      </c>
      <c r="D1498" s="64">
        <v>65497</v>
      </c>
      <c r="E1498" s="64">
        <v>0</v>
      </c>
      <c r="F1498" s="64">
        <v>65497</v>
      </c>
      <c r="G1498" s="77">
        <v>1.04</v>
      </c>
      <c r="H1498" s="64">
        <v>68117</v>
      </c>
      <c r="I1498" s="64">
        <v>0</v>
      </c>
      <c r="J1498" s="64">
        <f>SUMIFS('Support - HEA1065 Adjustments'!$G$2:$G$10,'Support - HEA1065 Adjustments'!$A$2:$A$10,LEFT('Support - Calculation Detail'!A1498,7),'Support - HEA1065 Adjustments'!$D$2:$D$10,RIGHT('Support - Calculation Detail'!A1498,2))</f>
        <v>0</v>
      </c>
      <c r="K1498" s="64">
        <v>68117</v>
      </c>
      <c r="L1498" s="64">
        <v>0</v>
      </c>
      <c r="M1498" s="64">
        <v>0</v>
      </c>
      <c r="N1498" s="64">
        <v>0</v>
      </c>
      <c r="O1498" s="64">
        <v>68117</v>
      </c>
    </row>
    <row r="1499" spans="1:15" x14ac:dyDescent="0.35">
      <c r="A1499" s="57" t="s">
        <v>7285</v>
      </c>
      <c r="B1499" s="61" t="s">
        <v>10</v>
      </c>
      <c r="C1499" s="61" t="s">
        <v>2552</v>
      </c>
      <c r="D1499" s="64">
        <v>1255768</v>
      </c>
      <c r="E1499" s="64">
        <v>0</v>
      </c>
      <c r="F1499" s="64">
        <v>1255768</v>
      </c>
      <c r="G1499" s="77">
        <v>1.04</v>
      </c>
      <c r="H1499" s="64">
        <v>1305999</v>
      </c>
      <c r="I1499" s="64">
        <v>0</v>
      </c>
      <c r="J1499" s="64">
        <f>SUMIFS('Support - HEA1065 Adjustments'!$G$2:$G$10,'Support - HEA1065 Adjustments'!$A$2:$A$10,LEFT('Support - Calculation Detail'!A1499,7),'Support - HEA1065 Adjustments'!$D$2:$D$10,RIGHT('Support - Calculation Detail'!A1499,2))</f>
        <v>0</v>
      </c>
      <c r="K1499" s="64">
        <v>1305999</v>
      </c>
      <c r="L1499" s="64">
        <v>0</v>
      </c>
      <c r="M1499" s="64">
        <v>0</v>
      </c>
      <c r="N1499" s="64">
        <v>0</v>
      </c>
      <c r="O1499" s="64">
        <v>1305999</v>
      </c>
    </row>
    <row r="1500" spans="1:15" x14ac:dyDescent="0.35">
      <c r="A1500" s="57" t="s">
        <v>7286</v>
      </c>
      <c r="B1500" s="61" t="s">
        <v>10</v>
      </c>
      <c r="C1500" s="61" t="s">
        <v>2552</v>
      </c>
      <c r="D1500" s="64">
        <v>123443</v>
      </c>
      <c r="E1500" s="64">
        <v>0</v>
      </c>
      <c r="F1500" s="64">
        <v>123443</v>
      </c>
      <c r="G1500" s="77">
        <v>1.04</v>
      </c>
      <c r="H1500" s="64">
        <v>128381</v>
      </c>
      <c r="I1500" s="64">
        <v>0</v>
      </c>
      <c r="J1500" s="64">
        <f>SUMIFS('Support - HEA1065 Adjustments'!$G$2:$G$10,'Support - HEA1065 Adjustments'!$A$2:$A$10,LEFT('Support - Calculation Detail'!A1500,7),'Support - HEA1065 Adjustments'!$D$2:$D$10,RIGHT('Support - Calculation Detail'!A1500,2))</f>
        <v>0</v>
      </c>
      <c r="K1500" s="64">
        <v>128381</v>
      </c>
      <c r="L1500" s="64">
        <v>0</v>
      </c>
      <c r="M1500" s="64">
        <v>0</v>
      </c>
      <c r="N1500" s="64">
        <v>0</v>
      </c>
      <c r="O1500" s="64">
        <v>128381</v>
      </c>
    </row>
    <row r="1501" spans="1:15" x14ac:dyDescent="0.35">
      <c r="A1501" s="57" t="s">
        <v>7287</v>
      </c>
      <c r="B1501" s="61" t="s">
        <v>10</v>
      </c>
      <c r="C1501" s="61" t="s">
        <v>2552</v>
      </c>
      <c r="D1501" s="64">
        <v>91202</v>
      </c>
      <c r="E1501" s="64">
        <v>0</v>
      </c>
      <c r="F1501" s="64">
        <v>91202</v>
      </c>
      <c r="G1501" s="77">
        <v>1.04</v>
      </c>
      <c r="H1501" s="64">
        <v>94850</v>
      </c>
      <c r="I1501" s="64">
        <v>0</v>
      </c>
      <c r="J1501" s="64">
        <f>SUMIFS('Support - HEA1065 Adjustments'!$G$2:$G$10,'Support - HEA1065 Adjustments'!$A$2:$A$10,LEFT('Support - Calculation Detail'!A1501,7),'Support - HEA1065 Adjustments'!$D$2:$D$10,RIGHT('Support - Calculation Detail'!A1501,2))</f>
        <v>0</v>
      </c>
      <c r="K1501" s="64">
        <v>94850</v>
      </c>
      <c r="L1501" s="64">
        <v>0</v>
      </c>
      <c r="M1501" s="64">
        <v>0</v>
      </c>
      <c r="N1501" s="64">
        <v>0</v>
      </c>
      <c r="O1501" s="64">
        <v>94850</v>
      </c>
    </row>
    <row r="1502" spans="1:15" x14ac:dyDescent="0.35">
      <c r="A1502" s="57" t="s">
        <v>7288</v>
      </c>
      <c r="B1502" s="61" t="s">
        <v>10</v>
      </c>
      <c r="C1502" s="61" t="s">
        <v>2552</v>
      </c>
      <c r="D1502" s="64">
        <v>197876</v>
      </c>
      <c r="E1502" s="64">
        <v>0</v>
      </c>
      <c r="F1502" s="64">
        <v>197876</v>
      </c>
      <c r="G1502" s="77">
        <v>1.04</v>
      </c>
      <c r="H1502" s="64">
        <v>205791</v>
      </c>
      <c r="I1502" s="64">
        <v>0</v>
      </c>
      <c r="J1502" s="64">
        <f>SUMIFS('Support - HEA1065 Adjustments'!$G$2:$G$10,'Support - HEA1065 Adjustments'!$A$2:$A$10,LEFT('Support - Calculation Detail'!A1502,7),'Support - HEA1065 Adjustments'!$D$2:$D$10,RIGHT('Support - Calculation Detail'!A1502,2))</f>
        <v>0</v>
      </c>
      <c r="K1502" s="64">
        <v>205791</v>
      </c>
      <c r="L1502" s="64">
        <v>0</v>
      </c>
      <c r="M1502" s="64">
        <v>0</v>
      </c>
      <c r="N1502" s="64">
        <v>0</v>
      </c>
      <c r="O1502" s="64">
        <v>205791</v>
      </c>
    </row>
    <row r="1503" spans="1:15" x14ac:dyDescent="0.35">
      <c r="A1503" s="57" t="s">
        <v>7289</v>
      </c>
      <c r="B1503" s="61" t="s">
        <v>10</v>
      </c>
      <c r="C1503" s="61" t="s">
        <v>2552</v>
      </c>
      <c r="D1503" s="64">
        <v>0</v>
      </c>
      <c r="E1503" s="64">
        <v>0</v>
      </c>
      <c r="F1503" s="64">
        <v>0</v>
      </c>
      <c r="G1503" s="77">
        <v>1.04</v>
      </c>
      <c r="H1503" s="64">
        <v>0</v>
      </c>
      <c r="I1503" s="64">
        <v>0</v>
      </c>
      <c r="J1503" s="64">
        <f>SUMIFS('Support - HEA1065 Adjustments'!$G$2:$G$10,'Support - HEA1065 Adjustments'!$A$2:$A$10,LEFT('Support - Calculation Detail'!A1503,7),'Support - HEA1065 Adjustments'!$D$2:$D$10,RIGHT('Support - Calculation Detail'!A1503,2))</f>
        <v>0</v>
      </c>
      <c r="K1503" s="64">
        <v>0</v>
      </c>
      <c r="L1503" s="64">
        <v>0</v>
      </c>
      <c r="M1503" s="64">
        <v>0</v>
      </c>
      <c r="N1503" s="64">
        <v>0</v>
      </c>
      <c r="O1503" s="64">
        <v>0</v>
      </c>
    </row>
    <row r="1504" spans="1:15" x14ac:dyDescent="0.35">
      <c r="A1504" s="57" t="s">
        <v>7290</v>
      </c>
      <c r="B1504" s="61" t="s">
        <v>10</v>
      </c>
      <c r="C1504" s="61" t="s">
        <v>2552</v>
      </c>
      <c r="D1504" s="64">
        <v>3539610</v>
      </c>
      <c r="E1504" s="64">
        <v>0</v>
      </c>
      <c r="F1504" s="64">
        <v>3539610</v>
      </c>
      <c r="G1504" s="77">
        <v>1.04</v>
      </c>
      <c r="H1504" s="64">
        <v>3681194</v>
      </c>
      <c r="I1504" s="64">
        <v>0</v>
      </c>
      <c r="J1504" s="64">
        <f>SUMIFS('Support - HEA1065 Adjustments'!$G$2:$G$10,'Support - HEA1065 Adjustments'!$A$2:$A$10,LEFT('Support - Calculation Detail'!A1504,7),'Support - HEA1065 Adjustments'!$D$2:$D$10,RIGHT('Support - Calculation Detail'!A1504,2))</f>
        <v>0</v>
      </c>
      <c r="K1504" s="64">
        <v>3681194</v>
      </c>
      <c r="L1504" s="64">
        <v>0</v>
      </c>
      <c r="M1504" s="64">
        <v>0</v>
      </c>
      <c r="N1504" s="64">
        <v>0</v>
      </c>
      <c r="O1504" s="64">
        <v>3681194</v>
      </c>
    </row>
    <row r="1505" spans="1:15" x14ac:dyDescent="0.35">
      <c r="A1505" s="57" t="s">
        <v>7291</v>
      </c>
      <c r="B1505" s="61" t="s">
        <v>10</v>
      </c>
      <c r="C1505" s="61" t="s">
        <v>2552</v>
      </c>
      <c r="D1505" s="64">
        <v>3859275</v>
      </c>
      <c r="E1505" s="64">
        <v>0</v>
      </c>
      <c r="F1505" s="64">
        <v>3859275</v>
      </c>
      <c r="G1505" s="77">
        <v>1.04</v>
      </c>
      <c r="H1505" s="64">
        <v>4013646</v>
      </c>
      <c r="I1505" s="64">
        <v>0</v>
      </c>
      <c r="J1505" s="64">
        <f>SUMIFS('Support - HEA1065 Adjustments'!$G$2:$G$10,'Support - HEA1065 Adjustments'!$A$2:$A$10,LEFT('Support - Calculation Detail'!A1505,7),'Support - HEA1065 Adjustments'!$D$2:$D$10,RIGHT('Support - Calculation Detail'!A1505,2))</f>
        <v>0</v>
      </c>
      <c r="K1505" s="64">
        <v>4013646</v>
      </c>
      <c r="L1505" s="64">
        <v>0</v>
      </c>
      <c r="M1505" s="64">
        <v>0</v>
      </c>
      <c r="N1505" s="64">
        <v>0</v>
      </c>
      <c r="O1505" s="64">
        <v>4013646</v>
      </c>
    </row>
    <row r="1506" spans="1:15" x14ac:dyDescent="0.35">
      <c r="A1506" s="57" t="s">
        <v>7292</v>
      </c>
      <c r="B1506" s="61" t="s">
        <v>10</v>
      </c>
      <c r="C1506" s="61" t="s">
        <v>2552</v>
      </c>
      <c r="D1506" s="64">
        <v>4791726</v>
      </c>
      <c r="E1506" s="64">
        <v>0</v>
      </c>
      <c r="F1506" s="64">
        <v>4791726</v>
      </c>
      <c r="G1506" s="77">
        <v>1.04</v>
      </c>
      <c r="H1506" s="64">
        <v>4983395</v>
      </c>
      <c r="I1506" s="64">
        <v>0</v>
      </c>
      <c r="J1506" s="64">
        <f>SUMIFS('Support - HEA1065 Adjustments'!$G$2:$G$10,'Support - HEA1065 Adjustments'!$A$2:$A$10,LEFT('Support - Calculation Detail'!A1506,7),'Support - HEA1065 Adjustments'!$D$2:$D$10,RIGHT('Support - Calculation Detail'!A1506,2))</f>
        <v>0</v>
      </c>
      <c r="K1506" s="64">
        <v>4983395</v>
      </c>
      <c r="L1506" s="64">
        <v>0</v>
      </c>
      <c r="M1506" s="64">
        <v>0</v>
      </c>
      <c r="N1506" s="64">
        <v>0</v>
      </c>
      <c r="O1506" s="64">
        <v>4983395</v>
      </c>
    </row>
    <row r="1507" spans="1:15" x14ac:dyDescent="0.35">
      <c r="A1507" s="57" t="s">
        <v>7293</v>
      </c>
      <c r="B1507" s="61" t="s">
        <v>10</v>
      </c>
      <c r="C1507" s="61" t="s">
        <v>2625</v>
      </c>
      <c r="D1507" s="64">
        <v>14125533</v>
      </c>
      <c r="E1507" s="64">
        <v>0</v>
      </c>
      <c r="F1507" s="64">
        <v>14125533</v>
      </c>
      <c r="G1507" s="77">
        <v>1.04</v>
      </c>
      <c r="H1507" s="64">
        <v>14690554</v>
      </c>
      <c r="I1507" s="64">
        <v>0</v>
      </c>
      <c r="J1507" s="64">
        <f>SUMIFS('Support - HEA1065 Adjustments'!$G$2:$G$10,'Support - HEA1065 Adjustments'!$A$2:$A$10,LEFT('Support - Calculation Detail'!A1507,7),'Support - HEA1065 Adjustments'!$D$2:$D$10,RIGHT('Support - Calculation Detail'!A1507,2))</f>
        <v>0</v>
      </c>
      <c r="K1507" s="64">
        <v>14690554</v>
      </c>
      <c r="L1507" s="64">
        <v>2966765</v>
      </c>
      <c r="M1507" s="64">
        <v>841421</v>
      </c>
      <c r="N1507" s="64">
        <v>2609715.8027252574</v>
      </c>
      <c r="O1507" s="64">
        <v>21108455.802725255</v>
      </c>
    </row>
    <row r="1508" spans="1:15" x14ac:dyDescent="0.35">
      <c r="A1508" s="57" t="s">
        <v>7294</v>
      </c>
      <c r="B1508" s="61" t="s">
        <v>10</v>
      </c>
      <c r="C1508" s="61" t="s">
        <v>2625</v>
      </c>
      <c r="D1508" s="64">
        <v>57969</v>
      </c>
      <c r="E1508" s="64">
        <v>0</v>
      </c>
      <c r="F1508" s="64">
        <v>57969</v>
      </c>
      <c r="G1508" s="77">
        <v>1.04</v>
      </c>
      <c r="H1508" s="64">
        <v>60288</v>
      </c>
      <c r="I1508" s="64">
        <v>0</v>
      </c>
      <c r="J1508" s="64">
        <f>SUMIFS('Support - HEA1065 Adjustments'!$G$2:$G$10,'Support - HEA1065 Adjustments'!$A$2:$A$10,LEFT('Support - Calculation Detail'!A1508,7),'Support - HEA1065 Adjustments'!$D$2:$D$10,RIGHT('Support - Calculation Detail'!A1508,2))</f>
        <v>0</v>
      </c>
      <c r="K1508" s="64">
        <v>60288</v>
      </c>
      <c r="L1508" s="64">
        <v>0</v>
      </c>
      <c r="M1508" s="64">
        <v>0</v>
      </c>
      <c r="N1508" s="64">
        <v>0</v>
      </c>
      <c r="O1508" s="64">
        <v>60288</v>
      </c>
    </row>
    <row r="1509" spans="1:15" x14ac:dyDescent="0.35">
      <c r="A1509" s="57" t="s">
        <v>7295</v>
      </c>
      <c r="B1509" s="61" t="s">
        <v>10</v>
      </c>
      <c r="C1509" s="61" t="s">
        <v>2625</v>
      </c>
      <c r="D1509" s="64">
        <v>29197</v>
      </c>
      <c r="E1509" s="64">
        <v>0</v>
      </c>
      <c r="F1509" s="64">
        <v>29197</v>
      </c>
      <c r="G1509" s="77">
        <v>1.04</v>
      </c>
      <c r="H1509" s="64">
        <v>30365</v>
      </c>
      <c r="I1509" s="64">
        <v>0</v>
      </c>
      <c r="J1509" s="64">
        <f>SUMIFS('Support - HEA1065 Adjustments'!$G$2:$G$10,'Support - HEA1065 Adjustments'!$A$2:$A$10,LEFT('Support - Calculation Detail'!A1509,7),'Support - HEA1065 Adjustments'!$D$2:$D$10,RIGHT('Support - Calculation Detail'!A1509,2))</f>
        <v>126935.49363200001</v>
      </c>
      <c r="K1509" s="64">
        <v>30365</v>
      </c>
      <c r="L1509" s="64">
        <v>0</v>
      </c>
      <c r="M1509" s="64">
        <v>0</v>
      </c>
      <c r="N1509" s="64">
        <v>0</v>
      </c>
      <c r="O1509" s="64">
        <v>30365</v>
      </c>
    </row>
    <row r="1510" spans="1:15" x14ac:dyDescent="0.35">
      <c r="A1510" s="57" t="s">
        <v>7296</v>
      </c>
      <c r="B1510" s="61" t="s">
        <v>10</v>
      </c>
      <c r="C1510" s="61" t="s">
        <v>2625</v>
      </c>
      <c r="D1510" s="64">
        <v>52588</v>
      </c>
      <c r="E1510" s="64">
        <v>0</v>
      </c>
      <c r="F1510" s="64">
        <v>52588</v>
      </c>
      <c r="G1510" s="77">
        <v>1.04</v>
      </c>
      <c r="H1510" s="64">
        <v>54692</v>
      </c>
      <c r="I1510" s="64">
        <v>0</v>
      </c>
      <c r="J1510" s="64">
        <f>SUMIFS('Support - HEA1065 Adjustments'!$G$2:$G$10,'Support - HEA1065 Adjustments'!$A$2:$A$10,LEFT('Support - Calculation Detail'!A1510,7),'Support - HEA1065 Adjustments'!$D$2:$D$10,RIGHT('Support - Calculation Detail'!A1510,2))</f>
        <v>0</v>
      </c>
      <c r="K1510" s="64">
        <v>54692</v>
      </c>
      <c r="L1510" s="64">
        <v>0</v>
      </c>
      <c r="M1510" s="64">
        <v>0</v>
      </c>
      <c r="N1510" s="64">
        <v>0</v>
      </c>
      <c r="O1510" s="64">
        <v>54692</v>
      </c>
    </row>
    <row r="1511" spans="1:15" x14ac:dyDescent="0.35">
      <c r="A1511" s="57" t="s">
        <v>7297</v>
      </c>
      <c r="B1511" s="61" t="s">
        <v>10</v>
      </c>
      <c r="C1511" s="61" t="s">
        <v>2625</v>
      </c>
      <c r="D1511" s="64">
        <v>58708</v>
      </c>
      <c r="E1511" s="64">
        <v>0</v>
      </c>
      <c r="F1511" s="64">
        <v>58708</v>
      </c>
      <c r="G1511" s="77">
        <v>1.04</v>
      </c>
      <c r="H1511" s="64">
        <v>61056</v>
      </c>
      <c r="I1511" s="64">
        <v>0</v>
      </c>
      <c r="J1511" s="64">
        <f>SUMIFS('Support - HEA1065 Adjustments'!$G$2:$G$10,'Support - HEA1065 Adjustments'!$A$2:$A$10,LEFT('Support - Calculation Detail'!A1511,7),'Support - HEA1065 Adjustments'!$D$2:$D$10,RIGHT('Support - Calculation Detail'!A1511,2))</f>
        <v>0</v>
      </c>
      <c r="K1511" s="64">
        <v>61056</v>
      </c>
      <c r="L1511" s="64">
        <v>0</v>
      </c>
      <c r="M1511" s="64">
        <v>0</v>
      </c>
      <c r="N1511" s="64">
        <v>0</v>
      </c>
      <c r="O1511" s="64">
        <v>61056</v>
      </c>
    </row>
    <row r="1512" spans="1:15" x14ac:dyDescent="0.35">
      <c r="A1512" s="57" t="s">
        <v>7298</v>
      </c>
      <c r="B1512" s="61" t="s">
        <v>10</v>
      </c>
      <c r="C1512" s="61" t="s">
        <v>2625</v>
      </c>
      <c r="D1512" s="64">
        <v>52259</v>
      </c>
      <c r="E1512" s="64">
        <v>0</v>
      </c>
      <c r="F1512" s="64">
        <v>52259</v>
      </c>
      <c r="G1512" s="77">
        <v>1.04</v>
      </c>
      <c r="H1512" s="64">
        <v>54349</v>
      </c>
      <c r="I1512" s="64">
        <v>0</v>
      </c>
      <c r="J1512" s="64">
        <f>SUMIFS('Support - HEA1065 Adjustments'!$G$2:$G$10,'Support - HEA1065 Adjustments'!$A$2:$A$10,LEFT('Support - Calculation Detail'!A1512,7),'Support - HEA1065 Adjustments'!$D$2:$D$10,RIGHT('Support - Calculation Detail'!A1512,2))</f>
        <v>0</v>
      </c>
      <c r="K1512" s="64">
        <v>54349</v>
      </c>
      <c r="L1512" s="64">
        <v>0</v>
      </c>
      <c r="M1512" s="64">
        <v>0</v>
      </c>
      <c r="N1512" s="64">
        <v>0</v>
      </c>
      <c r="O1512" s="64">
        <v>54349</v>
      </c>
    </row>
    <row r="1513" spans="1:15" x14ac:dyDescent="0.35">
      <c r="A1513" s="57" t="s">
        <v>7299</v>
      </c>
      <c r="B1513" s="61" t="s">
        <v>10</v>
      </c>
      <c r="C1513" s="61" t="s">
        <v>2625</v>
      </c>
      <c r="D1513" s="64">
        <v>38778</v>
      </c>
      <c r="E1513" s="64">
        <v>60314</v>
      </c>
      <c r="F1513" s="64">
        <v>99092</v>
      </c>
      <c r="G1513" s="77">
        <v>1.04</v>
      </c>
      <c r="H1513" s="64">
        <v>103056</v>
      </c>
      <c r="I1513" s="64">
        <v>0</v>
      </c>
      <c r="J1513" s="64">
        <f>SUMIFS('Support - HEA1065 Adjustments'!$G$2:$G$10,'Support - HEA1065 Adjustments'!$A$2:$A$10,LEFT('Support - Calculation Detail'!A1513,7),'Support - HEA1065 Adjustments'!$D$2:$D$10,RIGHT('Support - Calculation Detail'!A1513,2))</f>
        <v>0</v>
      </c>
      <c r="K1513" s="64">
        <v>103056</v>
      </c>
      <c r="L1513" s="64">
        <v>0</v>
      </c>
      <c r="M1513" s="64">
        <v>0</v>
      </c>
      <c r="N1513" s="64">
        <v>0</v>
      </c>
      <c r="O1513" s="64">
        <v>103056</v>
      </c>
    </row>
    <row r="1514" spans="1:15" x14ac:dyDescent="0.35">
      <c r="A1514" s="57" t="s">
        <v>7300</v>
      </c>
      <c r="B1514" s="61" t="s">
        <v>10</v>
      </c>
      <c r="C1514" s="61" t="s">
        <v>2625</v>
      </c>
      <c r="D1514" s="64">
        <v>87876</v>
      </c>
      <c r="E1514" s="64">
        <v>0</v>
      </c>
      <c r="F1514" s="64">
        <v>87876</v>
      </c>
      <c r="G1514" s="77">
        <v>1.04</v>
      </c>
      <c r="H1514" s="64">
        <v>91391</v>
      </c>
      <c r="I1514" s="64">
        <v>0</v>
      </c>
      <c r="J1514" s="64">
        <f>SUMIFS('Support - HEA1065 Adjustments'!$G$2:$G$10,'Support - HEA1065 Adjustments'!$A$2:$A$10,LEFT('Support - Calculation Detail'!A1514,7),'Support - HEA1065 Adjustments'!$D$2:$D$10,RIGHT('Support - Calculation Detail'!A1514,2))</f>
        <v>0</v>
      </c>
      <c r="K1514" s="64">
        <v>91391</v>
      </c>
      <c r="L1514" s="64">
        <v>0</v>
      </c>
      <c r="M1514" s="64">
        <v>0</v>
      </c>
      <c r="N1514" s="64">
        <v>0</v>
      </c>
      <c r="O1514" s="64">
        <v>91391</v>
      </c>
    </row>
    <row r="1515" spans="1:15" x14ac:dyDescent="0.35">
      <c r="A1515" s="57" t="s">
        <v>7301</v>
      </c>
      <c r="B1515" s="61" t="s">
        <v>10</v>
      </c>
      <c r="C1515" s="61" t="s">
        <v>2625</v>
      </c>
      <c r="D1515" s="64">
        <v>52918</v>
      </c>
      <c r="E1515" s="64">
        <v>0</v>
      </c>
      <c r="F1515" s="64">
        <v>52918</v>
      </c>
      <c r="G1515" s="77">
        <v>1.04</v>
      </c>
      <c r="H1515" s="64">
        <v>55035</v>
      </c>
      <c r="I1515" s="64">
        <v>0</v>
      </c>
      <c r="J1515" s="64">
        <f>SUMIFS('Support - HEA1065 Adjustments'!$G$2:$G$10,'Support - HEA1065 Adjustments'!$A$2:$A$10,LEFT('Support - Calculation Detail'!A1515,7),'Support - HEA1065 Adjustments'!$D$2:$D$10,RIGHT('Support - Calculation Detail'!A1515,2))</f>
        <v>87947.120976000006</v>
      </c>
      <c r="K1515" s="64">
        <v>55035</v>
      </c>
      <c r="L1515" s="64">
        <v>0</v>
      </c>
      <c r="M1515" s="64">
        <v>0</v>
      </c>
      <c r="N1515" s="64">
        <v>0</v>
      </c>
      <c r="O1515" s="64">
        <v>55035</v>
      </c>
    </row>
    <row r="1516" spans="1:15" x14ac:dyDescent="0.35">
      <c r="A1516" s="57" t="s">
        <v>7302</v>
      </c>
      <c r="B1516" s="61" t="s">
        <v>10</v>
      </c>
      <c r="C1516" s="61" t="s">
        <v>2625</v>
      </c>
      <c r="D1516" s="64">
        <v>52171</v>
      </c>
      <c r="E1516" s="64">
        <v>0</v>
      </c>
      <c r="F1516" s="64">
        <v>52171</v>
      </c>
      <c r="G1516" s="77">
        <v>1.04</v>
      </c>
      <c r="H1516" s="64">
        <v>54258</v>
      </c>
      <c r="I1516" s="64">
        <v>0</v>
      </c>
      <c r="J1516" s="64">
        <f>SUMIFS('Support - HEA1065 Adjustments'!$G$2:$G$10,'Support - HEA1065 Adjustments'!$A$2:$A$10,LEFT('Support - Calculation Detail'!A1516,7),'Support - HEA1065 Adjustments'!$D$2:$D$10,RIGHT('Support - Calculation Detail'!A1516,2))</f>
        <v>0</v>
      </c>
      <c r="K1516" s="64">
        <v>54258</v>
      </c>
      <c r="L1516" s="64">
        <v>0</v>
      </c>
      <c r="M1516" s="64">
        <v>0</v>
      </c>
      <c r="N1516" s="64">
        <v>0</v>
      </c>
      <c r="O1516" s="64">
        <v>54258</v>
      </c>
    </row>
    <row r="1517" spans="1:15" x14ac:dyDescent="0.35">
      <c r="A1517" s="57" t="s">
        <v>7303</v>
      </c>
      <c r="B1517" s="61" t="s">
        <v>10</v>
      </c>
      <c r="C1517" s="61" t="s">
        <v>2625</v>
      </c>
      <c r="D1517" s="64">
        <v>32046</v>
      </c>
      <c r="E1517" s="64">
        <v>0</v>
      </c>
      <c r="F1517" s="64">
        <v>32046</v>
      </c>
      <c r="G1517" s="77">
        <v>1.04</v>
      </c>
      <c r="H1517" s="64">
        <v>33328</v>
      </c>
      <c r="I1517" s="64">
        <v>0</v>
      </c>
      <c r="J1517" s="64">
        <f>SUMIFS('Support - HEA1065 Adjustments'!$G$2:$G$10,'Support - HEA1065 Adjustments'!$A$2:$A$10,LEFT('Support - Calculation Detail'!A1517,7),'Support - HEA1065 Adjustments'!$D$2:$D$10,RIGHT('Support - Calculation Detail'!A1517,2))</f>
        <v>0</v>
      </c>
      <c r="K1517" s="64">
        <v>33328</v>
      </c>
      <c r="L1517" s="64">
        <v>0</v>
      </c>
      <c r="M1517" s="64">
        <v>0</v>
      </c>
      <c r="N1517" s="64">
        <v>0</v>
      </c>
      <c r="O1517" s="64">
        <v>33328</v>
      </c>
    </row>
    <row r="1518" spans="1:15" x14ac:dyDescent="0.35">
      <c r="A1518" s="57" t="s">
        <v>7304</v>
      </c>
      <c r="B1518" s="61" t="s">
        <v>10</v>
      </c>
      <c r="C1518" s="61" t="s">
        <v>2625</v>
      </c>
      <c r="D1518" s="64">
        <v>36343</v>
      </c>
      <c r="E1518" s="64">
        <v>0</v>
      </c>
      <c r="F1518" s="64">
        <v>36343</v>
      </c>
      <c r="G1518" s="77">
        <v>1.04</v>
      </c>
      <c r="H1518" s="64">
        <v>37797</v>
      </c>
      <c r="I1518" s="64">
        <v>0</v>
      </c>
      <c r="J1518" s="64">
        <f>SUMIFS('Support - HEA1065 Adjustments'!$G$2:$G$10,'Support - HEA1065 Adjustments'!$A$2:$A$10,LEFT('Support - Calculation Detail'!A1518,7),'Support - HEA1065 Adjustments'!$D$2:$D$10,RIGHT('Support - Calculation Detail'!A1518,2))</f>
        <v>0</v>
      </c>
      <c r="K1518" s="64">
        <v>37797</v>
      </c>
      <c r="L1518" s="64">
        <v>0</v>
      </c>
      <c r="M1518" s="64">
        <v>0</v>
      </c>
      <c r="N1518" s="64">
        <v>0</v>
      </c>
      <c r="O1518" s="64">
        <v>37797</v>
      </c>
    </row>
    <row r="1519" spans="1:15" x14ac:dyDescent="0.35">
      <c r="A1519" s="57" t="s">
        <v>7305</v>
      </c>
      <c r="B1519" s="61" t="s">
        <v>10</v>
      </c>
      <c r="C1519" s="61" t="s">
        <v>2625</v>
      </c>
      <c r="D1519" s="64">
        <v>290995</v>
      </c>
      <c r="E1519" s="64">
        <v>0</v>
      </c>
      <c r="F1519" s="64">
        <v>290995</v>
      </c>
      <c r="G1519" s="77">
        <v>1.04</v>
      </c>
      <c r="H1519" s="64">
        <v>302635</v>
      </c>
      <c r="I1519" s="64">
        <v>0</v>
      </c>
      <c r="J1519" s="64">
        <f>SUMIFS('Support - HEA1065 Adjustments'!$G$2:$G$10,'Support - HEA1065 Adjustments'!$A$2:$A$10,LEFT('Support - Calculation Detail'!A1519,7),'Support - HEA1065 Adjustments'!$D$2:$D$10,RIGHT('Support - Calculation Detail'!A1519,2))</f>
        <v>0</v>
      </c>
      <c r="K1519" s="64">
        <v>302635</v>
      </c>
      <c r="L1519" s="64">
        <v>0</v>
      </c>
      <c r="M1519" s="64">
        <v>0</v>
      </c>
      <c r="N1519" s="64">
        <v>0</v>
      </c>
      <c r="O1519" s="64">
        <v>302635</v>
      </c>
    </row>
    <row r="1520" spans="1:15" x14ac:dyDescent="0.35">
      <c r="A1520" s="57" t="s">
        <v>7306</v>
      </c>
      <c r="B1520" s="61" t="s">
        <v>10</v>
      </c>
      <c r="C1520" s="61" t="s">
        <v>2625</v>
      </c>
      <c r="D1520" s="64">
        <v>141138</v>
      </c>
      <c r="E1520" s="64">
        <v>0</v>
      </c>
      <c r="F1520" s="64">
        <v>141138</v>
      </c>
      <c r="G1520" s="77">
        <v>1.04</v>
      </c>
      <c r="H1520" s="64">
        <v>146784</v>
      </c>
      <c r="I1520" s="64">
        <v>0</v>
      </c>
      <c r="J1520" s="64">
        <f>SUMIFS('Support - HEA1065 Adjustments'!$G$2:$G$10,'Support - HEA1065 Adjustments'!$A$2:$A$10,LEFT('Support - Calculation Detail'!A1520,7),'Support - HEA1065 Adjustments'!$D$2:$D$10,RIGHT('Support - Calculation Detail'!A1520,2))</f>
        <v>0</v>
      </c>
      <c r="K1520" s="64">
        <v>146784</v>
      </c>
      <c r="L1520" s="64">
        <v>0</v>
      </c>
      <c r="M1520" s="64">
        <v>0</v>
      </c>
      <c r="N1520" s="64">
        <v>0</v>
      </c>
      <c r="O1520" s="64">
        <v>146784</v>
      </c>
    </row>
    <row r="1521" spans="1:15" x14ac:dyDescent="0.35">
      <c r="A1521" s="57" t="s">
        <v>7307</v>
      </c>
      <c r="B1521" s="61" t="s">
        <v>10</v>
      </c>
      <c r="C1521" s="61" t="s">
        <v>2625</v>
      </c>
      <c r="D1521" s="64">
        <v>22583</v>
      </c>
      <c r="E1521" s="64">
        <v>0</v>
      </c>
      <c r="F1521" s="64">
        <v>22583</v>
      </c>
      <c r="G1521" s="77">
        <v>1.04</v>
      </c>
      <c r="H1521" s="64">
        <v>23486</v>
      </c>
      <c r="I1521" s="64">
        <v>0</v>
      </c>
      <c r="J1521" s="64">
        <f>SUMIFS('Support - HEA1065 Adjustments'!$G$2:$G$10,'Support - HEA1065 Adjustments'!$A$2:$A$10,LEFT('Support - Calculation Detail'!A1521,7),'Support - HEA1065 Adjustments'!$D$2:$D$10,RIGHT('Support - Calculation Detail'!A1521,2))</f>
        <v>0</v>
      </c>
      <c r="K1521" s="64">
        <v>23486</v>
      </c>
      <c r="L1521" s="64">
        <v>0</v>
      </c>
      <c r="M1521" s="64">
        <v>0</v>
      </c>
      <c r="N1521" s="64">
        <v>0</v>
      </c>
      <c r="O1521" s="64">
        <v>23486</v>
      </c>
    </row>
    <row r="1522" spans="1:15" x14ac:dyDescent="0.35">
      <c r="A1522" s="57" t="s">
        <v>7308</v>
      </c>
      <c r="B1522" s="61" t="s">
        <v>10</v>
      </c>
      <c r="C1522" s="61" t="s">
        <v>2625</v>
      </c>
      <c r="D1522" s="64">
        <v>13792</v>
      </c>
      <c r="E1522" s="64">
        <v>0</v>
      </c>
      <c r="F1522" s="64">
        <v>13792</v>
      </c>
      <c r="G1522" s="77">
        <v>1.04</v>
      </c>
      <c r="H1522" s="64">
        <v>14344</v>
      </c>
      <c r="I1522" s="64">
        <v>0</v>
      </c>
      <c r="J1522" s="64">
        <f>SUMIFS('Support - HEA1065 Adjustments'!$G$2:$G$10,'Support - HEA1065 Adjustments'!$A$2:$A$10,LEFT('Support - Calculation Detail'!A1522,7),'Support - HEA1065 Adjustments'!$D$2:$D$10,RIGHT('Support - Calculation Detail'!A1522,2))</f>
        <v>0</v>
      </c>
      <c r="K1522" s="64">
        <v>14344</v>
      </c>
      <c r="L1522" s="64">
        <v>0</v>
      </c>
      <c r="M1522" s="64">
        <v>0</v>
      </c>
      <c r="N1522" s="64">
        <v>0</v>
      </c>
      <c r="O1522" s="64">
        <v>14344</v>
      </c>
    </row>
    <row r="1523" spans="1:15" x14ac:dyDescent="0.35">
      <c r="A1523" s="57" t="s">
        <v>7309</v>
      </c>
      <c r="B1523" s="61" t="s">
        <v>10</v>
      </c>
      <c r="C1523" s="61" t="s">
        <v>2625</v>
      </c>
      <c r="D1523" s="64">
        <v>163231</v>
      </c>
      <c r="E1523" s="64">
        <v>0</v>
      </c>
      <c r="F1523" s="64">
        <v>163231</v>
      </c>
      <c r="G1523" s="77">
        <v>1.04</v>
      </c>
      <c r="H1523" s="64">
        <v>169760</v>
      </c>
      <c r="I1523" s="64">
        <v>0</v>
      </c>
      <c r="J1523" s="64">
        <f>SUMIFS('Support - HEA1065 Adjustments'!$G$2:$G$10,'Support - HEA1065 Adjustments'!$A$2:$A$10,LEFT('Support - Calculation Detail'!A1523,7),'Support - HEA1065 Adjustments'!$D$2:$D$10,RIGHT('Support - Calculation Detail'!A1523,2))</f>
        <v>0</v>
      </c>
      <c r="K1523" s="64">
        <v>169760</v>
      </c>
      <c r="L1523" s="64">
        <v>0</v>
      </c>
      <c r="M1523" s="64">
        <v>0</v>
      </c>
      <c r="N1523" s="64">
        <v>0</v>
      </c>
      <c r="O1523" s="64">
        <v>169760</v>
      </c>
    </row>
    <row r="1524" spans="1:15" x14ac:dyDescent="0.35">
      <c r="A1524" s="57" t="s">
        <v>7310</v>
      </c>
      <c r="B1524" s="61" t="s">
        <v>10</v>
      </c>
      <c r="C1524" s="61" t="s">
        <v>2625</v>
      </c>
      <c r="D1524" s="64">
        <v>105748</v>
      </c>
      <c r="E1524" s="64">
        <v>0</v>
      </c>
      <c r="F1524" s="64">
        <v>105748</v>
      </c>
      <c r="G1524" s="77">
        <v>1.04</v>
      </c>
      <c r="H1524" s="64">
        <v>109978</v>
      </c>
      <c r="I1524" s="64">
        <v>0</v>
      </c>
      <c r="J1524" s="64">
        <f>SUMIFS('Support - HEA1065 Adjustments'!$G$2:$G$10,'Support - HEA1065 Adjustments'!$A$2:$A$10,LEFT('Support - Calculation Detail'!A1524,7),'Support - HEA1065 Adjustments'!$D$2:$D$10,RIGHT('Support - Calculation Detail'!A1524,2))</f>
        <v>0</v>
      </c>
      <c r="K1524" s="64">
        <v>109978</v>
      </c>
      <c r="L1524" s="64">
        <v>0</v>
      </c>
      <c r="M1524" s="64">
        <v>0</v>
      </c>
      <c r="N1524" s="64">
        <v>0</v>
      </c>
      <c r="O1524" s="64">
        <v>109978</v>
      </c>
    </row>
    <row r="1525" spans="1:15" x14ac:dyDescent="0.35">
      <c r="A1525" s="57" t="s">
        <v>7311</v>
      </c>
      <c r="B1525" s="61" t="s">
        <v>10</v>
      </c>
      <c r="C1525" s="61" t="s">
        <v>2625</v>
      </c>
      <c r="D1525" s="64">
        <v>214443</v>
      </c>
      <c r="E1525" s="64">
        <v>0</v>
      </c>
      <c r="F1525" s="64">
        <v>214443</v>
      </c>
      <c r="G1525" s="77">
        <v>1.04</v>
      </c>
      <c r="H1525" s="64">
        <v>223021</v>
      </c>
      <c r="I1525" s="64">
        <v>0</v>
      </c>
      <c r="J1525" s="64">
        <f>SUMIFS('Support - HEA1065 Adjustments'!$G$2:$G$10,'Support - HEA1065 Adjustments'!$A$2:$A$10,LEFT('Support - Calculation Detail'!A1525,7),'Support - HEA1065 Adjustments'!$D$2:$D$10,RIGHT('Support - Calculation Detail'!A1525,2))</f>
        <v>0</v>
      </c>
      <c r="K1525" s="64">
        <v>223021</v>
      </c>
      <c r="L1525" s="64">
        <v>0</v>
      </c>
      <c r="M1525" s="64">
        <v>0</v>
      </c>
      <c r="N1525" s="64">
        <v>0</v>
      </c>
      <c r="O1525" s="64">
        <v>223021</v>
      </c>
    </row>
    <row r="1526" spans="1:15" x14ac:dyDescent="0.35">
      <c r="A1526" s="57" t="s">
        <v>7312</v>
      </c>
      <c r="B1526" s="61" t="s">
        <v>10</v>
      </c>
      <c r="C1526" s="61" t="s">
        <v>2625</v>
      </c>
      <c r="D1526" s="64">
        <v>55907</v>
      </c>
      <c r="E1526" s="64">
        <v>0</v>
      </c>
      <c r="F1526" s="64">
        <v>55907</v>
      </c>
      <c r="G1526" s="77">
        <v>1.04</v>
      </c>
      <c r="H1526" s="64">
        <v>58143</v>
      </c>
      <c r="I1526" s="64">
        <v>0</v>
      </c>
      <c r="J1526" s="64">
        <f>SUMIFS('Support - HEA1065 Adjustments'!$G$2:$G$10,'Support - HEA1065 Adjustments'!$A$2:$A$10,LEFT('Support - Calculation Detail'!A1526,7),'Support - HEA1065 Adjustments'!$D$2:$D$10,RIGHT('Support - Calculation Detail'!A1526,2))</f>
        <v>0</v>
      </c>
      <c r="K1526" s="64">
        <v>58143</v>
      </c>
      <c r="L1526" s="64">
        <v>0</v>
      </c>
      <c r="M1526" s="64">
        <v>0</v>
      </c>
      <c r="N1526" s="64">
        <v>0</v>
      </c>
      <c r="O1526" s="64">
        <v>58143</v>
      </c>
    </row>
    <row r="1527" spans="1:15" x14ac:dyDescent="0.35">
      <c r="A1527" s="57" t="s">
        <v>7313</v>
      </c>
      <c r="B1527" s="61" t="s">
        <v>10</v>
      </c>
      <c r="C1527" s="61" t="s">
        <v>2625</v>
      </c>
      <c r="D1527" s="64">
        <v>130695</v>
      </c>
      <c r="E1527" s="64">
        <v>0</v>
      </c>
      <c r="F1527" s="64">
        <v>130695</v>
      </c>
      <c r="G1527" s="77">
        <v>1.04</v>
      </c>
      <c r="H1527" s="64">
        <v>135923</v>
      </c>
      <c r="I1527" s="64">
        <v>0</v>
      </c>
      <c r="J1527" s="64">
        <f>SUMIFS('Support - HEA1065 Adjustments'!$G$2:$G$10,'Support - HEA1065 Adjustments'!$A$2:$A$10,LEFT('Support - Calculation Detail'!A1527,7),'Support - HEA1065 Adjustments'!$D$2:$D$10,RIGHT('Support - Calculation Detail'!A1527,2))</f>
        <v>0</v>
      </c>
      <c r="K1527" s="64">
        <v>135923</v>
      </c>
      <c r="L1527" s="64">
        <v>0</v>
      </c>
      <c r="M1527" s="64">
        <v>0</v>
      </c>
      <c r="N1527" s="64">
        <v>0</v>
      </c>
      <c r="O1527" s="64">
        <v>135923</v>
      </c>
    </row>
    <row r="1528" spans="1:15" x14ac:dyDescent="0.35">
      <c r="A1528" s="57" t="s">
        <v>7314</v>
      </c>
      <c r="B1528" s="61" t="s">
        <v>10</v>
      </c>
      <c r="C1528" s="61" t="s">
        <v>2625</v>
      </c>
      <c r="D1528" s="64">
        <v>15623</v>
      </c>
      <c r="E1528" s="64">
        <v>0</v>
      </c>
      <c r="F1528" s="64">
        <v>15623</v>
      </c>
      <c r="G1528" s="77">
        <v>1.04</v>
      </c>
      <c r="H1528" s="64">
        <v>16248</v>
      </c>
      <c r="I1528" s="64">
        <v>0</v>
      </c>
      <c r="J1528" s="64">
        <f>SUMIFS('Support - HEA1065 Adjustments'!$G$2:$G$10,'Support - HEA1065 Adjustments'!$A$2:$A$10,LEFT('Support - Calculation Detail'!A1528,7),'Support - HEA1065 Adjustments'!$D$2:$D$10,RIGHT('Support - Calculation Detail'!A1528,2))</f>
        <v>0</v>
      </c>
      <c r="K1528" s="64">
        <v>16248</v>
      </c>
      <c r="L1528" s="64">
        <v>0</v>
      </c>
      <c r="M1528" s="64">
        <v>0</v>
      </c>
      <c r="N1528" s="64">
        <v>0</v>
      </c>
      <c r="O1528" s="64">
        <v>16248</v>
      </c>
    </row>
    <row r="1529" spans="1:15" x14ac:dyDescent="0.35">
      <c r="A1529" s="57" t="s">
        <v>7315</v>
      </c>
      <c r="B1529" s="61" t="s">
        <v>10</v>
      </c>
      <c r="C1529" s="61" t="s">
        <v>2625</v>
      </c>
      <c r="D1529" s="64">
        <v>17651</v>
      </c>
      <c r="E1529" s="64">
        <v>0</v>
      </c>
      <c r="F1529" s="64">
        <v>17651</v>
      </c>
      <c r="G1529" s="77">
        <v>1.04</v>
      </c>
      <c r="H1529" s="64">
        <v>18357</v>
      </c>
      <c r="I1529" s="64">
        <v>0</v>
      </c>
      <c r="J1529" s="64">
        <f>SUMIFS('Support - HEA1065 Adjustments'!$G$2:$G$10,'Support - HEA1065 Adjustments'!$A$2:$A$10,LEFT('Support - Calculation Detail'!A1529,7),'Support - HEA1065 Adjustments'!$D$2:$D$10,RIGHT('Support - Calculation Detail'!A1529,2))</f>
        <v>0</v>
      </c>
      <c r="K1529" s="64">
        <v>18357</v>
      </c>
      <c r="L1529" s="64">
        <v>0</v>
      </c>
      <c r="M1529" s="64">
        <v>0</v>
      </c>
      <c r="N1529" s="64">
        <v>0</v>
      </c>
      <c r="O1529" s="64">
        <v>18357</v>
      </c>
    </row>
    <row r="1530" spans="1:15" x14ac:dyDescent="0.35">
      <c r="A1530" s="57" t="s">
        <v>7316</v>
      </c>
      <c r="B1530" s="61" t="s">
        <v>10</v>
      </c>
      <c r="C1530" s="61" t="s">
        <v>2625</v>
      </c>
      <c r="D1530" s="64">
        <v>36007</v>
      </c>
      <c r="E1530" s="64">
        <v>0</v>
      </c>
      <c r="F1530" s="64">
        <v>36007</v>
      </c>
      <c r="G1530" s="77">
        <v>1.04</v>
      </c>
      <c r="H1530" s="64">
        <v>37447</v>
      </c>
      <c r="I1530" s="64">
        <v>0</v>
      </c>
      <c r="J1530" s="64">
        <f>SUMIFS('Support - HEA1065 Adjustments'!$G$2:$G$10,'Support - HEA1065 Adjustments'!$A$2:$A$10,LEFT('Support - Calculation Detail'!A1530,7),'Support - HEA1065 Adjustments'!$D$2:$D$10,RIGHT('Support - Calculation Detail'!A1530,2))</f>
        <v>0</v>
      </c>
      <c r="K1530" s="64">
        <v>37447</v>
      </c>
      <c r="L1530" s="64">
        <v>0</v>
      </c>
      <c r="M1530" s="64">
        <v>0</v>
      </c>
      <c r="N1530" s="64">
        <v>0</v>
      </c>
      <c r="O1530" s="64">
        <v>37447</v>
      </c>
    </row>
    <row r="1531" spans="1:15" x14ac:dyDescent="0.35">
      <c r="A1531" s="57" t="s">
        <v>7317</v>
      </c>
      <c r="B1531" s="61" t="s">
        <v>10</v>
      </c>
      <c r="C1531" s="61" t="s">
        <v>2625</v>
      </c>
      <c r="D1531" s="64">
        <v>40906</v>
      </c>
      <c r="E1531" s="64">
        <v>0</v>
      </c>
      <c r="F1531" s="64">
        <v>40906</v>
      </c>
      <c r="G1531" s="77">
        <v>1.04</v>
      </c>
      <c r="H1531" s="64">
        <v>42542</v>
      </c>
      <c r="I1531" s="64">
        <v>0</v>
      </c>
      <c r="J1531" s="64">
        <f>SUMIFS('Support - HEA1065 Adjustments'!$G$2:$G$10,'Support - HEA1065 Adjustments'!$A$2:$A$10,LEFT('Support - Calculation Detail'!A1531,7),'Support - HEA1065 Adjustments'!$D$2:$D$10,RIGHT('Support - Calculation Detail'!A1531,2))</f>
        <v>0</v>
      </c>
      <c r="K1531" s="64">
        <v>42542</v>
      </c>
      <c r="L1531" s="64">
        <v>0</v>
      </c>
      <c r="M1531" s="64">
        <v>0</v>
      </c>
      <c r="N1531" s="64">
        <v>0</v>
      </c>
      <c r="O1531" s="64">
        <v>42542</v>
      </c>
    </row>
    <row r="1532" spans="1:15" x14ac:dyDescent="0.35">
      <c r="A1532" s="57" t="s">
        <v>7318</v>
      </c>
      <c r="B1532" s="61" t="s">
        <v>10</v>
      </c>
      <c r="C1532" s="61" t="s">
        <v>2625</v>
      </c>
      <c r="D1532" s="64">
        <v>1600248</v>
      </c>
      <c r="E1532" s="64">
        <v>0</v>
      </c>
      <c r="F1532" s="64">
        <v>1600248</v>
      </c>
      <c r="G1532" s="77">
        <v>1.04</v>
      </c>
      <c r="H1532" s="64">
        <v>1664258</v>
      </c>
      <c r="I1532" s="64">
        <v>0</v>
      </c>
      <c r="J1532" s="64">
        <f>SUMIFS('Support - HEA1065 Adjustments'!$G$2:$G$10,'Support - HEA1065 Adjustments'!$A$2:$A$10,LEFT('Support - Calculation Detail'!A1532,7),'Support - HEA1065 Adjustments'!$D$2:$D$10,RIGHT('Support - Calculation Detail'!A1532,2))</f>
        <v>0</v>
      </c>
      <c r="K1532" s="64">
        <v>1664258</v>
      </c>
      <c r="L1532" s="64">
        <v>0</v>
      </c>
      <c r="M1532" s="64">
        <v>0</v>
      </c>
      <c r="N1532" s="64">
        <v>0</v>
      </c>
      <c r="O1532" s="64">
        <v>1664258</v>
      </c>
    </row>
    <row r="1533" spans="1:15" x14ac:dyDescent="0.35">
      <c r="A1533" s="57" t="s">
        <v>7319</v>
      </c>
      <c r="B1533" s="61" t="s">
        <v>10</v>
      </c>
      <c r="C1533" s="61" t="s">
        <v>2625</v>
      </c>
      <c r="D1533" s="64">
        <v>151907</v>
      </c>
      <c r="E1533" s="64">
        <v>0</v>
      </c>
      <c r="F1533" s="64">
        <v>151907</v>
      </c>
      <c r="G1533" s="77">
        <v>1.04</v>
      </c>
      <c r="H1533" s="64">
        <v>157983</v>
      </c>
      <c r="I1533" s="64">
        <v>0</v>
      </c>
      <c r="J1533" s="64">
        <f>SUMIFS('Support - HEA1065 Adjustments'!$G$2:$G$10,'Support - HEA1065 Adjustments'!$A$2:$A$10,LEFT('Support - Calculation Detail'!A1533,7),'Support - HEA1065 Adjustments'!$D$2:$D$10,RIGHT('Support - Calculation Detail'!A1533,2))</f>
        <v>0</v>
      </c>
      <c r="K1533" s="64">
        <v>157983</v>
      </c>
      <c r="L1533" s="64">
        <v>0</v>
      </c>
      <c r="M1533" s="64">
        <v>0</v>
      </c>
      <c r="N1533" s="64">
        <v>0</v>
      </c>
      <c r="O1533" s="64">
        <v>157983</v>
      </c>
    </row>
    <row r="1534" spans="1:15" x14ac:dyDescent="0.35">
      <c r="A1534" s="57" t="s">
        <v>7320</v>
      </c>
      <c r="B1534" s="61" t="s">
        <v>10</v>
      </c>
      <c r="C1534" s="61" t="s">
        <v>2625</v>
      </c>
      <c r="D1534" s="64">
        <v>160273</v>
      </c>
      <c r="E1534" s="64">
        <v>0</v>
      </c>
      <c r="F1534" s="64">
        <v>160273</v>
      </c>
      <c r="G1534" s="77">
        <v>1.04</v>
      </c>
      <c r="H1534" s="64">
        <v>166684</v>
      </c>
      <c r="I1534" s="64">
        <v>0</v>
      </c>
      <c r="J1534" s="64">
        <f>SUMIFS('Support - HEA1065 Adjustments'!$G$2:$G$10,'Support - HEA1065 Adjustments'!$A$2:$A$10,LEFT('Support - Calculation Detail'!A1534,7),'Support - HEA1065 Adjustments'!$D$2:$D$10,RIGHT('Support - Calculation Detail'!A1534,2))</f>
        <v>0</v>
      </c>
      <c r="K1534" s="64">
        <v>166684</v>
      </c>
      <c r="L1534" s="64">
        <v>0</v>
      </c>
      <c r="M1534" s="64">
        <v>0</v>
      </c>
      <c r="N1534" s="64">
        <v>0</v>
      </c>
      <c r="O1534" s="64">
        <v>166684</v>
      </c>
    </row>
    <row r="1535" spans="1:15" x14ac:dyDescent="0.35">
      <c r="A1535" s="57" t="s">
        <v>7321</v>
      </c>
      <c r="B1535" s="61" t="s">
        <v>10</v>
      </c>
      <c r="C1535" s="61" t="s">
        <v>2625</v>
      </c>
      <c r="D1535" s="64">
        <v>1896764</v>
      </c>
      <c r="E1535" s="64">
        <v>12563</v>
      </c>
      <c r="F1535" s="64">
        <v>1909327</v>
      </c>
      <c r="G1535" s="77">
        <v>1.04</v>
      </c>
      <c r="H1535" s="64">
        <v>1985700</v>
      </c>
      <c r="I1535" s="64">
        <v>0</v>
      </c>
      <c r="J1535" s="64">
        <f>SUMIFS('Support - HEA1065 Adjustments'!$G$2:$G$10,'Support - HEA1065 Adjustments'!$A$2:$A$10,LEFT('Support - Calculation Detail'!A1535,7),'Support - HEA1065 Adjustments'!$D$2:$D$10,RIGHT('Support - Calculation Detail'!A1535,2))</f>
        <v>0</v>
      </c>
      <c r="K1535" s="64">
        <v>1985700</v>
      </c>
      <c r="L1535" s="64">
        <v>0</v>
      </c>
      <c r="M1535" s="64">
        <v>0</v>
      </c>
      <c r="N1535" s="64">
        <v>0</v>
      </c>
      <c r="O1535" s="64">
        <v>1985700</v>
      </c>
    </row>
    <row r="1536" spans="1:15" x14ac:dyDescent="0.35">
      <c r="A1536" s="57" t="s">
        <v>7322</v>
      </c>
      <c r="B1536" s="61" t="s">
        <v>10</v>
      </c>
      <c r="C1536" s="61" t="s">
        <v>2625</v>
      </c>
      <c r="D1536" s="64">
        <v>62006</v>
      </c>
      <c r="E1536" s="64">
        <v>0</v>
      </c>
      <c r="F1536" s="64">
        <v>62006</v>
      </c>
      <c r="G1536" s="77">
        <v>1.04</v>
      </c>
      <c r="H1536" s="64">
        <v>64486</v>
      </c>
      <c r="I1536" s="64">
        <v>0</v>
      </c>
      <c r="J1536" s="64">
        <f>SUMIFS('Support - HEA1065 Adjustments'!$G$2:$G$10,'Support - HEA1065 Adjustments'!$A$2:$A$10,LEFT('Support - Calculation Detail'!A1536,7),'Support - HEA1065 Adjustments'!$D$2:$D$10,RIGHT('Support - Calculation Detail'!A1536,2))</f>
        <v>0</v>
      </c>
      <c r="K1536" s="64">
        <v>64486</v>
      </c>
      <c r="L1536" s="64">
        <v>0</v>
      </c>
      <c r="M1536" s="64">
        <v>0</v>
      </c>
      <c r="N1536" s="64">
        <v>0</v>
      </c>
      <c r="O1536" s="64">
        <v>64486</v>
      </c>
    </row>
    <row r="1537" spans="1:15" x14ac:dyDescent="0.35">
      <c r="A1537" s="57" t="s">
        <v>7323</v>
      </c>
      <c r="B1537" s="61" t="s">
        <v>10</v>
      </c>
      <c r="C1537" s="61" t="s">
        <v>2625</v>
      </c>
      <c r="D1537" s="64">
        <v>45758</v>
      </c>
      <c r="E1537" s="64">
        <v>0</v>
      </c>
      <c r="F1537" s="64">
        <v>45758</v>
      </c>
      <c r="G1537" s="77">
        <v>1.04</v>
      </c>
      <c r="H1537" s="64">
        <v>47588</v>
      </c>
      <c r="I1537" s="64">
        <v>0</v>
      </c>
      <c r="J1537" s="64">
        <f>SUMIFS('Support - HEA1065 Adjustments'!$G$2:$G$10,'Support - HEA1065 Adjustments'!$A$2:$A$10,LEFT('Support - Calculation Detail'!A1537,7),'Support - HEA1065 Adjustments'!$D$2:$D$10,RIGHT('Support - Calculation Detail'!A1537,2))</f>
        <v>0</v>
      </c>
      <c r="K1537" s="64">
        <v>47588</v>
      </c>
      <c r="L1537" s="64">
        <v>0</v>
      </c>
      <c r="M1537" s="64">
        <v>0</v>
      </c>
      <c r="N1537" s="64">
        <v>0</v>
      </c>
      <c r="O1537" s="64">
        <v>47588</v>
      </c>
    </row>
    <row r="1538" spans="1:15" x14ac:dyDescent="0.35">
      <c r="A1538" s="57" t="s">
        <v>7324</v>
      </c>
      <c r="B1538" s="61" t="s">
        <v>10</v>
      </c>
      <c r="C1538" s="61" t="s">
        <v>2625</v>
      </c>
      <c r="D1538" s="64">
        <v>68057</v>
      </c>
      <c r="E1538" s="64">
        <v>0</v>
      </c>
      <c r="F1538" s="64">
        <v>68057</v>
      </c>
      <c r="G1538" s="77">
        <v>1.04</v>
      </c>
      <c r="H1538" s="64">
        <v>70779</v>
      </c>
      <c r="I1538" s="64">
        <v>0</v>
      </c>
      <c r="J1538" s="64">
        <f>SUMIFS('Support - HEA1065 Adjustments'!$G$2:$G$10,'Support - HEA1065 Adjustments'!$A$2:$A$10,LEFT('Support - Calculation Detail'!A1538,7),'Support - HEA1065 Adjustments'!$D$2:$D$10,RIGHT('Support - Calculation Detail'!A1538,2))</f>
        <v>0</v>
      </c>
      <c r="K1538" s="64">
        <v>70779</v>
      </c>
      <c r="L1538" s="64">
        <v>0</v>
      </c>
      <c r="M1538" s="64">
        <v>0</v>
      </c>
      <c r="N1538" s="64">
        <v>0</v>
      </c>
      <c r="O1538" s="64">
        <v>70779</v>
      </c>
    </row>
    <row r="1539" spans="1:15" x14ac:dyDescent="0.35">
      <c r="A1539" s="57" t="s">
        <v>7325</v>
      </c>
      <c r="B1539" s="61" t="s">
        <v>10</v>
      </c>
      <c r="C1539" s="61" t="s">
        <v>2625</v>
      </c>
      <c r="D1539" s="64">
        <v>74634</v>
      </c>
      <c r="E1539" s="64">
        <v>14700</v>
      </c>
      <c r="F1539" s="64">
        <v>89334</v>
      </c>
      <c r="G1539" s="77">
        <v>1.04</v>
      </c>
      <c r="H1539" s="64">
        <v>92907</v>
      </c>
      <c r="I1539" s="64">
        <v>0</v>
      </c>
      <c r="J1539" s="64">
        <f>SUMIFS('Support - HEA1065 Adjustments'!$G$2:$G$10,'Support - HEA1065 Adjustments'!$A$2:$A$10,LEFT('Support - Calculation Detail'!A1539,7),'Support - HEA1065 Adjustments'!$D$2:$D$10,RIGHT('Support - Calculation Detail'!A1539,2))</f>
        <v>0</v>
      </c>
      <c r="K1539" s="64">
        <v>92907</v>
      </c>
      <c r="L1539" s="64">
        <v>0</v>
      </c>
      <c r="M1539" s="64">
        <v>0</v>
      </c>
      <c r="N1539" s="64">
        <v>0</v>
      </c>
      <c r="O1539" s="64">
        <v>92907</v>
      </c>
    </row>
    <row r="1540" spans="1:15" x14ac:dyDescent="0.35">
      <c r="A1540" s="57" t="s">
        <v>7326</v>
      </c>
      <c r="B1540" s="61" t="s">
        <v>10</v>
      </c>
      <c r="C1540" s="61" t="s">
        <v>2625</v>
      </c>
      <c r="D1540" s="64">
        <v>701791</v>
      </c>
      <c r="E1540" s="64">
        <v>0</v>
      </c>
      <c r="F1540" s="64">
        <v>701791</v>
      </c>
      <c r="G1540" s="77">
        <v>1.04</v>
      </c>
      <c r="H1540" s="64">
        <v>729863</v>
      </c>
      <c r="I1540" s="64">
        <v>0</v>
      </c>
      <c r="J1540" s="64">
        <f>SUMIFS('Support - HEA1065 Adjustments'!$G$2:$G$10,'Support - HEA1065 Adjustments'!$A$2:$A$10,LEFT('Support - Calculation Detail'!A1540,7),'Support - HEA1065 Adjustments'!$D$2:$D$10,RIGHT('Support - Calculation Detail'!A1540,2))</f>
        <v>0</v>
      </c>
      <c r="K1540" s="64">
        <v>729863</v>
      </c>
      <c r="L1540" s="64">
        <v>0</v>
      </c>
      <c r="M1540" s="64">
        <v>0</v>
      </c>
      <c r="N1540" s="64">
        <v>0</v>
      </c>
      <c r="O1540" s="64">
        <v>729863</v>
      </c>
    </row>
    <row r="1541" spans="1:15" x14ac:dyDescent="0.35">
      <c r="A1541" s="57" t="s">
        <v>7327</v>
      </c>
      <c r="B1541" s="61" t="s">
        <v>10</v>
      </c>
      <c r="C1541" s="61" t="s">
        <v>2625</v>
      </c>
      <c r="D1541" s="64">
        <v>245478</v>
      </c>
      <c r="E1541" s="64">
        <v>0</v>
      </c>
      <c r="F1541" s="64">
        <v>245478</v>
      </c>
      <c r="G1541" s="77">
        <v>1.04</v>
      </c>
      <c r="H1541" s="64">
        <v>255297</v>
      </c>
      <c r="I1541" s="64">
        <v>0</v>
      </c>
      <c r="J1541" s="64">
        <f>SUMIFS('Support - HEA1065 Adjustments'!$G$2:$G$10,'Support - HEA1065 Adjustments'!$A$2:$A$10,LEFT('Support - Calculation Detail'!A1541,7),'Support - HEA1065 Adjustments'!$D$2:$D$10,RIGHT('Support - Calculation Detail'!A1541,2))</f>
        <v>0</v>
      </c>
      <c r="K1541" s="64">
        <v>255297</v>
      </c>
      <c r="L1541" s="64">
        <v>0</v>
      </c>
      <c r="M1541" s="64">
        <v>0</v>
      </c>
      <c r="N1541" s="64">
        <v>0</v>
      </c>
      <c r="O1541" s="64">
        <v>255297</v>
      </c>
    </row>
    <row r="1542" spans="1:15" x14ac:dyDescent="0.35">
      <c r="A1542" s="57" t="s">
        <v>7328</v>
      </c>
      <c r="B1542" s="61" t="s">
        <v>10</v>
      </c>
      <c r="C1542" s="61" t="s">
        <v>2625</v>
      </c>
      <c r="D1542" s="64">
        <v>83876</v>
      </c>
      <c r="E1542" s="64">
        <v>0</v>
      </c>
      <c r="F1542" s="64">
        <v>83876</v>
      </c>
      <c r="G1542" s="77">
        <v>1.04</v>
      </c>
      <c r="H1542" s="64">
        <v>87231</v>
      </c>
      <c r="I1542" s="64">
        <v>0</v>
      </c>
      <c r="J1542" s="64">
        <f>SUMIFS('Support - HEA1065 Adjustments'!$G$2:$G$10,'Support - HEA1065 Adjustments'!$A$2:$A$10,LEFT('Support - Calculation Detail'!A1542,7),'Support - HEA1065 Adjustments'!$D$2:$D$10,RIGHT('Support - Calculation Detail'!A1542,2))</f>
        <v>0</v>
      </c>
      <c r="K1542" s="64">
        <v>87231</v>
      </c>
      <c r="L1542" s="64">
        <v>0</v>
      </c>
      <c r="M1542" s="64">
        <v>0</v>
      </c>
      <c r="N1542" s="64">
        <v>0</v>
      </c>
      <c r="O1542" s="64">
        <v>87231</v>
      </c>
    </row>
    <row r="1543" spans="1:15" x14ac:dyDescent="0.35">
      <c r="A1543" s="57" t="s">
        <v>7329</v>
      </c>
      <c r="B1543" s="61" t="s">
        <v>10</v>
      </c>
      <c r="C1543" s="61" t="s">
        <v>2625</v>
      </c>
      <c r="D1543" s="64">
        <v>537036</v>
      </c>
      <c r="E1543" s="64">
        <v>0</v>
      </c>
      <c r="F1543" s="64">
        <v>537036</v>
      </c>
      <c r="G1543" s="77">
        <v>1.04</v>
      </c>
      <c r="H1543" s="64">
        <v>558517</v>
      </c>
      <c r="I1543" s="64">
        <v>0</v>
      </c>
      <c r="J1543" s="64">
        <f>SUMIFS('Support - HEA1065 Adjustments'!$G$2:$G$10,'Support - HEA1065 Adjustments'!$A$2:$A$10,LEFT('Support - Calculation Detail'!A1543,7),'Support - HEA1065 Adjustments'!$D$2:$D$10,RIGHT('Support - Calculation Detail'!A1543,2))</f>
        <v>0</v>
      </c>
      <c r="K1543" s="64">
        <v>558517</v>
      </c>
      <c r="L1543" s="64">
        <v>0</v>
      </c>
      <c r="M1543" s="64">
        <v>0</v>
      </c>
      <c r="N1543" s="64">
        <v>0</v>
      </c>
      <c r="O1543" s="64">
        <v>558517</v>
      </c>
    </row>
    <row r="1544" spans="1:15" x14ac:dyDescent="0.35">
      <c r="A1544" s="57" t="s">
        <v>7330</v>
      </c>
      <c r="B1544" s="61" t="s">
        <v>10</v>
      </c>
      <c r="C1544" s="61" t="s">
        <v>2625</v>
      </c>
      <c r="D1544" s="64">
        <v>2403411</v>
      </c>
      <c r="E1544" s="64">
        <v>0</v>
      </c>
      <c r="F1544" s="64">
        <v>2403411</v>
      </c>
      <c r="G1544" s="77">
        <v>1.04</v>
      </c>
      <c r="H1544" s="64">
        <v>2499547</v>
      </c>
      <c r="I1544" s="64">
        <v>0</v>
      </c>
      <c r="J1544" s="64">
        <f>SUMIFS('Support - HEA1065 Adjustments'!$G$2:$G$10,'Support - HEA1065 Adjustments'!$A$2:$A$10,LEFT('Support - Calculation Detail'!A1544,7),'Support - HEA1065 Adjustments'!$D$2:$D$10,RIGHT('Support - Calculation Detail'!A1544,2))</f>
        <v>0</v>
      </c>
      <c r="K1544" s="64">
        <v>2499547</v>
      </c>
      <c r="L1544" s="64">
        <v>0</v>
      </c>
      <c r="M1544" s="64">
        <v>0</v>
      </c>
      <c r="N1544" s="64">
        <v>0</v>
      </c>
      <c r="O1544" s="64">
        <v>2499547</v>
      </c>
    </row>
    <row r="1545" spans="1:15" x14ac:dyDescent="0.35">
      <c r="A1545" s="57" t="s">
        <v>7331</v>
      </c>
      <c r="B1545" s="61" t="s">
        <v>10</v>
      </c>
      <c r="C1545" s="61" t="s">
        <v>2625</v>
      </c>
      <c r="D1545" s="64">
        <v>329141</v>
      </c>
      <c r="E1545" s="64">
        <v>0</v>
      </c>
      <c r="F1545" s="64">
        <v>329141</v>
      </c>
      <c r="G1545" s="77">
        <v>1.04</v>
      </c>
      <c r="H1545" s="64">
        <v>342307</v>
      </c>
      <c r="I1545" s="64">
        <v>0</v>
      </c>
      <c r="J1545" s="64">
        <f>SUMIFS('Support - HEA1065 Adjustments'!$G$2:$G$10,'Support - HEA1065 Adjustments'!$A$2:$A$10,LEFT('Support - Calculation Detail'!A1545,7),'Support - HEA1065 Adjustments'!$D$2:$D$10,RIGHT('Support - Calculation Detail'!A1545,2))</f>
        <v>0</v>
      </c>
      <c r="K1545" s="64">
        <v>342307</v>
      </c>
      <c r="L1545" s="64">
        <v>0</v>
      </c>
      <c r="M1545" s="64">
        <v>0</v>
      </c>
      <c r="N1545" s="64">
        <v>0</v>
      </c>
      <c r="O1545" s="64">
        <v>342307</v>
      </c>
    </row>
    <row r="1546" spans="1:15" x14ac:dyDescent="0.35">
      <c r="A1546" s="57" t="s">
        <v>7332</v>
      </c>
      <c r="B1546" s="61" t="s">
        <v>10</v>
      </c>
      <c r="C1546" s="61" t="s">
        <v>2625</v>
      </c>
      <c r="D1546" s="64">
        <v>575985</v>
      </c>
      <c r="E1546" s="64">
        <v>0</v>
      </c>
      <c r="F1546" s="64">
        <v>575985</v>
      </c>
      <c r="G1546" s="77">
        <v>1.04</v>
      </c>
      <c r="H1546" s="64">
        <v>599024</v>
      </c>
      <c r="I1546" s="64">
        <v>0</v>
      </c>
      <c r="J1546" s="64">
        <f>SUMIFS('Support - HEA1065 Adjustments'!$G$2:$G$10,'Support - HEA1065 Adjustments'!$A$2:$A$10,LEFT('Support - Calculation Detail'!A1546,7),'Support - HEA1065 Adjustments'!$D$2:$D$10,RIGHT('Support - Calculation Detail'!A1546,2))</f>
        <v>0</v>
      </c>
      <c r="K1546" s="64">
        <v>599024</v>
      </c>
      <c r="L1546" s="64">
        <v>0</v>
      </c>
      <c r="M1546" s="64">
        <v>0</v>
      </c>
      <c r="N1546" s="64">
        <v>0</v>
      </c>
      <c r="O1546" s="64">
        <v>599024</v>
      </c>
    </row>
    <row r="1547" spans="1:15" x14ac:dyDescent="0.35">
      <c r="A1547" s="57" t="s">
        <v>7333</v>
      </c>
      <c r="B1547" s="61" t="s">
        <v>10</v>
      </c>
      <c r="C1547" s="61" t="s">
        <v>2625</v>
      </c>
      <c r="D1547" s="64">
        <v>11576423</v>
      </c>
      <c r="E1547" s="64">
        <v>0</v>
      </c>
      <c r="F1547" s="64">
        <v>11576423</v>
      </c>
      <c r="G1547" s="77">
        <v>1.04</v>
      </c>
      <c r="H1547" s="64">
        <v>12039480</v>
      </c>
      <c r="I1547" s="64">
        <v>0</v>
      </c>
      <c r="J1547" s="64">
        <f>SUMIFS('Support - HEA1065 Adjustments'!$G$2:$G$10,'Support - HEA1065 Adjustments'!$A$2:$A$10,LEFT('Support - Calculation Detail'!A1547,7),'Support - HEA1065 Adjustments'!$D$2:$D$10,RIGHT('Support - Calculation Detail'!A1547,2))</f>
        <v>0</v>
      </c>
      <c r="K1547" s="64">
        <v>12039480</v>
      </c>
      <c r="L1547" s="64">
        <v>706811</v>
      </c>
      <c r="M1547" s="64">
        <v>0</v>
      </c>
      <c r="N1547" s="64">
        <v>0</v>
      </c>
      <c r="O1547" s="64">
        <v>12746291</v>
      </c>
    </row>
    <row r="1548" spans="1:15" x14ac:dyDescent="0.35">
      <c r="A1548" s="57" t="s">
        <v>7334</v>
      </c>
      <c r="B1548" s="61" t="s">
        <v>10</v>
      </c>
      <c r="C1548" s="61" t="s">
        <v>2625</v>
      </c>
      <c r="D1548" s="64">
        <v>5168762</v>
      </c>
      <c r="E1548" s="64">
        <v>1207664</v>
      </c>
      <c r="F1548" s="64">
        <v>6376426</v>
      </c>
      <c r="G1548" s="77">
        <v>1.04</v>
      </c>
      <c r="H1548" s="64">
        <v>6631483</v>
      </c>
      <c r="I1548" s="64">
        <v>0</v>
      </c>
      <c r="J1548" s="64">
        <f>SUMIFS('Support - HEA1065 Adjustments'!$G$2:$G$10,'Support - HEA1065 Adjustments'!$A$2:$A$10,LEFT('Support - Calculation Detail'!A1548,7),'Support - HEA1065 Adjustments'!$D$2:$D$10,RIGHT('Support - Calculation Detail'!A1548,2))</f>
        <v>0</v>
      </c>
      <c r="K1548" s="64">
        <v>6631483</v>
      </c>
      <c r="L1548" s="64">
        <v>0</v>
      </c>
      <c r="M1548" s="64">
        <v>0</v>
      </c>
      <c r="N1548" s="64">
        <v>0</v>
      </c>
      <c r="O1548" s="64">
        <v>6631483</v>
      </c>
    </row>
    <row r="1549" spans="1:15" x14ac:dyDescent="0.35">
      <c r="A1549" s="57" t="s">
        <v>7335</v>
      </c>
      <c r="B1549" s="61" t="s">
        <v>10</v>
      </c>
      <c r="C1549" s="61" t="s">
        <v>2625</v>
      </c>
      <c r="D1549" s="64">
        <v>18186</v>
      </c>
      <c r="E1549" s="64">
        <v>0</v>
      </c>
      <c r="F1549" s="64">
        <v>18186</v>
      </c>
      <c r="G1549" s="77">
        <v>1.04</v>
      </c>
      <c r="H1549" s="64">
        <v>18913</v>
      </c>
      <c r="I1549" s="64">
        <v>0</v>
      </c>
      <c r="J1549" s="64">
        <f>SUMIFS('Support - HEA1065 Adjustments'!$G$2:$G$10,'Support - HEA1065 Adjustments'!$A$2:$A$10,LEFT('Support - Calculation Detail'!A1549,7),'Support - HEA1065 Adjustments'!$D$2:$D$10,RIGHT('Support - Calculation Detail'!A1549,2))</f>
        <v>0</v>
      </c>
      <c r="K1549" s="64">
        <v>18913</v>
      </c>
      <c r="L1549" s="64">
        <v>907</v>
      </c>
      <c r="M1549" s="64">
        <v>0</v>
      </c>
      <c r="N1549" s="64">
        <v>0</v>
      </c>
      <c r="O1549" s="64">
        <v>19820</v>
      </c>
    </row>
    <row r="1550" spans="1:15" x14ac:dyDescent="0.35">
      <c r="A1550" s="57" t="s">
        <v>7336</v>
      </c>
      <c r="B1550" s="61" t="s">
        <v>10</v>
      </c>
      <c r="C1550" s="61" t="s">
        <v>2625</v>
      </c>
      <c r="D1550" s="64">
        <v>130342</v>
      </c>
      <c r="E1550" s="64">
        <v>0</v>
      </c>
      <c r="F1550" s="64">
        <v>130342</v>
      </c>
      <c r="G1550" s="77">
        <v>1.04</v>
      </c>
      <c r="H1550" s="64">
        <v>135556</v>
      </c>
      <c r="I1550" s="64">
        <v>0</v>
      </c>
      <c r="J1550" s="64">
        <f>SUMIFS('Support - HEA1065 Adjustments'!$G$2:$G$10,'Support - HEA1065 Adjustments'!$A$2:$A$10,LEFT('Support - Calculation Detail'!A1550,7),'Support - HEA1065 Adjustments'!$D$2:$D$10,RIGHT('Support - Calculation Detail'!A1550,2))</f>
        <v>0</v>
      </c>
      <c r="K1550" s="64">
        <v>135556</v>
      </c>
      <c r="L1550" s="64">
        <v>7548</v>
      </c>
      <c r="M1550" s="64">
        <v>0</v>
      </c>
      <c r="N1550" s="64">
        <v>0</v>
      </c>
      <c r="O1550" s="64">
        <v>143104</v>
      </c>
    </row>
    <row r="1551" spans="1:15" x14ac:dyDescent="0.35">
      <c r="A1551" s="57" t="s">
        <v>7337</v>
      </c>
      <c r="B1551" s="61" t="s">
        <v>10</v>
      </c>
      <c r="C1551" s="61" t="s">
        <v>2625</v>
      </c>
      <c r="D1551" s="64">
        <v>111609</v>
      </c>
      <c r="E1551" s="64">
        <v>0</v>
      </c>
      <c r="F1551" s="64">
        <v>111609</v>
      </c>
      <c r="G1551" s="77">
        <v>1.04</v>
      </c>
      <c r="H1551" s="64">
        <v>116073</v>
      </c>
      <c r="I1551" s="64">
        <v>0</v>
      </c>
      <c r="J1551" s="64">
        <f>SUMIFS('Support - HEA1065 Adjustments'!$G$2:$G$10,'Support - HEA1065 Adjustments'!$A$2:$A$10,LEFT('Support - Calculation Detail'!A1551,7),'Support - HEA1065 Adjustments'!$D$2:$D$10,RIGHT('Support - Calculation Detail'!A1551,2))</f>
        <v>0</v>
      </c>
      <c r="K1551" s="64">
        <v>116073</v>
      </c>
      <c r="L1551" s="64">
        <v>10036</v>
      </c>
      <c r="M1551" s="64">
        <v>0</v>
      </c>
      <c r="N1551" s="64">
        <v>0</v>
      </c>
      <c r="O1551" s="64">
        <v>126109</v>
      </c>
    </row>
    <row r="1552" spans="1:15" x14ac:dyDescent="0.35">
      <c r="A1552" s="57" t="s">
        <v>7338</v>
      </c>
      <c r="B1552" s="61" t="s">
        <v>10</v>
      </c>
      <c r="C1552" s="61" t="s">
        <v>2625</v>
      </c>
      <c r="D1552" s="64">
        <v>118620</v>
      </c>
      <c r="E1552" s="64">
        <v>0</v>
      </c>
      <c r="F1552" s="64">
        <v>118620</v>
      </c>
      <c r="G1552" s="77">
        <v>1.04</v>
      </c>
      <c r="H1552" s="64">
        <v>123365</v>
      </c>
      <c r="I1552" s="64">
        <v>0</v>
      </c>
      <c r="J1552" s="64">
        <f>SUMIFS('Support - HEA1065 Adjustments'!$G$2:$G$10,'Support - HEA1065 Adjustments'!$A$2:$A$10,LEFT('Support - Calculation Detail'!A1552,7),'Support - HEA1065 Adjustments'!$D$2:$D$10,RIGHT('Support - Calculation Detail'!A1552,2))</f>
        <v>0</v>
      </c>
      <c r="K1552" s="64">
        <v>123365</v>
      </c>
      <c r="L1552" s="64">
        <v>0</v>
      </c>
      <c r="M1552" s="64">
        <v>0</v>
      </c>
      <c r="N1552" s="64">
        <v>0</v>
      </c>
      <c r="O1552" s="64">
        <v>123365</v>
      </c>
    </row>
    <row r="1553" spans="1:15" x14ac:dyDescent="0.35">
      <c r="A1553" s="57" t="s">
        <v>7339</v>
      </c>
      <c r="B1553" s="61" t="s">
        <v>10</v>
      </c>
      <c r="C1553" s="61" t="s">
        <v>2625</v>
      </c>
      <c r="D1553" s="64">
        <v>363274</v>
      </c>
      <c r="E1553" s="64">
        <v>0</v>
      </c>
      <c r="F1553" s="64">
        <v>363274</v>
      </c>
      <c r="G1553" s="77">
        <v>1.04</v>
      </c>
      <c r="H1553" s="64">
        <v>377805</v>
      </c>
      <c r="I1553" s="64">
        <v>0</v>
      </c>
      <c r="J1553" s="64">
        <f>SUMIFS('Support - HEA1065 Adjustments'!$G$2:$G$10,'Support - HEA1065 Adjustments'!$A$2:$A$10,LEFT('Support - Calculation Detail'!A1553,7),'Support - HEA1065 Adjustments'!$D$2:$D$10,RIGHT('Support - Calculation Detail'!A1553,2))</f>
        <v>0</v>
      </c>
      <c r="K1553" s="64">
        <v>377805</v>
      </c>
      <c r="L1553" s="64">
        <v>20091</v>
      </c>
      <c r="M1553" s="64">
        <v>0</v>
      </c>
      <c r="N1553" s="64">
        <v>0</v>
      </c>
      <c r="O1553" s="64">
        <v>397896</v>
      </c>
    </row>
    <row r="1554" spans="1:15" x14ac:dyDescent="0.35">
      <c r="A1554" s="57" t="s">
        <v>7340</v>
      </c>
      <c r="B1554" s="61" t="s">
        <v>10</v>
      </c>
      <c r="C1554" s="61" t="s">
        <v>2625</v>
      </c>
      <c r="D1554" s="64">
        <v>793715</v>
      </c>
      <c r="E1554" s="64">
        <v>0</v>
      </c>
      <c r="F1554" s="64">
        <v>793715</v>
      </c>
      <c r="G1554" s="77">
        <v>1.04</v>
      </c>
      <c r="H1554" s="64">
        <v>825464</v>
      </c>
      <c r="I1554" s="64">
        <v>0</v>
      </c>
      <c r="J1554" s="64">
        <f>SUMIFS('Support - HEA1065 Adjustments'!$G$2:$G$10,'Support - HEA1065 Adjustments'!$A$2:$A$10,LEFT('Support - Calculation Detail'!A1554,7),'Support - HEA1065 Adjustments'!$D$2:$D$10,RIGHT('Support - Calculation Detail'!A1554,2))</f>
        <v>0</v>
      </c>
      <c r="K1554" s="64">
        <v>825464</v>
      </c>
      <c r="L1554" s="64">
        <v>43612</v>
      </c>
      <c r="M1554" s="64">
        <v>0</v>
      </c>
      <c r="N1554" s="64">
        <v>0</v>
      </c>
      <c r="O1554" s="64">
        <v>869076</v>
      </c>
    </row>
    <row r="1555" spans="1:15" x14ac:dyDescent="0.35">
      <c r="A1555" s="57" t="s">
        <v>7341</v>
      </c>
      <c r="B1555" s="61" t="s">
        <v>10</v>
      </c>
      <c r="C1555" s="61" t="s">
        <v>2625</v>
      </c>
      <c r="D1555" s="64">
        <v>550002</v>
      </c>
      <c r="E1555" s="64">
        <v>0</v>
      </c>
      <c r="F1555" s="64">
        <v>550002</v>
      </c>
      <c r="G1555" s="77">
        <v>1.04</v>
      </c>
      <c r="H1555" s="64">
        <v>572002</v>
      </c>
      <c r="I1555" s="64">
        <v>0</v>
      </c>
      <c r="J1555" s="64">
        <f>SUMIFS('Support - HEA1065 Adjustments'!$G$2:$G$10,'Support - HEA1065 Adjustments'!$A$2:$A$10,LEFT('Support - Calculation Detail'!A1555,7),'Support - HEA1065 Adjustments'!$D$2:$D$10,RIGHT('Support - Calculation Detail'!A1555,2))</f>
        <v>0</v>
      </c>
      <c r="K1555" s="64">
        <v>572002</v>
      </c>
      <c r="L1555" s="64">
        <v>19145</v>
      </c>
      <c r="M1555" s="64">
        <v>0</v>
      </c>
      <c r="N1555" s="64">
        <v>0</v>
      </c>
      <c r="O1555" s="64">
        <v>591147</v>
      </c>
    </row>
    <row r="1556" spans="1:15" x14ac:dyDescent="0.35">
      <c r="A1556" s="57" t="s">
        <v>7342</v>
      </c>
      <c r="B1556" s="61" t="s">
        <v>10</v>
      </c>
      <c r="C1556" s="61" t="s">
        <v>2625</v>
      </c>
      <c r="D1556" s="64">
        <v>343605</v>
      </c>
      <c r="E1556" s="64">
        <v>-14000</v>
      </c>
      <c r="F1556" s="64">
        <v>329605</v>
      </c>
      <c r="G1556" s="77">
        <v>1.04</v>
      </c>
      <c r="H1556" s="64">
        <v>342789</v>
      </c>
      <c r="I1556" s="64">
        <v>0</v>
      </c>
      <c r="J1556" s="64">
        <f>SUMIFS('Support - HEA1065 Adjustments'!$G$2:$G$10,'Support - HEA1065 Adjustments'!$A$2:$A$10,LEFT('Support - Calculation Detail'!A1556,7),'Support - HEA1065 Adjustments'!$D$2:$D$10,RIGHT('Support - Calculation Detail'!A1556,2))</f>
        <v>0</v>
      </c>
      <c r="K1556" s="64">
        <v>342789</v>
      </c>
      <c r="L1556" s="64">
        <v>0</v>
      </c>
      <c r="M1556" s="64">
        <v>0</v>
      </c>
      <c r="N1556" s="64">
        <v>0</v>
      </c>
      <c r="O1556" s="64">
        <v>342789</v>
      </c>
    </row>
    <row r="1557" spans="1:15" x14ac:dyDescent="0.35">
      <c r="A1557" s="57" t="s">
        <v>7343</v>
      </c>
      <c r="B1557" s="61" t="s">
        <v>10</v>
      </c>
      <c r="C1557" s="61" t="s">
        <v>2625</v>
      </c>
      <c r="D1557" s="64">
        <v>20548</v>
      </c>
      <c r="E1557" s="64">
        <v>0</v>
      </c>
      <c r="F1557" s="64">
        <v>20548</v>
      </c>
      <c r="G1557" s="77">
        <v>1.04</v>
      </c>
      <c r="H1557" s="64">
        <v>21370</v>
      </c>
      <c r="I1557" s="64">
        <v>0</v>
      </c>
      <c r="J1557" s="64">
        <f>SUMIFS('Support - HEA1065 Adjustments'!$G$2:$G$10,'Support - HEA1065 Adjustments'!$A$2:$A$10,LEFT('Support - Calculation Detail'!A1557,7),'Support - HEA1065 Adjustments'!$D$2:$D$10,RIGHT('Support - Calculation Detail'!A1557,2))</f>
        <v>0</v>
      </c>
      <c r="K1557" s="64">
        <v>21370</v>
      </c>
      <c r="L1557" s="64">
        <v>0</v>
      </c>
      <c r="M1557" s="64">
        <v>0</v>
      </c>
      <c r="N1557" s="64">
        <v>0</v>
      </c>
      <c r="O1557" s="64">
        <v>21370</v>
      </c>
    </row>
    <row r="1558" spans="1:15" x14ac:dyDescent="0.35">
      <c r="A1558" s="57" t="s">
        <v>7344</v>
      </c>
      <c r="B1558" s="61" t="s">
        <v>10</v>
      </c>
      <c r="C1558" s="61" t="s">
        <v>2625</v>
      </c>
      <c r="D1558" s="64">
        <v>473939</v>
      </c>
      <c r="E1558" s="64">
        <v>0</v>
      </c>
      <c r="F1558" s="64">
        <v>473939</v>
      </c>
      <c r="G1558" s="77">
        <v>1.04</v>
      </c>
      <c r="H1558" s="64">
        <v>492897</v>
      </c>
      <c r="I1558" s="64">
        <v>0</v>
      </c>
      <c r="J1558" s="64">
        <f>SUMIFS('Support - HEA1065 Adjustments'!$G$2:$G$10,'Support - HEA1065 Adjustments'!$A$2:$A$10,LEFT('Support - Calculation Detail'!A1558,7),'Support - HEA1065 Adjustments'!$D$2:$D$10,RIGHT('Support - Calculation Detail'!A1558,2))</f>
        <v>0</v>
      </c>
      <c r="K1558" s="64">
        <v>492897</v>
      </c>
      <c r="L1558" s="64">
        <v>17686</v>
      </c>
      <c r="M1558" s="64">
        <v>0</v>
      </c>
      <c r="N1558" s="64">
        <v>0</v>
      </c>
      <c r="O1558" s="64">
        <v>510583</v>
      </c>
    </row>
    <row r="1559" spans="1:15" x14ac:dyDescent="0.35">
      <c r="A1559" s="57" t="s">
        <v>7345</v>
      </c>
      <c r="B1559" s="61" t="s">
        <v>10</v>
      </c>
      <c r="C1559" s="61" t="s">
        <v>2625</v>
      </c>
      <c r="D1559" s="64">
        <v>1479747</v>
      </c>
      <c r="E1559" s="64">
        <v>0</v>
      </c>
      <c r="F1559" s="64">
        <v>1479747</v>
      </c>
      <c r="G1559" s="77">
        <v>1.04</v>
      </c>
      <c r="H1559" s="64">
        <v>1538937</v>
      </c>
      <c r="I1559" s="64">
        <v>0</v>
      </c>
      <c r="J1559" s="64">
        <f>SUMIFS('Support - HEA1065 Adjustments'!$G$2:$G$10,'Support - HEA1065 Adjustments'!$A$2:$A$10,LEFT('Support - Calculation Detail'!A1559,7),'Support - HEA1065 Adjustments'!$D$2:$D$10,RIGHT('Support - Calculation Detail'!A1559,2))</f>
        <v>0</v>
      </c>
      <c r="K1559" s="64">
        <v>1538937</v>
      </c>
      <c r="L1559" s="64">
        <v>154550</v>
      </c>
      <c r="M1559" s="64">
        <v>0</v>
      </c>
      <c r="N1559" s="64">
        <v>0</v>
      </c>
      <c r="O1559" s="64">
        <v>1693487</v>
      </c>
    </row>
    <row r="1560" spans="1:15" x14ac:dyDescent="0.35">
      <c r="A1560" s="57" t="s">
        <v>7346</v>
      </c>
      <c r="B1560" s="61" t="s">
        <v>10</v>
      </c>
      <c r="C1560" s="61" t="s">
        <v>2625</v>
      </c>
      <c r="D1560" s="64">
        <v>286283</v>
      </c>
      <c r="E1560" s="64">
        <v>0</v>
      </c>
      <c r="F1560" s="64">
        <v>286283</v>
      </c>
      <c r="G1560" s="77">
        <v>1.04</v>
      </c>
      <c r="H1560" s="64">
        <v>297734</v>
      </c>
      <c r="I1560" s="64">
        <v>0</v>
      </c>
      <c r="J1560" s="64">
        <f>SUMIFS('Support - HEA1065 Adjustments'!$G$2:$G$10,'Support - HEA1065 Adjustments'!$A$2:$A$10,LEFT('Support - Calculation Detail'!A1560,7),'Support - HEA1065 Adjustments'!$D$2:$D$10,RIGHT('Support - Calculation Detail'!A1560,2))</f>
        <v>0</v>
      </c>
      <c r="K1560" s="64">
        <v>297734</v>
      </c>
      <c r="L1560" s="64">
        <v>0</v>
      </c>
      <c r="M1560" s="64">
        <v>0</v>
      </c>
      <c r="N1560" s="64">
        <v>0</v>
      </c>
      <c r="O1560" s="64">
        <v>297734</v>
      </c>
    </row>
    <row r="1561" spans="1:15" x14ac:dyDescent="0.35">
      <c r="A1561" s="57" t="s">
        <v>7347</v>
      </c>
      <c r="B1561" s="61" t="s">
        <v>10</v>
      </c>
      <c r="C1561" s="61" t="s">
        <v>2625</v>
      </c>
      <c r="D1561" s="64">
        <v>8273384</v>
      </c>
      <c r="E1561" s="64">
        <v>0</v>
      </c>
      <c r="F1561" s="64">
        <v>8273384</v>
      </c>
      <c r="G1561" s="77">
        <v>1.04</v>
      </c>
      <c r="H1561" s="64">
        <v>8604319</v>
      </c>
      <c r="I1561" s="64">
        <v>0</v>
      </c>
      <c r="J1561" s="64">
        <f>SUMIFS('Support - HEA1065 Adjustments'!$G$2:$G$10,'Support - HEA1065 Adjustments'!$A$2:$A$10,LEFT('Support - Calculation Detail'!A1561,7),'Support - HEA1065 Adjustments'!$D$2:$D$10,RIGHT('Support - Calculation Detail'!A1561,2))</f>
        <v>0</v>
      </c>
      <c r="K1561" s="64">
        <v>8604319</v>
      </c>
      <c r="L1561" s="64">
        <v>0</v>
      </c>
      <c r="M1561" s="64">
        <v>0</v>
      </c>
      <c r="N1561" s="64">
        <v>0</v>
      </c>
      <c r="O1561" s="64">
        <v>8604319</v>
      </c>
    </row>
    <row r="1562" spans="1:15" x14ac:dyDescent="0.35">
      <c r="A1562" s="57" t="s">
        <v>7348</v>
      </c>
      <c r="B1562" s="61" t="s">
        <v>10</v>
      </c>
      <c r="C1562" s="61" t="s">
        <v>2625</v>
      </c>
      <c r="D1562" s="64">
        <v>13837754</v>
      </c>
      <c r="E1562" s="64">
        <v>0</v>
      </c>
      <c r="F1562" s="64">
        <v>13837754</v>
      </c>
      <c r="G1562" s="77">
        <v>1.04</v>
      </c>
      <c r="H1562" s="64">
        <v>14391264</v>
      </c>
      <c r="I1562" s="64">
        <v>0</v>
      </c>
      <c r="J1562" s="64">
        <f>SUMIFS('Support - HEA1065 Adjustments'!$G$2:$G$10,'Support - HEA1065 Adjustments'!$A$2:$A$10,LEFT('Support - Calculation Detail'!A1562,7),'Support - HEA1065 Adjustments'!$D$2:$D$10,RIGHT('Support - Calculation Detail'!A1562,2))</f>
        <v>0</v>
      </c>
      <c r="K1562" s="64">
        <v>14391264</v>
      </c>
      <c r="L1562" s="64">
        <v>0</v>
      </c>
      <c r="M1562" s="64">
        <v>0</v>
      </c>
      <c r="N1562" s="64">
        <v>0</v>
      </c>
      <c r="O1562" s="64">
        <v>14391264</v>
      </c>
    </row>
    <row r="1563" spans="1:15" x14ac:dyDescent="0.35">
      <c r="A1563" s="57" t="s">
        <v>7349</v>
      </c>
      <c r="B1563" s="61" t="s">
        <v>10</v>
      </c>
      <c r="C1563" s="61" t="s">
        <v>2625</v>
      </c>
      <c r="D1563" s="64">
        <v>3870138</v>
      </c>
      <c r="E1563" s="64">
        <v>0</v>
      </c>
      <c r="F1563" s="64">
        <v>3870138</v>
      </c>
      <c r="G1563" s="77">
        <v>1.04</v>
      </c>
      <c r="H1563" s="64">
        <v>4024944</v>
      </c>
      <c r="I1563" s="64">
        <v>0</v>
      </c>
      <c r="J1563" s="64">
        <f>SUMIFS('Support - HEA1065 Adjustments'!$G$2:$G$10,'Support - HEA1065 Adjustments'!$A$2:$A$10,LEFT('Support - Calculation Detail'!A1563,7),'Support - HEA1065 Adjustments'!$D$2:$D$10,RIGHT('Support - Calculation Detail'!A1563,2))</f>
        <v>0</v>
      </c>
      <c r="K1563" s="64">
        <v>4024944</v>
      </c>
      <c r="L1563" s="64">
        <v>0</v>
      </c>
      <c r="M1563" s="64">
        <v>0</v>
      </c>
      <c r="N1563" s="64">
        <v>0</v>
      </c>
      <c r="O1563" s="64">
        <v>4024944</v>
      </c>
    </row>
    <row r="1564" spans="1:15" x14ac:dyDescent="0.35">
      <c r="A1564" s="57" t="s">
        <v>7350</v>
      </c>
      <c r="B1564" s="61" t="s">
        <v>10</v>
      </c>
      <c r="C1564" s="61" t="s">
        <v>3322</v>
      </c>
      <c r="D1564" s="64">
        <v>1994428</v>
      </c>
      <c r="E1564" s="64">
        <v>0</v>
      </c>
      <c r="F1564" s="64">
        <v>1994428</v>
      </c>
      <c r="G1564" s="77">
        <v>1.04</v>
      </c>
      <c r="H1564" s="64">
        <v>2074205</v>
      </c>
      <c r="I1564" s="64">
        <v>0</v>
      </c>
      <c r="J1564" s="64">
        <f>SUMIFS('Support - HEA1065 Adjustments'!$G$2:$G$10,'Support - HEA1065 Adjustments'!$A$2:$A$10,LEFT('Support - Calculation Detail'!A1564,7),'Support - HEA1065 Adjustments'!$D$2:$D$10,RIGHT('Support - Calculation Detail'!A1564,2))</f>
        <v>0</v>
      </c>
      <c r="K1564" s="64">
        <v>2074205</v>
      </c>
      <c r="L1564" s="64">
        <v>0</v>
      </c>
      <c r="M1564" s="64">
        <v>0</v>
      </c>
      <c r="N1564" s="64">
        <v>0</v>
      </c>
      <c r="O1564" s="64">
        <v>2074205</v>
      </c>
    </row>
    <row r="1565" spans="1:15" x14ac:dyDescent="0.35">
      <c r="A1565" s="57" t="s">
        <v>7351</v>
      </c>
      <c r="B1565" s="61" t="s">
        <v>10</v>
      </c>
      <c r="C1565" s="61" t="s">
        <v>2722</v>
      </c>
      <c r="D1565" s="64">
        <v>6978678</v>
      </c>
      <c r="E1565" s="64">
        <v>0</v>
      </c>
      <c r="F1565" s="64">
        <v>6978678</v>
      </c>
      <c r="G1565" s="77">
        <v>1.04</v>
      </c>
      <c r="H1565" s="64">
        <v>7257825</v>
      </c>
      <c r="I1565" s="64">
        <v>0</v>
      </c>
      <c r="J1565" s="64">
        <f>SUMIFS('Support - HEA1065 Adjustments'!$G$2:$G$10,'Support - HEA1065 Adjustments'!$A$2:$A$10,LEFT('Support - Calculation Detail'!A1565,7),'Support - HEA1065 Adjustments'!$D$2:$D$10,RIGHT('Support - Calculation Detail'!A1565,2))</f>
        <v>0</v>
      </c>
      <c r="K1565" s="64">
        <v>7257825</v>
      </c>
      <c r="L1565" s="64">
        <v>1044422</v>
      </c>
      <c r="M1565" s="64">
        <v>318540</v>
      </c>
      <c r="N1565" s="64">
        <v>1025123.0995019724</v>
      </c>
      <c r="O1565" s="64">
        <v>9645910.099501973</v>
      </c>
    </row>
    <row r="1566" spans="1:15" x14ac:dyDescent="0.35">
      <c r="A1566" s="57" t="s">
        <v>7352</v>
      </c>
      <c r="B1566" s="61" t="s">
        <v>10</v>
      </c>
      <c r="C1566" s="61" t="s">
        <v>2722</v>
      </c>
      <c r="D1566" s="64">
        <v>10574</v>
      </c>
      <c r="E1566" s="64">
        <v>0</v>
      </c>
      <c r="F1566" s="64">
        <v>10574</v>
      </c>
      <c r="G1566" s="77">
        <v>1.04</v>
      </c>
      <c r="H1566" s="64">
        <v>10997</v>
      </c>
      <c r="I1566" s="64">
        <v>0</v>
      </c>
      <c r="J1566" s="64">
        <f>SUMIFS('Support - HEA1065 Adjustments'!$G$2:$G$10,'Support - HEA1065 Adjustments'!$A$2:$A$10,LEFT('Support - Calculation Detail'!A1566,7),'Support - HEA1065 Adjustments'!$D$2:$D$10,RIGHT('Support - Calculation Detail'!A1566,2))</f>
        <v>0</v>
      </c>
      <c r="K1566" s="64">
        <v>10997</v>
      </c>
      <c r="L1566" s="64">
        <v>0</v>
      </c>
      <c r="M1566" s="64">
        <v>0</v>
      </c>
      <c r="N1566" s="64">
        <v>0</v>
      </c>
      <c r="O1566" s="64">
        <v>10997</v>
      </c>
    </row>
    <row r="1567" spans="1:15" x14ac:dyDescent="0.35">
      <c r="A1567" s="57" t="s">
        <v>7353</v>
      </c>
      <c r="B1567" s="61" t="s">
        <v>10</v>
      </c>
      <c r="C1567" s="61" t="s">
        <v>2722</v>
      </c>
      <c r="D1567" s="64">
        <v>114509</v>
      </c>
      <c r="E1567" s="64">
        <v>0</v>
      </c>
      <c r="F1567" s="64">
        <v>114509</v>
      </c>
      <c r="G1567" s="77">
        <v>1.04</v>
      </c>
      <c r="H1567" s="64">
        <v>119089</v>
      </c>
      <c r="I1567" s="64">
        <v>0</v>
      </c>
      <c r="J1567" s="64">
        <f>SUMIFS('Support - HEA1065 Adjustments'!$G$2:$G$10,'Support - HEA1065 Adjustments'!$A$2:$A$10,LEFT('Support - Calculation Detail'!A1567,7),'Support - HEA1065 Adjustments'!$D$2:$D$10,RIGHT('Support - Calculation Detail'!A1567,2))</f>
        <v>0</v>
      </c>
      <c r="K1567" s="64">
        <v>119089</v>
      </c>
      <c r="L1567" s="64">
        <v>0</v>
      </c>
      <c r="M1567" s="64">
        <v>0</v>
      </c>
      <c r="N1567" s="64">
        <v>0</v>
      </c>
      <c r="O1567" s="64">
        <v>119089</v>
      </c>
    </row>
    <row r="1568" spans="1:15" x14ac:dyDescent="0.35">
      <c r="A1568" s="57" t="s">
        <v>7354</v>
      </c>
      <c r="B1568" s="61" t="s">
        <v>10</v>
      </c>
      <c r="C1568" s="61" t="s">
        <v>2722</v>
      </c>
      <c r="D1568" s="64">
        <v>38899</v>
      </c>
      <c r="E1568" s="64">
        <v>0</v>
      </c>
      <c r="F1568" s="64">
        <v>38899</v>
      </c>
      <c r="G1568" s="77">
        <v>1.04</v>
      </c>
      <c r="H1568" s="64">
        <v>40455</v>
      </c>
      <c r="I1568" s="64">
        <v>0</v>
      </c>
      <c r="J1568" s="64">
        <f>SUMIFS('Support - HEA1065 Adjustments'!$G$2:$G$10,'Support - HEA1065 Adjustments'!$A$2:$A$10,LEFT('Support - Calculation Detail'!A1568,7),'Support - HEA1065 Adjustments'!$D$2:$D$10,RIGHT('Support - Calculation Detail'!A1568,2))</f>
        <v>0</v>
      </c>
      <c r="K1568" s="64">
        <v>40455</v>
      </c>
      <c r="L1568" s="64">
        <v>0</v>
      </c>
      <c r="M1568" s="64">
        <v>0</v>
      </c>
      <c r="N1568" s="64">
        <v>0</v>
      </c>
      <c r="O1568" s="64">
        <v>40455</v>
      </c>
    </row>
    <row r="1569" spans="1:15" x14ac:dyDescent="0.35">
      <c r="A1569" s="57" t="s">
        <v>7355</v>
      </c>
      <c r="B1569" s="61" t="s">
        <v>10</v>
      </c>
      <c r="C1569" s="61" t="s">
        <v>2722</v>
      </c>
      <c r="D1569" s="64">
        <v>50329</v>
      </c>
      <c r="E1569" s="64">
        <v>0</v>
      </c>
      <c r="F1569" s="64">
        <v>50329</v>
      </c>
      <c r="G1569" s="77">
        <v>1.04</v>
      </c>
      <c r="H1569" s="64">
        <v>52342</v>
      </c>
      <c r="I1569" s="64">
        <v>0</v>
      </c>
      <c r="J1569" s="64">
        <f>SUMIFS('Support - HEA1065 Adjustments'!$G$2:$G$10,'Support - HEA1065 Adjustments'!$A$2:$A$10,LEFT('Support - Calculation Detail'!A1569,7),'Support - HEA1065 Adjustments'!$D$2:$D$10,RIGHT('Support - Calculation Detail'!A1569,2))</f>
        <v>0</v>
      </c>
      <c r="K1569" s="64">
        <v>52342</v>
      </c>
      <c r="L1569" s="64">
        <v>0</v>
      </c>
      <c r="M1569" s="64">
        <v>0</v>
      </c>
      <c r="N1569" s="64">
        <v>0</v>
      </c>
      <c r="O1569" s="64">
        <v>52342</v>
      </c>
    </row>
    <row r="1570" spans="1:15" x14ac:dyDescent="0.35">
      <c r="A1570" s="57" t="s">
        <v>7356</v>
      </c>
      <c r="B1570" s="61" t="s">
        <v>10</v>
      </c>
      <c r="C1570" s="61" t="s">
        <v>2722</v>
      </c>
      <c r="D1570" s="64">
        <v>21241</v>
      </c>
      <c r="E1570" s="64">
        <v>240463</v>
      </c>
      <c r="F1570" s="64">
        <v>261704</v>
      </c>
      <c r="G1570" s="77">
        <v>1.04</v>
      </c>
      <c r="H1570" s="64">
        <v>272172</v>
      </c>
      <c r="I1570" s="64">
        <v>0</v>
      </c>
      <c r="J1570" s="64">
        <f>SUMIFS('Support - HEA1065 Adjustments'!$G$2:$G$10,'Support - HEA1065 Adjustments'!$A$2:$A$10,LEFT('Support - Calculation Detail'!A1570,7),'Support - HEA1065 Adjustments'!$D$2:$D$10,RIGHT('Support - Calculation Detail'!A1570,2))</f>
        <v>0</v>
      </c>
      <c r="K1570" s="64">
        <v>272172</v>
      </c>
      <c r="L1570" s="64">
        <v>0</v>
      </c>
      <c r="M1570" s="64">
        <v>0</v>
      </c>
      <c r="N1570" s="64">
        <v>0</v>
      </c>
      <c r="O1570" s="64">
        <v>272172</v>
      </c>
    </row>
    <row r="1571" spans="1:15" x14ac:dyDescent="0.35">
      <c r="A1571" s="57" t="s">
        <v>7357</v>
      </c>
      <c r="B1571" s="61" t="s">
        <v>10</v>
      </c>
      <c r="C1571" s="61" t="s">
        <v>2722</v>
      </c>
      <c r="D1571" s="64">
        <v>27087</v>
      </c>
      <c r="E1571" s="64">
        <v>0</v>
      </c>
      <c r="F1571" s="64">
        <v>27087</v>
      </c>
      <c r="G1571" s="77">
        <v>1.04</v>
      </c>
      <c r="H1571" s="64">
        <v>28170</v>
      </c>
      <c r="I1571" s="64">
        <v>0</v>
      </c>
      <c r="J1571" s="64">
        <f>SUMIFS('Support - HEA1065 Adjustments'!$G$2:$G$10,'Support - HEA1065 Adjustments'!$A$2:$A$10,LEFT('Support - Calculation Detail'!A1571,7),'Support - HEA1065 Adjustments'!$D$2:$D$10,RIGHT('Support - Calculation Detail'!A1571,2))</f>
        <v>0</v>
      </c>
      <c r="K1571" s="64">
        <v>28170</v>
      </c>
      <c r="L1571" s="64">
        <v>0</v>
      </c>
      <c r="M1571" s="64">
        <v>0</v>
      </c>
      <c r="N1571" s="64">
        <v>0</v>
      </c>
      <c r="O1571" s="64">
        <v>28170</v>
      </c>
    </row>
    <row r="1572" spans="1:15" x14ac:dyDescent="0.35">
      <c r="A1572" s="57" t="s">
        <v>7358</v>
      </c>
      <c r="B1572" s="61" t="s">
        <v>10</v>
      </c>
      <c r="C1572" s="61" t="s">
        <v>2722</v>
      </c>
      <c r="D1572" s="64">
        <v>32990</v>
      </c>
      <c r="E1572" s="64">
        <v>259874</v>
      </c>
      <c r="F1572" s="64">
        <v>292864</v>
      </c>
      <c r="G1572" s="77">
        <v>1.04</v>
      </c>
      <c r="H1572" s="64">
        <v>304579</v>
      </c>
      <c r="I1572" s="64">
        <v>0</v>
      </c>
      <c r="J1572" s="64">
        <f>SUMIFS('Support - HEA1065 Adjustments'!$G$2:$G$10,'Support - HEA1065 Adjustments'!$A$2:$A$10,LEFT('Support - Calculation Detail'!A1572,7),'Support - HEA1065 Adjustments'!$D$2:$D$10,RIGHT('Support - Calculation Detail'!A1572,2))</f>
        <v>0</v>
      </c>
      <c r="K1572" s="64">
        <v>304579</v>
      </c>
      <c r="L1572" s="64">
        <v>0</v>
      </c>
      <c r="M1572" s="64">
        <v>0</v>
      </c>
      <c r="N1572" s="64">
        <v>0</v>
      </c>
      <c r="O1572" s="64">
        <v>304579</v>
      </c>
    </row>
    <row r="1573" spans="1:15" x14ac:dyDescent="0.35">
      <c r="A1573" s="57" t="s">
        <v>7359</v>
      </c>
      <c r="B1573" s="61" t="s">
        <v>10</v>
      </c>
      <c r="C1573" s="61" t="s">
        <v>2722</v>
      </c>
      <c r="D1573" s="64">
        <v>16098</v>
      </c>
      <c r="E1573" s="64">
        <v>0</v>
      </c>
      <c r="F1573" s="64">
        <v>16098</v>
      </c>
      <c r="G1573" s="77">
        <v>1.04</v>
      </c>
      <c r="H1573" s="64">
        <v>16742</v>
      </c>
      <c r="I1573" s="64">
        <v>0</v>
      </c>
      <c r="J1573" s="64">
        <f>SUMIFS('Support - HEA1065 Adjustments'!$G$2:$G$10,'Support - HEA1065 Adjustments'!$A$2:$A$10,LEFT('Support - Calculation Detail'!A1573,7),'Support - HEA1065 Adjustments'!$D$2:$D$10,RIGHT('Support - Calculation Detail'!A1573,2))</f>
        <v>0</v>
      </c>
      <c r="K1573" s="64">
        <v>16742</v>
      </c>
      <c r="L1573" s="64">
        <v>0</v>
      </c>
      <c r="M1573" s="64">
        <v>0</v>
      </c>
      <c r="N1573" s="64">
        <v>0</v>
      </c>
      <c r="O1573" s="64">
        <v>16742</v>
      </c>
    </row>
    <row r="1574" spans="1:15" x14ac:dyDescent="0.35">
      <c r="A1574" s="57" t="s">
        <v>7360</v>
      </c>
      <c r="B1574" s="61" t="s">
        <v>10</v>
      </c>
      <c r="C1574" s="61" t="s">
        <v>2722</v>
      </c>
      <c r="D1574" s="64">
        <v>20939</v>
      </c>
      <c r="E1574" s="64">
        <v>0</v>
      </c>
      <c r="F1574" s="64">
        <v>20939</v>
      </c>
      <c r="G1574" s="77">
        <v>1.04</v>
      </c>
      <c r="H1574" s="64">
        <v>21777</v>
      </c>
      <c r="I1574" s="64">
        <v>0</v>
      </c>
      <c r="J1574" s="64">
        <f>SUMIFS('Support - HEA1065 Adjustments'!$G$2:$G$10,'Support - HEA1065 Adjustments'!$A$2:$A$10,LEFT('Support - Calculation Detail'!A1574,7),'Support - HEA1065 Adjustments'!$D$2:$D$10,RIGHT('Support - Calculation Detail'!A1574,2))</f>
        <v>0</v>
      </c>
      <c r="K1574" s="64">
        <v>21777</v>
      </c>
      <c r="L1574" s="64">
        <v>0</v>
      </c>
      <c r="M1574" s="64">
        <v>0</v>
      </c>
      <c r="N1574" s="64">
        <v>0</v>
      </c>
      <c r="O1574" s="64">
        <v>21777</v>
      </c>
    </row>
    <row r="1575" spans="1:15" x14ac:dyDescent="0.35">
      <c r="A1575" s="57" t="s">
        <v>7361</v>
      </c>
      <c r="B1575" s="61" t="s">
        <v>10</v>
      </c>
      <c r="C1575" s="61" t="s">
        <v>2722</v>
      </c>
      <c r="D1575" s="64">
        <v>24901</v>
      </c>
      <c r="E1575" s="64">
        <v>0</v>
      </c>
      <c r="F1575" s="64">
        <v>24901</v>
      </c>
      <c r="G1575" s="77">
        <v>1.04</v>
      </c>
      <c r="H1575" s="64">
        <v>25897</v>
      </c>
      <c r="I1575" s="64">
        <v>0</v>
      </c>
      <c r="J1575" s="64">
        <f>SUMIFS('Support - HEA1065 Adjustments'!$G$2:$G$10,'Support - HEA1065 Adjustments'!$A$2:$A$10,LEFT('Support - Calculation Detail'!A1575,7),'Support - HEA1065 Adjustments'!$D$2:$D$10,RIGHT('Support - Calculation Detail'!A1575,2))</f>
        <v>0</v>
      </c>
      <c r="K1575" s="64">
        <v>25897</v>
      </c>
      <c r="L1575" s="64">
        <v>0</v>
      </c>
      <c r="M1575" s="64">
        <v>0</v>
      </c>
      <c r="N1575" s="64">
        <v>0</v>
      </c>
      <c r="O1575" s="64">
        <v>25897</v>
      </c>
    </row>
    <row r="1576" spans="1:15" x14ac:dyDescent="0.35">
      <c r="A1576" s="57" t="s">
        <v>7362</v>
      </c>
      <c r="B1576" s="61" t="s">
        <v>10</v>
      </c>
      <c r="C1576" s="61" t="s">
        <v>2722</v>
      </c>
      <c r="D1576" s="64">
        <v>83808</v>
      </c>
      <c r="E1576" s="64">
        <v>0</v>
      </c>
      <c r="F1576" s="64">
        <v>83808</v>
      </c>
      <c r="G1576" s="77">
        <v>1.04</v>
      </c>
      <c r="H1576" s="64">
        <v>87160</v>
      </c>
      <c r="I1576" s="64">
        <v>0</v>
      </c>
      <c r="J1576" s="64">
        <f>SUMIFS('Support - HEA1065 Adjustments'!$G$2:$G$10,'Support - HEA1065 Adjustments'!$A$2:$A$10,LEFT('Support - Calculation Detail'!A1576,7),'Support - HEA1065 Adjustments'!$D$2:$D$10,RIGHT('Support - Calculation Detail'!A1576,2))</f>
        <v>0</v>
      </c>
      <c r="K1576" s="64">
        <v>87160</v>
      </c>
      <c r="L1576" s="64">
        <v>0</v>
      </c>
      <c r="M1576" s="64">
        <v>0</v>
      </c>
      <c r="N1576" s="64">
        <v>0</v>
      </c>
      <c r="O1576" s="64">
        <v>87160</v>
      </c>
    </row>
    <row r="1577" spans="1:15" x14ac:dyDescent="0.35">
      <c r="A1577" s="57" t="s">
        <v>7363</v>
      </c>
      <c r="B1577" s="61" t="s">
        <v>10</v>
      </c>
      <c r="C1577" s="61" t="s">
        <v>2722</v>
      </c>
      <c r="D1577" s="64">
        <v>54866</v>
      </c>
      <c r="E1577" s="64">
        <v>0</v>
      </c>
      <c r="F1577" s="64">
        <v>54866</v>
      </c>
      <c r="G1577" s="77">
        <v>1.04</v>
      </c>
      <c r="H1577" s="64">
        <v>57061</v>
      </c>
      <c r="I1577" s="64">
        <v>0</v>
      </c>
      <c r="J1577" s="64">
        <f>SUMIFS('Support - HEA1065 Adjustments'!$G$2:$G$10,'Support - HEA1065 Adjustments'!$A$2:$A$10,LEFT('Support - Calculation Detail'!A1577,7),'Support - HEA1065 Adjustments'!$D$2:$D$10,RIGHT('Support - Calculation Detail'!A1577,2))</f>
        <v>0</v>
      </c>
      <c r="K1577" s="64">
        <v>57061</v>
      </c>
      <c r="L1577" s="64">
        <v>0</v>
      </c>
      <c r="M1577" s="64">
        <v>0</v>
      </c>
      <c r="N1577" s="64">
        <v>0</v>
      </c>
      <c r="O1577" s="64">
        <v>57061</v>
      </c>
    </row>
    <row r="1578" spans="1:15" x14ac:dyDescent="0.35">
      <c r="A1578" s="57" t="s">
        <v>7364</v>
      </c>
      <c r="B1578" s="61" t="s">
        <v>10</v>
      </c>
      <c r="C1578" s="61" t="s">
        <v>2722</v>
      </c>
      <c r="D1578" s="64">
        <v>165673</v>
      </c>
      <c r="E1578" s="64">
        <v>0</v>
      </c>
      <c r="F1578" s="64">
        <v>165673</v>
      </c>
      <c r="G1578" s="77">
        <v>1.04</v>
      </c>
      <c r="H1578" s="64">
        <v>172300</v>
      </c>
      <c r="I1578" s="64">
        <v>0</v>
      </c>
      <c r="J1578" s="64">
        <f>SUMIFS('Support - HEA1065 Adjustments'!$G$2:$G$10,'Support - HEA1065 Adjustments'!$A$2:$A$10,LEFT('Support - Calculation Detail'!A1578,7),'Support - HEA1065 Adjustments'!$D$2:$D$10,RIGHT('Support - Calculation Detail'!A1578,2))</f>
        <v>0</v>
      </c>
      <c r="K1578" s="64">
        <v>172300</v>
      </c>
      <c r="L1578" s="64">
        <v>0</v>
      </c>
      <c r="M1578" s="64">
        <v>0</v>
      </c>
      <c r="N1578" s="64">
        <v>0</v>
      </c>
      <c r="O1578" s="64">
        <v>172300</v>
      </c>
    </row>
    <row r="1579" spans="1:15" x14ac:dyDescent="0.35">
      <c r="A1579" s="57" t="s">
        <v>7365</v>
      </c>
      <c r="B1579" s="61" t="s">
        <v>10</v>
      </c>
      <c r="C1579" s="61" t="s">
        <v>2722</v>
      </c>
      <c r="D1579" s="64">
        <v>10216</v>
      </c>
      <c r="E1579" s="64">
        <v>0</v>
      </c>
      <c r="F1579" s="64">
        <v>10216</v>
      </c>
      <c r="G1579" s="77">
        <v>1.04</v>
      </c>
      <c r="H1579" s="64">
        <v>10625</v>
      </c>
      <c r="I1579" s="64">
        <v>0</v>
      </c>
      <c r="J1579" s="64">
        <f>SUMIFS('Support - HEA1065 Adjustments'!$G$2:$G$10,'Support - HEA1065 Adjustments'!$A$2:$A$10,LEFT('Support - Calculation Detail'!A1579,7),'Support - HEA1065 Adjustments'!$D$2:$D$10,RIGHT('Support - Calculation Detail'!A1579,2))</f>
        <v>0</v>
      </c>
      <c r="K1579" s="64">
        <v>10625</v>
      </c>
      <c r="L1579" s="64">
        <v>0</v>
      </c>
      <c r="M1579" s="64">
        <v>0</v>
      </c>
      <c r="N1579" s="64">
        <v>0</v>
      </c>
      <c r="O1579" s="64">
        <v>10625</v>
      </c>
    </row>
    <row r="1580" spans="1:15" x14ac:dyDescent="0.35">
      <c r="A1580" s="57" t="s">
        <v>7366</v>
      </c>
      <c r="B1580" s="61" t="s">
        <v>10</v>
      </c>
      <c r="C1580" s="61" t="s">
        <v>2722</v>
      </c>
      <c r="D1580" s="64">
        <v>85072</v>
      </c>
      <c r="E1580" s="64">
        <v>0</v>
      </c>
      <c r="F1580" s="64">
        <v>85072</v>
      </c>
      <c r="G1580" s="77">
        <v>1.04</v>
      </c>
      <c r="H1580" s="64">
        <v>88475</v>
      </c>
      <c r="I1580" s="64">
        <v>0</v>
      </c>
      <c r="J1580" s="64">
        <f>SUMIFS('Support - HEA1065 Adjustments'!$G$2:$G$10,'Support - HEA1065 Adjustments'!$A$2:$A$10,LEFT('Support - Calculation Detail'!A1580,7),'Support - HEA1065 Adjustments'!$D$2:$D$10,RIGHT('Support - Calculation Detail'!A1580,2))</f>
        <v>0</v>
      </c>
      <c r="K1580" s="64">
        <v>88475</v>
      </c>
      <c r="L1580" s="64">
        <v>0</v>
      </c>
      <c r="M1580" s="64">
        <v>0</v>
      </c>
      <c r="N1580" s="64">
        <v>0</v>
      </c>
      <c r="O1580" s="64">
        <v>88475</v>
      </c>
    </row>
    <row r="1581" spans="1:15" x14ac:dyDescent="0.35">
      <c r="A1581" s="57" t="s">
        <v>7367</v>
      </c>
      <c r="B1581" s="61" t="s">
        <v>10</v>
      </c>
      <c r="C1581" s="61" t="s">
        <v>2722</v>
      </c>
      <c r="D1581" s="64">
        <v>12436</v>
      </c>
      <c r="E1581" s="64">
        <v>0</v>
      </c>
      <c r="F1581" s="64">
        <v>12436</v>
      </c>
      <c r="G1581" s="77">
        <v>1.04</v>
      </c>
      <c r="H1581" s="64">
        <v>12933</v>
      </c>
      <c r="I1581" s="64">
        <v>0</v>
      </c>
      <c r="J1581" s="64">
        <f>SUMIFS('Support - HEA1065 Adjustments'!$G$2:$G$10,'Support - HEA1065 Adjustments'!$A$2:$A$10,LEFT('Support - Calculation Detail'!A1581,7),'Support - HEA1065 Adjustments'!$D$2:$D$10,RIGHT('Support - Calculation Detail'!A1581,2))</f>
        <v>0</v>
      </c>
      <c r="K1581" s="64">
        <v>12933</v>
      </c>
      <c r="L1581" s="64">
        <v>0</v>
      </c>
      <c r="M1581" s="64">
        <v>0</v>
      </c>
      <c r="N1581" s="64">
        <v>0</v>
      </c>
      <c r="O1581" s="64">
        <v>12933</v>
      </c>
    </row>
    <row r="1582" spans="1:15" x14ac:dyDescent="0.35">
      <c r="A1582" s="57" t="s">
        <v>7368</v>
      </c>
      <c r="B1582" s="61" t="s">
        <v>10</v>
      </c>
      <c r="C1582" s="61" t="s">
        <v>2722</v>
      </c>
      <c r="D1582" s="64">
        <v>137066</v>
      </c>
      <c r="E1582" s="64">
        <v>0</v>
      </c>
      <c r="F1582" s="64">
        <v>137066</v>
      </c>
      <c r="G1582" s="77">
        <v>1.04</v>
      </c>
      <c r="H1582" s="64">
        <v>142549</v>
      </c>
      <c r="I1582" s="64">
        <v>0</v>
      </c>
      <c r="J1582" s="64">
        <f>SUMIFS('Support - HEA1065 Adjustments'!$G$2:$G$10,'Support - HEA1065 Adjustments'!$A$2:$A$10,LEFT('Support - Calculation Detail'!A1582,7),'Support - HEA1065 Adjustments'!$D$2:$D$10,RIGHT('Support - Calculation Detail'!A1582,2))</f>
        <v>0</v>
      </c>
      <c r="K1582" s="64">
        <v>142549</v>
      </c>
      <c r="L1582" s="64">
        <v>0</v>
      </c>
      <c r="M1582" s="64">
        <v>0</v>
      </c>
      <c r="N1582" s="64">
        <v>0</v>
      </c>
      <c r="O1582" s="64">
        <v>142549</v>
      </c>
    </row>
    <row r="1583" spans="1:15" x14ac:dyDescent="0.35">
      <c r="A1583" s="57" t="s">
        <v>7369</v>
      </c>
      <c r="B1583" s="61" t="s">
        <v>10</v>
      </c>
      <c r="C1583" s="61" t="s">
        <v>2722</v>
      </c>
      <c r="D1583" s="64">
        <v>46954</v>
      </c>
      <c r="E1583" s="64">
        <v>0</v>
      </c>
      <c r="F1583" s="64">
        <v>46954</v>
      </c>
      <c r="G1583" s="77">
        <v>1.04</v>
      </c>
      <c r="H1583" s="64">
        <v>48832</v>
      </c>
      <c r="I1583" s="64">
        <v>0</v>
      </c>
      <c r="J1583" s="64">
        <f>SUMIFS('Support - HEA1065 Adjustments'!$G$2:$G$10,'Support - HEA1065 Adjustments'!$A$2:$A$10,LEFT('Support - Calculation Detail'!A1583,7),'Support - HEA1065 Adjustments'!$D$2:$D$10,RIGHT('Support - Calculation Detail'!A1583,2))</f>
        <v>0</v>
      </c>
      <c r="K1583" s="64">
        <v>48832</v>
      </c>
      <c r="L1583" s="64">
        <v>0</v>
      </c>
      <c r="M1583" s="64">
        <v>0</v>
      </c>
      <c r="N1583" s="64">
        <v>0</v>
      </c>
      <c r="O1583" s="64">
        <v>48832</v>
      </c>
    </row>
    <row r="1584" spans="1:15" x14ac:dyDescent="0.35">
      <c r="A1584" s="57" t="s">
        <v>7370</v>
      </c>
      <c r="B1584" s="61" t="s">
        <v>10</v>
      </c>
      <c r="C1584" s="61" t="s">
        <v>2722</v>
      </c>
      <c r="D1584" s="64">
        <v>14874</v>
      </c>
      <c r="E1584" s="64">
        <v>0</v>
      </c>
      <c r="F1584" s="64">
        <v>14874</v>
      </c>
      <c r="G1584" s="77">
        <v>1.04</v>
      </c>
      <c r="H1584" s="64">
        <v>15469</v>
      </c>
      <c r="I1584" s="64">
        <v>0</v>
      </c>
      <c r="J1584" s="64">
        <f>SUMIFS('Support - HEA1065 Adjustments'!$G$2:$G$10,'Support - HEA1065 Adjustments'!$A$2:$A$10,LEFT('Support - Calculation Detail'!A1584,7),'Support - HEA1065 Adjustments'!$D$2:$D$10,RIGHT('Support - Calculation Detail'!A1584,2))</f>
        <v>0</v>
      </c>
      <c r="K1584" s="64">
        <v>15469</v>
      </c>
      <c r="L1584" s="64">
        <v>0</v>
      </c>
      <c r="M1584" s="64">
        <v>0</v>
      </c>
      <c r="N1584" s="64">
        <v>0</v>
      </c>
      <c r="O1584" s="64">
        <v>15469</v>
      </c>
    </row>
    <row r="1585" spans="1:15" x14ac:dyDescent="0.35">
      <c r="A1585" s="57" t="s">
        <v>7371</v>
      </c>
      <c r="B1585" s="61" t="s">
        <v>10</v>
      </c>
      <c r="C1585" s="61" t="s">
        <v>2722</v>
      </c>
      <c r="D1585" s="64">
        <v>19233</v>
      </c>
      <c r="E1585" s="64">
        <v>0</v>
      </c>
      <c r="F1585" s="64">
        <v>19233</v>
      </c>
      <c r="G1585" s="77">
        <v>1.04</v>
      </c>
      <c r="H1585" s="64">
        <v>20002</v>
      </c>
      <c r="I1585" s="64">
        <v>0</v>
      </c>
      <c r="J1585" s="64">
        <f>SUMIFS('Support - HEA1065 Adjustments'!$G$2:$G$10,'Support - HEA1065 Adjustments'!$A$2:$A$10,LEFT('Support - Calculation Detail'!A1585,7),'Support - HEA1065 Adjustments'!$D$2:$D$10,RIGHT('Support - Calculation Detail'!A1585,2))</f>
        <v>0</v>
      </c>
      <c r="K1585" s="64">
        <v>20002</v>
      </c>
      <c r="L1585" s="64">
        <v>0</v>
      </c>
      <c r="M1585" s="64">
        <v>0</v>
      </c>
      <c r="N1585" s="64">
        <v>0</v>
      </c>
      <c r="O1585" s="64">
        <v>20002</v>
      </c>
    </row>
    <row r="1586" spans="1:15" x14ac:dyDescent="0.35">
      <c r="A1586" s="57" t="s">
        <v>7372</v>
      </c>
      <c r="B1586" s="61" t="s">
        <v>10</v>
      </c>
      <c r="C1586" s="61" t="s">
        <v>2722</v>
      </c>
      <c r="D1586" s="64">
        <v>454725</v>
      </c>
      <c r="E1586" s="64">
        <v>0</v>
      </c>
      <c r="F1586" s="64">
        <v>454725</v>
      </c>
      <c r="G1586" s="77">
        <v>1.04</v>
      </c>
      <c r="H1586" s="64">
        <v>472914</v>
      </c>
      <c r="I1586" s="64">
        <v>0</v>
      </c>
      <c r="J1586" s="64">
        <f>SUMIFS('Support - HEA1065 Adjustments'!$G$2:$G$10,'Support - HEA1065 Adjustments'!$A$2:$A$10,LEFT('Support - Calculation Detail'!A1586,7),'Support - HEA1065 Adjustments'!$D$2:$D$10,RIGHT('Support - Calculation Detail'!A1586,2))</f>
        <v>0</v>
      </c>
      <c r="K1586" s="64">
        <v>472914</v>
      </c>
      <c r="L1586" s="64">
        <v>0</v>
      </c>
      <c r="M1586" s="64">
        <v>0</v>
      </c>
      <c r="N1586" s="64">
        <v>0</v>
      </c>
      <c r="O1586" s="64">
        <v>472914</v>
      </c>
    </row>
    <row r="1587" spans="1:15" x14ac:dyDescent="0.35">
      <c r="A1587" s="57" t="s">
        <v>7373</v>
      </c>
      <c r="B1587" s="61" t="s">
        <v>10</v>
      </c>
      <c r="C1587" s="61" t="s">
        <v>2722</v>
      </c>
      <c r="D1587" s="64">
        <v>15891</v>
      </c>
      <c r="E1587" s="64">
        <v>0</v>
      </c>
      <c r="F1587" s="64">
        <v>15891</v>
      </c>
      <c r="G1587" s="77">
        <v>1.04</v>
      </c>
      <c r="H1587" s="64">
        <v>16527</v>
      </c>
      <c r="I1587" s="64">
        <v>0</v>
      </c>
      <c r="J1587" s="64">
        <f>SUMIFS('Support - HEA1065 Adjustments'!$G$2:$G$10,'Support - HEA1065 Adjustments'!$A$2:$A$10,LEFT('Support - Calculation Detail'!A1587,7),'Support - HEA1065 Adjustments'!$D$2:$D$10,RIGHT('Support - Calculation Detail'!A1587,2))</f>
        <v>0</v>
      </c>
      <c r="K1587" s="64">
        <v>16527</v>
      </c>
      <c r="L1587" s="64">
        <v>0</v>
      </c>
      <c r="M1587" s="64">
        <v>0</v>
      </c>
      <c r="N1587" s="64">
        <v>0</v>
      </c>
      <c r="O1587" s="64">
        <v>16527</v>
      </c>
    </row>
    <row r="1588" spans="1:15" x14ac:dyDescent="0.35">
      <c r="A1588" s="57" t="s">
        <v>7374</v>
      </c>
      <c r="B1588" s="61" t="s">
        <v>10</v>
      </c>
      <c r="C1588" s="61" t="s">
        <v>2722</v>
      </c>
      <c r="D1588" s="64">
        <v>876561</v>
      </c>
      <c r="E1588" s="64">
        <v>0</v>
      </c>
      <c r="F1588" s="64">
        <v>876561</v>
      </c>
      <c r="G1588" s="77">
        <v>1.04</v>
      </c>
      <c r="H1588" s="64">
        <v>911623</v>
      </c>
      <c r="I1588" s="64">
        <v>0</v>
      </c>
      <c r="J1588" s="64">
        <f>SUMIFS('Support - HEA1065 Adjustments'!$G$2:$G$10,'Support - HEA1065 Adjustments'!$A$2:$A$10,LEFT('Support - Calculation Detail'!A1588,7),'Support - HEA1065 Adjustments'!$D$2:$D$10,RIGHT('Support - Calculation Detail'!A1588,2))</f>
        <v>0</v>
      </c>
      <c r="K1588" s="64">
        <v>911623</v>
      </c>
      <c r="L1588" s="64">
        <v>0</v>
      </c>
      <c r="M1588" s="64">
        <v>0</v>
      </c>
      <c r="N1588" s="64">
        <v>0</v>
      </c>
      <c r="O1588" s="64">
        <v>911623</v>
      </c>
    </row>
    <row r="1589" spans="1:15" x14ac:dyDescent="0.35">
      <c r="A1589" s="57" t="s">
        <v>7375</v>
      </c>
      <c r="B1589" s="61" t="s">
        <v>10</v>
      </c>
      <c r="C1589" s="61" t="s">
        <v>2722</v>
      </c>
      <c r="D1589" s="64">
        <v>1612786</v>
      </c>
      <c r="E1589" s="64">
        <v>0</v>
      </c>
      <c r="F1589" s="64">
        <v>1612786</v>
      </c>
      <c r="G1589" s="77">
        <v>1.04</v>
      </c>
      <c r="H1589" s="64">
        <v>1677297</v>
      </c>
      <c r="I1589" s="64">
        <v>0</v>
      </c>
      <c r="J1589" s="64">
        <f>SUMIFS('Support - HEA1065 Adjustments'!$G$2:$G$10,'Support - HEA1065 Adjustments'!$A$2:$A$10,LEFT('Support - Calculation Detail'!A1589,7),'Support - HEA1065 Adjustments'!$D$2:$D$10,RIGHT('Support - Calculation Detail'!A1589,2))</f>
        <v>0</v>
      </c>
      <c r="K1589" s="64">
        <v>1677297</v>
      </c>
      <c r="L1589" s="64">
        <v>49972</v>
      </c>
      <c r="M1589" s="64">
        <v>0</v>
      </c>
      <c r="N1589" s="64">
        <v>0</v>
      </c>
      <c r="O1589" s="64">
        <v>1727269</v>
      </c>
    </row>
    <row r="1590" spans="1:15" x14ac:dyDescent="0.35">
      <c r="A1590" s="57" t="s">
        <v>7376</v>
      </c>
      <c r="B1590" s="61" t="s">
        <v>10</v>
      </c>
      <c r="C1590" s="61" t="s">
        <v>2722</v>
      </c>
      <c r="D1590" s="64">
        <v>1289492</v>
      </c>
      <c r="E1590" s="64">
        <v>0</v>
      </c>
      <c r="F1590" s="64">
        <v>1289492</v>
      </c>
      <c r="G1590" s="77">
        <v>1.04</v>
      </c>
      <c r="H1590" s="64">
        <v>1341072</v>
      </c>
      <c r="I1590" s="64">
        <v>0</v>
      </c>
      <c r="J1590" s="64">
        <f>SUMIFS('Support - HEA1065 Adjustments'!$G$2:$G$10,'Support - HEA1065 Adjustments'!$A$2:$A$10,LEFT('Support - Calculation Detail'!A1590,7),'Support - HEA1065 Adjustments'!$D$2:$D$10,RIGHT('Support - Calculation Detail'!A1590,2))</f>
        <v>0</v>
      </c>
      <c r="K1590" s="64">
        <v>1341072</v>
      </c>
      <c r="L1590" s="64">
        <v>53685</v>
      </c>
      <c r="M1590" s="64">
        <v>0</v>
      </c>
      <c r="N1590" s="64">
        <v>0</v>
      </c>
      <c r="O1590" s="64">
        <v>1394757</v>
      </c>
    </row>
    <row r="1591" spans="1:15" x14ac:dyDescent="0.35">
      <c r="A1591" s="57" t="s">
        <v>7377</v>
      </c>
      <c r="B1591" s="61" t="s">
        <v>10</v>
      </c>
      <c r="C1591" s="61" t="s">
        <v>2722</v>
      </c>
      <c r="D1591" s="64">
        <v>1274785</v>
      </c>
      <c r="E1591" s="64">
        <v>0</v>
      </c>
      <c r="F1591" s="64">
        <v>1274785</v>
      </c>
      <c r="G1591" s="77">
        <v>1.04</v>
      </c>
      <c r="H1591" s="64">
        <v>1325776</v>
      </c>
      <c r="I1591" s="64">
        <v>0</v>
      </c>
      <c r="J1591" s="64">
        <f>SUMIFS('Support - HEA1065 Adjustments'!$G$2:$G$10,'Support - HEA1065 Adjustments'!$A$2:$A$10,LEFT('Support - Calculation Detail'!A1591,7),'Support - HEA1065 Adjustments'!$D$2:$D$10,RIGHT('Support - Calculation Detail'!A1591,2))</f>
        <v>0</v>
      </c>
      <c r="K1591" s="64">
        <v>1325776</v>
      </c>
      <c r="L1591" s="64">
        <v>42340</v>
      </c>
      <c r="M1591" s="64">
        <v>0</v>
      </c>
      <c r="N1591" s="64">
        <v>0</v>
      </c>
      <c r="O1591" s="64">
        <v>1368116</v>
      </c>
    </row>
    <row r="1592" spans="1:15" x14ac:dyDescent="0.35">
      <c r="A1592" s="57" t="s">
        <v>7378</v>
      </c>
      <c r="B1592" s="61" t="s">
        <v>10</v>
      </c>
      <c r="C1592" s="61" t="s">
        <v>2722</v>
      </c>
      <c r="D1592" s="64">
        <v>347474</v>
      </c>
      <c r="E1592" s="64">
        <v>0</v>
      </c>
      <c r="F1592" s="64">
        <v>347474</v>
      </c>
      <c r="G1592" s="77">
        <v>1.04</v>
      </c>
      <c r="H1592" s="64">
        <v>361373</v>
      </c>
      <c r="I1592" s="64">
        <v>0</v>
      </c>
      <c r="J1592" s="64">
        <f>SUMIFS('Support - HEA1065 Adjustments'!$G$2:$G$10,'Support - HEA1065 Adjustments'!$A$2:$A$10,LEFT('Support - Calculation Detail'!A1592,7),'Support - HEA1065 Adjustments'!$D$2:$D$10,RIGHT('Support - Calculation Detail'!A1592,2))</f>
        <v>0</v>
      </c>
      <c r="K1592" s="64">
        <v>361373</v>
      </c>
      <c r="L1592" s="64">
        <v>0</v>
      </c>
      <c r="M1592" s="64">
        <v>0</v>
      </c>
      <c r="N1592" s="64">
        <v>0</v>
      </c>
      <c r="O1592" s="64">
        <v>361373</v>
      </c>
    </row>
    <row r="1593" spans="1:15" x14ac:dyDescent="0.35">
      <c r="A1593" s="57" t="s">
        <v>7379</v>
      </c>
      <c r="B1593" s="61" t="s">
        <v>10</v>
      </c>
      <c r="C1593" s="61" t="s">
        <v>4642</v>
      </c>
      <c r="D1593" s="64">
        <v>4483551</v>
      </c>
      <c r="E1593" s="64">
        <v>0</v>
      </c>
      <c r="F1593" s="64">
        <v>4483551</v>
      </c>
      <c r="G1593" s="77">
        <v>1.04</v>
      </c>
      <c r="H1593" s="64">
        <v>4662893</v>
      </c>
      <c r="I1593" s="64">
        <v>0</v>
      </c>
      <c r="J1593" s="64">
        <f>SUMIFS('Support - HEA1065 Adjustments'!$G$2:$G$10,'Support - HEA1065 Adjustments'!$A$2:$A$10,LEFT('Support - Calculation Detail'!A1593,7),'Support - HEA1065 Adjustments'!$D$2:$D$10,RIGHT('Support - Calculation Detail'!A1593,2))</f>
        <v>0</v>
      </c>
      <c r="K1593" s="64">
        <v>4662893</v>
      </c>
      <c r="L1593" s="64">
        <v>0</v>
      </c>
      <c r="M1593" s="64">
        <v>0</v>
      </c>
      <c r="N1593" s="64">
        <v>0</v>
      </c>
      <c r="O1593" s="64">
        <v>4662893</v>
      </c>
    </row>
    <row r="1594" spans="1:15" x14ac:dyDescent="0.35">
      <c r="A1594" s="57" t="s">
        <v>7380</v>
      </c>
      <c r="B1594" s="61" t="s">
        <v>10</v>
      </c>
      <c r="C1594" s="61" t="s">
        <v>2722</v>
      </c>
      <c r="D1594" s="64">
        <v>6292173</v>
      </c>
      <c r="E1594" s="64">
        <v>0</v>
      </c>
      <c r="F1594" s="64">
        <v>6292173</v>
      </c>
      <c r="G1594" s="77">
        <v>1.04</v>
      </c>
      <c r="H1594" s="64">
        <v>6543860</v>
      </c>
      <c r="I1594" s="64">
        <v>0</v>
      </c>
      <c r="J1594" s="64">
        <f>SUMIFS('Support - HEA1065 Adjustments'!$G$2:$G$10,'Support - HEA1065 Adjustments'!$A$2:$A$10,LEFT('Support - Calculation Detail'!A1594,7),'Support - HEA1065 Adjustments'!$D$2:$D$10,RIGHT('Support - Calculation Detail'!A1594,2))</f>
        <v>0</v>
      </c>
      <c r="K1594" s="64">
        <v>6543860</v>
      </c>
      <c r="L1594" s="64">
        <v>0</v>
      </c>
      <c r="M1594" s="64">
        <v>0</v>
      </c>
      <c r="N1594" s="64">
        <v>0</v>
      </c>
      <c r="O1594" s="64">
        <v>6543860</v>
      </c>
    </row>
    <row r="1595" spans="1:15" x14ac:dyDescent="0.35">
      <c r="A1595" s="57" t="s">
        <v>7381</v>
      </c>
      <c r="B1595" s="61" t="s">
        <v>10</v>
      </c>
      <c r="C1595" s="61" t="s">
        <v>2722</v>
      </c>
      <c r="D1595" s="64">
        <v>5318033</v>
      </c>
      <c r="E1595" s="64">
        <v>0</v>
      </c>
      <c r="F1595" s="64">
        <v>5318033</v>
      </c>
      <c r="G1595" s="77">
        <v>1.04</v>
      </c>
      <c r="H1595" s="64">
        <v>5530754</v>
      </c>
      <c r="I1595" s="64">
        <v>0</v>
      </c>
      <c r="J1595" s="64">
        <f>SUMIFS('Support - HEA1065 Adjustments'!$G$2:$G$10,'Support - HEA1065 Adjustments'!$A$2:$A$10,LEFT('Support - Calculation Detail'!A1595,7),'Support - HEA1065 Adjustments'!$D$2:$D$10,RIGHT('Support - Calculation Detail'!A1595,2))</f>
        <v>0</v>
      </c>
      <c r="K1595" s="64">
        <v>5530754</v>
      </c>
      <c r="L1595" s="64">
        <v>0</v>
      </c>
      <c r="M1595" s="64">
        <v>0</v>
      </c>
      <c r="N1595" s="64">
        <v>0</v>
      </c>
      <c r="O1595" s="64">
        <v>5530754</v>
      </c>
    </row>
    <row r="1596" spans="1:15" x14ac:dyDescent="0.35">
      <c r="A1596" s="57" t="s">
        <v>7382</v>
      </c>
      <c r="B1596" s="61" t="s">
        <v>10</v>
      </c>
      <c r="C1596" s="61" t="s">
        <v>2764</v>
      </c>
      <c r="D1596" s="64">
        <v>174203033</v>
      </c>
      <c r="E1596" s="64">
        <v>0</v>
      </c>
      <c r="F1596" s="64">
        <v>174203033</v>
      </c>
      <c r="G1596" s="77">
        <v>1.04</v>
      </c>
      <c r="H1596" s="64">
        <v>181171154</v>
      </c>
      <c r="I1596" s="64">
        <v>0</v>
      </c>
      <c r="J1596" s="64">
        <f>SUMIFS('Support - HEA1065 Adjustments'!$G$2:$G$10,'Support - HEA1065 Adjustments'!$A$2:$A$10,LEFT('Support - Calculation Detail'!A1596,7),'Support - HEA1065 Adjustments'!$D$2:$D$10,RIGHT('Support - Calculation Detail'!A1596,2))</f>
        <v>0</v>
      </c>
      <c r="K1596" s="64">
        <v>181171154</v>
      </c>
      <c r="L1596" s="64">
        <v>10546199</v>
      </c>
      <c r="M1596" s="64">
        <v>3835146</v>
      </c>
      <c r="N1596" s="64">
        <v>10654436.440064181</v>
      </c>
      <c r="O1596" s="64">
        <v>206206935.44006419</v>
      </c>
    </row>
    <row r="1597" spans="1:15" x14ac:dyDescent="0.35">
      <c r="A1597" s="57" t="s">
        <v>7383</v>
      </c>
      <c r="B1597" s="61" t="s">
        <v>10</v>
      </c>
      <c r="C1597" s="61" t="s">
        <v>2764</v>
      </c>
      <c r="D1597" s="64">
        <v>4021525</v>
      </c>
      <c r="E1597" s="64">
        <v>0</v>
      </c>
      <c r="F1597" s="64">
        <v>4021525</v>
      </c>
      <c r="G1597" s="77">
        <v>1.04</v>
      </c>
      <c r="H1597" s="64">
        <v>4182386</v>
      </c>
      <c r="I1597" s="64">
        <v>0</v>
      </c>
      <c r="J1597" s="64">
        <f>SUMIFS('Support - HEA1065 Adjustments'!$G$2:$G$10,'Support - HEA1065 Adjustments'!$A$2:$A$10,LEFT('Support - Calculation Detail'!A1597,7),'Support - HEA1065 Adjustments'!$D$2:$D$10,RIGHT('Support - Calculation Detail'!A1597,2))</f>
        <v>0</v>
      </c>
      <c r="K1597" s="64">
        <v>4182386</v>
      </c>
      <c r="L1597" s="64">
        <v>0</v>
      </c>
      <c r="M1597" s="64">
        <v>0</v>
      </c>
      <c r="N1597" s="64">
        <v>0</v>
      </c>
      <c r="O1597" s="64">
        <v>4182386</v>
      </c>
    </row>
    <row r="1598" spans="1:15" x14ac:dyDescent="0.35">
      <c r="A1598" s="57" t="s">
        <v>7384</v>
      </c>
      <c r="B1598" s="61" t="s">
        <v>10</v>
      </c>
      <c r="C1598" s="61" t="s">
        <v>2764</v>
      </c>
      <c r="D1598" s="64">
        <v>8712157</v>
      </c>
      <c r="E1598" s="64">
        <v>0</v>
      </c>
      <c r="F1598" s="64">
        <v>8712157</v>
      </c>
      <c r="G1598" s="77">
        <v>1.04</v>
      </c>
      <c r="H1598" s="64">
        <v>9060643</v>
      </c>
      <c r="I1598" s="64">
        <v>0</v>
      </c>
      <c r="J1598" s="64">
        <f>SUMIFS('Support - HEA1065 Adjustments'!$G$2:$G$10,'Support - HEA1065 Adjustments'!$A$2:$A$10,LEFT('Support - Calculation Detail'!A1598,7),'Support - HEA1065 Adjustments'!$D$2:$D$10,RIGHT('Support - Calculation Detail'!A1598,2))</f>
        <v>0</v>
      </c>
      <c r="K1598" s="64">
        <v>9060643</v>
      </c>
      <c r="L1598" s="64">
        <v>0</v>
      </c>
      <c r="M1598" s="64">
        <v>0</v>
      </c>
      <c r="N1598" s="64">
        <v>0</v>
      </c>
      <c r="O1598" s="64">
        <v>9060643</v>
      </c>
    </row>
    <row r="1599" spans="1:15" x14ac:dyDescent="0.35">
      <c r="A1599" s="57" t="s">
        <v>7385</v>
      </c>
      <c r="B1599" s="61" t="s">
        <v>10</v>
      </c>
      <c r="C1599" s="61" t="s">
        <v>2764</v>
      </c>
      <c r="D1599" s="64">
        <v>10613360</v>
      </c>
      <c r="E1599" s="64">
        <v>0</v>
      </c>
      <c r="F1599" s="64">
        <v>10613360</v>
      </c>
      <c r="G1599" s="77">
        <v>1.04</v>
      </c>
      <c r="H1599" s="64">
        <v>11037894</v>
      </c>
      <c r="I1599" s="64">
        <v>0</v>
      </c>
      <c r="J1599" s="64">
        <f>SUMIFS('Support - HEA1065 Adjustments'!$G$2:$G$10,'Support - HEA1065 Adjustments'!$A$2:$A$10,LEFT('Support - Calculation Detail'!A1599,7),'Support - HEA1065 Adjustments'!$D$2:$D$10,RIGHT('Support - Calculation Detail'!A1599,2))</f>
        <v>0</v>
      </c>
      <c r="K1599" s="64">
        <v>11037894</v>
      </c>
      <c r="L1599" s="64">
        <v>0</v>
      </c>
      <c r="M1599" s="64">
        <v>0</v>
      </c>
      <c r="N1599" s="64">
        <v>0</v>
      </c>
      <c r="O1599" s="64">
        <v>11037894</v>
      </c>
    </row>
    <row r="1600" spans="1:15" x14ac:dyDescent="0.35">
      <c r="A1600" s="57" t="s">
        <v>7386</v>
      </c>
      <c r="B1600" s="61" t="s">
        <v>10</v>
      </c>
      <c r="C1600" s="61" t="s">
        <v>2764</v>
      </c>
      <c r="D1600" s="64">
        <v>250063</v>
      </c>
      <c r="E1600" s="64">
        <v>0</v>
      </c>
      <c r="F1600" s="64">
        <v>250063</v>
      </c>
      <c r="G1600" s="77">
        <v>1.04</v>
      </c>
      <c r="H1600" s="64">
        <v>260066</v>
      </c>
      <c r="I1600" s="64">
        <v>0</v>
      </c>
      <c r="J1600" s="64">
        <f>SUMIFS('Support - HEA1065 Adjustments'!$G$2:$G$10,'Support - HEA1065 Adjustments'!$A$2:$A$10,LEFT('Support - Calculation Detail'!A1600,7),'Support - HEA1065 Adjustments'!$D$2:$D$10,RIGHT('Support - Calculation Detail'!A1600,2))</f>
        <v>0</v>
      </c>
      <c r="K1600" s="64">
        <v>260066</v>
      </c>
      <c r="L1600" s="64">
        <v>0</v>
      </c>
      <c r="M1600" s="64">
        <v>0</v>
      </c>
      <c r="N1600" s="64">
        <v>0</v>
      </c>
      <c r="O1600" s="64">
        <v>260066</v>
      </c>
    </row>
    <row r="1601" spans="1:15" x14ac:dyDescent="0.35">
      <c r="A1601" s="57" t="s">
        <v>7387</v>
      </c>
      <c r="B1601" s="61" t="s">
        <v>10</v>
      </c>
      <c r="C1601" s="61" t="s">
        <v>2764</v>
      </c>
      <c r="D1601" s="64">
        <v>718813</v>
      </c>
      <c r="E1601" s="64">
        <v>0</v>
      </c>
      <c r="F1601" s="64">
        <v>718813</v>
      </c>
      <c r="G1601" s="77">
        <v>1.04</v>
      </c>
      <c r="H1601" s="64">
        <v>747566</v>
      </c>
      <c r="I1601" s="64">
        <v>0</v>
      </c>
      <c r="J1601" s="64">
        <f>SUMIFS('Support - HEA1065 Adjustments'!$G$2:$G$10,'Support - HEA1065 Adjustments'!$A$2:$A$10,LEFT('Support - Calculation Detail'!A1601,7),'Support - HEA1065 Adjustments'!$D$2:$D$10,RIGHT('Support - Calculation Detail'!A1601,2))</f>
        <v>0</v>
      </c>
      <c r="K1601" s="64">
        <v>747566</v>
      </c>
      <c r="L1601" s="64">
        <v>0</v>
      </c>
      <c r="M1601" s="64">
        <v>0</v>
      </c>
      <c r="N1601" s="64">
        <v>0</v>
      </c>
      <c r="O1601" s="64">
        <v>747566</v>
      </c>
    </row>
    <row r="1602" spans="1:15" x14ac:dyDescent="0.35">
      <c r="A1602" s="57" t="s">
        <v>7388</v>
      </c>
      <c r="B1602" s="61" t="s">
        <v>10</v>
      </c>
      <c r="C1602" s="61" t="s">
        <v>2764</v>
      </c>
      <c r="D1602" s="64">
        <v>375786</v>
      </c>
      <c r="E1602" s="64">
        <v>0</v>
      </c>
      <c r="F1602" s="64">
        <v>375786</v>
      </c>
      <c r="G1602" s="77">
        <v>1.04</v>
      </c>
      <c r="H1602" s="64">
        <v>390817</v>
      </c>
      <c r="I1602" s="64">
        <v>0</v>
      </c>
      <c r="J1602" s="64">
        <f>SUMIFS('Support - HEA1065 Adjustments'!$G$2:$G$10,'Support - HEA1065 Adjustments'!$A$2:$A$10,LEFT('Support - Calculation Detail'!A1602,7),'Support - HEA1065 Adjustments'!$D$2:$D$10,RIGHT('Support - Calculation Detail'!A1602,2))</f>
        <v>0</v>
      </c>
      <c r="K1602" s="64">
        <v>390817</v>
      </c>
      <c r="L1602" s="64">
        <v>0</v>
      </c>
      <c r="M1602" s="64">
        <v>0</v>
      </c>
      <c r="N1602" s="64">
        <v>0</v>
      </c>
      <c r="O1602" s="64">
        <v>390817</v>
      </c>
    </row>
    <row r="1603" spans="1:15" x14ac:dyDescent="0.35">
      <c r="A1603" s="57" t="s">
        <v>7389</v>
      </c>
      <c r="B1603" s="61" t="s">
        <v>10</v>
      </c>
      <c r="C1603" s="61" t="s">
        <v>2764</v>
      </c>
      <c r="D1603" s="64">
        <v>507723</v>
      </c>
      <c r="E1603" s="64">
        <v>0</v>
      </c>
      <c r="F1603" s="64">
        <v>507723</v>
      </c>
      <c r="G1603" s="77">
        <v>1.04</v>
      </c>
      <c r="H1603" s="64">
        <v>528032</v>
      </c>
      <c r="I1603" s="64">
        <v>0</v>
      </c>
      <c r="J1603" s="64">
        <f>SUMIFS('Support - HEA1065 Adjustments'!$G$2:$G$10,'Support - HEA1065 Adjustments'!$A$2:$A$10,LEFT('Support - Calculation Detail'!A1603,7),'Support - HEA1065 Adjustments'!$D$2:$D$10,RIGHT('Support - Calculation Detail'!A1603,2))</f>
        <v>0</v>
      </c>
      <c r="K1603" s="64">
        <v>528032</v>
      </c>
      <c r="L1603" s="64">
        <v>0</v>
      </c>
      <c r="M1603" s="64">
        <v>0</v>
      </c>
      <c r="N1603" s="64">
        <v>0</v>
      </c>
      <c r="O1603" s="64">
        <v>528032</v>
      </c>
    </row>
    <row r="1604" spans="1:15" x14ac:dyDescent="0.35">
      <c r="A1604" s="57" t="s">
        <v>7390</v>
      </c>
      <c r="B1604" s="61" t="s">
        <v>10</v>
      </c>
      <c r="C1604" s="61" t="s">
        <v>2764</v>
      </c>
      <c r="D1604" s="64">
        <v>126066</v>
      </c>
      <c r="E1604" s="64">
        <v>0</v>
      </c>
      <c r="F1604" s="64">
        <v>126066</v>
      </c>
      <c r="G1604" s="77">
        <v>1.04</v>
      </c>
      <c r="H1604" s="64">
        <v>131109</v>
      </c>
      <c r="I1604" s="64">
        <v>0</v>
      </c>
      <c r="J1604" s="64">
        <f>SUMIFS('Support - HEA1065 Adjustments'!$G$2:$G$10,'Support - HEA1065 Adjustments'!$A$2:$A$10,LEFT('Support - Calculation Detail'!A1604,7),'Support - HEA1065 Adjustments'!$D$2:$D$10,RIGHT('Support - Calculation Detail'!A1604,2))</f>
        <v>0</v>
      </c>
      <c r="K1604" s="64">
        <v>131109</v>
      </c>
      <c r="L1604" s="64">
        <v>0</v>
      </c>
      <c r="M1604" s="64">
        <v>0</v>
      </c>
      <c r="N1604" s="64">
        <v>0</v>
      </c>
      <c r="O1604" s="64">
        <v>131109</v>
      </c>
    </row>
    <row r="1605" spans="1:15" x14ac:dyDescent="0.35">
      <c r="A1605" s="57" t="s">
        <v>7391</v>
      </c>
      <c r="B1605" s="61" t="s">
        <v>10</v>
      </c>
      <c r="C1605" s="61" t="s">
        <v>2764</v>
      </c>
      <c r="D1605" s="64">
        <v>80191</v>
      </c>
      <c r="E1605" s="64">
        <v>0</v>
      </c>
      <c r="F1605" s="64">
        <v>80191</v>
      </c>
      <c r="G1605" s="77">
        <v>1.04</v>
      </c>
      <c r="H1605" s="64">
        <v>83399</v>
      </c>
      <c r="I1605" s="64">
        <v>0</v>
      </c>
      <c r="J1605" s="64">
        <f>SUMIFS('Support - HEA1065 Adjustments'!$G$2:$G$10,'Support - HEA1065 Adjustments'!$A$2:$A$10,LEFT('Support - Calculation Detail'!A1605,7),'Support - HEA1065 Adjustments'!$D$2:$D$10,RIGHT('Support - Calculation Detail'!A1605,2))</f>
        <v>0</v>
      </c>
      <c r="K1605" s="64">
        <v>83399</v>
      </c>
      <c r="L1605" s="64">
        <v>0</v>
      </c>
      <c r="M1605" s="64">
        <v>0</v>
      </c>
      <c r="N1605" s="64">
        <v>0</v>
      </c>
      <c r="O1605" s="64">
        <v>83399</v>
      </c>
    </row>
    <row r="1606" spans="1:15" x14ac:dyDescent="0.35">
      <c r="A1606" s="57" t="s">
        <v>7392</v>
      </c>
      <c r="B1606" s="61" t="s">
        <v>10</v>
      </c>
      <c r="C1606" s="61" t="s">
        <v>2764</v>
      </c>
      <c r="D1606" s="64">
        <v>368690</v>
      </c>
      <c r="E1606" s="64">
        <v>0</v>
      </c>
      <c r="F1606" s="64">
        <v>368690</v>
      </c>
      <c r="G1606" s="77">
        <v>1.04</v>
      </c>
      <c r="H1606" s="64">
        <v>383438</v>
      </c>
      <c r="I1606" s="64">
        <v>0</v>
      </c>
      <c r="J1606" s="64">
        <f>SUMIFS('Support - HEA1065 Adjustments'!$G$2:$G$10,'Support - HEA1065 Adjustments'!$A$2:$A$10,LEFT('Support - Calculation Detail'!A1606,7),'Support - HEA1065 Adjustments'!$D$2:$D$10,RIGHT('Support - Calculation Detail'!A1606,2))</f>
        <v>0</v>
      </c>
      <c r="K1606" s="64">
        <v>383438</v>
      </c>
      <c r="L1606" s="64">
        <v>0</v>
      </c>
      <c r="M1606" s="64">
        <v>0</v>
      </c>
      <c r="N1606" s="64">
        <v>0</v>
      </c>
      <c r="O1606" s="64">
        <v>383438</v>
      </c>
    </row>
    <row r="1607" spans="1:15" x14ac:dyDescent="0.35">
      <c r="A1607" s="57" t="s">
        <v>7393</v>
      </c>
      <c r="B1607" s="61" t="s">
        <v>10</v>
      </c>
      <c r="C1607" s="61" t="s">
        <v>2764</v>
      </c>
      <c r="D1607" s="64">
        <v>311393</v>
      </c>
      <c r="E1607" s="64">
        <v>0</v>
      </c>
      <c r="F1607" s="64">
        <v>311393</v>
      </c>
      <c r="G1607" s="77">
        <v>1.04</v>
      </c>
      <c r="H1607" s="64">
        <v>323849</v>
      </c>
      <c r="I1607" s="64">
        <v>0</v>
      </c>
      <c r="J1607" s="64">
        <f>SUMIFS('Support - HEA1065 Adjustments'!$G$2:$G$10,'Support - HEA1065 Adjustments'!$A$2:$A$10,LEFT('Support - Calculation Detail'!A1607,7),'Support - HEA1065 Adjustments'!$D$2:$D$10,RIGHT('Support - Calculation Detail'!A1607,2))</f>
        <v>0</v>
      </c>
      <c r="K1607" s="64">
        <v>323849</v>
      </c>
      <c r="L1607" s="64">
        <v>0</v>
      </c>
      <c r="M1607" s="64">
        <v>0</v>
      </c>
      <c r="N1607" s="64">
        <v>0</v>
      </c>
      <c r="O1607" s="64">
        <v>323849</v>
      </c>
    </row>
    <row r="1608" spans="1:15" x14ac:dyDescent="0.35">
      <c r="A1608" s="57" t="s">
        <v>7394</v>
      </c>
      <c r="B1608" s="61" t="s">
        <v>10</v>
      </c>
      <c r="C1608" s="61" t="s">
        <v>2764</v>
      </c>
      <c r="D1608" s="64">
        <v>1237</v>
      </c>
      <c r="E1608" s="64">
        <v>0</v>
      </c>
      <c r="F1608" s="64">
        <v>1237</v>
      </c>
      <c r="G1608" s="77">
        <v>1.04</v>
      </c>
      <c r="H1608" s="64">
        <v>1286</v>
      </c>
      <c r="I1608" s="64">
        <v>0</v>
      </c>
      <c r="J1608" s="64">
        <f>SUMIFS('Support - HEA1065 Adjustments'!$G$2:$G$10,'Support - HEA1065 Adjustments'!$A$2:$A$10,LEFT('Support - Calculation Detail'!A1608,7),'Support - HEA1065 Adjustments'!$D$2:$D$10,RIGHT('Support - Calculation Detail'!A1608,2))</f>
        <v>0</v>
      </c>
      <c r="K1608" s="64">
        <v>1286</v>
      </c>
      <c r="L1608" s="64">
        <v>0</v>
      </c>
      <c r="M1608" s="64">
        <v>0</v>
      </c>
      <c r="N1608" s="64">
        <v>0</v>
      </c>
      <c r="O1608" s="64">
        <v>1286</v>
      </c>
    </row>
    <row r="1609" spans="1:15" x14ac:dyDescent="0.35">
      <c r="A1609" s="57" t="s">
        <v>7395</v>
      </c>
      <c r="B1609" s="61" t="s">
        <v>10</v>
      </c>
      <c r="C1609" s="61" t="s">
        <v>2764</v>
      </c>
      <c r="D1609" s="64">
        <v>889487</v>
      </c>
      <c r="E1609" s="64">
        <v>0</v>
      </c>
      <c r="F1609" s="64">
        <v>889487</v>
      </c>
      <c r="G1609" s="77">
        <v>1.04</v>
      </c>
      <c r="H1609" s="64">
        <v>925066</v>
      </c>
      <c r="I1609" s="64">
        <v>0</v>
      </c>
      <c r="J1609" s="64">
        <f>SUMIFS('Support - HEA1065 Adjustments'!$G$2:$G$10,'Support - HEA1065 Adjustments'!$A$2:$A$10,LEFT('Support - Calculation Detail'!A1609,7),'Support - HEA1065 Adjustments'!$D$2:$D$10,RIGHT('Support - Calculation Detail'!A1609,2))</f>
        <v>0</v>
      </c>
      <c r="K1609" s="64">
        <v>925066</v>
      </c>
      <c r="L1609" s="64">
        <v>0</v>
      </c>
      <c r="M1609" s="64">
        <v>0</v>
      </c>
      <c r="N1609" s="64">
        <v>0</v>
      </c>
      <c r="O1609" s="64">
        <v>925066</v>
      </c>
    </row>
    <row r="1610" spans="1:15" x14ac:dyDescent="0.35">
      <c r="A1610" s="57" t="s">
        <v>7396</v>
      </c>
      <c r="B1610" s="61" t="s">
        <v>10</v>
      </c>
      <c r="C1610" s="61" t="s">
        <v>2764</v>
      </c>
      <c r="D1610" s="64">
        <v>8197988</v>
      </c>
      <c r="E1610" s="64">
        <v>0</v>
      </c>
      <c r="F1610" s="64">
        <v>8197988</v>
      </c>
      <c r="G1610" s="77">
        <v>1.04</v>
      </c>
      <c r="H1610" s="64">
        <v>8525908</v>
      </c>
      <c r="I1610" s="64">
        <v>0</v>
      </c>
      <c r="J1610" s="64">
        <f>SUMIFS('Support - HEA1065 Adjustments'!$G$2:$G$10,'Support - HEA1065 Adjustments'!$A$2:$A$10,LEFT('Support - Calculation Detail'!A1610,7),'Support - HEA1065 Adjustments'!$D$2:$D$10,RIGHT('Support - Calculation Detail'!A1610,2))</f>
        <v>0</v>
      </c>
      <c r="K1610" s="64">
        <v>8525908</v>
      </c>
      <c r="L1610" s="64">
        <v>0</v>
      </c>
      <c r="M1610" s="64">
        <v>0</v>
      </c>
      <c r="N1610" s="64">
        <v>0</v>
      </c>
      <c r="O1610" s="64">
        <v>8525908</v>
      </c>
    </row>
    <row r="1611" spans="1:15" x14ac:dyDescent="0.35">
      <c r="A1611" s="57" t="s">
        <v>7397</v>
      </c>
      <c r="B1611" s="61" t="s">
        <v>10</v>
      </c>
      <c r="C1611" s="61" t="s">
        <v>2764</v>
      </c>
      <c r="D1611" s="64">
        <v>1678632</v>
      </c>
      <c r="E1611" s="64">
        <v>0</v>
      </c>
      <c r="F1611" s="64">
        <v>1678632</v>
      </c>
      <c r="G1611" s="77">
        <v>1.04</v>
      </c>
      <c r="H1611" s="64">
        <v>1745777</v>
      </c>
      <c r="I1611" s="64">
        <v>0</v>
      </c>
      <c r="J1611" s="64">
        <f>SUMIFS('Support - HEA1065 Adjustments'!$G$2:$G$10,'Support - HEA1065 Adjustments'!$A$2:$A$10,LEFT('Support - Calculation Detail'!A1611,7),'Support - HEA1065 Adjustments'!$D$2:$D$10,RIGHT('Support - Calculation Detail'!A1611,2))</f>
        <v>0</v>
      </c>
      <c r="K1611" s="64">
        <v>1745777</v>
      </c>
      <c r="L1611" s="64">
        <v>0</v>
      </c>
      <c r="M1611" s="64">
        <v>0</v>
      </c>
      <c r="N1611" s="64">
        <v>0</v>
      </c>
      <c r="O1611" s="64">
        <v>1745777</v>
      </c>
    </row>
    <row r="1612" spans="1:15" x14ac:dyDescent="0.35">
      <c r="A1612" s="57" t="s">
        <v>7398</v>
      </c>
      <c r="B1612" s="61" t="s">
        <v>10</v>
      </c>
      <c r="C1612" s="61" t="s">
        <v>2764</v>
      </c>
      <c r="D1612" s="64">
        <v>608857</v>
      </c>
      <c r="E1612" s="64">
        <v>0</v>
      </c>
      <c r="F1612" s="64">
        <v>608857</v>
      </c>
      <c r="G1612" s="77">
        <v>1.04</v>
      </c>
      <c r="H1612" s="64">
        <v>633211</v>
      </c>
      <c r="I1612" s="64">
        <v>0</v>
      </c>
      <c r="J1612" s="64">
        <f>SUMIFS('Support - HEA1065 Adjustments'!$G$2:$G$10,'Support - HEA1065 Adjustments'!$A$2:$A$10,LEFT('Support - Calculation Detail'!A1612,7),'Support - HEA1065 Adjustments'!$D$2:$D$10,RIGHT('Support - Calculation Detail'!A1612,2))</f>
        <v>0</v>
      </c>
      <c r="K1612" s="64">
        <v>633211</v>
      </c>
      <c r="L1612" s="64">
        <v>0</v>
      </c>
      <c r="M1612" s="64">
        <v>0</v>
      </c>
      <c r="N1612" s="64">
        <v>0</v>
      </c>
      <c r="O1612" s="64">
        <v>633211</v>
      </c>
    </row>
    <row r="1613" spans="1:15" x14ac:dyDescent="0.35">
      <c r="A1613" s="57" t="s">
        <v>7399</v>
      </c>
      <c r="B1613" s="61" t="s">
        <v>10</v>
      </c>
      <c r="C1613" s="61" t="s">
        <v>2764</v>
      </c>
      <c r="D1613" s="64">
        <v>414855</v>
      </c>
      <c r="E1613" s="64">
        <v>0</v>
      </c>
      <c r="F1613" s="64">
        <v>414855</v>
      </c>
      <c r="G1613" s="77">
        <v>1.04</v>
      </c>
      <c r="H1613" s="64">
        <v>431449</v>
      </c>
      <c r="I1613" s="64">
        <v>0</v>
      </c>
      <c r="J1613" s="64">
        <f>SUMIFS('Support - HEA1065 Adjustments'!$G$2:$G$10,'Support - HEA1065 Adjustments'!$A$2:$A$10,LEFT('Support - Calculation Detail'!A1613,7),'Support - HEA1065 Adjustments'!$D$2:$D$10,RIGHT('Support - Calculation Detail'!A1613,2))</f>
        <v>0</v>
      </c>
      <c r="K1613" s="64">
        <v>431449</v>
      </c>
      <c r="L1613" s="64">
        <v>0</v>
      </c>
      <c r="M1613" s="64">
        <v>0</v>
      </c>
      <c r="N1613" s="64">
        <v>0</v>
      </c>
      <c r="O1613" s="64">
        <v>431449</v>
      </c>
    </row>
    <row r="1614" spans="1:15" x14ac:dyDescent="0.35">
      <c r="A1614" s="57" t="s">
        <v>7400</v>
      </c>
      <c r="B1614" s="61" t="s">
        <v>10</v>
      </c>
      <c r="C1614" s="61" t="s">
        <v>2764</v>
      </c>
      <c r="D1614" s="64">
        <v>85984</v>
      </c>
      <c r="E1614" s="64">
        <v>0</v>
      </c>
      <c r="F1614" s="64">
        <v>85984</v>
      </c>
      <c r="G1614" s="77">
        <v>1.04</v>
      </c>
      <c r="H1614" s="64">
        <v>89423</v>
      </c>
      <c r="I1614" s="64">
        <v>0</v>
      </c>
      <c r="J1614" s="64">
        <f>SUMIFS('Support - HEA1065 Adjustments'!$G$2:$G$10,'Support - HEA1065 Adjustments'!$A$2:$A$10,LEFT('Support - Calculation Detail'!A1614,7),'Support - HEA1065 Adjustments'!$D$2:$D$10,RIGHT('Support - Calculation Detail'!A1614,2))</f>
        <v>0</v>
      </c>
      <c r="K1614" s="64">
        <v>89423</v>
      </c>
      <c r="L1614" s="64">
        <v>0</v>
      </c>
      <c r="M1614" s="64">
        <v>0</v>
      </c>
      <c r="N1614" s="64">
        <v>0</v>
      </c>
      <c r="O1614" s="64">
        <v>89423</v>
      </c>
    </row>
    <row r="1615" spans="1:15" x14ac:dyDescent="0.35">
      <c r="A1615" s="57" t="s">
        <v>7401</v>
      </c>
      <c r="B1615" s="61" t="s">
        <v>10</v>
      </c>
      <c r="C1615" s="61" t="s">
        <v>2764</v>
      </c>
      <c r="D1615" s="64">
        <v>347969</v>
      </c>
      <c r="E1615" s="64">
        <v>0</v>
      </c>
      <c r="F1615" s="64">
        <v>347969</v>
      </c>
      <c r="G1615" s="77">
        <v>1.04</v>
      </c>
      <c r="H1615" s="64">
        <v>361888</v>
      </c>
      <c r="I1615" s="64">
        <v>0</v>
      </c>
      <c r="J1615" s="64">
        <f>SUMIFS('Support - HEA1065 Adjustments'!$G$2:$G$10,'Support - HEA1065 Adjustments'!$A$2:$A$10,LEFT('Support - Calculation Detail'!A1615,7),'Support - HEA1065 Adjustments'!$D$2:$D$10,RIGHT('Support - Calculation Detail'!A1615,2))</f>
        <v>0</v>
      </c>
      <c r="K1615" s="64">
        <v>361888</v>
      </c>
      <c r="L1615" s="64">
        <v>0</v>
      </c>
      <c r="M1615" s="64">
        <v>0</v>
      </c>
      <c r="N1615" s="64">
        <v>0</v>
      </c>
      <c r="O1615" s="64">
        <v>361888</v>
      </c>
    </row>
    <row r="1616" spans="1:15" x14ac:dyDescent="0.35">
      <c r="A1616" s="57" t="s">
        <v>7402</v>
      </c>
      <c r="B1616" s="61" t="s">
        <v>10</v>
      </c>
      <c r="C1616" s="61" t="s">
        <v>2764</v>
      </c>
      <c r="D1616" s="64">
        <v>210946</v>
      </c>
      <c r="E1616" s="64">
        <v>0</v>
      </c>
      <c r="F1616" s="64">
        <v>210946</v>
      </c>
      <c r="G1616" s="77">
        <v>1.04</v>
      </c>
      <c r="H1616" s="64">
        <v>219384</v>
      </c>
      <c r="I1616" s="64">
        <v>0</v>
      </c>
      <c r="J1616" s="64">
        <f>SUMIFS('Support - HEA1065 Adjustments'!$G$2:$G$10,'Support - HEA1065 Adjustments'!$A$2:$A$10,LEFT('Support - Calculation Detail'!A1616,7),'Support - HEA1065 Adjustments'!$D$2:$D$10,RIGHT('Support - Calculation Detail'!A1616,2))</f>
        <v>0</v>
      </c>
      <c r="K1616" s="64">
        <v>219384</v>
      </c>
      <c r="L1616" s="64">
        <v>0</v>
      </c>
      <c r="M1616" s="64">
        <v>0</v>
      </c>
      <c r="N1616" s="64">
        <v>0</v>
      </c>
      <c r="O1616" s="64">
        <v>219384</v>
      </c>
    </row>
    <row r="1617" spans="1:15" x14ac:dyDescent="0.35">
      <c r="A1617" s="57" t="s">
        <v>7403</v>
      </c>
      <c r="B1617" s="61" t="s">
        <v>10</v>
      </c>
      <c r="C1617" s="61" t="s">
        <v>2764</v>
      </c>
      <c r="D1617" s="64">
        <v>592045</v>
      </c>
      <c r="E1617" s="64">
        <v>0</v>
      </c>
      <c r="F1617" s="64">
        <v>592045</v>
      </c>
      <c r="G1617" s="77">
        <v>1.04</v>
      </c>
      <c r="H1617" s="64">
        <v>615727</v>
      </c>
      <c r="I1617" s="64">
        <v>0</v>
      </c>
      <c r="J1617" s="64">
        <f>SUMIFS('Support - HEA1065 Adjustments'!$G$2:$G$10,'Support - HEA1065 Adjustments'!$A$2:$A$10,LEFT('Support - Calculation Detail'!A1617,7),'Support - HEA1065 Adjustments'!$D$2:$D$10,RIGHT('Support - Calculation Detail'!A1617,2))</f>
        <v>0</v>
      </c>
      <c r="K1617" s="64">
        <v>615727</v>
      </c>
      <c r="L1617" s="64">
        <v>0</v>
      </c>
      <c r="M1617" s="64">
        <v>0</v>
      </c>
      <c r="N1617" s="64">
        <v>0</v>
      </c>
      <c r="O1617" s="64">
        <v>615727</v>
      </c>
    </row>
    <row r="1618" spans="1:15" x14ac:dyDescent="0.35">
      <c r="A1618" s="57" t="s">
        <v>7404</v>
      </c>
      <c r="B1618" s="61" t="s">
        <v>10</v>
      </c>
      <c r="C1618" s="61" t="s">
        <v>2764</v>
      </c>
      <c r="D1618" s="64">
        <v>97843911</v>
      </c>
      <c r="E1618" s="64">
        <v>0</v>
      </c>
      <c r="F1618" s="64">
        <v>97843911</v>
      </c>
      <c r="G1618" s="77">
        <v>1.04</v>
      </c>
      <c r="H1618" s="64">
        <v>101757667</v>
      </c>
      <c r="I1618" s="64">
        <v>0</v>
      </c>
      <c r="J1618" s="64">
        <f>SUMIFS('Support - HEA1065 Adjustments'!$G$2:$G$10,'Support - HEA1065 Adjustments'!$A$2:$A$10,LEFT('Support - Calculation Detail'!A1618,7),'Support - HEA1065 Adjustments'!$D$2:$D$10,RIGHT('Support - Calculation Detail'!A1618,2))</f>
        <v>0</v>
      </c>
      <c r="K1618" s="64">
        <v>101757667</v>
      </c>
      <c r="L1618" s="64">
        <v>652929</v>
      </c>
      <c r="M1618" s="64">
        <v>0</v>
      </c>
      <c r="N1618" s="64">
        <v>0</v>
      </c>
      <c r="O1618" s="64">
        <v>102410596</v>
      </c>
    </row>
    <row r="1619" spans="1:15" x14ac:dyDescent="0.35">
      <c r="A1619" s="57" t="s">
        <v>7405</v>
      </c>
      <c r="B1619" s="61" t="s">
        <v>10</v>
      </c>
      <c r="C1619" s="61" t="s">
        <v>2764</v>
      </c>
      <c r="D1619" s="64">
        <v>58129704</v>
      </c>
      <c r="E1619" s="64">
        <v>0</v>
      </c>
      <c r="F1619" s="64">
        <v>58129704</v>
      </c>
      <c r="G1619" s="77">
        <v>1.04</v>
      </c>
      <c r="H1619" s="64">
        <v>60454892</v>
      </c>
      <c r="I1619" s="64">
        <v>0</v>
      </c>
      <c r="J1619" s="64">
        <f>SUMIFS('Support - HEA1065 Adjustments'!$G$2:$G$10,'Support - HEA1065 Adjustments'!$A$2:$A$10,LEFT('Support - Calculation Detail'!A1619,7),'Support - HEA1065 Adjustments'!$D$2:$D$10,RIGHT('Support - Calculation Detail'!A1619,2))</f>
        <v>0</v>
      </c>
      <c r="K1619" s="64">
        <v>60454892</v>
      </c>
      <c r="L1619" s="64">
        <v>1795021</v>
      </c>
      <c r="M1619" s="64">
        <v>0</v>
      </c>
      <c r="N1619" s="64">
        <v>0</v>
      </c>
      <c r="O1619" s="64">
        <v>62249913</v>
      </c>
    </row>
    <row r="1620" spans="1:15" x14ac:dyDescent="0.35">
      <c r="A1620" s="57" t="s">
        <v>7406</v>
      </c>
      <c r="B1620" s="61" t="s">
        <v>10</v>
      </c>
      <c r="C1620" s="61" t="s">
        <v>2764</v>
      </c>
      <c r="D1620" s="64">
        <v>53193921</v>
      </c>
      <c r="E1620" s="64">
        <v>0</v>
      </c>
      <c r="F1620" s="64">
        <v>53193921</v>
      </c>
      <c r="G1620" s="77">
        <v>1.04</v>
      </c>
      <c r="H1620" s="64">
        <v>55321678</v>
      </c>
      <c r="I1620" s="64">
        <v>0</v>
      </c>
      <c r="J1620" s="64">
        <f>SUMIFS('Support - HEA1065 Adjustments'!$G$2:$G$10,'Support - HEA1065 Adjustments'!$A$2:$A$10,LEFT('Support - Calculation Detail'!A1620,7),'Support - HEA1065 Adjustments'!$D$2:$D$10,RIGHT('Support - Calculation Detail'!A1620,2))</f>
        <v>0</v>
      </c>
      <c r="K1620" s="64">
        <v>55321678</v>
      </c>
      <c r="L1620" s="64">
        <v>0</v>
      </c>
      <c r="M1620" s="64">
        <v>0</v>
      </c>
      <c r="N1620" s="64">
        <v>0</v>
      </c>
      <c r="O1620" s="64">
        <v>55321678</v>
      </c>
    </row>
    <row r="1621" spans="1:15" x14ac:dyDescent="0.35">
      <c r="A1621" s="57" t="s">
        <v>7407</v>
      </c>
      <c r="B1621" s="61" t="s">
        <v>10</v>
      </c>
      <c r="C1621" s="61" t="s">
        <v>2764</v>
      </c>
      <c r="D1621" s="64">
        <v>7851502</v>
      </c>
      <c r="E1621" s="64">
        <v>0</v>
      </c>
      <c r="F1621" s="64">
        <v>7851502</v>
      </c>
      <c r="G1621" s="77">
        <v>1.04</v>
      </c>
      <c r="H1621" s="64">
        <v>8165562</v>
      </c>
      <c r="I1621" s="64">
        <v>0</v>
      </c>
      <c r="J1621" s="64">
        <f>SUMIFS('Support - HEA1065 Adjustments'!$G$2:$G$10,'Support - HEA1065 Adjustments'!$A$2:$A$10,LEFT('Support - Calculation Detail'!A1621,7),'Support - HEA1065 Adjustments'!$D$2:$D$10,RIGHT('Support - Calculation Detail'!A1621,2))</f>
        <v>0</v>
      </c>
      <c r="K1621" s="64">
        <v>8165562</v>
      </c>
      <c r="L1621" s="64">
        <v>0</v>
      </c>
      <c r="M1621" s="64">
        <v>0</v>
      </c>
      <c r="N1621" s="64">
        <v>0</v>
      </c>
      <c r="O1621" s="64">
        <v>8165562</v>
      </c>
    </row>
    <row r="1622" spans="1:15" x14ac:dyDescent="0.35">
      <c r="A1622" s="57" t="s">
        <v>7408</v>
      </c>
      <c r="B1622" s="61" t="s">
        <v>10</v>
      </c>
      <c r="C1622" s="61" t="s">
        <v>2764</v>
      </c>
      <c r="D1622" s="64">
        <v>10362832</v>
      </c>
      <c r="E1622" s="64">
        <v>0</v>
      </c>
      <c r="F1622" s="64">
        <v>10362832</v>
      </c>
      <c r="G1622" s="77">
        <v>1.04</v>
      </c>
      <c r="H1622" s="64">
        <v>10777345</v>
      </c>
      <c r="I1622" s="64">
        <v>0</v>
      </c>
      <c r="J1622" s="64">
        <f>SUMIFS('Support - HEA1065 Adjustments'!$G$2:$G$10,'Support - HEA1065 Adjustments'!$A$2:$A$10,LEFT('Support - Calculation Detail'!A1622,7),'Support - HEA1065 Adjustments'!$D$2:$D$10,RIGHT('Support - Calculation Detail'!A1622,2))</f>
        <v>0</v>
      </c>
      <c r="K1622" s="64">
        <v>10777345</v>
      </c>
      <c r="L1622" s="64">
        <v>0</v>
      </c>
      <c r="M1622" s="64">
        <v>0</v>
      </c>
      <c r="N1622" s="64">
        <v>0</v>
      </c>
      <c r="O1622" s="64">
        <v>10777345</v>
      </c>
    </row>
    <row r="1623" spans="1:15" x14ac:dyDescent="0.35">
      <c r="A1623" s="57" t="s">
        <v>7409</v>
      </c>
      <c r="B1623" s="61" t="s">
        <v>10</v>
      </c>
      <c r="C1623" s="61" t="s">
        <v>2764</v>
      </c>
      <c r="D1623" s="64">
        <v>5717708</v>
      </c>
      <c r="E1623" s="64">
        <v>0</v>
      </c>
      <c r="F1623" s="64">
        <v>5717708</v>
      </c>
      <c r="G1623" s="77">
        <v>1.04</v>
      </c>
      <c r="H1623" s="64">
        <v>5946416</v>
      </c>
      <c r="I1623" s="64">
        <v>0</v>
      </c>
      <c r="J1623" s="64">
        <f>SUMIFS('Support - HEA1065 Adjustments'!$G$2:$G$10,'Support - HEA1065 Adjustments'!$A$2:$A$10,LEFT('Support - Calculation Detail'!A1623,7),'Support - HEA1065 Adjustments'!$D$2:$D$10,RIGHT('Support - Calculation Detail'!A1623,2))</f>
        <v>0</v>
      </c>
      <c r="K1623" s="64">
        <v>5946416</v>
      </c>
      <c r="L1623" s="64">
        <v>0</v>
      </c>
      <c r="M1623" s="64">
        <v>0</v>
      </c>
      <c r="N1623" s="64">
        <v>0</v>
      </c>
      <c r="O1623" s="64">
        <v>5946416</v>
      </c>
    </row>
    <row r="1624" spans="1:15" x14ac:dyDescent="0.35">
      <c r="A1624" s="57" t="s">
        <v>7410</v>
      </c>
      <c r="B1624" s="61" t="s">
        <v>10</v>
      </c>
      <c r="C1624" s="61" t="s">
        <v>2764</v>
      </c>
      <c r="D1624" s="64">
        <v>1294156</v>
      </c>
      <c r="E1624" s="64">
        <v>0</v>
      </c>
      <c r="F1624" s="64">
        <v>1294156</v>
      </c>
      <c r="G1624" s="77">
        <v>1.04</v>
      </c>
      <c r="H1624" s="64">
        <v>1345922</v>
      </c>
      <c r="I1624" s="64">
        <v>0</v>
      </c>
      <c r="J1624" s="64">
        <f>SUMIFS('Support - HEA1065 Adjustments'!$G$2:$G$10,'Support - HEA1065 Adjustments'!$A$2:$A$10,LEFT('Support - Calculation Detail'!A1624,7),'Support - HEA1065 Adjustments'!$D$2:$D$10,RIGHT('Support - Calculation Detail'!A1624,2))</f>
        <v>0</v>
      </c>
      <c r="K1624" s="64">
        <v>1345922</v>
      </c>
      <c r="L1624" s="64">
        <v>0</v>
      </c>
      <c r="M1624" s="64">
        <v>0</v>
      </c>
      <c r="N1624" s="64">
        <v>0</v>
      </c>
      <c r="O1624" s="64">
        <v>1345922</v>
      </c>
    </row>
    <row r="1625" spans="1:15" x14ac:dyDescent="0.35">
      <c r="A1625" s="57" t="s">
        <v>7411</v>
      </c>
      <c r="B1625" s="61" t="s">
        <v>10</v>
      </c>
      <c r="C1625" s="61" t="s">
        <v>2764</v>
      </c>
      <c r="D1625" s="64">
        <v>1578626</v>
      </c>
      <c r="E1625" s="64">
        <v>0</v>
      </c>
      <c r="F1625" s="64">
        <v>1578626</v>
      </c>
      <c r="G1625" s="77">
        <v>1.04</v>
      </c>
      <c r="H1625" s="64">
        <v>1641771</v>
      </c>
      <c r="I1625" s="64">
        <v>0</v>
      </c>
      <c r="J1625" s="64">
        <f>SUMIFS('Support - HEA1065 Adjustments'!$G$2:$G$10,'Support - HEA1065 Adjustments'!$A$2:$A$10,LEFT('Support - Calculation Detail'!A1625,7),'Support - HEA1065 Adjustments'!$D$2:$D$10,RIGHT('Support - Calculation Detail'!A1625,2))</f>
        <v>0</v>
      </c>
      <c r="K1625" s="64">
        <v>1641771</v>
      </c>
      <c r="L1625" s="64">
        <v>0</v>
      </c>
      <c r="M1625" s="64">
        <v>0</v>
      </c>
      <c r="N1625" s="64">
        <v>0</v>
      </c>
      <c r="O1625" s="64">
        <v>1641771</v>
      </c>
    </row>
    <row r="1626" spans="1:15" x14ac:dyDescent="0.35">
      <c r="A1626" s="57" t="s">
        <v>7412</v>
      </c>
      <c r="B1626" s="61" t="s">
        <v>10</v>
      </c>
      <c r="C1626" s="61" t="s">
        <v>2764</v>
      </c>
      <c r="D1626" s="64">
        <v>14634999</v>
      </c>
      <c r="E1626" s="64">
        <v>0</v>
      </c>
      <c r="F1626" s="64">
        <v>14634999</v>
      </c>
      <c r="G1626" s="77">
        <v>1.04</v>
      </c>
      <c r="H1626" s="64">
        <v>15220399</v>
      </c>
      <c r="I1626" s="64">
        <v>0</v>
      </c>
      <c r="J1626" s="64">
        <f>SUMIFS('Support - HEA1065 Adjustments'!$G$2:$G$10,'Support - HEA1065 Adjustments'!$A$2:$A$10,LEFT('Support - Calculation Detail'!A1626,7),'Support - HEA1065 Adjustments'!$D$2:$D$10,RIGHT('Support - Calculation Detail'!A1626,2))</f>
        <v>0</v>
      </c>
      <c r="K1626" s="64">
        <v>15220399</v>
      </c>
      <c r="L1626" s="64">
        <v>0</v>
      </c>
      <c r="M1626" s="64">
        <v>0</v>
      </c>
      <c r="N1626" s="64">
        <v>0</v>
      </c>
      <c r="O1626" s="64">
        <v>15220399</v>
      </c>
    </row>
    <row r="1627" spans="1:15" x14ac:dyDescent="0.35">
      <c r="A1627" s="57" t="s">
        <v>7413</v>
      </c>
      <c r="B1627" s="61" t="s">
        <v>10</v>
      </c>
      <c r="C1627" s="61" t="s">
        <v>2764</v>
      </c>
      <c r="D1627" s="64">
        <v>19651129</v>
      </c>
      <c r="E1627" s="64">
        <v>0</v>
      </c>
      <c r="F1627" s="64">
        <v>19651129</v>
      </c>
      <c r="G1627" s="77">
        <v>1.04</v>
      </c>
      <c r="H1627" s="64">
        <v>20437174</v>
      </c>
      <c r="I1627" s="64">
        <v>1223253</v>
      </c>
      <c r="J1627" s="64">
        <f>SUMIFS('Support - HEA1065 Adjustments'!$G$2:$G$10,'Support - HEA1065 Adjustments'!$A$2:$A$10,LEFT('Support - Calculation Detail'!A1627,7),'Support - HEA1065 Adjustments'!$D$2:$D$10,RIGHT('Support - Calculation Detail'!A1627,2))</f>
        <v>0</v>
      </c>
      <c r="K1627" s="64">
        <v>21660427</v>
      </c>
      <c r="L1627" s="64">
        <v>891609</v>
      </c>
      <c r="M1627" s="64">
        <v>0</v>
      </c>
      <c r="N1627" s="64">
        <v>0</v>
      </c>
      <c r="O1627" s="64">
        <v>22552036</v>
      </c>
    </row>
    <row r="1628" spans="1:15" x14ac:dyDescent="0.35">
      <c r="A1628" s="57" t="s">
        <v>7414</v>
      </c>
      <c r="B1628" s="61" t="s">
        <v>10</v>
      </c>
      <c r="C1628" s="61" t="s">
        <v>2764</v>
      </c>
      <c r="D1628" s="64">
        <v>2033580</v>
      </c>
      <c r="E1628" s="64">
        <v>0</v>
      </c>
      <c r="F1628" s="64">
        <v>2033580</v>
      </c>
      <c r="G1628" s="77">
        <v>1.04</v>
      </c>
      <c r="H1628" s="64">
        <v>2114923</v>
      </c>
      <c r="I1628" s="64">
        <v>0</v>
      </c>
      <c r="J1628" s="64">
        <f>SUMIFS('Support - HEA1065 Adjustments'!$G$2:$G$10,'Support - HEA1065 Adjustments'!$A$2:$A$10,LEFT('Support - Calculation Detail'!A1628,7),'Support - HEA1065 Adjustments'!$D$2:$D$10,RIGHT('Support - Calculation Detail'!A1628,2))</f>
        <v>0</v>
      </c>
      <c r="K1628" s="64">
        <v>2114923</v>
      </c>
      <c r="L1628" s="64">
        <v>0</v>
      </c>
      <c r="M1628" s="64">
        <v>0</v>
      </c>
      <c r="N1628" s="64">
        <v>0</v>
      </c>
      <c r="O1628" s="64">
        <v>2114923</v>
      </c>
    </row>
    <row r="1629" spans="1:15" x14ac:dyDescent="0.35">
      <c r="A1629" s="57" t="s">
        <v>7415</v>
      </c>
      <c r="B1629" s="61" t="s">
        <v>10</v>
      </c>
      <c r="C1629" s="61" t="s">
        <v>2764</v>
      </c>
      <c r="D1629" s="64">
        <v>15447340</v>
      </c>
      <c r="E1629" s="64">
        <v>0</v>
      </c>
      <c r="F1629" s="64">
        <v>15447340</v>
      </c>
      <c r="G1629" s="77">
        <v>1.04</v>
      </c>
      <c r="H1629" s="64">
        <v>16065234</v>
      </c>
      <c r="I1629" s="64">
        <v>0</v>
      </c>
      <c r="J1629" s="64">
        <f>SUMIFS('Support - HEA1065 Adjustments'!$G$2:$G$10,'Support - HEA1065 Adjustments'!$A$2:$A$10,LEFT('Support - Calculation Detail'!A1629,7),'Support - HEA1065 Adjustments'!$D$2:$D$10,RIGHT('Support - Calculation Detail'!A1629,2))</f>
        <v>0</v>
      </c>
      <c r="K1629" s="64">
        <v>16065234</v>
      </c>
      <c r="L1629" s="64">
        <v>1317897</v>
      </c>
      <c r="M1629" s="64">
        <v>0</v>
      </c>
      <c r="N1629" s="64">
        <v>0</v>
      </c>
      <c r="O1629" s="64">
        <v>17383131</v>
      </c>
    </row>
    <row r="1630" spans="1:15" x14ac:dyDescent="0.35">
      <c r="A1630" s="57" t="s">
        <v>7416</v>
      </c>
      <c r="B1630" s="61" t="s">
        <v>10</v>
      </c>
      <c r="C1630" s="61" t="s">
        <v>2764</v>
      </c>
      <c r="D1630" s="64">
        <v>9465668</v>
      </c>
      <c r="E1630" s="64">
        <v>0</v>
      </c>
      <c r="F1630" s="64">
        <v>9465668</v>
      </c>
      <c r="G1630" s="77">
        <v>1.04</v>
      </c>
      <c r="H1630" s="64">
        <v>9844295</v>
      </c>
      <c r="I1630" s="64">
        <v>0</v>
      </c>
      <c r="J1630" s="64">
        <f>SUMIFS('Support - HEA1065 Adjustments'!$G$2:$G$10,'Support - HEA1065 Adjustments'!$A$2:$A$10,LEFT('Support - Calculation Detail'!A1630,7),'Support - HEA1065 Adjustments'!$D$2:$D$10,RIGHT('Support - Calculation Detail'!A1630,2))</f>
        <v>0</v>
      </c>
      <c r="K1630" s="64">
        <v>9844295</v>
      </c>
      <c r="L1630" s="64">
        <v>243340</v>
      </c>
      <c r="M1630" s="64">
        <v>0</v>
      </c>
      <c r="N1630" s="64">
        <v>0</v>
      </c>
      <c r="O1630" s="64">
        <v>10087635</v>
      </c>
    </row>
    <row r="1631" spans="1:15" x14ac:dyDescent="0.35">
      <c r="A1631" s="57" t="s">
        <v>7417</v>
      </c>
      <c r="B1631" s="61" t="s">
        <v>10</v>
      </c>
      <c r="C1631" s="61" t="s">
        <v>2764</v>
      </c>
      <c r="D1631" s="64">
        <v>5657930</v>
      </c>
      <c r="E1631" s="64">
        <v>0</v>
      </c>
      <c r="F1631" s="64">
        <v>5657930</v>
      </c>
      <c r="G1631" s="77">
        <v>1.04</v>
      </c>
      <c r="H1631" s="64">
        <v>5884247</v>
      </c>
      <c r="I1631" s="64">
        <v>0</v>
      </c>
      <c r="J1631" s="64">
        <f>SUMIFS('Support - HEA1065 Adjustments'!$G$2:$G$10,'Support - HEA1065 Adjustments'!$A$2:$A$10,LEFT('Support - Calculation Detail'!A1631,7),'Support - HEA1065 Adjustments'!$D$2:$D$10,RIGHT('Support - Calculation Detail'!A1631,2))</f>
        <v>0</v>
      </c>
      <c r="K1631" s="64">
        <v>5884247</v>
      </c>
      <c r="L1631" s="64">
        <v>0</v>
      </c>
      <c r="M1631" s="64">
        <v>0</v>
      </c>
      <c r="N1631" s="64">
        <v>0</v>
      </c>
      <c r="O1631" s="64">
        <v>5884247</v>
      </c>
    </row>
    <row r="1632" spans="1:15" x14ac:dyDescent="0.35">
      <c r="A1632" s="57" t="s">
        <v>7418</v>
      </c>
      <c r="B1632" s="61" t="s">
        <v>10</v>
      </c>
      <c r="C1632" s="61" t="s">
        <v>2764</v>
      </c>
      <c r="D1632" s="64">
        <v>4961343</v>
      </c>
      <c r="E1632" s="64">
        <v>423411</v>
      </c>
      <c r="F1632" s="64">
        <v>5384754</v>
      </c>
      <c r="G1632" s="77">
        <v>1.04</v>
      </c>
      <c r="H1632" s="64">
        <v>5600144</v>
      </c>
      <c r="I1632" s="64">
        <v>0</v>
      </c>
      <c r="J1632" s="64">
        <f>SUMIFS('Support - HEA1065 Adjustments'!$G$2:$G$10,'Support - HEA1065 Adjustments'!$A$2:$A$10,LEFT('Support - Calculation Detail'!A1632,7),'Support - HEA1065 Adjustments'!$D$2:$D$10,RIGHT('Support - Calculation Detail'!A1632,2))</f>
        <v>0</v>
      </c>
      <c r="K1632" s="64">
        <v>5600144</v>
      </c>
      <c r="L1632" s="64">
        <v>527101</v>
      </c>
      <c r="M1632" s="64">
        <v>0</v>
      </c>
      <c r="N1632" s="64">
        <v>0</v>
      </c>
      <c r="O1632" s="64">
        <v>6127245</v>
      </c>
    </row>
    <row r="1633" spans="1:15" x14ac:dyDescent="0.35">
      <c r="A1633" s="57" t="s">
        <v>7419</v>
      </c>
      <c r="B1633" s="61" t="s">
        <v>10</v>
      </c>
      <c r="C1633" s="61" t="s">
        <v>2764</v>
      </c>
      <c r="D1633" s="64">
        <v>7516822</v>
      </c>
      <c r="E1633" s="64">
        <v>505000</v>
      </c>
      <c r="F1633" s="64">
        <v>8021822</v>
      </c>
      <c r="G1633" s="77">
        <v>1.04</v>
      </c>
      <c r="H1633" s="64">
        <v>8342695</v>
      </c>
      <c r="I1633" s="64">
        <v>0</v>
      </c>
      <c r="J1633" s="64">
        <f>SUMIFS('Support - HEA1065 Adjustments'!$G$2:$G$10,'Support - HEA1065 Adjustments'!$A$2:$A$10,LEFT('Support - Calculation Detail'!A1633,7),'Support - HEA1065 Adjustments'!$D$2:$D$10,RIGHT('Support - Calculation Detail'!A1633,2))</f>
        <v>0</v>
      </c>
      <c r="K1633" s="64">
        <v>8342695</v>
      </c>
      <c r="L1633" s="64">
        <v>0</v>
      </c>
      <c r="M1633" s="64">
        <v>0</v>
      </c>
      <c r="N1633" s="64">
        <v>0</v>
      </c>
      <c r="O1633" s="64">
        <v>8342695</v>
      </c>
    </row>
    <row r="1634" spans="1:15" x14ac:dyDescent="0.35">
      <c r="A1634" s="57" t="s">
        <v>7420</v>
      </c>
      <c r="B1634" s="61" t="s">
        <v>10</v>
      </c>
      <c r="C1634" s="61" t="s">
        <v>2764</v>
      </c>
      <c r="D1634" s="64">
        <v>8797194</v>
      </c>
      <c r="E1634" s="64">
        <v>0</v>
      </c>
      <c r="F1634" s="64">
        <v>8797194</v>
      </c>
      <c r="G1634" s="77">
        <v>1.04</v>
      </c>
      <c r="H1634" s="64">
        <v>9149082</v>
      </c>
      <c r="I1634" s="64">
        <v>0</v>
      </c>
      <c r="J1634" s="64">
        <f>SUMIFS('Support - HEA1065 Adjustments'!$G$2:$G$10,'Support - HEA1065 Adjustments'!$A$2:$A$10,LEFT('Support - Calculation Detail'!A1634,7),'Support - HEA1065 Adjustments'!$D$2:$D$10,RIGHT('Support - Calculation Detail'!A1634,2))</f>
        <v>0</v>
      </c>
      <c r="K1634" s="64">
        <v>9149082</v>
      </c>
      <c r="L1634" s="64">
        <v>828198</v>
      </c>
      <c r="M1634" s="64">
        <v>0</v>
      </c>
      <c r="N1634" s="64">
        <v>0</v>
      </c>
      <c r="O1634" s="64">
        <v>9977280</v>
      </c>
    </row>
    <row r="1635" spans="1:15" x14ac:dyDescent="0.35">
      <c r="A1635" s="57" t="s">
        <v>7421</v>
      </c>
      <c r="B1635" s="61" t="s">
        <v>10</v>
      </c>
      <c r="C1635" s="61" t="s">
        <v>2764</v>
      </c>
      <c r="D1635" s="64">
        <v>8683128</v>
      </c>
      <c r="E1635" s="64">
        <v>0</v>
      </c>
      <c r="F1635" s="64">
        <v>8683128</v>
      </c>
      <c r="G1635" s="77">
        <v>1.04</v>
      </c>
      <c r="H1635" s="64">
        <v>9030453</v>
      </c>
      <c r="I1635" s="64">
        <v>0</v>
      </c>
      <c r="J1635" s="64">
        <f>SUMIFS('Support - HEA1065 Adjustments'!$G$2:$G$10,'Support - HEA1065 Adjustments'!$A$2:$A$10,LEFT('Support - Calculation Detail'!A1635,7),'Support - HEA1065 Adjustments'!$D$2:$D$10,RIGHT('Support - Calculation Detail'!A1635,2))</f>
        <v>0</v>
      </c>
      <c r="K1635" s="64">
        <v>9030453</v>
      </c>
      <c r="L1635" s="64">
        <v>1100720</v>
      </c>
      <c r="M1635" s="64">
        <v>0</v>
      </c>
      <c r="N1635" s="64">
        <v>0</v>
      </c>
      <c r="O1635" s="64">
        <v>10131173</v>
      </c>
    </row>
    <row r="1636" spans="1:15" x14ac:dyDescent="0.35">
      <c r="A1636" s="57" t="s">
        <v>7422</v>
      </c>
      <c r="B1636" s="61" t="s">
        <v>10</v>
      </c>
      <c r="C1636" s="61" t="s">
        <v>2764</v>
      </c>
      <c r="D1636" s="64">
        <v>8409270</v>
      </c>
      <c r="E1636" s="64">
        <v>0</v>
      </c>
      <c r="F1636" s="64">
        <v>8409270</v>
      </c>
      <c r="G1636" s="77">
        <v>1.04</v>
      </c>
      <c r="H1636" s="64">
        <v>8745641</v>
      </c>
      <c r="I1636" s="64">
        <v>0</v>
      </c>
      <c r="J1636" s="64">
        <f>SUMIFS('Support - HEA1065 Adjustments'!$G$2:$G$10,'Support - HEA1065 Adjustments'!$A$2:$A$10,LEFT('Support - Calculation Detail'!A1636,7),'Support - HEA1065 Adjustments'!$D$2:$D$10,RIGHT('Support - Calculation Detail'!A1636,2))</f>
        <v>0</v>
      </c>
      <c r="K1636" s="64">
        <v>8745641</v>
      </c>
      <c r="L1636" s="64">
        <v>1232706</v>
      </c>
      <c r="M1636" s="64">
        <v>0</v>
      </c>
      <c r="N1636" s="64">
        <v>0</v>
      </c>
      <c r="O1636" s="64">
        <v>9978347</v>
      </c>
    </row>
    <row r="1637" spans="1:15" x14ac:dyDescent="0.35">
      <c r="A1637" s="57" t="s">
        <v>7423</v>
      </c>
      <c r="B1637" s="61" t="s">
        <v>10</v>
      </c>
      <c r="C1637" s="61" t="s">
        <v>2764</v>
      </c>
      <c r="D1637" s="64">
        <v>2620675</v>
      </c>
      <c r="E1637" s="64">
        <v>0</v>
      </c>
      <c r="F1637" s="64">
        <v>2620675</v>
      </c>
      <c r="G1637" s="77">
        <v>1.04</v>
      </c>
      <c r="H1637" s="64">
        <v>2725502</v>
      </c>
      <c r="I1637" s="64">
        <v>0</v>
      </c>
      <c r="J1637" s="64">
        <f>SUMIFS('Support - HEA1065 Adjustments'!$G$2:$G$10,'Support - HEA1065 Adjustments'!$A$2:$A$10,LEFT('Support - Calculation Detail'!A1637,7),'Support - HEA1065 Adjustments'!$D$2:$D$10,RIGHT('Support - Calculation Detail'!A1637,2))</f>
        <v>0</v>
      </c>
      <c r="K1637" s="64">
        <v>2725502</v>
      </c>
      <c r="L1637" s="64">
        <v>0</v>
      </c>
      <c r="M1637" s="64">
        <v>0</v>
      </c>
      <c r="N1637" s="64">
        <v>0</v>
      </c>
      <c r="O1637" s="64">
        <v>2725502</v>
      </c>
    </row>
    <row r="1638" spans="1:15" x14ac:dyDescent="0.35">
      <c r="A1638" s="57" t="s">
        <v>7424</v>
      </c>
      <c r="B1638" s="61" t="s">
        <v>10</v>
      </c>
      <c r="C1638" s="61" t="s">
        <v>2764</v>
      </c>
      <c r="D1638" s="64">
        <v>4518384</v>
      </c>
      <c r="E1638" s="64">
        <v>0</v>
      </c>
      <c r="F1638" s="64">
        <v>4518384</v>
      </c>
      <c r="G1638" s="77">
        <v>1.04</v>
      </c>
      <c r="H1638" s="64">
        <v>4699119</v>
      </c>
      <c r="I1638" s="64">
        <v>0</v>
      </c>
      <c r="J1638" s="64">
        <f>SUMIFS('Support - HEA1065 Adjustments'!$G$2:$G$10,'Support - HEA1065 Adjustments'!$A$2:$A$10,LEFT('Support - Calculation Detail'!A1638,7),'Support - HEA1065 Adjustments'!$D$2:$D$10,RIGHT('Support - Calculation Detail'!A1638,2))</f>
        <v>0</v>
      </c>
      <c r="K1638" s="64">
        <v>4699119</v>
      </c>
      <c r="L1638" s="64">
        <v>596983</v>
      </c>
      <c r="M1638" s="64">
        <v>0</v>
      </c>
      <c r="N1638" s="64">
        <v>0</v>
      </c>
      <c r="O1638" s="64">
        <v>5296102</v>
      </c>
    </row>
    <row r="1639" spans="1:15" x14ac:dyDescent="0.35">
      <c r="A1639" s="57" t="s">
        <v>7425</v>
      </c>
      <c r="B1639" s="61" t="s">
        <v>10</v>
      </c>
      <c r="C1639" s="61" t="s">
        <v>2764</v>
      </c>
      <c r="D1639" s="64">
        <v>4371545</v>
      </c>
      <c r="E1639" s="64">
        <v>358130</v>
      </c>
      <c r="F1639" s="64">
        <v>4729675</v>
      </c>
      <c r="G1639" s="77">
        <v>1.04</v>
      </c>
      <c r="H1639" s="64">
        <v>4918862</v>
      </c>
      <c r="I1639" s="64">
        <v>0</v>
      </c>
      <c r="J1639" s="64">
        <f>SUMIFS('Support - HEA1065 Adjustments'!$G$2:$G$10,'Support - HEA1065 Adjustments'!$A$2:$A$10,LEFT('Support - Calculation Detail'!A1639,7),'Support - HEA1065 Adjustments'!$D$2:$D$10,RIGHT('Support - Calculation Detail'!A1639,2))</f>
        <v>0</v>
      </c>
      <c r="K1639" s="64">
        <v>4918862</v>
      </c>
      <c r="L1639" s="64">
        <v>367607</v>
      </c>
      <c r="M1639" s="64">
        <v>0</v>
      </c>
      <c r="N1639" s="64">
        <v>0</v>
      </c>
      <c r="O1639" s="64">
        <v>5286469</v>
      </c>
    </row>
    <row r="1640" spans="1:15" x14ac:dyDescent="0.35">
      <c r="A1640" s="57" t="s">
        <v>7426</v>
      </c>
      <c r="B1640" s="61" t="s">
        <v>10</v>
      </c>
      <c r="C1640" s="61" t="s">
        <v>2764</v>
      </c>
      <c r="D1640" s="64">
        <v>466851</v>
      </c>
      <c r="E1640" s="64">
        <v>0</v>
      </c>
      <c r="F1640" s="64">
        <v>466851</v>
      </c>
      <c r="G1640" s="77">
        <v>1.04</v>
      </c>
      <c r="H1640" s="64">
        <v>485525</v>
      </c>
      <c r="I1640" s="64">
        <v>0</v>
      </c>
      <c r="J1640" s="64">
        <f>SUMIFS('Support - HEA1065 Adjustments'!$G$2:$G$10,'Support - HEA1065 Adjustments'!$A$2:$A$10,LEFT('Support - Calculation Detail'!A1640,7),'Support - HEA1065 Adjustments'!$D$2:$D$10,RIGHT('Support - Calculation Detail'!A1640,2))</f>
        <v>0</v>
      </c>
      <c r="K1640" s="64">
        <v>485525</v>
      </c>
      <c r="L1640" s="64">
        <v>27650</v>
      </c>
      <c r="M1640" s="64">
        <v>0</v>
      </c>
      <c r="N1640" s="64">
        <v>0</v>
      </c>
      <c r="O1640" s="64">
        <v>513175</v>
      </c>
    </row>
    <row r="1641" spans="1:15" x14ac:dyDescent="0.35">
      <c r="A1641" s="57" t="s">
        <v>7427</v>
      </c>
      <c r="B1641" s="61" t="s">
        <v>10</v>
      </c>
      <c r="C1641" s="61" t="s">
        <v>2764</v>
      </c>
      <c r="D1641" s="64">
        <v>6718992</v>
      </c>
      <c r="E1641" s="64">
        <v>0</v>
      </c>
      <c r="F1641" s="64">
        <v>6718992</v>
      </c>
      <c r="G1641" s="77">
        <v>1.04</v>
      </c>
      <c r="H1641" s="64">
        <v>6987752</v>
      </c>
      <c r="I1641" s="64">
        <v>0</v>
      </c>
      <c r="J1641" s="64">
        <f>SUMIFS('Support - HEA1065 Adjustments'!$G$2:$G$10,'Support - HEA1065 Adjustments'!$A$2:$A$10,LEFT('Support - Calculation Detail'!A1641,7),'Support - HEA1065 Adjustments'!$D$2:$D$10,RIGHT('Support - Calculation Detail'!A1641,2))</f>
        <v>0</v>
      </c>
      <c r="K1641" s="64">
        <v>6987752</v>
      </c>
      <c r="L1641" s="64">
        <v>1138896</v>
      </c>
      <c r="M1641" s="64">
        <v>0</v>
      </c>
      <c r="N1641" s="64">
        <v>0</v>
      </c>
      <c r="O1641" s="64">
        <v>8126648</v>
      </c>
    </row>
    <row r="1642" spans="1:15" x14ac:dyDescent="0.35">
      <c r="A1642" s="57" t="s">
        <v>7428</v>
      </c>
      <c r="B1642" s="61" t="s">
        <v>10</v>
      </c>
      <c r="C1642" s="61" t="s">
        <v>2764</v>
      </c>
      <c r="D1642" s="64">
        <v>11450840</v>
      </c>
      <c r="E1642" s="64">
        <v>0</v>
      </c>
      <c r="F1642" s="64">
        <v>11450840</v>
      </c>
      <c r="G1642" s="77">
        <v>1.04</v>
      </c>
      <c r="H1642" s="64">
        <v>11908874</v>
      </c>
      <c r="I1642" s="64">
        <v>0</v>
      </c>
      <c r="J1642" s="64">
        <f>SUMIFS('Support - HEA1065 Adjustments'!$G$2:$G$10,'Support - HEA1065 Adjustments'!$A$2:$A$10,LEFT('Support - Calculation Detail'!A1642,7),'Support - HEA1065 Adjustments'!$D$2:$D$10,RIGHT('Support - Calculation Detail'!A1642,2))</f>
        <v>0</v>
      </c>
      <c r="K1642" s="64">
        <v>11908874</v>
      </c>
      <c r="L1642" s="64">
        <v>1399043</v>
      </c>
      <c r="M1642" s="64">
        <v>0</v>
      </c>
      <c r="N1642" s="64">
        <v>0</v>
      </c>
      <c r="O1642" s="64">
        <v>13307917</v>
      </c>
    </row>
    <row r="1643" spans="1:15" x14ac:dyDescent="0.35">
      <c r="A1643" s="57" t="s">
        <v>7429</v>
      </c>
      <c r="B1643" s="61" t="s">
        <v>10</v>
      </c>
      <c r="C1643" s="61" t="s">
        <v>2764</v>
      </c>
      <c r="D1643" s="64">
        <v>195064</v>
      </c>
      <c r="E1643" s="64">
        <v>0</v>
      </c>
      <c r="F1643" s="64">
        <v>195064</v>
      </c>
      <c r="G1643" s="77">
        <v>1.04</v>
      </c>
      <c r="H1643" s="64">
        <v>202867</v>
      </c>
      <c r="I1643" s="64">
        <v>0</v>
      </c>
      <c r="J1643" s="64">
        <f>SUMIFS('Support - HEA1065 Adjustments'!$G$2:$G$10,'Support - HEA1065 Adjustments'!$A$2:$A$10,LEFT('Support - Calculation Detail'!A1643,7),'Support - HEA1065 Adjustments'!$D$2:$D$10,RIGHT('Support - Calculation Detail'!A1643,2))</f>
        <v>0</v>
      </c>
      <c r="K1643" s="64">
        <v>202867</v>
      </c>
      <c r="L1643" s="64">
        <v>6302</v>
      </c>
      <c r="M1643" s="64">
        <v>0</v>
      </c>
      <c r="N1643" s="64">
        <v>0</v>
      </c>
      <c r="O1643" s="64">
        <v>209169</v>
      </c>
    </row>
    <row r="1644" spans="1:15" x14ac:dyDescent="0.35">
      <c r="A1644" s="57" t="s">
        <v>7430</v>
      </c>
      <c r="B1644" s="61" t="s">
        <v>10</v>
      </c>
      <c r="C1644" s="61" t="s">
        <v>2764</v>
      </c>
      <c r="D1644" s="64">
        <v>1955659</v>
      </c>
      <c r="E1644" s="64">
        <v>150247</v>
      </c>
      <c r="F1644" s="64">
        <v>2105906</v>
      </c>
      <c r="G1644" s="77">
        <v>1.04</v>
      </c>
      <c r="H1644" s="64">
        <v>2190142</v>
      </c>
      <c r="I1644" s="64">
        <v>0</v>
      </c>
      <c r="J1644" s="64">
        <f>SUMIFS('Support - HEA1065 Adjustments'!$G$2:$G$10,'Support - HEA1065 Adjustments'!$A$2:$A$10,LEFT('Support - Calculation Detail'!A1644,7),'Support - HEA1065 Adjustments'!$D$2:$D$10,RIGHT('Support - Calculation Detail'!A1644,2))</f>
        <v>0</v>
      </c>
      <c r="K1644" s="64">
        <v>2190142</v>
      </c>
      <c r="L1644" s="64">
        <v>394972</v>
      </c>
      <c r="M1644" s="64">
        <v>0</v>
      </c>
      <c r="N1644" s="64">
        <v>0</v>
      </c>
      <c r="O1644" s="64">
        <v>2585114</v>
      </c>
    </row>
    <row r="1645" spans="1:15" x14ac:dyDescent="0.35">
      <c r="A1645" s="57" t="s">
        <v>7431</v>
      </c>
      <c r="B1645" s="61" t="s">
        <v>10</v>
      </c>
      <c r="C1645" s="61" t="s">
        <v>2764</v>
      </c>
      <c r="D1645" s="64">
        <v>15240264</v>
      </c>
      <c r="E1645" s="64">
        <v>0</v>
      </c>
      <c r="F1645" s="64">
        <v>15240264</v>
      </c>
      <c r="G1645" s="77">
        <v>1.04</v>
      </c>
      <c r="H1645" s="64">
        <v>15849875</v>
      </c>
      <c r="I1645" s="64">
        <v>0</v>
      </c>
      <c r="J1645" s="64">
        <f>SUMIFS('Support - HEA1065 Adjustments'!$G$2:$G$10,'Support - HEA1065 Adjustments'!$A$2:$A$10,LEFT('Support - Calculation Detail'!A1645,7),'Support - HEA1065 Adjustments'!$D$2:$D$10,RIGHT('Support - Calculation Detail'!A1645,2))</f>
        <v>0</v>
      </c>
      <c r="K1645" s="64">
        <v>15849875</v>
      </c>
      <c r="L1645" s="64">
        <v>0</v>
      </c>
      <c r="M1645" s="64">
        <v>0</v>
      </c>
      <c r="N1645" s="64">
        <v>0</v>
      </c>
      <c r="O1645" s="64">
        <v>15849875</v>
      </c>
    </row>
    <row r="1646" spans="1:15" x14ac:dyDescent="0.35">
      <c r="A1646" s="57" t="s">
        <v>7432</v>
      </c>
      <c r="B1646" s="61" t="s">
        <v>10</v>
      </c>
      <c r="C1646" s="61" t="s">
        <v>2764</v>
      </c>
      <c r="D1646" s="64">
        <v>4505603</v>
      </c>
      <c r="E1646" s="64">
        <v>0</v>
      </c>
      <c r="F1646" s="64">
        <v>4505603</v>
      </c>
      <c r="G1646" s="77">
        <v>1.04</v>
      </c>
      <c r="H1646" s="64">
        <v>4685827</v>
      </c>
      <c r="I1646" s="64">
        <v>0</v>
      </c>
      <c r="J1646" s="64">
        <f>SUMIFS('Support - HEA1065 Adjustments'!$G$2:$G$10,'Support - HEA1065 Adjustments'!$A$2:$A$10,LEFT('Support - Calculation Detail'!A1646,7),'Support - HEA1065 Adjustments'!$D$2:$D$10,RIGHT('Support - Calculation Detail'!A1646,2))</f>
        <v>0</v>
      </c>
      <c r="K1646" s="64">
        <v>4685827</v>
      </c>
      <c r="L1646" s="64">
        <v>0</v>
      </c>
      <c r="M1646" s="64">
        <v>0</v>
      </c>
      <c r="N1646" s="64">
        <v>0</v>
      </c>
      <c r="O1646" s="64">
        <v>4685827</v>
      </c>
    </row>
    <row r="1647" spans="1:15" x14ac:dyDescent="0.35">
      <c r="A1647" s="57" t="s">
        <v>7433</v>
      </c>
      <c r="B1647" s="61" t="s">
        <v>10</v>
      </c>
      <c r="C1647" s="61" t="s">
        <v>2764</v>
      </c>
      <c r="D1647" s="64">
        <v>272013</v>
      </c>
      <c r="E1647" s="64">
        <v>0</v>
      </c>
      <c r="F1647" s="64">
        <v>272013</v>
      </c>
      <c r="G1647" s="77">
        <v>1.04</v>
      </c>
      <c r="H1647" s="64">
        <v>282894</v>
      </c>
      <c r="I1647" s="64">
        <v>0</v>
      </c>
      <c r="J1647" s="64">
        <f>SUMIFS('Support - HEA1065 Adjustments'!$G$2:$G$10,'Support - HEA1065 Adjustments'!$A$2:$A$10,LEFT('Support - Calculation Detail'!A1647,7),'Support - HEA1065 Adjustments'!$D$2:$D$10,RIGHT('Support - Calculation Detail'!A1647,2))</f>
        <v>0</v>
      </c>
      <c r="K1647" s="64">
        <v>282894</v>
      </c>
      <c r="L1647" s="64">
        <v>0</v>
      </c>
      <c r="M1647" s="64">
        <v>0</v>
      </c>
      <c r="N1647" s="64">
        <v>0</v>
      </c>
      <c r="O1647" s="64">
        <v>282894</v>
      </c>
    </row>
    <row r="1648" spans="1:15" x14ac:dyDescent="0.35">
      <c r="A1648" s="57" t="s">
        <v>7434</v>
      </c>
      <c r="B1648" s="61" t="s">
        <v>10</v>
      </c>
      <c r="C1648" s="61" t="s">
        <v>2764</v>
      </c>
      <c r="D1648" s="64">
        <v>2762941</v>
      </c>
      <c r="E1648" s="64">
        <v>0</v>
      </c>
      <c r="F1648" s="64">
        <v>2762941</v>
      </c>
      <c r="G1648" s="77">
        <v>1.04</v>
      </c>
      <c r="H1648" s="64">
        <v>2873459</v>
      </c>
      <c r="I1648" s="64">
        <v>0</v>
      </c>
      <c r="J1648" s="64">
        <f>SUMIFS('Support - HEA1065 Adjustments'!$G$2:$G$10,'Support - HEA1065 Adjustments'!$A$2:$A$10,LEFT('Support - Calculation Detail'!A1648,7),'Support - HEA1065 Adjustments'!$D$2:$D$10,RIGHT('Support - Calculation Detail'!A1648,2))</f>
        <v>0</v>
      </c>
      <c r="K1648" s="64">
        <v>2873459</v>
      </c>
      <c r="L1648" s="64">
        <v>0</v>
      </c>
      <c r="M1648" s="64">
        <v>0</v>
      </c>
      <c r="N1648" s="64">
        <v>0</v>
      </c>
      <c r="O1648" s="64">
        <v>2873459</v>
      </c>
    </row>
    <row r="1649" spans="1:15" x14ac:dyDescent="0.35">
      <c r="A1649" s="57" t="s">
        <v>7435</v>
      </c>
      <c r="B1649" s="61" t="s">
        <v>10</v>
      </c>
      <c r="C1649" s="61" t="s">
        <v>2764</v>
      </c>
      <c r="D1649" s="64">
        <v>2179906</v>
      </c>
      <c r="E1649" s="64">
        <v>0</v>
      </c>
      <c r="F1649" s="64">
        <v>2179906</v>
      </c>
      <c r="G1649" s="77">
        <v>1.04</v>
      </c>
      <c r="H1649" s="64">
        <v>2267102</v>
      </c>
      <c r="I1649" s="64">
        <v>0</v>
      </c>
      <c r="J1649" s="64">
        <f>SUMIFS('Support - HEA1065 Adjustments'!$G$2:$G$10,'Support - HEA1065 Adjustments'!$A$2:$A$10,LEFT('Support - Calculation Detail'!A1649,7),'Support - HEA1065 Adjustments'!$D$2:$D$10,RIGHT('Support - Calculation Detail'!A1649,2))</f>
        <v>0</v>
      </c>
      <c r="K1649" s="64">
        <v>2267102</v>
      </c>
      <c r="L1649" s="64">
        <v>0</v>
      </c>
      <c r="M1649" s="64">
        <v>0</v>
      </c>
      <c r="N1649" s="64">
        <v>0</v>
      </c>
      <c r="O1649" s="64">
        <v>2267102</v>
      </c>
    </row>
    <row r="1650" spans="1:15" x14ac:dyDescent="0.35">
      <c r="A1650" s="57" t="s">
        <v>7436</v>
      </c>
      <c r="B1650" s="61" t="s">
        <v>10</v>
      </c>
      <c r="C1650" s="61" t="s">
        <v>2764</v>
      </c>
      <c r="D1650" s="64">
        <v>393214</v>
      </c>
      <c r="E1650" s="64">
        <v>0</v>
      </c>
      <c r="F1650" s="64">
        <v>393214</v>
      </c>
      <c r="G1650" s="77">
        <v>1.04</v>
      </c>
      <c r="H1650" s="64">
        <v>408943</v>
      </c>
      <c r="I1650" s="64">
        <v>0</v>
      </c>
      <c r="J1650" s="64">
        <f>SUMIFS('Support - HEA1065 Adjustments'!$G$2:$G$10,'Support - HEA1065 Adjustments'!$A$2:$A$10,LEFT('Support - Calculation Detail'!A1650,7),'Support - HEA1065 Adjustments'!$D$2:$D$10,RIGHT('Support - Calculation Detail'!A1650,2))</f>
        <v>0</v>
      </c>
      <c r="K1650" s="64">
        <v>408943</v>
      </c>
      <c r="L1650" s="64">
        <v>0</v>
      </c>
      <c r="M1650" s="64">
        <v>0</v>
      </c>
      <c r="N1650" s="64">
        <v>0</v>
      </c>
      <c r="O1650" s="64">
        <v>408943</v>
      </c>
    </row>
    <row r="1651" spans="1:15" x14ac:dyDescent="0.35">
      <c r="A1651" s="57" t="s">
        <v>7437</v>
      </c>
      <c r="B1651" s="61" t="s">
        <v>10</v>
      </c>
      <c r="C1651" s="61" t="s">
        <v>2764</v>
      </c>
      <c r="D1651" s="64">
        <v>705931</v>
      </c>
      <c r="E1651" s="64">
        <v>0</v>
      </c>
      <c r="F1651" s="64">
        <v>705931</v>
      </c>
      <c r="G1651" s="77">
        <v>1.04</v>
      </c>
      <c r="H1651" s="64">
        <v>734168</v>
      </c>
      <c r="I1651" s="64">
        <v>0</v>
      </c>
      <c r="J1651" s="64">
        <f>SUMIFS('Support - HEA1065 Adjustments'!$G$2:$G$10,'Support - HEA1065 Adjustments'!$A$2:$A$10,LEFT('Support - Calculation Detail'!A1651,7),'Support - HEA1065 Adjustments'!$D$2:$D$10,RIGHT('Support - Calculation Detail'!A1651,2))</f>
        <v>0</v>
      </c>
      <c r="K1651" s="64">
        <v>734168</v>
      </c>
      <c r="L1651" s="64">
        <v>0</v>
      </c>
      <c r="M1651" s="64">
        <v>0</v>
      </c>
      <c r="N1651" s="64">
        <v>0</v>
      </c>
      <c r="O1651" s="64">
        <v>734168</v>
      </c>
    </row>
    <row r="1652" spans="1:15" x14ac:dyDescent="0.35">
      <c r="A1652" s="57" t="s">
        <v>7438</v>
      </c>
      <c r="B1652" s="61" t="s">
        <v>10</v>
      </c>
      <c r="C1652" s="61" t="s">
        <v>2764</v>
      </c>
      <c r="D1652" s="64">
        <v>4130825</v>
      </c>
      <c r="E1652" s="64">
        <v>0</v>
      </c>
      <c r="F1652" s="64">
        <v>4130825</v>
      </c>
      <c r="G1652" s="77">
        <v>1.04</v>
      </c>
      <c r="H1652" s="64">
        <v>4296058</v>
      </c>
      <c r="I1652" s="64">
        <v>0</v>
      </c>
      <c r="J1652" s="64">
        <f>SUMIFS('Support - HEA1065 Adjustments'!$G$2:$G$10,'Support - HEA1065 Adjustments'!$A$2:$A$10,LEFT('Support - Calculation Detail'!A1652,7),'Support - HEA1065 Adjustments'!$D$2:$D$10,RIGHT('Support - Calculation Detail'!A1652,2))</f>
        <v>0</v>
      </c>
      <c r="K1652" s="64">
        <v>4296058</v>
      </c>
      <c r="L1652" s="64">
        <v>0</v>
      </c>
      <c r="M1652" s="64">
        <v>0</v>
      </c>
      <c r="N1652" s="64">
        <v>0</v>
      </c>
      <c r="O1652" s="64">
        <v>4296058</v>
      </c>
    </row>
    <row r="1653" spans="1:15" x14ac:dyDescent="0.35">
      <c r="A1653" s="57" t="s">
        <v>7439</v>
      </c>
      <c r="B1653" s="61" t="s">
        <v>10</v>
      </c>
      <c r="C1653" s="61" t="s">
        <v>2764</v>
      </c>
      <c r="D1653" s="64">
        <v>445699</v>
      </c>
      <c r="E1653" s="64">
        <v>0</v>
      </c>
      <c r="F1653" s="64">
        <v>445699</v>
      </c>
      <c r="G1653" s="77">
        <v>1.04</v>
      </c>
      <c r="H1653" s="64">
        <v>463527</v>
      </c>
      <c r="I1653" s="64">
        <v>0</v>
      </c>
      <c r="J1653" s="64">
        <f>SUMIFS('Support - HEA1065 Adjustments'!$G$2:$G$10,'Support - HEA1065 Adjustments'!$A$2:$A$10,LEFT('Support - Calculation Detail'!A1653,7),'Support - HEA1065 Adjustments'!$D$2:$D$10,RIGHT('Support - Calculation Detail'!A1653,2))</f>
        <v>0</v>
      </c>
      <c r="K1653" s="64">
        <v>463527</v>
      </c>
      <c r="L1653" s="64">
        <v>0</v>
      </c>
      <c r="M1653" s="64">
        <v>0</v>
      </c>
      <c r="N1653" s="64">
        <v>0</v>
      </c>
      <c r="O1653" s="64">
        <v>463527</v>
      </c>
    </row>
    <row r="1654" spans="1:15" x14ac:dyDescent="0.35">
      <c r="A1654" s="57" t="s">
        <v>7440</v>
      </c>
      <c r="B1654" s="61" t="s">
        <v>10</v>
      </c>
      <c r="C1654" s="61" t="s">
        <v>2764</v>
      </c>
      <c r="D1654" s="64">
        <v>662374</v>
      </c>
      <c r="E1654" s="64">
        <v>0</v>
      </c>
      <c r="F1654" s="64">
        <v>662374</v>
      </c>
      <c r="G1654" s="77">
        <v>1.04</v>
      </c>
      <c r="H1654" s="64">
        <v>688869</v>
      </c>
      <c r="I1654" s="64">
        <v>0</v>
      </c>
      <c r="J1654" s="64">
        <f>SUMIFS('Support - HEA1065 Adjustments'!$G$2:$G$10,'Support - HEA1065 Adjustments'!$A$2:$A$10,LEFT('Support - Calculation Detail'!A1654,7),'Support - HEA1065 Adjustments'!$D$2:$D$10,RIGHT('Support - Calculation Detail'!A1654,2))</f>
        <v>0</v>
      </c>
      <c r="K1654" s="64">
        <v>688869</v>
      </c>
      <c r="L1654" s="64">
        <v>0</v>
      </c>
      <c r="M1654" s="64">
        <v>0</v>
      </c>
      <c r="N1654" s="64">
        <v>0</v>
      </c>
      <c r="O1654" s="64">
        <v>688869</v>
      </c>
    </row>
    <row r="1655" spans="1:15" x14ac:dyDescent="0.35">
      <c r="A1655" s="57" t="s">
        <v>7441</v>
      </c>
      <c r="B1655" s="61" t="s">
        <v>10</v>
      </c>
      <c r="C1655" s="61" t="s">
        <v>2764</v>
      </c>
      <c r="D1655" s="64">
        <v>364831</v>
      </c>
      <c r="E1655" s="64">
        <v>0</v>
      </c>
      <c r="F1655" s="64">
        <v>364831</v>
      </c>
      <c r="G1655" s="77">
        <v>1.04</v>
      </c>
      <c r="H1655" s="64">
        <v>379424</v>
      </c>
      <c r="I1655" s="64">
        <v>0</v>
      </c>
      <c r="J1655" s="64">
        <f>SUMIFS('Support - HEA1065 Adjustments'!$G$2:$G$10,'Support - HEA1065 Adjustments'!$A$2:$A$10,LEFT('Support - Calculation Detail'!A1655,7),'Support - HEA1065 Adjustments'!$D$2:$D$10,RIGHT('Support - Calculation Detail'!A1655,2))</f>
        <v>0</v>
      </c>
      <c r="K1655" s="64">
        <v>379424</v>
      </c>
      <c r="L1655" s="64">
        <v>0</v>
      </c>
      <c r="M1655" s="64">
        <v>0</v>
      </c>
      <c r="N1655" s="64">
        <v>0</v>
      </c>
      <c r="O1655" s="64">
        <v>379424</v>
      </c>
    </row>
    <row r="1656" spans="1:15" x14ac:dyDescent="0.35">
      <c r="A1656" s="57" t="s">
        <v>7442</v>
      </c>
      <c r="B1656" s="61" t="s">
        <v>10</v>
      </c>
      <c r="C1656" s="61" t="s">
        <v>2764</v>
      </c>
      <c r="D1656" s="64">
        <v>436342</v>
      </c>
      <c r="E1656" s="64">
        <v>0</v>
      </c>
      <c r="F1656" s="64">
        <v>436342</v>
      </c>
      <c r="G1656" s="77">
        <v>1.04</v>
      </c>
      <c r="H1656" s="64">
        <v>453796</v>
      </c>
      <c r="I1656" s="64">
        <v>0</v>
      </c>
      <c r="J1656" s="64">
        <f>SUMIFS('Support - HEA1065 Adjustments'!$G$2:$G$10,'Support - HEA1065 Adjustments'!$A$2:$A$10,LEFT('Support - Calculation Detail'!A1656,7),'Support - HEA1065 Adjustments'!$D$2:$D$10,RIGHT('Support - Calculation Detail'!A1656,2))</f>
        <v>0</v>
      </c>
      <c r="K1656" s="64">
        <v>453796</v>
      </c>
      <c r="L1656" s="64">
        <v>0</v>
      </c>
      <c r="M1656" s="64">
        <v>0</v>
      </c>
      <c r="N1656" s="64">
        <v>0</v>
      </c>
      <c r="O1656" s="64">
        <v>453796</v>
      </c>
    </row>
    <row r="1657" spans="1:15" x14ac:dyDescent="0.35">
      <c r="A1657" s="57" t="s">
        <v>7443</v>
      </c>
      <c r="B1657" s="61" t="s">
        <v>10</v>
      </c>
      <c r="C1657" s="61" t="s">
        <v>2764</v>
      </c>
      <c r="D1657" s="64">
        <v>7271346</v>
      </c>
      <c r="E1657" s="64">
        <v>0</v>
      </c>
      <c r="F1657" s="64">
        <v>7271346</v>
      </c>
      <c r="G1657" s="77">
        <v>1.04</v>
      </c>
      <c r="H1657" s="64">
        <v>7562200</v>
      </c>
      <c r="I1657" s="64">
        <v>0</v>
      </c>
      <c r="J1657" s="64">
        <f>SUMIFS('Support - HEA1065 Adjustments'!$G$2:$G$10,'Support - HEA1065 Adjustments'!$A$2:$A$10,LEFT('Support - Calculation Detail'!A1657,7),'Support - HEA1065 Adjustments'!$D$2:$D$10,RIGHT('Support - Calculation Detail'!A1657,2))</f>
        <v>0</v>
      </c>
      <c r="K1657" s="64">
        <v>7562200</v>
      </c>
      <c r="L1657" s="64">
        <v>0</v>
      </c>
      <c r="M1657" s="64">
        <v>0</v>
      </c>
      <c r="N1657" s="64">
        <v>0</v>
      </c>
      <c r="O1657" s="64">
        <v>7562200</v>
      </c>
    </row>
    <row r="1658" spans="1:15" x14ac:dyDescent="0.35">
      <c r="A1658" s="57" t="s">
        <v>7444</v>
      </c>
      <c r="B1658" s="61" t="s">
        <v>10</v>
      </c>
      <c r="C1658" s="61" t="s">
        <v>2764</v>
      </c>
      <c r="D1658" s="64">
        <v>3000883</v>
      </c>
      <c r="E1658" s="64">
        <v>0</v>
      </c>
      <c r="F1658" s="64">
        <v>3000883</v>
      </c>
      <c r="G1658" s="77">
        <v>1.04</v>
      </c>
      <c r="H1658" s="64">
        <v>3120918</v>
      </c>
      <c r="I1658" s="64">
        <v>0</v>
      </c>
      <c r="J1658" s="64">
        <f>SUMIFS('Support - HEA1065 Adjustments'!$G$2:$G$10,'Support - HEA1065 Adjustments'!$A$2:$A$10,LEFT('Support - Calculation Detail'!A1658,7),'Support - HEA1065 Adjustments'!$D$2:$D$10,RIGHT('Support - Calculation Detail'!A1658,2))</f>
        <v>0</v>
      </c>
      <c r="K1658" s="64">
        <v>3120918</v>
      </c>
      <c r="L1658" s="64">
        <v>0</v>
      </c>
      <c r="M1658" s="64">
        <v>0</v>
      </c>
      <c r="N1658" s="64">
        <v>0</v>
      </c>
      <c r="O1658" s="64">
        <v>3120918</v>
      </c>
    </row>
    <row r="1659" spans="1:15" x14ac:dyDescent="0.35">
      <c r="A1659" s="57" t="s">
        <v>7445</v>
      </c>
      <c r="B1659" s="61" t="s">
        <v>10</v>
      </c>
      <c r="C1659" s="61" t="s">
        <v>2764</v>
      </c>
      <c r="D1659" s="64">
        <v>1740892</v>
      </c>
      <c r="E1659" s="64">
        <v>123567</v>
      </c>
      <c r="F1659" s="64">
        <v>1864459</v>
      </c>
      <c r="G1659" s="77">
        <v>1.04</v>
      </c>
      <c r="H1659" s="64">
        <v>1939037</v>
      </c>
      <c r="I1659" s="64">
        <v>0</v>
      </c>
      <c r="J1659" s="64">
        <f>SUMIFS('Support - HEA1065 Adjustments'!$G$2:$G$10,'Support - HEA1065 Adjustments'!$A$2:$A$10,LEFT('Support - Calculation Detail'!A1659,7),'Support - HEA1065 Adjustments'!$D$2:$D$10,RIGHT('Support - Calculation Detail'!A1659,2))</f>
        <v>0</v>
      </c>
      <c r="K1659" s="64">
        <v>1939037</v>
      </c>
      <c r="L1659" s="64">
        <v>0</v>
      </c>
      <c r="M1659" s="64">
        <v>0</v>
      </c>
      <c r="N1659" s="64">
        <v>0</v>
      </c>
      <c r="O1659" s="64">
        <v>1939037</v>
      </c>
    </row>
    <row r="1660" spans="1:15" x14ac:dyDescent="0.35">
      <c r="A1660" s="57" t="s">
        <v>7446</v>
      </c>
      <c r="B1660" s="61" t="s">
        <v>10</v>
      </c>
      <c r="C1660" s="61" t="s">
        <v>2764</v>
      </c>
      <c r="D1660" s="64">
        <v>16986707</v>
      </c>
      <c r="E1660" s="64">
        <v>0</v>
      </c>
      <c r="F1660" s="64">
        <v>16986707</v>
      </c>
      <c r="G1660" s="77">
        <v>1.04</v>
      </c>
      <c r="H1660" s="64">
        <v>17666175</v>
      </c>
      <c r="I1660" s="64">
        <v>0</v>
      </c>
      <c r="J1660" s="64">
        <f>SUMIFS('Support - HEA1065 Adjustments'!$G$2:$G$10,'Support - HEA1065 Adjustments'!$A$2:$A$10,LEFT('Support - Calculation Detail'!A1660,7),'Support - HEA1065 Adjustments'!$D$2:$D$10,RIGHT('Support - Calculation Detail'!A1660,2))</f>
        <v>0</v>
      </c>
      <c r="K1660" s="64">
        <v>17666175</v>
      </c>
      <c r="L1660" s="64">
        <v>0</v>
      </c>
      <c r="M1660" s="64">
        <v>0</v>
      </c>
      <c r="N1660" s="64">
        <v>0</v>
      </c>
      <c r="O1660" s="64">
        <v>17666175</v>
      </c>
    </row>
    <row r="1661" spans="1:15" x14ac:dyDescent="0.35">
      <c r="A1661" s="57" t="s">
        <v>7447</v>
      </c>
      <c r="B1661" s="61" t="s">
        <v>10</v>
      </c>
      <c r="C1661" s="61" t="s">
        <v>2764</v>
      </c>
      <c r="D1661" s="64">
        <v>18852404</v>
      </c>
      <c r="E1661" s="64">
        <v>0</v>
      </c>
      <c r="F1661" s="64">
        <v>18852404</v>
      </c>
      <c r="G1661" s="77">
        <v>1.04</v>
      </c>
      <c r="H1661" s="64">
        <v>19606500</v>
      </c>
      <c r="I1661" s="64">
        <v>0</v>
      </c>
      <c r="J1661" s="64">
        <f>SUMIFS('Support - HEA1065 Adjustments'!$G$2:$G$10,'Support - HEA1065 Adjustments'!$A$2:$A$10,LEFT('Support - Calculation Detail'!A1661,7),'Support - HEA1065 Adjustments'!$D$2:$D$10,RIGHT('Support - Calculation Detail'!A1661,2))</f>
        <v>0</v>
      </c>
      <c r="K1661" s="64">
        <v>19606500</v>
      </c>
      <c r="L1661" s="64">
        <v>0</v>
      </c>
      <c r="M1661" s="64">
        <v>0</v>
      </c>
      <c r="N1661" s="64">
        <v>0</v>
      </c>
      <c r="O1661" s="64">
        <v>19606500</v>
      </c>
    </row>
    <row r="1662" spans="1:15" x14ac:dyDescent="0.35">
      <c r="A1662" s="57" t="s">
        <v>7448</v>
      </c>
      <c r="B1662" s="61" t="s">
        <v>10</v>
      </c>
      <c r="C1662" s="61" t="s">
        <v>2764</v>
      </c>
      <c r="D1662" s="64">
        <v>5888872</v>
      </c>
      <c r="E1662" s="64">
        <v>0</v>
      </c>
      <c r="F1662" s="64">
        <v>5888872</v>
      </c>
      <c r="G1662" s="77">
        <v>1.04</v>
      </c>
      <c r="H1662" s="64">
        <v>6124427</v>
      </c>
      <c r="I1662" s="64">
        <v>0</v>
      </c>
      <c r="J1662" s="64">
        <f>SUMIFS('Support - HEA1065 Adjustments'!$G$2:$G$10,'Support - HEA1065 Adjustments'!$A$2:$A$10,LEFT('Support - Calculation Detail'!A1662,7),'Support - HEA1065 Adjustments'!$D$2:$D$10,RIGHT('Support - Calculation Detail'!A1662,2))</f>
        <v>0</v>
      </c>
      <c r="K1662" s="64">
        <v>6124427</v>
      </c>
      <c r="L1662" s="64">
        <v>0</v>
      </c>
      <c r="M1662" s="64">
        <v>0</v>
      </c>
      <c r="N1662" s="64">
        <v>0</v>
      </c>
      <c r="O1662" s="64">
        <v>6124427</v>
      </c>
    </row>
    <row r="1663" spans="1:15" x14ac:dyDescent="0.35">
      <c r="A1663" s="57" t="s">
        <v>7449</v>
      </c>
      <c r="B1663" s="61" t="s">
        <v>10</v>
      </c>
      <c r="C1663" s="61" t="s">
        <v>2764</v>
      </c>
      <c r="D1663" s="64">
        <v>4102336</v>
      </c>
      <c r="E1663" s="64">
        <v>0</v>
      </c>
      <c r="F1663" s="64">
        <v>4102336</v>
      </c>
      <c r="G1663" s="77">
        <v>1.04</v>
      </c>
      <c r="H1663" s="64">
        <v>4266429</v>
      </c>
      <c r="I1663" s="64">
        <v>0</v>
      </c>
      <c r="J1663" s="64">
        <f>SUMIFS('Support - HEA1065 Adjustments'!$G$2:$G$10,'Support - HEA1065 Adjustments'!$A$2:$A$10,LEFT('Support - Calculation Detail'!A1663,7),'Support - HEA1065 Adjustments'!$D$2:$D$10,RIGHT('Support - Calculation Detail'!A1663,2))</f>
        <v>0</v>
      </c>
      <c r="K1663" s="64">
        <v>4266429</v>
      </c>
      <c r="L1663" s="64">
        <v>0</v>
      </c>
      <c r="M1663" s="64">
        <v>0</v>
      </c>
      <c r="N1663" s="64">
        <v>0</v>
      </c>
      <c r="O1663" s="64">
        <v>4266429</v>
      </c>
    </row>
    <row r="1664" spans="1:15" x14ac:dyDescent="0.35">
      <c r="A1664" s="57" t="s">
        <v>7450</v>
      </c>
      <c r="B1664" s="61" t="s">
        <v>10</v>
      </c>
      <c r="C1664" s="61" t="s">
        <v>2764</v>
      </c>
      <c r="D1664" s="64">
        <v>11293016</v>
      </c>
      <c r="E1664" s="64">
        <v>0</v>
      </c>
      <c r="F1664" s="64">
        <v>11293016</v>
      </c>
      <c r="G1664" s="77">
        <v>1.04</v>
      </c>
      <c r="H1664" s="64">
        <v>11744737</v>
      </c>
      <c r="I1664" s="64">
        <v>0</v>
      </c>
      <c r="J1664" s="64">
        <f>SUMIFS('Support - HEA1065 Adjustments'!$G$2:$G$10,'Support - HEA1065 Adjustments'!$A$2:$A$10,LEFT('Support - Calculation Detail'!A1664,7),'Support - HEA1065 Adjustments'!$D$2:$D$10,RIGHT('Support - Calculation Detail'!A1664,2))</f>
        <v>0</v>
      </c>
      <c r="K1664" s="64">
        <v>11744737</v>
      </c>
      <c r="L1664" s="64">
        <v>0</v>
      </c>
      <c r="M1664" s="64">
        <v>0</v>
      </c>
      <c r="N1664" s="64">
        <v>0</v>
      </c>
      <c r="O1664" s="64">
        <v>11744737</v>
      </c>
    </row>
    <row r="1665" spans="1:15" x14ac:dyDescent="0.35">
      <c r="A1665" s="57" t="s">
        <v>7451</v>
      </c>
      <c r="B1665" s="61" t="s">
        <v>10</v>
      </c>
      <c r="C1665" s="61" t="s">
        <v>2764</v>
      </c>
      <c r="D1665" s="64">
        <v>12402025</v>
      </c>
      <c r="E1665" s="64">
        <v>0</v>
      </c>
      <c r="F1665" s="64">
        <v>12402025</v>
      </c>
      <c r="G1665" s="77">
        <v>1.04</v>
      </c>
      <c r="H1665" s="64">
        <v>12898106</v>
      </c>
      <c r="I1665" s="64">
        <v>0</v>
      </c>
      <c r="J1665" s="64">
        <f>SUMIFS('Support - HEA1065 Adjustments'!$G$2:$G$10,'Support - HEA1065 Adjustments'!$A$2:$A$10,LEFT('Support - Calculation Detail'!A1665,7),'Support - HEA1065 Adjustments'!$D$2:$D$10,RIGHT('Support - Calculation Detail'!A1665,2))</f>
        <v>0</v>
      </c>
      <c r="K1665" s="64">
        <v>12898106</v>
      </c>
      <c r="L1665" s="64">
        <v>0</v>
      </c>
      <c r="M1665" s="64">
        <v>0</v>
      </c>
      <c r="N1665" s="64">
        <v>0</v>
      </c>
      <c r="O1665" s="64">
        <v>12898106</v>
      </c>
    </row>
    <row r="1666" spans="1:15" x14ac:dyDescent="0.35">
      <c r="A1666" s="57" t="s">
        <v>7452</v>
      </c>
      <c r="B1666" s="61" t="s">
        <v>10</v>
      </c>
      <c r="C1666" s="61" t="s">
        <v>2764</v>
      </c>
      <c r="D1666" s="64">
        <v>1401366</v>
      </c>
      <c r="E1666" s="64">
        <v>0</v>
      </c>
      <c r="F1666" s="64">
        <v>1401366</v>
      </c>
      <c r="G1666" s="77">
        <v>1.04</v>
      </c>
      <c r="H1666" s="64">
        <v>1457421</v>
      </c>
      <c r="I1666" s="64">
        <v>0</v>
      </c>
      <c r="J1666" s="64">
        <f>SUMIFS('Support - HEA1065 Adjustments'!$G$2:$G$10,'Support - HEA1065 Adjustments'!$A$2:$A$10,LEFT('Support - Calculation Detail'!A1666,7),'Support - HEA1065 Adjustments'!$D$2:$D$10,RIGHT('Support - Calculation Detail'!A1666,2))</f>
        <v>0</v>
      </c>
      <c r="K1666" s="64">
        <v>1457421</v>
      </c>
      <c r="L1666" s="64">
        <v>0</v>
      </c>
      <c r="M1666" s="64">
        <v>0</v>
      </c>
      <c r="N1666" s="64">
        <v>0</v>
      </c>
      <c r="O1666" s="64">
        <v>1457421</v>
      </c>
    </row>
    <row r="1667" spans="1:15" x14ac:dyDescent="0.35">
      <c r="A1667" s="57" t="s">
        <v>7453</v>
      </c>
      <c r="B1667" s="61" t="s">
        <v>10</v>
      </c>
      <c r="C1667" s="61" t="s">
        <v>2764</v>
      </c>
      <c r="D1667" s="64">
        <v>31880571</v>
      </c>
      <c r="E1667" s="64">
        <v>0</v>
      </c>
      <c r="F1667" s="64">
        <v>31880571</v>
      </c>
      <c r="G1667" s="77">
        <v>1.04</v>
      </c>
      <c r="H1667" s="64">
        <v>33155794</v>
      </c>
      <c r="I1667" s="64">
        <v>0</v>
      </c>
      <c r="J1667" s="64">
        <f>SUMIFS('Support - HEA1065 Adjustments'!$G$2:$G$10,'Support - HEA1065 Adjustments'!$A$2:$A$10,LEFT('Support - Calculation Detail'!A1667,7),'Support - HEA1065 Adjustments'!$D$2:$D$10,RIGHT('Support - Calculation Detail'!A1667,2))</f>
        <v>0</v>
      </c>
      <c r="K1667" s="64">
        <v>33155794</v>
      </c>
      <c r="L1667" s="64">
        <v>0</v>
      </c>
      <c r="M1667" s="64">
        <v>0</v>
      </c>
      <c r="N1667" s="64">
        <v>0</v>
      </c>
      <c r="O1667" s="64">
        <v>33155794</v>
      </c>
    </row>
    <row r="1668" spans="1:15" x14ac:dyDescent="0.35">
      <c r="A1668" s="57" t="s">
        <v>7454</v>
      </c>
      <c r="B1668" s="61" t="s">
        <v>10</v>
      </c>
      <c r="C1668" s="61" t="s">
        <v>2764</v>
      </c>
      <c r="D1668" s="64">
        <v>3013509</v>
      </c>
      <c r="E1668" s="64">
        <v>0</v>
      </c>
      <c r="F1668" s="64">
        <v>3013509</v>
      </c>
      <c r="G1668" s="77">
        <v>1.04</v>
      </c>
      <c r="H1668" s="64">
        <v>3134049</v>
      </c>
      <c r="I1668" s="64">
        <v>0</v>
      </c>
      <c r="J1668" s="64">
        <f>SUMIFS('Support - HEA1065 Adjustments'!$G$2:$G$10,'Support - HEA1065 Adjustments'!$A$2:$A$10,LEFT('Support - Calculation Detail'!A1668,7),'Support - HEA1065 Adjustments'!$D$2:$D$10,RIGHT('Support - Calculation Detail'!A1668,2))</f>
        <v>0</v>
      </c>
      <c r="K1668" s="64">
        <v>3134049</v>
      </c>
      <c r="L1668" s="64">
        <v>0</v>
      </c>
      <c r="M1668" s="64">
        <v>0</v>
      </c>
      <c r="N1668" s="64">
        <v>0</v>
      </c>
      <c r="O1668" s="64">
        <v>3134049</v>
      </c>
    </row>
    <row r="1669" spans="1:15" x14ac:dyDescent="0.35">
      <c r="A1669" s="57" t="s">
        <v>7455</v>
      </c>
      <c r="B1669" s="61" t="s">
        <v>10</v>
      </c>
      <c r="C1669" s="61" t="s">
        <v>2764</v>
      </c>
      <c r="D1669" s="64">
        <v>16886371</v>
      </c>
      <c r="E1669" s="64">
        <v>0</v>
      </c>
      <c r="F1669" s="64">
        <v>16886371</v>
      </c>
      <c r="G1669" s="77">
        <v>1.04</v>
      </c>
      <c r="H1669" s="64">
        <v>17561826</v>
      </c>
      <c r="I1669" s="64">
        <v>0</v>
      </c>
      <c r="J1669" s="64">
        <f>SUMIFS('Support - HEA1065 Adjustments'!$G$2:$G$10,'Support - HEA1065 Adjustments'!$A$2:$A$10,LEFT('Support - Calculation Detail'!A1669,7),'Support - HEA1065 Adjustments'!$D$2:$D$10,RIGHT('Support - Calculation Detail'!A1669,2))</f>
        <v>0</v>
      </c>
      <c r="K1669" s="64">
        <v>17561826</v>
      </c>
      <c r="L1669" s="64">
        <v>0</v>
      </c>
      <c r="M1669" s="64">
        <v>0</v>
      </c>
      <c r="N1669" s="64">
        <v>0</v>
      </c>
      <c r="O1669" s="64">
        <v>17561826</v>
      </c>
    </row>
    <row r="1670" spans="1:15" x14ac:dyDescent="0.35">
      <c r="A1670" s="57" t="s">
        <v>7456</v>
      </c>
      <c r="B1670" s="61" t="s">
        <v>10</v>
      </c>
      <c r="C1670" s="61" t="s">
        <v>2764</v>
      </c>
      <c r="D1670" s="64">
        <v>4625900</v>
      </c>
      <c r="E1670" s="64">
        <v>0</v>
      </c>
      <c r="F1670" s="64">
        <v>4625900</v>
      </c>
      <c r="G1670" s="77">
        <v>1.04</v>
      </c>
      <c r="H1670" s="64">
        <v>4810936</v>
      </c>
      <c r="I1670" s="64">
        <v>0</v>
      </c>
      <c r="J1670" s="64">
        <f>SUMIFS('Support - HEA1065 Adjustments'!$G$2:$G$10,'Support - HEA1065 Adjustments'!$A$2:$A$10,LEFT('Support - Calculation Detail'!A1670,7),'Support - HEA1065 Adjustments'!$D$2:$D$10,RIGHT('Support - Calculation Detail'!A1670,2))</f>
        <v>0</v>
      </c>
      <c r="K1670" s="64">
        <v>4810936</v>
      </c>
      <c r="L1670" s="64">
        <v>0</v>
      </c>
      <c r="M1670" s="64">
        <v>0</v>
      </c>
      <c r="N1670" s="64">
        <v>0</v>
      </c>
      <c r="O1670" s="64">
        <v>4810936</v>
      </c>
    </row>
    <row r="1671" spans="1:15" x14ac:dyDescent="0.35">
      <c r="A1671" s="57" t="s">
        <v>7457</v>
      </c>
      <c r="B1671" s="61" t="s">
        <v>10</v>
      </c>
      <c r="C1671" s="61" t="s">
        <v>2764</v>
      </c>
      <c r="D1671" s="64">
        <v>4482138</v>
      </c>
      <c r="E1671" s="64">
        <v>0</v>
      </c>
      <c r="F1671" s="64">
        <v>4482138</v>
      </c>
      <c r="G1671" s="77">
        <v>1.04</v>
      </c>
      <c r="H1671" s="64">
        <v>4661424</v>
      </c>
      <c r="I1671" s="64">
        <v>0</v>
      </c>
      <c r="J1671" s="64">
        <f>SUMIFS('Support - HEA1065 Adjustments'!$G$2:$G$10,'Support - HEA1065 Adjustments'!$A$2:$A$10,LEFT('Support - Calculation Detail'!A1671,7),'Support - HEA1065 Adjustments'!$D$2:$D$10,RIGHT('Support - Calculation Detail'!A1671,2))</f>
        <v>0</v>
      </c>
      <c r="K1671" s="64">
        <v>4661424</v>
      </c>
      <c r="L1671" s="64">
        <v>0</v>
      </c>
      <c r="M1671" s="64">
        <v>0</v>
      </c>
      <c r="N1671" s="64">
        <v>0</v>
      </c>
      <c r="O1671" s="64">
        <v>4661424</v>
      </c>
    </row>
    <row r="1672" spans="1:15" x14ac:dyDescent="0.35">
      <c r="A1672" s="57" t="s">
        <v>7458</v>
      </c>
      <c r="B1672" s="61" t="s">
        <v>10</v>
      </c>
      <c r="C1672" s="61" t="s">
        <v>2764</v>
      </c>
      <c r="D1672" s="64">
        <v>7136175</v>
      </c>
      <c r="E1672" s="64">
        <v>0</v>
      </c>
      <c r="F1672" s="64">
        <v>7136175</v>
      </c>
      <c r="G1672" s="77">
        <v>1.04</v>
      </c>
      <c r="H1672" s="64">
        <v>7421622</v>
      </c>
      <c r="I1672" s="64">
        <v>0</v>
      </c>
      <c r="J1672" s="64">
        <f>SUMIFS('Support - HEA1065 Adjustments'!$G$2:$G$10,'Support - HEA1065 Adjustments'!$A$2:$A$10,LEFT('Support - Calculation Detail'!A1672,7),'Support - HEA1065 Adjustments'!$D$2:$D$10,RIGHT('Support - Calculation Detail'!A1672,2))</f>
        <v>0</v>
      </c>
      <c r="K1672" s="64">
        <v>7421622</v>
      </c>
      <c r="L1672" s="64">
        <v>0</v>
      </c>
      <c r="M1672" s="64">
        <v>0</v>
      </c>
      <c r="N1672" s="64">
        <v>0</v>
      </c>
      <c r="O1672" s="64">
        <v>7421622</v>
      </c>
    </row>
    <row r="1673" spans="1:15" x14ac:dyDescent="0.35">
      <c r="A1673" s="57" t="s">
        <v>7459</v>
      </c>
      <c r="B1673" s="61" t="s">
        <v>10</v>
      </c>
      <c r="C1673" s="61" t="s">
        <v>2764</v>
      </c>
      <c r="D1673" s="64">
        <v>2713998</v>
      </c>
      <c r="E1673" s="64">
        <v>0</v>
      </c>
      <c r="F1673" s="64">
        <v>2713998</v>
      </c>
      <c r="G1673" s="77">
        <v>1.04</v>
      </c>
      <c r="H1673" s="64">
        <v>2822558</v>
      </c>
      <c r="I1673" s="64">
        <v>0</v>
      </c>
      <c r="J1673" s="64">
        <f>SUMIFS('Support - HEA1065 Adjustments'!$G$2:$G$10,'Support - HEA1065 Adjustments'!$A$2:$A$10,LEFT('Support - Calculation Detail'!A1673,7),'Support - HEA1065 Adjustments'!$D$2:$D$10,RIGHT('Support - Calculation Detail'!A1673,2))</f>
        <v>0</v>
      </c>
      <c r="K1673" s="64">
        <v>2822558</v>
      </c>
      <c r="L1673" s="64">
        <v>0</v>
      </c>
      <c r="M1673" s="64">
        <v>0</v>
      </c>
      <c r="N1673" s="64">
        <v>0</v>
      </c>
      <c r="O1673" s="64">
        <v>2822558</v>
      </c>
    </row>
    <row r="1674" spans="1:15" x14ac:dyDescent="0.35">
      <c r="A1674" s="57" t="s">
        <v>7460</v>
      </c>
      <c r="B1674" s="61" t="s">
        <v>10</v>
      </c>
      <c r="C1674" s="61" t="s">
        <v>2953</v>
      </c>
      <c r="D1674" s="64">
        <v>43714304</v>
      </c>
      <c r="E1674" s="64">
        <v>0</v>
      </c>
      <c r="F1674" s="64">
        <v>43714304</v>
      </c>
      <c r="G1674" s="77">
        <v>1.04</v>
      </c>
      <c r="H1674" s="64">
        <v>45462876</v>
      </c>
      <c r="I1674" s="64">
        <v>0</v>
      </c>
      <c r="J1674" s="64">
        <f>SUMIFS('Support - HEA1065 Adjustments'!$G$2:$G$10,'Support - HEA1065 Adjustments'!$A$2:$A$10,LEFT('Support - Calculation Detail'!A1674,7),'Support - HEA1065 Adjustments'!$D$2:$D$10,RIGHT('Support - Calculation Detail'!A1674,2))</f>
        <v>0</v>
      </c>
      <c r="K1674" s="64">
        <v>45462876</v>
      </c>
      <c r="L1674" s="64">
        <v>852346</v>
      </c>
      <c r="M1674" s="64">
        <v>861938</v>
      </c>
      <c r="N1674" s="64">
        <v>2519499.6383432252</v>
      </c>
      <c r="O1674" s="64">
        <v>49696659.638343222</v>
      </c>
    </row>
    <row r="1675" spans="1:15" x14ac:dyDescent="0.35">
      <c r="A1675" s="57" t="s">
        <v>7461</v>
      </c>
      <c r="B1675" s="61" t="s">
        <v>10</v>
      </c>
      <c r="C1675" s="61" t="s">
        <v>2953</v>
      </c>
      <c r="D1675" s="64">
        <v>53269</v>
      </c>
      <c r="E1675" s="64">
        <v>0</v>
      </c>
      <c r="F1675" s="64">
        <v>53269</v>
      </c>
      <c r="G1675" s="77">
        <v>1.04</v>
      </c>
      <c r="H1675" s="64">
        <v>55400</v>
      </c>
      <c r="I1675" s="64">
        <v>0</v>
      </c>
      <c r="J1675" s="64">
        <f>SUMIFS('Support - HEA1065 Adjustments'!$G$2:$G$10,'Support - HEA1065 Adjustments'!$A$2:$A$10,LEFT('Support - Calculation Detail'!A1675,7),'Support - HEA1065 Adjustments'!$D$2:$D$10,RIGHT('Support - Calculation Detail'!A1675,2))</f>
        <v>0</v>
      </c>
      <c r="K1675" s="64">
        <v>55400</v>
      </c>
      <c r="L1675" s="64">
        <v>0</v>
      </c>
      <c r="M1675" s="64">
        <v>0</v>
      </c>
      <c r="N1675" s="64">
        <v>0</v>
      </c>
      <c r="O1675" s="64">
        <v>55400</v>
      </c>
    </row>
    <row r="1676" spans="1:15" x14ac:dyDescent="0.35">
      <c r="A1676" s="57" t="s">
        <v>7462</v>
      </c>
      <c r="B1676" s="61" t="s">
        <v>10</v>
      </c>
      <c r="C1676" s="61" t="s">
        <v>2953</v>
      </c>
      <c r="D1676" s="64">
        <v>37614</v>
      </c>
      <c r="E1676" s="64">
        <v>0</v>
      </c>
      <c r="F1676" s="64">
        <v>37614</v>
      </c>
      <c r="G1676" s="77">
        <v>1.04</v>
      </c>
      <c r="H1676" s="64">
        <v>39119</v>
      </c>
      <c r="I1676" s="64">
        <v>0</v>
      </c>
      <c r="J1676" s="64">
        <f>SUMIFS('Support - HEA1065 Adjustments'!$G$2:$G$10,'Support - HEA1065 Adjustments'!$A$2:$A$10,LEFT('Support - Calculation Detail'!A1676,7),'Support - HEA1065 Adjustments'!$D$2:$D$10,RIGHT('Support - Calculation Detail'!A1676,2))</f>
        <v>0</v>
      </c>
      <c r="K1676" s="64">
        <v>39119</v>
      </c>
      <c r="L1676" s="64">
        <v>0</v>
      </c>
      <c r="M1676" s="64">
        <v>0</v>
      </c>
      <c r="N1676" s="64">
        <v>0</v>
      </c>
      <c r="O1676" s="64">
        <v>39119</v>
      </c>
    </row>
    <row r="1677" spans="1:15" x14ac:dyDescent="0.35">
      <c r="A1677" s="57" t="s">
        <v>7463</v>
      </c>
      <c r="B1677" s="61" t="s">
        <v>10</v>
      </c>
      <c r="C1677" s="61" t="s">
        <v>2953</v>
      </c>
      <c r="D1677" s="64">
        <v>164620</v>
      </c>
      <c r="E1677" s="64">
        <v>0</v>
      </c>
      <c r="F1677" s="64">
        <v>164620</v>
      </c>
      <c r="G1677" s="77">
        <v>1.04</v>
      </c>
      <c r="H1677" s="64">
        <v>171205</v>
      </c>
      <c r="I1677" s="64">
        <v>0</v>
      </c>
      <c r="J1677" s="64">
        <f>SUMIFS('Support - HEA1065 Adjustments'!$G$2:$G$10,'Support - HEA1065 Adjustments'!$A$2:$A$10,LEFT('Support - Calculation Detail'!A1677,7),'Support - HEA1065 Adjustments'!$D$2:$D$10,RIGHT('Support - Calculation Detail'!A1677,2))</f>
        <v>0</v>
      </c>
      <c r="K1677" s="64">
        <v>171205</v>
      </c>
      <c r="L1677" s="64">
        <v>0</v>
      </c>
      <c r="M1677" s="64">
        <v>0</v>
      </c>
      <c r="N1677" s="64">
        <v>0</v>
      </c>
      <c r="O1677" s="64">
        <v>171205</v>
      </c>
    </row>
    <row r="1678" spans="1:15" x14ac:dyDescent="0.35">
      <c r="A1678" s="57" t="s">
        <v>7464</v>
      </c>
      <c r="B1678" s="61" t="s">
        <v>10</v>
      </c>
      <c r="C1678" s="61" t="s">
        <v>2953</v>
      </c>
      <c r="D1678" s="64">
        <v>283256</v>
      </c>
      <c r="E1678" s="64">
        <v>0</v>
      </c>
      <c r="F1678" s="64">
        <v>283256</v>
      </c>
      <c r="G1678" s="77">
        <v>1.04</v>
      </c>
      <c r="H1678" s="64">
        <v>294586</v>
      </c>
      <c r="I1678" s="64">
        <v>0</v>
      </c>
      <c r="J1678" s="64">
        <f>SUMIFS('Support - HEA1065 Adjustments'!$G$2:$G$10,'Support - HEA1065 Adjustments'!$A$2:$A$10,LEFT('Support - Calculation Detail'!A1678,7),'Support - HEA1065 Adjustments'!$D$2:$D$10,RIGHT('Support - Calculation Detail'!A1678,2))</f>
        <v>0</v>
      </c>
      <c r="K1678" s="64">
        <v>294586</v>
      </c>
      <c r="L1678" s="64">
        <v>0</v>
      </c>
      <c r="M1678" s="64">
        <v>0</v>
      </c>
      <c r="N1678" s="64">
        <v>0</v>
      </c>
      <c r="O1678" s="64">
        <v>294586</v>
      </c>
    </row>
    <row r="1679" spans="1:15" x14ac:dyDescent="0.35">
      <c r="A1679" s="57" t="s">
        <v>7465</v>
      </c>
      <c r="B1679" s="61" t="s">
        <v>10</v>
      </c>
      <c r="C1679" s="61" t="s">
        <v>2953</v>
      </c>
      <c r="D1679" s="64">
        <v>17986</v>
      </c>
      <c r="E1679" s="64">
        <v>0</v>
      </c>
      <c r="F1679" s="64">
        <v>17986</v>
      </c>
      <c r="G1679" s="77">
        <v>1.04</v>
      </c>
      <c r="H1679" s="64">
        <v>18705</v>
      </c>
      <c r="I1679" s="64">
        <v>0</v>
      </c>
      <c r="J1679" s="64">
        <f>SUMIFS('Support - HEA1065 Adjustments'!$G$2:$G$10,'Support - HEA1065 Adjustments'!$A$2:$A$10,LEFT('Support - Calculation Detail'!A1679,7),'Support - HEA1065 Adjustments'!$D$2:$D$10,RIGHT('Support - Calculation Detail'!A1679,2))</f>
        <v>0</v>
      </c>
      <c r="K1679" s="64">
        <v>18705</v>
      </c>
      <c r="L1679" s="64">
        <v>0</v>
      </c>
      <c r="M1679" s="64">
        <v>0</v>
      </c>
      <c r="N1679" s="64">
        <v>0</v>
      </c>
      <c r="O1679" s="64">
        <v>18705</v>
      </c>
    </row>
    <row r="1680" spans="1:15" x14ac:dyDescent="0.35">
      <c r="A1680" s="57" t="s">
        <v>7466</v>
      </c>
      <c r="B1680" s="61" t="s">
        <v>10</v>
      </c>
      <c r="C1680" s="61" t="s">
        <v>2953</v>
      </c>
      <c r="D1680" s="64">
        <v>90887</v>
      </c>
      <c r="E1680" s="64">
        <v>0</v>
      </c>
      <c r="F1680" s="64">
        <v>90887</v>
      </c>
      <c r="G1680" s="77">
        <v>1.04</v>
      </c>
      <c r="H1680" s="64">
        <v>94522</v>
      </c>
      <c r="I1680" s="64">
        <v>0</v>
      </c>
      <c r="J1680" s="64">
        <f>SUMIFS('Support - HEA1065 Adjustments'!$G$2:$G$10,'Support - HEA1065 Adjustments'!$A$2:$A$10,LEFT('Support - Calculation Detail'!A1680,7),'Support - HEA1065 Adjustments'!$D$2:$D$10,RIGHT('Support - Calculation Detail'!A1680,2))</f>
        <v>0</v>
      </c>
      <c r="K1680" s="64">
        <v>94522</v>
      </c>
      <c r="L1680" s="64">
        <v>0</v>
      </c>
      <c r="M1680" s="64">
        <v>0</v>
      </c>
      <c r="N1680" s="64">
        <v>0</v>
      </c>
      <c r="O1680" s="64">
        <v>94522</v>
      </c>
    </row>
    <row r="1681" spans="1:15" x14ac:dyDescent="0.35">
      <c r="A1681" s="57" t="s">
        <v>7467</v>
      </c>
      <c r="B1681" s="61" t="s">
        <v>10</v>
      </c>
      <c r="C1681" s="61" t="s">
        <v>2953</v>
      </c>
      <c r="D1681" s="64">
        <v>164163</v>
      </c>
      <c r="E1681" s="64">
        <v>0</v>
      </c>
      <c r="F1681" s="64">
        <v>164163</v>
      </c>
      <c r="G1681" s="77">
        <v>1.04</v>
      </c>
      <c r="H1681" s="64">
        <v>170730</v>
      </c>
      <c r="I1681" s="64">
        <v>0</v>
      </c>
      <c r="J1681" s="64">
        <f>SUMIFS('Support - HEA1065 Adjustments'!$G$2:$G$10,'Support - HEA1065 Adjustments'!$A$2:$A$10,LEFT('Support - Calculation Detail'!A1681,7),'Support - HEA1065 Adjustments'!$D$2:$D$10,RIGHT('Support - Calculation Detail'!A1681,2))</f>
        <v>0</v>
      </c>
      <c r="K1681" s="64">
        <v>170730</v>
      </c>
      <c r="L1681" s="64">
        <v>0</v>
      </c>
      <c r="M1681" s="64">
        <v>0</v>
      </c>
      <c r="N1681" s="64">
        <v>0</v>
      </c>
      <c r="O1681" s="64">
        <v>170730</v>
      </c>
    </row>
    <row r="1682" spans="1:15" x14ac:dyDescent="0.35">
      <c r="A1682" s="57" t="s">
        <v>7468</v>
      </c>
      <c r="B1682" s="61" t="s">
        <v>10</v>
      </c>
      <c r="C1682" s="61" t="s">
        <v>2953</v>
      </c>
      <c r="D1682" s="64">
        <v>125553</v>
      </c>
      <c r="E1682" s="64">
        <v>0</v>
      </c>
      <c r="F1682" s="64">
        <v>125553</v>
      </c>
      <c r="G1682" s="77">
        <v>1.04</v>
      </c>
      <c r="H1682" s="64">
        <v>130575</v>
      </c>
      <c r="I1682" s="64">
        <v>0</v>
      </c>
      <c r="J1682" s="64">
        <f>SUMIFS('Support - HEA1065 Adjustments'!$G$2:$G$10,'Support - HEA1065 Adjustments'!$A$2:$A$10,LEFT('Support - Calculation Detail'!A1682,7),'Support - HEA1065 Adjustments'!$D$2:$D$10,RIGHT('Support - Calculation Detail'!A1682,2))</f>
        <v>0</v>
      </c>
      <c r="K1682" s="64">
        <v>130575</v>
      </c>
      <c r="L1682" s="64">
        <v>0</v>
      </c>
      <c r="M1682" s="64">
        <v>0</v>
      </c>
      <c r="N1682" s="64">
        <v>0</v>
      </c>
      <c r="O1682" s="64">
        <v>130575</v>
      </c>
    </row>
    <row r="1683" spans="1:15" x14ac:dyDescent="0.35">
      <c r="A1683" s="57" t="s">
        <v>7469</v>
      </c>
      <c r="B1683" s="61" t="s">
        <v>10</v>
      </c>
      <c r="C1683" s="61" t="s">
        <v>2953</v>
      </c>
      <c r="D1683" s="64">
        <v>71402</v>
      </c>
      <c r="E1683" s="64">
        <v>0</v>
      </c>
      <c r="F1683" s="64">
        <v>71402</v>
      </c>
      <c r="G1683" s="77">
        <v>1.04</v>
      </c>
      <c r="H1683" s="64">
        <v>74258</v>
      </c>
      <c r="I1683" s="64">
        <v>0</v>
      </c>
      <c r="J1683" s="64">
        <f>SUMIFS('Support - HEA1065 Adjustments'!$G$2:$G$10,'Support - HEA1065 Adjustments'!$A$2:$A$10,LEFT('Support - Calculation Detail'!A1683,7),'Support - HEA1065 Adjustments'!$D$2:$D$10,RIGHT('Support - Calculation Detail'!A1683,2))</f>
        <v>0</v>
      </c>
      <c r="K1683" s="64">
        <v>74258</v>
      </c>
      <c r="L1683" s="64">
        <v>0</v>
      </c>
      <c r="M1683" s="64">
        <v>0</v>
      </c>
      <c r="N1683" s="64">
        <v>0</v>
      </c>
      <c r="O1683" s="64">
        <v>74258</v>
      </c>
    </row>
    <row r="1684" spans="1:15" x14ac:dyDescent="0.35">
      <c r="A1684" s="57" t="s">
        <v>7470</v>
      </c>
      <c r="B1684" s="61" t="s">
        <v>10</v>
      </c>
      <c r="C1684" s="61" t="s">
        <v>2953</v>
      </c>
      <c r="D1684" s="64">
        <v>25585</v>
      </c>
      <c r="E1684" s="64">
        <v>0</v>
      </c>
      <c r="F1684" s="64">
        <v>25585</v>
      </c>
      <c r="G1684" s="77">
        <v>1.04</v>
      </c>
      <c r="H1684" s="64">
        <v>26608</v>
      </c>
      <c r="I1684" s="64">
        <v>0</v>
      </c>
      <c r="J1684" s="64">
        <f>SUMIFS('Support - HEA1065 Adjustments'!$G$2:$G$10,'Support - HEA1065 Adjustments'!$A$2:$A$10,LEFT('Support - Calculation Detail'!A1684,7),'Support - HEA1065 Adjustments'!$D$2:$D$10,RIGHT('Support - Calculation Detail'!A1684,2))</f>
        <v>0</v>
      </c>
      <c r="K1684" s="64">
        <v>26608</v>
      </c>
      <c r="L1684" s="64">
        <v>0</v>
      </c>
      <c r="M1684" s="64">
        <v>0</v>
      </c>
      <c r="N1684" s="64">
        <v>0</v>
      </c>
      <c r="O1684" s="64">
        <v>26608</v>
      </c>
    </row>
    <row r="1685" spans="1:15" x14ac:dyDescent="0.35">
      <c r="A1685" s="57" t="s">
        <v>7471</v>
      </c>
      <c r="B1685" s="61" t="s">
        <v>10</v>
      </c>
      <c r="C1685" s="61" t="s">
        <v>2953</v>
      </c>
      <c r="D1685" s="64">
        <v>47413</v>
      </c>
      <c r="E1685" s="64">
        <v>0</v>
      </c>
      <c r="F1685" s="64">
        <v>47413</v>
      </c>
      <c r="G1685" s="77">
        <v>1.04</v>
      </c>
      <c r="H1685" s="64">
        <v>49310</v>
      </c>
      <c r="I1685" s="64">
        <v>0</v>
      </c>
      <c r="J1685" s="64">
        <f>SUMIFS('Support - HEA1065 Adjustments'!$G$2:$G$10,'Support - HEA1065 Adjustments'!$A$2:$A$10,LEFT('Support - Calculation Detail'!A1685,7),'Support - HEA1065 Adjustments'!$D$2:$D$10,RIGHT('Support - Calculation Detail'!A1685,2))</f>
        <v>0</v>
      </c>
      <c r="K1685" s="64">
        <v>49310</v>
      </c>
      <c r="L1685" s="64">
        <v>0</v>
      </c>
      <c r="M1685" s="64">
        <v>0</v>
      </c>
      <c r="N1685" s="64">
        <v>0</v>
      </c>
      <c r="O1685" s="64">
        <v>49310</v>
      </c>
    </row>
    <row r="1686" spans="1:15" x14ac:dyDescent="0.35">
      <c r="A1686" s="57" t="s">
        <v>7472</v>
      </c>
      <c r="B1686" s="61" t="s">
        <v>10</v>
      </c>
      <c r="C1686" s="61" t="s">
        <v>2953</v>
      </c>
      <c r="D1686" s="64">
        <v>20935</v>
      </c>
      <c r="E1686" s="64">
        <v>0</v>
      </c>
      <c r="F1686" s="64">
        <v>20935</v>
      </c>
      <c r="G1686" s="77">
        <v>1.04</v>
      </c>
      <c r="H1686" s="64">
        <v>21772</v>
      </c>
      <c r="I1686" s="64">
        <v>0</v>
      </c>
      <c r="J1686" s="64">
        <f>SUMIFS('Support - HEA1065 Adjustments'!$G$2:$G$10,'Support - HEA1065 Adjustments'!$A$2:$A$10,LEFT('Support - Calculation Detail'!A1686,7),'Support - HEA1065 Adjustments'!$D$2:$D$10,RIGHT('Support - Calculation Detail'!A1686,2))</f>
        <v>0</v>
      </c>
      <c r="K1686" s="64">
        <v>21772</v>
      </c>
      <c r="L1686" s="64">
        <v>0</v>
      </c>
      <c r="M1686" s="64">
        <v>0</v>
      </c>
      <c r="N1686" s="64">
        <v>0</v>
      </c>
      <c r="O1686" s="64">
        <v>21772</v>
      </c>
    </row>
    <row r="1687" spans="1:15" x14ac:dyDescent="0.35">
      <c r="A1687" s="57" t="s">
        <v>7473</v>
      </c>
      <c r="B1687" s="61" t="s">
        <v>10</v>
      </c>
      <c r="C1687" s="61" t="s">
        <v>2953</v>
      </c>
      <c r="D1687" s="64">
        <v>25045</v>
      </c>
      <c r="E1687" s="64">
        <v>0</v>
      </c>
      <c r="F1687" s="64">
        <v>25045</v>
      </c>
      <c r="G1687" s="77">
        <v>1.04</v>
      </c>
      <c r="H1687" s="64">
        <v>26047</v>
      </c>
      <c r="I1687" s="64">
        <v>0</v>
      </c>
      <c r="J1687" s="64">
        <f>SUMIFS('Support - HEA1065 Adjustments'!$G$2:$G$10,'Support - HEA1065 Adjustments'!$A$2:$A$10,LEFT('Support - Calculation Detail'!A1687,7),'Support - HEA1065 Adjustments'!$D$2:$D$10,RIGHT('Support - Calculation Detail'!A1687,2))</f>
        <v>0</v>
      </c>
      <c r="K1687" s="64">
        <v>26047</v>
      </c>
      <c r="L1687" s="64">
        <v>0</v>
      </c>
      <c r="M1687" s="64">
        <v>0</v>
      </c>
      <c r="N1687" s="64">
        <v>0</v>
      </c>
      <c r="O1687" s="64">
        <v>26047</v>
      </c>
    </row>
    <row r="1688" spans="1:15" x14ac:dyDescent="0.35">
      <c r="A1688" s="57" t="s">
        <v>7474</v>
      </c>
      <c r="B1688" s="61" t="s">
        <v>10</v>
      </c>
      <c r="C1688" s="61" t="s">
        <v>2953</v>
      </c>
      <c r="D1688" s="64">
        <v>86875</v>
      </c>
      <c r="E1688" s="64">
        <v>0</v>
      </c>
      <c r="F1688" s="64">
        <v>86875</v>
      </c>
      <c r="G1688" s="77">
        <v>1.04</v>
      </c>
      <c r="H1688" s="64">
        <v>90350</v>
      </c>
      <c r="I1688" s="64">
        <v>0</v>
      </c>
      <c r="J1688" s="64">
        <f>SUMIFS('Support - HEA1065 Adjustments'!$G$2:$G$10,'Support - HEA1065 Adjustments'!$A$2:$A$10,LEFT('Support - Calculation Detail'!A1688,7),'Support - HEA1065 Adjustments'!$D$2:$D$10,RIGHT('Support - Calculation Detail'!A1688,2))</f>
        <v>0</v>
      </c>
      <c r="K1688" s="64">
        <v>90350</v>
      </c>
      <c r="L1688" s="64">
        <v>0</v>
      </c>
      <c r="M1688" s="64">
        <v>0</v>
      </c>
      <c r="N1688" s="64">
        <v>0</v>
      </c>
      <c r="O1688" s="64">
        <v>90350</v>
      </c>
    </row>
    <row r="1689" spans="1:15" x14ac:dyDescent="0.35">
      <c r="A1689" s="57" t="s">
        <v>7475</v>
      </c>
      <c r="B1689" s="61" t="s">
        <v>10</v>
      </c>
      <c r="C1689" s="61" t="s">
        <v>2953</v>
      </c>
      <c r="D1689" s="64">
        <v>10833</v>
      </c>
      <c r="E1689" s="64">
        <v>0</v>
      </c>
      <c r="F1689" s="64">
        <v>10833</v>
      </c>
      <c r="G1689" s="77">
        <v>1.04</v>
      </c>
      <c r="H1689" s="64">
        <v>11266</v>
      </c>
      <c r="I1689" s="64">
        <v>0</v>
      </c>
      <c r="J1689" s="64">
        <f>SUMIFS('Support - HEA1065 Adjustments'!$G$2:$G$10,'Support - HEA1065 Adjustments'!$A$2:$A$10,LEFT('Support - Calculation Detail'!A1689,7),'Support - HEA1065 Adjustments'!$D$2:$D$10,RIGHT('Support - Calculation Detail'!A1689,2))</f>
        <v>0</v>
      </c>
      <c r="K1689" s="64">
        <v>11266</v>
      </c>
      <c r="L1689" s="64">
        <v>0</v>
      </c>
      <c r="M1689" s="64">
        <v>0</v>
      </c>
      <c r="N1689" s="64">
        <v>0</v>
      </c>
      <c r="O1689" s="64">
        <v>11266</v>
      </c>
    </row>
    <row r="1690" spans="1:15" x14ac:dyDescent="0.35">
      <c r="A1690" s="57" t="s">
        <v>7476</v>
      </c>
      <c r="B1690" s="61" t="s">
        <v>10</v>
      </c>
      <c r="C1690" s="61" t="s">
        <v>2953</v>
      </c>
      <c r="D1690" s="64">
        <v>6127</v>
      </c>
      <c r="E1690" s="64">
        <v>0</v>
      </c>
      <c r="F1690" s="64">
        <v>6127</v>
      </c>
      <c r="G1690" s="77">
        <v>1.04</v>
      </c>
      <c r="H1690" s="64">
        <v>6372</v>
      </c>
      <c r="I1690" s="64">
        <v>0</v>
      </c>
      <c r="J1690" s="64">
        <f>SUMIFS('Support - HEA1065 Adjustments'!$G$2:$G$10,'Support - HEA1065 Adjustments'!$A$2:$A$10,LEFT('Support - Calculation Detail'!A1690,7),'Support - HEA1065 Adjustments'!$D$2:$D$10,RIGHT('Support - Calculation Detail'!A1690,2))</f>
        <v>0</v>
      </c>
      <c r="K1690" s="64">
        <v>6372</v>
      </c>
      <c r="L1690" s="64">
        <v>0</v>
      </c>
      <c r="M1690" s="64">
        <v>0</v>
      </c>
      <c r="N1690" s="64">
        <v>0</v>
      </c>
      <c r="O1690" s="64">
        <v>6372</v>
      </c>
    </row>
    <row r="1691" spans="1:15" x14ac:dyDescent="0.35">
      <c r="A1691" s="57" t="s">
        <v>7477</v>
      </c>
      <c r="B1691" s="61" t="s">
        <v>10</v>
      </c>
      <c r="C1691" s="61" t="s">
        <v>2953</v>
      </c>
      <c r="D1691" s="64">
        <v>14863</v>
      </c>
      <c r="E1691" s="64">
        <v>0</v>
      </c>
      <c r="F1691" s="64">
        <v>14863</v>
      </c>
      <c r="G1691" s="77">
        <v>1.04</v>
      </c>
      <c r="H1691" s="64">
        <v>15458</v>
      </c>
      <c r="I1691" s="64">
        <v>0</v>
      </c>
      <c r="J1691" s="64">
        <f>SUMIFS('Support - HEA1065 Adjustments'!$G$2:$G$10,'Support - HEA1065 Adjustments'!$A$2:$A$10,LEFT('Support - Calculation Detail'!A1691,7),'Support - HEA1065 Adjustments'!$D$2:$D$10,RIGHT('Support - Calculation Detail'!A1691,2))</f>
        <v>0</v>
      </c>
      <c r="K1691" s="64">
        <v>15458</v>
      </c>
      <c r="L1691" s="64">
        <v>0</v>
      </c>
      <c r="M1691" s="64">
        <v>0</v>
      </c>
      <c r="N1691" s="64">
        <v>0</v>
      </c>
      <c r="O1691" s="64">
        <v>15458</v>
      </c>
    </row>
    <row r="1692" spans="1:15" x14ac:dyDescent="0.35">
      <c r="A1692" s="57" t="s">
        <v>7478</v>
      </c>
      <c r="B1692" s="61" t="s">
        <v>10</v>
      </c>
      <c r="C1692" s="61" t="s">
        <v>2953</v>
      </c>
      <c r="D1692" s="64">
        <v>157753</v>
      </c>
      <c r="E1692" s="64">
        <v>0</v>
      </c>
      <c r="F1692" s="64">
        <v>157753</v>
      </c>
      <c r="G1692" s="77">
        <v>1.04</v>
      </c>
      <c r="H1692" s="64">
        <v>164063</v>
      </c>
      <c r="I1692" s="64">
        <v>0</v>
      </c>
      <c r="J1692" s="64">
        <f>SUMIFS('Support - HEA1065 Adjustments'!$G$2:$G$10,'Support - HEA1065 Adjustments'!$A$2:$A$10,LEFT('Support - Calculation Detail'!A1692,7),'Support - HEA1065 Adjustments'!$D$2:$D$10,RIGHT('Support - Calculation Detail'!A1692,2))</f>
        <v>0</v>
      </c>
      <c r="K1692" s="64">
        <v>164063</v>
      </c>
      <c r="L1692" s="64">
        <v>0</v>
      </c>
      <c r="M1692" s="64">
        <v>0</v>
      </c>
      <c r="N1692" s="64">
        <v>0</v>
      </c>
      <c r="O1692" s="64">
        <v>164063</v>
      </c>
    </row>
    <row r="1693" spans="1:15" x14ac:dyDescent="0.35">
      <c r="A1693" s="57" t="s">
        <v>7479</v>
      </c>
      <c r="B1693" s="61" t="s">
        <v>10</v>
      </c>
      <c r="C1693" s="61" t="s">
        <v>2953</v>
      </c>
      <c r="D1693" s="64">
        <v>25556</v>
      </c>
      <c r="E1693" s="64">
        <v>0</v>
      </c>
      <c r="F1693" s="64">
        <v>25556</v>
      </c>
      <c r="G1693" s="77">
        <v>1.04</v>
      </c>
      <c r="H1693" s="64">
        <v>26578</v>
      </c>
      <c r="I1693" s="64">
        <v>0</v>
      </c>
      <c r="J1693" s="64">
        <f>SUMIFS('Support - HEA1065 Adjustments'!$G$2:$G$10,'Support - HEA1065 Adjustments'!$A$2:$A$10,LEFT('Support - Calculation Detail'!A1693,7),'Support - HEA1065 Adjustments'!$D$2:$D$10,RIGHT('Support - Calculation Detail'!A1693,2))</f>
        <v>0</v>
      </c>
      <c r="K1693" s="64">
        <v>26578</v>
      </c>
      <c r="L1693" s="64">
        <v>0</v>
      </c>
      <c r="M1693" s="64">
        <v>0</v>
      </c>
      <c r="N1693" s="64">
        <v>0</v>
      </c>
      <c r="O1693" s="64">
        <v>26578</v>
      </c>
    </row>
    <row r="1694" spans="1:15" x14ac:dyDescent="0.35">
      <c r="A1694" s="57" t="s">
        <v>7480</v>
      </c>
      <c r="B1694" s="61" t="s">
        <v>10</v>
      </c>
      <c r="C1694" s="61" t="s">
        <v>2953</v>
      </c>
      <c r="D1694" s="64">
        <v>14931</v>
      </c>
      <c r="E1694" s="64">
        <v>0</v>
      </c>
      <c r="F1694" s="64">
        <v>14931</v>
      </c>
      <c r="G1694" s="77">
        <v>1.04</v>
      </c>
      <c r="H1694" s="64">
        <v>15528</v>
      </c>
      <c r="I1694" s="64">
        <v>0</v>
      </c>
      <c r="J1694" s="64">
        <f>SUMIFS('Support - HEA1065 Adjustments'!$G$2:$G$10,'Support - HEA1065 Adjustments'!$A$2:$A$10,LEFT('Support - Calculation Detail'!A1694,7),'Support - HEA1065 Adjustments'!$D$2:$D$10,RIGHT('Support - Calculation Detail'!A1694,2))</f>
        <v>0</v>
      </c>
      <c r="K1694" s="64">
        <v>15528</v>
      </c>
      <c r="L1694" s="64">
        <v>0</v>
      </c>
      <c r="M1694" s="64">
        <v>0</v>
      </c>
      <c r="N1694" s="64">
        <v>0</v>
      </c>
      <c r="O1694" s="64">
        <v>15528</v>
      </c>
    </row>
    <row r="1695" spans="1:15" x14ac:dyDescent="0.35">
      <c r="A1695" s="57" t="s">
        <v>7481</v>
      </c>
      <c r="B1695" s="61" t="s">
        <v>10</v>
      </c>
      <c r="C1695" s="61" t="s">
        <v>2953</v>
      </c>
      <c r="D1695" s="64">
        <v>119419</v>
      </c>
      <c r="E1695" s="64">
        <v>0</v>
      </c>
      <c r="F1695" s="64">
        <v>119419</v>
      </c>
      <c r="G1695" s="77">
        <v>1.04</v>
      </c>
      <c r="H1695" s="64">
        <v>124196</v>
      </c>
      <c r="I1695" s="64">
        <v>0</v>
      </c>
      <c r="J1695" s="64">
        <f>SUMIFS('Support - HEA1065 Adjustments'!$G$2:$G$10,'Support - HEA1065 Adjustments'!$A$2:$A$10,LEFT('Support - Calculation Detail'!A1695,7),'Support - HEA1065 Adjustments'!$D$2:$D$10,RIGHT('Support - Calculation Detail'!A1695,2))</f>
        <v>0</v>
      </c>
      <c r="K1695" s="64">
        <v>124196</v>
      </c>
      <c r="L1695" s="64">
        <v>0</v>
      </c>
      <c r="M1695" s="64">
        <v>0</v>
      </c>
      <c r="N1695" s="64">
        <v>0</v>
      </c>
      <c r="O1695" s="64">
        <v>124196</v>
      </c>
    </row>
    <row r="1696" spans="1:15" x14ac:dyDescent="0.35">
      <c r="A1696" s="57" t="s">
        <v>7482</v>
      </c>
      <c r="B1696" s="61" t="s">
        <v>10</v>
      </c>
      <c r="C1696" s="61" t="s">
        <v>2953</v>
      </c>
      <c r="D1696" s="64">
        <v>242366</v>
      </c>
      <c r="E1696" s="64">
        <v>0</v>
      </c>
      <c r="F1696" s="64">
        <v>242366</v>
      </c>
      <c r="G1696" s="77">
        <v>1.04</v>
      </c>
      <c r="H1696" s="64">
        <v>252061</v>
      </c>
      <c r="I1696" s="64">
        <v>0</v>
      </c>
      <c r="J1696" s="64">
        <f>SUMIFS('Support - HEA1065 Adjustments'!$G$2:$G$10,'Support - HEA1065 Adjustments'!$A$2:$A$10,LEFT('Support - Calculation Detail'!A1696,7),'Support - HEA1065 Adjustments'!$D$2:$D$10,RIGHT('Support - Calculation Detail'!A1696,2))</f>
        <v>0</v>
      </c>
      <c r="K1696" s="64">
        <v>252061</v>
      </c>
      <c r="L1696" s="64">
        <v>0</v>
      </c>
      <c r="M1696" s="64">
        <v>0</v>
      </c>
      <c r="N1696" s="64">
        <v>0</v>
      </c>
      <c r="O1696" s="64">
        <v>252061</v>
      </c>
    </row>
    <row r="1697" spans="1:15" x14ac:dyDescent="0.35">
      <c r="A1697" s="57" t="s">
        <v>7483</v>
      </c>
      <c r="B1697" s="61" t="s">
        <v>10</v>
      </c>
      <c r="C1697" s="61" t="s">
        <v>2953</v>
      </c>
      <c r="D1697" s="64">
        <v>62858</v>
      </c>
      <c r="E1697" s="64">
        <v>0</v>
      </c>
      <c r="F1697" s="64">
        <v>62858</v>
      </c>
      <c r="G1697" s="77">
        <v>1.04</v>
      </c>
      <c r="H1697" s="64">
        <v>65372</v>
      </c>
      <c r="I1697" s="64">
        <v>0</v>
      </c>
      <c r="J1697" s="64">
        <f>SUMIFS('Support - HEA1065 Adjustments'!$G$2:$G$10,'Support - HEA1065 Adjustments'!$A$2:$A$10,LEFT('Support - Calculation Detail'!A1697,7),'Support - HEA1065 Adjustments'!$D$2:$D$10,RIGHT('Support - Calculation Detail'!A1697,2))</f>
        <v>0</v>
      </c>
      <c r="K1697" s="64">
        <v>65372</v>
      </c>
      <c r="L1697" s="64">
        <v>0</v>
      </c>
      <c r="M1697" s="64">
        <v>0</v>
      </c>
      <c r="N1697" s="64">
        <v>0</v>
      </c>
      <c r="O1697" s="64">
        <v>65372</v>
      </c>
    </row>
    <row r="1698" spans="1:15" x14ac:dyDescent="0.35">
      <c r="A1698" s="57" t="s">
        <v>7484</v>
      </c>
      <c r="B1698" s="61" t="s">
        <v>10</v>
      </c>
      <c r="C1698" s="61" t="s">
        <v>2953</v>
      </c>
      <c r="D1698" s="64">
        <v>120317</v>
      </c>
      <c r="E1698" s="64">
        <v>0</v>
      </c>
      <c r="F1698" s="64">
        <v>120317</v>
      </c>
      <c r="G1698" s="77">
        <v>1.04</v>
      </c>
      <c r="H1698" s="64">
        <v>125130</v>
      </c>
      <c r="I1698" s="64">
        <v>0</v>
      </c>
      <c r="J1698" s="64">
        <f>SUMIFS('Support - HEA1065 Adjustments'!$G$2:$G$10,'Support - HEA1065 Adjustments'!$A$2:$A$10,LEFT('Support - Calculation Detail'!A1698,7),'Support - HEA1065 Adjustments'!$D$2:$D$10,RIGHT('Support - Calculation Detail'!A1698,2))</f>
        <v>0</v>
      </c>
      <c r="K1698" s="64">
        <v>125130</v>
      </c>
      <c r="L1698" s="64">
        <v>0</v>
      </c>
      <c r="M1698" s="64">
        <v>0</v>
      </c>
      <c r="N1698" s="64">
        <v>0</v>
      </c>
      <c r="O1698" s="64">
        <v>125130</v>
      </c>
    </row>
    <row r="1699" spans="1:15" x14ac:dyDescent="0.35">
      <c r="A1699" s="57" t="s">
        <v>7485</v>
      </c>
      <c r="B1699" s="61" t="s">
        <v>10</v>
      </c>
      <c r="C1699" s="61" t="s">
        <v>2953</v>
      </c>
      <c r="D1699" s="64">
        <v>63445</v>
      </c>
      <c r="E1699" s="64">
        <v>0</v>
      </c>
      <c r="F1699" s="64">
        <v>63445</v>
      </c>
      <c r="G1699" s="77">
        <v>1.04</v>
      </c>
      <c r="H1699" s="64">
        <v>65983</v>
      </c>
      <c r="I1699" s="64">
        <v>0</v>
      </c>
      <c r="J1699" s="64">
        <f>SUMIFS('Support - HEA1065 Adjustments'!$G$2:$G$10,'Support - HEA1065 Adjustments'!$A$2:$A$10,LEFT('Support - Calculation Detail'!A1699,7),'Support - HEA1065 Adjustments'!$D$2:$D$10,RIGHT('Support - Calculation Detail'!A1699,2))</f>
        <v>0</v>
      </c>
      <c r="K1699" s="64">
        <v>65983</v>
      </c>
      <c r="L1699" s="64">
        <v>0</v>
      </c>
      <c r="M1699" s="64">
        <v>0</v>
      </c>
      <c r="N1699" s="64">
        <v>0</v>
      </c>
      <c r="O1699" s="64">
        <v>65983</v>
      </c>
    </row>
    <row r="1700" spans="1:15" x14ac:dyDescent="0.35">
      <c r="A1700" s="57" t="s">
        <v>7486</v>
      </c>
      <c r="B1700" s="61" t="s">
        <v>10</v>
      </c>
      <c r="C1700" s="61" t="s">
        <v>2953</v>
      </c>
      <c r="D1700" s="64">
        <v>40591</v>
      </c>
      <c r="E1700" s="64">
        <v>0</v>
      </c>
      <c r="F1700" s="64">
        <v>40591</v>
      </c>
      <c r="G1700" s="77">
        <v>1.04</v>
      </c>
      <c r="H1700" s="64">
        <v>42215</v>
      </c>
      <c r="I1700" s="64">
        <v>0</v>
      </c>
      <c r="J1700" s="64">
        <f>SUMIFS('Support - HEA1065 Adjustments'!$G$2:$G$10,'Support - HEA1065 Adjustments'!$A$2:$A$10,LEFT('Support - Calculation Detail'!A1700,7),'Support - HEA1065 Adjustments'!$D$2:$D$10,RIGHT('Support - Calculation Detail'!A1700,2))</f>
        <v>0</v>
      </c>
      <c r="K1700" s="64">
        <v>42215</v>
      </c>
      <c r="L1700" s="64">
        <v>0</v>
      </c>
      <c r="M1700" s="64">
        <v>0</v>
      </c>
      <c r="N1700" s="64">
        <v>0</v>
      </c>
      <c r="O1700" s="64">
        <v>42215</v>
      </c>
    </row>
    <row r="1701" spans="1:15" x14ac:dyDescent="0.35">
      <c r="A1701" s="57" t="s">
        <v>7487</v>
      </c>
      <c r="B1701" s="61" t="s">
        <v>10</v>
      </c>
      <c r="C1701" s="61" t="s">
        <v>2953</v>
      </c>
      <c r="D1701" s="64">
        <v>29922</v>
      </c>
      <c r="E1701" s="64">
        <v>0</v>
      </c>
      <c r="F1701" s="64">
        <v>29922</v>
      </c>
      <c r="G1701" s="77">
        <v>1.04</v>
      </c>
      <c r="H1701" s="64">
        <v>31119</v>
      </c>
      <c r="I1701" s="64">
        <v>0</v>
      </c>
      <c r="J1701" s="64">
        <f>SUMIFS('Support - HEA1065 Adjustments'!$G$2:$G$10,'Support - HEA1065 Adjustments'!$A$2:$A$10,LEFT('Support - Calculation Detail'!A1701,7),'Support - HEA1065 Adjustments'!$D$2:$D$10,RIGHT('Support - Calculation Detail'!A1701,2))</f>
        <v>0</v>
      </c>
      <c r="K1701" s="64">
        <v>31119</v>
      </c>
      <c r="L1701" s="64">
        <v>0</v>
      </c>
      <c r="M1701" s="64">
        <v>0</v>
      </c>
      <c r="N1701" s="64">
        <v>0</v>
      </c>
      <c r="O1701" s="64">
        <v>31119</v>
      </c>
    </row>
    <row r="1702" spans="1:15" x14ac:dyDescent="0.35">
      <c r="A1702" s="57" t="s">
        <v>7488</v>
      </c>
      <c r="B1702" s="61" t="s">
        <v>10</v>
      </c>
      <c r="C1702" s="61" t="s">
        <v>2953</v>
      </c>
      <c r="D1702" s="64">
        <v>117683</v>
      </c>
      <c r="E1702" s="64">
        <v>0</v>
      </c>
      <c r="F1702" s="64">
        <v>117683</v>
      </c>
      <c r="G1702" s="77">
        <v>1.04</v>
      </c>
      <c r="H1702" s="64">
        <v>122390</v>
      </c>
      <c r="I1702" s="64">
        <v>0</v>
      </c>
      <c r="J1702" s="64">
        <f>SUMIFS('Support - HEA1065 Adjustments'!$G$2:$G$10,'Support - HEA1065 Adjustments'!$A$2:$A$10,LEFT('Support - Calculation Detail'!A1702,7),'Support - HEA1065 Adjustments'!$D$2:$D$10,RIGHT('Support - Calculation Detail'!A1702,2))</f>
        <v>0</v>
      </c>
      <c r="K1702" s="64">
        <v>122390</v>
      </c>
      <c r="L1702" s="64">
        <v>0</v>
      </c>
      <c r="M1702" s="64">
        <v>0</v>
      </c>
      <c r="N1702" s="64">
        <v>0</v>
      </c>
      <c r="O1702" s="64">
        <v>122390</v>
      </c>
    </row>
    <row r="1703" spans="1:15" x14ac:dyDescent="0.35">
      <c r="A1703" s="57" t="s">
        <v>7489</v>
      </c>
      <c r="B1703" s="61" t="s">
        <v>10</v>
      </c>
      <c r="C1703" s="61" t="s">
        <v>2953</v>
      </c>
      <c r="D1703" s="64">
        <v>52331</v>
      </c>
      <c r="E1703" s="64">
        <v>0</v>
      </c>
      <c r="F1703" s="64">
        <v>52331</v>
      </c>
      <c r="G1703" s="77">
        <v>1.04</v>
      </c>
      <c r="H1703" s="64">
        <v>54424</v>
      </c>
      <c r="I1703" s="64">
        <v>0</v>
      </c>
      <c r="J1703" s="64">
        <f>SUMIFS('Support - HEA1065 Adjustments'!$G$2:$G$10,'Support - HEA1065 Adjustments'!$A$2:$A$10,LEFT('Support - Calculation Detail'!A1703,7),'Support - HEA1065 Adjustments'!$D$2:$D$10,RIGHT('Support - Calculation Detail'!A1703,2))</f>
        <v>0</v>
      </c>
      <c r="K1703" s="64">
        <v>54424</v>
      </c>
      <c r="L1703" s="64">
        <v>0</v>
      </c>
      <c r="M1703" s="64">
        <v>0</v>
      </c>
      <c r="N1703" s="64">
        <v>0</v>
      </c>
      <c r="O1703" s="64">
        <v>54424</v>
      </c>
    </row>
    <row r="1704" spans="1:15" x14ac:dyDescent="0.35">
      <c r="A1704" s="57" t="s">
        <v>7490</v>
      </c>
      <c r="B1704" s="61" t="s">
        <v>10</v>
      </c>
      <c r="C1704" s="61" t="s">
        <v>2953</v>
      </c>
      <c r="D1704" s="64">
        <v>20551</v>
      </c>
      <c r="E1704" s="64">
        <v>0</v>
      </c>
      <c r="F1704" s="64">
        <v>20551</v>
      </c>
      <c r="G1704" s="77">
        <v>1.04</v>
      </c>
      <c r="H1704" s="64">
        <v>21373</v>
      </c>
      <c r="I1704" s="64">
        <v>0</v>
      </c>
      <c r="J1704" s="64">
        <f>SUMIFS('Support - HEA1065 Adjustments'!$G$2:$G$10,'Support - HEA1065 Adjustments'!$A$2:$A$10,LEFT('Support - Calculation Detail'!A1704,7),'Support - HEA1065 Adjustments'!$D$2:$D$10,RIGHT('Support - Calculation Detail'!A1704,2))</f>
        <v>0</v>
      </c>
      <c r="K1704" s="64">
        <v>21373</v>
      </c>
      <c r="L1704" s="64">
        <v>0</v>
      </c>
      <c r="M1704" s="64">
        <v>0</v>
      </c>
      <c r="N1704" s="64">
        <v>0</v>
      </c>
      <c r="O1704" s="64">
        <v>21373</v>
      </c>
    </row>
    <row r="1705" spans="1:15" x14ac:dyDescent="0.35">
      <c r="A1705" s="57" t="s">
        <v>7491</v>
      </c>
      <c r="B1705" s="61" t="s">
        <v>10</v>
      </c>
      <c r="C1705" s="61" t="s">
        <v>2953</v>
      </c>
      <c r="D1705" s="64">
        <v>57198</v>
      </c>
      <c r="E1705" s="64">
        <v>0</v>
      </c>
      <c r="F1705" s="64">
        <v>57198</v>
      </c>
      <c r="G1705" s="77">
        <v>1.04</v>
      </c>
      <c r="H1705" s="64">
        <v>59486</v>
      </c>
      <c r="I1705" s="64">
        <v>0</v>
      </c>
      <c r="J1705" s="64">
        <f>SUMIFS('Support - HEA1065 Adjustments'!$G$2:$G$10,'Support - HEA1065 Adjustments'!$A$2:$A$10,LEFT('Support - Calculation Detail'!A1705,7),'Support - HEA1065 Adjustments'!$D$2:$D$10,RIGHT('Support - Calculation Detail'!A1705,2))</f>
        <v>0</v>
      </c>
      <c r="K1705" s="64">
        <v>59486</v>
      </c>
      <c r="L1705" s="64">
        <v>0</v>
      </c>
      <c r="M1705" s="64">
        <v>0</v>
      </c>
      <c r="N1705" s="64">
        <v>0</v>
      </c>
      <c r="O1705" s="64">
        <v>59486</v>
      </c>
    </row>
    <row r="1706" spans="1:15" x14ac:dyDescent="0.35">
      <c r="A1706" s="57" t="s">
        <v>7492</v>
      </c>
      <c r="B1706" s="61" t="s">
        <v>10</v>
      </c>
      <c r="C1706" s="61" t="s">
        <v>2953</v>
      </c>
      <c r="D1706" s="64">
        <v>92623</v>
      </c>
      <c r="E1706" s="64">
        <v>0</v>
      </c>
      <c r="F1706" s="64">
        <v>92623</v>
      </c>
      <c r="G1706" s="77">
        <v>1.04</v>
      </c>
      <c r="H1706" s="64">
        <v>96328</v>
      </c>
      <c r="I1706" s="64">
        <v>0</v>
      </c>
      <c r="J1706" s="64">
        <f>SUMIFS('Support - HEA1065 Adjustments'!$G$2:$G$10,'Support - HEA1065 Adjustments'!$A$2:$A$10,LEFT('Support - Calculation Detail'!A1706,7),'Support - HEA1065 Adjustments'!$D$2:$D$10,RIGHT('Support - Calculation Detail'!A1706,2))</f>
        <v>0</v>
      </c>
      <c r="K1706" s="64">
        <v>96328</v>
      </c>
      <c r="L1706" s="64">
        <v>0</v>
      </c>
      <c r="M1706" s="64">
        <v>0</v>
      </c>
      <c r="N1706" s="64">
        <v>0</v>
      </c>
      <c r="O1706" s="64">
        <v>96328</v>
      </c>
    </row>
    <row r="1707" spans="1:15" x14ac:dyDescent="0.35">
      <c r="A1707" s="57" t="s">
        <v>7493</v>
      </c>
      <c r="B1707" s="61" t="s">
        <v>10</v>
      </c>
      <c r="C1707" s="61" t="s">
        <v>2953</v>
      </c>
      <c r="D1707" s="64">
        <v>94225</v>
      </c>
      <c r="E1707" s="64">
        <v>0</v>
      </c>
      <c r="F1707" s="64">
        <v>94225</v>
      </c>
      <c r="G1707" s="77">
        <v>1.04</v>
      </c>
      <c r="H1707" s="64">
        <v>97994</v>
      </c>
      <c r="I1707" s="64">
        <v>0</v>
      </c>
      <c r="J1707" s="64">
        <f>SUMIFS('Support - HEA1065 Adjustments'!$G$2:$G$10,'Support - HEA1065 Adjustments'!$A$2:$A$10,LEFT('Support - Calculation Detail'!A1707,7),'Support - HEA1065 Adjustments'!$D$2:$D$10,RIGHT('Support - Calculation Detail'!A1707,2))</f>
        <v>0</v>
      </c>
      <c r="K1707" s="64">
        <v>97994</v>
      </c>
      <c r="L1707" s="64">
        <v>0</v>
      </c>
      <c r="M1707" s="64">
        <v>0</v>
      </c>
      <c r="N1707" s="64">
        <v>0</v>
      </c>
      <c r="O1707" s="64">
        <v>97994</v>
      </c>
    </row>
    <row r="1708" spans="1:15" x14ac:dyDescent="0.35">
      <c r="A1708" s="57" t="s">
        <v>7494</v>
      </c>
      <c r="B1708" s="61" t="s">
        <v>10</v>
      </c>
      <c r="C1708" s="61" t="s">
        <v>2953</v>
      </c>
      <c r="D1708" s="64">
        <v>93470</v>
      </c>
      <c r="E1708" s="64">
        <v>0</v>
      </c>
      <c r="F1708" s="64">
        <v>93470</v>
      </c>
      <c r="G1708" s="77">
        <v>1.04</v>
      </c>
      <c r="H1708" s="64">
        <v>97209</v>
      </c>
      <c r="I1708" s="64">
        <v>0</v>
      </c>
      <c r="J1708" s="64">
        <f>SUMIFS('Support - HEA1065 Adjustments'!$G$2:$G$10,'Support - HEA1065 Adjustments'!$A$2:$A$10,LEFT('Support - Calculation Detail'!A1708,7),'Support - HEA1065 Adjustments'!$D$2:$D$10,RIGHT('Support - Calculation Detail'!A1708,2))</f>
        <v>0</v>
      </c>
      <c r="K1708" s="64">
        <v>97209</v>
      </c>
      <c r="L1708" s="64">
        <v>0</v>
      </c>
      <c r="M1708" s="64">
        <v>0</v>
      </c>
      <c r="N1708" s="64">
        <v>0</v>
      </c>
      <c r="O1708" s="64">
        <v>97209</v>
      </c>
    </row>
    <row r="1709" spans="1:15" x14ac:dyDescent="0.35">
      <c r="A1709" s="57" t="s">
        <v>7495</v>
      </c>
      <c r="B1709" s="61" t="s">
        <v>10</v>
      </c>
      <c r="C1709" s="61" t="s">
        <v>2953</v>
      </c>
      <c r="D1709" s="64">
        <v>52024</v>
      </c>
      <c r="E1709" s="64">
        <v>0</v>
      </c>
      <c r="F1709" s="64">
        <v>52024</v>
      </c>
      <c r="G1709" s="77">
        <v>1.04</v>
      </c>
      <c r="H1709" s="64">
        <v>54105</v>
      </c>
      <c r="I1709" s="64">
        <v>0</v>
      </c>
      <c r="J1709" s="64">
        <f>SUMIFS('Support - HEA1065 Adjustments'!$G$2:$G$10,'Support - HEA1065 Adjustments'!$A$2:$A$10,LEFT('Support - Calculation Detail'!A1709,7),'Support - HEA1065 Adjustments'!$D$2:$D$10,RIGHT('Support - Calculation Detail'!A1709,2))</f>
        <v>0</v>
      </c>
      <c r="K1709" s="64">
        <v>54105</v>
      </c>
      <c r="L1709" s="64">
        <v>0</v>
      </c>
      <c r="M1709" s="64">
        <v>0</v>
      </c>
      <c r="N1709" s="64">
        <v>0</v>
      </c>
      <c r="O1709" s="64">
        <v>54105</v>
      </c>
    </row>
    <row r="1710" spans="1:15" x14ac:dyDescent="0.35">
      <c r="A1710" s="57" t="s">
        <v>7496</v>
      </c>
      <c r="B1710" s="61" t="s">
        <v>10</v>
      </c>
      <c r="C1710" s="61" t="s">
        <v>2953</v>
      </c>
      <c r="D1710" s="64">
        <v>53395</v>
      </c>
      <c r="E1710" s="64">
        <v>0</v>
      </c>
      <c r="F1710" s="64">
        <v>53395</v>
      </c>
      <c r="G1710" s="77">
        <v>1.04</v>
      </c>
      <c r="H1710" s="64">
        <v>55531</v>
      </c>
      <c r="I1710" s="64">
        <v>0</v>
      </c>
      <c r="J1710" s="64">
        <f>SUMIFS('Support - HEA1065 Adjustments'!$G$2:$G$10,'Support - HEA1065 Adjustments'!$A$2:$A$10,LEFT('Support - Calculation Detail'!A1710,7),'Support - HEA1065 Adjustments'!$D$2:$D$10,RIGHT('Support - Calculation Detail'!A1710,2))</f>
        <v>0</v>
      </c>
      <c r="K1710" s="64">
        <v>55531</v>
      </c>
      <c r="L1710" s="64">
        <v>0</v>
      </c>
      <c r="M1710" s="64">
        <v>0</v>
      </c>
      <c r="N1710" s="64">
        <v>0</v>
      </c>
      <c r="O1710" s="64">
        <v>55531</v>
      </c>
    </row>
    <row r="1711" spans="1:15" x14ac:dyDescent="0.35">
      <c r="A1711" s="57" t="s">
        <v>7497</v>
      </c>
      <c r="B1711" s="61" t="s">
        <v>10</v>
      </c>
      <c r="C1711" s="61" t="s">
        <v>2953</v>
      </c>
      <c r="D1711" s="64">
        <v>68501</v>
      </c>
      <c r="E1711" s="64">
        <v>0</v>
      </c>
      <c r="F1711" s="64">
        <v>68501</v>
      </c>
      <c r="G1711" s="77">
        <v>1.04</v>
      </c>
      <c r="H1711" s="64">
        <v>71241</v>
      </c>
      <c r="I1711" s="64">
        <v>0</v>
      </c>
      <c r="J1711" s="64">
        <f>SUMIFS('Support - HEA1065 Adjustments'!$G$2:$G$10,'Support - HEA1065 Adjustments'!$A$2:$A$10,LEFT('Support - Calculation Detail'!A1711,7),'Support - HEA1065 Adjustments'!$D$2:$D$10,RIGHT('Support - Calculation Detail'!A1711,2))</f>
        <v>0</v>
      </c>
      <c r="K1711" s="64">
        <v>71241</v>
      </c>
      <c r="L1711" s="64">
        <v>0</v>
      </c>
      <c r="M1711" s="64">
        <v>0</v>
      </c>
      <c r="N1711" s="64">
        <v>0</v>
      </c>
      <c r="O1711" s="64">
        <v>71241</v>
      </c>
    </row>
    <row r="1712" spans="1:15" x14ac:dyDescent="0.35">
      <c r="A1712" s="57" t="s">
        <v>7498</v>
      </c>
      <c r="B1712" s="61" t="s">
        <v>10</v>
      </c>
      <c r="C1712" s="61" t="s">
        <v>2953</v>
      </c>
      <c r="D1712" s="64">
        <v>19784</v>
      </c>
      <c r="E1712" s="64">
        <v>0</v>
      </c>
      <c r="F1712" s="64">
        <v>19784</v>
      </c>
      <c r="G1712" s="77">
        <v>1.04</v>
      </c>
      <c r="H1712" s="64">
        <v>20575</v>
      </c>
      <c r="I1712" s="64">
        <v>0</v>
      </c>
      <c r="J1712" s="64">
        <f>SUMIFS('Support - HEA1065 Adjustments'!$G$2:$G$10,'Support - HEA1065 Adjustments'!$A$2:$A$10,LEFT('Support - Calculation Detail'!A1712,7),'Support - HEA1065 Adjustments'!$D$2:$D$10,RIGHT('Support - Calculation Detail'!A1712,2))</f>
        <v>0</v>
      </c>
      <c r="K1712" s="64">
        <v>20575</v>
      </c>
      <c r="L1712" s="64">
        <v>0</v>
      </c>
      <c r="M1712" s="64">
        <v>0</v>
      </c>
      <c r="N1712" s="64">
        <v>0</v>
      </c>
      <c r="O1712" s="64">
        <v>20575</v>
      </c>
    </row>
    <row r="1713" spans="1:15" x14ac:dyDescent="0.35">
      <c r="A1713" s="57" t="s">
        <v>7499</v>
      </c>
      <c r="B1713" s="61" t="s">
        <v>10</v>
      </c>
      <c r="C1713" s="61" t="s">
        <v>2953</v>
      </c>
      <c r="D1713" s="64">
        <v>19114</v>
      </c>
      <c r="E1713" s="64">
        <v>0</v>
      </c>
      <c r="F1713" s="64">
        <v>19114</v>
      </c>
      <c r="G1713" s="77">
        <v>1.04</v>
      </c>
      <c r="H1713" s="64">
        <v>19879</v>
      </c>
      <c r="I1713" s="64">
        <v>0</v>
      </c>
      <c r="J1713" s="64">
        <f>SUMIFS('Support - HEA1065 Adjustments'!$G$2:$G$10,'Support - HEA1065 Adjustments'!$A$2:$A$10,LEFT('Support - Calculation Detail'!A1713,7),'Support - HEA1065 Adjustments'!$D$2:$D$10,RIGHT('Support - Calculation Detail'!A1713,2))</f>
        <v>0</v>
      </c>
      <c r="K1713" s="64">
        <v>19879</v>
      </c>
      <c r="L1713" s="64">
        <v>0</v>
      </c>
      <c r="M1713" s="64">
        <v>0</v>
      </c>
      <c r="N1713" s="64">
        <v>0</v>
      </c>
      <c r="O1713" s="64">
        <v>19879</v>
      </c>
    </row>
    <row r="1714" spans="1:15" x14ac:dyDescent="0.35">
      <c r="A1714" s="57" t="s">
        <v>7500</v>
      </c>
      <c r="B1714" s="61" t="s">
        <v>10</v>
      </c>
      <c r="C1714" s="61" t="s">
        <v>2953</v>
      </c>
      <c r="D1714" s="64">
        <v>60278</v>
      </c>
      <c r="E1714" s="64">
        <v>0</v>
      </c>
      <c r="F1714" s="64">
        <v>60278</v>
      </c>
      <c r="G1714" s="77">
        <v>1.04</v>
      </c>
      <c r="H1714" s="64">
        <v>62689</v>
      </c>
      <c r="I1714" s="64">
        <v>0</v>
      </c>
      <c r="J1714" s="64">
        <f>SUMIFS('Support - HEA1065 Adjustments'!$G$2:$G$10,'Support - HEA1065 Adjustments'!$A$2:$A$10,LEFT('Support - Calculation Detail'!A1714,7),'Support - HEA1065 Adjustments'!$D$2:$D$10,RIGHT('Support - Calculation Detail'!A1714,2))</f>
        <v>0</v>
      </c>
      <c r="K1714" s="64">
        <v>62689</v>
      </c>
      <c r="L1714" s="64">
        <v>0</v>
      </c>
      <c r="M1714" s="64">
        <v>0</v>
      </c>
      <c r="N1714" s="64">
        <v>0</v>
      </c>
      <c r="O1714" s="64">
        <v>62689</v>
      </c>
    </row>
    <row r="1715" spans="1:15" x14ac:dyDescent="0.35">
      <c r="A1715" s="57" t="s">
        <v>7501</v>
      </c>
      <c r="B1715" s="61" t="s">
        <v>10</v>
      </c>
      <c r="C1715" s="61" t="s">
        <v>2953</v>
      </c>
      <c r="D1715" s="64">
        <v>28877044</v>
      </c>
      <c r="E1715" s="64">
        <v>0</v>
      </c>
      <c r="F1715" s="64">
        <v>28877044</v>
      </c>
      <c r="G1715" s="77">
        <v>1.04</v>
      </c>
      <c r="H1715" s="64">
        <v>30032126</v>
      </c>
      <c r="I1715" s="64">
        <v>0</v>
      </c>
      <c r="J1715" s="64">
        <f>SUMIFS('Support - HEA1065 Adjustments'!$G$2:$G$10,'Support - HEA1065 Adjustments'!$A$2:$A$10,LEFT('Support - Calculation Detail'!A1715,7),'Support - HEA1065 Adjustments'!$D$2:$D$10,RIGHT('Support - Calculation Detail'!A1715,2))</f>
        <v>0</v>
      </c>
      <c r="K1715" s="64">
        <v>30032126</v>
      </c>
      <c r="L1715" s="64">
        <v>718916</v>
      </c>
      <c r="M1715" s="64">
        <v>0</v>
      </c>
      <c r="N1715" s="64">
        <v>0</v>
      </c>
      <c r="O1715" s="64">
        <v>30751042</v>
      </c>
    </row>
    <row r="1716" spans="1:15" x14ac:dyDescent="0.35">
      <c r="A1716" s="57" t="s">
        <v>7502</v>
      </c>
      <c r="B1716" s="61" t="s">
        <v>10</v>
      </c>
      <c r="C1716" s="61" t="s">
        <v>2953</v>
      </c>
      <c r="D1716" s="64">
        <v>4482525</v>
      </c>
      <c r="E1716" s="64">
        <v>0</v>
      </c>
      <c r="F1716" s="64">
        <v>4482525</v>
      </c>
      <c r="G1716" s="77">
        <v>1.04</v>
      </c>
      <c r="H1716" s="64">
        <v>4661826</v>
      </c>
      <c r="I1716" s="64">
        <v>0</v>
      </c>
      <c r="J1716" s="64">
        <f>SUMIFS('Support - HEA1065 Adjustments'!$G$2:$G$10,'Support - HEA1065 Adjustments'!$A$2:$A$10,LEFT('Support - Calculation Detail'!A1716,7),'Support - HEA1065 Adjustments'!$D$2:$D$10,RIGHT('Support - Calculation Detail'!A1716,2))</f>
        <v>0</v>
      </c>
      <c r="K1716" s="64">
        <v>4661826</v>
      </c>
      <c r="L1716" s="64">
        <v>0</v>
      </c>
      <c r="M1716" s="64">
        <v>0</v>
      </c>
      <c r="N1716" s="64">
        <v>0</v>
      </c>
      <c r="O1716" s="64">
        <v>4661826</v>
      </c>
    </row>
    <row r="1717" spans="1:15" x14ac:dyDescent="0.35">
      <c r="A1717" s="57" t="s">
        <v>7503</v>
      </c>
      <c r="B1717" s="61" t="s">
        <v>10</v>
      </c>
      <c r="C1717" s="61" t="s">
        <v>2953</v>
      </c>
      <c r="D1717" s="64">
        <v>78785</v>
      </c>
      <c r="E1717" s="64">
        <v>0</v>
      </c>
      <c r="F1717" s="64">
        <v>78785</v>
      </c>
      <c r="G1717" s="77">
        <v>1.04</v>
      </c>
      <c r="H1717" s="64">
        <v>81936</v>
      </c>
      <c r="I1717" s="64">
        <v>0</v>
      </c>
      <c r="J1717" s="64">
        <f>SUMIFS('Support - HEA1065 Adjustments'!$G$2:$G$10,'Support - HEA1065 Adjustments'!$A$2:$A$10,LEFT('Support - Calculation Detail'!A1717,7),'Support - HEA1065 Adjustments'!$D$2:$D$10,RIGHT('Support - Calculation Detail'!A1717,2))</f>
        <v>0</v>
      </c>
      <c r="K1717" s="64">
        <v>81936</v>
      </c>
      <c r="L1717" s="64">
        <v>0</v>
      </c>
      <c r="M1717" s="64">
        <v>0</v>
      </c>
      <c r="N1717" s="64">
        <v>0</v>
      </c>
      <c r="O1717" s="64">
        <v>81936</v>
      </c>
    </row>
    <row r="1718" spans="1:15" x14ac:dyDescent="0.35">
      <c r="A1718" s="57" t="s">
        <v>7504</v>
      </c>
      <c r="B1718" s="61" t="s">
        <v>10</v>
      </c>
      <c r="C1718" s="61" t="s">
        <v>2953</v>
      </c>
      <c r="D1718" s="64">
        <v>128218</v>
      </c>
      <c r="E1718" s="64">
        <v>0</v>
      </c>
      <c r="F1718" s="64">
        <v>128218</v>
      </c>
      <c r="G1718" s="77">
        <v>1.04</v>
      </c>
      <c r="H1718" s="64">
        <v>133347</v>
      </c>
      <c r="I1718" s="64">
        <v>0</v>
      </c>
      <c r="J1718" s="64">
        <f>SUMIFS('Support - HEA1065 Adjustments'!$G$2:$G$10,'Support - HEA1065 Adjustments'!$A$2:$A$10,LEFT('Support - Calculation Detail'!A1718,7),'Support - HEA1065 Adjustments'!$D$2:$D$10,RIGHT('Support - Calculation Detail'!A1718,2))</f>
        <v>0</v>
      </c>
      <c r="K1718" s="64">
        <v>133347</v>
      </c>
      <c r="L1718" s="64">
        <v>0</v>
      </c>
      <c r="M1718" s="64">
        <v>0</v>
      </c>
      <c r="N1718" s="64">
        <v>0</v>
      </c>
      <c r="O1718" s="64">
        <v>133347</v>
      </c>
    </row>
    <row r="1719" spans="1:15" x14ac:dyDescent="0.35">
      <c r="A1719" s="57" t="s">
        <v>7505</v>
      </c>
      <c r="B1719" s="61" t="s">
        <v>10</v>
      </c>
      <c r="C1719" s="61" t="s">
        <v>2953</v>
      </c>
      <c r="D1719" s="64">
        <v>13410302</v>
      </c>
      <c r="E1719" s="64">
        <v>0</v>
      </c>
      <c r="F1719" s="64">
        <v>13410302</v>
      </c>
      <c r="G1719" s="77">
        <v>1.04</v>
      </c>
      <c r="H1719" s="64">
        <v>13946714</v>
      </c>
      <c r="I1719" s="64">
        <v>0</v>
      </c>
      <c r="J1719" s="64">
        <f>SUMIFS('Support - HEA1065 Adjustments'!$G$2:$G$10,'Support - HEA1065 Adjustments'!$A$2:$A$10,LEFT('Support - Calculation Detail'!A1719,7),'Support - HEA1065 Adjustments'!$D$2:$D$10,RIGHT('Support - Calculation Detail'!A1719,2))</f>
        <v>0</v>
      </c>
      <c r="K1719" s="64">
        <v>13946714</v>
      </c>
      <c r="L1719" s="64">
        <v>475924</v>
      </c>
      <c r="M1719" s="64">
        <v>0</v>
      </c>
      <c r="N1719" s="64">
        <v>0</v>
      </c>
      <c r="O1719" s="64">
        <v>14422638</v>
      </c>
    </row>
    <row r="1720" spans="1:15" x14ac:dyDescent="0.35">
      <c r="A1720" s="57" t="s">
        <v>7506</v>
      </c>
      <c r="B1720" s="61" t="s">
        <v>10</v>
      </c>
      <c r="C1720" s="61" t="s">
        <v>2953</v>
      </c>
      <c r="D1720" s="64">
        <v>5562581</v>
      </c>
      <c r="E1720" s="64">
        <v>0</v>
      </c>
      <c r="F1720" s="64">
        <v>5562581</v>
      </c>
      <c r="G1720" s="77">
        <v>1.04</v>
      </c>
      <c r="H1720" s="64">
        <v>5785084</v>
      </c>
      <c r="I1720" s="64">
        <v>0</v>
      </c>
      <c r="J1720" s="64">
        <f>SUMIFS('Support - HEA1065 Adjustments'!$G$2:$G$10,'Support - HEA1065 Adjustments'!$A$2:$A$10,LEFT('Support - Calculation Detail'!A1720,7),'Support - HEA1065 Adjustments'!$D$2:$D$10,RIGHT('Support - Calculation Detail'!A1720,2))</f>
        <v>0</v>
      </c>
      <c r="K1720" s="64">
        <v>5785084</v>
      </c>
      <c r="L1720" s="64">
        <v>0</v>
      </c>
      <c r="M1720" s="64">
        <v>0</v>
      </c>
      <c r="N1720" s="64">
        <v>0</v>
      </c>
      <c r="O1720" s="64">
        <v>5785084</v>
      </c>
    </row>
    <row r="1721" spans="1:15" x14ac:dyDescent="0.35">
      <c r="A1721" s="57" t="s">
        <v>7507</v>
      </c>
      <c r="B1721" s="61" t="s">
        <v>10</v>
      </c>
      <c r="C1721" s="61" t="s">
        <v>2953</v>
      </c>
      <c r="D1721" s="64">
        <v>110922</v>
      </c>
      <c r="E1721" s="64">
        <v>0</v>
      </c>
      <c r="F1721" s="64">
        <v>110922</v>
      </c>
      <c r="G1721" s="77">
        <v>1.04</v>
      </c>
      <c r="H1721" s="64">
        <v>115359</v>
      </c>
      <c r="I1721" s="64">
        <v>0</v>
      </c>
      <c r="J1721" s="64">
        <f>SUMIFS('Support - HEA1065 Adjustments'!$G$2:$G$10,'Support - HEA1065 Adjustments'!$A$2:$A$10,LEFT('Support - Calculation Detail'!A1721,7),'Support - HEA1065 Adjustments'!$D$2:$D$10,RIGHT('Support - Calculation Detail'!A1721,2))</f>
        <v>0</v>
      </c>
      <c r="K1721" s="64">
        <v>115359</v>
      </c>
      <c r="L1721" s="64">
        <v>0</v>
      </c>
      <c r="M1721" s="64">
        <v>0</v>
      </c>
      <c r="N1721" s="64">
        <v>0</v>
      </c>
      <c r="O1721" s="64">
        <v>115359</v>
      </c>
    </row>
    <row r="1722" spans="1:15" x14ac:dyDescent="0.35">
      <c r="A1722" s="57" t="s">
        <v>7508</v>
      </c>
      <c r="B1722" s="61" t="s">
        <v>10</v>
      </c>
      <c r="C1722" s="61" t="s">
        <v>2953</v>
      </c>
      <c r="D1722" s="64">
        <v>2564005</v>
      </c>
      <c r="E1722" s="64">
        <v>0</v>
      </c>
      <c r="F1722" s="64">
        <v>2564005</v>
      </c>
      <c r="G1722" s="77">
        <v>1.04</v>
      </c>
      <c r="H1722" s="64">
        <v>2666565</v>
      </c>
      <c r="I1722" s="64">
        <v>0</v>
      </c>
      <c r="J1722" s="64">
        <f>SUMIFS('Support - HEA1065 Adjustments'!$G$2:$G$10,'Support - HEA1065 Adjustments'!$A$2:$A$10,LEFT('Support - Calculation Detail'!A1722,7),'Support - HEA1065 Adjustments'!$D$2:$D$10,RIGHT('Support - Calculation Detail'!A1722,2))</f>
        <v>0</v>
      </c>
      <c r="K1722" s="64">
        <v>2666565</v>
      </c>
      <c r="L1722" s="64">
        <v>0</v>
      </c>
      <c r="M1722" s="64">
        <v>0</v>
      </c>
      <c r="N1722" s="64">
        <v>0</v>
      </c>
      <c r="O1722" s="64">
        <v>2666565</v>
      </c>
    </row>
    <row r="1723" spans="1:15" x14ac:dyDescent="0.35">
      <c r="A1723" s="57" t="s">
        <v>7509</v>
      </c>
      <c r="B1723" s="61" t="s">
        <v>10</v>
      </c>
      <c r="C1723" s="61" t="s">
        <v>2953</v>
      </c>
      <c r="D1723" s="64">
        <v>49242</v>
      </c>
      <c r="E1723" s="64">
        <v>0</v>
      </c>
      <c r="F1723" s="64">
        <v>49242</v>
      </c>
      <c r="G1723" s="77">
        <v>1.04</v>
      </c>
      <c r="H1723" s="64">
        <v>51212</v>
      </c>
      <c r="I1723" s="64">
        <v>0</v>
      </c>
      <c r="J1723" s="64">
        <f>SUMIFS('Support - HEA1065 Adjustments'!$G$2:$G$10,'Support - HEA1065 Adjustments'!$A$2:$A$10,LEFT('Support - Calculation Detail'!A1723,7),'Support - HEA1065 Adjustments'!$D$2:$D$10,RIGHT('Support - Calculation Detail'!A1723,2))</f>
        <v>0</v>
      </c>
      <c r="K1723" s="64">
        <v>51212</v>
      </c>
      <c r="L1723" s="64">
        <v>0</v>
      </c>
      <c r="M1723" s="64">
        <v>0</v>
      </c>
      <c r="N1723" s="64">
        <v>0</v>
      </c>
      <c r="O1723" s="64">
        <v>51212</v>
      </c>
    </row>
    <row r="1724" spans="1:15" x14ac:dyDescent="0.35">
      <c r="A1724" s="57" t="s">
        <v>7510</v>
      </c>
      <c r="B1724" s="61" t="s">
        <v>10</v>
      </c>
      <c r="C1724" s="61" t="s">
        <v>2953</v>
      </c>
      <c r="D1724" s="64">
        <v>298317</v>
      </c>
      <c r="E1724" s="64">
        <v>0</v>
      </c>
      <c r="F1724" s="64">
        <v>298317</v>
      </c>
      <c r="G1724" s="77">
        <v>1.04</v>
      </c>
      <c r="H1724" s="64">
        <v>310250</v>
      </c>
      <c r="I1724" s="64">
        <v>0</v>
      </c>
      <c r="J1724" s="64">
        <f>SUMIFS('Support - HEA1065 Adjustments'!$G$2:$G$10,'Support - HEA1065 Adjustments'!$A$2:$A$10,LEFT('Support - Calculation Detail'!A1724,7),'Support - HEA1065 Adjustments'!$D$2:$D$10,RIGHT('Support - Calculation Detail'!A1724,2))</f>
        <v>0</v>
      </c>
      <c r="K1724" s="64">
        <v>310250</v>
      </c>
      <c r="L1724" s="64">
        <v>14077</v>
      </c>
      <c r="M1724" s="64">
        <v>0</v>
      </c>
      <c r="N1724" s="64">
        <v>0</v>
      </c>
      <c r="O1724" s="64">
        <v>324327</v>
      </c>
    </row>
    <row r="1725" spans="1:15" x14ac:dyDescent="0.35">
      <c r="A1725" s="57" t="s">
        <v>7511</v>
      </c>
      <c r="B1725" s="61" t="s">
        <v>10</v>
      </c>
      <c r="C1725" s="61" t="s">
        <v>2953</v>
      </c>
      <c r="D1725" s="64">
        <v>280935</v>
      </c>
      <c r="E1725" s="64">
        <v>0</v>
      </c>
      <c r="F1725" s="64">
        <v>280935</v>
      </c>
      <c r="G1725" s="77">
        <v>1.04</v>
      </c>
      <c r="H1725" s="64">
        <v>292172</v>
      </c>
      <c r="I1725" s="64">
        <v>0</v>
      </c>
      <c r="J1725" s="64">
        <f>SUMIFS('Support - HEA1065 Adjustments'!$G$2:$G$10,'Support - HEA1065 Adjustments'!$A$2:$A$10,LEFT('Support - Calculation Detail'!A1725,7),'Support - HEA1065 Adjustments'!$D$2:$D$10,RIGHT('Support - Calculation Detail'!A1725,2))</f>
        <v>0</v>
      </c>
      <c r="K1725" s="64">
        <v>292172</v>
      </c>
      <c r="L1725" s="64">
        <v>1397</v>
      </c>
      <c r="M1725" s="64">
        <v>0</v>
      </c>
      <c r="N1725" s="64">
        <v>0</v>
      </c>
      <c r="O1725" s="64">
        <v>293569</v>
      </c>
    </row>
    <row r="1726" spans="1:15" x14ac:dyDescent="0.35">
      <c r="A1726" s="57" t="s">
        <v>7512</v>
      </c>
      <c r="B1726" s="61" t="s">
        <v>10</v>
      </c>
      <c r="C1726" s="61" t="s">
        <v>2953</v>
      </c>
      <c r="D1726" s="64">
        <v>1467798</v>
      </c>
      <c r="E1726" s="64">
        <v>0</v>
      </c>
      <c r="F1726" s="64">
        <v>1467798</v>
      </c>
      <c r="G1726" s="77">
        <v>1.04</v>
      </c>
      <c r="H1726" s="64">
        <v>1526510</v>
      </c>
      <c r="I1726" s="64">
        <v>0</v>
      </c>
      <c r="J1726" s="64">
        <f>SUMIFS('Support - HEA1065 Adjustments'!$G$2:$G$10,'Support - HEA1065 Adjustments'!$A$2:$A$10,LEFT('Support - Calculation Detail'!A1726,7),'Support - HEA1065 Adjustments'!$D$2:$D$10,RIGHT('Support - Calculation Detail'!A1726,2))</f>
        <v>0</v>
      </c>
      <c r="K1726" s="64">
        <v>1526510</v>
      </c>
      <c r="L1726" s="64">
        <v>304806</v>
      </c>
      <c r="M1726" s="64">
        <v>0</v>
      </c>
      <c r="N1726" s="64">
        <v>0</v>
      </c>
      <c r="O1726" s="64">
        <v>1831316</v>
      </c>
    </row>
    <row r="1727" spans="1:15" x14ac:dyDescent="0.35">
      <c r="A1727" s="57" t="s">
        <v>7513</v>
      </c>
      <c r="B1727" s="61" t="s">
        <v>10</v>
      </c>
      <c r="C1727" s="61" t="s">
        <v>2953</v>
      </c>
      <c r="D1727" s="64">
        <v>169515</v>
      </c>
      <c r="E1727" s="64">
        <v>0</v>
      </c>
      <c r="F1727" s="64">
        <v>169515</v>
      </c>
      <c r="G1727" s="77">
        <v>1.04</v>
      </c>
      <c r="H1727" s="64">
        <v>176296</v>
      </c>
      <c r="I1727" s="64">
        <v>0</v>
      </c>
      <c r="J1727" s="64">
        <f>SUMIFS('Support - HEA1065 Adjustments'!$G$2:$G$10,'Support - HEA1065 Adjustments'!$A$2:$A$10,LEFT('Support - Calculation Detail'!A1727,7),'Support - HEA1065 Adjustments'!$D$2:$D$10,RIGHT('Support - Calculation Detail'!A1727,2))</f>
        <v>0</v>
      </c>
      <c r="K1727" s="64">
        <v>176296</v>
      </c>
      <c r="L1727" s="64">
        <v>56993</v>
      </c>
      <c r="M1727" s="64">
        <v>0</v>
      </c>
      <c r="N1727" s="64">
        <v>0</v>
      </c>
      <c r="O1727" s="64">
        <v>233289</v>
      </c>
    </row>
    <row r="1728" spans="1:15" x14ac:dyDescent="0.35">
      <c r="A1728" s="57" t="s">
        <v>7514</v>
      </c>
      <c r="B1728" s="61" t="s">
        <v>10</v>
      </c>
      <c r="C1728" s="61" t="s">
        <v>2953</v>
      </c>
      <c r="D1728" s="64">
        <v>130627</v>
      </c>
      <c r="E1728" s="64">
        <v>0</v>
      </c>
      <c r="F1728" s="64">
        <v>130627</v>
      </c>
      <c r="G1728" s="77">
        <v>1.04</v>
      </c>
      <c r="H1728" s="64">
        <v>135852</v>
      </c>
      <c r="I1728" s="64">
        <v>0</v>
      </c>
      <c r="J1728" s="64">
        <f>SUMIFS('Support - HEA1065 Adjustments'!$G$2:$G$10,'Support - HEA1065 Adjustments'!$A$2:$A$10,LEFT('Support - Calculation Detail'!A1728,7),'Support - HEA1065 Adjustments'!$D$2:$D$10,RIGHT('Support - Calculation Detail'!A1728,2))</f>
        <v>0</v>
      </c>
      <c r="K1728" s="64">
        <v>135852</v>
      </c>
      <c r="L1728" s="64">
        <v>0</v>
      </c>
      <c r="M1728" s="64">
        <v>0</v>
      </c>
      <c r="N1728" s="64">
        <v>0</v>
      </c>
      <c r="O1728" s="64">
        <v>135852</v>
      </c>
    </row>
    <row r="1729" spans="1:15" x14ac:dyDescent="0.35">
      <c r="A1729" s="57" t="s">
        <v>7515</v>
      </c>
      <c r="B1729" s="61" t="s">
        <v>10</v>
      </c>
      <c r="C1729" s="61" t="s">
        <v>2953</v>
      </c>
      <c r="D1729" s="64">
        <v>691469</v>
      </c>
      <c r="E1729" s="64">
        <v>0</v>
      </c>
      <c r="F1729" s="64">
        <v>691469</v>
      </c>
      <c r="G1729" s="77">
        <v>1.04</v>
      </c>
      <c r="H1729" s="64">
        <v>719128</v>
      </c>
      <c r="I1729" s="64">
        <v>0</v>
      </c>
      <c r="J1729" s="64">
        <f>SUMIFS('Support - HEA1065 Adjustments'!$G$2:$G$10,'Support - HEA1065 Adjustments'!$A$2:$A$10,LEFT('Support - Calculation Detail'!A1729,7),'Support - HEA1065 Adjustments'!$D$2:$D$10,RIGHT('Support - Calculation Detail'!A1729,2))</f>
        <v>0</v>
      </c>
      <c r="K1729" s="64">
        <v>719128</v>
      </c>
      <c r="L1729" s="64">
        <v>41507</v>
      </c>
      <c r="M1729" s="64">
        <v>0</v>
      </c>
      <c r="N1729" s="64">
        <v>0</v>
      </c>
      <c r="O1729" s="64">
        <v>760635</v>
      </c>
    </row>
    <row r="1730" spans="1:15" x14ac:dyDescent="0.35">
      <c r="A1730" s="57" t="s">
        <v>7516</v>
      </c>
      <c r="B1730" s="61" t="s">
        <v>10</v>
      </c>
      <c r="C1730" s="61" t="s">
        <v>2953</v>
      </c>
      <c r="D1730" s="64">
        <v>399654</v>
      </c>
      <c r="E1730" s="64">
        <v>0</v>
      </c>
      <c r="F1730" s="64">
        <v>399654</v>
      </c>
      <c r="G1730" s="77">
        <v>1.04</v>
      </c>
      <c r="H1730" s="64">
        <v>415640</v>
      </c>
      <c r="I1730" s="64">
        <v>0</v>
      </c>
      <c r="J1730" s="64">
        <f>SUMIFS('Support - HEA1065 Adjustments'!$G$2:$G$10,'Support - HEA1065 Adjustments'!$A$2:$A$10,LEFT('Support - Calculation Detail'!A1730,7),'Support - HEA1065 Adjustments'!$D$2:$D$10,RIGHT('Support - Calculation Detail'!A1730,2))</f>
        <v>0</v>
      </c>
      <c r="K1730" s="64">
        <v>415640</v>
      </c>
      <c r="L1730" s="64">
        <v>23642</v>
      </c>
      <c r="M1730" s="64">
        <v>0</v>
      </c>
      <c r="N1730" s="64">
        <v>0</v>
      </c>
      <c r="O1730" s="64">
        <v>439282</v>
      </c>
    </row>
    <row r="1731" spans="1:15" x14ac:dyDescent="0.35">
      <c r="A1731" s="57" t="s">
        <v>7517</v>
      </c>
      <c r="B1731" s="61" t="s">
        <v>10</v>
      </c>
      <c r="C1731" s="61" t="s">
        <v>2953</v>
      </c>
      <c r="D1731" s="64">
        <v>567694</v>
      </c>
      <c r="E1731" s="64">
        <v>0</v>
      </c>
      <c r="F1731" s="64">
        <v>567694</v>
      </c>
      <c r="G1731" s="77">
        <v>1.04</v>
      </c>
      <c r="H1731" s="64">
        <v>590402</v>
      </c>
      <c r="I1731" s="64">
        <v>0</v>
      </c>
      <c r="J1731" s="64">
        <f>SUMIFS('Support - HEA1065 Adjustments'!$G$2:$G$10,'Support - HEA1065 Adjustments'!$A$2:$A$10,LEFT('Support - Calculation Detail'!A1731,7),'Support - HEA1065 Adjustments'!$D$2:$D$10,RIGHT('Support - Calculation Detail'!A1731,2))</f>
        <v>0</v>
      </c>
      <c r="K1731" s="64">
        <v>590402</v>
      </c>
      <c r="L1731" s="64">
        <v>35344</v>
      </c>
      <c r="M1731" s="64">
        <v>0</v>
      </c>
      <c r="N1731" s="64">
        <v>0</v>
      </c>
      <c r="O1731" s="64">
        <v>625746</v>
      </c>
    </row>
    <row r="1732" spans="1:15" x14ac:dyDescent="0.35">
      <c r="A1732" s="57" t="s">
        <v>7518</v>
      </c>
      <c r="B1732" s="61" t="s">
        <v>10</v>
      </c>
      <c r="C1732" s="61" t="s">
        <v>2953</v>
      </c>
      <c r="D1732" s="64">
        <v>4479231</v>
      </c>
      <c r="E1732" s="64">
        <v>0</v>
      </c>
      <c r="F1732" s="64">
        <v>4479231</v>
      </c>
      <c r="G1732" s="77">
        <v>1.04</v>
      </c>
      <c r="H1732" s="64">
        <v>4658400</v>
      </c>
      <c r="I1732" s="64">
        <v>0</v>
      </c>
      <c r="J1732" s="64">
        <f>SUMIFS('Support - HEA1065 Adjustments'!$G$2:$G$10,'Support - HEA1065 Adjustments'!$A$2:$A$10,LEFT('Support - Calculation Detail'!A1732,7),'Support - HEA1065 Adjustments'!$D$2:$D$10,RIGHT('Support - Calculation Detail'!A1732,2))</f>
        <v>0</v>
      </c>
      <c r="K1732" s="64">
        <v>4658400</v>
      </c>
      <c r="L1732" s="64">
        <v>0</v>
      </c>
      <c r="M1732" s="64">
        <v>0</v>
      </c>
      <c r="N1732" s="64">
        <v>0</v>
      </c>
      <c r="O1732" s="64">
        <v>4658400</v>
      </c>
    </row>
    <row r="1733" spans="1:15" x14ac:dyDescent="0.35">
      <c r="A1733" s="57" t="s">
        <v>7519</v>
      </c>
      <c r="B1733" s="61" t="s">
        <v>10</v>
      </c>
      <c r="C1733" s="61" t="s">
        <v>2953</v>
      </c>
      <c r="D1733" s="64">
        <v>453971</v>
      </c>
      <c r="E1733" s="64">
        <v>0</v>
      </c>
      <c r="F1733" s="64">
        <v>453971</v>
      </c>
      <c r="G1733" s="77">
        <v>1.04</v>
      </c>
      <c r="H1733" s="64">
        <v>472130</v>
      </c>
      <c r="I1733" s="64">
        <v>0</v>
      </c>
      <c r="J1733" s="64">
        <f>SUMIFS('Support - HEA1065 Adjustments'!$G$2:$G$10,'Support - HEA1065 Adjustments'!$A$2:$A$10,LEFT('Support - Calculation Detail'!A1733,7),'Support - HEA1065 Adjustments'!$D$2:$D$10,RIGHT('Support - Calculation Detail'!A1733,2))</f>
        <v>0</v>
      </c>
      <c r="K1733" s="64">
        <v>472130</v>
      </c>
      <c r="L1733" s="64">
        <v>0</v>
      </c>
      <c r="M1733" s="64">
        <v>0</v>
      </c>
      <c r="N1733" s="64">
        <v>0</v>
      </c>
      <c r="O1733" s="64">
        <v>472130</v>
      </c>
    </row>
    <row r="1734" spans="1:15" x14ac:dyDescent="0.35">
      <c r="A1734" s="57" t="s">
        <v>7520</v>
      </c>
      <c r="B1734" s="61" t="s">
        <v>10</v>
      </c>
      <c r="C1734" s="61" t="s">
        <v>2953</v>
      </c>
      <c r="D1734" s="64">
        <v>0</v>
      </c>
      <c r="E1734" s="64">
        <v>0</v>
      </c>
      <c r="F1734" s="64">
        <v>0</v>
      </c>
      <c r="G1734" s="77">
        <v>1.04</v>
      </c>
      <c r="H1734" s="64">
        <v>0</v>
      </c>
      <c r="I1734" s="64">
        <v>0</v>
      </c>
      <c r="J1734" s="64">
        <f>SUMIFS('Support - HEA1065 Adjustments'!$G$2:$G$10,'Support - HEA1065 Adjustments'!$A$2:$A$10,LEFT('Support - Calculation Detail'!A1734,7),'Support - HEA1065 Adjustments'!$D$2:$D$10,RIGHT('Support - Calculation Detail'!A1734,2))</f>
        <v>0</v>
      </c>
      <c r="K1734" s="64">
        <v>0</v>
      </c>
      <c r="L1734" s="64">
        <v>0</v>
      </c>
      <c r="M1734" s="64">
        <v>0</v>
      </c>
      <c r="N1734" s="64">
        <v>0</v>
      </c>
      <c r="O1734" s="64">
        <v>0</v>
      </c>
    </row>
    <row r="1735" spans="1:15" x14ac:dyDescent="0.35">
      <c r="A1735" s="57" t="s">
        <v>7521</v>
      </c>
      <c r="B1735" s="61" t="s">
        <v>10</v>
      </c>
      <c r="C1735" s="61" t="s">
        <v>2953</v>
      </c>
      <c r="D1735" s="64">
        <v>7359203</v>
      </c>
      <c r="E1735" s="64">
        <v>0</v>
      </c>
      <c r="F1735" s="64">
        <v>7359203</v>
      </c>
      <c r="G1735" s="77">
        <v>1.04</v>
      </c>
      <c r="H1735" s="64">
        <v>7653571</v>
      </c>
      <c r="I1735" s="64">
        <v>0</v>
      </c>
      <c r="J1735" s="64">
        <f>SUMIFS('Support - HEA1065 Adjustments'!$G$2:$G$10,'Support - HEA1065 Adjustments'!$A$2:$A$10,LEFT('Support - Calculation Detail'!A1735,7),'Support - HEA1065 Adjustments'!$D$2:$D$10,RIGHT('Support - Calculation Detail'!A1735,2))</f>
        <v>0</v>
      </c>
      <c r="K1735" s="64">
        <v>7653571</v>
      </c>
      <c r="L1735" s="64">
        <v>0</v>
      </c>
      <c r="M1735" s="64">
        <v>0</v>
      </c>
      <c r="N1735" s="64">
        <v>0</v>
      </c>
      <c r="O1735" s="64">
        <v>7653571</v>
      </c>
    </row>
    <row r="1736" spans="1:15" x14ac:dyDescent="0.35">
      <c r="A1736" s="57" t="s">
        <v>7522</v>
      </c>
      <c r="B1736" s="61" t="s">
        <v>10</v>
      </c>
      <c r="C1736" s="61" t="s">
        <v>2953</v>
      </c>
      <c r="D1736" s="64">
        <v>1419462</v>
      </c>
      <c r="E1736" s="64">
        <v>0</v>
      </c>
      <c r="F1736" s="64">
        <v>1419462</v>
      </c>
      <c r="G1736" s="77">
        <v>1.04</v>
      </c>
      <c r="H1736" s="64">
        <v>1476240</v>
      </c>
      <c r="I1736" s="64">
        <v>0</v>
      </c>
      <c r="J1736" s="64">
        <f>SUMIFS('Support - HEA1065 Adjustments'!$G$2:$G$10,'Support - HEA1065 Adjustments'!$A$2:$A$10,LEFT('Support - Calculation Detail'!A1736,7),'Support - HEA1065 Adjustments'!$D$2:$D$10,RIGHT('Support - Calculation Detail'!A1736,2))</f>
        <v>0</v>
      </c>
      <c r="K1736" s="64">
        <v>1476240</v>
      </c>
      <c r="L1736" s="64">
        <v>0</v>
      </c>
      <c r="M1736" s="64">
        <v>0</v>
      </c>
      <c r="N1736" s="64">
        <v>0</v>
      </c>
      <c r="O1736" s="64">
        <v>1476240</v>
      </c>
    </row>
    <row r="1737" spans="1:15" x14ac:dyDescent="0.35">
      <c r="A1737" s="57" t="s">
        <v>7523</v>
      </c>
      <c r="B1737" s="61" t="s">
        <v>10</v>
      </c>
      <c r="C1737" s="61" t="s">
        <v>2953</v>
      </c>
      <c r="D1737" s="64">
        <v>1364138</v>
      </c>
      <c r="E1737" s="64">
        <v>0</v>
      </c>
      <c r="F1737" s="64">
        <v>1364138</v>
      </c>
      <c r="G1737" s="77">
        <v>1.04</v>
      </c>
      <c r="H1737" s="64">
        <v>1418704</v>
      </c>
      <c r="I1737" s="64">
        <v>0</v>
      </c>
      <c r="J1737" s="64">
        <f>SUMIFS('Support - HEA1065 Adjustments'!$G$2:$G$10,'Support - HEA1065 Adjustments'!$A$2:$A$10,LEFT('Support - Calculation Detail'!A1737,7),'Support - HEA1065 Adjustments'!$D$2:$D$10,RIGHT('Support - Calculation Detail'!A1737,2))</f>
        <v>0</v>
      </c>
      <c r="K1737" s="64">
        <v>1418704</v>
      </c>
      <c r="L1737" s="64">
        <v>0</v>
      </c>
      <c r="M1737" s="64">
        <v>0</v>
      </c>
      <c r="N1737" s="64">
        <v>0</v>
      </c>
      <c r="O1737" s="64">
        <v>1418704</v>
      </c>
    </row>
    <row r="1738" spans="1:15" x14ac:dyDescent="0.35">
      <c r="A1738" s="57" t="s">
        <v>7524</v>
      </c>
      <c r="B1738" s="61" t="s">
        <v>10</v>
      </c>
      <c r="C1738" s="61" t="s">
        <v>2953</v>
      </c>
      <c r="D1738" s="64">
        <v>14840684</v>
      </c>
      <c r="E1738" s="64">
        <v>0</v>
      </c>
      <c r="F1738" s="64">
        <v>14840684</v>
      </c>
      <c r="G1738" s="77">
        <v>1.04</v>
      </c>
      <c r="H1738" s="64">
        <v>15434311</v>
      </c>
      <c r="I1738" s="64">
        <v>0</v>
      </c>
      <c r="J1738" s="64">
        <f>SUMIFS('Support - HEA1065 Adjustments'!$G$2:$G$10,'Support - HEA1065 Adjustments'!$A$2:$A$10,LEFT('Support - Calculation Detail'!A1738,7),'Support - HEA1065 Adjustments'!$D$2:$D$10,RIGHT('Support - Calculation Detail'!A1738,2))</f>
        <v>0</v>
      </c>
      <c r="K1738" s="64">
        <v>15434311</v>
      </c>
      <c r="L1738" s="64">
        <v>0</v>
      </c>
      <c r="M1738" s="64">
        <v>0</v>
      </c>
      <c r="N1738" s="64">
        <v>0</v>
      </c>
      <c r="O1738" s="64">
        <v>15434311</v>
      </c>
    </row>
    <row r="1739" spans="1:15" x14ac:dyDescent="0.35">
      <c r="A1739" s="57" t="s">
        <v>7525</v>
      </c>
      <c r="B1739" s="61" t="s">
        <v>10</v>
      </c>
      <c r="C1739" s="61" t="s">
        <v>2953</v>
      </c>
      <c r="D1739" s="64">
        <v>1781809</v>
      </c>
      <c r="E1739" s="64">
        <v>0</v>
      </c>
      <c r="F1739" s="64">
        <v>1781809</v>
      </c>
      <c r="G1739" s="77">
        <v>1.04</v>
      </c>
      <c r="H1739" s="64">
        <v>1853081</v>
      </c>
      <c r="I1739" s="64">
        <v>0</v>
      </c>
      <c r="J1739" s="64">
        <f>SUMIFS('Support - HEA1065 Adjustments'!$G$2:$G$10,'Support - HEA1065 Adjustments'!$A$2:$A$10,LEFT('Support - Calculation Detail'!A1739,7),'Support - HEA1065 Adjustments'!$D$2:$D$10,RIGHT('Support - Calculation Detail'!A1739,2))</f>
        <v>0</v>
      </c>
      <c r="K1739" s="64">
        <v>1853081</v>
      </c>
      <c r="L1739" s="64">
        <v>0</v>
      </c>
      <c r="M1739" s="64">
        <v>0</v>
      </c>
      <c r="N1739" s="64">
        <v>0</v>
      </c>
      <c r="O1739" s="64">
        <v>1853081</v>
      </c>
    </row>
    <row r="1740" spans="1:15" x14ac:dyDescent="0.35">
      <c r="A1740" s="57" t="s">
        <v>7526</v>
      </c>
      <c r="B1740" s="61" t="s">
        <v>10</v>
      </c>
      <c r="C1740" s="61" t="s">
        <v>2953</v>
      </c>
      <c r="D1740" s="64">
        <v>10043935</v>
      </c>
      <c r="E1740" s="64">
        <v>0</v>
      </c>
      <c r="F1740" s="64">
        <v>10043935</v>
      </c>
      <c r="G1740" s="77">
        <v>1.04</v>
      </c>
      <c r="H1740" s="64">
        <v>10445692</v>
      </c>
      <c r="I1740" s="64">
        <v>0</v>
      </c>
      <c r="J1740" s="64">
        <f>SUMIFS('Support - HEA1065 Adjustments'!$G$2:$G$10,'Support - HEA1065 Adjustments'!$A$2:$A$10,LEFT('Support - Calculation Detail'!A1740,7),'Support - HEA1065 Adjustments'!$D$2:$D$10,RIGHT('Support - Calculation Detail'!A1740,2))</f>
        <v>0</v>
      </c>
      <c r="K1740" s="64">
        <v>10445692</v>
      </c>
      <c r="L1740" s="64">
        <v>0</v>
      </c>
      <c r="M1740" s="64">
        <v>0</v>
      </c>
      <c r="N1740" s="64">
        <v>0</v>
      </c>
      <c r="O1740" s="64">
        <v>10445692</v>
      </c>
    </row>
    <row r="1741" spans="1:15" x14ac:dyDescent="0.35">
      <c r="A1741" s="57" t="s">
        <v>7527</v>
      </c>
      <c r="B1741" s="61" t="s">
        <v>10</v>
      </c>
      <c r="C1741" s="61" t="s">
        <v>4402</v>
      </c>
      <c r="D1741" s="64">
        <v>3392756</v>
      </c>
      <c r="E1741" s="64">
        <v>835092</v>
      </c>
      <c r="F1741" s="64">
        <v>4227848</v>
      </c>
      <c r="G1741" s="77">
        <v>1.04</v>
      </c>
      <c r="H1741" s="64">
        <v>4396962</v>
      </c>
      <c r="I1741" s="64">
        <v>0</v>
      </c>
      <c r="J1741" s="64">
        <f>SUMIFS('Support - HEA1065 Adjustments'!$G$2:$G$10,'Support - HEA1065 Adjustments'!$A$2:$A$10,LEFT('Support - Calculation Detail'!A1741,7),'Support - HEA1065 Adjustments'!$D$2:$D$10,RIGHT('Support - Calculation Detail'!A1741,2))</f>
        <v>0</v>
      </c>
      <c r="K1741" s="64">
        <v>4396962</v>
      </c>
      <c r="L1741" s="64">
        <v>0</v>
      </c>
      <c r="M1741" s="64">
        <v>0</v>
      </c>
      <c r="N1741" s="64">
        <v>0</v>
      </c>
      <c r="O1741" s="64">
        <v>4396962</v>
      </c>
    </row>
    <row r="1742" spans="1:15" x14ac:dyDescent="0.35">
      <c r="A1742" s="57" t="s">
        <v>7528</v>
      </c>
      <c r="B1742" s="61" t="s">
        <v>10</v>
      </c>
      <c r="C1742" s="61" t="s">
        <v>3063</v>
      </c>
      <c r="D1742" s="64">
        <v>9968138</v>
      </c>
      <c r="E1742" s="64">
        <v>0</v>
      </c>
      <c r="F1742" s="64">
        <v>9968138</v>
      </c>
      <c r="G1742" s="77">
        <v>1.04</v>
      </c>
      <c r="H1742" s="64">
        <v>10366864</v>
      </c>
      <c r="I1742" s="64">
        <v>0</v>
      </c>
      <c r="J1742" s="64">
        <f>SUMIFS('Support - HEA1065 Adjustments'!$G$2:$G$10,'Support - HEA1065 Adjustments'!$A$2:$A$10,LEFT('Support - Calculation Detail'!A1742,7),'Support - HEA1065 Adjustments'!$D$2:$D$10,RIGHT('Support - Calculation Detail'!A1742,2))</f>
        <v>0</v>
      </c>
      <c r="K1742" s="64">
        <v>10366864</v>
      </c>
      <c r="L1742" s="64">
        <v>540871</v>
      </c>
      <c r="M1742" s="64">
        <v>261447</v>
      </c>
      <c r="N1742" s="64">
        <v>700191.99821598327</v>
      </c>
      <c r="O1742" s="64">
        <v>11869373.998215983</v>
      </c>
    </row>
    <row r="1743" spans="1:15" x14ac:dyDescent="0.35">
      <c r="A1743" s="57" t="s">
        <v>7529</v>
      </c>
      <c r="B1743" s="61" t="s">
        <v>10</v>
      </c>
      <c r="C1743" s="61" t="s">
        <v>3063</v>
      </c>
      <c r="D1743" s="64">
        <v>14986</v>
      </c>
      <c r="E1743" s="64">
        <v>0</v>
      </c>
      <c r="F1743" s="64">
        <v>14986</v>
      </c>
      <c r="G1743" s="77">
        <v>1.04</v>
      </c>
      <c r="H1743" s="64">
        <v>15585</v>
      </c>
      <c r="I1743" s="64">
        <v>0</v>
      </c>
      <c r="J1743" s="64">
        <f>SUMIFS('Support - HEA1065 Adjustments'!$G$2:$G$10,'Support - HEA1065 Adjustments'!$A$2:$A$10,LEFT('Support - Calculation Detail'!A1743,7),'Support - HEA1065 Adjustments'!$D$2:$D$10,RIGHT('Support - Calculation Detail'!A1743,2))</f>
        <v>0</v>
      </c>
      <c r="K1743" s="64">
        <v>15585</v>
      </c>
      <c r="L1743" s="64">
        <v>0</v>
      </c>
      <c r="M1743" s="64">
        <v>0</v>
      </c>
      <c r="N1743" s="64">
        <v>0</v>
      </c>
      <c r="O1743" s="64">
        <v>15585</v>
      </c>
    </row>
    <row r="1744" spans="1:15" x14ac:dyDescent="0.35">
      <c r="A1744" s="57" t="s">
        <v>7530</v>
      </c>
      <c r="B1744" s="61" t="s">
        <v>10</v>
      </c>
      <c r="C1744" s="61" t="s">
        <v>3063</v>
      </c>
      <c r="D1744" s="64">
        <v>13393</v>
      </c>
      <c r="E1744" s="64">
        <v>0</v>
      </c>
      <c r="F1744" s="64">
        <v>13393</v>
      </c>
      <c r="G1744" s="77">
        <v>1.04</v>
      </c>
      <c r="H1744" s="64">
        <v>13929</v>
      </c>
      <c r="I1744" s="64">
        <v>0</v>
      </c>
      <c r="J1744" s="64">
        <f>SUMIFS('Support - HEA1065 Adjustments'!$G$2:$G$10,'Support - HEA1065 Adjustments'!$A$2:$A$10,LEFT('Support - Calculation Detail'!A1744,7),'Support - HEA1065 Adjustments'!$D$2:$D$10,RIGHT('Support - Calculation Detail'!A1744,2))</f>
        <v>0</v>
      </c>
      <c r="K1744" s="64">
        <v>13929</v>
      </c>
      <c r="L1744" s="64">
        <v>0</v>
      </c>
      <c r="M1744" s="64">
        <v>0</v>
      </c>
      <c r="N1744" s="64">
        <v>0</v>
      </c>
      <c r="O1744" s="64">
        <v>13929</v>
      </c>
    </row>
    <row r="1745" spans="1:15" x14ac:dyDescent="0.35">
      <c r="A1745" s="57" t="s">
        <v>7531</v>
      </c>
      <c r="B1745" s="61" t="s">
        <v>10</v>
      </c>
      <c r="C1745" s="61" t="s">
        <v>3063</v>
      </c>
      <c r="D1745" s="64">
        <v>16960</v>
      </c>
      <c r="E1745" s="64">
        <v>0</v>
      </c>
      <c r="F1745" s="64">
        <v>16960</v>
      </c>
      <c r="G1745" s="77">
        <v>1.04</v>
      </c>
      <c r="H1745" s="64">
        <v>17638</v>
      </c>
      <c r="I1745" s="64">
        <v>0</v>
      </c>
      <c r="J1745" s="64">
        <f>SUMIFS('Support - HEA1065 Adjustments'!$G$2:$G$10,'Support - HEA1065 Adjustments'!$A$2:$A$10,LEFT('Support - Calculation Detail'!A1745,7),'Support - HEA1065 Adjustments'!$D$2:$D$10,RIGHT('Support - Calculation Detail'!A1745,2))</f>
        <v>0</v>
      </c>
      <c r="K1745" s="64">
        <v>17638</v>
      </c>
      <c r="L1745" s="64">
        <v>0</v>
      </c>
      <c r="M1745" s="64">
        <v>0</v>
      </c>
      <c r="N1745" s="64">
        <v>0</v>
      </c>
      <c r="O1745" s="64">
        <v>17638</v>
      </c>
    </row>
    <row r="1746" spans="1:15" x14ac:dyDescent="0.35">
      <c r="A1746" s="57" t="s">
        <v>7532</v>
      </c>
      <c r="B1746" s="61" t="s">
        <v>10</v>
      </c>
      <c r="C1746" s="61" t="s">
        <v>3063</v>
      </c>
      <c r="D1746" s="64">
        <v>12895</v>
      </c>
      <c r="E1746" s="64">
        <v>0</v>
      </c>
      <c r="F1746" s="64">
        <v>12895</v>
      </c>
      <c r="G1746" s="77">
        <v>1.04</v>
      </c>
      <c r="H1746" s="64">
        <v>13411</v>
      </c>
      <c r="I1746" s="64">
        <v>0</v>
      </c>
      <c r="J1746" s="64">
        <f>SUMIFS('Support - HEA1065 Adjustments'!$G$2:$G$10,'Support - HEA1065 Adjustments'!$A$2:$A$10,LEFT('Support - Calculation Detail'!A1746,7),'Support - HEA1065 Adjustments'!$D$2:$D$10,RIGHT('Support - Calculation Detail'!A1746,2))</f>
        <v>0</v>
      </c>
      <c r="K1746" s="64">
        <v>13411</v>
      </c>
      <c r="L1746" s="64">
        <v>0</v>
      </c>
      <c r="M1746" s="64">
        <v>0</v>
      </c>
      <c r="N1746" s="64">
        <v>0</v>
      </c>
      <c r="O1746" s="64">
        <v>13411</v>
      </c>
    </row>
    <row r="1747" spans="1:15" x14ac:dyDescent="0.35">
      <c r="A1747" s="57" t="s">
        <v>7533</v>
      </c>
      <c r="B1747" s="61" t="s">
        <v>10</v>
      </c>
      <c r="C1747" s="61" t="s">
        <v>3063</v>
      </c>
      <c r="D1747" s="64">
        <v>30476</v>
      </c>
      <c r="E1747" s="64">
        <v>0</v>
      </c>
      <c r="F1747" s="64">
        <v>30476</v>
      </c>
      <c r="G1747" s="77">
        <v>1.04</v>
      </c>
      <c r="H1747" s="64">
        <v>31695</v>
      </c>
      <c r="I1747" s="64">
        <v>0</v>
      </c>
      <c r="J1747" s="64">
        <f>SUMIFS('Support - HEA1065 Adjustments'!$G$2:$G$10,'Support - HEA1065 Adjustments'!$A$2:$A$10,LEFT('Support - Calculation Detail'!A1747,7),'Support - HEA1065 Adjustments'!$D$2:$D$10,RIGHT('Support - Calculation Detail'!A1747,2))</f>
        <v>0</v>
      </c>
      <c r="K1747" s="64">
        <v>31695</v>
      </c>
      <c r="L1747" s="64">
        <v>0</v>
      </c>
      <c r="M1747" s="64">
        <v>0</v>
      </c>
      <c r="N1747" s="64">
        <v>0</v>
      </c>
      <c r="O1747" s="64">
        <v>31695</v>
      </c>
    </row>
    <row r="1748" spans="1:15" x14ac:dyDescent="0.35">
      <c r="A1748" s="57" t="s">
        <v>7534</v>
      </c>
      <c r="B1748" s="61" t="s">
        <v>10</v>
      </c>
      <c r="C1748" s="61" t="s">
        <v>3063</v>
      </c>
      <c r="D1748" s="64">
        <v>42148</v>
      </c>
      <c r="E1748" s="64">
        <v>0</v>
      </c>
      <c r="F1748" s="64">
        <v>42148</v>
      </c>
      <c r="G1748" s="77">
        <v>1.04</v>
      </c>
      <c r="H1748" s="64">
        <v>43834</v>
      </c>
      <c r="I1748" s="64">
        <v>0</v>
      </c>
      <c r="J1748" s="64">
        <f>SUMIFS('Support - HEA1065 Adjustments'!$G$2:$G$10,'Support - HEA1065 Adjustments'!$A$2:$A$10,LEFT('Support - Calculation Detail'!A1748,7),'Support - HEA1065 Adjustments'!$D$2:$D$10,RIGHT('Support - Calculation Detail'!A1748,2))</f>
        <v>0</v>
      </c>
      <c r="K1748" s="64">
        <v>43834</v>
      </c>
      <c r="L1748" s="64">
        <v>0</v>
      </c>
      <c r="M1748" s="64">
        <v>0</v>
      </c>
      <c r="N1748" s="64">
        <v>0</v>
      </c>
      <c r="O1748" s="64">
        <v>43834</v>
      </c>
    </row>
    <row r="1749" spans="1:15" x14ac:dyDescent="0.35">
      <c r="A1749" s="57" t="s">
        <v>7535</v>
      </c>
      <c r="B1749" s="61" t="s">
        <v>10</v>
      </c>
      <c r="C1749" s="61" t="s">
        <v>3063</v>
      </c>
      <c r="D1749" s="64">
        <v>128911</v>
      </c>
      <c r="E1749" s="64">
        <v>0</v>
      </c>
      <c r="F1749" s="64">
        <v>128911</v>
      </c>
      <c r="G1749" s="77">
        <v>1.04</v>
      </c>
      <c r="H1749" s="64">
        <v>134067</v>
      </c>
      <c r="I1749" s="64">
        <v>0</v>
      </c>
      <c r="J1749" s="64">
        <f>SUMIFS('Support - HEA1065 Adjustments'!$G$2:$G$10,'Support - HEA1065 Adjustments'!$A$2:$A$10,LEFT('Support - Calculation Detail'!A1749,7),'Support - HEA1065 Adjustments'!$D$2:$D$10,RIGHT('Support - Calculation Detail'!A1749,2))</f>
        <v>0</v>
      </c>
      <c r="K1749" s="64">
        <v>134067</v>
      </c>
      <c r="L1749" s="64">
        <v>0</v>
      </c>
      <c r="M1749" s="64">
        <v>0</v>
      </c>
      <c r="N1749" s="64">
        <v>0</v>
      </c>
      <c r="O1749" s="64">
        <v>134067</v>
      </c>
    </row>
    <row r="1750" spans="1:15" x14ac:dyDescent="0.35">
      <c r="A1750" s="57" t="s">
        <v>7536</v>
      </c>
      <c r="B1750" s="61" t="s">
        <v>10</v>
      </c>
      <c r="C1750" s="61" t="s">
        <v>3063</v>
      </c>
      <c r="D1750" s="64">
        <v>33068</v>
      </c>
      <c r="E1750" s="64">
        <v>0</v>
      </c>
      <c r="F1750" s="64">
        <v>33068</v>
      </c>
      <c r="G1750" s="77">
        <v>1.04</v>
      </c>
      <c r="H1750" s="64">
        <v>34391</v>
      </c>
      <c r="I1750" s="64">
        <v>0</v>
      </c>
      <c r="J1750" s="64">
        <f>SUMIFS('Support - HEA1065 Adjustments'!$G$2:$G$10,'Support - HEA1065 Adjustments'!$A$2:$A$10,LEFT('Support - Calculation Detail'!A1750,7),'Support - HEA1065 Adjustments'!$D$2:$D$10,RIGHT('Support - Calculation Detail'!A1750,2))</f>
        <v>0</v>
      </c>
      <c r="K1750" s="64">
        <v>34391</v>
      </c>
      <c r="L1750" s="64">
        <v>0</v>
      </c>
      <c r="M1750" s="64">
        <v>0</v>
      </c>
      <c r="N1750" s="64">
        <v>0</v>
      </c>
      <c r="O1750" s="64">
        <v>34391</v>
      </c>
    </row>
    <row r="1751" spans="1:15" x14ac:dyDescent="0.35">
      <c r="A1751" s="57" t="s">
        <v>7537</v>
      </c>
      <c r="B1751" s="61" t="s">
        <v>10</v>
      </c>
      <c r="C1751" s="61" t="s">
        <v>3063</v>
      </c>
      <c r="D1751" s="64">
        <v>33971</v>
      </c>
      <c r="E1751" s="64">
        <v>0</v>
      </c>
      <c r="F1751" s="64">
        <v>33971</v>
      </c>
      <c r="G1751" s="77">
        <v>1.04</v>
      </c>
      <c r="H1751" s="64">
        <v>35330</v>
      </c>
      <c r="I1751" s="64">
        <v>0</v>
      </c>
      <c r="J1751" s="64">
        <f>SUMIFS('Support - HEA1065 Adjustments'!$G$2:$G$10,'Support - HEA1065 Adjustments'!$A$2:$A$10,LEFT('Support - Calculation Detail'!A1751,7),'Support - HEA1065 Adjustments'!$D$2:$D$10,RIGHT('Support - Calculation Detail'!A1751,2))</f>
        <v>0</v>
      </c>
      <c r="K1751" s="64">
        <v>35330</v>
      </c>
      <c r="L1751" s="64">
        <v>0</v>
      </c>
      <c r="M1751" s="64">
        <v>0</v>
      </c>
      <c r="N1751" s="64">
        <v>0</v>
      </c>
      <c r="O1751" s="64">
        <v>35330</v>
      </c>
    </row>
    <row r="1752" spans="1:15" x14ac:dyDescent="0.35">
      <c r="A1752" s="57" t="s">
        <v>7538</v>
      </c>
      <c r="B1752" s="61" t="s">
        <v>10</v>
      </c>
      <c r="C1752" s="61" t="s">
        <v>3063</v>
      </c>
      <c r="D1752" s="64">
        <v>19277</v>
      </c>
      <c r="E1752" s="64">
        <v>0</v>
      </c>
      <c r="F1752" s="64">
        <v>19277</v>
      </c>
      <c r="G1752" s="77">
        <v>1.04</v>
      </c>
      <c r="H1752" s="64">
        <v>20048</v>
      </c>
      <c r="I1752" s="64">
        <v>0</v>
      </c>
      <c r="J1752" s="64">
        <f>SUMIFS('Support - HEA1065 Adjustments'!$G$2:$G$10,'Support - HEA1065 Adjustments'!$A$2:$A$10,LEFT('Support - Calculation Detail'!A1752,7),'Support - HEA1065 Adjustments'!$D$2:$D$10,RIGHT('Support - Calculation Detail'!A1752,2))</f>
        <v>0</v>
      </c>
      <c r="K1752" s="64">
        <v>20048</v>
      </c>
      <c r="L1752" s="64">
        <v>0</v>
      </c>
      <c r="M1752" s="64">
        <v>0</v>
      </c>
      <c r="N1752" s="64">
        <v>0</v>
      </c>
      <c r="O1752" s="64">
        <v>20048</v>
      </c>
    </row>
    <row r="1753" spans="1:15" x14ac:dyDescent="0.35">
      <c r="A1753" s="57" t="s">
        <v>7539</v>
      </c>
      <c r="B1753" s="61" t="s">
        <v>10</v>
      </c>
      <c r="C1753" s="61" t="s">
        <v>3063</v>
      </c>
      <c r="D1753" s="64">
        <v>16047</v>
      </c>
      <c r="E1753" s="64">
        <v>0</v>
      </c>
      <c r="F1753" s="64">
        <v>16047</v>
      </c>
      <c r="G1753" s="77">
        <v>1.04</v>
      </c>
      <c r="H1753" s="64">
        <v>16689</v>
      </c>
      <c r="I1753" s="64">
        <v>0</v>
      </c>
      <c r="J1753" s="64">
        <f>SUMIFS('Support - HEA1065 Adjustments'!$G$2:$G$10,'Support - HEA1065 Adjustments'!$A$2:$A$10,LEFT('Support - Calculation Detail'!A1753,7),'Support - HEA1065 Adjustments'!$D$2:$D$10,RIGHT('Support - Calculation Detail'!A1753,2))</f>
        <v>0</v>
      </c>
      <c r="K1753" s="64">
        <v>16689</v>
      </c>
      <c r="L1753" s="64">
        <v>0</v>
      </c>
      <c r="M1753" s="64">
        <v>0</v>
      </c>
      <c r="N1753" s="64">
        <v>0</v>
      </c>
      <c r="O1753" s="64">
        <v>16689</v>
      </c>
    </row>
    <row r="1754" spans="1:15" x14ac:dyDescent="0.35">
      <c r="A1754" s="57" t="s">
        <v>7540</v>
      </c>
      <c r="B1754" s="61" t="s">
        <v>10</v>
      </c>
      <c r="C1754" s="61" t="s">
        <v>3063</v>
      </c>
      <c r="D1754" s="64">
        <v>15100</v>
      </c>
      <c r="E1754" s="64">
        <v>0</v>
      </c>
      <c r="F1754" s="64">
        <v>15100</v>
      </c>
      <c r="G1754" s="77">
        <v>1.04</v>
      </c>
      <c r="H1754" s="64">
        <v>15704</v>
      </c>
      <c r="I1754" s="64">
        <v>0</v>
      </c>
      <c r="J1754" s="64">
        <f>SUMIFS('Support - HEA1065 Adjustments'!$G$2:$G$10,'Support - HEA1065 Adjustments'!$A$2:$A$10,LEFT('Support - Calculation Detail'!A1754,7),'Support - HEA1065 Adjustments'!$D$2:$D$10,RIGHT('Support - Calculation Detail'!A1754,2))</f>
        <v>0</v>
      </c>
      <c r="K1754" s="64">
        <v>15704</v>
      </c>
      <c r="L1754" s="64">
        <v>0</v>
      </c>
      <c r="M1754" s="64">
        <v>0</v>
      </c>
      <c r="N1754" s="64">
        <v>0</v>
      </c>
      <c r="O1754" s="64">
        <v>15704</v>
      </c>
    </row>
    <row r="1755" spans="1:15" x14ac:dyDescent="0.35">
      <c r="A1755" s="57" t="s">
        <v>7541</v>
      </c>
      <c r="B1755" s="61" t="s">
        <v>10</v>
      </c>
      <c r="C1755" s="61" t="s">
        <v>3063</v>
      </c>
      <c r="D1755" s="64">
        <v>32837</v>
      </c>
      <c r="E1755" s="64">
        <v>0</v>
      </c>
      <c r="F1755" s="64">
        <v>32837</v>
      </c>
      <c r="G1755" s="77">
        <v>1.04</v>
      </c>
      <c r="H1755" s="64">
        <v>34150</v>
      </c>
      <c r="I1755" s="64">
        <v>0</v>
      </c>
      <c r="J1755" s="64">
        <f>SUMIFS('Support - HEA1065 Adjustments'!$G$2:$G$10,'Support - HEA1065 Adjustments'!$A$2:$A$10,LEFT('Support - Calculation Detail'!A1755,7),'Support - HEA1065 Adjustments'!$D$2:$D$10,RIGHT('Support - Calculation Detail'!A1755,2))</f>
        <v>0</v>
      </c>
      <c r="K1755" s="64">
        <v>34150</v>
      </c>
      <c r="L1755" s="64">
        <v>0</v>
      </c>
      <c r="M1755" s="64">
        <v>0</v>
      </c>
      <c r="N1755" s="64">
        <v>0</v>
      </c>
      <c r="O1755" s="64">
        <v>34150</v>
      </c>
    </row>
    <row r="1756" spans="1:15" x14ac:dyDescent="0.35">
      <c r="A1756" s="57" t="s">
        <v>7542</v>
      </c>
      <c r="B1756" s="61" t="s">
        <v>10</v>
      </c>
      <c r="C1756" s="61" t="s">
        <v>3063</v>
      </c>
      <c r="D1756" s="64">
        <v>681408</v>
      </c>
      <c r="E1756" s="64">
        <v>0</v>
      </c>
      <c r="F1756" s="64">
        <v>681408</v>
      </c>
      <c r="G1756" s="77">
        <v>1.04</v>
      </c>
      <c r="H1756" s="64">
        <v>708664</v>
      </c>
      <c r="I1756" s="64">
        <v>0</v>
      </c>
      <c r="J1756" s="64">
        <f>SUMIFS('Support - HEA1065 Adjustments'!$G$2:$G$10,'Support - HEA1065 Adjustments'!$A$2:$A$10,LEFT('Support - Calculation Detail'!A1756,7),'Support - HEA1065 Adjustments'!$D$2:$D$10,RIGHT('Support - Calculation Detail'!A1756,2))</f>
        <v>0</v>
      </c>
      <c r="K1756" s="64">
        <v>708664</v>
      </c>
      <c r="L1756" s="64">
        <v>0</v>
      </c>
      <c r="M1756" s="64">
        <v>0</v>
      </c>
      <c r="N1756" s="64">
        <v>0</v>
      </c>
      <c r="O1756" s="64">
        <v>708664</v>
      </c>
    </row>
    <row r="1757" spans="1:15" x14ac:dyDescent="0.35">
      <c r="A1757" s="57" t="s">
        <v>7543</v>
      </c>
      <c r="B1757" s="61" t="s">
        <v>10</v>
      </c>
      <c r="C1757" s="61" t="s">
        <v>3063</v>
      </c>
      <c r="D1757" s="64">
        <v>272653</v>
      </c>
      <c r="E1757" s="64">
        <v>0</v>
      </c>
      <c r="F1757" s="64">
        <v>272653</v>
      </c>
      <c r="G1757" s="77">
        <v>1.04</v>
      </c>
      <c r="H1757" s="64">
        <v>283559</v>
      </c>
      <c r="I1757" s="64">
        <v>0</v>
      </c>
      <c r="J1757" s="64">
        <f>SUMIFS('Support - HEA1065 Adjustments'!$G$2:$G$10,'Support - HEA1065 Adjustments'!$A$2:$A$10,LEFT('Support - Calculation Detail'!A1757,7),'Support - HEA1065 Adjustments'!$D$2:$D$10,RIGHT('Support - Calculation Detail'!A1757,2))</f>
        <v>0</v>
      </c>
      <c r="K1757" s="64">
        <v>283559</v>
      </c>
      <c r="L1757" s="64">
        <v>0</v>
      </c>
      <c r="M1757" s="64">
        <v>0</v>
      </c>
      <c r="N1757" s="64">
        <v>0</v>
      </c>
      <c r="O1757" s="64">
        <v>283559</v>
      </c>
    </row>
    <row r="1758" spans="1:15" x14ac:dyDescent="0.35">
      <c r="A1758" s="57" t="s">
        <v>7544</v>
      </c>
      <c r="B1758" s="61" t="s">
        <v>10</v>
      </c>
      <c r="C1758" s="61" t="s">
        <v>3063</v>
      </c>
      <c r="D1758" s="64">
        <v>31014</v>
      </c>
      <c r="E1758" s="64">
        <v>0</v>
      </c>
      <c r="F1758" s="64">
        <v>31014</v>
      </c>
      <c r="G1758" s="77">
        <v>1.04</v>
      </c>
      <c r="H1758" s="64">
        <v>32255</v>
      </c>
      <c r="I1758" s="64">
        <v>0</v>
      </c>
      <c r="J1758" s="64">
        <f>SUMIFS('Support - HEA1065 Adjustments'!$G$2:$G$10,'Support - HEA1065 Adjustments'!$A$2:$A$10,LEFT('Support - Calculation Detail'!A1758,7),'Support - HEA1065 Adjustments'!$D$2:$D$10,RIGHT('Support - Calculation Detail'!A1758,2))</f>
        <v>0</v>
      </c>
      <c r="K1758" s="64">
        <v>32255</v>
      </c>
      <c r="L1758" s="64">
        <v>0</v>
      </c>
      <c r="M1758" s="64">
        <v>0</v>
      </c>
      <c r="N1758" s="64">
        <v>0</v>
      </c>
      <c r="O1758" s="64">
        <v>32255</v>
      </c>
    </row>
    <row r="1759" spans="1:15" x14ac:dyDescent="0.35">
      <c r="A1759" s="57" t="s">
        <v>7545</v>
      </c>
      <c r="B1759" s="61" t="s">
        <v>10</v>
      </c>
      <c r="C1759" s="61" t="s">
        <v>3063</v>
      </c>
      <c r="D1759" s="64">
        <v>24320</v>
      </c>
      <c r="E1759" s="64">
        <v>0</v>
      </c>
      <c r="F1759" s="64">
        <v>24320</v>
      </c>
      <c r="G1759" s="77">
        <v>1.04</v>
      </c>
      <c r="H1759" s="64">
        <v>25293</v>
      </c>
      <c r="I1759" s="64">
        <v>0</v>
      </c>
      <c r="J1759" s="64">
        <f>SUMIFS('Support - HEA1065 Adjustments'!$G$2:$G$10,'Support - HEA1065 Adjustments'!$A$2:$A$10,LEFT('Support - Calculation Detail'!A1759,7),'Support - HEA1065 Adjustments'!$D$2:$D$10,RIGHT('Support - Calculation Detail'!A1759,2))</f>
        <v>0</v>
      </c>
      <c r="K1759" s="64">
        <v>25293</v>
      </c>
      <c r="L1759" s="64">
        <v>0</v>
      </c>
      <c r="M1759" s="64">
        <v>0</v>
      </c>
      <c r="N1759" s="64">
        <v>0</v>
      </c>
      <c r="O1759" s="64">
        <v>25293</v>
      </c>
    </row>
    <row r="1760" spans="1:15" x14ac:dyDescent="0.35">
      <c r="A1760" s="57" t="s">
        <v>7546</v>
      </c>
      <c r="B1760" s="61" t="s">
        <v>10</v>
      </c>
      <c r="C1760" s="61" t="s">
        <v>3063</v>
      </c>
      <c r="D1760" s="64">
        <v>1696038</v>
      </c>
      <c r="E1760" s="64">
        <v>0</v>
      </c>
      <c r="F1760" s="64">
        <v>1696038</v>
      </c>
      <c r="G1760" s="77">
        <v>1.04</v>
      </c>
      <c r="H1760" s="64">
        <v>1763880</v>
      </c>
      <c r="I1760" s="64">
        <v>0</v>
      </c>
      <c r="J1760" s="64">
        <f>SUMIFS('Support - HEA1065 Adjustments'!$G$2:$G$10,'Support - HEA1065 Adjustments'!$A$2:$A$10,LEFT('Support - Calculation Detail'!A1760,7),'Support - HEA1065 Adjustments'!$D$2:$D$10,RIGHT('Support - Calculation Detail'!A1760,2))</f>
        <v>0</v>
      </c>
      <c r="K1760" s="64">
        <v>1763880</v>
      </c>
      <c r="L1760" s="64">
        <v>0</v>
      </c>
      <c r="M1760" s="64">
        <v>0</v>
      </c>
      <c r="N1760" s="64">
        <v>0</v>
      </c>
      <c r="O1760" s="64">
        <v>1763880</v>
      </c>
    </row>
    <row r="1761" spans="1:15" x14ac:dyDescent="0.35">
      <c r="A1761" s="57" t="s">
        <v>7547</v>
      </c>
      <c r="B1761" s="61" t="s">
        <v>10</v>
      </c>
      <c r="C1761" s="61" t="s">
        <v>3063</v>
      </c>
      <c r="D1761" s="64">
        <v>440514</v>
      </c>
      <c r="E1761" s="64">
        <v>0</v>
      </c>
      <c r="F1761" s="64">
        <v>440514</v>
      </c>
      <c r="G1761" s="77">
        <v>1.04</v>
      </c>
      <c r="H1761" s="64">
        <v>458135</v>
      </c>
      <c r="I1761" s="64">
        <v>0</v>
      </c>
      <c r="J1761" s="64">
        <f>SUMIFS('Support - HEA1065 Adjustments'!$G$2:$G$10,'Support - HEA1065 Adjustments'!$A$2:$A$10,LEFT('Support - Calculation Detail'!A1761,7),'Support - HEA1065 Adjustments'!$D$2:$D$10,RIGHT('Support - Calculation Detail'!A1761,2))</f>
        <v>0</v>
      </c>
      <c r="K1761" s="64">
        <v>458135</v>
      </c>
      <c r="L1761" s="64">
        <v>0</v>
      </c>
      <c r="M1761" s="64">
        <v>0</v>
      </c>
      <c r="N1761" s="64">
        <v>0</v>
      </c>
      <c r="O1761" s="64">
        <v>458135</v>
      </c>
    </row>
    <row r="1762" spans="1:15" x14ac:dyDescent="0.35">
      <c r="A1762" s="57" t="s">
        <v>7548</v>
      </c>
      <c r="B1762" s="61" t="s">
        <v>10</v>
      </c>
      <c r="C1762" s="61" t="s">
        <v>3063</v>
      </c>
      <c r="D1762" s="64">
        <v>11478890</v>
      </c>
      <c r="E1762" s="64">
        <v>0</v>
      </c>
      <c r="F1762" s="64">
        <v>11478890</v>
      </c>
      <c r="G1762" s="77">
        <v>1.04</v>
      </c>
      <c r="H1762" s="64">
        <v>11938046</v>
      </c>
      <c r="I1762" s="64">
        <v>0</v>
      </c>
      <c r="J1762" s="64">
        <f>SUMIFS('Support - HEA1065 Adjustments'!$G$2:$G$10,'Support - HEA1065 Adjustments'!$A$2:$A$10,LEFT('Support - Calculation Detail'!A1762,7),'Support - HEA1065 Adjustments'!$D$2:$D$10,RIGHT('Support - Calculation Detail'!A1762,2))</f>
        <v>0</v>
      </c>
      <c r="K1762" s="64">
        <v>11938046</v>
      </c>
      <c r="L1762" s="64">
        <v>352748</v>
      </c>
      <c r="M1762" s="64">
        <v>0</v>
      </c>
      <c r="N1762" s="64">
        <v>0</v>
      </c>
      <c r="O1762" s="64">
        <v>12290794</v>
      </c>
    </row>
    <row r="1763" spans="1:15" x14ac:dyDescent="0.35">
      <c r="A1763" s="57" t="s">
        <v>7549</v>
      </c>
      <c r="B1763" s="61" t="s">
        <v>10</v>
      </c>
      <c r="C1763" s="61" t="s">
        <v>3063</v>
      </c>
      <c r="D1763" s="64">
        <v>1856443</v>
      </c>
      <c r="E1763" s="64">
        <v>0</v>
      </c>
      <c r="F1763" s="64">
        <v>1856443</v>
      </c>
      <c r="G1763" s="77">
        <v>1.04</v>
      </c>
      <c r="H1763" s="64">
        <v>1930701</v>
      </c>
      <c r="I1763" s="64">
        <v>0</v>
      </c>
      <c r="J1763" s="64">
        <f>SUMIFS('Support - HEA1065 Adjustments'!$G$2:$G$10,'Support - HEA1065 Adjustments'!$A$2:$A$10,LEFT('Support - Calculation Detail'!A1763,7),'Support - HEA1065 Adjustments'!$D$2:$D$10,RIGHT('Support - Calculation Detail'!A1763,2))</f>
        <v>0</v>
      </c>
      <c r="K1763" s="64">
        <v>1930701</v>
      </c>
      <c r="L1763" s="64">
        <v>0</v>
      </c>
      <c r="M1763" s="64">
        <v>0</v>
      </c>
      <c r="N1763" s="64">
        <v>0</v>
      </c>
      <c r="O1763" s="64">
        <v>1930701</v>
      </c>
    </row>
    <row r="1764" spans="1:15" x14ac:dyDescent="0.35">
      <c r="A1764" s="57" t="s">
        <v>7550</v>
      </c>
      <c r="B1764" s="61" t="s">
        <v>10</v>
      </c>
      <c r="C1764" s="61" t="s">
        <v>3063</v>
      </c>
      <c r="D1764" s="64">
        <v>190851</v>
      </c>
      <c r="E1764" s="64">
        <v>0</v>
      </c>
      <c r="F1764" s="64">
        <v>190851</v>
      </c>
      <c r="G1764" s="77">
        <v>1.04</v>
      </c>
      <c r="H1764" s="64">
        <v>198485</v>
      </c>
      <c r="I1764" s="64">
        <v>0</v>
      </c>
      <c r="J1764" s="64">
        <f>SUMIFS('Support - HEA1065 Adjustments'!$G$2:$G$10,'Support - HEA1065 Adjustments'!$A$2:$A$10,LEFT('Support - Calculation Detail'!A1764,7),'Support - HEA1065 Adjustments'!$D$2:$D$10,RIGHT('Support - Calculation Detail'!A1764,2))</f>
        <v>0</v>
      </c>
      <c r="K1764" s="64">
        <v>198485</v>
      </c>
      <c r="L1764" s="64">
        <v>17358</v>
      </c>
      <c r="M1764" s="64">
        <v>0</v>
      </c>
      <c r="N1764" s="64">
        <v>0</v>
      </c>
      <c r="O1764" s="64">
        <v>215843</v>
      </c>
    </row>
    <row r="1765" spans="1:15" x14ac:dyDescent="0.35">
      <c r="A1765" s="57" t="s">
        <v>7551</v>
      </c>
      <c r="B1765" s="61" t="s">
        <v>10</v>
      </c>
      <c r="C1765" s="61" t="s">
        <v>3063</v>
      </c>
      <c r="D1765" s="64">
        <v>1800296</v>
      </c>
      <c r="E1765" s="64">
        <v>0</v>
      </c>
      <c r="F1765" s="64">
        <v>1800296</v>
      </c>
      <c r="G1765" s="77">
        <v>1.04</v>
      </c>
      <c r="H1765" s="64">
        <v>1872308</v>
      </c>
      <c r="I1765" s="64">
        <v>0</v>
      </c>
      <c r="J1765" s="64">
        <f>SUMIFS('Support - HEA1065 Adjustments'!$G$2:$G$10,'Support - HEA1065 Adjustments'!$A$2:$A$10,LEFT('Support - Calculation Detail'!A1765,7),'Support - HEA1065 Adjustments'!$D$2:$D$10,RIGHT('Support - Calculation Detail'!A1765,2))</f>
        <v>0</v>
      </c>
      <c r="K1765" s="64">
        <v>1872308</v>
      </c>
      <c r="L1765" s="64">
        <v>0</v>
      </c>
      <c r="M1765" s="64">
        <v>0</v>
      </c>
      <c r="N1765" s="64">
        <v>0</v>
      </c>
      <c r="O1765" s="64">
        <v>1872308</v>
      </c>
    </row>
    <row r="1766" spans="1:15" x14ac:dyDescent="0.35">
      <c r="A1766" s="57" t="s">
        <v>7552</v>
      </c>
      <c r="B1766" s="61" t="s">
        <v>10</v>
      </c>
      <c r="C1766" s="61" t="s">
        <v>3063</v>
      </c>
      <c r="D1766" s="64">
        <v>9563297</v>
      </c>
      <c r="E1766" s="64">
        <v>0</v>
      </c>
      <c r="F1766" s="64">
        <v>9563297</v>
      </c>
      <c r="G1766" s="77">
        <v>1.04</v>
      </c>
      <c r="H1766" s="64">
        <v>9945829</v>
      </c>
      <c r="I1766" s="64">
        <v>0</v>
      </c>
      <c r="J1766" s="64">
        <f>SUMIFS('Support - HEA1065 Adjustments'!$G$2:$G$10,'Support - HEA1065 Adjustments'!$A$2:$A$10,LEFT('Support - Calculation Detail'!A1766,7),'Support - HEA1065 Adjustments'!$D$2:$D$10,RIGHT('Support - Calculation Detail'!A1766,2))</f>
        <v>0</v>
      </c>
      <c r="K1766" s="64">
        <v>9945829</v>
      </c>
      <c r="L1766" s="64">
        <v>0</v>
      </c>
      <c r="M1766" s="64">
        <v>0</v>
      </c>
      <c r="N1766" s="64">
        <v>0</v>
      </c>
      <c r="O1766" s="64">
        <v>9945829</v>
      </c>
    </row>
    <row r="1767" spans="1:15" x14ac:dyDescent="0.35">
      <c r="A1767" s="57" t="s">
        <v>7553</v>
      </c>
      <c r="B1767" s="61" t="s">
        <v>10</v>
      </c>
      <c r="C1767" s="61" t="s">
        <v>3063</v>
      </c>
      <c r="D1767" s="64">
        <v>3333361</v>
      </c>
      <c r="E1767" s="64">
        <v>0</v>
      </c>
      <c r="F1767" s="64">
        <v>3333361</v>
      </c>
      <c r="G1767" s="77">
        <v>1.04</v>
      </c>
      <c r="H1767" s="64">
        <v>3466695</v>
      </c>
      <c r="I1767" s="64">
        <v>0</v>
      </c>
      <c r="J1767" s="64">
        <f>SUMIFS('Support - HEA1065 Adjustments'!$G$2:$G$10,'Support - HEA1065 Adjustments'!$A$2:$A$10,LEFT('Support - Calculation Detail'!A1767,7),'Support - HEA1065 Adjustments'!$D$2:$D$10,RIGHT('Support - Calculation Detail'!A1767,2))</f>
        <v>0</v>
      </c>
      <c r="K1767" s="64">
        <v>3466695</v>
      </c>
      <c r="L1767" s="64">
        <v>0</v>
      </c>
      <c r="M1767" s="64">
        <v>0</v>
      </c>
      <c r="N1767" s="64">
        <v>0</v>
      </c>
      <c r="O1767" s="64">
        <v>3466695</v>
      </c>
    </row>
    <row r="1768" spans="1:15" x14ac:dyDescent="0.35">
      <c r="A1768" s="57" t="s">
        <v>7554</v>
      </c>
      <c r="B1768" s="61" t="s">
        <v>10</v>
      </c>
      <c r="C1768" s="61" t="s">
        <v>3106</v>
      </c>
      <c r="D1768" s="64">
        <v>32943801</v>
      </c>
      <c r="E1768" s="64">
        <v>0</v>
      </c>
      <c r="F1768" s="64">
        <v>32943801</v>
      </c>
      <c r="G1768" s="77">
        <v>1.04</v>
      </c>
      <c r="H1768" s="64">
        <v>34261553</v>
      </c>
      <c r="I1768" s="64">
        <v>0</v>
      </c>
      <c r="J1768" s="64">
        <f>SUMIFS('Support - HEA1065 Adjustments'!$G$2:$G$10,'Support - HEA1065 Adjustments'!$A$2:$A$10,LEFT('Support - Calculation Detail'!A1768,7),'Support - HEA1065 Adjustments'!$D$2:$D$10,RIGHT('Support - Calculation Detail'!A1768,2))</f>
        <v>0</v>
      </c>
      <c r="K1768" s="64">
        <v>34261553</v>
      </c>
      <c r="L1768" s="64">
        <v>0</v>
      </c>
      <c r="M1768" s="64">
        <v>783558</v>
      </c>
      <c r="N1768" s="64">
        <v>1751349.8105369559</v>
      </c>
      <c r="O1768" s="64">
        <v>36796460.810536958</v>
      </c>
    </row>
    <row r="1769" spans="1:15" x14ac:dyDescent="0.35">
      <c r="A1769" s="57" t="s">
        <v>7555</v>
      </c>
      <c r="B1769" s="61" t="s">
        <v>10</v>
      </c>
      <c r="C1769" s="61" t="s">
        <v>3106</v>
      </c>
      <c r="D1769" s="64">
        <v>73890</v>
      </c>
      <c r="E1769" s="64">
        <v>0</v>
      </c>
      <c r="F1769" s="64">
        <v>73890</v>
      </c>
      <c r="G1769" s="77">
        <v>1.04</v>
      </c>
      <c r="H1769" s="64">
        <v>76846</v>
      </c>
      <c r="I1769" s="64">
        <v>0</v>
      </c>
      <c r="J1769" s="64">
        <f>SUMIFS('Support - HEA1065 Adjustments'!$G$2:$G$10,'Support - HEA1065 Adjustments'!$A$2:$A$10,LEFT('Support - Calculation Detail'!A1769,7),'Support - HEA1065 Adjustments'!$D$2:$D$10,RIGHT('Support - Calculation Detail'!A1769,2))</f>
        <v>0</v>
      </c>
      <c r="K1769" s="64">
        <v>76846</v>
      </c>
      <c r="L1769" s="64">
        <v>0</v>
      </c>
      <c r="M1769" s="64">
        <v>0</v>
      </c>
      <c r="N1769" s="64">
        <v>0</v>
      </c>
      <c r="O1769" s="64">
        <v>76846</v>
      </c>
    </row>
    <row r="1770" spans="1:15" x14ac:dyDescent="0.35">
      <c r="A1770" s="57" t="s">
        <v>7556</v>
      </c>
      <c r="B1770" s="61" t="s">
        <v>10</v>
      </c>
      <c r="C1770" s="61" t="s">
        <v>3106</v>
      </c>
      <c r="D1770" s="64">
        <v>481956</v>
      </c>
      <c r="E1770" s="64">
        <v>0</v>
      </c>
      <c r="F1770" s="64">
        <v>481956</v>
      </c>
      <c r="G1770" s="77">
        <v>1.04</v>
      </c>
      <c r="H1770" s="64">
        <v>501234</v>
      </c>
      <c r="I1770" s="64">
        <v>0</v>
      </c>
      <c r="J1770" s="64">
        <f>SUMIFS('Support - HEA1065 Adjustments'!$G$2:$G$10,'Support - HEA1065 Adjustments'!$A$2:$A$10,LEFT('Support - Calculation Detail'!A1770,7),'Support - HEA1065 Adjustments'!$D$2:$D$10,RIGHT('Support - Calculation Detail'!A1770,2))</f>
        <v>0</v>
      </c>
      <c r="K1770" s="64">
        <v>501234</v>
      </c>
      <c r="L1770" s="64">
        <v>0</v>
      </c>
      <c r="M1770" s="64">
        <v>0</v>
      </c>
      <c r="N1770" s="64">
        <v>0</v>
      </c>
      <c r="O1770" s="64">
        <v>501234</v>
      </c>
    </row>
    <row r="1771" spans="1:15" x14ac:dyDescent="0.35">
      <c r="A1771" s="57" t="s">
        <v>7557</v>
      </c>
      <c r="B1771" s="61" t="s">
        <v>10</v>
      </c>
      <c r="C1771" s="61" t="s">
        <v>3106</v>
      </c>
      <c r="D1771" s="64">
        <v>703543</v>
      </c>
      <c r="E1771" s="64">
        <v>0</v>
      </c>
      <c r="F1771" s="64">
        <v>703543</v>
      </c>
      <c r="G1771" s="77">
        <v>1.04</v>
      </c>
      <c r="H1771" s="64">
        <v>731685</v>
      </c>
      <c r="I1771" s="64">
        <v>0</v>
      </c>
      <c r="J1771" s="64">
        <f>SUMIFS('Support - HEA1065 Adjustments'!$G$2:$G$10,'Support - HEA1065 Adjustments'!$A$2:$A$10,LEFT('Support - Calculation Detail'!A1771,7),'Support - HEA1065 Adjustments'!$D$2:$D$10,RIGHT('Support - Calculation Detail'!A1771,2))</f>
        <v>0</v>
      </c>
      <c r="K1771" s="64">
        <v>731685</v>
      </c>
      <c r="L1771" s="64">
        <v>0</v>
      </c>
      <c r="M1771" s="64">
        <v>0</v>
      </c>
      <c r="N1771" s="64">
        <v>0</v>
      </c>
      <c r="O1771" s="64">
        <v>731685</v>
      </c>
    </row>
    <row r="1772" spans="1:15" x14ac:dyDescent="0.35">
      <c r="A1772" s="57" t="s">
        <v>7558</v>
      </c>
      <c r="B1772" s="61" t="s">
        <v>10</v>
      </c>
      <c r="C1772" s="61" t="s">
        <v>3106</v>
      </c>
      <c r="D1772" s="64">
        <v>18348</v>
      </c>
      <c r="E1772" s="64">
        <v>0</v>
      </c>
      <c r="F1772" s="64">
        <v>18348</v>
      </c>
      <c r="G1772" s="77">
        <v>1.04</v>
      </c>
      <c r="H1772" s="64">
        <v>19082</v>
      </c>
      <c r="I1772" s="64">
        <v>0</v>
      </c>
      <c r="J1772" s="64">
        <f>SUMIFS('Support - HEA1065 Adjustments'!$G$2:$G$10,'Support - HEA1065 Adjustments'!$A$2:$A$10,LEFT('Support - Calculation Detail'!A1772,7),'Support - HEA1065 Adjustments'!$D$2:$D$10,RIGHT('Support - Calculation Detail'!A1772,2))</f>
        <v>0</v>
      </c>
      <c r="K1772" s="64">
        <v>19082</v>
      </c>
      <c r="L1772" s="64">
        <v>0</v>
      </c>
      <c r="M1772" s="64">
        <v>0</v>
      </c>
      <c r="N1772" s="64">
        <v>0</v>
      </c>
      <c r="O1772" s="64">
        <v>19082</v>
      </c>
    </row>
    <row r="1773" spans="1:15" x14ac:dyDescent="0.35">
      <c r="A1773" s="57" t="s">
        <v>7559</v>
      </c>
      <c r="B1773" s="61" t="s">
        <v>10</v>
      </c>
      <c r="C1773" s="61" t="s">
        <v>3106</v>
      </c>
      <c r="D1773" s="64">
        <v>35963</v>
      </c>
      <c r="E1773" s="64">
        <v>0</v>
      </c>
      <c r="F1773" s="64">
        <v>35963</v>
      </c>
      <c r="G1773" s="77">
        <v>1.04</v>
      </c>
      <c r="H1773" s="64">
        <v>37402</v>
      </c>
      <c r="I1773" s="64">
        <v>0</v>
      </c>
      <c r="J1773" s="64">
        <f>SUMIFS('Support - HEA1065 Adjustments'!$G$2:$G$10,'Support - HEA1065 Adjustments'!$A$2:$A$10,LEFT('Support - Calculation Detail'!A1773,7),'Support - HEA1065 Adjustments'!$D$2:$D$10,RIGHT('Support - Calculation Detail'!A1773,2))</f>
        <v>0</v>
      </c>
      <c r="K1773" s="64">
        <v>37402</v>
      </c>
      <c r="L1773" s="64">
        <v>0</v>
      </c>
      <c r="M1773" s="64">
        <v>0</v>
      </c>
      <c r="N1773" s="64">
        <v>0</v>
      </c>
      <c r="O1773" s="64">
        <v>37402</v>
      </c>
    </row>
    <row r="1774" spans="1:15" x14ac:dyDescent="0.35">
      <c r="A1774" s="57" t="s">
        <v>7560</v>
      </c>
      <c r="B1774" s="61" t="s">
        <v>10</v>
      </c>
      <c r="C1774" s="61" t="s">
        <v>3106</v>
      </c>
      <c r="D1774" s="64">
        <v>41696</v>
      </c>
      <c r="E1774" s="64">
        <v>0</v>
      </c>
      <c r="F1774" s="64">
        <v>41696</v>
      </c>
      <c r="G1774" s="77">
        <v>1.04</v>
      </c>
      <c r="H1774" s="64">
        <v>43364</v>
      </c>
      <c r="I1774" s="64">
        <v>0</v>
      </c>
      <c r="J1774" s="64">
        <f>SUMIFS('Support - HEA1065 Adjustments'!$G$2:$G$10,'Support - HEA1065 Adjustments'!$A$2:$A$10,LEFT('Support - Calculation Detail'!A1774,7),'Support - HEA1065 Adjustments'!$D$2:$D$10,RIGHT('Support - Calculation Detail'!A1774,2))</f>
        <v>0</v>
      </c>
      <c r="K1774" s="64">
        <v>43364</v>
      </c>
      <c r="L1774" s="64">
        <v>0</v>
      </c>
      <c r="M1774" s="64">
        <v>0</v>
      </c>
      <c r="N1774" s="64">
        <v>0</v>
      </c>
      <c r="O1774" s="64">
        <v>43364</v>
      </c>
    </row>
    <row r="1775" spans="1:15" x14ac:dyDescent="0.35">
      <c r="A1775" s="57" t="s">
        <v>7561</v>
      </c>
      <c r="B1775" s="61" t="s">
        <v>10</v>
      </c>
      <c r="C1775" s="61" t="s">
        <v>3106</v>
      </c>
      <c r="D1775" s="64">
        <v>20755</v>
      </c>
      <c r="E1775" s="64">
        <v>0</v>
      </c>
      <c r="F1775" s="64">
        <v>20755</v>
      </c>
      <c r="G1775" s="77">
        <v>1.04</v>
      </c>
      <c r="H1775" s="64">
        <v>21585</v>
      </c>
      <c r="I1775" s="64">
        <v>0</v>
      </c>
      <c r="J1775" s="64">
        <f>SUMIFS('Support - HEA1065 Adjustments'!$G$2:$G$10,'Support - HEA1065 Adjustments'!$A$2:$A$10,LEFT('Support - Calculation Detail'!A1775,7),'Support - HEA1065 Adjustments'!$D$2:$D$10,RIGHT('Support - Calculation Detail'!A1775,2))</f>
        <v>0</v>
      </c>
      <c r="K1775" s="64">
        <v>21585</v>
      </c>
      <c r="L1775" s="64">
        <v>0</v>
      </c>
      <c r="M1775" s="64">
        <v>0</v>
      </c>
      <c r="N1775" s="64">
        <v>0</v>
      </c>
      <c r="O1775" s="64">
        <v>21585</v>
      </c>
    </row>
    <row r="1776" spans="1:15" x14ac:dyDescent="0.35">
      <c r="A1776" s="57" t="s">
        <v>7562</v>
      </c>
      <c r="B1776" s="61" t="s">
        <v>10</v>
      </c>
      <c r="C1776" s="61" t="s">
        <v>3106</v>
      </c>
      <c r="D1776" s="64">
        <v>20152</v>
      </c>
      <c r="E1776" s="64">
        <v>0</v>
      </c>
      <c r="F1776" s="64">
        <v>20152</v>
      </c>
      <c r="G1776" s="77">
        <v>1.04</v>
      </c>
      <c r="H1776" s="64">
        <v>20958</v>
      </c>
      <c r="I1776" s="64">
        <v>0</v>
      </c>
      <c r="J1776" s="64">
        <f>SUMIFS('Support - HEA1065 Adjustments'!$G$2:$G$10,'Support - HEA1065 Adjustments'!$A$2:$A$10,LEFT('Support - Calculation Detail'!A1776,7),'Support - HEA1065 Adjustments'!$D$2:$D$10,RIGHT('Support - Calculation Detail'!A1776,2))</f>
        <v>0</v>
      </c>
      <c r="K1776" s="64">
        <v>20958</v>
      </c>
      <c r="L1776" s="64">
        <v>0</v>
      </c>
      <c r="M1776" s="64">
        <v>0</v>
      </c>
      <c r="N1776" s="64">
        <v>0</v>
      </c>
      <c r="O1776" s="64">
        <v>20958</v>
      </c>
    </row>
    <row r="1777" spans="1:15" x14ac:dyDescent="0.35">
      <c r="A1777" s="57" t="s">
        <v>7563</v>
      </c>
      <c r="B1777" s="61" t="s">
        <v>10</v>
      </c>
      <c r="C1777" s="61" t="s">
        <v>3106</v>
      </c>
      <c r="D1777" s="64">
        <v>130809</v>
      </c>
      <c r="E1777" s="64">
        <v>12000</v>
      </c>
      <c r="F1777" s="64">
        <v>142809</v>
      </c>
      <c r="G1777" s="77">
        <v>1.04</v>
      </c>
      <c r="H1777" s="64">
        <v>148521</v>
      </c>
      <c r="I1777" s="64">
        <v>0</v>
      </c>
      <c r="J1777" s="64">
        <f>SUMIFS('Support - HEA1065 Adjustments'!$G$2:$G$10,'Support - HEA1065 Adjustments'!$A$2:$A$10,LEFT('Support - Calculation Detail'!A1777,7),'Support - HEA1065 Adjustments'!$D$2:$D$10,RIGHT('Support - Calculation Detail'!A1777,2))</f>
        <v>0</v>
      </c>
      <c r="K1777" s="64">
        <v>148521</v>
      </c>
      <c r="L1777" s="64">
        <v>0</v>
      </c>
      <c r="M1777" s="64">
        <v>0</v>
      </c>
      <c r="N1777" s="64">
        <v>0</v>
      </c>
      <c r="O1777" s="64">
        <v>148521</v>
      </c>
    </row>
    <row r="1778" spans="1:15" x14ac:dyDescent="0.35">
      <c r="A1778" s="57" t="s">
        <v>7564</v>
      </c>
      <c r="B1778" s="61" t="s">
        <v>10</v>
      </c>
      <c r="C1778" s="61" t="s">
        <v>3106</v>
      </c>
      <c r="D1778" s="64">
        <v>9145</v>
      </c>
      <c r="E1778" s="64">
        <v>0</v>
      </c>
      <c r="F1778" s="64">
        <v>9145</v>
      </c>
      <c r="G1778" s="77">
        <v>1.04</v>
      </c>
      <c r="H1778" s="64">
        <v>9511</v>
      </c>
      <c r="I1778" s="64">
        <v>0</v>
      </c>
      <c r="J1778" s="64">
        <f>SUMIFS('Support - HEA1065 Adjustments'!$G$2:$G$10,'Support - HEA1065 Adjustments'!$A$2:$A$10,LEFT('Support - Calculation Detail'!A1778,7),'Support - HEA1065 Adjustments'!$D$2:$D$10,RIGHT('Support - Calculation Detail'!A1778,2))</f>
        <v>0</v>
      </c>
      <c r="K1778" s="64">
        <v>9511</v>
      </c>
      <c r="L1778" s="64">
        <v>0</v>
      </c>
      <c r="M1778" s="64">
        <v>0</v>
      </c>
      <c r="N1778" s="64">
        <v>0</v>
      </c>
      <c r="O1778" s="64">
        <v>9511</v>
      </c>
    </row>
    <row r="1779" spans="1:15" x14ac:dyDescent="0.35">
      <c r="A1779" s="57" t="s">
        <v>7565</v>
      </c>
      <c r="B1779" s="61" t="s">
        <v>10</v>
      </c>
      <c r="C1779" s="61" t="s">
        <v>3106</v>
      </c>
      <c r="D1779" s="64">
        <v>43535</v>
      </c>
      <c r="E1779" s="64">
        <v>0</v>
      </c>
      <c r="F1779" s="64">
        <v>43535</v>
      </c>
      <c r="G1779" s="77">
        <v>1.04</v>
      </c>
      <c r="H1779" s="64">
        <v>45276</v>
      </c>
      <c r="I1779" s="64">
        <v>0</v>
      </c>
      <c r="J1779" s="64">
        <f>SUMIFS('Support - HEA1065 Adjustments'!$G$2:$G$10,'Support - HEA1065 Adjustments'!$A$2:$A$10,LEFT('Support - Calculation Detail'!A1779,7),'Support - HEA1065 Adjustments'!$D$2:$D$10,RIGHT('Support - Calculation Detail'!A1779,2))</f>
        <v>0</v>
      </c>
      <c r="K1779" s="64">
        <v>45276</v>
      </c>
      <c r="L1779" s="64">
        <v>0</v>
      </c>
      <c r="M1779" s="64">
        <v>0</v>
      </c>
      <c r="N1779" s="64">
        <v>0</v>
      </c>
      <c r="O1779" s="64">
        <v>45276</v>
      </c>
    </row>
    <row r="1780" spans="1:15" x14ac:dyDescent="0.35">
      <c r="A1780" s="57" t="s">
        <v>7566</v>
      </c>
      <c r="B1780" s="61" t="s">
        <v>10</v>
      </c>
      <c r="C1780" s="61" t="s">
        <v>3106</v>
      </c>
      <c r="D1780" s="64">
        <v>211433</v>
      </c>
      <c r="E1780" s="64">
        <v>0</v>
      </c>
      <c r="F1780" s="64">
        <v>211433</v>
      </c>
      <c r="G1780" s="77">
        <v>1.04</v>
      </c>
      <c r="H1780" s="64">
        <v>219890</v>
      </c>
      <c r="I1780" s="64">
        <v>0</v>
      </c>
      <c r="J1780" s="64">
        <f>SUMIFS('Support - HEA1065 Adjustments'!$G$2:$G$10,'Support - HEA1065 Adjustments'!$A$2:$A$10,LEFT('Support - Calculation Detail'!A1780,7),'Support - HEA1065 Adjustments'!$D$2:$D$10,RIGHT('Support - Calculation Detail'!A1780,2))</f>
        <v>0</v>
      </c>
      <c r="K1780" s="64">
        <v>219890</v>
      </c>
      <c r="L1780" s="64">
        <v>0</v>
      </c>
      <c r="M1780" s="64">
        <v>0</v>
      </c>
      <c r="N1780" s="64">
        <v>0</v>
      </c>
      <c r="O1780" s="64">
        <v>219890</v>
      </c>
    </row>
    <row r="1781" spans="1:15" x14ac:dyDescent="0.35">
      <c r="A1781" s="57" t="s">
        <v>7567</v>
      </c>
      <c r="B1781" s="61" t="s">
        <v>10</v>
      </c>
      <c r="C1781" s="61" t="s">
        <v>3106</v>
      </c>
      <c r="D1781" s="64">
        <v>93900</v>
      </c>
      <c r="E1781" s="64">
        <v>0</v>
      </c>
      <c r="F1781" s="64">
        <v>93900</v>
      </c>
      <c r="G1781" s="77">
        <v>1.04</v>
      </c>
      <c r="H1781" s="64">
        <v>97656</v>
      </c>
      <c r="I1781" s="64">
        <v>0</v>
      </c>
      <c r="J1781" s="64">
        <f>SUMIFS('Support - HEA1065 Adjustments'!$G$2:$G$10,'Support - HEA1065 Adjustments'!$A$2:$A$10,LEFT('Support - Calculation Detail'!A1781,7),'Support - HEA1065 Adjustments'!$D$2:$D$10,RIGHT('Support - Calculation Detail'!A1781,2))</f>
        <v>0</v>
      </c>
      <c r="K1781" s="64">
        <v>97656</v>
      </c>
      <c r="L1781" s="64">
        <v>0</v>
      </c>
      <c r="M1781" s="64">
        <v>0</v>
      </c>
      <c r="N1781" s="64">
        <v>0</v>
      </c>
      <c r="O1781" s="64">
        <v>97656</v>
      </c>
    </row>
    <row r="1782" spans="1:15" x14ac:dyDescent="0.35">
      <c r="A1782" s="57" t="s">
        <v>7568</v>
      </c>
      <c r="B1782" s="61" t="s">
        <v>10</v>
      </c>
      <c r="C1782" s="61" t="s">
        <v>3106</v>
      </c>
      <c r="D1782" s="64">
        <v>81227</v>
      </c>
      <c r="E1782" s="64">
        <v>0</v>
      </c>
      <c r="F1782" s="64">
        <v>81227</v>
      </c>
      <c r="G1782" s="77">
        <v>1.04</v>
      </c>
      <c r="H1782" s="64">
        <v>84476</v>
      </c>
      <c r="I1782" s="64">
        <v>0</v>
      </c>
      <c r="J1782" s="64">
        <f>SUMIFS('Support - HEA1065 Adjustments'!$G$2:$G$10,'Support - HEA1065 Adjustments'!$A$2:$A$10,LEFT('Support - Calculation Detail'!A1782,7),'Support - HEA1065 Adjustments'!$D$2:$D$10,RIGHT('Support - Calculation Detail'!A1782,2))</f>
        <v>0</v>
      </c>
      <c r="K1782" s="64">
        <v>84476</v>
      </c>
      <c r="L1782" s="64">
        <v>0</v>
      </c>
      <c r="M1782" s="64">
        <v>0</v>
      </c>
      <c r="N1782" s="64">
        <v>0</v>
      </c>
      <c r="O1782" s="64">
        <v>84476</v>
      </c>
    </row>
    <row r="1783" spans="1:15" x14ac:dyDescent="0.35">
      <c r="A1783" s="57" t="s">
        <v>7569</v>
      </c>
      <c r="B1783" s="61" t="s">
        <v>10</v>
      </c>
      <c r="C1783" s="61" t="s">
        <v>3106</v>
      </c>
      <c r="D1783" s="64">
        <v>189635</v>
      </c>
      <c r="E1783" s="64">
        <v>0</v>
      </c>
      <c r="F1783" s="64">
        <v>189635</v>
      </c>
      <c r="G1783" s="77">
        <v>1.04</v>
      </c>
      <c r="H1783" s="64">
        <v>197220</v>
      </c>
      <c r="I1783" s="64">
        <v>0</v>
      </c>
      <c r="J1783" s="64">
        <f>SUMIFS('Support - HEA1065 Adjustments'!$G$2:$G$10,'Support - HEA1065 Adjustments'!$A$2:$A$10,LEFT('Support - Calculation Detail'!A1783,7),'Support - HEA1065 Adjustments'!$D$2:$D$10,RIGHT('Support - Calculation Detail'!A1783,2))</f>
        <v>0</v>
      </c>
      <c r="K1783" s="64">
        <v>197220</v>
      </c>
      <c r="L1783" s="64">
        <v>0</v>
      </c>
      <c r="M1783" s="64">
        <v>0</v>
      </c>
      <c r="N1783" s="64">
        <v>0</v>
      </c>
      <c r="O1783" s="64">
        <v>197220</v>
      </c>
    </row>
    <row r="1784" spans="1:15" x14ac:dyDescent="0.35">
      <c r="A1784" s="57" t="s">
        <v>7570</v>
      </c>
      <c r="B1784" s="61" t="s">
        <v>10</v>
      </c>
      <c r="C1784" s="61" t="s">
        <v>3106</v>
      </c>
      <c r="D1784" s="64">
        <v>102521</v>
      </c>
      <c r="E1784" s="64">
        <v>0</v>
      </c>
      <c r="F1784" s="64">
        <v>102521</v>
      </c>
      <c r="G1784" s="77">
        <v>1.04</v>
      </c>
      <c r="H1784" s="64">
        <v>106622</v>
      </c>
      <c r="I1784" s="64">
        <v>0</v>
      </c>
      <c r="J1784" s="64">
        <f>SUMIFS('Support - HEA1065 Adjustments'!$G$2:$G$10,'Support - HEA1065 Adjustments'!$A$2:$A$10,LEFT('Support - Calculation Detail'!A1784,7),'Support - HEA1065 Adjustments'!$D$2:$D$10,RIGHT('Support - Calculation Detail'!A1784,2))</f>
        <v>0</v>
      </c>
      <c r="K1784" s="64">
        <v>106622</v>
      </c>
      <c r="L1784" s="64">
        <v>0</v>
      </c>
      <c r="M1784" s="64">
        <v>0</v>
      </c>
      <c r="N1784" s="64">
        <v>0</v>
      </c>
      <c r="O1784" s="64">
        <v>106622</v>
      </c>
    </row>
    <row r="1785" spans="1:15" x14ac:dyDescent="0.35">
      <c r="A1785" s="57" t="s">
        <v>7571</v>
      </c>
      <c r="B1785" s="61" t="s">
        <v>10</v>
      </c>
      <c r="C1785" s="61" t="s">
        <v>3106</v>
      </c>
      <c r="D1785" s="64">
        <v>248641</v>
      </c>
      <c r="E1785" s="64">
        <v>0</v>
      </c>
      <c r="F1785" s="64">
        <v>248641</v>
      </c>
      <c r="G1785" s="77">
        <v>1.04</v>
      </c>
      <c r="H1785" s="64">
        <v>258587</v>
      </c>
      <c r="I1785" s="64">
        <v>0</v>
      </c>
      <c r="J1785" s="64">
        <f>SUMIFS('Support - HEA1065 Adjustments'!$G$2:$G$10,'Support - HEA1065 Adjustments'!$A$2:$A$10,LEFT('Support - Calculation Detail'!A1785,7),'Support - HEA1065 Adjustments'!$D$2:$D$10,RIGHT('Support - Calculation Detail'!A1785,2))</f>
        <v>0</v>
      </c>
      <c r="K1785" s="64">
        <v>258587</v>
      </c>
      <c r="L1785" s="64">
        <v>0</v>
      </c>
      <c r="M1785" s="64">
        <v>0</v>
      </c>
      <c r="N1785" s="64">
        <v>0</v>
      </c>
      <c r="O1785" s="64">
        <v>258587</v>
      </c>
    </row>
    <row r="1786" spans="1:15" x14ac:dyDescent="0.35">
      <c r="A1786" s="57" t="s">
        <v>7572</v>
      </c>
      <c r="B1786" s="61" t="s">
        <v>10</v>
      </c>
      <c r="C1786" s="61" t="s">
        <v>3106</v>
      </c>
      <c r="D1786" s="64">
        <v>29807</v>
      </c>
      <c r="E1786" s="64">
        <v>0</v>
      </c>
      <c r="F1786" s="64">
        <v>29807</v>
      </c>
      <c r="G1786" s="77">
        <v>1.04</v>
      </c>
      <c r="H1786" s="64">
        <v>30999</v>
      </c>
      <c r="I1786" s="64">
        <v>0</v>
      </c>
      <c r="J1786" s="64">
        <f>SUMIFS('Support - HEA1065 Adjustments'!$G$2:$G$10,'Support - HEA1065 Adjustments'!$A$2:$A$10,LEFT('Support - Calculation Detail'!A1786,7),'Support - HEA1065 Adjustments'!$D$2:$D$10,RIGHT('Support - Calculation Detail'!A1786,2))</f>
        <v>0</v>
      </c>
      <c r="K1786" s="64">
        <v>30999</v>
      </c>
      <c r="L1786" s="64">
        <v>0</v>
      </c>
      <c r="M1786" s="64">
        <v>0</v>
      </c>
      <c r="N1786" s="64">
        <v>0</v>
      </c>
      <c r="O1786" s="64">
        <v>30999</v>
      </c>
    </row>
    <row r="1787" spans="1:15" x14ac:dyDescent="0.35">
      <c r="A1787" s="57" t="s">
        <v>7573</v>
      </c>
      <c r="B1787" s="61" t="s">
        <v>10</v>
      </c>
      <c r="C1787" s="61" t="s">
        <v>3106</v>
      </c>
      <c r="D1787" s="64">
        <v>51669</v>
      </c>
      <c r="E1787" s="64">
        <v>0</v>
      </c>
      <c r="F1787" s="64">
        <v>51669</v>
      </c>
      <c r="G1787" s="77">
        <v>1.04</v>
      </c>
      <c r="H1787" s="64">
        <v>53736</v>
      </c>
      <c r="I1787" s="64">
        <v>0</v>
      </c>
      <c r="J1787" s="64">
        <f>SUMIFS('Support - HEA1065 Adjustments'!$G$2:$G$10,'Support - HEA1065 Adjustments'!$A$2:$A$10,LEFT('Support - Calculation Detail'!A1787,7),'Support - HEA1065 Adjustments'!$D$2:$D$10,RIGHT('Support - Calculation Detail'!A1787,2))</f>
        <v>0</v>
      </c>
      <c r="K1787" s="64">
        <v>53736</v>
      </c>
      <c r="L1787" s="64">
        <v>0</v>
      </c>
      <c r="M1787" s="64">
        <v>0</v>
      </c>
      <c r="N1787" s="64">
        <v>0</v>
      </c>
      <c r="O1787" s="64">
        <v>53736</v>
      </c>
    </row>
    <row r="1788" spans="1:15" x14ac:dyDescent="0.35">
      <c r="A1788" s="57" t="s">
        <v>7574</v>
      </c>
      <c r="B1788" s="61" t="s">
        <v>10</v>
      </c>
      <c r="C1788" s="61" t="s">
        <v>3106</v>
      </c>
      <c r="D1788" s="64">
        <v>216707</v>
      </c>
      <c r="E1788" s="64">
        <v>0</v>
      </c>
      <c r="F1788" s="64">
        <v>216707</v>
      </c>
      <c r="G1788" s="77">
        <v>1.04</v>
      </c>
      <c r="H1788" s="64">
        <v>225375</v>
      </c>
      <c r="I1788" s="64">
        <v>0</v>
      </c>
      <c r="J1788" s="64">
        <f>SUMIFS('Support - HEA1065 Adjustments'!$G$2:$G$10,'Support - HEA1065 Adjustments'!$A$2:$A$10,LEFT('Support - Calculation Detail'!A1788,7),'Support - HEA1065 Adjustments'!$D$2:$D$10,RIGHT('Support - Calculation Detail'!A1788,2))</f>
        <v>0</v>
      </c>
      <c r="K1788" s="64">
        <v>225375</v>
      </c>
      <c r="L1788" s="64">
        <v>0</v>
      </c>
      <c r="M1788" s="64">
        <v>0</v>
      </c>
      <c r="N1788" s="64">
        <v>0</v>
      </c>
      <c r="O1788" s="64">
        <v>225375</v>
      </c>
    </row>
    <row r="1789" spans="1:15" x14ac:dyDescent="0.35">
      <c r="A1789" s="57" t="s">
        <v>7575</v>
      </c>
      <c r="B1789" s="61" t="s">
        <v>10</v>
      </c>
      <c r="C1789" s="61" t="s">
        <v>3106</v>
      </c>
      <c r="D1789" s="64">
        <v>2738978</v>
      </c>
      <c r="E1789" s="64">
        <v>0</v>
      </c>
      <c r="F1789" s="64">
        <v>2738978</v>
      </c>
      <c r="G1789" s="77">
        <v>1.04</v>
      </c>
      <c r="H1789" s="64">
        <v>2848537</v>
      </c>
      <c r="I1789" s="64">
        <v>0</v>
      </c>
      <c r="J1789" s="64">
        <f>SUMIFS('Support - HEA1065 Adjustments'!$G$2:$G$10,'Support - HEA1065 Adjustments'!$A$2:$A$10,LEFT('Support - Calculation Detail'!A1789,7),'Support - HEA1065 Adjustments'!$D$2:$D$10,RIGHT('Support - Calculation Detail'!A1789,2))</f>
        <v>0</v>
      </c>
      <c r="K1789" s="64">
        <v>2848537</v>
      </c>
      <c r="L1789" s="64">
        <v>0</v>
      </c>
      <c r="M1789" s="64">
        <v>0</v>
      </c>
      <c r="N1789" s="64">
        <v>0</v>
      </c>
      <c r="O1789" s="64">
        <v>2848537</v>
      </c>
    </row>
    <row r="1790" spans="1:15" x14ac:dyDescent="0.35">
      <c r="A1790" s="57" t="s">
        <v>7576</v>
      </c>
      <c r="B1790" s="61" t="s">
        <v>10</v>
      </c>
      <c r="C1790" s="61" t="s">
        <v>3106</v>
      </c>
      <c r="D1790" s="64">
        <v>30469</v>
      </c>
      <c r="E1790" s="64">
        <v>0</v>
      </c>
      <c r="F1790" s="64">
        <v>30469</v>
      </c>
      <c r="G1790" s="77">
        <v>1.04</v>
      </c>
      <c r="H1790" s="64">
        <v>31688</v>
      </c>
      <c r="I1790" s="64">
        <v>0</v>
      </c>
      <c r="J1790" s="64">
        <f>SUMIFS('Support - HEA1065 Adjustments'!$G$2:$G$10,'Support - HEA1065 Adjustments'!$A$2:$A$10,LEFT('Support - Calculation Detail'!A1790,7),'Support - HEA1065 Adjustments'!$D$2:$D$10,RIGHT('Support - Calculation Detail'!A1790,2))</f>
        <v>0</v>
      </c>
      <c r="K1790" s="64">
        <v>31688</v>
      </c>
      <c r="L1790" s="64">
        <v>0</v>
      </c>
      <c r="M1790" s="64">
        <v>0</v>
      </c>
      <c r="N1790" s="64">
        <v>0</v>
      </c>
      <c r="O1790" s="64">
        <v>31688</v>
      </c>
    </row>
    <row r="1791" spans="1:15" x14ac:dyDescent="0.35">
      <c r="A1791" s="57" t="s">
        <v>7577</v>
      </c>
      <c r="B1791" s="61" t="s">
        <v>10</v>
      </c>
      <c r="C1791" s="61" t="s">
        <v>3106</v>
      </c>
      <c r="D1791" s="64">
        <v>101065</v>
      </c>
      <c r="E1791" s="64">
        <v>0</v>
      </c>
      <c r="F1791" s="64">
        <v>101065</v>
      </c>
      <c r="G1791" s="77">
        <v>1.04</v>
      </c>
      <c r="H1791" s="64">
        <v>105108</v>
      </c>
      <c r="I1791" s="64">
        <v>0</v>
      </c>
      <c r="J1791" s="64">
        <f>SUMIFS('Support - HEA1065 Adjustments'!$G$2:$G$10,'Support - HEA1065 Adjustments'!$A$2:$A$10,LEFT('Support - Calculation Detail'!A1791,7),'Support - HEA1065 Adjustments'!$D$2:$D$10,RIGHT('Support - Calculation Detail'!A1791,2))</f>
        <v>0</v>
      </c>
      <c r="K1791" s="64">
        <v>105108</v>
      </c>
      <c r="L1791" s="64">
        <v>0</v>
      </c>
      <c r="M1791" s="64">
        <v>0</v>
      </c>
      <c r="N1791" s="64">
        <v>0</v>
      </c>
      <c r="O1791" s="64">
        <v>105108</v>
      </c>
    </row>
    <row r="1792" spans="1:15" x14ac:dyDescent="0.35">
      <c r="A1792" s="57" t="s">
        <v>7578</v>
      </c>
      <c r="B1792" s="61" t="s">
        <v>10</v>
      </c>
      <c r="C1792" s="61" t="s">
        <v>3106</v>
      </c>
      <c r="D1792" s="64">
        <v>155653</v>
      </c>
      <c r="E1792" s="64">
        <v>0</v>
      </c>
      <c r="F1792" s="64">
        <v>155653</v>
      </c>
      <c r="G1792" s="77">
        <v>1.04</v>
      </c>
      <c r="H1792" s="64">
        <v>161879</v>
      </c>
      <c r="I1792" s="64">
        <v>0</v>
      </c>
      <c r="J1792" s="64">
        <f>SUMIFS('Support - HEA1065 Adjustments'!$G$2:$G$10,'Support - HEA1065 Adjustments'!$A$2:$A$10,LEFT('Support - Calculation Detail'!A1792,7),'Support - HEA1065 Adjustments'!$D$2:$D$10,RIGHT('Support - Calculation Detail'!A1792,2))</f>
        <v>0</v>
      </c>
      <c r="K1792" s="64">
        <v>161879</v>
      </c>
      <c r="L1792" s="64">
        <v>0</v>
      </c>
      <c r="M1792" s="64">
        <v>0</v>
      </c>
      <c r="N1792" s="64">
        <v>0</v>
      </c>
      <c r="O1792" s="64">
        <v>161879</v>
      </c>
    </row>
    <row r="1793" spans="1:15" x14ac:dyDescent="0.35">
      <c r="A1793" s="57" t="s">
        <v>7579</v>
      </c>
      <c r="B1793" s="61" t="s">
        <v>10</v>
      </c>
      <c r="C1793" s="61" t="s">
        <v>3106</v>
      </c>
      <c r="D1793" s="64">
        <v>39365614</v>
      </c>
      <c r="E1793" s="64">
        <v>0</v>
      </c>
      <c r="F1793" s="64">
        <v>39365614</v>
      </c>
      <c r="G1793" s="77">
        <v>1.04</v>
      </c>
      <c r="H1793" s="64">
        <v>40940239</v>
      </c>
      <c r="I1793" s="64">
        <v>0</v>
      </c>
      <c r="J1793" s="64">
        <f>SUMIFS('Support - HEA1065 Adjustments'!$G$2:$G$10,'Support - HEA1065 Adjustments'!$A$2:$A$10,LEFT('Support - Calculation Detail'!A1793,7),'Support - HEA1065 Adjustments'!$D$2:$D$10,RIGHT('Support - Calculation Detail'!A1793,2))</f>
        <v>0</v>
      </c>
      <c r="K1793" s="64">
        <v>40940239</v>
      </c>
      <c r="L1793" s="64">
        <v>0</v>
      </c>
      <c r="M1793" s="64">
        <v>0</v>
      </c>
      <c r="N1793" s="64">
        <v>0</v>
      </c>
      <c r="O1793" s="64">
        <v>40940239</v>
      </c>
    </row>
    <row r="1794" spans="1:15" x14ac:dyDescent="0.35">
      <c r="A1794" s="57" t="s">
        <v>7580</v>
      </c>
      <c r="B1794" s="61" t="s">
        <v>10</v>
      </c>
      <c r="C1794" s="61" t="s">
        <v>3106</v>
      </c>
      <c r="D1794" s="64">
        <v>746137</v>
      </c>
      <c r="E1794" s="64">
        <v>0</v>
      </c>
      <c r="F1794" s="64">
        <v>746137</v>
      </c>
      <c r="G1794" s="77">
        <v>1.04</v>
      </c>
      <c r="H1794" s="64">
        <v>775982</v>
      </c>
      <c r="I1794" s="64">
        <v>0</v>
      </c>
      <c r="J1794" s="64">
        <f>SUMIFS('Support - HEA1065 Adjustments'!$G$2:$G$10,'Support - HEA1065 Adjustments'!$A$2:$A$10,LEFT('Support - Calculation Detail'!A1794,7),'Support - HEA1065 Adjustments'!$D$2:$D$10,RIGHT('Support - Calculation Detail'!A1794,2))</f>
        <v>0</v>
      </c>
      <c r="K1794" s="64">
        <v>775982</v>
      </c>
      <c r="L1794" s="64">
        <v>0</v>
      </c>
      <c r="M1794" s="64">
        <v>0</v>
      </c>
      <c r="N1794" s="64">
        <v>0</v>
      </c>
      <c r="O1794" s="64">
        <v>775982</v>
      </c>
    </row>
    <row r="1795" spans="1:15" x14ac:dyDescent="0.35">
      <c r="A1795" s="57" t="s">
        <v>7581</v>
      </c>
      <c r="B1795" s="61" t="s">
        <v>10</v>
      </c>
      <c r="C1795" s="61" t="s">
        <v>3106</v>
      </c>
      <c r="D1795" s="64">
        <v>6308424</v>
      </c>
      <c r="E1795" s="64">
        <v>0</v>
      </c>
      <c r="F1795" s="64">
        <v>6308424</v>
      </c>
      <c r="G1795" s="77">
        <v>1.04</v>
      </c>
      <c r="H1795" s="64">
        <v>6560761</v>
      </c>
      <c r="I1795" s="64">
        <v>0</v>
      </c>
      <c r="J1795" s="64">
        <f>SUMIFS('Support - HEA1065 Adjustments'!$G$2:$G$10,'Support - HEA1065 Adjustments'!$A$2:$A$10,LEFT('Support - Calculation Detail'!A1795,7),'Support - HEA1065 Adjustments'!$D$2:$D$10,RIGHT('Support - Calculation Detail'!A1795,2))</f>
        <v>0</v>
      </c>
      <c r="K1795" s="64">
        <v>6560761</v>
      </c>
      <c r="L1795" s="64">
        <v>0</v>
      </c>
      <c r="M1795" s="64">
        <v>0</v>
      </c>
      <c r="N1795" s="64">
        <v>0</v>
      </c>
      <c r="O1795" s="64">
        <v>6560761</v>
      </c>
    </row>
    <row r="1796" spans="1:15" x14ac:dyDescent="0.35">
      <c r="A1796" s="57" t="s">
        <v>7582</v>
      </c>
      <c r="B1796" s="61" t="s">
        <v>10</v>
      </c>
      <c r="C1796" s="61" t="s">
        <v>3106</v>
      </c>
      <c r="D1796" s="64">
        <v>836104</v>
      </c>
      <c r="E1796" s="64">
        <v>0</v>
      </c>
      <c r="F1796" s="64">
        <v>836104</v>
      </c>
      <c r="G1796" s="77">
        <v>1.04</v>
      </c>
      <c r="H1796" s="64">
        <v>869548</v>
      </c>
      <c r="I1796" s="64">
        <v>0</v>
      </c>
      <c r="J1796" s="64">
        <f>SUMIFS('Support - HEA1065 Adjustments'!$G$2:$G$10,'Support - HEA1065 Adjustments'!$A$2:$A$10,LEFT('Support - Calculation Detail'!A1796,7),'Support - HEA1065 Adjustments'!$D$2:$D$10,RIGHT('Support - Calculation Detail'!A1796,2))</f>
        <v>0</v>
      </c>
      <c r="K1796" s="64">
        <v>869548</v>
      </c>
      <c r="L1796" s="64">
        <v>0</v>
      </c>
      <c r="M1796" s="64">
        <v>0</v>
      </c>
      <c r="N1796" s="64">
        <v>0</v>
      </c>
      <c r="O1796" s="64">
        <v>869548</v>
      </c>
    </row>
    <row r="1797" spans="1:15" x14ac:dyDescent="0.35">
      <c r="A1797" s="57" t="s">
        <v>7583</v>
      </c>
      <c r="B1797" s="61" t="s">
        <v>10</v>
      </c>
      <c r="C1797" s="61" t="s">
        <v>3106</v>
      </c>
      <c r="D1797" s="64">
        <v>1117133</v>
      </c>
      <c r="E1797" s="64">
        <v>0</v>
      </c>
      <c r="F1797" s="64">
        <v>1117133</v>
      </c>
      <c r="G1797" s="77">
        <v>1.04</v>
      </c>
      <c r="H1797" s="64">
        <v>1161818</v>
      </c>
      <c r="I1797" s="64">
        <v>0</v>
      </c>
      <c r="J1797" s="64">
        <f>SUMIFS('Support - HEA1065 Adjustments'!$G$2:$G$10,'Support - HEA1065 Adjustments'!$A$2:$A$10,LEFT('Support - Calculation Detail'!A1797,7),'Support - HEA1065 Adjustments'!$D$2:$D$10,RIGHT('Support - Calculation Detail'!A1797,2))</f>
        <v>0</v>
      </c>
      <c r="K1797" s="64">
        <v>1161818</v>
      </c>
      <c r="L1797" s="64">
        <v>0</v>
      </c>
      <c r="M1797" s="64">
        <v>0</v>
      </c>
      <c r="N1797" s="64">
        <v>0</v>
      </c>
      <c r="O1797" s="64">
        <v>1161818</v>
      </c>
    </row>
    <row r="1798" spans="1:15" x14ac:dyDescent="0.35">
      <c r="A1798" s="57" t="s">
        <v>7584</v>
      </c>
      <c r="B1798" s="61" t="s">
        <v>10</v>
      </c>
      <c r="C1798" s="61" t="s">
        <v>3106</v>
      </c>
      <c r="D1798" s="64">
        <v>5360536</v>
      </c>
      <c r="E1798" s="64">
        <v>0</v>
      </c>
      <c r="F1798" s="64">
        <v>5360536</v>
      </c>
      <c r="G1798" s="77">
        <v>1.04</v>
      </c>
      <c r="H1798" s="64">
        <v>5574957</v>
      </c>
      <c r="I1798" s="64">
        <v>0</v>
      </c>
      <c r="J1798" s="64">
        <f>SUMIFS('Support - HEA1065 Adjustments'!$G$2:$G$10,'Support - HEA1065 Adjustments'!$A$2:$A$10,LEFT('Support - Calculation Detail'!A1798,7),'Support - HEA1065 Adjustments'!$D$2:$D$10,RIGHT('Support - Calculation Detail'!A1798,2))</f>
        <v>0</v>
      </c>
      <c r="K1798" s="64">
        <v>5574957</v>
      </c>
      <c r="L1798" s="64">
        <v>120360</v>
      </c>
      <c r="M1798" s="64">
        <v>0</v>
      </c>
      <c r="N1798" s="64">
        <v>0</v>
      </c>
      <c r="O1798" s="64">
        <v>5695317</v>
      </c>
    </row>
    <row r="1799" spans="1:15" x14ac:dyDescent="0.35">
      <c r="A1799" s="57" t="s">
        <v>7585</v>
      </c>
      <c r="B1799" s="61" t="s">
        <v>10</v>
      </c>
      <c r="C1799" s="61" t="s">
        <v>3106</v>
      </c>
      <c r="D1799" s="64">
        <v>4134464</v>
      </c>
      <c r="E1799" s="64">
        <v>0</v>
      </c>
      <c r="F1799" s="64">
        <v>4134464</v>
      </c>
      <c r="G1799" s="77">
        <v>1.04</v>
      </c>
      <c r="H1799" s="64">
        <v>4299843</v>
      </c>
      <c r="I1799" s="64">
        <v>0</v>
      </c>
      <c r="J1799" s="64">
        <f>SUMIFS('Support - HEA1065 Adjustments'!$G$2:$G$10,'Support - HEA1065 Adjustments'!$A$2:$A$10,LEFT('Support - Calculation Detail'!A1799,7),'Support - HEA1065 Adjustments'!$D$2:$D$10,RIGHT('Support - Calculation Detail'!A1799,2))</f>
        <v>0</v>
      </c>
      <c r="K1799" s="64">
        <v>4299843</v>
      </c>
      <c r="L1799" s="64">
        <v>72139</v>
      </c>
      <c r="M1799" s="64">
        <v>0</v>
      </c>
      <c r="N1799" s="64">
        <v>0</v>
      </c>
      <c r="O1799" s="64">
        <v>4371982</v>
      </c>
    </row>
    <row r="1800" spans="1:15" x14ac:dyDescent="0.35">
      <c r="A1800" s="57" t="s">
        <v>7586</v>
      </c>
      <c r="B1800" s="61" t="s">
        <v>10</v>
      </c>
      <c r="C1800" s="61" t="s">
        <v>3106</v>
      </c>
      <c r="D1800" s="64">
        <v>48553</v>
      </c>
      <c r="E1800" s="64">
        <v>0</v>
      </c>
      <c r="F1800" s="64">
        <v>48553</v>
      </c>
      <c r="G1800" s="77">
        <v>1.04</v>
      </c>
      <c r="H1800" s="64">
        <v>50495</v>
      </c>
      <c r="I1800" s="64">
        <v>0</v>
      </c>
      <c r="J1800" s="64">
        <f>SUMIFS('Support - HEA1065 Adjustments'!$G$2:$G$10,'Support - HEA1065 Adjustments'!$A$2:$A$10,LEFT('Support - Calculation Detail'!A1800,7),'Support - HEA1065 Adjustments'!$D$2:$D$10,RIGHT('Support - Calculation Detail'!A1800,2))</f>
        <v>0</v>
      </c>
      <c r="K1800" s="64">
        <v>50495</v>
      </c>
      <c r="L1800" s="64">
        <v>0</v>
      </c>
      <c r="M1800" s="64">
        <v>0</v>
      </c>
      <c r="N1800" s="64">
        <v>0</v>
      </c>
      <c r="O1800" s="64">
        <v>50495</v>
      </c>
    </row>
    <row r="1801" spans="1:15" x14ac:dyDescent="0.35">
      <c r="A1801" s="57" t="s">
        <v>7587</v>
      </c>
      <c r="B1801" s="61" t="s">
        <v>10</v>
      </c>
      <c r="C1801" s="61" t="s">
        <v>3106</v>
      </c>
      <c r="D1801" s="64">
        <v>385083</v>
      </c>
      <c r="E1801" s="64">
        <v>0</v>
      </c>
      <c r="F1801" s="64">
        <v>385083</v>
      </c>
      <c r="G1801" s="77">
        <v>1.04</v>
      </c>
      <c r="H1801" s="64">
        <v>400486</v>
      </c>
      <c r="I1801" s="64">
        <v>0</v>
      </c>
      <c r="J1801" s="64">
        <f>SUMIFS('Support - HEA1065 Adjustments'!$G$2:$G$10,'Support - HEA1065 Adjustments'!$A$2:$A$10,LEFT('Support - Calculation Detail'!A1801,7),'Support - HEA1065 Adjustments'!$D$2:$D$10,RIGHT('Support - Calculation Detail'!A1801,2))</f>
        <v>0</v>
      </c>
      <c r="K1801" s="64">
        <v>400486</v>
      </c>
      <c r="L1801" s="64">
        <v>0</v>
      </c>
      <c r="M1801" s="64">
        <v>0</v>
      </c>
      <c r="N1801" s="64">
        <v>0</v>
      </c>
      <c r="O1801" s="64">
        <v>400486</v>
      </c>
    </row>
    <row r="1802" spans="1:15" x14ac:dyDescent="0.35">
      <c r="A1802" s="57" t="s">
        <v>7588</v>
      </c>
      <c r="B1802" s="61" t="s">
        <v>10</v>
      </c>
      <c r="C1802" s="61" t="s">
        <v>3106</v>
      </c>
      <c r="D1802" s="64">
        <v>263336</v>
      </c>
      <c r="E1802" s="64">
        <v>0</v>
      </c>
      <c r="F1802" s="64">
        <v>263336</v>
      </c>
      <c r="G1802" s="77">
        <v>1.04</v>
      </c>
      <c r="H1802" s="64">
        <v>273869</v>
      </c>
      <c r="I1802" s="64">
        <v>0</v>
      </c>
      <c r="J1802" s="64">
        <f>SUMIFS('Support - HEA1065 Adjustments'!$G$2:$G$10,'Support - HEA1065 Adjustments'!$A$2:$A$10,LEFT('Support - Calculation Detail'!A1802,7),'Support - HEA1065 Adjustments'!$D$2:$D$10,RIGHT('Support - Calculation Detail'!A1802,2))</f>
        <v>0</v>
      </c>
      <c r="K1802" s="64">
        <v>273869</v>
      </c>
      <c r="L1802" s="64">
        <v>13488</v>
      </c>
      <c r="M1802" s="64">
        <v>0</v>
      </c>
      <c r="N1802" s="64">
        <v>0</v>
      </c>
      <c r="O1802" s="64">
        <v>287357</v>
      </c>
    </row>
    <row r="1803" spans="1:15" x14ac:dyDescent="0.35">
      <c r="A1803" s="57" t="s">
        <v>7589</v>
      </c>
      <c r="B1803" s="61" t="s">
        <v>10</v>
      </c>
      <c r="C1803" s="61" t="s">
        <v>3106</v>
      </c>
      <c r="D1803" s="64">
        <v>698442</v>
      </c>
      <c r="E1803" s="64">
        <v>0</v>
      </c>
      <c r="F1803" s="64">
        <v>698442</v>
      </c>
      <c r="G1803" s="77">
        <v>1.04</v>
      </c>
      <c r="H1803" s="64">
        <v>726380</v>
      </c>
      <c r="I1803" s="64">
        <v>0</v>
      </c>
      <c r="J1803" s="64">
        <f>SUMIFS('Support - HEA1065 Adjustments'!$G$2:$G$10,'Support - HEA1065 Adjustments'!$A$2:$A$10,LEFT('Support - Calculation Detail'!A1803,7),'Support - HEA1065 Adjustments'!$D$2:$D$10,RIGHT('Support - Calculation Detail'!A1803,2))</f>
        <v>0</v>
      </c>
      <c r="K1803" s="64">
        <v>726380</v>
      </c>
      <c r="L1803" s="64">
        <v>74095</v>
      </c>
      <c r="M1803" s="64">
        <v>0</v>
      </c>
      <c r="N1803" s="64">
        <v>0</v>
      </c>
      <c r="O1803" s="64">
        <v>800475</v>
      </c>
    </row>
    <row r="1804" spans="1:15" x14ac:dyDescent="0.35">
      <c r="A1804" s="57" t="s">
        <v>7590</v>
      </c>
      <c r="B1804" s="61" t="s">
        <v>10</v>
      </c>
      <c r="C1804" s="61" t="s">
        <v>3106</v>
      </c>
      <c r="D1804" s="64">
        <v>406616</v>
      </c>
      <c r="E1804" s="64">
        <v>0</v>
      </c>
      <c r="F1804" s="64">
        <v>406616</v>
      </c>
      <c r="G1804" s="77">
        <v>1.04</v>
      </c>
      <c r="H1804" s="64">
        <v>422881</v>
      </c>
      <c r="I1804" s="64">
        <v>0</v>
      </c>
      <c r="J1804" s="64">
        <f>SUMIFS('Support - HEA1065 Adjustments'!$G$2:$G$10,'Support - HEA1065 Adjustments'!$A$2:$A$10,LEFT('Support - Calculation Detail'!A1804,7),'Support - HEA1065 Adjustments'!$D$2:$D$10,RIGHT('Support - Calculation Detail'!A1804,2))</f>
        <v>0</v>
      </c>
      <c r="K1804" s="64">
        <v>422881</v>
      </c>
      <c r="L1804" s="64">
        <v>18623</v>
      </c>
      <c r="M1804" s="64">
        <v>0</v>
      </c>
      <c r="N1804" s="64">
        <v>0</v>
      </c>
      <c r="O1804" s="64">
        <v>441504</v>
      </c>
    </row>
    <row r="1805" spans="1:15" x14ac:dyDescent="0.35">
      <c r="A1805" s="57" t="s">
        <v>7591</v>
      </c>
      <c r="B1805" s="61" t="s">
        <v>10</v>
      </c>
      <c r="C1805" s="61" t="s">
        <v>3106</v>
      </c>
      <c r="D1805" s="64">
        <v>79127</v>
      </c>
      <c r="E1805" s="64">
        <v>0</v>
      </c>
      <c r="F1805" s="64">
        <v>79127</v>
      </c>
      <c r="G1805" s="77">
        <v>1.04</v>
      </c>
      <c r="H1805" s="64">
        <v>82292</v>
      </c>
      <c r="I1805" s="64">
        <v>0</v>
      </c>
      <c r="J1805" s="64">
        <f>SUMIFS('Support - HEA1065 Adjustments'!$G$2:$G$10,'Support - HEA1065 Adjustments'!$A$2:$A$10,LEFT('Support - Calculation Detail'!A1805,7),'Support - HEA1065 Adjustments'!$D$2:$D$10,RIGHT('Support - Calculation Detail'!A1805,2))</f>
        <v>0</v>
      </c>
      <c r="K1805" s="64">
        <v>82292</v>
      </c>
      <c r="L1805" s="64">
        <v>0</v>
      </c>
      <c r="M1805" s="64">
        <v>0</v>
      </c>
      <c r="N1805" s="64">
        <v>0</v>
      </c>
      <c r="O1805" s="64">
        <v>82292</v>
      </c>
    </row>
    <row r="1806" spans="1:15" x14ac:dyDescent="0.35">
      <c r="A1806" s="57" t="s">
        <v>7592</v>
      </c>
      <c r="B1806" s="61" t="s">
        <v>10</v>
      </c>
      <c r="C1806" s="61" t="s">
        <v>3106</v>
      </c>
      <c r="D1806" s="64">
        <v>110448</v>
      </c>
      <c r="E1806" s="64">
        <v>0</v>
      </c>
      <c r="F1806" s="64">
        <v>110448</v>
      </c>
      <c r="G1806" s="77">
        <v>1.04</v>
      </c>
      <c r="H1806" s="64">
        <v>114866</v>
      </c>
      <c r="I1806" s="64">
        <v>0</v>
      </c>
      <c r="J1806" s="64">
        <f>SUMIFS('Support - HEA1065 Adjustments'!$G$2:$G$10,'Support - HEA1065 Adjustments'!$A$2:$A$10,LEFT('Support - Calculation Detail'!A1806,7),'Support - HEA1065 Adjustments'!$D$2:$D$10,RIGHT('Support - Calculation Detail'!A1806,2))</f>
        <v>0</v>
      </c>
      <c r="K1806" s="64">
        <v>114866</v>
      </c>
      <c r="L1806" s="64">
        <v>21078</v>
      </c>
      <c r="M1806" s="64">
        <v>0</v>
      </c>
      <c r="N1806" s="64">
        <v>0</v>
      </c>
      <c r="O1806" s="64">
        <v>135944</v>
      </c>
    </row>
    <row r="1807" spans="1:15" x14ac:dyDescent="0.35">
      <c r="A1807" s="57" t="s">
        <v>7593</v>
      </c>
      <c r="B1807" s="61" t="s">
        <v>10</v>
      </c>
      <c r="C1807" s="61" t="s">
        <v>3106</v>
      </c>
      <c r="D1807" s="64">
        <v>1617832</v>
      </c>
      <c r="E1807" s="64">
        <v>0</v>
      </c>
      <c r="F1807" s="64">
        <v>1617832</v>
      </c>
      <c r="G1807" s="77">
        <v>1.04</v>
      </c>
      <c r="H1807" s="64">
        <v>1682545</v>
      </c>
      <c r="I1807" s="64">
        <v>0</v>
      </c>
      <c r="J1807" s="64">
        <f>SUMIFS('Support - HEA1065 Adjustments'!$G$2:$G$10,'Support - HEA1065 Adjustments'!$A$2:$A$10,LEFT('Support - Calculation Detail'!A1807,7),'Support - HEA1065 Adjustments'!$D$2:$D$10,RIGHT('Support - Calculation Detail'!A1807,2))</f>
        <v>0</v>
      </c>
      <c r="K1807" s="64">
        <v>1682545</v>
      </c>
      <c r="L1807" s="64">
        <v>190553</v>
      </c>
      <c r="M1807" s="64">
        <v>0</v>
      </c>
      <c r="N1807" s="64">
        <v>0</v>
      </c>
      <c r="O1807" s="64">
        <v>1873098</v>
      </c>
    </row>
    <row r="1808" spans="1:15" x14ac:dyDescent="0.35">
      <c r="A1808" s="57" t="s">
        <v>7594</v>
      </c>
      <c r="B1808" s="61" t="s">
        <v>10</v>
      </c>
      <c r="C1808" s="61" t="s">
        <v>3106</v>
      </c>
      <c r="D1808" s="64">
        <v>1712844</v>
      </c>
      <c r="E1808" s="64">
        <v>3816492</v>
      </c>
      <c r="F1808" s="64">
        <v>5529336</v>
      </c>
      <c r="G1808" s="77">
        <v>1.04</v>
      </c>
      <c r="H1808" s="64">
        <v>5750509</v>
      </c>
      <c r="I1808" s="64">
        <v>0</v>
      </c>
      <c r="J1808" s="64">
        <f>SUMIFS('Support - HEA1065 Adjustments'!$G$2:$G$10,'Support - HEA1065 Adjustments'!$A$2:$A$10,LEFT('Support - Calculation Detail'!A1808,7),'Support - HEA1065 Adjustments'!$D$2:$D$10,RIGHT('Support - Calculation Detail'!A1808,2))</f>
        <v>0</v>
      </c>
      <c r="K1808" s="64">
        <v>5750509</v>
      </c>
      <c r="L1808" s="64">
        <v>0</v>
      </c>
      <c r="M1808" s="64">
        <v>0</v>
      </c>
      <c r="N1808" s="64">
        <v>0</v>
      </c>
      <c r="O1808" s="64">
        <v>5750509</v>
      </c>
    </row>
    <row r="1809" spans="1:15" x14ac:dyDescent="0.35">
      <c r="A1809" s="57" t="s">
        <v>7595</v>
      </c>
      <c r="B1809" s="61" t="s">
        <v>10</v>
      </c>
      <c r="C1809" s="61" t="s">
        <v>3106</v>
      </c>
      <c r="D1809" s="64">
        <v>8079</v>
      </c>
      <c r="E1809" s="64">
        <v>0</v>
      </c>
      <c r="F1809" s="64">
        <v>8079</v>
      </c>
      <c r="G1809" s="77">
        <v>1.04</v>
      </c>
      <c r="H1809" s="64">
        <v>8402</v>
      </c>
      <c r="I1809" s="64">
        <v>0</v>
      </c>
      <c r="J1809" s="64">
        <f>SUMIFS('Support - HEA1065 Adjustments'!$G$2:$G$10,'Support - HEA1065 Adjustments'!$A$2:$A$10,LEFT('Support - Calculation Detail'!A1809,7),'Support - HEA1065 Adjustments'!$D$2:$D$10,RIGHT('Support - Calculation Detail'!A1809,2))</f>
        <v>0</v>
      </c>
      <c r="K1809" s="64">
        <v>8402</v>
      </c>
      <c r="L1809" s="64">
        <v>0</v>
      </c>
      <c r="M1809" s="64">
        <v>0</v>
      </c>
      <c r="N1809" s="64">
        <v>0</v>
      </c>
      <c r="O1809" s="64">
        <v>8402</v>
      </c>
    </row>
    <row r="1810" spans="1:15" x14ac:dyDescent="0.35">
      <c r="A1810" s="57" t="s">
        <v>7596</v>
      </c>
      <c r="B1810" s="61" t="s">
        <v>10</v>
      </c>
      <c r="C1810" s="61" t="s">
        <v>3106</v>
      </c>
      <c r="D1810" s="64">
        <v>328701</v>
      </c>
      <c r="E1810" s="64">
        <v>0</v>
      </c>
      <c r="F1810" s="64">
        <v>328701</v>
      </c>
      <c r="G1810" s="77">
        <v>1.04</v>
      </c>
      <c r="H1810" s="64">
        <v>341849</v>
      </c>
      <c r="I1810" s="64">
        <v>0</v>
      </c>
      <c r="J1810" s="64">
        <f>SUMIFS('Support - HEA1065 Adjustments'!$G$2:$G$10,'Support - HEA1065 Adjustments'!$A$2:$A$10,LEFT('Support - Calculation Detail'!A1810,7),'Support - HEA1065 Adjustments'!$D$2:$D$10,RIGHT('Support - Calculation Detail'!A1810,2))</f>
        <v>0</v>
      </c>
      <c r="K1810" s="64">
        <v>341849</v>
      </c>
      <c r="L1810" s="64">
        <v>0</v>
      </c>
      <c r="M1810" s="64">
        <v>0</v>
      </c>
      <c r="N1810" s="64">
        <v>0</v>
      </c>
      <c r="O1810" s="64">
        <v>341849</v>
      </c>
    </row>
    <row r="1811" spans="1:15" x14ac:dyDescent="0.35">
      <c r="A1811" s="57" t="s">
        <v>7597</v>
      </c>
      <c r="B1811" s="61" t="s">
        <v>10</v>
      </c>
      <c r="C1811" s="61" t="s">
        <v>3106</v>
      </c>
      <c r="D1811" s="64">
        <v>12537</v>
      </c>
      <c r="E1811" s="64">
        <v>0</v>
      </c>
      <c r="F1811" s="64">
        <v>12537</v>
      </c>
      <c r="G1811" s="77">
        <v>1.04</v>
      </c>
      <c r="H1811" s="64">
        <v>13038</v>
      </c>
      <c r="I1811" s="64">
        <v>0</v>
      </c>
      <c r="J1811" s="64">
        <f>SUMIFS('Support - HEA1065 Adjustments'!$G$2:$G$10,'Support - HEA1065 Adjustments'!$A$2:$A$10,LEFT('Support - Calculation Detail'!A1811,7),'Support - HEA1065 Adjustments'!$D$2:$D$10,RIGHT('Support - Calculation Detail'!A1811,2))</f>
        <v>0</v>
      </c>
      <c r="K1811" s="64">
        <v>13038</v>
      </c>
      <c r="L1811" s="64">
        <v>0</v>
      </c>
      <c r="M1811" s="64">
        <v>0</v>
      </c>
      <c r="N1811" s="64">
        <v>0</v>
      </c>
      <c r="O1811" s="64">
        <v>13038</v>
      </c>
    </row>
    <row r="1812" spans="1:15" x14ac:dyDescent="0.35">
      <c r="A1812" s="57" t="s">
        <v>7598</v>
      </c>
      <c r="B1812" s="61" t="s">
        <v>10</v>
      </c>
      <c r="C1812" s="61" t="s">
        <v>3106</v>
      </c>
      <c r="D1812" s="64">
        <v>33479</v>
      </c>
      <c r="E1812" s="64">
        <v>0</v>
      </c>
      <c r="F1812" s="64">
        <v>33479</v>
      </c>
      <c r="G1812" s="77">
        <v>1.04</v>
      </c>
      <c r="H1812" s="64">
        <v>34818</v>
      </c>
      <c r="I1812" s="64">
        <v>0</v>
      </c>
      <c r="J1812" s="64">
        <f>SUMIFS('Support - HEA1065 Adjustments'!$G$2:$G$10,'Support - HEA1065 Adjustments'!$A$2:$A$10,LEFT('Support - Calculation Detail'!A1812,7),'Support - HEA1065 Adjustments'!$D$2:$D$10,RIGHT('Support - Calculation Detail'!A1812,2))</f>
        <v>0</v>
      </c>
      <c r="K1812" s="64">
        <v>34818</v>
      </c>
      <c r="L1812" s="64">
        <v>0</v>
      </c>
      <c r="M1812" s="64">
        <v>0</v>
      </c>
      <c r="N1812" s="64">
        <v>0</v>
      </c>
      <c r="O1812" s="64">
        <v>34818</v>
      </c>
    </row>
    <row r="1813" spans="1:15" x14ac:dyDescent="0.35">
      <c r="A1813" s="57" t="s">
        <v>7599</v>
      </c>
      <c r="B1813" s="61" t="s">
        <v>10</v>
      </c>
      <c r="C1813" s="61" t="s">
        <v>3106</v>
      </c>
      <c r="D1813" s="64">
        <v>4203904</v>
      </c>
      <c r="E1813" s="64">
        <v>0</v>
      </c>
      <c r="F1813" s="64">
        <v>4203904</v>
      </c>
      <c r="G1813" s="77">
        <v>1.04</v>
      </c>
      <c r="H1813" s="64">
        <v>4372060</v>
      </c>
      <c r="I1813" s="64">
        <v>0</v>
      </c>
      <c r="J1813" s="64">
        <f>SUMIFS('Support - HEA1065 Adjustments'!$G$2:$G$10,'Support - HEA1065 Adjustments'!$A$2:$A$10,LEFT('Support - Calculation Detail'!A1813,7),'Support - HEA1065 Adjustments'!$D$2:$D$10,RIGHT('Support - Calculation Detail'!A1813,2))</f>
        <v>0</v>
      </c>
      <c r="K1813" s="64">
        <v>4372060</v>
      </c>
      <c r="L1813" s="64">
        <v>0</v>
      </c>
      <c r="M1813" s="64">
        <v>0</v>
      </c>
      <c r="N1813" s="64">
        <v>0</v>
      </c>
      <c r="O1813" s="64">
        <v>4372060</v>
      </c>
    </row>
    <row r="1814" spans="1:15" x14ac:dyDescent="0.35">
      <c r="A1814" s="57" t="s">
        <v>7600</v>
      </c>
      <c r="B1814" s="61" t="s">
        <v>10</v>
      </c>
      <c r="C1814" s="61" t="s">
        <v>3106</v>
      </c>
      <c r="D1814" s="64">
        <v>5741570</v>
      </c>
      <c r="E1814" s="64">
        <v>0</v>
      </c>
      <c r="F1814" s="64">
        <v>5741570</v>
      </c>
      <c r="G1814" s="77">
        <v>1.04</v>
      </c>
      <c r="H1814" s="64">
        <v>5971233</v>
      </c>
      <c r="I1814" s="64">
        <v>0</v>
      </c>
      <c r="J1814" s="64">
        <f>SUMIFS('Support - HEA1065 Adjustments'!$G$2:$G$10,'Support - HEA1065 Adjustments'!$A$2:$A$10,LEFT('Support - Calculation Detail'!A1814,7),'Support - HEA1065 Adjustments'!$D$2:$D$10,RIGHT('Support - Calculation Detail'!A1814,2))</f>
        <v>0</v>
      </c>
      <c r="K1814" s="64">
        <v>5971233</v>
      </c>
      <c r="L1814" s="64">
        <v>0</v>
      </c>
      <c r="M1814" s="64">
        <v>0</v>
      </c>
      <c r="N1814" s="64">
        <v>0</v>
      </c>
      <c r="O1814" s="64">
        <v>5971233</v>
      </c>
    </row>
    <row r="1815" spans="1:15" x14ac:dyDescent="0.35">
      <c r="A1815" s="57" t="s">
        <v>7601</v>
      </c>
      <c r="B1815" s="61" t="s">
        <v>10</v>
      </c>
      <c r="C1815" s="61" t="s">
        <v>3106</v>
      </c>
      <c r="D1815" s="64">
        <v>2119036</v>
      </c>
      <c r="E1815" s="64">
        <v>0</v>
      </c>
      <c r="F1815" s="64">
        <v>2119036</v>
      </c>
      <c r="G1815" s="77">
        <v>1.04</v>
      </c>
      <c r="H1815" s="64">
        <v>2203797</v>
      </c>
      <c r="I1815" s="64">
        <v>0</v>
      </c>
      <c r="J1815" s="64">
        <f>SUMIFS('Support - HEA1065 Adjustments'!$G$2:$G$10,'Support - HEA1065 Adjustments'!$A$2:$A$10,LEFT('Support - Calculation Detail'!A1815,7),'Support - HEA1065 Adjustments'!$D$2:$D$10,RIGHT('Support - Calculation Detail'!A1815,2))</f>
        <v>0</v>
      </c>
      <c r="K1815" s="64">
        <v>2203797</v>
      </c>
      <c r="L1815" s="64">
        <v>0</v>
      </c>
      <c r="M1815" s="64">
        <v>0</v>
      </c>
      <c r="N1815" s="64">
        <v>0</v>
      </c>
      <c r="O1815" s="64">
        <v>2203797</v>
      </c>
    </row>
    <row r="1816" spans="1:15" x14ac:dyDescent="0.35">
      <c r="A1816" s="57" t="s">
        <v>7602</v>
      </c>
      <c r="B1816" s="61" t="s">
        <v>10</v>
      </c>
      <c r="C1816" s="61" t="s">
        <v>3106</v>
      </c>
      <c r="D1816" s="64">
        <v>17460420</v>
      </c>
      <c r="E1816" s="64">
        <v>0</v>
      </c>
      <c r="F1816" s="64">
        <v>17460420</v>
      </c>
      <c r="G1816" s="77">
        <v>1.04</v>
      </c>
      <c r="H1816" s="64">
        <v>18158837</v>
      </c>
      <c r="I1816" s="64">
        <v>0</v>
      </c>
      <c r="J1816" s="64">
        <f>SUMIFS('Support - HEA1065 Adjustments'!$G$2:$G$10,'Support - HEA1065 Adjustments'!$A$2:$A$10,LEFT('Support - Calculation Detail'!A1816,7),'Support - HEA1065 Adjustments'!$D$2:$D$10,RIGHT('Support - Calculation Detail'!A1816,2))</f>
        <v>0</v>
      </c>
      <c r="K1816" s="64">
        <v>18158837</v>
      </c>
      <c r="L1816" s="64">
        <v>0</v>
      </c>
      <c r="M1816" s="64">
        <v>0</v>
      </c>
      <c r="N1816" s="64">
        <v>0</v>
      </c>
      <c r="O1816" s="64">
        <v>18158837</v>
      </c>
    </row>
    <row r="1817" spans="1:15" x14ac:dyDescent="0.35">
      <c r="A1817" s="57" t="s">
        <v>7603</v>
      </c>
      <c r="B1817" s="61" t="s">
        <v>10</v>
      </c>
      <c r="C1817" s="61" t="s">
        <v>3106</v>
      </c>
      <c r="D1817" s="64">
        <v>2134670</v>
      </c>
      <c r="E1817" s="64">
        <v>0</v>
      </c>
      <c r="F1817" s="64">
        <v>2134670</v>
      </c>
      <c r="G1817" s="77">
        <v>1.04</v>
      </c>
      <c r="H1817" s="64">
        <v>2220057</v>
      </c>
      <c r="I1817" s="64">
        <v>0</v>
      </c>
      <c r="J1817" s="64">
        <f>SUMIFS('Support - HEA1065 Adjustments'!$G$2:$G$10,'Support - HEA1065 Adjustments'!$A$2:$A$10,LEFT('Support - Calculation Detail'!A1817,7),'Support - HEA1065 Adjustments'!$D$2:$D$10,RIGHT('Support - Calculation Detail'!A1817,2))</f>
        <v>0</v>
      </c>
      <c r="K1817" s="64">
        <v>2220057</v>
      </c>
      <c r="L1817" s="64">
        <v>0</v>
      </c>
      <c r="M1817" s="64">
        <v>0</v>
      </c>
      <c r="N1817" s="64">
        <v>0</v>
      </c>
      <c r="O1817" s="64">
        <v>2220057</v>
      </c>
    </row>
    <row r="1818" spans="1:15" x14ac:dyDescent="0.35">
      <c r="A1818" s="57" t="s">
        <v>7604</v>
      </c>
      <c r="B1818" s="61" t="s">
        <v>10</v>
      </c>
      <c r="C1818" s="61" t="s">
        <v>3204</v>
      </c>
      <c r="D1818" s="64">
        <v>188767418</v>
      </c>
      <c r="E1818" s="64">
        <v>0</v>
      </c>
      <c r="F1818" s="64">
        <v>188767418</v>
      </c>
      <c r="G1818" s="77">
        <v>1.04</v>
      </c>
      <c r="H1818" s="64">
        <v>196318115</v>
      </c>
      <c r="I1818" s="64">
        <v>0</v>
      </c>
      <c r="J1818" s="64">
        <f>SUMIFS('Support - HEA1065 Adjustments'!$G$2:$G$10,'Support - HEA1065 Adjustments'!$A$2:$A$10,LEFT('Support - Calculation Detail'!A1818,7),'Support - HEA1065 Adjustments'!$D$2:$D$10,RIGHT('Support - Calculation Detail'!A1818,2))</f>
        <v>0</v>
      </c>
      <c r="K1818" s="64">
        <v>196318115</v>
      </c>
      <c r="L1818" s="64">
        <v>20204436</v>
      </c>
      <c r="M1818" s="64">
        <v>8740785</v>
      </c>
      <c r="N1818" s="64">
        <v>18142846.650576606</v>
      </c>
      <c r="O1818" s="64">
        <v>243406182.65057659</v>
      </c>
    </row>
    <row r="1819" spans="1:15" x14ac:dyDescent="0.35">
      <c r="A1819" s="57" t="s">
        <v>7605</v>
      </c>
      <c r="B1819" s="61" t="s">
        <v>10</v>
      </c>
      <c r="C1819" s="61" t="s">
        <v>3204</v>
      </c>
      <c r="D1819" s="64">
        <v>4680135</v>
      </c>
      <c r="E1819" s="64">
        <v>0</v>
      </c>
      <c r="F1819" s="64">
        <v>4680135</v>
      </c>
      <c r="G1819" s="77">
        <v>1.04</v>
      </c>
      <c r="H1819" s="64">
        <v>4867340</v>
      </c>
      <c r="I1819" s="64">
        <v>0</v>
      </c>
      <c r="J1819" s="64">
        <f>SUMIFS('Support - HEA1065 Adjustments'!$G$2:$G$10,'Support - HEA1065 Adjustments'!$A$2:$A$10,LEFT('Support - Calculation Detail'!A1819,7),'Support - HEA1065 Adjustments'!$D$2:$D$10,RIGHT('Support - Calculation Detail'!A1819,2))</f>
        <v>0</v>
      </c>
      <c r="K1819" s="64">
        <v>4867340</v>
      </c>
      <c r="L1819" s="64">
        <v>0</v>
      </c>
      <c r="M1819" s="64">
        <v>0</v>
      </c>
      <c r="N1819" s="64">
        <v>0</v>
      </c>
      <c r="O1819" s="64">
        <v>4867340</v>
      </c>
    </row>
    <row r="1820" spans="1:15" x14ac:dyDescent="0.35">
      <c r="A1820" s="57" t="s">
        <v>7606</v>
      </c>
      <c r="B1820" s="61" t="s">
        <v>10</v>
      </c>
      <c r="C1820" s="61" t="s">
        <v>3204</v>
      </c>
      <c r="D1820" s="64">
        <v>183381</v>
      </c>
      <c r="E1820" s="64">
        <v>0</v>
      </c>
      <c r="F1820" s="64">
        <v>183381</v>
      </c>
      <c r="G1820" s="77">
        <v>1.04</v>
      </c>
      <c r="H1820" s="64">
        <v>190716</v>
      </c>
      <c r="I1820" s="64">
        <v>0</v>
      </c>
      <c r="J1820" s="64">
        <f>SUMIFS('Support - HEA1065 Adjustments'!$G$2:$G$10,'Support - HEA1065 Adjustments'!$A$2:$A$10,LEFT('Support - Calculation Detail'!A1820,7),'Support - HEA1065 Adjustments'!$D$2:$D$10,RIGHT('Support - Calculation Detail'!A1820,2))</f>
        <v>0</v>
      </c>
      <c r="K1820" s="64">
        <v>190716</v>
      </c>
      <c r="L1820" s="64">
        <v>0</v>
      </c>
      <c r="M1820" s="64">
        <v>0</v>
      </c>
      <c r="N1820" s="64">
        <v>0</v>
      </c>
      <c r="O1820" s="64">
        <v>190716</v>
      </c>
    </row>
    <row r="1821" spans="1:15" x14ac:dyDescent="0.35">
      <c r="A1821" s="57" t="s">
        <v>7607</v>
      </c>
      <c r="B1821" s="61" t="s">
        <v>10</v>
      </c>
      <c r="C1821" s="61" t="s">
        <v>3204</v>
      </c>
      <c r="D1821" s="64">
        <v>14296160</v>
      </c>
      <c r="E1821" s="64">
        <v>0</v>
      </c>
      <c r="F1821" s="64">
        <v>14296160</v>
      </c>
      <c r="G1821" s="77">
        <v>1.04</v>
      </c>
      <c r="H1821" s="64">
        <v>14868006</v>
      </c>
      <c r="I1821" s="64">
        <v>0</v>
      </c>
      <c r="J1821" s="64">
        <f>SUMIFS('Support - HEA1065 Adjustments'!$G$2:$G$10,'Support - HEA1065 Adjustments'!$A$2:$A$10,LEFT('Support - Calculation Detail'!A1821,7),'Support - HEA1065 Adjustments'!$D$2:$D$10,RIGHT('Support - Calculation Detail'!A1821,2))</f>
        <v>0</v>
      </c>
      <c r="K1821" s="64">
        <v>14868006</v>
      </c>
      <c r="L1821" s="64">
        <v>0</v>
      </c>
      <c r="M1821" s="64">
        <v>0</v>
      </c>
      <c r="N1821" s="64">
        <v>0</v>
      </c>
      <c r="O1821" s="64">
        <v>14868006</v>
      </c>
    </row>
    <row r="1822" spans="1:15" x14ac:dyDescent="0.35">
      <c r="A1822" s="57" t="s">
        <v>7608</v>
      </c>
      <c r="B1822" s="61" t="s">
        <v>10</v>
      </c>
      <c r="C1822" s="61" t="s">
        <v>3204</v>
      </c>
      <c r="D1822" s="64">
        <v>939120</v>
      </c>
      <c r="E1822" s="64">
        <v>0</v>
      </c>
      <c r="F1822" s="64">
        <v>939120</v>
      </c>
      <c r="G1822" s="77">
        <v>1.04</v>
      </c>
      <c r="H1822" s="64">
        <v>976685</v>
      </c>
      <c r="I1822" s="64">
        <v>0</v>
      </c>
      <c r="J1822" s="64">
        <f>SUMIFS('Support - HEA1065 Adjustments'!$G$2:$G$10,'Support - HEA1065 Adjustments'!$A$2:$A$10,LEFT('Support - Calculation Detail'!A1822,7),'Support - HEA1065 Adjustments'!$D$2:$D$10,RIGHT('Support - Calculation Detail'!A1822,2))</f>
        <v>0</v>
      </c>
      <c r="K1822" s="64">
        <v>976685</v>
      </c>
      <c r="L1822" s="64">
        <v>0</v>
      </c>
      <c r="M1822" s="64">
        <v>0</v>
      </c>
      <c r="N1822" s="64">
        <v>0</v>
      </c>
      <c r="O1822" s="64">
        <v>976685</v>
      </c>
    </row>
    <row r="1823" spans="1:15" x14ac:dyDescent="0.35">
      <c r="A1823" s="57" t="s">
        <v>7609</v>
      </c>
      <c r="B1823" s="61" t="s">
        <v>10</v>
      </c>
      <c r="C1823" s="61" t="s">
        <v>3204</v>
      </c>
      <c r="D1823" s="64">
        <v>540491</v>
      </c>
      <c r="E1823" s="64">
        <v>0</v>
      </c>
      <c r="F1823" s="64">
        <v>540491</v>
      </c>
      <c r="G1823" s="77">
        <v>1.04</v>
      </c>
      <c r="H1823" s="64">
        <v>562111</v>
      </c>
      <c r="I1823" s="64">
        <v>0</v>
      </c>
      <c r="J1823" s="64">
        <f>SUMIFS('Support - HEA1065 Adjustments'!$G$2:$G$10,'Support - HEA1065 Adjustments'!$A$2:$A$10,LEFT('Support - Calculation Detail'!A1823,7),'Support - HEA1065 Adjustments'!$D$2:$D$10,RIGHT('Support - Calculation Detail'!A1823,2))</f>
        <v>0</v>
      </c>
      <c r="K1823" s="64">
        <v>562111</v>
      </c>
      <c r="L1823" s="64">
        <v>0</v>
      </c>
      <c r="M1823" s="64">
        <v>0</v>
      </c>
      <c r="N1823" s="64">
        <v>0</v>
      </c>
      <c r="O1823" s="64">
        <v>562111</v>
      </c>
    </row>
    <row r="1824" spans="1:15" x14ac:dyDescent="0.35">
      <c r="A1824" s="57" t="s">
        <v>7610</v>
      </c>
      <c r="B1824" s="61" t="s">
        <v>10</v>
      </c>
      <c r="C1824" s="61" t="s">
        <v>3204</v>
      </c>
      <c r="D1824" s="64">
        <v>585229</v>
      </c>
      <c r="E1824" s="64">
        <v>0</v>
      </c>
      <c r="F1824" s="64">
        <v>585229</v>
      </c>
      <c r="G1824" s="77">
        <v>1.04</v>
      </c>
      <c r="H1824" s="64">
        <v>608638</v>
      </c>
      <c r="I1824" s="64">
        <v>0</v>
      </c>
      <c r="J1824" s="64">
        <f>SUMIFS('Support - HEA1065 Adjustments'!$G$2:$G$10,'Support - HEA1065 Adjustments'!$A$2:$A$10,LEFT('Support - Calculation Detail'!A1824,7),'Support - HEA1065 Adjustments'!$D$2:$D$10,RIGHT('Support - Calculation Detail'!A1824,2))</f>
        <v>0</v>
      </c>
      <c r="K1824" s="64">
        <v>608638</v>
      </c>
      <c r="L1824" s="64">
        <v>0</v>
      </c>
      <c r="M1824" s="64">
        <v>0</v>
      </c>
      <c r="N1824" s="64">
        <v>0</v>
      </c>
      <c r="O1824" s="64">
        <v>608638</v>
      </c>
    </row>
    <row r="1825" spans="1:15" x14ac:dyDescent="0.35">
      <c r="A1825" s="57" t="s">
        <v>7611</v>
      </c>
      <c r="B1825" s="61" t="s">
        <v>10</v>
      </c>
      <c r="C1825" s="61" t="s">
        <v>3204</v>
      </c>
      <c r="D1825" s="64">
        <v>0</v>
      </c>
      <c r="E1825" s="64">
        <v>0</v>
      </c>
      <c r="F1825" s="64">
        <v>0</v>
      </c>
      <c r="G1825" s="77">
        <v>1.04</v>
      </c>
      <c r="H1825" s="64">
        <v>0</v>
      </c>
      <c r="I1825" s="64">
        <v>0</v>
      </c>
      <c r="J1825" s="64">
        <f>SUMIFS('Support - HEA1065 Adjustments'!$G$2:$G$10,'Support - HEA1065 Adjustments'!$A$2:$A$10,LEFT('Support - Calculation Detail'!A1825,7),'Support - HEA1065 Adjustments'!$D$2:$D$10,RIGHT('Support - Calculation Detail'!A1825,2))</f>
        <v>0</v>
      </c>
      <c r="K1825" s="64">
        <v>0</v>
      </c>
      <c r="L1825" s="64">
        <v>0</v>
      </c>
      <c r="M1825" s="64">
        <v>0</v>
      </c>
      <c r="N1825" s="64">
        <v>0</v>
      </c>
      <c r="O1825" s="64">
        <v>0</v>
      </c>
    </row>
    <row r="1826" spans="1:15" x14ac:dyDescent="0.35">
      <c r="A1826" s="57" t="s">
        <v>7612</v>
      </c>
      <c r="B1826" s="61" t="s">
        <v>10</v>
      </c>
      <c r="C1826" s="61" t="s">
        <v>3204</v>
      </c>
      <c r="D1826" s="64">
        <v>27902078</v>
      </c>
      <c r="E1826" s="64">
        <v>0</v>
      </c>
      <c r="F1826" s="64">
        <v>27902078</v>
      </c>
      <c r="G1826" s="77">
        <v>1.04</v>
      </c>
      <c r="H1826" s="64">
        <v>29018161</v>
      </c>
      <c r="I1826" s="64">
        <v>0</v>
      </c>
      <c r="J1826" s="64">
        <f>SUMIFS('Support - HEA1065 Adjustments'!$G$2:$G$10,'Support - HEA1065 Adjustments'!$A$2:$A$10,LEFT('Support - Calculation Detail'!A1826,7),'Support - HEA1065 Adjustments'!$D$2:$D$10,RIGHT('Support - Calculation Detail'!A1826,2))</f>
        <v>0</v>
      </c>
      <c r="K1826" s="64">
        <v>29018161</v>
      </c>
      <c r="L1826" s="64">
        <v>0</v>
      </c>
      <c r="M1826" s="64">
        <v>0</v>
      </c>
      <c r="N1826" s="64">
        <v>0</v>
      </c>
      <c r="O1826" s="64">
        <v>29018161</v>
      </c>
    </row>
    <row r="1827" spans="1:15" x14ac:dyDescent="0.35">
      <c r="A1827" s="57" t="s">
        <v>7613</v>
      </c>
      <c r="B1827" s="61" t="s">
        <v>10</v>
      </c>
      <c r="C1827" s="61" t="s">
        <v>3204</v>
      </c>
      <c r="D1827" s="64">
        <v>467458</v>
      </c>
      <c r="E1827" s="64">
        <v>0</v>
      </c>
      <c r="F1827" s="64">
        <v>467458</v>
      </c>
      <c r="G1827" s="77">
        <v>1.04</v>
      </c>
      <c r="H1827" s="64">
        <v>486156</v>
      </c>
      <c r="I1827" s="64">
        <v>0</v>
      </c>
      <c r="J1827" s="64">
        <f>SUMIFS('Support - HEA1065 Adjustments'!$G$2:$G$10,'Support - HEA1065 Adjustments'!$A$2:$A$10,LEFT('Support - Calculation Detail'!A1827,7),'Support - HEA1065 Adjustments'!$D$2:$D$10,RIGHT('Support - Calculation Detail'!A1827,2))</f>
        <v>0</v>
      </c>
      <c r="K1827" s="64">
        <v>486156</v>
      </c>
      <c r="L1827" s="64">
        <v>0</v>
      </c>
      <c r="M1827" s="64">
        <v>0</v>
      </c>
      <c r="N1827" s="64">
        <v>0</v>
      </c>
      <c r="O1827" s="64">
        <v>486156</v>
      </c>
    </row>
    <row r="1828" spans="1:15" x14ac:dyDescent="0.35">
      <c r="A1828" s="57" t="s">
        <v>7614</v>
      </c>
      <c r="B1828" s="61" t="s">
        <v>10</v>
      </c>
      <c r="C1828" s="61" t="s">
        <v>3204</v>
      </c>
      <c r="D1828" s="64">
        <v>1182849</v>
      </c>
      <c r="E1828" s="64">
        <v>0</v>
      </c>
      <c r="F1828" s="64">
        <v>1182849</v>
      </c>
      <c r="G1828" s="77">
        <v>1.04</v>
      </c>
      <c r="H1828" s="64">
        <v>1230163</v>
      </c>
      <c r="I1828" s="64">
        <v>0</v>
      </c>
      <c r="J1828" s="64">
        <f>SUMIFS('Support - HEA1065 Adjustments'!$G$2:$G$10,'Support - HEA1065 Adjustments'!$A$2:$A$10,LEFT('Support - Calculation Detail'!A1828,7),'Support - HEA1065 Adjustments'!$D$2:$D$10,RIGHT('Support - Calculation Detail'!A1828,2))</f>
        <v>0</v>
      </c>
      <c r="K1828" s="64">
        <v>1230163</v>
      </c>
      <c r="L1828" s="64">
        <v>0</v>
      </c>
      <c r="M1828" s="64">
        <v>0</v>
      </c>
      <c r="N1828" s="64">
        <v>0</v>
      </c>
      <c r="O1828" s="64">
        <v>1230163</v>
      </c>
    </row>
    <row r="1829" spans="1:15" x14ac:dyDescent="0.35">
      <c r="A1829" s="57" t="s">
        <v>7615</v>
      </c>
      <c r="B1829" s="61" t="s">
        <v>10</v>
      </c>
      <c r="C1829" s="61" t="s">
        <v>3204</v>
      </c>
      <c r="D1829" s="64">
        <v>1886460</v>
      </c>
      <c r="E1829" s="64">
        <v>0</v>
      </c>
      <c r="F1829" s="64">
        <v>1886460</v>
      </c>
      <c r="G1829" s="77">
        <v>1.04</v>
      </c>
      <c r="H1829" s="64">
        <v>1961918</v>
      </c>
      <c r="I1829" s="64">
        <v>0</v>
      </c>
      <c r="J1829" s="64">
        <f>SUMIFS('Support - HEA1065 Adjustments'!$G$2:$G$10,'Support - HEA1065 Adjustments'!$A$2:$A$10,LEFT('Support - Calculation Detail'!A1829,7),'Support - HEA1065 Adjustments'!$D$2:$D$10,RIGHT('Support - Calculation Detail'!A1829,2))</f>
        <v>0</v>
      </c>
      <c r="K1829" s="64">
        <v>1961918</v>
      </c>
      <c r="L1829" s="64">
        <v>0</v>
      </c>
      <c r="M1829" s="64">
        <v>0</v>
      </c>
      <c r="N1829" s="64">
        <v>0</v>
      </c>
      <c r="O1829" s="64">
        <v>1961918</v>
      </c>
    </row>
    <row r="1830" spans="1:15" x14ac:dyDescent="0.35">
      <c r="A1830" s="57" t="s">
        <v>7616</v>
      </c>
      <c r="B1830" s="61" t="s">
        <v>10</v>
      </c>
      <c r="C1830" s="61" t="s">
        <v>3204</v>
      </c>
      <c r="D1830" s="64">
        <v>32558474</v>
      </c>
      <c r="E1830" s="64">
        <v>0</v>
      </c>
      <c r="F1830" s="64">
        <v>32558474</v>
      </c>
      <c r="G1830" s="77">
        <v>1.04</v>
      </c>
      <c r="H1830" s="64">
        <v>33860813</v>
      </c>
      <c r="I1830" s="64">
        <v>0</v>
      </c>
      <c r="J1830" s="64">
        <f>SUMIFS('Support - HEA1065 Adjustments'!$G$2:$G$10,'Support - HEA1065 Adjustments'!$A$2:$A$10,LEFT('Support - Calculation Detail'!A1830,7),'Support - HEA1065 Adjustments'!$D$2:$D$10,RIGHT('Support - Calculation Detail'!A1830,2))</f>
        <v>0</v>
      </c>
      <c r="K1830" s="64">
        <v>33860813</v>
      </c>
      <c r="L1830" s="64">
        <v>0</v>
      </c>
      <c r="M1830" s="64">
        <v>0</v>
      </c>
      <c r="N1830" s="64">
        <v>0</v>
      </c>
      <c r="O1830" s="64">
        <v>33860813</v>
      </c>
    </row>
    <row r="1831" spans="1:15" x14ac:dyDescent="0.35">
      <c r="A1831" s="57" t="s">
        <v>7617</v>
      </c>
      <c r="B1831" s="61" t="s">
        <v>10</v>
      </c>
      <c r="C1831" s="61" t="s">
        <v>3204</v>
      </c>
      <c r="D1831" s="64">
        <v>1279368</v>
      </c>
      <c r="E1831" s="64">
        <v>0</v>
      </c>
      <c r="F1831" s="64">
        <v>1279368</v>
      </c>
      <c r="G1831" s="77">
        <v>1.04</v>
      </c>
      <c r="H1831" s="64">
        <v>1330543</v>
      </c>
      <c r="I1831" s="64">
        <v>0</v>
      </c>
      <c r="J1831" s="64">
        <f>SUMIFS('Support - HEA1065 Adjustments'!$G$2:$G$10,'Support - HEA1065 Adjustments'!$A$2:$A$10,LEFT('Support - Calculation Detail'!A1831,7),'Support - HEA1065 Adjustments'!$D$2:$D$10,RIGHT('Support - Calculation Detail'!A1831,2))</f>
        <v>0</v>
      </c>
      <c r="K1831" s="64">
        <v>1330543</v>
      </c>
      <c r="L1831" s="64">
        <v>0</v>
      </c>
      <c r="M1831" s="64">
        <v>0</v>
      </c>
      <c r="N1831" s="64">
        <v>0</v>
      </c>
      <c r="O1831" s="64">
        <v>1330543</v>
      </c>
    </row>
    <row r="1832" spans="1:15" x14ac:dyDescent="0.35">
      <c r="A1832" s="57" t="s">
        <v>7618</v>
      </c>
      <c r="B1832" s="61" t="s">
        <v>10</v>
      </c>
      <c r="C1832" s="61" t="s">
        <v>3204</v>
      </c>
      <c r="D1832" s="64">
        <v>53820214</v>
      </c>
      <c r="E1832" s="64">
        <v>0</v>
      </c>
      <c r="F1832" s="64">
        <v>53820214</v>
      </c>
      <c r="G1832" s="77">
        <v>1.04</v>
      </c>
      <c r="H1832" s="64">
        <v>55973023</v>
      </c>
      <c r="I1832" s="64">
        <v>0</v>
      </c>
      <c r="J1832" s="64">
        <f>SUMIFS('Support - HEA1065 Adjustments'!$G$2:$G$10,'Support - HEA1065 Adjustments'!$A$2:$A$10,LEFT('Support - Calculation Detail'!A1832,7),'Support - HEA1065 Adjustments'!$D$2:$D$10,RIGHT('Support - Calculation Detail'!A1832,2))</f>
        <v>0</v>
      </c>
      <c r="K1832" s="64">
        <v>55973023</v>
      </c>
      <c r="L1832" s="64">
        <v>0</v>
      </c>
      <c r="M1832" s="64">
        <v>0</v>
      </c>
      <c r="N1832" s="64">
        <v>0</v>
      </c>
      <c r="O1832" s="64">
        <v>55973023</v>
      </c>
    </row>
    <row r="1833" spans="1:15" x14ac:dyDescent="0.35">
      <c r="A1833" s="57" t="s">
        <v>7619</v>
      </c>
      <c r="B1833" s="61" t="s">
        <v>10</v>
      </c>
      <c r="C1833" s="61" t="s">
        <v>3204</v>
      </c>
      <c r="D1833" s="64">
        <v>13860051</v>
      </c>
      <c r="E1833" s="64">
        <v>0</v>
      </c>
      <c r="F1833" s="64">
        <v>13860051</v>
      </c>
      <c r="G1833" s="77">
        <v>1.04</v>
      </c>
      <c r="H1833" s="64">
        <v>14414453</v>
      </c>
      <c r="I1833" s="64">
        <v>0</v>
      </c>
      <c r="J1833" s="64">
        <f>SUMIFS('Support - HEA1065 Adjustments'!$G$2:$G$10,'Support - HEA1065 Adjustments'!$A$2:$A$10,LEFT('Support - Calculation Detail'!A1833,7),'Support - HEA1065 Adjustments'!$D$2:$D$10,RIGHT('Support - Calculation Detail'!A1833,2))</f>
        <v>0</v>
      </c>
      <c r="K1833" s="64">
        <v>14414453</v>
      </c>
      <c r="L1833" s="64">
        <v>1156907</v>
      </c>
      <c r="M1833" s="64">
        <v>0</v>
      </c>
      <c r="N1833" s="64">
        <v>0</v>
      </c>
      <c r="O1833" s="64">
        <v>15571360</v>
      </c>
    </row>
    <row r="1834" spans="1:15" x14ac:dyDescent="0.35">
      <c r="A1834" s="57" t="s">
        <v>7620</v>
      </c>
      <c r="B1834" s="61" t="s">
        <v>10</v>
      </c>
      <c r="C1834" s="61" t="s">
        <v>3204</v>
      </c>
      <c r="D1834" s="64">
        <v>8771676</v>
      </c>
      <c r="E1834" s="64">
        <v>0</v>
      </c>
      <c r="F1834" s="64">
        <v>8771676</v>
      </c>
      <c r="G1834" s="77">
        <v>1.04</v>
      </c>
      <c r="H1834" s="64">
        <v>9122543</v>
      </c>
      <c r="I1834" s="64">
        <v>0</v>
      </c>
      <c r="J1834" s="64">
        <f>SUMIFS('Support - HEA1065 Adjustments'!$G$2:$G$10,'Support - HEA1065 Adjustments'!$A$2:$A$10,LEFT('Support - Calculation Detail'!A1834,7),'Support - HEA1065 Adjustments'!$D$2:$D$10,RIGHT('Support - Calculation Detail'!A1834,2))</f>
        <v>0</v>
      </c>
      <c r="K1834" s="64">
        <v>9122543</v>
      </c>
      <c r="L1834" s="64">
        <v>0</v>
      </c>
      <c r="M1834" s="64">
        <v>0</v>
      </c>
      <c r="N1834" s="64">
        <v>0</v>
      </c>
      <c r="O1834" s="64">
        <v>9122543</v>
      </c>
    </row>
    <row r="1835" spans="1:15" x14ac:dyDescent="0.35">
      <c r="A1835" s="57" t="s">
        <v>7621</v>
      </c>
      <c r="B1835" s="61" t="s">
        <v>10</v>
      </c>
      <c r="C1835" s="61" t="s">
        <v>3204</v>
      </c>
      <c r="D1835" s="64">
        <v>316372</v>
      </c>
      <c r="E1835" s="64">
        <v>0</v>
      </c>
      <c r="F1835" s="64">
        <v>316372</v>
      </c>
      <c r="G1835" s="77">
        <v>1.04</v>
      </c>
      <c r="H1835" s="64">
        <v>329027</v>
      </c>
      <c r="I1835" s="64">
        <v>0</v>
      </c>
      <c r="J1835" s="64">
        <f>SUMIFS('Support - HEA1065 Adjustments'!$G$2:$G$10,'Support - HEA1065 Adjustments'!$A$2:$A$10,LEFT('Support - Calculation Detail'!A1835,7),'Support - HEA1065 Adjustments'!$D$2:$D$10,RIGHT('Support - Calculation Detail'!A1835,2))</f>
        <v>0</v>
      </c>
      <c r="K1835" s="64">
        <v>329027</v>
      </c>
      <c r="L1835" s="64">
        <v>43827</v>
      </c>
      <c r="M1835" s="64">
        <v>0</v>
      </c>
      <c r="N1835" s="64">
        <v>0</v>
      </c>
      <c r="O1835" s="64">
        <v>372854</v>
      </c>
    </row>
    <row r="1836" spans="1:15" x14ac:dyDescent="0.35">
      <c r="A1836" s="57" t="s">
        <v>7622</v>
      </c>
      <c r="B1836" s="61" t="s">
        <v>10</v>
      </c>
      <c r="C1836" s="61" t="s">
        <v>3204</v>
      </c>
      <c r="D1836" s="64">
        <v>7477014</v>
      </c>
      <c r="E1836" s="64">
        <v>0</v>
      </c>
      <c r="F1836" s="64">
        <v>7477014</v>
      </c>
      <c r="G1836" s="77">
        <v>1.04</v>
      </c>
      <c r="H1836" s="64">
        <v>7776095</v>
      </c>
      <c r="I1836" s="64">
        <v>0</v>
      </c>
      <c r="J1836" s="64">
        <f>SUMIFS('Support - HEA1065 Adjustments'!$G$2:$G$10,'Support - HEA1065 Adjustments'!$A$2:$A$10,LEFT('Support - Calculation Detail'!A1836,7),'Support - HEA1065 Adjustments'!$D$2:$D$10,RIGHT('Support - Calculation Detail'!A1836,2))</f>
        <v>0</v>
      </c>
      <c r="K1836" s="64">
        <v>7776095</v>
      </c>
      <c r="L1836" s="64">
        <v>399959</v>
      </c>
      <c r="M1836" s="64">
        <v>0</v>
      </c>
      <c r="N1836" s="64">
        <v>0</v>
      </c>
      <c r="O1836" s="64">
        <v>8176054</v>
      </c>
    </row>
    <row r="1837" spans="1:15" x14ac:dyDescent="0.35">
      <c r="A1837" s="57" t="s">
        <v>7623</v>
      </c>
      <c r="B1837" s="61" t="s">
        <v>10</v>
      </c>
      <c r="C1837" s="61" t="s">
        <v>3204</v>
      </c>
      <c r="D1837" s="64">
        <v>810134</v>
      </c>
      <c r="E1837" s="64">
        <v>65901</v>
      </c>
      <c r="F1837" s="64">
        <v>876035</v>
      </c>
      <c r="G1837" s="77">
        <v>1.04</v>
      </c>
      <c r="H1837" s="64">
        <v>911076</v>
      </c>
      <c r="I1837" s="64">
        <v>0</v>
      </c>
      <c r="J1837" s="64">
        <f>SUMIFS('Support - HEA1065 Adjustments'!$G$2:$G$10,'Support - HEA1065 Adjustments'!$A$2:$A$10,LEFT('Support - Calculation Detail'!A1837,7),'Support - HEA1065 Adjustments'!$D$2:$D$10,RIGHT('Support - Calculation Detail'!A1837,2))</f>
        <v>0</v>
      </c>
      <c r="K1837" s="64">
        <v>911076</v>
      </c>
      <c r="L1837" s="64">
        <v>47907</v>
      </c>
      <c r="M1837" s="64">
        <v>0</v>
      </c>
      <c r="N1837" s="64">
        <v>0</v>
      </c>
      <c r="O1837" s="64">
        <v>958983</v>
      </c>
    </row>
    <row r="1838" spans="1:15" x14ac:dyDescent="0.35">
      <c r="A1838" s="57" t="s">
        <v>7624</v>
      </c>
      <c r="B1838" s="61" t="s">
        <v>10</v>
      </c>
      <c r="C1838" s="61" t="s">
        <v>3204</v>
      </c>
      <c r="D1838" s="64">
        <v>126536</v>
      </c>
      <c r="E1838" s="64">
        <v>0</v>
      </c>
      <c r="F1838" s="64">
        <v>126536</v>
      </c>
      <c r="G1838" s="77">
        <v>1.04</v>
      </c>
      <c r="H1838" s="64">
        <v>131597</v>
      </c>
      <c r="I1838" s="64">
        <v>0</v>
      </c>
      <c r="J1838" s="64">
        <f>SUMIFS('Support - HEA1065 Adjustments'!$G$2:$G$10,'Support - HEA1065 Adjustments'!$A$2:$A$10,LEFT('Support - Calculation Detail'!A1838,7),'Support - HEA1065 Adjustments'!$D$2:$D$10,RIGHT('Support - Calculation Detail'!A1838,2))</f>
        <v>0</v>
      </c>
      <c r="K1838" s="64">
        <v>131597</v>
      </c>
      <c r="L1838" s="64">
        <v>18351</v>
      </c>
      <c r="M1838" s="64">
        <v>0</v>
      </c>
      <c r="N1838" s="64">
        <v>0</v>
      </c>
      <c r="O1838" s="64">
        <v>149948</v>
      </c>
    </row>
    <row r="1839" spans="1:15" x14ac:dyDescent="0.35">
      <c r="A1839" s="57" t="s">
        <v>7625</v>
      </c>
      <c r="B1839" s="61" t="s">
        <v>10</v>
      </c>
      <c r="C1839" s="61" t="s">
        <v>3204</v>
      </c>
      <c r="D1839" s="64">
        <v>279318</v>
      </c>
      <c r="E1839" s="64">
        <v>0</v>
      </c>
      <c r="F1839" s="64">
        <v>279318</v>
      </c>
      <c r="G1839" s="77">
        <v>1.04</v>
      </c>
      <c r="H1839" s="64">
        <v>290491</v>
      </c>
      <c r="I1839" s="64">
        <v>0</v>
      </c>
      <c r="J1839" s="64">
        <f>SUMIFS('Support - HEA1065 Adjustments'!$G$2:$G$10,'Support - HEA1065 Adjustments'!$A$2:$A$10,LEFT('Support - Calculation Detail'!A1839,7),'Support - HEA1065 Adjustments'!$D$2:$D$10,RIGHT('Support - Calculation Detail'!A1839,2))</f>
        <v>0</v>
      </c>
      <c r="K1839" s="64">
        <v>290491</v>
      </c>
      <c r="L1839" s="64">
        <v>0</v>
      </c>
      <c r="M1839" s="64">
        <v>0</v>
      </c>
      <c r="N1839" s="64">
        <v>0</v>
      </c>
      <c r="O1839" s="64">
        <v>290491</v>
      </c>
    </row>
    <row r="1840" spans="1:15" x14ac:dyDescent="0.35">
      <c r="A1840" s="57" t="s">
        <v>7626</v>
      </c>
      <c r="B1840" s="61" t="s">
        <v>10</v>
      </c>
      <c r="C1840" s="61" t="s">
        <v>3204</v>
      </c>
      <c r="D1840" s="64">
        <v>41163</v>
      </c>
      <c r="E1840" s="64">
        <v>0</v>
      </c>
      <c r="F1840" s="64">
        <v>41163</v>
      </c>
      <c r="G1840" s="77">
        <v>1.04</v>
      </c>
      <c r="H1840" s="64">
        <v>42810</v>
      </c>
      <c r="I1840" s="64">
        <v>0</v>
      </c>
      <c r="J1840" s="64">
        <f>SUMIFS('Support - HEA1065 Adjustments'!$G$2:$G$10,'Support - HEA1065 Adjustments'!$A$2:$A$10,LEFT('Support - Calculation Detail'!A1840,7),'Support - HEA1065 Adjustments'!$D$2:$D$10,RIGHT('Support - Calculation Detail'!A1840,2))</f>
        <v>0</v>
      </c>
      <c r="K1840" s="64">
        <v>42810</v>
      </c>
      <c r="L1840" s="64">
        <v>0</v>
      </c>
      <c r="M1840" s="64">
        <v>0</v>
      </c>
      <c r="N1840" s="64">
        <v>0</v>
      </c>
      <c r="O1840" s="64">
        <v>42810</v>
      </c>
    </row>
    <row r="1841" spans="1:15" x14ac:dyDescent="0.35">
      <c r="A1841" s="57" t="s">
        <v>7627</v>
      </c>
      <c r="B1841" s="61" t="s">
        <v>10</v>
      </c>
      <c r="C1841" s="61" t="s">
        <v>3204</v>
      </c>
      <c r="D1841" s="64">
        <v>7625</v>
      </c>
      <c r="E1841" s="64">
        <v>0</v>
      </c>
      <c r="F1841" s="64">
        <v>7625</v>
      </c>
      <c r="G1841" s="77">
        <v>1.04</v>
      </c>
      <c r="H1841" s="64">
        <v>7930</v>
      </c>
      <c r="I1841" s="64">
        <v>0</v>
      </c>
      <c r="J1841" s="64">
        <f>SUMIFS('Support - HEA1065 Adjustments'!$G$2:$G$10,'Support - HEA1065 Adjustments'!$A$2:$A$10,LEFT('Support - Calculation Detail'!A1841,7),'Support - HEA1065 Adjustments'!$D$2:$D$10,RIGHT('Support - Calculation Detail'!A1841,2))</f>
        <v>0</v>
      </c>
      <c r="K1841" s="64">
        <v>7930</v>
      </c>
      <c r="L1841" s="64">
        <v>0</v>
      </c>
      <c r="M1841" s="64">
        <v>0</v>
      </c>
      <c r="N1841" s="64">
        <v>0</v>
      </c>
      <c r="O1841" s="64">
        <v>7930</v>
      </c>
    </row>
    <row r="1842" spans="1:15" x14ac:dyDescent="0.35">
      <c r="A1842" s="57" t="s">
        <v>7628</v>
      </c>
      <c r="B1842" s="61" t="s">
        <v>10</v>
      </c>
      <c r="C1842" s="61" t="s">
        <v>3204</v>
      </c>
      <c r="D1842" s="64">
        <v>125519</v>
      </c>
      <c r="E1842" s="64">
        <v>0</v>
      </c>
      <c r="F1842" s="64">
        <v>125519</v>
      </c>
      <c r="G1842" s="77">
        <v>1.04</v>
      </c>
      <c r="H1842" s="64">
        <v>130540</v>
      </c>
      <c r="I1842" s="64">
        <v>0</v>
      </c>
      <c r="J1842" s="64">
        <f>SUMIFS('Support - HEA1065 Adjustments'!$G$2:$G$10,'Support - HEA1065 Adjustments'!$A$2:$A$10,LEFT('Support - Calculation Detail'!A1842,7),'Support - HEA1065 Adjustments'!$D$2:$D$10,RIGHT('Support - Calculation Detail'!A1842,2))</f>
        <v>0</v>
      </c>
      <c r="K1842" s="64">
        <v>130540</v>
      </c>
      <c r="L1842" s="64">
        <v>0</v>
      </c>
      <c r="M1842" s="64">
        <v>0</v>
      </c>
      <c r="N1842" s="64">
        <v>0</v>
      </c>
      <c r="O1842" s="64">
        <v>130540</v>
      </c>
    </row>
    <row r="1843" spans="1:15" x14ac:dyDescent="0.35">
      <c r="A1843" s="57" t="s">
        <v>7629</v>
      </c>
      <c r="B1843" s="61" t="s">
        <v>10</v>
      </c>
      <c r="C1843" s="61" t="s">
        <v>3204</v>
      </c>
      <c r="D1843" s="64">
        <v>17888</v>
      </c>
      <c r="E1843" s="64">
        <v>0</v>
      </c>
      <c r="F1843" s="64">
        <v>17888</v>
      </c>
      <c r="G1843" s="77">
        <v>1.04</v>
      </c>
      <c r="H1843" s="64">
        <v>18604</v>
      </c>
      <c r="I1843" s="64">
        <v>0</v>
      </c>
      <c r="J1843" s="64">
        <f>SUMIFS('Support - HEA1065 Adjustments'!$G$2:$G$10,'Support - HEA1065 Adjustments'!$A$2:$A$10,LEFT('Support - Calculation Detail'!A1843,7),'Support - HEA1065 Adjustments'!$D$2:$D$10,RIGHT('Support - Calculation Detail'!A1843,2))</f>
        <v>0</v>
      </c>
      <c r="K1843" s="64">
        <v>18604</v>
      </c>
      <c r="L1843" s="64">
        <v>0</v>
      </c>
      <c r="M1843" s="64">
        <v>0</v>
      </c>
      <c r="N1843" s="64">
        <v>0</v>
      </c>
      <c r="O1843" s="64">
        <v>18604</v>
      </c>
    </row>
    <row r="1844" spans="1:15" x14ac:dyDescent="0.35">
      <c r="A1844" s="57" t="s">
        <v>7630</v>
      </c>
      <c r="B1844" s="61" t="s">
        <v>10</v>
      </c>
      <c r="C1844" s="61" t="s">
        <v>3204</v>
      </c>
      <c r="D1844" s="64">
        <v>43024580</v>
      </c>
      <c r="E1844" s="64">
        <v>0</v>
      </c>
      <c r="F1844" s="64">
        <v>43024580</v>
      </c>
      <c r="G1844" s="77">
        <v>1.04</v>
      </c>
      <c r="H1844" s="64">
        <v>44745563</v>
      </c>
      <c r="I1844" s="64">
        <v>0</v>
      </c>
      <c r="J1844" s="64">
        <f>SUMIFS('Support - HEA1065 Adjustments'!$G$2:$G$10,'Support - HEA1065 Adjustments'!$A$2:$A$10,LEFT('Support - Calculation Detail'!A1844,7),'Support - HEA1065 Adjustments'!$D$2:$D$10,RIGHT('Support - Calculation Detail'!A1844,2))</f>
        <v>0</v>
      </c>
      <c r="K1844" s="64">
        <v>44745563</v>
      </c>
      <c r="L1844" s="64">
        <v>0</v>
      </c>
      <c r="M1844" s="64">
        <v>0</v>
      </c>
      <c r="N1844" s="64">
        <v>0</v>
      </c>
      <c r="O1844" s="64">
        <v>44745563</v>
      </c>
    </row>
    <row r="1845" spans="1:15" x14ac:dyDescent="0.35">
      <c r="A1845" s="57" t="s">
        <v>7631</v>
      </c>
      <c r="B1845" s="61" t="s">
        <v>10</v>
      </c>
      <c r="C1845" s="61" t="s">
        <v>3204</v>
      </c>
      <c r="D1845" s="64">
        <v>54798824</v>
      </c>
      <c r="E1845" s="64">
        <v>0</v>
      </c>
      <c r="F1845" s="64">
        <v>54798824</v>
      </c>
      <c r="G1845" s="77">
        <v>1.04</v>
      </c>
      <c r="H1845" s="64">
        <v>56990777</v>
      </c>
      <c r="I1845" s="64">
        <v>0</v>
      </c>
      <c r="J1845" s="64">
        <f>SUMIFS('Support - HEA1065 Adjustments'!$G$2:$G$10,'Support - HEA1065 Adjustments'!$A$2:$A$10,LEFT('Support - Calculation Detail'!A1845,7),'Support - HEA1065 Adjustments'!$D$2:$D$10,RIGHT('Support - Calculation Detail'!A1845,2))</f>
        <v>0</v>
      </c>
      <c r="K1845" s="64">
        <v>56990777</v>
      </c>
      <c r="L1845" s="64">
        <v>0</v>
      </c>
      <c r="M1845" s="64">
        <v>0</v>
      </c>
      <c r="N1845" s="64">
        <v>0</v>
      </c>
      <c r="O1845" s="64">
        <v>56990777</v>
      </c>
    </row>
    <row r="1846" spans="1:15" x14ac:dyDescent="0.35">
      <c r="A1846" s="57" t="s">
        <v>7632</v>
      </c>
      <c r="B1846" s="61" t="s">
        <v>10</v>
      </c>
      <c r="C1846" s="61" t="s">
        <v>3204</v>
      </c>
      <c r="D1846" s="64">
        <v>111084989</v>
      </c>
      <c r="E1846" s="64">
        <v>0</v>
      </c>
      <c r="F1846" s="64">
        <v>111084989</v>
      </c>
      <c r="G1846" s="77">
        <v>1.04</v>
      </c>
      <c r="H1846" s="64">
        <v>115528389</v>
      </c>
      <c r="I1846" s="64">
        <v>0</v>
      </c>
      <c r="J1846" s="64">
        <f>SUMIFS('Support - HEA1065 Adjustments'!$G$2:$G$10,'Support - HEA1065 Adjustments'!$A$2:$A$10,LEFT('Support - Calculation Detail'!A1846,7),'Support - HEA1065 Adjustments'!$D$2:$D$10,RIGHT('Support - Calculation Detail'!A1846,2))</f>
        <v>0</v>
      </c>
      <c r="K1846" s="64">
        <v>115528389</v>
      </c>
      <c r="L1846" s="64">
        <v>0</v>
      </c>
      <c r="M1846" s="64">
        <v>0</v>
      </c>
      <c r="N1846" s="64">
        <v>0</v>
      </c>
      <c r="O1846" s="64">
        <v>115528389</v>
      </c>
    </row>
    <row r="1847" spans="1:15" x14ac:dyDescent="0.35">
      <c r="A1847" s="57" t="s">
        <v>7633</v>
      </c>
      <c r="B1847" s="61" t="s">
        <v>10</v>
      </c>
      <c r="C1847" s="61" t="s">
        <v>3204</v>
      </c>
      <c r="D1847" s="64">
        <v>32184388</v>
      </c>
      <c r="E1847" s="64">
        <v>0</v>
      </c>
      <c r="F1847" s="64">
        <v>32184388</v>
      </c>
      <c r="G1847" s="77">
        <v>1.04</v>
      </c>
      <c r="H1847" s="64">
        <v>33471764</v>
      </c>
      <c r="I1847" s="64">
        <v>0</v>
      </c>
      <c r="J1847" s="64">
        <f>SUMIFS('Support - HEA1065 Adjustments'!$G$2:$G$10,'Support - HEA1065 Adjustments'!$A$2:$A$10,LEFT('Support - Calculation Detail'!A1847,7),'Support - HEA1065 Adjustments'!$D$2:$D$10,RIGHT('Support - Calculation Detail'!A1847,2))</f>
        <v>0</v>
      </c>
      <c r="K1847" s="64">
        <v>33471764</v>
      </c>
      <c r="L1847" s="64">
        <v>0</v>
      </c>
      <c r="M1847" s="64">
        <v>0</v>
      </c>
      <c r="N1847" s="64">
        <v>0</v>
      </c>
      <c r="O1847" s="64">
        <v>33471764</v>
      </c>
    </row>
    <row r="1848" spans="1:15" x14ac:dyDescent="0.35">
      <c r="A1848" s="57" t="s">
        <v>7634</v>
      </c>
      <c r="B1848" s="61" t="s">
        <v>10</v>
      </c>
      <c r="C1848" s="61" t="s">
        <v>3204</v>
      </c>
      <c r="D1848" s="64">
        <v>149330336</v>
      </c>
      <c r="E1848" s="64">
        <v>0</v>
      </c>
      <c r="F1848" s="64">
        <v>149330336</v>
      </c>
      <c r="G1848" s="77">
        <v>1.04</v>
      </c>
      <c r="H1848" s="64">
        <v>155303549</v>
      </c>
      <c r="I1848" s="64">
        <v>0</v>
      </c>
      <c r="J1848" s="64">
        <f>SUMIFS('Support - HEA1065 Adjustments'!$G$2:$G$10,'Support - HEA1065 Adjustments'!$A$2:$A$10,LEFT('Support - Calculation Detail'!A1848,7),'Support - HEA1065 Adjustments'!$D$2:$D$10,RIGHT('Support - Calculation Detail'!A1848,2))</f>
        <v>0</v>
      </c>
      <c r="K1848" s="64">
        <v>155303549</v>
      </c>
      <c r="L1848" s="64">
        <v>0</v>
      </c>
      <c r="M1848" s="64">
        <v>0</v>
      </c>
      <c r="N1848" s="64">
        <v>0</v>
      </c>
      <c r="O1848" s="64">
        <v>155303549</v>
      </c>
    </row>
    <row r="1849" spans="1:15" x14ac:dyDescent="0.35">
      <c r="A1849" s="57" t="s">
        <v>7635</v>
      </c>
      <c r="B1849" s="61" t="s">
        <v>10</v>
      </c>
      <c r="C1849" s="61" t="s">
        <v>3204</v>
      </c>
      <c r="D1849" s="64">
        <v>398118</v>
      </c>
      <c r="E1849" s="64">
        <v>0</v>
      </c>
      <c r="F1849" s="64">
        <v>398118</v>
      </c>
      <c r="G1849" s="77">
        <v>1.04</v>
      </c>
      <c r="H1849" s="64">
        <v>414043</v>
      </c>
      <c r="I1849" s="64">
        <v>0</v>
      </c>
      <c r="J1849" s="64">
        <f>SUMIFS('Support - HEA1065 Adjustments'!$G$2:$G$10,'Support - HEA1065 Adjustments'!$A$2:$A$10,LEFT('Support - Calculation Detail'!A1849,7),'Support - HEA1065 Adjustments'!$D$2:$D$10,RIGHT('Support - Calculation Detail'!A1849,2))</f>
        <v>0</v>
      </c>
      <c r="K1849" s="64">
        <v>414043</v>
      </c>
      <c r="L1849" s="64">
        <v>0</v>
      </c>
      <c r="M1849" s="64">
        <v>0</v>
      </c>
      <c r="N1849" s="64">
        <v>0</v>
      </c>
      <c r="O1849" s="64">
        <v>414043</v>
      </c>
    </row>
    <row r="1850" spans="1:15" x14ac:dyDescent="0.35">
      <c r="A1850" s="57" t="s">
        <v>7636</v>
      </c>
      <c r="B1850" s="61" t="s">
        <v>10</v>
      </c>
      <c r="C1850" s="61" t="s">
        <v>3204</v>
      </c>
      <c r="D1850" s="64">
        <v>747342</v>
      </c>
      <c r="E1850" s="64">
        <v>0</v>
      </c>
      <c r="F1850" s="64">
        <v>747342</v>
      </c>
      <c r="G1850" s="77">
        <v>1.04</v>
      </c>
      <c r="H1850" s="64">
        <v>777236</v>
      </c>
      <c r="I1850" s="64">
        <v>0</v>
      </c>
      <c r="J1850" s="64">
        <f>SUMIFS('Support - HEA1065 Adjustments'!$G$2:$G$10,'Support - HEA1065 Adjustments'!$A$2:$A$10,LEFT('Support - Calculation Detail'!A1850,7),'Support - HEA1065 Adjustments'!$D$2:$D$10,RIGHT('Support - Calculation Detail'!A1850,2))</f>
        <v>0</v>
      </c>
      <c r="K1850" s="64">
        <v>777236</v>
      </c>
      <c r="L1850" s="64">
        <v>17403110</v>
      </c>
      <c r="M1850" s="64">
        <v>0</v>
      </c>
      <c r="N1850" s="64">
        <v>0</v>
      </c>
      <c r="O1850" s="64">
        <v>18180346</v>
      </c>
    </row>
    <row r="1851" spans="1:15" x14ac:dyDescent="0.35">
      <c r="A1851" s="57" t="s">
        <v>7637</v>
      </c>
      <c r="B1851" s="61" t="s">
        <v>10</v>
      </c>
      <c r="C1851" s="61" t="s">
        <v>3204</v>
      </c>
      <c r="D1851" s="64">
        <v>65349536</v>
      </c>
      <c r="E1851" s="64">
        <v>0</v>
      </c>
      <c r="F1851" s="64">
        <v>65349536</v>
      </c>
      <c r="G1851" s="77">
        <v>1.04</v>
      </c>
      <c r="H1851" s="64">
        <v>67963517</v>
      </c>
      <c r="I1851" s="64">
        <v>0</v>
      </c>
      <c r="J1851" s="64">
        <f>SUMIFS('Support - HEA1065 Adjustments'!$G$2:$G$10,'Support - HEA1065 Adjustments'!$A$2:$A$10,LEFT('Support - Calculation Detail'!A1851,7),'Support - HEA1065 Adjustments'!$D$2:$D$10,RIGHT('Support - Calculation Detail'!A1851,2))</f>
        <v>0</v>
      </c>
      <c r="K1851" s="64">
        <v>67963517</v>
      </c>
      <c r="L1851" s="64">
        <v>0</v>
      </c>
      <c r="M1851" s="64">
        <v>0</v>
      </c>
      <c r="N1851" s="64">
        <v>0</v>
      </c>
      <c r="O1851" s="64">
        <v>67963517</v>
      </c>
    </row>
    <row r="1852" spans="1:15" x14ac:dyDescent="0.35">
      <c r="A1852" s="57" t="s">
        <v>7638</v>
      </c>
      <c r="B1852" s="61" t="s">
        <v>10</v>
      </c>
      <c r="C1852" s="61" t="s">
        <v>3204</v>
      </c>
      <c r="D1852" s="64">
        <v>0</v>
      </c>
      <c r="E1852" s="64">
        <v>0</v>
      </c>
      <c r="F1852" s="64">
        <v>0</v>
      </c>
      <c r="G1852" s="77">
        <v>1.04</v>
      </c>
      <c r="H1852" s="64">
        <v>0</v>
      </c>
      <c r="I1852" s="64">
        <v>0</v>
      </c>
      <c r="J1852" s="64">
        <f>SUMIFS('Support - HEA1065 Adjustments'!$G$2:$G$10,'Support - HEA1065 Adjustments'!$A$2:$A$10,LEFT('Support - Calculation Detail'!A1852,7),'Support - HEA1065 Adjustments'!$D$2:$D$10,RIGHT('Support - Calculation Detail'!A1852,2))</f>
        <v>0</v>
      </c>
      <c r="K1852" s="64">
        <v>0</v>
      </c>
      <c r="L1852" s="64">
        <v>0</v>
      </c>
      <c r="M1852" s="64">
        <v>0</v>
      </c>
      <c r="N1852" s="64">
        <v>0</v>
      </c>
      <c r="O1852" s="64">
        <v>0</v>
      </c>
    </row>
    <row r="1853" spans="1:15" x14ac:dyDescent="0.35">
      <c r="A1853" s="57" t="s">
        <v>7639</v>
      </c>
      <c r="B1853" s="61" t="s">
        <v>10</v>
      </c>
      <c r="C1853" s="61" t="s">
        <v>3204</v>
      </c>
      <c r="D1853" s="64">
        <v>10425716</v>
      </c>
      <c r="E1853" s="64">
        <v>0</v>
      </c>
      <c r="F1853" s="64">
        <v>10425716</v>
      </c>
      <c r="G1853" s="77">
        <v>1.04</v>
      </c>
      <c r="H1853" s="64">
        <v>10842745</v>
      </c>
      <c r="I1853" s="64">
        <v>0</v>
      </c>
      <c r="J1853" s="64">
        <f>SUMIFS('Support - HEA1065 Adjustments'!$G$2:$G$10,'Support - HEA1065 Adjustments'!$A$2:$A$10,LEFT('Support - Calculation Detail'!A1853,7),'Support - HEA1065 Adjustments'!$D$2:$D$10,RIGHT('Support - Calculation Detail'!A1853,2))</f>
        <v>0</v>
      </c>
      <c r="K1853" s="64">
        <v>10842745</v>
      </c>
      <c r="L1853" s="64">
        <v>0</v>
      </c>
      <c r="M1853" s="64">
        <v>0</v>
      </c>
      <c r="N1853" s="64">
        <v>0</v>
      </c>
      <c r="O1853" s="64">
        <v>10842745</v>
      </c>
    </row>
    <row r="1854" spans="1:15" x14ac:dyDescent="0.35">
      <c r="A1854" s="57" t="s">
        <v>7640</v>
      </c>
      <c r="B1854" s="61" t="s">
        <v>10</v>
      </c>
      <c r="C1854" s="61" t="s">
        <v>3204</v>
      </c>
      <c r="D1854" s="64">
        <v>17486698</v>
      </c>
      <c r="E1854" s="64">
        <v>0</v>
      </c>
      <c r="F1854" s="64">
        <v>17486698</v>
      </c>
      <c r="G1854" s="77">
        <v>1.04</v>
      </c>
      <c r="H1854" s="64">
        <v>18186166</v>
      </c>
      <c r="I1854" s="64">
        <v>0</v>
      </c>
      <c r="J1854" s="64">
        <f>SUMIFS('Support - HEA1065 Adjustments'!$G$2:$G$10,'Support - HEA1065 Adjustments'!$A$2:$A$10,LEFT('Support - Calculation Detail'!A1854,7),'Support - HEA1065 Adjustments'!$D$2:$D$10,RIGHT('Support - Calculation Detail'!A1854,2))</f>
        <v>0</v>
      </c>
      <c r="K1854" s="64">
        <v>18186166</v>
      </c>
      <c r="L1854" s="64">
        <v>0</v>
      </c>
      <c r="M1854" s="64">
        <v>0</v>
      </c>
      <c r="N1854" s="64">
        <v>0</v>
      </c>
      <c r="O1854" s="64">
        <v>18186166</v>
      </c>
    </row>
    <row r="1855" spans="1:15" x14ac:dyDescent="0.35">
      <c r="A1855" s="57" t="s">
        <v>7641</v>
      </c>
      <c r="B1855" s="61" t="s">
        <v>10</v>
      </c>
      <c r="C1855" s="61" t="s">
        <v>3204</v>
      </c>
      <c r="D1855" s="64">
        <v>36467106</v>
      </c>
      <c r="E1855" s="64">
        <v>0</v>
      </c>
      <c r="F1855" s="64">
        <v>36467106</v>
      </c>
      <c r="G1855" s="77">
        <v>1.04</v>
      </c>
      <c r="H1855" s="64">
        <v>37925790</v>
      </c>
      <c r="I1855" s="64">
        <v>0</v>
      </c>
      <c r="J1855" s="64">
        <f>SUMIFS('Support - HEA1065 Adjustments'!$G$2:$G$10,'Support - HEA1065 Adjustments'!$A$2:$A$10,LEFT('Support - Calculation Detail'!A1855,7),'Support - HEA1065 Adjustments'!$D$2:$D$10,RIGHT('Support - Calculation Detail'!A1855,2))</f>
        <v>0</v>
      </c>
      <c r="K1855" s="64">
        <v>37925790</v>
      </c>
      <c r="L1855" s="64">
        <v>0</v>
      </c>
      <c r="M1855" s="64">
        <v>0</v>
      </c>
      <c r="N1855" s="64">
        <v>0</v>
      </c>
      <c r="O1855" s="64">
        <v>37925790</v>
      </c>
    </row>
    <row r="1856" spans="1:15" x14ac:dyDescent="0.35">
      <c r="A1856" s="57" t="s">
        <v>7642</v>
      </c>
      <c r="B1856" s="61" t="s">
        <v>10</v>
      </c>
      <c r="C1856" s="61" t="s">
        <v>3204</v>
      </c>
      <c r="D1856" s="64">
        <v>27566165</v>
      </c>
      <c r="E1856" s="64">
        <v>0</v>
      </c>
      <c r="F1856" s="64">
        <v>27566165</v>
      </c>
      <c r="G1856" s="77">
        <v>1.04</v>
      </c>
      <c r="H1856" s="64">
        <v>28668812</v>
      </c>
      <c r="I1856" s="64">
        <v>0</v>
      </c>
      <c r="J1856" s="64">
        <f>SUMIFS('Support - HEA1065 Adjustments'!$G$2:$G$10,'Support - HEA1065 Adjustments'!$A$2:$A$10,LEFT('Support - Calculation Detail'!A1856,7),'Support - HEA1065 Adjustments'!$D$2:$D$10,RIGHT('Support - Calculation Detail'!A1856,2))</f>
        <v>0</v>
      </c>
      <c r="K1856" s="64">
        <v>28668812</v>
      </c>
      <c r="L1856" s="64">
        <v>0</v>
      </c>
      <c r="M1856" s="64">
        <v>0</v>
      </c>
      <c r="N1856" s="64">
        <v>0</v>
      </c>
      <c r="O1856" s="64">
        <v>28668812</v>
      </c>
    </row>
    <row r="1857" spans="1:15" x14ac:dyDescent="0.35">
      <c r="A1857" s="57" t="s">
        <v>7643</v>
      </c>
      <c r="B1857" s="61" t="s">
        <v>10</v>
      </c>
      <c r="C1857" s="61" t="s">
        <v>3204</v>
      </c>
      <c r="D1857" s="64">
        <v>33650615</v>
      </c>
      <c r="E1857" s="64">
        <v>0</v>
      </c>
      <c r="F1857" s="64">
        <v>33650615</v>
      </c>
      <c r="G1857" s="77">
        <v>1.04</v>
      </c>
      <c r="H1857" s="64">
        <v>34996640</v>
      </c>
      <c r="I1857" s="64">
        <v>0</v>
      </c>
      <c r="J1857" s="64">
        <f>SUMIFS('Support - HEA1065 Adjustments'!$G$2:$G$10,'Support - HEA1065 Adjustments'!$A$2:$A$10,LEFT('Support - Calculation Detail'!A1857,7),'Support - HEA1065 Adjustments'!$D$2:$D$10,RIGHT('Support - Calculation Detail'!A1857,2))</f>
        <v>0</v>
      </c>
      <c r="K1857" s="64">
        <v>34996640</v>
      </c>
      <c r="L1857" s="64">
        <v>0</v>
      </c>
      <c r="M1857" s="64">
        <v>0</v>
      </c>
      <c r="N1857" s="64">
        <v>0</v>
      </c>
      <c r="O1857" s="64">
        <v>34996640</v>
      </c>
    </row>
    <row r="1858" spans="1:15" x14ac:dyDescent="0.35">
      <c r="A1858" s="57" t="s">
        <v>7644</v>
      </c>
      <c r="B1858" s="61" t="s">
        <v>10</v>
      </c>
      <c r="C1858" s="61" t="s">
        <v>3204</v>
      </c>
      <c r="D1858" s="64">
        <v>26490067</v>
      </c>
      <c r="E1858" s="64">
        <v>0</v>
      </c>
      <c r="F1858" s="64">
        <v>26490067</v>
      </c>
      <c r="G1858" s="77">
        <v>1.04</v>
      </c>
      <c r="H1858" s="64">
        <v>27549670</v>
      </c>
      <c r="I1858" s="64">
        <v>0</v>
      </c>
      <c r="J1858" s="64">
        <f>SUMIFS('Support - HEA1065 Adjustments'!$G$2:$G$10,'Support - HEA1065 Adjustments'!$A$2:$A$10,LEFT('Support - Calculation Detail'!A1858,7),'Support - HEA1065 Adjustments'!$D$2:$D$10,RIGHT('Support - Calculation Detail'!A1858,2))</f>
        <v>0</v>
      </c>
      <c r="K1858" s="64">
        <v>27549670</v>
      </c>
      <c r="L1858" s="64">
        <v>0</v>
      </c>
      <c r="M1858" s="64">
        <v>0</v>
      </c>
      <c r="N1858" s="64">
        <v>0</v>
      </c>
      <c r="O1858" s="64">
        <v>27549670</v>
      </c>
    </row>
    <row r="1859" spans="1:15" x14ac:dyDescent="0.35">
      <c r="A1859" s="57" t="s">
        <v>7645</v>
      </c>
      <c r="B1859" s="61" t="s">
        <v>10</v>
      </c>
      <c r="C1859" s="61" t="s">
        <v>3204</v>
      </c>
      <c r="D1859" s="64">
        <v>30957342</v>
      </c>
      <c r="E1859" s="64">
        <v>0</v>
      </c>
      <c r="F1859" s="64">
        <v>30957342</v>
      </c>
      <c r="G1859" s="77">
        <v>1.04</v>
      </c>
      <c r="H1859" s="64">
        <v>32195636</v>
      </c>
      <c r="I1859" s="64">
        <v>0</v>
      </c>
      <c r="J1859" s="64">
        <f>SUMIFS('Support - HEA1065 Adjustments'!$G$2:$G$10,'Support - HEA1065 Adjustments'!$A$2:$A$10,LEFT('Support - Calculation Detail'!A1859,7),'Support - HEA1065 Adjustments'!$D$2:$D$10,RIGHT('Support - Calculation Detail'!A1859,2))</f>
        <v>0</v>
      </c>
      <c r="K1859" s="64">
        <v>32195636</v>
      </c>
      <c r="L1859" s="64">
        <v>0</v>
      </c>
      <c r="M1859" s="64">
        <v>0</v>
      </c>
      <c r="N1859" s="64">
        <v>0</v>
      </c>
      <c r="O1859" s="64">
        <v>32195636</v>
      </c>
    </row>
    <row r="1860" spans="1:15" x14ac:dyDescent="0.35">
      <c r="A1860" s="57" t="s">
        <v>7646</v>
      </c>
      <c r="B1860" s="61" t="s">
        <v>10</v>
      </c>
      <c r="C1860" s="61" t="s">
        <v>3204</v>
      </c>
      <c r="D1860" s="64">
        <v>25445791</v>
      </c>
      <c r="E1860" s="64">
        <v>0</v>
      </c>
      <c r="F1860" s="64">
        <v>25445791</v>
      </c>
      <c r="G1860" s="77">
        <v>1.04</v>
      </c>
      <c r="H1860" s="64">
        <v>26463623</v>
      </c>
      <c r="I1860" s="64">
        <v>0</v>
      </c>
      <c r="J1860" s="64">
        <f>SUMIFS('Support - HEA1065 Adjustments'!$G$2:$G$10,'Support - HEA1065 Adjustments'!$A$2:$A$10,LEFT('Support - Calculation Detail'!A1860,7),'Support - HEA1065 Adjustments'!$D$2:$D$10,RIGHT('Support - Calculation Detail'!A1860,2))</f>
        <v>0</v>
      </c>
      <c r="K1860" s="64">
        <v>26463623</v>
      </c>
      <c r="L1860" s="64">
        <v>0</v>
      </c>
      <c r="M1860" s="64">
        <v>0</v>
      </c>
      <c r="N1860" s="64">
        <v>0</v>
      </c>
      <c r="O1860" s="64">
        <v>26463623</v>
      </c>
    </row>
    <row r="1861" spans="1:15" x14ac:dyDescent="0.35">
      <c r="A1861" s="57" t="s">
        <v>7647</v>
      </c>
      <c r="B1861" s="61" t="s">
        <v>10</v>
      </c>
      <c r="C1861" s="61" t="s">
        <v>3204</v>
      </c>
      <c r="D1861" s="64">
        <v>3500292</v>
      </c>
      <c r="E1861" s="64">
        <v>0</v>
      </c>
      <c r="F1861" s="64">
        <v>3500292</v>
      </c>
      <c r="G1861" s="77">
        <v>1.04</v>
      </c>
      <c r="H1861" s="64">
        <v>3640304</v>
      </c>
      <c r="I1861" s="64">
        <v>0</v>
      </c>
      <c r="J1861" s="64">
        <f>SUMIFS('Support - HEA1065 Adjustments'!$G$2:$G$10,'Support - HEA1065 Adjustments'!$A$2:$A$10,LEFT('Support - Calculation Detail'!A1861,7),'Support - HEA1065 Adjustments'!$D$2:$D$10,RIGHT('Support - Calculation Detail'!A1861,2))</f>
        <v>0</v>
      </c>
      <c r="K1861" s="64">
        <v>3640304</v>
      </c>
      <c r="L1861" s="64">
        <v>0</v>
      </c>
      <c r="M1861" s="64">
        <v>0</v>
      </c>
      <c r="N1861" s="64">
        <v>0</v>
      </c>
      <c r="O1861" s="64">
        <v>3640304</v>
      </c>
    </row>
    <row r="1862" spans="1:15" x14ac:dyDescent="0.35">
      <c r="A1862" s="57" t="s">
        <v>7648</v>
      </c>
      <c r="B1862" s="61" t="s">
        <v>10</v>
      </c>
      <c r="C1862" s="61" t="s">
        <v>3204</v>
      </c>
      <c r="D1862" s="64">
        <v>109280087</v>
      </c>
      <c r="E1862" s="64">
        <v>0</v>
      </c>
      <c r="F1862" s="64">
        <v>109280087</v>
      </c>
      <c r="G1862" s="77">
        <v>1.04</v>
      </c>
      <c r="H1862" s="64">
        <v>113651290</v>
      </c>
      <c r="I1862" s="64">
        <v>0</v>
      </c>
      <c r="J1862" s="64">
        <f>SUMIFS('Support - HEA1065 Adjustments'!$G$2:$G$10,'Support - HEA1065 Adjustments'!$A$2:$A$10,LEFT('Support - Calculation Detail'!A1862,7),'Support - HEA1065 Adjustments'!$D$2:$D$10,RIGHT('Support - Calculation Detail'!A1862,2))</f>
        <v>0</v>
      </c>
      <c r="K1862" s="64">
        <v>113651290</v>
      </c>
      <c r="L1862" s="64">
        <v>0</v>
      </c>
      <c r="M1862" s="64">
        <v>0</v>
      </c>
      <c r="N1862" s="64">
        <v>0</v>
      </c>
      <c r="O1862" s="64">
        <v>113651290</v>
      </c>
    </row>
    <row r="1863" spans="1:15" x14ac:dyDescent="0.35">
      <c r="A1863" s="57" t="s">
        <v>7649</v>
      </c>
      <c r="B1863" s="61" t="s">
        <v>10</v>
      </c>
      <c r="C1863" s="61" t="s">
        <v>3204</v>
      </c>
      <c r="D1863" s="64">
        <v>2646383</v>
      </c>
      <c r="E1863" s="64">
        <v>0</v>
      </c>
      <c r="F1863" s="64">
        <v>2646383</v>
      </c>
      <c r="G1863" s="77">
        <v>1.04</v>
      </c>
      <c r="H1863" s="64">
        <v>2752238</v>
      </c>
      <c r="I1863" s="64">
        <v>0</v>
      </c>
      <c r="J1863" s="64">
        <f>SUMIFS('Support - HEA1065 Adjustments'!$G$2:$G$10,'Support - HEA1065 Adjustments'!$A$2:$A$10,LEFT('Support - Calculation Detail'!A1863,7),'Support - HEA1065 Adjustments'!$D$2:$D$10,RIGHT('Support - Calculation Detail'!A1863,2))</f>
        <v>0</v>
      </c>
      <c r="K1863" s="64">
        <v>2752238</v>
      </c>
      <c r="L1863" s="64">
        <v>0</v>
      </c>
      <c r="M1863" s="64">
        <v>0</v>
      </c>
      <c r="N1863" s="64">
        <v>0</v>
      </c>
      <c r="O1863" s="64">
        <v>2752238</v>
      </c>
    </row>
    <row r="1864" spans="1:15" x14ac:dyDescent="0.35">
      <c r="A1864" s="57" t="s">
        <v>7650</v>
      </c>
      <c r="B1864" s="61" t="s">
        <v>10</v>
      </c>
      <c r="C1864" s="61" t="s">
        <v>3322</v>
      </c>
      <c r="D1864" s="64">
        <v>10565654</v>
      </c>
      <c r="E1864" s="64">
        <v>0</v>
      </c>
      <c r="F1864" s="64">
        <v>10565654</v>
      </c>
      <c r="G1864" s="77">
        <v>1.04</v>
      </c>
      <c r="H1864" s="64">
        <v>10988280</v>
      </c>
      <c r="I1864" s="64">
        <v>0</v>
      </c>
      <c r="J1864" s="64">
        <f>SUMIFS('Support - HEA1065 Adjustments'!$G$2:$G$10,'Support - HEA1065 Adjustments'!$A$2:$A$10,LEFT('Support - Calculation Detail'!A1864,7),'Support - HEA1065 Adjustments'!$D$2:$D$10,RIGHT('Support - Calculation Detail'!A1864,2))</f>
        <v>0</v>
      </c>
      <c r="K1864" s="64">
        <v>10988280</v>
      </c>
      <c r="L1864" s="64">
        <v>1158935</v>
      </c>
      <c r="M1864" s="64">
        <v>434274</v>
      </c>
      <c r="N1864" s="64">
        <v>1239337.0897222853</v>
      </c>
      <c r="O1864" s="64">
        <v>13820826.089722285</v>
      </c>
    </row>
    <row r="1865" spans="1:15" x14ac:dyDescent="0.35">
      <c r="A1865" s="57" t="s">
        <v>7651</v>
      </c>
      <c r="B1865" s="61" t="s">
        <v>10</v>
      </c>
      <c r="C1865" s="61" t="s">
        <v>3322</v>
      </c>
      <c r="D1865" s="64">
        <v>108480</v>
      </c>
      <c r="E1865" s="64">
        <v>0</v>
      </c>
      <c r="F1865" s="64">
        <v>108480</v>
      </c>
      <c r="G1865" s="77">
        <v>1.04</v>
      </c>
      <c r="H1865" s="64">
        <v>112819</v>
      </c>
      <c r="I1865" s="64">
        <v>0</v>
      </c>
      <c r="J1865" s="64">
        <f>SUMIFS('Support - HEA1065 Adjustments'!$G$2:$G$10,'Support - HEA1065 Adjustments'!$A$2:$A$10,LEFT('Support - Calculation Detail'!A1865,7),'Support - HEA1065 Adjustments'!$D$2:$D$10,RIGHT('Support - Calculation Detail'!A1865,2))</f>
        <v>0</v>
      </c>
      <c r="K1865" s="64">
        <v>112819</v>
      </c>
      <c r="L1865" s="64">
        <v>0</v>
      </c>
      <c r="M1865" s="64">
        <v>0</v>
      </c>
      <c r="N1865" s="64">
        <v>0</v>
      </c>
      <c r="O1865" s="64">
        <v>112819</v>
      </c>
    </row>
    <row r="1866" spans="1:15" x14ac:dyDescent="0.35">
      <c r="A1866" s="57" t="s">
        <v>7652</v>
      </c>
      <c r="B1866" s="61" t="s">
        <v>10</v>
      </c>
      <c r="C1866" s="61" t="s">
        <v>3322</v>
      </c>
      <c r="D1866" s="64">
        <v>28103</v>
      </c>
      <c r="E1866" s="64">
        <v>0</v>
      </c>
      <c r="F1866" s="64">
        <v>28103</v>
      </c>
      <c r="G1866" s="77">
        <v>1.04</v>
      </c>
      <c r="H1866" s="64">
        <v>29227</v>
      </c>
      <c r="I1866" s="64">
        <v>0</v>
      </c>
      <c r="J1866" s="64">
        <f>SUMIFS('Support - HEA1065 Adjustments'!$G$2:$G$10,'Support - HEA1065 Adjustments'!$A$2:$A$10,LEFT('Support - Calculation Detail'!A1866,7),'Support - HEA1065 Adjustments'!$D$2:$D$10,RIGHT('Support - Calculation Detail'!A1866,2))</f>
        <v>0</v>
      </c>
      <c r="K1866" s="64">
        <v>29227</v>
      </c>
      <c r="L1866" s="64">
        <v>0</v>
      </c>
      <c r="M1866" s="64">
        <v>0</v>
      </c>
      <c r="N1866" s="64">
        <v>0</v>
      </c>
      <c r="O1866" s="64">
        <v>29227</v>
      </c>
    </row>
    <row r="1867" spans="1:15" x14ac:dyDescent="0.35">
      <c r="A1867" s="57" t="s">
        <v>7653</v>
      </c>
      <c r="B1867" s="61" t="s">
        <v>10</v>
      </c>
      <c r="C1867" s="61" t="s">
        <v>3322</v>
      </c>
      <c r="D1867" s="64">
        <v>212281</v>
      </c>
      <c r="E1867" s="64">
        <v>0</v>
      </c>
      <c r="F1867" s="64">
        <v>212281</v>
      </c>
      <c r="G1867" s="77">
        <v>1.04</v>
      </c>
      <c r="H1867" s="64">
        <v>220772</v>
      </c>
      <c r="I1867" s="64">
        <v>0</v>
      </c>
      <c r="J1867" s="64">
        <f>SUMIFS('Support - HEA1065 Adjustments'!$G$2:$G$10,'Support - HEA1065 Adjustments'!$A$2:$A$10,LEFT('Support - Calculation Detail'!A1867,7),'Support - HEA1065 Adjustments'!$D$2:$D$10,RIGHT('Support - Calculation Detail'!A1867,2))</f>
        <v>0</v>
      </c>
      <c r="K1867" s="64">
        <v>220772</v>
      </c>
      <c r="L1867" s="64">
        <v>0</v>
      </c>
      <c r="M1867" s="64">
        <v>0</v>
      </c>
      <c r="N1867" s="64">
        <v>0</v>
      </c>
      <c r="O1867" s="64">
        <v>220772</v>
      </c>
    </row>
    <row r="1868" spans="1:15" x14ac:dyDescent="0.35">
      <c r="A1868" s="57" t="s">
        <v>7654</v>
      </c>
      <c r="B1868" s="61" t="s">
        <v>10</v>
      </c>
      <c r="C1868" s="61" t="s">
        <v>3322</v>
      </c>
      <c r="D1868" s="64">
        <v>475878</v>
      </c>
      <c r="E1868" s="64">
        <v>0</v>
      </c>
      <c r="F1868" s="64">
        <v>475878</v>
      </c>
      <c r="G1868" s="77">
        <v>1.04</v>
      </c>
      <c r="H1868" s="64">
        <v>494913</v>
      </c>
      <c r="I1868" s="64">
        <v>0</v>
      </c>
      <c r="J1868" s="64">
        <f>SUMIFS('Support - HEA1065 Adjustments'!$G$2:$G$10,'Support - HEA1065 Adjustments'!$A$2:$A$10,LEFT('Support - Calculation Detail'!A1868,7),'Support - HEA1065 Adjustments'!$D$2:$D$10,RIGHT('Support - Calculation Detail'!A1868,2))</f>
        <v>0</v>
      </c>
      <c r="K1868" s="64">
        <v>494913</v>
      </c>
      <c r="L1868" s="64">
        <v>0</v>
      </c>
      <c r="M1868" s="64">
        <v>0</v>
      </c>
      <c r="N1868" s="64">
        <v>0</v>
      </c>
      <c r="O1868" s="64">
        <v>494913</v>
      </c>
    </row>
    <row r="1869" spans="1:15" x14ac:dyDescent="0.35">
      <c r="A1869" s="57" t="s">
        <v>7655</v>
      </c>
      <c r="B1869" s="61" t="s">
        <v>10</v>
      </c>
      <c r="C1869" s="61" t="s">
        <v>3322</v>
      </c>
      <c r="D1869" s="64">
        <v>327965</v>
      </c>
      <c r="E1869" s="64">
        <v>0</v>
      </c>
      <c r="F1869" s="64">
        <v>327965</v>
      </c>
      <c r="G1869" s="77">
        <v>1.04</v>
      </c>
      <c r="H1869" s="64">
        <v>341084</v>
      </c>
      <c r="I1869" s="64">
        <v>0</v>
      </c>
      <c r="J1869" s="64">
        <f>SUMIFS('Support - HEA1065 Adjustments'!$G$2:$G$10,'Support - HEA1065 Adjustments'!$A$2:$A$10,LEFT('Support - Calculation Detail'!A1869,7),'Support - HEA1065 Adjustments'!$D$2:$D$10,RIGHT('Support - Calculation Detail'!A1869,2))</f>
        <v>0</v>
      </c>
      <c r="K1869" s="64">
        <v>341084</v>
      </c>
      <c r="L1869" s="64">
        <v>0</v>
      </c>
      <c r="M1869" s="64">
        <v>0</v>
      </c>
      <c r="N1869" s="64">
        <v>0</v>
      </c>
      <c r="O1869" s="64">
        <v>341084</v>
      </c>
    </row>
    <row r="1870" spans="1:15" x14ac:dyDescent="0.35">
      <c r="A1870" s="57" t="s">
        <v>7656</v>
      </c>
      <c r="B1870" s="61" t="s">
        <v>10</v>
      </c>
      <c r="C1870" s="61" t="s">
        <v>3322</v>
      </c>
      <c r="D1870" s="64">
        <v>33727</v>
      </c>
      <c r="E1870" s="64">
        <v>0</v>
      </c>
      <c r="F1870" s="64">
        <v>33727</v>
      </c>
      <c r="G1870" s="77">
        <v>1.04</v>
      </c>
      <c r="H1870" s="64">
        <v>35076</v>
      </c>
      <c r="I1870" s="64">
        <v>0</v>
      </c>
      <c r="J1870" s="64">
        <f>SUMIFS('Support - HEA1065 Adjustments'!$G$2:$G$10,'Support - HEA1065 Adjustments'!$A$2:$A$10,LEFT('Support - Calculation Detail'!A1870,7),'Support - HEA1065 Adjustments'!$D$2:$D$10,RIGHT('Support - Calculation Detail'!A1870,2))</f>
        <v>0</v>
      </c>
      <c r="K1870" s="64">
        <v>35076</v>
      </c>
      <c r="L1870" s="64">
        <v>0</v>
      </c>
      <c r="M1870" s="64">
        <v>0</v>
      </c>
      <c r="N1870" s="64">
        <v>0</v>
      </c>
      <c r="O1870" s="64">
        <v>35076</v>
      </c>
    </row>
    <row r="1871" spans="1:15" x14ac:dyDescent="0.35">
      <c r="A1871" s="57" t="s">
        <v>7657</v>
      </c>
      <c r="B1871" s="61" t="s">
        <v>10</v>
      </c>
      <c r="C1871" s="61" t="s">
        <v>3322</v>
      </c>
      <c r="D1871" s="64">
        <v>10133</v>
      </c>
      <c r="E1871" s="64">
        <v>0</v>
      </c>
      <c r="F1871" s="64">
        <v>10133</v>
      </c>
      <c r="G1871" s="77">
        <v>1.04</v>
      </c>
      <c r="H1871" s="64">
        <v>10538</v>
      </c>
      <c r="I1871" s="64">
        <v>0</v>
      </c>
      <c r="J1871" s="64">
        <f>SUMIFS('Support - HEA1065 Adjustments'!$G$2:$G$10,'Support - HEA1065 Adjustments'!$A$2:$A$10,LEFT('Support - Calculation Detail'!A1871,7),'Support - HEA1065 Adjustments'!$D$2:$D$10,RIGHT('Support - Calculation Detail'!A1871,2))</f>
        <v>0</v>
      </c>
      <c r="K1871" s="64">
        <v>10538</v>
      </c>
      <c r="L1871" s="64">
        <v>0</v>
      </c>
      <c r="M1871" s="64">
        <v>0</v>
      </c>
      <c r="N1871" s="64">
        <v>0</v>
      </c>
      <c r="O1871" s="64">
        <v>10538</v>
      </c>
    </row>
    <row r="1872" spans="1:15" x14ac:dyDescent="0.35">
      <c r="A1872" s="57" t="s">
        <v>7658</v>
      </c>
      <c r="B1872" s="61" t="s">
        <v>10</v>
      </c>
      <c r="C1872" s="61" t="s">
        <v>3322</v>
      </c>
      <c r="D1872" s="64">
        <v>88462</v>
      </c>
      <c r="E1872" s="64">
        <v>0</v>
      </c>
      <c r="F1872" s="64">
        <v>88462</v>
      </c>
      <c r="G1872" s="77">
        <v>1.04</v>
      </c>
      <c r="H1872" s="64">
        <v>92000</v>
      </c>
      <c r="I1872" s="64">
        <v>0</v>
      </c>
      <c r="J1872" s="64">
        <f>SUMIFS('Support - HEA1065 Adjustments'!$G$2:$G$10,'Support - HEA1065 Adjustments'!$A$2:$A$10,LEFT('Support - Calculation Detail'!A1872,7),'Support - HEA1065 Adjustments'!$D$2:$D$10,RIGHT('Support - Calculation Detail'!A1872,2))</f>
        <v>0</v>
      </c>
      <c r="K1872" s="64">
        <v>92000</v>
      </c>
      <c r="L1872" s="64">
        <v>0</v>
      </c>
      <c r="M1872" s="64">
        <v>0</v>
      </c>
      <c r="N1872" s="64">
        <v>0</v>
      </c>
      <c r="O1872" s="64">
        <v>92000</v>
      </c>
    </row>
    <row r="1873" spans="1:15" x14ac:dyDescent="0.35">
      <c r="A1873" s="57" t="s">
        <v>7659</v>
      </c>
      <c r="B1873" s="61" t="s">
        <v>10</v>
      </c>
      <c r="C1873" s="61" t="s">
        <v>3322</v>
      </c>
      <c r="D1873" s="64">
        <v>0</v>
      </c>
      <c r="E1873" s="64">
        <v>1182680</v>
      </c>
      <c r="F1873" s="64">
        <v>1182680</v>
      </c>
      <c r="G1873" s="77">
        <v>1.04</v>
      </c>
      <c r="H1873" s="64">
        <v>1229987</v>
      </c>
      <c r="I1873" s="64">
        <v>0</v>
      </c>
      <c r="J1873" s="64">
        <f>SUMIFS('Support - HEA1065 Adjustments'!$G$2:$G$10,'Support - HEA1065 Adjustments'!$A$2:$A$10,LEFT('Support - Calculation Detail'!A1873,7),'Support - HEA1065 Adjustments'!$D$2:$D$10,RIGHT('Support - Calculation Detail'!A1873,2))</f>
        <v>0</v>
      </c>
      <c r="K1873" s="64">
        <v>1229987</v>
      </c>
      <c r="L1873" s="64">
        <v>0</v>
      </c>
      <c r="M1873" s="64">
        <v>0</v>
      </c>
      <c r="N1873" s="64">
        <v>0</v>
      </c>
      <c r="O1873" s="64">
        <v>1229987</v>
      </c>
    </row>
    <row r="1874" spans="1:15" x14ac:dyDescent="0.35">
      <c r="A1874" s="57" t="s">
        <v>7660</v>
      </c>
      <c r="B1874" s="61" t="s">
        <v>10</v>
      </c>
      <c r="C1874" s="61" t="s">
        <v>3322</v>
      </c>
      <c r="D1874" s="64">
        <v>109699</v>
      </c>
      <c r="E1874" s="64">
        <v>-109699</v>
      </c>
      <c r="F1874" s="64">
        <v>0</v>
      </c>
      <c r="G1874" s="77">
        <v>1.04</v>
      </c>
      <c r="H1874" s="64">
        <v>0</v>
      </c>
      <c r="I1874" s="64">
        <v>0</v>
      </c>
      <c r="J1874" s="64">
        <f>SUMIFS('Support - HEA1065 Adjustments'!$G$2:$G$10,'Support - HEA1065 Adjustments'!$A$2:$A$10,LEFT('Support - Calculation Detail'!A1874,7),'Support - HEA1065 Adjustments'!$D$2:$D$10,RIGHT('Support - Calculation Detail'!A1874,2))</f>
        <v>0</v>
      </c>
      <c r="K1874" s="64">
        <v>0</v>
      </c>
      <c r="L1874" s="64">
        <v>0</v>
      </c>
      <c r="M1874" s="64">
        <v>0</v>
      </c>
      <c r="N1874" s="64">
        <v>0</v>
      </c>
      <c r="O1874" s="64">
        <v>0</v>
      </c>
    </row>
    <row r="1875" spans="1:15" x14ac:dyDescent="0.35">
      <c r="A1875" s="57" t="s">
        <v>7661</v>
      </c>
      <c r="B1875" s="61" t="s">
        <v>10</v>
      </c>
      <c r="C1875" s="61" t="s">
        <v>3322</v>
      </c>
      <c r="D1875" s="64">
        <v>213651</v>
      </c>
      <c r="E1875" s="64">
        <v>0</v>
      </c>
      <c r="F1875" s="64">
        <v>213651</v>
      </c>
      <c r="G1875" s="77">
        <v>1.04</v>
      </c>
      <c r="H1875" s="64">
        <v>222197</v>
      </c>
      <c r="I1875" s="64">
        <v>0</v>
      </c>
      <c r="J1875" s="64">
        <f>SUMIFS('Support - HEA1065 Adjustments'!$G$2:$G$10,'Support - HEA1065 Adjustments'!$A$2:$A$10,LEFT('Support - Calculation Detail'!A1875,7),'Support - HEA1065 Adjustments'!$D$2:$D$10,RIGHT('Support - Calculation Detail'!A1875,2))</f>
        <v>0</v>
      </c>
      <c r="K1875" s="64">
        <v>222197</v>
      </c>
      <c r="L1875" s="64">
        <v>0</v>
      </c>
      <c r="M1875" s="64">
        <v>0</v>
      </c>
      <c r="N1875" s="64">
        <v>0</v>
      </c>
      <c r="O1875" s="64">
        <v>222197</v>
      </c>
    </row>
    <row r="1876" spans="1:15" x14ac:dyDescent="0.35">
      <c r="A1876" s="57" t="s">
        <v>7662</v>
      </c>
      <c r="B1876" s="61" t="s">
        <v>10</v>
      </c>
      <c r="C1876" s="61" t="s">
        <v>3322</v>
      </c>
      <c r="D1876" s="64">
        <v>59133</v>
      </c>
      <c r="E1876" s="64">
        <v>0</v>
      </c>
      <c r="F1876" s="64">
        <v>59133</v>
      </c>
      <c r="G1876" s="77">
        <v>1.04</v>
      </c>
      <c r="H1876" s="64">
        <v>61498</v>
      </c>
      <c r="I1876" s="64">
        <v>0</v>
      </c>
      <c r="J1876" s="64">
        <f>SUMIFS('Support - HEA1065 Adjustments'!$G$2:$G$10,'Support - HEA1065 Adjustments'!$A$2:$A$10,LEFT('Support - Calculation Detail'!A1876,7),'Support - HEA1065 Adjustments'!$D$2:$D$10,RIGHT('Support - Calculation Detail'!A1876,2))</f>
        <v>0</v>
      </c>
      <c r="K1876" s="64">
        <v>61498</v>
      </c>
      <c r="L1876" s="64">
        <v>0</v>
      </c>
      <c r="M1876" s="64">
        <v>0</v>
      </c>
      <c r="N1876" s="64">
        <v>0</v>
      </c>
      <c r="O1876" s="64">
        <v>61498</v>
      </c>
    </row>
    <row r="1877" spans="1:15" x14ac:dyDescent="0.35">
      <c r="A1877" s="57" t="s">
        <v>7663</v>
      </c>
      <c r="B1877" s="61" t="s">
        <v>10</v>
      </c>
      <c r="C1877" s="61" t="s">
        <v>3322</v>
      </c>
      <c r="D1877" s="64">
        <v>69681</v>
      </c>
      <c r="E1877" s="64">
        <v>0</v>
      </c>
      <c r="F1877" s="64">
        <v>69681</v>
      </c>
      <c r="G1877" s="77">
        <v>1.04</v>
      </c>
      <c r="H1877" s="64">
        <v>72468</v>
      </c>
      <c r="I1877" s="64">
        <v>0</v>
      </c>
      <c r="J1877" s="64">
        <f>SUMIFS('Support - HEA1065 Adjustments'!$G$2:$G$10,'Support - HEA1065 Adjustments'!$A$2:$A$10,LEFT('Support - Calculation Detail'!A1877,7),'Support - HEA1065 Adjustments'!$D$2:$D$10,RIGHT('Support - Calculation Detail'!A1877,2))</f>
        <v>0</v>
      </c>
      <c r="K1877" s="64">
        <v>72468</v>
      </c>
      <c r="L1877" s="64">
        <v>0</v>
      </c>
      <c r="M1877" s="64">
        <v>0</v>
      </c>
      <c r="N1877" s="64">
        <v>0</v>
      </c>
      <c r="O1877" s="64">
        <v>72468</v>
      </c>
    </row>
    <row r="1878" spans="1:15" x14ac:dyDescent="0.35">
      <c r="A1878" s="57" t="s">
        <v>7664</v>
      </c>
      <c r="B1878" s="61" t="s">
        <v>10</v>
      </c>
      <c r="C1878" s="61" t="s">
        <v>3322</v>
      </c>
      <c r="D1878" s="64">
        <v>25339</v>
      </c>
      <c r="E1878" s="64">
        <v>0</v>
      </c>
      <c r="F1878" s="64">
        <v>25339</v>
      </c>
      <c r="G1878" s="77">
        <v>1.04</v>
      </c>
      <c r="H1878" s="64">
        <v>26353</v>
      </c>
      <c r="I1878" s="64">
        <v>0</v>
      </c>
      <c r="J1878" s="64">
        <f>SUMIFS('Support - HEA1065 Adjustments'!$G$2:$G$10,'Support - HEA1065 Adjustments'!$A$2:$A$10,LEFT('Support - Calculation Detail'!A1878,7),'Support - HEA1065 Adjustments'!$D$2:$D$10,RIGHT('Support - Calculation Detail'!A1878,2))</f>
        <v>0</v>
      </c>
      <c r="K1878" s="64">
        <v>26353</v>
      </c>
      <c r="L1878" s="64">
        <v>0</v>
      </c>
      <c r="M1878" s="64">
        <v>0</v>
      </c>
      <c r="N1878" s="64">
        <v>0</v>
      </c>
      <c r="O1878" s="64">
        <v>26353</v>
      </c>
    </row>
    <row r="1879" spans="1:15" x14ac:dyDescent="0.35">
      <c r="A1879" s="57" t="s">
        <v>7665</v>
      </c>
      <c r="B1879" s="61" t="s">
        <v>10</v>
      </c>
      <c r="C1879" s="61" t="s">
        <v>3322</v>
      </c>
      <c r="D1879" s="64">
        <v>115324</v>
      </c>
      <c r="E1879" s="64">
        <v>0</v>
      </c>
      <c r="F1879" s="64">
        <v>115324</v>
      </c>
      <c r="G1879" s="77">
        <v>1.04</v>
      </c>
      <c r="H1879" s="64">
        <v>119937</v>
      </c>
      <c r="I1879" s="64">
        <v>0</v>
      </c>
      <c r="J1879" s="64">
        <f>SUMIFS('Support - HEA1065 Adjustments'!$G$2:$G$10,'Support - HEA1065 Adjustments'!$A$2:$A$10,LEFT('Support - Calculation Detail'!A1879,7),'Support - HEA1065 Adjustments'!$D$2:$D$10,RIGHT('Support - Calculation Detail'!A1879,2))</f>
        <v>0</v>
      </c>
      <c r="K1879" s="64">
        <v>119937</v>
      </c>
      <c r="L1879" s="64">
        <v>0</v>
      </c>
      <c r="M1879" s="64">
        <v>0</v>
      </c>
      <c r="N1879" s="64">
        <v>0</v>
      </c>
      <c r="O1879" s="64">
        <v>119937</v>
      </c>
    </row>
    <row r="1880" spans="1:15" x14ac:dyDescent="0.35">
      <c r="A1880" s="57" t="s">
        <v>7666</v>
      </c>
      <c r="B1880" s="61" t="s">
        <v>10</v>
      </c>
      <c r="C1880" s="61" t="s">
        <v>3322</v>
      </c>
      <c r="D1880" s="64">
        <v>222789</v>
      </c>
      <c r="E1880" s="64">
        <v>0</v>
      </c>
      <c r="F1880" s="64">
        <v>222789</v>
      </c>
      <c r="G1880" s="77">
        <v>1.04</v>
      </c>
      <c r="H1880" s="64">
        <v>231701</v>
      </c>
      <c r="I1880" s="64">
        <v>0</v>
      </c>
      <c r="J1880" s="64">
        <f>SUMIFS('Support - HEA1065 Adjustments'!$G$2:$G$10,'Support - HEA1065 Adjustments'!$A$2:$A$10,LEFT('Support - Calculation Detail'!A1880,7),'Support - HEA1065 Adjustments'!$D$2:$D$10,RIGHT('Support - Calculation Detail'!A1880,2))</f>
        <v>0</v>
      </c>
      <c r="K1880" s="64">
        <v>231701</v>
      </c>
      <c r="L1880" s="64">
        <v>0</v>
      </c>
      <c r="M1880" s="64">
        <v>0</v>
      </c>
      <c r="N1880" s="64">
        <v>0</v>
      </c>
      <c r="O1880" s="64">
        <v>231701</v>
      </c>
    </row>
    <row r="1881" spans="1:15" x14ac:dyDescent="0.35">
      <c r="A1881" s="57" t="s">
        <v>7667</v>
      </c>
      <c r="B1881" s="61" t="s">
        <v>10</v>
      </c>
      <c r="C1881" s="61" t="s">
        <v>3322</v>
      </c>
      <c r="D1881" s="64">
        <v>52925</v>
      </c>
      <c r="E1881" s="64">
        <v>0</v>
      </c>
      <c r="F1881" s="64">
        <v>52925</v>
      </c>
      <c r="G1881" s="77">
        <v>1.04</v>
      </c>
      <c r="H1881" s="64">
        <v>55042</v>
      </c>
      <c r="I1881" s="64">
        <v>0</v>
      </c>
      <c r="J1881" s="64">
        <f>SUMIFS('Support - HEA1065 Adjustments'!$G$2:$G$10,'Support - HEA1065 Adjustments'!$A$2:$A$10,LEFT('Support - Calculation Detail'!A1881,7),'Support - HEA1065 Adjustments'!$D$2:$D$10,RIGHT('Support - Calculation Detail'!A1881,2))</f>
        <v>0</v>
      </c>
      <c r="K1881" s="64">
        <v>55042</v>
      </c>
      <c r="L1881" s="64">
        <v>0</v>
      </c>
      <c r="M1881" s="64">
        <v>0</v>
      </c>
      <c r="N1881" s="64">
        <v>0</v>
      </c>
      <c r="O1881" s="64">
        <v>55042</v>
      </c>
    </row>
    <row r="1882" spans="1:15" x14ac:dyDescent="0.35">
      <c r="A1882" s="57" t="s">
        <v>7668</v>
      </c>
      <c r="B1882" s="61" t="s">
        <v>10</v>
      </c>
      <c r="C1882" s="61" t="s">
        <v>3322</v>
      </c>
      <c r="D1882" s="64">
        <v>12535</v>
      </c>
      <c r="E1882" s="64">
        <v>0</v>
      </c>
      <c r="F1882" s="64">
        <v>12535</v>
      </c>
      <c r="G1882" s="77">
        <v>1.04</v>
      </c>
      <c r="H1882" s="64">
        <v>13036</v>
      </c>
      <c r="I1882" s="64">
        <v>0</v>
      </c>
      <c r="J1882" s="64">
        <f>SUMIFS('Support - HEA1065 Adjustments'!$G$2:$G$10,'Support - HEA1065 Adjustments'!$A$2:$A$10,LEFT('Support - Calculation Detail'!A1882,7),'Support - HEA1065 Adjustments'!$D$2:$D$10,RIGHT('Support - Calculation Detail'!A1882,2))</f>
        <v>0</v>
      </c>
      <c r="K1882" s="64">
        <v>13036</v>
      </c>
      <c r="L1882" s="64">
        <v>0</v>
      </c>
      <c r="M1882" s="64">
        <v>0</v>
      </c>
      <c r="N1882" s="64">
        <v>0</v>
      </c>
      <c r="O1882" s="64">
        <v>13036</v>
      </c>
    </row>
    <row r="1883" spans="1:15" x14ac:dyDescent="0.35">
      <c r="A1883" s="57" t="s">
        <v>7669</v>
      </c>
      <c r="B1883" s="61" t="s">
        <v>10</v>
      </c>
      <c r="C1883" s="61" t="s">
        <v>3322</v>
      </c>
      <c r="D1883" s="64">
        <v>278155</v>
      </c>
      <c r="E1883" s="64">
        <v>0</v>
      </c>
      <c r="F1883" s="64">
        <v>278155</v>
      </c>
      <c r="G1883" s="77">
        <v>1.04</v>
      </c>
      <c r="H1883" s="64">
        <v>289281</v>
      </c>
      <c r="I1883" s="64">
        <v>0</v>
      </c>
      <c r="J1883" s="64">
        <f>SUMIFS('Support - HEA1065 Adjustments'!$G$2:$G$10,'Support - HEA1065 Adjustments'!$A$2:$A$10,LEFT('Support - Calculation Detail'!A1883,7),'Support - HEA1065 Adjustments'!$D$2:$D$10,RIGHT('Support - Calculation Detail'!A1883,2))</f>
        <v>0</v>
      </c>
      <c r="K1883" s="64">
        <v>289281</v>
      </c>
      <c r="L1883" s="64">
        <v>0</v>
      </c>
      <c r="M1883" s="64">
        <v>0</v>
      </c>
      <c r="N1883" s="64">
        <v>0</v>
      </c>
      <c r="O1883" s="64">
        <v>289281</v>
      </c>
    </row>
    <row r="1884" spans="1:15" x14ac:dyDescent="0.35">
      <c r="A1884" s="57" t="s">
        <v>7670</v>
      </c>
      <c r="B1884" s="61" t="s">
        <v>10</v>
      </c>
      <c r="C1884" s="61" t="s">
        <v>3322</v>
      </c>
      <c r="D1884" s="64">
        <v>156664</v>
      </c>
      <c r="E1884" s="64">
        <v>0</v>
      </c>
      <c r="F1884" s="64">
        <v>156664</v>
      </c>
      <c r="G1884" s="77">
        <v>1.04</v>
      </c>
      <c r="H1884" s="64">
        <v>162931</v>
      </c>
      <c r="I1884" s="64">
        <v>0</v>
      </c>
      <c r="J1884" s="64">
        <f>SUMIFS('Support - HEA1065 Adjustments'!$G$2:$G$10,'Support - HEA1065 Adjustments'!$A$2:$A$10,LEFT('Support - Calculation Detail'!A1884,7),'Support - HEA1065 Adjustments'!$D$2:$D$10,RIGHT('Support - Calculation Detail'!A1884,2))</f>
        <v>0</v>
      </c>
      <c r="K1884" s="64">
        <v>162931</v>
      </c>
      <c r="L1884" s="64">
        <v>0</v>
      </c>
      <c r="M1884" s="64">
        <v>0</v>
      </c>
      <c r="N1884" s="64">
        <v>0</v>
      </c>
      <c r="O1884" s="64">
        <v>162931</v>
      </c>
    </row>
    <row r="1885" spans="1:15" x14ac:dyDescent="0.35">
      <c r="A1885" s="57" t="s">
        <v>7671</v>
      </c>
      <c r="B1885" s="61" t="s">
        <v>10</v>
      </c>
      <c r="C1885" s="61" t="s">
        <v>3322</v>
      </c>
      <c r="D1885" s="64">
        <v>149897</v>
      </c>
      <c r="E1885" s="64">
        <v>0</v>
      </c>
      <c r="F1885" s="64">
        <v>149897</v>
      </c>
      <c r="G1885" s="77">
        <v>1.04</v>
      </c>
      <c r="H1885" s="64">
        <v>155893</v>
      </c>
      <c r="I1885" s="64">
        <v>0</v>
      </c>
      <c r="J1885" s="64">
        <f>SUMIFS('Support - HEA1065 Adjustments'!$G$2:$G$10,'Support - HEA1065 Adjustments'!$A$2:$A$10,LEFT('Support - Calculation Detail'!A1885,7),'Support - HEA1065 Adjustments'!$D$2:$D$10,RIGHT('Support - Calculation Detail'!A1885,2))</f>
        <v>0</v>
      </c>
      <c r="K1885" s="64">
        <v>155893</v>
      </c>
      <c r="L1885" s="64">
        <v>0</v>
      </c>
      <c r="M1885" s="64">
        <v>0</v>
      </c>
      <c r="N1885" s="64">
        <v>0</v>
      </c>
      <c r="O1885" s="64">
        <v>155893</v>
      </c>
    </row>
    <row r="1886" spans="1:15" x14ac:dyDescent="0.35">
      <c r="A1886" s="57" t="s">
        <v>7672</v>
      </c>
      <c r="B1886" s="61" t="s">
        <v>10</v>
      </c>
      <c r="C1886" s="61" t="s">
        <v>3322</v>
      </c>
      <c r="D1886" s="64">
        <v>640630</v>
      </c>
      <c r="E1886" s="64">
        <v>0</v>
      </c>
      <c r="F1886" s="64">
        <v>640630</v>
      </c>
      <c r="G1886" s="77">
        <v>1.04</v>
      </c>
      <c r="H1886" s="64">
        <v>666255</v>
      </c>
      <c r="I1886" s="64">
        <v>0</v>
      </c>
      <c r="J1886" s="64">
        <f>SUMIFS('Support - HEA1065 Adjustments'!$G$2:$G$10,'Support - HEA1065 Adjustments'!$A$2:$A$10,LEFT('Support - Calculation Detail'!A1886,7),'Support - HEA1065 Adjustments'!$D$2:$D$10,RIGHT('Support - Calculation Detail'!A1886,2))</f>
        <v>0</v>
      </c>
      <c r="K1886" s="64">
        <v>666255</v>
      </c>
      <c r="L1886" s="64">
        <v>0</v>
      </c>
      <c r="M1886" s="64">
        <v>0</v>
      </c>
      <c r="N1886" s="64">
        <v>0</v>
      </c>
      <c r="O1886" s="64">
        <v>666255</v>
      </c>
    </row>
    <row r="1887" spans="1:15" x14ac:dyDescent="0.35">
      <c r="A1887" s="57" t="s">
        <v>7673</v>
      </c>
      <c r="B1887" s="61" t="s">
        <v>10</v>
      </c>
      <c r="C1887" s="61" t="s">
        <v>3322</v>
      </c>
      <c r="D1887" s="64">
        <v>445186</v>
      </c>
      <c r="E1887" s="64">
        <v>0</v>
      </c>
      <c r="F1887" s="64">
        <v>445186</v>
      </c>
      <c r="G1887" s="77">
        <v>1.04</v>
      </c>
      <c r="H1887" s="64">
        <v>462993</v>
      </c>
      <c r="I1887" s="64">
        <v>0</v>
      </c>
      <c r="J1887" s="64">
        <f>SUMIFS('Support - HEA1065 Adjustments'!$G$2:$G$10,'Support - HEA1065 Adjustments'!$A$2:$A$10,LEFT('Support - Calculation Detail'!A1887,7),'Support - HEA1065 Adjustments'!$D$2:$D$10,RIGHT('Support - Calculation Detail'!A1887,2))</f>
        <v>0</v>
      </c>
      <c r="K1887" s="64">
        <v>462993</v>
      </c>
      <c r="L1887" s="64">
        <v>0</v>
      </c>
      <c r="M1887" s="64">
        <v>0</v>
      </c>
      <c r="N1887" s="64">
        <v>0</v>
      </c>
      <c r="O1887" s="64">
        <v>462993</v>
      </c>
    </row>
    <row r="1888" spans="1:15" x14ac:dyDescent="0.35">
      <c r="A1888" s="57" t="s">
        <v>7674</v>
      </c>
      <c r="B1888" s="61" t="s">
        <v>10</v>
      </c>
      <c r="C1888" s="61" t="s">
        <v>3322</v>
      </c>
      <c r="D1888" s="64">
        <v>1639444</v>
      </c>
      <c r="E1888" s="64">
        <v>0</v>
      </c>
      <c r="F1888" s="64">
        <v>1639444</v>
      </c>
      <c r="G1888" s="77">
        <v>1.04</v>
      </c>
      <c r="H1888" s="64">
        <v>1705022</v>
      </c>
      <c r="I1888" s="64">
        <v>0</v>
      </c>
      <c r="J1888" s="64">
        <f>SUMIFS('Support - HEA1065 Adjustments'!$G$2:$G$10,'Support - HEA1065 Adjustments'!$A$2:$A$10,LEFT('Support - Calculation Detail'!A1888,7),'Support - HEA1065 Adjustments'!$D$2:$D$10,RIGHT('Support - Calculation Detail'!A1888,2))</f>
        <v>0</v>
      </c>
      <c r="K1888" s="64">
        <v>1705022</v>
      </c>
      <c r="L1888" s="64">
        <v>0</v>
      </c>
      <c r="M1888" s="64">
        <v>0</v>
      </c>
      <c r="N1888" s="64">
        <v>0</v>
      </c>
      <c r="O1888" s="64">
        <v>1705022</v>
      </c>
    </row>
    <row r="1889" spans="1:15" x14ac:dyDescent="0.35">
      <c r="A1889" s="57" t="s">
        <v>7675</v>
      </c>
      <c r="B1889" s="61" t="s">
        <v>10</v>
      </c>
      <c r="C1889" s="61" t="s">
        <v>3322</v>
      </c>
      <c r="D1889" s="64">
        <v>8523946</v>
      </c>
      <c r="E1889" s="64">
        <v>0</v>
      </c>
      <c r="F1889" s="64">
        <v>8523946</v>
      </c>
      <c r="G1889" s="77">
        <v>1.04</v>
      </c>
      <c r="H1889" s="64">
        <v>8864904</v>
      </c>
      <c r="I1889" s="64">
        <v>0</v>
      </c>
      <c r="J1889" s="64">
        <f>SUMIFS('Support - HEA1065 Adjustments'!$G$2:$G$10,'Support - HEA1065 Adjustments'!$A$2:$A$10,LEFT('Support - Calculation Detail'!A1889,7),'Support - HEA1065 Adjustments'!$D$2:$D$10,RIGHT('Support - Calculation Detail'!A1889,2))</f>
        <v>0</v>
      </c>
      <c r="K1889" s="64">
        <v>8864904</v>
      </c>
      <c r="L1889" s="64">
        <v>260587</v>
      </c>
      <c r="M1889" s="64">
        <v>0</v>
      </c>
      <c r="N1889" s="64">
        <v>0</v>
      </c>
      <c r="O1889" s="64">
        <v>9125491</v>
      </c>
    </row>
    <row r="1890" spans="1:15" x14ac:dyDescent="0.35">
      <c r="A1890" s="57" t="s">
        <v>7676</v>
      </c>
      <c r="B1890" s="61" t="s">
        <v>10</v>
      </c>
      <c r="C1890" s="61" t="s">
        <v>3322</v>
      </c>
      <c r="D1890" s="64">
        <v>952206</v>
      </c>
      <c r="E1890" s="64">
        <v>0</v>
      </c>
      <c r="F1890" s="64">
        <v>952206</v>
      </c>
      <c r="G1890" s="77">
        <v>1.04</v>
      </c>
      <c r="H1890" s="64">
        <v>990294</v>
      </c>
      <c r="I1890" s="64">
        <v>0</v>
      </c>
      <c r="J1890" s="64">
        <f>SUMIFS('Support - HEA1065 Adjustments'!$G$2:$G$10,'Support - HEA1065 Adjustments'!$A$2:$A$10,LEFT('Support - Calculation Detail'!A1890,7),'Support - HEA1065 Adjustments'!$D$2:$D$10,RIGHT('Support - Calculation Detail'!A1890,2))</f>
        <v>0</v>
      </c>
      <c r="K1890" s="64">
        <v>990294</v>
      </c>
      <c r="L1890" s="64">
        <v>28890</v>
      </c>
      <c r="M1890" s="64">
        <v>0</v>
      </c>
      <c r="N1890" s="64">
        <v>0</v>
      </c>
      <c r="O1890" s="64">
        <v>1019184</v>
      </c>
    </row>
    <row r="1891" spans="1:15" x14ac:dyDescent="0.35">
      <c r="A1891" s="57" t="s">
        <v>7677</v>
      </c>
      <c r="B1891" s="61" t="s">
        <v>10</v>
      </c>
      <c r="C1891" s="61" t="s">
        <v>3322</v>
      </c>
      <c r="D1891" s="64">
        <v>536630</v>
      </c>
      <c r="E1891" s="64">
        <v>0</v>
      </c>
      <c r="F1891" s="64">
        <v>536630</v>
      </c>
      <c r="G1891" s="77">
        <v>1.04</v>
      </c>
      <c r="H1891" s="64">
        <v>558095</v>
      </c>
      <c r="I1891" s="64">
        <v>0</v>
      </c>
      <c r="J1891" s="64">
        <f>SUMIFS('Support - HEA1065 Adjustments'!$G$2:$G$10,'Support - HEA1065 Adjustments'!$A$2:$A$10,LEFT('Support - Calculation Detail'!A1891,7),'Support - HEA1065 Adjustments'!$D$2:$D$10,RIGHT('Support - Calculation Detail'!A1891,2))</f>
        <v>0</v>
      </c>
      <c r="K1891" s="64">
        <v>558095</v>
      </c>
      <c r="L1891" s="64">
        <v>0</v>
      </c>
      <c r="M1891" s="64">
        <v>0</v>
      </c>
      <c r="N1891" s="64">
        <v>0</v>
      </c>
      <c r="O1891" s="64">
        <v>558095</v>
      </c>
    </row>
    <row r="1892" spans="1:15" x14ac:dyDescent="0.35">
      <c r="A1892" s="57" t="s">
        <v>7678</v>
      </c>
      <c r="B1892" s="61" t="s">
        <v>10</v>
      </c>
      <c r="C1892" s="61" t="s">
        <v>3322</v>
      </c>
      <c r="D1892" s="64">
        <v>1024722</v>
      </c>
      <c r="E1892" s="64">
        <v>0</v>
      </c>
      <c r="F1892" s="64">
        <v>1024722</v>
      </c>
      <c r="G1892" s="77">
        <v>1.04</v>
      </c>
      <c r="H1892" s="64">
        <v>1065711</v>
      </c>
      <c r="I1892" s="64">
        <v>0</v>
      </c>
      <c r="J1892" s="64">
        <f>SUMIFS('Support - HEA1065 Adjustments'!$G$2:$G$10,'Support - HEA1065 Adjustments'!$A$2:$A$10,LEFT('Support - Calculation Detail'!A1892,7),'Support - HEA1065 Adjustments'!$D$2:$D$10,RIGHT('Support - Calculation Detail'!A1892,2))</f>
        <v>0</v>
      </c>
      <c r="K1892" s="64">
        <v>1065711</v>
      </c>
      <c r="L1892" s="64">
        <v>31997</v>
      </c>
      <c r="M1892" s="64">
        <v>0</v>
      </c>
      <c r="N1892" s="64">
        <v>0</v>
      </c>
      <c r="O1892" s="64">
        <v>1097708</v>
      </c>
    </row>
    <row r="1893" spans="1:15" x14ac:dyDescent="0.35">
      <c r="A1893" s="57" t="s">
        <v>7679</v>
      </c>
      <c r="B1893" s="61" t="s">
        <v>10</v>
      </c>
      <c r="C1893" s="61" t="s">
        <v>3322</v>
      </c>
      <c r="D1893" s="64">
        <v>3161853</v>
      </c>
      <c r="E1893" s="64">
        <v>0</v>
      </c>
      <c r="F1893" s="64">
        <v>3161853</v>
      </c>
      <c r="G1893" s="77">
        <v>1.04</v>
      </c>
      <c r="H1893" s="64">
        <v>3288327</v>
      </c>
      <c r="I1893" s="64">
        <v>0</v>
      </c>
      <c r="J1893" s="64">
        <f>SUMIFS('Support - HEA1065 Adjustments'!$G$2:$G$10,'Support - HEA1065 Adjustments'!$A$2:$A$10,LEFT('Support - Calculation Detail'!A1893,7),'Support - HEA1065 Adjustments'!$D$2:$D$10,RIGHT('Support - Calculation Detail'!A1893,2))</f>
        <v>0</v>
      </c>
      <c r="K1893" s="64">
        <v>3288327</v>
      </c>
      <c r="L1893" s="64">
        <v>141139</v>
      </c>
      <c r="M1893" s="64">
        <v>0</v>
      </c>
      <c r="N1893" s="64">
        <v>0</v>
      </c>
      <c r="O1893" s="64">
        <v>3429466</v>
      </c>
    </row>
    <row r="1894" spans="1:15" x14ac:dyDescent="0.35">
      <c r="A1894" s="57" t="s">
        <v>7680</v>
      </c>
      <c r="B1894" s="61" t="s">
        <v>10</v>
      </c>
      <c r="C1894" s="61" t="s">
        <v>3322</v>
      </c>
      <c r="D1894" s="64">
        <v>1465646</v>
      </c>
      <c r="E1894" s="64">
        <v>0</v>
      </c>
      <c r="F1894" s="64">
        <v>1465646</v>
      </c>
      <c r="G1894" s="77">
        <v>1.04</v>
      </c>
      <c r="H1894" s="64">
        <v>1524272</v>
      </c>
      <c r="I1894" s="64">
        <v>0</v>
      </c>
      <c r="J1894" s="64">
        <f>SUMIFS('Support - HEA1065 Adjustments'!$G$2:$G$10,'Support - HEA1065 Adjustments'!$A$2:$A$10,LEFT('Support - Calculation Detail'!A1894,7),'Support - HEA1065 Adjustments'!$D$2:$D$10,RIGHT('Support - Calculation Detail'!A1894,2))</f>
        <v>0</v>
      </c>
      <c r="K1894" s="64">
        <v>1524272</v>
      </c>
      <c r="L1894" s="64">
        <v>118603</v>
      </c>
      <c r="M1894" s="64">
        <v>0</v>
      </c>
      <c r="N1894" s="64">
        <v>0</v>
      </c>
      <c r="O1894" s="64">
        <v>1642875</v>
      </c>
    </row>
    <row r="1895" spans="1:15" x14ac:dyDescent="0.35">
      <c r="A1895" s="57" t="s">
        <v>7681</v>
      </c>
      <c r="B1895" s="61" t="s">
        <v>10</v>
      </c>
      <c r="C1895" s="61" t="s">
        <v>3322</v>
      </c>
      <c r="D1895" s="64">
        <v>153575</v>
      </c>
      <c r="E1895" s="64">
        <v>0</v>
      </c>
      <c r="F1895" s="64">
        <v>153575</v>
      </c>
      <c r="G1895" s="77">
        <v>1.04</v>
      </c>
      <c r="H1895" s="64">
        <v>159718</v>
      </c>
      <c r="I1895" s="64">
        <v>0</v>
      </c>
      <c r="J1895" s="64">
        <f>SUMIFS('Support - HEA1065 Adjustments'!$G$2:$G$10,'Support - HEA1065 Adjustments'!$A$2:$A$10,LEFT('Support - Calculation Detail'!A1895,7),'Support - HEA1065 Adjustments'!$D$2:$D$10,RIGHT('Support - Calculation Detail'!A1895,2))</f>
        <v>0</v>
      </c>
      <c r="K1895" s="64">
        <v>159718</v>
      </c>
      <c r="L1895" s="64">
        <v>8485</v>
      </c>
      <c r="M1895" s="64">
        <v>0</v>
      </c>
      <c r="N1895" s="64">
        <v>0</v>
      </c>
      <c r="O1895" s="64">
        <v>168203</v>
      </c>
    </row>
    <row r="1896" spans="1:15" x14ac:dyDescent="0.35">
      <c r="A1896" s="57" t="s">
        <v>7682</v>
      </c>
      <c r="B1896" s="61" t="s">
        <v>10</v>
      </c>
      <c r="C1896" s="61" t="s">
        <v>3322</v>
      </c>
      <c r="D1896" s="64">
        <v>424822</v>
      </c>
      <c r="E1896" s="64">
        <v>0</v>
      </c>
      <c r="F1896" s="64">
        <v>424822</v>
      </c>
      <c r="G1896" s="77">
        <v>1.04</v>
      </c>
      <c r="H1896" s="64">
        <v>441815</v>
      </c>
      <c r="I1896" s="64">
        <v>0</v>
      </c>
      <c r="J1896" s="64">
        <f>SUMIFS('Support - HEA1065 Adjustments'!$G$2:$G$10,'Support - HEA1065 Adjustments'!$A$2:$A$10,LEFT('Support - Calculation Detail'!A1896,7),'Support - HEA1065 Adjustments'!$D$2:$D$10,RIGHT('Support - Calculation Detail'!A1896,2))</f>
        <v>0</v>
      </c>
      <c r="K1896" s="64">
        <v>441815</v>
      </c>
      <c r="L1896" s="64">
        <v>0</v>
      </c>
      <c r="M1896" s="64">
        <v>0</v>
      </c>
      <c r="N1896" s="64">
        <v>0</v>
      </c>
      <c r="O1896" s="64">
        <v>441815</v>
      </c>
    </row>
    <row r="1897" spans="1:15" x14ac:dyDescent="0.35">
      <c r="A1897" s="57" t="s">
        <v>7683</v>
      </c>
      <c r="B1897" s="61" t="s">
        <v>10</v>
      </c>
      <c r="C1897" s="61" t="s">
        <v>3322</v>
      </c>
      <c r="D1897" s="64">
        <v>1252414</v>
      </c>
      <c r="E1897" s="64">
        <v>0</v>
      </c>
      <c r="F1897" s="64">
        <v>1252414</v>
      </c>
      <c r="G1897" s="77">
        <v>1.04</v>
      </c>
      <c r="H1897" s="64">
        <v>1302511</v>
      </c>
      <c r="I1897" s="64">
        <v>0</v>
      </c>
      <c r="J1897" s="64">
        <f>SUMIFS('Support - HEA1065 Adjustments'!$G$2:$G$10,'Support - HEA1065 Adjustments'!$A$2:$A$10,LEFT('Support - Calculation Detail'!A1897,7),'Support - HEA1065 Adjustments'!$D$2:$D$10,RIGHT('Support - Calculation Detail'!A1897,2))</f>
        <v>0</v>
      </c>
      <c r="K1897" s="64">
        <v>1302511</v>
      </c>
      <c r="L1897" s="64">
        <v>0</v>
      </c>
      <c r="M1897" s="64">
        <v>0</v>
      </c>
      <c r="N1897" s="64">
        <v>0</v>
      </c>
      <c r="O1897" s="64">
        <v>1302511</v>
      </c>
    </row>
    <row r="1898" spans="1:15" x14ac:dyDescent="0.35">
      <c r="A1898" s="57" t="s">
        <v>7684</v>
      </c>
      <c r="B1898" s="61" t="s">
        <v>10</v>
      </c>
      <c r="C1898" s="61" t="s">
        <v>3322</v>
      </c>
      <c r="D1898" s="64">
        <v>2674213</v>
      </c>
      <c r="E1898" s="64">
        <v>0</v>
      </c>
      <c r="F1898" s="64">
        <v>2674213</v>
      </c>
      <c r="G1898" s="77">
        <v>1.04</v>
      </c>
      <c r="H1898" s="64">
        <v>2781182</v>
      </c>
      <c r="I1898" s="64">
        <v>0</v>
      </c>
      <c r="J1898" s="64">
        <f>SUMIFS('Support - HEA1065 Adjustments'!$G$2:$G$10,'Support - HEA1065 Adjustments'!$A$2:$A$10,LEFT('Support - Calculation Detail'!A1898,7),'Support - HEA1065 Adjustments'!$D$2:$D$10,RIGHT('Support - Calculation Detail'!A1898,2))</f>
        <v>0</v>
      </c>
      <c r="K1898" s="64">
        <v>2781182</v>
      </c>
      <c r="L1898" s="64">
        <v>0</v>
      </c>
      <c r="M1898" s="64">
        <v>0</v>
      </c>
      <c r="N1898" s="64">
        <v>0</v>
      </c>
      <c r="O1898" s="64">
        <v>2781182</v>
      </c>
    </row>
    <row r="1899" spans="1:15" x14ac:dyDescent="0.35">
      <c r="A1899" s="57" t="s">
        <v>7685</v>
      </c>
      <c r="B1899" s="61" t="s">
        <v>10</v>
      </c>
      <c r="C1899" s="61" t="s">
        <v>3322</v>
      </c>
      <c r="D1899" s="64">
        <v>5807542</v>
      </c>
      <c r="E1899" s="64">
        <v>0</v>
      </c>
      <c r="F1899" s="64">
        <v>5807542</v>
      </c>
      <c r="G1899" s="77">
        <v>1.04</v>
      </c>
      <c r="H1899" s="64">
        <v>6039844</v>
      </c>
      <c r="I1899" s="64">
        <v>0</v>
      </c>
      <c r="J1899" s="64">
        <f>SUMIFS('Support - HEA1065 Adjustments'!$G$2:$G$10,'Support - HEA1065 Adjustments'!$A$2:$A$10,LEFT('Support - Calculation Detail'!A1899,7),'Support - HEA1065 Adjustments'!$D$2:$D$10,RIGHT('Support - Calculation Detail'!A1899,2))</f>
        <v>0</v>
      </c>
      <c r="K1899" s="64">
        <v>6039844</v>
      </c>
      <c r="L1899" s="64">
        <v>0</v>
      </c>
      <c r="M1899" s="64">
        <v>0</v>
      </c>
      <c r="N1899" s="64">
        <v>0</v>
      </c>
      <c r="O1899" s="64">
        <v>6039844</v>
      </c>
    </row>
    <row r="1900" spans="1:15" x14ac:dyDescent="0.35">
      <c r="A1900" s="57" t="s">
        <v>7686</v>
      </c>
      <c r="B1900" s="61" t="s">
        <v>10</v>
      </c>
      <c r="C1900" s="61" t="s">
        <v>3322</v>
      </c>
      <c r="D1900" s="64">
        <v>2147364</v>
      </c>
      <c r="E1900" s="64">
        <v>0</v>
      </c>
      <c r="F1900" s="64">
        <v>2147364</v>
      </c>
      <c r="G1900" s="77">
        <v>1.04</v>
      </c>
      <c r="H1900" s="64">
        <v>2233259</v>
      </c>
      <c r="I1900" s="64">
        <v>0</v>
      </c>
      <c r="J1900" s="64">
        <f>SUMIFS('Support - HEA1065 Adjustments'!$G$2:$G$10,'Support - HEA1065 Adjustments'!$A$2:$A$10,LEFT('Support - Calculation Detail'!A1900,7),'Support - HEA1065 Adjustments'!$D$2:$D$10,RIGHT('Support - Calculation Detail'!A1900,2))</f>
        <v>0</v>
      </c>
      <c r="K1900" s="64">
        <v>2233259</v>
      </c>
      <c r="L1900" s="64">
        <v>0</v>
      </c>
      <c r="M1900" s="64">
        <v>0</v>
      </c>
      <c r="N1900" s="64">
        <v>0</v>
      </c>
      <c r="O1900" s="64">
        <v>2233259</v>
      </c>
    </row>
    <row r="1901" spans="1:15" x14ac:dyDescent="0.35">
      <c r="A1901" s="57" t="s">
        <v>7687</v>
      </c>
      <c r="B1901" s="61" t="s">
        <v>10</v>
      </c>
      <c r="C1901" s="61" t="s">
        <v>3391</v>
      </c>
      <c r="D1901" s="64">
        <v>2460784</v>
      </c>
      <c r="E1901" s="64">
        <v>0</v>
      </c>
      <c r="F1901" s="64">
        <v>2460784</v>
      </c>
      <c r="G1901" s="77">
        <v>1.04</v>
      </c>
      <c r="H1901" s="64">
        <v>2559215</v>
      </c>
      <c r="I1901" s="64">
        <v>0</v>
      </c>
      <c r="J1901" s="64">
        <f>SUMIFS('Support - HEA1065 Adjustments'!$G$2:$G$10,'Support - HEA1065 Adjustments'!$A$2:$A$10,LEFT('Support - Calculation Detail'!A1901,7),'Support - HEA1065 Adjustments'!$D$2:$D$10,RIGHT('Support - Calculation Detail'!A1901,2))</f>
        <v>0</v>
      </c>
      <c r="K1901" s="64">
        <v>2559215</v>
      </c>
      <c r="L1901" s="64">
        <v>194886</v>
      </c>
      <c r="M1901" s="64">
        <v>66991</v>
      </c>
      <c r="N1901" s="64">
        <v>184760.8438924393</v>
      </c>
      <c r="O1901" s="64">
        <v>3005852.8438924393</v>
      </c>
    </row>
    <row r="1902" spans="1:15" x14ac:dyDescent="0.35">
      <c r="A1902" s="57" t="s">
        <v>7688</v>
      </c>
      <c r="B1902" s="61" t="s">
        <v>10</v>
      </c>
      <c r="C1902" s="61" t="s">
        <v>3391</v>
      </c>
      <c r="D1902" s="64">
        <v>9569</v>
      </c>
      <c r="E1902" s="64">
        <v>0</v>
      </c>
      <c r="F1902" s="64">
        <v>9569</v>
      </c>
      <c r="G1902" s="77">
        <v>1.04</v>
      </c>
      <c r="H1902" s="64">
        <v>9952</v>
      </c>
      <c r="I1902" s="64">
        <v>0</v>
      </c>
      <c r="J1902" s="64">
        <f>SUMIFS('Support - HEA1065 Adjustments'!$G$2:$G$10,'Support - HEA1065 Adjustments'!$A$2:$A$10,LEFT('Support - Calculation Detail'!A1902,7),'Support - HEA1065 Adjustments'!$D$2:$D$10,RIGHT('Support - Calculation Detail'!A1902,2))</f>
        <v>0</v>
      </c>
      <c r="K1902" s="64">
        <v>9952</v>
      </c>
      <c r="L1902" s="64">
        <v>0</v>
      </c>
      <c r="M1902" s="64">
        <v>0</v>
      </c>
      <c r="N1902" s="64">
        <v>0</v>
      </c>
      <c r="O1902" s="64">
        <v>9952</v>
      </c>
    </row>
    <row r="1903" spans="1:15" x14ac:dyDescent="0.35">
      <c r="A1903" s="57" t="s">
        <v>7689</v>
      </c>
      <c r="B1903" s="61" t="s">
        <v>10</v>
      </c>
      <c r="C1903" s="61" t="s">
        <v>3391</v>
      </c>
      <c r="D1903" s="64">
        <v>26422</v>
      </c>
      <c r="E1903" s="64">
        <v>0</v>
      </c>
      <c r="F1903" s="64">
        <v>26422</v>
      </c>
      <c r="G1903" s="77">
        <v>1.04</v>
      </c>
      <c r="H1903" s="64">
        <v>27479</v>
      </c>
      <c r="I1903" s="64">
        <v>0</v>
      </c>
      <c r="J1903" s="64">
        <f>SUMIFS('Support - HEA1065 Adjustments'!$G$2:$G$10,'Support - HEA1065 Adjustments'!$A$2:$A$10,LEFT('Support - Calculation Detail'!A1903,7),'Support - HEA1065 Adjustments'!$D$2:$D$10,RIGHT('Support - Calculation Detail'!A1903,2))</f>
        <v>0</v>
      </c>
      <c r="K1903" s="64">
        <v>27479</v>
      </c>
      <c r="L1903" s="64">
        <v>0</v>
      </c>
      <c r="M1903" s="64">
        <v>0</v>
      </c>
      <c r="N1903" s="64">
        <v>0</v>
      </c>
      <c r="O1903" s="64">
        <v>27479</v>
      </c>
    </row>
    <row r="1904" spans="1:15" x14ac:dyDescent="0.35">
      <c r="A1904" s="57" t="s">
        <v>7690</v>
      </c>
      <c r="B1904" s="61" t="s">
        <v>10</v>
      </c>
      <c r="C1904" s="61" t="s">
        <v>3391</v>
      </c>
      <c r="D1904" s="64">
        <v>7136</v>
      </c>
      <c r="E1904" s="64">
        <v>0</v>
      </c>
      <c r="F1904" s="64">
        <v>7136</v>
      </c>
      <c r="G1904" s="77">
        <v>1.04</v>
      </c>
      <c r="H1904" s="64">
        <v>7421</v>
      </c>
      <c r="I1904" s="64">
        <v>0</v>
      </c>
      <c r="J1904" s="64">
        <f>SUMIFS('Support - HEA1065 Adjustments'!$G$2:$G$10,'Support - HEA1065 Adjustments'!$A$2:$A$10,LEFT('Support - Calculation Detail'!A1904,7),'Support - HEA1065 Adjustments'!$D$2:$D$10,RIGHT('Support - Calculation Detail'!A1904,2))</f>
        <v>0</v>
      </c>
      <c r="K1904" s="64">
        <v>7421</v>
      </c>
      <c r="L1904" s="64">
        <v>0</v>
      </c>
      <c r="M1904" s="64">
        <v>0</v>
      </c>
      <c r="N1904" s="64">
        <v>0</v>
      </c>
      <c r="O1904" s="64">
        <v>7421</v>
      </c>
    </row>
    <row r="1905" spans="1:15" x14ac:dyDescent="0.35">
      <c r="A1905" s="57" t="s">
        <v>7691</v>
      </c>
      <c r="B1905" s="61" t="s">
        <v>10</v>
      </c>
      <c r="C1905" s="61" t="s">
        <v>3391</v>
      </c>
      <c r="D1905" s="64">
        <v>55068</v>
      </c>
      <c r="E1905" s="64">
        <v>0</v>
      </c>
      <c r="F1905" s="64">
        <v>55068</v>
      </c>
      <c r="G1905" s="77">
        <v>1.04</v>
      </c>
      <c r="H1905" s="64">
        <v>57271</v>
      </c>
      <c r="I1905" s="64">
        <v>0</v>
      </c>
      <c r="J1905" s="64">
        <f>SUMIFS('Support - HEA1065 Adjustments'!$G$2:$G$10,'Support - HEA1065 Adjustments'!$A$2:$A$10,LEFT('Support - Calculation Detail'!A1905,7),'Support - HEA1065 Adjustments'!$D$2:$D$10,RIGHT('Support - Calculation Detail'!A1905,2))</f>
        <v>0</v>
      </c>
      <c r="K1905" s="64">
        <v>57271</v>
      </c>
      <c r="L1905" s="64">
        <v>0</v>
      </c>
      <c r="M1905" s="64">
        <v>0</v>
      </c>
      <c r="N1905" s="64">
        <v>0</v>
      </c>
      <c r="O1905" s="64">
        <v>57271</v>
      </c>
    </row>
    <row r="1906" spans="1:15" x14ac:dyDescent="0.35">
      <c r="A1906" s="57" t="s">
        <v>7692</v>
      </c>
      <c r="B1906" s="61" t="s">
        <v>10</v>
      </c>
      <c r="C1906" s="61" t="s">
        <v>3391</v>
      </c>
      <c r="D1906" s="64">
        <v>6064</v>
      </c>
      <c r="E1906" s="64">
        <v>0</v>
      </c>
      <c r="F1906" s="64">
        <v>6064</v>
      </c>
      <c r="G1906" s="77">
        <v>1.04</v>
      </c>
      <c r="H1906" s="64">
        <v>6307</v>
      </c>
      <c r="I1906" s="64">
        <v>0</v>
      </c>
      <c r="J1906" s="64">
        <f>SUMIFS('Support - HEA1065 Adjustments'!$G$2:$G$10,'Support - HEA1065 Adjustments'!$A$2:$A$10,LEFT('Support - Calculation Detail'!A1906,7),'Support - HEA1065 Adjustments'!$D$2:$D$10,RIGHT('Support - Calculation Detail'!A1906,2))</f>
        <v>0</v>
      </c>
      <c r="K1906" s="64">
        <v>6307</v>
      </c>
      <c r="L1906" s="64">
        <v>0</v>
      </c>
      <c r="M1906" s="64">
        <v>0</v>
      </c>
      <c r="N1906" s="64">
        <v>0</v>
      </c>
      <c r="O1906" s="64">
        <v>6307</v>
      </c>
    </row>
    <row r="1907" spans="1:15" x14ac:dyDescent="0.35">
      <c r="A1907" s="57" t="s">
        <v>7693</v>
      </c>
      <c r="B1907" s="61" t="s">
        <v>10</v>
      </c>
      <c r="C1907" s="61" t="s">
        <v>3391</v>
      </c>
      <c r="D1907" s="64">
        <v>13788</v>
      </c>
      <c r="E1907" s="64">
        <v>0</v>
      </c>
      <c r="F1907" s="64">
        <v>13788</v>
      </c>
      <c r="G1907" s="77">
        <v>1.04</v>
      </c>
      <c r="H1907" s="64">
        <v>14340</v>
      </c>
      <c r="I1907" s="64">
        <v>0</v>
      </c>
      <c r="J1907" s="64">
        <f>SUMIFS('Support - HEA1065 Adjustments'!$G$2:$G$10,'Support - HEA1065 Adjustments'!$A$2:$A$10,LEFT('Support - Calculation Detail'!A1907,7),'Support - HEA1065 Adjustments'!$D$2:$D$10,RIGHT('Support - Calculation Detail'!A1907,2))</f>
        <v>0</v>
      </c>
      <c r="K1907" s="64">
        <v>14340</v>
      </c>
      <c r="L1907" s="64">
        <v>0</v>
      </c>
      <c r="M1907" s="64">
        <v>0</v>
      </c>
      <c r="N1907" s="64">
        <v>0</v>
      </c>
      <c r="O1907" s="64">
        <v>14340</v>
      </c>
    </row>
    <row r="1908" spans="1:15" x14ac:dyDescent="0.35">
      <c r="A1908" s="57" t="s">
        <v>7694</v>
      </c>
      <c r="B1908" s="61" t="s">
        <v>10</v>
      </c>
      <c r="C1908" s="61" t="s">
        <v>3391</v>
      </c>
      <c r="D1908" s="64">
        <v>6022</v>
      </c>
      <c r="E1908" s="64">
        <v>0</v>
      </c>
      <c r="F1908" s="64">
        <v>6022</v>
      </c>
      <c r="G1908" s="77">
        <v>1.04</v>
      </c>
      <c r="H1908" s="64">
        <v>6263</v>
      </c>
      <c r="I1908" s="64">
        <v>0</v>
      </c>
      <c r="J1908" s="64">
        <f>SUMIFS('Support - HEA1065 Adjustments'!$G$2:$G$10,'Support - HEA1065 Adjustments'!$A$2:$A$10,LEFT('Support - Calculation Detail'!A1908,7),'Support - HEA1065 Adjustments'!$D$2:$D$10,RIGHT('Support - Calculation Detail'!A1908,2))</f>
        <v>0</v>
      </c>
      <c r="K1908" s="64">
        <v>6263</v>
      </c>
      <c r="L1908" s="64">
        <v>0</v>
      </c>
      <c r="M1908" s="64">
        <v>0</v>
      </c>
      <c r="N1908" s="64">
        <v>0</v>
      </c>
      <c r="O1908" s="64">
        <v>6263</v>
      </c>
    </row>
    <row r="1909" spans="1:15" x14ac:dyDescent="0.35">
      <c r="A1909" s="57" t="s">
        <v>7695</v>
      </c>
      <c r="B1909" s="61" t="s">
        <v>10</v>
      </c>
      <c r="C1909" s="61" t="s">
        <v>3391</v>
      </c>
      <c r="D1909" s="64">
        <v>49993</v>
      </c>
      <c r="E1909" s="64">
        <v>0</v>
      </c>
      <c r="F1909" s="64">
        <v>49993</v>
      </c>
      <c r="G1909" s="77">
        <v>1.04</v>
      </c>
      <c r="H1909" s="64">
        <v>51993</v>
      </c>
      <c r="I1909" s="64">
        <v>0</v>
      </c>
      <c r="J1909" s="64">
        <f>SUMIFS('Support - HEA1065 Adjustments'!$G$2:$G$10,'Support - HEA1065 Adjustments'!$A$2:$A$10,LEFT('Support - Calculation Detail'!A1909,7),'Support - HEA1065 Adjustments'!$D$2:$D$10,RIGHT('Support - Calculation Detail'!A1909,2))</f>
        <v>0</v>
      </c>
      <c r="K1909" s="64">
        <v>51993</v>
      </c>
      <c r="L1909" s="64">
        <v>0</v>
      </c>
      <c r="M1909" s="64">
        <v>0</v>
      </c>
      <c r="N1909" s="64">
        <v>0</v>
      </c>
      <c r="O1909" s="64">
        <v>51993</v>
      </c>
    </row>
    <row r="1910" spans="1:15" x14ac:dyDescent="0.35">
      <c r="A1910" s="57" t="s">
        <v>7696</v>
      </c>
      <c r="B1910" s="61" t="s">
        <v>10</v>
      </c>
      <c r="C1910" s="61" t="s">
        <v>3391</v>
      </c>
      <c r="D1910" s="64">
        <v>17285</v>
      </c>
      <c r="E1910" s="64">
        <v>0</v>
      </c>
      <c r="F1910" s="64">
        <v>17285</v>
      </c>
      <c r="G1910" s="77">
        <v>1.04</v>
      </c>
      <c r="H1910" s="64">
        <v>17976</v>
      </c>
      <c r="I1910" s="64">
        <v>0</v>
      </c>
      <c r="J1910" s="64">
        <f>SUMIFS('Support - HEA1065 Adjustments'!$G$2:$G$10,'Support - HEA1065 Adjustments'!$A$2:$A$10,LEFT('Support - Calculation Detail'!A1910,7),'Support - HEA1065 Adjustments'!$D$2:$D$10,RIGHT('Support - Calculation Detail'!A1910,2))</f>
        <v>0</v>
      </c>
      <c r="K1910" s="64">
        <v>17976</v>
      </c>
      <c r="L1910" s="64">
        <v>0</v>
      </c>
      <c r="M1910" s="64">
        <v>0</v>
      </c>
      <c r="N1910" s="64">
        <v>0</v>
      </c>
      <c r="O1910" s="64">
        <v>17976</v>
      </c>
    </row>
    <row r="1911" spans="1:15" x14ac:dyDescent="0.35">
      <c r="A1911" s="57" t="s">
        <v>7697</v>
      </c>
      <c r="B1911" s="61" t="s">
        <v>10</v>
      </c>
      <c r="C1911" s="61" t="s">
        <v>3391</v>
      </c>
      <c r="D1911" s="64">
        <v>79665</v>
      </c>
      <c r="E1911" s="64">
        <v>0</v>
      </c>
      <c r="F1911" s="64">
        <v>79665</v>
      </c>
      <c r="G1911" s="77">
        <v>1.04</v>
      </c>
      <c r="H1911" s="64">
        <v>82852</v>
      </c>
      <c r="I1911" s="64">
        <v>0</v>
      </c>
      <c r="J1911" s="64">
        <f>SUMIFS('Support - HEA1065 Adjustments'!$G$2:$G$10,'Support - HEA1065 Adjustments'!$A$2:$A$10,LEFT('Support - Calculation Detail'!A1911,7),'Support - HEA1065 Adjustments'!$D$2:$D$10,RIGHT('Support - Calculation Detail'!A1911,2))</f>
        <v>0</v>
      </c>
      <c r="K1911" s="64">
        <v>82852</v>
      </c>
      <c r="L1911" s="64">
        <v>0</v>
      </c>
      <c r="M1911" s="64">
        <v>0</v>
      </c>
      <c r="N1911" s="64">
        <v>0</v>
      </c>
      <c r="O1911" s="64">
        <v>82852</v>
      </c>
    </row>
    <row r="1912" spans="1:15" x14ac:dyDescent="0.35">
      <c r="A1912" s="57" t="s">
        <v>7698</v>
      </c>
      <c r="B1912" s="61" t="s">
        <v>10</v>
      </c>
      <c r="C1912" s="61" t="s">
        <v>3391</v>
      </c>
      <c r="D1912" s="64">
        <v>15595</v>
      </c>
      <c r="E1912" s="64">
        <v>0</v>
      </c>
      <c r="F1912" s="64">
        <v>15595</v>
      </c>
      <c r="G1912" s="77">
        <v>1.04</v>
      </c>
      <c r="H1912" s="64">
        <v>16219</v>
      </c>
      <c r="I1912" s="64">
        <v>0</v>
      </c>
      <c r="J1912" s="64">
        <f>SUMIFS('Support - HEA1065 Adjustments'!$G$2:$G$10,'Support - HEA1065 Adjustments'!$A$2:$A$10,LEFT('Support - Calculation Detail'!A1912,7),'Support - HEA1065 Adjustments'!$D$2:$D$10,RIGHT('Support - Calculation Detail'!A1912,2))</f>
        <v>0</v>
      </c>
      <c r="K1912" s="64">
        <v>16219</v>
      </c>
      <c r="L1912" s="64">
        <v>0</v>
      </c>
      <c r="M1912" s="64">
        <v>0</v>
      </c>
      <c r="N1912" s="64">
        <v>0</v>
      </c>
      <c r="O1912" s="64">
        <v>16219</v>
      </c>
    </row>
    <row r="1913" spans="1:15" x14ac:dyDescent="0.35">
      <c r="A1913" s="57" t="s">
        <v>7699</v>
      </c>
      <c r="B1913" s="61" t="s">
        <v>10</v>
      </c>
      <c r="C1913" s="61" t="s">
        <v>3391</v>
      </c>
      <c r="D1913" s="64">
        <v>17787</v>
      </c>
      <c r="E1913" s="64">
        <v>0</v>
      </c>
      <c r="F1913" s="64">
        <v>17787</v>
      </c>
      <c r="G1913" s="77">
        <v>1.04</v>
      </c>
      <c r="H1913" s="64">
        <v>18498</v>
      </c>
      <c r="I1913" s="64">
        <v>0</v>
      </c>
      <c r="J1913" s="64">
        <f>SUMIFS('Support - HEA1065 Adjustments'!$G$2:$G$10,'Support - HEA1065 Adjustments'!$A$2:$A$10,LEFT('Support - Calculation Detail'!A1913,7),'Support - HEA1065 Adjustments'!$D$2:$D$10,RIGHT('Support - Calculation Detail'!A1913,2))</f>
        <v>0</v>
      </c>
      <c r="K1913" s="64">
        <v>18498</v>
      </c>
      <c r="L1913" s="64">
        <v>0</v>
      </c>
      <c r="M1913" s="64">
        <v>0</v>
      </c>
      <c r="N1913" s="64">
        <v>0</v>
      </c>
      <c r="O1913" s="64">
        <v>18498</v>
      </c>
    </row>
    <row r="1914" spans="1:15" x14ac:dyDescent="0.35">
      <c r="A1914" s="57" t="s">
        <v>7700</v>
      </c>
      <c r="B1914" s="61" t="s">
        <v>10</v>
      </c>
      <c r="C1914" s="61" t="s">
        <v>3391</v>
      </c>
      <c r="D1914" s="64">
        <v>185669</v>
      </c>
      <c r="E1914" s="64">
        <v>0</v>
      </c>
      <c r="F1914" s="64">
        <v>185669</v>
      </c>
      <c r="G1914" s="77">
        <v>1.04</v>
      </c>
      <c r="H1914" s="64">
        <v>193096</v>
      </c>
      <c r="I1914" s="64">
        <v>0</v>
      </c>
      <c r="J1914" s="64">
        <f>SUMIFS('Support - HEA1065 Adjustments'!$G$2:$G$10,'Support - HEA1065 Adjustments'!$A$2:$A$10,LEFT('Support - Calculation Detail'!A1914,7),'Support - HEA1065 Adjustments'!$D$2:$D$10,RIGHT('Support - Calculation Detail'!A1914,2))</f>
        <v>0</v>
      </c>
      <c r="K1914" s="64">
        <v>193096</v>
      </c>
      <c r="L1914" s="64">
        <v>0</v>
      </c>
      <c r="M1914" s="64">
        <v>0</v>
      </c>
      <c r="N1914" s="64">
        <v>0</v>
      </c>
      <c r="O1914" s="64">
        <v>193096</v>
      </c>
    </row>
    <row r="1915" spans="1:15" x14ac:dyDescent="0.35">
      <c r="A1915" s="57" t="s">
        <v>7701</v>
      </c>
      <c r="B1915" s="61" t="s">
        <v>10</v>
      </c>
      <c r="C1915" s="61" t="s">
        <v>3391</v>
      </c>
      <c r="D1915" s="64">
        <v>121476</v>
      </c>
      <c r="E1915" s="64">
        <v>0</v>
      </c>
      <c r="F1915" s="64">
        <v>121476</v>
      </c>
      <c r="G1915" s="77">
        <v>1.04</v>
      </c>
      <c r="H1915" s="64">
        <v>126335</v>
      </c>
      <c r="I1915" s="64">
        <v>0</v>
      </c>
      <c r="J1915" s="64">
        <f>SUMIFS('Support - HEA1065 Adjustments'!$G$2:$G$10,'Support - HEA1065 Adjustments'!$A$2:$A$10,LEFT('Support - Calculation Detail'!A1915,7),'Support - HEA1065 Adjustments'!$D$2:$D$10,RIGHT('Support - Calculation Detail'!A1915,2))</f>
        <v>0</v>
      </c>
      <c r="K1915" s="64">
        <v>126335</v>
      </c>
      <c r="L1915" s="64">
        <v>0</v>
      </c>
      <c r="M1915" s="64">
        <v>0</v>
      </c>
      <c r="N1915" s="64">
        <v>0</v>
      </c>
      <c r="O1915" s="64">
        <v>126335</v>
      </c>
    </row>
    <row r="1916" spans="1:15" x14ac:dyDescent="0.35">
      <c r="A1916" s="57" t="s">
        <v>7702</v>
      </c>
      <c r="B1916" s="61" t="s">
        <v>10</v>
      </c>
      <c r="C1916" s="61" t="s">
        <v>3391</v>
      </c>
      <c r="D1916" s="64">
        <v>731153</v>
      </c>
      <c r="E1916" s="64">
        <v>0</v>
      </c>
      <c r="F1916" s="64">
        <v>731153</v>
      </c>
      <c r="G1916" s="77">
        <v>1.04</v>
      </c>
      <c r="H1916" s="64">
        <v>760399</v>
      </c>
      <c r="I1916" s="64">
        <v>0</v>
      </c>
      <c r="J1916" s="64">
        <f>SUMIFS('Support - HEA1065 Adjustments'!$G$2:$G$10,'Support - HEA1065 Adjustments'!$A$2:$A$10,LEFT('Support - Calculation Detail'!A1916,7),'Support - HEA1065 Adjustments'!$D$2:$D$10,RIGHT('Support - Calculation Detail'!A1916,2))</f>
        <v>0</v>
      </c>
      <c r="K1916" s="64">
        <v>760399</v>
      </c>
      <c r="L1916" s="64">
        <v>25730</v>
      </c>
      <c r="M1916" s="64">
        <v>0</v>
      </c>
      <c r="N1916" s="64">
        <v>0</v>
      </c>
      <c r="O1916" s="64">
        <v>786129</v>
      </c>
    </row>
    <row r="1917" spans="1:15" x14ac:dyDescent="0.35">
      <c r="A1917" s="57" t="s">
        <v>7703</v>
      </c>
      <c r="B1917" s="61" t="s">
        <v>10</v>
      </c>
      <c r="C1917" s="61" t="s">
        <v>3391</v>
      </c>
      <c r="D1917" s="64">
        <v>59470</v>
      </c>
      <c r="E1917" s="64">
        <v>0</v>
      </c>
      <c r="F1917" s="64">
        <v>59470</v>
      </c>
      <c r="G1917" s="77">
        <v>1.04</v>
      </c>
      <c r="H1917" s="64">
        <v>61849</v>
      </c>
      <c r="I1917" s="64">
        <v>0</v>
      </c>
      <c r="J1917" s="64">
        <f>SUMIFS('Support - HEA1065 Adjustments'!$G$2:$G$10,'Support - HEA1065 Adjustments'!$A$2:$A$10,LEFT('Support - Calculation Detail'!A1917,7),'Support - HEA1065 Adjustments'!$D$2:$D$10,RIGHT('Support - Calculation Detail'!A1917,2))</f>
        <v>0</v>
      </c>
      <c r="K1917" s="64">
        <v>61849</v>
      </c>
      <c r="L1917" s="64">
        <v>0</v>
      </c>
      <c r="M1917" s="64">
        <v>0</v>
      </c>
      <c r="N1917" s="64">
        <v>0</v>
      </c>
      <c r="O1917" s="64">
        <v>61849</v>
      </c>
    </row>
    <row r="1918" spans="1:15" x14ac:dyDescent="0.35">
      <c r="A1918" s="57" t="s">
        <v>7704</v>
      </c>
      <c r="B1918" s="61" t="s">
        <v>10</v>
      </c>
      <c r="C1918" s="61" t="s">
        <v>3391</v>
      </c>
      <c r="D1918" s="64">
        <v>269516</v>
      </c>
      <c r="E1918" s="64">
        <v>0</v>
      </c>
      <c r="F1918" s="64">
        <v>269516</v>
      </c>
      <c r="G1918" s="77">
        <v>1.04</v>
      </c>
      <c r="H1918" s="64">
        <v>280297</v>
      </c>
      <c r="I1918" s="64">
        <v>0</v>
      </c>
      <c r="J1918" s="64">
        <f>SUMIFS('Support - HEA1065 Adjustments'!$G$2:$G$10,'Support - HEA1065 Adjustments'!$A$2:$A$10,LEFT('Support - Calculation Detail'!A1918,7),'Support - HEA1065 Adjustments'!$D$2:$D$10,RIGHT('Support - Calculation Detail'!A1918,2))</f>
        <v>0</v>
      </c>
      <c r="K1918" s="64">
        <v>280297</v>
      </c>
      <c r="L1918" s="64">
        <v>0</v>
      </c>
      <c r="M1918" s="64">
        <v>0</v>
      </c>
      <c r="N1918" s="64">
        <v>0</v>
      </c>
      <c r="O1918" s="64">
        <v>280297</v>
      </c>
    </row>
    <row r="1919" spans="1:15" x14ac:dyDescent="0.35">
      <c r="A1919" s="57" t="s">
        <v>7705</v>
      </c>
      <c r="B1919" s="61" t="s">
        <v>10</v>
      </c>
      <c r="C1919" s="61" t="s">
        <v>3391</v>
      </c>
      <c r="D1919" s="64">
        <v>219446</v>
      </c>
      <c r="E1919" s="64">
        <v>0</v>
      </c>
      <c r="F1919" s="64">
        <v>219446</v>
      </c>
      <c r="G1919" s="77">
        <v>1.04</v>
      </c>
      <c r="H1919" s="64">
        <v>228224</v>
      </c>
      <c r="I1919" s="64">
        <v>0</v>
      </c>
      <c r="J1919" s="64">
        <f>SUMIFS('Support - HEA1065 Adjustments'!$G$2:$G$10,'Support - HEA1065 Adjustments'!$A$2:$A$10,LEFT('Support - Calculation Detail'!A1919,7),'Support - HEA1065 Adjustments'!$D$2:$D$10,RIGHT('Support - Calculation Detail'!A1919,2))</f>
        <v>0</v>
      </c>
      <c r="K1919" s="64">
        <v>228224</v>
      </c>
      <c r="L1919" s="64">
        <v>0</v>
      </c>
      <c r="M1919" s="64">
        <v>0</v>
      </c>
      <c r="N1919" s="64">
        <v>0</v>
      </c>
      <c r="O1919" s="64">
        <v>228224</v>
      </c>
    </row>
    <row r="1920" spans="1:15" x14ac:dyDescent="0.35">
      <c r="A1920" s="57" t="s">
        <v>7706</v>
      </c>
      <c r="B1920" s="61" t="s">
        <v>10</v>
      </c>
      <c r="C1920" s="61" t="s">
        <v>3391</v>
      </c>
      <c r="D1920" s="64">
        <v>1763295</v>
      </c>
      <c r="E1920" s="64">
        <v>0</v>
      </c>
      <c r="F1920" s="64">
        <v>1763295</v>
      </c>
      <c r="G1920" s="77">
        <v>1.04</v>
      </c>
      <c r="H1920" s="64">
        <v>1833827</v>
      </c>
      <c r="I1920" s="64">
        <v>0</v>
      </c>
      <c r="J1920" s="64">
        <f>SUMIFS('Support - HEA1065 Adjustments'!$G$2:$G$10,'Support - HEA1065 Adjustments'!$A$2:$A$10,LEFT('Support - Calculation Detail'!A1920,7),'Support - HEA1065 Adjustments'!$D$2:$D$10,RIGHT('Support - Calculation Detail'!A1920,2))</f>
        <v>0</v>
      </c>
      <c r="K1920" s="64">
        <v>1833827</v>
      </c>
      <c r="L1920" s="64">
        <v>0</v>
      </c>
      <c r="M1920" s="64">
        <v>0</v>
      </c>
      <c r="N1920" s="64">
        <v>0</v>
      </c>
      <c r="O1920" s="64">
        <v>1833827</v>
      </c>
    </row>
    <row r="1921" spans="1:15" x14ac:dyDescent="0.35">
      <c r="A1921" s="57" t="s">
        <v>7707</v>
      </c>
      <c r="B1921" s="61" t="s">
        <v>10</v>
      </c>
      <c r="C1921" s="61" t="s">
        <v>3391</v>
      </c>
      <c r="D1921" s="64">
        <v>1792533</v>
      </c>
      <c r="E1921" s="64">
        <v>0</v>
      </c>
      <c r="F1921" s="64">
        <v>1792533</v>
      </c>
      <c r="G1921" s="77">
        <v>1.04</v>
      </c>
      <c r="H1921" s="64">
        <v>1864234</v>
      </c>
      <c r="I1921" s="64">
        <v>0</v>
      </c>
      <c r="J1921" s="64">
        <f>SUMIFS('Support - HEA1065 Adjustments'!$G$2:$G$10,'Support - HEA1065 Adjustments'!$A$2:$A$10,LEFT('Support - Calculation Detail'!A1921,7),'Support - HEA1065 Adjustments'!$D$2:$D$10,RIGHT('Support - Calculation Detail'!A1921,2))</f>
        <v>0</v>
      </c>
      <c r="K1921" s="64">
        <v>1864234</v>
      </c>
      <c r="L1921" s="64">
        <v>0</v>
      </c>
      <c r="M1921" s="64">
        <v>0</v>
      </c>
      <c r="N1921" s="64">
        <v>0</v>
      </c>
      <c r="O1921" s="64">
        <v>1864234</v>
      </c>
    </row>
    <row r="1922" spans="1:15" x14ac:dyDescent="0.35">
      <c r="A1922" s="57" t="s">
        <v>7708</v>
      </c>
      <c r="B1922" s="61" t="s">
        <v>10</v>
      </c>
      <c r="C1922" s="61" t="s">
        <v>3428</v>
      </c>
      <c r="D1922" s="64">
        <v>8936621</v>
      </c>
      <c r="E1922" s="64">
        <v>0</v>
      </c>
      <c r="F1922" s="64">
        <v>8936621</v>
      </c>
      <c r="G1922" s="77">
        <v>1.04</v>
      </c>
      <c r="H1922" s="64">
        <v>9294086</v>
      </c>
      <c r="I1922" s="64">
        <v>0</v>
      </c>
      <c r="J1922" s="64">
        <f>SUMIFS('Support - HEA1065 Adjustments'!$G$2:$G$10,'Support - HEA1065 Adjustments'!$A$2:$A$10,LEFT('Support - Calculation Detail'!A1922,7),'Support - HEA1065 Adjustments'!$D$2:$D$10,RIGHT('Support - Calculation Detail'!A1922,2))</f>
        <v>0</v>
      </c>
      <c r="K1922" s="64">
        <v>9294086</v>
      </c>
      <c r="L1922" s="64">
        <v>0</v>
      </c>
      <c r="M1922" s="64">
        <v>232342</v>
      </c>
      <c r="N1922" s="64">
        <v>543275.49353836861</v>
      </c>
      <c r="O1922" s="64">
        <v>10069703.493538368</v>
      </c>
    </row>
    <row r="1923" spans="1:15" x14ac:dyDescent="0.35">
      <c r="A1923" s="57" t="s">
        <v>7709</v>
      </c>
      <c r="B1923" s="61" t="s">
        <v>10</v>
      </c>
      <c r="C1923" s="61" t="s">
        <v>3428</v>
      </c>
      <c r="D1923" s="64">
        <v>18236</v>
      </c>
      <c r="E1923" s="64">
        <v>0</v>
      </c>
      <c r="F1923" s="64">
        <v>18236</v>
      </c>
      <c r="G1923" s="77">
        <v>1.04</v>
      </c>
      <c r="H1923" s="64">
        <v>18965</v>
      </c>
      <c r="I1923" s="64">
        <v>0</v>
      </c>
      <c r="J1923" s="64">
        <f>SUMIFS('Support - HEA1065 Adjustments'!$G$2:$G$10,'Support - HEA1065 Adjustments'!$A$2:$A$10,LEFT('Support - Calculation Detail'!A1923,7),'Support - HEA1065 Adjustments'!$D$2:$D$10,RIGHT('Support - Calculation Detail'!A1923,2))</f>
        <v>0</v>
      </c>
      <c r="K1923" s="64">
        <v>18965</v>
      </c>
      <c r="L1923" s="64">
        <v>0</v>
      </c>
      <c r="M1923" s="64">
        <v>0</v>
      </c>
      <c r="N1923" s="64">
        <v>0</v>
      </c>
      <c r="O1923" s="64">
        <v>18965</v>
      </c>
    </row>
    <row r="1924" spans="1:15" x14ac:dyDescent="0.35">
      <c r="A1924" s="57" t="s">
        <v>7710</v>
      </c>
      <c r="B1924" s="61" t="s">
        <v>10</v>
      </c>
      <c r="C1924" s="61" t="s">
        <v>3428</v>
      </c>
      <c r="D1924" s="64">
        <v>9890</v>
      </c>
      <c r="E1924" s="64">
        <v>0</v>
      </c>
      <c r="F1924" s="64">
        <v>9890</v>
      </c>
      <c r="G1924" s="77">
        <v>1.04</v>
      </c>
      <c r="H1924" s="64">
        <v>10286</v>
      </c>
      <c r="I1924" s="64">
        <v>0</v>
      </c>
      <c r="J1924" s="64">
        <f>SUMIFS('Support - HEA1065 Adjustments'!$G$2:$G$10,'Support - HEA1065 Adjustments'!$A$2:$A$10,LEFT('Support - Calculation Detail'!A1924,7),'Support - HEA1065 Adjustments'!$D$2:$D$10,RIGHT('Support - Calculation Detail'!A1924,2))</f>
        <v>0</v>
      </c>
      <c r="K1924" s="64">
        <v>10286</v>
      </c>
      <c r="L1924" s="64">
        <v>0</v>
      </c>
      <c r="M1924" s="64">
        <v>0</v>
      </c>
      <c r="N1924" s="64">
        <v>0</v>
      </c>
      <c r="O1924" s="64">
        <v>10286</v>
      </c>
    </row>
    <row r="1925" spans="1:15" x14ac:dyDescent="0.35">
      <c r="A1925" s="57" t="s">
        <v>7711</v>
      </c>
      <c r="B1925" s="61" t="s">
        <v>10</v>
      </c>
      <c r="C1925" s="61" t="s">
        <v>3428</v>
      </c>
      <c r="D1925" s="64">
        <v>10926</v>
      </c>
      <c r="E1925" s="64">
        <v>0</v>
      </c>
      <c r="F1925" s="64">
        <v>10926</v>
      </c>
      <c r="G1925" s="77">
        <v>1.04</v>
      </c>
      <c r="H1925" s="64">
        <v>11363</v>
      </c>
      <c r="I1925" s="64">
        <v>0</v>
      </c>
      <c r="J1925" s="64">
        <f>SUMIFS('Support - HEA1065 Adjustments'!$G$2:$G$10,'Support - HEA1065 Adjustments'!$A$2:$A$10,LEFT('Support - Calculation Detail'!A1925,7),'Support - HEA1065 Adjustments'!$D$2:$D$10,RIGHT('Support - Calculation Detail'!A1925,2))</f>
        <v>0</v>
      </c>
      <c r="K1925" s="64">
        <v>11363</v>
      </c>
      <c r="L1925" s="64">
        <v>0</v>
      </c>
      <c r="M1925" s="64">
        <v>0</v>
      </c>
      <c r="N1925" s="64">
        <v>0</v>
      </c>
      <c r="O1925" s="64">
        <v>11363</v>
      </c>
    </row>
    <row r="1926" spans="1:15" x14ac:dyDescent="0.35">
      <c r="A1926" s="57" t="s">
        <v>7712</v>
      </c>
      <c r="B1926" s="61" t="s">
        <v>10</v>
      </c>
      <c r="C1926" s="61" t="s">
        <v>3428</v>
      </c>
      <c r="D1926" s="64">
        <v>11419</v>
      </c>
      <c r="E1926" s="64">
        <v>0</v>
      </c>
      <c r="F1926" s="64">
        <v>11419</v>
      </c>
      <c r="G1926" s="77">
        <v>1.04</v>
      </c>
      <c r="H1926" s="64">
        <v>11876</v>
      </c>
      <c r="I1926" s="64">
        <v>0</v>
      </c>
      <c r="J1926" s="64">
        <f>SUMIFS('Support - HEA1065 Adjustments'!$G$2:$G$10,'Support - HEA1065 Adjustments'!$A$2:$A$10,LEFT('Support - Calculation Detail'!A1926,7),'Support - HEA1065 Adjustments'!$D$2:$D$10,RIGHT('Support - Calculation Detail'!A1926,2))</f>
        <v>0</v>
      </c>
      <c r="K1926" s="64">
        <v>11876</v>
      </c>
      <c r="L1926" s="64">
        <v>0</v>
      </c>
      <c r="M1926" s="64">
        <v>0</v>
      </c>
      <c r="N1926" s="64">
        <v>0</v>
      </c>
      <c r="O1926" s="64">
        <v>11876</v>
      </c>
    </row>
    <row r="1927" spans="1:15" x14ac:dyDescent="0.35">
      <c r="A1927" s="57" t="s">
        <v>7713</v>
      </c>
      <c r="B1927" s="61" t="s">
        <v>10</v>
      </c>
      <c r="C1927" s="61" t="s">
        <v>3428</v>
      </c>
      <c r="D1927" s="64">
        <v>12109</v>
      </c>
      <c r="E1927" s="64">
        <v>0</v>
      </c>
      <c r="F1927" s="64">
        <v>12109</v>
      </c>
      <c r="G1927" s="77">
        <v>1.04</v>
      </c>
      <c r="H1927" s="64">
        <v>12593</v>
      </c>
      <c r="I1927" s="64">
        <v>0</v>
      </c>
      <c r="J1927" s="64">
        <f>SUMIFS('Support - HEA1065 Adjustments'!$G$2:$G$10,'Support - HEA1065 Adjustments'!$A$2:$A$10,LEFT('Support - Calculation Detail'!A1927,7),'Support - HEA1065 Adjustments'!$D$2:$D$10,RIGHT('Support - Calculation Detail'!A1927,2))</f>
        <v>0</v>
      </c>
      <c r="K1927" s="64">
        <v>12593</v>
      </c>
      <c r="L1927" s="64">
        <v>0</v>
      </c>
      <c r="M1927" s="64">
        <v>0</v>
      </c>
      <c r="N1927" s="64">
        <v>0</v>
      </c>
      <c r="O1927" s="64">
        <v>12593</v>
      </c>
    </row>
    <row r="1928" spans="1:15" x14ac:dyDescent="0.35">
      <c r="A1928" s="57" t="s">
        <v>7714</v>
      </c>
      <c r="B1928" s="61" t="s">
        <v>10</v>
      </c>
      <c r="C1928" s="61" t="s">
        <v>3428</v>
      </c>
      <c r="D1928" s="64">
        <v>151123</v>
      </c>
      <c r="E1928" s="64">
        <v>0</v>
      </c>
      <c r="F1928" s="64">
        <v>151123</v>
      </c>
      <c r="G1928" s="77">
        <v>1.04</v>
      </c>
      <c r="H1928" s="64">
        <v>157168</v>
      </c>
      <c r="I1928" s="64">
        <v>0</v>
      </c>
      <c r="J1928" s="64">
        <f>SUMIFS('Support - HEA1065 Adjustments'!$G$2:$G$10,'Support - HEA1065 Adjustments'!$A$2:$A$10,LEFT('Support - Calculation Detail'!A1928,7),'Support - HEA1065 Adjustments'!$D$2:$D$10,RIGHT('Support - Calculation Detail'!A1928,2))</f>
        <v>0</v>
      </c>
      <c r="K1928" s="64">
        <v>157168</v>
      </c>
      <c r="L1928" s="64">
        <v>0</v>
      </c>
      <c r="M1928" s="64">
        <v>0</v>
      </c>
      <c r="N1928" s="64">
        <v>0</v>
      </c>
      <c r="O1928" s="64">
        <v>157168</v>
      </c>
    </row>
    <row r="1929" spans="1:15" x14ac:dyDescent="0.35">
      <c r="A1929" s="57" t="s">
        <v>7715</v>
      </c>
      <c r="B1929" s="61" t="s">
        <v>10</v>
      </c>
      <c r="C1929" s="61" t="s">
        <v>3428</v>
      </c>
      <c r="D1929" s="64">
        <v>18949</v>
      </c>
      <c r="E1929" s="64">
        <v>0</v>
      </c>
      <c r="F1929" s="64">
        <v>18949</v>
      </c>
      <c r="G1929" s="77">
        <v>1.04</v>
      </c>
      <c r="H1929" s="64">
        <v>19707</v>
      </c>
      <c r="I1929" s="64">
        <v>0</v>
      </c>
      <c r="J1929" s="64">
        <f>SUMIFS('Support - HEA1065 Adjustments'!$G$2:$G$10,'Support - HEA1065 Adjustments'!$A$2:$A$10,LEFT('Support - Calculation Detail'!A1929,7),'Support - HEA1065 Adjustments'!$D$2:$D$10,RIGHT('Support - Calculation Detail'!A1929,2))</f>
        <v>0</v>
      </c>
      <c r="K1929" s="64">
        <v>19707</v>
      </c>
      <c r="L1929" s="64">
        <v>0</v>
      </c>
      <c r="M1929" s="64">
        <v>0</v>
      </c>
      <c r="N1929" s="64">
        <v>0</v>
      </c>
      <c r="O1929" s="64">
        <v>19707</v>
      </c>
    </row>
    <row r="1930" spans="1:15" x14ac:dyDescent="0.35">
      <c r="A1930" s="57" t="s">
        <v>7716</v>
      </c>
      <c r="B1930" s="61" t="s">
        <v>10</v>
      </c>
      <c r="C1930" s="61" t="s">
        <v>3428</v>
      </c>
      <c r="D1930" s="64">
        <v>21819</v>
      </c>
      <c r="E1930" s="64">
        <v>0</v>
      </c>
      <c r="F1930" s="64">
        <v>21819</v>
      </c>
      <c r="G1930" s="77">
        <v>1.04</v>
      </c>
      <c r="H1930" s="64">
        <v>22692</v>
      </c>
      <c r="I1930" s="64">
        <v>0</v>
      </c>
      <c r="J1930" s="64">
        <f>SUMIFS('Support - HEA1065 Adjustments'!$G$2:$G$10,'Support - HEA1065 Adjustments'!$A$2:$A$10,LEFT('Support - Calculation Detail'!A1930,7),'Support - HEA1065 Adjustments'!$D$2:$D$10,RIGHT('Support - Calculation Detail'!A1930,2))</f>
        <v>0</v>
      </c>
      <c r="K1930" s="64">
        <v>22692</v>
      </c>
      <c r="L1930" s="64">
        <v>0</v>
      </c>
      <c r="M1930" s="64">
        <v>0</v>
      </c>
      <c r="N1930" s="64">
        <v>0</v>
      </c>
      <c r="O1930" s="64">
        <v>22692</v>
      </c>
    </row>
    <row r="1931" spans="1:15" x14ac:dyDescent="0.35">
      <c r="A1931" s="57" t="s">
        <v>7717</v>
      </c>
      <c r="B1931" s="61" t="s">
        <v>10</v>
      </c>
      <c r="C1931" s="61" t="s">
        <v>3428</v>
      </c>
      <c r="D1931" s="64">
        <v>15181</v>
      </c>
      <c r="E1931" s="64">
        <v>0</v>
      </c>
      <c r="F1931" s="64">
        <v>15181</v>
      </c>
      <c r="G1931" s="77">
        <v>1.04</v>
      </c>
      <c r="H1931" s="64">
        <v>15788</v>
      </c>
      <c r="I1931" s="64">
        <v>0</v>
      </c>
      <c r="J1931" s="64">
        <f>SUMIFS('Support - HEA1065 Adjustments'!$G$2:$G$10,'Support - HEA1065 Adjustments'!$A$2:$A$10,LEFT('Support - Calculation Detail'!A1931,7),'Support - HEA1065 Adjustments'!$D$2:$D$10,RIGHT('Support - Calculation Detail'!A1931,2))</f>
        <v>0</v>
      </c>
      <c r="K1931" s="64">
        <v>15788</v>
      </c>
      <c r="L1931" s="64">
        <v>0</v>
      </c>
      <c r="M1931" s="64">
        <v>0</v>
      </c>
      <c r="N1931" s="64">
        <v>0</v>
      </c>
      <c r="O1931" s="64">
        <v>15788</v>
      </c>
    </row>
    <row r="1932" spans="1:15" x14ac:dyDescent="0.35">
      <c r="A1932" s="57" t="s">
        <v>7718</v>
      </c>
      <c r="B1932" s="61" t="s">
        <v>10</v>
      </c>
      <c r="C1932" s="61" t="s">
        <v>3428</v>
      </c>
      <c r="D1932" s="64">
        <v>11054</v>
      </c>
      <c r="E1932" s="64">
        <v>0</v>
      </c>
      <c r="F1932" s="64">
        <v>11054</v>
      </c>
      <c r="G1932" s="77">
        <v>1.04</v>
      </c>
      <c r="H1932" s="64">
        <v>11496</v>
      </c>
      <c r="I1932" s="64">
        <v>0</v>
      </c>
      <c r="J1932" s="64">
        <f>SUMIFS('Support - HEA1065 Adjustments'!$G$2:$G$10,'Support - HEA1065 Adjustments'!$A$2:$A$10,LEFT('Support - Calculation Detail'!A1932,7),'Support - HEA1065 Adjustments'!$D$2:$D$10,RIGHT('Support - Calculation Detail'!A1932,2))</f>
        <v>0</v>
      </c>
      <c r="K1932" s="64">
        <v>11496</v>
      </c>
      <c r="L1932" s="64">
        <v>0</v>
      </c>
      <c r="M1932" s="64">
        <v>0</v>
      </c>
      <c r="N1932" s="64">
        <v>0</v>
      </c>
      <c r="O1932" s="64">
        <v>11496</v>
      </c>
    </row>
    <row r="1933" spans="1:15" x14ac:dyDescent="0.35">
      <c r="A1933" s="57" t="s">
        <v>7719</v>
      </c>
      <c r="B1933" s="61" t="s">
        <v>10</v>
      </c>
      <c r="C1933" s="61" t="s">
        <v>3428</v>
      </c>
      <c r="D1933" s="64">
        <v>10611</v>
      </c>
      <c r="E1933" s="64">
        <v>0</v>
      </c>
      <c r="F1933" s="64">
        <v>10611</v>
      </c>
      <c r="G1933" s="77">
        <v>1.04</v>
      </c>
      <c r="H1933" s="64">
        <v>11035</v>
      </c>
      <c r="I1933" s="64">
        <v>0</v>
      </c>
      <c r="J1933" s="64">
        <f>SUMIFS('Support - HEA1065 Adjustments'!$G$2:$G$10,'Support - HEA1065 Adjustments'!$A$2:$A$10,LEFT('Support - Calculation Detail'!A1933,7),'Support - HEA1065 Adjustments'!$D$2:$D$10,RIGHT('Support - Calculation Detail'!A1933,2))</f>
        <v>0</v>
      </c>
      <c r="K1933" s="64">
        <v>11035</v>
      </c>
      <c r="L1933" s="64">
        <v>0</v>
      </c>
      <c r="M1933" s="64">
        <v>0</v>
      </c>
      <c r="N1933" s="64">
        <v>0</v>
      </c>
      <c r="O1933" s="64">
        <v>11035</v>
      </c>
    </row>
    <row r="1934" spans="1:15" x14ac:dyDescent="0.35">
      <c r="A1934" s="57" t="s">
        <v>7720</v>
      </c>
      <c r="B1934" s="61" t="s">
        <v>10</v>
      </c>
      <c r="C1934" s="61" t="s">
        <v>3428</v>
      </c>
      <c r="D1934" s="64">
        <v>10174</v>
      </c>
      <c r="E1934" s="64">
        <v>0</v>
      </c>
      <c r="F1934" s="64">
        <v>10174</v>
      </c>
      <c r="G1934" s="77">
        <v>1.04</v>
      </c>
      <c r="H1934" s="64">
        <v>10581</v>
      </c>
      <c r="I1934" s="64">
        <v>0</v>
      </c>
      <c r="J1934" s="64">
        <f>SUMIFS('Support - HEA1065 Adjustments'!$G$2:$G$10,'Support - HEA1065 Adjustments'!$A$2:$A$10,LEFT('Support - Calculation Detail'!A1934,7),'Support - HEA1065 Adjustments'!$D$2:$D$10,RIGHT('Support - Calculation Detail'!A1934,2))</f>
        <v>0</v>
      </c>
      <c r="K1934" s="64">
        <v>10581</v>
      </c>
      <c r="L1934" s="64">
        <v>0</v>
      </c>
      <c r="M1934" s="64">
        <v>0</v>
      </c>
      <c r="N1934" s="64">
        <v>0</v>
      </c>
      <c r="O1934" s="64">
        <v>10581</v>
      </c>
    </row>
    <row r="1935" spans="1:15" x14ac:dyDescent="0.35">
      <c r="A1935" s="57" t="s">
        <v>7721</v>
      </c>
      <c r="B1935" s="61" t="s">
        <v>10</v>
      </c>
      <c r="C1935" s="61" t="s">
        <v>3428</v>
      </c>
      <c r="D1935" s="64">
        <v>25365</v>
      </c>
      <c r="E1935" s="64">
        <v>0</v>
      </c>
      <c r="F1935" s="64">
        <v>25365</v>
      </c>
      <c r="G1935" s="77">
        <v>1.04</v>
      </c>
      <c r="H1935" s="64">
        <v>26380</v>
      </c>
      <c r="I1935" s="64">
        <v>0</v>
      </c>
      <c r="J1935" s="64">
        <f>SUMIFS('Support - HEA1065 Adjustments'!$G$2:$G$10,'Support - HEA1065 Adjustments'!$A$2:$A$10,LEFT('Support - Calculation Detail'!A1935,7),'Support - HEA1065 Adjustments'!$D$2:$D$10,RIGHT('Support - Calculation Detail'!A1935,2))</f>
        <v>0</v>
      </c>
      <c r="K1935" s="64">
        <v>26380</v>
      </c>
      <c r="L1935" s="64">
        <v>0</v>
      </c>
      <c r="M1935" s="64">
        <v>0</v>
      </c>
      <c r="N1935" s="64">
        <v>0</v>
      </c>
      <c r="O1935" s="64">
        <v>26380</v>
      </c>
    </row>
    <row r="1936" spans="1:15" x14ac:dyDescent="0.35">
      <c r="A1936" s="57" t="s">
        <v>7722</v>
      </c>
      <c r="B1936" s="61" t="s">
        <v>10</v>
      </c>
      <c r="C1936" s="61" t="s">
        <v>3428</v>
      </c>
      <c r="D1936" s="64">
        <v>27386</v>
      </c>
      <c r="E1936" s="64">
        <v>0</v>
      </c>
      <c r="F1936" s="64">
        <v>27386</v>
      </c>
      <c r="G1936" s="77">
        <v>1.04</v>
      </c>
      <c r="H1936" s="64">
        <v>28481</v>
      </c>
      <c r="I1936" s="64">
        <v>0</v>
      </c>
      <c r="J1936" s="64">
        <f>SUMIFS('Support - HEA1065 Adjustments'!$G$2:$G$10,'Support - HEA1065 Adjustments'!$A$2:$A$10,LEFT('Support - Calculation Detail'!A1936,7),'Support - HEA1065 Adjustments'!$D$2:$D$10,RIGHT('Support - Calculation Detail'!A1936,2))</f>
        <v>0</v>
      </c>
      <c r="K1936" s="64">
        <v>28481</v>
      </c>
      <c r="L1936" s="64">
        <v>0</v>
      </c>
      <c r="M1936" s="64">
        <v>0</v>
      </c>
      <c r="N1936" s="64">
        <v>0</v>
      </c>
      <c r="O1936" s="64">
        <v>28481</v>
      </c>
    </row>
    <row r="1937" spans="1:15" x14ac:dyDescent="0.35">
      <c r="A1937" s="57" t="s">
        <v>7723</v>
      </c>
      <c r="B1937" s="61" t="s">
        <v>10</v>
      </c>
      <c r="C1937" s="61" t="s">
        <v>3428</v>
      </c>
      <c r="D1937" s="64">
        <v>192925</v>
      </c>
      <c r="E1937" s="64">
        <v>0</v>
      </c>
      <c r="F1937" s="64">
        <v>192925</v>
      </c>
      <c r="G1937" s="77">
        <v>1.04</v>
      </c>
      <c r="H1937" s="64">
        <v>200642</v>
      </c>
      <c r="I1937" s="64">
        <v>0</v>
      </c>
      <c r="J1937" s="64">
        <f>SUMIFS('Support - HEA1065 Adjustments'!$G$2:$G$10,'Support - HEA1065 Adjustments'!$A$2:$A$10,LEFT('Support - Calculation Detail'!A1937,7),'Support - HEA1065 Adjustments'!$D$2:$D$10,RIGHT('Support - Calculation Detail'!A1937,2))</f>
        <v>0</v>
      </c>
      <c r="K1937" s="64">
        <v>200642</v>
      </c>
      <c r="L1937" s="64">
        <v>0</v>
      </c>
      <c r="M1937" s="64">
        <v>0</v>
      </c>
      <c r="N1937" s="64">
        <v>0</v>
      </c>
      <c r="O1937" s="64">
        <v>200642</v>
      </c>
    </row>
    <row r="1938" spans="1:15" x14ac:dyDescent="0.35">
      <c r="A1938" s="57" t="s">
        <v>7724</v>
      </c>
      <c r="B1938" s="61" t="s">
        <v>10</v>
      </c>
      <c r="C1938" s="61" t="s">
        <v>3428</v>
      </c>
      <c r="D1938" s="64">
        <v>33497</v>
      </c>
      <c r="E1938" s="64">
        <v>0</v>
      </c>
      <c r="F1938" s="64">
        <v>33497</v>
      </c>
      <c r="G1938" s="77">
        <v>1.04</v>
      </c>
      <c r="H1938" s="64">
        <v>34837</v>
      </c>
      <c r="I1938" s="64">
        <v>0</v>
      </c>
      <c r="J1938" s="64">
        <f>SUMIFS('Support - HEA1065 Adjustments'!$G$2:$G$10,'Support - HEA1065 Adjustments'!$A$2:$A$10,LEFT('Support - Calculation Detail'!A1938,7),'Support - HEA1065 Adjustments'!$D$2:$D$10,RIGHT('Support - Calculation Detail'!A1938,2))</f>
        <v>0</v>
      </c>
      <c r="K1938" s="64">
        <v>34837</v>
      </c>
      <c r="L1938" s="64">
        <v>0</v>
      </c>
      <c r="M1938" s="64">
        <v>0</v>
      </c>
      <c r="N1938" s="64">
        <v>0</v>
      </c>
      <c r="O1938" s="64">
        <v>34837</v>
      </c>
    </row>
    <row r="1939" spans="1:15" x14ac:dyDescent="0.35">
      <c r="A1939" s="57" t="s">
        <v>7725</v>
      </c>
      <c r="B1939" s="61" t="s">
        <v>10</v>
      </c>
      <c r="C1939" s="61" t="s">
        <v>3428</v>
      </c>
      <c r="D1939" s="64">
        <v>27691</v>
      </c>
      <c r="E1939" s="64">
        <v>0</v>
      </c>
      <c r="F1939" s="64">
        <v>27691</v>
      </c>
      <c r="G1939" s="77">
        <v>1.04</v>
      </c>
      <c r="H1939" s="64">
        <v>28799</v>
      </c>
      <c r="I1939" s="64">
        <v>0</v>
      </c>
      <c r="J1939" s="64">
        <f>SUMIFS('Support - HEA1065 Adjustments'!$G$2:$G$10,'Support - HEA1065 Adjustments'!$A$2:$A$10,LEFT('Support - Calculation Detail'!A1939,7),'Support - HEA1065 Adjustments'!$D$2:$D$10,RIGHT('Support - Calculation Detail'!A1939,2))</f>
        <v>0</v>
      </c>
      <c r="K1939" s="64">
        <v>28799</v>
      </c>
      <c r="L1939" s="64">
        <v>0</v>
      </c>
      <c r="M1939" s="64">
        <v>0</v>
      </c>
      <c r="N1939" s="64">
        <v>0</v>
      </c>
      <c r="O1939" s="64">
        <v>28799</v>
      </c>
    </row>
    <row r="1940" spans="1:15" x14ac:dyDescent="0.35">
      <c r="A1940" s="57" t="s">
        <v>7726</v>
      </c>
      <c r="B1940" s="61" t="s">
        <v>10</v>
      </c>
      <c r="C1940" s="61" t="s">
        <v>3428</v>
      </c>
      <c r="D1940" s="64">
        <v>15664</v>
      </c>
      <c r="E1940" s="64">
        <v>0</v>
      </c>
      <c r="F1940" s="64">
        <v>15664</v>
      </c>
      <c r="G1940" s="77">
        <v>1.04</v>
      </c>
      <c r="H1940" s="64">
        <v>16291</v>
      </c>
      <c r="I1940" s="64">
        <v>0</v>
      </c>
      <c r="J1940" s="64">
        <f>SUMIFS('Support - HEA1065 Adjustments'!$G$2:$G$10,'Support - HEA1065 Adjustments'!$A$2:$A$10,LEFT('Support - Calculation Detail'!A1940,7),'Support - HEA1065 Adjustments'!$D$2:$D$10,RIGHT('Support - Calculation Detail'!A1940,2))</f>
        <v>0</v>
      </c>
      <c r="K1940" s="64">
        <v>16291</v>
      </c>
      <c r="L1940" s="64">
        <v>0</v>
      </c>
      <c r="M1940" s="64">
        <v>0</v>
      </c>
      <c r="N1940" s="64">
        <v>0</v>
      </c>
      <c r="O1940" s="64">
        <v>16291</v>
      </c>
    </row>
    <row r="1941" spans="1:15" x14ac:dyDescent="0.35">
      <c r="A1941" s="57" t="s">
        <v>7727</v>
      </c>
      <c r="B1941" s="61" t="s">
        <v>10</v>
      </c>
      <c r="C1941" s="61" t="s">
        <v>3428</v>
      </c>
      <c r="D1941" s="64">
        <v>207226</v>
      </c>
      <c r="E1941" s="64">
        <v>0</v>
      </c>
      <c r="F1941" s="64">
        <v>207226</v>
      </c>
      <c r="G1941" s="77">
        <v>1.04</v>
      </c>
      <c r="H1941" s="64">
        <v>215515</v>
      </c>
      <c r="I1941" s="64">
        <v>0</v>
      </c>
      <c r="J1941" s="64">
        <f>SUMIFS('Support - HEA1065 Adjustments'!$G$2:$G$10,'Support - HEA1065 Adjustments'!$A$2:$A$10,LEFT('Support - Calculation Detail'!A1941,7),'Support - HEA1065 Adjustments'!$D$2:$D$10,RIGHT('Support - Calculation Detail'!A1941,2))</f>
        <v>0</v>
      </c>
      <c r="K1941" s="64">
        <v>215515</v>
      </c>
      <c r="L1941" s="64">
        <v>0</v>
      </c>
      <c r="M1941" s="64">
        <v>0</v>
      </c>
      <c r="N1941" s="64">
        <v>0</v>
      </c>
      <c r="O1941" s="64">
        <v>215515</v>
      </c>
    </row>
    <row r="1942" spans="1:15" x14ac:dyDescent="0.35">
      <c r="A1942" s="57" t="s">
        <v>7728</v>
      </c>
      <c r="B1942" s="61" t="s">
        <v>10</v>
      </c>
      <c r="C1942" s="61" t="s">
        <v>3428</v>
      </c>
      <c r="D1942" s="64">
        <v>36818</v>
      </c>
      <c r="E1942" s="64">
        <v>0</v>
      </c>
      <c r="F1942" s="64">
        <v>36818</v>
      </c>
      <c r="G1942" s="77">
        <v>1.04</v>
      </c>
      <c r="H1942" s="64">
        <v>38291</v>
      </c>
      <c r="I1942" s="64">
        <v>0</v>
      </c>
      <c r="J1942" s="64">
        <f>SUMIFS('Support - HEA1065 Adjustments'!$G$2:$G$10,'Support - HEA1065 Adjustments'!$A$2:$A$10,LEFT('Support - Calculation Detail'!A1942,7),'Support - HEA1065 Adjustments'!$D$2:$D$10,RIGHT('Support - Calculation Detail'!A1942,2))</f>
        <v>0</v>
      </c>
      <c r="K1942" s="64">
        <v>38291</v>
      </c>
      <c r="L1942" s="64">
        <v>0</v>
      </c>
      <c r="M1942" s="64">
        <v>0</v>
      </c>
      <c r="N1942" s="64">
        <v>0</v>
      </c>
      <c r="O1942" s="64">
        <v>38291</v>
      </c>
    </row>
    <row r="1943" spans="1:15" x14ac:dyDescent="0.35">
      <c r="A1943" s="57" t="s">
        <v>7729</v>
      </c>
      <c r="B1943" s="61" t="s">
        <v>10</v>
      </c>
      <c r="C1943" s="61" t="s">
        <v>3428</v>
      </c>
      <c r="D1943" s="64">
        <v>49398</v>
      </c>
      <c r="E1943" s="64">
        <v>0</v>
      </c>
      <c r="F1943" s="64">
        <v>49398</v>
      </c>
      <c r="G1943" s="77">
        <v>1.04</v>
      </c>
      <c r="H1943" s="64">
        <v>51374</v>
      </c>
      <c r="I1943" s="64">
        <v>0</v>
      </c>
      <c r="J1943" s="64">
        <f>SUMIFS('Support - HEA1065 Adjustments'!$G$2:$G$10,'Support - HEA1065 Adjustments'!$A$2:$A$10,LEFT('Support - Calculation Detail'!A1943,7),'Support - HEA1065 Adjustments'!$D$2:$D$10,RIGHT('Support - Calculation Detail'!A1943,2))</f>
        <v>0</v>
      </c>
      <c r="K1943" s="64">
        <v>51374</v>
      </c>
      <c r="L1943" s="64">
        <v>0</v>
      </c>
      <c r="M1943" s="64">
        <v>0</v>
      </c>
      <c r="N1943" s="64">
        <v>0</v>
      </c>
      <c r="O1943" s="64">
        <v>51374</v>
      </c>
    </row>
    <row r="1944" spans="1:15" x14ac:dyDescent="0.35">
      <c r="A1944" s="57" t="s">
        <v>7730</v>
      </c>
      <c r="B1944" s="61" t="s">
        <v>10</v>
      </c>
      <c r="C1944" s="61" t="s">
        <v>3428</v>
      </c>
      <c r="D1944" s="64">
        <v>37520</v>
      </c>
      <c r="E1944" s="64">
        <v>0</v>
      </c>
      <c r="F1944" s="64">
        <v>37520</v>
      </c>
      <c r="G1944" s="77">
        <v>1.04</v>
      </c>
      <c r="H1944" s="64">
        <v>39021</v>
      </c>
      <c r="I1944" s="64">
        <v>0</v>
      </c>
      <c r="J1944" s="64">
        <f>SUMIFS('Support - HEA1065 Adjustments'!$G$2:$G$10,'Support - HEA1065 Adjustments'!$A$2:$A$10,LEFT('Support - Calculation Detail'!A1944,7),'Support - HEA1065 Adjustments'!$D$2:$D$10,RIGHT('Support - Calculation Detail'!A1944,2))</f>
        <v>0</v>
      </c>
      <c r="K1944" s="64">
        <v>39021</v>
      </c>
      <c r="L1944" s="64">
        <v>0</v>
      </c>
      <c r="M1944" s="64">
        <v>0</v>
      </c>
      <c r="N1944" s="64">
        <v>0</v>
      </c>
      <c r="O1944" s="64">
        <v>39021</v>
      </c>
    </row>
    <row r="1945" spans="1:15" x14ac:dyDescent="0.35">
      <c r="A1945" s="57" t="s">
        <v>7731</v>
      </c>
      <c r="B1945" s="61" t="s">
        <v>10</v>
      </c>
      <c r="C1945" s="61" t="s">
        <v>3428</v>
      </c>
      <c r="D1945" s="64">
        <v>14746</v>
      </c>
      <c r="E1945" s="64">
        <v>0</v>
      </c>
      <c r="F1945" s="64">
        <v>14746</v>
      </c>
      <c r="G1945" s="77">
        <v>1.04</v>
      </c>
      <c r="H1945" s="64">
        <v>15336</v>
      </c>
      <c r="I1945" s="64">
        <v>0</v>
      </c>
      <c r="J1945" s="64">
        <f>SUMIFS('Support - HEA1065 Adjustments'!$G$2:$G$10,'Support - HEA1065 Adjustments'!$A$2:$A$10,LEFT('Support - Calculation Detail'!A1945,7),'Support - HEA1065 Adjustments'!$D$2:$D$10,RIGHT('Support - Calculation Detail'!A1945,2))</f>
        <v>0</v>
      </c>
      <c r="K1945" s="64">
        <v>15336</v>
      </c>
      <c r="L1945" s="64">
        <v>0</v>
      </c>
      <c r="M1945" s="64">
        <v>0</v>
      </c>
      <c r="N1945" s="64">
        <v>0</v>
      </c>
      <c r="O1945" s="64">
        <v>15336</v>
      </c>
    </row>
    <row r="1946" spans="1:15" x14ac:dyDescent="0.35">
      <c r="A1946" s="57" t="s">
        <v>7732</v>
      </c>
      <c r="B1946" s="61" t="s">
        <v>10</v>
      </c>
      <c r="C1946" s="61" t="s">
        <v>3428</v>
      </c>
      <c r="D1946" s="64">
        <v>13108</v>
      </c>
      <c r="E1946" s="64">
        <v>0</v>
      </c>
      <c r="F1946" s="64">
        <v>13108</v>
      </c>
      <c r="G1946" s="77">
        <v>1.04</v>
      </c>
      <c r="H1946" s="64">
        <v>13632</v>
      </c>
      <c r="I1946" s="64">
        <v>0</v>
      </c>
      <c r="J1946" s="64">
        <f>SUMIFS('Support - HEA1065 Adjustments'!$G$2:$G$10,'Support - HEA1065 Adjustments'!$A$2:$A$10,LEFT('Support - Calculation Detail'!A1946,7),'Support - HEA1065 Adjustments'!$D$2:$D$10,RIGHT('Support - Calculation Detail'!A1946,2))</f>
        <v>0</v>
      </c>
      <c r="K1946" s="64">
        <v>13632</v>
      </c>
      <c r="L1946" s="64">
        <v>0</v>
      </c>
      <c r="M1946" s="64">
        <v>0</v>
      </c>
      <c r="N1946" s="64">
        <v>0</v>
      </c>
      <c r="O1946" s="64">
        <v>13632</v>
      </c>
    </row>
    <row r="1947" spans="1:15" x14ac:dyDescent="0.35">
      <c r="A1947" s="57" t="s">
        <v>7733</v>
      </c>
      <c r="B1947" s="61" t="s">
        <v>10</v>
      </c>
      <c r="C1947" s="61" t="s">
        <v>3428</v>
      </c>
      <c r="D1947" s="64">
        <v>20669</v>
      </c>
      <c r="E1947" s="64">
        <v>0</v>
      </c>
      <c r="F1947" s="64">
        <v>20669</v>
      </c>
      <c r="G1947" s="77">
        <v>1.04</v>
      </c>
      <c r="H1947" s="64">
        <v>21496</v>
      </c>
      <c r="I1947" s="64">
        <v>0</v>
      </c>
      <c r="J1947" s="64">
        <f>SUMIFS('Support - HEA1065 Adjustments'!$G$2:$G$10,'Support - HEA1065 Adjustments'!$A$2:$A$10,LEFT('Support - Calculation Detail'!A1947,7),'Support - HEA1065 Adjustments'!$D$2:$D$10,RIGHT('Support - Calculation Detail'!A1947,2))</f>
        <v>0</v>
      </c>
      <c r="K1947" s="64">
        <v>21496</v>
      </c>
      <c r="L1947" s="64">
        <v>0</v>
      </c>
      <c r="M1947" s="64">
        <v>0</v>
      </c>
      <c r="N1947" s="64">
        <v>0</v>
      </c>
      <c r="O1947" s="64">
        <v>21496</v>
      </c>
    </row>
    <row r="1948" spans="1:15" x14ac:dyDescent="0.35">
      <c r="A1948" s="57" t="s">
        <v>7734</v>
      </c>
      <c r="B1948" s="61" t="s">
        <v>10</v>
      </c>
      <c r="C1948" s="61" t="s">
        <v>3428</v>
      </c>
      <c r="D1948" s="64">
        <v>41191</v>
      </c>
      <c r="E1948" s="64">
        <v>0</v>
      </c>
      <c r="F1948" s="64">
        <v>41191</v>
      </c>
      <c r="G1948" s="77">
        <v>1.04</v>
      </c>
      <c r="H1948" s="64">
        <v>42839</v>
      </c>
      <c r="I1948" s="64">
        <v>0</v>
      </c>
      <c r="J1948" s="64">
        <f>SUMIFS('Support - HEA1065 Adjustments'!$G$2:$G$10,'Support - HEA1065 Adjustments'!$A$2:$A$10,LEFT('Support - Calculation Detail'!A1948,7),'Support - HEA1065 Adjustments'!$D$2:$D$10,RIGHT('Support - Calculation Detail'!A1948,2))</f>
        <v>0</v>
      </c>
      <c r="K1948" s="64">
        <v>42839</v>
      </c>
      <c r="L1948" s="64">
        <v>0</v>
      </c>
      <c r="M1948" s="64">
        <v>0</v>
      </c>
      <c r="N1948" s="64">
        <v>0</v>
      </c>
      <c r="O1948" s="64">
        <v>42839</v>
      </c>
    </row>
    <row r="1949" spans="1:15" x14ac:dyDescent="0.35">
      <c r="A1949" s="57" t="s">
        <v>7735</v>
      </c>
      <c r="B1949" s="61" t="s">
        <v>10</v>
      </c>
      <c r="C1949" s="61" t="s">
        <v>3428</v>
      </c>
      <c r="D1949" s="64">
        <v>54585</v>
      </c>
      <c r="E1949" s="64">
        <v>0</v>
      </c>
      <c r="F1949" s="64">
        <v>54585</v>
      </c>
      <c r="G1949" s="77">
        <v>1.04</v>
      </c>
      <c r="H1949" s="64">
        <v>56768</v>
      </c>
      <c r="I1949" s="64">
        <v>0</v>
      </c>
      <c r="J1949" s="64">
        <f>SUMIFS('Support - HEA1065 Adjustments'!$G$2:$G$10,'Support - HEA1065 Adjustments'!$A$2:$A$10,LEFT('Support - Calculation Detail'!A1949,7),'Support - HEA1065 Adjustments'!$D$2:$D$10,RIGHT('Support - Calculation Detail'!A1949,2))</f>
        <v>0</v>
      </c>
      <c r="K1949" s="64">
        <v>56768</v>
      </c>
      <c r="L1949" s="64">
        <v>0</v>
      </c>
      <c r="M1949" s="64">
        <v>0</v>
      </c>
      <c r="N1949" s="64">
        <v>0</v>
      </c>
      <c r="O1949" s="64">
        <v>56768</v>
      </c>
    </row>
    <row r="1950" spans="1:15" x14ac:dyDescent="0.35">
      <c r="A1950" s="57" t="s">
        <v>7736</v>
      </c>
      <c r="B1950" s="61" t="s">
        <v>10</v>
      </c>
      <c r="C1950" s="61" t="s">
        <v>3428</v>
      </c>
      <c r="D1950" s="64">
        <v>593032</v>
      </c>
      <c r="E1950" s="64">
        <v>0</v>
      </c>
      <c r="F1950" s="64">
        <v>593032</v>
      </c>
      <c r="G1950" s="77">
        <v>1.04</v>
      </c>
      <c r="H1950" s="64">
        <v>616753</v>
      </c>
      <c r="I1950" s="64">
        <v>0</v>
      </c>
      <c r="J1950" s="64">
        <f>SUMIFS('Support - HEA1065 Adjustments'!$G$2:$G$10,'Support - HEA1065 Adjustments'!$A$2:$A$10,LEFT('Support - Calculation Detail'!A1950,7),'Support - HEA1065 Adjustments'!$D$2:$D$10,RIGHT('Support - Calculation Detail'!A1950,2))</f>
        <v>0</v>
      </c>
      <c r="K1950" s="64">
        <v>616753</v>
      </c>
      <c r="L1950" s="64">
        <v>0</v>
      </c>
      <c r="M1950" s="64">
        <v>0</v>
      </c>
      <c r="N1950" s="64">
        <v>0</v>
      </c>
      <c r="O1950" s="64">
        <v>616753</v>
      </c>
    </row>
    <row r="1951" spans="1:15" x14ac:dyDescent="0.35">
      <c r="A1951" s="57" t="s">
        <v>7737</v>
      </c>
      <c r="B1951" s="61" t="s">
        <v>10</v>
      </c>
      <c r="C1951" s="61" t="s">
        <v>3428</v>
      </c>
      <c r="D1951" s="64">
        <v>5008024</v>
      </c>
      <c r="E1951" s="64">
        <v>0</v>
      </c>
      <c r="F1951" s="64">
        <v>5008024</v>
      </c>
      <c r="G1951" s="77">
        <v>1.04</v>
      </c>
      <c r="H1951" s="64">
        <v>5208345</v>
      </c>
      <c r="I1951" s="64">
        <v>0</v>
      </c>
      <c r="J1951" s="64">
        <f>SUMIFS('Support - HEA1065 Adjustments'!$G$2:$G$10,'Support - HEA1065 Adjustments'!$A$2:$A$10,LEFT('Support - Calculation Detail'!A1951,7),'Support - HEA1065 Adjustments'!$D$2:$D$10,RIGHT('Support - Calculation Detail'!A1951,2))</f>
        <v>0</v>
      </c>
      <c r="K1951" s="64">
        <v>5208345</v>
      </c>
      <c r="L1951" s="64">
        <v>149248</v>
      </c>
      <c r="M1951" s="64">
        <v>0</v>
      </c>
      <c r="N1951" s="64">
        <v>0</v>
      </c>
      <c r="O1951" s="64">
        <v>5357593</v>
      </c>
    </row>
    <row r="1952" spans="1:15" x14ac:dyDescent="0.35">
      <c r="A1952" s="57" t="s">
        <v>7738</v>
      </c>
      <c r="B1952" s="61" t="s">
        <v>10</v>
      </c>
      <c r="C1952" s="61" t="s">
        <v>3428</v>
      </c>
      <c r="D1952" s="64">
        <v>4038063</v>
      </c>
      <c r="E1952" s="64">
        <v>0</v>
      </c>
      <c r="F1952" s="64">
        <v>4038063</v>
      </c>
      <c r="G1952" s="77">
        <v>1.04</v>
      </c>
      <c r="H1952" s="64">
        <v>4199586</v>
      </c>
      <c r="I1952" s="64">
        <v>0</v>
      </c>
      <c r="J1952" s="64">
        <f>SUMIFS('Support - HEA1065 Adjustments'!$G$2:$G$10,'Support - HEA1065 Adjustments'!$A$2:$A$10,LEFT('Support - Calculation Detail'!A1952,7),'Support - HEA1065 Adjustments'!$D$2:$D$10,RIGHT('Support - Calculation Detail'!A1952,2))</f>
        <v>0</v>
      </c>
      <c r="K1952" s="64">
        <v>4199586</v>
      </c>
      <c r="L1952" s="64">
        <v>0</v>
      </c>
      <c r="M1952" s="64">
        <v>0</v>
      </c>
      <c r="N1952" s="64">
        <v>0</v>
      </c>
      <c r="O1952" s="64">
        <v>4199586</v>
      </c>
    </row>
    <row r="1953" spans="1:15" x14ac:dyDescent="0.35">
      <c r="A1953" s="57" t="s">
        <v>7739</v>
      </c>
      <c r="B1953" s="61" t="s">
        <v>10</v>
      </c>
      <c r="C1953" s="61" t="s">
        <v>3428</v>
      </c>
      <c r="D1953" s="64">
        <v>58644</v>
      </c>
      <c r="E1953" s="64">
        <v>0</v>
      </c>
      <c r="F1953" s="64">
        <v>58644</v>
      </c>
      <c r="G1953" s="77">
        <v>1.04</v>
      </c>
      <c r="H1953" s="64">
        <v>60990</v>
      </c>
      <c r="I1953" s="64">
        <v>0</v>
      </c>
      <c r="J1953" s="64">
        <f>SUMIFS('Support - HEA1065 Adjustments'!$G$2:$G$10,'Support - HEA1065 Adjustments'!$A$2:$A$10,LEFT('Support - Calculation Detail'!A1953,7),'Support - HEA1065 Adjustments'!$D$2:$D$10,RIGHT('Support - Calculation Detail'!A1953,2))</f>
        <v>0</v>
      </c>
      <c r="K1953" s="64">
        <v>60990</v>
      </c>
      <c r="L1953" s="64">
        <v>0</v>
      </c>
      <c r="M1953" s="64">
        <v>0</v>
      </c>
      <c r="N1953" s="64">
        <v>0</v>
      </c>
      <c r="O1953" s="64">
        <v>60990</v>
      </c>
    </row>
    <row r="1954" spans="1:15" x14ac:dyDescent="0.35">
      <c r="A1954" s="57" t="s">
        <v>7740</v>
      </c>
      <c r="B1954" s="61" t="s">
        <v>10</v>
      </c>
      <c r="C1954" s="61" t="s">
        <v>3428</v>
      </c>
      <c r="D1954" s="64">
        <v>314514</v>
      </c>
      <c r="E1954" s="64">
        <v>0</v>
      </c>
      <c r="F1954" s="64">
        <v>314514</v>
      </c>
      <c r="G1954" s="77">
        <v>1.04</v>
      </c>
      <c r="H1954" s="64">
        <v>327095</v>
      </c>
      <c r="I1954" s="64">
        <v>0</v>
      </c>
      <c r="J1954" s="64">
        <f>SUMIFS('Support - HEA1065 Adjustments'!$G$2:$G$10,'Support - HEA1065 Adjustments'!$A$2:$A$10,LEFT('Support - Calculation Detail'!A1954,7),'Support - HEA1065 Adjustments'!$D$2:$D$10,RIGHT('Support - Calculation Detail'!A1954,2))</f>
        <v>0</v>
      </c>
      <c r="K1954" s="64">
        <v>327095</v>
      </c>
      <c r="L1954" s="64">
        <v>6733</v>
      </c>
      <c r="M1954" s="64">
        <v>0</v>
      </c>
      <c r="N1954" s="64">
        <v>0</v>
      </c>
      <c r="O1954" s="64">
        <v>333828</v>
      </c>
    </row>
    <row r="1955" spans="1:15" x14ac:dyDescent="0.35">
      <c r="A1955" s="57" t="s">
        <v>7741</v>
      </c>
      <c r="B1955" s="61" t="s">
        <v>10</v>
      </c>
      <c r="C1955" s="61" t="s">
        <v>3428</v>
      </c>
      <c r="D1955" s="64">
        <v>27583</v>
      </c>
      <c r="E1955" s="64">
        <v>0</v>
      </c>
      <c r="F1955" s="64">
        <v>27583</v>
      </c>
      <c r="G1955" s="77">
        <v>1.04</v>
      </c>
      <c r="H1955" s="64">
        <v>28686</v>
      </c>
      <c r="I1955" s="64">
        <v>0</v>
      </c>
      <c r="J1955" s="64">
        <f>SUMIFS('Support - HEA1065 Adjustments'!$G$2:$G$10,'Support - HEA1065 Adjustments'!$A$2:$A$10,LEFT('Support - Calculation Detail'!A1955,7),'Support - HEA1065 Adjustments'!$D$2:$D$10,RIGHT('Support - Calculation Detail'!A1955,2))</f>
        <v>0</v>
      </c>
      <c r="K1955" s="64">
        <v>28686</v>
      </c>
      <c r="L1955" s="64">
        <v>3868</v>
      </c>
      <c r="M1955" s="64">
        <v>0</v>
      </c>
      <c r="N1955" s="64">
        <v>0</v>
      </c>
      <c r="O1955" s="64">
        <v>32554</v>
      </c>
    </row>
    <row r="1956" spans="1:15" x14ac:dyDescent="0.35">
      <c r="A1956" s="57" t="s">
        <v>7742</v>
      </c>
      <c r="B1956" s="61" t="s">
        <v>10</v>
      </c>
      <c r="C1956" s="61" t="s">
        <v>3428</v>
      </c>
      <c r="D1956" s="64">
        <v>24937</v>
      </c>
      <c r="E1956" s="64">
        <v>0</v>
      </c>
      <c r="F1956" s="64">
        <v>24937</v>
      </c>
      <c r="G1956" s="77">
        <v>1.04</v>
      </c>
      <c r="H1956" s="64">
        <v>25934</v>
      </c>
      <c r="I1956" s="64">
        <v>0</v>
      </c>
      <c r="J1956" s="64">
        <f>SUMIFS('Support - HEA1065 Adjustments'!$G$2:$G$10,'Support - HEA1065 Adjustments'!$A$2:$A$10,LEFT('Support - Calculation Detail'!A1956,7),'Support - HEA1065 Adjustments'!$D$2:$D$10,RIGHT('Support - Calculation Detail'!A1956,2))</f>
        <v>0</v>
      </c>
      <c r="K1956" s="64">
        <v>25934</v>
      </c>
      <c r="L1956" s="64">
        <v>0</v>
      </c>
      <c r="M1956" s="64">
        <v>0</v>
      </c>
      <c r="N1956" s="64">
        <v>0</v>
      </c>
      <c r="O1956" s="64">
        <v>25934</v>
      </c>
    </row>
    <row r="1957" spans="1:15" x14ac:dyDescent="0.35">
      <c r="A1957" s="57" t="s">
        <v>7743</v>
      </c>
      <c r="B1957" s="61" t="s">
        <v>10</v>
      </c>
      <c r="C1957" s="61" t="s">
        <v>3428</v>
      </c>
      <c r="D1957" s="64">
        <v>0</v>
      </c>
      <c r="E1957" s="64">
        <v>0</v>
      </c>
      <c r="F1957" s="64">
        <v>0</v>
      </c>
      <c r="G1957" s="77">
        <v>1.04</v>
      </c>
      <c r="H1957" s="64">
        <v>0</v>
      </c>
      <c r="I1957" s="64">
        <v>0</v>
      </c>
      <c r="J1957" s="64">
        <f>SUMIFS('Support - HEA1065 Adjustments'!$G$2:$G$10,'Support - HEA1065 Adjustments'!$A$2:$A$10,LEFT('Support - Calculation Detail'!A1957,7),'Support - HEA1065 Adjustments'!$D$2:$D$10,RIGHT('Support - Calculation Detail'!A1957,2))</f>
        <v>0</v>
      </c>
      <c r="K1957" s="64">
        <v>0</v>
      </c>
      <c r="L1957" s="64">
        <v>0</v>
      </c>
      <c r="M1957" s="64">
        <v>0</v>
      </c>
      <c r="N1957" s="64">
        <v>0</v>
      </c>
      <c r="O1957" s="64">
        <v>0</v>
      </c>
    </row>
    <row r="1958" spans="1:15" x14ac:dyDescent="0.35">
      <c r="A1958" s="57" t="s">
        <v>7744</v>
      </c>
      <c r="B1958" s="61" t="s">
        <v>10</v>
      </c>
      <c r="C1958" s="61" t="s">
        <v>3428</v>
      </c>
      <c r="D1958" s="64">
        <v>3704956</v>
      </c>
      <c r="E1958" s="64">
        <v>0</v>
      </c>
      <c r="F1958" s="64">
        <v>3704956</v>
      </c>
      <c r="G1958" s="77">
        <v>1.04</v>
      </c>
      <c r="H1958" s="64">
        <v>3853154</v>
      </c>
      <c r="I1958" s="64">
        <v>0</v>
      </c>
      <c r="J1958" s="64">
        <f>SUMIFS('Support - HEA1065 Adjustments'!$G$2:$G$10,'Support - HEA1065 Adjustments'!$A$2:$A$10,LEFT('Support - Calculation Detail'!A1958,7),'Support - HEA1065 Adjustments'!$D$2:$D$10,RIGHT('Support - Calculation Detail'!A1958,2))</f>
        <v>0</v>
      </c>
      <c r="K1958" s="64">
        <v>3853154</v>
      </c>
      <c r="L1958" s="64">
        <v>0</v>
      </c>
      <c r="M1958" s="64">
        <v>0</v>
      </c>
      <c r="N1958" s="64">
        <v>0</v>
      </c>
      <c r="O1958" s="64">
        <v>3853154</v>
      </c>
    </row>
    <row r="1959" spans="1:15" x14ac:dyDescent="0.35">
      <c r="A1959" s="57" t="s">
        <v>7745</v>
      </c>
      <c r="B1959" s="61" t="s">
        <v>10</v>
      </c>
      <c r="C1959" s="61" t="s">
        <v>3428</v>
      </c>
      <c r="D1959" s="64">
        <v>2052751</v>
      </c>
      <c r="E1959" s="64">
        <v>0</v>
      </c>
      <c r="F1959" s="64">
        <v>2052751</v>
      </c>
      <c r="G1959" s="77">
        <v>1.04</v>
      </c>
      <c r="H1959" s="64">
        <v>2134861</v>
      </c>
      <c r="I1959" s="64">
        <v>0</v>
      </c>
      <c r="J1959" s="64">
        <f>SUMIFS('Support - HEA1065 Adjustments'!$G$2:$G$10,'Support - HEA1065 Adjustments'!$A$2:$A$10,LEFT('Support - Calculation Detail'!A1959,7),'Support - HEA1065 Adjustments'!$D$2:$D$10,RIGHT('Support - Calculation Detail'!A1959,2))</f>
        <v>0</v>
      </c>
      <c r="K1959" s="64">
        <v>2134861</v>
      </c>
      <c r="L1959" s="64">
        <v>0</v>
      </c>
      <c r="M1959" s="64">
        <v>0</v>
      </c>
      <c r="N1959" s="64">
        <v>0</v>
      </c>
      <c r="O1959" s="64">
        <v>2134861</v>
      </c>
    </row>
    <row r="1960" spans="1:15" x14ac:dyDescent="0.35">
      <c r="A1960" s="57" t="s">
        <v>7746</v>
      </c>
      <c r="B1960" s="61" t="s">
        <v>10</v>
      </c>
      <c r="C1960" s="61" t="s">
        <v>3428</v>
      </c>
      <c r="D1960" s="64">
        <v>2750086</v>
      </c>
      <c r="E1960" s="64">
        <v>0</v>
      </c>
      <c r="F1960" s="64">
        <v>2750086</v>
      </c>
      <c r="G1960" s="77">
        <v>1.04</v>
      </c>
      <c r="H1960" s="64">
        <v>2860089</v>
      </c>
      <c r="I1960" s="64">
        <v>0</v>
      </c>
      <c r="J1960" s="64">
        <f>SUMIFS('Support - HEA1065 Adjustments'!$G$2:$G$10,'Support - HEA1065 Adjustments'!$A$2:$A$10,LEFT('Support - Calculation Detail'!A1960,7),'Support - HEA1065 Adjustments'!$D$2:$D$10,RIGHT('Support - Calculation Detail'!A1960,2))</f>
        <v>0</v>
      </c>
      <c r="K1960" s="64">
        <v>2860089</v>
      </c>
      <c r="L1960" s="64">
        <v>0</v>
      </c>
      <c r="M1960" s="64">
        <v>0</v>
      </c>
      <c r="N1960" s="64">
        <v>0</v>
      </c>
      <c r="O1960" s="64">
        <v>2860089</v>
      </c>
    </row>
    <row r="1961" spans="1:15" x14ac:dyDescent="0.35">
      <c r="A1961" s="57" t="s">
        <v>7747</v>
      </c>
      <c r="B1961" s="61" t="s">
        <v>10</v>
      </c>
      <c r="C1961" s="61" t="s">
        <v>3484</v>
      </c>
      <c r="D1961" s="64">
        <v>25569441</v>
      </c>
      <c r="E1961" s="64">
        <v>0</v>
      </c>
      <c r="F1961" s="64">
        <v>25569441</v>
      </c>
      <c r="G1961" s="77">
        <v>1.04</v>
      </c>
      <c r="H1961" s="64">
        <v>26592219</v>
      </c>
      <c r="I1961" s="64">
        <v>0</v>
      </c>
      <c r="J1961" s="64">
        <f>SUMIFS('Support - HEA1065 Adjustments'!$G$2:$G$10,'Support - HEA1065 Adjustments'!$A$2:$A$10,LEFT('Support - Calculation Detail'!A1961,7),'Support - HEA1065 Adjustments'!$D$2:$D$10,RIGHT('Support - Calculation Detail'!A1961,2))</f>
        <v>0</v>
      </c>
      <c r="K1961" s="64">
        <v>26592219</v>
      </c>
      <c r="L1961" s="64">
        <v>3724908</v>
      </c>
      <c r="M1961" s="64">
        <v>911794</v>
      </c>
      <c r="N1961" s="64">
        <v>3261994.3591925139</v>
      </c>
      <c r="O1961" s="64">
        <v>34490915.359192513</v>
      </c>
    </row>
    <row r="1962" spans="1:15" x14ac:dyDescent="0.35">
      <c r="A1962" s="57" t="s">
        <v>7748</v>
      </c>
      <c r="B1962" s="61" t="s">
        <v>10</v>
      </c>
      <c r="C1962" s="61" t="s">
        <v>3484</v>
      </c>
      <c r="D1962" s="64">
        <v>35034</v>
      </c>
      <c r="E1962" s="64">
        <v>0</v>
      </c>
      <c r="F1962" s="64">
        <v>35034</v>
      </c>
      <c r="G1962" s="77">
        <v>1.04</v>
      </c>
      <c r="H1962" s="64">
        <v>36435</v>
      </c>
      <c r="I1962" s="64">
        <v>0</v>
      </c>
      <c r="J1962" s="64">
        <f>SUMIFS('Support - HEA1065 Adjustments'!$G$2:$G$10,'Support - HEA1065 Adjustments'!$A$2:$A$10,LEFT('Support - Calculation Detail'!A1962,7),'Support - HEA1065 Adjustments'!$D$2:$D$10,RIGHT('Support - Calculation Detail'!A1962,2))</f>
        <v>0</v>
      </c>
      <c r="K1962" s="64">
        <v>36435</v>
      </c>
      <c r="L1962" s="64">
        <v>0</v>
      </c>
      <c r="M1962" s="64">
        <v>0</v>
      </c>
      <c r="N1962" s="64">
        <v>0</v>
      </c>
      <c r="O1962" s="64">
        <v>36435</v>
      </c>
    </row>
    <row r="1963" spans="1:15" x14ac:dyDescent="0.35">
      <c r="A1963" s="57" t="s">
        <v>7749</v>
      </c>
      <c r="B1963" s="61" t="s">
        <v>10</v>
      </c>
      <c r="C1963" s="61" t="s">
        <v>3484</v>
      </c>
      <c r="D1963" s="64">
        <v>80503</v>
      </c>
      <c r="E1963" s="64">
        <v>0</v>
      </c>
      <c r="F1963" s="64">
        <v>80503</v>
      </c>
      <c r="G1963" s="77">
        <v>1.04</v>
      </c>
      <c r="H1963" s="64">
        <v>83723</v>
      </c>
      <c r="I1963" s="64">
        <v>0</v>
      </c>
      <c r="J1963" s="64">
        <f>SUMIFS('Support - HEA1065 Adjustments'!$G$2:$G$10,'Support - HEA1065 Adjustments'!$A$2:$A$10,LEFT('Support - Calculation Detail'!A1963,7),'Support - HEA1065 Adjustments'!$D$2:$D$10,RIGHT('Support - Calculation Detail'!A1963,2))</f>
        <v>0</v>
      </c>
      <c r="K1963" s="64">
        <v>83723</v>
      </c>
      <c r="L1963" s="64">
        <v>0</v>
      </c>
      <c r="M1963" s="64">
        <v>0</v>
      </c>
      <c r="N1963" s="64">
        <v>0</v>
      </c>
      <c r="O1963" s="64">
        <v>83723</v>
      </c>
    </row>
    <row r="1964" spans="1:15" x14ac:dyDescent="0.35">
      <c r="A1964" s="57" t="s">
        <v>7750</v>
      </c>
      <c r="B1964" s="61" t="s">
        <v>10</v>
      </c>
      <c r="C1964" s="61" t="s">
        <v>3484</v>
      </c>
      <c r="D1964" s="64">
        <v>38098</v>
      </c>
      <c r="E1964" s="64">
        <v>0</v>
      </c>
      <c r="F1964" s="64">
        <v>38098</v>
      </c>
      <c r="G1964" s="77">
        <v>1.04</v>
      </c>
      <c r="H1964" s="64">
        <v>39622</v>
      </c>
      <c r="I1964" s="64">
        <v>0</v>
      </c>
      <c r="J1964" s="64">
        <f>SUMIFS('Support - HEA1065 Adjustments'!$G$2:$G$10,'Support - HEA1065 Adjustments'!$A$2:$A$10,LEFT('Support - Calculation Detail'!A1964,7),'Support - HEA1065 Adjustments'!$D$2:$D$10,RIGHT('Support - Calculation Detail'!A1964,2))</f>
        <v>0</v>
      </c>
      <c r="K1964" s="64">
        <v>39622</v>
      </c>
      <c r="L1964" s="64">
        <v>0</v>
      </c>
      <c r="M1964" s="64">
        <v>0</v>
      </c>
      <c r="N1964" s="64">
        <v>0</v>
      </c>
      <c r="O1964" s="64">
        <v>39622</v>
      </c>
    </row>
    <row r="1965" spans="1:15" x14ac:dyDescent="0.35">
      <c r="A1965" s="57" t="s">
        <v>7751</v>
      </c>
      <c r="B1965" s="61" t="s">
        <v>10</v>
      </c>
      <c r="C1965" s="61" t="s">
        <v>3484</v>
      </c>
      <c r="D1965" s="64">
        <v>513039</v>
      </c>
      <c r="E1965" s="64">
        <v>0</v>
      </c>
      <c r="F1965" s="64">
        <v>513039</v>
      </c>
      <c r="G1965" s="77">
        <v>1.04</v>
      </c>
      <c r="H1965" s="64">
        <v>533561</v>
      </c>
      <c r="I1965" s="64">
        <v>0</v>
      </c>
      <c r="J1965" s="64">
        <f>SUMIFS('Support - HEA1065 Adjustments'!$G$2:$G$10,'Support - HEA1065 Adjustments'!$A$2:$A$10,LEFT('Support - Calculation Detail'!A1965,7),'Support - HEA1065 Adjustments'!$D$2:$D$10,RIGHT('Support - Calculation Detail'!A1965,2))</f>
        <v>0</v>
      </c>
      <c r="K1965" s="64">
        <v>533561</v>
      </c>
      <c r="L1965" s="64">
        <v>0</v>
      </c>
      <c r="M1965" s="64">
        <v>0</v>
      </c>
      <c r="N1965" s="64">
        <v>0</v>
      </c>
      <c r="O1965" s="64">
        <v>533561</v>
      </c>
    </row>
    <row r="1966" spans="1:15" x14ac:dyDescent="0.35">
      <c r="A1966" s="57" t="s">
        <v>7752</v>
      </c>
      <c r="B1966" s="61" t="s">
        <v>10</v>
      </c>
      <c r="C1966" s="61" t="s">
        <v>3484</v>
      </c>
      <c r="D1966" s="64">
        <v>266906</v>
      </c>
      <c r="E1966" s="64">
        <v>0</v>
      </c>
      <c r="F1966" s="64">
        <v>266906</v>
      </c>
      <c r="G1966" s="77">
        <v>1.04</v>
      </c>
      <c r="H1966" s="64">
        <v>277582</v>
      </c>
      <c r="I1966" s="64">
        <v>0</v>
      </c>
      <c r="J1966" s="64">
        <f>SUMIFS('Support - HEA1065 Adjustments'!$G$2:$G$10,'Support - HEA1065 Adjustments'!$A$2:$A$10,LEFT('Support - Calculation Detail'!A1966,7),'Support - HEA1065 Adjustments'!$D$2:$D$10,RIGHT('Support - Calculation Detail'!A1966,2))</f>
        <v>0</v>
      </c>
      <c r="K1966" s="64">
        <v>277582</v>
      </c>
      <c r="L1966" s="64">
        <v>0</v>
      </c>
      <c r="M1966" s="64">
        <v>0</v>
      </c>
      <c r="N1966" s="64">
        <v>0</v>
      </c>
      <c r="O1966" s="64">
        <v>277582</v>
      </c>
    </row>
    <row r="1967" spans="1:15" x14ac:dyDescent="0.35">
      <c r="A1967" s="57" t="s">
        <v>7753</v>
      </c>
      <c r="B1967" s="61" t="s">
        <v>10</v>
      </c>
      <c r="C1967" s="61" t="s">
        <v>3484</v>
      </c>
      <c r="D1967" s="64">
        <v>31094</v>
      </c>
      <c r="E1967" s="64">
        <v>0</v>
      </c>
      <c r="F1967" s="64">
        <v>31094</v>
      </c>
      <c r="G1967" s="77">
        <v>1.04</v>
      </c>
      <c r="H1967" s="64">
        <v>32338</v>
      </c>
      <c r="I1967" s="64">
        <v>0</v>
      </c>
      <c r="J1967" s="64">
        <f>SUMIFS('Support - HEA1065 Adjustments'!$G$2:$G$10,'Support - HEA1065 Adjustments'!$A$2:$A$10,LEFT('Support - Calculation Detail'!A1967,7),'Support - HEA1065 Adjustments'!$D$2:$D$10,RIGHT('Support - Calculation Detail'!A1967,2))</f>
        <v>0</v>
      </c>
      <c r="K1967" s="64">
        <v>32338</v>
      </c>
      <c r="L1967" s="64">
        <v>0</v>
      </c>
      <c r="M1967" s="64">
        <v>0</v>
      </c>
      <c r="N1967" s="64">
        <v>0</v>
      </c>
      <c r="O1967" s="64">
        <v>32338</v>
      </c>
    </row>
    <row r="1968" spans="1:15" x14ac:dyDescent="0.35">
      <c r="A1968" s="57" t="s">
        <v>7754</v>
      </c>
      <c r="B1968" s="61" t="s">
        <v>10</v>
      </c>
      <c r="C1968" s="61" t="s">
        <v>3484</v>
      </c>
      <c r="D1968" s="64">
        <v>812179</v>
      </c>
      <c r="E1968" s="64">
        <v>0</v>
      </c>
      <c r="F1968" s="64">
        <v>812179</v>
      </c>
      <c r="G1968" s="77">
        <v>1.04</v>
      </c>
      <c r="H1968" s="64">
        <v>844666</v>
      </c>
      <c r="I1968" s="64">
        <v>0</v>
      </c>
      <c r="J1968" s="64">
        <f>SUMIFS('Support - HEA1065 Adjustments'!$G$2:$G$10,'Support - HEA1065 Adjustments'!$A$2:$A$10,LEFT('Support - Calculation Detail'!A1968,7),'Support - HEA1065 Adjustments'!$D$2:$D$10,RIGHT('Support - Calculation Detail'!A1968,2))</f>
        <v>0</v>
      </c>
      <c r="K1968" s="64">
        <v>844666</v>
      </c>
      <c r="L1968" s="64">
        <v>0</v>
      </c>
      <c r="M1968" s="64">
        <v>0</v>
      </c>
      <c r="N1968" s="64">
        <v>0</v>
      </c>
      <c r="O1968" s="64">
        <v>844666</v>
      </c>
    </row>
    <row r="1969" spans="1:15" x14ac:dyDescent="0.35">
      <c r="A1969" s="57" t="s">
        <v>7755</v>
      </c>
      <c r="B1969" s="61" t="s">
        <v>10</v>
      </c>
      <c r="C1969" s="61" t="s">
        <v>3484</v>
      </c>
      <c r="D1969" s="64">
        <v>25278</v>
      </c>
      <c r="E1969" s="64">
        <v>0</v>
      </c>
      <c r="F1969" s="64">
        <v>25278</v>
      </c>
      <c r="G1969" s="77">
        <v>1.04</v>
      </c>
      <c r="H1969" s="64">
        <v>26289</v>
      </c>
      <c r="I1969" s="64">
        <v>0</v>
      </c>
      <c r="J1969" s="64">
        <f>SUMIFS('Support - HEA1065 Adjustments'!$G$2:$G$10,'Support - HEA1065 Adjustments'!$A$2:$A$10,LEFT('Support - Calculation Detail'!A1969,7),'Support - HEA1065 Adjustments'!$D$2:$D$10,RIGHT('Support - Calculation Detail'!A1969,2))</f>
        <v>0</v>
      </c>
      <c r="K1969" s="64">
        <v>26289</v>
      </c>
      <c r="L1969" s="64">
        <v>0</v>
      </c>
      <c r="M1969" s="64">
        <v>0</v>
      </c>
      <c r="N1969" s="64">
        <v>0</v>
      </c>
      <c r="O1969" s="64">
        <v>26289</v>
      </c>
    </row>
    <row r="1970" spans="1:15" x14ac:dyDescent="0.35">
      <c r="A1970" s="57" t="s">
        <v>7756</v>
      </c>
      <c r="B1970" s="61" t="s">
        <v>10</v>
      </c>
      <c r="C1970" s="61" t="s">
        <v>3484</v>
      </c>
      <c r="D1970" s="64">
        <v>41686</v>
      </c>
      <c r="E1970" s="64">
        <v>0</v>
      </c>
      <c r="F1970" s="64">
        <v>41686</v>
      </c>
      <c r="G1970" s="77">
        <v>1.04</v>
      </c>
      <c r="H1970" s="64">
        <v>43353</v>
      </c>
      <c r="I1970" s="64">
        <v>0</v>
      </c>
      <c r="J1970" s="64">
        <f>SUMIFS('Support - HEA1065 Adjustments'!$G$2:$G$10,'Support - HEA1065 Adjustments'!$A$2:$A$10,LEFT('Support - Calculation Detail'!A1970,7),'Support - HEA1065 Adjustments'!$D$2:$D$10,RIGHT('Support - Calculation Detail'!A1970,2))</f>
        <v>0</v>
      </c>
      <c r="K1970" s="64">
        <v>43353</v>
      </c>
      <c r="L1970" s="64">
        <v>0</v>
      </c>
      <c r="M1970" s="64">
        <v>0</v>
      </c>
      <c r="N1970" s="64">
        <v>0</v>
      </c>
      <c r="O1970" s="64">
        <v>43353</v>
      </c>
    </row>
    <row r="1971" spans="1:15" x14ac:dyDescent="0.35">
      <c r="A1971" s="57" t="s">
        <v>7757</v>
      </c>
      <c r="B1971" s="61" t="s">
        <v>10</v>
      </c>
      <c r="C1971" s="61" t="s">
        <v>3484</v>
      </c>
      <c r="D1971" s="64">
        <v>766747</v>
      </c>
      <c r="E1971" s="64">
        <v>0</v>
      </c>
      <c r="F1971" s="64">
        <v>766747</v>
      </c>
      <c r="G1971" s="77">
        <v>1.04</v>
      </c>
      <c r="H1971" s="64">
        <v>797417</v>
      </c>
      <c r="I1971" s="64">
        <v>0</v>
      </c>
      <c r="J1971" s="64">
        <f>SUMIFS('Support - HEA1065 Adjustments'!$G$2:$G$10,'Support - HEA1065 Adjustments'!$A$2:$A$10,LEFT('Support - Calculation Detail'!A1971,7),'Support - HEA1065 Adjustments'!$D$2:$D$10,RIGHT('Support - Calculation Detail'!A1971,2))</f>
        <v>0</v>
      </c>
      <c r="K1971" s="64">
        <v>797417</v>
      </c>
      <c r="L1971" s="64">
        <v>0</v>
      </c>
      <c r="M1971" s="64">
        <v>0</v>
      </c>
      <c r="N1971" s="64">
        <v>0</v>
      </c>
      <c r="O1971" s="64">
        <v>797417</v>
      </c>
    </row>
    <row r="1972" spans="1:15" x14ac:dyDescent="0.35">
      <c r="A1972" s="57" t="s">
        <v>7758</v>
      </c>
      <c r="B1972" s="61" t="s">
        <v>10</v>
      </c>
      <c r="C1972" s="61" t="s">
        <v>3484</v>
      </c>
      <c r="D1972" s="64">
        <v>236140</v>
      </c>
      <c r="E1972" s="64">
        <v>16416</v>
      </c>
      <c r="F1972" s="64">
        <v>252556</v>
      </c>
      <c r="G1972" s="77">
        <v>1.04</v>
      </c>
      <c r="H1972" s="64">
        <v>262658</v>
      </c>
      <c r="I1972" s="64">
        <v>0</v>
      </c>
      <c r="J1972" s="64">
        <f>SUMIFS('Support - HEA1065 Adjustments'!$G$2:$G$10,'Support - HEA1065 Adjustments'!$A$2:$A$10,LEFT('Support - Calculation Detail'!A1972,7),'Support - HEA1065 Adjustments'!$D$2:$D$10,RIGHT('Support - Calculation Detail'!A1972,2))</f>
        <v>0</v>
      </c>
      <c r="K1972" s="64">
        <v>262658</v>
      </c>
      <c r="L1972" s="64">
        <v>0</v>
      </c>
      <c r="M1972" s="64">
        <v>0</v>
      </c>
      <c r="N1972" s="64">
        <v>0</v>
      </c>
      <c r="O1972" s="64">
        <v>262658</v>
      </c>
    </row>
    <row r="1973" spans="1:15" x14ac:dyDescent="0.35">
      <c r="A1973" s="57" t="s">
        <v>7759</v>
      </c>
      <c r="B1973" s="61" t="s">
        <v>10</v>
      </c>
      <c r="C1973" s="61" t="s">
        <v>3484</v>
      </c>
      <c r="D1973" s="64">
        <v>22774</v>
      </c>
      <c r="E1973" s="64">
        <v>0</v>
      </c>
      <c r="F1973" s="64">
        <v>22774</v>
      </c>
      <c r="G1973" s="77">
        <v>1.04</v>
      </c>
      <c r="H1973" s="64">
        <v>23685</v>
      </c>
      <c r="I1973" s="64">
        <v>0</v>
      </c>
      <c r="J1973" s="64">
        <f>SUMIFS('Support - HEA1065 Adjustments'!$G$2:$G$10,'Support - HEA1065 Adjustments'!$A$2:$A$10,LEFT('Support - Calculation Detail'!A1973,7),'Support - HEA1065 Adjustments'!$D$2:$D$10,RIGHT('Support - Calculation Detail'!A1973,2))</f>
        <v>0</v>
      </c>
      <c r="K1973" s="64">
        <v>23685</v>
      </c>
      <c r="L1973" s="64">
        <v>0</v>
      </c>
      <c r="M1973" s="64">
        <v>0</v>
      </c>
      <c r="N1973" s="64">
        <v>0</v>
      </c>
      <c r="O1973" s="64">
        <v>23685</v>
      </c>
    </row>
    <row r="1974" spans="1:15" x14ac:dyDescent="0.35">
      <c r="A1974" s="57" t="s">
        <v>7760</v>
      </c>
      <c r="B1974" s="61" t="s">
        <v>10</v>
      </c>
      <c r="C1974" s="61" t="s">
        <v>3484</v>
      </c>
      <c r="D1974" s="64">
        <v>236102</v>
      </c>
      <c r="E1974" s="64">
        <v>0</v>
      </c>
      <c r="F1974" s="64">
        <v>236102</v>
      </c>
      <c r="G1974" s="77">
        <v>1.04</v>
      </c>
      <c r="H1974" s="64">
        <v>245546</v>
      </c>
      <c r="I1974" s="64">
        <v>0</v>
      </c>
      <c r="J1974" s="64">
        <f>SUMIFS('Support - HEA1065 Adjustments'!$G$2:$G$10,'Support - HEA1065 Adjustments'!$A$2:$A$10,LEFT('Support - Calculation Detail'!A1974,7),'Support - HEA1065 Adjustments'!$D$2:$D$10,RIGHT('Support - Calculation Detail'!A1974,2))</f>
        <v>0</v>
      </c>
      <c r="K1974" s="64">
        <v>245546</v>
      </c>
      <c r="L1974" s="64">
        <v>0</v>
      </c>
      <c r="M1974" s="64">
        <v>0</v>
      </c>
      <c r="N1974" s="64">
        <v>0</v>
      </c>
      <c r="O1974" s="64">
        <v>245546</v>
      </c>
    </row>
    <row r="1975" spans="1:15" x14ac:dyDescent="0.35">
      <c r="A1975" s="57" t="s">
        <v>7761</v>
      </c>
      <c r="B1975" s="61" t="s">
        <v>10</v>
      </c>
      <c r="C1975" s="61" t="s">
        <v>3484</v>
      </c>
      <c r="D1975" s="64">
        <v>521014</v>
      </c>
      <c r="E1975" s="64">
        <v>0</v>
      </c>
      <c r="F1975" s="64">
        <v>521014</v>
      </c>
      <c r="G1975" s="77">
        <v>1.04</v>
      </c>
      <c r="H1975" s="64">
        <v>541855</v>
      </c>
      <c r="I1975" s="64">
        <v>0</v>
      </c>
      <c r="J1975" s="64">
        <f>SUMIFS('Support - HEA1065 Adjustments'!$G$2:$G$10,'Support - HEA1065 Adjustments'!$A$2:$A$10,LEFT('Support - Calculation Detail'!A1975,7),'Support - HEA1065 Adjustments'!$D$2:$D$10,RIGHT('Support - Calculation Detail'!A1975,2))</f>
        <v>0</v>
      </c>
      <c r="K1975" s="64">
        <v>541855</v>
      </c>
      <c r="L1975" s="64">
        <v>0</v>
      </c>
      <c r="M1975" s="64">
        <v>0</v>
      </c>
      <c r="N1975" s="64">
        <v>0</v>
      </c>
      <c r="O1975" s="64">
        <v>541855</v>
      </c>
    </row>
    <row r="1976" spans="1:15" x14ac:dyDescent="0.35">
      <c r="A1976" s="57" t="s">
        <v>7762</v>
      </c>
      <c r="B1976" s="61" t="s">
        <v>10</v>
      </c>
      <c r="C1976" s="61" t="s">
        <v>3484</v>
      </c>
      <c r="D1976" s="64">
        <v>43129</v>
      </c>
      <c r="E1976" s="64">
        <v>0</v>
      </c>
      <c r="F1976" s="64">
        <v>43129</v>
      </c>
      <c r="G1976" s="77">
        <v>1.04</v>
      </c>
      <c r="H1976" s="64">
        <v>44854</v>
      </c>
      <c r="I1976" s="64">
        <v>0</v>
      </c>
      <c r="J1976" s="64">
        <f>SUMIFS('Support - HEA1065 Adjustments'!$G$2:$G$10,'Support - HEA1065 Adjustments'!$A$2:$A$10,LEFT('Support - Calculation Detail'!A1976,7),'Support - HEA1065 Adjustments'!$D$2:$D$10,RIGHT('Support - Calculation Detail'!A1976,2))</f>
        <v>0</v>
      </c>
      <c r="K1976" s="64">
        <v>44854</v>
      </c>
      <c r="L1976" s="64">
        <v>0</v>
      </c>
      <c r="M1976" s="64">
        <v>0</v>
      </c>
      <c r="N1976" s="64">
        <v>0</v>
      </c>
      <c r="O1976" s="64">
        <v>44854</v>
      </c>
    </row>
    <row r="1977" spans="1:15" x14ac:dyDescent="0.35">
      <c r="A1977" s="57" t="s">
        <v>7763</v>
      </c>
      <c r="B1977" s="61" t="s">
        <v>10</v>
      </c>
      <c r="C1977" s="61" t="s">
        <v>3484</v>
      </c>
      <c r="D1977" s="64">
        <v>37204974</v>
      </c>
      <c r="E1977" s="64">
        <v>0</v>
      </c>
      <c r="F1977" s="64">
        <v>37204974</v>
      </c>
      <c r="G1977" s="77">
        <v>1.04</v>
      </c>
      <c r="H1977" s="64">
        <v>38693173</v>
      </c>
      <c r="I1977" s="64">
        <v>0</v>
      </c>
      <c r="J1977" s="64">
        <f>SUMIFS('Support - HEA1065 Adjustments'!$G$2:$G$10,'Support - HEA1065 Adjustments'!$A$2:$A$10,LEFT('Support - Calculation Detail'!A1977,7),'Support - HEA1065 Adjustments'!$D$2:$D$10,RIGHT('Support - Calculation Detail'!A1977,2))</f>
        <v>0</v>
      </c>
      <c r="K1977" s="64">
        <v>38693173</v>
      </c>
      <c r="L1977" s="64">
        <v>2760844</v>
      </c>
      <c r="M1977" s="64">
        <v>0</v>
      </c>
      <c r="N1977" s="64">
        <v>0</v>
      </c>
      <c r="O1977" s="64">
        <v>41454017</v>
      </c>
    </row>
    <row r="1978" spans="1:15" x14ac:dyDescent="0.35">
      <c r="A1978" s="57" t="s">
        <v>7764</v>
      </c>
      <c r="B1978" s="61" t="s">
        <v>10</v>
      </c>
      <c r="C1978" s="61" t="s">
        <v>3484</v>
      </c>
      <c r="D1978" s="64">
        <v>7966281</v>
      </c>
      <c r="E1978" s="64">
        <v>0</v>
      </c>
      <c r="F1978" s="64">
        <v>7966281</v>
      </c>
      <c r="G1978" s="77">
        <v>1.04</v>
      </c>
      <c r="H1978" s="64">
        <v>8284932</v>
      </c>
      <c r="I1978" s="64">
        <v>0</v>
      </c>
      <c r="J1978" s="64">
        <f>SUMIFS('Support - HEA1065 Adjustments'!$G$2:$G$10,'Support - HEA1065 Adjustments'!$A$2:$A$10,LEFT('Support - Calculation Detail'!A1978,7),'Support - HEA1065 Adjustments'!$D$2:$D$10,RIGHT('Support - Calculation Detail'!A1978,2))</f>
        <v>0</v>
      </c>
      <c r="K1978" s="64">
        <v>8284932</v>
      </c>
      <c r="L1978" s="64">
        <v>0</v>
      </c>
      <c r="M1978" s="64">
        <v>0</v>
      </c>
      <c r="N1978" s="64">
        <v>0</v>
      </c>
      <c r="O1978" s="64">
        <v>8284932</v>
      </c>
    </row>
    <row r="1979" spans="1:15" x14ac:dyDescent="0.35">
      <c r="A1979" s="57" t="s">
        <v>7765</v>
      </c>
      <c r="B1979" s="61" t="s">
        <v>10</v>
      </c>
      <c r="C1979" s="61" t="s">
        <v>3484</v>
      </c>
      <c r="D1979" s="64">
        <v>2170717</v>
      </c>
      <c r="E1979" s="64">
        <v>318928</v>
      </c>
      <c r="F1979" s="64">
        <v>2489645</v>
      </c>
      <c r="G1979" s="77">
        <v>1.04</v>
      </c>
      <c r="H1979" s="64">
        <v>2589231</v>
      </c>
      <c r="I1979" s="64">
        <v>0</v>
      </c>
      <c r="J1979" s="64">
        <f>SUMIFS('Support - HEA1065 Adjustments'!$G$2:$G$10,'Support - HEA1065 Adjustments'!$A$2:$A$10,LEFT('Support - Calculation Detail'!A1979,7),'Support - HEA1065 Adjustments'!$D$2:$D$10,RIGHT('Support - Calculation Detail'!A1979,2))</f>
        <v>0</v>
      </c>
      <c r="K1979" s="64">
        <v>2589231</v>
      </c>
      <c r="L1979" s="64">
        <v>274810</v>
      </c>
      <c r="M1979" s="64">
        <v>0</v>
      </c>
      <c r="N1979" s="64">
        <v>0</v>
      </c>
      <c r="O1979" s="64">
        <v>2864041</v>
      </c>
    </row>
    <row r="1980" spans="1:15" x14ac:dyDescent="0.35">
      <c r="A1980" s="57" t="s">
        <v>7766</v>
      </c>
      <c r="B1980" s="61" t="s">
        <v>10</v>
      </c>
      <c r="C1980" s="61" t="s">
        <v>3484</v>
      </c>
      <c r="D1980" s="64">
        <v>11778</v>
      </c>
      <c r="E1980" s="64">
        <v>0</v>
      </c>
      <c r="F1980" s="64">
        <v>11778</v>
      </c>
      <c r="G1980" s="77">
        <v>1.04</v>
      </c>
      <c r="H1980" s="64">
        <v>12249</v>
      </c>
      <c r="I1980" s="64">
        <v>0</v>
      </c>
      <c r="J1980" s="64">
        <f>SUMIFS('Support - HEA1065 Adjustments'!$G$2:$G$10,'Support - HEA1065 Adjustments'!$A$2:$A$10,LEFT('Support - Calculation Detail'!A1980,7),'Support - HEA1065 Adjustments'!$D$2:$D$10,RIGHT('Support - Calculation Detail'!A1980,2))</f>
        <v>0</v>
      </c>
      <c r="K1980" s="64">
        <v>12249</v>
      </c>
      <c r="L1980" s="64">
        <v>1961</v>
      </c>
      <c r="M1980" s="64">
        <v>0</v>
      </c>
      <c r="N1980" s="64">
        <v>0</v>
      </c>
      <c r="O1980" s="64">
        <v>14210</v>
      </c>
    </row>
    <row r="1981" spans="1:15" x14ac:dyDescent="0.35">
      <c r="A1981" s="57" t="s">
        <v>7767</v>
      </c>
      <c r="B1981" s="61" t="s">
        <v>10</v>
      </c>
      <c r="C1981" s="61" t="s">
        <v>3484</v>
      </c>
      <c r="D1981" s="64">
        <v>1674828</v>
      </c>
      <c r="E1981" s="64">
        <v>0</v>
      </c>
      <c r="F1981" s="64">
        <v>1674828</v>
      </c>
      <c r="G1981" s="77">
        <v>1.04</v>
      </c>
      <c r="H1981" s="64">
        <v>1741821</v>
      </c>
      <c r="I1981" s="64">
        <v>0</v>
      </c>
      <c r="J1981" s="64">
        <f>SUMIFS('Support - HEA1065 Adjustments'!$G$2:$G$10,'Support - HEA1065 Adjustments'!$A$2:$A$10,LEFT('Support - Calculation Detail'!A1981,7),'Support - HEA1065 Adjustments'!$D$2:$D$10,RIGHT('Support - Calculation Detail'!A1981,2))</f>
        <v>0</v>
      </c>
      <c r="K1981" s="64">
        <v>1741821</v>
      </c>
      <c r="L1981" s="64">
        <v>0</v>
      </c>
      <c r="M1981" s="64">
        <v>0</v>
      </c>
      <c r="N1981" s="64">
        <v>0</v>
      </c>
      <c r="O1981" s="64">
        <v>1741821</v>
      </c>
    </row>
    <row r="1982" spans="1:15" x14ac:dyDescent="0.35">
      <c r="A1982" s="57" t="s">
        <v>7768</v>
      </c>
      <c r="B1982" s="61" t="s">
        <v>10</v>
      </c>
      <c r="C1982" s="61" t="s">
        <v>3484</v>
      </c>
      <c r="D1982" s="64">
        <v>11491655</v>
      </c>
      <c r="E1982" s="64">
        <v>0</v>
      </c>
      <c r="F1982" s="64">
        <v>11491655</v>
      </c>
      <c r="G1982" s="77">
        <v>1.04</v>
      </c>
      <c r="H1982" s="64">
        <v>11951321</v>
      </c>
      <c r="I1982" s="64">
        <v>0</v>
      </c>
      <c r="J1982" s="64">
        <f>SUMIFS('Support - HEA1065 Adjustments'!$G$2:$G$10,'Support - HEA1065 Adjustments'!$A$2:$A$10,LEFT('Support - Calculation Detail'!A1982,7),'Support - HEA1065 Adjustments'!$D$2:$D$10,RIGHT('Support - Calculation Detail'!A1982,2))</f>
        <v>0</v>
      </c>
      <c r="K1982" s="64">
        <v>11951321</v>
      </c>
      <c r="L1982" s="64">
        <v>0</v>
      </c>
      <c r="M1982" s="64">
        <v>0</v>
      </c>
      <c r="N1982" s="64">
        <v>0</v>
      </c>
      <c r="O1982" s="64">
        <v>11951321</v>
      </c>
    </row>
    <row r="1983" spans="1:15" x14ac:dyDescent="0.35">
      <c r="A1983" s="57" t="s">
        <v>7769</v>
      </c>
      <c r="B1983" s="61" t="s">
        <v>10</v>
      </c>
      <c r="C1983" s="61" t="s">
        <v>3484</v>
      </c>
      <c r="D1983" s="64">
        <v>2265238</v>
      </c>
      <c r="E1983" s="64">
        <v>0</v>
      </c>
      <c r="F1983" s="64">
        <v>2265238</v>
      </c>
      <c r="G1983" s="77">
        <v>1.04</v>
      </c>
      <c r="H1983" s="64">
        <v>2355848</v>
      </c>
      <c r="I1983" s="64">
        <v>0</v>
      </c>
      <c r="J1983" s="64">
        <f>SUMIFS('Support - HEA1065 Adjustments'!$G$2:$G$10,'Support - HEA1065 Adjustments'!$A$2:$A$10,LEFT('Support - Calculation Detail'!A1983,7),'Support - HEA1065 Adjustments'!$D$2:$D$10,RIGHT('Support - Calculation Detail'!A1983,2))</f>
        <v>0</v>
      </c>
      <c r="K1983" s="64">
        <v>2355848</v>
      </c>
      <c r="L1983" s="64">
        <v>0</v>
      </c>
      <c r="M1983" s="64">
        <v>0</v>
      </c>
      <c r="N1983" s="64">
        <v>0</v>
      </c>
      <c r="O1983" s="64">
        <v>2355848</v>
      </c>
    </row>
    <row r="1984" spans="1:15" x14ac:dyDescent="0.35">
      <c r="A1984" s="57" t="s">
        <v>7770</v>
      </c>
      <c r="B1984" s="61" t="s">
        <v>10</v>
      </c>
      <c r="C1984" s="61" t="s">
        <v>3484</v>
      </c>
      <c r="D1984" s="64">
        <v>5623056</v>
      </c>
      <c r="E1984" s="64">
        <v>0</v>
      </c>
      <c r="F1984" s="64">
        <v>5623056</v>
      </c>
      <c r="G1984" s="77">
        <v>1.04</v>
      </c>
      <c r="H1984" s="64">
        <v>5847978</v>
      </c>
      <c r="I1984" s="64">
        <v>0</v>
      </c>
      <c r="J1984" s="64">
        <f>SUMIFS('Support - HEA1065 Adjustments'!$G$2:$G$10,'Support - HEA1065 Adjustments'!$A$2:$A$10,LEFT('Support - Calculation Detail'!A1984,7),'Support - HEA1065 Adjustments'!$D$2:$D$10,RIGHT('Support - Calculation Detail'!A1984,2))</f>
        <v>0</v>
      </c>
      <c r="K1984" s="64">
        <v>5847978</v>
      </c>
      <c r="L1984" s="64">
        <v>0</v>
      </c>
      <c r="M1984" s="64">
        <v>0</v>
      </c>
      <c r="N1984" s="64">
        <v>0</v>
      </c>
      <c r="O1984" s="64">
        <v>5847978</v>
      </c>
    </row>
    <row r="1985" spans="1:15" x14ac:dyDescent="0.35">
      <c r="A1985" s="57" t="s">
        <v>7771</v>
      </c>
      <c r="B1985" s="61" t="s">
        <v>10</v>
      </c>
      <c r="C1985" s="61" t="s">
        <v>3484</v>
      </c>
      <c r="D1985" s="64">
        <v>27515521</v>
      </c>
      <c r="E1985" s="64">
        <v>0</v>
      </c>
      <c r="F1985" s="64">
        <v>27515521</v>
      </c>
      <c r="G1985" s="77">
        <v>1.04</v>
      </c>
      <c r="H1985" s="64">
        <v>28616142</v>
      </c>
      <c r="I1985" s="64">
        <v>0</v>
      </c>
      <c r="J1985" s="64">
        <f>SUMIFS('Support - HEA1065 Adjustments'!$G$2:$G$10,'Support - HEA1065 Adjustments'!$A$2:$A$10,LEFT('Support - Calculation Detail'!A1985,7),'Support - HEA1065 Adjustments'!$D$2:$D$10,RIGHT('Support - Calculation Detail'!A1985,2))</f>
        <v>0</v>
      </c>
      <c r="K1985" s="64">
        <v>28616142</v>
      </c>
      <c r="L1985" s="64">
        <v>0</v>
      </c>
      <c r="M1985" s="64">
        <v>0</v>
      </c>
      <c r="N1985" s="64">
        <v>0</v>
      </c>
      <c r="O1985" s="64">
        <v>28616142</v>
      </c>
    </row>
    <row r="1986" spans="1:15" x14ac:dyDescent="0.35">
      <c r="A1986" s="57" t="s">
        <v>7772</v>
      </c>
      <c r="B1986" s="61" t="s">
        <v>10</v>
      </c>
      <c r="C1986" s="61" t="s">
        <v>3524</v>
      </c>
      <c r="D1986" s="64">
        <v>10224431</v>
      </c>
      <c r="E1986" s="64">
        <v>0</v>
      </c>
      <c r="F1986" s="64">
        <v>10224431</v>
      </c>
      <c r="G1986" s="77">
        <v>1.04</v>
      </c>
      <c r="H1986" s="64">
        <v>10633408</v>
      </c>
      <c r="I1986" s="64">
        <v>0</v>
      </c>
      <c r="J1986" s="64">
        <f>SUMIFS('Support - HEA1065 Adjustments'!$G$2:$G$10,'Support - HEA1065 Adjustments'!$A$2:$A$10,LEFT('Support - Calculation Detail'!A1986,7),'Support - HEA1065 Adjustments'!$D$2:$D$10,RIGHT('Support - Calculation Detail'!A1986,2))</f>
        <v>0</v>
      </c>
      <c r="K1986" s="64">
        <v>10633408</v>
      </c>
      <c r="L1986" s="64">
        <v>940963</v>
      </c>
      <c r="M1986" s="64">
        <v>424299</v>
      </c>
      <c r="N1986" s="64">
        <v>1029343.8205073334</v>
      </c>
      <c r="O1986" s="64">
        <v>13028013.820507333</v>
      </c>
    </row>
    <row r="1987" spans="1:15" x14ac:dyDescent="0.35">
      <c r="A1987" s="57" t="s">
        <v>7773</v>
      </c>
      <c r="B1987" s="61" t="s">
        <v>10</v>
      </c>
      <c r="C1987" s="61" t="s">
        <v>3524</v>
      </c>
      <c r="D1987" s="64">
        <v>21108</v>
      </c>
      <c r="E1987" s="64">
        <v>0</v>
      </c>
      <c r="F1987" s="64">
        <v>21108</v>
      </c>
      <c r="G1987" s="77">
        <v>1.04</v>
      </c>
      <c r="H1987" s="64">
        <v>21952</v>
      </c>
      <c r="I1987" s="64">
        <v>0</v>
      </c>
      <c r="J1987" s="64">
        <f>SUMIFS('Support - HEA1065 Adjustments'!$G$2:$G$10,'Support - HEA1065 Adjustments'!$A$2:$A$10,LEFT('Support - Calculation Detail'!A1987,7),'Support - HEA1065 Adjustments'!$D$2:$D$10,RIGHT('Support - Calculation Detail'!A1987,2))</f>
        <v>0</v>
      </c>
      <c r="K1987" s="64">
        <v>21952</v>
      </c>
      <c r="L1987" s="64">
        <v>0</v>
      </c>
      <c r="M1987" s="64">
        <v>0</v>
      </c>
      <c r="N1987" s="64">
        <v>0</v>
      </c>
      <c r="O1987" s="64">
        <v>21952</v>
      </c>
    </row>
    <row r="1988" spans="1:15" x14ac:dyDescent="0.35">
      <c r="A1988" s="57" t="s">
        <v>7774</v>
      </c>
      <c r="B1988" s="61" t="s">
        <v>10</v>
      </c>
      <c r="C1988" s="61" t="s">
        <v>3524</v>
      </c>
      <c r="D1988" s="64">
        <v>72305</v>
      </c>
      <c r="E1988" s="64">
        <v>0</v>
      </c>
      <c r="F1988" s="64">
        <v>72305</v>
      </c>
      <c r="G1988" s="77">
        <v>1.04</v>
      </c>
      <c r="H1988" s="64">
        <v>75197</v>
      </c>
      <c r="I1988" s="64">
        <v>0</v>
      </c>
      <c r="J1988" s="64">
        <f>SUMIFS('Support - HEA1065 Adjustments'!$G$2:$G$10,'Support - HEA1065 Adjustments'!$A$2:$A$10,LEFT('Support - Calculation Detail'!A1988,7),'Support - HEA1065 Adjustments'!$D$2:$D$10,RIGHT('Support - Calculation Detail'!A1988,2))</f>
        <v>0</v>
      </c>
      <c r="K1988" s="64">
        <v>75197</v>
      </c>
      <c r="L1988" s="64">
        <v>0</v>
      </c>
      <c r="M1988" s="64">
        <v>0</v>
      </c>
      <c r="N1988" s="64">
        <v>0</v>
      </c>
      <c r="O1988" s="64">
        <v>75197</v>
      </c>
    </row>
    <row r="1989" spans="1:15" x14ac:dyDescent="0.35">
      <c r="A1989" s="57" t="s">
        <v>7775</v>
      </c>
      <c r="B1989" s="61" t="s">
        <v>10</v>
      </c>
      <c r="C1989" s="61" t="s">
        <v>3524</v>
      </c>
      <c r="D1989" s="64">
        <v>7876</v>
      </c>
      <c r="E1989" s="64">
        <v>0</v>
      </c>
      <c r="F1989" s="64">
        <v>7876</v>
      </c>
      <c r="G1989" s="77">
        <v>1.04</v>
      </c>
      <c r="H1989" s="64">
        <v>8191</v>
      </c>
      <c r="I1989" s="64">
        <v>0</v>
      </c>
      <c r="J1989" s="64">
        <f>SUMIFS('Support - HEA1065 Adjustments'!$G$2:$G$10,'Support - HEA1065 Adjustments'!$A$2:$A$10,LEFT('Support - Calculation Detail'!A1989,7),'Support - HEA1065 Adjustments'!$D$2:$D$10,RIGHT('Support - Calculation Detail'!A1989,2))</f>
        <v>0</v>
      </c>
      <c r="K1989" s="64">
        <v>8191</v>
      </c>
      <c r="L1989" s="64">
        <v>0</v>
      </c>
      <c r="M1989" s="64">
        <v>0</v>
      </c>
      <c r="N1989" s="64">
        <v>0</v>
      </c>
      <c r="O1989" s="64">
        <v>8191</v>
      </c>
    </row>
    <row r="1990" spans="1:15" x14ac:dyDescent="0.35">
      <c r="A1990" s="57" t="s">
        <v>7776</v>
      </c>
      <c r="B1990" s="61" t="s">
        <v>10</v>
      </c>
      <c r="C1990" s="61" t="s">
        <v>3524</v>
      </c>
      <c r="D1990" s="64">
        <v>36801</v>
      </c>
      <c r="E1990" s="64">
        <v>0</v>
      </c>
      <c r="F1990" s="64">
        <v>36801</v>
      </c>
      <c r="G1990" s="77">
        <v>1.04</v>
      </c>
      <c r="H1990" s="64">
        <v>38273</v>
      </c>
      <c r="I1990" s="64">
        <v>0</v>
      </c>
      <c r="J1990" s="64">
        <f>SUMIFS('Support - HEA1065 Adjustments'!$G$2:$G$10,'Support - HEA1065 Adjustments'!$A$2:$A$10,LEFT('Support - Calculation Detail'!A1990,7),'Support - HEA1065 Adjustments'!$D$2:$D$10,RIGHT('Support - Calculation Detail'!A1990,2))</f>
        <v>0</v>
      </c>
      <c r="K1990" s="64">
        <v>38273</v>
      </c>
      <c r="L1990" s="64">
        <v>0</v>
      </c>
      <c r="M1990" s="64">
        <v>0</v>
      </c>
      <c r="N1990" s="64">
        <v>0</v>
      </c>
      <c r="O1990" s="64">
        <v>38273</v>
      </c>
    </row>
    <row r="1991" spans="1:15" x14ac:dyDescent="0.35">
      <c r="A1991" s="57" t="s">
        <v>7777</v>
      </c>
      <c r="B1991" s="61" t="s">
        <v>10</v>
      </c>
      <c r="C1991" s="61" t="s">
        <v>3524</v>
      </c>
      <c r="D1991" s="64">
        <v>44045</v>
      </c>
      <c r="E1991" s="64">
        <v>0</v>
      </c>
      <c r="F1991" s="64">
        <v>44045</v>
      </c>
      <c r="G1991" s="77">
        <v>1.04</v>
      </c>
      <c r="H1991" s="64">
        <v>45807</v>
      </c>
      <c r="I1991" s="64">
        <v>0</v>
      </c>
      <c r="J1991" s="64">
        <f>SUMIFS('Support - HEA1065 Adjustments'!$G$2:$G$10,'Support - HEA1065 Adjustments'!$A$2:$A$10,LEFT('Support - Calculation Detail'!A1991,7),'Support - HEA1065 Adjustments'!$D$2:$D$10,RIGHT('Support - Calculation Detail'!A1991,2))</f>
        <v>0</v>
      </c>
      <c r="K1991" s="64">
        <v>45807</v>
      </c>
      <c r="L1991" s="64">
        <v>0</v>
      </c>
      <c r="M1991" s="64">
        <v>0</v>
      </c>
      <c r="N1991" s="64">
        <v>0</v>
      </c>
      <c r="O1991" s="64">
        <v>45807</v>
      </c>
    </row>
    <row r="1992" spans="1:15" x14ac:dyDescent="0.35">
      <c r="A1992" s="57" t="s">
        <v>7778</v>
      </c>
      <c r="B1992" s="61" t="s">
        <v>10</v>
      </c>
      <c r="C1992" s="61" t="s">
        <v>3524</v>
      </c>
      <c r="D1992" s="64">
        <v>22518</v>
      </c>
      <c r="E1992" s="64">
        <v>0</v>
      </c>
      <c r="F1992" s="64">
        <v>22518</v>
      </c>
      <c r="G1992" s="77">
        <v>1.04</v>
      </c>
      <c r="H1992" s="64">
        <v>23419</v>
      </c>
      <c r="I1992" s="64">
        <v>0</v>
      </c>
      <c r="J1992" s="64">
        <f>SUMIFS('Support - HEA1065 Adjustments'!$G$2:$G$10,'Support - HEA1065 Adjustments'!$A$2:$A$10,LEFT('Support - Calculation Detail'!A1992,7),'Support - HEA1065 Adjustments'!$D$2:$D$10,RIGHT('Support - Calculation Detail'!A1992,2))</f>
        <v>0</v>
      </c>
      <c r="K1992" s="64">
        <v>23419</v>
      </c>
      <c r="L1992" s="64">
        <v>0</v>
      </c>
      <c r="M1992" s="64">
        <v>0</v>
      </c>
      <c r="N1992" s="64">
        <v>0</v>
      </c>
      <c r="O1992" s="64">
        <v>23419</v>
      </c>
    </row>
    <row r="1993" spans="1:15" x14ac:dyDescent="0.35">
      <c r="A1993" s="57" t="s">
        <v>7779</v>
      </c>
      <c r="B1993" s="61" t="s">
        <v>10</v>
      </c>
      <c r="C1993" s="61" t="s">
        <v>3524</v>
      </c>
      <c r="D1993" s="64">
        <v>108895</v>
      </c>
      <c r="E1993" s="64">
        <v>0</v>
      </c>
      <c r="F1993" s="64">
        <v>108895</v>
      </c>
      <c r="G1993" s="77">
        <v>1.04</v>
      </c>
      <c r="H1993" s="64">
        <v>113251</v>
      </c>
      <c r="I1993" s="64">
        <v>0</v>
      </c>
      <c r="J1993" s="64">
        <f>SUMIFS('Support - HEA1065 Adjustments'!$G$2:$G$10,'Support - HEA1065 Adjustments'!$A$2:$A$10,LEFT('Support - Calculation Detail'!A1993,7),'Support - HEA1065 Adjustments'!$D$2:$D$10,RIGHT('Support - Calculation Detail'!A1993,2))</f>
        <v>0</v>
      </c>
      <c r="K1993" s="64">
        <v>113251</v>
      </c>
      <c r="L1993" s="64">
        <v>0</v>
      </c>
      <c r="M1993" s="64">
        <v>0</v>
      </c>
      <c r="N1993" s="64">
        <v>0</v>
      </c>
      <c r="O1993" s="64">
        <v>113251</v>
      </c>
    </row>
    <row r="1994" spans="1:15" x14ac:dyDescent="0.35">
      <c r="A1994" s="57" t="s">
        <v>7780</v>
      </c>
      <c r="B1994" s="61" t="s">
        <v>10</v>
      </c>
      <c r="C1994" s="61" t="s">
        <v>3524</v>
      </c>
      <c r="D1994" s="64">
        <v>24653</v>
      </c>
      <c r="E1994" s="64">
        <v>0</v>
      </c>
      <c r="F1994" s="64">
        <v>24653</v>
      </c>
      <c r="G1994" s="77">
        <v>1.04</v>
      </c>
      <c r="H1994" s="64">
        <v>25639</v>
      </c>
      <c r="I1994" s="64">
        <v>0</v>
      </c>
      <c r="J1994" s="64">
        <f>SUMIFS('Support - HEA1065 Adjustments'!$G$2:$G$10,'Support - HEA1065 Adjustments'!$A$2:$A$10,LEFT('Support - Calculation Detail'!A1994,7),'Support - HEA1065 Adjustments'!$D$2:$D$10,RIGHT('Support - Calculation Detail'!A1994,2))</f>
        <v>0</v>
      </c>
      <c r="K1994" s="64">
        <v>25639</v>
      </c>
      <c r="L1994" s="64">
        <v>0</v>
      </c>
      <c r="M1994" s="64">
        <v>0</v>
      </c>
      <c r="N1994" s="64">
        <v>0</v>
      </c>
      <c r="O1994" s="64">
        <v>25639</v>
      </c>
    </row>
    <row r="1995" spans="1:15" x14ac:dyDescent="0.35">
      <c r="A1995" s="57" t="s">
        <v>7781</v>
      </c>
      <c r="B1995" s="61" t="s">
        <v>10</v>
      </c>
      <c r="C1995" s="61" t="s">
        <v>3524</v>
      </c>
      <c r="D1995" s="64">
        <v>117841</v>
      </c>
      <c r="E1995" s="64">
        <v>0</v>
      </c>
      <c r="F1995" s="64">
        <v>117841</v>
      </c>
      <c r="G1995" s="77">
        <v>1.04</v>
      </c>
      <c r="H1995" s="64">
        <v>122555</v>
      </c>
      <c r="I1995" s="64">
        <v>0</v>
      </c>
      <c r="J1995" s="64">
        <f>SUMIFS('Support - HEA1065 Adjustments'!$G$2:$G$10,'Support - HEA1065 Adjustments'!$A$2:$A$10,LEFT('Support - Calculation Detail'!A1995,7),'Support - HEA1065 Adjustments'!$D$2:$D$10,RIGHT('Support - Calculation Detail'!A1995,2))</f>
        <v>0</v>
      </c>
      <c r="K1995" s="64">
        <v>122555</v>
      </c>
      <c r="L1995" s="64">
        <v>0</v>
      </c>
      <c r="M1995" s="64">
        <v>0</v>
      </c>
      <c r="N1995" s="64">
        <v>0</v>
      </c>
      <c r="O1995" s="64">
        <v>122555</v>
      </c>
    </row>
    <row r="1996" spans="1:15" x14ac:dyDescent="0.35">
      <c r="A1996" s="57" t="s">
        <v>7782</v>
      </c>
      <c r="B1996" s="61" t="s">
        <v>10</v>
      </c>
      <c r="C1996" s="61" t="s">
        <v>3524</v>
      </c>
      <c r="D1996" s="64">
        <v>126255</v>
      </c>
      <c r="E1996" s="64">
        <v>0</v>
      </c>
      <c r="F1996" s="64">
        <v>126255</v>
      </c>
      <c r="G1996" s="77">
        <v>1.04</v>
      </c>
      <c r="H1996" s="64">
        <v>131305</v>
      </c>
      <c r="I1996" s="64">
        <v>0</v>
      </c>
      <c r="J1996" s="64">
        <f>SUMIFS('Support - HEA1065 Adjustments'!$G$2:$G$10,'Support - HEA1065 Adjustments'!$A$2:$A$10,LEFT('Support - Calculation Detail'!A1996,7),'Support - HEA1065 Adjustments'!$D$2:$D$10,RIGHT('Support - Calculation Detail'!A1996,2))</f>
        <v>0</v>
      </c>
      <c r="K1996" s="64">
        <v>131305</v>
      </c>
      <c r="L1996" s="64">
        <v>0</v>
      </c>
      <c r="M1996" s="64">
        <v>0</v>
      </c>
      <c r="N1996" s="64">
        <v>0</v>
      </c>
      <c r="O1996" s="64">
        <v>131305</v>
      </c>
    </row>
    <row r="1997" spans="1:15" x14ac:dyDescent="0.35">
      <c r="A1997" s="57" t="s">
        <v>7783</v>
      </c>
      <c r="B1997" s="61" t="s">
        <v>10</v>
      </c>
      <c r="C1997" s="61" t="s">
        <v>3524</v>
      </c>
      <c r="D1997" s="64">
        <v>36908</v>
      </c>
      <c r="E1997" s="64">
        <v>0</v>
      </c>
      <c r="F1997" s="64">
        <v>36908</v>
      </c>
      <c r="G1997" s="77">
        <v>1.04</v>
      </c>
      <c r="H1997" s="64">
        <v>38384</v>
      </c>
      <c r="I1997" s="64">
        <v>0</v>
      </c>
      <c r="J1997" s="64">
        <f>SUMIFS('Support - HEA1065 Adjustments'!$G$2:$G$10,'Support - HEA1065 Adjustments'!$A$2:$A$10,LEFT('Support - Calculation Detail'!A1997,7),'Support - HEA1065 Adjustments'!$D$2:$D$10,RIGHT('Support - Calculation Detail'!A1997,2))</f>
        <v>0</v>
      </c>
      <c r="K1997" s="64">
        <v>38384</v>
      </c>
      <c r="L1997" s="64">
        <v>0</v>
      </c>
      <c r="M1997" s="64">
        <v>0</v>
      </c>
      <c r="N1997" s="64">
        <v>0</v>
      </c>
      <c r="O1997" s="64">
        <v>38384</v>
      </c>
    </row>
    <row r="1998" spans="1:15" x14ac:dyDescent="0.35">
      <c r="A1998" s="57" t="s">
        <v>7784</v>
      </c>
      <c r="B1998" s="61" t="s">
        <v>10</v>
      </c>
      <c r="C1998" s="61" t="s">
        <v>3524</v>
      </c>
      <c r="D1998" s="64">
        <v>57565</v>
      </c>
      <c r="E1998" s="64">
        <v>0</v>
      </c>
      <c r="F1998" s="64">
        <v>57565</v>
      </c>
      <c r="G1998" s="77">
        <v>1.04</v>
      </c>
      <c r="H1998" s="64">
        <v>59868</v>
      </c>
      <c r="I1998" s="64">
        <v>0</v>
      </c>
      <c r="J1998" s="64">
        <f>SUMIFS('Support - HEA1065 Adjustments'!$G$2:$G$10,'Support - HEA1065 Adjustments'!$A$2:$A$10,LEFT('Support - Calculation Detail'!A1998,7),'Support - HEA1065 Adjustments'!$D$2:$D$10,RIGHT('Support - Calculation Detail'!A1998,2))</f>
        <v>0</v>
      </c>
      <c r="K1998" s="64">
        <v>59868</v>
      </c>
      <c r="L1998" s="64">
        <v>0</v>
      </c>
      <c r="M1998" s="64">
        <v>0</v>
      </c>
      <c r="N1998" s="64">
        <v>0</v>
      </c>
      <c r="O1998" s="64">
        <v>59868</v>
      </c>
    </row>
    <row r="1999" spans="1:15" x14ac:dyDescent="0.35">
      <c r="A1999" s="57" t="s">
        <v>7785</v>
      </c>
      <c r="B1999" s="61" t="s">
        <v>10</v>
      </c>
      <c r="C1999" s="61" t="s">
        <v>3524</v>
      </c>
      <c r="D1999" s="64">
        <v>7618</v>
      </c>
      <c r="E1999" s="64">
        <v>0</v>
      </c>
      <c r="F1999" s="64">
        <v>7618</v>
      </c>
      <c r="G1999" s="77">
        <v>1.04</v>
      </c>
      <c r="H1999" s="64">
        <v>7923</v>
      </c>
      <c r="I1999" s="64">
        <v>0</v>
      </c>
      <c r="J1999" s="64">
        <f>SUMIFS('Support - HEA1065 Adjustments'!$G$2:$G$10,'Support - HEA1065 Adjustments'!$A$2:$A$10,LEFT('Support - Calculation Detail'!A1999,7),'Support - HEA1065 Adjustments'!$D$2:$D$10,RIGHT('Support - Calculation Detail'!A1999,2))</f>
        <v>0</v>
      </c>
      <c r="K1999" s="64">
        <v>7923</v>
      </c>
      <c r="L1999" s="64">
        <v>0</v>
      </c>
      <c r="M1999" s="64">
        <v>0</v>
      </c>
      <c r="N1999" s="64">
        <v>0</v>
      </c>
      <c r="O1999" s="64">
        <v>7923</v>
      </c>
    </row>
    <row r="2000" spans="1:15" x14ac:dyDescent="0.35">
      <c r="A2000" s="57" t="s">
        <v>7786</v>
      </c>
      <c r="B2000" s="61" t="s">
        <v>10</v>
      </c>
      <c r="C2000" s="61" t="s">
        <v>3524</v>
      </c>
      <c r="D2000" s="64">
        <v>35604</v>
      </c>
      <c r="E2000" s="64">
        <v>0</v>
      </c>
      <c r="F2000" s="64">
        <v>35604</v>
      </c>
      <c r="G2000" s="77">
        <v>1.04</v>
      </c>
      <c r="H2000" s="64">
        <v>37028</v>
      </c>
      <c r="I2000" s="64">
        <v>0</v>
      </c>
      <c r="J2000" s="64">
        <f>SUMIFS('Support - HEA1065 Adjustments'!$G$2:$G$10,'Support - HEA1065 Adjustments'!$A$2:$A$10,LEFT('Support - Calculation Detail'!A2000,7),'Support - HEA1065 Adjustments'!$D$2:$D$10,RIGHT('Support - Calculation Detail'!A2000,2))</f>
        <v>0</v>
      </c>
      <c r="K2000" s="64">
        <v>37028</v>
      </c>
      <c r="L2000" s="64">
        <v>0</v>
      </c>
      <c r="M2000" s="64">
        <v>0</v>
      </c>
      <c r="N2000" s="64">
        <v>0</v>
      </c>
      <c r="O2000" s="64">
        <v>37028</v>
      </c>
    </row>
    <row r="2001" spans="1:15" x14ac:dyDescent="0.35">
      <c r="A2001" s="57" t="s">
        <v>7787</v>
      </c>
      <c r="B2001" s="61" t="s">
        <v>10</v>
      </c>
      <c r="C2001" s="61" t="s">
        <v>3524</v>
      </c>
      <c r="D2001" s="64">
        <v>11962</v>
      </c>
      <c r="E2001" s="64">
        <v>0</v>
      </c>
      <c r="F2001" s="64">
        <v>11962</v>
      </c>
      <c r="G2001" s="77">
        <v>1.04</v>
      </c>
      <c r="H2001" s="64">
        <v>12440</v>
      </c>
      <c r="I2001" s="64">
        <v>0</v>
      </c>
      <c r="J2001" s="64">
        <f>SUMIFS('Support - HEA1065 Adjustments'!$G$2:$G$10,'Support - HEA1065 Adjustments'!$A$2:$A$10,LEFT('Support - Calculation Detail'!A2001,7),'Support - HEA1065 Adjustments'!$D$2:$D$10,RIGHT('Support - Calculation Detail'!A2001,2))</f>
        <v>0</v>
      </c>
      <c r="K2001" s="64">
        <v>12440</v>
      </c>
      <c r="L2001" s="64">
        <v>0</v>
      </c>
      <c r="M2001" s="64">
        <v>0</v>
      </c>
      <c r="N2001" s="64">
        <v>0</v>
      </c>
      <c r="O2001" s="64">
        <v>12440</v>
      </c>
    </row>
    <row r="2002" spans="1:15" x14ac:dyDescent="0.35">
      <c r="A2002" s="57" t="s">
        <v>7788</v>
      </c>
      <c r="B2002" s="61" t="s">
        <v>10</v>
      </c>
      <c r="C2002" s="61" t="s">
        <v>3524</v>
      </c>
      <c r="D2002" s="64">
        <v>405609</v>
      </c>
      <c r="E2002" s="64">
        <v>0</v>
      </c>
      <c r="F2002" s="64">
        <v>405609</v>
      </c>
      <c r="G2002" s="77">
        <v>1.04</v>
      </c>
      <c r="H2002" s="64">
        <v>421833</v>
      </c>
      <c r="I2002" s="64">
        <v>0</v>
      </c>
      <c r="J2002" s="64">
        <f>SUMIFS('Support - HEA1065 Adjustments'!$G$2:$G$10,'Support - HEA1065 Adjustments'!$A$2:$A$10,LEFT('Support - Calculation Detail'!A2002,7),'Support - HEA1065 Adjustments'!$D$2:$D$10,RIGHT('Support - Calculation Detail'!A2002,2))</f>
        <v>0</v>
      </c>
      <c r="K2002" s="64">
        <v>421833</v>
      </c>
      <c r="L2002" s="64">
        <v>0</v>
      </c>
      <c r="M2002" s="64">
        <v>0</v>
      </c>
      <c r="N2002" s="64">
        <v>0</v>
      </c>
      <c r="O2002" s="64">
        <v>421833</v>
      </c>
    </row>
    <row r="2003" spans="1:15" x14ac:dyDescent="0.35">
      <c r="A2003" s="57" t="s">
        <v>7789</v>
      </c>
      <c r="B2003" s="61" t="s">
        <v>10</v>
      </c>
      <c r="C2003" s="61" t="s">
        <v>3524</v>
      </c>
      <c r="D2003" s="64">
        <v>201428</v>
      </c>
      <c r="E2003" s="64">
        <v>0</v>
      </c>
      <c r="F2003" s="64">
        <v>201428</v>
      </c>
      <c r="G2003" s="77">
        <v>1.04</v>
      </c>
      <c r="H2003" s="64">
        <v>209485</v>
      </c>
      <c r="I2003" s="64">
        <v>0</v>
      </c>
      <c r="J2003" s="64">
        <f>SUMIFS('Support - HEA1065 Adjustments'!$G$2:$G$10,'Support - HEA1065 Adjustments'!$A$2:$A$10,LEFT('Support - Calculation Detail'!A2003,7),'Support - HEA1065 Adjustments'!$D$2:$D$10,RIGHT('Support - Calculation Detail'!A2003,2))</f>
        <v>0</v>
      </c>
      <c r="K2003" s="64">
        <v>209485</v>
      </c>
      <c r="L2003" s="64">
        <v>0</v>
      </c>
      <c r="M2003" s="64">
        <v>0</v>
      </c>
      <c r="N2003" s="64">
        <v>0</v>
      </c>
      <c r="O2003" s="64">
        <v>209485</v>
      </c>
    </row>
    <row r="2004" spans="1:15" x14ac:dyDescent="0.35">
      <c r="A2004" s="57" t="s">
        <v>7790</v>
      </c>
      <c r="B2004" s="61" t="s">
        <v>10</v>
      </c>
      <c r="C2004" s="61" t="s">
        <v>3524</v>
      </c>
      <c r="D2004" s="64">
        <v>23530</v>
      </c>
      <c r="E2004" s="64">
        <v>0</v>
      </c>
      <c r="F2004" s="64">
        <v>23530</v>
      </c>
      <c r="G2004" s="77">
        <v>1.04</v>
      </c>
      <c r="H2004" s="64">
        <v>24471</v>
      </c>
      <c r="I2004" s="64">
        <v>0</v>
      </c>
      <c r="J2004" s="64">
        <f>SUMIFS('Support - HEA1065 Adjustments'!$G$2:$G$10,'Support - HEA1065 Adjustments'!$A$2:$A$10,LEFT('Support - Calculation Detail'!A2004,7),'Support - HEA1065 Adjustments'!$D$2:$D$10,RIGHT('Support - Calculation Detail'!A2004,2))</f>
        <v>0</v>
      </c>
      <c r="K2004" s="64">
        <v>24471</v>
      </c>
      <c r="L2004" s="64">
        <v>0</v>
      </c>
      <c r="M2004" s="64">
        <v>0</v>
      </c>
      <c r="N2004" s="64">
        <v>0</v>
      </c>
      <c r="O2004" s="64">
        <v>24471</v>
      </c>
    </row>
    <row r="2005" spans="1:15" x14ac:dyDescent="0.35">
      <c r="A2005" s="57" t="s">
        <v>7791</v>
      </c>
      <c r="B2005" s="61" t="s">
        <v>10</v>
      </c>
      <c r="C2005" s="61" t="s">
        <v>3524</v>
      </c>
      <c r="D2005" s="64">
        <v>22063</v>
      </c>
      <c r="E2005" s="64">
        <v>0</v>
      </c>
      <c r="F2005" s="64">
        <v>22063</v>
      </c>
      <c r="G2005" s="77">
        <v>1.04</v>
      </c>
      <c r="H2005" s="64">
        <v>22946</v>
      </c>
      <c r="I2005" s="64">
        <v>0</v>
      </c>
      <c r="J2005" s="64">
        <f>SUMIFS('Support - HEA1065 Adjustments'!$G$2:$G$10,'Support - HEA1065 Adjustments'!$A$2:$A$10,LEFT('Support - Calculation Detail'!A2005,7),'Support - HEA1065 Adjustments'!$D$2:$D$10,RIGHT('Support - Calculation Detail'!A2005,2))</f>
        <v>0</v>
      </c>
      <c r="K2005" s="64">
        <v>22946</v>
      </c>
      <c r="L2005" s="64">
        <v>0</v>
      </c>
      <c r="M2005" s="64">
        <v>0</v>
      </c>
      <c r="N2005" s="64">
        <v>0</v>
      </c>
      <c r="O2005" s="64">
        <v>22946</v>
      </c>
    </row>
    <row r="2006" spans="1:15" x14ac:dyDescent="0.35">
      <c r="A2006" s="57" t="s">
        <v>7792</v>
      </c>
      <c r="B2006" s="61" t="s">
        <v>10</v>
      </c>
      <c r="C2006" s="61" t="s">
        <v>3524</v>
      </c>
      <c r="D2006" s="64">
        <v>21630</v>
      </c>
      <c r="E2006" s="64">
        <v>0</v>
      </c>
      <c r="F2006" s="64">
        <v>21630</v>
      </c>
      <c r="G2006" s="77">
        <v>1.04</v>
      </c>
      <c r="H2006" s="64">
        <v>22495</v>
      </c>
      <c r="I2006" s="64">
        <v>0</v>
      </c>
      <c r="J2006" s="64">
        <f>SUMIFS('Support - HEA1065 Adjustments'!$G$2:$G$10,'Support - HEA1065 Adjustments'!$A$2:$A$10,LEFT('Support - Calculation Detail'!A2006,7),'Support - HEA1065 Adjustments'!$D$2:$D$10,RIGHT('Support - Calculation Detail'!A2006,2))</f>
        <v>0</v>
      </c>
      <c r="K2006" s="64">
        <v>22495</v>
      </c>
      <c r="L2006" s="64">
        <v>0</v>
      </c>
      <c r="M2006" s="64">
        <v>0</v>
      </c>
      <c r="N2006" s="64">
        <v>0</v>
      </c>
      <c r="O2006" s="64">
        <v>22495</v>
      </c>
    </row>
    <row r="2007" spans="1:15" x14ac:dyDescent="0.35">
      <c r="A2007" s="57" t="s">
        <v>7793</v>
      </c>
      <c r="B2007" s="61" t="s">
        <v>10</v>
      </c>
      <c r="C2007" s="61" t="s">
        <v>3524</v>
      </c>
      <c r="D2007" s="64">
        <v>58601</v>
      </c>
      <c r="E2007" s="64">
        <v>0</v>
      </c>
      <c r="F2007" s="64">
        <v>58601</v>
      </c>
      <c r="G2007" s="77">
        <v>1.04</v>
      </c>
      <c r="H2007" s="64">
        <v>60945</v>
      </c>
      <c r="I2007" s="64">
        <v>0</v>
      </c>
      <c r="J2007" s="64">
        <f>SUMIFS('Support - HEA1065 Adjustments'!$G$2:$G$10,'Support - HEA1065 Adjustments'!$A$2:$A$10,LEFT('Support - Calculation Detail'!A2007,7),'Support - HEA1065 Adjustments'!$D$2:$D$10,RIGHT('Support - Calculation Detail'!A2007,2))</f>
        <v>0</v>
      </c>
      <c r="K2007" s="64">
        <v>60945</v>
      </c>
      <c r="L2007" s="64">
        <v>0</v>
      </c>
      <c r="M2007" s="64">
        <v>0</v>
      </c>
      <c r="N2007" s="64">
        <v>0</v>
      </c>
      <c r="O2007" s="64">
        <v>60945</v>
      </c>
    </row>
    <row r="2008" spans="1:15" x14ac:dyDescent="0.35">
      <c r="A2008" s="57" t="s">
        <v>7794</v>
      </c>
      <c r="B2008" s="61" t="s">
        <v>10</v>
      </c>
      <c r="C2008" s="61" t="s">
        <v>3524</v>
      </c>
      <c r="D2008" s="64">
        <v>0</v>
      </c>
      <c r="E2008" s="64">
        <v>0</v>
      </c>
      <c r="F2008" s="64">
        <v>0</v>
      </c>
      <c r="G2008" s="77">
        <v>1.04</v>
      </c>
      <c r="H2008" s="64">
        <v>0</v>
      </c>
      <c r="I2008" s="64">
        <v>0</v>
      </c>
      <c r="J2008" s="64">
        <f>SUMIFS('Support - HEA1065 Adjustments'!$G$2:$G$10,'Support - HEA1065 Adjustments'!$A$2:$A$10,LEFT('Support - Calculation Detail'!A2008,7),'Support - HEA1065 Adjustments'!$D$2:$D$10,RIGHT('Support - Calculation Detail'!A2008,2))</f>
        <v>0</v>
      </c>
      <c r="K2008" s="64">
        <v>0</v>
      </c>
      <c r="L2008" s="64">
        <v>0</v>
      </c>
      <c r="M2008" s="64">
        <v>0</v>
      </c>
      <c r="N2008" s="64">
        <v>0</v>
      </c>
      <c r="O2008" s="64">
        <v>0</v>
      </c>
    </row>
    <row r="2009" spans="1:15" x14ac:dyDescent="0.35">
      <c r="A2009" s="57" t="s">
        <v>7795</v>
      </c>
      <c r="B2009" s="61" t="s">
        <v>10</v>
      </c>
      <c r="C2009" s="61" t="s">
        <v>3524</v>
      </c>
      <c r="D2009" s="64">
        <v>1338717</v>
      </c>
      <c r="E2009" s="64">
        <v>0</v>
      </c>
      <c r="F2009" s="64">
        <v>1338717</v>
      </c>
      <c r="G2009" s="77">
        <v>1.04</v>
      </c>
      <c r="H2009" s="64">
        <v>1392266</v>
      </c>
      <c r="I2009" s="64">
        <v>0</v>
      </c>
      <c r="J2009" s="64">
        <f>SUMIFS('Support - HEA1065 Adjustments'!$G$2:$G$10,'Support - HEA1065 Adjustments'!$A$2:$A$10,LEFT('Support - Calculation Detail'!A2009,7),'Support - HEA1065 Adjustments'!$D$2:$D$10,RIGHT('Support - Calculation Detail'!A2009,2))</f>
        <v>0</v>
      </c>
      <c r="K2009" s="64">
        <v>1392266</v>
      </c>
      <c r="L2009" s="64">
        <v>0</v>
      </c>
      <c r="M2009" s="64">
        <v>0</v>
      </c>
      <c r="N2009" s="64">
        <v>0</v>
      </c>
      <c r="O2009" s="64">
        <v>1392266</v>
      </c>
    </row>
    <row r="2010" spans="1:15" x14ac:dyDescent="0.35">
      <c r="A2010" s="57" t="s">
        <v>7796</v>
      </c>
      <c r="B2010" s="61" t="s">
        <v>10</v>
      </c>
      <c r="C2010" s="61" t="s">
        <v>3524</v>
      </c>
      <c r="D2010" s="64">
        <v>98165</v>
      </c>
      <c r="E2010" s="64">
        <v>0</v>
      </c>
      <c r="F2010" s="64">
        <v>98165</v>
      </c>
      <c r="G2010" s="77">
        <v>1.04</v>
      </c>
      <c r="H2010" s="64">
        <v>102092</v>
      </c>
      <c r="I2010" s="64">
        <v>0</v>
      </c>
      <c r="J2010" s="64">
        <f>SUMIFS('Support - HEA1065 Adjustments'!$G$2:$G$10,'Support - HEA1065 Adjustments'!$A$2:$A$10,LEFT('Support - Calculation Detail'!A2010,7),'Support - HEA1065 Adjustments'!$D$2:$D$10,RIGHT('Support - Calculation Detail'!A2010,2))</f>
        <v>0</v>
      </c>
      <c r="K2010" s="64">
        <v>102092</v>
      </c>
      <c r="L2010" s="64">
        <v>0</v>
      </c>
      <c r="M2010" s="64">
        <v>0</v>
      </c>
      <c r="N2010" s="64">
        <v>0</v>
      </c>
      <c r="O2010" s="64">
        <v>102092</v>
      </c>
    </row>
    <row r="2011" spans="1:15" x14ac:dyDescent="0.35">
      <c r="A2011" s="57" t="s">
        <v>7797</v>
      </c>
      <c r="B2011" s="61" t="s">
        <v>10</v>
      </c>
      <c r="C2011" s="61" t="s">
        <v>3524</v>
      </c>
      <c r="D2011" s="64">
        <v>76705</v>
      </c>
      <c r="E2011" s="64">
        <v>0</v>
      </c>
      <c r="F2011" s="64">
        <v>76705</v>
      </c>
      <c r="G2011" s="77">
        <v>1.04</v>
      </c>
      <c r="H2011" s="64">
        <v>79773</v>
      </c>
      <c r="I2011" s="64">
        <v>0</v>
      </c>
      <c r="J2011" s="64">
        <f>SUMIFS('Support - HEA1065 Adjustments'!$G$2:$G$10,'Support - HEA1065 Adjustments'!$A$2:$A$10,LEFT('Support - Calculation Detail'!A2011,7),'Support - HEA1065 Adjustments'!$D$2:$D$10,RIGHT('Support - Calculation Detail'!A2011,2))</f>
        <v>0</v>
      </c>
      <c r="K2011" s="64">
        <v>79773</v>
      </c>
      <c r="L2011" s="64">
        <v>0</v>
      </c>
      <c r="M2011" s="64">
        <v>0</v>
      </c>
      <c r="N2011" s="64">
        <v>0</v>
      </c>
      <c r="O2011" s="64">
        <v>79773</v>
      </c>
    </row>
    <row r="2012" spans="1:15" x14ac:dyDescent="0.35">
      <c r="A2012" s="57" t="s">
        <v>7798</v>
      </c>
      <c r="B2012" s="61" t="s">
        <v>10</v>
      </c>
      <c r="C2012" s="61" t="s">
        <v>3524</v>
      </c>
      <c r="D2012" s="64">
        <v>118775</v>
      </c>
      <c r="E2012" s="64">
        <v>0</v>
      </c>
      <c r="F2012" s="64">
        <v>118775</v>
      </c>
      <c r="G2012" s="77">
        <v>1.04</v>
      </c>
      <c r="H2012" s="64">
        <v>123526</v>
      </c>
      <c r="I2012" s="64">
        <v>0</v>
      </c>
      <c r="J2012" s="64">
        <f>SUMIFS('Support - HEA1065 Adjustments'!$G$2:$G$10,'Support - HEA1065 Adjustments'!$A$2:$A$10,LEFT('Support - Calculation Detail'!A2012,7),'Support - HEA1065 Adjustments'!$D$2:$D$10,RIGHT('Support - Calculation Detail'!A2012,2))</f>
        <v>0</v>
      </c>
      <c r="K2012" s="64">
        <v>123526</v>
      </c>
      <c r="L2012" s="64">
        <v>0</v>
      </c>
      <c r="M2012" s="64">
        <v>0</v>
      </c>
      <c r="N2012" s="64">
        <v>0</v>
      </c>
      <c r="O2012" s="64">
        <v>123526</v>
      </c>
    </row>
    <row r="2013" spans="1:15" x14ac:dyDescent="0.35">
      <c r="A2013" s="57" t="s">
        <v>7799</v>
      </c>
      <c r="B2013" s="61" t="s">
        <v>10</v>
      </c>
      <c r="C2013" s="61" t="s">
        <v>3524</v>
      </c>
      <c r="D2013" s="64">
        <v>112729</v>
      </c>
      <c r="E2013" s="64">
        <v>0</v>
      </c>
      <c r="F2013" s="64">
        <v>112729</v>
      </c>
      <c r="G2013" s="77">
        <v>1.04</v>
      </c>
      <c r="H2013" s="64">
        <v>117238</v>
      </c>
      <c r="I2013" s="64">
        <v>0</v>
      </c>
      <c r="J2013" s="64">
        <f>SUMIFS('Support - HEA1065 Adjustments'!$G$2:$G$10,'Support - HEA1065 Adjustments'!$A$2:$A$10,LEFT('Support - Calculation Detail'!A2013,7),'Support - HEA1065 Adjustments'!$D$2:$D$10,RIGHT('Support - Calculation Detail'!A2013,2))</f>
        <v>0</v>
      </c>
      <c r="K2013" s="64">
        <v>117238</v>
      </c>
      <c r="L2013" s="64">
        <v>0</v>
      </c>
      <c r="M2013" s="64">
        <v>0</v>
      </c>
      <c r="N2013" s="64">
        <v>0</v>
      </c>
      <c r="O2013" s="64">
        <v>117238</v>
      </c>
    </row>
    <row r="2014" spans="1:15" x14ac:dyDescent="0.35">
      <c r="A2014" s="57" t="s">
        <v>7800</v>
      </c>
      <c r="B2014" s="61" t="s">
        <v>10</v>
      </c>
      <c r="C2014" s="61" t="s">
        <v>3524</v>
      </c>
      <c r="D2014" s="64">
        <v>11931251</v>
      </c>
      <c r="E2014" s="64">
        <v>0</v>
      </c>
      <c r="F2014" s="64">
        <v>11931251</v>
      </c>
      <c r="G2014" s="77">
        <v>1.04</v>
      </c>
      <c r="H2014" s="64">
        <v>12408501</v>
      </c>
      <c r="I2014" s="64">
        <v>0</v>
      </c>
      <c r="J2014" s="64">
        <f>SUMIFS('Support - HEA1065 Adjustments'!$G$2:$G$10,'Support - HEA1065 Adjustments'!$A$2:$A$10,LEFT('Support - Calculation Detail'!A2014,7),'Support - HEA1065 Adjustments'!$D$2:$D$10,RIGHT('Support - Calculation Detail'!A2014,2))</f>
        <v>0</v>
      </c>
      <c r="K2014" s="64">
        <v>12408501</v>
      </c>
      <c r="L2014" s="64">
        <v>384887</v>
      </c>
      <c r="M2014" s="64">
        <v>0</v>
      </c>
      <c r="N2014" s="64">
        <v>0</v>
      </c>
      <c r="O2014" s="64">
        <v>12793388</v>
      </c>
    </row>
    <row r="2015" spans="1:15" x14ac:dyDescent="0.35">
      <c r="A2015" s="57" t="s">
        <v>7801</v>
      </c>
      <c r="B2015" s="61" t="s">
        <v>10</v>
      </c>
      <c r="C2015" s="61" t="s">
        <v>3524</v>
      </c>
      <c r="D2015" s="64">
        <v>8220</v>
      </c>
      <c r="E2015" s="64">
        <v>0</v>
      </c>
      <c r="F2015" s="64">
        <v>8220</v>
      </c>
      <c r="G2015" s="77">
        <v>1.04</v>
      </c>
      <c r="H2015" s="64">
        <v>8549</v>
      </c>
      <c r="I2015" s="64">
        <v>0</v>
      </c>
      <c r="J2015" s="64">
        <f>SUMIFS('Support - HEA1065 Adjustments'!$G$2:$G$10,'Support - HEA1065 Adjustments'!$A$2:$A$10,LEFT('Support - Calculation Detail'!A2015,7),'Support - HEA1065 Adjustments'!$D$2:$D$10,RIGHT('Support - Calculation Detail'!A2015,2))</f>
        <v>0</v>
      </c>
      <c r="K2015" s="64">
        <v>8549</v>
      </c>
      <c r="L2015" s="64">
        <v>344</v>
      </c>
      <c r="M2015" s="64">
        <v>0</v>
      </c>
      <c r="N2015" s="64">
        <v>0</v>
      </c>
      <c r="O2015" s="64">
        <v>8893</v>
      </c>
    </row>
    <row r="2016" spans="1:15" x14ac:dyDescent="0.35">
      <c r="A2016" s="57" t="s">
        <v>7802</v>
      </c>
      <c r="B2016" s="61" t="s">
        <v>10</v>
      </c>
      <c r="C2016" s="61" t="s">
        <v>3524</v>
      </c>
      <c r="D2016" s="64">
        <v>86423</v>
      </c>
      <c r="E2016" s="64">
        <v>0</v>
      </c>
      <c r="F2016" s="64">
        <v>86423</v>
      </c>
      <c r="G2016" s="77">
        <v>1.04</v>
      </c>
      <c r="H2016" s="64">
        <v>89880</v>
      </c>
      <c r="I2016" s="64">
        <v>0</v>
      </c>
      <c r="J2016" s="64">
        <f>SUMIFS('Support - HEA1065 Adjustments'!$G$2:$G$10,'Support - HEA1065 Adjustments'!$A$2:$A$10,LEFT('Support - Calculation Detail'!A2016,7),'Support - HEA1065 Adjustments'!$D$2:$D$10,RIGHT('Support - Calculation Detail'!A2016,2))</f>
        <v>0</v>
      </c>
      <c r="K2016" s="64">
        <v>89880</v>
      </c>
      <c r="L2016" s="64">
        <v>11227</v>
      </c>
      <c r="M2016" s="64">
        <v>0</v>
      </c>
      <c r="N2016" s="64">
        <v>0</v>
      </c>
      <c r="O2016" s="64">
        <v>101107</v>
      </c>
    </row>
    <row r="2017" spans="1:15" x14ac:dyDescent="0.35">
      <c r="A2017" s="57" t="s">
        <v>7803</v>
      </c>
      <c r="B2017" s="61" t="s">
        <v>10</v>
      </c>
      <c r="C2017" s="61" t="s">
        <v>3524</v>
      </c>
      <c r="D2017" s="64">
        <v>245515</v>
      </c>
      <c r="E2017" s="64">
        <v>0</v>
      </c>
      <c r="F2017" s="64">
        <v>245515</v>
      </c>
      <c r="G2017" s="77">
        <v>1.04</v>
      </c>
      <c r="H2017" s="64">
        <v>255336</v>
      </c>
      <c r="I2017" s="64">
        <v>0</v>
      </c>
      <c r="J2017" s="64">
        <f>SUMIFS('Support - HEA1065 Adjustments'!$G$2:$G$10,'Support - HEA1065 Adjustments'!$A$2:$A$10,LEFT('Support - Calculation Detail'!A2017,7),'Support - HEA1065 Adjustments'!$D$2:$D$10,RIGHT('Support - Calculation Detail'!A2017,2))</f>
        <v>0</v>
      </c>
      <c r="K2017" s="64">
        <v>255336</v>
      </c>
      <c r="L2017" s="64">
        <v>14327</v>
      </c>
      <c r="M2017" s="64">
        <v>0</v>
      </c>
      <c r="N2017" s="64">
        <v>0</v>
      </c>
      <c r="O2017" s="64">
        <v>269663</v>
      </c>
    </row>
    <row r="2018" spans="1:15" x14ac:dyDescent="0.35">
      <c r="A2018" s="57" t="s">
        <v>7804</v>
      </c>
      <c r="B2018" s="61" t="s">
        <v>10</v>
      </c>
      <c r="C2018" s="61" t="s">
        <v>3524</v>
      </c>
      <c r="D2018" s="64">
        <v>113460</v>
      </c>
      <c r="E2018" s="64">
        <v>0</v>
      </c>
      <c r="F2018" s="64">
        <v>113460</v>
      </c>
      <c r="G2018" s="77">
        <v>1.04</v>
      </c>
      <c r="H2018" s="64">
        <v>117998</v>
      </c>
      <c r="I2018" s="64">
        <v>0</v>
      </c>
      <c r="J2018" s="64">
        <f>SUMIFS('Support - HEA1065 Adjustments'!$G$2:$G$10,'Support - HEA1065 Adjustments'!$A$2:$A$10,LEFT('Support - Calculation Detail'!A2018,7),'Support - HEA1065 Adjustments'!$D$2:$D$10,RIGHT('Support - Calculation Detail'!A2018,2))</f>
        <v>0</v>
      </c>
      <c r="K2018" s="64">
        <v>117998</v>
      </c>
      <c r="L2018" s="64">
        <v>9322</v>
      </c>
      <c r="M2018" s="64">
        <v>0</v>
      </c>
      <c r="N2018" s="64">
        <v>0</v>
      </c>
      <c r="O2018" s="64">
        <v>127320</v>
      </c>
    </row>
    <row r="2019" spans="1:15" x14ac:dyDescent="0.35">
      <c r="A2019" s="57" t="s">
        <v>7805</v>
      </c>
      <c r="B2019" s="61" t="s">
        <v>10</v>
      </c>
      <c r="C2019" s="61" t="s">
        <v>3524</v>
      </c>
      <c r="D2019" s="64">
        <v>86453</v>
      </c>
      <c r="E2019" s="64">
        <v>0</v>
      </c>
      <c r="F2019" s="64">
        <v>86453</v>
      </c>
      <c r="G2019" s="77">
        <v>1.04</v>
      </c>
      <c r="H2019" s="64">
        <v>89911</v>
      </c>
      <c r="I2019" s="64">
        <v>0</v>
      </c>
      <c r="J2019" s="64">
        <f>SUMIFS('Support - HEA1065 Adjustments'!$G$2:$G$10,'Support - HEA1065 Adjustments'!$A$2:$A$10,LEFT('Support - Calculation Detail'!A2019,7),'Support - HEA1065 Adjustments'!$D$2:$D$10,RIGHT('Support - Calculation Detail'!A2019,2))</f>
        <v>0</v>
      </c>
      <c r="K2019" s="64">
        <v>89911</v>
      </c>
      <c r="L2019" s="64">
        <v>7904</v>
      </c>
      <c r="M2019" s="64">
        <v>0</v>
      </c>
      <c r="N2019" s="64">
        <v>0</v>
      </c>
      <c r="O2019" s="64">
        <v>97815</v>
      </c>
    </row>
    <row r="2020" spans="1:15" x14ac:dyDescent="0.35">
      <c r="A2020" s="57" t="s">
        <v>7806</v>
      </c>
      <c r="B2020" s="61" t="s">
        <v>10</v>
      </c>
      <c r="C2020" s="61" t="s">
        <v>3524</v>
      </c>
      <c r="D2020" s="64">
        <v>50337</v>
      </c>
      <c r="E2020" s="64">
        <v>0</v>
      </c>
      <c r="F2020" s="64">
        <v>50337</v>
      </c>
      <c r="G2020" s="77">
        <v>1.04</v>
      </c>
      <c r="H2020" s="64">
        <v>52350</v>
      </c>
      <c r="I2020" s="64">
        <v>0</v>
      </c>
      <c r="J2020" s="64">
        <f>SUMIFS('Support - HEA1065 Adjustments'!$G$2:$G$10,'Support - HEA1065 Adjustments'!$A$2:$A$10,LEFT('Support - Calculation Detail'!A2020,7),'Support - HEA1065 Adjustments'!$D$2:$D$10,RIGHT('Support - Calculation Detail'!A2020,2))</f>
        <v>0</v>
      </c>
      <c r="K2020" s="64">
        <v>52350</v>
      </c>
      <c r="L2020" s="64">
        <v>0</v>
      </c>
      <c r="M2020" s="64">
        <v>0</v>
      </c>
      <c r="N2020" s="64">
        <v>0</v>
      </c>
      <c r="O2020" s="64">
        <v>52350</v>
      </c>
    </row>
    <row r="2021" spans="1:15" x14ac:dyDescent="0.35">
      <c r="A2021" s="57" t="s">
        <v>7807</v>
      </c>
      <c r="B2021" s="61" t="s">
        <v>10</v>
      </c>
      <c r="C2021" s="61" t="s">
        <v>3524</v>
      </c>
      <c r="D2021" s="64">
        <v>122217</v>
      </c>
      <c r="E2021" s="64">
        <v>0</v>
      </c>
      <c r="F2021" s="64">
        <v>122217</v>
      </c>
      <c r="G2021" s="77">
        <v>1.04</v>
      </c>
      <c r="H2021" s="64">
        <v>127106</v>
      </c>
      <c r="I2021" s="64">
        <v>0</v>
      </c>
      <c r="J2021" s="64">
        <f>SUMIFS('Support - HEA1065 Adjustments'!$G$2:$G$10,'Support - HEA1065 Adjustments'!$A$2:$A$10,LEFT('Support - Calculation Detail'!A2021,7),'Support - HEA1065 Adjustments'!$D$2:$D$10,RIGHT('Support - Calculation Detail'!A2021,2))</f>
        <v>0</v>
      </c>
      <c r="K2021" s="64">
        <v>127106</v>
      </c>
      <c r="L2021" s="64">
        <v>11193</v>
      </c>
      <c r="M2021" s="64">
        <v>0</v>
      </c>
      <c r="N2021" s="64">
        <v>0</v>
      </c>
      <c r="O2021" s="64">
        <v>138299</v>
      </c>
    </row>
    <row r="2022" spans="1:15" x14ac:dyDescent="0.35">
      <c r="A2022" s="57" t="s">
        <v>7808</v>
      </c>
      <c r="B2022" s="61" t="s">
        <v>10</v>
      </c>
      <c r="C2022" s="61" t="s">
        <v>3524</v>
      </c>
      <c r="D2022" s="64">
        <v>85968</v>
      </c>
      <c r="E2022" s="64">
        <v>0</v>
      </c>
      <c r="F2022" s="64">
        <v>85968</v>
      </c>
      <c r="G2022" s="77">
        <v>1.04</v>
      </c>
      <c r="H2022" s="64">
        <v>89407</v>
      </c>
      <c r="I2022" s="64">
        <v>0</v>
      </c>
      <c r="J2022" s="64">
        <f>SUMIFS('Support - HEA1065 Adjustments'!$G$2:$G$10,'Support - HEA1065 Adjustments'!$A$2:$A$10,LEFT('Support - Calculation Detail'!A2022,7),'Support - HEA1065 Adjustments'!$D$2:$D$10,RIGHT('Support - Calculation Detail'!A2022,2))</f>
        <v>0</v>
      </c>
      <c r="K2022" s="64">
        <v>89407</v>
      </c>
      <c r="L2022" s="64">
        <v>0</v>
      </c>
      <c r="M2022" s="64">
        <v>0</v>
      </c>
      <c r="N2022" s="64">
        <v>0</v>
      </c>
      <c r="O2022" s="64">
        <v>89407</v>
      </c>
    </row>
    <row r="2023" spans="1:15" x14ac:dyDescent="0.35">
      <c r="A2023" s="57" t="s">
        <v>7809</v>
      </c>
      <c r="B2023" s="61" t="s">
        <v>10</v>
      </c>
      <c r="C2023" s="61" t="s">
        <v>3524</v>
      </c>
      <c r="D2023" s="64">
        <v>107293</v>
      </c>
      <c r="E2023" s="64">
        <v>0</v>
      </c>
      <c r="F2023" s="64">
        <v>107293</v>
      </c>
      <c r="G2023" s="77">
        <v>1.04</v>
      </c>
      <c r="H2023" s="64">
        <v>111585</v>
      </c>
      <c r="I2023" s="64">
        <v>0</v>
      </c>
      <c r="J2023" s="64">
        <f>SUMIFS('Support - HEA1065 Adjustments'!$G$2:$G$10,'Support - HEA1065 Adjustments'!$A$2:$A$10,LEFT('Support - Calculation Detail'!A2023,7),'Support - HEA1065 Adjustments'!$D$2:$D$10,RIGHT('Support - Calculation Detail'!A2023,2))</f>
        <v>0</v>
      </c>
      <c r="K2023" s="64">
        <v>111585</v>
      </c>
      <c r="L2023" s="64">
        <v>3347</v>
      </c>
      <c r="M2023" s="64">
        <v>0</v>
      </c>
      <c r="N2023" s="64">
        <v>0</v>
      </c>
      <c r="O2023" s="64">
        <v>114932</v>
      </c>
    </row>
    <row r="2024" spans="1:15" x14ac:dyDescent="0.35">
      <c r="A2024" s="57" t="s">
        <v>7810</v>
      </c>
      <c r="B2024" s="61" t="s">
        <v>10</v>
      </c>
      <c r="C2024" s="61" t="s">
        <v>3524</v>
      </c>
      <c r="D2024" s="64">
        <v>48964</v>
      </c>
      <c r="E2024" s="64">
        <v>0</v>
      </c>
      <c r="F2024" s="64">
        <v>48964</v>
      </c>
      <c r="G2024" s="77">
        <v>1.04</v>
      </c>
      <c r="H2024" s="64">
        <v>50923</v>
      </c>
      <c r="I2024" s="64">
        <v>0</v>
      </c>
      <c r="J2024" s="64">
        <f>SUMIFS('Support - HEA1065 Adjustments'!$G$2:$G$10,'Support - HEA1065 Adjustments'!$A$2:$A$10,LEFT('Support - Calculation Detail'!A2024,7),'Support - HEA1065 Adjustments'!$D$2:$D$10,RIGHT('Support - Calculation Detail'!A2024,2))</f>
        <v>0</v>
      </c>
      <c r="K2024" s="64">
        <v>50923</v>
      </c>
      <c r="L2024" s="64">
        <v>4165</v>
      </c>
      <c r="M2024" s="64">
        <v>0</v>
      </c>
      <c r="N2024" s="64">
        <v>0</v>
      </c>
      <c r="O2024" s="64">
        <v>55088</v>
      </c>
    </row>
    <row r="2025" spans="1:15" x14ac:dyDescent="0.35">
      <c r="A2025" s="57" t="s">
        <v>7811</v>
      </c>
      <c r="B2025" s="61" t="s">
        <v>10</v>
      </c>
      <c r="C2025" s="61" t="s">
        <v>3524</v>
      </c>
      <c r="D2025" s="64">
        <v>7111033</v>
      </c>
      <c r="E2025" s="64">
        <v>0</v>
      </c>
      <c r="F2025" s="64">
        <v>7111033</v>
      </c>
      <c r="G2025" s="77">
        <v>1.04</v>
      </c>
      <c r="H2025" s="64">
        <v>7395474</v>
      </c>
      <c r="I2025" s="64">
        <v>0</v>
      </c>
      <c r="J2025" s="64">
        <f>SUMIFS('Support - HEA1065 Adjustments'!$G$2:$G$10,'Support - HEA1065 Adjustments'!$A$2:$A$10,LEFT('Support - Calculation Detail'!A2025,7),'Support - HEA1065 Adjustments'!$D$2:$D$10,RIGHT('Support - Calculation Detail'!A2025,2))</f>
        <v>0</v>
      </c>
      <c r="K2025" s="64">
        <v>7395474</v>
      </c>
      <c r="L2025" s="64">
        <v>0</v>
      </c>
      <c r="M2025" s="64">
        <v>0</v>
      </c>
      <c r="N2025" s="64">
        <v>0</v>
      </c>
      <c r="O2025" s="64">
        <v>7395474</v>
      </c>
    </row>
    <row r="2026" spans="1:15" x14ac:dyDescent="0.35">
      <c r="A2026" s="57" t="s">
        <v>7812</v>
      </c>
      <c r="B2026" s="61" t="s">
        <v>10</v>
      </c>
      <c r="C2026" s="61" t="s">
        <v>3524</v>
      </c>
      <c r="D2026" s="64">
        <v>5962000</v>
      </c>
      <c r="E2026" s="64">
        <v>0</v>
      </c>
      <c r="F2026" s="64">
        <v>5962000</v>
      </c>
      <c r="G2026" s="77">
        <v>1.04</v>
      </c>
      <c r="H2026" s="64">
        <v>6200480</v>
      </c>
      <c r="I2026" s="64">
        <v>0</v>
      </c>
      <c r="J2026" s="64">
        <f>SUMIFS('Support - HEA1065 Adjustments'!$G$2:$G$10,'Support - HEA1065 Adjustments'!$A$2:$A$10,LEFT('Support - Calculation Detail'!A2026,7),'Support - HEA1065 Adjustments'!$D$2:$D$10,RIGHT('Support - Calculation Detail'!A2026,2))</f>
        <v>0</v>
      </c>
      <c r="K2026" s="64">
        <v>6200480</v>
      </c>
      <c r="L2026" s="64">
        <v>0</v>
      </c>
      <c r="M2026" s="64">
        <v>0</v>
      </c>
      <c r="N2026" s="64">
        <v>0</v>
      </c>
      <c r="O2026" s="64">
        <v>6200480</v>
      </c>
    </row>
    <row r="2027" spans="1:15" x14ac:dyDescent="0.35">
      <c r="A2027" s="57" t="s">
        <v>7813</v>
      </c>
      <c r="B2027" s="61" t="s">
        <v>10</v>
      </c>
      <c r="C2027" s="61" t="s">
        <v>3524</v>
      </c>
      <c r="D2027" s="64">
        <v>3569841</v>
      </c>
      <c r="E2027" s="64">
        <v>0</v>
      </c>
      <c r="F2027" s="64">
        <v>3569841</v>
      </c>
      <c r="G2027" s="77">
        <v>1.04</v>
      </c>
      <c r="H2027" s="64">
        <v>3712635</v>
      </c>
      <c r="I2027" s="64">
        <v>0</v>
      </c>
      <c r="J2027" s="64">
        <f>SUMIFS('Support - HEA1065 Adjustments'!$G$2:$G$10,'Support - HEA1065 Adjustments'!$A$2:$A$10,LEFT('Support - Calculation Detail'!A2027,7),'Support - HEA1065 Adjustments'!$D$2:$D$10,RIGHT('Support - Calculation Detail'!A2027,2))</f>
        <v>0</v>
      </c>
      <c r="K2027" s="64">
        <v>3712635</v>
      </c>
      <c r="L2027" s="64">
        <v>0</v>
      </c>
      <c r="M2027" s="64">
        <v>0</v>
      </c>
      <c r="N2027" s="64">
        <v>0</v>
      </c>
      <c r="O2027" s="64">
        <v>3712635</v>
      </c>
    </row>
    <row r="2028" spans="1:15" x14ac:dyDescent="0.35">
      <c r="A2028" s="57" t="s">
        <v>7814</v>
      </c>
      <c r="B2028" s="61" t="s">
        <v>10</v>
      </c>
      <c r="C2028" s="61" t="s">
        <v>3597</v>
      </c>
      <c r="D2028" s="64">
        <v>14000347</v>
      </c>
      <c r="E2028" s="64">
        <v>1234454</v>
      </c>
      <c r="F2028" s="64">
        <v>15234801</v>
      </c>
      <c r="G2028" s="77">
        <v>1.04</v>
      </c>
      <c r="H2028" s="64">
        <v>15844193</v>
      </c>
      <c r="I2028" s="64">
        <v>0</v>
      </c>
      <c r="J2028" s="64">
        <f>SUMIFS('Support - HEA1065 Adjustments'!$G$2:$G$10,'Support - HEA1065 Adjustments'!$A$2:$A$10,LEFT('Support - Calculation Detail'!A2028,7),'Support - HEA1065 Adjustments'!$D$2:$D$10,RIGHT('Support - Calculation Detail'!A2028,2))</f>
        <v>0</v>
      </c>
      <c r="K2028" s="64">
        <v>15844193</v>
      </c>
      <c r="L2028" s="64">
        <v>1802503</v>
      </c>
      <c r="M2028" s="64">
        <v>530627</v>
      </c>
      <c r="N2028" s="64">
        <v>1460867.379004024</v>
      </c>
      <c r="O2028" s="64">
        <v>19638190.379004024</v>
      </c>
    </row>
    <row r="2029" spans="1:15" x14ac:dyDescent="0.35">
      <c r="A2029" s="57" t="s">
        <v>7815</v>
      </c>
      <c r="B2029" s="61" t="s">
        <v>10</v>
      </c>
      <c r="C2029" s="61" t="s">
        <v>3597</v>
      </c>
      <c r="D2029" s="64">
        <v>10448</v>
      </c>
      <c r="E2029" s="64">
        <v>0</v>
      </c>
      <c r="F2029" s="64">
        <v>10448</v>
      </c>
      <c r="G2029" s="77">
        <v>1.04</v>
      </c>
      <c r="H2029" s="64">
        <v>10866</v>
      </c>
      <c r="I2029" s="64">
        <v>0</v>
      </c>
      <c r="J2029" s="64">
        <f>SUMIFS('Support - HEA1065 Adjustments'!$G$2:$G$10,'Support - HEA1065 Adjustments'!$A$2:$A$10,LEFT('Support - Calculation Detail'!A2029,7),'Support - HEA1065 Adjustments'!$D$2:$D$10,RIGHT('Support - Calculation Detail'!A2029,2))</f>
        <v>0</v>
      </c>
      <c r="K2029" s="64">
        <v>10866</v>
      </c>
      <c r="L2029" s="64">
        <v>0</v>
      </c>
      <c r="M2029" s="64">
        <v>0</v>
      </c>
      <c r="N2029" s="64">
        <v>0</v>
      </c>
      <c r="O2029" s="64">
        <v>10866</v>
      </c>
    </row>
    <row r="2030" spans="1:15" x14ac:dyDescent="0.35">
      <c r="A2030" s="57" t="s">
        <v>7816</v>
      </c>
      <c r="B2030" s="61" t="s">
        <v>10</v>
      </c>
      <c r="C2030" s="61" t="s">
        <v>3597</v>
      </c>
      <c r="D2030" s="64">
        <v>28314</v>
      </c>
      <c r="E2030" s="64">
        <v>0</v>
      </c>
      <c r="F2030" s="64">
        <v>28314</v>
      </c>
      <c r="G2030" s="77">
        <v>1.04</v>
      </c>
      <c r="H2030" s="64">
        <v>29447</v>
      </c>
      <c r="I2030" s="64">
        <v>0</v>
      </c>
      <c r="J2030" s="64">
        <f>SUMIFS('Support - HEA1065 Adjustments'!$G$2:$G$10,'Support - HEA1065 Adjustments'!$A$2:$A$10,LEFT('Support - Calculation Detail'!A2030,7),'Support - HEA1065 Adjustments'!$D$2:$D$10,RIGHT('Support - Calculation Detail'!A2030,2))</f>
        <v>0</v>
      </c>
      <c r="K2030" s="64">
        <v>29447</v>
      </c>
      <c r="L2030" s="64">
        <v>0</v>
      </c>
      <c r="M2030" s="64">
        <v>0</v>
      </c>
      <c r="N2030" s="64">
        <v>0</v>
      </c>
      <c r="O2030" s="64">
        <v>29447</v>
      </c>
    </row>
    <row r="2031" spans="1:15" x14ac:dyDescent="0.35">
      <c r="A2031" s="57" t="s">
        <v>7817</v>
      </c>
      <c r="B2031" s="61" t="s">
        <v>10</v>
      </c>
      <c r="C2031" s="61" t="s">
        <v>3597</v>
      </c>
      <c r="D2031" s="64">
        <v>37752</v>
      </c>
      <c r="E2031" s="64">
        <v>0</v>
      </c>
      <c r="F2031" s="64">
        <v>37752</v>
      </c>
      <c r="G2031" s="77">
        <v>1.04</v>
      </c>
      <c r="H2031" s="64">
        <v>39262</v>
      </c>
      <c r="I2031" s="64">
        <v>0</v>
      </c>
      <c r="J2031" s="64">
        <f>SUMIFS('Support - HEA1065 Adjustments'!$G$2:$G$10,'Support - HEA1065 Adjustments'!$A$2:$A$10,LEFT('Support - Calculation Detail'!A2031,7),'Support - HEA1065 Adjustments'!$D$2:$D$10,RIGHT('Support - Calculation Detail'!A2031,2))</f>
        <v>0</v>
      </c>
      <c r="K2031" s="64">
        <v>39262</v>
      </c>
      <c r="L2031" s="64">
        <v>0</v>
      </c>
      <c r="M2031" s="64">
        <v>0</v>
      </c>
      <c r="N2031" s="64">
        <v>0</v>
      </c>
      <c r="O2031" s="64">
        <v>39262</v>
      </c>
    </row>
    <row r="2032" spans="1:15" x14ac:dyDescent="0.35">
      <c r="A2032" s="57" t="s">
        <v>7818</v>
      </c>
      <c r="B2032" s="61" t="s">
        <v>10</v>
      </c>
      <c r="C2032" s="61" t="s">
        <v>3597</v>
      </c>
      <c r="D2032" s="64">
        <v>10240</v>
      </c>
      <c r="E2032" s="64">
        <v>0</v>
      </c>
      <c r="F2032" s="64">
        <v>10240</v>
      </c>
      <c r="G2032" s="77">
        <v>1.04</v>
      </c>
      <c r="H2032" s="64">
        <v>10650</v>
      </c>
      <c r="I2032" s="64">
        <v>0</v>
      </c>
      <c r="J2032" s="64">
        <f>SUMIFS('Support - HEA1065 Adjustments'!$G$2:$G$10,'Support - HEA1065 Adjustments'!$A$2:$A$10,LEFT('Support - Calculation Detail'!A2032,7),'Support - HEA1065 Adjustments'!$D$2:$D$10,RIGHT('Support - Calculation Detail'!A2032,2))</f>
        <v>0</v>
      </c>
      <c r="K2032" s="64">
        <v>10650</v>
      </c>
      <c r="L2032" s="64">
        <v>0</v>
      </c>
      <c r="M2032" s="64">
        <v>0</v>
      </c>
      <c r="N2032" s="64">
        <v>0</v>
      </c>
      <c r="O2032" s="64">
        <v>10650</v>
      </c>
    </row>
    <row r="2033" spans="1:15" x14ac:dyDescent="0.35">
      <c r="A2033" s="57" t="s">
        <v>7819</v>
      </c>
      <c r="B2033" s="61" t="s">
        <v>10</v>
      </c>
      <c r="C2033" s="61" t="s">
        <v>3597</v>
      </c>
      <c r="D2033" s="64">
        <v>24189</v>
      </c>
      <c r="E2033" s="64">
        <v>0</v>
      </c>
      <c r="F2033" s="64">
        <v>24189</v>
      </c>
      <c r="G2033" s="77">
        <v>1.04</v>
      </c>
      <c r="H2033" s="64">
        <v>25157</v>
      </c>
      <c r="I2033" s="64">
        <v>0</v>
      </c>
      <c r="J2033" s="64">
        <f>SUMIFS('Support - HEA1065 Adjustments'!$G$2:$G$10,'Support - HEA1065 Adjustments'!$A$2:$A$10,LEFT('Support - Calculation Detail'!A2033,7),'Support - HEA1065 Adjustments'!$D$2:$D$10,RIGHT('Support - Calculation Detail'!A2033,2))</f>
        <v>0</v>
      </c>
      <c r="K2033" s="64">
        <v>25157</v>
      </c>
      <c r="L2033" s="64">
        <v>0</v>
      </c>
      <c r="M2033" s="64">
        <v>0</v>
      </c>
      <c r="N2033" s="64">
        <v>0</v>
      </c>
      <c r="O2033" s="64">
        <v>25157</v>
      </c>
    </row>
    <row r="2034" spans="1:15" x14ac:dyDescent="0.35">
      <c r="A2034" s="57" t="s">
        <v>7820</v>
      </c>
      <c r="B2034" s="61" t="s">
        <v>10</v>
      </c>
      <c r="C2034" s="61" t="s">
        <v>3597</v>
      </c>
      <c r="D2034" s="64">
        <v>2543</v>
      </c>
      <c r="E2034" s="64">
        <v>0</v>
      </c>
      <c r="F2034" s="64">
        <v>2543</v>
      </c>
      <c r="G2034" s="77">
        <v>1.04</v>
      </c>
      <c r="H2034" s="64">
        <v>2645</v>
      </c>
      <c r="I2034" s="64">
        <v>0</v>
      </c>
      <c r="J2034" s="64">
        <f>SUMIFS('Support - HEA1065 Adjustments'!$G$2:$G$10,'Support - HEA1065 Adjustments'!$A$2:$A$10,LEFT('Support - Calculation Detail'!A2034,7),'Support - HEA1065 Adjustments'!$D$2:$D$10,RIGHT('Support - Calculation Detail'!A2034,2))</f>
        <v>0</v>
      </c>
      <c r="K2034" s="64">
        <v>2645</v>
      </c>
      <c r="L2034" s="64">
        <v>0</v>
      </c>
      <c r="M2034" s="64">
        <v>0</v>
      </c>
      <c r="N2034" s="64">
        <v>0</v>
      </c>
      <c r="O2034" s="64">
        <v>2645</v>
      </c>
    </row>
    <row r="2035" spans="1:15" x14ac:dyDescent="0.35">
      <c r="A2035" s="57" t="s">
        <v>7821</v>
      </c>
      <c r="B2035" s="61" t="s">
        <v>10</v>
      </c>
      <c r="C2035" s="61" t="s">
        <v>3597</v>
      </c>
      <c r="D2035" s="64">
        <v>510623</v>
      </c>
      <c r="E2035" s="64">
        <v>0</v>
      </c>
      <c r="F2035" s="64">
        <v>510623</v>
      </c>
      <c r="G2035" s="77">
        <v>1.04</v>
      </c>
      <c r="H2035" s="64">
        <v>531048</v>
      </c>
      <c r="I2035" s="64">
        <v>0</v>
      </c>
      <c r="J2035" s="64">
        <f>SUMIFS('Support - HEA1065 Adjustments'!$G$2:$G$10,'Support - HEA1065 Adjustments'!$A$2:$A$10,LEFT('Support - Calculation Detail'!A2035,7),'Support - HEA1065 Adjustments'!$D$2:$D$10,RIGHT('Support - Calculation Detail'!A2035,2))</f>
        <v>0</v>
      </c>
      <c r="K2035" s="64">
        <v>531048</v>
      </c>
      <c r="L2035" s="64">
        <v>0</v>
      </c>
      <c r="M2035" s="64">
        <v>0</v>
      </c>
      <c r="N2035" s="64">
        <v>0</v>
      </c>
      <c r="O2035" s="64">
        <v>531048</v>
      </c>
    </row>
    <row r="2036" spans="1:15" x14ac:dyDescent="0.35">
      <c r="A2036" s="57" t="s">
        <v>7822</v>
      </c>
      <c r="B2036" s="61" t="s">
        <v>10</v>
      </c>
      <c r="C2036" s="61" t="s">
        <v>3597</v>
      </c>
      <c r="D2036" s="64">
        <v>428404</v>
      </c>
      <c r="E2036" s="64">
        <v>0</v>
      </c>
      <c r="F2036" s="64">
        <v>428404</v>
      </c>
      <c r="G2036" s="77">
        <v>1.04</v>
      </c>
      <c r="H2036" s="64">
        <v>445540</v>
      </c>
      <c r="I2036" s="64">
        <v>0</v>
      </c>
      <c r="J2036" s="64">
        <f>SUMIFS('Support - HEA1065 Adjustments'!$G$2:$G$10,'Support - HEA1065 Adjustments'!$A$2:$A$10,LEFT('Support - Calculation Detail'!A2036,7),'Support - HEA1065 Adjustments'!$D$2:$D$10,RIGHT('Support - Calculation Detail'!A2036,2))</f>
        <v>0</v>
      </c>
      <c r="K2036" s="64">
        <v>445540</v>
      </c>
      <c r="L2036" s="64">
        <v>0</v>
      </c>
      <c r="M2036" s="64">
        <v>0</v>
      </c>
      <c r="N2036" s="64">
        <v>0</v>
      </c>
      <c r="O2036" s="64">
        <v>445540</v>
      </c>
    </row>
    <row r="2037" spans="1:15" x14ac:dyDescent="0.35">
      <c r="A2037" s="57" t="s">
        <v>7823</v>
      </c>
      <c r="B2037" s="61" t="s">
        <v>10</v>
      </c>
      <c r="C2037" s="61" t="s">
        <v>3597</v>
      </c>
      <c r="D2037" s="64">
        <v>45313</v>
      </c>
      <c r="E2037" s="64">
        <v>0</v>
      </c>
      <c r="F2037" s="64">
        <v>45313</v>
      </c>
      <c r="G2037" s="77">
        <v>1.04</v>
      </c>
      <c r="H2037" s="64">
        <v>47126</v>
      </c>
      <c r="I2037" s="64">
        <v>0</v>
      </c>
      <c r="J2037" s="64">
        <f>SUMIFS('Support - HEA1065 Adjustments'!$G$2:$G$10,'Support - HEA1065 Adjustments'!$A$2:$A$10,LEFT('Support - Calculation Detail'!A2037,7),'Support - HEA1065 Adjustments'!$D$2:$D$10,RIGHT('Support - Calculation Detail'!A2037,2))</f>
        <v>0</v>
      </c>
      <c r="K2037" s="64">
        <v>47126</v>
      </c>
      <c r="L2037" s="64">
        <v>0</v>
      </c>
      <c r="M2037" s="64">
        <v>0</v>
      </c>
      <c r="N2037" s="64">
        <v>0</v>
      </c>
      <c r="O2037" s="64">
        <v>47126</v>
      </c>
    </row>
    <row r="2038" spans="1:15" x14ac:dyDescent="0.35">
      <c r="A2038" s="57" t="s">
        <v>7824</v>
      </c>
      <c r="B2038" s="61" t="s">
        <v>10</v>
      </c>
      <c r="C2038" s="61" t="s">
        <v>3597</v>
      </c>
      <c r="D2038" s="64">
        <v>45413</v>
      </c>
      <c r="E2038" s="64">
        <v>0</v>
      </c>
      <c r="F2038" s="64">
        <v>45413</v>
      </c>
      <c r="G2038" s="77">
        <v>1.04</v>
      </c>
      <c r="H2038" s="64">
        <v>47230</v>
      </c>
      <c r="I2038" s="64">
        <v>0</v>
      </c>
      <c r="J2038" s="64">
        <f>SUMIFS('Support - HEA1065 Adjustments'!$G$2:$G$10,'Support - HEA1065 Adjustments'!$A$2:$A$10,LEFT('Support - Calculation Detail'!A2038,7),'Support - HEA1065 Adjustments'!$D$2:$D$10,RIGHT('Support - Calculation Detail'!A2038,2))</f>
        <v>0</v>
      </c>
      <c r="K2038" s="64">
        <v>47230</v>
      </c>
      <c r="L2038" s="64">
        <v>0</v>
      </c>
      <c r="M2038" s="64">
        <v>0</v>
      </c>
      <c r="N2038" s="64">
        <v>0</v>
      </c>
      <c r="O2038" s="64">
        <v>47230</v>
      </c>
    </row>
    <row r="2039" spans="1:15" x14ac:dyDescent="0.35">
      <c r="A2039" s="57" t="s">
        <v>7825</v>
      </c>
      <c r="B2039" s="61" t="s">
        <v>10</v>
      </c>
      <c r="C2039" s="61" t="s">
        <v>3597</v>
      </c>
      <c r="D2039" s="64">
        <v>213527</v>
      </c>
      <c r="E2039" s="64">
        <v>0</v>
      </c>
      <c r="F2039" s="64">
        <v>213527</v>
      </c>
      <c r="G2039" s="77">
        <v>1.04</v>
      </c>
      <c r="H2039" s="64">
        <v>222068</v>
      </c>
      <c r="I2039" s="64">
        <v>0</v>
      </c>
      <c r="J2039" s="64">
        <f>SUMIFS('Support - HEA1065 Adjustments'!$G$2:$G$10,'Support - HEA1065 Adjustments'!$A$2:$A$10,LEFT('Support - Calculation Detail'!A2039,7),'Support - HEA1065 Adjustments'!$D$2:$D$10,RIGHT('Support - Calculation Detail'!A2039,2))</f>
        <v>0</v>
      </c>
      <c r="K2039" s="64">
        <v>222068</v>
      </c>
      <c r="L2039" s="64">
        <v>0</v>
      </c>
      <c r="M2039" s="64">
        <v>0</v>
      </c>
      <c r="N2039" s="64">
        <v>0</v>
      </c>
      <c r="O2039" s="64">
        <v>222068</v>
      </c>
    </row>
    <row r="2040" spans="1:15" x14ac:dyDescent="0.35">
      <c r="A2040" s="57" t="s">
        <v>7826</v>
      </c>
      <c r="B2040" s="61" t="s">
        <v>10</v>
      </c>
      <c r="C2040" s="61" t="s">
        <v>3597</v>
      </c>
      <c r="D2040" s="64">
        <v>24108</v>
      </c>
      <c r="E2040" s="64">
        <v>0</v>
      </c>
      <c r="F2040" s="64">
        <v>24108</v>
      </c>
      <c r="G2040" s="77">
        <v>1.04</v>
      </c>
      <c r="H2040" s="64">
        <v>25072</v>
      </c>
      <c r="I2040" s="64">
        <v>0</v>
      </c>
      <c r="J2040" s="64">
        <f>SUMIFS('Support - HEA1065 Adjustments'!$G$2:$G$10,'Support - HEA1065 Adjustments'!$A$2:$A$10,LEFT('Support - Calculation Detail'!A2040,7),'Support - HEA1065 Adjustments'!$D$2:$D$10,RIGHT('Support - Calculation Detail'!A2040,2))</f>
        <v>0</v>
      </c>
      <c r="K2040" s="64">
        <v>25072</v>
      </c>
      <c r="L2040" s="64">
        <v>0</v>
      </c>
      <c r="M2040" s="64">
        <v>0</v>
      </c>
      <c r="N2040" s="64">
        <v>0</v>
      </c>
      <c r="O2040" s="64">
        <v>25072</v>
      </c>
    </row>
    <row r="2041" spans="1:15" x14ac:dyDescent="0.35">
      <c r="A2041" s="57" t="s">
        <v>7827</v>
      </c>
      <c r="B2041" s="61" t="s">
        <v>10</v>
      </c>
      <c r="C2041" s="61" t="s">
        <v>3597</v>
      </c>
      <c r="D2041" s="64">
        <v>12256</v>
      </c>
      <c r="E2041" s="64">
        <v>0</v>
      </c>
      <c r="F2041" s="64">
        <v>12256</v>
      </c>
      <c r="G2041" s="77">
        <v>1.04</v>
      </c>
      <c r="H2041" s="64">
        <v>12746</v>
      </c>
      <c r="I2041" s="64">
        <v>0</v>
      </c>
      <c r="J2041" s="64">
        <f>SUMIFS('Support - HEA1065 Adjustments'!$G$2:$G$10,'Support - HEA1065 Adjustments'!$A$2:$A$10,LEFT('Support - Calculation Detail'!A2041,7),'Support - HEA1065 Adjustments'!$D$2:$D$10,RIGHT('Support - Calculation Detail'!A2041,2))</f>
        <v>0</v>
      </c>
      <c r="K2041" s="64">
        <v>12746</v>
      </c>
      <c r="L2041" s="64">
        <v>0</v>
      </c>
      <c r="M2041" s="64">
        <v>0</v>
      </c>
      <c r="N2041" s="64">
        <v>0</v>
      </c>
      <c r="O2041" s="64">
        <v>12746</v>
      </c>
    </row>
    <row r="2042" spans="1:15" x14ac:dyDescent="0.35">
      <c r="A2042" s="57" t="s">
        <v>7828</v>
      </c>
      <c r="B2042" s="61" t="s">
        <v>10</v>
      </c>
      <c r="C2042" s="61" t="s">
        <v>3597</v>
      </c>
      <c r="D2042" s="64">
        <v>180785</v>
      </c>
      <c r="E2042" s="64">
        <v>0</v>
      </c>
      <c r="F2042" s="64">
        <v>180785</v>
      </c>
      <c r="G2042" s="77">
        <v>1.04</v>
      </c>
      <c r="H2042" s="64">
        <v>188016</v>
      </c>
      <c r="I2042" s="64">
        <v>0</v>
      </c>
      <c r="J2042" s="64">
        <f>SUMIFS('Support - HEA1065 Adjustments'!$G$2:$G$10,'Support - HEA1065 Adjustments'!$A$2:$A$10,LEFT('Support - Calculation Detail'!A2042,7),'Support - HEA1065 Adjustments'!$D$2:$D$10,RIGHT('Support - Calculation Detail'!A2042,2))</f>
        <v>0</v>
      </c>
      <c r="K2042" s="64">
        <v>188016</v>
      </c>
      <c r="L2042" s="64">
        <v>0</v>
      </c>
      <c r="M2042" s="64">
        <v>0</v>
      </c>
      <c r="N2042" s="64">
        <v>0</v>
      </c>
      <c r="O2042" s="64">
        <v>188016</v>
      </c>
    </row>
    <row r="2043" spans="1:15" x14ac:dyDescent="0.35">
      <c r="A2043" s="57" t="s">
        <v>7829</v>
      </c>
      <c r="B2043" s="61" t="s">
        <v>10</v>
      </c>
      <c r="C2043" s="61" t="s">
        <v>3597</v>
      </c>
      <c r="D2043" s="64">
        <v>12800</v>
      </c>
      <c r="E2043" s="64">
        <v>0</v>
      </c>
      <c r="F2043" s="64">
        <v>12800</v>
      </c>
      <c r="G2043" s="77">
        <v>1.04</v>
      </c>
      <c r="H2043" s="64">
        <v>13312</v>
      </c>
      <c r="I2043" s="64">
        <v>0</v>
      </c>
      <c r="J2043" s="64">
        <f>SUMIFS('Support - HEA1065 Adjustments'!$G$2:$G$10,'Support - HEA1065 Adjustments'!$A$2:$A$10,LEFT('Support - Calculation Detail'!A2043,7),'Support - HEA1065 Adjustments'!$D$2:$D$10,RIGHT('Support - Calculation Detail'!A2043,2))</f>
        <v>0</v>
      </c>
      <c r="K2043" s="64">
        <v>13312</v>
      </c>
      <c r="L2043" s="64">
        <v>0</v>
      </c>
      <c r="M2043" s="64">
        <v>0</v>
      </c>
      <c r="N2043" s="64">
        <v>0</v>
      </c>
      <c r="O2043" s="64">
        <v>13312</v>
      </c>
    </row>
    <row r="2044" spans="1:15" x14ac:dyDescent="0.35">
      <c r="A2044" s="57" t="s">
        <v>7830</v>
      </c>
      <c r="B2044" s="61" t="s">
        <v>10</v>
      </c>
      <c r="C2044" s="61" t="s">
        <v>3597</v>
      </c>
      <c r="D2044" s="64">
        <v>92021</v>
      </c>
      <c r="E2044" s="64">
        <v>0</v>
      </c>
      <c r="F2044" s="64">
        <v>92021</v>
      </c>
      <c r="G2044" s="77">
        <v>1.04</v>
      </c>
      <c r="H2044" s="64">
        <v>95702</v>
      </c>
      <c r="I2044" s="64">
        <v>0</v>
      </c>
      <c r="J2044" s="64">
        <f>SUMIFS('Support - HEA1065 Adjustments'!$G$2:$G$10,'Support - HEA1065 Adjustments'!$A$2:$A$10,LEFT('Support - Calculation Detail'!A2044,7),'Support - HEA1065 Adjustments'!$D$2:$D$10,RIGHT('Support - Calculation Detail'!A2044,2))</f>
        <v>0</v>
      </c>
      <c r="K2044" s="64">
        <v>95702</v>
      </c>
      <c r="L2044" s="64">
        <v>0</v>
      </c>
      <c r="M2044" s="64">
        <v>0</v>
      </c>
      <c r="N2044" s="64">
        <v>0</v>
      </c>
      <c r="O2044" s="64">
        <v>95702</v>
      </c>
    </row>
    <row r="2045" spans="1:15" x14ac:dyDescent="0.35">
      <c r="A2045" s="57" t="s">
        <v>7831</v>
      </c>
      <c r="B2045" s="61" t="s">
        <v>10</v>
      </c>
      <c r="C2045" s="61" t="s">
        <v>3597</v>
      </c>
      <c r="D2045" s="64">
        <v>0</v>
      </c>
      <c r="E2045" s="64">
        <v>756250</v>
      </c>
      <c r="F2045" s="64">
        <v>756250</v>
      </c>
      <c r="G2045" s="77">
        <v>1.04</v>
      </c>
      <c r="H2045" s="64">
        <v>786500</v>
      </c>
      <c r="I2045" s="64">
        <v>0</v>
      </c>
      <c r="J2045" s="64">
        <f>SUMIFS('Support - HEA1065 Adjustments'!$G$2:$G$10,'Support - HEA1065 Adjustments'!$A$2:$A$10,LEFT('Support - Calculation Detail'!A2045,7),'Support - HEA1065 Adjustments'!$D$2:$D$10,RIGHT('Support - Calculation Detail'!A2045,2))</f>
        <v>0</v>
      </c>
      <c r="K2045" s="64">
        <v>786500</v>
      </c>
      <c r="L2045" s="64">
        <v>0</v>
      </c>
      <c r="M2045" s="64">
        <v>0</v>
      </c>
      <c r="N2045" s="64">
        <v>0</v>
      </c>
      <c r="O2045" s="64">
        <v>786500</v>
      </c>
    </row>
    <row r="2046" spans="1:15" x14ac:dyDescent="0.35">
      <c r="A2046" s="57" t="s">
        <v>7832</v>
      </c>
      <c r="B2046" s="61" t="s">
        <v>10</v>
      </c>
      <c r="C2046" s="61" t="s">
        <v>3597</v>
      </c>
      <c r="D2046" s="64">
        <v>55181</v>
      </c>
      <c r="E2046" s="64">
        <v>0</v>
      </c>
      <c r="F2046" s="64">
        <v>55181</v>
      </c>
      <c r="G2046" s="77">
        <v>1.04</v>
      </c>
      <c r="H2046" s="64">
        <v>57388</v>
      </c>
      <c r="I2046" s="64">
        <v>0</v>
      </c>
      <c r="J2046" s="64">
        <f>SUMIFS('Support - HEA1065 Adjustments'!$G$2:$G$10,'Support - HEA1065 Adjustments'!$A$2:$A$10,LEFT('Support - Calculation Detail'!A2046,7),'Support - HEA1065 Adjustments'!$D$2:$D$10,RIGHT('Support - Calculation Detail'!A2046,2))</f>
        <v>0</v>
      </c>
      <c r="K2046" s="64">
        <v>57388</v>
      </c>
      <c r="L2046" s="64">
        <v>0</v>
      </c>
      <c r="M2046" s="64">
        <v>0</v>
      </c>
      <c r="N2046" s="64">
        <v>0</v>
      </c>
      <c r="O2046" s="64">
        <v>57388</v>
      </c>
    </row>
    <row r="2047" spans="1:15" x14ac:dyDescent="0.35">
      <c r="A2047" s="57" t="s">
        <v>7833</v>
      </c>
      <c r="B2047" s="61" t="s">
        <v>10</v>
      </c>
      <c r="C2047" s="61" t="s">
        <v>3597</v>
      </c>
      <c r="D2047" s="64">
        <v>18017</v>
      </c>
      <c r="E2047" s="64">
        <v>0</v>
      </c>
      <c r="F2047" s="64">
        <v>18017</v>
      </c>
      <c r="G2047" s="77">
        <v>1.04</v>
      </c>
      <c r="H2047" s="64">
        <v>18738</v>
      </c>
      <c r="I2047" s="64">
        <v>0</v>
      </c>
      <c r="J2047" s="64">
        <f>SUMIFS('Support - HEA1065 Adjustments'!$G$2:$G$10,'Support - HEA1065 Adjustments'!$A$2:$A$10,LEFT('Support - Calculation Detail'!A2047,7),'Support - HEA1065 Adjustments'!$D$2:$D$10,RIGHT('Support - Calculation Detail'!A2047,2))</f>
        <v>0</v>
      </c>
      <c r="K2047" s="64">
        <v>18738</v>
      </c>
      <c r="L2047" s="64">
        <v>0</v>
      </c>
      <c r="M2047" s="64">
        <v>0</v>
      </c>
      <c r="N2047" s="64">
        <v>0</v>
      </c>
      <c r="O2047" s="64">
        <v>18738</v>
      </c>
    </row>
    <row r="2048" spans="1:15" x14ac:dyDescent="0.35">
      <c r="A2048" s="57" t="s">
        <v>7834</v>
      </c>
      <c r="B2048" s="61" t="s">
        <v>10</v>
      </c>
      <c r="C2048" s="61" t="s">
        <v>3597</v>
      </c>
      <c r="D2048" s="64">
        <v>83110</v>
      </c>
      <c r="E2048" s="64">
        <v>0</v>
      </c>
      <c r="F2048" s="64">
        <v>83110</v>
      </c>
      <c r="G2048" s="77">
        <v>1.04</v>
      </c>
      <c r="H2048" s="64">
        <v>86434</v>
      </c>
      <c r="I2048" s="64">
        <v>0</v>
      </c>
      <c r="J2048" s="64">
        <f>SUMIFS('Support - HEA1065 Adjustments'!$G$2:$G$10,'Support - HEA1065 Adjustments'!$A$2:$A$10,LEFT('Support - Calculation Detail'!A2048,7),'Support - HEA1065 Adjustments'!$D$2:$D$10,RIGHT('Support - Calculation Detail'!A2048,2))</f>
        <v>0</v>
      </c>
      <c r="K2048" s="64">
        <v>86434</v>
      </c>
      <c r="L2048" s="64">
        <v>0</v>
      </c>
      <c r="M2048" s="64">
        <v>0</v>
      </c>
      <c r="N2048" s="64">
        <v>0</v>
      </c>
      <c r="O2048" s="64">
        <v>86434</v>
      </c>
    </row>
    <row r="2049" spans="1:15" x14ac:dyDescent="0.35">
      <c r="A2049" s="57" t="s">
        <v>7835</v>
      </c>
      <c r="B2049" s="61" t="s">
        <v>10</v>
      </c>
      <c r="C2049" s="61" t="s">
        <v>3597</v>
      </c>
      <c r="D2049" s="64">
        <v>1058331</v>
      </c>
      <c r="E2049" s="64">
        <v>122726</v>
      </c>
      <c r="F2049" s="64">
        <v>1181057</v>
      </c>
      <c r="G2049" s="77">
        <v>1.04</v>
      </c>
      <c r="H2049" s="64">
        <v>1228299</v>
      </c>
      <c r="I2049" s="64">
        <v>0</v>
      </c>
      <c r="J2049" s="64">
        <f>SUMIFS('Support - HEA1065 Adjustments'!$G$2:$G$10,'Support - HEA1065 Adjustments'!$A$2:$A$10,LEFT('Support - Calculation Detail'!A2049,7),'Support - HEA1065 Adjustments'!$D$2:$D$10,RIGHT('Support - Calculation Detail'!A2049,2))</f>
        <v>0</v>
      </c>
      <c r="K2049" s="64">
        <v>1228299</v>
      </c>
      <c r="L2049" s="64">
        <v>0</v>
      </c>
      <c r="M2049" s="64">
        <v>0</v>
      </c>
      <c r="N2049" s="64">
        <v>0</v>
      </c>
      <c r="O2049" s="64">
        <v>1228299</v>
      </c>
    </row>
    <row r="2050" spans="1:15" x14ac:dyDescent="0.35">
      <c r="A2050" s="57" t="s">
        <v>7836</v>
      </c>
      <c r="B2050" s="61" t="s">
        <v>10</v>
      </c>
      <c r="C2050" s="61" t="s">
        <v>3597</v>
      </c>
      <c r="D2050" s="64">
        <v>63681</v>
      </c>
      <c r="E2050" s="64">
        <v>0</v>
      </c>
      <c r="F2050" s="64">
        <v>63681</v>
      </c>
      <c r="G2050" s="77">
        <v>1.04</v>
      </c>
      <c r="H2050" s="64">
        <v>66228</v>
      </c>
      <c r="I2050" s="64">
        <v>0</v>
      </c>
      <c r="J2050" s="64">
        <f>SUMIFS('Support - HEA1065 Adjustments'!$G$2:$G$10,'Support - HEA1065 Adjustments'!$A$2:$A$10,LEFT('Support - Calculation Detail'!A2050,7),'Support - HEA1065 Adjustments'!$D$2:$D$10,RIGHT('Support - Calculation Detail'!A2050,2))</f>
        <v>0</v>
      </c>
      <c r="K2050" s="64">
        <v>66228</v>
      </c>
      <c r="L2050" s="64">
        <v>0</v>
      </c>
      <c r="M2050" s="64">
        <v>0</v>
      </c>
      <c r="N2050" s="64">
        <v>0</v>
      </c>
      <c r="O2050" s="64">
        <v>66228</v>
      </c>
    </row>
    <row r="2051" spans="1:15" x14ac:dyDescent="0.35">
      <c r="A2051" s="57" t="s">
        <v>7837</v>
      </c>
      <c r="B2051" s="61" t="s">
        <v>10</v>
      </c>
      <c r="C2051" s="61" t="s">
        <v>3597</v>
      </c>
      <c r="D2051" s="64">
        <v>4857</v>
      </c>
      <c r="E2051" s="64">
        <v>0</v>
      </c>
      <c r="F2051" s="64">
        <v>4857</v>
      </c>
      <c r="G2051" s="77">
        <v>1.04</v>
      </c>
      <c r="H2051" s="64">
        <v>5051</v>
      </c>
      <c r="I2051" s="64">
        <v>0</v>
      </c>
      <c r="J2051" s="64">
        <f>SUMIFS('Support - HEA1065 Adjustments'!$G$2:$G$10,'Support - HEA1065 Adjustments'!$A$2:$A$10,LEFT('Support - Calculation Detail'!A2051,7),'Support - HEA1065 Adjustments'!$D$2:$D$10,RIGHT('Support - Calculation Detail'!A2051,2))</f>
        <v>0</v>
      </c>
      <c r="K2051" s="64">
        <v>5051</v>
      </c>
      <c r="L2051" s="64">
        <v>0</v>
      </c>
      <c r="M2051" s="64">
        <v>0</v>
      </c>
      <c r="N2051" s="64">
        <v>0</v>
      </c>
      <c r="O2051" s="64">
        <v>5051</v>
      </c>
    </row>
    <row r="2052" spans="1:15" x14ac:dyDescent="0.35">
      <c r="A2052" s="57" t="s">
        <v>7838</v>
      </c>
      <c r="B2052" s="61" t="s">
        <v>10</v>
      </c>
      <c r="C2052" s="61" t="s">
        <v>3597</v>
      </c>
      <c r="D2052" s="64">
        <v>19950</v>
      </c>
      <c r="E2052" s="64">
        <v>0</v>
      </c>
      <c r="F2052" s="64">
        <v>19950</v>
      </c>
      <c r="G2052" s="77">
        <v>1.04</v>
      </c>
      <c r="H2052" s="64">
        <v>20748</v>
      </c>
      <c r="I2052" s="64">
        <v>0</v>
      </c>
      <c r="J2052" s="64">
        <f>SUMIFS('Support - HEA1065 Adjustments'!$G$2:$G$10,'Support - HEA1065 Adjustments'!$A$2:$A$10,LEFT('Support - Calculation Detail'!A2052,7),'Support - HEA1065 Adjustments'!$D$2:$D$10,RIGHT('Support - Calculation Detail'!A2052,2))</f>
        <v>0</v>
      </c>
      <c r="K2052" s="64">
        <v>20748</v>
      </c>
      <c r="L2052" s="64">
        <v>0</v>
      </c>
      <c r="M2052" s="64">
        <v>0</v>
      </c>
      <c r="N2052" s="64">
        <v>0</v>
      </c>
      <c r="O2052" s="64">
        <v>20748</v>
      </c>
    </row>
    <row r="2053" spans="1:15" x14ac:dyDescent="0.35">
      <c r="A2053" s="57" t="s">
        <v>7839</v>
      </c>
      <c r="B2053" s="61" t="s">
        <v>10</v>
      </c>
      <c r="C2053" s="61" t="s">
        <v>3597</v>
      </c>
      <c r="D2053" s="64">
        <v>524185</v>
      </c>
      <c r="E2053" s="64">
        <v>0</v>
      </c>
      <c r="F2053" s="64">
        <v>524185</v>
      </c>
      <c r="G2053" s="77">
        <v>1.04</v>
      </c>
      <c r="H2053" s="64">
        <v>545152</v>
      </c>
      <c r="I2053" s="64">
        <v>0</v>
      </c>
      <c r="J2053" s="64">
        <f>SUMIFS('Support - HEA1065 Adjustments'!$G$2:$G$10,'Support - HEA1065 Adjustments'!$A$2:$A$10,LEFT('Support - Calculation Detail'!A2053,7),'Support - HEA1065 Adjustments'!$D$2:$D$10,RIGHT('Support - Calculation Detail'!A2053,2))</f>
        <v>0</v>
      </c>
      <c r="K2053" s="64">
        <v>545152</v>
      </c>
      <c r="L2053" s="64">
        <v>0</v>
      </c>
      <c r="M2053" s="64">
        <v>0</v>
      </c>
      <c r="N2053" s="64">
        <v>0</v>
      </c>
      <c r="O2053" s="64">
        <v>545152</v>
      </c>
    </row>
    <row r="2054" spans="1:15" x14ac:dyDescent="0.35">
      <c r="A2054" s="57" t="s">
        <v>7840</v>
      </c>
      <c r="B2054" s="61" t="s">
        <v>10</v>
      </c>
      <c r="C2054" s="61" t="s">
        <v>3597</v>
      </c>
      <c r="D2054" s="64">
        <v>202017</v>
      </c>
      <c r="E2054" s="64">
        <v>0</v>
      </c>
      <c r="F2054" s="64">
        <v>202017</v>
      </c>
      <c r="G2054" s="77">
        <v>1.04</v>
      </c>
      <c r="H2054" s="64">
        <v>210098</v>
      </c>
      <c r="I2054" s="64">
        <v>0</v>
      </c>
      <c r="J2054" s="64">
        <f>SUMIFS('Support - HEA1065 Adjustments'!$G$2:$G$10,'Support - HEA1065 Adjustments'!$A$2:$A$10,LEFT('Support - Calculation Detail'!A2054,7),'Support - HEA1065 Adjustments'!$D$2:$D$10,RIGHT('Support - Calculation Detail'!A2054,2))</f>
        <v>0</v>
      </c>
      <c r="K2054" s="64">
        <v>210098</v>
      </c>
      <c r="L2054" s="64">
        <v>0</v>
      </c>
      <c r="M2054" s="64">
        <v>0</v>
      </c>
      <c r="N2054" s="64">
        <v>0</v>
      </c>
      <c r="O2054" s="64">
        <v>210098</v>
      </c>
    </row>
    <row r="2055" spans="1:15" x14ac:dyDescent="0.35">
      <c r="A2055" s="57" t="s">
        <v>7841</v>
      </c>
      <c r="B2055" s="61" t="s">
        <v>10</v>
      </c>
      <c r="C2055" s="61" t="s">
        <v>3597</v>
      </c>
      <c r="D2055" s="64">
        <v>1342858</v>
      </c>
      <c r="E2055" s="64">
        <v>0</v>
      </c>
      <c r="F2055" s="64">
        <v>1342858</v>
      </c>
      <c r="G2055" s="77">
        <v>1.04</v>
      </c>
      <c r="H2055" s="64">
        <v>1396572</v>
      </c>
      <c r="I2055" s="64">
        <v>0</v>
      </c>
      <c r="J2055" s="64">
        <f>SUMIFS('Support - HEA1065 Adjustments'!$G$2:$G$10,'Support - HEA1065 Adjustments'!$A$2:$A$10,LEFT('Support - Calculation Detail'!A2055,7),'Support - HEA1065 Adjustments'!$D$2:$D$10,RIGHT('Support - Calculation Detail'!A2055,2))</f>
        <v>0</v>
      </c>
      <c r="K2055" s="64">
        <v>1396572</v>
      </c>
      <c r="L2055" s="64">
        <v>0</v>
      </c>
      <c r="M2055" s="64">
        <v>0</v>
      </c>
      <c r="N2055" s="64">
        <v>0</v>
      </c>
      <c r="O2055" s="64">
        <v>1396572</v>
      </c>
    </row>
    <row r="2056" spans="1:15" x14ac:dyDescent="0.35">
      <c r="A2056" s="57" t="s">
        <v>7842</v>
      </c>
      <c r="B2056" s="61" t="s">
        <v>10</v>
      </c>
      <c r="C2056" s="61" t="s">
        <v>3597</v>
      </c>
      <c r="D2056" s="64">
        <v>315968</v>
      </c>
      <c r="E2056" s="64">
        <v>0</v>
      </c>
      <c r="F2056" s="64">
        <v>315968</v>
      </c>
      <c r="G2056" s="77">
        <v>1.04</v>
      </c>
      <c r="H2056" s="64">
        <v>328607</v>
      </c>
      <c r="I2056" s="64">
        <v>0</v>
      </c>
      <c r="J2056" s="64">
        <f>SUMIFS('Support - HEA1065 Adjustments'!$G$2:$G$10,'Support - HEA1065 Adjustments'!$A$2:$A$10,LEFT('Support - Calculation Detail'!A2056,7),'Support - HEA1065 Adjustments'!$D$2:$D$10,RIGHT('Support - Calculation Detail'!A2056,2))</f>
        <v>0</v>
      </c>
      <c r="K2056" s="64">
        <v>328607</v>
      </c>
      <c r="L2056" s="64">
        <v>0</v>
      </c>
      <c r="M2056" s="64">
        <v>0</v>
      </c>
      <c r="N2056" s="64">
        <v>0</v>
      </c>
      <c r="O2056" s="64">
        <v>328607</v>
      </c>
    </row>
    <row r="2057" spans="1:15" x14ac:dyDescent="0.35">
      <c r="A2057" s="57" t="s">
        <v>7843</v>
      </c>
      <c r="B2057" s="61" t="s">
        <v>10</v>
      </c>
      <c r="C2057" s="61" t="s">
        <v>3597</v>
      </c>
      <c r="D2057" s="64">
        <v>5763463</v>
      </c>
      <c r="E2057" s="64">
        <v>0</v>
      </c>
      <c r="F2057" s="64">
        <v>5763463</v>
      </c>
      <c r="G2057" s="77">
        <v>1.04</v>
      </c>
      <c r="H2057" s="64">
        <v>5994002</v>
      </c>
      <c r="I2057" s="64">
        <v>0</v>
      </c>
      <c r="J2057" s="64">
        <f>SUMIFS('Support - HEA1065 Adjustments'!$G$2:$G$10,'Support - HEA1065 Adjustments'!$A$2:$A$10,LEFT('Support - Calculation Detail'!A2057,7),'Support - HEA1065 Adjustments'!$D$2:$D$10,RIGHT('Support - Calculation Detail'!A2057,2))</f>
        <v>0</v>
      </c>
      <c r="K2057" s="64">
        <v>5994002</v>
      </c>
      <c r="L2057" s="64">
        <v>255339</v>
      </c>
      <c r="M2057" s="64">
        <v>0</v>
      </c>
      <c r="N2057" s="64">
        <v>0</v>
      </c>
      <c r="O2057" s="64">
        <v>6249341</v>
      </c>
    </row>
    <row r="2058" spans="1:15" x14ac:dyDescent="0.35">
      <c r="A2058" s="57" t="s">
        <v>7844</v>
      </c>
      <c r="B2058" s="61" t="s">
        <v>10</v>
      </c>
      <c r="C2058" s="61" t="s">
        <v>3597</v>
      </c>
      <c r="D2058" s="64">
        <v>3955681</v>
      </c>
      <c r="E2058" s="64">
        <v>0</v>
      </c>
      <c r="F2058" s="64">
        <v>3955681</v>
      </c>
      <c r="G2058" s="77">
        <v>1.04</v>
      </c>
      <c r="H2058" s="64">
        <v>4113908</v>
      </c>
      <c r="I2058" s="64">
        <v>0</v>
      </c>
      <c r="J2058" s="64">
        <f>SUMIFS('Support - HEA1065 Adjustments'!$G$2:$G$10,'Support - HEA1065 Adjustments'!$A$2:$A$10,LEFT('Support - Calculation Detail'!A2058,7),'Support - HEA1065 Adjustments'!$D$2:$D$10,RIGHT('Support - Calculation Detail'!A2058,2))</f>
        <v>0</v>
      </c>
      <c r="K2058" s="64">
        <v>4113908</v>
      </c>
      <c r="L2058" s="64">
        <v>334149</v>
      </c>
      <c r="M2058" s="64">
        <v>0</v>
      </c>
      <c r="N2058" s="64">
        <v>0</v>
      </c>
      <c r="O2058" s="64">
        <v>4448057</v>
      </c>
    </row>
    <row r="2059" spans="1:15" x14ac:dyDescent="0.35">
      <c r="A2059" s="57" t="s">
        <v>7845</v>
      </c>
      <c r="B2059" s="61" t="s">
        <v>10</v>
      </c>
      <c r="C2059" s="61" t="s">
        <v>3597</v>
      </c>
      <c r="D2059" s="64">
        <v>9006</v>
      </c>
      <c r="E2059" s="64">
        <v>0</v>
      </c>
      <c r="F2059" s="64">
        <v>9006</v>
      </c>
      <c r="G2059" s="77">
        <v>1.04</v>
      </c>
      <c r="H2059" s="64">
        <v>9366</v>
      </c>
      <c r="I2059" s="64">
        <v>0</v>
      </c>
      <c r="J2059" s="64">
        <f>SUMIFS('Support - HEA1065 Adjustments'!$G$2:$G$10,'Support - HEA1065 Adjustments'!$A$2:$A$10,LEFT('Support - Calculation Detail'!A2059,7),'Support - HEA1065 Adjustments'!$D$2:$D$10,RIGHT('Support - Calculation Detail'!A2059,2))</f>
        <v>0</v>
      </c>
      <c r="K2059" s="64">
        <v>9366</v>
      </c>
      <c r="L2059" s="64">
        <v>0</v>
      </c>
      <c r="M2059" s="64">
        <v>0</v>
      </c>
      <c r="N2059" s="64">
        <v>0</v>
      </c>
      <c r="O2059" s="64">
        <v>9366</v>
      </c>
    </row>
    <row r="2060" spans="1:15" x14ac:dyDescent="0.35">
      <c r="A2060" s="57" t="s">
        <v>7846</v>
      </c>
      <c r="B2060" s="61" t="s">
        <v>10</v>
      </c>
      <c r="C2060" s="61" t="s">
        <v>3597</v>
      </c>
      <c r="D2060" s="64">
        <v>209406</v>
      </c>
      <c r="E2060" s="64">
        <v>0</v>
      </c>
      <c r="F2060" s="64">
        <v>209406</v>
      </c>
      <c r="G2060" s="77">
        <v>1.04</v>
      </c>
      <c r="H2060" s="64">
        <v>217782</v>
      </c>
      <c r="I2060" s="64">
        <v>0</v>
      </c>
      <c r="J2060" s="64">
        <f>SUMIFS('Support - HEA1065 Adjustments'!$G$2:$G$10,'Support - HEA1065 Adjustments'!$A$2:$A$10,LEFT('Support - Calculation Detail'!A2060,7),'Support - HEA1065 Adjustments'!$D$2:$D$10,RIGHT('Support - Calculation Detail'!A2060,2))</f>
        <v>0</v>
      </c>
      <c r="K2060" s="64">
        <v>217782</v>
      </c>
      <c r="L2060" s="64">
        <v>38269</v>
      </c>
      <c r="M2060" s="64">
        <v>0</v>
      </c>
      <c r="N2060" s="64">
        <v>0</v>
      </c>
      <c r="O2060" s="64">
        <v>256051</v>
      </c>
    </row>
    <row r="2061" spans="1:15" x14ac:dyDescent="0.35">
      <c r="A2061" s="57" t="s">
        <v>7847</v>
      </c>
      <c r="B2061" s="61" t="s">
        <v>10</v>
      </c>
      <c r="C2061" s="61" t="s">
        <v>3597</v>
      </c>
      <c r="D2061" s="64">
        <v>258808</v>
      </c>
      <c r="E2061" s="64">
        <v>0</v>
      </c>
      <c r="F2061" s="64">
        <v>258808</v>
      </c>
      <c r="G2061" s="77">
        <v>1.04</v>
      </c>
      <c r="H2061" s="64">
        <v>269160</v>
      </c>
      <c r="I2061" s="64">
        <v>0</v>
      </c>
      <c r="J2061" s="64">
        <f>SUMIFS('Support - HEA1065 Adjustments'!$G$2:$G$10,'Support - HEA1065 Adjustments'!$A$2:$A$10,LEFT('Support - Calculation Detail'!A2061,7),'Support - HEA1065 Adjustments'!$D$2:$D$10,RIGHT('Support - Calculation Detail'!A2061,2))</f>
        <v>0</v>
      </c>
      <c r="K2061" s="64">
        <v>269160</v>
      </c>
      <c r="L2061" s="64">
        <v>22825</v>
      </c>
      <c r="M2061" s="64">
        <v>0</v>
      </c>
      <c r="N2061" s="64">
        <v>0</v>
      </c>
      <c r="O2061" s="64">
        <v>291985</v>
      </c>
    </row>
    <row r="2062" spans="1:15" x14ac:dyDescent="0.35">
      <c r="A2062" s="57" t="s">
        <v>7848</v>
      </c>
      <c r="B2062" s="61" t="s">
        <v>10</v>
      </c>
      <c r="C2062" s="61" t="s">
        <v>3597</v>
      </c>
      <c r="D2062" s="64">
        <v>93860</v>
      </c>
      <c r="E2062" s="64">
        <v>0</v>
      </c>
      <c r="F2062" s="64">
        <v>93860</v>
      </c>
      <c r="G2062" s="77">
        <v>1.04</v>
      </c>
      <c r="H2062" s="64">
        <v>97614</v>
      </c>
      <c r="I2062" s="64">
        <v>0</v>
      </c>
      <c r="J2062" s="64">
        <f>SUMIFS('Support - HEA1065 Adjustments'!$G$2:$G$10,'Support - HEA1065 Adjustments'!$A$2:$A$10,LEFT('Support - Calculation Detail'!A2062,7),'Support - HEA1065 Adjustments'!$D$2:$D$10,RIGHT('Support - Calculation Detail'!A2062,2))</f>
        <v>0</v>
      </c>
      <c r="K2062" s="64">
        <v>97614</v>
      </c>
      <c r="L2062" s="64">
        <v>0</v>
      </c>
      <c r="M2062" s="64">
        <v>0</v>
      </c>
      <c r="N2062" s="64">
        <v>0</v>
      </c>
      <c r="O2062" s="64">
        <v>97614</v>
      </c>
    </row>
    <row r="2063" spans="1:15" x14ac:dyDescent="0.35">
      <c r="A2063" s="57" t="s">
        <v>7849</v>
      </c>
      <c r="B2063" s="61" t="s">
        <v>10</v>
      </c>
      <c r="C2063" s="61" t="s">
        <v>3597</v>
      </c>
      <c r="D2063" s="64">
        <v>72877</v>
      </c>
      <c r="E2063" s="64">
        <v>218520</v>
      </c>
      <c r="F2063" s="64">
        <v>291397</v>
      </c>
      <c r="G2063" s="77">
        <v>1.04</v>
      </c>
      <c r="H2063" s="64">
        <v>303053</v>
      </c>
      <c r="I2063" s="64">
        <v>0</v>
      </c>
      <c r="J2063" s="64">
        <f>SUMIFS('Support - HEA1065 Adjustments'!$G$2:$G$10,'Support - HEA1065 Adjustments'!$A$2:$A$10,LEFT('Support - Calculation Detail'!A2063,7),'Support - HEA1065 Adjustments'!$D$2:$D$10,RIGHT('Support - Calculation Detail'!A2063,2))</f>
        <v>0</v>
      </c>
      <c r="K2063" s="64">
        <v>303053</v>
      </c>
      <c r="L2063" s="64">
        <v>0</v>
      </c>
      <c r="M2063" s="64">
        <v>0</v>
      </c>
      <c r="N2063" s="64">
        <v>0</v>
      </c>
      <c r="O2063" s="64">
        <v>303053</v>
      </c>
    </row>
    <row r="2064" spans="1:15" x14ac:dyDescent="0.35">
      <c r="A2064" s="57" t="s">
        <v>7850</v>
      </c>
      <c r="B2064" s="61" t="s">
        <v>10</v>
      </c>
      <c r="C2064" s="61" t="s">
        <v>3597</v>
      </c>
      <c r="D2064" s="64">
        <v>96229</v>
      </c>
      <c r="E2064" s="64">
        <v>17337</v>
      </c>
      <c r="F2064" s="64">
        <v>113566</v>
      </c>
      <c r="G2064" s="77">
        <v>1.04</v>
      </c>
      <c r="H2064" s="64">
        <v>118109</v>
      </c>
      <c r="I2064" s="64">
        <v>0</v>
      </c>
      <c r="J2064" s="64">
        <f>SUMIFS('Support - HEA1065 Adjustments'!$G$2:$G$10,'Support - HEA1065 Adjustments'!$A$2:$A$10,LEFT('Support - Calculation Detail'!A2064,7),'Support - HEA1065 Adjustments'!$D$2:$D$10,RIGHT('Support - Calculation Detail'!A2064,2))</f>
        <v>0</v>
      </c>
      <c r="K2064" s="64">
        <v>118109</v>
      </c>
      <c r="L2064" s="64">
        <v>62979</v>
      </c>
      <c r="M2064" s="64">
        <v>0</v>
      </c>
      <c r="N2064" s="64">
        <v>0</v>
      </c>
      <c r="O2064" s="64">
        <v>181088</v>
      </c>
    </row>
    <row r="2065" spans="1:15" x14ac:dyDescent="0.35">
      <c r="A2065" s="57" t="s">
        <v>7851</v>
      </c>
      <c r="B2065" s="61" t="s">
        <v>10</v>
      </c>
      <c r="C2065" s="61" t="s">
        <v>3597</v>
      </c>
      <c r="D2065" s="64">
        <v>246238</v>
      </c>
      <c r="E2065" s="64">
        <v>102170</v>
      </c>
      <c r="F2065" s="64">
        <v>348408</v>
      </c>
      <c r="G2065" s="77">
        <v>1.04</v>
      </c>
      <c r="H2065" s="64">
        <v>362344</v>
      </c>
      <c r="I2065" s="64">
        <v>0</v>
      </c>
      <c r="J2065" s="64">
        <f>SUMIFS('Support - HEA1065 Adjustments'!$G$2:$G$10,'Support - HEA1065 Adjustments'!$A$2:$A$10,LEFT('Support - Calculation Detail'!A2065,7),'Support - HEA1065 Adjustments'!$D$2:$D$10,RIGHT('Support - Calculation Detail'!A2065,2))</f>
        <v>0</v>
      </c>
      <c r="K2065" s="64">
        <v>362344</v>
      </c>
      <c r="L2065" s="64">
        <v>0</v>
      </c>
      <c r="M2065" s="64">
        <v>0</v>
      </c>
      <c r="N2065" s="64">
        <v>0</v>
      </c>
      <c r="O2065" s="64">
        <v>362344</v>
      </c>
    </row>
    <row r="2066" spans="1:15" x14ac:dyDescent="0.35">
      <c r="A2066" s="57" t="s">
        <v>7852</v>
      </c>
      <c r="B2066" s="61" t="s">
        <v>10</v>
      </c>
      <c r="C2066" s="61" t="s">
        <v>3597</v>
      </c>
      <c r="D2066" s="64">
        <v>2500685</v>
      </c>
      <c r="E2066" s="64">
        <v>0</v>
      </c>
      <c r="F2066" s="64">
        <v>2500685</v>
      </c>
      <c r="G2066" s="77">
        <v>1.04</v>
      </c>
      <c r="H2066" s="64">
        <v>2600712</v>
      </c>
      <c r="I2066" s="64">
        <v>0</v>
      </c>
      <c r="J2066" s="64">
        <f>SUMIFS('Support - HEA1065 Adjustments'!$G$2:$G$10,'Support - HEA1065 Adjustments'!$A$2:$A$10,LEFT('Support - Calculation Detail'!A2066,7),'Support - HEA1065 Adjustments'!$D$2:$D$10,RIGHT('Support - Calculation Detail'!A2066,2))</f>
        <v>0</v>
      </c>
      <c r="K2066" s="64">
        <v>2600712</v>
      </c>
      <c r="L2066" s="64">
        <v>0</v>
      </c>
      <c r="M2066" s="64">
        <v>0</v>
      </c>
      <c r="N2066" s="64">
        <v>0</v>
      </c>
      <c r="O2066" s="64">
        <v>2600712</v>
      </c>
    </row>
    <row r="2067" spans="1:15" x14ac:dyDescent="0.35">
      <c r="A2067" s="57" t="s">
        <v>7853</v>
      </c>
      <c r="B2067" s="61" t="s">
        <v>10</v>
      </c>
      <c r="C2067" s="61" t="s">
        <v>3597</v>
      </c>
      <c r="D2067" s="64">
        <v>1236265</v>
      </c>
      <c r="E2067" s="64">
        <v>0</v>
      </c>
      <c r="F2067" s="64">
        <v>1236265</v>
      </c>
      <c r="G2067" s="77">
        <v>1.04</v>
      </c>
      <c r="H2067" s="64">
        <v>1285716</v>
      </c>
      <c r="I2067" s="64">
        <v>0</v>
      </c>
      <c r="J2067" s="64">
        <f>SUMIFS('Support - HEA1065 Adjustments'!$G$2:$G$10,'Support - HEA1065 Adjustments'!$A$2:$A$10,LEFT('Support - Calculation Detail'!A2067,7),'Support - HEA1065 Adjustments'!$D$2:$D$10,RIGHT('Support - Calculation Detail'!A2067,2))</f>
        <v>0</v>
      </c>
      <c r="K2067" s="64">
        <v>1285716</v>
      </c>
      <c r="L2067" s="64">
        <v>0</v>
      </c>
      <c r="M2067" s="64">
        <v>0</v>
      </c>
      <c r="N2067" s="64">
        <v>0</v>
      </c>
      <c r="O2067" s="64">
        <v>1285716</v>
      </c>
    </row>
    <row r="2068" spans="1:15" x14ac:dyDescent="0.35">
      <c r="A2068" s="57" t="s">
        <v>7854</v>
      </c>
      <c r="B2068" s="61" t="s">
        <v>10</v>
      </c>
      <c r="C2068" s="61" t="s">
        <v>3597</v>
      </c>
      <c r="D2068" s="64">
        <v>8718041</v>
      </c>
      <c r="E2068" s="64">
        <v>0</v>
      </c>
      <c r="F2068" s="64">
        <v>8718041</v>
      </c>
      <c r="G2068" s="77">
        <v>1.04</v>
      </c>
      <c r="H2068" s="64">
        <v>9066763</v>
      </c>
      <c r="I2068" s="64">
        <v>0</v>
      </c>
      <c r="J2068" s="64">
        <f>SUMIFS('Support - HEA1065 Adjustments'!$G$2:$G$10,'Support - HEA1065 Adjustments'!$A$2:$A$10,LEFT('Support - Calculation Detail'!A2068,7),'Support - HEA1065 Adjustments'!$D$2:$D$10,RIGHT('Support - Calculation Detail'!A2068,2))</f>
        <v>0</v>
      </c>
      <c r="K2068" s="64">
        <v>9066763</v>
      </c>
      <c r="L2068" s="64">
        <v>0</v>
      </c>
      <c r="M2068" s="64">
        <v>0</v>
      </c>
      <c r="N2068" s="64">
        <v>0</v>
      </c>
      <c r="O2068" s="64">
        <v>9066763</v>
      </c>
    </row>
    <row r="2069" spans="1:15" x14ac:dyDescent="0.35">
      <c r="A2069" s="57" t="s">
        <v>7855</v>
      </c>
      <c r="B2069" s="61" t="s">
        <v>10</v>
      </c>
      <c r="C2069" s="61" t="s">
        <v>3597</v>
      </c>
      <c r="D2069" s="64">
        <v>7201111</v>
      </c>
      <c r="E2069" s="64">
        <v>0</v>
      </c>
      <c r="F2069" s="64">
        <v>7201111</v>
      </c>
      <c r="G2069" s="77">
        <v>1.04</v>
      </c>
      <c r="H2069" s="64">
        <v>7489155</v>
      </c>
      <c r="I2069" s="64">
        <v>0</v>
      </c>
      <c r="J2069" s="64">
        <f>SUMIFS('Support - HEA1065 Adjustments'!$G$2:$G$10,'Support - HEA1065 Adjustments'!$A$2:$A$10,LEFT('Support - Calculation Detail'!A2069,7),'Support - HEA1065 Adjustments'!$D$2:$D$10,RIGHT('Support - Calculation Detail'!A2069,2))</f>
        <v>0</v>
      </c>
      <c r="K2069" s="64">
        <v>7489155</v>
      </c>
      <c r="L2069" s="64">
        <v>0</v>
      </c>
      <c r="M2069" s="64">
        <v>0</v>
      </c>
      <c r="N2069" s="64">
        <v>0</v>
      </c>
      <c r="O2069" s="64">
        <v>7489155</v>
      </c>
    </row>
    <row r="2070" spans="1:15" x14ac:dyDescent="0.35">
      <c r="A2070" s="57" t="s">
        <v>7856</v>
      </c>
      <c r="B2070" s="61" t="s">
        <v>10</v>
      </c>
      <c r="C2070" s="61" t="s">
        <v>3658</v>
      </c>
      <c r="D2070" s="64">
        <v>8034562</v>
      </c>
      <c r="E2070" s="64">
        <v>0</v>
      </c>
      <c r="F2070" s="64">
        <v>8034562</v>
      </c>
      <c r="G2070" s="77">
        <v>1.04</v>
      </c>
      <c r="H2070" s="64">
        <v>8355944</v>
      </c>
      <c r="I2070" s="64">
        <v>0</v>
      </c>
      <c r="J2070" s="64">
        <f>SUMIFS('Support - HEA1065 Adjustments'!$G$2:$G$10,'Support - HEA1065 Adjustments'!$A$2:$A$10,LEFT('Support - Calculation Detail'!A2070,7),'Support - HEA1065 Adjustments'!$D$2:$D$10,RIGHT('Support - Calculation Detail'!A2070,2))</f>
        <v>0</v>
      </c>
      <c r="K2070" s="64">
        <v>8355944</v>
      </c>
      <c r="L2070" s="64">
        <v>0</v>
      </c>
      <c r="M2070" s="64">
        <v>149992</v>
      </c>
      <c r="N2070" s="64">
        <v>456725.1895900729</v>
      </c>
      <c r="O2070" s="64">
        <v>8962661.1895900723</v>
      </c>
    </row>
    <row r="2071" spans="1:15" x14ac:dyDescent="0.35">
      <c r="A2071" s="57" t="s">
        <v>7857</v>
      </c>
      <c r="B2071" s="61" t="s">
        <v>10</v>
      </c>
      <c r="C2071" s="61" t="s">
        <v>3658</v>
      </c>
      <c r="D2071" s="64">
        <v>112589</v>
      </c>
      <c r="E2071" s="64">
        <v>0</v>
      </c>
      <c r="F2071" s="64">
        <v>112589</v>
      </c>
      <c r="G2071" s="77">
        <v>1.04</v>
      </c>
      <c r="H2071" s="64">
        <v>117093</v>
      </c>
      <c r="I2071" s="64">
        <v>0</v>
      </c>
      <c r="J2071" s="64">
        <f>SUMIFS('Support - HEA1065 Adjustments'!$G$2:$G$10,'Support - HEA1065 Adjustments'!$A$2:$A$10,LEFT('Support - Calculation Detail'!A2071,7),'Support - HEA1065 Adjustments'!$D$2:$D$10,RIGHT('Support - Calculation Detail'!A2071,2))</f>
        <v>0</v>
      </c>
      <c r="K2071" s="64">
        <v>117093</v>
      </c>
      <c r="L2071" s="64">
        <v>0</v>
      </c>
      <c r="M2071" s="64">
        <v>0</v>
      </c>
      <c r="N2071" s="64">
        <v>0</v>
      </c>
      <c r="O2071" s="64">
        <v>117093</v>
      </c>
    </row>
    <row r="2072" spans="1:15" x14ac:dyDescent="0.35">
      <c r="A2072" s="57" t="s">
        <v>7858</v>
      </c>
      <c r="B2072" s="61" t="s">
        <v>10</v>
      </c>
      <c r="C2072" s="61" t="s">
        <v>3658</v>
      </c>
      <c r="D2072" s="64">
        <v>134307</v>
      </c>
      <c r="E2072" s="64">
        <v>0</v>
      </c>
      <c r="F2072" s="64">
        <v>134307</v>
      </c>
      <c r="G2072" s="77">
        <v>1.04</v>
      </c>
      <c r="H2072" s="64">
        <v>139679</v>
      </c>
      <c r="I2072" s="64">
        <v>0</v>
      </c>
      <c r="J2072" s="64">
        <f>SUMIFS('Support - HEA1065 Adjustments'!$G$2:$G$10,'Support - HEA1065 Adjustments'!$A$2:$A$10,LEFT('Support - Calculation Detail'!A2072,7),'Support - HEA1065 Adjustments'!$D$2:$D$10,RIGHT('Support - Calculation Detail'!A2072,2))</f>
        <v>0</v>
      </c>
      <c r="K2072" s="64">
        <v>139679</v>
      </c>
      <c r="L2072" s="64">
        <v>0</v>
      </c>
      <c r="M2072" s="64">
        <v>0</v>
      </c>
      <c r="N2072" s="64">
        <v>0</v>
      </c>
      <c r="O2072" s="64">
        <v>139679</v>
      </c>
    </row>
    <row r="2073" spans="1:15" x14ac:dyDescent="0.35">
      <c r="A2073" s="57" t="s">
        <v>7859</v>
      </c>
      <c r="B2073" s="61" t="s">
        <v>10</v>
      </c>
      <c r="C2073" s="61" t="s">
        <v>3658</v>
      </c>
      <c r="D2073" s="64">
        <v>100279</v>
      </c>
      <c r="E2073" s="64">
        <v>0</v>
      </c>
      <c r="F2073" s="64">
        <v>100279</v>
      </c>
      <c r="G2073" s="77">
        <v>1.04</v>
      </c>
      <c r="H2073" s="64">
        <v>104290</v>
      </c>
      <c r="I2073" s="64">
        <v>0</v>
      </c>
      <c r="J2073" s="64">
        <f>SUMIFS('Support - HEA1065 Adjustments'!$G$2:$G$10,'Support - HEA1065 Adjustments'!$A$2:$A$10,LEFT('Support - Calculation Detail'!A2073,7),'Support - HEA1065 Adjustments'!$D$2:$D$10,RIGHT('Support - Calculation Detail'!A2073,2))</f>
        <v>0</v>
      </c>
      <c r="K2073" s="64">
        <v>104290</v>
      </c>
      <c r="L2073" s="64">
        <v>0</v>
      </c>
      <c r="M2073" s="64">
        <v>0</v>
      </c>
      <c r="N2073" s="64">
        <v>0</v>
      </c>
      <c r="O2073" s="64">
        <v>104290</v>
      </c>
    </row>
    <row r="2074" spans="1:15" x14ac:dyDescent="0.35">
      <c r="A2074" s="57" t="s">
        <v>7860</v>
      </c>
      <c r="B2074" s="61" t="s">
        <v>10</v>
      </c>
      <c r="C2074" s="61" t="s">
        <v>3658</v>
      </c>
      <c r="D2074" s="64">
        <v>6141</v>
      </c>
      <c r="E2074" s="64">
        <v>0</v>
      </c>
      <c r="F2074" s="64">
        <v>6141</v>
      </c>
      <c r="G2074" s="77">
        <v>1.04</v>
      </c>
      <c r="H2074" s="64">
        <v>6387</v>
      </c>
      <c r="I2074" s="64">
        <v>0</v>
      </c>
      <c r="J2074" s="64">
        <f>SUMIFS('Support - HEA1065 Adjustments'!$G$2:$G$10,'Support - HEA1065 Adjustments'!$A$2:$A$10,LEFT('Support - Calculation Detail'!A2074,7),'Support - HEA1065 Adjustments'!$D$2:$D$10,RIGHT('Support - Calculation Detail'!A2074,2))</f>
        <v>0</v>
      </c>
      <c r="K2074" s="64">
        <v>6387</v>
      </c>
      <c r="L2074" s="64">
        <v>0</v>
      </c>
      <c r="M2074" s="64">
        <v>0</v>
      </c>
      <c r="N2074" s="64">
        <v>0</v>
      </c>
      <c r="O2074" s="64">
        <v>6387</v>
      </c>
    </row>
    <row r="2075" spans="1:15" x14ac:dyDescent="0.35">
      <c r="A2075" s="57" t="s">
        <v>7861</v>
      </c>
      <c r="B2075" s="61" t="s">
        <v>10</v>
      </c>
      <c r="C2075" s="61" t="s">
        <v>3658</v>
      </c>
      <c r="D2075" s="64">
        <v>20202</v>
      </c>
      <c r="E2075" s="64">
        <v>0</v>
      </c>
      <c r="F2075" s="64">
        <v>20202</v>
      </c>
      <c r="G2075" s="77">
        <v>1.04</v>
      </c>
      <c r="H2075" s="64">
        <v>21010</v>
      </c>
      <c r="I2075" s="64">
        <v>0</v>
      </c>
      <c r="J2075" s="64">
        <f>SUMIFS('Support - HEA1065 Adjustments'!$G$2:$G$10,'Support - HEA1065 Adjustments'!$A$2:$A$10,LEFT('Support - Calculation Detail'!A2075,7),'Support - HEA1065 Adjustments'!$D$2:$D$10,RIGHT('Support - Calculation Detail'!A2075,2))</f>
        <v>0</v>
      </c>
      <c r="K2075" s="64">
        <v>21010</v>
      </c>
      <c r="L2075" s="64">
        <v>0</v>
      </c>
      <c r="M2075" s="64">
        <v>0</v>
      </c>
      <c r="N2075" s="64">
        <v>0</v>
      </c>
      <c r="O2075" s="64">
        <v>21010</v>
      </c>
    </row>
    <row r="2076" spans="1:15" x14ac:dyDescent="0.35">
      <c r="A2076" s="57" t="s">
        <v>7862</v>
      </c>
      <c r="B2076" s="61" t="s">
        <v>10</v>
      </c>
      <c r="C2076" s="61" t="s">
        <v>3658</v>
      </c>
      <c r="D2076" s="64">
        <v>42397</v>
      </c>
      <c r="E2076" s="64">
        <v>0</v>
      </c>
      <c r="F2076" s="64">
        <v>42397</v>
      </c>
      <c r="G2076" s="77">
        <v>1.04</v>
      </c>
      <c r="H2076" s="64">
        <v>44093</v>
      </c>
      <c r="I2076" s="64">
        <v>0</v>
      </c>
      <c r="J2076" s="64">
        <f>SUMIFS('Support - HEA1065 Adjustments'!$G$2:$G$10,'Support - HEA1065 Adjustments'!$A$2:$A$10,LEFT('Support - Calculation Detail'!A2076,7),'Support - HEA1065 Adjustments'!$D$2:$D$10,RIGHT('Support - Calculation Detail'!A2076,2))</f>
        <v>0</v>
      </c>
      <c r="K2076" s="64">
        <v>44093</v>
      </c>
      <c r="L2076" s="64">
        <v>0</v>
      </c>
      <c r="M2076" s="64">
        <v>0</v>
      </c>
      <c r="N2076" s="64">
        <v>0</v>
      </c>
      <c r="O2076" s="64">
        <v>44093</v>
      </c>
    </row>
    <row r="2077" spans="1:15" x14ac:dyDescent="0.35">
      <c r="A2077" s="57" t="s">
        <v>7863</v>
      </c>
      <c r="B2077" s="61" t="s">
        <v>10</v>
      </c>
      <c r="C2077" s="61" t="s">
        <v>3658</v>
      </c>
      <c r="D2077" s="64">
        <v>9158</v>
      </c>
      <c r="E2077" s="64">
        <v>0</v>
      </c>
      <c r="F2077" s="64">
        <v>9158</v>
      </c>
      <c r="G2077" s="77">
        <v>1.04</v>
      </c>
      <c r="H2077" s="64">
        <v>9524</v>
      </c>
      <c r="I2077" s="64">
        <v>0</v>
      </c>
      <c r="J2077" s="64">
        <f>SUMIFS('Support - HEA1065 Adjustments'!$G$2:$G$10,'Support - HEA1065 Adjustments'!$A$2:$A$10,LEFT('Support - Calculation Detail'!A2077,7),'Support - HEA1065 Adjustments'!$D$2:$D$10,RIGHT('Support - Calculation Detail'!A2077,2))</f>
        <v>0</v>
      </c>
      <c r="K2077" s="64">
        <v>9524</v>
      </c>
      <c r="L2077" s="64">
        <v>0</v>
      </c>
      <c r="M2077" s="64">
        <v>0</v>
      </c>
      <c r="N2077" s="64">
        <v>0</v>
      </c>
      <c r="O2077" s="64">
        <v>9524</v>
      </c>
    </row>
    <row r="2078" spans="1:15" x14ac:dyDescent="0.35">
      <c r="A2078" s="57" t="s">
        <v>7864</v>
      </c>
      <c r="B2078" s="61" t="s">
        <v>10</v>
      </c>
      <c r="C2078" s="61" t="s">
        <v>3658</v>
      </c>
      <c r="D2078" s="64">
        <v>41266</v>
      </c>
      <c r="E2078" s="64">
        <v>0</v>
      </c>
      <c r="F2078" s="64">
        <v>41266</v>
      </c>
      <c r="G2078" s="77">
        <v>1.04</v>
      </c>
      <c r="H2078" s="64">
        <v>42917</v>
      </c>
      <c r="I2078" s="64">
        <v>0</v>
      </c>
      <c r="J2078" s="64">
        <f>SUMIFS('Support - HEA1065 Adjustments'!$G$2:$G$10,'Support - HEA1065 Adjustments'!$A$2:$A$10,LEFT('Support - Calculation Detail'!A2078,7),'Support - HEA1065 Adjustments'!$D$2:$D$10,RIGHT('Support - Calculation Detail'!A2078,2))</f>
        <v>0</v>
      </c>
      <c r="K2078" s="64">
        <v>42917</v>
      </c>
      <c r="L2078" s="64">
        <v>0</v>
      </c>
      <c r="M2078" s="64">
        <v>0</v>
      </c>
      <c r="N2078" s="64">
        <v>0</v>
      </c>
      <c r="O2078" s="64">
        <v>42917</v>
      </c>
    </row>
    <row r="2079" spans="1:15" x14ac:dyDescent="0.35">
      <c r="A2079" s="57" t="s">
        <v>7865</v>
      </c>
      <c r="B2079" s="61" t="s">
        <v>10</v>
      </c>
      <c r="C2079" s="61" t="s">
        <v>3658</v>
      </c>
      <c r="D2079" s="64">
        <v>5558</v>
      </c>
      <c r="E2079" s="64">
        <v>0</v>
      </c>
      <c r="F2079" s="64">
        <v>5558</v>
      </c>
      <c r="G2079" s="77">
        <v>1.04</v>
      </c>
      <c r="H2079" s="64">
        <v>5780</v>
      </c>
      <c r="I2079" s="64">
        <v>0</v>
      </c>
      <c r="J2079" s="64">
        <f>SUMIFS('Support - HEA1065 Adjustments'!$G$2:$G$10,'Support - HEA1065 Adjustments'!$A$2:$A$10,LEFT('Support - Calculation Detail'!A2079,7),'Support - HEA1065 Adjustments'!$D$2:$D$10,RIGHT('Support - Calculation Detail'!A2079,2))</f>
        <v>0</v>
      </c>
      <c r="K2079" s="64">
        <v>5780</v>
      </c>
      <c r="L2079" s="64">
        <v>0</v>
      </c>
      <c r="M2079" s="64">
        <v>0</v>
      </c>
      <c r="N2079" s="64">
        <v>0</v>
      </c>
      <c r="O2079" s="64">
        <v>5780</v>
      </c>
    </row>
    <row r="2080" spans="1:15" x14ac:dyDescent="0.35">
      <c r="A2080" s="57" t="s">
        <v>7866</v>
      </c>
      <c r="B2080" s="61" t="s">
        <v>10</v>
      </c>
      <c r="C2080" s="61" t="s">
        <v>3658</v>
      </c>
      <c r="D2080" s="64">
        <v>27022</v>
      </c>
      <c r="E2080" s="64">
        <v>0</v>
      </c>
      <c r="F2080" s="64">
        <v>27022</v>
      </c>
      <c r="G2080" s="77">
        <v>1.04</v>
      </c>
      <c r="H2080" s="64">
        <v>28103</v>
      </c>
      <c r="I2080" s="64">
        <v>0</v>
      </c>
      <c r="J2080" s="64">
        <f>SUMIFS('Support - HEA1065 Adjustments'!$G$2:$G$10,'Support - HEA1065 Adjustments'!$A$2:$A$10,LEFT('Support - Calculation Detail'!A2080,7),'Support - HEA1065 Adjustments'!$D$2:$D$10,RIGHT('Support - Calculation Detail'!A2080,2))</f>
        <v>0</v>
      </c>
      <c r="K2080" s="64">
        <v>28103</v>
      </c>
      <c r="L2080" s="64">
        <v>0</v>
      </c>
      <c r="M2080" s="64">
        <v>0</v>
      </c>
      <c r="N2080" s="64">
        <v>0</v>
      </c>
      <c r="O2080" s="64">
        <v>28103</v>
      </c>
    </row>
    <row r="2081" spans="1:15" x14ac:dyDescent="0.35">
      <c r="A2081" s="57" t="s">
        <v>7867</v>
      </c>
      <c r="B2081" s="61" t="s">
        <v>10</v>
      </c>
      <c r="C2081" s="61" t="s">
        <v>3658</v>
      </c>
      <c r="D2081" s="64">
        <v>44754</v>
      </c>
      <c r="E2081" s="64">
        <v>0</v>
      </c>
      <c r="F2081" s="64">
        <v>44754</v>
      </c>
      <c r="G2081" s="77">
        <v>1.04</v>
      </c>
      <c r="H2081" s="64">
        <v>46544</v>
      </c>
      <c r="I2081" s="64">
        <v>0</v>
      </c>
      <c r="J2081" s="64">
        <f>SUMIFS('Support - HEA1065 Adjustments'!$G$2:$G$10,'Support - HEA1065 Adjustments'!$A$2:$A$10,LEFT('Support - Calculation Detail'!A2081,7),'Support - HEA1065 Adjustments'!$D$2:$D$10,RIGHT('Support - Calculation Detail'!A2081,2))</f>
        <v>0</v>
      </c>
      <c r="K2081" s="64">
        <v>46544</v>
      </c>
      <c r="L2081" s="64">
        <v>0</v>
      </c>
      <c r="M2081" s="64">
        <v>0</v>
      </c>
      <c r="N2081" s="64">
        <v>0</v>
      </c>
      <c r="O2081" s="64">
        <v>46544</v>
      </c>
    </row>
    <row r="2082" spans="1:15" x14ac:dyDescent="0.35">
      <c r="A2082" s="57" t="s">
        <v>7868</v>
      </c>
      <c r="B2082" s="61" t="s">
        <v>10</v>
      </c>
      <c r="C2082" s="61" t="s">
        <v>3658</v>
      </c>
      <c r="D2082" s="64">
        <v>60937</v>
      </c>
      <c r="E2082" s="64">
        <v>0</v>
      </c>
      <c r="F2082" s="64">
        <v>60937</v>
      </c>
      <c r="G2082" s="77">
        <v>1.04</v>
      </c>
      <c r="H2082" s="64">
        <v>63374</v>
      </c>
      <c r="I2082" s="64">
        <v>0</v>
      </c>
      <c r="J2082" s="64">
        <f>SUMIFS('Support - HEA1065 Adjustments'!$G$2:$G$10,'Support - HEA1065 Adjustments'!$A$2:$A$10,LEFT('Support - Calculation Detail'!A2082,7),'Support - HEA1065 Adjustments'!$D$2:$D$10,RIGHT('Support - Calculation Detail'!A2082,2))</f>
        <v>0</v>
      </c>
      <c r="K2082" s="64">
        <v>63374</v>
      </c>
      <c r="L2082" s="64">
        <v>0</v>
      </c>
      <c r="M2082" s="64">
        <v>0</v>
      </c>
      <c r="N2082" s="64">
        <v>0</v>
      </c>
      <c r="O2082" s="64">
        <v>63374</v>
      </c>
    </row>
    <row r="2083" spans="1:15" x14ac:dyDescent="0.35">
      <c r="A2083" s="57" t="s">
        <v>7869</v>
      </c>
      <c r="B2083" s="61" t="s">
        <v>10</v>
      </c>
      <c r="C2083" s="61" t="s">
        <v>3658</v>
      </c>
      <c r="D2083" s="64">
        <v>148723</v>
      </c>
      <c r="E2083" s="64">
        <v>0</v>
      </c>
      <c r="F2083" s="64">
        <v>148723</v>
      </c>
      <c r="G2083" s="77">
        <v>1.04</v>
      </c>
      <c r="H2083" s="64">
        <v>154672</v>
      </c>
      <c r="I2083" s="64">
        <v>0</v>
      </c>
      <c r="J2083" s="64">
        <f>SUMIFS('Support - HEA1065 Adjustments'!$G$2:$G$10,'Support - HEA1065 Adjustments'!$A$2:$A$10,LEFT('Support - Calculation Detail'!A2083,7),'Support - HEA1065 Adjustments'!$D$2:$D$10,RIGHT('Support - Calculation Detail'!A2083,2))</f>
        <v>0</v>
      </c>
      <c r="K2083" s="64">
        <v>154672</v>
      </c>
      <c r="L2083" s="64">
        <v>0</v>
      </c>
      <c r="M2083" s="64">
        <v>0</v>
      </c>
      <c r="N2083" s="64">
        <v>0</v>
      </c>
      <c r="O2083" s="64">
        <v>154672</v>
      </c>
    </row>
    <row r="2084" spans="1:15" x14ac:dyDescent="0.35">
      <c r="A2084" s="57" t="s">
        <v>7870</v>
      </c>
      <c r="B2084" s="61" t="s">
        <v>10</v>
      </c>
      <c r="C2084" s="61" t="s">
        <v>3658</v>
      </c>
      <c r="D2084" s="64">
        <v>133650</v>
      </c>
      <c r="E2084" s="64">
        <v>0</v>
      </c>
      <c r="F2084" s="64">
        <v>133650</v>
      </c>
      <c r="G2084" s="77">
        <v>1.04</v>
      </c>
      <c r="H2084" s="64">
        <v>138996</v>
      </c>
      <c r="I2084" s="64">
        <v>0</v>
      </c>
      <c r="J2084" s="64">
        <f>SUMIFS('Support - HEA1065 Adjustments'!$G$2:$G$10,'Support - HEA1065 Adjustments'!$A$2:$A$10,LEFT('Support - Calculation Detail'!A2084,7),'Support - HEA1065 Adjustments'!$D$2:$D$10,RIGHT('Support - Calculation Detail'!A2084,2))</f>
        <v>0</v>
      </c>
      <c r="K2084" s="64">
        <v>138996</v>
      </c>
      <c r="L2084" s="64">
        <v>0</v>
      </c>
      <c r="M2084" s="64">
        <v>0</v>
      </c>
      <c r="N2084" s="64">
        <v>0</v>
      </c>
      <c r="O2084" s="64">
        <v>138996</v>
      </c>
    </row>
    <row r="2085" spans="1:15" x14ac:dyDescent="0.35">
      <c r="A2085" s="57" t="s">
        <v>7871</v>
      </c>
      <c r="B2085" s="61" t="s">
        <v>10</v>
      </c>
      <c r="C2085" s="61" t="s">
        <v>3658</v>
      </c>
      <c r="D2085" s="64">
        <v>127016</v>
      </c>
      <c r="E2085" s="64">
        <v>0</v>
      </c>
      <c r="F2085" s="64">
        <v>127016</v>
      </c>
      <c r="G2085" s="77">
        <v>1.04</v>
      </c>
      <c r="H2085" s="64">
        <v>132097</v>
      </c>
      <c r="I2085" s="64">
        <v>0</v>
      </c>
      <c r="J2085" s="64">
        <f>SUMIFS('Support - HEA1065 Adjustments'!$G$2:$G$10,'Support - HEA1065 Adjustments'!$A$2:$A$10,LEFT('Support - Calculation Detail'!A2085,7),'Support - HEA1065 Adjustments'!$D$2:$D$10,RIGHT('Support - Calculation Detail'!A2085,2))</f>
        <v>0</v>
      </c>
      <c r="K2085" s="64">
        <v>132097</v>
      </c>
      <c r="L2085" s="64">
        <v>0</v>
      </c>
      <c r="M2085" s="64">
        <v>0</v>
      </c>
      <c r="N2085" s="64">
        <v>0</v>
      </c>
      <c r="O2085" s="64">
        <v>132097</v>
      </c>
    </row>
    <row r="2086" spans="1:15" x14ac:dyDescent="0.35">
      <c r="A2086" s="57" t="s">
        <v>7872</v>
      </c>
      <c r="B2086" s="61" t="s">
        <v>10</v>
      </c>
      <c r="C2086" s="61" t="s">
        <v>3658</v>
      </c>
      <c r="D2086" s="64">
        <v>67434</v>
      </c>
      <c r="E2086" s="64">
        <v>0</v>
      </c>
      <c r="F2086" s="64">
        <v>67434</v>
      </c>
      <c r="G2086" s="77">
        <v>1.04</v>
      </c>
      <c r="H2086" s="64">
        <v>70131</v>
      </c>
      <c r="I2086" s="64">
        <v>0</v>
      </c>
      <c r="J2086" s="64">
        <f>SUMIFS('Support - HEA1065 Adjustments'!$G$2:$G$10,'Support - HEA1065 Adjustments'!$A$2:$A$10,LEFT('Support - Calculation Detail'!A2086,7),'Support - HEA1065 Adjustments'!$D$2:$D$10,RIGHT('Support - Calculation Detail'!A2086,2))</f>
        <v>0</v>
      </c>
      <c r="K2086" s="64">
        <v>70131</v>
      </c>
      <c r="L2086" s="64">
        <v>0</v>
      </c>
      <c r="M2086" s="64">
        <v>0</v>
      </c>
      <c r="N2086" s="64">
        <v>0</v>
      </c>
      <c r="O2086" s="64">
        <v>70131</v>
      </c>
    </row>
    <row r="2087" spans="1:15" x14ac:dyDescent="0.35">
      <c r="A2087" s="57" t="s">
        <v>7873</v>
      </c>
      <c r="B2087" s="61" t="s">
        <v>10</v>
      </c>
      <c r="C2087" s="61" t="s">
        <v>3658</v>
      </c>
      <c r="D2087" s="64">
        <v>6645</v>
      </c>
      <c r="E2087" s="64">
        <v>0</v>
      </c>
      <c r="F2087" s="64">
        <v>6645</v>
      </c>
      <c r="G2087" s="77">
        <v>1.04</v>
      </c>
      <c r="H2087" s="64">
        <v>6911</v>
      </c>
      <c r="I2087" s="64">
        <v>0</v>
      </c>
      <c r="J2087" s="64">
        <f>SUMIFS('Support - HEA1065 Adjustments'!$G$2:$G$10,'Support - HEA1065 Adjustments'!$A$2:$A$10,LEFT('Support - Calculation Detail'!A2087,7),'Support - HEA1065 Adjustments'!$D$2:$D$10,RIGHT('Support - Calculation Detail'!A2087,2))</f>
        <v>0</v>
      </c>
      <c r="K2087" s="64">
        <v>6911</v>
      </c>
      <c r="L2087" s="64">
        <v>0</v>
      </c>
      <c r="M2087" s="64">
        <v>0</v>
      </c>
      <c r="N2087" s="64">
        <v>0</v>
      </c>
      <c r="O2087" s="64">
        <v>6911</v>
      </c>
    </row>
    <row r="2088" spans="1:15" x14ac:dyDescent="0.35">
      <c r="A2088" s="57" t="s">
        <v>7874</v>
      </c>
      <c r="B2088" s="61" t="s">
        <v>10</v>
      </c>
      <c r="C2088" s="61" t="s">
        <v>3658</v>
      </c>
      <c r="D2088" s="64">
        <v>33712</v>
      </c>
      <c r="E2088" s="64">
        <v>0</v>
      </c>
      <c r="F2088" s="64">
        <v>33712</v>
      </c>
      <c r="G2088" s="77">
        <v>1.04</v>
      </c>
      <c r="H2088" s="64">
        <v>35060</v>
      </c>
      <c r="I2088" s="64">
        <v>0</v>
      </c>
      <c r="J2088" s="64">
        <f>SUMIFS('Support - HEA1065 Adjustments'!$G$2:$G$10,'Support - HEA1065 Adjustments'!$A$2:$A$10,LEFT('Support - Calculation Detail'!A2088,7),'Support - HEA1065 Adjustments'!$D$2:$D$10,RIGHT('Support - Calculation Detail'!A2088,2))</f>
        <v>0</v>
      </c>
      <c r="K2088" s="64">
        <v>35060</v>
      </c>
      <c r="L2088" s="64">
        <v>0</v>
      </c>
      <c r="M2088" s="64">
        <v>0</v>
      </c>
      <c r="N2088" s="64">
        <v>0</v>
      </c>
      <c r="O2088" s="64">
        <v>35060</v>
      </c>
    </row>
    <row r="2089" spans="1:15" x14ac:dyDescent="0.35">
      <c r="A2089" s="57" t="s">
        <v>7875</v>
      </c>
      <c r="B2089" s="61" t="s">
        <v>10</v>
      </c>
      <c r="C2089" s="61" t="s">
        <v>3658</v>
      </c>
      <c r="D2089" s="64">
        <v>8624</v>
      </c>
      <c r="E2089" s="64">
        <v>0</v>
      </c>
      <c r="F2089" s="64">
        <v>8624</v>
      </c>
      <c r="G2089" s="77">
        <v>1.04</v>
      </c>
      <c r="H2089" s="64">
        <v>8969</v>
      </c>
      <c r="I2089" s="64">
        <v>0</v>
      </c>
      <c r="J2089" s="64">
        <f>SUMIFS('Support - HEA1065 Adjustments'!$G$2:$G$10,'Support - HEA1065 Adjustments'!$A$2:$A$10,LEFT('Support - Calculation Detail'!A2089,7),'Support - HEA1065 Adjustments'!$D$2:$D$10,RIGHT('Support - Calculation Detail'!A2089,2))</f>
        <v>0</v>
      </c>
      <c r="K2089" s="64">
        <v>8969</v>
      </c>
      <c r="L2089" s="64">
        <v>0</v>
      </c>
      <c r="M2089" s="64">
        <v>0</v>
      </c>
      <c r="N2089" s="64">
        <v>0</v>
      </c>
      <c r="O2089" s="64">
        <v>8969</v>
      </c>
    </row>
    <row r="2090" spans="1:15" x14ac:dyDescent="0.35">
      <c r="A2090" s="57" t="s">
        <v>7876</v>
      </c>
      <c r="B2090" s="61" t="s">
        <v>10</v>
      </c>
      <c r="C2090" s="61" t="s">
        <v>3658</v>
      </c>
      <c r="D2090" s="64">
        <v>46202</v>
      </c>
      <c r="E2090" s="64">
        <v>0</v>
      </c>
      <c r="F2090" s="64">
        <v>46202</v>
      </c>
      <c r="G2090" s="77">
        <v>1.04</v>
      </c>
      <c r="H2090" s="64">
        <v>48050</v>
      </c>
      <c r="I2090" s="64">
        <v>0</v>
      </c>
      <c r="J2090" s="64">
        <f>SUMIFS('Support - HEA1065 Adjustments'!$G$2:$G$10,'Support - HEA1065 Adjustments'!$A$2:$A$10,LEFT('Support - Calculation Detail'!A2090,7),'Support - HEA1065 Adjustments'!$D$2:$D$10,RIGHT('Support - Calculation Detail'!A2090,2))</f>
        <v>0</v>
      </c>
      <c r="K2090" s="64">
        <v>48050</v>
      </c>
      <c r="L2090" s="64">
        <v>0</v>
      </c>
      <c r="M2090" s="64">
        <v>0</v>
      </c>
      <c r="N2090" s="64">
        <v>0</v>
      </c>
      <c r="O2090" s="64">
        <v>48050</v>
      </c>
    </row>
    <row r="2091" spans="1:15" x14ac:dyDescent="0.35">
      <c r="A2091" s="57" t="s">
        <v>7877</v>
      </c>
      <c r="B2091" s="61" t="s">
        <v>10</v>
      </c>
      <c r="C2091" s="61" t="s">
        <v>3658</v>
      </c>
      <c r="D2091" s="64">
        <v>300548</v>
      </c>
      <c r="E2091" s="64">
        <v>0</v>
      </c>
      <c r="F2091" s="64">
        <v>300548</v>
      </c>
      <c r="G2091" s="77">
        <v>1.04</v>
      </c>
      <c r="H2091" s="64">
        <v>312570</v>
      </c>
      <c r="I2091" s="64">
        <v>0</v>
      </c>
      <c r="J2091" s="64">
        <f>SUMIFS('Support - HEA1065 Adjustments'!$G$2:$G$10,'Support - HEA1065 Adjustments'!$A$2:$A$10,LEFT('Support - Calculation Detail'!A2091,7),'Support - HEA1065 Adjustments'!$D$2:$D$10,RIGHT('Support - Calculation Detail'!A2091,2))</f>
        <v>0</v>
      </c>
      <c r="K2091" s="64">
        <v>312570</v>
      </c>
      <c r="L2091" s="64">
        <v>0</v>
      </c>
      <c r="M2091" s="64">
        <v>0</v>
      </c>
      <c r="N2091" s="64">
        <v>0</v>
      </c>
      <c r="O2091" s="64">
        <v>312570</v>
      </c>
    </row>
    <row r="2092" spans="1:15" x14ac:dyDescent="0.35">
      <c r="A2092" s="57" t="s">
        <v>7878</v>
      </c>
      <c r="B2092" s="61" t="s">
        <v>10</v>
      </c>
      <c r="C2092" s="61" t="s">
        <v>3658</v>
      </c>
      <c r="D2092" s="64">
        <v>151486</v>
      </c>
      <c r="E2092" s="64">
        <v>0</v>
      </c>
      <c r="F2092" s="64">
        <v>151486</v>
      </c>
      <c r="G2092" s="77">
        <v>1.04</v>
      </c>
      <c r="H2092" s="64">
        <v>157545</v>
      </c>
      <c r="I2092" s="64">
        <v>0</v>
      </c>
      <c r="J2092" s="64">
        <f>SUMIFS('Support - HEA1065 Adjustments'!$G$2:$G$10,'Support - HEA1065 Adjustments'!$A$2:$A$10,LEFT('Support - Calculation Detail'!A2092,7),'Support - HEA1065 Adjustments'!$D$2:$D$10,RIGHT('Support - Calculation Detail'!A2092,2))</f>
        <v>0</v>
      </c>
      <c r="K2092" s="64">
        <v>157545</v>
      </c>
      <c r="L2092" s="64">
        <v>0</v>
      </c>
      <c r="M2092" s="64">
        <v>0</v>
      </c>
      <c r="N2092" s="64">
        <v>0</v>
      </c>
      <c r="O2092" s="64">
        <v>157545</v>
      </c>
    </row>
    <row r="2093" spans="1:15" x14ac:dyDescent="0.35">
      <c r="A2093" s="57" t="s">
        <v>7879</v>
      </c>
      <c r="B2093" s="61" t="s">
        <v>10</v>
      </c>
      <c r="C2093" s="61" t="s">
        <v>3658</v>
      </c>
      <c r="D2093" s="64">
        <v>230413</v>
      </c>
      <c r="E2093" s="64">
        <v>0</v>
      </c>
      <c r="F2093" s="64">
        <v>230413</v>
      </c>
      <c r="G2093" s="77">
        <v>1.04</v>
      </c>
      <c r="H2093" s="64">
        <v>239630</v>
      </c>
      <c r="I2093" s="64">
        <v>0</v>
      </c>
      <c r="J2093" s="64">
        <f>SUMIFS('Support - HEA1065 Adjustments'!$G$2:$G$10,'Support - HEA1065 Adjustments'!$A$2:$A$10,LEFT('Support - Calculation Detail'!A2093,7),'Support - HEA1065 Adjustments'!$D$2:$D$10,RIGHT('Support - Calculation Detail'!A2093,2))</f>
        <v>0</v>
      </c>
      <c r="K2093" s="64">
        <v>239630</v>
      </c>
      <c r="L2093" s="64">
        <v>0</v>
      </c>
      <c r="M2093" s="64">
        <v>0</v>
      </c>
      <c r="N2093" s="64">
        <v>0</v>
      </c>
      <c r="O2093" s="64">
        <v>239630</v>
      </c>
    </row>
    <row r="2094" spans="1:15" x14ac:dyDescent="0.35">
      <c r="A2094" s="57" t="s">
        <v>7880</v>
      </c>
      <c r="B2094" s="61" t="s">
        <v>10</v>
      </c>
      <c r="C2094" s="61" t="s">
        <v>3658</v>
      </c>
      <c r="D2094" s="64">
        <v>546022</v>
      </c>
      <c r="E2094" s="64">
        <v>0</v>
      </c>
      <c r="F2094" s="64">
        <v>546022</v>
      </c>
      <c r="G2094" s="77">
        <v>1.04</v>
      </c>
      <c r="H2094" s="64">
        <v>567863</v>
      </c>
      <c r="I2094" s="64">
        <v>0</v>
      </c>
      <c r="J2094" s="64">
        <f>SUMIFS('Support - HEA1065 Adjustments'!$G$2:$G$10,'Support - HEA1065 Adjustments'!$A$2:$A$10,LEFT('Support - Calculation Detail'!A2094,7),'Support - HEA1065 Adjustments'!$D$2:$D$10,RIGHT('Support - Calculation Detail'!A2094,2))</f>
        <v>0</v>
      </c>
      <c r="K2094" s="64">
        <v>567863</v>
      </c>
      <c r="L2094" s="64">
        <v>0</v>
      </c>
      <c r="M2094" s="64">
        <v>0</v>
      </c>
      <c r="N2094" s="64">
        <v>0</v>
      </c>
      <c r="O2094" s="64">
        <v>567863</v>
      </c>
    </row>
    <row r="2095" spans="1:15" x14ac:dyDescent="0.35">
      <c r="A2095" s="57" t="s">
        <v>7881</v>
      </c>
      <c r="B2095" s="61" t="s">
        <v>10</v>
      </c>
      <c r="C2095" s="61" t="s">
        <v>3658</v>
      </c>
      <c r="D2095" s="64">
        <v>373705</v>
      </c>
      <c r="E2095" s="64">
        <v>0</v>
      </c>
      <c r="F2095" s="64">
        <v>373705</v>
      </c>
      <c r="G2095" s="77">
        <v>1.04</v>
      </c>
      <c r="H2095" s="64">
        <v>388653</v>
      </c>
      <c r="I2095" s="64">
        <v>0</v>
      </c>
      <c r="J2095" s="64">
        <f>SUMIFS('Support - HEA1065 Adjustments'!$G$2:$G$10,'Support - HEA1065 Adjustments'!$A$2:$A$10,LEFT('Support - Calculation Detail'!A2095,7),'Support - HEA1065 Adjustments'!$D$2:$D$10,RIGHT('Support - Calculation Detail'!A2095,2))</f>
        <v>0</v>
      </c>
      <c r="K2095" s="64">
        <v>388653</v>
      </c>
      <c r="L2095" s="64">
        <v>0</v>
      </c>
      <c r="M2095" s="64">
        <v>0</v>
      </c>
      <c r="N2095" s="64">
        <v>0</v>
      </c>
      <c r="O2095" s="64">
        <v>388653</v>
      </c>
    </row>
    <row r="2096" spans="1:15" x14ac:dyDescent="0.35">
      <c r="A2096" s="57" t="s">
        <v>7882</v>
      </c>
      <c r="B2096" s="61" t="s">
        <v>10</v>
      </c>
      <c r="C2096" s="61" t="s">
        <v>3658</v>
      </c>
      <c r="D2096" s="64">
        <v>406940</v>
      </c>
      <c r="E2096" s="64">
        <v>0</v>
      </c>
      <c r="F2096" s="64">
        <v>406940</v>
      </c>
      <c r="G2096" s="77">
        <v>1.04</v>
      </c>
      <c r="H2096" s="64">
        <v>423218</v>
      </c>
      <c r="I2096" s="64">
        <v>0</v>
      </c>
      <c r="J2096" s="64">
        <f>SUMIFS('Support - HEA1065 Adjustments'!$G$2:$G$10,'Support - HEA1065 Adjustments'!$A$2:$A$10,LEFT('Support - Calculation Detail'!A2096,7),'Support - HEA1065 Adjustments'!$D$2:$D$10,RIGHT('Support - Calculation Detail'!A2096,2))</f>
        <v>0</v>
      </c>
      <c r="K2096" s="64">
        <v>423218</v>
      </c>
      <c r="L2096" s="64">
        <v>19534</v>
      </c>
      <c r="M2096" s="64">
        <v>0</v>
      </c>
      <c r="N2096" s="64">
        <v>0</v>
      </c>
      <c r="O2096" s="64">
        <v>442752</v>
      </c>
    </row>
    <row r="2097" spans="1:15" x14ac:dyDescent="0.35">
      <c r="A2097" s="57" t="s">
        <v>7883</v>
      </c>
      <c r="B2097" s="61" t="s">
        <v>10</v>
      </c>
      <c r="C2097" s="61" t="s">
        <v>3658</v>
      </c>
      <c r="D2097" s="64">
        <v>663595</v>
      </c>
      <c r="E2097" s="64">
        <v>0</v>
      </c>
      <c r="F2097" s="64">
        <v>663595</v>
      </c>
      <c r="G2097" s="77">
        <v>1.04</v>
      </c>
      <c r="H2097" s="64">
        <v>690139</v>
      </c>
      <c r="I2097" s="64">
        <v>0</v>
      </c>
      <c r="J2097" s="64">
        <f>SUMIFS('Support - HEA1065 Adjustments'!$G$2:$G$10,'Support - HEA1065 Adjustments'!$A$2:$A$10,LEFT('Support - Calculation Detail'!A2097,7),'Support - HEA1065 Adjustments'!$D$2:$D$10,RIGHT('Support - Calculation Detail'!A2097,2))</f>
        <v>0</v>
      </c>
      <c r="K2097" s="64">
        <v>690139</v>
      </c>
      <c r="L2097" s="64">
        <v>20414</v>
      </c>
      <c r="M2097" s="64">
        <v>0</v>
      </c>
      <c r="N2097" s="64">
        <v>0</v>
      </c>
      <c r="O2097" s="64">
        <v>710553</v>
      </c>
    </row>
    <row r="2098" spans="1:15" x14ac:dyDescent="0.35">
      <c r="A2098" s="57" t="s">
        <v>7884</v>
      </c>
      <c r="B2098" s="61" t="s">
        <v>10</v>
      </c>
      <c r="C2098" s="61" t="s">
        <v>3658</v>
      </c>
      <c r="D2098" s="64">
        <v>335124</v>
      </c>
      <c r="E2098" s="64">
        <v>0</v>
      </c>
      <c r="F2098" s="64">
        <v>335124</v>
      </c>
      <c r="G2098" s="77">
        <v>1.04</v>
      </c>
      <c r="H2098" s="64">
        <v>348529</v>
      </c>
      <c r="I2098" s="64">
        <v>0</v>
      </c>
      <c r="J2098" s="64">
        <f>SUMIFS('Support - HEA1065 Adjustments'!$G$2:$G$10,'Support - HEA1065 Adjustments'!$A$2:$A$10,LEFT('Support - Calculation Detail'!A2098,7),'Support - HEA1065 Adjustments'!$D$2:$D$10,RIGHT('Support - Calculation Detail'!A2098,2))</f>
        <v>0</v>
      </c>
      <c r="K2098" s="64">
        <v>348529</v>
      </c>
      <c r="L2098" s="64">
        <v>6337</v>
      </c>
      <c r="M2098" s="64">
        <v>0</v>
      </c>
      <c r="N2098" s="64">
        <v>0</v>
      </c>
      <c r="O2098" s="64">
        <v>354866</v>
      </c>
    </row>
    <row r="2099" spans="1:15" x14ac:dyDescent="0.35">
      <c r="A2099" s="57" t="s">
        <v>7885</v>
      </c>
      <c r="B2099" s="61" t="s">
        <v>10</v>
      </c>
      <c r="C2099" s="61" t="s">
        <v>3658</v>
      </c>
      <c r="D2099" s="64">
        <v>19584</v>
      </c>
      <c r="E2099" s="64">
        <v>0</v>
      </c>
      <c r="F2099" s="64">
        <v>19584</v>
      </c>
      <c r="G2099" s="77">
        <v>1.04</v>
      </c>
      <c r="H2099" s="64">
        <v>20367</v>
      </c>
      <c r="I2099" s="64">
        <v>0</v>
      </c>
      <c r="J2099" s="64">
        <f>SUMIFS('Support - HEA1065 Adjustments'!$G$2:$G$10,'Support - HEA1065 Adjustments'!$A$2:$A$10,LEFT('Support - Calculation Detail'!A2099,7),'Support - HEA1065 Adjustments'!$D$2:$D$10,RIGHT('Support - Calculation Detail'!A2099,2))</f>
        <v>0</v>
      </c>
      <c r="K2099" s="64">
        <v>20367</v>
      </c>
      <c r="L2099" s="64">
        <v>0</v>
      </c>
      <c r="M2099" s="64">
        <v>0</v>
      </c>
      <c r="N2099" s="64">
        <v>0</v>
      </c>
      <c r="O2099" s="64">
        <v>20367</v>
      </c>
    </row>
    <row r="2100" spans="1:15" x14ac:dyDescent="0.35">
      <c r="A2100" s="57" t="s">
        <v>7886</v>
      </c>
      <c r="B2100" s="61" t="s">
        <v>10</v>
      </c>
      <c r="C2100" s="61" t="s">
        <v>3658</v>
      </c>
      <c r="D2100" s="64">
        <v>3969739</v>
      </c>
      <c r="E2100" s="64">
        <v>0</v>
      </c>
      <c r="F2100" s="64">
        <v>3969739</v>
      </c>
      <c r="G2100" s="77">
        <v>1.04</v>
      </c>
      <c r="H2100" s="64">
        <v>4128529</v>
      </c>
      <c r="I2100" s="64">
        <v>0</v>
      </c>
      <c r="J2100" s="64">
        <f>SUMIFS('Support - HEA1065 Adjustments'!$G$2:$G$10,'Support - HEA1065 Adjustments'!$A$2:$A$10,LEFT('Support - Calculation Detail'!A2100,7),'Support - HEA1065 Adjustments'!$D$2:$D$10,RIGHT('Support - Calculation Detail'!A2100,2))</f>
        <v>0</v>
      </c>
      <c r="K2100" s="64">
        <v>4128529</v>
      </c>
      <c r="L2100" s="64">
        <v>0</v>
      </c>
      <c r="M2100" s="64">
        <v>0</v>
      </c>
      <c r="N2100" s="64">
        <v>0</v>
      </c>
      <c r="O2100" s="64">
        <v>4128529</v>
      </c>
    </row>
    <row r="2101" spans="1:15" x14ac:dyDescent="0.35">
      <c r="A2101" s="57" t="s">
        <v>7887</v>
      </c>
      <c r="B2101" s="61" t="s">
        <v>10</v>
      </c>
      <c r="C2101" s="61" t="s">
        <v>3706</v>
      </c>
      <c r="D2101" s="64">
        <v>9854398</v>
      </c>
      <c r="E2101" s="64">
        <v>0</v>
      </c>
      <c r="F2101" s="64">
        <v>9854398</v>
      </c>
      <c r="G2101" s="77">
        <v>1.04</v>
      </c>
      <c r="H2101" s="64">
        <v>10248574</v>
      </c>
      <c r="I2101" s="64">
        <v>0</v>
      </c>
      <c r="J2101" s="64">
        <f>SUMIFS('Support - HEA1065 Adjustments'!$G$2:$G$10,'Support - HEA1065 Adjustments'!$A$2:$A$10,LEFT('Support - Calculation Detail'!A2101,7),'Support - HEA1065 Adjustments'!$D$2:$D$10,RIGHT('Support - Calculation Detail'!A2101,2))</f>
        <v>0</v>
      </c>
      <c r="K2101" s="64">
        <v>10248574</v>
      </c>
      <c r="L2101" s="64">
        <v>1009703</v>
      </c>
      <c r="M2101" s="64">
        <v>404370</v>
      </c>
      <c r="N2101" s="64">
        <v>1017591.0077490448</v>
      </c>
      <c r="O2101" s="64">
        <v>12680238.007749045</v>
      </c>
    </row>
    <row r="2102" spans="1:15" x14ac:dyDescent="0.35">
      <c r="A2102" s="57" t="s">
        <v>7888</v>
      </c>
      <c r="B2102" s="61" t="s">
        <v>10</v>
      </c>
      <c r="C2102" s="61" t="s">
        <v>3706</v>
      </c>
      <c r="D2102" s="64">
        <v>42916</v>
      </c>
      <c r="E2102" s="64">
        <v>0</v>
      </c>
      <c r="F2102" s="64">
        <v>42916</v>
      </c>
      <c r="G2102" s="77">
        <v>1.04</v>
      </c>
      <c r="H2102" s="64">
        <v>44633</v>
      </c>
      <c r="I2102" s="64">
        <v>0</v>
      </c>
      <c r="J2102" s="64">
        <f>SUMIFS('Support - HEA1065 Adjustments'!$G$2:$G$10,'Support - HEA1065 Adjustments'!$A$2:$A$10,LEFT('Support - Calculation Detail'!A2102,7),'Support - HEA1065 Adjustments'!$D$2:$D$10,RIGHT('Support - Calculation Detail'!A2102,2))</f>
        <v>0</v>
      </c>
      <c r="K2102" s="64">
        <v>44633</v>
      </c>
      <c r="L2102" s="64">
        <v>0</v>
      </c>
      <c r="M2102" s="64">
        <v>0</v>
      </c>
      <c r="N2102" s="64">
        <v>0</v>
      </c>
      <c r="O2102" s="64">
        <v>44633</v>
      </c>
    </row>
    <row r="2103" spans="1:15" x14ac:dyDescent="0.35">
      <c r="A2103" s="57" t="s">
        <v>7889</v>
      </c>
      <c r="B2103" s="61" t="s">
        <v>10</v>
      </c>
      <c r="C2103" s="61" t="s">
        <v>3706</v>
      </c>
      <c r="D2103" s="64">
        <v>735</v>
      </c>
      <c r="E2103" s="64">
        <v>0</v>
      </c>
      <c r="F2103" s="64">
        <v>735</v>
      </c>
      <c r="G2103" s="77">
        <v>1.04</v>
      </c>
      <c r="H2103" s="64">
        <v>764</v>
      </c>
      <c r="I2103" s="64">
        <v>0</v>
      </c>
      <c r="J2103" s="64">
        <f>SUMIFS('Support - HEA1065 Adjustments'!$G$2:$G$10,'Support - HEA1065 Adjustments'!$A$2:$A$10,LEFT('Support - Calculation Detail'!A2103,7),'Support - HEA1065 Adjustments'!$D$2:$D$10,RIGHT('Support - Calculation Detail'!A2103,2))</f>
        <v>0</v>
      </c>
      <c r="K2103" s="64">
        <v>764</v>
      </c>
      <c r="L2103" s="64">
        <v>0</v>
      </c>
      <c r="M2103" s="64">
        <v>0</v>
      </c>
      <c r="N2103" s="64">
        <v>0</v>
      </c>
      <c r="O2103" s="64">
        <v>764</v>
      </c>
    </row>
    <row r="2104" spans="1:15" x14ac:dyDescent="0.35">
      <c r="A2104" s="57" t="s">
        <v>7890</v>
      </c>
      <c r="B2104" s="61" t="s">
        <v>10</v>
      </c>
      <c r="C2104" s="61" t="s">
        <v>3706</v>
      </c>
      <c r="D2104" s="64">
        <v>29892</v>
      </c>
      <c r="E2104" s="64">
        <v>0</v>
      </c>
      <c r="F2104" s="64">
        <v>29892</v>
      </c>
      <c r="G2104" s="77">
        <v>1.04</v>
      </c>
      <c r="H2104" s="64">
        <v>31088</v>
      </c>
      <c r="I2104" s="64">
        <v>0</v>
      </c>
      <c r="J2104" s="64">
        <f>SUMIFS('Support - HEA1065 Adjustments'!$G$2:$G$10,'Support - HEA1065 Adjustments'!$A$2:$A$10,LEFT('Support - Calculation Detail'!A2104,7),'Support - HEA1065 Adjustments'!$D$2:$D$10,RIGHT('Support - Calculation Detail'!A2104,2))</f>
        <v>0</v>
      </c>
      <c r="K2104" s="64">
        <v>31088</v>
      </c>
      <c r="L2104" s="64">
        <v>0</v>
      </c>
      <c r="M2104" s="64">
        <v>0</v>
      </c>
      <c r="N2104" s="64">
        <v>0</v>
      </c>
      <c r="O2104" s="64">
        <v>31088</v>
      </c>
    </row>
    <row r="2105" spans="1:15" x14ac:dyDescent="0.35">
      <c r="A2105" s="57" t="s">
        <v>7891</v>
      </c>
      <c r="B2105" s="61" t="s">
        <v>10</v>
      </c>
      <c r="C2105" s="61" t="s">
        <v>3706</v>
      </c>
      <c r="D2105" s="64">
        <v>98593</v>
      </c>
      <c r="E2105" s="64">
        <v>0</v>
      </c>
      <c r="F2105" s="64">
        <v>98593</v>
      </c>
      <c r="G2105" s="77">
        <v>1.04</v>
      </c>
      <c r="H2105" s="64">
        <v>102537</v>
      </c>
      <c r="I2105" s="64">
        <v>0</v>
      </c>
      <c r="J2105" s="64">
        <f>SUMIFS('Support - HEA1065 Adjustments'!$G$2:$G$10,'Support - HEA1065 Adjustments'!$A$2:$A$10,LEFT('Support - Calculation Detail'!A2105,7),'Support - HEA1065 Adjustments'!$D$2:$D$10,RIGHT('Support - Calculation Detail'!A2105,2))</f>
        <v>0</v>
      </c>
      <c r="K2105" s="64">
        <v>102537</v>
      </c>
      <c r="L2105" s="64">
        <v>0</v>
      </c>
      <c r="M2105" s="64">
        <v>0</v>
      </c>
      <c r="N2105" s="64">
        <v>0</v>
      </c>
      <c r="O2105" s="64">
        <v>102537</v>
      </c>
    </row>
    <row r="2106" spans="1:15" x14ac:dyDescent="0.35">
      <c r="A2106" s="57" t="s">
        <v>7892</v>
      </c>
      <c r="B2106" s="61" t="s">
        <v>10</v>
      </c>
      <c r="C2106" s="61" t="s">
        <v>3706</v>
      </c>
      <c r="D2106" s="64">
        <v>61254</v>
      </c>
      <c r="E2106" s="64">
        <v>0</v>
      </c>
      <c r="F2106" s="64">
        <v>61254</v>
      </c>
      <c r="G2106" s="77">
        <v>1.04</v>
      </c>
      <c r="H2106" s="64">
        <v>63704</v>
      </c>
      <c r="I2106" s="64">
        <v>0</v>
      </c>
      <c r="J2106" s="64">
        <f>SUMIFS('Support - HEA1065 Adjustments'!$G$2:$G$10,'Support - HEA1065 Adjustments'!$A$2:$A$10,LEFT('Support - Calculation Detail'!A2106,7),'Support - HEA1065 Adjustments'!$D$2:$D$10,RIGHT('Support - Calculation Detail'!A2106,2))</f>
        <v>0</v>
      </c>
      <c r="K2106" s="64">
        <v>63704</v>
      </c>
      <c r="L2106" s="64">
        <v>0</v>
      </c>
      <c r="M2106" s="64">
        <v>0</v>
      </c>
      <c r="N2106" s="64">
        <v>0</v>
      </c>
      <c r="O2106" s="64">
        <v>63704</v>
      </c>
    </row>
    <row r="2107" spans="1:15" x14ac:dyDescent="0.35">
      <c r="A2107" s="57" t="s">
        <v>7893</v>
      </c>
      <c r="B2107" s="61" t="s">
        <v>10</v>
      </c>
      <c r="C2107" s="61" t="s">
        <v>3706</v>
      </c>
      <c r="D2107" s="64">
        <v>16187</v>
      </c>
      <c r="E2107" s="64">
        <v>0</v>
      </c>
      <c r="F2107" s="64">
        <v>16187</v>
      </c>
      <c r="G2107" s="77">
        <v>1.04</v>
      </c>
      <c r="H2107" s="64">
        <v>16834</v>
      </c>
      <c r="I2107" s="64">
        <v>0</v>
      </c>
      <c r="J2107" s="64">
        <f>SUMIFS('Support - HEA1065 Adjustments'!$G$2:$G$10,'Support - HEA1065 Adjustments'!$A$2:$A$10,LEFT('Support - Calculation Detail'!A2107,7),'Support - HEA1065 Adjustments'!$D$2:$D$10,RIGHT('Support - Calculation Detail'!A2107,2))</f>
        <v>0</v>
      </c>
      <c r="K2107" s="64">
        <v>16834</v>
      </c>
      <c r="L2107" s="64">
        <v>0</v>
      </c>
      <c r="M2107" s="64">
        <v>0</v>
      </c>
      <c r="N2107" s="64">
        <v>0</v>
      </c>
      <c r="O2107" s="64">
        <v>16834</v>
      </c>
    </row>
    <row r="2108" spans="1:15" x14ac:dyDescent="0.35">
      <c r="A2108" s="57" t="s">
        <v>7894</v>
      </c>
      <c r="B2108" s="61" t="s">
        <v>10</v>
      </c>
      <c r="C2108" s="61" t="s">
        <v>3706</v>
      </c>
      <c r="D2108" s="64">
        <v>30795</v>
      </c>
      <c r="E2108" s="64">
        <v>0</v>
      </c>
      <c r="F2108" s="64">
        <v>30795</v>
      </c>
      <c r="G2108" s="77">
        <v>1.04</v>
      </c>
      <c r="H2108" s="64">
        <v>32027</v>
      </c>
      <c r="I2108" s="64">
        <v>0</v>
      </c>
      <c r="J2108" s="64">
        <f>SUMIFS('Support - HEA1065 Adjustments'!$G$2:$G$10,'Support - HEA1065 Adjustments'!$A$2:$A$10,LEFT('Support - Calculation Detail'!A2108,7),'Support - HEA1065 Adjustments'!$D$2:$D$10,RIGHT('Support - Calculation Detail'!A2108,2))</f>
        <v>0</v>
      </c>
      <c r="K2108" s="64">
        <v>32027</v>
      </c>
      <c r="L2108" s="64">
        <v>0</v>
      </c>
      <c r="M2108" s="64">
        <v>0</v>
      </c>
      <c r="N2108" s="64">
        <v>0</v>
      </c>
      <c r="O2108" s="64">
        <v>32027</v>
      </c>
    </row>
    <row r="2109" spans="1:15" x14ac:dyDescent="0.35">
      <c r="A2109" s="57" t="s">
        <v>7895</v>
      </c>
      <c r="B2109" s="61" t="s">
        <v>10</v>
      </c>
      <c r="C2109" s="61" t="s">
        <v>3706</v>
      </c>
      <c r="D2109" s="64">
        <v>33540</v>
      </c>
      <c r="E2109" s="64">
        <v>0</v>
      </c>
      <c r="F2109" s="64">
        <v>33540</v>
      </c>
      <c r="G2109" s="77">
        <v>1.04</v>
      </c>
      <c r="H2109" s="64">
        <v>34882</v>
      </c>
      <c r="I2109" s="64">
        <v>0</v>
      </c>
      <c r="J2109" s="64">
        <f>SUMIFS('Support - HEA1065 Adjustments'!$G$2:$G$10,'Support - HEA1065 Adjustments'!$A$2:$A$10,LEFT('Support - Calculation Detail'!A2109,7),'Support - HEA1065 Adjustments'!$D$2:$D$10,RIGHT('Support - Calculation Detail'!A2109,2))</f>
        <v>0</v>
      </c>
      <c r="K2109" s="64">
        <v>34882</v>
      </c>
      <c r="L2109" s="64">
        <v>0</v>
      </c>
      <c r="M2109" s="64">
        <v>0</v>
      </c>
      <c r="N2109" s="64">
        <v>0</v>
      </c>
      <c r="O2109" s="64">
        <v>34882</v>
      </c>
    </row>
    <row r="2110" spans="1:15" x14ac:dyDescent="0.35">
      <c r="A2110" s="57" t="s">
        <v>7896</v>
      </c>
      <c r="B2110" s="61" t="s">
        <v>10</v>
      </c>
      <c r="C2110" s="61" t="s">
        <v>3706</v>
      </c>
      <c r="D2110" s="64">
        <v>27223</v>
      </c>
      <c r="E2110" s="64">
        <v>0</v>
      </c>
      <c r="F2110" s="64">
        <v>27223</v>
      </c>
      <c r="G2110" s="77">
        <v>1.04</v>
      </c>
      <c r="H2110" s="64">
        <v>28312</v>
      </c>
      <c r="I2110" s="64">
        <v>0</v>
      </c>
      <c r="J2110" s="64">
        <f>SUMIFS('Support - HEA1065 Adjustments'!$G$2:$G$10,'Support - HEA1065 Adjustments'!$A$2:$A$10,LEFT('Support - Calculation Detail'!A2110,7),'Support - HEA1065 Adjustments'!$D$2:$D$10,RIGHT('Support - Calculation Detail'!A2110,2))</f>
        <v>0</v>
      </c>
      <c r="K2110" s="64">
        <v>28312</v>
      </c>
      <c r="L2110" s="64">
        <v>0</v>
      </c>
      <c r="M2110" s="64">
        <v>0</v>
      </c>
      <c r="N2110" s="64">
        <v>0</v>
      </c>
      <c r="O2110" s="64">
        <v>28312</v>
      </c>
    </row>
    <row r="2111" spans="1:15" x14ac:dyDescent="0.35">
      <c r="A2111" s="57" t="s">
        <v>7897</v>
      </c>
      <c r="B2111" s="61" t="s">
        <v>10</v>
      </c>
      <c r="C2111" s="61" t="s">
        <v>3706</v>
      </c>
      <c r="D2111" s="64">
        <v>66922</v>
      </c>
      <c r="E2111" s="64">
        <v>0</v>
      </c>
      <c r="F2111" s="64">
        <v>66922</v>
      </c>
      <c r="G2111" s="77">
        <v>1.04</v>
      </c>
      <c r="H2111" s="64">
        <v>69599</v>
      </c>
      <c r="I2111" s="64">
        <v>0</v>
      </c>
      <c r="J2111" s="64">
        <f>SUMIFS('Support - HEA1065 Adjustments'!$G$2:$G$10,'Support - HEA1065 Adjustments'!$A$2:$A$10,LEFT('Support - Calculation Detail'!A2111,7),'Support - HEA1065 Adjustments'!$D$2:$D$10,RIGHT('Support - Calculation Detail'!A2111,2))</f>
        <v>0</v>
      </c>
      <c r="K2111" s="64">
        <v>69599</v>
      </c>
      <c r="L2111" s="64">
        <v>0</v>
      </c>
      <c r="M2111" s="64">
        <v>0</v>
      </c>
      <c r="N2111" s="64">
        <v>0</v>
      </c>
      <c r="O2111" s="64">
        <v>69599</v>
      </c>
    </row>
    <row r="2112" spans="1:15" x14ac:dyDescent="0.35">
      <c r="A2112" s="57" t="s">
        <v>7898</v>
      </c>
      <c r="B2112" s="61" t="s">
        <v>10</v>
      </c>
      <c r="C2112" s="61" t="s">
        <v>3706</v>
      </c>
      <c r="D2112" s="64">
        <v>71252</v>
      </c>
      <c r="E2112" s="64">
        <v>0</v>
      </c>
      <c r="F2112" s="64">
        <v>71252</v>
      </c>
      <c r="G2112" s="77">
        <v>1.04</v>
      </c>
      <c r="H2112" s="64">
        <v>74102</v>
      </c>
      <c r="I2112" s="64">
        <v>0</v>
      </c>
      <c r="J2112" s="64">
        <f>SUMIFS('Support - HEA1065 Adjustments'!$G$2:$G$10,'Support - HEA1065 Adjustments'!$A$2:$A$10,LEFT('Support - Calculation Detail'!A2112,7),'Support - HEA1065 Adjustments'!$D$2:$D$10,RIGHT('Support - Calculation Detail'!A2112,2))</f>
        <v>0</v>
      </c>
      <c r="K2112" s="64">
        <v>74102</v>
      </c>
      <c r="L2112" s="64">
        <v>0</v>
      </c>
      <c r="M2112" s="64">
        <v>0</v>
      </c>
      <c r="N2112" s="64">
        <v>0</v>
      </c>
      <c r="O2112" s="64">
        <v>74102</v>
      </c>
    </row>
    <row r="2113" spans="1:15" x14ac:dyDescent="0.35">
      <c r="A2113" s="57" t="s">
        <v>7899</v>
      </c>
      <c r="B2113" s="61" t="s">
        <v>10</v>
      </c>
      <c r="C2113" s="61" t="s">
        <v>3706</v>
      </c>
      <c r="D2113" s="64">
        <v>78472</v>
      </c>
      <c r="E2113" s="64">
        <v>0</v>
      </c>
      <c r="F2113" s="64">
        <v>78472</v>
      </c>
      <c r="G2113" s="77">
        <v>1.04</v>
      </c>
      <c r="H2113" s="64">
        <v>81611</v>
      </c>
      <c r="I2113" s="64">
        <v>0</v>
      </c>
      <c r="J2113" s="64">
        <f>SUMIFS('Support - HEA1065 Adjustments'!$G$2:$G$10,'Support - HEA1065 Adjustments'!$A$2:$A$10,LEFT('Support - Calculation Detail'!A2113,7),'Support - HEA1065 Adjustments'!$D$2:$D$10,RIGHT('Support - Calculation Detail'!A2113,2))</f>
        <v>0</v>
      </c>
      <c r="K2113" s="64">
        <v>81611</v>
      </c>
      <c r="L2113" s="64">
        <v>0</v>
      </c>
      <c r="M2113" s="64">
        <v>0</v>
      </c>
      <c r="N2113" s="64">
        <v>0</v>
      </c>
      <c r="O2113" s="64">
        <v>81611</v>
      </c>
    </row>
    <row r="2114" spans="1:15" x14ac:dyDescent="0.35">
      <c r="A2114" s="57" t="s">
        <v>7900</v>
      </c>
      <c r="B2114" s="61" t="s">
        <v>10</v>
      </c>
      <c r="C2114" s="61" t="s">
        <v>3706</v>
      </c>
      <c r="D2114" s="64">
        <v>185867</v>
      </c>
      <c r="E2114" s="64">
        <v>0</v>
      </c>
      <c r="F2114" s="64">
        <v>185867</v>
      </c>
      <c r="G2114" s="77">
        <v>1.04</v>
      </c>
      <c r="H2114" s="64">
        <v>193302</v>
      </c>
      <c r="I2114" s="64">
        <v>0</v>
      </c>
      <c r="J2114" s="64">
        <f>SUMIFS('Support - HEA1065 Adjustments'!$G$2:$G$10,'Support - HEA1065 Adjustments'!$A$2:$A$10,LEFT('Support - Calculation Detail'!A2114,7),'Support - HEA1065 Adjustments'!$D$2:$D$10,RIGHT('Support - Calculation Detail'!A2114,2))</f>
        <v>0</v>
      </c>
      <c r="K2114" s="64">
        <v>193302</v>
      </c>
      <c r="L2114" s="64">
        <v>0</v>
      </c>
      <c r="M2114" s="64">
        <v>0</v>
      </c>
      <c r="N2114" s="64">
        <v>0</v>
      </c>
      <c r="O2114" s="64">
        <v>193302</v>
      </c>
    </row>
    <row r="2115" spans="1:15" x14ac:dyDescent="0.35">
      <c r="A2115" s="57" t="s">
        <v>7901</v>
      </c>
      <c r="B2115" s="61" t="s">
        <v>10</v>
      </c>
      <c r="C2115" s="61" t="s">
        <v>3706</v>
      </c>
      <c r="D2115" s="64">
        <v>90747</v>
      </c>
      <c r="E2115" s="64">
        <v>0</v>
      </c>
      <c r="F2115" s="64">
        <v>90747</v>
      </c>
      <c r="G2115" s="77">
        <v>1.04</v>
      </c>
      <c r="H2115" s="64">
        <v>94377</v>
      </c>
      <c r="I2115" s="64">
        <v>0</v>
      </c>
      <c r="J2115" s="64">
        <f>SUMIFS('Support - HEA1065 Adjustments'!$G$2:$G$10,'Support - HEA1065 Adjustments'!$A$2:$A$10,LEFT('Support - Calculation Detail'!A2115,7),'Support - HEA1065 Adjustments'!$D$2:$D$10,RIGHT('Support - Calculation Detail'!A2115,2))</f>
        <v>0</v>
      </c>
      <c r="K2115" s="64">
        <v>94377</v>
      </c>
      <c r="L2115" s="64">
        <v>0</v>
      </c>
      <c r="M2115" s="64">
        <v>0</v>
      </c>
      <c r="N2115" s="64">
        <v>0</v>
      </c>
      <c r="O2115" s="64">
        <v>94377</v>
      </c>
    </row>
    <row r="2116" spans="1:15" x14ac:dyDescent="0.35">
      <c r="A2116" s="57" t="s">
        <v>7902</v>
      </c>
      <c r="B2116" s="61" t="s">
        <v>10</v>
      </c>
      <c r="C2116" s="61" t="s">
        <v>3706</v>
      </c>
      <c r="D2116" s="64">
        <v>6684</v>
      </c>
      <c r="E2116" s="64">
        <v>0</v>
      </c>
      <c r="F2116" s="64">
        <v>6684</v>
      </c>
      <c r="G2116" s="77">
        <v>1.04</v>
      </c>
      <c r="H2116" s="64">
        <v>6951</v>
      </c>
      <c r="I2116" s="64">
        <v>0</v>
      </c>
      <c r="J2116" s="64">
        <f>SUMIFS('Support - HEA1065 Adjustments'!$G$2:$G$10,'Support - HEA1065 Adjustments'!$A$2:$A$10,LEFT('Support - Calculation Detail'!A2116,7),'Support - HEA1065 Adjustments'!$D$2:$D$10,RIGHT('Support - Calculation Detail'!A2116,2))</f>
        <v>0</v>
      </c>
      <c r="K2116" s="64">
        <v>6951</v>
      </c>
      <c r="L2116" s="64">
        <v>0</v>
      </c>
      <c r="M2116" s="64">
        <v>0</v>
      </c>
      <c r="N2116" s="64">
        <v>0</v>
      </c>
      <c r="O2116" s="64">
        <v>6951</v>
      </c>
    </row>
    <row r="2117" spans="1:15" x14ac:dyDescent="0.35">
      <c r="A2117" s="57" t="s">
        <v>7903</v>
      </c>
      <c r="B2117" s="61" t="s">
        <v>10</v>
      </c>
      <c r="C2117" s="61" t="s">
        <v>3706</v>
      </c>
      <c r="D2117" s="64">
        <v>199249</v>
      </c>
      <c r="E2117" s="64">
        <v>0</v>
      </c>
      <c r="F2117" s="64">
        <v>199249</v>
      </c>
      <c r="G2117" s="77">
        <v>1.04</v>
      </c>
      <c r="H2117" s="64">
        <v>207219</v>
      </c>
      <c r="I2117" s="64">
        <v>0</v>
      </c>
      <c r="J2117" s="64">
        <f>SUMIFS('Support - HEA1065 Adjustments'!$G$2:$G$10,'Support - HEA1065 Adjustments'!$A$2:$A$10,LEFT('Support - Calculation Detail'!A2117,7),'Support - HEA1065 Adjustments'!$D$2:$D$10,RIGHT('Support - Calculation Detail'!A2117,2))</f>
        <v>0</v>
      </c>
      <c r="K2117" s="64">
        <v>207219</v>
      </c>
      <c r="L2117" s="64">
        <v>0</v>
      </c>
      <c r="M2117" s="64">
        <v>0</v>
      </c>
      <c r="N2117" s="64">
        <v>0</v>
      </c>
      <c r="O2117" s="64">
        <v>207219</v>
      </c>
    </row>
    <row r="2118" spans="1:15" x14ac:dyDescent="0.35">
      <c r="A2118" s="57" t="s">
        <v>7904</v>
      </c>
      <c r="B2118" s="61" t="s">
        <v>10</v>
      </c>
      <c r="C2118" s="61" t="s">
        <v>3706</v>
      </c>
      <c r="D2118" s="64">
        <v>70440</v>
      </c>
      <c r="E2118" s="64">
        <v>0</v>
      </c>
      <c r="F2118" s="64">
        <v>70440</v>
      </c>
      <c r="G2118" s="77">
        <v>1.04</v>
      </c>
      <c r="H2118" s="64">
        <v>73258</v>
      </c>
      <c r="I2118" s="64">
        <v>0</v>
      </c>
      <c r="J2118" s="64">
        <f>SUMIFS('Support - HEA1065 Adjustments'!$G$2:$G$10,'Support - HEA1065 Adjustments'!$A$2:$A$10,LEFT('Support - Calculation Detail'!A2118,7),'Support - HEA1065 Adjustments'!$D$2:$D$10,RIGHT('Support - Calculation Detail'!A2118,2))</f>
        <v>0</v>
      </c>
      <c r="K2118" s="64">
        <v>73258</v>
      </c>
      <c r="L2118" s="64">
        <v>0</v>
      </c>
      <c r="M2118" s="64">
        <v>0</v>
      </c>
      <c r="N2118" s="64">
        <v>0</v>
      </c>
      <c r="O2118" s="64">
        <v>73258</v>
      </c>
    </row>
    <row r="2119" spans="1:15" x14ac:dyDescent="0.35">
      <c r="A2119" s="57" t="s">
        <v>7905</v>
      </c>
      <c r="B2119" s="61" t="s">
        <v>10</v>
      </c>
      <c r="C2119" s="61" t="s">
        <v>3706</v>
      </c>
      <c r="D2119" s="64">
        <v>84958</v>
      </c>
      <c r="E2119" s="64">
        <v>0</v>
      </c>
      <c r="F2119" s="64">
        <v>84958</v>
      </c>
      <c r="G2119" s="77">
        <v>1.04</v>
      </c>
      <c r="H2119" s="64">
        <v>88356</v>
      </c>
      <c r="I2119" s="64">
        <v>0</v>
      </c>
      <c r="J2119" s="64">
        <f>SUMIFS('Support - HEA1065 Adjustments'!$G$2:$G$10,'Support - HEA1065 Adjustments'!$A$2:$A$10,LEFT('Support - Calculation Detail'!A2119,7),'Support - HEA1065 Adjustments'!$D$2:$D$10,RIGHT('Support - Calculation Detail'!A2119,2))</f>
        <v>0</v>
      </c>
      <c r="K2119" s="64">
        <v>88356</v>
      </c>
      <c r="L2119" s="64">
        <v>0</v>
      </c>
      <c r="M2119" s="64">
        <v>0</v>
      </c>
      <c r="N2119" s="64">
        <v>0</v>
      </c>
      <c r="O2119" s="64">
        <v>88356</v>
      </c>
    </row>
    <row r="2120" spans="1:15" x14ac:dyDescent="0.35">
      <c r="A2120" s="57" t="s">
        <v>7906</v>
      </c>
      <c r="B2120" s="61" t="s">
        <v>10</v>
      </c>
      <c r="C2120" s="61" t="s">
        <v>3706</v>
      </c>
      <c r="D2120" s="64">
        <v>43681</v>
      </c>
      <c r="E2120" s="64">
        <v>0</v>
      </c>
      <c r="F2120" s="64">
        <v>43681</v>
      </c>
      <c r="G2120" s="77">
        <v>1.04</v>
      </c>
      <c r="H2120" s="64">
        <v>45428</v>
      </c>
      <c r="I2120" s="64">
        <v>0</v>
      </c>
      <c r="J2120" s="64">
        <f>SUMIFS('Support - HEA1065 Adjustments'!$G$2:$G$10,'Support - HEA1065 Adjustments'!$A$2:$A$10,LEFT('Support - Calculation Detail'!A2120,7),'Support - HEA1065 Adjustments'!$D$2:$D$10,RIGHT('Support - Calculation Detail'!A2120,2))</f>
        <v>0</v>
      </c>
      <c r="K2120" s="64">
        <v>45428</v>
      </c>
      <c r="L2120" s="64">
        <v>0</v>
      </c>
      <c r="M2120" s="64">
        <v>0</v>
      </c>
      <c r="N2120" s="64">
        <v>0</v>
      </c>
      <c r="O2120" s="64">
        <v>45428</v>
      </c>
    </row>
    <row r="2121" spans="1:15" x14ac:dyDescent="0.35">
      <c r="A2121" s="57" t="s">
        <v>7907</v>
      </c>
      <c r="B2121" s="61" t="s">
        <v>10</v>
      </c>
      <c r="C2121" s="61" t="s">
        <v>3706</v>
      </c>
      <c r="D2121" s="64">
        <v>14603</v>
      </c>
      <c r="E2121" s="64">
        <v>0</v>
      </c>
      <c r="F2121" s="64">
        <v>14603</v>
      </c>
      <c r="G2121" s="77">
        <v>1.04</v>
      </c>
      <c r="H2121" s="64">
        <v>15187</v>
      </c>
      <c r="I2121" s="64">
        <v>0</v>
      </c>
      <c r="J2121" s="64">
        <f>SUMIFS('Support - HEA1065 Adjustments'!$G$2:$G$10,'Support - HEA1065 Adjustments'!$A$2:$A$10,LEFT('Support - Calculation Detail'!A2121,7),'Support - HEA1065 Adjustments'!$D$2:$D$10,RIGHT('Support - Calculation Detail'!A2121,2))</f>
        <v>0</v>
      </c>
      <c r="K2121" s="64">
        <v>15187</v>
      </c>
      <c r="L2121" s="64">
        <v>0</v>
      </c>
      <c r="M2121" s="64">
        <v>0</v>
      </c>
      <c r="N2121" s="64">
        <v>0</v>
      </c>
      <c r="O2121" s="64">
        <v>15187</v>
      </c>
    </row>
    <row r="2122" spans="1:15" x14ac:dyDescent="0.35">
      <c r="A2122" s="57" t="s">
        <v>7908</v>
      </c>
      <c r="B2122" s="61" t="s">
        <v>10</v>
      </c>
      <c r="C2122" s="61" t="s">
        <v>3706</v>
      </c>
      <c r="D2122" s="64">
        <v>28645</v>
      </c>
      <c r="E2122" s="64">
        <v>0</v>
      </c>
      <c r="F2122" s="64">
        <v>28645</v>
      </c>
      <c r="G2122" s="77">
        <v>1.04</v>
      </c>
      <c r="H2122" s="64">
        <v>29791</v>
      </c>
      <c r="I2122" s="64">
        <v>0</v>
      </c>
      <c r="J2122" s="64">
        <f>SUMIFS('Support - HEA1065 Adjustments'!$G$2:$G$10,'Support - HEA1065 Adjustments'!$A$2:$A$10,LEFT('Support - Calculation Detail'!A2122,7),'Support - HEA1065 Adjustments'!$D$2:$D$10,RIGHT('Support - Calculation Detail'!A2122,2))</f>
        <v>0</v>
      </c>
      <c r="K2122" s="64">
        <v>29791</v>
      </c>
      <c r="L2122" s="64">
        <v>0</v>
      </c>
      <c r="M2122" s="64">
        <v>0</v>
      </c>
      <c r="N2122" s="64">
        <v>0</v>
      </c>
      <c r="O2122" s="64">
        <v>29791</v>
      </c>
    </row>
    <row r="2123" spans="1:15" x14ac:dyDescent="0.35">
      <c r="A2123" s="57" t="s">
        <v>7909</v>
      </c>
      <c r="B2123" s="61" t="s">
        <v>10</v>
      </c>
      <c r="C2123" s="61" t="s">
        <v>3706</v>
      </c>
      <c r="D2123" s="64">
        <v>26692</v>
      </c>
      <c r="E2123" s="64">
        <v>0</v>
      </c>
      <c r="F2123" s="64">
        <v>26692</v>
      </c>
      <c r="G2123" s="77">
        <v>1.04</v>
      </c>
      <c r="H2123" s="64">
        <v>27760</v>
      </c>
      <c r="I2123" s="64">
        <v>0</v>
      </c>
      <c r="J2123" s="64">
        <f>SUMIFS('Support - HEA1065 Adjustments'!$G$2:$G$10,'Support - HEA1065 Adjustments'!$A$2:$A$10,LEFT('Support - Calculation Detail'!A2123,7),'Support - HEA1065 Adjustments'!$D$2:$D$10,RIGHT('Support - Calculation Detail'!A2123,2))</f>
        <v>0</v>
      </c>
      <c r="K2123" s="64">
        <v>27760</v>
      </c>
      <c r="L2123" s="64">
        <v>0</v>
      </c>
      <c r="M2123" s="64">
        <v>0</v>
      </c>
      <c r="N2123" s="64">
        <v>0</v>
      </c>
      <c r="O2123" s="64">
        <v>27760</v>
      </c>
    </row>
    <row r="2124" spans="1:15" x14ac:dyDescent="0.35">
      <c r="A2124" s="57" t="s">
        <v>7910</v>
      </c>
      <c r="B2124" s="61" t="s">
        <v>10</v>
      </c>
      <c r="C2124" s="61" t="s">
        <v>3706</v>
      </c>
      <c r="D2124" s="64">
        <v>28601</v>
      </c>
      <c r="E2124" s="64">
        <v>0</v>
      </c>
      <c r="F2124" s="64">
        <v>28601</v>
      </c>
      <c r="G2124" s="77">
        <v>1.04</v>
      </c>
      <c r="H2124" s="64">
        <v>29745</v>
      </c>
      <c r="I2124" s="64">
        <v>0</v>
      </c>
      <c r="J2124" s="64">
        <f>SUMIFS('Support - HEA1065 Adjustments'!$G$2:$G$10,'Support - HEA1065 Adjustments'!$A$2:$A$10,LEFT('Support - Calculation Detail'!A2124,7),'Support - HEA1065 Adjustments'!$D$2:$D$10,RIGHT('Support - Calculation Detail'!A2124,2))</f>
        <v>0</v>
      </c>
      <c r="K2124" s="64">
        <v>29745</v>
      </c>
      <c r="L2124" s="64">
        <v>0</v>
      </c>
      <c r="M2124" s="64">
        <v>0</v>
      </c>
      <c r="N2124" s="64">
        <v>0</v>
      </c>
      <c r="O2124" s="64">
        <v>29745</v>
      </c>
    </row>
    <row r="2125" spans="1:15" x14ac:dyDescent="0.35">
      <c r="A2125" s="57" t="s">
        <v>7911</v>
      </c>
      <c r="B2125" s="61" t="s">
        <v>10</v>
      </c>
      <c r="C2125" s="61" t="s">
        <v>3706</v>
      </c>
      <c r="D2125" s="64">
        <v>177823</v>
      </c>
      <c r="E2125" s="64">
        <v>0</v>
      </c>
      <c r="F2125" s="64">
        <v>177823</v>
      </c>
      <c r="G2125" s="77">
        <v>1.04</v>
      </c>
      <c r="H2125" s="64">
        <v>184936</v>
      </c>
      <c r="I2125" s="64">
        <v>0</v>
      </c>
      <c r="J2125" s="64">
        <f>SUMIFS('Support - HEA1065 Adjustments'!$G$2:$G$10,'Support - HEA1065 Adjustments'!$A$2:$A$10,LEFT('Support - Calculation Detail'!A2125,7),'Support - HEA1065 Adjustments'!$D$2:$D$10,RIGHT('Support - Calculation Detail'!A2125,2))</f>
        <v>0</v>
      </c>
      <c r="K2125" s="64">
        <v>184936</v>
      </c>
      <c r="L2125" s="64">
        <v>0</v>
      </c>
      <c r="M2125" s="64">
        <v>0</v>
      </c>
      <c r="N2125" s="64">
        <v>0</v>
      </c>
      <c r="O2125" s="64">
        <v>184936</v>
      </c>
    </row>
    <row r="2126" spans="1:15" x14ac:dyDescent="0.35">
      <c r="A2126" s="57" t="s">
        <v>7912</v>
      </c>
      <c r="B2126" s="61" t="s">
        <v>10</v>
      </c>
      <c r="C2126" s="61" t="s">
        <v>3706</v>
      </c>
      <c r="D2126" s="64">
        <v>29093</v>
      </c>
      <c r="E2126" s="64">
        <v>0</v>
      </c>
      <c r="F2126" s="64">
        <v>29093</v>
      </c>
      <c r="G2126" s="77">
        <v>1.04</v>
      </c>
      <c r="H2126" s="64">
        <v>30257</v>
      </c>
      <c r="I2126" s="64">
        <v>0</v>
      </c>
      <c r="J2126" s="64">
        <f>SUMIFS('Support - HEA1065 Adjustments'!$G$2:$G$10,'Support - HEA1065 Adjustments'!$A$2:$A$10,LEFT('Support - Calculation Detail'!A2126,7),'Support - HEA1065 Adjustments'!$D$2:$D$10,RIGHT('Support - Calculation Detail'!A2126,2))</f>
        <v>0</v>
      </c>
      <c r="K2126" s="64">
        <v>30257</v>
      </c>
      <c r="L2126" s="64">
        <v>0</v>
      </c>
      <c r="M2126" s="64">
        <v>0</v>
      </c>
      <c r="N2126" s="64">
        <v>0</v>
      </c>
      <c r="O2126" s="64">
        <v>30257</v>
      </c>
    </row>
    <row r="2127" spans="1:15" x14ac:dyDescent="0.35">
      <c r="A2127" s="57" t="s">
        <v>7913</v>
      </c>
      <c r="B2127" s="61" t="s">
        <v>10</v>
      </c>
      <c r="C2127" s="61" t="s">
        <v>3706</v>
      </c>
      <c r="D2127" s="64">
        <v>56986</v>
      </c>
      <c r="E2127" s="64">
        <v>0</v>
      </c>
      <c r="F2127" s="64">
        <v>56986</v>
      </c>
      <c r="G2127" s="77">
        <v>1.04</v>
      </c>
      <c r="H2127" s="64">
        <v>59265</v>
      </c>
      <c r="I2127" s="64">
        <v>0</v>
      </c>
      <c r="J2127" s="64">
        <f>SUMIFS('Support - HEA1065 Adjustments'!$G$2:$G$10,'Support - HEA1065 Adjustments'!$A$2:$A$10,LEFT('Support - Calculation Detail'!A2127,7),'Support - HEA1065 Adjustments'!$D$2:$D$10,RIGHT('Support - Calculation Detail'!A2127,2))</f>
        <v>0</v>
      </c>
      <c r="K2127" s="64">
        <v>59265</v>
      </c>
      <c r="L2127" s="64">
        <v>0</v>
      </c>
      <c r="M2127" s="64">
        <v>0</v>
      </c>
      <c r="N2127" s="64">
        <v>0</v>
      </c>
      <c r="O2127" s="64">
        <v>59265</v>
      </c>
    </row>
    <row r="2128" spans="1:15" x14ac:dyDescent="0.35">
      <c r="A2128" s="57" t="s">
        <v>7914</v>
      </c>
      <c r="B2128" s="61" t="s">
        <v>10</v>
      </c>
      <c r="C2128" s="61" t="s">
        <v>3706</v>
      </c>
      <c r="D2128" s="64">
        <v>1306282</v>
      </c>
      <c r="E2128" s="64">
        <v>0</v>
      </c>
      <c r="F2128" s="64">
        <v>1306282</v>
      </c>
      <c r="G2128" s="77">
        <v>1.04</v>
      </c>
      <c r="H2128" s="64">
        <v>1358533</v>
      </c>
      <c r="I2128" s="64">
        <v>0</v>
      </c>
      <c r="J2128" s="64">
        <f>SUMIFS('Support - HEA1065 Adjustments'!$G$2:$G$10,'Support - HEA1065 Adjustments'!$A$2:$A$10,LEFT('Support - Calculation Detail'!A2128,7),'Support - HEA1065 Adjustments'!$D$2:$D$10,RIGHT('Support - Calculation Detail'!A2128,2))</f>
        <v>0</v>
      </c>
      <c r="K2128" s="64">
        <v>1358533</v>
      </c>
      <c r="L2128" s="64">
        <v>0</v>
      </c>
      <c r="M2128" s="64">
        <v>0</v>
      </c>
      <c r="N2128" s="64">
        <v>0</v>
      </c>
      <c r="O2128" s="64">
        <v>1358533</v>
      </c>
    </row>
    <row r="2129" spans="1:15" x14ac:dyDescent="0.35">
      <c r="A2129" s="57" t="s">
        <v>7915</v>
      </c>
      <c r="B2129" s="61" t="s">
        <v>10</v>
      </c>
      <c r="C2129" s="61" t="s">
        <v>3706</v>
      </c>
      <c r="D2129" s="64">
        <v>350793</v>
      </c>
      <c r="E2129" s="64">
        <v>0</v>
      </c>
      <c r="F2129" s="64">
        <v>350793</v>
      </c>
      <c r="G2129" s="77">
        <v>1.04</v>
      </c>
      <c r="H2129" s="64">
        <v>364825</v>
      </c>
      <c r="I2129" s="64">
        <v>0</v>
      </c>
      <c r="J2129" s="64">
        <f>SUMIFS('Support - HEA1065 Adjustments'!$G$2:$G$10,'Support - HEA1065 Adjustments'!$A$2:$A$10,LEFT('Support - Calculation Detail'!A2129,7),'Support - HEA1065 Adjustments'!$D$2:$D$10,RIGHT('Support - Calculation Detail'!A2129,2))</f>
        <v>0</v>
      </c>
      <c r="K2129" s="64">
        <v>364825</v>
      </c>
      <c r="L2129" s="64">
        <v>0</v>
      </c>
      <c r="M2129" s="64">
        <v>0</v>
      </c>
      <c r="N2129" s="64">
        <v>0</v>
      </c>
      <c r="O2129" s="64">
        <v>364825</v>
      </c>
    </row>
    <row r="2130" spans="1:15" x14ac:dyDescent="0.35">
      <c r="A2130" s="57" t="s">
        <v>7916</v>
      </c>
      <c r="B2130" s="61" t="s">
        <v>10</v>
      </c>
      <c r="C2130" s="61" t="s">
        <v>3706</v>
      </c>
      <c r="D2130" s="64">
        <v>791893</v>
      </c>
      <c r="E2130" s="64">
        <v>0</v>
      </c>
      <c r="F2130" s="64">
        <v>791893</v>
      </c>
      <c r="G2130" s="77">
        <v>1.04</v>
      </c>
      <c r="H2130" s="64">
        <v>823569</v>
      </c>
      <c r="I2130" s="64">
        <v>0</v>
      </c>
      <c r="J2130" s="64">
        <f>SUMIFS('Support - HEA1065 Adjustments'!$G$2:$G$10,'Support - HEA1065 Adjustments'!$A$2:$A$10,LEFT('Support - Calculation Detail'!A2130,7),'Support - HEA1065 Adjustments'!$D$2:$D$10,RIGHT('Support - Calculation Detail'!A2130,2))</f>
        <v>0</v>
      </c>
      <c r="K2130" s="64">
        <v>823569</v>
      </c>
      <c r="L2130" s="64">
        <v>0</v>
      </c>
      <c r="M2130" s="64">
        <v>0</v>
      </c>
      <c r="N2130" s="64">
        <v>0</v>
      </c>
      <c r="O2130" s="64">
        <v>823569</v>
      </c>
    </row>
    <row r="2131" spans="1:15" x14ac:dyDescent="0.35">
      <c r="A2131" s="57" t="s">
        <v>7917</v>
      </c>
      <c r="B2131" s="61" t="s">
        <v>10</v>
      </c>
      <c r="C2131" s="61" t="s">
        <v>3706</v>
      </c>
      <c r="D2131" s="64">
        <v>6177596</v>
      </c>
      <c r="E2131" s="64">
        <v>0</v>
      </c>
      <c r="F2131" s="64">
        <v>6177596</v>
      </c>
      <c r="G2131" s="77">
        <v>1.04</v>
      </c>
      <c r="H2131" s="64">
        <v>6424700</v>
      </c>
      <c r="I2131" s="64">
        <v>0</v>
      </c>
      <c r="J2131" s="64">
        <f>SUMIFS('Support - HEA1065 Adjustments'!$G$2:$G$10,'Support - HEA1065 Adjustments'!$A$2:$A$10,LEFT('Support - Calculation Detail'!A2131,7),'Support - HEA1065 Adjustments'!$D$2:$D$10,RIGHT('Support - Calculation Detail'!A2131,2))</f>
        <v>0</v>
      </c>
      <c r="K2131" s="64">
        <v>6424700</v>
      </c>
      <c r="L2131" s="64">
        <v>0</v>
      </c>
      <c r="M2131" s="64">
        <v>0</v>
      </c>
      <c r="N2131" s="64">
        <v>0</v>
      </c>
      <c r="O2131" s="64">
        <v>6424700</v>
      </c>
    </row>
    <row r="2132" spans="1:15" x14ac:dyDescent="0.35">
      <c r="A2132" s="57" t="s">
        <v>7918</v>
      </c>
      <c r="B2132" s="61" t="s">
        <v>10</v>
      </c>
      <c r="C2132" s="61" t="s">
        <v>3706</v>
      </c>
      <c r="D2132" s="64">
        <v>2148761</v>
      </c>
      <c r="E2132" s="64">
        <v>0</v>
      </c>
      <c r="F2132" s="64">
        <v>2148761</v>
      </c>
      <c r="G2132" s="77">
        <v>1.04</v>
      </c>
      <c r="H2132" s="64">
        <v>2234711</v>
      </c>
      <c r="I2132" s="64">
        <v>0</v>
      </c>
      <c r="J2132" s="64">
        <f>SUMIFS('Support - HEA1065 Adjustments'!$G$2:$G$10,'Support - HEA1065 Adjustments'!$A$2:$A$10,LEFT('Support - Calculation Detail'!A2132,7),'Support - HEA1065 Adjustments'!$D$2:$D$10,RIGHT('Support - Calculation Detail'!A2132,2))</f>
        <v>0</v>
      </c>
      <c r="K2132" s="64">
        <v>2234711</v>
      </c>
      <c r="L2132" s="64">
        <v>102250</v>
      </c>
      <c r="M2132" s="64">
        <v>0</v>
      </c>
      <c r="N2132" s="64">
        <v>0</v>
      </c>
      <c r="O2132" s="64">
        <v>2336961</v>
      </c>
    </row>
    <row r="2133" spans="1:15" x14ac:dyDescent="0.35">
      <c r="A2133" s="57" t="s">
        <v>7919</v>
      </c>
      <c r="B2133" s="61" t="s">
        <v>10</v>
      </c>
      <c r="C2133" s="61" t="s">
        <v>3706</v>
      </c>
      <c r="D2133" s="64">
        <v>1218219</v>
      </c>
      <c r="E2133" s="64">
        <v>0</v>
      </c>
      <c r="F2133" s="64">
        <v>1218219</v>
      </c>
      <c r="G2133" s="77">
        <v>1.04</v>
      </c>
      <c r="H2133" s="64">
        <v>1266948</v>
      </c>
      <c r="I2133" s="64">
        <v>0</v>
      </c>
      <c r="J2133" s="64">
        <f>SUMIFS('Support - HEA1065 Adjustments'!$G$2:$G$10,'Support - HEA1065 Adjustments'!$A$2:$A$10,LEFT('Support - Calculation Detail'!A2133,7),'Support - HEA1065 Adjustments'!$D$2:$D$10,RIGHT('Support - Calculation Detail'!A2133,2))</f>
        <v>0</v>
      </c>
      <c r="K2133" s="64">
        <v>1266948</v>
      </c>
      <c r="L2133" s="64">
        <v>63680</v>
      </c>
      <c r="M2133" s="64">
        <v>0</v>
      </c>
      <c r="N2133" s="64">
        <v>0</v>
      </c>
      <c r="O2133" s="64">
        <v>1330628</v>
      </c>
    </row>
    <row r="2134" spans="1:15" x14ac:dyDescent="0.35">
      <c r="A2134" s="57" t="s">
        <v>7920</v>
      </c>
      <c r="B2134" s="61" t="s">
        <v>10</v>
      </c>
      <c r="C2134" s="61" t="s">
        <v>3706</v>
      </c>
      <c r="D2134" s="64">
        <v>1060283</v>
      </c>
      <c r="E2134" s="64">
        <v>0</v>
      </c>
      <c r="F2134" s="64">
        <v>1060283</v>
      </c>
      <c r="G2134" s="77">
        <v>1.04</v>
      </c>
      <c r="H2134" s="64">
        <v>1102694</v>
      </c>
      <c r="I2134" s="64">
        <v>0</v>
      </c>
      <c r="J2134" s="64">
        <f>SUMIFS('Support - HEA1065 Adjustments'!$G$2:$G$10,'Support - HEA1065 Adjustments'!$A$2:$A$10,LEFT('Support - Calculation Detail'!A2134,7),'Support - HEA1065 Adjustments'!$D$2:$D$10,RIGHT('Support - Calculation Detail'!A2134,2))</f>
        <v>0</v>
      </c>
      <c r="K2134" s="64">
        <v>1102694</v>
      </c>
      <c r="L2134" s="64">
        <v>0</v>
      </c>
      <c r="M2134" s="64">
        <v>0</v>
      </c>
      <c r="N2134" s="64">
        <v>0</v>
      </c>
      <c r="O2134" s="64">
        <v>1102694</v>
      </c>
    </row>
    <row r="2135" spans="1:15" x14ac:dyDescent="0.35">
      <c r="A2135" s="57" t="s">
        <v>7921</v>
      </c>
      <c r="B2135" s="61" t="s">
        <v>10</v>
      </c>
      <c r="C2135" s="61" t="s">
        <v>3706</v>
      </c>
      <c r="D2135" s="64">
        <v>233945</v>
      </c>
      <c r="E2135" s="64">
        <v>0</v>
      </c>
      <c r="F2135" s="64">
        <v>233945</v>
      </c>
      <c r="G2135" s="77">
        <v>1.04</v>
      </c>
      <c r="H2135" s="64">
        <v>243303</v>
      </c>
      <c r="I2135" s="64">
        <v>0</v>
      </c>
      <c r="J2135" s="64">
        <f>SUMIFS('Support - HEA1065 Adjustments'!$G$2:$G$10,'Support - HEA1065 Adjustments'!$A$2:$A$10,LEFT('Support - Calculation Detail'!A2135,7),'Support - HEA1065 Adjustments'!$D$2:$D$10,RIGHT('Support - Calculation Detail'!A2135,2))</f>
        <v>0</v>
      </c>
      <c r="K2135" s="64">
        <v>243303</v>
      </c>
      <c r="L2135" s="64">
        <v>7155</v>
      </c>
      <c r="M2135" s="64">
        <v>0</v>
      </c>
      <c r="N2135" s="64">
        <v>0</v>
      </c>
      <c r="O2135" s="64">
        <v>250458</v>
      </c>
    </row>
    <row r="2136" spans="1:15" x14ac:dyDescent="0.35">
      <c r="A2136" s="57" t="s">
        <v>7922</v>
      </c>
      <c r="B2136" s="61" t="s">
        <v>10</v>
      </c>
      <c r="C2136" s="61" t="s">
        <v>3706</v>
      </c>
      <c r="D2136" s="64">
        <v>426956</v>
      </c>
      <c r="E2136" s="64">
        <v>0</v>
      </c>
      <c r="F2136" s="64">
        <v>426956</v>
      </c>
      <c r="G2136" s="77">
        <v>1.04</v>
      </c>
      <c r="H2136" s="64">
        <v>444034</v>
      </c>
      <c r="I2136" s="64">
        <v>0</v>
      </c>
      <c r="J2136" s="64">
        <f>SUMIFS('Support - HEA1065 Adjustments'!$G$2:$G$10,'Support - HEA1065 Adjustments'!$A$2:$A$10,LEFT('Support - Calculation Detail'!A2136,7),'Support - HEA1065 Adjustments'!$D$2:$D$10,RIGHT('Support - Calculation Detail'!A2136,2))</f>
        <v>0</v>
      </c>
      <c r="K2136" s="64">
        <v>444034</v>
      </c>
      <c r="L2136" s="64">
        <v>93417</v>
      </c>
      <c r="M2136" s="64">
        <v>0</v>
      </c>
      <c r="N2136" s="64">
        <v>0</v>
      </c>
      <c r="O2136" s="64">
        <v>537451</v>
      </c>
    </row>
    <row r="2137" spans="1:15" x14ac:dyDescent="0.35">
      <c r="A2137" s="57" t="s">
        <v>7923</v>
      </c>
      <c r="B2137" s="61" t="s">
        <v>10</v>
      </c>
      <c r="C2137" s="61" t="s">
        <v>3706</v>
      </c>
      <c r="D2137" s="64">
        <v>3277404</v>
      </c>
      <c r="E2137" s="64">
        <v>0</v>
      </c>
      <c r="F2137" s="64">
        <v>3277404</v>
      </c>
      <c r="G2137" s="77">
        <v>1.04</v>
      </c>
      <c r="H2137" s="64">
        <v>3408500</v>
      </c>
      <c r="I2137" s="64">
        <v>0</v>
      </c>
      <c r="J2137" s="64">
        <f>SUMIFS('Support - HEA1065 Adjustments'!$G$2:$G$10,'Support - HEA1065 Adjustments'!$A$2:$A$10,LEFT('Support - Calculation Detail'!A2137,7),'Support - HEA1065 Adjustments'!$D$2:$D$10,RIGHT('Support - Calculation Detail'!A2137,2))</f>
        <v>0</v>
      </c>
      <c r="K2137" s="64">
        <v>3408500</v>
      </c>
      <c r="L2137" s="64">
        <v>0</v>
      </c>
      <c r="M2137" s="64">
        <v>0</v>
      </c>
      <c r="N2137" s="64">
        <v>0</v>
      </c>
      <c r="O2137" s="64">
        <v>3408500</v>
      </c>
    </row>
    <row r="2138" spans="1:15" x14ac:dyDescent="0.35">
      <c r="A2138" s="57" t="s">
        <v>7924</v>
      </c>
      <c r="B2138" s="61" t="s">
        <v>10</v>
      </c>
      <c r="C2138" s="61" t="s">
        <v>3706</v>
      </c>
      <c r="D2138" s="64">
        <v>6973541</v>
      </c>
      <c r="E2138" s="64">
        <v>0</v>
      </c>
      <c r="F2138" s="64">
        <v>6973541</v>
      </c>
      <c r="G2138" s="77">
        <v>1.04</v>
      </c>
      <c r="H2138" s="64">
        <v>7252483</v>
      </c>
      <c r="I2138" s="64">
        <v>0</v>
      </c>
      <c r="J2138" s="64">
        <f>SUMIFS('Support - HEA1065 Adjustments'!$G$2:$G$10,'Support - HEA1065 Adjustments'!$A$2:$A$10,LEFT('Support - Calculation Detail'!A2138,7),'Support - HEA1065 Adjustments'!$D$2:$D$10,RIGHT('Support - Calculation Detail'!A2138,2))</f>
        <v>0</v>
      </c>
      <c r="K2138" s="64">
        <v>7252483</v>
      </c>
      <c r="L2138" s="64">
        <v>0</v>
      </c>
      <c r="M2138" s="64">
        <v>0</v>
      </c>
      <c r="N2138" s="64">
        <v>0</v>
      </c>
      <c r="O2138" s="64">
        <v>7252483</v>
      </c>
    </row>
    <row r="2139" spans="1:15" x14ac:dyDescent="0.35">
      <c r="A2139" s="57" t="s">
        <v>7925</v>
      </c>
      <c r="B2139" s="61" t="s">
        <v>10</v>
      </c>
      <c r="C2139" s="61" t="s">
        <v>3706</v>
      </c>
      <c r="D2139" s="64">
        <v>5540550</v>
      </c>
      <c r="E2139" s="64">
        <v>0</v>
      </c>
      <c r="F2139" s="64">
        <v>5540550</v>
      </c>
      <c r="G2139" s="77">
        <v>1.04</v>
      </c>
      <c r="H2139" s="64">
        <v>5762172</v>
      </c>
      <c r="I2139" s="64">
        <v>0</v>
      </c>
      <c r="J2139" s="64">
        <f>SUMIFS('Support - HEA1065 Adjustments'!$G$2:$G$10,'Support - HEA1065 Adjustments'!$A$2:$A$10,LEFT('Support - Calculation Detail'!A2139,7),'Support - HEA1065 Adjustments'!$D$2:$D$10,RIGHT('Support - Calculation Detail'!A2139,2))</f>
        <v>0</v>
      </c>
      <c r="K2139" s="64">
        <v>5762172</v>
      </c>
      <c r="L2139" s="64">
        <v>0</v>
      </c>
      <c r="M2139" s="64">
        <v>0</v>
      </c>
      <c r="N2139" s="64">
        <v>0</v>
      </c>
      <c r="O2139" s="64">
        <v>5762172</v>
      </c>
    </row>
    <row r="2140" spans="1:15" x14ac:dyDescent="0.35">
      <c r="A2140" s="57" t="s">
        <v>7926</v>
      </c>
      <c r="B2140" s="61" t="s">
        <v>10</v>
      </c>
      <c r="C2140" s="61" t="s">
        <v>5432</v>
      </c>
      <c r="D2140" s="64">
        <v>2090954</v>
      </c>
      <c r="E2140" s="64">
        <v>0</v>
      </c>
      <c r="F2140" s="64">
        <v>2090954</v>
      </c>
      <c r="G2140" s="77">
        <v>1.04</v>
      </c>
      <c r="H2140" s="64">
        <v>2174592</v>
      </c>
      <c r="I2140" s="64">
        <v>0</v>
      </c>
      <c r="J2140" s="64">
        <f>SUMIFS('Support - HEA1065 Adjustments'!$G$2:$G$10,'Support - HEA1065 Adjustments'!$A$2:$A$10,LEFT('Support - Calculation Detail'!A2140,7),'Support - HEA1065 Adjustments'!$D$2:$D$10,RIGHT('Support - Calculation Detail'!A2140,2))</f>
        <v>0</v>
      </c>
      <c r="K2140" s="64">
        <v>2174592</v>
      </c>
      <c r="L2140" s="64">
        <v>0</v>
      </c>
      <c r="M2140" s="64">
        <v>0</v>
      </c>
      <c r="N2140" s="64">
        <v>0</v>
      </c>
      <c r="O2140" s="64">
        <v>2174592</v>
      </c>
    </row>
    <row r="2141" spans="1:15" x14ac:dyDescent="0.35">
      <c r="A2141" s="57" t="s">
        <v>7927</v>
      </c>
      <c r="B2141" s="61" t="s">
        <v>10</v>
      </c>
      <c r="C2141" s="61" t="s">
        <v>3757</v>
      </c>
      <c r="D2141" s="64">
        <v>1449347</v>
      </c>
      <c r="E2141" s="64">
        <v>0</v>
      </c>
      <c r="F2141" s="64">
        <v>1449347</v>
      </c>
      <c r="G2141" s="77">
        <v>1.04</v>
      </c>
      <c r="H2141" s="64">
        <v>1507321</v>
      </c>
      <c r="I2141" s="64">
        <v>0</v>
      </c>
      <c r="J2141" s="64">
        <f>SUMIFS('Support - HEA1065 Adjustments'!$G$2:$G$10,'Support - HEA1065 Adjustments'!$A$2:$A$10,LEFT('Support - Calculation Detail'!A2141,7),'Support - HEA1065 Adjustments'!$D$2:$D$10,RIGHT('Support - Calculation Detail'!A2141,2))</f>
        <v>0</v>
      </c>
      <c r="K2141" s="64">
        <v>1507321</v>
      </c>
      <c r="L2141" s="64">
        <v>49729</v>
      </c>
      <c r="M2141" s="64">
        <v>44060</v>
      </c>
      <c r="N2141" s="64">
        <v>111187.63294103177</v>
      </c>
      <c r="O2141" s="64">
        <v>1712297.6329410318</v>
      </c>
    </row>
    <row r="2142" spans="1:15" x14ac:dyDescent="0.35">
      <c r="A2142" s="57" t="s">
        <v>7928</v>
      </c>
      <c r="B2142" s="61" t="s">
        <v>10</v>
      </c>
      <c r="C2142" s="61" t="s">
        <v>3757</v>
      </c>
      <c r="D2142" s="64">
        <v>4242</v>
      </c>
      <c r="E2142" s="64">
        <v>0</v>
      </c>
      <c r="F2142" s="64">
        <v>4242</v>
      </c>
      <c r="G2142" s="77">
        <v>1.04</v>
      </c>
      <c r="H2142" s="64">
        <v>4412</v>
      </c>
      <c r="I2142" s="64">
        <v>0</v>
      </c>
      <c r="J2142" s="64">
        <f>SUMIFS('Support - HEA1065 Adjustments'!$G$2:$G$10,'Support - HEA1065 Adjustments'!$A$2:$A$10,LEFT('Support - Calculation Detail'!A2142,7),'Support - HEA1065 Adjustments'!$D$2:$D$10,RIGHT('Support - Calculation Detail'!A2142,2))</f>
        <v>0</v>
      </c>
      <c r="K2142" s="64">
        <v>4412</v>
      </c>
      <c r="L2142" s="64">
        <v>0</v>
      </c>
      <c r="M2142" s="64">
        <v>0</v>
      </c>
      <c r="N2142" s="64">
        <v>0</v>
      </c>
      <c r="O2142" s="64">
        <v>4412</v>
      </c>
    </row>
    <row r="2143" spans="1:15" x14ac:dyDescent="0.35">
      <c r="A2143" s="57" t="s">
        <v>7929</v>
      </c>
      <c r="B2143" s="61" t="s">
        <v>10</v>
      </c>
      <c r="C2143" s="61" t="s">
        <v>3757</v>
      </c>
      <c r="D2143" s="64">
        <v>17573</v>
      </c>
      <c r="E2143" s="64">
        <v>0</v>
      </c>
      <c r="F2143" s="64">
        <v>17573</v>
      </c>
      <c r="G2143" s="77">
        <v>1.04</v>
      </c>
      <c r="H2143" s="64">
        <v>18276</v>
      </c>
      <c r="I2143" s="64">
        <v>0</v>
      </c>
      <c r="J2143" s="64">
        <f>SUMIFS('Support - HEA1065 Adjustments'!$G$2:$G$10,'Support - HEA1065 Adjustments'!$A$2:$A$10,LEFT('Support - Calculation Detail'!A2143,7),'Support - HEA1065 Adjustments'!$D$2:$D$10,RIGHT('Support - Calculation Detail'!A2143,2))</f>
        <v>0</v>
      </c>
      <c r="K2143" s="64">
        <v>18276</v>
      </c>
      <c r="L2143" s="64">
        <v>0</v>
      </c>
      <c r="M2143" s="64">
        <v>0</v>
      </c>
      <c r="N2143" s="64">
        <v>0</v>
      </c>
      <c r="O2143" s="64">
        <v>18276</v>
      </c>
    </row>
    <row r="2144" spans="1:15" x14ac:dyDescent="0.35">
      <c r="A2144" s="57" t="s">
        <v>7930</v>
      </c>
      <c r="B2144" s="61" t="s">
        <v>10</v>
      </c>
      <c r="C2144" s="61" t="s">
        <v>3757</v>
      </c>
      <c r="D2144" s="64">
        <v>9046</v>
      </c>
      <c r="E2144" s="64">
        <v>0</v>
      </c>
      <c r="F2144" s="64">
        <v>9046</v>
      </c>
      <c r="G2144" s="77">
        <v>1.04</v>
      </c>
      <c r="H2144" s="64">
        <v>9408</v>
      </c>
      <c r="I2144" s="64">
        <v>0</v>
      </c>
      <c r="J2144" s="64">
        <f>SUMIFS('Support - HEA1065 Adjustments'!$G$2:$G$10,'Support - HEA1065 Adjustments'!$A$2:$A$10,LEFT('Support - Calculation Detail'!A2144,7),'Support - HEA1065 Adjustments'!$D$2:$D$10,RIGHT('Support - Calculation Detail'!A2144,2))</f>
        <v>0</v>
      </c>
      <c r="K2144" s="64">
        <v>9408</v>
      </c>
      <c r="L2144" s="64">
        <v>0</v>
      </c>
      <c r="M2144" s="64">
        <v>0</v>
      </c>
      <c r="N2144" s="64">
        <v>0</v>
      </c>
      <c r="O2144" s="64">
        <v>9408</v>
      </c>
    </row>
    <row r="2145" spans="1:15" x14ac:dyDescent="0.35">
      <c r="A2145" s="57" t="s">
        <v>7931</v>
      </c>
      <c r="B2145" s="61" t="s">
        <v>10</v>
      </c>
      <c r="C2145" s="61" t="s">
        <v>3757</v>
      </c>
      <c r="D2145" s="64">
        <v>11784</v>
      </c>
      <c r="E2145" s="64">
        <v>0</v>
      </c>
      <c r="F2145" s="64">
        <v>11784</v>
      </c>
      <c r="G2145" s="77">
        <v>1.04</v>
      </c>
      <c r="H2145" s="64">
        <v>12255</v>
      </c>
      <c r="I2145" s="64">
        <v>0</v>
      </c>
      <c r="J2145" s="64">
        <f>SUMIFS('Support - HEA1065 Adjustments'!$G$2:$G$10,'Support - HEA1065 Adjustments'!$A$2:$A$10,LEFT('Support - Calculation Detail'!A2145,7),'Support - HEA1065 Adjustments'!$D$2:$D$10,RIGHT('Support - Calculation Detail'!A2145,2))</f>
        <v>0</v>
      </c>
      <c r="K2145" s="64">
        <v>12255</v>
      </c>
      <c r="L2145" s="64">
        <v>0</v>
      </c>
      <c r="M2145" s="64">
        <v>0</v>
      </c>
      <c r="N2145" s="64">
        <v>0</v>
      </c>
      <c r="O2145" s="64">
        <v>12255</v>
      </c>
    </row>
    <row r="2146" spans="1:15" x14ac:dyDescent="0.35">
      <c r="A2146" s="57" t="s">
        <v>7932</v>
      </c>
      <c r="B2146" s="61" t="s">
        <v>10</v>
      </c>
      <c r="C2146" s="61" t="s">
        <v>3757</v>
      </c>
      <c r="D2146" s="64">
        <v>28423</v>
      </c>
      <c r="E2146" s="64">
        <v>0</v>
      </c>
      <c r="F2146" s="64">
        <v>28423</v>
      </c>
      <c r="G2146" s="77">
        <v>1.04</v>
      </c>
      <c r="H2146" s="64">
        <v>29560</v>
      </c>
      <c r="I2146" s="64">
        <v>0</v>
      </c>
      <c r="J2146" s="64">
        <f>SUMIFS('Support - HEA1065 Adjustments'!$G$2:$G$10,'Support - HEA1065 Adjustments'!$A$2:$A$10,LEFT('Support - Calculation Detail'!A2146,7),'Support - HEA1065 Adjustments'!$D$2:$D$10,RIGHT('Support - Calculation Detail'!A2146,2))</f>
        <v>0</v>
      </c>
      <c r="K2146" s="64">
        <v>29560</v>
      </c>
      <c r="L2146" s="64">
        <v>0</v>
      </c>
      <c r="M2146" s="64">
        <v>0</v>
      </c>
      <c r="N2146" s="64">
        <v>0</v>
      </c>
      <c r="O2146" s="64">
        <v>29560</v>
      </c>
    </row>
    <row r="2147" spans="1:15" x14ac:dyDescent="0.35">
      <c r="A2147" s="57" t="s">
        <v>7933</v>
      </c>
      <c r="B2147" s="61" t="s">
        <v>10</v>
      </c>
      <c r="C2147" s="61" t="s">
        <v>3757</v>
      </c>
      <c r="D2147" s="64">
        <v>28463</v>
      </c>
      <c r="E2147" s="64">
        <v>0</v>
      </c>
      <c r="F2147" s="64">
        <v>28463</v>
      </c>
      <c r="G2147" s="77">
        <v>1.04</v>
      </c>
      <c r="H2147" s="64">
        <v>29602</v>
      </c>
      <c r="I2147" s="64">
        <v>0</v>
      </c>
      <c r="J2147" s="64">
        <f>SUMIFS('Support - HEA1065 Adjustments'!$G$2:$G$10,'Support - HEA1065 Adjustments'!$A$2:$A$10,LEFT('Support - Calculation Detail'!A2147,7),'Support - HEA1065 Adjustments'!$D$2:$D$10,RIGHT('Support - Calculation Detail'!A2147,2))</f>
        <v>0</v>
      </c>
      <c r="K2147" s="64">
        <v>29602</v>
      </c>
      <c r="L2147" s="64">
        <v>0</v>
      </c>
      <c r="M2147" s="64">
        <v>0</v>
      </c>
      <c r="N2147" s="64">
        <v>0</v>
      </c>
      <c r="O2147" s="64">
        <v>29602</v>
      </c>
    </row>
    <row r="2148" spans="1:15" x14ac:dyDescent="0.35">
      <c r="A2148" s="57" t="s">
        <v>7934</v>
      </c>
      <c r="B2148" s="61" t="s">
        <v>10</v>
      </c>
      <c r="C2148" s="61" t="s">
        <v>3757</v>
      </c>
      <c r="D2148" s="64">
        <v>3058</v>
      </c>
      <c r="E2148" s="64">
        <v>0</v>
      </c>
      <c r="F2148" s="64">
        <v>3058</v>
      </c>
      <c r="G2148" s="77">
        <v>1.04</v>
      </c>
      <c r="H2148" s="64">
        <v>3180</v>
      </c>
      <c r="I2148" s="64">
        <v>0</v>
      </c>
      <c r="J2148" s="64">
        <f>SUMIFS('Support - HEA1065 Adjustments'!$G$2:$G$10,'Support - HEA1065 Adjustments'!$A$2:$A$10,LEFT('Support - Calculation Detail'!A2148,7),'Support - HEA1065 Adjustments'!$D$2:$D$10,RIGHT('Support - Calculation Detail'!A2148,2))</f>
        <v>0</v>
      </c>
      <c r="K2148" s="64">
        <v>3180</v>
      </c>
      <c r="L2148" s="64">
        <v>0</v>
      </c>
      <c r="M2148" s="64">
        <v>0</v>
      </c>
      <c r="N2148" s="64">
        <v>0</v>
      </c>
      <c r="O2148" s="64">
        <v>3180</v>
      </c>
    </row>
    <row r="2149" spans="1:15" x14ac:dyDescent="0.35">
      <c r="A2149" s="57" t="s">
        <v>7935</v>
      </c>
      <c r="B2149" s="61" t="s">
        <v>10</v>
      </c>
      <c r="C2149" s="61" t="s">
        <v>3757</v>
      </c>
      <c r="D2149" s="64">
        <v>7162</v>
      </c>
      <c r="E2149" s="64">
        <v>0</v>
      </c>
      <c r="F2149" s="64">
        <v>7162</v>
      </c>
      <c r="G2149" s="77">
        <v>1.04</v>
      </c>
      <c r="H2149" s="64">
        <v>7448</v>
      </c>
      <c r="I2149" s="64">
        <v>0</v>
      </c>
      <c r="J2149" s="64">
        <f>SUMIFS('Support - HEA1065 Adjustments'!$G$2:$G$10,'Support - HEA1065 Adjustments'!$A$2:$A$10,LEFT('Support - Calculation Detail'!A2149,7),'Support - HEA1065 Adjustments'!$D$2:$D$10,RIGHT('Support - Calculation Detail'!A2149,2))</f>
        <v>0</v>
      </c>
      <c r="K2149" s="64">
        <v>7448</v>
      </c>
      <c r="L2149" s="64">
        <v>0</v>
      </c>
      <c r="M2149" s="64">
        <v>0</v>
      </c>
      <c r="N2149" s="64">
        <v>0</v>
      </c>
      <c r="O2149" s="64">
        <v>7448</v>
      </c>
    </row>
    <row r="2150" spans="1:15" x14ac:dyDescent="0.35">
      <c r="A2150" s="57" t="s">
        <v>7936</v>
      </c>
      <c r="B2150" s="61" t="s">
        <v>10</v>
      </c>
      <c r="C2150" s="61" t="s">
        <v>3757</v>
      </c>
      <c r="D2150" s="64">
        <v>159427</v>
      </c>
      <c r="E2150" s="64">
        <v>0</v>
      </c>
      <c r="F2150" s="64">
        <v>159427</v>
      </c>
      <c r="G2150" s="77">
        <v>1.04</v>
      </c>
      <c r="H2150" s="64">
        <v>165804</v>
      </c>
      <c r="I2150" s="64">
        <v>0</v>
      </c>
      <c r="J2150" s="64">
        <f>SUMIFS('Support - HEA1065 Adjustments'!$G$2:$G$10,'Support - HEA1065 Adjustments'!$A$2:$A$10,LEFT('Support - Calculation Detail'!A2150,7),'Support - HEA1065 Adjustments'!$D$2:$D$10,RIGHT('Support - Calculation Detail'!A2150,2))</f>
        <v>0</v>
      </c>
      <c r="K2150" s="64">
        <v>165804</v>
      </c>
      <c r="L2150" s="64">
        <v>0</v>
      </c>
      <c r="M2150" s="64">
        <v>0</v>
      </c>
      <c r="N2150" s="64">
        <v>0</v>
      </c>
      <c r="O2150" s="64">
        <v>165804</v>
      </c>
    </row>
    <row r="2151" spans="1:15" x14ac:dyDescent="0.35">
      <c r="A2151" s="57" t="s">
        <v>7937</v>
      </c>
      <c r="B2151" s="61" t="s">
        <v>10</v>
      </c>
      <c r="C2151" s="61" t="s">
        <v>3757</v>
      </c>
      <c r="D2151" s="64">
        <v>520709</v>
      </c>
      <c r="E2151" s="64">
        <v>0</v>
      </c>
      <c r="F2151" s="64">
        <v>520709</v>
      </c>
      <c r="G2151" s="77">
        <v>1.04</v>
      </c>
      <c r="H2151" s="64">
        <v>541537</v>
      </c>
      <c r="I2151" s="64">
        <v>0</v>
      </c>
      <c r="J2151" s="64">
        <f>SUMIFS('Support - HEA1065 Adjustments'!$G$2:$G$10,'Support - HEA1065 Adjustments'!$A$2:$A$10,LEFT('Support - Calculation Detail'!A2151,7),'Support - HEA1065 Adjustments'!$D$2:$D$10,RIGHT('Support - Calculation Detail'!A2151,2))</f>
        <v>0</v>
      </c>
      <c r="K2151" s="64">
        <v>541537</v>
      </c>
      <c r="L2151" s="64">
        <v>52403</v>
      </c>
      <c r="M2151" s="64">
        <v>0</v>
      </c>
      <c r="N2151" s="64">
        <v>0</v>
      </c>
      <c r="O2151" s="64">
        <v>593940</v>
      </c>
    </row>
    <row r="2152" spans="1:15" x14ac:dyDescent="0.35">
      <c r="A2152" s="57" t="s">
        <v>7938</v>
      </c>
      <c r="B2152" s="61" t="s">
        <v>10</v>
      </c>
      <c r="C2152" s="61" t="s">
        <v>3757</v>
      </c>
      <c r="D2152" s="64">
        <v>1544635</v>
      </c>
      <c r="E2152" s="64">
        <v>0</v>
      </c>
      <c r="F2152" s="64">
        <v>1544635</v>
      </c>
      <c r="G2152" s="77">
        <v>1.04</v>
      </c>
      <c r="H2152" s="64">
        <v>1606420</v>
      </c>
      <c r="I2152" s="64">
        <v>0</v>
      </c>
      <c r="J2152" s="64">
        <f>SUMIFS('Support - HEA1065 Adjustments'!$G$2:$G$10,'Support - HEA1065 Adjustments'!$A$2:$A$10,LEFT('Support - Calculation Detail'!A2152,7),'Support - HEA1065 Adjustments'!$D$2:$D$10,RIGHT('Support - Calculation Detail'!A2152,2))</f>
        <v>0</v>
      </c>
      <c r="K2152" s="64">
        <v>1606420</v>
      </c>
      <c r="L2152" s="64">
        <v>0</v>
      </c>
      <c r="M2152" s="64">
        <v>0</v>
      </c>
      <c r="N2152" s="64">
        <v>0</v>
      </c>
      <c r="O2152" s="64">
        <v>1606420</v>
      </c>
    </row>
    <row r="2153" spans="1:15" x14ac:dyDescent="0.35">
      <c r="A2153" s="57" t="s">
        <v>7939</v>
      </c>
      <c r="B2153" s="61" t="s">
        <v>10</v>
      </c>
      <c r="C2153" s="61" t="s">
        <v>3774</v>
      </c>
      <c r="D2153" s="64">
        <v>3389678</v>
      </c>
      <c r="E2153" s="64">
        <v>0</v>
      </c>
      <c r="F2153" s="64">
        <v>3389678</v>
      </c>
      <c r="G2153" s="77">
        <v>1.04</v>
      </c>
      <c r="H2153" s="64">
        <v>3525265</v>
      </c>
      <c r="I2153" s="64">
        <v>0</v>
      </c>
      <c r="J2153" s="64">
        <f>SUMIFS('Support - HEA1065 Adjustments'!$G$2:$G$10,'Support - HEA1065 Adjustments'!$A$2:$A$10,LEFT('Support - Calculation Detail'!A2153,7),'Support - HEA1065 Adjustments'!$D$2:$D$10,RIGHT('Support - Calculation Detail'!A2153,2))</f>
        <v>0</v>
      </c>
      <c r="K2153" s="64">
        <v>3525265</v>
      </c>
      <c r="L2153" s="64">
        <v>368377</v>
      </c>
      <c r="M2153" s="64">
        <v>149086</v>
      </c>
      <c r="N2153" s="64">
        <v>376717.57932644471</v>
      </c>
      <c r="O2153" s="64">
        <v>4419445.5793264443</v>
      </c>
    </row>
    <row r="2154" spans="1:15" x14ac:dyDescent="0.35">
      <c r="A2154" s="57" t="s">
        <v>7940</v>
      </c>
      <c r="B2154" s="61" t="s">
        <v>10</v>
      </c>
      <c r="C2154" s="61" t="s">
        <v>3774</v>
      </c>
      <c r="D2154" s="64">
        <v>44432</v>
      </c>
      <c r="E2154" s="64">
        <v>0</v>
      </c>
      <c r="F2154" s="64">
        <v>44432</v>
      </c>
      <c r="G2154" s="77">
        <v>1.04</v>
      </c>
      <c r="H2154" s="64">
        <v>46209</v>
      </c>
      <c r="I2154" s="64">
        <v>0</v>
      </c>
      <c r="J2154" s="64">
        <f>SUMIFS('Support - HEA1065 Adjustments'!$G$2:$G$10,'Support - HEA1065 Adjustments'!$A$2:$A$10,LEFT('Support - Calculation Detail'!A2154,7),'Support - HEA1065 Adjustments'!$D$2:$D$10,RIGHT('Support - Calculation Detail'!A2154,2))</f>
        <v>0</v>
      </c>
      <c r="K2154" s="64">
        <v>46209</v>
      </c>
      <c r="L2154" s="64">
        <v>0</v>
      </c>
      <c r="M2154" s="64">
        <v>0</v>
      </c>
      <c r="N2154" s="64">
        <v>0</v>
      </c>
      <c r="O2154" s="64">
        <v>46209</v>
      </c>
    </row>
    <row r="2155" spans="1:15" x14ac:dyDescent="0.35">
      <c r="A2155" s="57" t="s">
        <v>7941</v>
      </c>
      <c r="B2155" s="61" t="s">
        <v>10</v>
      </c>
      <c r="C2155" s="61" t="s">
        <v>3774</v>
      </c>
      <c r="D2155" s="64">
        <v>20156</v>
      </c>
      <c r="E2155" s="64">
        <v>0</v>
      </c>
      <c r="F2155" s="64">
        <v>20156</v>
      </c>
      <c r="G2155" s="77">
        <v>1.04</v>
      </c>
      <c r="H2155" s="64">
        <v>20962</v>
      </c>
      <c r="I2155" s="64">
        <v>0</v>
      </c>
      <c r="J2155" s="64">
        <f>SUMIFS('Support - HEA1065 Adjustments'!$G$2:$G$10,'Support - HEA1065 Adjustments'!$A$2:$A$10,LEFT('Support - Calculation Detail'!A2155,7),'Support - HEA1065 Adjustments'!$D$2:$D$10,RIGHT('Support - Calculation Detail'!A2155,2))</f>
        <v>0</v>
      </c>
      <c r="K2155" s="64">
        <v>20962</v>
      </c>
      <c r="L2155" s="64">
        <v>0</v>
      </c>
      <c r="M2155" s="64">
        <v>0</v>
      </c>
      <c r="N2155" s="64">
        <v>0</v>
      </c>
      <c r="O2155" s="64">
        <v>20962</v>
      </c>
    </row>
    <row r="2156" spans="1:15" x14ac:dyDescent="0.35">
      <c r="A2156" s="57" t="s">
        <v>7942</v>
      </c>
      <c r="B2156" s="61" t="s">
        <v>10</v>
      </c>
      <c r="C2156" s="61" t="s">
        <v>3774</v>
      </c>
      <c r="D2156" s="64">
        <v>18298</v>
      </c>
      <c r="E2156" s="64">
        <v>0</v>
      </c>
      <c r="F2156" s="64">
        <v>18298</v>
      </c>
      <c r="G2156" s="77">
        <v>1.04</v>
      </c>
      <c r="H2156" s="64">
        <v>19030</v>
      </c>
      <c r="I2156" s="64">
        <v>0</v>
      </c>
      <c r="J2156" s="64">
        <f>SUMIFS('Support - HEA1065 Adjustments'!$G$2:$G$10,'Support - HEA1065 Adjustments'!$A$2:$A$10,LEFT('Support - Calculation Detail'!A2156,7),'Support - HEA1065 Adjustments'!$D$2:$D$10,RIGHT('Support - Calculation Detail'!A2156,2))</f>
        <v>0</v>
      </c>
      <c r="K2156" s="64">
        <v>19030</v>
      </c>
      <c r="L2156" s="64">
        <v>0</v>
      </c>
      <c r="M2156" s="64">
        <v>0</v>
      </c>
      <c r="N2156" s="64">
        <v>0</v>
      </c>
      <c r="O2156" s="64">
        <v>19030</v>
      </c>
    </row>
    <row r="2157" spans="1:15" x14ac:dyDescent="0.35">
      <c r="A2157" s="57" t="s">
        <v>7943</v>
      </c>
      <c r="B2157" s="61" t="s">
        <v>10</v>
      </c>
      <c r="C2157" s="61" t="s">
        <v>3774</v>
      </c>
      <c r="D2157" s="64">
        <v>17608</v>
      </c>
      <c r="E2157" s="64">
        <v>0</v>
      </c>
      <c r="F2157" s="64">
        <v>17608</v>
      </c>
      <c r="G2157" s="77">
        <v>1.04</v>
      </c>
      <c r="H2157" s="64">
        <v>18312</v>
      </c>
      <c r="I2157" s="64">
        <v>0</v>
      </c>
      <c r="J2157" s="64">
        <f>SUMIFS('Support - HEA1065 Adjustments'!$G$2:$G$10,'Support - HEA1065 Adjustments'!$A$2:$A$10,LEFT('Support - Calculation Detail'!A2157,7),'Support - HEA1065 Adjustments'!$D$2:$D$10,RIGHT('Support - Calculation Detail'!A2157,2))</f>
        <v>0</v>
      </c>
      <c r="K2157" s="64">
        <v>18312</v>
      </c>
      <c r="L2157" s="64">
        <v>0</v>
      </c>
      <c r="M2157" s="64">
        <v>0</v>
      </c>
      <c r="N2157" s="64">
        <v>0</v>
      </c>
      <c r="O2157" s="64">
        <v>18312</v>
      </c>
    </row>
    <row r="2158" spans="1:15" x14ac:dyDescent="0.35">
      <c r="A2158" s="57" t="s">
        <v>7944</v>
      </c>
      <c r="B2158" s="61" t="s">
        <v>10</v>
      </c>
      <c r="C2158" s="61" t="s">
        <v>3774</v>
      </c>
      <c r="D2158" s="64">
        <v>16321</v>
      </c>
      <c r="E2158" s="64">
        <v>0</v>
      </c>
      <c r="F2158" s="64">
        <v>16321</v>
      </c>
      <c r="G2158" s="77">
        <v>1.04</v>
      </c>
      <c r="H2158" s="64">
        <v>16974</v>
      </c>
      <c r="I2158" s="64">
        <v>0</v>
      </c>
      <c r="J2158" s="64">
        <f>SUMIFS('Support - HEA1065 Adjustments'!$G$2:$G$10,'Support - HEA1065 Adjustments'!$A$2:$A$10,LEFT('Support - Calculation Detail'!A2158,7),'Support - HEA1065 Adjustments'!$D$2:$D$10,RIGHT('Support - Calculation Detail'!A2158,2))</f>
        <v>0</v>
      </c>
      <c r="K2158" s="64">
        <v>16974</v>
      </c>
      <c r="L2158" s="64">
        <v>0</v>
      </c>
      <c r="M2158" s="64">
        <v>0</v>
      </c>
      <c r="N2158" s="64">
        <v>0</v>
      </c>
      <c r="O2158" s="64">
        <v>16974</v>
      </c>
    </row>
    <row r="2159" spans="1:15" x14ac:dyDescent="0.35">
      <c r="A2159" s="57" t="s">
        <v>7945</v>
      </c>
      <c r="B2159" s="61" t="s">
        <v>10</v>
      </c>
      <c r="C2159" s="61" t="s">
        <v>3774</v>
      </c>
      <c r="D2159" s="64">
        <v>12057</v>
      </c>
      <c r="E2159" s="64">
        <v>0</v>
      </c>
      <c r="F2159" s="64">
        <v>12057</v>
      </c>
      <c r="G2159" s="77">
        <v>1.04</v>
      </c>
      <c r="H2159" s="64">
        <v>12539</v>
      </c>
      <c r="I2159" s="64">
        <v>0</v>
      </c>
      <c r="J2159" s="64">
        <f>SUMIFS('Support - HEA1065 Adjustments'!$G$2:$G$10,'Support - HEA1065 Adjustments'!$A$2:$A$10,LEFT('Support - Calculation Detail'!A2159,7),'Support - HEA1065 Adjustments'!$D$2:$D$10,RIGHT('Support - Calculation Detail'!A2159,2))</f>
        <v>0</v>
      </c>
      <c r="K2159" s="64">
        <v>12539</v>
      </c>
      <c r="L2159" s="64">
        <v>0</v>
      </c>
      <c r="M2159" s="64">
        <v>0</v>
      </c>
      <c r="N2159" s="64">
        <v>0</v>
      </c>
      <c r="O2159" s="64">
        <v>12539</v>
      </c>
    </row>
    <row r="2160" spans="1:15" x14ac:dyDescent="0.35">
      <c r="A2160" s="57" t="s">
        <v>7946</v>
      </c>
      <c r="B2160" s="61" t="s">
        <v>10</v>
      </c>
      <c r="C2160" s="61" t="s">
        <v>3774</v>
      </c>
      <c r="D2160" s="64">
        <v>12636</v>
      </c>
      <c r="E2160" s="64">
        <v>0</v>
      </c>
      <c r="F2160" s="64">
        <v>12636</v>
      </c>
      <c r="G2160" s="77">
        <v>1.04</v>
      </c>
      <c r="H2160" s="64">
        <v>13141</v>
      </c>
      <c r="I2160" s="64">
        <v>0</v>
      </c>
      <c r="J2160" s="64">
        <f>SUMIFS('Support - HEA1065 Adjustments'!$G$2:$G$10,'Support - HEA1065 Adjustments'!$A$2:$A$10,LEFT('Support - Calculation Detail'!A2160,7),'Support - HEA1065 Adjustments'!$D$2:$D$10,RIGHT('Support - Calculation Detail'!A2160,2))</f>
        <v>0</v>
      </c>
      <c r="K2160" s="64">
        <v>13141</v>
      </c>
      <c r="L2160" s="64">
        <v>0</v>
      </c>
      <c r="M2160" s="64">
        <v>0</v>
      </c>
      <c r="N2160" s="64">
        <v>0</v>
      </c>
      <c r="O2160" s="64">
        <v>13141</v>
      </c>
    </row>
    <row r="2161" spans="1:15" x14ac:dyDescent="0.35">
      <c r="A2161" s="57" t="s">
        <v>7947</v>
      </c>
      <c r="B2161" s="61" t="s">
        <v>10</v>
      </c>
      <c r="C2161" s="61" t="s">
        <v>3774</v>
      </c>
      <c r="D2161" s="64">
        <v>76930</v>
      </c>
      <c r="E2161" s="64">
        <v>0</v>
      </c>
      <c r="F2161" s="64">
        <v>76930</v>
      </c>
      <c r="G2161" s="77">
        <v>1.04</v>
      </c>
      <c r="H2161" s="64">
        <v>80007</v>
      </c>
      <c r="I2161" s="64">
        <v>0</v>
      </c>
      <c r="J2161" s="64">
        <f>SUMIFS('Support - HEA1065 Adjustments'!$G$2:$G$10,'Support - HEA1065 Adjustments'!$A$2:$A$10,LEFT('Support - Calculation Detail'!A2161,7),'Support - HEA1065 Adjustments'!$D$2:$D$10,RIGHT('Support - Calculation Detail'!A2161,2))</f>
        <v>0</v>
      </c>
      <c r="K2161" s="64">
        <v>80007</v>
      </c>
      <c r="L2161" s="64">
        <v>0</v>
      </c>
      <c r="M2161" s="64">
        <v>0</v>
      </c>
      <c r="N2161" s="64">
        <v>0</v>
      </c>
      <c r="O2161" s="64">
        <v>80007</v>
      </c>
    </row>
    <row r="2162" spans="1:15" x14ac:dyDescent="0.35">
      <c r="A2162" s="57" t="s">
        <v>7948</v>
      </c>
      <c r="B2162" s="61" t="s">
        <v>10</v>
      </c>
      <c r="C2162" s="61" t="s">
        <v>3774</v>
      </c>
      <c r="D2162" s="64">
        <v>14081</v>
      </c>
      <c r="E2162" s="64">
        <v>0</v>
      </c>
      <c r="F2162" s="64">
        <v>14081</v>
      </c>
      <c r="G2162" s="77">
        <v>1.04</v>
      </c>
      <c r="H2162" s="64">
        <v>14644</v>
      </c>
      <c r="I2162" s="64">
        <v>0</v>
      </c>
      <c r="J2162" s="64">
        <f>SUMIFS('Support - HEA1065 Adjustments'!$G$2:$G$10,'Support - HEA1065 Adjustments'!$A$2:$A$10,LEFT('Support - Calculation Detail'!A2162,7),'Support - HEA1065 Adjustments'!$D$2:$D$10,RIGHT('Support - Calculation Detail'!A2162,2))</f>
        <v>0</v>
      </c>
      <c r="K2162" s="64">
        <v>14644</v>
      </c>
      <c r="L2162" s="64">
        <v>0</v>
      </c>
      <c r="M2162" s="64">
        <v>0</v>
      </c>
      <c r="N2162" s="64">
        <v>0</v>
      </c>
      <c r="O2162" s="64">
        <v>14644</v>
      </c>
    </row>
    <row r="2163" spans="1:15" x14ac:dyDescent="0.35">
      <c r="A2163" s="57" t="s">
        <v>7949</v>
      </c>
      <c r="B2163" s="61" t="s">
        <v>10</v>
      </c>
      <c r="C2163" s="61" t="s">
        <v>3774</v>
      </c>
      <c r="D2163" s="64">
        <v>17517</v>
      </c>
      <c r="E2163" s="64">
        <v>0</v>
      </c>
      <c r="F2163" s="64">
        <v>17517</v>
      </c>
      <c r="G2163" s="77">
        <v>1.04</v>
      </c>
      <c r="H2163" s="64">
        <v>18218</v>
      </c>
      <c r="I2163" s="64">
        <v>0</v>
      </c>
      <c r="J2163" s="64">
        <f>SUMIFS('Support - HEA1065 Adjustments'!$G$2:$G$10,'Support - HEA1065 Adjustments'!$A$2:$A$10,LEFT('Support - Calculation Detail'!A2163,7),'Support - HEA1065 Adjustments'!$D$2:$D$10,RIGHT('Support - Calculation Detail'!A2163,2))</f>
        <v>0</v>
      </c>
      <c r="K2163" s="64">
        <v>18218</v>
      </c>
      <c r="L2163" s="64">
        <v>0</v>
      </c>
      <c r="M2163" s="64">
        <v>0</v>
      </c>
      <c r="N2163" s="64">
        <v>0</v>
      </c>
      <c r="O2163" s="64">
        <v>18218</v>
      </c>
    </row>
    <row r="2164" spans="1:15" x14ac:dyDescent="0.35">
      <c r="A2164" s="57" t="s">
        <v>7950</v>
      </c>
      <c r="B2164" s="61" t="s">
        <v>10</v>
      </c>
      <c r="C2164" s="61" t="s">
        <v>3774</v>
      </c>
      <c r="D2164" s="64">
        <v>104556</v>
      </c>
      <c r="E2164" s="64">
        <v>0</v>
      </c>
      <c r="F2164" s="64">
        <v>104556</v>
      </c>
      <c r="G2164" s="77">
        <v>1.04</v>
      </c>
      <c r="H2164" s="64">
        <v>108738</v>
      </c>
      <c r="I2164" s="64">
        <v>0</v>
      </c>
      <c r="J2164" s="64">
        <f>SUMIFS('Support - HEA1065 Adjustments'!$G$2:$G$10,'Support - HEA1065 Adjustments'!$A$2:$A$10,LEFT('Support - Calculation Detail'!A2164,7),'Support - HEA1065 Adjustments'!$D$2:$D$10,RIGHT('Support - Calculation Detail'!A2164,2))</f>
        <v>0</v>
      </c>
      <c r="K2164" s="64">
        <v>108738</v>
      </c>
      <c r="L2164" s="64">
        <v>0</v>
      </c>
      <c r="M2164" s="64">
        <v>0</v>
      </c>
      <c r="N2164" s="64">
        <v>0</v>
      </c>
      <c r="O2164" s="64">
        <v>108738</v>
      </c>
    </row>
    <row r="2165" spans="1:15" x14ac:dyDescent="0.35">
      <c r="A2165" s="57" t="s">
        <v>7951</v>
      </c>
      <c r="B2165" s="61" t="s">
        <v>10</v>
      </c>
      <c r="C2165" s="61" t="s">
        <v>3774</v>
      </c>
      <c r="D2165" s="64">
        <v>106141</v>
      </c>
      <c r="E2165" s="64">
        <v>0</v>
      </c>
      <c r="F2165" s="64">
        <v>106141</v>
      </c>
      <c r="G2165" s="77">
        <v>1.04</v>
      </c>
      <c r="H2165" s="64">
        <v>110387</v>
      </c>
      <c r="I2165" s="64">
        <v>0</v>
      </c>
      <c r="J2165" s="64">
        <f>SUMIFS('Support - HEA1065 Adjustments'!$G$2:$G$10,'Support - HEA1065 Adjustments'!$A$2:$A$10,LEFT('Support - Calculation Detail'!A2165,7),'Support - HEA1065 Adjustments'!$D$2:$D$10,RIGHT('Support - Calculation Detail'!A2165,2))</f>
        <v>0</v>
      </c>
      <c r="K2165" s="64">
        <v>110387</v>
      </c>
      <c r="L2165" s="64">
        <v>0</v>
      </c>
      <c r="M2165" s="64">
        <v>0</v>
      </c>
      <c r="N2165" s="64">
        <v>0</v>
      </c>
      <c r="O2165" s="64">
        <v>110387</v>
      </c>
    </row>
    <row r="2166" spans="1:15" x14ac:dyDescent="0.35">
      <c r="A2166" s="57" t="s">
        <v>7952</v>
      </c>
      <c r="B2166" s="61" t="s">
        <v>10</v>
      </c>
      <c r="C2166" s="61" t="s">
        <v>3774</v>
      </c>
      <c r="D2166" s="64">
        <v>199103</v>
      </c>
      <c r="E2166" s="64">
        <v>0</v>
      </c>
      <c r="F2166" s="64">
        <v>199103</v>
      </c>
      <c r="G2166" s="77">
        <v>1.04</v>
      </c>
      <c r="H2166" s="64">
        <v>207067</v>
      </c>
      <c r="I2166" s="64">
        <v>0</v>
      </c>
      <c r="J2166" s="64">
        <f>SUMIFS('Support - HEA1065 Adjustments'!$G$2:$G$10,'Support - HEA1065 Adjustments'!$A$2:$A$10,LEFT('Support - Calculation Detail'!A2166,7),'Support - HEA1065 Adjustments'!$D$2:$D$10,RIGHT('Support - Calculation Detail'!A2166,2))</f>
        <v>0</v>
      </c>
      <c r="K2166" s="64">
        <v>207067</v>
      </c>
      <c r="L2166" s="64">
        <v>0</v>
      </c>
      <c r="M2166" s="64">
        <v>0</v>
      </c>
      <c r="N2166" s="64">
        <v>0</v>
      </c>
      <c r="O2166" s="64">
        <v>207067</v>
      </c>
    </row>
    <row r="2167" spans="1:15" x14ac:dyDescent="0.35">
      <c r="A2167" s="57" t="s">
        <v>7953</v>
      </c>
      <c r="B2167" s="61" t="s">
        <v>10</v>
      </c>
      <c r="C2167" s="61" t="s">
        <v>3774</v>
      </c>
      <c r="D2167" s="64">
        <v>811879</v>
      </c>
      <c r="E2167" s="64">
        <v>0</v>
      </c>
      <c r="F2167" s="64">
        <v>811879</v>
      </c>
      <c r="G2167" s="77">
        <v>1.04</v>
      </c>
      <c r="H2167" s="64">
        <v>844354</v>
      </c>
      <c r="I2167" s="64">
        <v>0</v>
      </c>
      <c r="J2167" s="64">
        <f>SUMIFS('Support - HEA1065 Adjustments'!$G$2:$G$10,'Support - HEA1065 Adjustments'!$A$2:$A$10,LEFT('Support - Calculation Detail'!A2167,7),'Support - HEA1065 Adjustments'!$D$2:$D$10,RIGHT('Support - Calculation Detail'!A2167,2))</f>
        <v>0</v>
      </c>
      <c r="K2167" s="64">
        <v>844354</v>
      </c>
      <c r="L2167" s="64">
        <v>0</v>
      </c>
      <c r="M2167" s="64">
        <v>0</v>
      </c>
      <c r="N2167" s="64">
        <v>0</v>
      </c>
      <c r="O2167" s="64">
        <v>844354</v>
      </c>
    </row>
    <row r="2168" spans="1:15" x14ac:dyDescent="0.35">
      <c r="A2168" s="57" t="s">
        <v>7954</v>
      </c>
      <c r="B2168" s="61" t="s">
        <v>10</v>
      </c>
      <c r="C2168" s="61" t="s">
        <v>3774</v>
      </c>
      <c r="D2168" s="64">
        <v>1130244</v>
      </c>
      <c r="E2168" s="64">
        <v>0</v>
      </c>
      <c r="F2168" s="64">
        <v>1130244</v>
      </c>
      <c r="G2168" s="77">
        <v>1.04</v>
      </c>
      <c r="H2168" s="64">
        <v>1175454</v>
      </c>
      <c r="I2168" s="64">
        <v>0</v>
      </c>
      <c r="J2168" s="64">
        <f>SUMIFS('Support - HEA1065 Adjustments'!$G$2:$G$10,'Support - HEA1065 Adjustments'!$A$2:$A$10,LEFT('Support - Calculation Detail'!A2168,7),'Support - HEA1065 Adjustments'!$D$2:$D$10,RIGHT('Support - Calculation Detail'!A2168,2))</f>
        <v>0</v>
      </c>
      <c r="K2168" s="64">
        <v>1175454</v>
      </c>
      <c r="L2168" s="64">
        <v>0</v>
      </c>
      <c r="M2168" s="64">
        <v>0</v>
      </c>
      <c r="N2168" s="64">
        <v>0</v>
      </c>
      <c r="O2168" s="64">
        <v>1175454</v>
      </c>
    </row>
    <row r="2169" spans="1:15" x14ac:dyDescent="0.35">
      <c r="A2169" s="57" t="s">
        <v>7955</v>
      </c>
      <c r="B2169" s="61" t="s">
        <v>10</v>
      </c>
      <c r="C2169" s="61" t="s">
        <v>3774</v>
      </c>
      <c r="D2169" s="64">
        <v>757368</v>
      </c>
      <c r="E2169" s="64">
        <v>0</v>
      </c>
      <c r="F2169" s="64">
        <v>757368</v>
      </c>
      <c r="G2169" s="77">
        <v>1.04</v>
      </c>
      <c r="H2169" s="64">
        <v>787663</v>
      </c>
      <c r="I2169" s="64">
        <v>0</v>
      </c>
      <c r="J2169" s="64">
        <f>SUMIFS('Support - HEA1065 Adjustments'!$G$2:$G$10,'Support - HEA1065 Adjustments'!$A$2:$A$10,LEFT('Support - Calculation Detail'!A2169,7),'Support - HEA1065 Adjustments'!$D$2:$D$10,RIGHT('Support - Calculation Detail'!A2169,2))</f>
        <v>0</v>
      </c>
      <c r="K2169" s="64">
        <v>787663</v>
      </c>
      <c r="L2169" s="64">
        <v>42938</v>
      </c>
      <c r="M2169" s="64">
        <v>0</v>
      </c>
      <c r="N2169" s="64">
        <v>0</v>
      </c>
      <c r="O2169" s="64">
        <v>830601</v>
      </c>
    </row>
    <row r="2170" spans="1:15" x14ac:dyDescent="0.35">
      <c r="A2170" s="57" t="s">
        <v>7956</v>
      </c>
      <c r="B2170" s="61" t="s">
        <v>10</v>
      </c>
      <c r="C2170" s="61" t="s">
        <v>3774</v>
      </c>
      <c r="D2170" s="64">
        <v>689205</v>
      </c>
      <c r="E2170" s="64">
        <v>0</v>
      </c>
      <c r="F2170" s="64">
        <v>689205</v>
      </c>
      <c r="G2170" s="77">
        <v>1.04</v>
      </c>
      <c r="H2170" s="64">
        <v>716773</v>
      </c>
      <c r="I2170" s="64">
        <v>0</v>
      </c>
      <c r="J2170" s="64">
        <f>SUMIFS('Support - HEA1065 Adjustments'!$G$2:$G$10,'Support - HEA1065 Adjustments'!$A$2:$A$10,LEFT('Support - Calculation Detail'!A2170,7),'Support - HEA1065 Adjustments'!$D$2:$D$10,RIGHT('Support - Calculation Detail'!A2170,2))</f>
        <v>0</v>
      </c>
      <c r="K2170" s="64">
        <v>716773</v>
      </c>
      <c r="L2170" s="64">
        <v>63972</v>
      </c>
      <c r="M2170" s="64">
        <v>0</v>
      </c>
      <c r="N2170" s="64">
        <v>0</v>
      </c>
      <c r="O2170" s="64">
        <v>780745</v>
      </c>
    </row>
    <row r="2171" spans="1:15" x14ac:dyDescent="0.35">
      <c r="A2171" s="57" t="s">
        <v>7957</v>
      </c>
      <c r="B2171" s="61" t="s">
        <v>10</v>
      </c>
      <c r="C2171" s="61" t="s">
        <v>3774</v>
      </c>
      <c r="D2171" s="64">
        <v>370671</v>
      </c>
      <c r="E2171" s="64">
        <v>0</v>
      </c>
      <c r="F2171" s="64">
        <v>370671</v>
      </c>
      <c r="G2171" s="77">
        <v>1.04</v>
      </c>
      <c r="H2171" s="64">
        <v>385498</v>
      </c>
      <c r="I2171" s="64">
        <v>0</v>
      </c>
      <c r="J2171" s="64">
        <f>SUMIFS('Support - HEA1065 Adjustments'!$G$2:$G$10,'Support - HEA1065 Adjustments'!$A$2:$A$10,LEFT('Support - Calculation Detail'!A2171,7),'Support - HEA1065 Adjustments'!$D$2:$D$10,RIGHT('Support - Calculation Detail'!A2171,2))</f>
        <v>0</v>
      </c>
      <c r="K2171" s="64">
        <v>385498</v>
      </c>
      <c r="L2171" s="64">
        <v>0</v>
      </c>
      <c r="M2171" s="64">
        <v>0</v>
      </c>
      <c r="N2171" s="64">
        <v>0</v>
      </c>
      <c r="O2171" s="64">
        <v>385498</v>
      </c>
    </row>
    <row r="2172" spans="1:15" x14ac:dyDescent="0.35">
      <c r="A2172" s="57" t="s">
        <v>7958</v>
      </c>
      <c r="B2172" s="61" t="s">
        <v>10</v>
      </c>
      <c r="C2172" s="61" t="s">
        <v>3774</v>
      </c>
      <c r="D2172" s="64">
        <v>242869</v>
      </c>
      <c r="E2172" s="64">
        <v>0</v>
      </c>
      <c r="F2172" s="64">
        <v>242869</v>
      </c>
      <c r="G2172" s="77">
        <v>1.04</v>
      </c>
      <c r="H2172" s="64">
        <v>252584</v>
      </c>
      <c r="I2172" s="64">
        <v>0</v>
      </c>
      <c r="J2172" s="64">
        <f>SUMIFS('Support - HEA1065 Adjustments'!$G$2:$G$10,'Support - HEA1065 Adjustments'!$A$2:$A$10,LEFT('Support - Calculation Detail'!A2172,7),'Support - HEA1065 Adjustments'!$D$2:$D$10,RIGHT('Support - Calculation Detail'!A2172,2))</f>
        <v>0</v>
      </c>
      <c r="K2172" s="64">
        <v>252584</v>
      </c>
      <c r="L2172" s="64">
        <v>0</v>
      </c>
      <c r="M2172" s="64">
        <v>0</v>
      </c>
      <c r="N2172" s="64">
        <v>0</v>
      </c>
      <c r="O2172" s="64">
        <v>252584</v>
      </c>
    </row>
    <row r="2173" spans="1:15" x14ac:dyDescent="0.35">
      <c r="A2173" s="57" t="s">
        <v>7959</v>
      </c>
      <c r="B2173" s="61" t="s">
        <v>10</v>
      </c>
      <c r="C2173" s="61" t="s">
        <v>3774</v>
      </c>
      <c r="D2173" s="64">
        <v>471606</v>
      </c>
      <c r="E2173" s="64">
        <v>0</v>
      </c>
      <c r="F2173" s="64">
        <v>471606</v>
      </c>
      <c r="G2173" s="77">
        <v>1.04</v>
      </c>
      <c r="H2173" s="64">
        <v>490470</v>
      </c>
      <c r="I2173" s="64">
        <v>0</v>
      </c>
      <c r="J2173" s="64">
        <f>SUMIFS('Support - HEA1065 Adjustments'!$G$2:$G$10,'Support - HEA1065 Adjustments'!$A$2:$A$10,LEFT('Support - Calculation Detail'!A2173,7),'Support - HEA1065 Adjustments'!$D$2:$D$10,RIGHT('Support - Calculation Detail'!A2173,2))</f>
        <v>0</v>
      </c>
      <c r="K2173" s="64">
        <v>490470</v>
      </c>
      <c r="L2173" s="64">
        <v>0</v>
      </c>
      <c r="M2173" s="64">
        <v>0</v>
      </c>
      <c r="N2173" s="64">
        <v>0</v>
      </c>
      <c r="O2173" s="64">
        <v>490470</v>
      </c>
    </row>
    <row r="2174" spans="1:15" x14ac:dyDescent="0.35">
      <c r="A2174" s="57" t="s">
        <v>7960</v>
      </c>
      <c r="B2174" s="61" t="s">
        <v>10</v>
      </c>
      <c r="C2174" s="61" t="s">
        <v>3774</v>
      </c>
      <c r="D2174" s="64">
        <v>1627427</v>
      </c>
      <c r="E2174" s="64">
        <v>0</v>
      </c>
      <c r="F2174" s="64">
        <v>1627427</v>
      </c>
      <c r="G2174" s="77">
        <v>1.04</v>
      </c>
      <c r="H2174" s="64">
        <v>1692524</v>
      </c>
      <c r="I2174" s="64">
        <v>0</v>
      </c>
      <c r="J2174" s="64">
        <f>SUMIFS('Support - HEA1065 Adjustments'!$G$2:$G$10,'Support - HEA1065 Adjustments'!$A$2:$A$10,LEFT('Support - Calculation Detail'!A2174,7),'Support - HEA1065 Adjustments'!$D$2:$D$10,RIGHT('Support - Calculation Detail'!A2174,2))</f>
        <v>0</v>
      </c>
      <c r="K2174" s="64">
        <v>1692524</v>
      </c>
      <c r="L2174" s="64">
        <v>0</v>
      </c>
      <c r="M2174" s="64">
        <v>0</v>
      </c>
      <c r="N2174" s="64">
        <v>0</v>
      </c>
      <c r="O2174" s="64">
        <v>1692524</v>
      </c>
    </row>
    <row r="2175" spans="1:15" x14ac:dyDescent="0.35">
      <c r="A2175" s="57" t="s">
        <v>7961</v>
      </c>
      <c r="B2175" s="61" t="s">
        <v>10</v>
      </c>
      <c r="C2175" s="61" t="s">
        <v>3774</v>
      </c>
      <c r="D2175" s="64">
        <v>2479625</v>
      </c>
      <c r="E2175" s="64">
        <v>0</v>
      </c>
      <c r="F2175" s="64">
        <v>2479625</v>
      </c>
      <c r="G2175" s="77">
        <v>1.04</v>
      </c>
      <c r="H2175" s="64">
        <v>2578810</v>
      </c>
      <c r="I2175" s="64">
        <v>0</v>
      </c>
      <c r="J2175" s="64">
        <f>SUMIFS('Support - HEA1065 Adjustments'!$G$2:$G$10,'Support - HEA1065 Adjustments'!$A$2:$A$10,LEFT('Support - Calculation Detail'!A2175,7),'Support - HEA1065 Adjustments'!$D$2:$D$10,RIGHT('Support - Calculation Detail'!A2175,2))</f>
        <v>0</v>
      </c>
      <c r="K2175" s="64">
        <v>2578810</v>
      </c>
      <c r="L2175" s="64">
        <v>0</v>
      </c>
      <c r="M2175" s="64">
        <v>0</v>
      </c>
      <c r="N2175" s="64">
        <v>0</v>
      </c>
      <c r="O2175" s="64">
        <v>2578810</v>
      </c>
    </row>
    <row r="2176" spans="1:15" x14ac:dyDescent="0.35">
      <c r="A2176" s="57" t="s">
        <v>7962</v>
      </c>
      <c r="B2176" s="61" t="s">
        <v>10</v>
      </c>
      <c r="C2176" s="61" t="s">
        <v>3774</v>
      </c>
      <c r="D2176" s="64">
        <v>2085445</v>
      </c>
      <c r="E2176" s="64">
        <v>0</v>
      </c>
      <c r="F2176" s="64">
        <v>2085445</v>
      </c>
      <c r="G2176" s="77">
        <v>1.04</v>
      </c>
      <c r="H2176" s="64">
        <v>2168863</v>
      </c>
      <c r="I2176" s="64">
        <v>0</v>
      </c>
      <c r="J2176" s="64">
        <f>SUMIFS('Support - HEA1065 Adjustments'!$G$2:$G$10,'Support - HEA1065 Adjustments'!$A$2:$A$10,LEFT('Support - Calculation Detail'!A2176,7),'Support - HEA1065 Adjustments'!$D$2:$D$10,RIGHT('Support - Calculation Detail'!A2176,2))</f>
        <v>0</v>
      </c>
      <c r="K2176" s="64">
        <v>2168863</v>
      </c>
      <c r="L2176" s="64">
        <v>0</v>
      </c>
      <c r="M2176" s="64">
        <v>0</v>
      </c>
      <c r="N2176" s="64">
        <v>0</v>
      </c>
      <c r="O2176" s="64">
        <v>2168863</v>
      </c>
    </row>
    <row r="2177" spans="1:15" x14ac:dyDescent="0.35">
      <c r="A2177" s="57" t="s">
        <v>7963</v>
      </c>
      <c r="B2177" s="61" t="s">
        <v>10</v>
      </c>
      <c r="C2177" s="61" t="s">
        <v>3827</v>
      </c>
      <c r="D2177" s="64">
        <v>4292853</v>
      </c>
      <c r="E2177" s="64">
        <v>0</v>
      </c>
      <c r="F2177" s="64">
        <v>4292853</v>
      </c>
      <c r="G2177" s="77">
        <v>1.04</v>
      </c>
      <c r="H2177" s="64">
        <v>4464567</v>
      </c>
      <c r="I2177" s="64">
        <v>0</v>
      </c>
      <c r="J2177" s="64">
        <f>SUMIFS('Support - HEA1065 Adjustments'!$G$2:$G$10,'Support - HEA1065 Adjustments'!$A$2:$A$10,LEFT('Support - Calculation Detail'!A2177,7),'Support - HEA1065 Adjustments'!$D$2:$D$10,RIGHT('Support - Calculation Detail'!A2177,2))</f>
        <v>0</v>
      </c>
      <c r="K2177" s="64">
        <v>4464567</v>
      </c>
      <c r="L2177" s="64">
        <v>156620</v>
      </c>
      <c r="M2177" s="64">
        <v>117806</v>
      </c>
      <c r="N2177" s="64">
        <v>352903.69991206017</v>
      </c>
      <c r="O2177" s="64">
        <v>5091896.6999120601</v>
      </c>
    </row>
    <row r="2178" spans="1:15" x14ac:dyDescent="0.35">
      <c r="A2178" s="57" t="s">
        <v>7964</v>
      </c>
      <c r="B2178" s="61" t="s">
        <v>10</v>
      </c>
      <c r="C2178" s="61" t="s">
        <v>3827</v>
      </c>
      <c r="D2178" s="64">
        <v>13370</v>
      </c>
      <c r="E2178" s="64">
        <v>0</v>
      </c>
      <c r="F2178" s="64">
        <v>13370</v>
      </c>
      <c r="G2178" s="77">
        <v>1.04</v>
      </c>
      <c r="H2178" s="64">
        <v>13905</v>
      </c>
      <c r="I2178" s="64">
        <v>0</v>
      </c>
      <c r="J2178" s="64">
        <f>SUMIFS('Support - HEA1065 Adjustments'!$G$2:$G$10,'Support - HEA1065 Adjustments'!$A$2:$A$10,LEFT('Support - Calculation Detail'!A2178,7),'Support - HEA1065 Adjustments'!$D$2:$D$10,RIGHT('Support - Calculation Detail'!A2178,2))</f>
        <v>0</v>
      </c>
      <c r="K2178" s="64">
        <v>13905</v>
      </c>
      <c r="L2178" s="64">
        <v>0</v>
      </c>
      <c r="M2178" s="64">
        <v>0</v>
      </c>
      <c r="N2178" s="64">
        <v>0</v>
      </c>
      <c r="O2178" s="64">
        <v>13905</v>
      </c>
    </row>
    <row r="2179" spans="1:15" x14ac:dyDescent="0.35">
      <c r="A2179" s="57" t="s">
        <v>7965</v>
      </c>
      <c r="B2179" s="61" t="s">
        <v>10</v>
      </c>
      <c r="C2179" s="61" t="s">
        <v>3827</v>
      </c>
      <c r="D2179" s="64">
        <v>34893</v>
      </c>
      <c r="E2179" s="64">
        <v>0</v>
      </c>
      <c r="F2179" s="64">
        <v>34893</v>
      </c>
      <c r="G2179" s="77">
        <v>1.04</v>
      </c>
      <c r="H2179" s="64">
        <v>36289</v>
      </c>
      <c r="I2179" s="64">
        <v>0</v>
      </c>
      <c r="J2179" s="64">
        <f>SUMIFS('Support - HEA1065 Adjustments'!$G$2:$G$10,'Support - HEA1065 Adjustments'!$A$2:$A$10,LEFT('Support - Calculation Detail'!A2179,7),'Support - HEA1065 Adjustments'!$D$2:$D$10,RIGHT('Support - Calculation Detail'!A2179,2))</f>
        <v>0</v>
      </c>
      <c r="K2179" s="64">
        <v>36289</v>
      </c>
      <c r="L2179" s="64">
        <v>0</v>
      </c>
      <c r="M2179" s="64">
        <v>0</v>
      </c>
      <c r="N2179" s="64">
        <v>0</v>
      </c>
      <c r="O2179" s="64">
        <v>36289</v>
      </c>
    </row>
    <row r="2180" spans="1:15" x14ac:dyDescent="0.35">
      <c r="A2180" s="57" t="s">
        <v>7966</v>
      </c>
      <c r="B2180" s="61" t="s">
        <v>10</v>
      </c>
      <c r="C2180" s="61" t="s">
        <v>3827</v>
      </c>
      <c r="D2180" s="64">
        <v>25392</v>
      </c>
      <c r="E2180" s="64">
        <v>0</v>
      </c>
      <c r="F2180" s="64">
        <v>25392</v>
      </c>
      <c r="G2180" s="77">
        <v>1.04</v>
      </c>
      <c r="H2180" s="64">
        <v>26408</v>
      </c>
      <c r="I2180" s="64">
        <v>0</v>
      </c>
      <c r="J2180" s="64">
        <f>SUMIFS('Support - HEA1065 Adjustments'!$G$2:$G$10,'Support - HEA1065 Adjustments'!$A$2:$A$10,LEFT('Support - Calculation Detail'!A2180,7),'Support - HEA1065 Adjustments'!$D$2:$D$10,RIGHT('Support - Calculation Detail'!A2180,2))</f>
        <v>0</v>
      </c>
      <c r="K2180" s="64">
        <v>26408</v>
      </c>
      <c r="L2180" s="64">
        <v>0</v>
      </c>
      <c r="M2180" s="64">
        <v>0</v>
      </c>
      <c r="N2180" s="64">
        <v>0</v>
      </c>
      <c r="O2180" s="64">
        <v>26408</v>
      </c>
    </row>
    <row r="2181" spans="1:15" x14ac:dyDescent="0.35">
      <c r="A2181" s="57" t="s">
        <v>7967</v>
      </c>
      <c r="B2181" s="61" t="s">
        <v>10</v>
      </c>
      <c r="C2181" s="61" t="s">
        <v>3827</v>
      </c>
      <c r="D2181" s="64">
        <v>13390</v>
      </c>
      <c r="E2181" s="64">
        <v>0</v>
      </c>
      <c r="F2181" s="64">
        <v>13390</v>
      </c>
      <c r="G2181" s="77">
        <v>1.04</v>
      </c>
      <c r="H2181" s="64">
        <v>13926</v>
      </c>
      <c r="I2181" s="64">
        <v>0</v>
      </c>
      <c r="J2181" s="64">
        <f>SUMIFS('Support - HEA1065 Adjustments'!$G$2:$G$10,'Support - HEA1065 Adjustments'!$A$2:$A$10,LEFT('Support - Calculation Detail'!A2181,7),'Support - HEA1065 Adjustments'!$D$2:$D$10,RIGHT('Support - Calculation Detail'!A2181,2))</f>
        <v>0</v>
      </c>
      <c r="K2181" s="64">
        <v>13926</v>
      </c>
      <c r="L2181" s="64">
        <v>0</v>
      </c>
      <c r="M2181" s="64">
        <v>0</v>
      </c>
      <c r="N2181" s="64">
        <v>0</v>
      </c>
      <c r="O2181" s="64">
        <v>13926</v>
      </c>
    </row>
    <row r="2182" spans="1:15" x14ac:dyDescent="0.35">
      <c r="A2182" s="57" t="s">
        <v>7968</v>
      </c>
      <c r="B2182" s="61" t="s">
        <v>10</v>
      </c>
      <c r="C2182" s="61" t="s">
        <v>3827</v>
      </c>
      <c r="D2182" s="64">
        <v>14232</v>
      </c>
      <c r="E2182" s="64">
        <v>0</v>
      </c>
      <c r="F2182" s="64">
        <v>14232</v>
      </c>
      <c r="G2182" s="77">
        <v>1.04</v>
      </c>
      <c r="H2182" s="64">
        <v>14801</v>
      </c>
      <c r="I2182" s="64">
        <v>0</v>
      </c>
      <c r="J2182" s="64">
        <f>SUMIFS('Support - HEA1065 Adjustments'!$G$2:$G$10,'Support - HEA1065 Adjustments'!$A$2:$A$10,LEFT('Support - Calculation Detail'!A2182,7),'Support - HEA1065 Adjustments'!$D$2:$D$10,RIGHT('Support - Calculation Detail'!A2182,2))</f>
        <v>0</v>
      </c>
      <c r="K2182" s="64">
        <v>14801</v>
      </c>
      <c r="L2182" s="64">
        <v>0</v>
      </c>
      <c r="M2182" s="64">
        <v>0</v>
      </c>
      <c r="N2182" s="64">
        <v>0</v>
      </c>
      <c r="O2182" s="64">
        <v>14801</v>
      </c>
    </row>
    <row r="2183" spans="1:15" x14ac:dyDescent="0.35">
      <c r="A2183" s="57" t="s">
        <v>7969</v>
      </c>
      <c r="B2183" s="61" t="s">
        <v>10</v>
      </c>
      <c r="C2183" s="61" t="s">
        <v>3827</v>
      </c>
      <c r="D2183" s="64">
        <v>2936</v>
      </c>
      <c r="E2183" s="64">
        <v>0</v>
      </c>
      <c r="F2183" s="64">
        <v>2936</v>
      </c>
      <c r="G2183" s="77">
        <v>1.04</v>
      </c>
      <c r="H2183" s="64">
        <v>3053</v>
      </c>
      <c r="I2183" s="64">
        <v>0</v>
      </c>
      <c r="J2183" s="64">
        <f>SUMIFS('Support - HEA1065 Adjustments'!$G$2:$G$10,'Support - HEA1065 Adjustments'!$A$2:$A$10,LEFT('Support - Calculation Detail'!A2183,7),'Support - HEA1065 Adjustments'!$D$2:$D$10,RIGHT('Support - Calculation Detail'!A2183,2))</f>
        <v>0</v>
      </c>
      <c r="K2183" s="64">
        <v>3053</v>
      </c>
      <c r="L2183" s="64">
        <v>0</v>
      </c>
      <c r="M2183" s="64">
        <v>0</v>
      </c>
      <c r="N2183" s="64">
        <v>0</v>
      </c>
      <c r="O2183" s="64">
        <v>3053</v>
      </c>
    </row>
    <row r="2184" spans="1:15" x14ac:dyDescent="0.35">
      <c r="A2184" s="57" t="s">
        <v>7970</v>
      </c>
      <c r="B2184" s="61" t="s">
        <v>10</v>
      </c>
      <c r="C2184" s="61" t="s">
        <v>3827</v>
      </c>
      <c r="D2184" s="64">
        <v>25991</v>
      </c>
      <c r="E2184" s="64">
        <v>0</v>
      </c>
      <c r="F2184" s="64">
        <v>25991</v>
      </c>
      <c r="G2184" s="77">
        <v>1.04</v>
      </c>
      <c r="H2184" s="64">
        <v>27031</v>
      </c>
      <c r="I2184" s="64">
        <v>0</v>
      </c>
      <c r="J2184" s="64">
        <f>SUMIFS('Support - HEA1065 Adjustments'!$G$2:$G$10,'Support - HEA1065 Adjustments'!$A$2:$A$10,LEFT('Support - Calculation Detail'!A2184,7),'Support - HEA1065 Adjustments'!$D$2:$D$10,RIGHT('Support - Calculation Detail'!A2184,2))</f>
        <v>0</v>
      </c>
      <c r="K2184" s="64">
        <v>27031</v>
      </c>
      <c r="L2184" s="64">
        <v>0</v>
      </c>
      <c r="M2184" s="64">
        <v>0</v>
      </c>
      <c r="N2184" s="64">
        <v>0</v>
      </c>
      <c r="O2184" s="64">
        <v>27031</v>
      </c>
    </row>
    <row r="2185" spans="1:15" x14ac:dyDescent="0.35">
      <c r="A2185" s="57" t="s">
        <v>7971</v>
      </c>
      <c r="B2185" s="61" t="s">
        <v>10</v>
      </c>
      <c r="C2185" s="61" t="s">
        <v>3827</v>
      </c>
      <c r="D2185" s="64">
        <v>13605</v>
      </c>
      <c r="E2185" s="64">
        <v>0</v>
      </c>
      <c r="F2185" s="64">
        <v>13605</v>
      </c>
      <c r="G2185" s="77">
        <v>1.04</v>
      </c>
      <c r="H2185" s="64">
        <v>14149</v>
      </c>
      <c r="I2185" s="64">
        <v>0</v>
      </c>
      <c r="J2185" s="64">
        <f>SUMIFS('Support - HEA1065 Adjustments'!$G$2:$G$10,'Support - HEA1065 Adjustments'!$A$2:$A$10,LEFT('Support - Calculation Detail'!A2185,7),'Support - HEA1065 Adjustments'!$D$2:$D$10,RIGHT('Support - Calculation Detail'!A2185,2))</f>
        <v>0</v>
      </c>
      <c r="K2185" s="64">
        <v>14149</v>
      </c>
      <c r="L2185" s="64">
        <v>0</v>
      </c>
      <c r="M2185" s="64">
        <v>0</v>
      </c>
      <c r="N2185" s="64">
        <v>0</v>
      </c>
      <c r="O2185" s="64">
        <v>14149</v>
      </c>
    </row>
    <row r="2186" spans="1:15" x14ac:dyDescent="0.35">
      <c r="A2186" s="57" t="s">
        <v>7972</v>
      </c>
      <c r="B2186" s="61" t="s">
        <v>10</v>
      </c>
      <c r="C2186" s="61" t="s">
        <v>3827</v>
      </c>
      <c r="D2186" s="64">
        <v>20041</v>
      </c>
      <c r="E2186" s="64">
        <v>0</v>
      </c>
      <c r="F2186" s="64">
        <v>20041</v>
      </c>
      <c r="G2186" s="77">
        <v>1.04</v>
      </c>
      <c r="H2186" s="64">
        <v>20843</v>
      </c>
      <c r="I2186" s="64">
        <v>0</v>
      </c>
      <c r="J2186" s="64">
        <f>SUMIFS('Support - HEA1065 Adjustments'!$G$2:$G$10,'Support - HEA1065 Adjustments'!$A$2:$A$10,LEFT('Support - Calculation Detail'!A2186,7),'Support - HEA1065 Adjustments'!$D$2:$D$10,RIGHT('Support - Calculation Detail'!A2186,2))</f>
        <v>0</v>
      </c>
      <c r="K2186" s="64">
        <v>20843</v>
      </c>
      <c r="L2186" s="64">
        <v>0</v>
      </c>
      <c r="M2186" s="64">
        <v>0</v>
      </c>
      <c r="N2186" s="64">
        <v>0</v>
      </c>
      <c r="O2186" s="64">
        <v>20843</v>
      </c>
    </row>
    <row r="2187" spans="1:15" x14ac:dyDescent="0.35">
      <c r="A2187" s="57" t="s">
        <v>7973</v>
      </c>
      <c r="B2187" s="61" t="s">
        <v>10</v>
      </c>
      <c r="C2187" s="61" t="s">
        <v>3827</v>
      </c>
      <c r="D2187" s="64">
        <v>10923</v>
      </c>
      <c r="E2187" s="64">
        <v>0</v>
      </c>
      <c r="F2187" s="64">
        <v>10923</v>
      </c>
      <c r="G2187" s="77">
        <v>1.04</v>
      </c>
      <c r="H2187" s="64">
        <v>11360</v>
      </c>
      <c r="I2187" s="64">
        <v>0</v>
      </c>
      <c r="J2187" s="64">
        <f>SUMIFS('Support - HEA1065 Adjustments'!$G$2:$G$10,'Support - HEA1065 Adjustments'!$A$2:$A$10,LEFT('Support - Calculation Detail'!A2187,7),'Support - HEA1065 Adjustments'!$D$2:$D$10,RIGHT('Support - Calculation Detail'!A2187,2))</f>
        <v>0</v>
      </c>
      <c r="K2187" s="64">
        <v>11360</v>
      </c>
      <c r="L2187" s="64">
        <v>0</v>
      </c>
      <c r="M2187" s="64">
        <v>0</v>
      </c>
      <c r="N2187" s="64">
        <v>0</v>
      </c>
      <c r="O2187" s="64">
        <v>11360</v>
      </c>
    </row>
    <row r="2188" spans="1:15" x14ac:dyDescent="0.35">
      <c r="A2188" s="57" t="s">
        <v>7974</v>
      </c>
      <c r="B2188" s="61" t="s">
        <v>10</v>
      </c>
      <c r="C2188" s="61" t="s">
        <v>3827</v>
      </c>
      <c r="D2188" s="64">
        <v>11746</v>
      </c>
      <c r="E2188" s="64">
        <v>0</v>
      </c>
      <c r="F2188" s="64">
        <v>11746</v>
      </c>
      <c r="G2188" s="77">
        <v>1.04</v>
      </c>
      <c r="H2188" s="64">
        <v>12216</v>
      </c>
      <c r="I2188" s="64">
        <v>0</v>
      </c>
      <c r="J2188" s="64">
        <f>SUMIFS('Support - HEA1065 Adjustments'!$G$2:$G$10,'Support - HEA1065 Adjustments'!$A$2:$A$10,LEFT('Support - Calculation Detail'!A2188,7),'Support - HEA1065 Adjustments'!$D$2:$D$10,RIGHT('Support - Calculation Detail'!A2188,2))</f>
        <v>0</v>
      </c>
      <c r="K2188" s="64">
        <v>12216</v>
      </c>
      <c r="L2188" s="64">
        <v>0</v>
      </c>
      <c r="M2188" s="64">
        <v>0</v>
      </c>
      <c r="N2188" s="64">
        <v>0</v>
      </c>
      <c r="O2188" s="64">
        <v>12216</v>
      </c>
    </row>
    <row r="2189" spans="1:15" x14ac:dyDescent="0.35">
      <c r="A2189" s="57" t="s">
        <v>7975</v>
      </c>
      <c r="B2189" s="61" t="s">
        <v>10</v>
      </c>
      <c r="C2189" s="61" t="s">
        <v>3827</v>
      </c>
      <c r="D2189" s="64">
        <v>11767</v>
      </c>
      <c r="E2189" s="64">
        <v>0</v>
      </c>
      <c r="F2189" s="64">
        <v>11767</v>
      </c>
      <c r="G2189" s="77">
        <v>1.04</v>
      </c>
      <c r="H2189" s="64">
        <v>12238</v>
      </c>
      <c r="I2189" s="64">
        <v>0</v>
      </c>
      <c r="J2189" s="64">
        <f>SUMIFS('Support - HEA1065 Adjustments'!$G$2:$G$10,'Support - HEA1065 Adjustments'!$A$2:$A$10,LEFT('Support - Calculation Detail'!A2189,7),'Support - HEA1065 Adjustments'!$D$2:$D$10,RIGHT('Support - Calculation Detail'!A2189,2))</f>
        <v>0</v>
      </c>
      <c r="K2189" s="64">
        <v>12238</v>
      </c>
      <c r="L2189" s="64">
        <v>0</v>
      </c>
      <c r="M2189" s="64">
        <v>0</v>
      </c>
      <c r="N2189" s="64">
        <v>0</v>
      </c>
      <c r="O2189" s="64">
        <v>12238</v>
      </c>
    </row>
    <row r="2190" spans="1:15" x14ac:dyDescent="0.35">
      <c r="A2190" s="57" t="s">
        <v>7976</v>
      </c>
      <c r="B2190" s="61" t="s">
        <v>10</v>
      </c>
      <c r="C2190" s="61" t="s">
        <v>3827</v>
      </c>
      <c r="D2190" s="64">
        <v>6066</v>
      </c>
      <c r="E2190" s="64">
        <v>0</v>
      </c>
      <c r="F2190" s="64">
        <v>6066</v>
      </c>
      <c r="G2190" s="77">
        <v>1.04</v>
      </c>
      <c r="H2190" s="64">
        <v>6309</v>
      </c>
      <c r="I2190" s="64">
        <v>0</v>
      </c>
      <c r="J2190" s="64">
        <f>SUMIFS('Support - HEA1065 Adjustments'!$G$2:$G$10,'Support - HEA1065 Adjustments'!$A$2:$A$10,LEFT('Support - Calculation Detail'!A2190,7),'Support - HEA1065 Adjustments'!$D$2:$D$10,RIGHT('Support - Calculation Detail'!A2190,2))</f>
        <v>0</v>
      </c>
      <c r="K2190" s="64">
        <v>6309</v>
      </c>
      <c r="L2190" s="64">
        <v>0</v>
      </c>
      <c r="M2190" s="64">
        <v>0</v>
      </c>
      <c r="N2190" s="64">
        <v>0</v>
      </c>
      <c r="O2190" s="64">
        <v>6309</v>
      </c>
    </row>
    <row r="2191" spans="1:15" x14ac:dyDescent="0.35">
      <c r="A2191" s="57" t="s">
        <v>7977</v>
      </c>
      <c r="B2191" s="61" t="s">
        <v>10</v>
      </c>
      <c r="C2191" s="61" t="s">
        <v>3827</v>
      </c>
      <c r="D2191" s="64">
        <v>9758</v>
      </c>
      <c r="E2191" s="64">
        <v>0</v>
      </c>
      <c r="F2191" s="64">
        <v>9758</v>
      </c>
      <c r="G2191" s="77">
        <v>1.04</v>
      </c>
      <c r="H2191" s="64">
        <v>10148</v>
      </c>
      <c r="I2191" s="64">
        <v>0</v>
      </c>
      <c r="J2191" s="64">
        <f>SUMIFS('Support - HEA1065 Adjustments'!$G$2:$G$10,'Support - HEA1065 Adjustments'!$A$2:$A$10,LEFT('Support - Calculation Detail'!A2191,7),'Support - HEA1065 Adjustments'!$D$2:$D$10,RIGHT('Support - Calculation Detail'!A2191,2))</f>
        <v>0</v>
      </c>
      <c r="K2191" s="64">
        <v>10148</v>
      </c>
      <c r="L2191" s="64">
        <v>0</v>
      </c>
      <c r="M2191" s="64">
        <v>0</v>
      </c>
      <c r="N2191" s="64">
        <v>0</v>
      </c>
      <c r="O2191" s="64">
        <v>10148</v>
      </c>
    </row>
    <row r="2192" spans="1:15" x14ac:dyDescent="0.35">
      <c r="A2192" s="57" t="s">
        <v>7978</v>
      </c>
      <c r="B2192" s="61" t="s">
        <v>10</v>
      </c>
      <c r="C2192" s="61" t="s">
        <v>3827</v>
      </c>
      <c r="D2192" s="64">
        <v>17554</v>
      </c>
      <c r="E2192" s="64">
        <v>0</v>
      </c>
      <c r="F2192" s="64">
        <v>17554</v>
      </c>
      <c r="G2192" s="77">
        <v>1.04</v>
      </c>
      <c r="H2192" s="64">
        <v>18256</v>
      </c>
      <c r="I2192" s="64">
        <v>0</v>
      </c>
      <c r="J2192" s="64">
        <f>SUMIFS('Support - HEA1065 Adjustments'!$G$2:$G$10,'Support - HEA1065 Adjustments'!$A$2:$A$10,LEFT('Support - Calculation Detail'!A2192,7),'Support - HEA1065 Adjustments'!$D$2:$D$10,RIGHT('Support - Calculation Detail'!A2192,2))</f>
        <v>0</v>
      </c>
      <c r="K2192" s="64">
        <v>18256</v>
      </c>
      <c r="L2192" s="64">
        <v>0</v>
      </c>
      <c r="M2192" s="64">
        <v>0</v>
      </c>
      <c r="N2192" s="64">
        <v>0</v>
      </c>
      <c r="O2192" s="64">
        <v>18256</v>
      </c>
    </row>
    <row r="2193" spans="1:15" x14ac:dyDescent="0.35">
      <c r="A2193" s="57" t="s">
        <v>7979</v>
      </c>
      <c r="B2193" s="61" t="s">
        <v>10</v>
      </c>
      <c r="C2193" s="61" t="s">
        <v>3827</v>
      </c>
      <c r="D2193" s="64">
        <v>14494</v>
      </c>
      <c r="E2193" s="64">
        <v>0</v>
      </c>
      <c r="F2193" s="64">
        <v>14494</v>
      </c>
      <c r="G2193" s="77">
        <v>1.04</v>
      </c>
      <c r="H2193" s="64">
        <v>15074</v>
      </c>
      <c r="I2193" s="64">
        <v>0</v>
      </c>
      <c r="J2193" s="64">
        <f>SUMIFS('Support - HEA1065 Adjustments'!$G$2:$G$10,'Support - HEA1065 Adjustments'!$A$2:$A$10,LEFT('Support - Calculation Detail'!A2193,7),'Support - HEA1065 Adjustments'!$D$2:$D$10,RIGHT('Support - Calculation Detail'!A2193,2))</f>
        <v>0</v>
      </c>
      <c r="K2193" s="64">
        <v>15074</v>
      </c>
      <c r="L2193" s="64">
        <v>0</v>
      </c>
      <c r="M2193" s="64">
        <v>0</v>
      </c>
      <c r="N2193" s="64">
        <v>0</v>
      </c>
      <c r="O2193" s="64">
        <v>15074</v>
      </c>
    </row>
    <row r="2194" spans="1:15" x14ac:dyDescent="0.35">
      <c r="A2194" s="57" t="s">
        <v>7980</v>
      </c>
      <c r="B2194" s="61" t="s">
        <v>10</v>
      </c>
      <c r="C2194" s="61" t="s">
        <v>3827</v>
      </c>
      <c r="D2194" s="64">
        <v>3698</v>
      </c>
      <c r="E2194" s="64">
        <v>0</v>
      </c>
      <c r="F2194" s="64">
        <v>3698</v>
      </c>
      <c r="G2194" s="77">
        <v>1.04</v>
      </c>
      <c r="H2194" s="64">
        <v>3846</v>
      </c>
      <c r="I2194" s="64">
        <v>0</v>
      </c>
      <c r="J2194" s="64">
        <f>SUMIFS('Support - HEA1065 Adjustments'!$G$2:$G$10,'Support - HEA1065 Adjustments'!$A$2:$A$10,LEFT('Support - Calculation Detail'!A2194,7),'Support - HEA1065 Adjustments'!$D$2:$D$10,RIGHT('Support - Calculation Detail'!A2194,2))</f>
        <v>0</v>
      </c>
      <c r="K2194" s="64">
        <v>3846</v>
      </c>
      <c r="L2194" s="64">
        <v>0</v>
      </c>
      <c r="M2194" s="64">
        <v>0</v>
      </c>
      <c r="N2194" s="64">
        <v>0</v>
      </c>
      <c r="O2194" s="64">
        <v>3846</v>
      </c>
    </row>
    <row r="2195" spans="1:15" x14ac:dyDescent="0.35">
      <c r="A2195" s="57" t="s">
        <v>7981</v>
      </c>
      <c r="B2195" s="61" t="s">
        <v>10</v>
      </c>
      <c r="C2195" s="61" t="s">
        <v>3827</v>
      </c>
      <c r="D2195" s="64">
        <v>3972</v>
      </c>
      <c r="E2195" s="64">
        <v>0</v>
      </c>
      <c r="F2195" s="64">
        <v>3972</v>
      </c>
      <c r="G2195" s="77">
        <v>1.04</v>
      </c>
      <c r="H2195" s="64">
        <v>4131</v>
      </c>
      <c r="I2195" s="64">
        <v>0</v>
      </c>
      <c r="J2195" s="64">
        <f>SUMIFS('Support - HEA1065 Adjustments'!$G$2:$G$10,'Support - HEA1065 Adjustments'!$A$2:$A$10,LEFT('Support - Calculation Detail'!A2195,7),'Support - HEA1065 Adjustments'!$D$2:$D$10,RIGHT('Support - Calculation Detail'!A2195,2))</f>
        <v>0</v>
      </c>
      <c r="K2195" s="64">
        <v>4131</v>
      </c>
      <c r="L2195" s="64">
        <v>0</v>
      </c>
      <c r="M2195" s="64">
        <v>0</v>
      </c>
      <c r="N2195" s="64">
        <v>0</v>
      </c>
      <c r="O2195" s="64">
        <v>4131</v>
      </c>
    </row>
    <row r="2196" spans="1:15" x14ac:dyDescent="0.35">
      <c r="A2196" s="57" t="s">
        <v>7982</v>
      </c>
      <c r="B2196" s="61" t="s">
        <v>10</v>
      </c>
      <c r="C2196" s="61" t="s">
        <v>3827</v>
      </c>
      <c r="D2196" s="64">
        <v>15848</v>
      </c>
      <c r="E2196" s="64">
        <v>0</v>
      </c>
      <c r="F2196" s="64">
        <v>15848</v>
      </c>
      <c r="G2196" s="77">
        <v>1.04</v>
      </c>
      <c r="H2196" s="64">
        <v>16482</v>
      </c>
      <c r="I2196" s="64">
        <v>0</v>
      </c>
      <c r="J2196" s="64">
        <f>SUMIFS('Support - HEA1065 Adjustments'!$G$2:$G$10,'Support - HEA1065 Adjustments'!$A$2:$A$10,LEFT('Support - Calculation Detail'!A2196,7),'Support - HEA1065 Adjustments'!$D$2:$D$10,RIGHT('Support - Calculation Detail'!A2196,2))</f>
        <v>0</v>
      </c>
      <c r="K2196" s="64">
        <v>16482</v>
      </c>
      <c r="L2196" s="64">
        <v>0</v>
      </c>
      <c r="M2196" s="64">
        <v>0</v>
      </c>
      <c r="N2196" s="64">
        <v>0</v>
      </c>
      <c r="O2196" s="64">
        <v>16482</v>
      </c>
    </row>
    <row r="2197" spans="1:15" x14ac:dyDescent="0.35">
      <c r="A2197" s="57" t="s">
        <v>7983</v>
      </c>
      <c r="B2197" s="61" t="s">
        <v>10</v>
      </c>
      <c r="C2197" s="61" t="s">
        <v>3827</v>
      </c>
      <c r="D2197" s="64">
        <v>11629</v>
      </c>
      <c r="E2197" s="64">
        <v>0</v>
      </c>
      <c r="F2197" s="64">
        <v>11629</v>
      </c>
      <c r="G2197" s="77">
        <v>1.04</v>
      </c>
      <c r="H2197" s="64">
        <v>12094</v>
      </c>
      <c r="I2197" s="64">
        <v>0</v>
      </c>
      <c r="J2197" s="64">
        <f>SUMIFS('Support - HEA1065 Adjustments'!$G$2:$G$10,'Support - HEA1065 Adjustments'!$A$2:$A$10,LEFT('Support - Calculation Detail'!A2197,7),'Support - HEA1065 Adjustments'!$D$2:$D$10,RIGHT('Support - Calculation Detail'!A2197,2))</f>
        <v>0</v>
      </c>
      <c r="K2197" s="64">
        <v>12094</v>
      </c>
      <c r="L2197" s="64">
        <v>0</v>
      </c>
      <c r="M2197" s="64">
        <v>0</v>
      </c>
      <c r="N2197" s="64">
        <v>0</v>
      </c>
      <c r="O2197" s="64">
        <v>12094</v>
      </c>
    </row>
    <row r="2198" spans="1:15" x14ac:dyDescent="0.35">
      <c r="A2198" s="57" t="s">
        <v>7984</v>
      </c>
      <c r="B2198" s="61" t="s">
        <v>10</v>
      </c>
      <c r="C2198" s="61" t="s">
        <v>3827</v>
      </c>
      <c r="D2198" s="64">
        <v>11814</v>
      </c>
      <c r="E2198" s="64">
        <v>0</v>
      </c>
      <c r="F2198" s="64">
        <v>11814</v>
      </c>
      <c r="G2198" s="77">
        <v>1.04</v>
      </c>
      <c r="H2198" s="64">
        <v>12287</v>
      </c>
      <c r="I2198" s="64">
        <v>0</v>
      </c>
      <c r="J2198" s="64">
        <f>SUMIFS('Support - HEA1065 Adjustments'!$G$2:$G$10,'Support - HEA1065 Adjustments'!$A$2:$A$10,LEFT('Support - Calculation Detail'!A2198,7),'Support - HEA1065 Adjustments'!$D$2:$D$10,RIGHT('Support - Calculation Detail'!A2198,2))</f>
        <v>0</v>
      </c>
      <c r="K2198" s="64">
        <v>12287</v>
      </c>
      <c r="L2198" s="64">
        <v>0</v>
      </c>
      <c r="M2198" s="64">
        <v>0</v>
      </c>
      <c r="N2198" s="64">
        <v>0</v>
      </c>
      <c r="O2198" s="64">
        <v>12287</v>
      </c>
    </row>
    <row r="2199" spans="1:15" x14ac:dyDescent="0.35">
      <c r="A2199" s="57" t="s">
        <v>7985</v>
      </c>
      <c r="B2199" s="61" t="s">
        <v>10</v>
      </c>
      <c r="C2199" s="61" t="s">
        <v>3827</v>
      </c>
      <c r="D2199" s="64">
        <v>32004</v>
      </c>
      <c r="E2199" s="64">
        <v>0</v>
      </c>
      <c r="F2199" s="64">
        <v>32004</v>
      </c>
      <c r="G2199" s="77">
        <v>1.04</v>
      </c>
      <c r="H2199" s="64">
        <v>33284</v>
      </c>
      <c r="I2199" s="64">
        <v>0</v>
      </c>
      <c r="J2199" s="64">
        <f>SUMIFS('Support - HEA1065 Adjustments'!$G$2:$G$10,'Support - HEA1065 Adjustments'!$A$2:$A$10,LEFT('Support - Calculation Detail'!A2199,7),'Support - HEA1065 Adjustments'!$D$2:$D$10,RIGHT('Support - Calculation Detail'!A2199,2))</f>
        <v>0</v>
      </c>
      <c r="K2199" s="64">
        <v>33284</v>
      </c>
      <c r="L2199" s="64">
        <v>0</v>
      </c>
      <c r="M2199" s="64">
        <v>0</v>
      </c>
      <c r="N2199" s="64">
        <v>0</v>
      </c>
      <c r="O2199" s="64">
        <v>33284</v>
      </c>
    </row>
    <row r="2200" spans="1:15" x14ac:dyDescent="0.35">
      <c r="A2200" s="57" t="s">
        <v>7986</v>
      </c>
      <c r="B2200" s="61" t="s">
        <v>10</v>
      </c>
      <c r="C2200" s="61" t="s">
        <v>3827</v>
      </c>
      <c r="D2200" s="64">
        <v>24993</v>
      </c>
      <c r="E2200" s="64">
        <v>0</v>
      </c>
      <c r="F2200" s="64">
        <v>24993</v>
      </c>
      <c r="G2200" s="77">
        <v>1.04</v>
      </c>
      <c r="H2200" s="64">
        <v>25993</v>
      </c>
      <c r="I2200" s="64">
        <v>0</v>
      </c>
      <c r="J2200" s="64">
        <f>SUMIFS('Support - HEA1065 Adjustments'!$G$2:$G$10,'Support - HEA1065 Adjustments'!$A$2:$A$10,LEFT('Support - Calculation Detail'!A2200,7),'Support - HEA1065 Adjustments'!$D$2:$D$10,RIGHT('Support - Calculation Detail'!A2200,2))</f>
        <v>0</v>
      </c>
      <c r="K2200" s="64">
        <v>25993</v>
      </c>
      <c r="L2200" s="64">
        <v>0</v>
      </c>
      <c r="M2200" s="64">
        <v>0</v>
      </c>
      <c r="N2200" s="64">
        <v>0</v>
      </c>
      <c r="O2200" s="64">
        <v>25993</v>
      </c>
    </row>
    <row r="2201" spans="1:15" x14ac:dyDescent="0.35">
      <c r="A2201" s="57" t="s">
        <v>7987</v>
      </c>
      <c r="B2201" s="61" t="s">
        <v>10</v>
      </c>
      <c r="C2201" s="61" t="s">
        <v>3827</v>
      </c>
      <c r="D2201" s="64">
        <v>10390</v>
      </c>
      <c r="E2201" s="64">
        <v>0</v>
      </c>
      <c r="F2201" s="64">
        <v>10390</v>
      </c>
      <c r="G2201" s="77">
        <v>1.04</v>
      </c>
      <c r="H2201" s="64">
        <v>10806</v>
      </c>
      <c r="I2201" s="64">
        <v>0</v>
      </c>
      <c r="J2201" s="64">
        <f>SUMIFS('Support - HEA1065 Adjustments'!$G$2:$G$10,'Support - HEA1065 Adjustments'!$A$2:$A$10,LEFT('Support - Calculation Detail'!A2201,7),'Support - HEA1065 Adjustments'!$D$2:$D$10,RIGHT('Support - Calculation Detail'!A2201,2))</f>
        <v>0</v>
      </c>
      <c r="K2201" s="64">
        <v>10806</v>
      </c>
      <c r="L2201" s="64">
        <v>0</v>
      </c>
      <c r="M2201" s="64">
        <v>0</v>
      </c>
      <c r="N2201" s="64">
        <v>0</v>
      </c>
      <c r="O2201" s="64">
        <v>10806</v>
      </c>
    </row>
    <row r="2202" spans="1:15" x14ac:dyDescent="0.35">
      <c r="A2202" s="57" t="s">
        <v>7988</v>
      </c>
      <c r="B2202" s="61" t="s">
        <v>10</v>
      </c>
      <c r="C2202" s="61" t="s">
        <v>3827</v>
      </c>
      <c r="D2202" s="64">
        <v>788765</v>
      </c>
      <c r="E2202" s="64">
        <v>0</v>
      </c>
      <c r="F2202" s="64">
        <v>788765</v>
      </c>
      <c r="G2202" s="77">
        <v>1.04</v>
      </c>
      <c r="H2202" s="64">
        <v>820316</v>
      </c>
      <c r="I2202" s="64">
        <v>0</v>
      </c>
      <c r="J2202" s="64">
        <f>SUMIFS('Support - HEA1065 Adjustments'!$G$2:$G$10,'Support - HEA1065 Adjustments'!$A$2:$A$10,LEFT('Support - Calculation Detail'!A2202,7),'Support - HEA1065 Adjustments'!$D$2:$D$10,RIGHT('Support - Calculation Detail'!A2202,2))</f>
        <v>0</v>
      </c>
      <c r="K2202" s="64">
        <v>820316</v>
      </c>
      <c r="L2202" s="64">
        <v>0</v>
      </c>
      <c r="M2202" s="64">
        <v>0</v>
      </c>
      <c r="N2202" s="64">
        <v>0</v>
      </c>
      <c r="O2202" s="64">
        <v>820316</v>
      </c>
    </row>
    <row r="2203" spans="1:15" x14ac:dyDescent="0.35">
      <c r="A2203" s="57" t="s">
        <v>7989</v>
      </c>
      <c r="B2203" s="61" t="s">
        <v>10</v>
      </c>
      <c r="C2203" s="61" t="s">
        <v>3827</v>
      </c>
      <c r="D2203" s="64">
        <v>98960</v>
      </c>
      <c r="E2203" s="64">
        <v>0</v>
      </c>
      <c r="F2203" s="64">
        <v>98960</v>
      </c>
      <c r="G2203" s="77">
        <v>1.04</v>
      </c>
      <c r="H2203" s="64">
        <v>102918</v>
      </c>
      <c r="I2203" s="64">
        <v>0</v>
      </c>
      <c r="J2203" s="64">
        <f>SUMIFS('Support - HEA1065 Adjustments'!$G$2:$G$10,'Support - HEA1065 Adjustments'!$A$2:$A$10,LEFT('Support - Calculation Detail'!A2203,7),'Support - HEA1065 Adjustments'!$D$2:$D$10,RIGHT('Support - Calculation Detail'!A2203,2))</f>
        <v>0</v>
      </c>
      <c r="K2203" s="64">
        <v>102918</v>
      </c>
      <c r="L2203" s="64">
        <v>0</v>
      </c>
      <c r="M2203" s="64">
        <v>0</v>
      </c>
      <c r="N2203" s="64">
        <v>0</v>
      </c>
      <c r="O2203" s="64">
        <v>102918</v>
      </c>
    </row>
    <row r="2204" spans="1:15" x14ac:dyDescent="0.35">
      <c r="A2204" s="57" t="s">
        <v>7990</v>
      </c>
      <c r="B2204" s="61" t="s">
        <v>10</v>
      </c>
      <c r="C2204" s="61" t="s">
        <v>3827</v>
      </c>
      <c r="D2204" s="64">
        <v>976069</v>
      </c>
      <c r="E2204" s="64">
        <v>0</v>
      </c>
      <c r="F2204" s="64">
        <v>976069</v>
      </c>
      <c r="G2204" s="77">
        <v>1.04</v>
      </c>
      <c r="H2204" s="64">
        <v>1015112</v>
      </c>
      <c r="I2204" s="64">
        <v>0</v>
      </c>
      <c r="J2204" s="64">
        <f>SUMIFS('Support - HEA1065 Adjustments'!$G$2:$G$10,'Support - HEA1065 Adjustments'!$A$2:$A$10,LEFT('Support - Calculation Detail'!A2204,7),'Support - HEA1065 Adjustments'!$D$2:$D$10,RIGHT('Support - Calculation Detail'!A2204,2))</f>
        <v>0</v>
      </c>
      <c r="K2204" s="64">
        <v>1015112</v>
      </c>
      <c r="L2204" s="64">
        <v>63287</v>
      </c>
      <c r="M2204" s="64">
        <v>0</v>
      </c>
      <c r="N2204" s="64">
        <v>0</v>
      </c>
      <c r="O2204" s="64">
        <v>1078399</v>
      </c>
    </row>
    <row r="2205" spans="1:15" x14ac:dyDescent="0.35">
      <c r="A2205" s="57" t="s">
        <v>7991</v>
      </c>
      <c r="B2205" s="61" t="s">
        <v>10</v>
      </c>
      <c r="C2205" s="61" t="s">
        <v>3827</v>
      </c>
      <c r="D2205" s="64">
        <v>397825</v>
      </c>
      <c r="E2205" s="64">
        <v>0</v>
      </c>
      <c r="F2205" s="64">
        <v>397825</v>
      </c>
      <c r="G2205" s="77">
        <v>1.04</v>
      </c>
      <c r="H2205" s="64">
        <v>413738</v>
      </c>
      <c r="I2205" s="64">
        <v>0</v>
      </c>
      <c r="J2205" s="64">
        <f>SUMIFS('Support - HEA1065 Adjustments'!$G$2:$G$10,'Support - HEA1065 Adjustments'!$A$2:$A$10,LEFT('Support - Calculation Detail'!A2205,7),'Support - HEA1065 Adjustments'!$D$2:$D$10,RIGHT('Support - Calculation Detail'!A2205,2))</f>
        <v>0</v>
      </c>
      <c r="K2205" s="64">
        <v>413738</v>
      </c>
      <c r="L2205" s="64">
        <v>0</v>
      </c>
      <c r="M2205" s="64">
        <v>0</v>
      </c>
      <c r="N2205" s="64">
        <v>0</v>
      </c>
      <c r="O2205" s="64">
        <v>413738</v>
      </c>
    </row>
    <row r="2206" spans="1:15" x14ac:dyDescent="0.35">
      <c r="A2206" s="57" t="s">
        <v>7992</v>
      </c>
      <c r="B2206" s="61" t="s">
        <v>10</v>
      </c>
      <c r="C2206" s="61" t="s">
        <v>3827</v>
      </c>
      <c r="D2206" s="64">
        <v>5970722</v>
      </c>
      <c r="E2206" s="64">
        <v>0</v>
      </c>
      <c r="F2206" s="64">
        <v>5970722</v>
      </c>
      <c r="G2206" s="77">
        <v>1.04</v>
      </c>
      <c r="H2206" s="64">
        <v>6209551</v>
      </c>
      <c r="I2206" s="64">
        <v>0</v>
      </c>
      <c r="J2206" s="64">
        <f>SUMIFS('Support - HEA1065 Adjustments'!$G$2:$G$10,'Support - HEA1065 Adjustments'!$A$2:$A$10,LEFT('Support - Calculation Detail'!A2206,7),'Support - HEA1065 Adjustments'!$D$2:$D$10,RIGHT('Support - Calculation Detail'!A2206,2))</f>
        <v>0</v>
      </c>
      <c r="K2206" s="64">
        <v>6209551</v>
      </c>
      <c r="L2206" s="64">
        <v>0</v>
      </c>
      <c r="M2206" s="64">
        <v>0</v>
      </c>
      <c r="N2206" s="64">
        <v>0</v>
      </c>
      <c r="O2206" s="64">
        <v>6209551</v>
      </c>
    </row>
    <row r="2207" spans="1:15" x14ac:dyDescent="0.35">
      <c r="A2207" s="57" t="s">
        <v>7993</v>
      </c>
      <c r="B2207" s="61" t="s">
        <v>10</v>
      </c>
      <c r="C2207" s="61" t="s">
        <v>4166</v>
      </c>
      <c r="D2207" s="64">
        <v>2596859</v>
      </c>
      <c r="E2207" s="64">
        <v>0</v>
      </c>
      <c r="F2207" s="64">
        <v>2596859</v>
      </c>
      <c r="G2207" s="77">
        <v>1.04</v>
      </c>
      <c r="H2207" s="64">
        <v>2700733</v>
      </c>
      <c r="I2207" s="64">
        <v>0</v>
      </c>
      <c r="J2207" s="64">
        <f>SUMIFS('Support - HEA1065 Adjustments'!$G$2:$G$10,'Support - HEA1065 Adjustments'!$A$2:$A$10,LEFT('Support - Calculation Detail'!A2207,7),'Support - HEA1065 Adjustments'!$D$2:$D$10,RIGHT('Support - Calculation Detail'!A2207,2))</f>
        <v>0</v>
      </c>
      <c r="K2207" s="64">
        <v>2700733</v>
      </c>
      <c r="L2207" s="64">
        <v>0</v>
      </c>
      <c r="M2207" s="64">
        <v>0</v>
      </c>
      <c r="N2207" s="64">
        <v>0</v>
      </c>
      <c r="O2207" s="64">
        <v>2700733</v>
      </c>
    </row>
    <row r="2208" spans="1:15" x14ac:dyDescent="0.35">
      <c r="A2208" s="57" t="s">
        <v>7994</v>
      </c>
      <c r="B2208" s="61" t="s">
        <v>10</v>
      </c>
      <c r="C2208" s="61" t="s">
        <v>3856</v>
      </c>
      <c r="D2208" s="64">
        <v>3638259</v>
      </c>
      <c r="E2208" s="64">
        <v>0</v>
      </c>
      <c r="F2208" s="64">
        <v>3638259</v>
      </c>
      <c r="G2208" s="77">
        <v>1.04</v>
      </c>
      <c r="H2208" s="64">
        <v>3783789</v>
      </c>
      <c r="I2208" s="64">
        <v>0</v>
      </c>
      <c r="J2208" s="64">
        <f>SUMIFS('Support - HEA1065 Adjustments'!$G$2:$G$10,'Support - HEA1065 Adjustments'!$A$2:$A$10,LEFT('Support - Calculation Detail'!A2208,7),'Support - HEA1065 Adjustments'!$D$2:$D$10,RIGHT('Support - Calculation Detail'!A2208,2))</f>
        <v>0</v>
      </c>
      <c r="K2208" s="64">
        <v>3783789</v>
      </c>
      <c r="L2208" s="64">
        <v>396592</v>
      </c>
      <c r="M2208" s="64">
        <v>117993</v>
      </c>
      <c r="N2208" s="64">
        <v>406366.01108206878</v>
      </c>
      <c r="O2208" s="64">
        <v>4704740.011082069</v>
      </c>
    </row>
    <row r="2209" spans="1:15" x14ac:dyDescent="0.35">
      <c r="A2209" s="57" t="s">
        <v>7995</v>
      </c>
      <c r="B2209" s="61" t="s">
        <v>10</v>
      </c>
      <c r="C2209" s="61" t="s">
        <v>3856</v>
      </c>
      <c r="D2209" s="64">
        <v>32971</v>
      </c>
      <c r="E2209" s="64">
        <v>0</v>
      </c>
      <c r="F2209" s="64">
        <v>32971</v>
      </c>
      <c r="G2209" s="77">
        <v>1.04</v>
      </c>
      <c r="H2209" s="64">
        <v>34290</v>
      </c>
      <c r="I2209" s="64">
        <v>0</v>
      </c>
      <c r="J2209" s="64">
        <f>SUMIFS('Support - HEA1065 Adjustments'!$G$2:$G$10,'Support - HEA1065 Adjustments'!$A$2:$A$10,LEFT('Support - Calculation Detail'!A2209,7),'Support - HEA1065 Adjustments'!$D$2:$D$10,RIGHT('Support - Calculation Detail'!A2209,2))</f>
        <v>0</v>
      </c>
      <c r="K2209" s="64">
        <v>34290</v>
      </c>
      <c r="L2209" s="64">
        <v>0</v>
      </c>
      <c r="M2209" s="64">
        <v>0</v>
      </c>
      <c r="N2209" s="64">
        <v>0</v>
      </c>
      <c r="O2209" s="64">
        <v>34290</v>
      </c>
    </row>
    <row r="2210" spans="1:15" x14ac:dyDescent="0.35">
      <c r="A2210" s="57" t="s">
        <v>7996</v>
      </c>
      <c r="B2210" s="61" t="s">
        <v>10</v>
      </c>
      <c r="C2210" s="61" t="s">
        <v>3856</v>
      </c>
      <c r="D2210" s="64">
        <v>43477</v>
      </c>
      <c r="E2210" s="64">
        <v>0</v>
      </c>
      <c r="F2210" s="64">
        <v>43477</v>
      </c>
      <c r="G2210" s="77">
        <v>1.04</v>
      </c>
      <c r="H2210" s="64">
        <v>45216</v>
      </c>
      <c r="I2210" s="64">
        <v>0</v>
      </c>
      <c r="J2210" s="64">
        <f>SUMIFS('Support - HEA1065 Adjustments'!$G$2:$G$10,'Support - HEA1065 Adjustments'!$A$2:$A$10,LEFT('Support - Calculation Detail'!A2210,7),'Support - HEA1065 Adjustments'!$D$2:$D$10,RIGHT('Support - Calculation Detail'!A2210,2))</f>
        <v>0</v>
      </c>
      <c r="K2210" s="64">
        <v>45216</v>
      </c>
      <c r="L2210" s="64">
        <v>0</v>
      </c>
      <c r="M2210" s="64">
        <v>0</v>
      </c>
      <c r="N2210" s="64">
        <v>0</v>
      </c>
      <c r="O2210" s="64">
        <v>45216</v>
      </c>
    </row>
    <row r="2211" spans="1:15" x14ac:dyDescent="0.35">
      <c r="A2211" s="57" t="s">
        <v>7997</v>
      </c>
      <c r="B2211" s="61" t="s">
        <v>10</v>
      </c>
      <c r="C2211" s="61" t="s">
        <v>3856</v>
      </c>
      <c r="D2211" s="64">
        <v>23967</v>
      </c>
      <c r="E2211" s="64">
        <v>0</v>
      </c>
      <c r="F2211" s="64">
        <v>23967</v>
      </c>
      <c r="G2211" s="77">
        <v>1.04</v>
      </c>
      <c r="H2211" s="64">
        <v>24926</v>
      </c>
      <c r="I2211" s="64">
        <v>0</v>
      </c>
      <c r="J2211" s="64">
        <f>SUMIFS('Support - HEA1065 Adjustments'!$G$2:$G$10,'Support - HEA1065 Adjustments'!$A$2:$A$10,LEFT('Support - Calculation Detail'!A2211,7),'Support - HEA1065 Adjustments'!$D$2:$D$10,RIGHT('Support - Calculation Detail'!A2211,2))</f>
        <v>0</v>
      </c>
      <c r="K2211" s="64">
        <v>24926</v>
      </c>
      <c r="L2211" s="64">
        <v>0</v>
      </c>
      <c r="M2211" s="64">
        <v>0</v>
      </c>
      <c r="N2211" s="64">
        <v>0</v>
      </c>
      <c r="O2211" s="64">
        <v>24926</v>
      </c>
    </row>
    <row r="2212" spans="1:15" x14ac:dyDescent="0.35">
      <c r="A2212" s="57" t="s">
        <v>7998</v>
      </c>
      <c r="B2212" s="61" t="s">
        <v>10</v>
      </c>
      <c r="C2212" s="61" t="s">
        <v>3856</v>
      </c>
      <c r="D2212" s="64">
        <v>35336</v>
      </c>
      <c r="E2212" s="64">
        <v>0</v>
      </c>
      <c r="F2212" s="64">
        <v>35336</v>
      </c>
      <c r="G2212" s="77">
        <v>1.04</v>
      </c>
      <c r="H2212" s="64">
        <v>36749</v>
      </c>
      <c r="I2212" s="64">
        <v>0</v>
      </c>
      <c r="J2212" s="64">
        <f>SUMIFS('Support - HEA1065 Adjustments'!$G$2:$G$10,'Support - HEA1065 Adjustments'!$A$2:$A$10,LEFT('Support - Calculation Detail'!A2212,7),'Support - HEA1065 Adjustments'!$D$2:$D$10,RIGHT('Support - Calculation Detail'!A2212,2))</f>
        <v>0</v>
      </c>
      <c r="K2212" s="64">
        <v>36749</v>
      </c>
      <c r="L2212" s="64">
        <v>0</v>
      </c>
      <c r="M2212" s="64">
        <v>0</v>
      </c>
      <c r="N2212" s="64">
        <v>0</v>
      </c>
      <c r="O2212" s="64">
        <v>36749</v>
      </c>
    </row>
    <row r="2213" spans="1:15" x14ac:dyDescent="0.35">
      <c r="A2213" s="57" t="s">
        <v>7999</v>
      </c>
      <c r="B2213" s="61" t="s">
        <v>10</v>
      </c>
      <c r="C2213" s="61" t="s">
        <v>3856</v>
      </c>
      <c r="D2213" s="64">
        <v>2536</v>
      </c>
      <c r="E2213" s="64">
        <v>0</v>
      </c>
      <c r="F2213" s="64">
        <v>2536</v>
      </c>
      <c r="G2213" s="77">
        <v>1.04</v>
      </c>
      <c r="H2213" s="64">
        <v>2637</v>
      </c>
      <c r="I2213" s="64">
        <v>0</v>
      </c>
      <c r="J2213" s="64">
        <f>SUMIFS('Support - HEA1065 Adjustments'!$G$2:$G$10,'Support - HEA1065 Adjustments'!$A$2:$A$10,LEFT('Support - Calculation Detail'!A2213,7),'Support - HEA1065 Adjustments'!$D$2:$D$10,RIGHT('Support - Calculation Detail'!A2213,2))</f>
        <v>0</v>
      </c>
      <c r="K2213" s="64">
        <v>2637</v>
      </c>
      <c r="L2213" s="64">
        <v>0</v>
      </c>
      <c r="M2213" s="64">
        <v>0</v>
      </c>
      <c r="N2213" s="64">
        <v>0</v>
      </c>
      <c r="O2213" s="64">
        <v>2637</v>
      </c>
    </row>
    <row r="2214" spans="1:15" x14ac:dyDescent="0.35">
      <c r="A2214" s="57" t="s">
        <v>8000</v>
      </c>
      <c r="B2214" s="61" t="s">
        <v>10</v>
      </c>
      <c r="C2214" s="61" t="s">
        <v>3856</v>
      </c>
      <c r="D2214" s="64">
        <v>10847</v>
      </c>
      <c r="E2214" s="64">
        <v>0</v>
      </c>
      <c r="F2214" s="64">
        <v>10847</v>
      </c>
      <c r="G2214" s="77">
        <v>1.04</v>
      </c>
      <c r="H2214" s="64">
        <v>11281</v>
      </c>
      <c r="I2214" s="64">
        <v>0</v>
      </c>
      <c r="J2214" s="64">
        <f>SUMIFS('Support - HEA1065 Adjustments'!$G$2:$G$10,'Support - HEA1065 Adjustments'!$A$2:$A$10,LEFT('Support - Calculation Detail'!A2214,7),'Support - HEA1065 Adjustments'!$D$2:$D$10,RIGHT('Support - Calculation Detail'!A2214,2))</f>
        <v>0</v>
      </c>
      <c r="K2214" s="64">
        <v>11281</v>
      </c>
      <c r="L2214" s="64">
        <v>0</v>
      </c>
      <c r="M2214" s="64">
        <v>0</v>
      </c>
      <c r="N2214" s="64">
        <v>0</v>
      </c>
      <c r="O2214" s="64">
        <v>11281</v>
      </c>
    </row>
    <row r="2215" spans="1:15" x14ac:dyDescent="0.35">
      <c r="A2215" s="57" t="s">
        <v>8001</v>
      </c>
      <c r="B2215" s="61" t="s">
        <v>10</v>
      </c>
      <c r="C2215" s="61" t="s">
        <v>3856</v>
      </c>
      <c r="D2215" s="64">
        <v>3202</v>
      </c>
      <c r="E2215" s="64">
        <v>0</v>
      </c>
      <c r="F2215" s="64">
        <v>3202</v>
      </c>
      <c r="G2215" s="77">
        <v>1.04</v>
      </c>
      <c r="H2215" s="64">
        <v>3330</v>
      </c>
      <c r="I2215" s="64">
        <v>0</v>
      </c>
      <c r="J2215" s="64">
        <f>SUMIFS('Support - HEA1065 Adjustments'!$G$2:$G$10,'Support - HEA1065 Adjustments'!$A$2:$A$10,LEFT('Support - Calculation Detail'!A2215,7),'Support - HEA1065 Adjustments'!$D$2:$D$10,RIGHT('Support - Calculation Detail'!A2215,2))</f>
        <v>0</v>
      </c>
      <c r="K2215" s="64">
        <v>3330</v>
      </c>
      <c r="L2215" s="64">
        <v>0</v>
      </c>
      <c r="M2215" s="64">
        <v>0</v>
      </c>
      <c r="N2215" s="64">
        <v>0</v>
      </c>
      <c r="O2215" s="64">
        <v>3330</v>
      </c>
    </row>
    <row r="2216" spans="1:15" x14ac:dyDescent="0.35">
      <c r="A2216" s="57" t="s">
        <v>8002</v>
      </c>
      <c r="B2216" s="61" t="s">
        <v>10</v>
      </c>
      <c r="C2216" s="61" t="s">
        <v>3856</v>
      </c>
      <c r="D2216" s="64">
        <v>3971</v>
      </c>
      <c r="E2216" s="64">
        <v>0</v>
      </c>
      <c r="F2216" s="64">
        <v>3971</v>
      </c>
      <c r="G2216" s="77">
        <v>1.04</v>
      </c>
      <c r="H2216" s="64">
        <v>4130</v>
      </c>
      <c r="I2216" s="64">
        <v>0</v>
      </c>
      <c r="J2216" s="64">
        <f>SUMIFS('Support - HEA1065 Adjustments'!$G$2:$G$10,'Support - HEA1065 Adjustments'!$A$2:$A$10,LEFT('Support - Calculation Detail'!A2216,7),'Support - HEA1065 Adjustments'!$D$2:$D$10,RIGHT('Support - Calculation Detail'!A2216,2))</f>
        <v>0</v>
      </c>
      <c r="K2216" s="64">
        <v>4130</v>
      </c>
      <c r="L2216" s="64">
        <v>0</v>
      </c>
      <c r="M2216" s="64">
        <v>0</v>
      </c>
      <c r="N2216" s="64">
        <v>0</v>
      </c>
      <c r="O2216" s="64">
        <v>4130</v>
      </c>
    </row>
    <row r="2217" spans="1:15" x14ac:dyDescent="0.35">
      <c r="A2217" s="57" t="s">
        <v>8003</v>
      </c>
      <c r="B2217" s="61" t="s">
        <v>10</v>
      </c>
      <c r="C2217" s="61" t="s">
        <v>3856</v>
      </c>
      <c r="D2217" s="64">
        <v>16604</v>
      </c>
      <c r="E2217" s="64">
        <v>0</v>
      </c>
      <c r="F2217" s="64">
        <v>16604</v>
      </c>
      <c r="G2217" s="77">
        <v>1.04</v>
      </c>
      <c r="H2217" s="64">
        <v>17268</v>
      </c>
      <c r="I2217" s="64">
        <v>0</v>
      </c>
      <c r="J2217" s="64">
        <f>SUMIFS('Support - HEA1065 Adjustments'!$G$2:$G$10,'Support - HEA1065 Adjustments'!$A$2:$A$10,LEFT('Support - Calculation Detail'!A2217,7),'Support - HEA1065 Adjustments'!$D$2:$D$10,RIGHT('Support - Calculation Detail'!A2217,2))</f>
        <v>0</v>
      </c>
      <c r="K2217" s="64">
        <v>17268</v>
      </c>
      <c r="L2217" s="64">
        <v>0</v>
      </c>
      <c r="M2217" s="64">
        <v>0</v>
      </c>
      <c r="N2217" s="64">
        <v>0</v>
      </c>
      <c r="O2217" s="64">
        <v>17268</v>
      </c>
    </row>
    <row r="2218" spans="1:15" x14ac:dyDescent="0.35">
      <c r="A2218" s="57" t="s">
        <v>8004</v>
      </c>
      <c r="B2218" s="61" t="s">
        <v>10</v>
      </c>
      <c r="C2218" s="61" t="s">
        <v>3856</v>
      </c>
      <c r="D2218" s="64">
        <v>7854</v>
      </c>
      <c r="E2218" s="64">
        <v>0</v>
      </c>
      <c r="F2218" s="64">
        <v>7854</v>
      </c>
      <c r="G2218" s="77">
        <v>1.04</v>
      </c>
      <c r="H2218" s="64">
        <v>8168</v>
      </c>
      <c r="I2218" s="64">
        <v>0</v>
      </c>
      <c r="J2218" s="64">
        <f>SUMIFS('Support - HEA1065 Adjustments'!$G$2:$G$10,'Support - HEA1065 Adjustments'!$A$2:$A$10,LEFT('Support - Calculation Detail'!A2218,7),'Support - HEA1065 Adjustments'!$D$2:$D$10,RIGHT('Support - Calculation Detail'!A2218,2))</f>
        <v>0</v>
      </c>
      <c r="K2218" s="64">
        <v>8168</v>
      </c>
      <c r="L2218" s="64">
        <v>0</v>
      </c>
      <c r="M2218" s="64">
        <v>0</v>
      </c>
      <c r="N2218" s="64">
        <v>0</v>
      </c>
      <c r="O2218" s="64">
        <v>8168</v>
      </c>
    </row>
    <row r="2219" spans="1:15" x14ac:dyDescent="0.35">
      <c r="A2219" s="57" t="s">
        <v>8005</v>
      </c>
      <c r="B2219" s="61" t="s">
        <v>10</v>
      </c>
      <c r="C2219" s="61" t="s">
        <v>3856</v>
      </c>
      <c r="D2219" s="64">
        <v>12123</v>
      </c>
      <c r="E2219" s="64">
        <v>0</v>
      </c>
      <c r="F2219" s="64">
        <v>12123</v>
      </c>
      <c r="G2219" s="77">
        <v>1.04</v>
      </c>
      <c r="H2219" s="64">
        <v>12608</v>
      </c>
      <c r="I2219" s="64">
        <v>0</v>
      </c>
      <c r="J2219" s="64">
        <f>SUMIFS('Support - HEA1065 Adjustments'!$G$2:$G$10,'Support - HEA1065 Adjustments'!$A$2:$A$10,LEFT('Support - Calculation Detail'!A2219,7),'Support - HEA1065 Adjustments'!$D$2:$D$10,RIGHT('Support - Calculation Detail'!A2219,2))</f>
        <v>0</v>
      </c>
      <c r="K2219" s="64">
        <v>12608</v>
      </c>
      <c r="L2219" s="64">
        <v>0</v>
      </c>
      <c r="M2219" s="64">
        <v>0</v>
      </c>
      <c r="N2219" s="64">
        <v>0</v>
      </c>
      <c r="O2219" s="64">
        <v>12608</v>
      </c>
    </row>
    <row r="2220" spans="1:15" x14ac:dyDescent="0.35">
      <c r="A2220" s="57" t="s">
        <v>8006</v>
      </c>
      <c r="B2220" s="61" t="s">
        <v>10</v>
      </c>
      <c r="C2220" s="61" t="s">
        <v>3856</v>
      </c>
      <c r="D2220" s="64">
        <v>9794</v>
      </c>
      <c r="E2220" s="64">
        <v>0</v>
      </c>
      <c r="F2220" s="64">
        <v>9794</v>
      </c>
      <c r="G2220" s="77">
        <v>1.04</v>
      </c>
      <c r="H2220" s="64">
        <v>10186</v>
      </c>
      <c r="I2220" s="64">
        <v>0</v>
      </c>
      <c r="J2220" s="64">
        <f>SUMIFS('Support - HEA1065 Adjustments'!$G$2:$G$10,'Support - HEA1065 Adjustments'!$A$2:$A$10,LEFT('Support - Calculation Detail'!A2220,7),'Support - HEA1065 Adjustments'!$D$2:$D$10,RIGHT('Support - Calculation Detail'!A2220,2))</f>
        <v>0</v>
      </c>
      <c r="K2220" s="64">
        <v>10186</v>
      </c>
      <c r="L2220" s="64">
        <v>0</v>
      </c>
      <c r="M2220" s="64">
        <v>0</v>
      </c>
      <c r="N2220" s="64">
        <v>0</v>
      </c>
      <c r="O2220" s="64">
        <v>10186</v>
      </c>
    </row>
    <row r="2221" spans="1:15" x14ac:dyDescent="0.35">
      <c r="A2221" s="57" t="s">
        <v>8007</v>
      </c>
      <c r="B2221" s="61" t="s">
        <v>10</v>
      </c>
      <c r="C2221" s="61" t="s">
        <v>3856</v>
      </c>
      <c r="D2221" s="64">
        <v>18609</v>
      </c>
      <c r="E2221" s="64">
        <v>0</v>
      </c>
      <c r="F2221" s="64">
        <v>18609</v>
      </c>
      <c r="G2221" s="77">
        <v>1.04</v>
      </c>
      <c r="H2221" s="64">
        <v>19353</v>
      </c>
      <c r="I2221" s="64">
        <v>0</v>
      </c>
      <c r="J2221" s="64">
        <f>SUMIFS('Support - HEA1065 Adjustments'!$G$2:$G$10,'Support - HEA1065 Adjustments'!$A$2:$A$10,LEFT('Support - Calculation Detail'!A2221,7),'Support - HEA1065 Adjustments'!$D$2:$D$10,RIGHT('Support - Calculation Detail'!A2221,2))</f>
        <v>0</v>
      </c>
      <c r="K2221" s="64">
        <v>19353</v>
      </c>
      <c r="L2221" s="64">
        <v>0</v>
      </c>
      <c r="M2221" s="64">
        <v>0</v>
      </c>
      <c r="N2221" s="64">
        <v>0</v>
      </c>
      <c r="O2221" s="64">
        <v>19353</v>
      </c>
    </row>
    <row r="2222" spans="1:15" x14ac:dyDescent="0.35">
      <c r="A2222" s="57" t="s">
        <v>8008</v>
      </c>
      <c r="B2222" s="61" t="s">
        <v>10</v>
      </c>
      <c r="C2222" s="61" t="s">
        <v>3856</v>
      </c>
      <c r="D2222" s="64">
        <v>24334</v>
      </c>
      <c r="E2222" s="64">
        <v>0</v>
      </c>
      <c r="F2222" s="64">
        <v>24334</v>
      </c>
      <c r="G2222" s="77">
        <v>1.04</v>
      </c>
      <c r="H2222" s="64">
        <v>25307</v>
      </c>
      <c r="I2222" s="64">
        <v>0</v>
      </c>
      <c r="J2222" s="64">
        <f>SUMIFS('Support - HEA1065 Adjustments'!$G$2:$G$10,'Support - HEA1065 Adjustments'!$A$2:$A$10,LEFT('Support - Calculation Detail'!A2222,7),'Support - HEA1065 Adjustments'!$D$2:$D$10,RIGHT('Support - Calculation Detail'!A2222,2))</f>
        <v>0</v>
      </c>
      <c r="K2222" s="64">
        <v>25307</v>
      </c>
      <c r="L2222" s="64">
        <v>0</v>
      </c>
      <c r="M2222" s="64">
        <v>0</v>
      </c>
      <c r="N2222" s="64">
        <v>0</v>
      </c>
      <c r="O2222" s="64">
        <v>25307</v>
      </c>
    </row>
    <row r="2223" spans="1:15" x14ac:dyDescent="0.35">
      <c r="A2223" s="57" t="s">
        <v>8009</v>
      </c>
      <c r="B2223" s="61" t="s">
        <v>10</v>
      </c>
      <c r="C2223" s="61" t="s">
        <v>3856</v>
      </c>
      <c r="D2223" s="64">
        <v>16255</v>
      </c>
      <c r="E2223" s="64">
        <v>0</v>
      </c>
      <c r="F2223" s="64">
        <v>16255</v>
      </c>
      <c r="G2223" s="77">
        <v>1.04</v>
      </c>
      <c r="H2223" s="64">
        <v>16905</v>
      </c>
      <c r="I2223" s="64">
        <v>0</v>
      </c>
      <c r="J2223" s="64">
        <f>SUMIFS('Support - HEA1065 Adjustments'!$G$2:$G$10,'Support - HEA1065 Adjustments'!$A$2:$A$10,LEFT('Support - Calculation Detail'!A2223,7),'Support - HEA1065 Adjustments'!$D$2:$D$10,RIGHT('Support - Calculation Detail'!A2223,2))</f>
        <v>0</v>
      </c>
      <c r="K2223" s="64">
        <v>16905</v>
      </c>
      <c r="L2223" s="64">
        <v>0</v>
      </c>
      <c r="M2223" s="64">
        <v>0</v>
      </c>
      <c r="N2223" s="64">
        <v>0</v>
      </c>
      <c r="O2223" s="64">
        <v>16905</v>
      </c>
    </row>
    <row r="2224" spans="1:15" x14ac:dyDescent="0.35">
      <c r="A2224" s="57" t="s">
        <v>8010</v>
      </c>
      <c r="B2224" s="61" t="s">
        <v>10</v>
      </c>
      <c r="C2224" s="61" t="s">
        <v>3856</v>
      </c>
      <c r="D2224" s="64">
        <v>14697</v>
      </c>
      <c r="E2224" s="64">
        <v>0</v>
      </c>
      <c r="F2224" s="64">
        <v>14697</v>
      </c>
      <c r="G2224" s="77">
        <v>1.04</v>
      </c>
      <c r="H2224" s="64">
        <v>15285</v>
      </c>
      <c r="I2224" s="64">
        <v>0</v>
      </c>
      <c r="J2224" s="64">
        <f>SUMIFS('Support - HEA1065 Adjustments'!$G$2:$G$10,'Support - HEA1065 Adjustments'!$A$2:$A$10,LEFT('Support - Calculation Detail'!A2224,7),'Support - HEA1065 Adjustments'!$D$2:$D$10,RIGHT('Support - Calculation Detail'!A2224,2))</f>
        <v>0</v>
      </c>
      <c r="K2224" s="64">
        <v>15285</v>
      </c>
      <c r="L2224" s="64">
        <v>0</v>
      </c>
      <c r="M2224" s="64">
        <v>0</v>
      </c>
      <c r="N2224" s="64">
        <v>0</v>
      </c>
      <c r="O2224" s="64">
        <v>15285</v>
      </c>
    </row>
    <row r="2225" spans="1:15" x14ac:dyDescent="0.35">
      <c r="A2225" s="57" t="s">
        <v>8011</v>
      </c>
      <c r="B2225" s="61" t="s">
        <v>10</v>
      </c>
      <c r="C2225" s="61" t="s">
        <v>3856</v>
      </c>
      <c r="D2225" s="64">
        <v>11811</v>
      </c>
      <c r="E2225" s="64">
        <v>0</v>
      </c>
      <c r="F2225" s="64">
        <v>11811</v>
      </c>
      <c r="G2225" s="77">
        <v>1.04</v>
      </c>
      <c r="H2225" s="64">
        <v>12283</v>
      </c>
      <c r="I2225" s="64">
        <v>0</v>
      </c>
      <c r="J2225" s="64">
        <f>SUMIFS('Support - HEA1065 Adjustments'!$G$2:$G$10,'Support - HEA1065 Adjustments'!$A$2:$A$10,LEFT('Support - Calculation Detail'!A2225,7),'Support - HEA1065 Adjustments'!$D$2:$D$10,RIGHT('Support - Calculation Detail'!A2225,2))</f>
        <v>0</v>
      </c>
      <c r="K2225" s="64">
        <v>12283</v>
      </c>
      <c r="L2225" s="64">
        <v>0</v>
      </c>
      <c r="M2225" s="64">
        <v>0</v>
      </c>
      <c r="N2225" s="64">
        <v>0</v>
      </c>
      <c r="O2225" s="64">
        <v>12283</v>
      </c>
    </row>
    <row r="2226" spans="1:15" x14ac:dyDescent="0.35">
      <c r="A2226" s="57" t="s">
        <v>8012</v>
      </c>
      <c r="B2226" s="61" t="s">
        <v>10</v>
      </c>
      <c r="C2226" s="61" t="s">
        <v>3856</v>
      </c>
      <c r="D2226" s="64">
        <v>3967</v>
      </c>
      <c r="E2226" s="64">
        <v>0</v>
      </c>
      <c r="F2226" s="64">
        <v>3967</v>
      </c>
      <c r="G2226" s="77">
        <v>1.04</v>
      </c>
      <c r="H2226" s="64">
        <v>4126</v>
      </c>
      <c r="I2226" s="64">
        <v>0</v>
      </c>
      <c r="J2226" s="64">
        <f>SUMIFS('Support - HEA1065 Adjustments'!$G$2:$G$10,'Support - HEA1065 Adjustments'!$A$2:$A$10,LEFT('Support - Calculation Detail'!A2226,7),'Support - HEA1065 Adjustments'!$D$2:$D$10,RIGHT('Support - Calculation Detail'!A2226,2))</f>
        <v>0</v>
      </c>
      <c r="K2226" s="64">
        <v>4126</v>
      </c>
      <c r="L2226" s="64">
        <v>0</v>
      </c>
      <c r="M2226" s="64">
        <v>0</v>
      </c>
      <c r="N2226" s="64">
        <v>0</v>
      </c>
      <c r="O2226" s="64">
        <v>4126</v>
      </c>
    </row>
    <row r="2227" spans="1:15" x14ac:dyDescent="0.35">
      <c r="A2227" s="57" t="s">
        <v>8013</v>
      </c>
      <c r="B2227" s="61" t="s">
        <v>10</v>
      </c>
      <c r="C2227" s="61" t="s">
        <v>3856</v>
      </c>
      <c r="D2227" s="64">
        <v>24740</v>
      </c>
      <c r="E2227" s="64">
        <v>0</v>
      </c>
      <c r="F2227" s="64">
        <v>24740</v>
      </c>
      <c r="G2227" s="77">
        <v>1.04</v>
      </c>
      <c r="H2227" s="64">
        <v>25730</v>
      </c>
      <c r="I2227" s="64">
        <v>0</v>
      </c>
      <c r="J2227" s="64">
        <f>SUMIFS('Support - HEA1065 Adjustments'!$G$2:$G$10,'Support - HEA1065 Adjustments'!$A$2:$A$10,LEFT('Support - Calculation Detail'!A2227,7),'Support - HEA1065 Adjustments'!$D$2:$D$10,RIGHT('Support - Calculation Detail'!A2227,2))</f>
        <v>0</v>
      </c>
      <c r="K2227" s="64">
        <v>25730</v>
      </c>
      <c r="L2227" s="64">
        <v>0</v>
      </c>
      <c r="M2227" s="64">
        <v>0</v>
      </c>
      <c r="N2227" s="64">
        <v>0</v>
      </c>
      <c r="O2227" s="64">
        <v>25730</v>
      </c>
    </row>
    <row r="2228" spans="1:15" x14ac:dyDescent="0.35">
      <c r="A2228" s="57" t="s">
        <v>8014</v>
      </c>
      <c r="B2228" s="61" t="s">
        <v>10</v>
      </c>
      <c r="C2228" s="61" t="s">
        <v>3856</v>
      </c>
      <c r="D2228" s="64">
        <v>48603</v>
      </c>
      <c r="E2228" s="64">
        <v>0</v>
      </c>
      <c r="F2228" s="64">
        <v>48603</v>
      </c>
      <c r="G2228" s="77">
        <v>1.04</v>
      </c>
      <c r="H2228" s="64">
        <v>50547</v>
      </c>
      <c r="I2228" s="64">
        <v>0</v>
      </c>
      <c r="J2228" s="64">
        <f>SUMIFS('Support - HEA1065 Adjustments'!$G$2:$G$10,'Support - HEA1065 Adjustments'!$A$2:$A$10,LEFT('Support - Calculation Detail'!A2228,7),'Support - HEA1065 Adjustments'!$D$2:$D$10,RIGHT('Support - Calculation Detail'!A2228,2))</f>
        <v>0</v>
      </c>
      <c r="K2228" s="64">
        <v>50547</v>
      </c>
      <c r="L2228" s="64">
        <v>0</v>
      </c>
      <c r="M2228" s="64">
        <v>0</v>
      </c>
      <c r="N2228" s="64">
        <v>0</v>
      </c>
      <c r="O2228" s="64">
        <v>50547</v>
      </c>
    </row>
    <row r="2229" spans="1:15" x14ac:dyDescent="0.35">
      <c r="A2229" s="57" t="s">
        <v>8015</v>
      </c>
      <c r="B2229" s="61" t="s">
        <v>10</v>
      </c>
      <c r="C2229" s="61" t="s">
        <v>3856</v>
      </c>
      <c r="D2229" s="64">
        <v>4878</v>
      </c>
      <c r="E2229" s="64">
        <v>0</v>
      </c>
      <c r="F2229" s="64">
        <v>4878</v>
      </c>
      <c r="G2229" s="77">
        <v>1.04</v>
      </c>
      <c r="H2229" s="64">
        <v>5073</v>
      </c>
      <c r="I2229" s="64">
        <v>0</v>
      </c>
      <c r="J2229" s="64">
        <f>SUMIFS('Support - HEA1065 Adjustments'!$G$2:$G$10,'Support - HEA1065 Adjustments'!$A$2:$A$10,LEFT('Support - Calculation Detail'!A2229,7),'Support - HEA1065 Adjustments'!$D$2:$D$10,RIGHT('Support - Calculation Detail'!A2229,2))</f>
        <v>0</v>
      </c>
      <c r="K2229" s="64">
        <v>5073</v>
      </c>
      <c r="L2229" s="64">
        <v>0</v>
      </c>
      <c r="M2229" s="64">
        <v>0</v>
      </c>
      <c r="N2229" s="64">
        <v>0</v>
      </c>
      <c r="O2229" s="64">
        <v>5073</v>
      </c>
    </row>
    <row r="2230" spans="1:15" x14ac:dyDescent="0.35">
      <c r="A2230" s="57" t="s">
        <v>8016</v>
      </c>
      <c r="B2230" s="61" t="s">
        <v>10</v>
      </c>
      <c r="C2230" s="61" t="s">
        <v>3856</v>
      </c>
      <c r="D2230" s="64">
        <v>20577</v>
      </c>
      <c r="E2230" s="64">
        <v>0</v>
      </c>
      <c r="F2230" s="64">
        <v>20577</v>
      </c>
      <c r="G2230" s="77">
        <v>1.04</v>
      </c>
      <c r="H2230" s="64">
        <v>21400</v>
      </c>
      <c r="I2230" s="64">
        <v>0</v>
      </c>
      <c r="J2230" s="64">
        <f>SUMIFS('Support - HEA1065 Adjustments'!$G$2:$G$10,'Support - HEA1065 Adjustments'!$A$2:$A$10,LEFT('Support - Calculation Detail'!A2230,7),'Support - HEA1065 Adjustments'!$D$2:$D$10,RIGHT('Support - Calculation Detail'!A2230,2))</f>
        <v>0</v>
      </c>
      <c r="K2230" s="64">
        <v>21400</v>
      </c>
      <c r="L2230" s="64">
        <v>0</v>
      </c>
      <c r="M2230" s="64">
        <v>0</v>
      </c>
      <c r="N2230" s="64">
        <v>0</v>
      </c>
      <c r="O2230" s="64">
        <v>21400</v>
      </c>
    </row>
    <row r="2231" spans="1:15" x14ac:dyDescent="0.35">
      <c r="A2231" s="57" t="s">
        <v>8017</v>
      </c>
      <c r="B2231" s="61" t="s">
        <v>10</v>
      </c>
      <c r="C2231" s="61" t="s">
        <v>3856</v>
      </c>
      <c r="D2231" s="64">
        <v>6907</v>
      </c>
      <c r="E2231" s="64">
        <v>0</v>
      </c>
      <c r="F2231" s="64">
        <v>6907</v>
      </c>
      <c r="G2231" s="77">
        <v>1.04</v>
      </c>
      <c r="H2231" s="64">
        <v>7183</v>
      </c>
      <c r="I2231" s="64">
        <v>0</v>
      </c>
      <c r="J2231" s="64">
        <f>SUMIFS('Support - HEA1065 Adjustments'!$G$2:$G$10,'Support - HEA1065 Adjustments'!$A$2:$A$10,LEFT('Support - Calculation Detail'!A2231,7),'Support - HEA1065 Adjustments'!$D$2:$D$10,RIGHT('Support - Calculation Detail'!A2231,2))</f>
        <v>0</v>
      </c>
      <c r="K2231" s="64">
        <v>7183</v>
      </c>
      <c r="L2231" s="64">
        <v>0</v>
      </c>
      <c r="M2231" s="64">
        <v>0</v>
      </c>
      <c r="N2231" s="64">
        <v>0</v>
      </c>
      <c r="O2231" s="64">
        <v>7183</v>
      </c>
    </row>
    <row r="2232" spans="1:15" x14ac:dyDescent="0.35">
      <c r="A2232" s="57" t="s">
        <v>8018</v>
      </c>
      <c r="B2232" s="61" t="s">
        <v>10</v>
      </c>
      <c r="C2232" s="61" t="s">
        <v>3856</v>
      </c>
      <c r="D2232" s="64">
        <v>9651</v>
      </c>
      <c r="E2232" s="64">
        <v>0</v>
      </c>
      <c r="F2232" s="64">
        <v>9651</v>
      </c>
      <c r="G2232" s="77">
        <v>1.04</v>
      </c>
      <c r="H2232" s="64">
        <v>10037</v>
      </c>
      <c r="I2232" s="64">
        <v>0</v>
      </c>
      <c r="J2232" s="64">
        <f>SUMIFS('Support - HEA1065 Adjustments'!$G$2:$G$10,'Support - HEA1065 Adjustments'!$A$2:$A$10,LEFT('Support - Calculation Detail'!A2232,7),'Support - HEA1065 Adjustments'!$D$2:$D$10,RIGHT('Support - Calculation Detail'!A2232,2))</f>
        <v>0</v>
      </c>
      <c r="K2232" s="64">
        <v>10037</v>
      </c>
      <c r="L2232" s="64">
        <v>0</v>
      </c>
      <c r="M2232" s="64">
        <v>0</v>
      </c>
      <c r="N2232" s="64">
        <v>0</v>
      </c>
      <c r="O2232" s="64">
        <v>10037</v>
      </c>
    </row>
    <row r="2233" spans="1:15" x14ac:dyDescent="0.35">
      <c r="A2233" s="57" t="s">
        <v>8019</v>
      </c>
      <c r="B2233" s="61" t="s">
        <v>10</v>
      </c>
      <c r="C2233" s="61" t="s">
        <v>3856</v>
      </c>
      <c r="D2233" s="64">
        <v>43934</v>
      </c>
      <c r="E2233" s="64">
        <v>0</v>
      </c>
      <c r="F2233" s="64">
        <v>43934</v>
      </c>
      <c r="G2233" s="77">
        <v>1.04</v>
      </c>
      <c r="H2233" s="64">
        <v>45691</v>
      </c>
      <c r="I2233" s="64">
        <v>0</v>
      </c>
      <c r="J2233" s="64">
        <f>SUMIFS('Support - HEA1065 Adjustments'!$G$2:$G$10,'Support - HEA1065 Adjustments'!$A$2:$A$10,LEFT('Support - Calculation Detail'!A2233,7),'Support - HEA1065 Adjustments'!$D$2:$D$10,RIGHT('Support - Calculation Detail'!A2233,2))</f>
        <v>0</v>
      </c>
      <c r="K2233" s="64">
        <v>45691</v>
      </c>
      <c r="L2233" s="64">
        <v>0</v>
      </c>
      <c r="M2233" s="64">
        <v>0</v>
      </c>
      <c r="N2233" s="64">
        <v>0</v>
      </c>
      <c r="O2233" s="64">
        <v>45691</v>
      </c>
    </row>
    <row r="2234" spans="1:15" x14ac:dyDescent="0.35">
      <c r="A2234" s="57" t="s">
        <v>8020</v>
      </c>
      <c r="B2234" s="61" t="s">
        <v>10</v>
      </c>
      <c r="C2234" s="61" t="s">
        <v>3856</v>
      </c>
      <c r="D2234" s="64">
        <v>335886</v>
      </c>
      <c r="E2234" s="64">
        <v>0</v>
      </c>
      <c r="F2234" s="64">
        <v>335886</v>
      </c>
      <c r="G2234" s="77">
        <v>1.04</v>
      </c>
      <c r="H2234" s="64">
        <v>349321</v>
      </c>
      <c r="I2234" s="64">
        <v>0</v>
      </c>
      <c r="J2234" s="64">
        <f>SUMIFS('Support - HEA1065 Adjustments'!$G$2:$G$10,'Support - HEA1065 Adjustments'!$A$2:$A$10,LEFT('Support - Calculation Detail'!A2234,7),'Support - HEA1065 Adjustments'!$D$2:$D$10,RIGHT('Support - Calculation Detail'!A2234,2))</f>
        <v>0</v>
      </c>
      <c r="K2234" s="64">
        <v>349321</v>
      </c>
      <c r="L2234" s="64">
        <v>0</v>
      </c>
      <c r="M2234" s="64">
        <v>0</v>
      </c>
      <c r="N2234" s="64">
        <v>0</v>
      </c>
      <c r="O2234" s="64">
        <v>349321</v>
      </c>
    </row>
    <row r="2235" spans="1:15" x14ac:dyDescent="0.35">
      <c r="A2235" s="57" t="s">
        <v>8021</v>
      </c>
      <c r="B2235" s="61" t="s">
        <v>10</v>
      </c>
      <c r="C2235" s="61" t="s">
        <v>3856</v>
      </c>
      <c r="D2235" s="64">
        <v>29359</v>
      </c>
      <c r="E2235" s="64">
        <v>0</v>
      </c>
      <c r="F2235" s="64">
        <v>29359</v>
      </c>
      <c r="G2235" s="77">
        <v>1.04</v>
      </c>
      <c r="H2235" s="64">
        <v>30533</v>
      </c>
      <c r="I2235" s="64">
        <v>0</v>
      </c>
      <c r="J2235" s="64">
        <f>SUMIFS('Support - HEA1065 Adjustments'!$G$2:$G$10,'Support - HEA1065 Adjustments'!$A$2:$A$10,LEFT('Support - Calculation Detail'!A2235,7),'Support - HEA1065 Adjustments'!$D$2:$D$10,RIGHT('Support - Calculation Detail'!A2235,2))</f>
        <v>0</v>
      </c>
      <c r="K2235" s="64">
        <v>30533</v>
      </c>
      <c r="L2235" s="64">
        <v>0</v>
      </c>
      <c r="M2235" s="64">
        <v>0</v>
      </c>
      <c r="N2235" s="64">
        <v>0</v>
      </c>
      <c r="O2235" s="64">
        <v>30533</v>
      </c>
    </row>
    <row r="2236" spans="1:15" x14ac:dyDescent="0.35">
      <c r="A2236" s="57" t="s">
        <v>8022</v>
      </c>
      <c r="B2236" s="61" t="s">
        <v>10</v>
      </c>
      <c r="C2236" s="61" t="s">
        <v>3856</v>
      </c>
      <c r="D2236" s="64">
        <v>28465</v>
      </c>
      <c r="E2236" s="64">
        <v>0</v>
      </c>
      <c r="F2236" s="64">
        <v>28465</v>
      </c>
      <c r="G2236" s="77">
        <v>1.04</v>
      </c>
      <c r="H2236" s="64">
        <v>29604</v>
      </c>
      <c r="I2236" s="64">
        <v>0</v>
      </c>
      <c r="J2236" s="64">
        <f>SUMIFS('Support - HEA1065 Adjustments'!$G$2:$G$10,'Support - HEA1065 Adjustments'!$A$2:$A$10,LEFT('Support - Calculation Detail'!A2236,7),'Support - HEA1065 Adjustments'!$D$2:$D$10,RIGHT('Support - Calculation Detail'!A2236,2))</f>
        <v>0</v>
      </c>
      <c r="K2236" s="64">
        <v>29604</v>
      </c>
      <c r="L2236" s="64">
        <v>0</v>
      </c>
      <c r="M2236" s="64">
        <v>0</v>
      </c>
      <c r="N2236" s="64">
        <v>0</v>
      </c>
      <c r="O2236" s="64">
        <v>29604</v>
      </c>
    </row>
    <row r="2237" spans="1:15" x14ac:dyDescent="0.35">
      <c r="A2237" s="57" t="s">
        <v>8023</v>
      </c>
      <c r="B2237" s="61" t="s">
        <v>10</v>
      </c>
      <c r="C2237" s="61" t="s">
        <v>3856</v>
      </c>
      <c r="D2237" s="64">
        <v>126362</v>
      </c>
      <c r="E2237" s="64">
        <v>0</v>
      </c>
      <c r="F2237" s="64">
        <v>126362</v>
      </c>
      <c r="G2237" s="77">
        <v>1.04</v>
      </c>
      <c r="H2237" s="64">
        <v>131416</v>
      </c>
      <c r="I2237" s="64">
        <v>0</v>
      </c>
      <c r="J2237" s="64">
        <f>SUMIFS('Support - HEA1065 Adjustments'!$G$2:$G$10,'Support - HEA1065 Adjustments'!$A$2:$A$10,LEFT('Support - Calculation Detail'!A2237,7),'Support - HEA1065 Adjustments'!$D$2:$D$10,RIGHT('Support - Calculation Detail'!A2237,2))</f>
        <v>0</v>
      </c>
      <c r="K2237" s="64">
        <v>131416</v>
      </c>
      <c r="L2237" s="64">
        <v>3204</v>
      </c>
      <c r="M2237" s="64">
        <v>0</v>
      </c>
      <c r="N2237" s="64">
        <v>0</v>
      </c>
      <c r="O2237" s="64">
        <v>134620</v>
      </c>
    </row>
    <row r="2238" spans="1:15" x14ac:dyDescent="0.35">
      <c r="A2238" s="57" t="s">
        <v>8024</v>
      </c>
      <c r="B2238" s="61" t="s">
        <v>10</v>
      </c>
      <c r="C2238" s="61" t="s">
        <v>3856</v>
      </c>
      <c r="D2238" s="64">
        <v>552337</v>
      </c>
      <c r="E2238" s="64">
        <v>0</v>
      </c>
      <c r="F2238" s="64">
        <v>552337</v>
      </c>
      <c r="G2238" s="77">
        <v>1.04</v>
      </c>
      <c r="H2238" s="64">
        <v>574430</v>
      </c>
      <c r="I2238" s="64">
        <v>0</v>
      </c>
      <c r="J2238" s="64">
        <f>SUMIFS('Support - HEA1065 Adjustments'!$G$2:$G$10,'Support - HEA1065 Adjustments'!$A$2:$A$10,LEFT('Support - Calculation Detail'!A2238,7),'Support - HEA1065 Adjustments'!$D$2:$D$10,RIGHT('Support - Calculation Detail'!A2238,2))</f>
        <v>0</v>
      </c>
      <c r="K2238" s="64">
        <v>574430</v>
      </c>
      <c r="L2238" s="64">
        <v>13273</v>
      </c>
      <c r="M2238" s="64">
        <v>0</v>
      </c>
      <c r="N2238" s="64">
        <v>0</v>
      </c>
      <c r="O2238" s="64">
        <v>587703</v>
      </c>
    </row>
    <row r="2239" spans="1:15" x14ac:dyDescent="0.35">
      <c r="A2239" s="57" t="s">
        <v>8025</v>
      </c>
      <c r="B2239" s="61" t="s">
        <v>10</v>
      </c>
      <c r="C2239" s="61" t="s">
        <v>3856</v>
      </c>
      <c r="D2239" s="64">
        <v>70035</v>
      </c>
      <c r="E2239" s="64">
        <v>0</v>
      </c>
      <c r="F2239" s="64">
        <v>70035</v>
      </c>
      <c r="G2239" s="77">
        <v>1.04</v>
      </c>
      <c r="H2239" s="64">
        <v>72836</v>
      </c>
      <c r="I2239" s="64">
        <v>0</v>
      </c>
      <c r="J2239" s="64">
        <f>SUMIFS('Support - HEA1065 Adjustments'!$G$2:$G$10,'Support - HEA1065 Adjustments'!$A$2:$A$10,LEFT('Support - Calculation Detail'!A2239,7),'Support - HEA1065 Adjustments'!$D$2:$D$10,RIGHT('Support - Calculation Detail'!A2239,2))</f>
        <v>0</v>
      </c>
      <c r="K2239" s="64">
        <v>72836</v>
      </c>
      <c r="L2239" s="64">
        <v>2130</v>
      </c>
      <c r="M2239" s="64">
        <v>0</v>
      </c>
      <c r="N2239" s="64">
        <v>0</v>
      </c>
      <c r="O2239" s="64">
        <v>74966</v>
      </c>
    </row>
    <row r="2240" spans="1:15" x14ac:dyDescent="0.35">
      <c r="A2240" s="57" t="s">
        <v>8026</v>
      </c>
      <c r="B2240" s="61" t="s">
        <v>10</v>
      </c>
      <c r="C2240" s="61" t="s">
        <v>3856</v>
      </c>
      <c r="D2240" s="64">
        <v>7767</v>
      </c>
      <c r="E2240" s="64">
        <v>0</v>
      </c>
      <c r="F2240" s="64">
        <v>7767</v>
      </c>
      <c r="G2240" s="77">
        <v>1.04</v>
      </c>
      <c r="H2240" s="64">
        <v>8078</v>
      </c>
      <c r="I2240" s="64">
        <v>0</v>
      </c>
      <c r="J2240" s="64">
        <f>SUMIFS('Support - HEA1065 Adjustments'!$G$2:$G$10,'Support - HEA1065 Adjustments'!$A$2:$A$10,LEFT('Support - Calculation Detail'!A2240,7),'Support - HEA1065 Adjustments'!$D$2:$D$10,RIGHT('Support - Calculation Detail'!A2240,2))</f>
        <v>0</v>
      </c>
      <c r="K2240" s="64">
        <v>8078</v>
      </c>
      <c r="L2240" s="64">
        <v>0</v>
      </c>
      <c r="M2240" s="64">
        <v>0</v>
      </c>
      <c r="N2240" s="64">
        <v>0</v>
      </c>
      <c r="O2240" s="64">
        <v>8078</v>
      </c>
    </row>
    <row r="2241" spans="1:15" x14ac:dyDescent="0.35">
      <c r="A2241" s="57" t="s">
        <v>8027</v>
      </c>
      <c r="B2241" s="61" t="s">
        <v>10</v>
      </c>
      <c r="C2241" s="61" t="s">
        <v>4166</v>
      </c>
      <c r="D2241" s="64">
        <v>0</v>
      </c>
      <c r="E2241" s="64">
        <v>0</v>
      </c>
      <c r="F2241" s="64">
        <v>0</v>
      </c>
      <c r="G2241" s="77">
        <v>1.04</v>
      </c>
      <c r="H2241" s="64">
        <v>0</v>
      </c>
      <c r="I2241" s="64">
        <v>0</v>
      </c>
      <c r="J2241" s="64">
        <f>SUMIFS('Support - HEA1065 Adjustments'!$G$2:$G$10,'Support - HEA1065 Adjustments'!$A$2:$A$10,LEFT('Support - Calculation Detail'!A2241,7),'Support - HEA1065 Adjustments'!$D$2:$D$10,RIGHT('Support - Calculation Detail'!A2241,2))</f>
        <v>0</v>
      </c>
      <c r="K2241" s="64">
        <v>0</v>
      </c>
      <c r="L2241" s="64">
        <v>0</v>
      </c>
      <c r="M2241" s="64">
        <v>0</v>
      </c>
      <c r="N2241" s="64">
        <v>0</v>
      </c>
      <c r="O2241" s="64">
        <v>0</v>
      </c>
    </row>
    <row r="2242" spans="1:15" x14ac:dyDescent="0.35">
      <c r="A2242" s="57" t="s">
        <v>8028</v>
      </c>
      <c r="B2242" s="61" t="s">
        <v>10</v>
      </c>
      <c r="C2242" s="61" t="s">
        <v>3856</v>
      </c>
      <c r="D2242" s="64">
        <v>1797180</v>
      </c>
      <c r="E2242" s="64">
        <v>0</v>
      </c>
      <c r="F2242" s="64">
        <v>1797180</v>
      </c>
      <c r="G2242" s="77">
        <v>1.04</v>
      </c>
      <c r="H2242" s="64">
        <v>1869067</v>
      </c>
      <c r="I2242" s="64">
        <v>0</v>
      </c>
      <c r="J2242" s="64">
        <f>SUMIFS('Support - HEA1065 Adjustments'!$G$2:$G$10,'Support - HEA1065 Adjustments'!$A$2:$A$10,LEFT('Support - Calculation Detail'!A2242,7),'Support - HEA1065 Adjustments'!$D$2:$D$10,RIGHT('Support - Calculation Detail'!A2242,2))</f>
        <v>0</v>
      </c>
      <c r="K2242" s="64">
        <v>1869067</v>
      </c>
      <c r="L2242" s="64">
        <v>0</v>
      </c>
      <c r="M2242" s="64">
        <v>0</v>
      </c>
      <c r="N2242" s="64">
        <v>0</v>
      </c>
      <c r="O2242" s="64">
        <v>1869067</v>
      </c>
    </row>
    <row r="2243" spans="1:15" x14ac:dyDescent="0.35">
      <c r="A2243" s="57" t="s">
        <v>8029</v>
      </c>
      <c r="B2243" s="61" t="s">
        <v>10</v>
      </c>
      <c r="C2243" s="61" t="s">
        <v>3856</v>
      </c>
      <c r="D2243" s="64">
        <v>3888971</v>
      </c>
      <c r="E2243" s="64">
        <v>0</v>
      </c>
      <c r="F2243" s="64">
        <v>3888971</v>
      </c>
      <c r="G2243" s="77">
        <v>1.04</v>
      </c>
      <c r="H2243" s="64">
        <v>4044530</v>
      </c>
      <c r="I2243" s="64">
        <v>0</v>
      </c>
      <c r="J2243" s="64">
        <f>SUMIFS('Support - HEA1065 Adjustments'!$G$2:$G$10,'Support - HEA1065 Adjustments'!$A$2:$A$10,LEFT('Support - Calculation Detail'!A2243,7),'Support - HEA1065 Adjustments'!$D$2:$D$10,RIGHT('Support - Calculation Detail'!A2243,2))</f>
        <v>0</v>
      </c>
      <c r="K2243" s="64">
        <v>4044530</v>
      </c>
      <c r="L2243" s="64">
        <v>0</v>
      </c>
      <c r="M2243" s="64">
        <v>0</v>
      </c>
      <c r="N2243" s="64">
        <v>0</v>
      </c>
      <c r="O2243" s="64">
        <v>4044530</v>
      </c>
    </row>
    <row r="2244" spans="1:15" x14ac:dyDescent="0.35">
      <c r="A2244" s="57" t="s">
        <v>8030</v>
      </c>
      <c r="B2244" s="61" t="s">
        <v>10</v>
      </c>
      <c r="C2244" s="61" t="s">
        <v>3901</v>
      </c>
      <c r="D2244" s="64">
        <v>4629722</v>
      </c>
      <c r="E2244" s="64">
        <v>0</v>
      </c>
      <c r="F2244" s="64">
        <v>4629722</v>
      </c>
      <c r="G2244" s="77">
        <v>1.04</v>
      </c>
      <c r="H2244" s="64">
        <v>4814911</v>
      </c>
      <c r="I2244" s="64">
        <v>0</v>
      </c>
      <c r="J2244" s="64">
        <f>SUMIFS('Support - HEA1065 Adjustments'!$G$2:$G$10,'Support - HEA1065 Adjustments'!$A$2:$A$10,LEFT('Support - Calculation Detail'!A2244,7),'Support - HEA1065 Adjustments'!$D$2:$D$10,RIGHT('Support - Calculation Detail'!A2244,2))</f>
        <v>0</v>
      </c>
      <c r="K2244" s="64">
        <v>4814911</v>
      </c>
      <c r="L2244" s="64">
        <v>259760</v>
      </c>
      <c r="M2244" s="64">
        <v>119463</v>
      </c>
      <c r="N2244" s="64">
        <v>271821.51090435433</v>
      </c>
      <c r="O2244" s="64">
        <v>5465955.510904354</v>
      </c>
    </row>
    <row r="2245" spans="1:15" x14ac:dyDescent="0.35">
      <c r="A2245" s="57" t="s">
        <v>8031</v>
      </c>
      <c r="B2245" s="61" t="s">
        <v>10</v>
      </c>
      <c r="C2245" s="61" t="s">
        <v>3901</v>
      </c>
      <c r="D2245" s="64">
        <v>10865</v>
      </c>
      <c r="E2245" s="64">
        <v>0</v>
      </c>
      <c r="F2245" s="64">
        <v>10865</v>
      </c>
      <c r="G2245" s="77">
        <v>1.04</v>
      </c>
      <c r="H2245" s="64">
        <v>11300</v>
      </c>
      <c r="I2245" s="64">
        <v>0</v>
      </c>
      <c r="J2245" s="64">
        <f>SUMIFS('Support - HEA1065 Adjustments'!$G$2:$G$10,'Support - HEA1065 Adjustments'!$A$2:$A$10,LEFT('Support - Calculation Detail'!A2245,7),'Support - HEA1065 Adjustments'!$D$2:$D$10,RIGHT('Support - Calculation Detail'!A2245,2))</f>
        <v>0</v>
      </c>
      <c r="K2245" s="64">
        <v>11300</v>
      </c>
      <c r="L2245" s="64">
        <v>0</v>
      </c>
      <c r="M2245" s="64">
        <v>0</v>
      </c>
      <c r="N2245" s="64">
        <v>0</v>
      </c>
      <c r="O2245" s="64">
        <v>11300</v>
      </c>
    </row>
    <row r="2246" spans="1:15" x14ac:dyDescent="0.35">
      <c r="A2246" s="57" t="s">
        <v>8032</v>
      </c>
      <c r="B2246" s="61" t="s">
        <v>10</v>
      </c>
      <c r="C2246" s="61" t="s">
        <v>3901</v>
      </c>
      <c r="D2246" s="64">
        <v>16596</v>
      </c>
      <c r="E2246" s="64">
        <v>0</v>
      </c>
      <c r="F2246" s="64">
        <v>16596</v>
      </c>
      <c r="G2246" s="77">
        <v>1.04</v>
      </c>
      <c r="H2246" s="64">
        <v>17260</v>
      </c>
      <c r="I2246" s="64">
        <v>0</v>
      </c>
      <c r="J2246" s="64">
        <f>SUMIFS('Support - HEA1065 Adjustments'!$G$2:$G$10,'Support - HEA1065 Adjustments'!$A$2:$A$10,LEFT('Support - Calculation Detail'!A2246,7),'Support - HEA1065 Adjustments'!$D$2:$D$10,RIGHT('Support - Calculation Detail'!A2246,2))</f>
        <v>0</v>
      </c>
      <c r="K2246" s="64">
        <v>17260</v>
      </c>
      <c r="L2246" s="64">
        <v>0</v>
      </c>
      <c r="M2246" s="64">
        <v>0</v>
      </c>
      <c r="N2246" s="64">
        <v>0</v>
      </c>
      <c r="O2246" s="64">
        <v>17260</v>
      </c>
    </row>
    <row r="2247" spans="1:15" x14ac:dyDescent="0.35">
      <c r="A2247" s="57" t="s">
        <v>8033</v>
      </c>
      <c r="B2247" s="61" t="s">
        <v>10</v>
      </c>
      <c r="C2247" s="61" t="s">
        <v>3901</v>
      </c>
      <c r="D2247" s="64">
        <v>10666</v>
      </c>
      <c r="E2247" s="64">
        <v>0</v>
      </c>
      <c r="F2247" s="64">
        <v>10666</v>
      </c>
      <c r="G2247" s="77">
        <v>1.04</v>
      </c>
      <c r="H2247" s="64">
        <v>11093</v>
      </c>
      <c r="I2247" s="64">
        <v>0</v>
      </c>
      <c r="J2247" s="64">
        <f>SUMIFS('Support - HEA1065 Adjustments'!$G$2:$G$10,'Support - HEA1065 Adjustments'!$A$2:$A$10,LEFT('Support - Calculation Detail'!A2247,7),'Support - HEA1065 Adjustments'!$D$2:$D$10,RIGHT('Support - Calculation Detail'!A2247,2))</f>
        <v>0</v>
      </c>
      <c r="K2247" s="64">
        <v>11093</v>
      </c>
      <c r="L2247" s="64">
        <v>0</v>
      </c>
      <c r="M2247" s="64">
        <v>0</v>
      </c>
      <c r="N2247" s="64">
        <v>0</v>
      </c>
      <c r="O2247" s="64">
        <v>11093</v>
      </c>
    </row>
    <row r="2248" spans="1:15" x14ac:dyDescent="0.35">
      <c r="A2248" s="57" t="s">
        <v>8034</v>
      </c>
      <c r="B2248" s="61" t="s">
        <v>10</v>
      </c>
      <c r="C2248" s="61" t="s">
        <v>3901</v>
      </c>
      <c r="D2248" s="64">
        <v>8513</v>
      </c>
      <c r="E2248" s="64">
        <v>0</v>
      </c>
      <c r="F2248" s="64">
        <v>8513</v>
      </c>
      <c r="G2248" s="77">
        <v>1.04</v>
      </c>
      <c r="H2248" s="64">
        <v>8854</v>
      </c>
      <c r="I2248" s="64">
        <v>0</v>
      </c>
      <c r="J2248" s="64">
        <f>SUMIFS('Support - HEA1065 Adjustments'!$G$2:$G$10,'Support - HEA1065 Adjustments'!$A$2:$A$10,LEFT('Support - Calculation Detail'!A2248,7),'Support - HEA1065 Adjustments'!$D$2:$D$10,RIGHT('Support - Calculation Detail'!A2248,2))</f>
        <v>0</v>
      </c>
      <c r="K2248" s="64">
        <v>8854</v>
      </c>
      <c r="L2248" s="64">
        <v>0</v>
      </c>
      <c r="M2248" s="64">
        <v>0</v>
      </c>
      <c r="N2248" s="64">
        <v>0</v>
      </c>
      <c r="O2248" s="64">
        <v>8854</v>
      </c>
    </row>
    <row r="2249" spans="1:15" x14ac:dyDescent="0.35">
      <c r="A2249" s="57" t="s">
        <v>8035</v>
      </c>
      <c r="B2249" s="61" t="s">
        <v>10</v>
      </c>
      <c r="C2249" s="61" t="s">
        <v>3901</v>
      </c>
      <c r="D2249" s="64">
        <v>9388</v>
      </c>
      <c r="E2249" s="64">
        <v>0</v>
      </c>
      <c r="F2249" s="64">
        <v>9388</v>
      </c>
      <c r="G2249" s="77">
        <v>1.04</v>
      </c>
      <c r="H2249" s="64">
        <v>9764</v>
      </c>
      <c r="I2249" s="64">
        <v>0</v>
      </c>
      <c r="J2249" s="64">
        <f>SUMIFS('Support - HEA1065 Adjustments'!$G$2:$G$10,'Support - HEA1065 Adjustments'!$A$2:$A$10,LEFT('Support - Calculation Detail'!A2249,7),'Support - HEA1065 Adjustments'!$D$2:$D$10,RIGHT('Support - Calculation Detail'!A2249,2))</f>
        <v>0</v>
      </c>
      <c r="K2249" s="64">
        <v>9764</v>
      </c>
      <c r="L2249" s="64">
        <v>0</v>
      </c>
      <c r="M2249" s="64">
        <v>0</v>
      </c>
      <c r="N2249" s="64">
        <v>0</v>
      </c>
      <c r="O2249" s="64">
        <v>9764</v>
      </c>
    </row>
    <row r="2250" spans="1:15" x14ac:dyDescent="0.35">
      <c r="A2250" s="57" t="s">
        <v>8036</v>
      </c>
      <c r="B2250" s="61" t="s">
        <v>10</v>
      </c>
      <c r="C2250" s="61" t="s">
        <v>3901</v>
      </c>
      <c r="D2250" s="64">
        <v>12963</v>
      </c>
      <c r="E2250" s="64">
        <v>0</v>
      </c>
      <c r="F2250" s="64">
        <v>12963</v>
      </c>
      <c r="G2250" s="77">
        <v>1.04</v>
      </c>
      <c r="H2250" s="64">
        <v>13482</v>
      </c>
      <c r="I2250" s="64">
        <v>0</v>
      </c>
      <c r="J2250" s="64">
        <f>SUMIFS('Support - HEA1065 Adjustments'!$G$2:$G$10,'Support - HEA1065 Adjustments'!$A$2:$A$10,LEFT('Support - Calculation Detail'!A2250,7),'Support - HEA1065 Adjustments'!$D$2:$D$10,RIGHT('Support - Calculation Detail'!A2250,2))</f>
        <v>0</v>
      </c>
      <c r="K2250" s="64">
        <v>13482</v>
      </c>
      <c r="L2250" s="64">
        <v>0</v>
      </c>
      <c r="M2250" s="64">
        <v>0</v>
      </c>
      <c r="N2250" s="64">
        <v>0</v>
      </c>
      <c r="O2250" s="64">
        <v>13482</v>
      </c>
    </row>
    <row r="2251" spans="1:15" x14ac:dyDescent="0.35">
      <c r="A2251" s="57" t="s">
        <v>8037</v>
      </c>
      <c r="B2251" s="61" t="s">
        <v>10</v>
      </c>
      <c r="C2251" s="61" t="s">
        <v>3901</v>
      </c>
      <c r="D2251" s="64">
        <v>5359</v>
      </c>
      <c r="E2251" s="64">
        <v>0</v>
      </c>
      <c r="F2251" s="64">
        <v>5359</v>
      </c>
      <c r="G2251" s="77">
        <v>1.04</v>
      </c>
      <c r="H2251" s="64">
        <v>5573</v>
      </c>
      <c r="I2251" s="64">
        <v>0</v>
      </c>
      <c r="J2251" s="64">
        <f>SUMIFS('Support - HEA1065 Adjustments'!$G$2:$G$10,'Support - HEA1065 Adjustments'!$A$2:$A$10,LEFT('Support - Calculation Detail'!A2251,7),'Support - HEA1065 Adjustments'!$D$2:$D$10,RIGHT('Support - Calculation Detail'!A2251,2))</f>
        <v>0</v>
      </c>
      <c r="K2251" s="64">
        <v>5573</v>
      </c>
      <c r="L2251" s="64">
        <v>0</v>
      </c>
      <c r="M2251" s="64">
        <v>0</v>
      </c>
      <c r="N2251" s="64">
        <v>0</v>
      </c>
      <c r="O2251" s="64">
        <v>5573</v>
      </c>
    </row>
    <row r="2252" spans="1:15" x14ac:dyDescent="0.35">
      <c r="A2252" s="57" t="s">
        <v>8038</v>
      </c>
      <c r="B2252" s="61" t="s">
        <v>10</v>
      </c>
      <c r="C2252" s="61" t="s">
        <v>3901</v>
      </c>
      <c r="D2252" s="64">
        <v>24154</v>
      </c>
      <c r="E2252" s="64">
        <v>0</v>
      </c>
      <c r="F2252" s="64">
        <v>24154</v>
      </c>
      <c r="G2252" s="77">
        <v>1.04</v>
      </c>
      <c r="H2252" s="64">
        <v>25120</v>
      </c>
      <c r="I2252" s="64">
        <v>0</v>
      </c>
      <c r="J2252" s="64">
        <f>SUMIFS('Support - HEA1065 Adjustments'!$G$2:$G$10,'Support - HEA1065 Adjustments'!$A$2:$A$10,LEFT('Support - Calculation Detail'!A2252,7),'Support - HEA1065 Adjustments'!$D$2:$D$10,RIGHT('Support - Calculation Detail'!A2252,2))</f>
        <v>0</v>
      </c>
      <c r="K2252" s="64">
        <v>25120</v>
      </c>
      <c r="L2252" s="64">
        <v>0</v>
      </c>
      <c r="M2252" s="64">
        <v>0</v>
      </c>
      <c r="N2252" s="64">
        <v>0</v>
      </c>
      <c r="O2252" s="64">
        <v>25120</v>
      </c>
    </row>
    <row r="2253" spans="1:15" x14ac:dyDescent="0.35">
      <c r="A2253" s="57" t="s">
        <v>8039</v>
      </c>
      <c r="B2253" s="61" t="s">
        <v>10</v>
      </c>
      <c r="C2253" s="61" t="s">
        <v>3901</v>
      </c>
      <c r="D2253" s="64">
        <v>121167</v>
      </c>
      <c r="E2253" s="64">
        <v>0</v>
      </c>
      <c r="F2253" s="64">
        <v>121167</v>
      </c>
      <c r="G2253" s="77">
        <v>1.04</v>
      </c>
      <c r="H2253" s="64">
        <v>126014</v>
      </c>
      <c r="I2253" s="64">
        <v>0</v>
      </c>
      <c r="J2253" s="64">
        <f>SUMIFS('Support - HEA1065 Adjustments'!$G$2:$G$10,'Support - HEA1065 Adjustments'!$A$2:$A$10,LEFT('Support - Calculation Detail'!A2253,7),'Support - HEA1065 Adjustments'!$D$2:$D$10,RIGHT('Support - Calculation Detail'!A2253,2))</f>
        <v>0</v>
      </c>
      <c r="K2253" s="64">
        <v>126014</v>
      </c>
      <c r="L2253" s="64">
        <v>0</v>
      </c>
      <c r="M2253" s="64">
        <v>0</v>
      </c>
      <c r="N2253" s="64">
        <v>0</v>
      </c>
      <c r="O2253" s="64">
        <v>126014</v>
      </c>
    </row>
    <row r="2254" spans="1:15" x14ac:dyDescent="0.35">
      <c r="A2254" s="57" t="s">
        <v>8040</v>
      </c>
      <c r="B2254" s="61" t="s">
        <v>10</v>
      </c>
      <c r="C2254" s="61" t="s">
        <v>3901</v>
      </c>
      <c r="D2254" s="64">
        <v>17081</v>
      </c>
      <c r="E2254" s="64">
        <v>0</v>
      </c>
      <c r="F2254" s="64">
        <v>17081</v>
      </c>
      <c r="G2254" s="77">
        <v>1.04</v>
      </c>
      <c r="H2254" s="64">
        <v>17764</v>
      </c>
      <c r="I2254" s="64">
        <v>0</v>
      </c>
      <c r="J2254" s="64">
        <f>SUMIFS('Support - HEA1065 Adjustments'!$G$2:$G$10,'Support - HEA1065 Adjustments'!$A$2:$A$10,LEFT('Support - Calculation Detail'!A2254,7),'Support - HEA1065 Adjustments'!$D$2:$D$10,RIGHT('Support - Calculation Detail'!A2254,2))</f>
        <v>0</v>
      </c>
      <c r="K2254" s="64">
        <v>17764</v>
      </c>
      <c r="L2254" s="64">
        <v>0</v>
      </c>
      <c r="M2254" s="64">
        <v>0</v>
      </c>
      <c r="N2254" s="64">
        <v>0</v>
      </c>
      <c r="O2254" s="64">
        <v>17764</v>
      </c>
    </row>
    <row r="2255" spans="1:15" x14ac:dyDescent="0.35">
      <c r="A2255" s="57" t="s">
        <v>8041</v>
      </c>
      <c r="B2255" s="61" t="s">
        <v>10</v>
      </c>
      <c r="C2255" s="61" t="s">
        <v>3901</v>
      </c>
      <c r="D2255" s="64">
        <v>8374</v>
      </c>
      <c r="E2255" s="64">
        <v>0</v>
      </c>
      <c r="F2255" s="64">
        <v>8374</v>
      </c>
      <c r="G2255" s="77">
        <v>1.04</v>
      </c>
      <c r="H2255" s="64">
        <v>8709</v>
      </c>
      <c r="I2255" s="64">
        <v>0</v>
      </c>
      <c r="J2255" s="64">
        <f>SUMIFS('Support - HEA1065 Adjustments'!$G$2:$G$10,'Support - HEA1065 Adjustments'!$A$2:$A$10,LEFT('Support - Calculation Detail'!A2255,7),'Support - HEA1065 Adjustments'!$D$2:$D$10,RIGHT('Support - Calculation Detail'!A2255,2))</f>
        <v>0</v>
      </c>
      <c r="K2255" s="64">
        <v>8709</v>
      </c>
      <c r="L2255" s="64">
        <v>0</v>
      </c>
      <c r="M2255" s="64">
        <v>0</v>
      </c>
      <c r="N2255" s="64">
        <v>0</v>
      </c>
      <c r="O2255" s="64">
        <v>8709</v>
      </c>
    </row>
    <row r="2256" spans="1:15" x14ac:dyDescent="0.35">
      <c r="A2256" s="57" t="s">
        <v>8042</v>
      </c>
      <c r="B2256" s="61" t="s">
        <v>10</v>
      </c>
      <c r="C2256" s="61" t="s">
        <v>3901</v>
      </c>
      <c r="D2256" s="64">
        <v>961263</v>
      </c>
      <c r="E2256" s="64">
        <v>0</v>
      </c>
      <c r="F2256" s="64">
        <v>961263</v>
      </c>
      <c r="G2256" s="77">
        <v>1.04</v>
      </c>
      <c r="H2256" s="64">
        <v>999714</v>
      </c>
      <c r="I2256" s="64">
        <v>0</v>
      </c>
      <c r="J2256" s="64">
        <f>SUMIFS('Support - HEA1065 Adjustments'!$G$2:$G$10,'Support - HEA1065 Adjustments'!$A$2:$A$10,LEFT('Support - Calculation Detail'!A2256,7),'Support - HEA1065 Adjustments'!$D$2:$D$10,RIGHT('Support - Calculation Detail'!A2256,2))</f>
        <v>0</v>
      </c>
      <c r="K2256" s="64">
        <v>999714</v>
      </c>
      <c r="L2256" s="64">
        <v>0</v>
      </c>
      <c r="M2256" s="64">
        <v>0</v>
      </c>
      <c r="N2256" s="64">
        <v>0</v>
      </c>
      <c r="O2256" s="64">
        <v>999714</v>
      </c>
    </row>
    <row r="2257" spans="1:15" x14ac:dyDescent="0.35">
      <c r="A2257" s="57" t="s">
        <v>8043</v>
      </c>
      <c r="B2257" s="61" t="s">
        <v>10</v>
      </c>
      <c r="C2257" s="61" t="s">
        <v>3901</v>
      </c>
      <c r="D2257" s="64">
        <v>2985822</v>
      </c>
      <c r="E2257" s="64">
        <v>0</v>
      </c>
      <c r="F2257" s="64">
        <v>2985822</v>
      </c>
      <c r="G2257" s="77">
        <v>1.04</v>
      </c>
      <c r="H2257" s="64">
        <v>3105255</v>
      </c>
      <c r="I2257" s="64">
        <v>0</v>
      </c>
      <c r="J2257" s="64">
        <f>SUMIFS('Support - HEA1065 Adjustments'!$G$2:$G$10,'Support - HEA1065 Adjustments'!$A$2:$A$10,LEFT('Support - Calculation Detail'!A2257,7),'Support - HEA1065 Adjustments'!$D$2:$D$10,RIGHT('Support - Calculation Detail'!A2257,2))</f>
        <v>0</v>
      </c>
      <c r="K2257" s="64">
        <v>3105255</v>
      </c>
      <c r="L2257" s="64">
        <v>125152</v>
      </c>
      <c r="M2257" s="64">
        <v>0</v>
      </c>
      <c r="N2257" s="64">
        <v>0</v>
      </c>
      <c r="O2257" s="64">
        <v>3230407</v>
      </c>
    </row>
    <row r="2258" spans="1:15" x14ac:dyDescent="0.35">
      <c r="A2258" s="57" t="s">
        <v>8044</v>
      </c>
      <c r="B2258" s="61" t="s">
        <v>10</v>
      </c>
      <c r="C2258" s="61" t="s">
        <v>3901</v>
      </c>
      <c r="D2258" s="64">
        <v>713874</v>
      </c>
      <c r="E2258" s="64">
        <v>0</v>
      </c>
      <c r="F2258" s="64">
        <v>713874</v>
      </c>
      <c r="G2258" s="77">
        <v>1.04</v>
      </c>
      <c r="H2258" s="64">
        <v>742429</v>
      </c>
      <c r="I2258" s="64">
        <v>0</v>
      </c>
      <c r="J2258" s="64">
        <f>SUMIFS('Support - HEA1065 Adjustments'!$G$2:$G$10,'Support - HEA1065 Adjustments'!$A$2:$A$10,LEFT('Support - Calculation Detail'!A2258,7),'Support - HEA1065 Adjustments'!$D$2:$D$10,RIGHT('Support - Calculation Detail'!A2258,2))</f>
        <v>0</v>
      </c>
      <c r="K2258" s="64">
        <v>742429</v>
      </c>
      <c r="L2258" s="64">
        <v>9686</v>
      </c>
      <c r="M2258" s="64">
        <v>0</v>
      </c>
      <c r="N2258" s="64">
        <v>0</v>
      </c>
      <c r="O2258" s="64">
        <v>752115</v>
      </c>
    </row>
    <row r="2259" spans="1:15" x14ac:dyDescent="0.35">
      <c r="A2259" s="57" t="s">
        <v>8045</v>
      </c>
      <c r="B2259" s="61" t="s">
        <v>10</v>
      </c>
      <c r="C2259" s="61" t="s">
        <v>3901</v>
      </c>
      <c r="D2259" s="64">
        <v>36972</v>
      </c>
      <c r="E2259" s="64">
        <v>0</v>
      </c>
      <c r="F2259" s="64">
        <v>36972</v>
      </c>
      <c r="G2259" s="77">
        <v>1.04</v>
      </c>
      <c r="H2259" s="64">
        <v>38451</v>
      </c>
      <c r="I2259" s="64">
        <v>0</v>
      </c>
      <c r="J2259" s="64">
        <f>SUMIFS('Support - HEA1065 Adjustments'!$G$2:$G$10,'Support - HEA1065 Adjustments'!$A$2:$A$10,LEFT('Support - Calculation Detail'!A2259,7),'Support - HEA1065 Adjustments'!$D$2:$D$10,RIGHT('Support - Calculation Detail'!A2259,2))</f>
        <v>0</v>
      </c>
      <c r="K2259" s="64">
        <v>38451</v>
      </c>
      <c r="L2259" s="64">
        <v>0</v>
      </c>
      <c r="M2259" s="64">
        <v>0</v>
      </c>
      <c r="N2259" s="64">
        <v>0</v>
      </c>
      <c r="O2259" s="64">
        <v>38451</v>
      </c>
    </row>
    <row r="2260" spans="1:15" x14ac:dyDescent="0.35">
      <c r="A2260" s="57" t="s">
        <v>8046</v>
      </c>
      <c r="B2260" s="61" t="s">
        <v>10</v>
      </c>
      <c r="C2260" s="61" t="s">
        <v>3901</v>
      </c>
      <c r="D2260" s="64">
        <v>43422</v>
      </c>
      <c r="E2260" s="64">
        <v>0</v>
      </c>
      <c r="F2260" s="64">
        <v>43422</v>
      </c>
      <c r="G2260" s="77">
        <v>1.04</v>
      </c>
      <c r="H2260" s="64">
        <v>45159</v>
      </c>
      <c r="I2260" s="64">
        <v>0</v>
      </c>
      <c r="J2260" s="64">
        <f>SUMIFS('Support - HEA1065 Adjustments'!$G$2:$G$10,'Support - HEA1065 Adjustments'!$A$2:$A$10,LEFT('Support - Calculation Detail'!A2260,7),'Support - HEA1065 Adjustments'!$D$2:$D$10,RIGHT('Support - Calculation Detail'!A2260,2))</f>
        <v>0</v>
      </c>
      <c r="K2260" s="64">
        <v>45159</v>
      </c>
      <c r="L2260" s="64">
        <v>0</v>
      </c>
      <c r="M2260" s="64">
        <v>0</v>
      </c>
      <c r="N2260" s="64">
        <v>0</v>
      </c>
      <c r="O2260" s="64">
        <v>45159</v>
      </c>
    </row>
    <row r="2261" spans="1:15" x14ac:dyDescent="0.35">
      <c r="A2261" s="57" t="s">
        <v>8047</v>
      </c>
      <c r="B2261" s="61" t="s">
        <v>10</v>
      </c>
      <c r="C2261" s="61" t="s">
        <v>3901</v>
      </c>
      <c r="D2261" s="64">
        <v>0</v>
      </c>
      <c r="E2261" s="64">
        <v>0</v>
      </c>
      <c r="F2261" s="64">
        <v>0</v>
      </c>
      <c r="G2261" s="77">
        <v>1.04</v>
      </c>
      <c r="H2261" s="64">
        <v>0</v>
      </c>
      <c r="I2261" s="64">
        <v>0</v>
      </c>
      <c r="J2261" s="64">
        <f>SUMIFS('Support - HEA1065 Adjustments'!$G$2:$G$10,'Support - HEA1065 Adjustments'!$A$2:$A$10,LEFT('Support - Calculation Detail'!A2261,7),'Support - HEA1065 Adjustments'!$D$2:$D$10,RIGHT('Support - Calculation Detail'!A2261,2))</f>
        <v>0</v>
      </c>
      <c r="K2261" s="64">
        <v>0</v>
      </c>
      <c r="L2261" s="64">
        <v>0</v>
      </c>
      <c r="M2261" s="64">
        <v>0</v>
      </c>
      <c r="N2261" s="64">
        <v>0</v>
      </c>
      <c r="O2261" s="64">
        <v>0</v>
      </c>
    </row>
    <row r="2262" spans="1:15" x14ac:dyDescent="0.35">
      <c r="A2262" s="57" t="s">
        <v>8048</v>
      </c>
      <c r="B2262" s="61" t="s">
        <v>10</v>
      </c>
      <c r="C2262" s="61" t="s">
        <v>3901</v>
      </c>
      <c r="D2262" s="64">
        <v>2362604</v>
      </c>
      <c r="E2262" s="64">
        <v>0</v>
      </c>
      <c r="F2262" s="64">
        <v>2362604</v>
      </c>
      <c r="G2262" s="77">
        <v>1.04</v>
      </c>
      <c r="H2262" s="64">
        <v>2457108</v>
      </c>
      <c r="I2262" s="64">
        <v>0</v>
      </c>
      <c r="J2262" s="64">
        <f>SUMIFS('Support - HEA1065 Adjustments'!$G$2:$G$10,'Support - HEA1065 Adjustments'!$A$2:$A$10,LEFT('Support - Calculation Detail'!A2262,7),'Support - HEA1065 Adjustments'!$D$2:$D$10,RIGHT('Support - Calculation Detail'!A2262,2))</f>
        <v>0</v>
      </c>
      <c r="K2262" s="64">
        <v>2457108</v>
      </c>
      <c r="L2262" s="64">
        <v>0</v>
      </c>
      <c r="M2262" s="64">
        <v>0</v>
      </c>
      <c r="N2262" s="64">
        <v>0</v>
      </c>
      <c r="O2262" s="64">
        <v>2457108</v>
      </c>
    </row>
    <row r="2263" spans="1:15" x14ac:dyDescent="0.35">
      <c r="A2263" s="57" t="s">
        <v>8049</v>
      </c>
      <c r="B2263" s="61" t="s">
        <v>10</v>
      </c>
      <c r="C2263" s="61" t="s">
        <v>3901</v>
      </c>
      <c r="D2263" s="64">
        <v>264047</v>
      </c>
      <c r="E2263" s="64">
        <v>0</v>
      </c>
      <c r="F2263" s="64">
        <v>264047</v>
      </c>
      <c r="G2263" s="77">
        <v>1.04</v>
      </c>
      <c r="H2263" s="64">
        <v>274609</v>
      </c>
      <c r="I2263" s="64">
        <v>0</v>
      </c>
      <c r="J2263" s="64">
        <f>SUMIFS('Support - HEA1065 Adjustments'!$G$2:$G$10,'Support - HEA1065 Adjustments'!$A$2:$A$10,LEFT('Support - Calculation Detail'!A2263,7),'Support - HEA1065 Adjustments'!$D$2:$D$10,RIGHT('Support - Calculation Detail'!A2263,2))</f>
        <v>0</v>
      </c>
      <c r="K2263" s="64">
        <v>274609</v>
      </c>
      <c r="L2263" s="64">
        <v>0</v>
      </c>
      <c r="M2263" s="64">
        <v>0</v>
      </c>
      <c r="N2263" s="64">
        <v>0</v>
      </c>
      <c r="O2263" s="64">
        <v>274609</v>
      </c>
    </row>
    <row r="2264" spans="1:15" x14ac:dyDescent="0.35">
      <c r="A2264" s="57" t="s">
        <v>8050</v>
      </c>
      <c r="B2264" s="61" t="s">
        <v>10</v>
      </c>
      <c r="C2264" s="61" t="s">
        <v>3901</v>
      </c>
      <c r="D2264" s="64">
        <v>2552132</v>
      </c>
      <c r="E2264" s="64">
        <v>0</v>
      </c>
      <c r="F2264" s="64">
        <v>2552132</v>
      </c>
      <c r="G2264" s="77">
        <v>1.04</v>
      </c>
      <c r="H2264" s="64">
        <v>2654217</v>
      </c>
      <c r="I2264" s="64">
        <v>0</v>
      </c>
      <c r="J2264" s="64">
        <f>SUMIFS('Support - HEA1065 Adjustments'!$G$2:$G$10,'Support - HEA1065 Adjustments'!$A$2:$A$10,LEFT('Support - Calculation Detail'!A2264,7),'Support - HEA1065 Adjustments'!$D$2:$D$10,RIGHT('Support - Calculation Detail'!A2264,2))</f>
        <v>0</v>
      </c>
      <c r="K2264" s="64">
        <v>2654217</v>
      </c>
      <c r="L2264" s="64">
        <v>0</v>
      </c>
      <c r="M2264" s="64">
        <v>0</v>
      </c>
      <c r="N2264" s="64">
        <v>0</v>
      </c>
      <c r="O2264" s="64">
        <v>2654217</v>
      </c>
    </row>
    <row r="2265" spans="1:15" x14ac:dyDescent="0.35">
      <c r="A2265" s="57" t="s">
        <v>8051</v>
      </c>
      <c r="B2265" s="61" t="s">
        <v>10</v>
      </c>
      <c r="C2265" s="61" t="s">
        <v>3941</v>
      </c>
      <c r="D2265" s="64">
        <v>8609650</v>
      </c>
      <c r="E2265" s="64">
        <v>0</v>
      </c>
      <c r="F2265" s="64">
        <v>8609650</v>
      </c>
      <c r="G2265" s="77">
        <v>1.04</v>
      </c>
      <c r="H2265" s="64">
        <v>8954036</v>
      </c>
      <c r="I2265" s="64">
        <v>0</v>
      </c>
      <c r="J2265" s="64">
        <f>SUMIFS('Support - HEA1065 Adjustments'!$G$2:$G$10,'Support - HEA1065 Adjustments'!$A$2:$A$10,LEFT('Support - Calculation Detail'!A2265,7),'Support - HEA1065 Adjustments'!$D$2:$D$10,RIGHT('Support - Calculation Detail'!A2265,2))</f>
        <v>0</v>
      </c>
      <c r="K2265" s="64">
        <v>8954036</v>
      </c>
      <c r="L2265" s="64">
        <v>268314</v>
      </c>
      <c r="M2265" s="64">
        <v>152505</v>
      </c>
      <c r="N2265" s="64">
        <v>352929.74942594144</v>
      </c>
      <c r="O2265" s="64">
        <v>9727784.7494259421</v>
      </c>
    </row>
    <row r="2266" spans="1:15" x14ac:dyDescent="0.35">
      <c r="A2266" s="57" t="s">
        <v>8052</v>
      </c>
      <c r="B2266" s="61" t="s">
        <v>10</v>
      </c>
      <c r="C2266" s="61" t="s">
        <v>3941</v>
      </c>
      <c r="D2266" s="64">
        <v>26379</v>
      </c>
      <c r="E2266" s="64">
        <v>0</v>
      </c>
      <c r="F2266" s="64">
        <v>26379</v>
      </c>
      <c r="G2266" s="77">
        <v>1.04</v>
      </c>
      <c r="H2266" s="64">
        <v>27434</v>
      </c>
      <c r="I2266" s="64">
        <v>0</v>
      </c>
      <c r="J2266" s="64">
        <f>SUMIFS('Support - HEA1065 Adjustments'!$G$2:$G$10,'Support - HEA1065 Adjustments'!$A$2:$A$10,LEFT('Support - Calculation Detail'!A2266,7),'Support - HEA1065 Adjustments'!$D$2:$D$10,RIGHT('Support - Calculation Detail'!A2266,2))</f>
        <v>0</v>
      </c>
      <c r="K2266" s="64">
        <v>27434</v>
      </c>
      <c r="L2266" s="64">
        <v>0</v>
      </c>
      <c r="M2266" s="64">
        <v>0</v>
      </c>
      <c r="N2266" s="64">
        <v>0</v>
      </c>
      <c r="O2266" s="64">
        <v>27434</v>
      </c>
    </row>
    <row r="2267" spans="1:15" x14ac:dyDescent="0.35">
      <c r="A2267" s="57" t="s">
        <v>8053</v>
      </c>
      <c r="B2267" s="61" t="s">
        <v>10</v>
      </c>
      <c r="C2267" s="61" t="s">
        <v>3941</v>
      </c>
      <c r="D2267" s="64">
        <v>51958</v>
      </c>
      <c r="E2267" s="64">
        <v>0</v>
      </c>
      <c r="F2267" s="64">
        <v>51958</v>
      </c>
      <c r="G2267" s="77">
        <v>1.04</v>
      </c>
      <c r="H2267" s="64">
        <v>54036</v>
      </c>
      <c r="I2267" s="64">
        <v>0</v>
      </c>
      <c r="J2267" s="64">
        <f>SUMIFS('Support - HEA1065 Adjustments'!$G$2:$G$10,'Support - HEA1065 Adjustments'!$A$2:$A$10,LEFT('Support - Calculation Detail'!A2267,7),'Support - HEA1065 Adjustments'!$D$2:$D$10,RIGHT('Support - Calculation Detail'!A2267,2))</f>
        <v>0</v>
      </c>
      <c r="K2267" s="64">
        <v>54036</v>
      </c>
      <c r="L2267" s="64">
        <v>0</v>
      </c>
      <c r="M2267" s="64">
        <v>0</v>
      </c>
      <c r="N2267" s="64">
        <v>0</v>
      </c>
      <c r="O2267" s="64">
        <v>54036</v>
      </c>
    </row>
    <row r="2268" spans="1:15" x14ac:dyDescent="0.35">
      <c r="A2268" s="57" t="s">
        <v>8054</v>
      </c>
      <c r="B2268" s="61" t="s">
        <v>10</v>
      </c>
      <c r="C2268" s="61" t="s">
        <v>3941</v>
      </c>
      <c r="D2268" s="64">
        <v>31824</v>
      </c>
      <c r="E2268" s="64">
        <v>0</v>
      </c>
      <c r="F2268" s="64">
        <v>31824</v>
      </c>
      <c r="G2268" s="77">
        <v>1.04</v>
      </c>
      <c r="H2268" s="64">
        <v>33097</v>
      </c>
      <c r="I2268" s="64">
        <v>0</v>
      </c>
      <c r="J2268" s="64">
        <f>SUMIFS('Support - HEA1065 Adjustments'!$G$2:$G$10,'Support - HEA1065 Adjustments'!$A$2:$A$10,LEFT('Support - Calculation Detail'!A2268,7),'Support - HEA1065 Adjustments'!$D$2:$D$10,RIGHT('Support - Calculation Detail'!A2268,2))</f>
        <v>0</v>
      </c>
      <c r="K2268" s="64">
        <v>33097</v>
      </c>
      <c r="L2268" s="64">
        <v>0</v>
      </c>
      <c r="M2268" s="64">
        <v>0</v>
      </c>
      <c r="N2268" s="64">
        <v>0</v>
      </c>
      <c r="O2268" s="64">
        <v>33097</v>
      </c>
    </row>
    <row r="2269" spans="1:15" x14ac:dyDescent="0.35">
      <c r="A2269" s="57" t="s">
        <v>8055</v>
      </c>
      <c r="B2269" s="61" t="s">
        <v>10</v>
      </c>
      <c r="C2269" s="61" t="s">
        <v>3941</v>
      </c>
      <c r="D2269" s="64">
        <v>24150</v>
      </c>
      <c r="E2269" s="64">
        <v>0</v>
      </c>
      <c r="F2269" s="64">
        <v>24150</v>
      </c>
      <c r="G2269" s="77">
        <v>1.04</v>
      </c>
      <c r="H2269" s="64">
        <v>25116</v>
      </c>
      <c r="I2269" s="64">
        <v>0</v>
      </c>
      <c r="J2269" s="64">
        <f>SUMIFS('Support - HEA1065 Adjustments'!$G$2:$G$10,'Support - HEA1065 Adjustments'!$A$2:$A$10,LEFT('Support - Calculation Detail'!A2269,7),'Support - HEA1065 Adjustments'!$D$2:$D$10,RIGHT('Support - Calculation Detail'!A2269,2))</f>
        <v>0</v>
      </c>
      <c r="K2269" s="64">
        <v>25116</v>
      </c>
      <c r="L2269" s="64">
        <v>0</v>
      </c>
      <c r="M2269" s="64">
        <v>0</v>
      </c>
      <c r="N2269" s="64">
        <v>0</v>
      </c>
      <c r="O2269" s="64">
        <v>25116</v>
      </c>
    </row>
    <row r="2270" spans="1:15" x14ac:dyDescent="0.35">
      <c r="A2270" s="57" t="s">
        <v>8056</v>
      </c>
      <c r="B2270" s="61" t="s">
        <v>10</v>
      </c>
      <c r="C2270" s="61" t="s">
        <v>3941</v>
      </c>
      <c r="D2270" s="64">
        <v>5067</v>
      </c>
      <c r="E2270" s="64">
        <v>0</v>
      </c>
      <c r="F2270" s="64">
        <v>5067</v>
      </c>
      <c r="G2270" s="77">
        <v>1.04</v>
      </c>
      <c r="H2270" s="64">
        <v>5270</v>
      </c>
      <c r="I2270" s="64">
        <v>0</v>
      </c>
      <c r="J2270" s="64">
        <f>SUMIFS('Support - HEA1065 Adjustments'!$G$2:$G$10,'Support - HEA1065 Adjustments'!$A$2:$A$10,LEFT('Support - Calculation Detail'!A2270,7),'Support - HEA1065 Adjustments'!$D$2:$D$10,RIGHT('Support - Calculation Detail'!A2270,2))</f>
        <v>0</v>
      </c>
      <c r="K2270" s="64">
        <v>5270</v>
      </c>
      <c r="L2270" s="64">
        <v>0</v>
      </c>
      <c r="M2270" s="64">
        <v>0</v>
      </c>
      <c r="N2270" s="64">
        <v>0</v>
      </c>
      <c r="O2270" s="64">
        <v>5270</v>
      </c>
    </row>
    <row r="2271" spans="1:15" x14ac:dyDescent="0.35">
      <c r="A2271" s="57" t="s">
        <v>8057</v>
      </c>
      <c r="B2271" s="61" t="s">
        <v>10</v>
      </c>
      <c r="C2271" s="61" t="s">
        <v>3941</v>
      </c>
      <c r="D2271" s="64">
        <v>17780</v>
      </c>
      <c r="E2271" s="64">
        <v>0</v>
      </c>
      <c r="F2271" s="64">
        <v>17780</v>
      </c>
      <c r="G2271" s="77">
        <v>1.04</v>
      </c>
      <c r="H2271" s="64">
        <v>18491</v>
      </c>
      <c r="I2271" s="64">
        <v>0</v>
      </c>
      <c r="J2271" s="64">
        <f>SUMIFS('Support - HEA1065 Adjustments'!$G$2:$G$10,'Support - HEA1065 Adjustments'!$A$2:$A$10,LEFT('Support - Calculation Detail'!A2271,7),'Support - HEA1065 Adjustments'!$D$2:$D$10,RIGHT('Support - Calculation Detail'!A2271,2))</f>
        <v>0</v>
      </c>
      <c r="K2271" s="64">
        <v>18491</v>
      </c>
      <c r="L2271" s="64">
        <v>0</v>
      </c>
      <c r="M2271" s="64">
        <v>0</v>
      </c>
      <c r="N2271" s="64">
        <v>0</v>
      </c>
      <c r="O2271" s="64">
        <v>18491</v>
      </c>
    </row>
    <row r="2272" spans="1:15" x14ac:dyDescent="0.35">
      <c r="A2272" s="57" t="s">
        <v>8058</v>
      </c>
      <c r="B2272" s="61" t="s">
        <v>10</v>
      </c>
      <c r="C2272" s="61" t="s">
        <v>3941</v>
      </c>
      <c r="D2272" s="64">
        <v>28103</v>
      </c>
      <c r="E2272" s="64">
        <v>0</v>
      </c>
      <c r="F2272" s="64">
        <v>28103</v>
      </c>
      <c r="G2272" s="77">
        <v>1.04</v>
      </c>
      <c r="H2272" s="64">
        <v>29227</v>
      </c>
      <c r="I2272" s="64">
        <v>0</v>
      </c>
      <c r="J2272" s="64">
        <f>SUMIFS('Support - HEA1065 Adjustments'!$G$2:$G$10,'Support - HEA1065 Adjustments'!$A$2:$A$10,LEFT('Support - Calculation Detail'!A2272,7),'Support - HEA1065 Adjustments'!$D$2:$D$10,RIGHT('Support - Calculation Detail'!A2272,2))</f>
        <v>0</v>
      </c>
      <c r="K2272" s="64">
        <v>29227</v>
      </c>
      <c r="L2272" s="64">
        <v>0</v>
      </c>
      <c r="M2272" s="64">
        <v>0</v>
      </c>
      <c r="N2272" s="64">
        <v>0</v>
      </c>
      <c r="O2272" s="64">
        <v>29227</v>
      </c>
    </row>
    <row r="2273" spans="1:15" x14ac:dyDescent="0.35">
      <c r="A2273" s="57" t="s">
        <v>8059</v>
      </c>
      <c r="B2273" s="61" t="s">
        <v>10</v>
      </c>
      <c r="C2273" s="61" t="s">
        <v>3941</v>
      </c>
      <c r="D2273" s="64">
        <v>20596</v>
      </c>
      <c r="E2273" s="64">
        <v>0</v>
      </c>
      <c r="F2273" s="64">
        <v>20596</v>
      </c>
      <c r="G2273" s="77">
        <v>1.04</v>
      </c>
      <c r="H2273" s="64">
        <v>21420</v>
      </c>
      <c r="I2273" s="64">
        <v>0</v>
      </c>
      <c r="J2273" s="64">
        <f>SUMIFS('Support - HEA1065 Adjustments'!$G$2:$G$10,'Support - HEA1065 Adjustments'!$A$2:$A$10,LEFT('Support - Calculation Detail'!A2273,7),'Support - HEA1065 Adjustments'!$D$2:$D$10,RIGHT('Support - Calculation Detail'!A2273,2))</f>
        <v>0</v>
      </c>
      <c r="K2273" s="64">
        <v>21420</v>
      </c>
      <c r="L2273" s="64">
        <v>0</v>
      </c>
      <c r="M2273" s="64">
        <v>0</v>
      </c>
      <c r="N2273" s="64">
        <v>0</v>
      </c>
      <c r="O2273" s="64">
        <v>21420</v>
      </c>
    </row>
    <row r="2274" spans="1:15" x14ac:dyDescent="0.35">
      <c r="A2274" s="57" t="s">
        <v>8060</v>
      </c>
      <c r="B2274" s="61" t="s">
        <v>10</v>
      </c>
      <c r="C2274" s="61" t="s">
        <v>3941</v>
      </c>
      <c r="D2274" s="64">
        <v>35883</v>
      </c>
      <c r="E2274" s="64">
        <v>0</v>
      </c>
      <c r="F2274" s="64">
        <v>35883</v>
      </c>
      <c r="G2274" s="77">
        <v>1.04</v>
      </c>
      <c r="H2274" s="64">
        <v>37318</v>
      </c>
      <c r="I2274" s="64">
        <v>0</v>
      </c>
      <c r="J2274" s="64">
        <f>SUMIFS('Support - HEA1065 Adjustments'!$G$2:$G$10,'Support - HEA1065 Adjustments'!$A$2:$A$10,LEFT('Support - Calculation Detail'!A2274,7),'Support - HEA1065 Adjustments'!$D$2:$D$10,RIGHT('Support - Calculation Detail'!A2274,2))</f>
        <v>0</v>
      </c>
      <c r="K2274" s="64">
        <v>37318</v>
      </c>
      <c r="L2274" s="64">
        <v>0</v>
      </c>
      <c r="M2274" s="64">
        <v>0</v>
      </c>
      <c r="N2274" s="64">
        <v>0</v>
      </c>
      <c r="O2274" s="64">
        <v>37318</v>
      </c>
    </row>
    <row r="2275" spans="1:15" x14ac:dyDescent="0.35">
      <c r="A2275" s="57" t="s">
        <v>8061</v>
      </c>
      <c r="B2275" s="61" t="s">
        <v>10</v>
      </c>
      <c r="C2275" s="61" t="s">
        <v>3941</v>
      </c>
      <c r="D2275" s="64">
        <v>26441</v>
      </c>
      <c r="E2275" s="64">
        <v>0</v>
      </c>
      <c r="F2275" s="64">
        <v>26441</v>
      </c>
      <c r="G2275" s="77">
        <v>1.04</v>
      </c>
      <c r="H2275" s="64">
        <v>27499</v>
      </c>
      <c r="I2275" s="64">
        <v>0</v>
      </c>
      <c r="J2275" s="64">
        <f>SUMIFS('Support - HEA1065 Adjustments'!$G$2:$G$10,'Support - HEA1065 Adjustments'!$A$2:$A$10,LEFT('Support - Calculation Detail'!A2275,7),'Support - HEA1065 Adjustments'!$D$2:$D$10,RIGHT('Support - Calculation Detail'!A2275,2))</f>
        <v>0</v>
      </c>
      <c r="K2275" s="64">
        <v>27499</v>
      </c>
      <c r="L2275" s="64">
        <v>0</v>
      </c>
      <c r="M2275" s="64">
        <v>0</v>
      </c>
      <c r="N2275" s="64">
        <v>0</v>
      </c>
      <c r="O2275" s="64">
        <v>27499</v>
      </c>
    </row>
    <row r="2276" spans="1:15" x14ac:dyDescent="0.35">
      <c r="A2276" s="57" t="s">
        <v>8062</v>
      </c>
      <c r="B2276" s="61" t="s">
        <v>10</v>
      </c>
      <c r="C2276" s="61" t="s">
        <v>3941</v>
      </c>
      <c r="D2276" s="64">
        <v>54088</v>
      </c>
      <c r="E2276" s="64">
        <v>0</v>
      </c>
      <c r="F2276" s="64">
        <v>54088</v>
      </c>
      <c r="G2276" s="77">
        <v>1.04</v>
      </c>
      <c r="H2276" s="64">
        <v>56252</v>
      </c>
      <c r="I2276" s="64">
        <v>0</v>
      </c>
      <c r="J2276" s="64">
        <f>SUMIFS('Support - HEA1065 Adjustments'!$G$2:$G$10,'Support - HEA1065 Adjustments'!$A$2:$A$10,LEFT('Support - Calculation Detail'!A2276,7),'Support - HEA1065 Adjustments'!$D$2:$D$10,RIGHT('Support - Calculation Detail'!A2276,2))</f>
        <v>0</v>
      </c>
      <c r="K2276" s="64">
        <v>56252</v>
      </c>
      <c r="L2276" s="64">
        <v>0</v>
      </c>
      <c r="M2276" s="64">
        <v>0</v>
      </c>
      <c r="N2276" s="64">
        <v>0</v>
      </c>
      <c r="O2276" s="64">
        <v>56252</v>
      </c>
    </row>
    <row r="2277" spans="1:15" x14ac:dyDescent="0.35">
      <c r="A2277" s="57" t="s">
        <v>8063</v>
      </c>
      <c r="B2277" s="61" t="s">
        <v>10</v>
      </c>
      <c r="C2277" s="61" t="s">
        <v>3941</v>
      </c>
      <c r="D2277" s="64">
        <v>134992</v>
      </c>
      <c r="E2277" s="64">
        <v>0</v>
      </c>
      <c r="F2277" s="64">
        <v>134992</v>
      </c>
      <c r="G2277" s="77">
        <v>1.04</v>
      </c>
      <c r="H2277" s="64">
        <v>140392</v>
      </c>
      <c r="I2277" s="64">
        <v>0</v>
      </c>
      <c r="J2277" s="64">
        <f>SUMIFS('Support - HEA1065 Adjustments'!$G$2:$G$10,'Support - HEA1065 Adjustments'!$A$2:$A$10,LEFT('Support - Calculation Detail'!A2277,7),'Support - HEA1065 Adjustments'!$D$2:$D$10,RIGHT('Support - Calculation Detail'!A2277,2))</f>
        <v>0</v>
      </c>
      <c r="K2277" s="64">
        <v>140392</v>
      </c>
      <c r="L2277" s="64">
        <v>0</v>
      </c>
      <c r="M2277" s="64">
        <v>0</v>
      </c>
      <c r="N2277" s="64">
        <v>0</v>
      </c>
      <c r="O2277" s="64">
        <v>140392</v>
      </c>
    </row>
    <row r="2278" spans="1:15" x14ac:dyDescent="0.35">
      <c r="A2278" s="57" t="s">
        <v>8064</v>
      </c>
      <c r="B2278" s="61" t="s">
        <v>10</v>
      </c>
      <c r="C2278" s="61" t="s">
        <v>3941</v>
      </c>
      <c r="D2278" s="64">
        <v>829089</v>
      </c>
      <c r="E2278" s="64">
        <v>0</v>
      </c>
      <c r="F2278" s="64">
        <v>829089</v>
      </c>
      <c r="G2278" s="77">
        <v>1.04</v>
      </c>
      <c r="H2278" s="64">
        <v>862253</v>
      </c>
      <c r="I2278" s="64">
        <v>0</v>
      </c>
      <c r="J2278" s="64">
        <f>SUMIFS('Support - HEA1065 Adjustments'!$G$2:$G$10,'Support - HEA1065 Adjustments'!$A$2:$A$10,LEFT('Support - Calculation Detail'!A2278,7),'Support - HEA1065 Adjustments'!$D$2:$D$10,RIGHT('Support - Calculation Detail'!A2278,2))</f>
        <v>0</v>
      </c>
      <c r="K2278" s="64">
        <v>862253</v>
      </c>
      <c r="L2278" s="64">
        <v>0</v>
      </c>
      <c r="M2278" s="64">
        <v>0</v>
      </c>
      <c r="N2278" s="64">
        <v>0</v>
      </c>
      <c r="O2278" s="64">
        <v>862253</v>
      </c>
    </row>
    <row r="2279" spans="1:15" x14ac:dyDescent="0.35">
      <c r="A2279" s="57" t="s">
        <v>8065</v>
      </c>
      <c r="B2279" s="61" t="s">
        <v>10</v>
      </c>
      <c r="C2279" s="61" t="s">
        <v>3941</v>
      </c>
      <c r="D2279" s="64">
        <v>958794</v>
      </c>
      <c r="E2279" s="64">
        <v>0</v>
      </c>
      <c r="F2279" s="64">
        <v>958794</v>
      </c>
      <c r="G2279" s="77">
        <v>1.04</v>
      </c>
      <c r="H2279" s="64">
        <v>997146</v>
      </c>
      <c r="I2279" s="64">
        <v>0</v>
      </c>
      <c r="J2279" s="64">
        <f>SUMIFS('Support - HEA1065 Adjustments'!$G$2:$G$10,'Support - HEA1065 Adjustments'!$A$2:$A$10,LEFT('Support - Calculation Detail'!A2279,7),'Support - HEA1065 Adjustments'!$D$2:$D$10,RIGHT('Support - Calculation Detail'!A2279,2))</f>
        <v>0</v>
      </c>
      <c r="K2279" s="64">
        <v>997146</v>
      </c>
      <c r="L2279" s="64">
        <v>22880</v>
      </c>
      <c r="M2279" s="64">
        <v>0</v>
      </c>
      <c r="N2279" s="64">
        <v>0</v>
      </c>
      <c r="O2279" s="64">
        <v>1020026</v>
      </c>
    </row>
    <row r="2280" spans="1:15" x14ac:dyDescent="0.35">
      <c r="A2280" s="57" t="s">
        <v>8066</v>
      </c>
      <c r="B2280" s="61" t="s">
        <v>10</v>
      </c>
      <c r="C2280" s="61" t="s">
        <v>3941</v>
      </c>
      <c r="D2280" s="64">
        <v>99053</v>
      </c>
      <c r="E2280" s="64">
        <v>0</v>
      </c>
      <c r="F2280" s="64">
        <v>99053</v>
      </c>
      <c r="G2280" s="77">
        <v>1.04</v>
      </c>
      <c r="H2280" s="64">
        <v>103015</v>
      </c>
      <c r="I2280" s="64">
        <v>0</v>
      </c>
      <c r="J2280" s="64">
        <f>SUMIFS('Support - HEA1065 Adjustments'!$G$2:$G$10,'Support - HEA1065 Adjustments'!$A$2:$A$10,LEFT('Support - Calculation Detail'!A2280,7),'Support - HEA1065 Adjustments'!$D$2:$D$10,RIGHT('Support - Calculation Detail'!A2280,2))</f>
        <v>0</v>
      </c>
      <c r="K2280" s="64">
        <v>103015</v>
      </c>
      <c r="L2280" s="64">
        <v>0</v>
      </c>
      <c r="M2280" s="64">
        <v>0</v>
      </c>
      <c r="N2280" s="64">
        <v>0</v>
      </c>
      <c r="O2280" s="64">
        <v>103015</v>
      </c>
    </row>
    <row r="2281" spans="1:15" x14ac:dyDescent="0.35">
      <c r="A2281" s="57" t="s">
        <v>8067</v>
      </c>
      <c r="B2281" s="61" t="s">
        <v>10</v>
      </c>
      <c r="C2281" s="61" t="s">
        <v>3941</v>
      </c>
      <c r="D2281" s="64">
        <v>23825</v>
      </c>
      <c r="E2281" s="64">
        <v>0</v>
      </c>
      <c r="F2281" s="64">
        <v>23825</v>
      </c>
      <c r="G2281" s="77">
        <v>1.04</v>
      </c>
      <c r="H2281" s="64">
        <v>24778</v>
      </c>
      <c r="I2281" s="64">
        <v>0</v>
      </c>
      <c r="J2281" s="64">
        <f>SUMIFS('Support - HEA1065 Adjustments'!$G$2:$G$10,'Support - HEA1065 Adjustments'!$A$2:$A$10,LEFT('Support - Calculation Detail'!A2281,7),'Support - HEA1065 Adjustments'!$D$2:$D$10,RIGHT('Support - Calculation Detail'!A2281,2))</f>
        <v>0</v>
      </c>
      <c r="K2281" s="64">
        <v>24778</v>
      </c>
      <c r="L2281" s="64">
        <v>982</v>
      </c>
      <c r="M2281" s="64">
        <v>0</v>
      </c>
      <c r="N2281" s="64">
        <v>0</v>
      </c>
      <c r="O2281" s="64">
        <v>25760</v>
      </c>
    </row>
    <row r="2282" spans="1:15" x14ac:dyDescent="0.35">
      <c r="A2282" s="57" t="s">
        <v>8068</v>
      </c>
      <c r="B2282" s="61" t="s">
        <v>10</v>
      </c>
      <c r="C2282" s="61" t="s">
        <v>3941</v>
      </c>
      <c r="D2282" s="64">
        <v>213823</v>
      </c>
      <c r="E2282" s="64">
        <v>0</v>
      </c>
      <c r="F2282" s="64">
        <v>213823</v>
      </c>
      <c r="G2282" s="77">
        <v>1.04</v>
      </c>
      <c r="H2282" s="64">
        <v>222376</v>
      </c>
      <c r="I2282" s="64">
        <v>0</v>
      </c>
      <c r="J2282" s="64">
        <f>SUMIFS('Support - HEA1065 Adjustments'!$G$2:$G$10,'Support - HEA1065 Adjustments'!$A$2:$A$10,LEFT('Support - Calculation Detail'!A2282,7),'Support - HEA1065 Adjustments'!$D$2:$D$10,RIGHT('Support - Calculation Detail'!A2282,2))</f>
        <v>0</v>
      </c>
      <c r="K2282" s="64">
        <v>222376</v>
      </c>
      <c r="L2282" s="64">
        <v>3342</v>
      </c>
      <c r="M2282" s="64">
        <v>0</v>
      </c>
      <c r="N2282" s="64">
        <v>0</v>
      </c>
      <c r="O2282" s="64">
        <v>225718</v>
      </c>
    </row>
    <row r="2283" spans="1:15" x14ac:dyDescent="0.35">
      <c r="A2283" s="57" t="s">
        <v>8069</v>
      </c>
      <c r="B2283" s="61" t="s">
        <v>10</v>
      </c>
      <c r="C2283" s="61" t="s">
        <v>3941</v>
      </c>
      <c r="D2283" s="64">
        <v>202942</v>
      </c>
      <c r="E2283" s="64">
        <v>0</v>
      </c>
      <c r="F2283" s="64">
        <v>202942</v>
      </c>
      <c r="G2283" s="77">
        <v>1.04</v>
      </c>
      <c r="H2283" s="64">
        <v>211060</v>
      </c>
      <c r="I2283" s="64">
        <v>0</v>
      </c>
      <c r="J2283" s="64">
        <f>SUMIFS('Support - HEA1065 Adjustments'!$G$2:$G$10,'Support - HEA1065 Adjustments'!$A$2:$A$10,LEFT('Support - Calculation Detail'!A2283,7),'Support - HEA1065 Adjustments'!$D$2:$D$10,RIGHT('Support - Calculation Detail'!A2283,2))</f>
        <v>0</v>
      </c>
      <c r="K2283" s="64">
        <v>211060</v>
      </c>
      <c r="L2283" s="64">
        <v>0</v>
      </c>
      <c r="M2283" s="64">
        <v>0</v>
      </c>
      <c r="N2283" s="64">
        <v>0</v>
      </c>
      <c r="O2283" s="64">
        <v>211060</v>
      </c>
    </row>
    <row r="2284" spans="1:15" x14ac:dyDescent="0.35">
      <c r="A2284" s="57" t="s">
        <v>8070</v>
      </c>
      <c r="B2284" s="61" t="s">
        <v>10</v>
      </c>
      <c r="C2284" s="61" t="s">
        <v>3941</v>
      </c>
      <c r="D2284" s="64">
        <v>130334</v>
      </c>
      <c r="E2284" s="64">
        <v>0</v>
      </c>
      <c r="F2284" s="64">
        <v>130334</v>
      </c>
      <c r="G2284" s="77">
        <v>1.04</v>
      </c>
      <c r="H2284" s="64">
        <v>135547</v>
      </c>
      <c r="I2284" s="64">
        <v>0</v>
      </c>
      <c r="J2284" s="64">
        <f>SUMIFS('Support - HEA1065 Adjustments'!$G$2:$G$10,'Support - HEA1065 Adjustments'!$A$2:$A$10,LEFT('Support - Calculation Detail'!A2284,7),'Support - HEA1065 Adjustments'!$D$2:$D$10,RIGHT('Support - Calculation Detail'!A2284,2))</f>
        <v>0</v>
      </c>
      <c r="K2284" s="64">
        <v>135547</v>
      </c>
      <c r="L2284" s="64">
        <v>0</v>
      </c>
      <c r="M2284" s="64">
        <v>0</v>
      </c>
      <c r="N2284" s="64">
        <v>0</v>
      </c>
      <c r="O2284" s="64">
        <v>135547</v>
      </c>
    </row>
    <row r="2285" spans="1:15" x14ac:dyDescent="0.35">
      <c r="A2285" s="57" t="s">
        <v>8071</v>
      </c>
      <c r="B2285" s="61" t="s">
        <v>10</v>
      </c>
      <c r="C2285" s="61" t="s">
        <v>3941</v>
      </c>
      <c r="D2285" s="64">
        <v>0</v>
      </c>
      <c r="E2285" s="64">
        <v>0</v>
      </c>
      <c r="F2285" s="64">
        <v>0</v>
      </c>
      <c r="G2285" s="77">
        <v>1.04</v>
      </c>
      <c r="H2285" s="64">
        <v>0</v>
      </c>
      <c r="I2285" s="64">
        <v>0</v>
      </c>
      <c r="J2285" s="64">
        <f>SUMIFS('Support - HEA1065 Adjustments'!$G$2:$G$10,'Support - HEA1065 Adjustments'!$A$2:$A$10,LEFT('Support - Calculation Detail'!A2285,7),'Support - HEA1065 Adjustments'!$D$2:$D$10,RIGHT('Support - Calculation Detail'!A2285,2))</f>
        <v>0</v>
      </c>
      <c r="K2285" s="64">
        <v>0</v>
      </c>
      <c r="L2285" s="64">
        <v>0</v>
      </c>
      <c r="M2285" s="64">
        <v>0</v>
      </c>
      <c r="N2285" s="64">
        <v>0</v>
      </c>
      <c r="O2285" s="64">
        <v>0</v>
      </c>
    </row>
    <row r="2286" spans="1:15" x14ac:dyDescent="0.35">
      <c r="A2286" s="57" t="s">
        <v>8072</v>
      </c>
      <c r="B2286" s="61" t="s">
        <v>10</v>
      </c>
      <c r="C2286" s="61" t="s">
        <v>3941</v>
      </c>
      <c r="D2286" s="64">
        <v>7207486</v>
      </c>
      <c r="E2286" s="64">
        <v>0</v>
      </c>
      <c r="F2286" s="64">
        <v>7207486</v>
      </c>
      <c r="G2286" s="77">
        <v>1.04</v>
      </c>
      <c r="H2286" s="64">
        <v>7495785</v>
      </c>
      <c r="I2286" s="64">
        <v>0</v>
      </c>
      <c r="J2286" s="64">
        <f>SUMIFS('Support - HEA1065 Adjustments'!$G$2:$G$10,'Support - HEA1065 Adjustments'!$A$2:$A$10,LEFT('Support - Calculation Detail'!A2286,7),'Support - HEA1065 Adjustments'!$D$2:$D$10,RIGHT('Support - Calculation Detail'!A2286,2))</f>
        <v>0</v>
      </c>
      <c r="K2286" s="64">
        <v>7495785</v>
      </c>
      <c r="L2286" s="64">
        <v>0</v>
      </c>
      <c r="M2286" s="64">
        <v>0</v>
      </c>
      <c r="N2286" s="64">
        <v>0</v>
      </c>
      <c r="O2286" s="64">
        <v>7495785</v>
      </c>
    </row>
    <row r="2287" spans="1:15" x14ac:dyDescent="0.35">
      <c r="A2287" s="57" t="s">
        <v>8073</v>
      </c>
      <c r="B2287" s="61" t="s">
        <v>10</v>
      </c>
      <c r="C2287" s="61" t="s">
        <v>3977</v>
      </c>
      <c r="D2287" s="64">
        <v>45930900</v>
      </c>
      <c r="E2287" s="64">
        <v>0</v>
      </c>
      <c r="F2287" s="64">
        <v>45930900</v>
      </c>
      <c r="G2287" s="77">
        <v>1.04</v>
      </c>
      <c r="H2287" s="64">
        <v>47768136</v>
      </c>
      <c r="I2287" s="64">
        <v>0</v>
      </c>
      <c r="J2287" s="64">
        <f>SUMIFS('Support - HEA1065 Adjustments'!$G$2:$G$10,'Support - HEA1065 Adjustments'!$A$2:$A$10,LEFT('Support - Calculation Detail'!A2287,7),'Support - HEA1065 Adjustments'!$D$2:$D$10,RIGHT('Support - Calculation Detail'!A2287,2))</f>
        <v>0</v>
      </c>
      <c r="K2287" s="64">
        <v>47768136</v>
      </c>
      <c r="L2287" s="64">
        <v>2843678</v>
      </c>
      <c r="M2287" s="64">
        <v>3056076</v>
      </c>
      <c r="N2287" s="64">
        <v>4423134.2443101769</v>
      </c>
      <c r="O2287" s="64">
        <v>58091024.244310178</v>
      </c>
    </row>
    <row r="2288" spans="1:15" x14ac:dyDescent="0.35">
      <c r="A2288" s="57" t="s">
        <v>8074</v>
      </c>
      <c r="B2288" s="61" t="s">
        <v>10</v>
      </c>
      <c r="C2288" s="61" t="s">
        <v>3977</v>
      </c>
      <c r="D2288" s="64">
        <v>55673</v>
      </c>
      <c r="E2288" s="64">
        <v>0</v>
      </c>
      <c r="F2288" s="64">
        <v>55673</v>
      </c>
      <c r="G2288" s="77">
        <v>1.04</v>
      </c>
      <c r="H2288" s="64">
        <v>57900</v>
      </c>
      <c r="I2288" s="64">
        <v>0</v>
      </c>
      <c r="J2288" s="64">
        <f>SUMIFS('Support - HEA1065 Adjustments'!$G$2:$G$10,'Support - HEA1065 Adjustments'!$A$2:$A$10,LEFT('Support - Calculation Detail'!A2288,7),'Support - HEA1065 Adjustments'!$D$2:$D$10,RIGHT('Support - Calculation Detail'!A2288,2))</f>
        <v>0</v>
      </c>
      <c r="K2288" s="64">
        <v>57900</v>
      </c>
      <c r="L2288" s="64">
        <v>0</v>
      </c>
      <c r="M2288" s="64">
        <v>0</v>
      </c>
      <c r="N2288" s="64">
        <v>0</v>
      </c>
      <c r="O2288" s="64">
        <v>57900</v>
      </c>
    </row>
    <row r="2289" spans="1:15" x14ac:dyDescent="0.35">
      <c r="A2289" s="57" t="s">
        <v>8075</v>
      </c>
      <c r="B2289" s="61" t="s">
        <v>10</v>
      </c>
      <c r="C2289" s="61" t="s">
        <v>3977</v>
      </c>
      <c r="D2289" s="64">
        <v>179591</v>
      </c>
      <c r="E2289" s="64">
        <v>0</v>
      </c>
      <c r="F2289" s="64">
        <v>179591</v>
      </c>
      <c r="G2289" s="77">
        <v>1.04</v>
      </c>
      <c r="H2289" s="64">
        <v>186775</v>
      </c>
      <c r="I2289" s="64">
        <v>0</v>
      </c>
      <c r="J2289" s="64">
        <f>SUMIFS('Support - HEA1065 Adjustments'!$G$2:$G$10,'Support - HEA1065 Adjustments'!$A$2:$A$10,LEFT('Support - Calculation Detail'!A2289,7),'Support - HEA1065 Adjustments'!$D$2:$D$10,RIGHT('Support - Calculation Detail'!A2289,2))</f>
        <v>0</v>
      </c>
      <c r="K2289" s="64">
        <v>186775</v>
      </c>
      <c r="L2289" s="64">
        <v>0</v>
      </c>
      <c r="M2289" s="64">
        <v>0</v>
      </c>
      <c r="N2289" s="64">
        <v>0</v>
      </c>
      <c r="O2289" s="64">
        <v>186775</v>
      </c>
    </row>
    <row r="2290" spans="1:15" x14ac:dyDescent="0.35">
      <c r="A2290" s="57" t="s">
        <v>8076</v>
      </c>
      <c r="B2290" s="61" t="s">
        <v>10</v>
      </c>
      <c r="C2290" s="61" t="s">
        <v>3977</v>
      </c>
      <c r="D2290" s="64">
        <v>753732</v>
      </c>
      <c r="E2290" s="64">
        <v>0</v>
      </c>
      <c r="F2290" s="64">
        <v>753732</v>
      </c>
      <c r="G2290" s="77">
        <v>1.04</v>
      </c>
      <c r="H2290" s="64">
        <v>783881</v>
      </c>
      <c r="I2290" s="64">
        <v>0</v>
      </c>
      <c r="J2290" s="64">
        <f>SUMIFS('Support - HEA1065 Adjustments'!$G$2:$G$10,'Support - HEA1065 Adjustments'!$A$2:$A$10,LEFT('Support - Calculation Detail'!A2290,7),'Support - HEA1065 Adjustments'!$D$2:$D$10,RIGHT('Support - Calculation Detail'!A2290,2))</f>
        <v>0</v>
      </c>
      <c r="K2290" s="64">
        <v>783881</v>
      </c>
      <c r="L2290" s="64">
        <v>0</v>
      </c>
      <c r="M2290" s="64">
        <v>0</v>
      </c>
      <c r="N2290" s="64">
        <v>0</v>
      </c>
      <c r="O2290" s="64">
        <v>783881</v>
      </c>
    </row>
    <row r="2291" spans="1:15" x14ac:dyDescent="0.35">
      <c r="A2291" s="57" t="s">
        <v>8077</v>
      </c>
      <c r="B2291" s="61" t="s">
        <v>10</v>
      </c>
      <c r="C2291" s="61" t="s">
        <v>3977</v>
      </c>
      <c r="D2291" s="64">
        <v>99627</v>
      </c>
      <c r="E2291" s="64">
        <v>0</v>
      </c>
      <c r="F2291" s="64">
        <v>99627</v>
      </c>
      <c r="G2291" s="77">
        <v>1.04</v>
      </c>
      <c r="H2291" s="64">
        <v>103612</v>
      </c>
      <c r="I2291" s="64">
        <v>0</v>
      </c>
      <c r="J2291" s="64">
        <f>SUMIFS('Support - HEA1065 Adjustments'!$G$2:$G$10,'Support - HEA1065 Adjustments'!$A$2:$A$10,LEFT('Support - Calculation Detail'!A2291,7),'Support - HEA1065 Adjustments'!$D$2:$D$10,RIGHT('Support - Calculation Detail'!A2291,2))</f>
        <v>0</v>
      </c>
      <c r="K2291" s="64">
        <v>103612</v>
      </c>
      <c r="L2291" s="64">
        <v>0</v>
      </c>
      <c r="M2291" s="64">
        <v>0</v>
      </c>
      <c r="N2291" s="64">
        <v>0</v>
      </c>
      <c r="O2291" s="64">
        <v>103612</v>
      </c>
    </row>
    <row r="2292" spans="1:15" x14ac:dyDescent="0.35">
      <c r="A2292" s="57" t="s">
        <v>8078</v>
      </c>
      <c r="B2292" s="61" t="s">
        <v>10</v>
      </c>
      <c r="C2292" s="61" t="s">
        <v>3977</v>
      </c>
      <c r="D2292" s="64">
        <v>52339</v>
      </c>
      <c r="E2292" s="64">
        <v>0</v>
      </c>
      <c r="F2292" s="64">
        <v>52339</v>
      </c>
      <c r="G2292" s="77">
        <v>1.04</v>
      </c>
      <c r="H2292" s="64">
        <v>54433</v>
      </c>
      <c r="I2292" s="64">
        <v>0</v>
      </c>
      <c r="J2292" s="64">
        <f>SUMIFS('Support - HEA1065 Adjustments'!$G$2:$G$10,'Support - HEA1065 Adjustments'!$A$2:$A$10,LEFT('Support - Calculation Detail'!A2292,7),'Support - HEA1065 Adjustments'!$D$2:$D$10,RIGHT('Support - Calculation Detail'!A2292,2))</f>
        <v>0</v>
      </c>
      <c r="K2292" s="64">
        <v>54433</v>
      </c>
      <c r="L2292" s="64">
        <v>0</v>
      </c>
      <c r="M2292" s="64">
        <v>0</v>
      </c>
      <c r="N2292" s="64">
        <v>0</v>
      </c>
      <c r="O2292" s="64">
        <v>54433</v>
      </c>
    </row>
    <row r="2293" spans="1:15" x14ac:dyDescent="0.35">
      <c r="A2293" s="57" t="s">
        <v>8079</v>
      </c>
      <c r="B2293" s="61" t="s">
        <v>10</v>
      </c>
      <c r="C2293" s="61" t="s">
        <v>3977</v>
      </c>
      <c r="D2293" s="64">
        <v>297638</v>
      </c>
      <c r="E2293" s="64">
        <v>0</v>
      </c>
      <c r="F2293" s="64">
        <v>297638</v>
      </c>
      <c r="G2293" s="77">
        <v>1.04</v>
      </c>
      <c r="H2293" s="64">
        <v>309544</v>
      </c>
      <c r="I2293" s="64">
        <v>0</v>
      </c>
      <c r="J2293" s="64">
        <f>SUMIFS('Support - HEA1065 Adjustments'!$G$2:$G$10,'Support - HEA1065 Adjustments'!$A$2:$A$10,LEFT('Support - Calculation Detail'!A2293,7),'Support - HEA1065 Adjustments'!$D$2:$D$10,RIGHT('Support - Calculation Detail'!A2293,2))</f>
        <v>0</v>
      </c>
      <c r="K2293" s="64">
        <v>309544</v>
      </c>
      <c r="L2293" s="64">
        <v>0</v>
      </c>
      <c r="M2293" s="64">
        <v>0</v>
      </c>
      <c r="N2293" s="64">
        <v>0</v>
      </c>
      <c r="O2293" s="64">
        <v>309544</v>
      </c>
    </row>
    <row r="2294" spans="1:15" x14ac:dyDescent="0.35">
      <c r="A2294" s="57" t="s">
        <v>8080</v>
      </c>
      <c r="B2294" s="61" t="s">
        <v>10</v>
      </c>
      <c r="C2294" s="61" t="s">
        <v>3977</v>
      </c>
      <c r="D2294" s="64">
        <v>188926</v>
      </c>
      <c r="E2294" s="64">
        <v>0</v>
      </c>
      <c r="F2294" s="64">
        <v>188926</v>
      </c>
      <c r="G2294" s="77">
        <v>1.04</v>
      </c>
      <c r="H2294" s="64">
        <v>196483</v>
      </c>
      <c r="I2294" s="64">
        <v>0</v>
      </c>
      <c r="J2294" s="64">
        <f>SUMIFS('Support - HEA1065 Adjustments'!$G$2:$G$10,'Support - HEA1065 Adjustments'!$A$2:$A$10,LEFT('Support - Calculation Detail'!A2294,7),'Support - HEA1065 Adjustments'!$D$2:$D$10,RIGHT('Support - Calculation Detail'!A2294,2))</f>
        <v>0</v>
      </c>
      <c r="K2294" s="64">
        <v>196483</v>
      </c>
      <c r="L2294" s="64">
        <v>0</v>
      </c>
      <c r="M2294" s="64">
        <v>0</v>
      </c>
      <c r="N2294" s="64">
        <v>0</v>
      </c>
      <c r="O2294" s="64">
        <v>196483</v>
      </c>
    </row>
    <row r="2295" spans="1:15" x14ac:dyDescent="0.35">
      <c r="A2295" s="57" t="s">
        <v>8081</v>
      </c>
      <c r="B2295" s="61" t="s">
        <v>10</v>
      </c>
      <c r="C2295" s="61" t="s">
        <v>3977</v>
      </c>
      <c r="D2295" s="64">
        <v>65670</v>
      </c>
      <c r="E2295" s="64">
        <v>0</v>
      </c>
      <c r="F2295" s="64">
        <v>65670</v>
      </c>
      <c r="G2295" s="77">
        <v>1.04</v>
      </c>
      <c r="H2295" s="64">
        <v>68297</v>
      </c>
      <c r="I2295" s="64">
        <v>0</v>
      </c>
      <c r="J2295" s="64">
        <f>SUMIFS('Support - HEA1065 Adjustments'!$G$2:$G$10,'Support - HEA1065 Adjustments'!$A$2:$A$10,LEFT('Support - Calculation Detail'!A2295,7),'Support - HEA1065 Adjustments'!$D$2:$D$10,RIGHT('Support - Calculation Detail'!A2295,2))</f>
        <v>0</v>
      </c>
      <c r="K2295" s="64">
        <v>68297</v>
      </c>
      <c r="L2295" s="64">
        <v>0</v>
      </c>
      <c r="M2295" s="64">
        <v>0</v>
      </c>
      <c r="N2295" s="64">
        <v>0</v>
      </c>
      <c r="O2295" s="64">
        <v>68297</v>
      </c>
    </row>
    <row r="2296" spans="1:15" x14ac:dyDescent="0.35">
      <c r="A2296" s="57" t="s">
        <v>8082</v>
      </c>
      <c r="B2296" s="61" t="s">
        <v>10</v>
      </c>
      <c r="C2296" s="61" t="s">
        <v>3977</v>
      </c>
      <c r="D2296" s="64">
        <v>40674</v>
      </c>
      <c r="E2296" s="64">
        <v>0</v>
      </c>
      <c r="F2296" s="64">
        <v>40674</v>
      </c>
      <c r="G2296" s="77">
        <v>1.04</v>
      </c>
      <c r="H2296" s="64">
        <v>42301</v>
      </c>
      <c r="I2296" s="64">
        <v>0</v>
      </c>
      <c r="J2296" s="64">
        <f>SUMIFS('Support - HEA1065 Adjustments'!$G$2:$G$10,'Support - HEA1065 Adjustments'!$A$2:$A$10,LEFT('Support - Calculation Detail'!A2296,7),'Support - HEA1065 Adjustments'!$D$2:$D$10,RIGHT('Support - Calculation Detail'!A2296,2))</f>
        <v>0</v>
      </c>
      <c r="K2296" s="64">
        <v>42301</v>
      </c>
      <c r="L2296" s="64">
        <v>0</v>
      </c>
      <c r="M2296" s="64">
        <v>0</v>
      </c>
      <c r="N2296" s="64">
        <v>0</v>
      </c>
      <c r="O2296" s="64">
        <v>42301</v>
      </c>
    </row>
    <row r="2297" spans="1:15" x14ac:dyDescent="0.35">
      <c r="A2297" s="57" t="s">
        <v>8083</v>
      </c>
      <c r="B2297" s="61" t="s">
        <v>10</v>
      </c>
      <c r="C2297" s="61" t="s">
        <v>3977</v>
      </c>
      <c r="D2297" s="64">
        <v>70517</v>
      </c>
      <c r="E2297" s="64">
        <v>0</v>
      </c>
      <c r="F2297" s="64">
        <v>70517</v>
      </c>
      <c r="G2297" s="77">
        <v>1.04</v>
      </c>
      <c r="H2297" s="64">
        <v>73338</v>
      </c>
      <c r="I2297" s="64">
        <v>0</v>
      </c>
      <c r="J2297" s="64">
        <f>SUMIFS('Support - HEA1065 Adjustments'!$G$2:$G$10,'Support - HEA1065 Adjustments'!$A$2:$A$10,LEFT('Support - Calculation Detail'!A2297,7),'Support - HEA1065 Adjustments'!$D$2:$D$10,RIGHT('Support - Calculation Detail'!A2297,2))</f>
        <v>0</v>
      </c>
      <c r="K2297" s="64">
        <v>73338</v>
      </c>
      <c r="L2297" s="64">
        <v>0</v>
      </c>
      <c r="M2297" s="64">
        <v>0</v>
      </c>
      <c r="N2297" s="64">
        <v>0</v>
      </c>
      <c r="O2297" s="64">
        <v>73338</v>
      </c>
    </row>
    <row r="2298" spans="1:15" x14ac:dyDescent="0.35">
      <c r="A2298" s="57" t="s">
        <v>8084</v>
      </c>
      <c r="B2298" s="61" t="s">
        <v>10</v>
      </c>
      <c r="C2298" s="61" t="s">
        <v>3977</v>
      </c>
      <c r="D2298" s="64">
        <v>86319</v>
      </c>
      <c r="E2298" s="64">
        <v>0</v>
      </c>
      <c r="F2298" s="64">
        <v>86319</v>
      </c>
      <c r="G2298" s="77">
        <v>1.04</v>
      </c>
      <c r="H2298" s="64">
        <v>89772</v>
      </c>
      <c r="I2298" s="64">
        <v>0</v>
      </c>
      <c r="J2298" s="64">
        <f>SUMIFS('Support - HEA1065 Adjustments'!$G$2:$G$10,'Support - HEA1065 Adjustments'!$A$2:$A$10,LEFT('Support - Calculation Detail'!A2298,7),'Support - HEA1065 Adjustments'!$D$2:$D$10,RIGHT('Support - Calculation Detail'!A2298,2))</f>
        <v>0</v>
      </c>
      <c r="K2298" s="64">
        <v>89772</v>
      </c>
      <c r="L2298" s="64">
        <v>0</v>
      </c>
      <c r="M2298" s="64">
        <v>0</v>
      </c>
      <c r="N2298" s="64">
        <v>0</v>
      </c>
      <c r="O2298" s="64">
        <v>89772</v>
      </c>
    </row>
    <row r="2299" spans="1:15" x14ac:dyDescent="0.35">
      <c r="A2299" s="57" t="s">
        <v>8085</v>
      </c>
      <c r="B2299" s="61" t="s">
        <v>10</v>
      </c>
      <c r="C2299" s="61" t="s">
        <v>3977</v>
      </c>
      <c r="D2299" s="64">
        <v>71083</v>
      </c>
      <c r="E2299" s="64">
        <v>0</v>
      </c>
      <c r="F2299" s="64">
        <v>71083</v>
      </c>
      <c r="G2299" s="77">
        <v>1.04</v>
      </c>
      <c r="H2299" s="64">
        <v>73926</v>
      </c>
      <c r="I2299" s="64">
        <v>0</v>
      </c>
      <c r="J2299" s="64">
        <f>SUMIFS('Support - HEA1065 Adjustments'!$G$2:$G$10,'Support - HEA1065 Adjustments'!$A$2:$A$10,LEFT('Support - Calculation Detail'!A2299,7),'Support - HEA1065 Adjustments'!$D$2:$D$10,RIGHT('Support - Calculation Detail'!A2299,2))</f>
        <v>0</v>
      </c>
      <c r="K2299" s="64">
        <v>73926</v>
      </c>
      <c r="L2299" s="64">
        <v>0</v>
      </c>
      <c r="M2299" s="64">
        <v>0</v>
      </c>
      <c r="N2299" s="64">
        <v>0</v>
      </c>
      <c r="O2299" s="64">
        <v>73926</v>
      </c>
    </row>
    <row r="2300" spans="1:15" x14ac:dyDescent="0.35">
      <c r="A2300" s="57" t="s">
        <v>8086</v>
      </c>
      <c r="B2300" s="61" t="s">
        <v>10</v>
      </c>
      <c r="C2300" s="61" t="s">
        <v>3977</v>
      </c>
      <c r="D2300" s="64">
        <v>239923</v>
      </c>
      <c r="E2300" s="64">
        <v>0</v>
      </c>
      <c r="F2300" s="64">
        <v>239923</v>
      </c>
      <c r="G2300" s="77">
        <v>1.04</v>
      </c>
      <c r="H2300" s="64">
        <v>249520</v>
      </c>
      <c r="I2300" s="64">
        <v>0</v>
      </c>
      <c r="J2300" s="64">
        <f>SUMIFS('Support - HEA1065 Adjustments'!$G$2:$G$10,'Support - HEA1065 Adjustments'!$A$2:$A$10,LEFT('Support - Calculation Detail'!A2300,7),'Support - HEA1065 Adjustments'!$D$2:$D$10,RIGHT('Support - Calculation Detail'!A2300,2))</f>
        <v>0</v>
      </c>
      <c r="K2300" s="64">
        <v>249520</v>
      </c>
      <c r="L2300" s="64">
        <v>0</v>
      </c>
      <c r="M2300" s="64">
        <v>0</v>
      </c>
      <c r="N2300" s="64">
        <v>0</v>
      </c>
      <c r="O2300" s="64">
        <v>249520</v>
      </c>
    </row>
    <row r="2301" spans="1:15" x14ac:dyDescent="0.35">
      <c r="A2301" s="57" t="s">
        <v>8087</v>
      </c>
      <c r="B2301" s="61" t="s">
        <v>10</v>
      </c>
      <c r="C2301" s="61" t="s">
        <v>3977</v>
      </c>
      <c r="D2301" s="64">
        <v>635584</v>
      </c>
      <c r="E2301" s="64">
        <v>0</v>
      </c>
      <c r="F2301" s="64">
        <v>635584</v>
      </c>
      <c r="G2301" s="77">
        <v>1.04</v>
      </c>
      <c r="H2301" s="64">
        <v>661007</v>
      </c>
      <c r="I2301" s="64">
        <v>0</v>
      </c>
      <c r="J2301" s="64">
        <f>SUMIFS('Support - HEA1065 Adjustments'!$G$2:$G$10,'Support - HEA1065 Adjustments'!$A$2:$A$10,LEFT('Support - Calculation Detail'!A2301,7),'Support - HEA1065 Adjustments'!$D$2:$D$10,RIGHT('Support - Calculation Detail'!A2301,2))</f>
        <v>0</v>
      </c>
      <c r="K2301" s="64">
        <v>661007</v>
      </c>
      <c r="L2301" s="64">
        <v>0</v>
      </c>
      <c r="M2301" s="64">
        <v>0</v>
      </c>
      <c r="N2301" s="64">
        <v>0</v>
      </c>
      <c r="O2301" s="64">
        <v>661007</v>
      </c>
    </row>
    <row r="2302" spans="1:15" x14ac:dyDescent="0.35">
      <c r="A2302" s="57" t="s">
        <v>8088</v>
      </c>
      <c r="B2302" s="61" t="s">
        <v>10</v>
      </c>
      <c r="C2302" s="61" t="s">
        <v>3977</v>
      </c>
      <c r="D2302" s="64">
        <v>2223045</v>
      </c>
      <c r="E2302" s="64">
        <v>0</v>
      </c>
      <c r="F2302" s="64">
        <v>2223045</v>
      </c>
      <c r="G2302" s="77">
        <v>1.04</v>
      </c>
      <c r="H2302" s="64">
        <v>2311967</v>
      </c>
      <c r="I2302" s="64">
        <v>0</v>
      </c>
      <c r="J2302" s="64">
        <f>SUMIFS('Support - HEA1065 Adjustments'!$G$2:$G$10,'Support - HEA1065 Adjustments'!$A$2:$A$10,LEFT('Support - Calculation Detail'!A2302,7),'Support - HEA1065 Adjustments'!$D$2:$D$10,RIGHT('Support - Calculation Detail'!A2302,2))</f>
        <v>0</v>
      </c>
      <c r="K2302" s="64">
        <v>2311967</v>
      </c>
      <c r="L2302" s="64">
        <v>0</v>
      </c>
      <c r="M2302" s="64">
        <v>0</v>
      </c>
      <c r="N2302" s="64">
        <v>0</v>
      </c>
      <c r="O2302" s="64">
        <v>2311967</v>
      </c>
    </row>
    <row r="2303" spans="1:15" x14ac:dyDescent="0.35">
      <c r="A2303" s="57" t="s">
        <v>8089</v>
      </c>
      <c r="B2303" s="61" t="s">
        <v>10</v>
      </c>
      <c r="C2303" s="61" t="s">
        <v>3977</v>
      </c>
      <c r="D2303" s="64">
        <v>288355</v>
      </c>
      <c r="E2303" s="64">
        <v>0</v>
      </c>
      <c r="F2303" s="64">
        <v>288355</v>
      </c>
      <c r="G2303" s="77">
        <v>1.04</v>
      </c>
      <c r="H2303" s="64">
        <v>299889</v>
      </c>
      <c r="I2303" s="64">
        <v>0</v>
      </c>
      <c r="J2303" s="64">
        <f>SUMIFS('Support - HEA1065 Adjustments'!$G$2:$G$10,'Support - HEA1065 Adjustments'!$A$2:$A$10,LEFT('Support - Calculation Detail'!A2303,7),'Support - HEA1065 Adjustments'!$D$2:$D$10,RIGHT('Support - Calculation Detail'!A2303,2))</f>
        <v>0</v>
      </c>
      <c r="K2303" s="64">
        <v>299889</v>
      </c>
      <c r="L2303" s="64">
        <v>0</v>
      </c>
      <c r="M2303" s="64">
        <v>0</v>
      </c>
      <c r="N2303" s="64">
        <v>0</v>
      </c>
      <c r="O2303" s="64">
        <v>299889</v>
      </c>
    </row>
    <row r="2304" spans="1:15" x14ac:dyDescent="0.35">
      <c r="A2304" s="57" t="s">
        <v>8090</v>
      </c>
      <c r="B2304" s="61" t="s">
        <v>10</v>
      </c>
      <c r="C2304" s="61" t="s">
        <v>3977</v>
      </c>
      <c r="D2304" s="64">
        <v>109131</v>
      </c>
      <c r="E2304" s="64">
        <v>0</v>
      </c>
      <c r="F2304" s="64">
        <v>109131</v>
      </c>
      <c r="G2304" s="77">
        <v>1.04</v>
      </c>
      <c r="H2304" s="64">
        <v>113496</v>
      </c>
      <c r="I2304" s="64">
        <v>0</v>
      </c>
      <c r="J2304" s="64">
        <f>SUMIFS('Support - HEA1065 Adjustments'!$G$2:$G$10,'Support - HEA1065 Adjustments'!$A$2:$A$10,LEFT('Support - Calculation Detail'!A2304,7),'Support - HEA1065 Adjustments'!$D$2:$D$10,RIGHT('Support - Calculation Detail'!A2304,2))</f>
        <v>0</v>
      </c>
      <c r="K2304" s="64">
        <v>113496</v>
      </c>
      <c r="L2304" s="64">
        <v>0</v>
      </c>
      <c r="M2304" s="64">
        <v>0</v>
      </c>
      <c r="N2304" s="64">
        <v>0</v>
      </c>
      <c r="O2304" s="64">
        <v>113496</v>
      </c>
    </row>
    <row r="2305" spans="1:15" x14ac:dyDescent="0.35">
      <c r="A2305" s="57" t="s">
        <v>8091</v>
      </c>
      <c r="B2305" s="61" t="s">
        <v>10</v>
      </c>
      <c r="C2305" s="61" t="s">
        <v>3977</v>
      </c>
      <c r="D2305" s="64">
        <v>352960</v>
      </c>
      <c r="E2305" s="64">
        <v>0</v>
      </c>
      <c r="F2305" s="64">
        <v>352960</v>
      </c>
      <c r="G2305" s="77">
        <v>1.04</v>
      </c>
      <c r="H2305" s="64">
        <v>367078</v>
      </c>
      <c r="I2305" s="64">
        <v>0</v>
      </c>
      <c r="J2305" s="64">
        <f>SUMIFS('Support - HEA1065 Adjustments'!$G$2:$G$10,'Support - HEA1065 Adjustments'!$A$2:$A$10,LEFT('Support - Calculation Detail'!A2305,7),'Support - HEA1065 Adjustments'!$D$2:$D$10,RIGHT('Support - Calculation Detail'!A2305,2))</f>
        <v>0</v>
      </c>
      <c r="K2305" s="64">
        <v>367078</v>
      </c>
      <c r="L2305" s="64">
        <v>0</v>
      </c>
      <c r="M2305" s="64">
        <v>0</v>
      </c>
      <c r="N2305" s="64">
        <v>0</v>
      </c>
      <c r="O2305" s="64">
        <v>367078</v>
      </c>
    </row>
    <row r="2306" spans="1:15" x14ac:dyDescent="0.35">
      <c r="A2306" s="57" t="s">
        <v>8092</v>
      </c>
      <c r="B2306" s="61" t="s">
        <v>10</v>
      </c>
      <c r="C2306" s="61" t="s">
        <v>3977</v>
      </c>
      <c r="D2306" s="64">
        <v>95424</v>
      </c>
      <c r="E2306" s="64">
        <v>0</v>
      </c>
      <c r="F2306" s="64">
        <v>95424</v>
      </c>
      <c r="G2306" s="77">
        <v>1.04</v>
      </c>
      <c r="H2306" s="64">
        <v>99241</v>
      </c>
      <c r="I2306" s="64">
        <v>0</v>
      </c>
      <c r="J2306" s="64">
        <f>SUMIFS('Support - HEA1065 Adjustments'!$G$2:$G$10,'Support - HEA1065 Adjustments'!$A$2:$A$10,LEFT('Support - Calculation Detail'!A2306,7),'Support - HEA1065 Adjustments'!$D$2:$D$10,RIGHT('Support - Calculation Detail'!A2306,2))</f>
        <v>0</v>
      </c>
      <c r="K2306" s="64">
        <v>99241</v>
      </c>
      <c r="L2306" s="64">
        <v>0</v>
      </c>
      <c r="M2306" s="64">
        <v>0</v>
      </c>
      <c r="N2306" s="64">
        <v>0</v>
      </c>
      <c r="O2306" s="64">
        <v>99241</v>
      </c>
    </row>
    <row r="2307" spans="1:15" x14ac:dyDescent="0.35">
      <c r="A2307" s="57" t="s">
        <v>8093</v>
      </c>
      <c r="B2307" s="61" t="s">
        <v>10</v>
      </c>
      <c r="C2307" s="61" t="s">
        <v>3977</v>
      </c>
      <c r="D2307" s="64">
        <v>137399</v>
      </c>
      <c r="E2307" s="64">
        <v>0</v>
      </c>
      <c r="F2307" s="64">
        <v>137399</v>
      </c>
      <c r="G2307" s="77">
        <v>1.04</v>
      </c>
      <c r="H2307" s="64">
        <v>142895</v>
      </c>
      <c r="I2307" s="64">
        <v>0</v>
      </c>
      <c r="J2307" s="64">
        <f>SUMIFS('Support - HEA1065 Adjustments'!$G$2:$G$10,'Support - HEA1065 Adjustments'!$A$2:$A$10,LEFT('Support - Calculation Detail'!A2307,7),'Support - HEA1065 Adjustments'!$D$2:$D$10,RIGHT('Support - Calculation Detail'!A2307,2))</f>
        <v>0</v>
      </c>
      <c r="K2307" s="64">
        <v>142895</v>
      </c>
      <c r="L2307" s="64">
        <v>0</v>
      </c>
      <c r="M2307" s="64">
        <v>0</v>
      </c>
      <c r="N2307" s="64">
        <v>0</v>
      </c>
      <c r="O2307" s="64">
        <v>142895</v>
      </c>
    </row>
    <row r="2308" spans="1:15" x14ac:dyDescent="0.35">
      <c r="A2308" s="57" t="s">
        <v>8094</v>
      </c>
      <c r="B2308" s="61" t="s">
        <v>10</v>
      </c>
      <c r="C2308" s="61" t="s">
        <v>3977</v>
      </c>
      <c r="D2308" s="64">
        <v>119967</v>
      </c>
      <c r="E2308" s="64">
        <v>0</v>
      </c>
      <c r="F2308" s="64">
        <v>119967</v>
      </c>
      <c r="G2308" s="77">
        <v>1.04</v>
      </c>
      <c r="H2308" s="64">
        <v>124766</v>
      </c>
      <c r="I2308" s="64">
        <v>0</v>
      </c>
      <c r="J2308" s="64">
        <f>SUMIFS('Support - HEA1065 Adjustments'!$G$2:$G$10,'Support - HEA1065 Adjustments'!$A$2:$A$10,LEFT('Support - Calculation Detail'!A2308,7),'Support - HEA1065 Adjustments'!$D$2:$D$10,RIGHT('Support - Calculation Detail'!A2308,2))</f>
        <v>0</v>
      </c>
      <c r="K2308" s="64">
        <v>124766</v>
      </c>
      <c r="L2308" s="64">
        <v>0</v>
      </c>
      <c r="M2308" s="64">
        <v>0</v>
      </c>
      <c r="N2308" s="64">
        <v>0</v>
      </c>
      <c r="O2308" s="64">
        <v>124766</v>
      </c>
    </row>
    <row r="2309" spans="1:15" x14ac:dyDescent="0.35">
      <c r="A2309" s="57" t="s">
        <v>8095</v>
      </c>
      <c r="B2309" s="61" t="s">
        <v>10</v>
      </c>
      <c r="C2309" s="61" t="s">
        <v>3977</v>
      </c>
      <c r="D2309" s="64">
        <v>52873</v>
      </c>
      <c r="E2309" s="64">
        <v>0</v>
      </c>
      <c r="F2309" s="64">
        <v>52873</v>
      </c>
      <c r="G2309" s="77">
        <v>1.04</v>
      </c>
      <c r="H2309" s="64">
        <v>54988</v>
      </c>
      <c r="I2309" s="64">
        <v>0</v>
      </c>
      <c r="J2309" s="64">
        <f>SUMIFS('Support - HEA1065 Adjustments'!$G$2:$G$10,'Support - HEA1065 Adjustments'!$A$2:$A$10,LEFT('Support - Calculation Detail'!A2309,7),'Support - HEA1065 Adjustments'!$D$2:$D$10,RIGHT('Support - Calculation Detail'!A2309,2))</f>
        <v>0</v>
      </c>
      <c r="K2309" s="64">
        <v>54988</v>
      </c>
      <c r="L2309" s="64">
        <v>0</v>
      </c>
      <c r="M2309" s="64">
        <v>0</v>
      </c>
      <c r="N2309" s="64">
        <v>0</v>
      </c>
      <c r="O2309" s="64">
        <v>54988</v>
      </c>
    </row>
    <row r="2310" spans="1:15" x14ac:dyDescent="0.35">
      <c r="A2310" s="57" t="s">
        <v>8096</v>
      </c>
      <c r="B2310" s="61" t="s">
        <v>10</v>
      </c>
      <c r="C2310" s="61" t="s">
        <v>3977</v>
      </c>
      <c r="D2310" s="64">
        <v>116820</v>
      </c>
      <c r="E2310" s="64">
        <v>0</v>
      </c>
      <c r="F2310" s="64">
        <v>116820</v>
      </c>
      <c r="G2310" s="77">
        <v>1.04</v>
      </c>
      <c r="H2310" s="64">
        <v>121493</v>
      </c>
      <c r="I2310" s="64">
        <v>0</v>
      </c>
      <c r="J2310" s="64">
        <f>SUMIFS('Support - HEA1065 Adjustments'!$G$2:$G$10,'Support - HEA1065 Adjustments'!$A$2:$A$10,LEFT('Support - Calculation Detail'!A2310,7),'Support - HEA1065 Adjustments'!$D$2:$D$10,RIGHT('Support - Calculation Detail'!A2310,2))</f>
        <v>0</v>
      </c>
      <c r="K2310" s="64">
        <v>121493</v>
      </c>
      <c r="L2310" s="64">
        <v>0</v>
      </c>
      <c r="M2310" s="64">
        <v>0</v>
      </c>
      <c r="N2310" s="64">
        <v>0</v>
      </c>
      <c r="O2310" s="64">
        <v>121493</v>
      </c>
    </row>
    <row r="2311" spans="1:15" x14ac:dyDescent="0.35">
      <c r="A2311" s="57" t="s">
        <v>8097</v>
      </c>
      <c r="B2311" s="61" t="s">
        <v>10</v>
      </c>
      <c r="C2311" s="61" t="s">
        <v>3977</v>
      </c>
      <c r="D2311" s="64">
        <v>4056730</v>
      </c>
      <c r="E2311" s="64">
        <v>0</v>
      </c>
      <c r="F2311" s="64">
        <v>4056730</v>
      </c>
      <c r="G2311" s="77">
        <v>1.04</v>
      </c>
      <c r="H2311" s="64">
        <v>4218999</v>
      </c>
      <c r="I2311" s="64">
        <v>0</v>
      </c>
      <c r="J2311" s="64">
        <f>SUMIFS('Support - HEA1065 Adjustments'!$G$2:$G$10,'Support - HEA1065 Adjustments'!$A$2:$A$10,LEFT('Support - Calculation Detail'!A2311,7),'Support - HEA1065 Adjustments'!$D$2:$D$10,RIGHT('Support - Calculation Detail'!A2311,2))</f>
        <v>0</v>
      </c>
      <c r="K2311" s="64">
        <v>4218999</v>
      </c>
      <c r="L2311" s="64">
        <v>0</v>
      </c>
      <c r="M2311" s="64">
        <v>0</v>
      </c>
      <c r="N2311" s="64">
        <v>0</v>
      </c>
      <c r="O2311" s="64">
        <v>4218999</v>
      </c>
    </row>
    <row r="2312" spans="1:15" x14ac:dyDescent="0.35">
      <c r="A2312" s="57" t="s">
        <v>8098</v>
      </c>
      <c r="B2312" s="61" t="s">
        <v>10</v>
      </c>
      <c r="C2312" s="61" t="s">
        <v>3977</v>
      </c>
      <c r="D2312" s="64">
        <v>7096737</v>
      </c>
      <c r="E2312" s="64">
        <v>0</v>
      </c>
      <c r="F2312" s="64">
        <v>7096737</v>
      </c>
      <c r="G2312" s="77">
        <v>1.04</v>
      </c>
      <c r="H2312" s="64">
        <v>7380606</v>
      </c>
      <c r="I2312" s="64">
        <v>0</v>
      </c>
      <c r="J2312" s="64">
        <f>SUMIFS('Support - HEA1065 Adjustments'!$G$2:$G$10,'Support - HEA1065 Adjustments'!$A$2:$A$10,LEFT('Support - Calculation Detail'!A2312,7),'Support - HEA1065 Adjustments'!$D$2:$D$10,RIGHT('Support - Calculation Detail'!A2312,2))</f>
        <v>0</v>
      </c>
      <c r="K2312" s="64">
        <v>7380606</v>
      </c>
      <c r="L2312" s="64">
        <v>0</v>
      </c>
      <c r="M2312" s="64">
        <v>0</v>
      </c>
      <c r="N2312" s="64">
        <v>0</v>
      </c>
      <c r="O2312" s="64">
        <v>7380606</v>
      </c>
    </row>
    <row r="2313" spans="1:15" x14ac:dyDescent="0.35">
      <c r="A2313" s="57" t="s">
        <v>8099</v>
      </c>
      <c r="B2313" s="61" t="s">
        <v>10</v>
      </c>
      <c r="C2313" s="61" t="s">
        <v>3977</v>
      </c>
      <c r="D2313" s="64">
        <v>8780398</v>
      </c>
      <c r="E2313" s="64">
        <v>0</v>
      </c>
      <c r="F2313" s="64">
        <v>8780398</v>
      </c>
      <c r="G2313" s="77">
        <v>1.04</v>
      </c>
      <c r="H2313" s="64">
        <v>9131614</v>
      </c>
      <c r="I2313" s="64">
        <v>0</v>
      </c>
      <c r="J2313" s="64">
        <f>SUMIFS('Support - HEA1065 Adjustments'!$G$2:$G$10,'Support - HEA1065 Adjustments'!$A$2:$A$10,LEFT('Support - Calculation Detail'!A2313,7),'Support - HEA1065 Adjustments'!$D$2:$D$10,RIGHT('Support - Calculation Detail'!A2313,2))</f>
        <v>0</v>
      </c>
      <c r="K2313" s="64">
        <v>9131614</v>
      </c>
      <c r="L2313" s="64">
        <v>0</v>
      </c>
      <c r="M2313" s="64">
        <v>0</v>
      </c>
      <c r="N2313" s="64">
        <v>0</v>
      </c>
      <c r="O2313" s="64">
        <v>9131614</v>
      </c>
    </row>
    <row r="2314" spans="1:15" x14ac:dyDescent="0.35">
      <c r="A2314" s="57" t="s">
        <v>8100</v>
      </c>
      <c r="B2314" s="61" t="s">
        <v>10</v>
      </c>
      <c r="C2314" s="61" t="s">
        <v>3977</v>
      </c>
      <c r="D2314" s="64">
        <v>20111061</v>
      </c>
      <c r="E2314" s="64">
        <v>0</v>
      </c>
      <c r="F2314" s="64">
        <v>20111061</v>
      </c>
      <c r="G2314" s="77">
        <v>1.04</v>
      </c>
      <c r="H2314" s="64">
        <v>20915503</v>
      </c>
      <c r="I2314" s="64">
        <v>0</v>
      </c>
      <c r="J2314" s="64">
        <f>SUMIFS('Support - HEA1065 Adjustments'!$G$2:$G$10,'Support - HEA1065 Adjustments'!$A$2:$A$10,LEFT('Support - Calculation Detail'!A2314,7),'Support - HEA1065 Adjustments'!$D$2:$D$10,RIGHT('Support - Calculation Detail'!A2314,2))</f>
        <v>0</v>
      </c>
      <c r="K2314" s="64">
        <v>20915503</v>
      </c>
      <c r="L2314" s="64">
        <v>1051524</v>
      </c>
      <c r="M2314" s="64">
        <v>0</v>
      </c>
      <c r="N2314" s="64">
        <v>0</v>
      </c>
      <c r="O2314" s="64">
        <v>21967027</v>
      </c>
    </row>
    <row r="2315" spans="1:15" x14ac:dyDescent="0.35">
      <c r="A2315" s="57" t="s">
        <v>8101</v>
      </c>
      <c r="B2315" s="61" t="s">
        <v>10</v>
      </c>
      <c r="C2315" s="61" t="s">
        <v>3977</v>
      </c>
      <c r="D2315" s="64">
        <v>21761338</v>
      </c>
      <c r="E2315" s="64">
        <v>0</v>
      </c>
      <c r="F2315" s="64">
        <v>21761338</v>
      </c>
      <c r="G2315" s="77">
        <v>1.04</v>
      </c>
      <c r="H2315" s="64">
        <v>22631792</v>
      </c>
      <c r="I2315" s="64">
        <v>0</v>
      </c>
      <c r="J2315" s="64">
        <f>SUMIFS('Support - HEA1065 Adjustments'!$G$2:$G$10,'Support - HEA1065 Adjustments'!$A$2:$A$10,LEFT('Support - Calculation Detail'!A2315,7),'Support - HEA1065 Adjustments'!$D$2:$D$10,RIGHT('Support - Calculation Detail'!A2315,2))</f>
        <v>0</v>
      </c>
      <c r="K2315" s="64">
        <v>22631792</v>
      </c>
      <c r="L2315" s="64">
        <v>1097707</v>
      </c>
      <c r="M2315" s="64">
        <v>0</v>
      </c>
      <c r="N2315" s="64">
        <v>0</v>
      </c>
      <c r="O2315" s="64">
        <v>23729499</v>
      </c>
    </row>
    <row r="2316" spans="1:15" x14ac:dyDescent="0.35">
      <c r="A2316" s="57" t="s">
        <v>8102</v>
      </c>
      <c r="B2316" s="61" t="s">
        <v>10</v>
      </c>
      <c r="C2316" s="61" t="s">
        <v>3977</v>
      </c>
      <c r="D2316" s="64">
        <v>7363800</v>
      </c>
      <c r="E2316" s="64">
        <v>0</v>
      </c>
      <c r="F2316" s="64">
        <v>7363800</v>
      </c>
      <c r="G2316" s="77">
        <v>1.04</v>
      </c>
      <c r="H2316" s="64">
        <v>7658352</v>
      </c>
      <c r="I2316" s="64">
        <v>0</v>
      </c>
      <c r="J2316" s="64">
        <f>SUMIFS('Support - HEA1065 Adjustments'!$G$2:$G$10,'Support - HEA1065 Adjustments'!$A$2:$A$10,LEFT('Support - Calculation Detail'!A2316,7),'Support - HEA1065 Adjustments'!$D$2:$D$10,RIGHT('Support - Calculation Detail'!A2316,2))</f>
        <v>0</v>
      </c>
      <c r="K2316" s="64">
        <v>7658352</v>
      </c>
      <c r="L2316" s="64">
        <v>446593</v>
      </c>
      <c r="M2316" s="64">
        <v>0</v>
      </c>
      <c r="N2316" s="64">
        <v>0</v>
      </c>
      <c r="O2316" s="64">
        <v>8104945</v>
      </c>
    </row>
    <row r="2317" spans="1:15" x14ac:dyDescent="0.35">
      <c r="A2317" s="57" t="s">
        <v>8103</v>
      </c>
      <c r="B2317" s="61" t="s">
        <v>10</v>
      </c>
      <c r="C2317" s="61" t="s">
        <v>3977</v>
      </c>
      <c r="D2317" s="64">
        <v>562275</v>
      </c>
      <c r="E2317" s="64">
        <v>0</v>
      </c>
      <c r="F2317" s="64">
        <v>562275</v>
      </c>
      <c r="G2317" s="77">
        <v>1.04</v>
      </c>
      <c r="H2317" s="64">
        <v>584766</v>
      </c>
      <c r="I2317" s="64">
        <v>0</v>
      </c>
      <c r="J2317" s="64">
        <f>SUMIFS('Support - HEA1065 Adjustments'!$G$2:$G$10,'Support - HEA1065 Adjustments'!$A$2:$A$10,LEFT('Support - Calculation Detail'!A2317,7),'Support - HEA1065 Adjustments'!$D$2:$D$10,RIGHT('Support - Calculation Detail'!A2317,2))</f>
        <v>0</v>
      </c>
      <c r="K2317" s="64">
        <v>584766</v>
      </c>
      <c r="L2317" s="64">
        <v>124128</v>
      </c>
      <c r="M2317" s="64">
        <v>0</v>
      </c>
      <c r="N2317" s="64">
        <v>0</v>
      </c>
      <c r="O2317" s="64">
        <v>708894</v>
      </c>
    </row>
    <row r="2318" spans="1:15" x14ac:dyDescent="0.35">
      <c r="A2318" s="57" t="s">
        <v>8104</v>
      </c>
      <c r="B2318" s="61" t="s">
        <v>10</v>
      </c>
      <c r="C2318" s="61" t="s">
        <v>3977</v>
      </c>
      <c r="D2318" s="64">
        <v>2463495</v>
      </c>
      <c r="E2318" s="64">
        <v>0</v>
      </c>
      <c r="F2318" s="64">
        <v>2463495</v>
      </c>
      <c r="G2318" s="77">
        <v>1.04</v>
      </c>
      <c r="H2318" s="64">
        <v>2562035</v>
      </c>
      <c r="I2318" s="64">
        <v>0</v>
      </c>
      <c r="J2318" s="64">
        <f>SUMIFS('Support - HEA1065 Adjustments'!$G$2:$G$10,'Support - HEA1065 Adjustments'!$A$2:$A$10,LEFT('Support - Calculation Detail'!A2318,7),'Support - HEA1065 Adjustments'!$D$2:$D$10,RIGHT('Support - Calculation Detail'!A2318,2))</f>
        <v>0</v>
      </c>
      <c r="K2318" s="64">
        <v>2562035</v>
      </c>
      <c r="L2318" s="64">
        <v>225457</v>
      </c>
      <c r="M2318" s="64">
        <v>0</v>
      </c>
      <c r="N2318" s="64">
        <v>0</v>
      </c>
      <c r="O2318" s="64">
        <v>2787492</v>
      </c>
    </row>
    <row r="2319" spans="1:15" x14ac:dyDescent="0.35">
      <c r="A2319" s="57" t="s">
        <v>8105</v>
      </c>
      <c r="B2319" s="61" t="s">
        <v>10</v>
      </c>
      <c r="C2319" s="61" t="s">
        <v>3977</v>
      </c>
      <c r="D2319" s="64">
        <v>478093</v>
      </c>
      <c r="E2319" s="64">
        <v>0</v>
      </c>
      <c r="F2319" s="64">
        <v>478093</v>
      </c>
      <c r="G2319" s="77">
        <v>1.04</v>
      </c>
      <c r="H2319" s="64">
        <v>497217</v>
      </c>
      <c r="I2319" s="64">
        <v>0</v>
      </c>
      <c r="J2319" s="64">
        <f>SUMIFS('Support - HEA1065 Adjustments'!$G$2:$G$10,'Support - HEA1065 Adjustments'!$A$2:$A$10,LEFT('Support - Calculation Detail'!A2319,7),'Support - HEA1065 Adjustments'!$D$2:$D$10,RIGHT('Support - Calculation Detail'!A2319,2))</f>
        <v>0</v>
      </c>
      <c r="K2319" s="64">
        <v>497217</v>
      </c>
      <c r="L2319" s="64">
        <v>46756</v>
      </c>
      <c r="M2319" s="64">
        <v>0</v>
      </c>
      <c r="N2319" s="64">
        <v>0</v>
      </c>
      <c r="O2319" s="64">
        <v>543973</v>
      </c>
    </row>
    <row r="2320" spans="1:15" x14ac:dyDescent="0.35">
      <c r="A2320" s="57" t="s">
        <v>8106</v>
      </c>
      <c r="B2320" s="61" t="s">
        <v>10</v>
      </c>
      <c r="C2320" s="61" t="s">
        <v>3977</v>
      </c>
      <c r="D2320" s="64">
        <v>1001370</v>
      </c>
      <c r="E2320" s="64">
        <v>0</v>
      </c>
      <c r="F2320" s="64">
        <v>1001370</v>
      </c>
      <c r="G2320" s="77">
        <v>1.04</v>
      </c>
      <c r="H2320" s="64">
        <v>1041425</v>
      </c>
      <c r="I2320" s="64">
        <v>0</v>
      </c>
      <c r="J2320" s="64">
        <f>SUMIFS('Support - HEA1065 Adjustments'!$G$2:$G$10,'Support - HEA1065 Adjustments'!$A$2:$A$10,LEFT('Support - Calculation Detail'!A2320,7),'Support - HEA1065 Adjustments'!$D$2:$D$10,RIGHT('Support - Calculation Detail'!A2320,2))</f>
        <v>0</v>
      </c>
      <c r="K2320" s="64">
        <v>1041425</v>
      </c>
      <c r="L2320" s="64">
        <v>81746</v>
      </c>
      <c r="M2320" s="64">
        <v>0</v>
      </c>
      <c r="N2320" s="64">
        <v>0</v>
      </c>
      <c r="O2320" s="64">
        <v>1123171</v>
      </c>
    </row>
    <row r="2321" spans="1:15" x14ac:dyDescent="0.35">
      <c r="A2321" s="57" t="s">
        <v>8107</v>
      </c>
      <c r="B2321" s="61" t="s">
        <v>10</v>
      </c>
      <c r="C2321" s="61" t="s">
        <v>3977</v>
      </c>
      <c r="D2321" s="64">
        <v>457671</v>
      </c>
      <c r="E2321" s="64">
        <v>0</v>
      </c>
      <c r="F2321" s="64">
        <v>457671</v>
      </c>
      <c r="G2321" s="77">
        <v>1.04</v>
      </c>
      <c r="H2321" s="64">
        <v>475978</v>
      </c>
      <c r="I2321" s="64">
        <v>0</v>
      </c>
      <c r="J2321" s="64">
        <f>SUMIFS('Support - HEA1065 Adjustments'!$G$2:$G$10,'Support - HEA1065 Adjustments'!$A$2:$A$10,LEFT('Support - Calculation Detail'!A2321,7),'Support - HEA1065 Adjustments'!$D$2:$D$10,RIGHT('Support - Calculation Detail'!A2321,2))</f>
        <v>0</v>
      </c>
      <c r="K2321" s="64">
        <v>475978</v>
      </c>
      <c r="L2321" s="64">
        <v>62083</v>
      </c>
      <c r="M2321" s="64">
        <v>0</v>
      </c>
      <c r="N2321" s="64">
        <v>0</v>
      </c>
      <c r="O2321" s="64">
        <v>538061</v>
      </c>
    </row>
    <row r="2322" spans="1:15" x14ac:dyDescent="0.35">
      <c r="A2322" s="57" t="s">
        <v>8108</v>
      </c>
      <c r="B2322" s="61" t="s">
        <v>10</v>
      </c>
      <c r="C2322" s="61" t="s">
        <v>3977</v>
      </c>
      <c r="D2322" s="64">
        <v>1010395</v>
      </c>
      <c r="E2322" s="64">
        <v>0</v>
      </c>
      <c r="F2322" s="64">
        <v>1010395</v>
      </c>
      <c r="G2322" s="77">
        <v>1.04</v>
      </c>
      <c r="H2322" s="64">
        <v>1050811</v>
      </c>
      <c r="I2322" s="64">
        <v>0</v>
      </c>
      <c r="J2322" s="64">
        <f>SUMIFS('Support - HEA1065 Adjustments'!$G$2:$G$10,'Support - HEA1065 Adjustments'!$A$2:$A$10,LEFT('Support - Calculation Detail'!A2322,7),'Support - HEA1065 Adjustments'!$D$2:$D$10,RIGHT('Support - Calculation Detail'!A2322,2))</f>
        <v>0</v>
      </c>
      <c r="K2322" s="64">
        <v>1050811</v>
      </c>
      <c r="L2322" s="64">
        <v>83125</v>
      </c>
      <c r="M2322" s="64">
        <v>0</v>
      </c>
      <c r="N2322" s="64">
        <v>0</v>
      </c>
      <c r="O2322" s="64">
        <v>1133936</v>
      </c>
    </row>
    <row r="2323" spans="1:15" x14ac:dyDescent="0.35">
      <c r="A2323" s="57" t="s">
        <v>8109</v>
      </c>
      <c r="B2323" s="61" t="s">
        <v>10</v>
      </c>
      <c r="C2323" s="61" t="s">
        <v>3977</v>
      </c>
      <c r="D2323" s="64">
        <v>3262260</v>
      </c>
      <c r="E2323" s="64">
        <v>0</v>
      </c>
      <c r="F2323" s="64">
        <v>3262260</v>
      </c>
      <c r="G2323" s="77">
        <v>1.04</v>
      </c>
      <c r="H2323" s="64">
        <v>3392750</v>
      </c>
      <c r="I2323" s="64">
        <v>0</v>
      </c>
      <c r="J2323" s="64">
        <f>SUMIFS('Support - HEA1065 Adjustments'!$G$2:$G$10,'Support - HEA1065 Adjustments'!$A$2:$A$10,LEFT('Support - Calculation Detail'!A2323,7),'Support - HEA1065 Adjustments'!$D$2:$D$10,RIGHT('Support - Calculation Detail'!A2323,2))</f>
        <v>0</v>
      </c>
      <c r="K2323" s="64">
        <v>3392750</v>
      </c>
      <c r="L2323" s="64">
        <v>176013</v>
      </c>
      <c r="M2323" s="64">
        <v>0</v>
      </c>
      <c r="N2323" s="64">
        <v>0</v>
      </c>
      <c r="O2323" s="64">
        <v>3568763</v>
      </c>
    </row>
    <row r="2324" spans="1:15" x14ac:dyDescent="0.35">
      <c r="A2324" s="57" t="s">
        <v>8110</v>
      </c>
      <c r="B2324" s="61" t="s">
        <v>10</v>
      </c>
      <c r="C2324" s="61" t="s">
        <v>3977</v>
      </c>
      <c r="D2324" s="64">
        <v>158240</v>
      </c>
      <c r="E2324" s="64">
        <v>0</v>
      </c>
      <c r="F2324" s="64">
        <v>158240</v>
      </c>
      <c r="G2324" s="77">
        <v>1.04</v>
      </c>
      <c r="H2324" s="64">
        <v>164570</v>
      </c>
      <c r="I2324" s="64">
        <v>0</v>
      </c>
      <c r="J2324" s="64">
        <f>SUMIFS('Support - HEA1065 Adjustments'!$G$2:$G$10,'Support - HEA1065 Adjustments'!$A$2:$A$10,LEFT('Support - Calculation Detail'!A2324,7),'Support - HEA1065 Adjustments'!$D$2:$D$10,RIGHT('Support - Calculation Detail'!A2324,2))</f>
        <v>0</v>
      </c>
      <c r="K2324" s="64">
        <v>164570</v>
      </c>
      <c r="L2324" s="64">
        <v>0</v>
      </c>
      <c r="M2324" s="64">
        <v>0</v>
      </c>
      <c r="N2324" s="64">
        <v>0</v>
      </c>
      <c r="O2324" s="64">
        <v>164570</v>
      </c>
    </row>
    <row r="2325" spans="1:15" x14ac:dyDescent="0.35">
      <c r="A2325" s="57" t="s">
        <v>8111</v>
      </c>
      <c r="B2325" s="61" t="s">
        <v>10</v>
      </c>
      <c r="C2325" s="61" t="s">
        <v>3977</v>
      </c>
      <c r="D2325" s="64">
        <v>172266</v>
      </c>
      <c r="E2325" s="64">
        <v>0</v>
      </c>
      <c r="F2325" s="64">
        <v>172266</v>
      </c>
      <c r="G2325" s="77">
        <v>1.04</v>
      </c>
      <c r="H2325" s="64">
        <v>179157</v>
      </c>
      <c r="I2325" s="64">
        <v>0</v>
      </c>
      <c r="J2325" s="64">
        <f>SUMIFS('Support - HEA1065 Adjustments'!$G$2:$G$10,'Support - HEA1065 Adjustments'!$A$2:$A$10,LEFT('Support - Calculation Detail'!A2325,7),'Support - HEA1065 Adjustments'!$D$2:$D$10,RIGHT('Support - Calculation Detail'!A2325,2))</f>
        <v>0</v>
      </c>
      <c r="K2325" s="64">
        <v>179157</v>
      </c>
      <c r="L2325" s="64">
        <v>0</v>
      </c>
      <c r="M2325" s="64">
        <v>0</v>
      </c>
      <c r="N2325" s="64">
        <v>0</v>
      </c>
      <c r="O2325" s="64">
        <v>179157</v>
      </c>
    </row>
    <row r="2326" spans="1:15" x14ac:dyDescent="0.35">
      <c r="A2326" s="57" t="s">
        <v>8112</v>
      </c>
      <c r="B2326" s="61" t="s">
        <v>10</v>
      </c>
      <c r="C2326" s="61" t="s">
        <v>3977</v>
      </c>
      <c r="D2326" s="64">
        <v>0</v>
      </c>
      <c r="E2326" s="64">
        <v>0</v>
      </c>
      <c r="F2326" s="64">
        <v>0</v>
      </c>
      <c r="G2326" s="77">
        <v>1.04</v>
      </c>
      <c r="H2326" s="64">
        <v>0</v>
      </c>
      <c r="I2326" s="64">
        <v>0</v>
      </c>
      <c r="J2326" s="64">
        <f>SUMIFS('Support - HEA1065 Adjustments'!$G$2:$G$10,'Support - HEA1065 Adjustments'!$A$2:$A$10,LEFT('Support - Calculation Detail'!A2326,7),'Support - HEA1065 Adjustments'!$D$2:$D$10,RIGHT('Support - Calculation Detail'!A2326,2))</f>
        <v>0</v>
      </c>
      <c r="K2326" s="64">
        <v>0</v>
      </c>
      <c r="L2326" s="64">
        <v>0</v>
      </c>
      <c r="M2326" s="64">
        <v>0</v>
      </c>
      <c r="N2326" s="64">
        <v>0</v>
      </c>
      <c r="O2326" s="64">
        <v>0</v>
      </c>
    </row>
    <row r="2327" spans="1:15" x14ac:dyDescent="0.35">
      <c r="A2327" s="57" t="s">
        <v>8113</v>
      </c>
      <c r="B2327" s="61" t="s">
        <v>10</v>
      </c>
      <c r="C2327" s="61" t="s">
        <v>3977</v>
      </c>
      <c r="D2327" s="64">
        <v>789034</v>
      </c>
      <c r="E2327" s="64">
        <v>0</v>
      </c>
      <c r="F2327" s="64">
        <v>789034</v>
      </c>
      <c r="G2327" s="77">
        <v>1.04</v>
      </c>
      <c r="H2327" s="64">
        <v>820595</v>
      </c>
      <c r="I2327" s="64">
        <v>0</v>
      </c>
      <c r="J2327" s="64">
        <f>SUMIFS('Support - HEA1065 Adjustments'!$G$2:$G$10,'Support - HEA1065 Adjustments'!$A$2:$A$10,LEFT('Support - Calculation Detail'!A2327,7),'Support - HEA1065 Adjustments'!$D$2:$D$10,RIGHT('Support - Calculation Detail'!A2327,2))</f>
        <v>0</v>
      </c>
      <c r="K2327" s="64">
        <v>820595</v>
      </c>
      <c r="L2327" s="64">
        <v>0</v>
      </c>
      <c r="M2327" s="64">
        <v>0</v>
      </c>
      <c r="N2327" s="64">
        <v>0</v>
      </c>
      <c r="O2327" s="64">
        <v>820595</v>
      </c>
    </row>
    <row r="2328" spans="1:15" x14ac:dyDescent="0.35">
      <c r="A2328" s="57" t="s">
        <v>8114</v>
      </c>
      <c r="B2328" s="61" t="s">
        <v>10</v>
      </c>
      <c r="C2328" s="61" t="s">
        <v>3977</v>
      </c>
      <c r="D2328" s="64">
        <v>1766000</v>
      </c>
      <c r="E2328" s="64">
        <v>0</v>
      </c>
      <c r="F2328" s="64">
        <v>1766000</v>
      </c>
      <c r="G2328" s="77">
        <v>1.04</v>
      </c>
      <c r="H2328" s="64">
        <v>1836640</v>
      </c>
      <c r="I2328" s="64">
        <v>0</v>
      </c>
      <c r="J2328" s="64">
        <f>SUMIFS('Support - HEA1065 Adjustments'!$G$2:$G$10,'Support - HEA1065 Adjustments'!$A$2:$A$10,LEFT('Support - Calculation Detail'!A2328,7),'Support - HEA1065 Adjustments'!$D$2:$D$10,RIGHT('Support - Calculation Detail'!A2328,2))</f>
        <v>0</v>
      </c>
      <c r="K2328" s="64">
        <v>1836640</v>
      </c>
      <c r="L2328" s="64">
        <v>0</v>
      </c>
      <c r="M2328" s="64">
        <v>0</v>
      </c>
      <c r="N2328" s="64">
        <v>0</v>
      </c>
      <c r="O2328" s="64">
        <v>1836640</v>
      </c>
    </row>
    <row r="2329" spans="1:15" x14ac:dyDescent="0.35">
      <c r="A2329" s="57" t="s">
        <v>8115</v>
      </c>
      <c r="B2329" s="61" t="s">
        <v>10</v>
      </c>
      <c r="C2329" s="61" t="s">
        <v>3977</v>
      </c>
      <c r="D2329" s="64">
        <v>18012743</v>
      </c>
      <c r="E2329" s="64">
        <v>0</v>
      </c>
      <c r="F2329" s="64">
        <v>18012743</v>
      </c>
      <c r="G2329" s="77">
        <v>1.04</v>
      </c>
      <c r="H2329" s="64">
        <v>18733253</v>
      </c>
      <c r="I2329" s="64">
        <v>0</v>
      </c>
      <c r="J2329" s="64">
        <f>SUMIFS('Support - HEA1065 Adjustments'!$G$2:$G$10,'Support - HEA1065 Adjustments'!$A$2:$A$10,LEFT('Support - Calculation Detail'!A2329,7),'Support - HEA1065 Adjustments'!$D$2:$D$10,RIGHT('Support - Calculation Detail'!A2329,2))</f>
        <v>0</v>
      </c>
      <c r="K2329" s="64">
        <v>18733253</v>
      </c>
      <c r="L2329" s="64">
        <v>0</v>
      </c>
      <c r="M2329" s="64">
        <v>0</v>
      </c>
      <c r="N2329" s="64">
        <v>0</v>
      </c>
      <c r="O2329" s="64">
        <v>18733253</v>
      </c>
    </row>
    <row r="2330" spans="1:15" x14ac:dyDescent="0.35">
      <c r="A2330" s="57" t="s">
        <v>8116</v>
      </c>
      <c r="B2330" s="61" t="s">
        <v>10</v>
      </c>
      <c r="C2330" s="61" t="s">
        <v>3977</v>
      </c>
      <c r="D2330" s="64">
        <v>5080746</v>
      </c>
      <c r="E2330" s="64">
        <v>0</v>
      </c>
      <c r="F2330" s="64">
        <v>5080746</v>
      </c>
      <c r="G2330" s="77">
        <v>1.04</v>
      </c>
      <c r="H2330" s="64">
        <v>5283976</v>
      </c>
      <c r="I2330" s="64">
        <v>0</v>
      </c>
      <c r="J2330" s="64">
        <f>SUMIFS('Support - HEA1065 Adjustments'!$G$2:$G$10,'Support - HEA1065 Adjustments'!$A$2:$A$10,LEFT('Support - Calculation Detail'!A2330,7),'Support - HEA1065 Adjustments'!$D$2:$D$10,RIGHT('Support - Calculation Detail'!A2330,2))</f>
        <v>0</v>
      </c>
      <c r="K2330" s="64">
        <v>5283976</v>
      </c>
      <c r="L2330" s="64">
        <v>0</v>
      </c>
      <c r="M2330" s="64">
        <v>0</v>
      </c>
      <c r="N2330" s="64">
        <v>0</v>
      </c>
      <c r="O2330" s="64">
        <v>5283976</v>
      </c>
    </row>
    <row r="2331" spans="1:15" x14ac:dyDescent="0.35">
      <c r="A2331" s="57" t="s">
        <v>8117</v>
      </c>
      <c r="B2331" s="61" t="s">
        <v>10</v>
      </c>
      <c r="C2331" s="61" t="s">
        <v>3977</v>
      </c>
      <c r="D2331" s="64">
        <v>3367334</v>
      </c>
      <c r="E2331" s="64">
        <v>0</v>
      </c>
      <c r="F2331" s="64">
        <v>3367334</v>
      </c>
      <c r="G2331" s="77">
        <v>1.04</v>
      </c>
      <c r="H2331" s="64">
        <v>3502027</v>
      </c>
      <c r="I2331" s="64">
        <v>0</v>
      </c>
      <c r="J2331" s="64">
        <f>SUMIFS('Support - HEA1065 Adjustments'!$G$2:$G$10,'Support - HEA1065 Adjustments'!$A$2:$A$10,LEFT('Support - Calculation Detail'!A2331,7),'Support - HEA1065 Adjustments'!$D$2:$D$10,RIGHT('Support - Calculation Detail'!A2331,2))</f>
        <v>0</v>
      </c>
      <c r="K2331" s="64">
        <v>3502027</v>
      </c>
      <c r="L2331" s="64">
        <v>0</v>
      </c>
      <c r="M2331" s="64">
        <v>0</v>
      </c>
      <c r="N2331" s="64">
        <v>0</v>
      </c>
      <c r="O2331" s="64">
        <v>3502027</v>
      </c>
    </row>
    <row r="2332" spans="1:15" x14ac:dyDescent="0.35">
      <c r="A2332" s="57" t="s">
        <v>8118</v>
      </c>
      <c r="B2332" s="61" t="s">
        <v>10</v>
      </c>
      <c r="C2332" s="61" t="s">
        <v>3977</v>
      </c>
      <c r="D2332" s="64">
        <v>3792928</v>
      </c>
      <c r="E2332" s="64">
        <v>0</v>
      </c>
      <c r="F2332" s="64">
        <v>3792928</v>
      </c>
      <c r="G2332" s="77">
        <v>1.04</v>
      </c>
      <c r="H2332" s="64">
        <v>3944645</v>
      </c>
      <c r="I2332" s="64">
        <v>0</v>
      </c>
      <c r="J2332" s="64">
        <f>SUMIFS('Support - HEA1065 Adjustments'!$G$2:$G$10,'Support - HEA1065 Adjustments'!$A$2:$A$10,LEFT('Support - Calculation Detail'!A2332,7),'Support - HEA1065 Adjustments'!$D$2:$D$10,RIGHT('Support - Calculation Detail'!A2332,2))</f>
        <v>0</v>
      </c>
      <c r="K2332" s="64">
        <v>3944645</v>
      </c>
      <c r="L2332" s="64">
        <v>0</v>
      </c>
      <c r="M2332" s="64">
        <v>0</v>
      </c>
      <c r="N2332" s="64">
        <v>0</v>
      </c>
      <c r="O2332" s="64">
        <v>3944645</v>
      </c>
    </row>
    <row r="2333" spans="1:15" x14ac:dyDescent="0.35">
      <c r="A2333" s="57" t="s">
        <v>8119</v>
      </c>
      <c r="B2333" s="61" t="s">
        <v>10</v>
      </c>
      <c r="C2333" s="61" t="s">
        <v>3977</v>
      </c>
      <c r="D2333" s="64">
        <v>14299000</v>
      </c>
      <c r="E2333" s="64">
        <v>0</v>
      </c>
      <c r="F2333" s="64">
        <v>14299000</v>
      </c>
      <c r="G2333" s="77">
        <v>1.04</v>
      </c>
      <c r="H2333" s="64">
        <v>14870960</v>
      </c>
      <c r="I2333" s="64">
        <v>0</v>
      </c>
      <c r="J2333" s="64">
        <f>SUMIFS('Support - HEA1065 Adjustments'!$G$2:$G$10,'Support - HEA1065 Adjustments'!$A$2:$A$10,LEFT('Support - Calculation Detail'!A2333,7),'Support - HEA1065 Adjustments'!$D$2:$D$10,RIGHT('Support - Calculation Detail'!A2333,2))</f>
        <v>0</v>
      </c>
      <c r="K2333" s="64">
        <v>14870960</v>
      </c>
      <c r="L2333" s="64">
        <v>0</v>
      </c>
      <c r="M2333" s="64">
        <v>0</v>
      </c>
      <c r="N2333" s="64">
        <v>0</v>
      </c>
      <c r="O2333" s="64">
        <v>14870960</v>
      </c>
    </row>
    <row r="2334" spans="1:15" x14ac:dyDescent="0.35">
      <c r="A2334" s="57" t="s">
        <v>8120</v>
      </c>
      <c r="B2334" s="61" t="s">
        <v>10</v>
      </c>
      <c r="C2334" s="61" t="s">
        <v>3977</v>
      </c>
      <c r="D2334" s="64">
        <v>12509489</v>
      </c>
      <c r="E2334" s="64">
        <v>0</v>
      </c>
      <c r="F2334" s="64">
        <v>12509489</v>
      </c>
      <c r="G2334" s="77">
        <v>1.04</v>
      </c>
      <c r="H2334" s="64">
        <v>13009869</v>
      </c>
      <c r="I2334" s="64">
        <v>0</v>
      </c>
      <c r="J2334" s="64">
        <f>SUMIFS('Support - HEA1065 Adjustments'!$G$2:$G$10,'Support - HEA1065 Adjustments'!$A$2:$A$10,LEFT('Support - Calculation Detail'!A2334,7),'Support - HEA1065 Adjustments'!$D$2:$D$10,RIGHT('Support - Calculation Detail'!A2334,2))</f>
        <v>0</v>
      </c>
      <c r="K2334" s="64">
        <v>13009869</v>
      </c>
      <c r="L2334" s="64">
        <v>0</v>
      </c>
      <c r="M2334" s="64">
        <v>0</v>
      </c>
      <c r="N2334" s="64">
        <v>0</v>
      </c>
      <c r="O2334" s="64">
        <v>13009869</v>
      </c>
    </row>
    <row r="2335" spans="1:15" x14ac:dyDescent="0.35">
      <c r="A2335" s="57" t="s">
        <v>8121</v>
      </c>
      <c r="B2335" s="61" t="s">
        <v>10</v>
      </c>
      <c r="C2335" s="61" t="s">
        <v>4062</v>
      </c>
      <c r="D2335" s="64">
        <v>13993849</v>
      </c>
      <c r="E2335" s="64">
        <v>0</v>
      </c>
      <c r="F2335" s="64">
        <v>13993849</v>
      </c>
      <c r="G2335" s="77">
        <v>1.04</v>
      </c>
      <c r="H2335" s="64">
        <v>14553603</v>
      </c>
      <c r="I2335" s="64">
        <v>0</v>
      </c>
      <c r="J2335" s="64">
        <f>SUMIFS('Support - HEA1065 Adjustments'!$G$2:$G$10,'Support - HEA1065 Adjustments'!$A$2:$A$10,LEFT('Support - Calculation Detail'!A2335,7),'Support - HEA1065 Adjustments'!$D$2:$D$10,RIGHT('Support - Calculation Detail'!A2335,2))</f>
        <v>0</v>
      </c>
      <c r="K2335" s="64">
        <v>14553603</v>
      </c>
      <c r="L2335" s="64">
        <v>465449</v>
      </c>
      <c r="M2335" s="64">
        <v>465366</v>
      </c>
      <c r="N2335" s="64">
        <v>1005188.6104853845</v>
      </c>
      <c r="O2335" s="64">
        <v>16489606.610485384</v>
      </c>
    </row>
    <row r="2336" spans="1:15" x14ac:dyDescent="0.35">
      <c r="A2336" s="57" t="s">
        <v>8122</v>
      </c>
      <c r="B2336" s="61" t="s">
        <v>10</v>
      </c>
      <c r="C2336" s="61" t="s">
        <v>4062</v>
      </c>
      <c r="D2336" s="64">
        <v>25901</v>
      </c>
      <c r="E2336" s="64">
        <v>0</v>
      </c>
      <c r="F2336" s="64">
        <v>25901</v>
      </c>
      <c r="G2336" s="77">
        <v>1.04</v>
      </c>
      <c r="H2336" s="64">
        <v>26937</v>
      </c>
      <c r="I2336" s="64">
        <v>0</v>
      </c>
      <c r="J2336" s="64">
        <f>SUMIFS('Support - HEA1065 Adjustments'!$G$2:$G$10,'Support - HEA1065 Adjustments'!$A$2:$A$10,LEFT('Support - Calculation Detail'!A2336,7),'Support - HEA1065 Adjustments'!$D$2:$D$10,RIGHT('Support - Calculation Detail'!A2336,2))</f>
        <v>0</v>
      </c>
      <c r="K2336" s="64">
        <v>26937</v>
      </c>
      <c r="L2336" s="64">
        <v>0</v>
      </c>
      <c r="M2336" s="64">
        <v>0</v>
      </c>
      <c r="N2336" s="64">
        <v>0</v>
      </c>
      <c r="O2336" s="64">
        <v>26937</v>
      </c>
    </row>
    <row r="2337" spans="1:15" x14ac:dyDescent="0.35">
      <c r="A2337" s="57" t="s">
        <v>8123</v>
      </c>
      <c r="B2337" s="61" t="s">
        <v>10</v>
      </c>
      <c r="C2337" s="61" t="s">
        <v>4062</v>
      </c>
      <c r="D2337" s="64">
        <v>280539</v>
      </c>
      <c r="E2337" s="64">
        <v>0</v>
      </c>
      <c r="F2337" s="64">
        <v>280539</v>
      </c>
      <c r="G2337" s="77">
        <v>1.04</v>
      </c>
      <c r="H2337" s="64">
        <v>291761</v>
      </c>
      <c r="I2337" s="64">
        <v>0</v>
      </c>
      <c r="J2337" s="64">
        <f>SUMIFS('Support - HEA1065 Adjustments'!$G$2:$G$10,'Support - HEA1065 Adjustments'!$A$2:$A$10,LEFT('Support - Calculation Detail'!A2337,7),'Support - HEA1065 Adjustments'!$D$2:$D$10,RIGHT('Support - Calculation Detail'!A2337,2))</f>
        <v>0</v>
      </c>
      <c r="K2337" s="64">
        <v>291761</v>
      </c>
      <c r="L2337" s="64">
        <v>0</v>
      </c>
      <c r="M2337" s="64">
        <v>0</v>
      </c>
      <c r="N2337" s="64">
        <v>0</v>
      </c>
      <c r="O2337" s="64">
        <v>291761</v>
      </c>
    </row>
    <row r="2338" spans="1:15" x14ac:dyDescent="0.35">
      <c r="A2338" s="57" t="s">
        <v>8124</v>
      </c>
      <c r="B2338" s="61" t="s">
        <v>10</v>
      </c>
      <c r="C2338" s="61" t="s">
        <v>4062</v>
      </c>
      <c r="D2338" s="64">
        <v>424993</v>
      </c>
      <c r="E2338" s="64">
        <v>0</v>
      </c>
      <c r="F2338" s="64">
        <v>424993</v>
      </c>
      <c r="G2338" s="77">
        <v>1.04</v>
      </c>
      <c r="H2338" s="64">
        <v>441993</v>
      </c>
      <c r="I2338" s="64">
        <v>0</v>
      </c>
      <c r="J2338" s="64">
        <f>SUMIFS('Support - HEA1065 Adjustments'!$G$2:$G$10,'Support - HEA1065 Adjustments'!$A$2:$A$10,LEFT('Support - Calculation Detail'!A2338,7),'Support - HEA1065 Adjustments'!$D$2:$D$10,RIGHT('Support - Calculation Detail'!A2338,2))</f>
        <v>0</v>
      </c>
      <c r="K2338" s="64">
        <v>441993</v>
      </c>
      <c r="L2338" s="64">
        <v>0</v>
      </c>
      <c r="M2338" s="64">
        <v>0</v>
      </c>
      <c r="N2338" s="64">
        <v>0</v>
      </c>
      <c r="O2338" s="64">
        <v>441993</v>
      </c>
    </row>
    <row r="2339" spans="1:15" x14ac:dyDescent="0.35">
      <c r="A2339" s="57" t="s">
        <v>8125</v>
      </c>
      <c r="B2339" s="61" t="s">
        <v>10</v>
      </c>
      <c r="C2339" s="61" t="s">
        <v>4062</v>
      </c>
      <c r="D2339" s="64">
        <v>28775</v>
      </c>
      <c r="E2339" s="64">
        <v>0</v>
      </c>
      <c r="F2339" s="64">
        <v>28775</v>
      </c>
      <c r="G2339" s="77">
        <v>1.04</v>
      </c>
      <c r="H2339" s="64">
        <v>29926</v>
      </c>
      <c r="I2339" s="64">
        <v>0</v>
      </c>
      <c r="J2339" s="64">
        <f>SUMIFS('Support - HEA1065 Adjustments'!$G$2:$G$10,'Support - HEA1065 Adjustments'!$A$2:$A$10,LEFT('Support - Calculation Detail'!A2339,7),'Support - HEA1065 Adjustments'!$D$2:$D$10,RIGHT('Support - Calculation Detail'!A2339,2))</f>
        <v>0</v>
      </c>
      <c r="K2339" s="64">
        <v>29926</v>
      </c>
      <c r="L2339" s="64">
        <v>0</v>
      </c>
      <c r="M2339" s="64">
        <v>0</v>
      </c>
      <c r="N2339" s="64">
        <v>0</v>
      </c>
      <c r="O2339" s="64">
        <v>29926</v>
      </c>
    </row>
    <row r="2340" spans="1:15" x14ac:dyDescent="0.35">
      <c r="A2340" s="57" t="s">
        <v>8126</v>
      </c>
      <c r="B2340" s="61" t="s">
        <v>10</v>
      </c>
      <c r="C2340" s="61" t="s">
        <v>4062</v>
      </c>
      <c r="D2340" s="64">
        <v>38933</v>
      </c>
      <c r="E2340" s="64">
        <v>0</v>
      </c>
      <c r="F2340" s="64">
        <v>38933</v>
      </c>
      <c r="G2340" s="77">
        <v>1.04</v>
      </c>
      <c r="H2340" s="64">
        <v>40490</v>
      </c>
      <c r="I2340" s="64">
        <v>0</v>
      </c>
      <c r="J2340" s="64">
        <f>SUMIFS('Support - HEA1065 Adjustments'!$G$2:$G$10,'Support - HEA1065 Adjustments'!$A$2:$A$10,LEFT('Support - Calculation Detail'!A2340,7),'Support - HEA1065 Adjustments'!$D$2:$D$10,RIGHT('Support - Calculation Detail'!A2340,2))</f>
        <v>0</v>
      </c>
      <c r="K2340" s="64">
        <v>40490</v>
      </c>
      <c r="L2340" s="64">
        <v>0</v>
      </c>
      <c r="M2340" s="64">
        <v>0</v>
      </c>
      <c r="N2340" s="64">
        <v>0</v>
      </c>
      <c r="O2340" s="64">
        <v>40490</v>
      </c>
    </row>
    <row r="2341" spans="1:15" x14ac:dyDescent="0.35">
      <c r="A2341" s="57" t="s">
        <v>8127</v>
      </c>
      <c r="B2341" s="61" t="s">
        <v>10</v>
      </c>
      <c r="C2341" s="61" t="s">
        <v>4062</v>
      </c>
      <c r="D2341" s="64">
        <v>11172</v>
      </c>
      <c r="E2341" s="64">
        <v>0</v>
      </c>
      <c r="F2341" s="64">
        <v>11172</v>
      </c>
      <c r="G2341" s="77">
        <v>1.04</v>
      </c>
      <c r="H2341" s="64">
        <v>11619</v>
      </c>
      <c r="I2341" s="64">
        <v>0</v>
      </c>
      <c r="J2341" s="64">
        <f>SUMIFS('Support - HEA1065 Adjustments'!$G$2:$G$10,'Support - HEA1065 Adjustments'!$A$2:$A$10,LEFT('Support - Calculation Detail'!A2341,7),'Support - HEA1065 Adjustments'!$D$2:$D$10,RIGHT('Support - Calculation Detail'!A2341,2))</f>
        <v>0</v>
      </c>
      <c r="K2341" s="64">
        <v>11619</v>
      </c>
      <c r="L2341" s="64">
        <v>0</v>
      </c>
      <c r="M2341" s="64">
        <v>0</v>
      </c>
      <c r="N2341" s="64">
        <v>0</v>
      </c>
      <c r="O2341" s="64">
        <v>11619</v>
      </c>
    </row>
    <row r="2342" spans="1:15" x14ac:dyDescent="0.35">
      <c r="A2342" s="57" t="s">
        <v>8128</v>
      </c>
      <c r="B2342" s="61" t="s">
        <v>10</v>
      </c>
      <c r="C2342" s="61" t="s">
        <v>4062</v>
      </c>
      <c r="D2342" s="64">
        <v>39797</v>
      </c>
      <c r="E2342" s="64">
        <v>0</v>
      </c>
      <c r="F2342" s="64">
        <v>39797</v>
      </c>
      <c r="G2342" s="77">
        <v>1.04</v>
      </c>
      <c r="H2342" s="64">
        <v>41389</v>
      </c>
      <c r="I2342" s="64">
        <v>0</v>
      </c>
      <c r="J2342" s="64">
        <f>SUMIFS('Support - HEA1065 Adjustments'!$G$2:$G$10,'Support - HEA1065 Adjustments'!$A$2:$A$10,LEFT('Support - Calculation Detail'!A2342,7),'Support - HEA1065 Adjustments'!$D$2:$D$10,RIGHT('Support - Calculation Detail'!A2342,2))</f>
        <v>0</v>
      </c>
      <c r="K2342" s="64">
        <v>41389</v>
      </c>
      <c r="L2342" s="64">
        <v>0</v>
      </c>
      <c r="M2342" s="64">
        <v>0</v>
      </c>
      <c r="N2342" s="64">
        <v>0</v>
      </c>
      <c r="O2342" s="64">
        <v>41389</v>
      </c>
    </row>
    <row r="2343" spans="1:15" x14ac:dyDescent="0.35">
      <c r="A2343" s="57" t="s">
        <v>8129</v>
      </c>
      <c r="B2343" s="61" t="s">
        <v>10</v>
      </c>
      <c r="C2343" s="61" t="s">
        <v>4062</v>
      </c>
      <c r="D2343" s="64">
        <v>57240</v>
      </c>
      <c r="E2343" s="64">
        <v>0</v>
      </c>
      <c r="F2343" s="64">
        <v>57240</v>
      </c>
      <c r="G2343" s="77">
        <v>1.04</v>
      </c>
      <c r="H2343" s="64">
        <v>59530</v>
      </c>
      <c r="I2343" s="64">
        <v>0</v>
      </c>
      <c r="J2343" s="64">
        <f>SUMIFS('Support - HEA1065 Adjustments'!$G$2:$G$10,'Support - HEA1065 Adjustments'!$A$2:$A$10,LEFT('Support - Calculation Detail'!A2343,7),'Support - HEA1065 Adjustments'!$D$2:$D$10,RIGHT('Support - Calculation Detail'!A2343,2))</f>
        <v>0</v>
      </c>
      <c r="K2343" s="64">
        <v>59530</v>
      </c>
      <c r="L2343" s="64">
        <v>0</v>
      </c>
      <c r="M2343" s="64">
        <v>0</v>
      </c>
      <c r="N2343" s="64">
        <v>0</v>
      </c>
      <c r="O2343" s="64">
        <v>59530</v>
      </c>
    </row>
    <row r="2344" spans="1:15" x14ac:dyDescent="0.35">
      <c r="A2344" s="57" t="s">
        <v>8130</v>
      </c>
      <c r="B2344" s="61" t="s">
        <v>10</v>
      </c>
      <c r="C2344" s="61" t="s">
        <v>4062</v>
      </c>
      <c r="D2344" s="64">
        <v>82833</v>
      </c>
      <c r="E2344" s="64">
        <v>0</v>
      </c>
      <c r="F2344" s="64">
        <v>82833</v>
      </c>
      <c r="G2344" s="77">
        <v>1.04</v>
      </c>
      <c r="H2344" s="64">
        <v>86146</v>
      </c>
      <c r="I2344" s="64">
        <v>0</v>
      </c>
      <c r="J2344" s="64">
        <f>SUMIFS('Support - HEA1065 Adjustments'!$G$2:$G$10,'Support - HEA1065 Adjustments'!$A$2:$A$10,LEFT('Support - Calculation Detail'!A2344,7),'Support - HEA1065 Adjustments'!$D$2:$D$10,RIGHT('Support - Calculation Detail'!A2344,2))</f>
        <v>0</v>
      </c>
      <c r="K2344" s="64">
        <v>86146</v>
      </c>
      <c r="L2344" s="64">
        <v>0</v>
      </c>
      <c r="M2344" s="64">
        <v>0</v>
      </c>
      <c r="N2344" s="64">
        <v>0</v>
      </c>
      <c r="O2344" s="64">
        <v>86146</v>
      </c>
    </row>
    <row r="2345" spans="1:15" x14ac:dyDescent="0.35">
      <c r="A2345" s="57" t="s">
        <v>8131</v>
      </c>
      <c r="B2345" s="61" t="s">
        <v>10</v>
      </c>
      <c r="C2345" s="61" t="s">
        <v>4062</v>
      </c>
      <c r="D2345" s="64">
        <v>378424</v>
      </c>
      <c r="E2345" s="64">
        <v>0</v>
      </c>
      <c r="F2345" s="64">
        <v>378424</v>
      </c>
      <c r="G2345" s="77">
        <v>1.04</v>
      </c>
      <c r="H2345" s="64">
        <v>393561</v>
      </c>
      <c r="I2345" s="64">
        <v>0</v>
      </c>
      <c r="J2345" s="64">
        <f>SUMIFS('Support - HEA1065 Adjustments'!$G$2:$G$10,'Support - HEA1065 Adjustments'!$A$2:$A$10,LEFT('Support - Calculation Detail'!A2345,7),'Support - HEA1065 Adjustments'!$D$2:$D$10,RIGHT('Support - Calculation Detail'!A2345,2))</f>
        <v>0</v>
      </c>
      <c r="K2345" s="64">
        <v>393561</v>
      </c>
      <c r="L2345" s="64">
        <v>0</v>
      </c>
      <c r="M2345" s="64">
        <v>0</v>
      </c>
      <c r="N2345" s="64">
        <v>0</v>
      </c>
      <c r="O2345" s="64">
        <v>393561</v>
      </c>
    </row>
    <row r="2346" spans="1:15" x14ac:dyDescent="0.35">
      <c r="A2346" s="57" t="s">
        <v>8132</v>
      </c>
      <c r="B2346" s="61" t="s">
        <v>10</v>
      </c>
      <c r="C2346" s="61" t="s">
        <v>4062</v>
      </c>
      <c r="D2346" s="64">
        <v>17598</v>
      </c>
      <c r="E2346" s="64">
        <v>0</v>
      </c>
      <c r="F2346" s="64">
        <v>17598</v>
      </c>
      <c r="G2346" s="77">
        <v>1.04</v>
      </c>
      <c r="H2346" s="64">
        <v>18302</v>
      </c>
      <c r="I2346" s="64">
        <v>0</v>
      </c>
      <c r="J2346" s="64">
        <f>SUMIFS('Support - HEA1065 Adjustments'!$G$2:$G$10,'Support - HEA1065 Adjustments'!$A$2:$A$10,LEFT('Support - Calculation Detail'!A2346,7),'Support - HEA1065 Adjustments'!$D$2:$D$10,RIGHT('Support - Calculation Detail'!A2346,2))</f>
        <v>0</v>
      </c>
      <c r="K2346" s="64">
        <v>18302</v>
      </c>
      <c r="L2346" s="64">
        <v>0</v>
      </c>
      <c r="M2346" s="64">
        <v>0</v>
      </c>
      <c r="N2346" s="64">
        <v>0</v>
      </c>
      <c r="O2346" s="64">
        <v>18302</v>
      </c>
    </row>
    <row r="2347" spans="1:15" x14ac:dyDescent="0.35">
      <c r="A2347" s="57" t="s">
        <v>8133</v>
      </c>
      <c r="B2347" s="61" t="s">
        <v>10</v>
      </c>
      <c r="C2347" s="61" t="s">
        <v>4062</v>
      </c>
      <c r="D2347" s="64">
        <v>14266</v>
      </c>
      <c r="E2347" s="64">
        <v>0</v>
      </c>
      <c r="F2347" s="64">
        <v>14266</v>
      </c>
      <c r="G2347" s="77">
        <v>1.04</v>
      </c>
      <c r="H2347" s="64">
        <v>14837</v>
      </c>
      <c r="I2347" s="64">
        <v>0</v>
      </c>
      <c r="J2347" s="64">
        <f>SUMIFS('Support - HEA1065 Adjustments'!$G$2:$G$10,'Support - HEA1065 Adjustments'!$A$2:$A$10,LEFT('Support - Calculation Detail'!A2347,7),'Support - HEA1065 Adjustments'!$D$2:$D$10,RIGHT('Support - Calculation Detail'!A2347,2))</f>
        <v>0</v>
      </c>
      <c r="K2347" s="64">
        <v>14837</v>
      </c>
      <c r="L2347" s="64">
        <v>0</v>
      </c>
      <c r="M2347" s="64">
        <v>0</v>
      </c>
      <c r="N2347" s="64">
        <v>0</v>
      </c>
      <c r="O2347" s="64">
        <v>14837</v>
      </c>
    </row>
    <row r="2348" spans="1:15" x14ac:dyDescent="0.35">
      <c r="A2348" s="57" t="s">
        <v>8134</v>
      </c>
      <c r="B2348" s="61" t="s">
        <v>10</v>
      </c>
      <c r="C2348" s="61" t="s">
        <v>4062</v>
      </c>
      <c r="D2348" s="64">
        <v>38204</v>
      </c>
      <c r="E2348" s="64">
        <v>0</v>
      </c>
      <c r="F2348" s="64">
        <v>38204</v>
      </c>
      <c r="G2348" s="77">
        <v>1.04</v>
      </c>
      <c r="H2348" s="64">
        <v>39732</v>
      </c>
      <c r="I2348" s="64">
        <v>0</v>
      </c>
      <c r="J2348" s="64">
        <f>SUMIFS('Support - HEA1065 Adjustments'!$G$2:$G$10,'Support - HEA1065 Adjustments'!$A$2:$A$10,LEFT('Support - Calculation Detail'!A2348,7),'Support - HEA1065 Adjustments'!$D$2:$D$10,RIGHT('Support - Calculation Detail'!A2348,2))</f>
        <v>0</v>
      </c>
      <c r="K2348" s="64">
        <v>39732</v>
      </c>
      <c r="L2348" s="64">
        <v>0</v>
      </c>
      <c r="M2348" s="64">
        <v>0</v>
      </c>
      <c r="N2348" s="64">
        <v>0</v>
      </c>
      <c r="O2348" s="64">
        <v>39732</v>
      </c>
    </row>
    <row r="2349" spans="1:15" x14ac:dyDescent="0.35">
      <c r="A2349" s="57" t="s">
        <v>8135</v>
      </c>
      <c r="B2349" s="61" t="s">
        <v>10</v>
      </c>
      <c r="C2349" s="61" t="s">
        <v>4062</v>
      </c>
      <c r="D2349" s="64">
        <v>55201</v>
      </c>
      <c r="E2349" s="64">
        <v>0</v>
      </c>
      <c r="F2349" s="64">
        <v>55201</v>
      </c>
      <c r="G2349" s="77">
        <v>1.04</v>
      </c>
      <c r="H2349" s="64">
        <v>57409</v>
      </c>
      <c r="I2349" s="64">
        <v>0</v>
      </c>
      <c r="J2349" s="64">
        <f>SUMIFS('Support - HEA1065 Adjustments'!$G$2:$G$10,'Support - HEA1065 Adjustments'!$A$2:$A$10,LEFT('Support - Calculation Detail'!A2349,7),'Support - HEA1065 Adjustments'!$D$2:$D$10,RIGHT('Support - Calculation Detail'!A2349,2))</f>
        <v>0</v>
      </c>
      <c r="K2349" s="64">
        <v>57409</v>
      </c>
      <c r="L2349" s="64">
        <v>0</v>
      </c>
      <c r="M2349" s="64">
        <v>0</v>
      </c>
      <c r="N2349" s="64">
        <v>0</v>
      </c>
      <c r="O2349" s="64">
        <v>57409</v>
      </c>
    </row>
    <row r="2350" spans="1:15" x14ac:dyDescent="0.35">
      <c r="A2350" s="57" t="s">
        <v>8136</v>
      </c>
      <c r="B2350" s="61" t="s">
        <v>10</v>
      </c>
      <c r="C2350" s="61" t="s">
        <v>4062</v>
      </c>
      <c r="D2350" s="64">
        <v>123634</v>
      </c>
      <c r="E2350" s="64">
        <v>0</v>
      </c>
      <c r="F2350" s="64">
        <v>123634</v>
      </c>
      <c r="G2350" s="77">
        <v>1.04</v>
      </c>
      <c r="H2350" s="64">
        <v>128579</v>
      </c>
      <c r="I2350" s="64">
        <v>0</v>
      </c>
      <c r="J2350" s="64">
        <f>SUMIFS('Support - HEA1065 Adjustments'!$G$2:$G$10,'Support - HEA1065 Adjustments'!$A$2:$A$10,LEFT('Support - Calculation Detail'!A2350,7),'Support - HEA1065 Adjustments'!$D$2:$D$10,RIGHT('Support - Calculation Detail'!A2350,2))</f>
        <v>0</v>
      </c>
      <c r="K2350" s="64">
        <v>128579</v>
      </c>
      <c r="L2350" s="64">
        <v>0</v>
      </c>
      <c r="M2350" s="64">
        <v>0</v>
      </c>
      <c r="N2350" s="64">
        <v>0</v>
      </c>
      <c r="O2350" s="64">
        <v>128579</v>
      </c>
    </row>
    <row r="2351" spans="1:15" x14ac:dyDescent="0.35">
      <c r="A2351" s="57" t="s">
        <v>8137</v>
      </c>
      <c r="B2351" s="61" t="s">
        <v>10</v>
      </c>
      <c r="C2351" s="61" t="s">
        <v>4062</v>
      </c>
      <c r="D2351" s="64">
        <v>73192</v>
      </c>
      <c r="E2351" s="64">
        <v>0</v>
      </c>
      <c r="F2351" s="64">
        <v>73192</v>
      </c>
      <c r="G2351" s="77">
        <v>1.04</v>
      </c>
      <c r="H2351" s="64">
        <v>76120</v>
      </c>
      <c r="I2351" s="64">
        <v>0</v>
      </c>
      <c r="J2351" s="64">
        <f>SUMIFS('Support - HEA1065 Adjustments'!$G$2:$G$10,'Support - HEA1065 Adjustments'!$A$2:$A$10,LEFT('Support - Calculation Detail'!A2351,7),'Support - HEA1065 Adjustments'!$D$2:$D$10,RIGHT('Support - Calculation Detail'!A2351,2))</f>
        <v>0</v>
      </c>
      <c r="K2351" s="64">
        <v>76120</v>
      </c>
      <c r="L2351" s="64">
        <v>0</v>
      </c>
      <c r="M2351" s="64">
        <v>0</v>
      </c>
      <c r="N2351" s="64">
        <v>0</v>
      </c>
      <c r="O2351" s="64">
        <v>76120</v>
      </c>
    </row>
    <row r="2352" spans="1:15" x14ac:dyDescent="0.35">
      <c r="A2352" s="57" t="s">
        <v>8138</v>
      </c>
      <c r="B2352" s="61" t="s">
        <v>10</v>
      </c>
      <c r="C2352" s="61" t="s">
        <v>4062</v>
      </c>
      <c r="D2352" s="64">
        <v>32532</v>
      </c>
      <c r="E2352" s="64">
        <v>0</v>
      </c>
      <c r="F2352" s="64">
        <v>32532</v>
      </c>
      <c r="G2352" s="77">
        <v>1.04</v>
      </c>
      <c r="H2352" s="64">
        <v>33833</v>
      </c>
      <c r="I2352" s="64">
        <v>0</v>
      </c>
      <c r="J2352" s="64">
        <f>SUMIFS('Support - HEA1065 Adjustments'!$G$2:$G$10,'Support - HEA1065 Adjustments'!$A$2:$A$10,LEFT('Support - Calculation Detail'!A2352,7),'Support - HEA1065 Adjustments'!$D$2:$D$10,RIGHT('Support - Calculation Detail'!A2352,2))</f>
        <v>0</v>
      </c>
      <c r="K2352" s="64">
        <v>33833</v>
      </c>
      <c r="L2352" s="64">
        <v>0</v>
      </c>
      <c r="M2352" s="64">
        <v>0</v>
      </c>
      <c r="N2352" s="64">
        <v>0</v>
      </c>
      <c r="O2352" s="64">
        <v>33833</v>
      </c>
    </row>
    <row r="2353" spans="1:15" x14ac:dyDescent="0.35">
      <c r="A2353" s="57" t="s">
        <v>8139</v>
      </c>
      <c r="B2353" s="61" t="s">
        <v>10</v>
      </c>
      <c r="C2353" s="61" t="s">
        <v>4062</v>
      </c>
      <c r="D2353" s="64">
        <v>29303</v>
      </c>
      <c r="E2353" s="64">
        <v>0</v>
      </c>
      <c r="F2353" s="64">
        <v>29303</v>
      </c>
      <c r="G2353" s="77">
        <v>1.04</v>
      </c>
      <c r="H2353" s="64">
        <v>30475</v>
      </c>
      <c r="I2353" s="64">
        <v>0</v>
      </c>
      <c r="J2353" s="64">
        <f>SUMIFS('Support - HEA1065 Adjustments'!$G$2:$G$10,'Support - HEA1065 Adjustments'!$A$2:$A$10,LEFT('Support - Calculation Detail'!A2353,7),'Support - HEA1065 Adjustments'!$D$2:$D$10,RIGHT('Support - Calculation Detail'!A2353,2))</f>
        <v>0</v>
      </c>
      <c r="K2353" s="64">
        <v>30475</v>
      </c>
      <c r="L2353" s="64">
        <v>0</v>
      </c>
      <c r="M2353" s="64">
        <v>0</v>
      </c>
      <c r="N2353" s="64">
        <v>0</v>
      </c>
      <c r="O2353" s="64">
        <v>30475</v>
      </c>
    </row>
    <row r="2354" spans="1:15" x14ac:dyDescent="0.35">
      <c r="A2354" s="57" t="s">
        <v>8140</v>
      </c>
      <c r="B2354" s="61" t="s">
        <v>10</v>
      </c>
      <c r="C2354" s="61" t="s">
        <v>4062</v>
      </c>
      <c r="D2354" s="64">
        <v>100392</v>
      </c>
      <c r="E2354" s="64">
        <v>0</v>
      </c>
      <c r="F2354" s="64">
        <v>100392</v>
      </c>
      <c r="G2354" s="77">
        <v>1.04</v>
      </c>
      <c r="H2354" s="64">
        <v>104408</v>
      </c>
      <c r="I2354" s="64">
        <v>0</v>
      </c>
      <c r="J2354" s="64">
        <f>SUMIFS('Support - HEA1065 Adjustments'!$G$2:$G$10,'Support - HEA1065 Adjustments'!$A$2:$A$10,LEFT('Support - Calculation Detail'!A2354,7),'Support - HEA1065 Adjustments'!$D$2:$D$10,RIGHT('Support - Calculation Detail'!A2354,2))</f>
        <v>0</v>
      </c>
      <c r="K2354" s="64">
        <v>104408</v>
      </c>
      <c r="L2354" s="64">
        <v>0</v>
      </c>
      <c r="M2354" s="64">
        <v>0</v>
      </c>
      <c r="N2354" s="64">
        <v>0</v>
      </c>
      <c r="O2354" s="64">
        <v>104408</v>
      </c>
    </row>
    <row r="2355" spans="1:15" x14ac:dyDescent="0.35">
      <c r="A2355" s="57" t="s">
        <v>8141</v>
      </c>
      <c r="B2355" s="61" t="s">
        <v>10</v>
      </c>
      <c r="C2355" s="61" t="s">
        <v>4062</v>
      </c>
      <c r="D2355" s="64">
        <v>288888</v>
      </c>
      <c r="E2355" s="64">
        <v>0</v>
      </c>
      <c r="F2355" s="64">
        <v>288888</v>
      </c>
      <c r="G2355" s="77">
        <v>1.04</v>
      </c>
      <c r="H2355" s="64">
        <v>300444</v>
      </c>
      <c r="I2355" s="64">
        <v>0</v>
      </c>
      <c r="J2355" s="64">
        <f>SUMIFS('Support - HEA1065 Adjustments'!$G$2:$G$10,'Support - HEA1065 Adjustments'!$A$2:$A$10,LEFT('Support - Calculation Detail'!A2355,7),'Support - HEA1065 Adjustments'!$D$2:$D$10,RIGHT('Support - Calculation Detail'!A2355,2))</f>
        <v>0</v>
      </c>
      <c r="K2355" s="64">
        <v>300444</v>
      </c>
      <c r="L2355" s="64">
        <v>0</v>
      </c>
      <c r="M2355" s="64">
        <v>0</v>
      </c>
      <c r="N2355" s="64">
        <v>0</v>
      </c>
      <c r="O2355" s="64">
        <v>300444</v>
      </c>
    </row>
    <row r="2356" spans="1:15" x14ac:dyDescent="0.35">
      <c r="A2356" s="57" t="s">
        <v>8142</v>
      </c>
      <c r="B2356" s="61" t="s">
        <v>10</v>
      </c>
      <c r="C2356" s="61" t="s">
        <v>4062</v>
      </c>
      <c r="D2356" s="64">
        <v>2142458</v>
      </c>
      <c r="E2356" s="64">
        <v>0</v>
      </c>
      <c r="F2356" s="64">
        <v>2142458</v>
      </c>
      <c r="G2356" s="77">
        <v>1.04</v>
      </c>
      <c r="H2356" s="64">
        <v>2228156</v>
      </c>
      <c r="I2356" s="64">
        <v>0</v>
      </c>
      <c r="J2356" s="64">
        <f>SUMIFS('Support - HEA1065 Adjustments'!$G$2:$G$10,'Support - HEA1065 Adjustments'!$A$2:$A$10,LEFT('Support - Calculation Detail'!A2356,7),'Support - HEA1065 Adjustments'!$D$2:$D$10,RIGHT('Support - Calculation Detail'!A2356,2))</f>
        <v>0</v>
      </c>
      <c r="K2356" s="64">
        <v>2228156</v>
      </c>
      <c r="L2356" s="64">
        <v>0</v>
      </c>
      <c r="M2356" s="64">
        <v>0</v>
      </c>
      <c r="N2356" s="64">
        <v>0</v>
      </c>
      <c r="O2356" s="64">
        <v>2228156</v>
      </c>
    </row>
    <row r="2357" spans="1:15" x14ac:dyDescent="0.35">
      <c r="A2357" s="57" t="s">
        <v>8143</v>
      </c>
      <c r="B2357" s="61" t="s">
        <v>10</v>
      </c>
      <c r="C2357" s="61" t="s">
        <v>4062</v>
      </c>
      <c r="D2357" s="64">
        <v>5057814</v>
      </c>
      <c r="E2357" s="64">
        <v>0</v>
      </c>
      <c r="F2357" s="64">
        <v>5057814</v>
      </c>
      <c r="G2357" s="77">
        <v>1.04</v>
      </c>
      <c r="H2357" s="64">
        <v>5260127</v>
      </c>
      <c r="I2357" s="64">
        <v>0</v>
      </c>
      <c r="J2357" s="64">
        <f>SUMIFS('Support - HEA1065 Adjustments'!$G$2:$G$10,'Support - HEA1065 Adjustments'!$A$2:$A$10,LEFT('Support - Calculation Detail'!A2357,7),'Support - HEA1065 Adjustments'!$D$2:$D$10,RIGHT('Support - Calculation Detail'!A2357,2))</f>
        <v>0</v>
      </c>
      <c r="K2357" s="64">
        <v>5260127</v>
      </c>
      <c r="L2357" s="64">
        <v>111001</v>
      </c>
      <c r="M2357" s="64">
        <v>0</v>
      </c>
      <c r="N2357" s="64">
        <v>0</v>
      </c>
      <c r="O2357" s="64">
        <v>5371128</v>
      </c>
    </row>
    <row r="2358" spans="1:15" x14ac:dyDescent="0.35">
      <c r="A2358" s="57" t="s">
        <v>8144</v>
      </c>
      <c r="B2358" s="61" t="s">
        <v>10</v>
      </c>
      <c r="C2358" s="61" t="s">
        <v>4062</v>
      </c>
      <c r="D2358" s="64">
        <v>107195</v>
      </c>
      <c r="E2358" s="64">
        <v>0</v>
      </c>
      <c r="F2358" s="64">
        <v>107195</v>
      </c>
      <c r="G2358" s="77">
        <v>1.04</v>
      </c>
      <c r="H2358" s="64">
        <v>111483</v>
      </c>
      <c r="I2358" s="64">
        <v>0</v>
      </c>
      <c r="J2358" s="64">
        <f>SUMIFS('Support - HEA1065 Adjustments'!$G$2:$G$10,'Support - HEA1065 Adjustments'!$A$2:$A$10,LEFT('Support - Calculation Detail'!A2358,7),'Support - HEA1065 Adjustments'!$D$2:$D$10,RIGHT('Support - Calculation Detail'!A2358,2))</f>
        <v>0</v>
      </c>
      <c r="K2358" s="64">
        <v>111483</v>
      </c>
      <c r="L2358" s="64">
        <v>5586</v>
      </c>
      <c r="M2358" s="64">
        <v>0</v>
      </c>
      <c r="N2358" s="64">
        <v>0</v>
      </c>
      <c r="O2358" s="64">
        <v>117069</v>
      </c>
    </row>
    <row r="2359" spans="1:15" x14ac:dyDescent="0.35">
      <c r="A2359" s="57" t="s">
        <v>8145</v>
      </c>
      <c r="B2359" s="61" t="s">
        <v>10</v>
      </c>
      <c r="C2359" s="61" t="s">
        <v>4062</v>
      </c>
      <c r="D2359" s="64">
        <v>19805</v>
      </c>
      <c r="E2359" s="64">
        <v>0</v>
      </c>
      <c r="F2359" s="64">
        <v>19805</v>
      </c>
      <c r="G2359" s="77">
        <v>1.04</v>
      </c>
      <c r="H2359" s="64">
        <v>20597</v>
      </c>
      <c r="I2359" s="64">
        <v>0</v>
      </c>
      <c r="J2359" s="64">
        <f>SUMIFS('Support - HEA1065 Adjustments'!$G$2:$G$10,'Support - HEA1065 Adjustments'!$A$2:$A$10,LEFT('Support - Calculation Detail'!A2359,7),'Support - HEA1065 Adjustments'!$D$2:$D$10,RIGHT('Support - Calculation Detail'!A2359,2))</f>
        <v>0</v>
      </c>
      <c r="K2359" s="64">
        <v>20597</v>
      </c>
      <c r="L2359" s="64">
        <v>0</v>
      </c>
      <c r="M2359" s="64">
        <v>0</v>
      </c>
      <c r="N2359" s="64">
        <v>0</v>
      </c>
      <c r="O2359" s="64">
        <v>20597</v>
      </c>
    </row>
    <row r="2360" spans="1:15" x14ac:dyDescent="0.35">
      <c r="A2360" s="57" t="s">
        <v>8146</v>
      </c>
      <c r="B2360" s="61" t="s">
        <v>10</v>
      </c>
      <c r="C2360" s="61" t="s">
        <v>4062</v>
      </c>
      <c r="D2360" s="64">
        <v>235011</v>
      </c>
      <c r="E2360" s="64">
        <v>0</v>
      </c>
      <c r="F2360" s="64">
        <v>235011</v>
      </c>
      <c r="G2360" s="77">
        <v>1.04</v>
      </c>
      <c r="H2360" s="64">
        <v>244411</v>
      </c>
      <c r="I2360" s="64">
        <v>0</v>
      </c>
      <c r="J2360" s="64">
        <f>SUMIFS('Support - HEA1065 Adjustments'!$G$2:$G$10,'Support - HEA1065 Adjustments'!$A$2:$A$10,LEFT('Support - Calculation Detail'!A2360,7),'Support - HEA1065 Adjustments'!$D$2:$D$10,RIGHT('Support - Calculation Detail'!A2360,2))</f>
        <v>0</v>
      </c>
      <c r="K2360" s="64">
        <v>244411</v>
      </c>
      <c r="L2360" s="64">
        <v>7681</v>
      </c>
      <c r="M2360" s="64">
        <v>0</v>
      </c>
      <c r="N2360" s="64">
        <v>0</v>
      </c>
      <c r="O2360" s="64">
        <v>252092</v>
      </c>
    </row>
    <row r="2361" spans="1:15" x14ac:dyDescent="0.35">
      <c r="A2361" s="57" t="s">
        <v>8147</v>
      </c>
      <c r="B2361" s="61" t="s">
        <v>10</v>
      </c>
      <c r="C2361" s="61" t="s">
        <v>4062</v>
      </c>
      <c r="D2361" s="64">
        <v>388695</v>
      </c>
      <c r="E2361" s="64">
        <v>0</v>
      </c>
      <c r="F2361" s="64">
        <v>388695</v>
      </c>
      <c r="G2361" s="77">
        <v>1.04</v>
      </c>
      <c r="H2361" s="64">
        <v>404243</v>
      </c>
      <c r="I2361" s="64">
        <v>0</v>
      </c>
      <c r="J2361" s="64">
        <f>SUMIFS('Support - HEA1065 Adjustments'!$G$2:$G$10,'Support - HEA1065 Adjustments'!$A$2:$A$10,LEFT('Support - Calculation Detail'!A2361,7),'Support - HEA1065 Adjustments'!$D$2:$D$10,RIGHT('Support - Calculation Detail'!A2361,2))</f>
        <v>0</v>
      </c>
      <c r="K2361" s="64">
        <v>404243</v>
      </c>
      <c r="L2361" s="64">
        <v>22352</v>
      </c>
      <c r="M2361" s="64">
        <v>0</v>
      </c>
      <c r="N2361" s="64">
        <v>0</v>
      </c>
      <c r="O2361" s="64">
        <v>426595</v>
      </c>
    </row>
    <row r="2362" spans="1:15" x14ac:dyDescent="0.35">
      <c r="A2362" s="57" t="s">
        <v>8148</v>
      </c>
      <c r="B2362" s="61" t="s">
        <v>10</v>
      </c>
      <c r="C2362" s="61" t="s">
        <v>4062</v>
      </c>
      <c r="D2362" s="64">
        <v>96392</v>
      </c>
      <c r="E2362" s="64">
        <v>0</v>
      </c>
      <c r="F2362" s="64">
        <v>96392</v>
      </c>
      <c r="G2362" s="77">
        <v>1.04</v>
      </c>
      <c r="H2362" s="64">
        <v>100248</v>
      </c>
      <c r="I2362" s="64">
        <v>0</v>
      </c>
      <c r="J2362" s="64">
        <f>SUMIFS('Support - HEA1065 Adjustments'!$G$2:$G$10,'Support - HEA1065 Adjustments'!$A$2:$A$10,LEFT('Support - Calculation Detail'!A2362,7),'Support - HEA1065 Adjustments'!$D$2:$D$10,RIGHT('Support - Calculation Detail'!A2362,2))</f>
        <v>0</v>
      </c>
      <c r="K2362" s="64">
        <v>100248</v>
      </c>
      <c r="L2362" s="64">
        <v>0</v>
      </c>
      <c r="M2362" s="64">
        <v>0</v>
      </c>
      <c r="N2362" s="64">
        <v>0</v>
      </c>
      <c r="O2362" s="64">
        <v>100248</v>
      </c>
    </row>
    <row r="2363" spans="1:15" x14ac:dyDescent="0.35">
      <c r="A2363" s="57" t="s">
        <v>8149</v>
      </c>
      <c r="B2363" s="61" t="s">
        <v>10</v>
      </c>
      <c r="C2363" s="61" t="s">
        <v>4062</v>
      </c>
      <c r="D2363" s="64">
        <v>77054</v>
      </c>
      <c r="E2363" s="64">
        <v>0</v>
      </c>
      <c r="F2363" s="64">
        <v>77054</v>
      </c>
      <c r="G2363" s="77">
        <v>1.04</v>
      </c>
      <c r="H2363" s="64">
        <v>80136</v>
      </c>
      <c r="I2363" s="64">
        <v>0</v>
      </c>
      <c r="J2363" s="64">
        <f>SUMIFS('Support - HEA1065 Adjustments'!$G$2:$G$10,'Support - HEA1065 Adjustments'!$A$2:$A$10,LEFT('Support - Calculation Detail'!A2363,7),'Support - HEA1065 Adjustments'!$D$2:$D$10,RIGHT('Support - Calculation Detail'!A2363,2))</f>
        <v>0</v>
      </c>
      <c r="K2363" s="64">
        <v>80136</v>
      </c>
      <c r="L2363" s="64">
        <v>0</v>
      </c>
      <c r="M2363" s="64">
        <v>0</v>
      </c>
      <c r="N2363" s="64">
        <v>0</v>
      </c>
      <c r="O2363" s="64">
        <v>80136</v>
      </c>
    </row>
    <row r="2364" spans="1:15" x14ac:dyDescent="0.35">
      <c r="A2364" s="57" t="s">
        <v>8150</v>
      </c>
      <c r="B2364" s="61" t="s">
        <v>10</v>
      </c>
      <c r="C2364" s="61" t="s">
        <v>4062</v>
      </c>
      <c r="D2364" s="64">
        <v>842190</v>
      </c>
      <c r="E2364" s="64">
        <v>0</v>
      </c>
      <c r="F2364" s="64">
        <v>842190</v>
      </c>
      <c r="G2364" s="77">
        <v>1.04</v>
      </c>
      <c r="H2364" s="64">
        <v>875878</v>
      </c>
      <c r="I2364" s="64">
        <v>0</v>
      </c>
      <c r="J2364" s="64">
        <f>SUMIFS('Support - HEA1065 Adjustments'!$G$2:$G$10,'Support - HEA1065 Adjustments'!$A$2:$A$10,LEFT('Support - Calculation Detail'!A2364,7),'Support - HEA1065 Adjustments'!$D$2:$D$10,RIGHT('Support - Calculation Detail'!A2364,2))</f>
        <v>0</v>
      </c>
      <c r="K2364" s="64">
        <v>875878</v>
      </c>
      <c r="L2364" s="64">
        <v>0</v>
      </c>
      <c r="M2364" s="64">
        <v>0</v>
      </c>
      <c r="N2364" s="64">
        <v>0</v>
      </c>
      <c r="O2364" s="64">
        <v>875878</v>
      </c>
    </row>
    <row r="2365" spans="1:15" x14ac:dyDescent="0.35">
      <c r="A2365" s="57" t="s">
        <v>8151</v>
      </c>
      <c r="B2365" s="61" t="s">
        <v>10</v>
      </c>
      <c r="C2365" s="61" t="s">
        <v>4062</v>
      </c>
      <c r="D2365" s="64">
        <v>11986054</v>
      </c>
      <c r="E2365" s="64">
        <v>0</v>
      </c>
      <c r="F2365" s="64">
        <v>11986054</v>
      </c>
      <c r="G2365" s="77">
        <v>1.04</v>
      </c>
      <c r="H2365" s="64">
        <v>12465496</v>
      </c>
      <c r="I2365" s="64">
        <v>0</v>
      </c>
      <c r="J2365" s="64">
        <f>SUMIFS('Support - HEA1065 Adjustments'!$G$2:$G$10,'Support - HEA1065 Adjustments'!$A$2:$A$10,LEFT('Support - Calculation Detail'!A2365,7),'Support - HEA1065 Adjustments'!$D$2:$D$10,RIGHT('Support - Calculation Detail'!A2365,2))</f>
        <v>0</v>
      </c>
      <c r="K2365" s="64">
        <v>12465496</v>
      </c>
      <c r="L2365" s="64">
        <v>0</v>
      </c>
      <c r="M2365" s="64">
        <v>0</v>
      </c>
      <c r="N2365" s="64">
        <v>0</v>
      </c>
      <c r="O2365" s="64">
        <v>12465496</v>
      </c>
    </row>
    <row r="2366" spans="1:15" x14ac:dyDescent="0.35">
      <c r="A2366" s="57" t="s">
        <v>8152</v>
      </c>
      <c r="B2366" s="61" t="s">
        <v>10</v>
      </c>
      <c r="C2366" s="61" t="s">
        <v>4062</v>
      </c>
      <c r="D2366" s="64">
        <v>3731332</v>
      </c>
      <c r="E2366" s="64">
        <v>0</v>
      </c>
      <c r="F2366" s="64">
        <v>3731332</v>
      </c>
      <c r="G2366" s="77">
        <v>1.04</v>
      </c>
      <c r="H2366" s="64">
        <v>3880585</v>
      </c>
      <c r="I2366" s="64">
        <v>0</v>
      </c>
      <c r="J2366" s="64">
        <f>SUMIFS('Support - HEA1065 Adjustments'!$G$2:$G$10,'Support - HEA1065 Adjustments'!$A$2:$A$10,LEFT('Support - Calculation Detail'!A2366,7),'Support - HEA1065 Adjustments'!$D$2:$D$10,RIGHT('Support - Calculation Detail'!A2366,2))</f>
        <v>0</v>
      </c>
      <c r="K2366" s="64">
        <v>3880585</v>
      </c>
      <c r="L2366" s="64">
        <v>0</v>
      </c>
      <c r="M2366" s="64">
        <v>0</v>
      </c>
      <c r="N2366" s="64">
        <v>0</v>
      </c>
      <c r="O2366" s="64">
        <v>3880585</v>
      </c>
    </row>
    <row r="2367" spans="1:15" x14ac:dyDescent="0.35">
      <c r="A2367" s="57" t="s">
        <v>8153</v>
      </c>
      <c r="B2367" s="61" t="s">
        <v>10</v>
      </c>
      <c r="C2367" s="61" t="s">
        <v>4122</v>
      </c>
      <c r="D2367" s="64">
        <v>4433646</v>
      </c>
      <c r="E2367" s="64">
        <v>0</v>
      </c>
      <c r="F2367" s="64">
        <v>4433646</v>
      </c>
      <c r="G2367" s="77">
        <v>1.04</v>
      </c>
      <c r="H2367" s="64">
        <v>4610992</v>
      </c>
      <c r="I2367" s="64">
        <v>0</v>
      </c>
      <c r="J2367" s="64">
        <f>SUMIFS('Support - HEA1065 Adjustments'!$G$2:$G$10,'Support - HEA1065 Adjustments'!$A$2:$A$10,LEFT('Support - Calculation Detail'!A2367,7),'Support - HEA1065 Adjustments'!$D$2:$D$10,RIGHT('Support - Calculation Detail'!A2367,2))</f>
        <v>0</v>
      </c>
      <c r="K2367" s="64">
        <v>4610992</v>
      </c>
      <c r="L2367" s="64">
        <v>206249</v>
      </c>
      <c r="M2367" s="64">
        <v>142186</v>
      </c>
      <c r="N2367" s="64">
        <v>451986.42054412514</v>
      </c>
      <c r="O2367" s="64">
        <v>5411413.4205441251</v>
      </c>
    </row>
    <row r="2368" spans="1:15" x14ac:dyDescent="0.35">
      <c r="A2368" s="57" t="s">
        <v>8154</v>
      </c>
      <c r="B2368" s="61" t="s">
        <v>10</v>
      </c>
      <c r="C2368" s="61" t="s">
        <v>4122</v>
      </c>
      <c r="D2368" s="64">
        <v>14083</v>
      </c>
      <c r="E2368" s="64">
        <v>0</v>
      </c>
      <c r="F2368" s="64">
        <v>14083</v>
      </c>
      <c r="G2368" s="77">
        <v>1.04</v>
      </c>
      <c r="H2368" s="64">
        <v>14646</v>
      </c>
      <c r="I2368" s="64">
        <v>0</v>
      </c>
      <c r="J2368" s="64">
        <f>SUMIFS('Support - HEA1065 Adjustments'!$G$2:$G$10,'Support - HEA1065 Adjustments'!$A$2:$A$10,LEFT('Support - Calculation Detail'!A2368,7),'Support - HEA1065 Adjustments'!$D$2:$D$10,RIGHT('Support - Calculation Detail'!A2368,2))</f>
        <v>0</v>
      </c>
      <c r="K2368" s="64">
        <v>14646</v>
      </c>
      <c r="L2368" s="64">
        <v>0</v>
      </c>
      <c r="M2368" s="64">
        <v>0</v>
      </c>
      <c r="N2368" s="64">
        <v>0</v>
      </c>
      <c r="O2368" s="64">
        <v>14646</v>
      </c>
    </row>
    <row r="2369" spans="1:15" x14ac:dyDescent="0.35">
      <c r="A2369" s="57" t="s">
        <v>8155</v>
      </c>
      <c r="B2369" s="61" t="s">
        <v>10</v>
      </c>
      <c r="C2369" s="61" t="s">
        <v>4122</v>
      </c>
      <c r="D2369" s="64">
        <v>10253</v>
      </c>
      <c r="E2369" s="64">
        <v>0</v>
      </c>
      <c r="F2369" s="64">
        <v>10253</v>
      </c>
      <c r="G2369" s="77">
        <v>1.04</v>
      </c>
      <c r="H2369" s="64">
        <v>10663</v>
      </c>
      <c r="I2369" s="64">
        <v>0</v>
      </c>
      <c r="J2369" s="64">
        <f>SUMIFS('Support - HEA1065 Adjustments'!$G$2:$G$10,'Support - HEA1065 Adjustments'!$A$2:$A$10,LEFT('Support - Calculation Detail'!A2369,7),'Support - HEA1065 Adjustments'!$D$2:$D$10,RIGHT('Support - Calculation Detail'!A2369,2))</f>
        <v>0</v>
      </c>
      <c r="K2369" s="64">
        <v>10663</v>
      </c>
      <c r="L2369" s="64">
        <v>0</v>
      </c>
      <c r="M2369" s="64">
        <v>0</v>
      </c>
      <c r="N2369" s="64">
        <v>0</v>
      </c>
      <c r="O2369" s="64">
        <v>10663</v>
      </c>
    </row>
    <row r="2370" spans="1:15" x14ac:dyDescent="0.35">
      <c r="A2370" s="57" t="s">
        <v>8156</v>
      </c>
      <c r="B2370" s="61" t="s">
        <v>10</v>
      </c>
      <c r="C2370" s="61" t="s">
        <v>4122</v>
      </c>
      <c r="D2370" s="64">
        <v>20600</v>
      </c>
      <c r="E2370" s="64">
        <v>0</v>
      </c>
      <c r="F2370" s="64">
        <v>20600</v>
      </c>
      <c r="G2370" s="77">
        <v>1.04</v>
      </c>
      <c r="H2370" s="64">
        <v>21424</v>
      </c>
      <c r="I2370" s="64">
        <v>0</v>
      </c>
      <c r="J2370" s="64">
        <f>SUMIFS('Support - HEA1065 Adjustments'!$G$2:$G$10,'Support - HEA1065 Adjustments'!$A$2:$A$10,LEFT('Support - Calculation Detail'!A2370,7),'Support - HEA1065 Adjustments'!$D$2:$D$10,RIGHT('Support - Calculation Detail'!A2370,2))</f>
        <v>0</v>
      </c>
      <c r="K2370" s="64">
        <v>21424</v>
      </c>
      <c r="L2370" s="64">
        <v>0</v>
      </c>
      <c r="M2370" s="64">
        <v>0</v>
      </c>
      <c r="N2370" s="64">
        <v>0</v>
      </c>
      <c r="O2370" s="64">
        <v>21424</v>
      </c>
    </row>
    <row r="2371" spans="1:15" x14ac:dyDescent="0.35">
      <c r="A2371" s="57" t="s">
        <v>8157</v>
      </c>
      <c r="B2371" s="61" t="s">
        <v>10</v>
      </c>
      <c r="C2371" s="61" t="s">
        <v>4122</v>
      </c>
      <c r="D2371" s="64">
        <v>8735</v>
      </c>
      <c r="E2371" s="64">
        <v>0</v>
      </c>
      <c r="F2371" s="64">
        <v>8735</v>
      </c>
      <c r="G2371" s="77">
        <v>1.04</v>
      </c>
      <c r="H2371" s="64">
        <v>9084</v>
      </c>
      <c r="I2371" s="64">
        <v>0</v>
      </c>
      <c r="J2371" s="64">
        <f>SUMIFS('Support - HEA1065 Adjustments'!$G$2:$G$10,'Support - HEA1065 Adjustments'!$A$2:$A$10,LEFT('Support - Calculation Detail'!A2371,7),'Support - HEA1065 Adjustments'!$D$2:$D$10,RIGHT('Support - Calculation Detail'!A2371,2))</f>
        <v>0</v>
      </c>
      <c r="K2371" s="64">
        <v>9084</v>
      </c>
      <c r="L2371" s="64">
        <v>0</v>
      </c>
      <c r="M2371" s="64">
        <v>0</v>
      </c>
      <c r="N2371" s="64">
        <v>0</v>
      </c>
      <c r="O2371" s="64">
        <v>9084</v>
      </c>
    </row>
    <row r="2372" spans="1:15" x14ac:dyDescent="0.35">
      <c r="A2372" s="57" t="s">
        <v>8158</v>
      </c>
      <c r="B2372" s="61" t="s">
        <v>10</v>
      </c>
      <c r="C2372" s="61" t="s">
        <v>4122</v>
      </c>
      <c r="D2372" s="64">
        <v>7502</v>
      </c>
      <c r="E2372" s="64">
        <v>0</v>
      </c>
      <c r="F2372" s="64">
        <v>7502</v>
      </c>
      <c r="G2372" s="77">
        <v>1.04</v>
      </c>
      <c r="H2372" s="64">
        <v>7802</v>
      </c>
      <c r="I2372" s="64">
        <v>0</v>
      </c>
      <c r="J2372" s="64">
        <f>SUMIFS('Support - HEA1065 Adjustments'!$G$2:$G$10,'Support - HEA1065 Adjustments'!$A$2:$A$10,LEFT('Support - Calculation Detail'!A2372,7),'Support - HEA1065 Adjustments'!$D$2:$D$10,RIGHT('Support - Calculation Detail'!A2372,2))</f>
        <v>0</v>
      </c>
      <c r="K2372" s="64">
        <v>7802</v>
      </c>
      <c r="L2372" s="64">
        <v>0</v>
      </c>
      <c r="M2372" s="64">
        <v>0</v>
      </c>
      <c r="N2372" s="64">
        <v>0</v>
      </c>
      <c r="O2372" s="64">
        <v>7802</v>
      </c>
    </row>
    <row r="2373" spans="1:15" x14ac:dyDescent="0.35">
      <c r="A2373" s="57" t="s">
        <v>8159</v>
      </c>
      <c r="B2373" s="61" t="s">
        <v>10</v>
      </c>
      <c r="C2373" s="61" t="s">
        <v>4122</v>
      </c>
      <c r="D2373" s="64">
        <v>9785</v>
      </c>
      <c r="E2373" s="64">
        <v>0</v>
      </c>
      <c r="F2373" s="64">
        <v>9785</v>
      </c>
      <c r="G2373" s="77">
        <v>1.04</v>
      </c>
      <c r="H2373" s="64">
        <v>10176</v>
      </c>
      <c r="I2373" s="64">
        <v>0</v>
      </c>
      <c r="J2373" s="64">
        <f>SUMIFS('Support - HEA1065 Adjustments'!$G$2:$G$10,'Support - HEA1065 Adjustments'!$A$2:$A$10,LEFT('Support - Calculation Detail'!A2373,7),'Support - HEA1065 Adjustments'!$D$2:$D$10,RIGHT('Support - Calculation Detail'!A2373,2))</f>
        <v>0</v>
      </c>
      <c r="K2373" s="64">
        <v>10176</v>
      </c>
      <c r="L2373" s="64">
        <v>0</v>
      </c>
      <c r="M2373" s="64">
        <v>0</v>
      </c>
      <c r="N2373" s="64">
        <v>0</v>
      </c>
      <c r="O2373" s="64">
        <v>10176</v>
      </c>
    </row>
    <row r="2374" spans="1:15" x14ac:dyDescent="0.35">
      <c r="A2374" s="57" t="s">
        <v>8160</v>
      </c>
      <c r="B2374" s="61" t="s">
        <v>10</v>
      </c>
      <c r="C2374" s="61" t="s">
        <v>4122</v>
      </c>
      <c r="D2374" s="64">
        <v>16532</v>
      </c>
      <c r="E2374" s="64">
        <v>0</v>
      </c>
      <c r="F2374" s="64">
        <v>16532</v>
      </c>
      <c r="G2374" s="77">
        <v>1.04</v>
      </c>
      <c r="H2374" s="64">
        <v>17193</v>
      </c>
      <c r="I2374" s="64">
        <v>0</v>
      </c>
      <c r="J2374" s="64">
        <f>SUMIFS('Support - HEA1065 Adjustments'!$G$2:$G$10,'Support - HEA1065 Adjustments'!$A$2:$A$10,LEFT('Support - Calculation Detail'!A2374,7),'Support - HEA1065 Adjustments'!$D$2:$D$10,RIGHT('Support - Calculation Detail'!A2374,2))</f>
        <v>0</v>
      </c>
      <c r="K2374" s="64">
        <v>17193</v>
      </c>
      <c r="L2374" s="64">
        <v>0</v>
      </c>
      <c r="M2374" s="64">
        <v>0</v>
      </c>
      <c r="N2374" s="64">
        <v>0</v>
      </c>
      <c r="O2374" s="64">
        <v>17193</v>
      </c>
    </row>
    <row r="2375" spans="1:15" x14ac:dyDescent="0.35">
      <c r="A2375" s="57" t="s">
        <v>8161</v>
      </c>
      <c r="B2375" s="61" t="s">
        <v>10</v>
      </c>
      <c r="C2375" s="61" t="s">
        <v>4122</v>
      </c>
      <c r="D2375" s="64">
        <v>12460</v>
      </c>
      <c r="E2375" s="64">
        <v>0</v>
      </c>
      <c r="F2375" s="64">
        <v>12460</v>
      </c>
      <c r="G2375" s="77">
        <v>1.04</v>
      </c>
      <c r="H2375" s="64">
        <v>12958</v>
      </c>
      <c r="I2375" s="64">
        <v>0</v>
      </c>
      <c r="J2375" s="64">
        <f>SUMIFS('Support - HEA1065 Adjustments'!$G$2:$G$10,'Support - HEA1065 Adjustments'!$A$2:$A$10,LEFT('Support - Calculation Detail'!A2375,7),'Support - HEA1065 Adjustments'!$D$2:$D$10,RIGHT('Support - Calculation Detail'!A2375,2))</f>
        <v>0</v>
      </c>
      <c r="K2375" s="64">
        <v>12958</v>
      </c>
      <c r="L2375" s="64">
        <v>0</v>
      </c>
      <c r="M2375" s="64">
        <v>0</v>
      </c>
      <c r="N2375" s="64">
        <v>0</v>
      </c>
      <c r="O2375" s="64">
        <v>12958</v>
      </c>
    </row>
    <row r="2376" spans="1:15" x14ac:dyDescent="0.35">
      <c r="A2376" s="57" t="s">
        <v>8162</v>
      </c>
      <c r="B2376" s="61" t="s">
        <v>10</v>
      </c>
      <c r="C2376" s="61" t="s">
        <v>4122</v>
      </c>
      <c r="D2376" s="64">
        <v>13564</v>
      </c>
      <c r="E2376" s="64">
        <v>0</v>
      </c>
      <c r="F2376" s="64">
        <v>13564</v>
      </c>
      <c r="G2376" s="77">
        <v>1.04</v>
      </c>
      <c r="H2376" s="64">
        <v>14107</v>
      </c>
      <c r="I2376" s="64">
        <v>0</v>
      </c>
      <c r="J2376" s="64">
        <f>SUMIFS('Support - HEA1065 Adjustments'!$G$2:$G$10,'Support - HEA1065 Adjustments'!$A$2:$A$10,LEFT('Support - Calculation Detail'!A2376,7),'Support - HEA1065 Adjustments'!$D$2:$D$10,RIGHT('Support - Calculation Detail'!A2376,2))</f>
        <v>0</v>
      </c>
      <c r="K2376" s="64">
        <v>14107</v>
      </c>
      <c r="L2376" s="64">
        <v>0</v>
      </c>
      <c r="M2376" s="64">
        <v>0</v>
      </c>
      <c r="N2376" s="64">
        <v>0</v>
      </c>
      <c r="O2376" s="64">
        <v>14107</v>
      </c>
    </row>
    <row r="2377" spans="1:15" x14ac:dyDescent="0.35">
      <c r="A2377" s="57" t="s">
        <v>8163</v>
      </c>
      <c r="B2377" s="61" t="s">
        <v>10</v>
      </c>
      <c r="C2377" s="61" t="s">
        <v>4122</v>
      </c>
      <c r="D2377" s="64">
        <v>9134</v>
      </c>
      <c r="E2377" s="64">
        <v>0</v>
      </c>
      <c r="F2377" s="64">
        <v>9134</v>
      </c>
      <c r="G2377" s="77">
        <v>1.04</v>
      </c>
      <c r="H2377" s="64">
        <v>9499</v>
      </c>
      <c r="I2377" s="64">
        <v>0</v>
      </c>
      <c r="J2377" s="64">
        <f>SUMIFS('Support - HEA1065 Adjustments'!$G$2:$G$10,'Support - HEA1065 Adjustments'!$A$2:$A$10,LEFT('Support - Calculation Detail'!A2377,7),'Support - HEA1065 Adjustments'!$D$2:$D$10,RIGHT('Support - Calculation Detail'!A2377,2))</f>
        <v>0</v>
      </c>
      <c r="K2377" s="64">
        <v>9499</v>
      </c>
      <c r="L2377" s="64">
        <v>0</v>
      </c>
      <c r="M2377" s="64">
        <v>0</v>
      </c>
      <c r="N2377" s="64">
        <v>0</v>
      </c>
      <c r="O2377" s="64">
        <v>9499</v>
      </c>
    </row>
    <row r="2378" spans="1:15" x14ac:dyDescent="0.35">
      <c r="A2378" s="57" t="s">
        <v>8164</v>
      </c>
      <c r="B2378" s="61" t="s">
        <v>10</v>
      </c>
      <c r="C2378" s="61" t="s">
        <v>4122</v>
      </c>
      <c r="D2378" s="64">
        <v>14693</v>
      </c>
      <c r="E2378" s="64">
        <v>0</v>
      </c>
      <c r="F2378" s="64">
        <v>14693</v>
      </c>
      <c r="G2378" s="77">
        <v>1.04</v>
      </c>
      <c r="H2378" s="64">
        <v>15281</v>
      </c>
      <c r="I2378" s="64">
        <v>0</v>
      </c>
      <c r="J2378" s="64">
        <f>SUMIFS('Support - HEA1065 Adjustments'!$G$2:$G$10,'Support - HEA1065 Adjustments'!$A$2:$A$10,LEFT('Support - Calculation Detail'!A2378,7),'Support - HEA1065 Adjustments'!$D$2:$D$10,RIGHT('Support - Calculation Detail'!A2378,2))</f>
        <v>0</v>
      </c>
      <c r="K2378" s="64">
        <v>15281</v>
      </c>
      <c r="L2378" s="64">
        <v>0</v>
      </c>
      <c r="M2378" s="64">
        <v>0</v>
      </c>
      <c r="N2378" s="64">
        <v>0</v>
      </c>
      <c r="O2378" s="64">
        <v>15281</v>
      </c>
    </row>
    <row r="2379" spans="1:15" x14ac:dyDescent="0.35">
      <c r="A2379" s="57" t="s">
        <v>8165</v>
      </c>
      <c r="B2379" s="61" t="s">
        <v>10</v>
      </c>
      <c r="C2379" s="61" t="s">
        <v>4122</v>
      </c>
      <c r="D2379" s="64">
        <v>5886</v>
      </c>
      <c r="E2379" s="64">
        <v>0</v>
      </c>
      <c r="F2379" s="64">
        <v>5886</v>
      </c>
      <c r="G2379" s="77">
        <v>1.04</v>
      </c>
      <c r="H2379" s="64">
        <v>6121</v>
      </c>
      <c r="I2379" s="64">
        <v>0</v>
      </c>
      <c r="J2379" s="64">
        <f>SUMIFS('Support - HEA1065 Adjustments'!$G$2:$G$10,'Support - HEA1065 Adjustments'!$A$2:$A$10,LEFT('Support - Calculation Detail'!A2379,7),'Support - HEA1065 Adjustments'!$D$2:$D$10,RIGHT('Support - Calculation Detail'!A2379,2))</f>
        <v>0</v>
      </c>
      <c r="K2379" s="64">
        <v>6121</v>
      </c>
      <c r="L2379" s="64">
        <v>0</v>
      </c>
      <c r="M2379" s="64">
        <v>0</v>
      </c>
      <c r="N2379" s="64">
        <v>0</v>
      </c>
      <c r="O2379" s="64">
        <v>6121</v>
      </c>
    </row>
    <row r="2380" spans="1:15" x14ac:dyDescent="0.35">
      <c r="A2380" s="57" t="s">
        <v>8166</v>
      </c>
      <c r="B2380" s="61" t="s">
        <v>10</v>
      </c>
      <c r="C2380" s="61" t="s">
        <v>4122</v>
      </c>
      <c r="D2380" s="64">
        <v>23369</v>
      </c>
      <c r="E2380" s="64">
        <v>0</v>
      </c>
      <c r="F2380" s="64">
        <v>23369</v>
      </c>
      <c r="G2380" s="77">
        <v>1.04</v>
      </c>
      <c r="H2380" s="64">
        <v>24304</v>
      </c>
      <c r="I2380" s="64">
        <v>0</v>
      </c>
      <c r="J2380" s="64">
        <f>SUMIFS('Support - HEA1065 Adjustments'!$G$2:$G$10,'Support - HEA1065 Adjustments'!$A$2:$A$10,LEFT('Support - Calculation Detail'!A2380,7),'Support - HEA1065 Adjustments'!$D$2:$D$10,RIGHT('Support - Calculation Detail'!A2380,2))</f>
        <v>0</v>
      </c>
      <c r="K2380" s="64">
        <v>24304</v>
      </c>
      <c r="L2380" s="64">
        <v>0</v>
      </c>
      <c r="M2380" s="64">
        <v>0</v>
      </c>
      <c r="N2380" s="64">
        <v>0</v>
      </c>
      <c r="O2380" s="64">
        <v>24304</v>
      </c>
    </row>
    <row r="2381" spans="1:15" x14ac:dyDescent="0.35">
      <c r="A2381" s="57" t="s">
        <v>8167</v>
      </c>
      <c r="B2381" s="61" t="s">
        <v>10</v>
      </c>
      <c r="C2381" s="61" t="s">
        <v>4122</v>
      </c>
      <c r="D2381" s="64">
        <v>49227</v>
      </c>
      <c r="E2381" s="64">
        <v>0</v>
      </c>
      <c r="F2381" s="64">
        <v>49227</v>
      </c>
      <c r="G2381" s="77">
        <v>1.04</v>
      </c>
      <c r="H2381" s="64">
        <v>51196</v>
      </c>
      <c r="I2381" s="64">
        <v>0</v>
      </c>
      <c r="J2381" s="64">
        <f>SUMIFS('Support - HEA1065 Adjustments'!$G$2:$G$10,'Support - HEA1065 Adjustments'!$A$2:$A$10,LEFT('Support - Calculation Detail'!A2381,7),'Support - HEA1065 Adjustments'!$D$2:$D$10,RIGHT('Support - Calculation Detail'!A2381,2))</f>
        <v>0</v>
      </c>
      <c r="K2381" s="64">
        <v>51196</v>
      </c>
      <c r="L2381" s="64">
        <v>0</v>
      </c>
      <c r="M2381" s="64">
        <v>0</v>
      </c>
      <c r="N2381" s="64">
        <v>0</v>
      </c>
      <c r="O2381" s="64">
        <v>51196</v>
      </c>
    </row>
    <row r="2382" spans="1:15" x14ac:dyDescent="0.35">
      <c r="A2382" s="57" t="s">
        <v>8168</v>
      </c>
      <c r="B2382" s="61" t="s">
        <v>10</v>
      </c>
      <c r="C2382" s="61" t="s">
        <v>4122</v>
      </c>
      <c r="D2382" s="64">
        <v>24265</v>
      </c>
      <c r="E2382" s="64">
        <v>0</v>
      </c>
      <c r="F2382" s="64">
        <v>24265</v>
      </c>
      <c r="G2382" s="77">
        <v>1.04</v>
      </c>
      <c r="H2382" s="64">
        <v>25236</v>
      </c>
      <c r="I2382" s="64">
        <v>0</v>
      </c>
      <c r="J2382" s="64">
        <f>SUMIFS('Support - HEA1065 Adjustments'!$G$2:$G$10,'Support - HEA1065 Adjustments'!$A$2:$A$10,LEFT('Support - Calculation Detail'!A2382,7),'Support - HEA1065 Adjustments'!$D$2:$D$10,RIGHT('Support - Calculation Detail'!A2382,2))</f>
        <v>0</v>
      </c>
      <c r="K2382" s="64">
        <v>25236</v>
      </c>
      <c r="L2382" s="64">
        <v>0</v>
      </c>
      <c r="M2382" s="64">
        <v>0</v>
      </c>
      <c r="N2382" s="64">
        <v>0</v>
      </c>
      <c r="O2382" s="64">
        <v>25236</v>
      </c>
    </row>
    <row r="2383" spans="1:15" x14ac:dyDescent="0.35">
      <c r="A2383" s="57" t="s">
        <v>8169</v>
      </c>
      <c r="B2383" s="61" t="s">
        <v>10</v>
      </c>
      <c r="C2383" s="61" t="s">
        <v>4122</v>
      </c>
      <c r="D2383" s="64">
        <v>7684</v>
      </c>
      <c r="E2383" s="64">
        <v>0</v>
      </c>
      <c r="F2383" s="64">
        <v>7684</v>
      </c>
      <c r="G2383" s="77">
        <v>1.04</v>
      </c>
      <c r="H2383" s="64">
        <v>7991</v>
      </c>
      <c r="I2383" s="64">
        <v>0</v>
      </c>
      <c r="J2383" s="64">
        <f>SUMIFS('Support - HEA1065 Adjustments'!$G$2:$G$10,'Support - HEA1065 Adjustments'!$A$2:$A$10,LEFT('Support - Calculation Detail'!A2383,7),'Support - HEA1065 Adjustments'!$D$2:$D$10,RIGHT('Support - Calculation Detail'!A2383,2))</f>
        <v>0</v>
      </c>
      <c r="K2383" s="64">
        <v>7991</v>
      </c>
      <c r="L2383" s="64">
        <v>0</v>
      </c>
      <c r="M2383" s="64">
        <v>0</v>
      </c>
      <c r="N2383" s="64">
        <v>0</v>
      </c>
      <c r="O2383" s="64">
        <v>7991</v>
      </c>
    </row>
    <row r="2384" spans="1:15" x14ac:dyDescent="0.35">
      <c r="A2384" s="57" t="s">
        <v>8170</v>
      </c>
      <c r="B2384" s="61" t="s">
        <v>10</v>
      </c>
      <c r="C2384" s="61" t="s">
        <v>4122</v>
      </c>
      <c r="D2384" s="64">
        <v>45032</v>
      </c>
      <c r="E2384" s="64">
        <v>0</v>
      </c>
      <c r="F2384" s="64">
        <v>45032</v>
      </c>
      <c r="G2384" s="77">
        <v>1.04</v>
      </c>
      <c r="H2384" s="64">
        <v>46833</v>
      </c>
      <c r="I2384" s="64">
        <v>0</v>
      </c>
      <c r="J2384" s="64">
        <f>SUMIFS('Support - HEA1065 Adjustments'!$G$2:$G$10,'Support - HEA1065 Adjustments'!$A$2:$A$10,LEFT('Support - Calculation Detail'!A2384,7),'Support - HEA1065 Adjustments'!$D$2:$D$10,RIGHT('Support - Calculation Detail'!A2384,2))</f>
        <v>0</v>
      </c>
      <c r="K2384" s="64">
        <v>46833</v>
      </c>
      <c r="L2384" s="64">
        <v>0</v>
      </c>
      <c r="M2384" s="64">
        <v>0</v>
      </c>
      <c r="N2384" s="64">
        <v>0</v>
      </c>
      <c r="O2384" s="64">
        <v>46833</v>
      </c>
    </row>
    <row r="2385" spans="1:15" x14ac:dyDescent="0.35">
      <c r="A2385" s="57" t="s">
        <v>8171</v>
      </c>
      <c r="B2385" s="61" t="s">
        <v>10</v>
      </c>
      <c r="C2385" s="61" t="s">
        <v>4122</v>
      </c>
      <c r="D2385" s="64">
        <v>24808</v>
      </c>
      <c r="E2385" s="64">
        <v>0</v>
      </c>
      <c r="F2385" s="64">
        <v>24808</v>
      </c>
      <c r="G2385" s="77">
        <v>1.04</v>
      </c>
      <c r="H2385" s="64">
        <v>25800</v>
      </c>
      <c r="I2385" s="64">
        <v>0</v>
      </c>
      <c r="J2385" s="64">
        <f>SUMIFS('Support - HEA1065 Adjustments'!$G$2:$G$10,'Support - HEA1065 Adjustments'!$A$2:$A$10,LEFT('Support - Calculation Detail'!A2385,7),'Support - HEA1065 Adjustments'!$D$2:$D$10,RIGHT('Support - Calculation Detail'!A2385,2))</f>
        <v>0</v>
      </c>
      <c r="K2385" s="64">
        <v>25800</v>
      </c>
      <c r="L2385" s="64">
        <v>0</v>
      </c>
      <c r="M2385" s="64">
        <v>0</v>
      </c>
      <c r="N2385" s="64">
        <v>0</v>
      </c>
      <c r="O2385" s="64">
        <v>25800</v>
      </c>
    </row>
    <row r="2386" spans="1:15" x14ac:dyDescent="0.35">
      <c r="A2386" s="57" t="s">
        <v>8172</v>
      </c>
      <c r="B2386" s="61" t="s">
        <v>10</v>
      </c>
      <c r="C2386" s="61" t="s">
        <v>4122</v>
      </c>
      <c r="D2386" s="64">
        <v>18757</v>
      </c>
      <c r="E2386" s="64">
        <v>0</v>
      </c>
      <c r="F2386" s="64">
        <v>18757</v>
      </c>
      <c r="G2386" s="77">
        <v>1.04</v>
      </c>
      <c r="H2386" s="64">
        <v>19507</v>
      </c>
      <c r="I2386" s="64">
        <v>0</v>
      </c>
      <c r="J2386" s="64">
        <f>SUMIFS('Support - HEA1065 Adjustments'!$G$2:$G$10,'Support - HEA1065 Adjustments'!$A$2:$A$10,LEFT('Support - Calculation Detail'!A2386,7),'Support - HEA1065 Adjustments'!$D$2:$D$10,RIGHT('Support - Calculation Detail'!A2386,2))</f>
        <v>0</v>
      </c>
      <c r="K2386" s="64">
        <v>19507</v>
      </c>
      <c r="L2386" s="64">
        <v>0</v>
      </c>
      <c r="M2386" s="64">
        <v>0</v>
      </c>
      <c r="N2386" s="64">
        <v>0</v>
      </c>
      <c r="O2386" s="64">
        <v>19507</v>
      </c>
    </row>
    <row r="2387" spans="1:15" x14ac:dyDescent="0.35">
      <c r="A2387" s="57" t="s">
        <v>8173</v>
      </c>
      <c r="B2387" s="61" t="s">
        <v>10</v>
      </c>
      <c r="C2387" s="61" t="s">
        <v>4122</v>
      </c>
      <c r="D2387" s="64">
        <v>23964</v>
      </c>
      <c r="E2387" s="64">
        <v>0</v>
      </c>
      <c r="F2387" s="64">
        <v>23964</v>
      </c>
      <c r="G2387" s="77">
        <v>1.04</v>
      </c>
      <c r="H2387" s="64">
        <v>24923</v>
      </c>
      <c r="I2387" s="64">
        <v>0</v>
      </c>
      <c r="J2387" s="64">
        <f>SUMIFS('Support - HEA1065 Adjustments'!$G$2:$G$10,'Support - HEA1065 Adjustments'!$A$2:$A$10,LEFT('Support - Calculation Detail'!A2387,7),'Support - HEA1065 Adjustments'!$D$2:$D$10,RIGHT('Support - Calculation Detail'!A2387,2))</f>
        <v>0</v>
      </c>
      <c r="K2387" s="64">
        <v>24923</v>
      </c>
      <c r="L2387" s="64">
        <v>0</v>
      </c>
      <c r="M2387" s="64">
        <v>0</v>
      </c>
      <c r="N2387" s="64">
        <v>0</v>
      </c>
      <c r="O2387" s="64">
        <v>24923</v>
      </c>
    </row>
    <row r="2388" spans="1:15" x14ac:dyDescent="0.35">
      <c r="A2388" s="57" t="s">
        <v>8174</v>
      </c>
      <c r="B2388" s="61" t="s">
        <v>10</v>
      </c>
      <c r="C2388" s="61" t="s">
        <v>4122</v>
      </c>
      <c r="D2388" s="64">
        <v>13542</v>
      </c>
      <c r="E2388" s="64">
        <v>0</v>
      </c>
      <c r="F2388" s="64">
        <v>13542</v>
      </c>
      <c r="G2388" s="77">
        <v>1.04</v>
      </c>
      <c r="H2388" s="64">
        <v>14084</v>
      </c>
      <c r="I2388" s="64">
        <v>0</v>
      </c>
      <c r="J2388" s="64">
        <f>SUMIFS('Support - HEA1065 Adjustments'!$G$2:$G$10,'Support - HEA1065 Adjustments'!$A$2:$A$10,LEFT('Support - Calculation Detail'!A2388,7),'Support - HEA1065 Adjustments'!$D$2:$D$10,RIGHT('Support - Calculation Detail'!A2388,2))</f>
        <v>0</v>
      </c>
      <c r="K2388" s="64">
        <v>14084</v>
      </c>
      <c r="L2388" s="64">
        <v>0</v>
      </c>
      <c r="M2388" s="64">
        <v>0</v>
      </c>
      <c r="N2388" s="64">
        <v>0</v>
      </c>
      <c r="O2388" s="64">
        <v>14084</v>
      </c>
    </row>
    <row r="2389" spans="1:15" x14ac:dyDescent="0.35">
      <c r="A2389" s="57" t="s">
        <v>8175</v>
      </c>
      <c r="B2389" s="61" t="s">
        <v>10</v>
      </c>
      <c r="C2389" s="61" t="s">
        <v>4122</v>
      </c>
      <c r="D2389" s="64">
        <v>55860</v>
      </c>
      <c r="E2389" s="64">
        <v>0</v>
      </c>
      <c r="F2389" s="64">
        <v>55860</v>
      </c>
      <c r="G2389" s="77">
        <v>1.04</v>
      </c>
      <c r="H2389" s="64">
        <v>58094</v>
      </c>
      <c r="I2389" s="64">
        <v>0</v>
      </c>
      <c r="J2389" s="64">
        <f>SUMIFS('Support - HEA1065 Adjustments'!$G$2:$G$10,'Support - HEA1065 Adjustments'!$A$2:$A$10,LEFT('Support - Calculation Detail'!A2389,7),'Support - HEA1065 Adjustments'!$D$2:$D$10,RIGHT('Support - Calculation Detail'!A2389,2))</f>
        <v>0</v>
      </c>
      <c r="K2389" s="64">
        <v>58094</v>
      </c>
      <c r="L2389" s="64">
        <v>0</v>
      </c>
      <c r="M2389" s="64">
        <v>0</v>
      </c>
      <c r="N2389" s="64">
        <v>0</v>
      </c>
      <c r="O2389" s="64">
        <v>58094</v>
      </c>
    </row>
    <row r="2390" spans="1:15" x14ac:dyDescent="0.35">
      <c r="A2390" s="57" t="s">
        <v>8176</v>
      </c>
      <c r="B2390" s="61" t="s">
        <v>10</v>
      </c>
      <c r="C2390" s="61" t="s">
        <v>4122</v>
      </c>
      <c r="D2390" s="64">
        <v>30533</v>
      </c>
      <c r="E2390" s="64">
        <v>0</v>
      </c>
      <c r="F2390" s="64">
        <v>30533</v>
      </c>
      <c r="G2390" s="77">
        <v>1.04</v>
      </c>
      <c r="H2390" s="64">
        <v>31754</v>
      </c>
      <c r="I2390" s="64">
        <v>0</v>
      </c>
      <c r="J2390" s="64">
        <f>SUMIFS('Support - HEA1065 Adjustments'!$G$2:$G$10,'Support - HEA1065 Adjustments'!$A$2:$A$10,LEFT('Support - Calculation Detail'!A2390,7),'Support - HEA1065 Adjustments'!$D$2:$D$10,RIGHT('Support - Calculation Detail'!A2390,2))</f>
        <v>0</v>
      </c>
      <c r="K2390" s="64">
        <v>31754</v>
      </c>
      <c r="L2390" s="64">
        <v>0</v>
      </c>
      <c r="M2390" s="64">
        <v>0</v>
      </c>
      <c r="N2390" s="64">
        <v>0</v>
      </c>
      <c r="O2390" s="64">
        <v>31754</v>
      </c>
    </row>
    <row r="2391" spans="1:15" x14ac:dyDescent="0.35">
      <c r="A2391" s="57" t="s">
        <v>8177</v>
      </c>
      <c r="B2391" s="61" t="s">
        <v>10</v>
      </c>
      <c r="C2391" s="61" t="s">
        <v>4122</v>
      </c>
      <c r="D2391" s="64">
        <v>34974</v>
      </c>
      <c r="E2391" s="64">
        <v>0</v>
      </c>
      <c r="F2391" s="64">
        <v>34974</v>
      </c>
      <c r="G2391" s="77">
        <v>1.04</v>
      </c>
      <c r="H2391" s="64">
        <v>36373</v>
      </c>
      <c r="I2391" s="64">
        <v>0</v>
      </c>
      <c r="J2391" s="64">
        <f>SUMIFS('Support - HEA1065 Adjustments'!$G$2:$G$10,'Support - HEA1065 Adjustments'!$A$2:$A$10,LEFT('Support - Calculation Detail'!A2391,7),'Support - HEA1065 Adjustments'!$D$2:$D$10,RIGHT('Support - Calculation Detail'!A2391,2))</f>
        <v>0</v>
      </c>
      <c r="K2391" s="64">
        <v>36373</v>
      </c>
      <c r="L2391" s="64">
        <v>0</v>
      </c>
      <c r="M2391" s="64">
        <v>0</v>
      </c>
      <c r="N2391" s="64">
        <v>0</v>
      </c>
      <c r="O2391" s="64">
        <v>36373</v>
      </c>
    </row>
    <row r="2392" spans="1:15" x14ac:dyDescent="0.35">
      <c r="A2392" s="57" t="s">
        <v>8178</v>
      </c>
      <c r="B2392" s="61" t="s">
        <v>10</v>
      </c>
      <c r="C2392" s="61" t="s">
        <v>4122</v>
      </c>
      <c r="D2392" s="64">
        <v>92914</v>
      </c>
      <c r="E2392" s="64">
        <v>0</v>
      </c>
      <c r="F2392" s="64">
        <v>92914</v>
      </c>
      <c r="G2392" s="77">
        <v>1.04</v>
      </c>
      <c r="H2392" s="64">
        <v>96631</v>
      </c>
      <c r="I2392" s="64">
        <v>0</v>
      </c>
      <c r="J2392" s="64">
        <f>SUMIFS('Support - HEA1065 Adjustments'!$G$2:$G$10,'Support - HEA1065 Adjustments'!$A$2:$A$10,LEFT('Support - Calculation Detail'!A2392,7),'Support - HEA1065 Adjustments'!$D$2:$D$10,RIGHT('Support - Calculation Detail'!A2392,2))</f>
        <v>0</v>
      </c>
      <c r="K2392" s="64">
        <v>96631</v>
      </c>
      <c r="L2392" s="64">
        <v>0</v>
      </c>
      <c r="M2392" s="64">
        <v>0</v>
      </c>
      <c r="N2392" s="64">
        <v>0</v>
      </c>
      <c r="O2392" s="64">
        <v>96631</v>
      </c>
    </row>
    <row r="2393" spans="1:15" x14ac:dyDescent="0.35">
      <c r="A2393" s="57" t="s">
        <v>8179</v>
      </c>
      <c r="B2393" s="61" t="s">
        <v>10</v>
      </c>
      <c r="C2393" s="61" t="s">
        <v>4122</v>
      </c>
      <c r="D2393" s="64">
        <v>68188</v>
      </c>
      <c r="E2393" s="64">
        <v>0</v>
      </c>
      <c r="F2393" s="64">
        <v>68188</v>
      </c>
      <c r="G2393" s="77">
        <v>1.04</v>
      </c>
      <c r="H2393" s="64">
        <v>70916</v>
      </c>
      <c r="I2393" s="64">
        <v>0</v>
      </c>
      <c r="J2393" s="64">
        <f>SUMIFS('Support - HEA1065 Adjustments'!$G$2:$G$10,'Support - HEA1065 Adjustments'!$A$2:$A$10,LEFT('Support - Calculation Detail'!A2393,7),'Support - HEA1065 Adjustments'!$D$2:$D$10,RIGHT('Support - Calculation Detail'!A2393,2))</f>
        <v>0</v>
      </c>
      <c r="K2393" s="64">
        <v>70916</v>
      </c>
      <c r="L2393" s="64">
        <v>0</v>
      </c>
      <c r="M2393" s="64">
        <v>0</v>
      </c>
      <c r="N2393" s="64">
        <v>0</v>
      </c>
      <c r="O2393" s="64">
        <v>70916</v>
      </c>
    </row>
    <row r="2394" spans="1:15" x14ac:dyDescent="0.35">
      <c r="A2394" s="57" t="s">
        <v>8180</v>
      </c>
      <c r="B2394" s="61" t="s">
        <v>10</v>
      </c>
      <c r="C2394" s="61" t="s">
        <v>4122</v>
      </c>
      <c r="D2394" s="64">
        <v>476803</v>
      </c>
      <c r="E2394" s="64">
        <v>0</v>
      </c>
      <c r="F2394" s="64">
        <v>476803</v>
      </c>
      <c r="G2394" s="77">
        <v>1.04</v>
      </c>
      <c r="H2394" s="64">
        <v>495875</v>
      </c>
      <c r="I2394" s="64">
        <v>0</v>
      </c>
      <c r="J2394" s="64">
        <f>SUMIFS('Support - HEA1065 Adjustments'!$G$2:$G$10,'Support - HEA1065 Adjustments'!$A$2:$A$10,LEFT('Support - Calculation Detail'!A2394,7),'Support - HEA1065 Adjustments'!$D$2:$D$10,RIGHT('Support - Calculation Detail'!A2394,2))</f>
        <v>0</v>
      </c>
      <c r="K2394" s="64">
        <v>495875</v>
      </c>
      <c r="L2394" s="64">
        <v>0</v>
      </c>
      <c r="M2394" s="64">
        <v>0</v>
      </c>
      <c r="N2394" s="64">
        <v>0</v>
      </c>
      <c r="O2394" s="64">
        <v>495875</v>
      </c>
    </row>
    <row r="2395" spans="1:15" x14ac:dyDescent="0.35">
      <c r="A2395" s="57" t="s">
        <v>8181</v>
      </c>
      <c r="B2395" s="61" t="s">
        <v>10</v>
      </c>
      <c r="C2395" s="61" t="s">
        <v>4122</v>
      </c>
      <c r="D2395" s="64">
        <v>162488</v>
      </c>
      <c r="E2395" s="64">
        <v>0</v>
      </c>
      <c r="F2395" s="64">
        <v>162488</v>
      </c>
      <c r="G2395" s="77">
        <v>1.04</v>
      </c>
      <c r="H2395" s="64">
        <v>168988</v>
      </c>
      <c r="I2395" s="64">
        <v>0</v>
      </c>
      <c r="J2395" s="64">
        <f>SUMIFS('Support - HEA1065 Adjustments'!$G$2:$G$10,'Support - HEA1065 Adjustments'!$A$2:$A$10,LEFT('Support - Calculation Detail'!A2395,7),'Support - HEA1065 Adjustments'!$D$2:$D$10,RIGHT('Support - Calculation Detail'!A2395,2))</f>
        <v>0</v>
      </c>
      <c r="K2395" s="64">
        <v>168988</v>
      </c>
      <c r="L2395" s="64">
        <v>16008</v>
      </c>
      <c r="M2395" s="64">
        <v>0</v>
      </c>
      <c r="N2395" s="64">
        <v>0</v>
      </c>
      <c r="O2395" s="64">
        <v>184996</v>
      </c>
    </row>
    <row r="2396" spans="1:15" x14ac:dyDescent="0.35">
      <c r="A2396" s="57" t="s">
        <v>8182</v>
      </c>
      <c r="B2396" s="61" t="s">
        <v>10</v>
      </c>
      <c r="C2396" s="61" t="s">
        <v>4122</v>
      </c>
      <c r="D2396" s="64">
        <v>209774</v>
      </c>
      <c r="E2396" s="64">
        <v>0</v>
      </c>
      <c r="F2396" s="64">
        <v>209774</v>
      </c>
      <c r="G2396" s="77">
        <v>1.04</v>
      </c>
      <c r="H2396" s="64">
        <v>218165</v>
      </c>
      <c r="I2396" s="64">
        <v>0</v>
      </c>
      <c r="J2396" s="64">
        <f>SUMIFS('Support - HEA1065 Adjustments'!$G$2:$G$10,'Support - HEA1065 Adjustments'!$A$2:$A$10,LEFT('Support - Calculation Detail'!A2396,7),'Support - HEA1065 Adjustments'!$D$2:$D$10,RIGHT('Support - Calculation Detail'!A2396,2))</f>
        <v>0</v>
      </c>
      <c r="K2396" s="64">
        <v>218165</v>
      </c>
      <c r="L2396" s="64">
        <v>0</v>
      </c>
      <c r="M2396" s="64">
        <v>0</v>
      </c>
      <c r="N2396" s="64">
        <v>0</v>
      </c>
      <c r="O2396" s="64">
        <v>218165</v>
      </c>
    </row>
    <row r="2397" spans="1:15" x14ac:dyDescent="0.35">
      <c r="A2397" s="57" t="s">
        <v>8183</v>
      </c>
      <c r="B2397" s="61" t="s">
        <v>10</v>
      </c>
      <c r="C2397" s="61" t="s">
        <v>4122</v>
      </c>
      <c r="D2397" s="64">
        <v>53127</v>
      </c>
      <c r="E2397" s="64">
        <v>0</v>
      </c>
      <c r="F2397" s="64">
        <v>53127</v>
      </c>
      <c r="G2397" s="77">
        <v>1.04</v>
      </c>
      <c r="H2397" s="64">
        <v>55252</v>
      </c>
      <c r="I2397" s="64">
        <v>0</v>
      </c>
      <c r="J2397" s="64">
        <f>SUMIFS('Support - HEA1065 Adjustments'!$G$2:$G$10,'Support - HEA1065 Adjustments'!$A$2:$A$10,LEFT('Support - Calculation Detail'!A2397,7),'Support - HEA1065 Adjustments'!$D$2:$D$10,RIGHT('Support - Calculation Detail'!A2397,2))</f>
        <v>0</v>
      </c>
      <c r="K2397" s="64">
        <v>55252</v>
      </c>
      <c r="L2397" s="64">
        <v>749</v>
      </c>
      <c r="M2397" s="64">
        <v>0</v>
      </c>
      <c r="N2397" s="64">
        <v>0</v>
      </c>
      <c r="O2397" s="64">
        <v>56001</v>
      </c>
    </row>
    <row r="2398" spans="1:15" x14ac:dyDescent="0.35">
      <c r="A2398" s="57" t="s">
        <v>8184</v>
      </c>
      <c r="B2398" s="61" t="s">
        <v>10</v>
      </c>
      <c r="C2398" s="61" t="s">
        <v>4122</v>
      </c>
      <c r="D2398" s="64">
        <v>592732</v>
      </c>
      <c r="E2398" s="64">
        <v>0</v>
      </c>
      <c r="F2398" s="64">
        <v>592732</v>
      </c>
      <c r="G2398" s="77">
        <v>1.04</v>
      </c>
      <c r="H2398" s="64">
        <v>616441</v>
      </c>
      <c r="I2398" s="64">
        <v>0</v>
      </c>
      <c r="J2398" s="64">
        <f>SUMIFS('Support - HEA1065 Adjustments'!$G$2:$G$10,'Support - HEA1065 Adjustments'!$A$2:$A$10,LEFT('Support - Calculation Detail'!A2398,7),'Support - HEA1065 Adjustments'!$D$2:$D$10,RIGHT('Support - Calculation Detail'!A2398,2))</f>
        <v>0</v>
      </c>
      <c r="K2398" s="64">
        <v>616441</v>
      </c>
      <c r="L2398" s="64">
        <v>44196</v>
      </c>
      <c r="M2398" s="64">
        <v>0</v>
      </c>
      <c r="N2398" s="64">
        <v>0</v>
      </c>
      <c r="O2398" s="64">
        <v>660637</v>
      </c>
    </row>
    <row r="2399" spans="1:15" x14ac:dyDescent="0.35">
      <c r="A2399" s="57" t="s">
        <v>8185</v>
      </c>
      <c r="B2399" s="61" t="s">
        <v>10</v>
      </c>
      <c r="C2399" s="61" t="s">
        <v>4599</v>
      </c>
      <c r="D2399" s="64">
        <v>2496081</v>
      </c>
      <c r="E2399" s="64">
        <v>0</v>
      </c>
      <c r="F2399" s="64">
        <v>2496081</v>
      </c>
      <c r="G2399" s="77">
        <v>1.04</v>
      </c>
      <c r="H2399" s="64">
        <v>2595924</v>
      </c>
      <c r="I2399" s="64">
        <v>0</v>
      </c>
      <c r="J2399" s="64">
        <f>SUMIFS('Support - HEA1065 Adjustments'!$G$2:$G$10,'Support - HEA1065 Adjustments'!$A$2:$A$10,LEFT('Support - Calculation Detail'!A2399,7),'Support - HEA1065 Adjustments'!$D$2:$D$10,RIGHT('Support - Calculation Detail'!A2399,2))</f>
        <v>0</v>
      </c>
      <c r="K2399" s="64">
        <v>2595924</v>
      </c>
      <c r="L2399" s="64">
        <v>0</v>
      </c>
      <c r="M2399" s="64">
        <v>0</v>
      </c>
      <c r="N2399" s="64">
        <v>0</v>
      </c>
      <c r="O2399" s="64">
        <v>2595924</v>
      </c>
    </row>
    <row r="2400" spans="1:15" x14ac:dyDescent="0.35">
      <c r="A2400" s="57" t="s">
        <v>8186</v>
      </c>
      <c r="B2400" s="61" t="s">
        <v>10</v>
      </c>
      <c r="C2400" s="61" t="s">
        <v>4166</v>
      </c>
      <c r="D2400" s="64">
        <v>6323989</v>
      </c>
      <c r="E2400" s="64">
        <v>0</v>
      </c>
      <c r="F2400" s="64">
        <v>6323989</v>
      </c>
      <c r="G2400" s="77">
        <v>1.04</v>
      </c>
      <c r="H2400" s="64">
        <v>6576949</v>
      </c>
      <c r="I2400" s="64">
        <v>0</v>
      </c>
      <c r="J2400" s="64">
        <f>SUMIFS('Support - HEA1065 Adjustments'!$G$2:$G$10,'Support - HEA1065 Adjustments'!$A$2:$A$10,LEFT('Support - Calculation Detail'!A2400,7),'Support - HEA1065 Adjustments'!$D$2:$D$10,RIGHT('Support - Calculation Detail'!A2400,2))</f>
        <v>0</v>
      </c>
      <c r="K2400" s="64">
        <v>6576949</v>
      </c>
      <c r="L2400" s="64">
        <v>530234</v>
      </c>
      <c r="M2400" s="64">
        <v>322673</v>
      </c>
      <c r="N2400" s="64">
        <v>784523.42975719215</v>
      </c>
      <c r="O2400" s="64">
        <v>8214379.4297571918</v>
      </c>
    </row>
    <row r="2401" spans="1:15" x14ac:dyDescent="0.35">
      <c r="A2401" s="57" t="s">
        <v>8187</v>
      </c>
      <c r="B2401" s="61" t="s">
        <v>10</v>
      </c>
      <c r="C2401" s="61" t="s">
        <v>4166</v>
      </c>
      <c r="D2401" s="64">
        <v>24062</v>
      </c>
      <c r="E2401" s="64">
        <v>0</v>
      </c>
      <c r="F2401" s="64">
        <v>24062</v>
      </c>
      <c r="G2401" s="77">
        <v>1.04</v>
      </c>
      <c r="H2401" s="64">
        <v>25024</v>
      </c>
      <c r="I2401" s="64">
        <v>0</v>
      </c>
      <c r="J2401" s="64">
        <f>SUMIFS('Support - HEA1065 Adjustments'!$G$2:$G$10,'Support - HEA1065 Adjustments'!$A$2:$A$10,LEFT('Support - Calculation Detail'!A2401,7),'Support - HEA1065 Adjustments'!$D$2:$D$10,RIGHT('Support - Calculation Detail'!A2401,2))</f>
        <v>0</v>
      </c>
      <c r="K2401" s="64">
        <v>25024</v>
      </c>
      <c r="L2401" s="64">
        <v>0</v>
      </c>
      <c r="M2401" s="64">
        <v>0</v>
      </c>
      <c r="N2401" s="64">
        <v>0</v>
      </c>
      <c r="O2401" s="64">
        <v>25024</v>
      </c>
    </row>
    <row r="2402" spans="1:15" x14ac:dyDescent="0.35">
      <c r="A2402" s="57" t="s">
        <v>8188</v>
      </c>
      <c r="B2402" s="61" t="s">
        <v>10</v>
      </c>
      <c r="C2402" s="61" t="s">
        <v>4166</v>
      </c>
      <c r="D2402" s="64">
        <v>16242</v>
      </c>
      <c r="E2402" s="64">
        <v>0</v>
      </c>
      <c r="F2402" s="64">
        <v>16242</v>
      </c>
      <c r="G2402" s="77">
        <v>1.04</v>
      </c>
      <c r="H2402" s="64">
        <v>16892</v>
      </c>
      <c r="I2402" s="64">
        <v>0</v>
      </c>
      <c r="J2402" s="64">
        <f>SUMIFS('Support - HEA1065 Adjustments'!$G$2:$G$10,'Support - HEA1065 Adjustments'!$A$2:$A$10,LEFT('Support - Calculation Detail'!A2402,7),'Support - HEA1065 Adjustments'!$D$2:$D$10,RIGHT('Support - Calculation Detail'!A2402,2))</f>
        <v>0</v>
      </c>
      <c r="K2402" s="64">
        <v>16892</v>
      </c>
      <c r="L2402" s="64">
        <v>0</v>
      </c>
      <c r="M2402" s="64">
        <v>0</v>
      </c>
      <c r="N2402" s="64">
        <v>0</v>
      </c>
      <c r="O2402" s="64">
        <v>16892</v>
      </c>
    </row>
    <row r="2403" spans="1:15" x14ac:dyDescent="0.35">
      <c r="A2403" s="57" t="s">
        <v>8189</v>
      </c>
      <c r="B2403" s="61" t="s">
        <v>10</v>
      </c>
      <c r="C2403" s="61" t="s">
        <v>4166</v>
      </c>
      <c r="D2403" s="64">
        <v>27849</v>
      </c>
      <c r="E2403" s="64">
        <v>0</v>
      </c>
      <c r="F2403" s="64">
        <v>27849</v>
      </c>
      <c r="G2403" s="77">
        <v>1.04</v>
      </c>
      <c r="H2403" s="64">
        <v>28963</v>
      </c>
      <c r="I2403" s="64">
        <v>0</v>
      </c>
      <c r="J2403" s="64">
        <f>SUMIFS('Support - HEA1065 Adjustments'!$G$2:$G$10,'Support - HEA1065 Adjustments'!$A$2:$A$10,LEFT('Support - Calculation Detail'!A2403,7),'Support - HEA1065 Adjustments'!$D$2:$D$10,RIGHT('Support - Calculation Detail'!A2403,2))</f>
        <v>0</v>
      </c>
      <c r="K2403" s="64">
        <v>28963</v>
      </c>
      <c r="L2403" s="64">
        <v>0</v>
      </c>
      <c r="M2403" s="64">
        <v>0</v>
      </c>
      <c r="N2403" s="64">
        <v>0</v>
      </c>
      <c r="O2403" s="64">
        <v>28963</v>
      </c>
    </row>
    <row r="2404" spans="1:15" x14ac:dyDescent="0.35">
      <c r="A2404" s="57" t="s">
        <v>8190</v>
      </c>
      <c r="B2404" s="61" t="s">
        <v>10</v>
      </c>
      <c r="C2404" s="61" t="s">
        <v>4166</v>
      </c>
      <c r="D2404" s="64">
        <v>42563</v>
      </c>
      <c r="E2404" s="64">
        <v>0</v>
      </c>
      <c r="F2404" s="64">
        <v>42563</v>
      </c>
      <c r="G2404" s="77">
        <v>1.04</v>
      </c>
      <c r="H2404" s="64">
        <v>44266</v>
      </c>
      <c r="I2404" s="64">
        <v>0</v>
      </c>
      <c r="J2404" s="64">
        <f>SUMIFS('Support - HEA1065 Adjustments'!$G$2:$G$10,'Support - HEA1065 Adjustments'!$A$2:$A$10,LEFT('Support - Calculation Detail'!A2404,7),'Support - HEA1065 Adjustments'!$D$2:$D$10,RIGHT('Support - Calculation Detail'!A2404,2))</f>
        <v>0</v>
      </c>
      <c r="K2404" s="64">
        <v>44266</v>
      </c>
      <c r="L2404" s="64">
        <v>0</v>
      </c>
      <c r="M2404" s="64">
        <v>0</v>
      </c>
      <c r="N2404" s="64">
        <v>0</v>
      </c>
      <c r="O2404" s="64">
        <v>44266</v>
      </c>
    </row>
    <row r="2405" spans="1:15" x14ac:dyDescent="0.35">
      <c r="A2405" s="57" t="s">
        <v>8191</v>
      </c>
      <c r="B2405" s="61" t="s">
        <v>10</v>
      </c>
      <c r="C2405" s="61" t="s">
        <v>4166</v>
      </c>
      <c r="D2405" s="64">
        <v>25736</v>
      </c>
      <c r="E2405" s="64">
        <v>0</v>
      </c>
      <c r="F2405" s="64">
        <v>25736</v>
      </c>
      <c r="G2405" s="77">
        <v>1.04</v>
      </c>
      <c r="H2405" s="64">
        <v>26765</v>
      </c>
      <c r="I2405" s="64">
        <v>0</v>
      </c>
      <c r="J2405" s="64">
        <f>SUMIFS('Support - HEA1065 Adjustments'!$G$2:$G$10,'Support - HEA1065 Adjustments'!$A$2:$A$10,LEFT('Support - Calculation Detail'!A2405,7),'Support - HEA1065 Adjustments'!$D$2:$D$10,RIGHT('Support - Calculation Detail'!A2405,2))</f>
        <v>0</v>
      </c>
      <c r="K2405" s="64">
        <v>26765</v>
      </c>
      <c r="L2405" s="64">
        <v>0</v>
      </c>
      <c r="M2405" s="64">
        <v>0</v>
      </c>
      <c r="N2405" s="64">
        <v>0</v>
      </c>
      <c r="O2405" s="64">
        <v>26765</v>
      </c>
    </row>
    <row r="2406" spans="1:15" x14ac:dyDescent="0.35">
      <c r="A2406" s="57" t="s">
        <v>8192</v>
      </c>
      <c r="B2406" s="61" t="s">
        <v>10</v>
      </c>
      <c r="C2406" s="61" t="s">
        <v>4166</v>
      </c>
      <c r="D2406" s="64">
        <v>39609</v>
      </c>
      <c r="E2406" s="64">
        <v>0</v>
      </c>
      <c r="F2406" s="64">
        <v>39609</v>
      </c>
      <c r="G2406" s="77">
        <v>1.04</v>
      </c>
      <c r="H2406" s="64">
        <v>41193</v>
      </c>
      <c r="I2406" s="64">
        <v>0</v>
      </c>
      <c r="J2406" s="64">
        <f>SUMIFS('Support - HEA1065 Adjustments'!$G$2:$G$10,'Support - HEA1065 Adjustments'!$A$2:$A$10,LEFT('Support - Calculation Detail'!A2406,7),'Support - HEA1065 Adjustments'!$D$2:$D$10,RIGHT('Support - Calculation Detail'!A2406,2))</f>
        <v>0</v>
      </c>
      <c r="K2406" s="64">
        <v>41193</v>
      </c>
      <c r="L2406" s="64">
        <v>0</v>
      </c>
      <c r="M2406" s="64">
        <v>0</v>
      </c>
      <c r="N2406" s="64">
        <v>0</v>
      </c>
      <c r="O2406" s="64">
        <v>41193</v>
      </c>
    </row>
    <row r="2407" spans="1:15" x14ac:dyDescent="0.35">
      <c r="A2407" s="57" t="s">
        <v>8193</v>
      </c>
      <c r="B2407" s="61" t="s">
        <v>10</v>
      </c>
      <c r="C2407" s="61" t="s">
        <v>4166</v>
      </c>
      <c r="D2407" s="64">
        <v>81018</v>
      </c>
      <c r="E2407" s="64">
        <v>0</v>
      </c>
      <c r="F2407" s="64">
        <v>81018</v>
      </c>
      <c r="G2407" s="77">
        <v>1.04</v>
      </c>
      <c r="H2407" s="64">
        <v>84259</v>
      </c>
      <c r="I2407" s="64">
        <v>0</v>
      </c>
      <c r="J2407" s="64">
        <f>SUMIFS('Support - HEA1065 Adjustments'!$G$2:$G$10,'Support - HEA1065 Adjustments'!$A$2:$A$10,LEFT('Support - Calculation Detail'!A2407,7),'Support - HEA1065 Adjustments'!$D$2:$D$10,RIGHT('Support - Calculation Detail'!A2407,2))</f>
        <v>0</v>
      </c>
      <c r="K2407" s="64">
        <v>84259</v>
      </c>
      <c r="L2407" s="64">
        <v>0</v>
      </c>
      <c r="M2407" s="64">
        <v>0</v>
      </c>
      <c r="N2407" s="64">
        <v>0</v>
      </c>
      <c r="O2407" s="64">
        <v>84259</v>
      </c>
    </row>
    <row r="2408" spans="1:15" x14ac:dyDescent="0.35">
      <c r="A2408" s="57" t="s">
        <v>8194</v>
      </c>
      <c r="B2408" s="61" t="s">
        <v>10</v>
      </c>
      <c r="C2408" s="61" t="s">
        <v>4166</v>
      </c>
      <c r="D2408" s="64">
        <v>14667</v>
      </c>
      <c r="E2408" s="64">
        <v>0</v>
      </c>
      <c r="F2408" s="64">
        <v>14667</v>
      </c>
      <c r="G2408" s="77">
        <v>1.04</v>
      </c>
      <c r="H2408" s="64">
        <v>15254</v>
      </c>
      <c r="I2408" s="64">
        <v>0</v>
      </c>
      <c r="J2408" s="64">
        <f>SUMIFS('Support - HEA1065 Adjustments'!$G$2:$G$10,'Support - HEA1065 Adjustments'!$A$2:$A$10,LEFT('Support - Calculation Detail'!A2408,7),'Support - HEA1065 Adjustments'!$D$2:$D$10,RIGHT('Support - Calculation Detail'!A2408,2))</f>
        <v>0</v>
      </c>
      <c r="K2408" s="64">
        <v>15254</v>
      </c>
      <c r="L2408" s="64">
        <v>0</v>
      </c>
      <c r="M2408" s="64">
        <v>0</v>
      </c>
      <c r="N2408" s="64">
        <v>0</v>
      </c>
      <c r="O2408" s="64">
        <v>15254</v>
      </c>
    </row>
    <row r="2409" spans="1:15" x14ac:dyDescent="0.35">
      <c r="A2409" s="57" t="s">
        <v>8195</v>
      </c>
      <c r="B2409" s="61" t="s">
        <v>10</v>
      </c>
      <c r="C2409" s="61" t="s">
        <v>4166</v>
      </c>
      <c r="D2409" s="64">
        <v>21282</v>
      </c>
      <c r="E2409" s="64">
        <v>26379</v>
      </c>
      <c r="F2409" s="64">
        <v>47661</v>
      </c>
      <c r="G2409" s="77">
        <v>1.04</v>
      </c>
      <c r="H2409" s="64">
        <v>49567</v>
      </c>
      <c r="I2409" s="64">
        <v>0</v>
      </c>
      <c r="J2409" s="64">
        <f>SUMIFS('Support - HEA1065 Adjustments'!$G$2:$G$10,'Support - HEA1065 Adjustments'!$A$2:$A$10,LEFT('Support - Calculation Detail'!A2409,7),'Support - HEA1065 Adjustments'!$D$2:$D$10,RIGHT('Support - Calculation Detail'!A2409,2))</f>
        <v>0</v>
      </c>
      <c r="K2409" s="64">
        <v>49567</v>
      </c>
      <c r="L2409" s="64">
        <v>0</v>
      </c>
      <c r="M2409" s="64">
        <v>0</v>
      </c>
      <c r="N2409" s="64">
        <v>0</v>
      </c>
      <c r="O2409" s="64">
        <v>49567</v>
      </c>
    </row>
    <row r="2410" spans="1:15" x14ac:dyDescent="0.35">
      <c r="A2410" s="57" t="s">
        <v>8196</v>
      </c>
      <c r="B2410" s="61" t="s">
        <v>10</v>
      </c>
      <c r="C2410" s="61" t="s">
        <v>4166</v>
      </c>
      <c r="D2410" s="64">
        <v>19815</v>
      </c>
      <c r="E2410" s="64">
        <v>0</v>
      </c>
      <c r="F2410" s="64">
        <v>19815</v>
      </c>
      <c r="G2410" s="77">
        <v>1.04</v>
      </c>
      <c r="H2410" s="64">
        <v>20608</v>
      </c>
      <c r="I2410" s="64">
        <v>0</v>
      </c>
      <c r="J2410" s="64">
        <f>SUMIFS('Support - HEA1065 Adjustments'!$G$2:$G$10,'Support - HEA1065 Adjustments'!$A$2:$A$10,LEFT('Support - Calculation Detail'!A2410,7),'Support - HEA1065 Adjustments'!$D$2:$D$10,RIGHT('Support - Calculation Detail'!A2410,2))</f>
        <v>0</v>
      </c>
      <c r="K2410" s="64">
        <v>20608</v>
      </c>
      <c r="L2410" s="64">
        <v>0</v>
      </c>
      <c r="M2410" s="64">
        <v>0</v>
      </c>
      <c r="N2410" s="64">
        <v>0</v>
      </c>
      <c r="O2410" s="64">
        <v>20608</v>
      </c>
    </row>
    <row r="2411" spans="1:15" x14ac:dyDescent="0.35">
      <c r="A2411" s="57" t="s">
        <v>8197</v>
      </c>
      <c r="B2411" s="61" t="s">
        <v>10</v>
      </c>
      <c r="C2411" s="61" t="s">
        <v>4166</v>
      </c>
      <c r="D2411" s="64">
        <v>19423</v>
      </c>
      <c r="E2411" s="64">
        <v>0</v>
      </c>
      <c r="F2411" s="64">
        <v>19423</v>
      </c>
      <c r="G2411" s="77">
        <v>1.04</v>
      </c>
      <c r="H2411" s="64">
        <v>20200</v>
      </c>
      <c r="I2411" s="64">
        <v>0</v>
      </c>
      <c r="J2411" s="64">
        <f>SUMIFS('Support - HEA1065 Adjustments'!$G$2:$G$10,'Support - HEA1065 Adjustments'!$A$2:$A$10,LEFT('Support - Calculation Detail'!A2411,7),'Support - HEA1065 Adjustments'!$D$2:$D$10,RIGHT('Support - Calculation Detail'!A2411,2))</f>
        <v>0</v>
      </c>
      <c r="K2411" s="64">
        <v>20200</v>
      </c>
      <c r="L2411" s="64">
        <v>0</v>
      </c>
      <c r="M2411" s="64">
        <v>0</v>
      </c>
      <c r="N2411" s="64">
        <v>0</v>
      </c>
      <c r="O2411" s="64">
        <v>20200</v>
      </c>
    </row>
    <row r="2412" spans="1:15" x14ac:dyDescent="0.35">
      <c r="A2412" s="57" t="s">
        <v>8198</v>
      </c>
      <c r="B2412" s="61" t="s">
        <v>10</v>
      </c>
      <c r="C2412" s="61" t="s">
        <v>4166</v>
      </c>
      <c r="D2412" s="64">
        <v>24660</v>
      </c>
      <c r="E2412" s="64">
        <v>0</v>
      </c>
      <c r="F2412" s="64">
        <v>24660</v>
      </c>
      <c r="G2412" s="77">
        <v>1.04</v>
      </c>
      <c r="H2412" s="64">
        <v>25646</v>
      </c>
      <c r="I2412" s="64">
        <v>0</v>
      </c>
      <c r="J2412" s="64">
        <f>SUMIFS('Support - HEA1065 Adjustments'!$G$2:$G$10,'Support - HEA1065 Adjustments'!$A$2:$A$10,LEFT('Support - Calculation Detail'!A2412,7),'Support - HEA1065 Adjustments'!$D$2:$D$10,RIGHT('Support - Calculation Detail'!A2412,2))</f>
        <v>0</v>
      </c>
      <c r="K2412" s="64">
        <v>25646</v>
      </c>
      <c r="L2412" s="64">
        <v>0</v>
      </c>
      <c r="M2412" s="64">
        <v>0</v>
      </c>
      <c r="N2412" s="64">
        <v>0</v>
      </c>
      <c r="O2412" s="64">
        <v>25646</v>
      </c>
    </row>
    <row r="2413" spans="1:15" x14ac:dyDescent="0.35">
      <c r="A2413" s="57" t="s">
        <v>8199</v>
      </c>
      <c r="B2413" s="61" t="s">
        <v>10</v>
      </c>
      <c r="C2413" s="61" t="s">
        <v>4166</v>
      </c>
      <c r="D2413" s="64">
        <v>34318</v>
      </c>
      <c r="E2413" s="64">
        <v>0</v>
      </c>
      <c r="F2413" s="64">
        <v>34318</v>
      </c>
      <c r="G2413" s="77">
        <v>1.04</v>
      </c>
      <c r="H2413" s="64">
        <v>35691</v>
      </c>
      <c r="I2413" s="64">
        <v>0</v>
      </c>
      <c r="J2413" s="64">
        <f>SUMIFS('Support - HEA1065 Adjustments'!$G$2:$G$10,'Support - HEA1065 Adjustments'!$A$2:$A$10,LEFT('Support - Calculation Detail'!A2413,7),'Support - HEA1065 Adjustments'!$D$2:$D$10,RIGHT('Support - Calculation Detail'!A2413,2))</f>
        <v>0</v>
      </c>
      <c r="K2413" s="64">
        <v>35691</v>
      </c>
      <c r="L2413" s="64">
        <v>0</v>
      </c>
      <c r="M2413" s="64">
        <v>0</v>
      </c>
      <c r="N2413" s="64">
        <v>0</v>
      </c>
      <c r="O2413" s="64">
        <v>35691</v>
      </c>
    </row>
    <row r="2414" spans="1:15" x14ac:dyDescent="0.35">
      <c r="A2414" s="57" t="s">
        <v>8200</v>
      </c>
      <c r="B2414" s="61" t="s">
        <v>10</v>
      </c>
      <c r="C2414" s="61" t="s">
        <v>4166</v>
      </c>
      <c r="D2414" s="64">
        <v>15125</v>
      </c>
      <c r="E2414" s="64">
        <v>0</v>
      </c>
      <c r="F2414" s="64">
        <v>15125</v>
      </c>
      <c r="G2414" s="77">
        <v>1.04</v>
      </c>
      <c r="H2414" s="64">
        <v>15730</v>
      </c>
      <c r="I2414" s="64">
        <v>0</v>
      </c>
      <c r="J2414" s="64">
        <f>SUMIFS('Support - HEA1065 Adjustments'!$G$2:$G$10,'Support - HEA1065 Adjustments'!$A$2:$A$10,LEFT('Support - Calculation Detail'!A2414,7),'Support - HEA1065 Adjustments'!$D$2:$D$10,RIGHT('Support - Calculation Detail'!A2414,2))</f>
        <v>0</v>
      </c>
      <c r="K2414" s="64">
        <v>15730</v>
      </c>
      <c r="L2414" s="64">
        <v>0</v>
      </c>
      <c r="M2414" s="64">
        <v>0</v>
      </c>
      <c r="N2414" s="64">
        <v>0</v>
      </c>
      <c r="O2414" s="64">
        <v>15730</v>
      </c>
    </row>
    <row r="2415" spans="1:15" x14ac:dyDescent="0.35">
      <c r="A2415" s="57" t="s">
        <v>8201</v>
      </c>
      <c r="B2415" s="61" t="s">
        <v>10</v>
      </c>
      <c r="C2415" s="61" t="s">
        <v>4166</v>
      </c>
      <c r="D2415" s="64">
        <v>17248</v>
      </c>
      <c r="E2415" s="64">
        <v>0</v>
      </c>
      <c r="F2415" s="64">
        <v>17248</v>
      </c>
      <c r="G2415" s="77">
        <v>1.04</v>
      </c>
      <c r="H2415" s="64">
        <v>17938</v>
      </c>
      <c r="I2415" s="64">
        <v>0</v>
      </c>
      <c r="J2415" s="64">
        <f>SUMIFS('Support - HEA1065 Adjustments'!$G$2:$G$10,'Support - HEA1065 Adjustments'!$A$2:$A$10,LEFT('Support - Calculation Detail'!A2415,7),'Support - HEA1065 Adjustments'!$D$2:$D$10,RIGHT('Support - Calculation Detail'!A2415,2))</f>
        <v>0</v>
      </c>
      <c r="K2415" s="64">
        <v>17938</v>
      </c>
      <c r="L2415" s="64">
        <v>0</v>
      </c>
      <c r="M2415" s="64">
        <v>0</v>
      </c>
      <c r="N2415" s="64">
        <v>0</v>
      </c>
      <c r="O2415" s="64">
        <v>17938</v>
      </c>
    </row>
    <row r="2416" spans="1:15" x14ac:dyDescent="0.35">
      <c r="A2416" s="57" t="s">
        <v>8202</v>
      </c>
      <c r="B2416" s="61" t="s">
        <v>10</v>
      </c>
      <c r="C2416" s="61" t="s">
        <v>4166</v>
      </c>
      <c r="D2416" s="64">
        <v>15073</v>
      </c>
      <c r="E2416" s="64">
        <v>0</v>
      </c>
      <c r="F2416" s="64">
        <v>15073</v>
      </c>
      <c r="G2416" s="77">
        <v>1.04</v>
      </c>
      <c r="H2416" s="64">
        <v>15676</v>
      </c>
      <c r="I2416" s="64">
        <v>0</v>
      </c>
      <c r="J2416" s="64">
        <f>SUMIFS('Support - HEA1065 Adjustments'!$G$2:$G$10,'Support - HEA1065 Adjustments'!$A$2:$A$10,LEFT('Support - Calculation Detail'!A2416,7),'Support - HEA1065 Adjustments'!$D$2:$D$10,RIGHT('Support - Calculation Detail'!A2416,2))</f>
        <v>0</v>
      </c>
      <c r="K2416" s="64">
        <v>15676</v>
      </c>
      <c r="L2416" s="64">
        <v>0</v>
      </c>
      <c r="M2416" s="64">
        <v>0</v>
      </c>
      <c r="N2416" s="64">
        <v>0</v>
      </c>
      <c r="O2416" s="64">
        <v>15676</v>
      </c>
    </row>
    <row r="2417" spans="1:15" x14ac:dyDescent="0.35">
      <c r="A2417" s="57" t="s">
        <v>8203</v>
      </c>
      <c r="B2417" s="61" t="s">
        <v>10</v>
      </c>
      <c r="C2417" s="61" t="s">
        <v>4166</v>
      </c>
      <c r="D2417" s="64">
        <v>7698</v>
      </c>
      <c r="E2417" s="64">
        <v>0</v>
      </c>
      <c r="F2417" s="64">
        <v>7698</v>
      </c>
      <c r="G2417" s="77">
        <v>1.04</v>
      </c>
      <c r="H2417" s="64">
        <v>8006</v>
      </c>
      <c r="I2417" s="64">
        <v>0</v>
      </c>
      <c r="J2417" s="64">
        <f>SUMIFS('Support - HEA1065 Adjustments'!$G$2:$G$10,'Support - HEA1065 Adjustments'!$A$2:$A$10,LEFT('Support - Calculation Detail'!A2417,7),'Support - HEA1065 Adjustments'!$D$2:$D$10,RIGHT('Support - Calculation Detail'!A2417,2))</f>
        <v>0</v>
      </c>
      <c r="K2417" s="64">
        <v>8006</v>
      </c>
      <c r="L2417" s="64">
        <v>0</v>
      </c>
      <c r="M2417" s="64">
        <v>0</v>
      </c>
      <c r="N2417" s="64">
        <v>0</v>
      </c>
      <c r="O2417" s="64">
        <v>8006</v>
      </c>
    </row>
    <row r="2418" spans="1:15" x14ac:dyDescent="0.35">
      <c r="A2418" s="57" t="s">
        <v>8204</v>
      </c>
      <c r="B2418" s="61" t="s">
        <v>10</v>
      </c>
      <c r="C2418" s="61" t="s">
        <v>4166</v>
      </c>
      <c r="D2418" s="64">
        <v>21269</v>
      </c>
      <c r="E2418" s="64">
        <v>0</v>
      </c>
      <c r="F2418" s="64">
        <v>21269</v>
      </c>
      <c r="G2418" s="77">
        <v>1.04</v>
      </c>
      <c r="H2418" s="64">
        <v>22120</v>
      </c>
      <c r="I2418" s="64">
        <v>0</v>
      </c>
      <c r="J2418" s="64">
        <f>SUMIFS('Support - HEA1065 Adjustments'!$G$2:$G$10,'Support - HEA1065 Adjustments'!$A$2:$A$10,LEFT('Support - Calculation Detail'!A2418,7),'Support - HEA1065 Adjustments'!$D$2:$D$10,RIGHT('Support - Calculation Detail'!A2418,2))</f>
        <v>0</v>
      </c>
      <c r="K2418" s="64">
        <v>22120</v>
      </c>
      <c r="L2418" s="64">
        <v>0</v>
      </c>
      <c r="M2418" s="64">
        <v>0</v>
      </c>
      <c r="N2418" s="64">
        <v>0</v>
      </c>
      <c r="O2418" s="64">
        <v>22120</v>
      </c>
    </row>
    <row r="2419" spans="1:15" x14ac:dyDescent="0.35">
      <c r="A2419" s="57" t="s">
        <v>8205</v>
      </c>
      <c r="B2419" s="61" t="s">
        <v>10</v>
      </c>
      <c r="C2419" s="61" t="s">
        <v>4166</v>
      </c>
      <c r="D2419" s="64">
        <v>22090</v>
      </c>
      <c r="E2419" s="64">
        <v>0</v>
      </c>
      <c r="F2419" s="64">
        <v>22090</v>
      </c>
      <c r="G2419" s="77">
        <v>1.04</v>
      </c>
      <c r="H2419" s="64">
        <v>22974</v>
      </c>
      <c r="I2419" s="64">
        <v>0</v>
      </c>
      <c r="J2419" s="64">
        <f>SUMIFS('Support - HEA1065 Adjustments'!$G$2:$G$10,'Support - HEA1065 Adjustments'!$A$2:$A$10,LEFT('Support - Calculation Detail'!A2419,7),'Support - HEA1065 Adjustments'!$D$2:$D$10,RIGHT('Support - Calculation Detail'!A2419,2))</f>
        <v>0</v>
      </c>
      <c r="K2419" s="64">
        <v>22974</v>
      </c>
      <c r="L2419" s="64">
        <v>0</v>
      </c>
      <c r="M2419" s="64">
        <v>0</v>
      </c>
      <c r="N2419" s="64">
        <v>0</v>
      </c>
      <c r="O2419" s="64">
        <v>22974</v>
      </c>
    </row>
    <row r="2420" spans="1:15" x14ac:dyDescent="0.35">
      <c r="A2420" s="57" t="s">
        <v>8206</v>
      </c>
      <c r="B2420" s="61" t="s">
        <v>10</v>
      </c>
      <c r="C2420" s="61" t="s">
        <v>4166</v>
      </c>
      <c r="D2420" s="64">
        <v>19559</v>
      </c>
      <c r="E2420" s="64">
        <v>0</v>
      </c>
      <c r="F2420" s="64">
        <v>19559</v>
      </c>
      <c r="G2420" s="77">
        <v>1.04</v>
      </c>
      <c r="H2420" s="64">
        <v>20341</v>
      </c>
      <c r="I2420" s="64">
        <v>0</v>
      </c>
      <c r="J2420" s="64">
        <f>SUMIFS('Support - HEA1065 Adjustments'!$G$2:$G$10,'Support - HEA1065 Adjustments'!$A$2:$A$10,LEFT('Support - Calculation Detail'!A2420,7),'Support - HEA1065 Adjustments'!$D$2:$D$10,RIGHT('Support - Calculation Detail'!A2420,2))</f>
        <v>0</v>
      </c>
      <c r="K2420" s="64">
        <v>20341</v>
      </c>
      <c r="L2420" s="64">
        <v>0</v>
      </c>
      <c r="M2420" s="64">
        <v>0</v>
      </c>
      <c r="N2420" s="64">
        <v>0</v>
      </c>
      <c r="O2420" s="64">
        <v>20341</v>
      </c>
    </row>
    <row r="2421" spans="1:15" x14ac:dyDescent="0.35">
      <c r="A2421" s="57" t="s">
        <v>8207</v>
      </c>
      <c r="B2421" s="61" t="s">
        <v>10</v>
      </c>
      <c r="C2421" s="61" t="s">
        <v>4166</v>
      </c>
      <c r="D2421" s="64">
        <v>33523</v>
      </c>
      <c r="E2421" s="64">
        <v>0</v>
      </c>
      <c r="F2421" s="64">
        <v>33523</v>
      </c>
      <c r="G2421" s="77">
        <v>1.04</v>
      </c>
      <c r="H2421" s="64">
        <v>34864</v>
      </c>
      <c r="I2421" s="64">
        <v>0</v>
      </c>
      <c r="J2421" s="64">
        <f>SUMIFS('Support - HEA1065 Adjustments'!$G$2:$G$10,'Support - HEA1065 Adjustments'!$A$2:$A$10,LEFT('Support - Calculation Detail'!A2421,7),'Support - HEA1065 Adjustments'!$D$2:$D$10,RIGHT('Support - Calculation Detail'!A2421,2))</f>
        <v>0</v>
      </c>
      <c r="K2421" s="64">
        <v>34864</v>
      </c>
      <c r="L2421" s="64">
        <v>0</v>
      </c>
      <c r="M2421" s="64">
        <v>0</v>
      </c>
      <c r="N2421" s="64">
        <v>0</v>
      </c>
      <c r="O2421" s="64">
        <v>34864</v>
      </c>
    </row>
    <row r="2422" spans="1:15" x14ac:dyDescent="0.35">
      <c r="A2422" s="57" t="s">
        <v>8208</v>
      </c>
      <c r="B2422" s="61" t="s">
        <v>10</v>
      </c>
      <c r="C2422" s="61" t="s">
        <v>4166</v>
      </c>
      <c r="D2422" s="64">
        <v>70870</v>
      </c>
      <c r="E2422" s="64">
        <v>0</v>
      </c>
      <c r="F2422" s="64">
        <v>70870</v>
      </c>
      <c r="G2422" s="77">
        <v>1.04</v>
      </c>
      <c r="H2422" s="64">
        <v>73705</v>
      </c>
      <c r="I2422" s="64">
        <v>0</v>
      </c>
      <c r="J2422" s="64">
        <f>SUMIFS('Support - HEA1065 Adjustments'!$G$2:$G$10,'Support - HEA1065 Adjustments'!$A$2:$A$10,LEFT('Support - Calculation Detail'!A2422,7),'Support - HEA1065 Adjustments'!$D$2:$D$10,RIGHT('Support - Calculation Detail'!A2422,2))</f>
        <v>0</v>
      </c>
      <c r="K2422" s="64">
        <v>73705</v>
      </c>
      <c r="L2422" s="64">
        <v>0</v>
      </c>
      <c r="M2422" s="64">
        <v>0</v>
      </c>
      <c r="N2422" s="64">
        <v>0</v>
      </c>
      <c r="O2422" s="64">
        <v>73705</v>
      </c>
    </row>
    <row r="2423" spans="1:15" x14ac:dyDescent="0.35">
      <c r="A2423" s="57" t="s">
        <v>8209</v>
      </c>
      <c r="B2423" s="61" t="s">
        <v>10</v>
      </c>
      <c r="C2423" s="61" t="s">
        <v>4166</v>
      </c>
      <c r="D2423" s="64">
        <v>772561</v>
      </c>
      <c r="E2423" s="64">
        <v>0</v>
      </c>
      <c r="F2423" s="64">
        <v>772561</v>
      </c>
      <c r="G2423" s="77">
        <v>1.04</v>
      </c>
      <c r="H2423" s="64">
        <v>803463</v>
      </c>
      <c r="I2423" s="64">
        <v>0</v>
      </c>
      <c r="J2423" s="64">
        <f>SUMIFS('Support - HEA1065 Adjustments'!$G$2:$G$10,'Support - HEA1065 Adjustments'!$A$2:$A$10,LEFT('Support - Calculation Detail'!A2423,7),'Support - HEA1065 Adjustments'!$D$2:$D$10,RIGHT('Support - Calculation Detail'!A2423,2))</f>
        <v>0</v>
      </c>
      <c r="K2423" s="64">
        <v>803463</v>
      </c>
      <c r="L2423" s="64">
        <v>0</v>
      </c>
      <c r="M2423" s="64">
        <v>0</v>
      </c>
      <c r="N2423" s="64">
        <v>0</v>
      </c>
      <c r="O2423" s="64">
        <v>803463</v>
      </c>
    </row>
    <row r="2424" spans="1:15" x14ac:dyDescent="0.35">
      <c r="A2424" s="57" t="s">
        <v>8210</v>
      </c>
      <c r="B2424" s="61" t="s">
        <v>10</v>
      </c>
      <c r="C2424" s="61" t="s">
        <v>4166</v>
      </c>
      <c r="D2424" s="64">
        <v>590860</v>
      </c>
      <c r="E2424" s="64">
        <v>0</v>
      </c>
      <c r="F2424" s="64">
        <v>590860</v>
      </c>
      <c r="G2424" s="77">
        <v>1.04</v>
      </c>
      <c r="H2424" s="64">
        <v>614494</v>
      </c>
      <c r="I2424" s="64">
        <v>0</v>
      </c>
      <c r="J2424" s="64">
        <f>SUMIFS('Support - HEA1065 Adjustments'!$G$2:$G$10,'Support - HEA1065 Adjustments'!$A$2:$A$10,LEFT('Support - Calculation Detail'!A2424,7),'Support - HEA1065 Adjustments'!$D$2:$D$10,RIGHT('Support - Calculation Detail'!A2424,2))</f>
        <v>0</v>
      </c>
      <c r="K2424" s="64">
        <v>614494</v>
      </c>
      <c r="L2424" s="64">
        <v>0</v>
      </c>
      <c r="M2424" s="64">
        <v>0</v>
      </c>
      <c r="N2424" s="64">
        <v>0</v>
      </c>
      <c r="O2424" s="64">
        <v>614494</v>
      </c>
    </row>
    <row r="2425" spans="1:15" x14ac:dyDescent="0.35">
      <c r="A2425" s="57" t="s">
        <v>8211</v>
      </c>
      <c r="B2425" s="61" t="s">
        <v>10</v>
      </c>
      <c r="C2425" s="61" t="s">
        <v>4166</v>
      </c>
      <c r="D2425" s="64">
        <v>4228999</v>
      </c>
      <c r="E2425" s="64">
        <v>0</v>
      </c>
      <c r="F2425" s="64">
        <v>4228999</v>
      </c>
      <c r="G2425" s="77">
        <v>1.04</v>
      </c>
      <c r="H2425" s="64">
        <v>4398159</v>
      </c>
      <c r="I2425" s="64">
        <v>0</v>
      </c>
      <c r="J2425" s="64">
        <f>SUMIFS('Support - HEA1065 Adjustments'!$G$2:$G$10,'Support - HEA1065 Adjustments'!$A$2:$A$10,LEFT('Support - Calculation Detail'!A2425,7),'Support - HEA1065 Adjustments'!$D$2:$D$10,RIGHT('Support - Calculation Detail'!A2425,2))</f>
        <v>0</v>
      </c>
      <c r="K2425" s="64">
        <v>4398159</v>
      </c>
      <c r="L2425" s="64">
        <v>169043</v>
      </c>
      <c r="M2425" s="64">
        <v>0</v>
      </c>
      <c r="N2425" s="64">
        <v>0</v>
      </c>
      <c r="O2425" s="64">
        <v>4567202</v>
      </c>
    </row>
    <row r="2426" spans="1:15" x14ac:dyDescent="0.35">
      <c r="A2426" s="57" t="s">
        <v>8212</v>
      </c>
      <c r="B2426" s="61" t="s">
        <v>10</v>
      </c>
      <c r="C2426" s="61" t="s">
        <v>4166</v>
      </c>
      <c r="D2426" s="64">
        <v>175345</v>
      </c>
      <c r="E2426" s="64">
        <v>0</v>
      </c>
      <c r="F2426" s="64">
        <v>175345</v>
      </c>
      <c r="G2426" s="77">
        <v>1.04</v>
      </c>
      <c r="H2426" s="64">
        <v>182359</v>
      </c>
      <c r="I2426" s="64">
        <v>0</v>
      </c>
      <c r="J2426" s="64">
        <f>SUMIFS('Support - HEA1065 Adjustments'!$G$2:$G$10,'Support - HEA1065 Adjustments'!$A$2:$A$10,LEFT('Support - Calculation Detail'!A2426,7),'Support - HEA1065 Adjustments'!$D$2:$D$10,RIGHT('Support - Calculation Detail'!A2426,2))</f>
        <v>0</v>
      </c>
      <c r="K2426" s="64">
        <v>182359</v>
      </c>
      <c r="L2426" s="64">
        <v>0</v>
      </c>
      <c r="M2426" s="64">
        <v>0</v>
      </c>
      <c r="N2426" s="64">
        <v>0</v>
      </c>
      <c r="O2426" s="64">
        <v>182359</v>
      </c>
    </row>
    <row r="2427" spans="1:15" x14ac:dyDescent="0.35">
      <c r="A2427" s="57" t="s">
        <v>8213</v>
      </c>
      <c r="B2427" s="61" t="s">
        <v>10</v>
      </c>
      <c r="C2427" s="61" t="s">
        <v>4166</v>
      </c>
      <c r="D2427" s="64">
        <v>435003</v>
      </c>
      <c r="E2427" s="64">
        <v>0</v>
      </c>
      <c r="F2427" s="64">
        <v>435003</v>
      </c>
      <c r="G2427" s="77">
        <v>1.04</v>
      </c>
      <c r="H2427" s="64">
        <v>452403</v>
      </c>
      <c r="I2427" s="64">
        <v>0</v>
      </c>
      <c r="J2427" s="64">
        <f>SUMIFS('Support - HEA1065 Adjustments'!$G$2:$G$10,'Support - HEA1065 Adjustments'!$A$2:$A$10,LEFT('Support - Calculation Detail'!A2427,7),'Support - HEA1065 Adjustments'!$D$2:$D$10,RIGHT('Support - Calculation Detail'!A2427,2))</f>
        <v>0</v>
      </c>
      <c r="K2427" s="64">
        <v>452403</v>
      </c>
      <c r="L2427" s="64">
        <v>44368</v>
      </c>
      <c r="M2427" s="64">
        <v>0</v>
      </c>
      <c r="N2427" s="64">
        <v>0</v>
      </c>
      <c r="O2427" s="64">
        <v>496771</v>
      </c>
    </row>
    <row r="2428" spans="1:15" x14ac:dyDescent="0.35">
      <c r="A2428" s="57" t="s">
        <v>8214</v>
      </c>
      <c r="B2428" s="61" t="s">
        <v>10</v>
      </c>
      <c r="C2428" s="61" t="s">
        <v>4166</v>
      </c>
      <c r="D2428" s="64">
        <v>236123</v>
      </c>
      <c r="E2428" s="64">
        <v>0</v>
      </c>
      <c r="F2428" s="64">
        <v>236123</v>
      </c>
      <c r="G2428" s="77">
        <v>1.04</v>
      </c>
      <c r="H2428" s="64">
        <v>245568</v>
      </c>
      <c r="I2428" s="64">
        <v>0</v>
      </c>
      <c r="J2428" s="64">
        <f>SUMIFS('Support - HEA1065 Adjustments'!$G$2:$G$10,'Support - HEA1065 Adjustments'!$A$2:$A$10,LEFT('Support - Calculation Detail'!A2428,7),'Support - HEA1065 Adjustments'!$D$2:$D$10,RIGHT('Support - Calculation Detail'!A2428,2))</f>
        <v>0</v>
      </c>
      <c r="K2428" s="64">
        <v>245568</v>
      </c>
      <c r="L2428" s="64">
        <v>11769</v>
      </c>
      <c r="M2428" s="64">
        <v>0</v>
      </c>
      <c r="N2428" s="64">
        <v>0</v>
      </c>
      <c r="O2428" s="64">
        <v>257337</v>
      </c>
    </row>
    <row r="2429" spans="1:15" x14ac:dyDescent="0.35">
      <c r="A2429" s="57" t="s">
        <v>8215</v>
      </c>
      <c r="B2429" s="61" t="s">
        <v>10</v>
      </c>
      <c r="C2429" s="61" t="s">
        <v>4166</v>
      </c>
      <c r="D2429" s="64">
        <v>53572</v>
      </c>
      <c r="E2429" s="64">
        <v>0</v>
      </c>
      <c r="F2429" s="64">
        <v>53572</v>
      </c>
      <c r="G2429" s="77">
        <v>1.04</v>
      </c>
      <c r="H2429" s="64">
        <v>55715</v>
      </c>
      <c r="I2429" s="64">
        <v>0</v>
      </c>
      <c r="J2429" s="64">
        <f>SUMIFS('Support - HEA1065 Adjustments'!$G$2:$G$10,'Support - HEA1065 Adjustments'!$A$2:$A$10,LEFT('Support - Calculation Detail'!A2429,7),'Support - HEA1065 Adjustments'!$D$2:$D$10,RIGHT('Support - Calculation Detail'!A2429,2))</f>
        <v>0</v>
      </c>
      <c r="K2429" s="64">
        <v>55715</v>
      </c>
      <c r="L2429" s="64">
        <v>0</v>
      </c>
      <c r="M2429" s="64">
        <v>0</v>
      </c>
      <c r="N2429" s="64">
        <v>0</v>
      </c>
      <c r="O2429" s="64">
        <v>55715</v>
      </c>
    </row>
    <row r="2430" spans="1:15" x14ac:dyDescent="0.35">
      <c r="A2430" s="57" t="s">
        <v>8216</v>
      </c>
      <c r="B2430" s="61" t="s">
        <v>10</v>
      </c>
      <c r="C2430" s="61" t="s">
        <v>4166</v>
      </c>
      <c r="D2430" s="64">
        <v>62890</v>
      </c>
      <c r="E2430" s="64">
        <v>0</v>
      </c>
      <c r="F2430" s="64">
        <v>62890</v>
      </c>
      <c r="G2430" s="77">
        <v>1.04</v>
      </c>
      <c r="H2430" s="64">
        <v>65406</v>
      </c>
      <c r="I2430" s="64">
        <v>0</v>
      </c>
      <c r="J2430" s="64">
        <f>SUMIFS('Support - HEA1065 Adjustments'!$G$2:$G$10,'Support - HEA1065 Adjustments'!$A$2:$A$10,LEFT('Support - Calculation Detail'!A2430,7),'Support - HEA1065 Adjustments'!$D$2:$D$10,RIGHT('Support - Calculation Detail'!A2430,2))</f>
        <v>0</v>
      </c>
      <c r="K2430" s="64">
        <v>65406</v>
      </c>
      <c r="L2430" s="64">
        <v>0</v>
      </c>
      <c r="M2430" s="64">
        <v>0</v>
      </c>
      <c r="N2430" s="64">
        <v>0</v>
      </c>
      <c r="O2430" s="64">
        <v>65406</v>
      </c>
    </row>
    <row r="2431" spans="1:15" x14ac:dyDescent="0.35">
      <c r="A2431" s="57" t="s">
        <v>8217</v>
      </c>
      <c r="B2431" s="61" t="s">
        <v>10</v>
      </c>
      <c r="C2431" s="61" t="s">
        <v>4166</v>
      </c>
      <c r="D2431" s="64">
        <v>110489</v>
      </c>
      <c r="E2431" s="64">
        <v>0</v>
      </c>
      <c r="F2431" s="64">
        <v>110489</v>
      </c>
      <c r="G2431" s="77">
        <v>1.04</v>
      </c>
      <c r="H2431" s="64">
        <v>114909</v>
      </c>
      <c r="I2431" s="64">
        <v>0</v>
      </c>
      <c r="J2431" s="64">
        <f>SUMIFS('Support - HEA1065 Adjustments'!$G$2:$G$10,'Support - HEA1065 Adjustments'!$A$2:$A$10,LEFT('Support - Calculation Detail'!A2431,7),'Support - HEA1065 Adjustments'!$D$2:$D$10,RIGHT('Support - Calculation Detail'!A2431,2))</f>
        <v>0</v>
      </c>
      <c r="K2431" s="64">
        <v>114909</v>
      </c>
      <c r="L2431" s="64">
        <v>0</v>
      </c>
      <c r="M2431" s="64">
        <v>0</v>
      </c>
      <c r="N2431" s="64">
        <v>0</v>
      </c>
      <c r="O2431" s="64">
        <v>114909</v>
      </c>
    </row>
    <row r="2432" spans="1:15" x14ac:dyDescent="0.35">
      <c r="A2432" s="57" t="s">
        <v>8218</v>
      </c>
      <c r="B2432" s="61" t="s">
        <v>10</v>
      </c>
      <c r="C2432" s="61" t="s">
        <v>4166</v>
      </c>
      <c r="D2432" s="64">
        <v>118798</v>
      </c>
      <c r="E2432" s="64">
        <v>0</v>
      </c>
      <c r="F2432" s="64">
        <v>118798</v>
      </c>
      <c r="G2432" s="77">
        <v>1.04</v>
      </c>
      <c r="H2432" s="64">
        <v>123550</v>
      </c>
      <c r="I2432" s="64">
        <v>0</v>
      </c>
      <c r="J2432" s="64">
        <f>SUMIFS('Support - HEA1065 Adjustments'!$G$2:$G$10,'Support - HEA1065 Adjustments'!$A$2:$A$10,LEFT('Support - Calculation Detail'!A2432,7),'Support - HEA1065 Adjustments'!$D$2:$D$10,RIGHT('Support - Calculation Detail'!A2432,2))</f>
        <v>0</v>
      </c>
      <c r="K2432" s="64">
        <v>123550</v>
      </c>
      <c r="L2432" s="64">
        <v>0</v>
      </c>
      <c r="M2432" s="64">
        <v>0</v>
      </c>
      <c r="N2432" s="64">
        <v>0</v>
      </c>
      <c r="O2432" s="64">
        <v>123550</v>
      </c>
    </row>
    <row r="2433" spans="1:15" x14ac:dyDescent="0.35">
      <c r="A2433" s="57" t="s">
        <v>8219</v>
      </c>
      <c r="B2433" s="61" t="s">
        <v>10</v>
      </c>
      <c r="C2433" s="61" t="s">
        <v>4166</v>
      </c>
      <c r="D2433" s="64">
        <v>96894</v>
      </c>
      <c r="E2433" s="64">
        <v>0</v>
      </c>
      <c r="F2433" s="64">
        <v>96894</v>
      </c>
      <c r="G2433" s="77">
        <v>1.04</v>
      </c>
      <c r="H2433" s="64">
        <v>100770</v>
      </c>
      <c r="I2433" s="64">
        <v>0</v>
      </c>
      <c r="J2433" s="64">
        <f>SUMIFS('Support - HEA1065 Adjustments'!$G$2:$G$10,'Support - HEA1065 Adjustments'!$A$2:$A$10,LEFT('Support - Calculation Detail'!A2433,7),'Support - HEA1065 Adjustments'!$D$2:$D$10,RIGHT('Support - Calculation Detail'!A2433,2))</f>
        <v>0</v>
      </c>
      <c r="K2433" s="64">
        <v>100770</v>
      </c>
      <c r="L2433" s="64">
        <v>0</v>
      </c>
      <c r="M2433" s="64">
        <v>0</v>
      </c>
      <c r="N2433" s="64">
        <v>0</v>
      </c>
      <c r="O2433" s="64">
        <v>100770</v>
      </c>
    </row>
    <row r="2434" spans="1:15" x14ac:dyDescent="0.35">
      <c r="A2434" s="57" t="s">
        <v>8220</v>
      </c>
      <c r="B2434" s="61" t="s">
        <v>10</v>
      </c>
      <c r="C2434" s="61" t="s">
        <v>4166</v>
      </c>
      <c r="D2434" s="64">
        <v>2821073</v>
      </c>
      <c r="E2434" s="64">
        <v>0</v>
      </c>
      <c r="F2434" s="64">
        <v>2821073</v>
      </c>
      <c r="G2434" s="77">
        <v>1.04</v>
      </c>
      <c r="H2434" s="64">
        <v>2933916</v>
      </c>
      <c r="I2434" s="64">
        <v>0</v>
      </c>
      <c r="J2434" s="64">
        <f>SUMIFS('Support - HEA1065 Adjustments'!$G$2:$G$10,'Support - HEA1065 Adjustments'!$A$2:$A$10,LEFT('Support - Calculation Detail'!A2434,7),'Support - HEA1065 Adjustments'!$D$2:$D$10,RIGHT('Support - Calculation Detail'!A2434,2))</f>
        <v>0</v>
      </c>
      <c r="K2434" s="64">
        <v>2933916</v>
      </c>
      <c r="L2434" s="64">
        <v>0</v>
      </c>
      <c r="M2434" s="64">
        <v>0</v>
      </c>
      <c r="N2434" s="64">
        <v>0</v>
      </c>
      <c r="O2434" s="64">
        <v>2933916</v>
      </c>
    </row>
    <row r="2435" spans="1:15" x14ac:dyDescent="0.35">
      <c r="A2435" s="57" t="s">
        <v>8221</v>
      </c>
      <c r="B2435" s="61" t="s">
        <v>10</v>
      </c>
      <c r="C2435" s="61" t="s">
        <v>4166</v>
      </c>
      <c r="D2435" s="64">
        <v>3676741</v>
      </c>
      <c r="E2435" s="64">
        <v>0</v>
      </c>
      <c r="F2435" s="64">
        <v>3676741</v>
      </c>
      <c r="G2435" s="77">
        <v>1.04</v>
      </c>
      <c r="H2435" s="64">
        <v>3823811</v>
      </c>
      <c r="I2435" s="64">
        <v>0</v>
      </c>
      <c r="J2435" s="64">
        <f>SUMIFS('Support - HEA1065 Adjustments'!$G$2:$G$10,'Support - HEA1065 Adjustments'!$A$2:$A$10,LEFT('Support - Calculation Detail'!A2435,7),'Support - HEA1065 Adjustments'!$D$2:$D$10,RIGHT('Support - Calculation Detail'!A2435,2))</f>
        <v>0</v>
      </c>
      <c r="K2435" s="64">
        <v>3823811</v>
      </c>
      <c r="L2435" s="64">
        <v>0</v>
      </c>
      <c r="M2435" s="64">
        <v>0</v>
      </c>
      <c r="N2435" s="64">
        <v>0</v>
      </c>
      <c r="O2435" s="64">
        <v>3823811</v>
      </c>
    </row>
    <row r="2436" spans="1:15" x14ac:dyDescent="0.35">
      <c r="A2436" s="57" t="s">
        <v>8222</v>
      </c>
      <c r="B2436" s="61" t="s">
        <v>10</v>
      </c>
      <c r="C2436" s="61" t="s">
        <v>4166</v>
      </c>
      <c r="D2436" s="64">
        <v>4089191</v>
      </c>
      <c r="E2436" s="64">
        <v>0</v>
      </c>
      <c r="F2436" s="64">
        <v>4089191</v>
      </c>
      <c r="G2436" s="77">
        <v>1.04</v>
      </c>
      <c r="H2436" s="64">
        <v>4252759</v>
      </c>
      <c r="I2436" s="64">
        <v>0</v>
      </c>
      <c r="J2436" s="64">
        <f>SUMIFS('Support - HEA1065 Adjustments'!$G$2:$G$10,'Support - HEA1065 Adjustments'!$A$2:$A$10,LEFT('Support - Calculation Detail'!A2436,7),'Support - HEA1065 Adjustments'!$D$2:$D$10,RIGHT('Support - Calculation Detail'!A2436,2))</f>
        <v>0</v>
      </c>
      <c r="K2436" s="64">
        <v>4252759</v>
      </c>
      <c r="L2436" s="64">
        <v>0</v>
      </c>
      <c r="M2436" s="64">
        <v>0</v>
      </c>
      <c r="N2436" s="64">
        <v>0</v>
      </c>
      <c r="O2436" s="64">
        <v>4252759</v>
      </c>
    </row>
    <row r="2437" spans="1:15" x14ac:dyDescent="0.35">
      <c r="A2437" s="57" t="s">
        <v>8223</v>
      </c>
      <c r="B2437" s="61" t="s">
        <v>10</v>
      </c>
      <c r="C2437" s="61" t="s">
        <v>4235</v>
      </c>
      <c r="D2437" s="64">
        <v>7455241</v>
      </c>
      <c r="E2437" s="64">
        <v>0</v>
      </c>
      <c r="F2437" s="64">
        <v>7455241</v>
      </c>
      <c r="G2437" s="77">
        <v>1.04</v>
      </c>
      <c r="H2437" s="64">
        <v>7753451</v>
      </c>
      <c r="I2437" s="64">
        <v>0</v>
      </c>
      <c r="J2437" s="64">
        <f>SUMIFS('Support - HEA1065 Adjustments'!$G$2:$G$10,'Support - HEA1065 Adjustments'!$A$2:$A$10,LEFT('Support - Calculation Detail'!A2437,7),'Support - HEA1065 Adjustments'!$D$2:$D$10,RIGHT('Support - Calculation Detail'!A2437,2))</f>
        <v>0</v>
      </c>
      <c r="K2437" s="64">
        <v>7753451</v>
      </c>
      <c r="L2437" s="64">
        <v>470187</v>
      </c>
      <c r="M2437" s="64">
        <v>205770</v>
      </c>
      <c r="N2437" s="64">
        <v>560713.28158844705</v>
      </c>
      <c r="O2437" s="64">
        <v>8990121.2815884463</v>
      </c>
    </row>
    <row r="2438" spans="1:15" x14ac:dyDescent="0.35">
      <c r="A2438" s="57" t="s">
        <v>8224</v>
      </c>
      <c r="B2438" s="61" t="s">
        <v>10</v>
      </c>
      <c r="C2438" s="61" t="s">
        <v>4235</v>
      </c>
      <c r="D2438" s="64">
        <v>39422</v>
      </c>
      <c r="E2438" s="64">
        <v>0</v>
      </c>
      <c r="F2438" s="64">
        <v>39422</v>
      </c>
      <c r="G2438" s="77">
        <v>1.04</v>
      </c>
      <c r="H2438" s="64">
        <v>40999</v>
      </c>
      <c r="I2438" s="64">
        <v>0</v>
      </c>
      <c r="J2438" s="64">
        <f>SUMIFS('Support - HEA1065 Adjustments'!$G$2:$G$10,'Support - HEA1065 Adjustments'!$A$2:$A$10,LEFT('Support - Calculation Detail'!A2438,7),'Support - HEA1065 Adjustments'!$D$2:$D$10,RIGHT('Support - Calculation Detail'!A2438,2))</f>
        <v>0</v>
      </c>
      <c r="K2438" s="64">
        <v>40999</v>
      </c>
      <c r="L2438" s="64">
        <v>0</v>
      </c>
      <c r="M2438" s="64">
        <v>0</v>
      </c>
      <c r="N2438" s="64">
        <v>0</v>
      </c>
      <c r="O2438" s="64">
        <v>40999</v>
      </c>
    </row>
    <row r="2439" spans="1:15" x14ac:dyDescent="0.35">
      <c r="A2439" s="57" t="s">
        <v>8225</v>
      </c>
      <c r="B2439" s="61" t="s">
        <v>10</v>
      </c>
      <c r="C2439" s="61" t="s">
        <v>4235</v>
      </c>
      <c r="D2439" s="64">
        <v>9352</v>
      </c>
      <c r="E2439" s="64">
        <v>0</v>
      </c>
      <c r="F2439" s="64">
        <v>9352</v>
      </c>
      <c r="G2439" s="77">
        <v>1.04</v>
      </c>
      <c r="H2439" s="64">
        <v>9726</v>
      </c>
      <c r="I2439" s="64">
        <v>0</v>
      </c>
      <c r="J2439" s="64">
        <f>SUMIFS('Support - HEA1065 Adjustments'!$G$2:$G$10,'Support - HEA1065 Adjustments'!$A$2:$A$10,LEFT('Support - Calculation Detail'!A2439,7),'Support - HEA1065 Adjustments'!$D$2:$D$10,RIGHT('Support - Calculation Detail'!A2439,2))</f>
        <v>0</v>
      </c>
      <c r="K2439" s="64">
        <v>9726</v>
      </c>
      <c r="L2439" s="64">
        <v>0</v>
      </c>
      <c r="M2439" s="64">
        <v>0</v>
      </c>
      <c r="N2439" s="64">
        <v>0</v>
      </c>
      <c r="O2439" s="64">
        <v>9726</v>
      </c>
    </row>
    <row r="2440" spans="1:15" x14ac:dyDescent="0.35">
      <c r="A2440" s="57" t="s">
        <v>8226</v>
      </c>
      <c r="B2440" s="61" t="s">
        <v>10</v>
      </c>
      <c r="C2440" s="61" t="s">
        <v>4235</v>
      </c>
      <c r="D2440" s="64">
        <v>16403</v>
      </c>
      <c r="E2440" s="64">
        <v>0</v>
      </c>
      <c r="F2440" s="64">
        <v>16403</v>
      </c>
      <c r="G2440" s="77">
        <v>1.04</v>
      </c>
      <c r="H2440" s="64">
        <v>17059</v>
      </c>
      <c r="I2440" s="64">
        <v>0</v>
      </c>
      <c r="J2440" s="64">
        <f>SUMIFS('Support - HEA1065 Adjustments'!$G$2:$G$10,'Support - HEA1065 Adjustments'!$A$2:$A$10,LEFT('Support - Calculation Detail'!A2440,7),'Support - HEA1065 Adjustments'!$D$2:$D$10,RIGHT('Support - Calculation Detail'!A2440,2))</f>
        <v>0</v>
      </c>
      <c r="K2440" s="64">
        <v>17059</v>
      </c>
      <c r="L2440" s="64">
        <v>0</v>
      </c>
      <c r="M2440" s="64">
        <v>0</v>
      </c>
      <c r="N2440" s="64">
        <v>0</v>
      </c>
      <c r="O2440" s="64">
        <v>17059</v>
      </c>
    </row>
    <row r="2441" spans="1:15" x14ac:dyDescent="0.35">
      <c r="A2441" s="57" t="s">
        <v>8227</v>
      </c>
      <c r="B2441" s="61" t="s">
        <v>10</v>
      </c>
      <c r="C2441" s="61" t="s">
        <v>4235</v>
      </c>
      <c r="D2441" s="64">
        <v>13747</v>
      </c>
      <c r="E2441" s="64">
        <v>0</v>
      </c>
      <c r="F2441" s="64">
        <v>13747</v>
      </c>
      <c r="G2441" s="77">
        <v>1.04</v>
      </c>
      <c r="H2441" s="64">
        <v>14297</v>
      </c>
      <c r="I2441" s="64">
        <v>0</v>
      </c>
      <c r="J2441" s="64">
        <f>SUMIFS('Support - HEA1065 Adjustments'!$G$2:$G$10,'Support - HEA1065 Adjustments'!$A$2:$A$10,LEFT('Support - Calculation Detail'!A2441,7),'Support - HEA1065 Adjustments'!$D$2:$D$10,RIGHT('Support - Calculation Detail'!A2441,2))</f>
        <v>0</v>
      </c>
      <c r="K2441" s="64">
        <v>14297</v>
      </c>
      <c r="L2441" s="64">
        <v>0</v>
      </c>
      <c r="M2441" s="64">
        <v>0</v>
      </c>
      <c r="N2441" s="64">
        <v>0</v>
      </c>
      <c r="O2441" s="64">
        <v>14297</v>
      </c>
    </row>
    <row r="2442" spans="1:15" x14ac:dyDescent="0.35">
      <c r="A2442" s="57" t="s">
        <v>8228</v>
      </c>
      <c r="B2442" s="61" t="s">
        <v>10</v>
      </c>
      <c r="C2442" s="61" t="s">
        <v>4235</v>
      </c>
      <c r="D2442" s="64">
        <v>28035</v>
      </c>
      <c r="E2442" s="64">
        <v>0</v>
      </c>
      <c r="F2442" s="64">
        <v>28035</v>
      </c>
      <c r="G2442" s="77">
        <v>1.04</v>
      </c>
      <c r="H2442" s="64">
        <v>29156</v>
      </c>
      <c r="I2442" s="64">
        <v>0</v>
      </c>
      <c r="J2442" s="64">
        <f>SUMIFS('Support - HEA1065 Adjustments'!$G$2:$G$10,'Support - HEA1065 Adjustments'!$A$2:$A$10,LEFT('Support - Calculation Detail'!A2442,7),'Support - HEA1065 Adjustments'!$D$2:$D$10,RIGHT('Support - Calculation Detail'!A2442,2))</f>
        <v>0</v>
      </c>
      <c r="K2442" s="64">
        <v>29156</v>
      </c>
      <c r="L2442" s="64">
        <v>0</v>
      </c>
      <c r="M2442" s="64">
        <v>0</v>
      </c>
      <c r="N2442" s="64">
        <v>0</v>
      </c>
      <c r="O2442" s="64">
        <v>29156</v>
      </c>
    </row>
    <row r="2443" spans="1:15" x14ac:dyDescent="0.35">
      <c r="A2443" s="57" t="s">
        <v>8229</v>
      </c>
      <c r="B2443" s="61" t="s">
        <v>10</v>
      </c>
      <c r="C2443" s="61" t="s">
        <v>4235</v>
      </c>
      <c r="D2443" s="64">
        <v>18169</v>
      </c>
      <c r="E2443" s="64">
        <v>0</v>
      </c>
      <c r="F2443" s="64">
        <v>18169</v>
      </c>
      <c r="G2443" s="77">
        <v>1.04</v>
      </c>
      <c r="H2443" s="64">
        <v>18896</v>
      </c>
      <c r="I2443" s="64">
        <v>0</v>
      </c>
      <c r="J2443" s="64">
        <f>SUMIFS('Support - HEA1065 Adjustments'!$G$2:$G$10,'Support - HEA1065 Adjustments'!$A$2:$A$10,LEFT('Support - Calculation Detail'!A2443,7),'Support - HEA1065 Adjustments'!$D$2:$D$10,RIGHT('Support - Calculation Detail'!A2443,2))</f>
        <v>0</v>
      </c>
      <c r="K2443" s="64">
        <v>18896</v>
      </c>
      <c r="L2443" s="64">
        <v>0</v>
      </c>
      <c r="M2443" s="64">
        <v>0</v>
      </c>
      <c r="N2443" s="64">
        <v>0</v>
      </c>
      <c r="O2443" s="64">
        <v>18896</v>
      </c>
    </row>
    <row r="2444" spans="1:15" x14ac:dyDescent="0.35">
      <c r="A2444" s="57" t="s">
        <v>8230</v>
      </c>
      <c r="B2444" s="61" t="s">
        <v>10</v>
      </c>
      <c r="C2444" s="61" t="s">
        <v>4235</v>
      </c>
      <c r="D2444" s="64">
        <v>13918</v>
      </c>
      <c r="E2444" s="64">
        <v>0</v>
      </c>
      <c r="F2444" s="64">
        <v>13918</v>
      </c>
      <c r="G2444" s="77">
        <v>1.04</v>
      </c>
      <c r="H2444" s="64">
        <v>14475</v>
      </c>
      <c r="I2444" s="64">
        <v>0</v>
      </c>
      <c r="J2444" s="64">
        <f>SUMIFS('Support - HEA1065 Adjustments'!$G$2:$G$10,'Support - HEA1065 Adjustments'!$A$2:$A$10,LEFT('Support - Calculation Detail'!A2444,7),'Support - HEA1065 Adjustments'!$D$2:$D$10,RIGHT('Support - Calculation Detail'!A2444,2))</f>
        <v>0</v>
      </c>
      <c r="K2444" s="64">
        <v>14475</v>
      </c>
      <c r="L2444" s="64">
        <v>0</v>
      </c>
      <c r="M2444" s="64">
        <v>0</v>
      </c>
      <c r="N2444" s="64">
        <v>0</v>
      </c>
      <c r="O2444" s="64">
        <v>14475</v>
      </c>
    </row>
    <row r="2445" spans="1:15" x14ac:dyDescent="0.35">
      <c r="A2445" s="57" t="s">
        <v>8231</v>
      </c>
      <c r="B2445" s="61" t="s">
        <v>10</v>
      </c>
      <c r="C2445" s="61" t="s">
        <v>4235</v>
      </c>
      <c r="D2445" s="64">
        <v>38292</v>
      </c>
      <c r="E2445" s="64">
        <v>0</v>
      </c>
      <c r="F2445" s="64">
        <v>38292</v>
      </c>
      <c r="G2445" s="77">
        <v>1.04</v>
      </c>
      <c r="H2445" s="64">
        <v>39824</v>
      </c>
      <c r="I2445" s="64">
        <v>0</v>
      </c>
      <c r="J2445" s="64">
        <f>SUMIFS('Support - HEA1065 Adjustments'!$G$2:$G$10,'Support - HEA1065 Adjustments'!$A$2:$A$10,LEFT('Support - Calculation Detail'!A2445,7),'Support - HEA1065 Adjustments'!$D$2:$D$10,RIGHT('Support - Calculation Detail'!A2445,2))</f>
        <v>0</v>
      </c>
      <c r="K2445" s="64">
        <v>39824</v>
      </c>
      <c r="L2445" s="64">
        <v>0</v>
      </c>
      <c r="M2445" s="64">
        <v>0</v>
      </c>
      <c r="N2445" s="64">
        <v>0</v>
      </c>
      <c r="O2445" s="64">
        <v>39824</v>
      </c>
    </row>
    <row r="2446" spans="1:15" x14ac:dyDescent="0.35">
      <c r="A2446" s="57" t="s">
        <v>8232</v>
      </c>
      <c r="B2446" s="61" t="s">
        <v>10</v>
      </c>
      <c r="C2446" s="61" t="s">
        <v>4235</v>
      </c>
      <c r="D2446" s="64">
        <v>55938</v>
      </c>
      <c r="E2446" s="64">
        <v>0</v>
      </c>
      <c r="F2446" s="64">
        <v>55938</v>
      </c>
      <c r="G2446" s="77">
        <v>1.04</v>
      </c>
      <c r="H2446" s="64">
        <v>58176</v>
      </c>
      <c r="I2446" s="64">
        <v>0</v>
      </c>
      <c r="J2446" s="64">
        <f>SUMIFS('Support - HEA1065 Adjustments'!$G$2:$G$10,'Support - HEA1065 Adjustments'!$A$2:$A$10,LEFT('Support - Calculation Detail'!A2446,7),'Support - HEA1065 Adjustments'!$D$2:$D$10,RIGHT('Support - Calculation Detail'!A2446,2))</f>
        <v>0</v>
      </c>
      <c r="K2446" s="64">
        <v>58176</v>
      </c>
      <c r="L2446" s="64">
        <v>0</v>
      </c>
      <c r="M2446" s="64">
        <v>0</v>
      </c>
      <c r="N2446" s="64">
        <v>0</v>
      </c>
      <c r="O2446" s="64">
        <v>58176</v>
      </c>
    </row>
    <row r="2447" spans="1:15" x14ac:dyDescent="0.35">
      <c r="A2447" s="57" t="s">
        <v>8233</v>
      </c>
      <c r="B2447" s="61" t="s">
        <v>10</v>
      </c>
      <c r="C2447" s="61" t="s">
        <v>4235</v>
      </c>
      <c r="D2447" s="64">
        <v>44044</v>
      </c>
      <c r="E2447" s="64">
        <v>0</v>
      </c>
      <c r="F2447" s="64">
        <v>44044</v>
      </c>
      <c r="G2447" s="77">
        <v>1.04</v>
      </c>
      <c r="H2447" s="64">
        <v>45806</v>
      </c>
      <c r="I2447" s="64">
        <v>0</v>
      </c>
      <c r="J2447" s="64">
        <f>SUMIFS('Support - HEA1065 Adjustments'!$G$2:$G$10,'Support - HEA1065 Adjustments'!$A$2:$A$10,LEFT('Support - Calculation Detail'!A2447,7),'Support - HEA1065 Adjustments'!$D$2:$D$10,RIGHT('Support - Calculation Detail'!A2447,2))</f>
        <v>0</v>
      </c>
      <c r="K2447" s="64">
        <v>45806</v>
      </c>
      <c r="L2447" s="64">
        <v>0</v>
      </c>
      <c r="M2447" s="64">
        <v>0</v>
      </c>
      <c r="N2447" s="64">
        <v>0</v>
      </c>
      <c r="O2447" s="64">
        <v>45806</v>
      </c>
    </row>
    <row r="2448" spans="1:15" x14ac:dyDescent="0.35">
      <c r="A2448" s="57" t="s">
        <v>8234</v>
      </c>
      <c r="B2448" s="61" t="s">
        <v>10</v>
      </c>
      <c r="C2448" s="61" t="s">
        <v>4235</v>
      </c>
      <c r="D2448" s="64">
        <v>12468</v>
      </c>
      <c r="E2448" s="64">
        <v>0</v>
      </c>
      <c r="F2448" s="64">
        <v>12468</v>
      </c>
      <c r="G2448" s="77">
        <v>1.04</v>
      </c>
      <c r="H2448" s="64">
        <v>12967</v>
      </c>
      <c r="I2448" s="64">
        <v>0</v>
      </c>
      <c r="J2448" s="64">
        <f>SUMIFS('Support - HEA1065 Adjustments'!$G$2:$G$10,'Support - HEA1065 Adjustments'!$A$2:$A$10,LEFT('Support - Calculation Detail'!A2448,7),'Support - HEA1065 Adjustments'!$D$2:$D$10,RIGHT('Support - Calculation Detail'!A2448,2))</f>
        <v>0</v>
      </c>
      <c r="K2448" s="64">
        <v>12967</v>
      </c>
      <c r="L2448" s="64">
        <v>0</v>
      </c>
      <c r="M2448" s="64">
        <v>0</v>
      </c>
      <c r="N2448" s="64">
        <v>0</v>
      </c>
      <c r="O2448" s="64">
        <v>12967</v>
      </c>
    </row>
    <row r="2449" spans="1:15" x14ac:dyDescent="0.35">
      <c r="A2449" s="57" t="s">
        <v>8235</v>
      </c>
      <c r="B2449" s="61" t="s">
        <v>10</v>
      </c>
      <c r="C2449" s="61" t="s">
        <v>4235</v>
      </c>
      <c r="D2449" s="64">
        <v>31620</v>
      </c>
      <c r="E2449" s="64">
        <v>0</v>
      </c>
      <c r="F2449" s="64">
        <v>31620</v>
      </c>
      <c r="G2449" s="77">
        <v>1.04</v>
      </c>
      <c r="H2449" s="64">
        <v>32885</v>
      </c>
      <c r="I2449" s="64">
        <v>0</v>
      </c>
      <c r="J2449" s="64">
        <f>SUMIFS('Support - HEA1065 Adjustments'!$G$2:$G$10,'Support - HEA1065 Adjustments'!$A$2:$A$10,LEFT('Support - Calculation Detail'!A2449,7),'Support - HEA1065 Adjustments'!$D$2:$D$10,RIGHT('Support - Calculation Detail'!A2449,2))</f>
        <v>0</v>
      </c>
      <c r="K2449" s="64">
        <v>32885</v>
      </c>
      <c r="L2449" s="64">
        <v>0</v>
      </c>
      <c r="M2449" s="64">
        <v>0</v>
      </c>
      <c r="N2449" s="64">
        <v>0</v>
      </c>
      <c r="O2449" s="64">
        <v>32885</v>
      </c>
    </row>
    <row r="2450" spans="1:15" x14ac:dyDescent="0.35">
      <c r="A2450" s="57" t="s">
        <v>8236</v>
      </c>
      <c r="B2450" s="61" t="s">
        <v>10</v>
      </c>
      <c r="C2450" s="61" t="s">
        <v>4235</v>
      </c>
      <c r="D2450" s="64">
        <v>31841</v>
      </c>
      <c r="E2450" s="64">
        <v>0</v>
      </c>
      <c r="F2450" s="64">
        <v>31841</v>
      </c>
      <c r="G2450" s="77">
        <v>1.04</v>
      </c>
      <c r="H2450" s="64">
        <v>33115</v>
      </c>
      <c r="I2450" s="64">
        <v>0</v>
      </c>
      <c r="J2450" s="64">
        <f>SUMIFS('Support - HEA1065 Adjustments'!$G$2:$G$10,'Support - HEA1065 Adjustments'!$A$2:$A$10,LEFT('Support - Calculation Detail'!A2450,7),'Support - HEA1065 Adjustments'!$D$2:$D$10,RIGHT('Support - Calculation Detail'!A2450,2))</f>
        <v>0</v>
      </c>
      <c r="K2450" s="64">
        <v>33115</v>
      </c>
      <c r="L2450" s="64">
        <v>0</v>
      </c>
      <c r="M2450" s="64">
        <v>0</v>
      </c>
      <c r="N2450" s="64">
        <v>0</v>
      </c>
      <c r="O2450" s="64">
        <v>33115</v>
      </c>
    </row>
    <row r="2451" spans="1:15" x14ac:dyDescent="0.35">
      <c r="A2451" s="57" t="s">
        <v>8237</v>
      </c>
      <c r="B2451" s="61" t="s">
        <v>10</v>
      </c>
      <c r="C2451" s="61" t="s">
        <v>4235</v>
      </c>
      <c r="D2451" s="64">
        <v>105347</v>
      </c>
      <c r="E2451" s="64">
        <v>0</v>
      </c>
      <c r="F2451" s="64">
        <v>105347</v>
      </c>
      <c r="G2451" s="77">
        <v>1.04</v>
      </c>
      <c r="H2451" s="64">
        <v>109561</v>
      </c>
      <c r="I2451" s="64">
        <v>0</v>
      </c>
      <c r="J2451" s="64">
        <f>SUMIFS('Support - HEA1065 Adjustments'!$G$2:$G$10,'Support - HEA1065 Adjustments'!$A$2:$A$10,LEFT('Support - Calculation Detail'!A2451,7),'Support - HEA1065 Adjustments'!$D$2:$D$10,RIGHT('Support - Calculation Detail'!A2451,2))</f>
        <v>0</v>
      </c>
      <c r="K2451" s="64">
        <v>109561</v>
      </c>
      <c r="L2451" s="64">
        <v>0</v>
      </c>
      <c r="M2451" s="64">
        <v>0</v>
      </c>
      <c r="N2451" s="64">
        <v>0</v>
      </c>
      <c r="O2451" s="64">
        <v>109561</v>
      </c>
    </row>
    <row r="2452" spans="1:15" x14ac:dyDescent="0.35">
      <c r="A2452" s="57" t="s">
        <v>8238</v>
      </c>
      <c r="B2452" s="61" t="s">
        <v>10</v>
      </c>
      <c r="C2452" s="61" t="s">
        <v>4235</v>
      </c>
      <c r="D2452" s="64">
        <v>22768</v>
      </c>
      <c r="E2452" s="64">
        <v>0</v>
      </c>
      <c r="F2452" s="64">
        <v>22768</v>
      </c>
      <c r="G2452" s="77">
        <v>1.04</v>
      </c>
      <c r="H2452" s="64">
        <v>23679</v>
      </c>
      <c r="I2452" s="64">
        <v>0</v>
      </c>
      <c r="J2452" s="64">
        <f>SUMIFS('Support - HEA1065 Adjustments'!$G$2:$G$10,'Support - HEA1065 Adjustments'!$A$2:$A$10,LEFT('Support - Calculation Detail'!A2452,7),'Support - HEA1065 Adjustments'!$D$2:$D$10,RIGHT('Support - Calculation Detail'!A2452,2))</f>
        <v>0</v>
      </c>
      <c r="K2452" s="64">
        <v>23679</v>
      </c>
      <c r="L2452" s="64">
        <v>0</v>
      </c>
      <c r="M2452" s="64">
        <v>0</v>
      </c>
      <c r="N2452" s="64">
        <v>0</v>
      </c>
      <c r="O2452" s="64">
        <v>23679</v>
      </c>
    </row>
    <row r="2453" spans="1:15" x14ac:dyDescent="0.35">
      <c r="A2453" s="57" t="s">
        <v>8239</v>
      </c>
      <c r="B2453" s="61" t="s">
        <v>10</v>
      </c>
      <c r="C2453" s="61" t="s">
        <v>4235</v>
      </c>
      <c r="D2453" s="64">
        <v>49284</v>
      </c>
      <c r="E2453" s="64">
        <v>0</v>
      </c>
      <c r="F2453" s="64">
        <v>49284</v>
      </c>
      <c r="G2453" s="77">
        <v>1.04</v>
      </c>
      <c r="H2453" s="64">
        <v>51255</v>
      </c>
      <c r="I2453" s="64">
        <v>0</v>
      </c>
      <c r="J2453" s="64">
        <f>SUMIFS('Support - HEA1065 Adjustments'!$G$2:$G$10,'Support - HEA1065 Adjustments'!$A$2:$A$10,LEFT('Support - Calculation Detail'!A2453,7),'Support - HEA1065 Adjustments'!$D$2:$D$10,RIGHT('Support - Calculation Detail'!A2453,2))</f>
        <v>0</v>
      </c>
      <c r="K2453" s="64">
        <v>51255</v>
      </c>
      <c r="L2453" s="64">
        <v>0</v>
      </c>
      <c r="M2453" s="64">
        <v>0</v>
      </c>
      <c r="N2453" s="64">
        <v>0</v>
      </c>
      <c r="O2453" s="64">
        <v>51255</v>
      </c>
    </row>
    <row r="2454" spans="1:15" x14ac:dyDescent="0.35">
      <c r="A2454" s="57" t="s">
        <v>8240</v>
      </c>
      <c r="B2454" s="61" t="s">
        <v>10</v>
      </c>
      <c r="C2454" s="61" t="s">
        <v>4235</v>
      </c>
      <c r="D2454" s="64">
        <v>16761</v>
      </c>
      <c r="E2454" s="64">
        <v>0</v>
      </c>
      <c r="F2454" s="64">
        <v>16761</v>
      </c>
      <c r="G2454" s="77">
        <v>1.04</v>
      </c>
      <c r="H2454" s="64">
        <v>17431</v>
      </c>
      <c r="I2454" s="64">
        <v>0</v>
      </c>
      <c r="J2454" s="64">
        <f>SUMIFS('Support - HEA1065 Adjustments'!$G$2:$G$10,'Support - HEA1065 Adjustments'!$A$2:$A$10,LEFT('Support - Calculation Detail'!A2454,7),'Support - HEA1065 Adjustments'!$D$2:$D$10,RIGHT('Support - Calculation Detail'!A2454,2))</f>
        <v>0</v>
      </c>
      <c r="K2454" s="64">
        <v>17431</v>
      </c>
      <c r="L2454" s="64">
        <v>0</v>
      </c>
      <c r="M2454" s="64">
        <v>0</v>
      </c>
      <c r="N2454" s="64">
        <v>0</v>
      </c>
      <c r="O2454" s="64">
        <v>17431</v>
      </c>
    </row>
    <row r="2455" spans="1:15" x14ac:dyDescent="0.35">
      <c r="A2455" s="57" t="s">
        <v>8241</v>
      </c>
      <c r="B2455" s="61" t="s">
        <v>10</v>
      </c>
      <c r="C2455" s="61" t="s">
        <v>4235</v>
      </c>
      <c r="D2455" s="64">
        <v>15084</v>
      </c>
      <c r="E2455" s="64">
        <v>0</v>
      </c>
      <c r="F2455" s="64">
        <v>15084</v>
      </c>
      <c r="G2455" s="77">
        <v>1.04</v>
      </c>
      <c r="H2455" s="64">
        <v>15687</v>
      </c>
      <c r="I2455" s="64">
        <v>0</v>
      </c>
      <c r="J2455" s="64">
        <f>SUMIFS('Support - HEA1065 Adjustments'!$G$2:$G$10,'Support - HEA1065 Adjustments'!$A$2:$A$10,LEFT('Support - Calculation Detail'!A2455,7),'Support - HEA1065 Adjustments'!$D$2:$D$10,RIGHT('Support - Calculation Detail'!A2455,2))</f>
        <v>0</v>
      </c>
      <c r="K2455" s="64">
        <v>15687</v>
      </c>
      <c r="L2455" s="64">
        <v>0</v>
      </c>
      <c r="M2455" s="64">
        <v>0</v>
      </c>
      <c r="N2455" s="64">
        <v>0</v>
      </c>
      <c r="O2455" s="64">
        <v>15687</v>
      </c>
    </row>
    <row r="2456" spans="1:15" x14ac:dyDescent="0.35">
      <c r="A2456" s="57" t="s">
        <v>8242</v>
      </c>
      <c r="B2456" s="61" t="s">
        <v>10</v>
      </c>
      <c r="C2456" s="61" t="s">
        <v>4235</v>
      </c>
      <c r="D2456" s="64">
        <v>55947</v>
      </c>
      <c r="E2456" s="64">
        <v>0</v>
      </c>
      <c r="F2456" s="64">
        <v>55947</v>
      </c>
      <c r="G2456" s="77">
        <v>1.04</v>
      </c>
      <c r="H2456" s="64">
        <v>58185</v>
      </c>
      <c r="I2456" s="64">
        <v>0</v>
      </c>
      <c r="J2456" s="64">
        <f>SUMIFS('Support - HEA1065 Adjustments'!$G$2:$G$10,'Support - HEA1065 Adjustments'!$A$2:$A$10,LEFT('Support - Calculation Detail'!A2456,7),'Support - HEA1065 Adjustments'!$D$2:$D$10,RIGHT('Support - Calculation Detail'!A2456,2))</f>
        <v>0</v>
      </c>
      <c r="K2456" s="64">
        <v>58185</v>
      </c>
      <c r="L2456" s="64">
        <v>0</v>
      </c>
      <c r="M2456" s="64">
        <v>0</v>
      </c>
      <c r="N2456" s="64">
        <v>0</v>
      </c>
      <c r="O2456" s="64">
        <v>58185</v>
      </c>
    </row>
    <row r="2457" spans="1:15" x14ac:dyDescent="0.35">
      <c r="A2457" s="57" t="s">
        <v>8243</v>
      </c>
      <c r="B2457" s="61" t="s">
        <v>10</v>
      </c>
      <c r="C2457" s="61" t="s">
        <v>4235</v>
      </c>
      <c r="D2457" s="64">
        <v>163938</v>
      </c>
      <c r="E2457" s="64">
        <v>0</v>
      </c>
      <c r="F2457" s="64">
        <v>163938</v>
      </c>
      <c r="G2457" s="77">
        <v>1.04</v>
      </c>
      <c r="H2457" s="64">
        <v>170496</v>
      </c>
      <c r="I2457" s="64">
        <v>0</v>
      </c>
      <c r="J2457" s="64">
        <f>SUMIFS('Support - HEA1065 Adjustments'!$G$2:$G$10,'Support - HEA1065 Adjustments'!$A$2:$A$10,LEFT('Support - Calculation Detail'!A2457,7),'Support - HEA1065 Adjustments'!$D$2:$D$10,RIGHT('Support - Calculation Detail'!A2457,2))</f>
        <v>0</v>
      </c>
      <c r="K2457" s="64">
        <v>170496</v>
      </c>
      <c r="L2457" s="64">
        <v>0</v>
      </c>
      <c r="M2457" s="64">
        <v>0</v>
      </c>
      <c r="N2457" s="64">
        <v>0</v>
      </c>
      <c r="O2457" s="64">
        <v>170496</v>
      </c>
    </row>
    <row r="2458" spans="1:15" x14ac:dyDescent="0.35">
      <c r="A2458" s="57" t="s">
        <v>8244</v>
      </c>
      <c r="B2458" s="61" t="s">
        <v>10</v>
      </c>
      <c r="C2458" s="61" t="s">
        <v>4235</v>
      </c>
      <c r="D2458" s="64">
        <v>148004</v>
      </c>
      <c r="E2458" s="64">
        <v>0</v>
      </c>
      <c r="F2458" s="64">
        <v>148004</v>
      </c>
      <c r="G2458" s="77">
        <v>1.04</v>
      </c>
      <c r="H2458" s="64">
        <v>153924</v>
      </c>
      <c r="I2458" s="64">
        <v>0</v>
      </c>
      <c r="J2458" s="64">
        <f>SUMIFS('Support - HEA1065 Adjustments'!$G$2:$G$10,'Support - HEA1065 Adjustments'!$A$2:$A$10,LEFT('Support - Calculation Detail'!A2458,7),'Support - HEA1065 Adjustments'!$D$2:$D$10,RIGHT('Support - Calculation Detail'!A2458,2))</f>
        <v>0</v>
      </c>
      <c r="K2458" s="64">
        <v>153924</v>
      </c>
      <c r="L2458" s="64">
        <v>0</v>
      </c>
      <c r="M2458" s="64">
        <v>0</v>
      </c>
      <c r="N2458" s="64">
        <v>0</v>
      </c>
      <c r="O2458" s="64">
        <v>153924</v>
      </c>
    </row>
    <row r="2459" spans="1:15" x14ac:dyDescent="0.35">
      <c r="A2459" s="57" t="s">
        <v>8245</v>
      </c>
      <c r="B2459" s="61" t="s">
        <v>10</v>
      </c>
      <c r="C2459" s="61" t="s">
        <v>4235</v>
      </c>
      <c r="D2459" s="64">
        <v>47335</v>
      </c>
      <c r="E2459" s="64">
        <v>0</v>
      </c>
      <c r="F2459" s="64">
        <v>47335</v>
      </c>
      <c r="G2459" s="77">
        <v>1.04</v>
      </c>
      <c r="H2459" s="64">
        <v>49228</v>
      </c>
      <c r="I2459" s="64">
        <v>0</v>
      </c>
      <c r="J2459" s="64">
        <f>SUMIFS('Support - HEA1065 Adjustments'!$G$2:$G$10,'Support - HEA1065 Adjustments'!$A$2:$A$10,LEFT('Support - Calculation Detail'!A2459,7),'Support - HEA1065 Adjustments'!$D$2:$D$10,RIGHT('Support - Calculation Detail'!A2459,2))</f>
        <v>0</v>
      </c>
      <c r="K2459" s="64">
        <v>49228</v>
      </c>
      <c r="L2459" s="64">
        <v>0</v>
      </c>
      <c r="M2459" s="64">
        <v>0</v>
      </c>
      <c r="N2459" s="64">
        <v>0</v>
      </c>
      <c r="O2459" s="64">
        <v>49228</v>
      </c>
    </row>
    <row r="2460" spans="1:15" x14ac:dyDescent="0.35">
      <c r="A2460" s="57" t="s">
        <v>8246</v>
      </c>
      <c r="B2460" s="61" t="s">
        <v>10</v>
      </c>
      <c r="C2460" s="61" t="s">
        <v>4235</v>
      </c>
      <c r="D2460" s="64">
        <v>27960</v>
      </c>
      <c r="E2460" s="64">
        <v>0</v>
      </c>
      <c r="F2460" s="64">
        <v>27960</v>
      </c>
      <c r="G2460" s="77">
        <v>1.04</v>
      </c>
      <c r="H2460" s="64">
        <v>29078</v>
      </c>
      <c r="I2460" s="64">
        <v>0</v>
      </c>
      <c r="J2460" s="64">
        <f>SUMIFS('Support - HEA1065 Adjustments'!$G$2:$G$10,'Support - HEA1065 Adjustments'!$A$2:$A$10,LEFT('Support - Calculation Detail'!A2460,7),'Support - HEA1065 Adjustments'!$D$2:$D$10,RIGHT('Support - Calculation Detail'!A2460,2))</f>
        <v>0</v>
      </c>
      <c r="K2460" s="64">
        <v>29078</v>
      </c>
      <c r="L2460" s="64">
        <v>0</v>
      </c>
      <c r="M2460" s="64">
        <v>0</v>
      </c>
      <c r="N2460" s="64">
        <v>0</v>
      </c>
      <c r="O2460" s="64">
        <v>29078</v>
      </c>
    </row>
    <row r="2461" spans="1:15" x14ac:dyDescent="0.35">
      <c r="A2461" s="57" t="s">
        <v>8247</v>
      </c>
      <c r="B2461" s="61" t="s">
        <v>10</v>
      </c>
      <c r="C2461" s="61" t="s">
        <v>4235</v>
      </c>
      <c r="D2461" s="64">
        <v>232143</v>
      </c>
      <c r="E2461" s="64">
        <v>0</v>
      </c>
      <c r="F2461" s="64">
        <v>232143</v>
      </c>
      <c r="G2461" s="77">
        <v>1.04</v>
      </c>
      <c r="H2461" s="64">
        <v>241429</v>
      </c>
      <c r="I2461" s="64">
        <v>0</v>
      </c>
      <c r="J2461" s="64">
        <f>SUMIFS('Support - HEA1065 Adjustments'!$G$2:$G$10,'Support - HEA1065 Adjustments'!$A$2:$A$10,LEFT('Support - Calculation Detail'!A2461,7),'Support - HEA1065 Adjustments'!$D$2:$D$10,RIGHT('Support - Calculation Detail'!A2461,2))</f>
        <v>0</v>
      </c>
      <c r="K2461" s="64">
        <v>241429</v>
      </c>
      <c r="L2461" s="64">
        <v>0</v>
      </c>
      <c r="M2461" s="64">
        <v>0</v>
      </c>
      <c r="N2461" s="64">
        <v>0</v>
      </c>
      <c r="O2461" s="64">
        <v>241429</v>
      </c>
    </row>
    <row r="2462" spans="1:15" x14ac:dyDescent="0.35">
      <c r="A2462" s="57" t="s">
        <v>8248</v>
      </c>
      <c r="B2462" s="61" t="s">
        <v>10</v>
      </c>
      <c r="C2462" s="61" t="s">
        <v>4235</v>
      </c>
      <c r="D2462" s="64">
        <v>426394</v>
      </c>
      <c r="E2462" s="64">
        <v>0</v>
      </c>
      <c r="F2462" s="64">
        <v>426394</v>
      </c>
      <c r="G2462" s="77">
        <v>1.04</v>
      </c>
      <c r="H2462" s="64">
        <v>443450</v>
      </c>
      <c r="I2462" s="64">
        <v>0</v>
      </c>
      <c r="J2462" s="64">
        <f>SUMIFS('Support - HEA1065 Adjustments'!$G$2:$G$10,'Support - HEA1065 Adjustments'!$A$2:$A$10,LEFT('Support - Calculation Detail'!A2462,7),'Support - HEA1065 Adjustments'!$D$2:$D$10,RIGHT('Support - Calculation Detail'!A2462,2))</f>
        <v>0</v>
      </c>
      <c r="K2462" s="64">
        <v>443450</v>
      </c>
      <c r="L2462" s="64">
        <v>0</v>
      </c>
      <c r="M2462" s="64">
        <v>0</v>
      </c>
      <c r="N2462" s="64">
        <v>0</v>
      </c>
      <c r="O2462" s="64">
        <v>443450</v>
      </c>
    </row>
    <row r="2463" spans="1:15" x14ac:dyDescent="0.35">
      <c r="A2463" s="57" t="s">
        <v>8249</v>
      </c>
      <c r="B2463" s="61" t="s">
        <v>10</v>
      </c>
      <c r="C2463" s="61" t="s">
        <v>4235</v>
      </c>
      <c r="D2463" s="64">
        <v>90080</v>
      </c>
      <c r="E2463" s="64">
        <v>0</v>
      </c>
      <c r="F2463" s="64">
        <v>90080</v>
      </c>
      <c r="G2463" s="77">
        <v>1.04</v>
      </c>
      <c r="H2463" s="64">
        <v>93683</v>
      </c>
      <c r="I2463" s="64">
        <v>0</v>
      </c>
      <c r="J2463" s="64">
        <f>SUMIFS('Support - HEA1065 Adjustments'!$G$2:$G$10,'Support - HEA1065 Adjustments'!$A$2:$A$10,LEFT('Support - Calculation Detail'!A2463,7),'Support - HEA1065 Adjustments'!$D$2:$D$10,RIGHT('Support - Calculation Detail'!A2463,2))</f>
        <v>0</v>
      </c>
      <c r="K2463" s="64">
        <v>93683</v>
      </c>
      <c r="L2463" s="64">
        <v>0</v>
      </c>
      <c r="M2463" s="64">
        <v>0</v>
      </c>
      <c r="N2463" s="64">
        <v>0</v>
      </c>
      <c r="O2463" s="64">
        <v>93683</v>
      </c>
    </row>
    <row r="2464" spans="1:15" x14ac:dyDescent="0.35">
      <c r="A2464" s="57" t="s">
        <v>8250</v>
      </c>
      <c r="B2464" s="61" t="s">
        <v>10</v>
      </c>
      <c r="C2464" s="61" t="s">
        <v>4235</v>
      </c>
      <c r="D2464" s="64">
        <v>3802159</v>
      </c>
      <c r="E2464" s="64">
        <v>0</v>
      </c>
      <c r="F2464" s="64">
        <v>3802159</v>
      </c>
      <c r="G2464" s="77">
        <v>1.04</v>
      </c>
      <c r="H2464" s="64">
        <v>3954245</v>
      </c>
      <c r="I2464" s="64">
        <v>0</v>
      </c>
      <c r="J2464" s="64">
        <f>SUMIFS('Support - HEA1065 Adjustments'!$G$2:$G$10,'Support - HEA1065 Adjustments'!$A$2:$A$10,LEFT('Support - Calculation Detail'!A2464,7),'Support - HEA1065 Adjustments'!$D$2:$D$10,RIGHT('Support - Calculation Detail'!A2464,2))</f>
        <v>0</v>
      </c>
      <c r="K2464" s="64">
        <v>3954245</v>
      </c>
      <c r="L2464" s="64">
        <v>72640</v>
      </c>
      <c r="M2464" s="64">
        <v>0</v>
      </c>
      <c r="N2464" s="64">
        <v>0</v>
      </c>
      <c r="O2464" s="64">
        <v>4026885</v>
      </c>
    </row>
    <row r="2465" spans="1:15" x14ac:dyDescent="0.35">
      <c r="A2465" s="57" t="s">
        <v>8251</v>
      </c>
      <c r="B2465" s="61" t="s">
        <v>10</v>
      </c>
      <c r="C2465" s="61" t="s">
        <v>4235</v>
      </c>
      <c r="D2465" s="64">
        <v>3521228</v>
      </c>
      <c r="E2465" s="64">
        <v>0</v>
      </c>
      <c r="F2465" s="64">
        <v>3521228</v>
      </c>
      <c r="G2465" s="77">
        <v>1.04</v>
      </c>
      <c r="H2465" s="64">
        <v>3662077</v>
      </c>
      <c r="I2465" s="64">
        <v>0</v>
      </c>
      <c r="J2465" s="64">
        <f>SUMIFS('Support - HEA1065 Adjustments'!$G$2:$G$10,'Support - HEA1065 Adjustments'!$A$2:$A$10,LEFT('Support - Calculation Detail'!A2465,7),'Support - HEA1065 Adjustments'!$D$2:$D$10,RIGHT('Support - Calculation Detail'!A2465,2))</f>
        <v>0</v>
      </c>
      <c r="K2465" s="64">
        <v>3662077</v>
      </c>
      <c r="L2465" s="64">
        <v>36524</v>
      </c>
      <c r="M2465" s="64">
        <v>0</v>
      </c>
      <c r="N2465" s="64">
        <v>0</v>
      </c>
      <c r="O2465" s="64">
        <v>3698601</v>
      </c>
    </row>
    <row r="2466" spans="1:15" x14ac:dyDescent="0.35">
      <c r="A2466" s="57" t="s">
        <v>8252</v>
      </c>
      <c r="B2466" s="61" t="s">
        <v>10</v>
      </c>
      <c r="C2466" s="61" t="s">
        <v>4235</v>
      </c>
      <c r="D2466" s="64">
        <v>439879</v>
      </c>
      <c r="E2466" s="64">
        <v>0</v>
      </c>
      <c r="F2466" s="64">
        <v>439879</v>
      </c>
      <c r="G2466" s="77">
        <v>1.04</v>
      </c>
      <c r="H2466" s="64">
        <v>457474</v>
      </c>
      <c r="I2466" s="64">
        <v>0</v>
      </c>
      <c r="J2466" s="64">
        <f>SUMIFS('Support - HEA1065 Adjustments'!$G$2:$G$10,'Support - HEA1065 Adjustments'!$A$2:$A$10,LEFT('Support - Calculation Detail'!A2466,7),'Support - HEA1065 Adjustments'!$D$2:$D$10,RIGHT('Support - Calculation Detail'!A2466,2))</f>
        <v>0</v>
      </c>
      <c r="K2466" s="64">
        <v>457474</v>
      </c>
      <c r="L2466" s="64">
        <v>11696</v>
      </c>
      <c r="M2466" s="64">
        <v>0</v>
      </c>
      <c r="N2466" s="64">
        <v>0</v>
      </c>
      <c r="O2466" s="64">
        <v>469170</v>
      </c>
    </row>
    <row r="2467" spans="1:15" x14ac:dyDescent="0.35">
      <c r="A2467" s="57" t="s">
        <v>8253</v>
      </c>
      <c r="B2467" s="61" t="s">
        <v>10</v>
      </c>
      <c r="C2467" s="61" t="s">
        <v>4235</v>
      </c>
      <c r="D2467" s="64">
        <v>68989</v>
      </c>
      <c r="E2467" s="64">
        <v>0</v>
      </c>
      <c r="F2467" s="64">
        <v>68989</v>
      </c>
      <c r="G2467" s="77">
        <v>1.04</v>
      </c>
      <c r="H2467" s="64">
        <v>71749</v>
      </c>
      <c r="I2467" s="64">
        <v>0</v>
      </c>
      <c r="J2467" s="64">
        <f>SUMIFS('Support - HEA1065 Adjustments'!$G$2:$G$10,'Support - HEA1065 Adjustments'!$A$2:$A$10,LEFT('Support - Calculation Detail'!A2467,7),'Support - HEA1065 Adjustments'!$D$2:$D$10,RIGHT('Support - Calculation Detail'!A2467,2))</f>
        <v>0</v>
      </c>
      <c r="K2467" s="64">
        <v>71749</v>
      </c>
      <c r="L2467" s="64">
        <v>0</v>
      </c>
      <c r="M2467" s="64">
        <v>0</v>
      </c>
      <c r="N2467" s="64">
        <v>0</v>
      </c>
      <c r="O2467" s="64">
        <v>71749</v>
      </c>
    </row>
    <row r="2468" spans="1:15" x14ac:dyDescent="0.35">
      <c r="A2468" s="57" t="s">
        <v>8254</v>
      </c>
      <c r="B2468" s="61" t="s">
        <v>10</v>
      </c>
      <c r="C2468" s="61" t="s">
        <v>4235</v>
      </c>
      <c r="D2468" s="64">
        <v>389634</v>
      </c>
      <c r="E2468" s="64">
        <v>0</v>
      </c>
      <c r="F2468" s="64">
        <v>389634</v>
      </c>
      <c r="G2468" s="77">
        <v>1.04</v>
      </c>
      <c r="H2468" s="64">
        <v>405219</v>
      </c>
      <c r="I2468" s="64">
        <v>0</v>
      </c>
      <c r="J2468" s="64">
        <f>SUMIFS('Support - HEA1065 Adjustments'!$G$2:$G$10,'Support - HEA1065 Adjustments'!$A$2:$A$10,LEFT('Support - Calculation Detail'!A2468,7),'Support - HEA1065 Adjustments'!$D$2:$D$10,RIGHT('Support - Calculation Detail'!A2468,2))</f>
        <v>0</v>
      </c>
      <c r="K2468" s="64">
        <v>405219</v>
      </c>
      <c r="L2468" s="64">
        <v>4844</v>
      </c>
      <c r="M2468" s="64">
        <v>0</v>
      </c>
      <c r="N2468" s="64">
        <v>0</v>
      </c>
      <c r="O2468" s="64">
        <v>410063</v>
      </c>
    </row>
    <row r="2469" spans="1:15" x14ac:dyDescent="0.35">
      <c r="A2469" s="57" t="s">
        <v>8255</v>
      </c>
      <c r="B2469" s="61" t="s">
        <v>10</v>
      </c>
      <c r="C2469" s="61" t="s">
        <v>4235</v>
      </c>
      <c r="D2469" s="64">
        <v>38408</v>
      </c>
      <c r="E2469" s="64">
        <v>0</v>
      </c>
      <c r="F2469" s="64">
        <v>38408</v>
      </c>
      <c r="G2469" s="77">
        <v>1.04</v>
      </c>
      <c r="H2469" s="64">
        <v>39944</v>
      </c>
      <c r="I2469" s="64">
        <v>0</v>
      </c>
      <c r="J2469" s="64">
        <f>SUMIFS('Support - HEA1065 Adjustments'!$G$2:$G$10,'Support - HEA1065 Adjustments'!$A$2:$A$10,LEFT('Support - Calculation Detail'!A2469,7),'Support - HEA1065 Adjustments'!$D$2:$D$10,RIGHT('Support - Calculation Detail'!A2469,2))</f>
        <v>0</v>
      </c>
      <c r="K2469" s="64">
        <v>39944</v>
      </c>
      <c r="L2469" s="64">
        <v>0</v>
      </c>
      <c r="M2469" s="64">
        <v>0</v>
      </c>
      <c r="N2469" s="64">
        <v>0</v>
      </c>
      <c r="O2469" s="64">
        <v>39944</v>
      </c>
    </row>
    <row r="2470" spans="1:15" x14ac:dyDescent="0.35">
      <c r="A2470" s="57" t="s">
        <v>8256</v>
      </c>
      <c r="B2470" s="61" t="s">
        <v>10</v>
      </c>
      <c r="C2470" s="61" t="s">
        <v>4235</v>
      </c>
      <c r="D2470" s="64">
        <v>323778</v>
      </c>
      <c r="E2470" s="64">
        <v>0</v>
      </c>
      <c r="F2470" s="64">
        <v>323778</v>
      </c>
      <c r="G2470" s="77">
        <v>1.04</v>
      </c>
      <c r="H2470" s="64">
        <v>336729</v>
      </c>
      <c r="I2470" s="64">
        <v>0</v>
      </c>
      <c r="J2470" s="64">
        <f>SUMIFS('Support - HEA1065 Adjustments'!$G$2:$G$10,'Support - HEA1065 Adjustments'!$A$2:$A$10,LEFT('Support - Calculation Detail'!A2470,7),'Support - HEA1065 Adjustments'!$D$2:$D$10,RIGHT('Support - Calculation Detail'!A2470,2))</f>
        <v>0</v>
      </c>
      <c r="K2470" s="64">
        <v>336729</v>
      </c>
      <c r="L2470" s="64">
        <v>7633</v>
      </c>
      <c r="M2470" s="64">
        <v>0</v>
      </c>
      <c r="N2470" s="64">
        <v>0</v>
      </c>
      <c r="O2470" s="64">
        <v>344362</v>
      </c>
    </row>
    <row r="2471" spans="1:15" x14ac:dyDescent="0.35">
      <c r="A2471" s="57" t="s">
        <v>8257</v>
      </c>
      <c r="B2471" s="61" t="s">
        <v>10</v>
      </c>
      <c r="C2471" s="61" t="s">
        <v>4235</v>
      </c>
      <c r="D2471" s="64">
        <v>261015</v>
      </c>
      <c r="E2471" s="64">
        <v>0</v>
      </c>
      <c r="F2471" s="64">
        <v>261015</v>
      </c>
      <c r="G2471" s="77">
        <v>1.04</v>
      </c>
      <c r="H2471" s="64">
        <v>271456</v>
      </c>
      <c r="I2471" s="64">
        <v>0</v>
      </c>
      <c r="J2471" s="64">
        <f>SUMIFS('Support - HEA1065 Adjustments'!$G$2:$G$10,'Support - HEA1065 Adjustments'!$A$2:$A$10,LEFT('Support - Calculation Detail'!A2471,7),'Support - HEA1065 Adjustments'!$D$2:$D$10,RIGHT('Support - Calculation Detail'!A2471,2))</f>
        <v>0</v>
      </c>
      <c r="K2471" s="64">
        <v>271456</v>
      </c>
      <c r="L2471" s="64">
        <v>1270</v>
      </c>
      <c r="M2471" s="64">
        <v>0</v>
      </c>
      <c r="N2471" s="64">
        <v>0</v>
      </c>
      <c r="O2471" s="64">
        <v>272726</v>
      </c>
    </row>
    <row r="2472" spans="1:15" x14ac:dyDescent="0.35">
      <c r="A2472" s="57" t="s">
        <v>8258</v>
      </c>
      <c r="B2472" s="61" t="s">
        <v>10</v>
      </c>
      <c r="C2472" s="61" t="s">
        <v>4235</v>
      </c>
      <c r="D2472" s="64">
        <v>98151</v>
      </c>
      <c r="E2472" s="64">
        <v>0</v>
      </c>
      <c r="F2472" s="64">
        <v>98151</v>
      </c>
      <c r="G2472" s="77">
        <v>1.04</v>
      </c>
      <c r="H2472" s="64">
        <v>102077</v>
      </c>
      <c r="I2472" s="64">
        <v>0</v>
      </c>
      <c r="J2472" s="64">
        <f>SUMIFS('Support - HEA1065 Adjustments'!$G$2:$G$10,'Support - HEA1065 Adjustments'!$A$2:$A$10,LEFT('Support - Calculation Detail'!A2472,7),'Support - HEA1065 Adjustments'!$D$2:$D$10,RIGHT('Support - Calculation Detail'!A2472,2))</f>
        <v>0</v>
      </c>
      <c r="K2472" s="64">
        <v>102077</v>
      </c>
      <c r="L2472" s="64">
        <v>802</v>
      </c>
      <c r="M2472" s="64">
        <v>0</v>
      </c>
      <c r="N2472" s="64">
        <v>0</v>
      </c>
      <c r="O2472" s="64">
        <v>102879</v>
      </c>
    </row>
    <row r="2473" spans="1:15" x14ac:dyDescent="0.35">
      <c r="A2473" s="57" t="s">
        <v>8259</v>
      </c>
      <c r="B2473" s="61" t="s">
        <v>10</v>
      </c>
      <c r="C2473" s="61" t="s">
        <v>4235</v>
      </c>
      <c r="D2473" s="64">
        <v>197466</v>
      </c>
      <c r="E2473" s="64">
        <v>0</v>
      </c>
      <c r="F2473" s="64">
        <v>197466</v>
      </c>
      <c r="G2473" s="77">
        <v>1.04</v>
      </c>
      <c r="H2473" s="64">
        <v>205365</v>
      </c>
      <c r="I2473" s="64">
        <v>0</v>
      </c>
      <c r="J2473" s="64">
        <f>SUMIFS('Support - HEA1065 Adjustments'!$G$2:$G$10,'Support - HEA1065 Adjustments'!$A$2:$A$10,LEFT('Support - Calculation Detail'!A2473,7),'Support - HEA1065 Adjustments'!$D$2:$D$10,RIGHT('Support - Calculation Detail'!A2473,2))</f>
        <v>0</v>
      </c>
      <c r="K2473" s="64">
        <v>205365</v>
      </c>
      <c r="L2473" s="64">
        <v>0</v>
      </c>
      <c r="M2473" s="64">
        <v>0</v>
      </c>
      <c r="N2473" s="64">
        <v>0</v>
      </c>
      <c r="O2473" s="64">
        <v>205365</v>
      </c>
    </row>
    <row r="2474" spans="1:15" x14ac:dyDescent="0.35">
      <c r="A2474" s="57" t="s">
        <v>8260</v>
      </c>
      <c r="B2474" s="61" t="s">
        <v>10</v>
      </c>
      <c r="C2474" s="61" t="s">
        <v>4235</v>
      </c>
      <c r="D2474" s="64">
        <v>0</v>
      </c>
      <c r="E2474" s="64">
        <v>0</v>
      </c>
      <c r="F2474" s="64">
        <v>0</v>
      </c>
      <c r="G2474" s="77">
        <v>1.04</v>
      </c>
      <c r="H2474" s="64">
        <v>0</v>
      </c>
      <c r="I2474" s="64">
        <v>0</v>
      </c>
      <c r="J2474" s="64">
        <f>SUMIFS('Support - HEA1065 Adjustments'!$G$2:$G$10,'Support - HEA1065 Adjustments'!$A$2:$A$10,LEFT('Support - Calculation Detail'!A2474,7),'Support - HEA1065 Adjustments'!$D$2:$D$10,RIGHT('Support - Calculation Detail'!A2474,2))</f>
        <v>0</v>
      </c>
      <c r="K2474" s="64">
        <v>0</v>
      </c>
      <c r="L2474" s="64">
        <v>0</v>
      </c>
      <c r="M2474" s="64">
        <v>0</v>
      </c>
      <c r="N2474" s="64">
        <v>0</v>
      </c>
      <c r="O2474" s="64">
        <v>0</v>
      </c>
    </row>
    <row r="2475" spans="1:15" x14ac:dyDescent="0.35">
      <c r="A2475" s="57" t="s">
        <v>8261</v>
      </c>
      <c r="B2475" s="61" t="s">
        <v>10</v>
      </c>
      <c r="C2475" s="61" t="s">
        <v>4235</v>
      </c>
      <c r="D2475" s="64">
        <v>1355507</v>
      </c>
      <c r="E2475" s="64">
        <v>0</v>
      </c>
      <c r="F2475" s="64">
        <v>1355507</v>
      </c>
      <c r="G2475" s="77">
        <v>1.04</v>
      </c>
      <c r="H2475" s="64">
        <v>1409727</v>
      </c>
      <c r="I2475" s="64">
        <v>110000</v>
      </c>
      <c r="J2475" s="64">
        <f>SUMIFS('Support - HEA1065 Adjustments'!$G$2:$G$10,'Support - HEA1065 Adjustments'!$A$2:$A$10,LEFT('Support - Calculation Detail'!A2475,7),'Support - HEA1065 Adjustments'!$D$2:$D$10,RIGHT('Support - Calculation Detail'!A2475,2))</f>
        <v>0</v>
      </c>
      <c r="K2475" s="64">
        <v>1519727</v>
      </c>
      <c r="L2475" s="64">
        <v>0</v>
      </c>
      <c r="M2475" s="64">
        <v>0</v>
      </c>
      <c r="N2475" s="64">
        <v>0</v>
      </c>
      <c r="O2475" s="64">
        <v>1519727</v>
      </c>
    </row>
    <row r="2476" spans="1:15" x14ac:dyDescent="0.35">
      <c r="A2476" s="57" t="s">
        <v>8262</v>
      </c>
      <c r="B2476" s="61" t="s">
        <v>10</v>
      </c>
      <c r="C2476" s="61" t="s">
        <v>4235</v>
      </c>
      <c r="D2476" s="64">
        <v>2226711</v>
      </c>
      <c r="E2476" s="64">
        <v>0</v>
      </c>
      <c r="F2476" s="64">
        <v>2226711</v>
      </c>
      <c r="G2476" s="77">
        <v>1.04</v>
      </c>
      <c r="H2476" s="64">
        <v>2315779</v>
      </c>
      <c r="I2476" s="64">
        <v>0</v>
      </c>
      <c r="J2476" s="64">
        <f>SUMIFS('Support - HEA1065 Adjustments'!$G$2:$G$10,'Support - HEA1065 Adjustments'!$A$2:$A$10,LEFT('Support - Calculation Detail'!A2476,7),'Support - HEA1065 Adjustments'!$D$2:$D$10,RIGHT('Support - Calculation Detail'!A2476,2))</f>
        <v>0</v>
      </c>
      <c r="K2476" s="64">
        <v>2315779</v>
      </c>
      <c r="L2476" s="64">
        <v>0</v>
      </c>
      <c r="M2476" s="64">
        <v>0</v>
      </c>
      <c r="N2476" s="64">
        <v>0</v>
      </c>
      <c r="O2476" s="64">
        <v>2315779</v>
      </c>
    </row>
    <row r="2477" spans="1:15" x14ac:dyDescent="0.35">
      <c r="A2477" s="57" t="s">
        <v>8263</v>
      </c>
      <c r="B2477" s="61" t="s">
        <v>10</v>
      </c>
      <c r="C2477" s="61" t="s">
        <v>4235</v>
      </c>
      <c r="D2477" s="64">
        <v>3476746</v>
      </c>
      <c r="E2477" s="64">
        <v>0</v>
      </c>
      <c r="F2477" s="64">
        <v>3476746</v>
      </c>
      <c r="G2477" s="77">
        <v>1.04</v>
      </c>
      <c r="H2477" s="64">
        <v>3615816</v>
      </c>
      <c r="I2477" s="64">
        <v>0</v>
      </c>
      <c r="J2477" s="64">
        <f>SUMIFS('Support - HEA1065 Adjustments'!$G$2:$G$10,'Support - HEA1065 Adjustments'!$A$2:$A$10,LEFT('Support - Calculation Detail'!A2477,7),'Support - HEA1065 Adjustments'!$D$2:$D$10,RIGHT('Support - Calculation Detail'!A2477,2))</f>
        <v>0</v>
      </c>
      <c r="K2477" s="64">
        <v>3615816</v>
      </c>
      <c r="L2477" s="64">
        <v>0</v>
      </c>
      <c r="M2477" s="64">
        <v>0</v>
      </c>
      <c r="N2477" s="64">
        <v>0</v>
      </c>
      <c r="O2477" s="64">
        <v>3615816</v>
      </c>
    </row>
    <row r="2478" spans="1:15" x14ac:dyDescent="0.35">
      <c r="A2478" s="57" t="s">
        <v>8264</v>
      </c>
      <c r="B2478" s="61" t="s">
        <v>10</v>
      </c>
      <c r="C2478" s="61" t="s">
        <v>4235</v>
      </c>
      <c r="D2478" s="64">
        <v>1780918</v>
      </c>
      <c r="E2478" s="64">
        <v>0</v>
      </c>
      <c r="F2478" s="64">
        <v>1780918</v>
      </c>
      <c r="G2478" s="77">
        <v>1.04</v>
      </c>
      <c r="H2478" s="64">
        <v>1852155</v>
      </c>
      <c r="I2478" s="64">
        <v>0</v>
      </c>
      <c r="J2478" s="64">
        <f>SUMIFS('Support - HEA1065 Adjustments'!$G$2:$G$10,'Support - HEA1065 Adjustments'!$A$2:$A$10,LEFT('Support - Calculation Detail'!A2478,7),'Support - HEA1065 Adjustments'!$D$2:$D$10,RIGHT('Support - Calculation Detail'!A2478,2))</f>
        <v>0</v>
      </c>
      <c r="K2478" s="64">
        <v>1852155</v>
      </c>
      <c r="L2478" s="64">
        <v>0</v>
      </c>
      <c r="M2478" s="64">
        <v>0</v>
      </c>
      <c r="N2478" s="64">
        <v>0</v>
      </c>
      <c r="O2478" s="64">
        <v>1852155</v>
      </c>
    </row>
    <row r="2479" spans="1:15" x14ac:dyDescent="0.35">
      <c r="A2479" s="57" t="s">
        <v>8265</v>
      </c>
      <c r="B2479" s="61" t="s">
        <v>10</v>
      </c>
      <c r="C2479" s="61" t="s">
        <v>4311</v>
      </c>
      <c r="D2479" s="64">
        <v>4734383</v>
      </c>
      <c r="E2479" s="64">
        <v>0</v>
      </c>
      <c r="F2479" s="64">
        <v>4734383</v>
      </c>
      <c r="G2479" s="77">
        <v>1.04</v>
      </c>
      <c r="H2479" s="64">
        <v>4923758</v>
      </c>
      <c r="I2479" s="64">
        <v>0</v>
      </c>
      <c r="J2479" s="64">
        <f>SUMIFS('Support - HEA1065 Adjustments'!$G$2:$G$10,'Support - HEA1065 Adjustments'!$A$2:$A$10,LEFT('Support - Calculation Detail'!A2479,7),'Support - HEA1065 Adjustments'!$D$2:$D$10,RIGHT('Support - Calculation Detail'!A2479,2))</f>
        <v>0</v>
      </c>
      <c r="K2479" s="64">
        <v>4923758</v>
      </c>
      <c r="L2479" s="64">
        <v>272859</v>
      </c>
      <c r="M2479" s="64">
        <v>234106</v>
      </c>
      <c r="N2479" s="64">
        <v>655647.23762685014</v>
      </c>
      <c r="O2479" s="64">
        <v>6086370.2376268506</v>
      </c>
    </row>
    <row r="2480" spans="1:15" x14ac:dyDescent="0.35">
      <c r="A2480" s="57" t="s">
        <v>8266</v>
      </c>
      <c r="B2480" s="61" t="s">
        <v>10</v>
      </c>
      <c r="C2480" s="61" t="s">
        <v>4311</v>
      </c>
      <c r="D2480" s="64">
        <v>31716</v>
      </c>
      <c r="E2480" s="64">
        <v>0</v>
      </c>
      <c r="F2480" s="64">
        <v>31716</v>
      </c>
      <c r="G2480" s="77">
        <v>1.04</v>
      </c>
      <c r="H2480" s="64">
        <v>32985</v>
      </c>
      <c r="I2480" s="64">
        <v>0</v>
      </c>
      <c r="J2480" s="64">
        <f>SUMIFS('Support - HEA1065 Adjustments'!$G$2:$G$10,'Support - HEA1065 Adjustments'!$A$2:$A$10,LEFT('Support - Calculation Detail'!A2480,7),'Support - HEA1065 Adjustments'!$D$2:$D$10,RIGHT('Support - Calculation Detail'!A2480,2))</f>
        <v>0</v>
      </c>
      <c r="K2480" s="64">
        <v>32985</v>
      </c>
      <c r="L2480" s="64">
        <v>0</v>
      </c>
      <c r="M2480" s="64">
        <v>0</v>
      </c>
      <c r="N2480" s="64">
        <v>0</v>
      </c>
      <c r="O2480" s="64">
        <v>32985</v>
      </c>
    </row>
    <row r="2481" spans="1:15" x14ac:dyDescent="0.35">
      <c r="A2481" s="57" t="s">
        <v>8267</v>
      </c>
      <c r="B2481" s="61" t="s">
        <v>10</v>
      </c>
      <c r="C2481" s="61" t="s">
        <v>4311</v>
      </c>
      <c r="D2481" s="64">
        <v>46769</v>
      </c>
      <c r="E2481" s="64">
        <v>0</v>
      </c>
      <c r="F2481" s="64">
        <v>46769</v>
      </c>
      <c r="G2481" s="77">
        <v>1.04</v>
      </c>
      <c r="H2481" s="64">
        <v>48640</v>
      </c>
      <c r="I2481" s="64">
        <v>0</v>
      </c>
      <c r="J2481" s="64">
        <f>SUMIFS('Support - HEA1065 Adjustments'!$G$2:$G$10,'Support - HEA1065 Adjustments'!$A$2:$A$10,LEFT('Support - Calculation Detail'!A2481,7),'Support - HEA1065 Adjustments'!$D$2:$D$10,RIGHT('Support - Calculation Detail'!A2481,2))</f>
        <v>0</v>
      </c>
      <c r="K2481" s="64">
        <v>48640</v>
      </c>
      <c r="L2481" s="64">
        <v>0</v>
      </c>
      <c r="M2481" s="64">
        <v>0</v>
      </c>
      <c r="N2481" s="64">
        <v>0</v>
      </c>
      <c r="O2481" s="64">
        <v>48640</v>
      </c>
    </row>
    <row r="2482" spans="1:15" x14ac:dyDescent="0.35">
      <c r="A2482" s="57" t="s">
        <v>8268</v>
      </c>
      <c r="B2482" s="61" t="s">
        <v>10</v>
      </c>
      <c r="C2482" s="61" t="s">
        <v>4311</v>
      </c>
      <c r="D2482" s="64">
        <v>15195</v>
      </c>
      <c r="E2482" s="64">
        <v>0</v>
      </c>
      <c r="F2482" s="64">
        <v>15195</v>
      </c>
      <c r="G2482" s="77">
        <v>1.04</v>
      </c>
      <c r="H2482" s="64">
        <v>15803</v>
      </c>
      <c r="I2482" s="64">
        <v>0</v>
      </c>
      <c r="J2482" s="64">
        <f>SUMIFS('Support - HEA1065 Adjustments'!$G$2:$G$10,'Support - HEA1065 Adjustments'!$A$2:$A$10,LEFT('Support - Calculation Detail'!A2482,7),'Support - HEA1065 Adjustments'!$D$2:$D$10,RIGHT('Support - Calculation Detail'!A2482,2))</f>
        <v>0</v>
      </c>
      <c r="K2482" s="64">
        <v>15803</v>
      </c>
      <c r="L2482" s="64">
        <v>0</v>
      </c>
      <c r="M2482" s="64">
        <v>0</v>
      </c>
      <c r="N2482" s="64">
        <v>0</v>
      </c>
      <c r="O2482" s="64">
        <v>15803</v>
      </c>
    </row>
    <row r="2483" spans="1:15" x14ac:dyDescent="0.35">
      <c r="A2483" s="57" t="s">
        <v>8269</v>
      </c>
      <c r="B2483" s="61" t="s">
        <v>10</v>
      </c>
      <c r="C2483" s="61" t="s">
        <v>4311</v>
      </c>
      <c r="D2483" s="64">
        <v>20296</v>
      </c>
      <c r="E2483" s="64">
        <v>0</v>
      </c>
      <c r="F2483" s="64">
        <v>20296</v>
      </c>
      <c r="G2483" s="77">
        <v>1.04</v>
      </c>
      <c r="H2483" s="64">
        <v>21108</v>
      </c>
      <c r="I2483" s="64">
        <v>0</v>
      </c>
      <c r="J2483" s="64">
        <f>SUMIFS('Support - HEA1065 Adjustments'!$G$2:$G$10,'Support - HEA1065 Adjustments'!$A$2:$A$10,LEFT('Support - Calculation Detail'!A2483,7),'Support - HEA1065 Adjustments'!$D$2:$D$10,RIGHT('Support - Calculation Detail'!A2483,2))</f>
        <v>0</v>
      </c>
      <c r="K2483" s="64">
        <v>21108</v>
      </c>
      <c r="L2483" s="64">
        <v>0</v>
      </c>
      <c r="M2483" s="64">
        <v>0</v>
      </c>
      <c r="N2483" s="64">
        <v>0</v>
      </c>
      <c r="O2483" s="64">
        <v>21108</v>
      </c>
    </row>
    <row r="2484" spans="1:15" x14ac:dyDescent="0.35">
      <c r="A2484" s="57" t="s">
        <v>8270</v>
      </c>
      <c r="B2484" s="61" t="s">
        <v>10</v>
      </c>
      <c r="C2484" s="61" t="s">
        <v>4311</v>
      </c>
      <c r="D2484" s="64">
        <v>36891</v>
      </c>
      <c r="E2484" s="64">
        <v>0</v>
      </c>
      <c r="F2484" s="64">
        <v>36891</v>
      </c>
      <c r="G2484" s="77">
        <v>1.04</v>
      </c>
      <c r="H2484" s="64">
        <v>38367</v>
      </c>
      <c r="I2484" s="64">
        <v>0</v>
      </c>
      <c r="J2484" s="64">
        <f>SUMIFS('Support - HEA1065 Adjustments'!$G$2:$G$10,'Support - HEA1065 Adjustments'!$A$2:$A$10,LEFT('Support - Calculation Detail'!A2484,7),'Support - HEA1065 Adjustments'!$D$2:$D$10,RIGHT('Support - Calculation Detail'!A2484,2))</f>
        <v>0</v>
      </c>
      <c r="K2484" s="64">
        <v>38367</v>
      </c>
      <c r="L2484" s="64">
        <v>0</v>
      </c>
      <c r="M2484" s="64">
        <v>0</v>
      </c>
      <c r="N2484" s="64">
        <v>0</v>
      </c>
      <c r="O2484" s="64">
        <v>38367</v>
      </c>
    </row>
    <row r="2485" spans="1:15" x14ac:dyDescent="0.35">
      <c r="A2485" s="57" t="s">
        <v>8271</v>
      </c>
      <c r="B2485" s="61" t="s">
        <v>10</v>
      </c>
      <c r="C2485" s="61" t="s">
        <v>4311</v>
      </c>
      <c r="D2485" s="64">
        <v>105096</v>
      </c>
      <c r="E2485" s="64">
        <v>0</v>
      </c>
      <c r="F2485" s="64">
        <v>105096</v>
      </c>
      <c r="G2485" s="77">
        <v>1.04</v>
      </c>
      <c r="H2485" s="64">
        <v>109300</v>
      </c>
      <c r="I2485" s="64">
        <v>0</v>
      </c>
      <c r="J2485" s="64">
        <f>SUMIFS('Support - HEA1065 Adjustments'!$G$2:$G$10,'Support - HEA1065 Adjustments'!$A$2:$A$10,LEFT('Support - Calculation Detail'!A2485,7),'Support - HEA1065 Adjustments'!$D$2:$D$10,RIGHT('Support - Calculation Detail'!A2485,2))</f>
        <v>0</v>
      </c>
      <c r="K2485" s="64">
        <v>109300</v>
      </c>
      <c r="L2485" s="64">
        <v>0</v>
      </c>
      <c r="M2485" s="64">
        <v>0</v>
      </c>
      <c r="N2485" s="64">
        <v>0</v>
      </c>
      <c r="O2485" s="64">
        <v>109300</v>
      </c>
    </row>
    <row r="2486" spans="1:15" x14ac:dyDescent="0.35">
      <c r="A2486" s="57" t="s">
        <v>8272</v>
      </c>
      <c r="B2486" s="61" t="s">
        <v>10</v>
      </c>
      <c r="C2486" s="61" t="s">
        <v>4311</v>
      </c>
      <c r="D2486" s="64">
        <v>29746</v>
      </c>
      <c r="E2486" s="64">
        <v>0</v>
      </c>
      <c r="F2486" s="64">
        <v>29746</v>
      </c>
      <c r="G2486" s="77">
        <v>1.04</v>
      </c>
      <c r="H2486" s="64">
        <v>30936</v>
      </c>
      <c r="I2486" s="64">
        <v>0</v>
      </c>
      <c r="J2486" s="64">
        <f>SUMIFS('Support - HEA1065 Adjustments'!$G$2:$G$10,'Support - HEA1065 Adjustments'!$A$2:$A$10,LEFT('Support - Calculation Detail'!A2486,7),'Support - HEA1065 Adjustments'!$D$2:$D$10,RIGHT('Support - Calculation Detail'!A2486,2))</f>
        <v>0</v>
      </c>
      <c r="K2486" s="64">
        <v>30936</v>
      </c>
      <c r="L2486" s="64">
        <v>0</v>
      </c>
      <c r="M2486" s="64">
        <v>0</v>
      </c>
      <c r="N2486" s="64">
        <v>0</v>
      </c>
      <c r="O2486" s="64">
        <v>30936</v>
      </c>
    </row>
    <row r="2487" spans="1:15" x14ac:dyDescent="0.35">
      <c r="A2487" s="57" t="s">
        <v>8273</v>
      </c>
      <c r="B2487" s="61" t="s">
        <v>10</v>
      </c>
      <c r="C2487" s="61" t="s">
        <v>4311</v>
      </c>
      <c r="D2487" s="64">
        <v>24088</v>
      </c>
      <c r="E2487" s="64">
        <v>0</v>
      </c>
      <c r="F2487" s="64">
        <v>24088</v>
      </c>
      <c r="G2487" s="77">
        <v>1.04</v>
      </c>
      <c r="H2487" s="64">
        <v>25052</v>
      </c>
      <c r="I2487" s="64">
        <v>0</v>
      </c>
      <c r="J2487" s="64">
        <f>SUMIFS('Support - HEA1065 Adjustments'!$G$2:$G$10,'Support - HEA1065 Adjustments'!$A$2:$A$10,LEFT('Support - Calculation Detail'!A2487,7),'Support - HEA1065 Adjustments'!$D$2:$D$10,RIGHT('Support - Calculation Detail'!A2487,2))</f>
        <v>0</v>
      </c>
      <c r="K2487" s="64">
        <v>25052</v>
      </c>
      <c r="L2487" s="64">
        <v>0</v>
      </c>
      <c r="M2487" s="64">
        <v>0</v>
      </c>
      <c r="N2487" s="64">
        <v>0</v>
      </c>
      <c r="O2487" s="64">
        <v>25052</v>
      </c>
    </row>
    <row r="2488" spans="1:15" x14ac:dyDescent="0.35">
      <c r="A2488" s="57" t="s">
        <v>8274</v>
      </c>
      <c r="B2488" s="61" t="s">
        <v>10</v>
      </c>
      <c r="C2488" s="61" t="s">
        <v>4311</v>
      </c>
      <c r="D2488" s="64">
        <v>17402</v>
      </c>
      <c r="E2488" s="64">
        <v>0</v>
      </c>
      <c r="F2488" s="64">
        <v>17402</v>
      </c>
      <c r="G2488" s="77">
        <v>1.04</v>
      </c>
      <c r="H2488" s="64">
        <v>18098</v>
      </c>
      <c r="I2488" s="64">
        <v>0</v>
      </c>
      <c r="J2488" s="64">
        <f>SUMIFS('Support - HEA1065 Adjustments'!$G$2:$G$10,'Support - HEA1065 Adjustments'!$A$2:$A$10,LEFT('Support - Calculation Detail'!A2488,7),'Support - HEA1065 Adjustments'!$D$2:$D$10,RIGHT('Support - Calculation Detail'!A2488,2))</f>
        <v>0</v>
      </c>
      <c r="K2488" s="64">
        <v>18098</v>
      </c>
      <c r="L2488" s="64">
        <v>0</v>
      </c>
      <c r="M2488" s="64">
        <v>0</v>
      </c>
      <c r="N2488" s="64">
        <v>0</v>
      </c>
      <c r="O2488" s="64">
        <v>18098</v>
      </c>
    </row>
    <row r="2489" spans="1:15" x14ac:dyDescent="0.35">
      <c r="A2489" s="57" t="s">
        <v>8275</v>
      </c>
      <c r="B2489" s="61" t="s">
        <v>10</v>
      </c>
      <c r="C2489" s="61" t="s">
        <v>4311</v>
      </c>
      <c r="D2489" s="64">
        <v>20031</v>
      </c>
      <c r="E2489" s="64">
        <v>0</v>
      </c>
      <c r="F2489" s="64">
        <v>20031</v>
      </c>
      <c r="G2489" s="77">
        <v>1.04</v>
      </c>
      <c r="H2489" s="64">
        <v>20832</v>
      </c>
      <c r="I2489" s="64">
        <v>0</v>
      </c>
      <c r="J2489" s="64">
        <f>SUMIFS('Support - HEA1065 Adjustments'!$G$2:$G$10,'Support - HEA1065 Adjustments'!$A$2:$A$10,LEFT('Support - Calculation Detail'!A2489,7),'Support - HEA1065 Adjustments'!$D$2:$D$10,RIGHT('Support - Calculation Detail'!A2489,2))</f>
        <v>0</v>
      </c>
      <c r="K2489" s="64">
        <v>20832</v>
      </c>
      <c r="L2489" s="64">
        <v>0</v>
      </c>
      <c r="M2489" s="64">
        <v>0</v>
      </c>
      <c r="N2489" s="64">
        <v>0</v>
      </c>
      <c r="O2489" s="64">
        <v>20832</v>
      </c>
    </row>
    <row r="2490" spans="1:15" x14ac:dyDescent="0.35">
      <c r="A2490" s="57" t="s">
        <v>8276</v>
      </c>
      <c r="B2490" s="61" t="s">
        <v>10</v>
      </c>
      <c r="C2490" s="61" t="s">
        <v>4311</v>
      </c>
      <c r="D2490" s="64">
        <v>54602</v>
      </c>
      <c r="E2490" s="64">
        <v>0</v>
      </c>
      <c r="F2490" s="64">
        <v>54602</v>
      </c>
      <c r="G2490" s="77">
        <v>1.04</v>
      </c>
      <c r="H2490" s="64">
        <v>56786</v>
      </c>
      <c r="I2490" s="64">
        <v>0</v>
      </c>
      <c r="J2490" s="64">
        <f>SUMIFS('Support - HEA1065 Adjustments'!$G$2:$G$10,'Support - HEA1065 Adjustments'!$A$2:$A$10,LEFT('Support - Calculation Detail'!A2490,7),'Support - HEA1065 Adjustments'!$D$2:$D$10,RIGHT('Support - Calculation Detail'!A2490,2))</f>
        <v>0</v>
      </c>
      <c r="K2490" s="64">
        <v>56786</v>
      </c>
      <c r="L2490" s="64">
        <v>0</v>
      </c>
      <c r="M2490" s="64">
        <v>0</v>
      </c>
      <c r="N2490" s="64">
        <v>0</v>
      </c>
      <c r="O2490" s="64">
        <v>56786</v>
      </c>
    </row>
    <row r="2491" spans="1:15" x14ac:dyDescent="0.35">
      <c r="A2491" s="57" t="s">
        <v>8277</v>
      </c>
      <c r="B2491" s="61" t="s">
        <v>10</v>
      </c>
      <c r="C2491" s="61" t="s">
        <v>4311</v>
      </c>
      <c r="D2491" s="64">
        <v>13462</v>
      </c>
      <c r="E2491" s="64">
        <v>0</v>
      </c>
      <c r="F2491" s="64">
        <v>13462</v>
      </c>
      <c r="G2491" s="77">
        <v>1.04</v>
      </c>
      <c r="H2491" s="64">
        <v>14000</v>
      </c>
      <c r="I2491" s="64">
        <v>0</v>
      </c>
      <c r="J2491" s="64">
        <f>SUMIFS('Support - HEA1065 Adjustments'!$G$2:$G$10,'Support - HEA1065 Adjustments'!$A$2:$A$10,LEFT('Support - Calculation Detail'!A2491,7),'Support - HEA1065 Adjustments'!$D$2:$D$10,RIGHT('Support - Calculation Detail'!A2491,2))</f>
        <v>0</v>
      </c>
      <c r="K2491" s="64">
        <v>14000</v>
      </c>
      <c r="L2491" s="64">
        <v>0</v>
      </c>
      <c r="M2491" s="64">
        <v>0</v>
      </c>
      <c r="N2491" s="64">
        <v>0</v>
      </c>
      <c r="O2491" s="64">
        <v>14000</v>
      </c>
    </row>
    <row r="2492" spans="1:15" x14ac:dyDescent="0.35">
      <c r="A2492" s="57" t="s">
        <v>8278</v>
      </c>
      <c r="B2492" s="61" t="s">
        <v>10</v>
      </c>
      <c r="C2492" s="61" t="s">
        <v>4311</v>
      </c>
      <c r="D2492" s="64">
        <v>21109</v>
      </c>
      <c r="E2492" s="64">
        <v>0</v>
      </c>
      <c r="F2492" s="64">
        <v>21109</v>
      </c>
      <c r="G2492" s="77">
        <v>1.04</v>
      </c>
      <c r="H2492" s="64">
        <v>21953</v>
      </c>
      <c r="I2492" s="64">
        <v>0</v>
      </c>
      <c r="J2492" s="64">
        <f>SUMIFS('Support - HEA1065 Adjustments'!$G$2:$G$10,'Support - HEA1065 Adjustments'!$A$2:$A$10,LEFT('Support - Calculation Detail'!A2492,7),'Support - HEA1065 Adjustments'!$D$2:$D$10,RIGHT('Support - Calculation Detail'!A2492,2))</f>
        <v>0</v>
      </c>
      <c r="K2492" s="64">
        <v>21953</v>
      </c>
      <c r="L2492" s="64">
        <v>0</v>
      </c>
      <c r="M2492" s="64">
        <v>0</v>
      </c>
      <c r="N2492" s="64">
        <v>0</v>
      </c>
      <c r="O2492" s="64">
        <v>21953</v>
      </c>
    </row>
    <row r="2493" spans="1:15" x14ac:dyDescent="0.35">
      <c r="A2493" s="57" t="s">
        <v>8279</v>
      </c>
      <c r="B2493" s="61" t="s">
        <v>10</v>
      </c>
      <c r="C2493" s="61" t="s">
        <v>4311</v>
      </c>
      <c r="D2493" s="64">
        <v>20821</v>
      </c>
      <c r="E2493" s="64">
        <v>0</v>
      </c>
      <c r="F2493" s="64">
        <v>20821</v>
      </c>
      <c r="G2493" s="77">
        <v>1.04</v>
      </c>
      <c r="H2493" s="64">
        <v>21654</v>
      </c>
      <c r="I2493" s="64">
        <v>0</v>
      </c>
      <c r="J2493" s="64">
        <f>SUMIFS('Support - HEA1065 Adjustments'!$G$2:$G$10,'Support - HEA1065 Adjustments'!$A$2:$A$10,LEFT('Support - Calculation Detail'!A2493,7),'Support - HEA1065 Adjustments'!$D$2:$D$10,RIGHT('Support - Calculation Detail'!A2493,2))</f>
        <v>0</v>
      </c>
      <c r="K2493" s="64">
        <v>21654</v>
      </c>
      <c r="L2493" s="64">
        <v>0</v>
      </c>
      <c r="M2493" s="64">
        <v>0</v>
      </c>
      <c r="N2493" s="64">
        <v>0</v>
      </c>
      <c r="O2493" s="64">
        <v>21654</v>
      </c>
    </row>
    <row r="2494" spans="1:15" x14ac:dyDescent="0.35">
      <c r="A2494" s="57" t="s">
        <v>8280</v>
      </c>
      <c r="B2494" s="61" t="s">
        <v>10</v>
      </c>
      <c r="C2494" s="61" t="s">
        <v>4311</v>
      </c>
      <c r="D2494" s="64">
        <v>25915</v>
      </c>
      <c r="E2494" s="64">
        <v>0</v>
      </c>
      <c r="F2494" s="64">
        <v>25915</v>
      </c>
      <c r="G2494" s="77">
        <v>1.04</v>
      </c>
      <c r="H2494" s="64">
        <v>26952</v>
      </c>
      <c r="I2494" s="64">
        <v>0</v>
      </c>
      <c r="J2494" s="64">
        <f>SUMIFS('Support - HEA1065 Adjustments'!$G$2:$G$10,'Support - HEA1065 Adjustments'!$A$2:$A$10,LEFT('Support - Calculation Detail'!A2494,7),'Support - HEA1065 Adjustments'!$D$2:$D$10,RIGHT('Support - Calculation Detail'!A2494,2))</f>
        <v>0</v>
      </c>
      <c r="K2494" s="64">
        <v>26952</v>
      </c>
      <c r="L2494" s="64">
        <v>0</v>
      </c>
      <c r="M2494" s="64">
        <v>0</v>
      </c>
      <c r="N2494" s="64">
        <v>0</v>
      </c>
      <c r="O2494" s="64">
        <v>26952</v>
      </c>
    </row>
    <row r="2495" spans="1:15" x14ac:dyDescent="0.35">
      <c r="A2495" s="57" t="s">
        <v>8281</v>
      </c>
      <c r="B2495" s="61" t="s">
        <v>10</v>
      </c>
      <c r="C2495" s="61" t="s">
        <v>4311</v>
      </c>
      <c r="D2495" s="64">
        <v>18402</v>
      </c>
      <c r="E2495" s="64">
        <v>0</v>
      </c>
      <c r="F2495" s="64">
        <v>18402</v>
      </c>
      <c r="G2495" s="77">
        <v>1.04</v>
      </c>
      <c r="H2495" s="64">
        <v>19138</v>
      </c>
      <c r="I2495" s="64">
        <v>0</v>
      </c>
      <c r="J2495" s="64">
        <f>SUMIFS('Support - HEA1065 Adjustments'!$G$2:$G$10,'Support - HEA1065 Adjustments'!$A$2:$A$10,LEFT('Support - Calculation Detail'!A2495,7),'Support - HEA1065 Adjustments'!$D$2:$D$10,RIGHT('Support - Calculation Detail'!A2495,2))</f>
        <v>0</v>
      </c>
      <c r="K2495" s="64">
        <v>19138</v>
      </c>
      <c r="L2495" s="64">
        <v>0</v>
      </c>
      <c r="M2495" s="64">
        <v>0</v>
      </c>
      <c r="N2495" s="64">
        <v>0</v>
      </c>
      <c r="O2495" s="64">
        <v>19138</v>
      </c>
    </row>
    <row r="2496" spans="1:15" x14ac:dyDescent="0.35">
      <c r="A2496" s="57" t="s">
        <v>8282</v>
      </c>
      <c r="B2496" s="61" t="s">
        <v>10</v>
      </c>
      <c r="C2496" s="61" t="s">
        <v>4311</v>
      </c>
      <c r="D2496" s="64">
        <v>15323</v>
      </c>
      <c r="E2496" s="64">
        <v>0</v>
      </c>
      <c r="F2496" s="64">
        <v>15323</v>
      </c>
      <c r="G2496" s="77">
        <v>1.04</v>
      </c>
      <c r="H2496" s="64">
        <v>15936</v>
      </c>
      <c r="I2496" s="64">
        <v>0</v>
      </c>
      <c r="J2496" s="64">
        <f>SUMIFS('Support - HEA1065 Adjustments'!$G$2:$G$10,'Support - HEA1065 Adjustments'!$A$2:$A$10,LEFT('Support - Calculation Detail'!A2496,7),'Support - HEA1065 Adjustments'!$D$2:$D$10,RIGHT('Support - Calculation Detail'!A2496,2))</f>
        <v>0</v>
      </c>
      <c r="K2496" s="64">
        <v>15936</v>
      </c>
      <c r="L2496" s="64">
        <v>0</v>
      </c>
      <c r="M2496" s="64">
        <v>0</v>
      </c>
      <c r="N2496" s="64">
        <v>0</v>
      </c>
      <c r="O2496" s="64">
        <v>15936</v>
      </c>
    </row>
    <row r="2497" spans="1:15" x14ac:dyDescent="0.35">
      <c r="A2497" s="57" t="s">
        <v>8283</v>
      </c>
      <c r="B2497" s="61" t="s">
        <v>10</v>
      </c>
      <c r="C2497" s="61" t="s">
        <v>4311</v>
      </c>
      <c r="D2497" s="64">
        <v>13200</v>
      </c>
      <c r="E2497" s="64">
        <v>0</v>
      </c>
      <c r="F2497" s="64">
        <v>13200</v>
      </c>
      <c r="G2497" s="77">
        <v>1.04</v>
      </c>
      <c r="H2497" s="64">
        <v>13728</v>
      </c>
      <c r="I2497" s="64">
        <v>0</v>
      </c>
      <c r="J2497" s="64">
        <f>SUMIFS('Support - HEA1065 Adjustments'!$G$2:$G$10,'Support - HEA1065 Adjustments'!$A$2:$A$10,LEFT('Support - Calculation Detail'!A2497,7),'Support - HEA1065 Adjustments'!$D$2:$D$10,RIGHT('Support - Calculation Detail'!A2497,2))</f>
        <v>0</v>
      </c>
      <c r="K2497" s="64">
        <v>13728</v>
      </c>
      <c r="L2497" s="64">
        <v>0</v>
      </c>
      <c r="M2497" s="64">
        <v>0</v>
      </c>
      <c r="N2497" s="64">
        <v>0</v>
      </c>
      <c r="O2497" s="64">
        <v>13728</v>
      </c>
    </row>
    <row r="2498" spans="1:15" x14ac:dyDescent="0.35">
      <c r="A2498" s="57" t="s">
        <v>8284</v>
      </c>
      <c r="B2498" s="61" t="s">
        <v>10</v>
      </c>
      <c r="C2498" s="61" t="s">
        <v>4311</v>
      </c>
      <c r="D2498" s="64">
        <v>24862</v>
      </c>
      <c r="E2498" s="64">
        <v>0</v>
      </c>
      <c r="F2498" s="64">
        <v>24862</v>
      </c>
      <c r="G2498" s="77">
        <v>1.04</v>
      </c>
      <c r="H2498" s="64">
        <v>25856</v>
      </c>
      <c r="I2498" s="64">
        <v>0</v>
      </c>
      <c r="J2498" s="64">
        <f>SUMIFS('Support - HEA1065 Adjustments'!$G$2:$G$10,'Support - HEA1065 Adjustments'!$A$2:$A$10,LEFT('Support - Calculation Detail'!A2498,7),'Support - HEA1065 Adjustments'!$D$2:$D$10,RIGHT('Support - Calculation Detail'!A2498,2))</f>
        <v>0</v>
      </c>
      <c r="K2498" s="64">
        <v>25856</v>
      </c>
      <c r="L2498" s="64">
        <v>0</v>
      </c>
      <c r="M2498" s="64">
        <v>0</v>
      </c>
      <c r="N2498" s="64">
        <v>0</v>
      </c>
      <c r="O2498" s="64">
        <v>25856</v>
      </c>
    </row>
    <row r="2499" spans="1:15" x14ac:dyDescent="0.35">
      <c r="A2499" s="57" t="s">
        <v>8285</v>
      </c>
      <c r="B2499" s="61" t="s">
        <v>10</v>
      </c>
      <c r="C2499" s="61" t="s">
        <v>4311</v>
      </c>
      <c r="D2499" s="64">
        <v>110941</v>
      </c>
      <c r="E2499" s="64">
        <v>0</v>
      </c>
      <c r="F2499" s="64">
        <v>110941</v>
      </c>
      <c r="G2499" s="77">
        <v>1.04</v>
      </c>
      <c r="H2499" s="64">
        <v>115379</v>
      </c>
      <c r="I2499" s="64">
        <v>0</v>
      </c>
      <c r="J2499" s="64">
        <f>SUMIFS('Support - HEA1065 Adjustments'!$G$2:$G$10,'Support - HEA1065 Adjustments'!$A$2:$A$10,LEFT('Support - Calculation Detail'!A2499,7),'Support - HEA1065 Adjustments'!$D$2:$D$10,RIGHT('Support - Calculation Detail'!A2499,2))</f>
        <v>0</v>
      </c>
      <c r="K2499" s="64">
        <v>115379</v>
      </c>
      <c r="L2499" s="64">
        <v>0</v>
      </c>
      <c r="M2499" s="64">
        <v>0</v>
      </c>
      <c r="N2499" s="64">
        <v>0</v>
      </c>
      <c r="O2499" s="64">
        <v>115379</v>
      </c>
    </row>
    <row r="2500" spans="1:15" x14ac:dyDescent="0.35">
      <c r="A2500" s="57" t="s">
        <v>8286</v>
      </c>
      <c r="B2500" s="61" t="s">
        <v>10</v>
      </c>
      <c r="C2500" s="61" t="s">
        <v>4311</v>
      </c>
      <c r="D2500" s="64">
        <v>359813</v>
      </c>
      <c r="E2500" s="64">
        <v>0</v>
      </c>
      <c r="F2500" s="64">
        <v>359813</v>
      </c>
      <c r="G2500" s="77">
        <v>1.04</v>
      </c>
      <c r="H2500" s="64">
        <v>374206</v>
      </c>
      <c r="I2500" s="64">
        <v>0</v>
      </c>
      <c r="J2500" s="64">
        <f>SUMIFS('Support - HEA1065 Adjustments'!$G$2:$G$10,'Support - HEA1065 Adjustments'!$A$2:$A$10,LEFT('Support - Calculation Detail'!A2500,7),'Support - HEA1065 Adjustments'!$D$2:$D$10,RIGHT('Support - Calculation Detail'!A2500,2))</f>
        <v>0</v>
      </c>
      <c r="K2500" s="64">
        <v>374206</v>
      </c>
      <c r="L2500" s="64">
        <v>0</v>
      </c>
      <c r="M2500" s="64">
        <v>0</v>
      </c>
      <c r="N2500" s="64">
        <v>0</v>
      </c>
      <c r="O2500" s="64">
        <v>374206</v>
      </c>
    </row>
    <row r="2501" spans="1:15" x14ac:dyDescent="0.35">
      <c r="A2501" s="57" t="s">
        <v>8287</v>
      </c>
      <c r="B2501" s="61" t="s">
        <v>10</v>
      </c>
      <c r="C2501" s="61" t="s">
        <v>4311</v>
      </c>
      <c r="D2501" s="64">
        <v>249184</v>
      </c>
      <c r="E2501" s="64">
        <v>0</v>
      </c>
      <c r="F2501" s="64">
        <v>249184</v>
      </c>
      <c r="G2501" s="77">
        <v>1.04</v>
      </c>
      <c r="H2501" s="64">
        <v>259151</v>
      </c>
      <c r="I2501" s="64">
        <v>0</v>
      </c>
      <c r="J2501" s="64">
        <f>SUMIFS('Support - HEA1065 Adjustments'!$G$2:$G$10,'Support - HEA1065 Adjustments'!$A$2:$A$10,LEFT('Support - Calculation Detail'!A2501,7),'Support - HEA1065 Adjustments'!$D$2:$D$10,RIGHT('Support - Calculation Detail'!A2501,2))</f>
        <v>0</v>
      </c>
      <c r="K2501" s="64">
        <v>259151</v>
      </c>
      <c r="L2501" s="64">
        <v>0</v>
      </c>
      <c r="M2501" s="64">
        <v>0</v>
      </c>
      <c r="N2501" s="64">
        <v>0</v>
      </c>
      <c r="O2501" s="64">
        <v>259151</v>
      </c>
    </row>
    <row r="2502" spans="1:15" x14ac:dyDescent="0.35">
      <c r="A2502" s="57" t="s">
        <v>8288</v>
      </c>
      <c r="B2502" s="61" t="s">
        <v>10</v>
      </c>
      <c r="C2502" s="61" t="s">
        <v>4311</v>
      </c>
      <c r="D2502" s="64">
        <v>16716</v>
      </c>
      <c r="E2502" s="64">
        <v>0</v>
      </c>
      <c r="F2502" s="64">
        <v>16716</v>
      </c>
      <c r="G2502" s="77">
        <v>1.04</v>
      </c>
      <c r="H2502" s="64">
        <v>17385</v>
      </c>
      <c r="I2502" s="64">
        <v>0</v>
      </c>
      <c r="J2502" s="64">
        <f>SUMIFS('Support - HEA1065 Adjustments'!$G$2:$G$10,'Support - HEA1065 Adjustments'!$A$2:$A$10,LEFT('Support - Calculation Detail'!A2502,7),'Support - HEA1065 Adjustments'!$D$2:$D$10,RIGHT('Support - Calculation Detail'!A2502,2))</f>
        <v>0</v>
      </c>
      <c r="K2502" s="64">
        <v>17385</v>
      </c>
      <c r="L2502" s="64">
        <v>0</v>
      </c>
      <c r="M2502" s="64">
        <v>0</v>
      </c>
      <c r="N2502" s="64">
        <v>0</v>
      </c>
      <c r="O2502" s="64">
        <v>17385</v>
      </c>
    </row>
    <row r="2503" spans="1:15" x14ac:dyDescent="0.35">
      <c r="A2503" s="57" t="s">
        <v>8289</v>
      </c>
      <c r="B2503" s="61" t="s">
        <v>10</v>
      </c>
      <c r="C2503" s="61" t="s">
        <v>4311</v>
      </c>
      <c r="D2503" s="64">
        <v>324780</v>
      </c>
      <c r="E2503" s="64">
        <v>0</v>
      </c>
      <c r="F2503" s="64">
        <v>324780</v>
      </c>
      <c r="G2503" s="77">
        <v>1.04</v>
      </c>
      <c r="H2503" s="64">
        <v>337771</v>
      </c>
      <c r="I2503" s="64">
        <v>0</v>
      </c>
      <c r="J2503" s="64">
        <f>SUMIFS('Support - HEA1065 Adjustments'!$G$2:$G$10,'Support - HEA1065 Adjustments'!$A$2:$A$10,LEFT('Support - Calculation Detail'!A2503,7),'Support - HEA1065 Adjustments'!$D$2:$D$10,RIGHT('Support - Calculation Detail'!A2503,2))</f>
        <v>0</v>
      </c>
      <c r="K2503" s="64">
        <v>337771</v>
      </c>
      <c r="L2503" s="64">
        <v>24751</v>
      </c>
      <c r="M2503" s="64">
        <v>0</v>
      </c>
      <c r="N2503" s="64">
        <v>0</v>
      </c>
      <c r="O2503" s="64">
        <v>362522</v>
      </c>
    </row>
    <row r="2504" spans="1:15" x14ac:dyDescent="0.35">
      <c r="A2504" s="57" t="s">
        <v>8290</v>
      </c>
      <c r="B2504" s="61" t="s">
        <v>10</v>
      </c>
      <c r="C2504" s="61" t="s">
        <v>4311</v>
      </c>
      <c r="D2504" s="64">
        <v>205465</v>
      </c>
      <c r="E2504" s="64">
        <v>0</v>
      </c>
      <c r="F2504" s="64">
        <v>205465</v>
      </c>
      <c r="G2504" s="77">
        <v>1.04</v>
      </c>
      <c r="H2504" s="64">
        <v>213684</v>
      </c>
      <c r="I2504" s="64">
        <v>0</v>
      </c>
      <c r="J2504" s="64">
        <f>SUMIFS('Support - HEA1065 Adjustments'!$G$2:$G$10,'Support - HEA1065 Adjustments'!$A$2:$A$10,LEFT('Support - Calculation Detail'!A2504,7),'Support - HEA1065 Adjustments'!$D$2:$D$10,RIGHT('Support - Calculation Detail'!A2504,2))</f>
        <v>0</v>
      </c>
      <c r="K2504" s="64">
        <v>213684</v>
      </c>
      <c r="L2504" s="64">
        <v>19673</v>
      </c>
      <c r="M2504" s="64">
        <v>0</v>
      </c>
      <c r="N2504" s="64">
        <v>0</v>
      </c>
      <c r="O2504" s="64">
        <v>233357</v>
      </c>
    </row>
    <row r="2505" spans="1:15" x14ac:dyDescent="0.35">
      <c r="A2505" s="57" t="s">
        <v>8291</v>
      </c>
      <c r="B2505" s="61" t="s">
        <v>10</v>
      </c>
      <c r="C2505" s="61" t="s">
        <v>4311</v>
      </c>
      <c r="D2505" s="64">
        <v>458571</v>
      </c>
      <c r="E2505" s="64">
        <v>0</v>
      </c>
      <c r="F2505" s="64">
        <v>458571</v>
      </c>
      <c r="G2505" s="77">
        <v>1.04</v>
      </c>
      <c r="H2505" s="64">
        <v>476914</v>
      </c>
      <c r="I2505" s="64">
        <v>0</v>
      </c>
      <c r="J2505" s="64">
        <f>SUMIFS('Support - HEA1065 Adjustments'!$G$2:$G$10,'Support - HEA1065 Adjustments'!$A$2:$A$10,LEFT('Support - Calculation Detail'!A2505,7),'Support - HEA1065 Adjustments'!$D$2:$D$10,RIGHT('Support - Calculation Detail'!A2505,2))</f>
        <v>0</v>
      </c>
      <c r="K2505" s="64">
        <v>476914</v>
      </c>
      <c r="L2505" s="64">
        <v>0</v>
      </c>
      <c r="M2505" s="64">
        <v>0</v>
      </c>
      <c r="N2505" s="64">
        <v>0</v>
      </c>
      <c r="O2505" s="64">
        <v>476914</v>
      </c>
    </row>
    <row r="2506" spans="1:15" x14ac:dyDescent="0.35">
      <c r="A2506" s="57" t="s">
        <v>8292</v>
      </c>
      <c r="B2506" s="61" t="s">
        <v>10</v>
      </c>
      <c r="C2506" s="61" t="s">
        <v>4311</v>
      </c>
      <c r="D2506" s="64">
        <v>82163</v>
      </c>
      <c r="E2506" s="64">
        <v>0</v>
      </c>
      <c r="F2506" s="64">
        <v>82163</v>
      </c>
      <c r="G2506" s="77">
        <v>1.04</v>
      </c>
      <c r="H2506" s="64">
        <v>85450</v>
      </c>
      <c r="I2506" s="64">
        <v>0</v>
      </c>
      <c r="J2506" s="64">
        <f>SUMIFS('Support - HEA1065 Adjustments'!$G$2:$G$10,'Support - HEA1065 Adjustments'!$A$2:$A$10,LEFT('Support - Calculation Detail'!A2506,7),'Support - HEA1065 Adjustments'!$D$2:$D$10,RIGHT('Support - Calculation Detail'!A2506,2))</f>
        <v>0</v>
      </c>
      <c r="K2506" s="64">
        <v>85450</v>
      </c>
      <c r="L2506" s="64">
        <v>0</v>
      </c>
      <c r="M2506" s="64">
        <v>0</v>
      </c>
      <c r="N2506" s="64">
        <v>0</v>
      </c>
      <c r="O2506" s="64">
        <v>85450</v>
      </c>
    </row>
    <row r="2507" spans="1:15" x14ac:dyDescent="0.35">
      <c r="A2507" s="57" t="s">
        <v>8293</v>
      </c>
      <c r="B2507" s="61" t="s">
        <v>10</v>
      </c>
      <c r="C2507" s="61" t="s">
        <v>4311</v>
      </c>
      <c r="D2507" s="64">
        <v>3083390</v>
      </c>
      <c r="E2507" s="64">
        <v>0</v>
      </c>
      <c r="F2507" s="64">
        <v>3083390</v>
      </c>
      <c r="G2507" s="77">
        <v>1.04</v>
      </c>
      <c r="H2507" s="64">
        <v>3206726</v>
      </c>
      <c r="I2507" s="64">
        <v>0</v>
      </c>
      <c r="J2507" s="64">
        <f>SUMIFS('Support - HEA1065 Adjustments'!$G$2:$G$10,'Support - HEA1065 Adjustments'!$A$2:$A$10,LEFT('Support - Calculation Detail'!A2507,7),'Support - HEA1065 Adjustments'!$D$2:$D$10,RIGHT('Support - Calculation Detail'!A2507,2))</f>
        <v>0</v>
      </c>
      <c r="K2507" s="64">
        <v>3206726</v>
      </c>
      <c r="L2507" s="64">
        <v>0</v>
      </c>
      <c r="M2507" s="64">
        <v>0</v>
      </c>
      <c r="N2507" s="64">
        <v>0</v>
      </c>
      <c r="O2507" s="64">
        <v>3206726</v>
      </c>
    </row>
    <row r="2508" spans="1:15" x14ac:dyDescent="0.35">
      <c r="A2508" s="57" t="s">
        <v>8294</v>
      </c>
      <c r="B2508" s="61" t="s">
        <v>10</v>
      </c>
      <c r="C2508" s="61" t="s">
        <v>4311</v>
      </c>
      <c r="D2508" s="64">
        <v>1672863</v>
      </c>
      <c r="E2508" s="64">
        <v>0</v>
      </c>
      <c r="F2508" s="64">
        <v>1672863</v>
      </c>
      <c r="G2508" s="77">
        <v>1.04</v>
      </c>
      <c r="H2508" s="64">
        <v>1739778</v>
      </c>
      <c r="I2508" s="64">
        <v>0</v>
      </c>
      <c r="J2508" s="64">
        <f>SUMIFS('Support - HEA1065 Adjustments'!$G$2:$G$10,'Support - HEA1065 Adjustments'!$A$2:$A$10,LEFT('Support - Calculation Detail'!A2508,7),'Support - HEA1065 Adjustments'!$D$2:$D$10,RIGHT('Support - Calculation Detail'!A2508,2))</f>
        <v>0</v>
      </c>
      <c r="K2508" s="64">
        <v>1739778</v>
      </c>
      <c r="L2508" s="64">
        <v>0</v>
      </c>
      <c r="M2508" s="64">
        <v>0</v>
      </c>
      <c r="N2508" s="64">
        <v>0</v>
      </c>
      <c r="O2508" s="64">
        <v>1739778</v>
      </c>
    </row>
    <row r="2509" spans="1:15" x14ac:dyDescent="0.35">
      <c r="A2509" s="57" t="s">
        <v>8295</v>
      </c>
      <c r="B2509" s="61" t="s">
        <v>10</v>
      </c>
      <c r="C2509" s="61" t="s">
        <v>4311</v>
      </c>
      <c r="D2509" s="64">
        <v>2253832</v>
      </c>
      <c r="E2509" s="64">
        <v>0</v>
      </c>
      <c r="F2509" s="64">
        <v>2253832</v>
      </c>
      <c r="G2509" s="77">
        <v>1.04</v>
      </c>
      <c r="H2509" s="64">
        <v>2343985</v>
      </c>
      <c r="I2509" s="64">
        <v>0</v>
      </c>
      <c r="J2509" s="64">
        <f>SUMIFS('Support - HEA1065 Adjustments'!$G$2:$G$10,'Support - HEA1065 Adjustments'!$A$2:$A$10,LEFT('Support - Calculation Detail'!A2509,7),'Support - HEA1065 Adjustments'!$D$2:$D$10,RIGHT('Support - Calculation Detail'!A2509,2))</f>
        <v>0</v>
      </c>
      <c r="K2509" s="64">
        <v>2343985</v>
      </c>
      <c r="L2509" s="64">
        <v>0</v>
      </c>
      <c r="M2509" s="64">
        <v>0</v>
      </c>
      <c r="N2509" s="64">
        <v>0</v>
      </c>
      <c r="O2509" s="64">
        <v>2343985</v>
      </c>
    </row>
    <row r="2510" spans="1:15" x14ac:dyDescent="0.35">
      <c r="A2510" s="57" t="s">
        <v>8296</v>
      </c>
      <c r="B2510" s="61" t="s">
        <v>10</v>
      </c>
      <c r="C2510" s="61" t="s">
        <v>4367</v>
      </c>
      <c r="D2510" s="64">
        <v>6454076</v>
      </c>
      <c r="E2510" s="64">
        <v>0</v>
      </c>
      <c r="F2510" s="64">
        <v>6454076</v>
      </c>
      <c r="G2510" s="77">
        <v>1.04</v>
      </c>
      <c r="H2510" s="64">
        <v>6712239</v>
      </c>
      <c r="I2510" s="64">
        <v>0</v>
      </c>
      <c r="J2510" s="64">
        <f>SUMIFS('Support - HEA1065 Adjustments'!$G$2:$G$10,'Support - HEA1065 Adjustments'!$A$2:$A$10,LEFT('Support - Calculation Detail'!A2510,7),'Support - HEA1065 Adjustments'!$D$2:$D$10,RIGHT('Support - Calculation Detail'!A2510,2))</f>
        <v>0</v>
      </c>
      <c r="K2510" s="64">
        <v>6712239</v>
      </c>
      <c r="L2510" s="64">
        <v>491988</v>
      </c>
      <c r="M2510" s="64">
        <v>166995</v>
      </c>
      <c r="N2510" s="64">
        <v>510507.3858275644</v>
      </c>
      <c r="O2510" s="64">
        <v>7881729.3858275646</v>
      </c>
    </row>
    <row r="2511" spans="1:15" x14ac:dyDescent="0.35">
      <c r="A2511" s="57" t="s">
        <v>8297</v>
      </c>
      <c r="B2511" s="61" t="s">
        <v>10</v>
      </c>
      <c r="C2511" s="61" t="s">
        <v>4367</v>
      </c>
      <c r="D2511" s="64">
        <v>11544</v>
      </c>
      <c r="E2511" s="64">
        <v>0</v>
      </c>
      <c r="F2511" s="64">
        <v>11544</v>
      </c>
      <c r="G2511" s="77">
        <v>1.04</v>
      </c>
      <c r="H2511" s="64">
        <v>12006</v>
      </c>
      <c r="I2511" s="64">
        <v>0</v>
      </c>
      <c r="J2511" s="64">
        <f>SUMIFS('Support - HEA1065 Adjustments'!$G$2:$G$10,'Support - HEA1065 Adjustments'!$A$2:$A$10,LEFT('Support - Calculation Detail'!A2511,7),'Support - HEA1065 Adjustments'!$D$2:$D$10,RIGHT('Support - Calculation Detail'!A2511,2))</f>
        <v>0</v>
      </c>
      <c r="K2511" s="64">
        <v>12006</v>
      </c>
      <c r="L2511" s="64">
        <v>0</v>
      </c>
      <c r="M2511" s="64">
        <v>0</v>
      </c>
      <c r="N2511" s="64">
        <v>0</v>
      </c>
      <c r="O2511" s="64">
        <v>12006</v>
      </c>
    </row>
    <row r="2512" spans="1:15" x14ac:dyDescent="0.35">
      <c r="A2512" s="57" t="s">
        <v>8298</v>
      </c>
      <c r="B2512" s="61" t="s">
        <v>10</v>
      </c>
      <c r="C2512" s="61" t="s">
        <v>4367</v>
      </c>
      <c r="D2512" s="64">
        <v>54335</v>
      </c>
      <c r="E2512" s="64">
        <v>0</v>
      </c>
      <c r="F2512" s="64">
        <v>54335</v>
      </c>
      <c r="G2512" s="77">
        <v>1.04</v>
      </c>
      <c r="H2512" s="64">
        <v>56508</v>
      </c>
      <c r="I2512" s="64">
        <v>0</v>
      </c>
      <c r="J2512" s="64">
        <f>SUMIFS('Support - HEA1065 Adjustments'!$G$2:$G$10,'Support - HEA1065 Adjustments'!$A$2:$A$10,LEFT('Support - Calculation Detail'!A2512,7),'Support - HEA1065 Adjustments'!$D$2:$D$10,RIGHT('Support - Calculation Detail'!A2512,2))</f>
        <v>0</v>
      </c>
      <c r="K2512" s="64">
        <v>56508</v>
      </c>
      <c r="L2512" s="64">
        <v>0</v>
      </c>
      <c r="M2512" s="64">
        <v>0</v>
      </c>
      <c r="N2512" s="64">
        <v>0</v>
      </c>
      <c r="O2512" s="64">
        <v>56508</v>
      </c>
    </row>
    <row r="2513" spans="1:15" x14ac:dyDescent="0.35">
      <c r="A2513" s="57" t="s">
        <v>8299</v>
      </c>
      <c r="B2513" s="61" t="s">
        <v>10</v>
      </c>
      <c r="C2513" s="61" t="s">
        <v>4367</v>
      </c>
      <c r="D2513" s="64">
        <v>35039</v>
      </c>
      <c r="E2513" s="64">
        <v>0</v>
      </c>
      <c r="F2513" s="64">
        <v>35039</v>
      </c>
      <c r="G2513" s="77">
        <v>1.04</v>
      </c>
      <c r="H2513" s="64">
        <v>36441</v>
      </c>
      <c r="I2513" s="64">
        <v>0</v>
      </c>
      <c r="J2513" s="64">
        <f>SUMIFS('Support - HEA1065 Adjustments'!$G$2:$G$10,'Support - HEA1065 Adjustments'!$A$2:$A$10,LEFT('Support - Calculation Detail'!A2513,7),'Support - HEA1065 Adjustments'!$D$2:$D$10,RIGHT('Support - Calculation Detail'!A2513,2))</f>
        <v>0</v>
      </c>
      <c r="K2513" s="64">
        <v>36441</v>
      </c>
      <c r="L2513" s="64">
        <v>0</v>
      </c>
      <c r="M2513" s="64">
        <v>0</v>
      </c>
      <c r="N2513" s="64">
        <v>0</v>
      </c>
      <c r="O2513" s="64">
        <v>36441</v>
      </c>
    </row>
    <row r="2514" spans="1:15" x14ac:dyDescent="0.35">
      <c r="A2514" s="57" t="s">
        <v>8300</v>
      </c>
      <c r="B2514" s="61" t="s">
        <v>10</v>
      </c>
      <c r="C2514" s="61" t="s">
        <v>4367</v>
      </c>
      <c r="D2514" s="64">
        <v>18800</v>
      </c>
      <c r="E2514" s="64">
        <v>0</v>
      </c>
      <c r="F2514" s="64">
        <v>18800</v>
      </c>
      <c r="G2514" s="77">
        <v>1.04</v>
      </c>
      <c r="H2514" s="64">
        <v>19552</v>
      </c>
      <c r="I2514" s="64">
        <v>0</v>
      </c>
      <c r="J2514" s="64">
        <f>SUMIFS('Support - HEA1065 Adjustments'!$G$2:$G$10,'Support - HEA1065 Adjustments'!$A$2:$A$10,LEFT('Support - Calculation Detail'!A2514,7),'Support - HEA1065 Adjustments'!$D$2:$D$10,RIGHT('Support - Calculation Detail'!A2514,2))</f>
        <v>0</v>
      </c>
      <c r="K2514" s="64">
        <v>19552</v>
      </c>
      <c r="L2514" s="64">
        <v>0</v>
      </c>
      <c r="M2514" s="64">
        <v>0</v>
      </c>
      <c r="N2514" s="64">
        <v>0</v>
      </c>
      <c r="O2514" s="64">
        <v>19552</v>
      </c>
    </row>
    <row r="2515" spans="1:15" x14ac:dyDescent="0.35">
      <c r="A2515" s="57" t="s">
        <v>8301</v>
      </c>
      <c r="B2515" s="61" t="s">
        <v>10</v>
      </c>
      <c r="C2515" s="61" t="s">
        <v>4367</v>
      </c>
      <c r="D2515" s="64">
        <v>21561</v>
      </c>
      <c r="E2515" s="64">
        <v>0</v>
      </c>
      <c r="F2515" s="64">
        <v>21561</v>
      </c>
      <c r="G2515" s="77">
        <v>1.04</v>
      </c>
      <c r="H2515" s="64">
        <v>22423</v>
      </c>
      <c r="I2515" s="64">
        <v>0</v>
      </c>
      <c r="J2515" s="64">
        <f>SUMIFS('Support - HEA1065 Adjustments'!$G$2:$G$10,'Support - HEA1065 Adjustments'!$A$2:$A$10,LEFT('Support - Calculation Detail'!A2515,7),'Support - HEA1065 Adjustments'!$D$2:$D$10,RIGHT('Support - Calculation Detail'!A2515,2))</f>
        <v>0</v>
      </c>
      <c r="K2515" s="64">
        <v>22423</v>
      </c>
      <c r="L2515" s="64">
        <v>0</v>
      </c>
      <c r="M2515" s="64">
        <v>0</v>
      </c>
      <c r="N2515" s="64">
        <v>0</v>
      </c>
      <c r="O2515" s="64">
        <v>22423</v>
      </c>
    </row>
    <row r="2516" spans="1:15" x14ac:dyDescent="0.35">
      <c r="A2516" s="57" t="s">
        <v>8302</v>
      </c>
      <c r="B2516" s="61" t="s">
        <v>10</v>
      </c>
      <c r="C2516" s="61" t="s">
        <v>4367</v>
      </c>
      <c r="D2516" s="64">
        <v>39727</v>
      </c>
      <c r="E2516" s="64">
        <v>0</v>
      </c>
      <c r="F2516" s="64">
        <v>39727</v>
      </c>
      <c r="G2516" s="77">
        <v>1.04</v>
      </c>
      <c r="H2516" s="64">
        <v>41316</v>
      </c>
      <c r="I2516" s="64">
        <v>0</v>
      </c>
      <c r="J2516" s="64">
        <f>SUMIFS('Support - HEA1065 Adjustments'!$G$2:$G$10,'Support - HEA1065 Adjustments'!$A$2:$A$10,LEFT('Support - Calculation Detail'!A2516,7),'Support - HEA1065 Adjustments'!$D$2:$D$10,RIGHT('Support - Calculation Detail'!A2516,2))</f>
        <v>0</v>
      </c>
      <c r="K2516" s="64">
        <v>41316</v>
      </c>
      <c r="L2516" s="64">
        <v>0</v>
      </c>
      <c r="M2516" s="64">
        <v>0</v>
      </c>
      <c r="N2516" s="64">
        <v>0</v>
      </c>
      <c r="O2516" s="64">
        <v>41316</v>
      </c>
    </row>
    <row r="2517" spans="1:15" x14ac:dyDescent="0.35">
      <c r="A2517" s="57" t="s">
        <v>8303</v>
      </c>
      <c r="B2517" s="61" t="s">
        <v>10</v>
      </c>
      <c r="C2517" s="61" t="s">
        <v>4367</v>
      </c>
      <c r="D2517" s="64">
        <v>1628</v>
      </c>
      <c r="E2517" s="64">
        <v>0</v>
      </c>
      <c r="F2517" s="64">
        <v>1628</v>
      </c>
      <c r="G2517" s="77">
        <v>1.04</v>
      </c>
      <c r="H2517" s="64">
        <v>1693</v>
      </c>
      <c r="I2517" s="64">
        <v>0</v>
      </c>
      <c r="J2517" s="64">
        <f>SUMIFS('Support - HEA1065 Adjustments'!$G$2:$G$10,'Support - HEA1065 Adjustments'!$A$2:$A$10,LEFT('Support - Calculation Detail'!A2517,7),'Support - HEA1065 Adjustments'!$D$2:$D$10,RIGHT('Support - Calculation Detail'!A2517,2))</f>
        <v>0</v>
      </c>
      <c r="K2517" s="64">
        <v>1693</v>
      </c>
      <c r="L2517" s="64">
        <v>0</v>
      </c>
      <c r="M2517" s="64">
        <v>0</v>
      </c>
      <c r="N2517" s="64">
        <v>0</v>
      </c>
      <c r="O2517" s="64">
        <v>1693</v>
      </c>
    </row>
    <row r="2518" spans="1:15" x14ac:dyDescent="0.35">
      <c r="A2518" s="57" t="s">
        <v>8304</v>
      </c>
      <c r="B2518" s="61" t="s">
        <v>10</v>
      </c>
      <c r="C2518" s="61" t="s">
        <v>4367</v>
      </c>
      <c r="D2518" s="64">
        <v>20064</v>
      </c>
      <c r="E2518" s="64">
        <v>0</v>
      </c>
      <c r="F2518" s="64">
        <v>20064</v>
      </c>
      <c r="G2518" s="77">
        <v>1.04</v>
      </c>
      <c r="H2518" s="64">
        <v>20867</v>
      </c>
      <c r="I2518" s="64">
        <v>0</v>
      </c>
      <c r="J2518" s="64">
        <f>SUMIFS('Support - HEA1065 Adjustments'!$G$2:$G$10,'Support - HEA1065 Adjustments'!$A$2:$A$10,LEFT('Support - Calculation Detail'!A2518,7),'Support - HEA1065 Adjustments'!$D$2:$D$10,RIGHT('Support - Calculation Detail'!A2518,2))</f>
        <v>0</v>
      </c>
      <c r="K2518" s="64">
        <v>20867</v>
      </c>
      <c r="L2518" s="64">
        <v>0</v>
      </c>
      <c r="M2518" s="64">
        <v>0</v>
      </c>
      <c r="N2518" s="64">
        <v>0</v>
      </c>
      <c r="O2518" s="64">
        <v>20867</v>
      </c>
    </row>
    <row r="2519" spans="1:15" x14ac:dyDescent="0.35">
      <c r="A2519" s="57" t="s">
        <v>8305</v>
      </c>
      <c r="B2519" s="61" t="s">
        <v>10</v>
      </c>
      <c r="C2519" s="61" t="s">
        <v>4367</v>
      </c>
      <c r="D2519" s="64">
        <v>5977</v>
      </c>
      <c r="E2519" s="64">
        <v>0</v>
      </c>
      <c r="F2519" s="64">
        <v>5977</v>
      </c>
      <c r="G2519" s="77">
        <v>1.04</v>
      </c>
      <c r="H2519" s="64">
        <v>6216</v>
      </c>
      <c r="I2519" s="64">
        <v>0</v>
      </c>
      <c r="J2519" s="64">
        <f>SUMIFS('Support - HEA1065 Adjustments'!$G$2:$G$10,'Support - HEA1065 Adjustments'!$A$2:$A$10,LEFT('Support - Calculation Detail'!A2519,7),'Support - HEA1065 Adjustments'!$D$2:$D$10,RIGHT('Support - Calculation Detail'!A2519,2))</f>
        <v>0</v>
      </c>
      <c r="K2519" s="64">
        <v>6216</v>
      </c>
      <c r="L2519" s="64">
        <v>0</v>
      </c>
      <c r="M2519" s="64">
        <v>0</v>
      </c>
      <c r="N2519" s="64">
        <v>0</v>
      </c>
      <c r="O2519" s="64">
        <v>6216</v>
      </c>
    </row>
    <row r="2520" spans="1:15" x14ac:dyDescent="0.35">
      <c r="A2520" s="57" t="s">
        <v>8306</v>
      </c>
      <c r="B2520" s="61" t="s">
        <v>10</v>
      </c>
      <c r="C2520" s="61" t="s">
        <v>4367</v>
      </c>
      <c r="D2520" s="64">
        <v>6154</v>
      </c>
      <c r="E2520" s="64">
        <v>0</v>
      </c>
      <c r="F2520" s="64">
        <v>6154</v>
      </c>
      <c r="G2520" s="77">
        <v>1.04</v>
      </c>
      <c r="H2520" s="64">
        <v>6400</v>
      </c>
      <c r="I2520" s="64">
        <v>0</v>
      </c>
      <c r="J2520" s="64">
        <f>SUMIFS('Support - HEA1065 Adjustments'!$G$2:$G$10,'Support - HEA1065 Adjustments'!$A$2:$A$10,LEFT('Support - Calculation Detail'!A2520,7),'Support - HEA1065 Adjustments'!$D$2:$D$10,RIGHT('Support - Calculation Detail'!A2520,2))</f>
        <v>0</v>
      </c>
      <c r="K2520" s="64">
        <v>6400</v>
      </c>
      <c r="L2520" s="64">
        <v>0</v>
      </c>
      <c r="M2520" s="64">
        <v>0</v>
      </c>
      <c r="N2520" s="64">
        <v>0</v>
      </c>
      <c r="O2520" s="64">
        <v>6400</v>
      </c>
    </row>
    <row r="2521" spans="1:15" x14ac:dyDescent="0.35">
      <c r="A2521" s="57" t="s">
        <v>8307</v>
      </c>
      <c r="B2521" s="61" t="s">
        <v>10</v>
      </c>
      <c r="C2521" s="61" t="s">
        <v>4367</v>
      </c>
      <c r="D2521" s="64">
        <v>64188</v>
      </c>
      <c r="E2521" s="64">
        <v>0</v>
      </c>
      <c r="F2521" s="64">
        <v>64188</v>
      </c>
      <c r="G2521" s="77">
        <v>1.04</v>
      </c>
      <c r="H2521" s="64">
        <v>66756</v>
      </c>
      <c r="I2521" s="64">
        <v>0</v>
      </c>
      <c r="J2521" s="64">
        <f>SUMIFS('Support - HEA1065 Adjustments'!$G$2:$G$10,'Support - HEA1065 Adjustments'!$A$2:$A$10,LEFT('Support - Calculation Detail'!A2521,7),'Support - HEA1065 Adjustments'!$D$2:$D$10,RIGHT('Support - Calculation Detail'!A2521,2))</f>
        <v>0</v>
      </c>
      <c r="K2521" s="64">
        <v>66756</v>
      </c>
      <c r="L2521" s="64">
        <v>0</v>
      </c>
      <c r="M2521" s="64">
        <v>0</v>
      </c>
      <c r="N2521" s="64">
        <v>0</v>
      </c>
      <c r="O2521" s="64">
        <v>66756</v>
      </c>
    </row>
    <row r="2522" spans="1:15" x14ac:dyDescent="0.35">
      <c r="A2522" s="57" t="s">
        <v>8308</v>
      </c>
      <c r="B2522" s="61" t="s">
        <v>10</v>
      </c>
      <c r="C2522" s="61" t="s">
        <v>4367</v>
      </c>
      <c r="D2522" s="64">
        <v>8648</v>
      </c>
      <c r="E2522" s="64">
        <v>0</v>
      </c>
      <c r="F2522" s="64">
        <v>8648</v>
      </c>
      <c r="G2522" s="77">
        <v>1.04</v>
      </c>
      <c r="H2522" s="64">
        <v>8994</v>
      </c>
      <c r="I2522" s="64">
        <v>0</v>
      </c>
      <c r="J2522" s="64">
        <f>SUMIFS('Support - HEA1065 Adjustments'!$G$2:$G$10,'Support - HEA1065 Adjustments'!$A$2:$A$10,LEFT('Support - Calculation Detail'!A2522,7),'Support - HEA1065 Adjustments'!$D$2:$D$10,RIGHT('Support - Calculation Detail'!A2522,2))</f>
        <v>0</v>
      </c>
      <c r="K2522" s="64">
        <v>8994</v>
      </c>
      <c r="L2522" s="64">
        <v>0</v>
      </c>
      <c r="M2522" s="64">
        <v>0</v>
      </c>
      <c r="N2522" s="64">
        <v>0</v>
      </c>
      <c r="O2522" s="64">
        <v>8994</v>
      </c>
    </row>
    <row r="2523" spans="1:15" x14ac:dyDescent="0.35">
      <c r="A2523" s="57" t="s">
        <v>8309</v>
      </c>
      <c r="B2523" s="61" t="s">
        <v>10</v>
      </c>
      <c r="C2523" s="61" t="s">
        <v>4367</v>
      </c>
      <c r="D2523" s="64">
        <v>17642</v>
      </c>
      <c r="E2523" s="64">
        <v>0</v>
      </c>
      <c r="F2523" s="64">
        <v>17642</v>
      </c>
      <c r="G2523" s="77">
        <v>1.04</v>
      </c>
      <c r="H2523" s="64">
        <v>18348</v>
      </c>
      <c r="I2523" s="64">
        <v>0</v>
      </c>
      <c r="J2523" s="64">
        <f>SUMIFS('Support - HEA1065 Adjustments'!$G$2:$G$10,'Support - HEA1065 Adjustments'!$A$2:$A$10,LEFT('Support - Calculation Detail'!A2523,7),'Support - HEA1065 Adjustments'!$D$2:$D$10,RIGHT('Support - Calculation Detail'!A2523,2))</f>
        <v>0</v>
      </c>
      <c r="K2523" s="64">
        <v>18348</v>
      </c>
      <c r="L2523" s="64">
        <v>0</v>
      </c>
      <c r="M2523" s="64">
        <v>0</v>
      </c>
      <c r="N2523" s="64">
        <v>0</v>
      </c>
      <c r="O2523" s="64">
        <v>18348</v>
      </c>
    </row>
    <row r="2524" spans="1:15" x14ac:dyDescent="0.35">
      <c r="A2524" s="57" t="s">
        <v>8310</v>
      </c>
      <c r="B2524" s="61" t="s">
        <v>10</v>
      </c>
      <c r="C2524" s="61" t="s">
        <v>4367</v>
      </c>
      <c r="D2524" s="64">
        <v>5634</v>
      </c>
      <c r="E2524" s="64">
        <v>0</v>
      </c>
      <c r="F2524" s="64">
        <v>5634</v>
      </c>
      <c r="G2524" s="77">
        <v>1.04</v>
      </c>
      <c r="H2524" s="64">
        <v>5859</v>
      </c>
      <c r="I2524" s="64">
        <v>0</v>
      </c>
      <c r="J2524" s="64">
        <f>SUMIFS('Support - HEA1065 Adjustments'!$G$2:$G$10,'Support - HEA1065 Adjustments'!$A$2:$A$10,LEFT('Support - Calculation Detail'!A2524,7),'Support - HEA1065 Adjustments'!$D$2:$D$10,RIGHT('Support - Calculation Detail'!A2524,2))</f>
        <v>0</v>
      </c>
      <c r="K2524" s="64">
        <v>5859</v>
      </c>
      <c r="L2524" s="64">
        <v>0</v>
      </c>
      <c r="M2524" s="64">
        <v>0</v>
      </c>
      <c r="N2524" s="64">
        <v>0</v>
      </c>
      <c r="O2524" s="64">
        <v>5859</v>
      </c>
    </row>
    <row r="2525" spans="1:15" x14ac:dyDescent="0.35">
      <c r="A2525" s="57" t="s">
        <v>8311</v>
      </c>
      <c r="B2525" s="61" t="s">
        <v>10</v>
      </c>
      <c r="C2525" s="61" t="s">
        <v>4367</v>
      </c>
      <c r="D2525" s="64">
        <v>37457</v>
      </c>
      <c r="E2525" s="64">
        <v>0</v>
      </c>
      <c r="F2525" s="64">
        <v>37457</v>
      </c>
      <c r="G2525" s="77">
        <v>1.04</v>
      </c>
      <c r="H2525" s="64">
        <v>38955</v>
      </c>
      <c r="I2525" s="64">
        <v>0</v>
      </c>
      <c r="J2525" s="64">
        <f>SUMIFS('Support - HEA1065 Adjustments'!$G$2:$G$10,'Support - HEA1065 Adjustments'!$A$2:$A$10,LEFT('Support - Calculation Detail'!A2525,7),'Support - HEA1065 Adjustments'!$D$2:$D$10,RIGHT('Support - Calculation Detail'!A2525,2))</f>
        <v>0</v>
      </c>
      <c r="K2525" s="64">
        <v>38955</v>
      </c>
      <c r="L2525" s="64">
        <v>0</v>
      </c>
      <c r="M2525" s="64">
        <v>0</v>
      </c>
      <c r="N2525" s="64">
        <v>0</v>
      </c>
      <c r="O2525" s="64">
        <v>38955</v>
      </c>
    </row>
    <row r="2526" spans="1:15" x14ac:dyDescent="0.35">
      <c r="A2526" s="57" t="s">
        <v>8312</v>
      </c>
      <c r="B2526" s="61" t="s">
        <v>10</v>
      </c>
      <c r="C2526" s="61" t="s">
        <v>4367</v>
      </c>
      <c r="D2526" s="64">
        <v>99302</v>
      </c>
      <c r="E2526" s="64">
        <v>0</v>
      </c>
      <c r="F2526" s="64">
        <v>99302</v>
      </c>
      <c r="G2526" s="77">
        <v>1.04</v>
      </c>
      <c r="H2526" s="64">
        <v>103274</v>
      </c>
      <c r="I2526" s="64">
        <v>0</v>
      </c>
      <c r="J2526" s="64">
        <f>SUMIFS('Support - HEA1065 Adjustments'!$G$2:$G$10,'Support - HEA1065 Adjustments'!$A$2:$A$10,LEFT('Support - Calculation Detail'!A2526,7),'Support - HEA1065 Adjustments'!$D$2:$D$10,RIGHT('Support - Calculation Detail'!A2526,2))</f>
        <v>0</v>
      </c>
      <c r="K2526" s="64">
        <v>103274</v>
      </c>
      <c r="L2526" s="64">
        <v>0</v>
      </c>
      <c r="M2526" s="64">
        <v>0</v>
      </c>
      <c r="N2526" s="64">
        <v>0</v>
      </c>
      <c r="O2526" s="64">
        <v>103274</v>
      </c>
    </row>
    <row r="2527" spans="1:15" x14ac:dyDescent="0.35">
      <c r="A2527" s="57" t="s">
        <v>8313</v>
      </c>
      <c r="B2527" s="61" t="s">
        <v>10</v>
      </c>
      <c r="C2527" s="61" t="s">
        <v>4367</v>
      </c>
      <c r="D2527" s="64">
        <v>59390</v>
      </c>
      <c r="E2527" s="64">
        <v>0</v>
      </c>
      <c r="F2527" s="64">
        <v>59390</v>
      </c>
      <c r="G2527" s="77">
        <v>1.04</v>
      </c>
      <c r="H2527" s="64">
        <v>61766</v>
      </c>
      <c r="I2527" s="64">
        <v>0</v>
      </c>
      <c r="J2527" s="64">
        <f>SUMIFS('Support - HEA1065 Adjustments'!$G$2:$G$10,'Support - HEA1065 Adjustments'!$A$2:$A$10,LEFT('Support - Calculation Detail'!A2527,7),'Support - HEA1065 Adjustments'!$D$2:$D$10,RIGHT('Support - Calculation Detail'!A2527,2))</f>
        <v>0</v>
      </c>
      <c r="K2527" s="64">
        <v>61766</v>
      </c>
      <c r="L2527" s="64">
        <v>0</v>
      </c>
      <c r="M2527" s="64">
        <v>0</v>
      </c>
      <c r="N2527" s="64">
        <v>0</v>
      </c>
      <c r="O2527" s="64">
        <v>61766</v>
      </c>
    </row>
    <row r="2528" spans="1:15" x14ac:dyDescent="0.35">
      <c r="A2528" s="57" t="s">
        <v>8314</v>
      </c>
      <c r="B2528" s="61" t="s">
        <v>10</v>
      </c>
      <c r="C2528" s="61" t="s">
        <v>4367</v>
      </c>
      <c r="D2528" s="64">
        <v>54775</v>
      </c>
      <c r="E2528" s="64">
        <v>0</v>
      </c>
      <c r="F2528" s="64">
        <v>54775</v>
      </c>
      <c r="G2528" s="77">
        <v>1.04</v>
      </c>
      <c r="H2528" s="64">
        <v>56966</v>
      </c>
      <c r="I2528" s="64">
        <v>0</v>
      </c>
      <c r="J2528" s="64">
        <f>SUMIFS('Support - HEA1065 Adjustments'!$G$2:$G$10,'Support - HEA1065 Adjustments'!$A$2:$A$10,LEFT('Support - Calculation Detail'!A2528,7),'Support - HEA1065 Adjustments'!$D$2:$D$10,RIGHT('Support - Calculation Detail'!A2528,2))</f>
        <v>0</v>
      </c>
      <c r="K2528" s="64">
        <v>56966</v>
      </c>
      <c r="L2528" s="64">
        <v>0</v>
      </c>
      <c r="M2528" s="64">
        <v>0</v>
      </c>
      <c r="N2528" s="64">
        <v>0</v>
      </c>
      <c r="O2528" s="64">
        <v>56966</v>
      </c>
    </row>
    <row r="2529" spans="1:15" x14ac:dyDescent="0.35">
      <c r="A2529" s="57" t="s">
        <v>8315</v>
      </c>
      <c r="B2529" s="61" t="s">
        <v>10</v>
      </c>
      <c r="C2529" s="61" t="s">
        <v>4367</v>
      </c>
      <c r="D2529" s="64">
        <v>6037</v>
      </c>
      <c r="E2529" s="64">
        <v>0</v>
      </c>
      <c r="F2529" s="64">
        <v>6037</v>
      </c>
      <c r="G2529" s="77">
        <v>1.04</v>
      </c>
      <c r="H2529" s="64">
        <v>6278</v>
      </c>
      <c r="I2529" s="64">
        <v>0</v>
      </c>
      <c r="J2529" s="64">
        <f>SUMIFS('Support - HEA1065 Adjustments'!$G$2:$G$10,'Support - HEA1065 Adjustments'!$A$2:$A$10,LEFT('Support - Calculation Detail'!A2529,7),'Support - HEA1065 Adjustments'!$D$2:$D$10,RIGHT('Support - Calculation Detail'!A2529,2))</f>
        <v>0</v>
      </c>
      <c r="K2529" s="64">
        <v>6278</v>
      </c>
      <c r="L2529" s="64">
        <v>0</v>
      </c>
      <c r="M2529" s="64">
        <v>0</v>
      </c>
      <c r="N2529" s="64">
        <v>0</v>
      </c>
      <c r="O2529" s="64">
        <v>6278</v>
      </c>
    </row>
    <row r="2530" spans="1:15" x14ac:dyDescent="0.35">
      <c r="A2530" s="57" t="s">
        <v>8316</v>
      </c>
      <c r="B2530" s="61" t="s">
        <v>10</v>
      </c>
      <c r="C2530" s="61" t="s">
        <v>4367</v>
      </c>
      <c r="D2530" s="64">
        <v>15937</v>
      </c>
      <c r="E2530" s="64">
        <v>0</v>
      </c>
      <c r="F2530" s="64">
        <v>15937</v>
      </c>
      <c r="G2530" s="77">
        <v>1.04</v>
      </c>
      <c r="H2530" s="64">
        <v>16574</v>
      </c>
      <c r="I2530" s="64">
        <v>0</v>
      </c>
      <c r="J2530" s="64">
        <f>SUMIFS('Support - HEA1065 Adjustments'!$G$2:$G$10,'Support - HEA1065 Adjustments'!$A$2:$A$10,LEFT('Support - Calculation Detail'!A2530,7),'Support - HEA1065 Adjustments'!$D$2:$D$10,RIGHT('Support - Calculation Detail'!A2530,2))</f>
        <v>0</v>
      </c>
      <c r="K2530" s="64">
        <v>16574</v>
      </c>
      <c r="L2530" s="64">
        <v>0</v>
      </c>
      <c r="M2530" s="64">
        <v>0</v>
      </c>
      <c r="N2530" s="64">
        <v>0</v>
      </c>
      <c r="O2530" s="64">
        <v>16574</v>
      </c>
    </row>
    <row r="2531" spans="1:15" x14ac:dyDescent="0.35">
      <c r="A2531" s="57" t="s">
        <v>8317</v>
      </c>
      <c r="B2531" s="61" t="s">
        <v>10</v>
      </c>
      <c r="C2531" s="61" t="s">
        <v>4367</v>
      </c>
      <c r="D2531" s="64">
        <v>8833</v>
      </c>
      <c r="E2531" s="64">
        <v>0</v>
      </c>
      <c r="F2531" s="64">
        <v>8833</v>
      </c>
      <c r="G2531" s="77">
        <v>1.04</v>
      </c>
      <c r="H2531" s="64">
        <v>9186</v>
      </c>
      <c r="I2531" s="64">
        <v>0</v>
      </c>
      <c r="J2531" s="64">
        <f>SUMIFS('Support - HEA1065 Adjustments'!$G$2:$G$10,'Support - HEA1065 Adjustments'!$A$2:$A$10,LEFT('Support - Calculation Detail'!A2531,7),'Support - HEA1065 Adjustments'!$D$2:$D$10,RIGHT('Support - Calculation Detail'!A2531,2))</f>
        <v>0</v>
      </c>
      <c r="K2531" s="64">
        <v>9186</v>
      </c>
      <c r="L2531" s="64">
        <v>0</v>
      </c>
      <c r="M2531" s="64">
        <v>0</v>
      </c>
      <c r="N2531" s="64">
        <v>0</v>
      </c>
      <c r="O2531" s="64">
        <v>9186</v>
      </c>
    </row>
    <row r="2532" spans="1:15" x14ac:dyDescent="0.35">
      <c r="A2532" s="57" t="s">
        <v>8318</v>
      </c>
      <c r="B2532" s="61" t="s">
        <v>10</v>
      </c>
      <c r="C2532" s="61" t="s">
        <v>4367</v>
      </c>
      <c r="D2532" s="64">
        <v>12820</v>
      </c>
      <c r="E2532" s="64">
        <v>0</v>
      </c>
      <c r="F2532" s="64">
        <v>12820</v>
      </c>
      <c r="G2532" s="77">
        <v>1.04</v>
      </c>
      <c r="H2532" s="64">
        <v>13333</v>
      </c>
      <c r="I2532" s="64">
        <v>0</v>
      </c>
      <c r="J2532" s="64">
        <f>SUMIFS('Support - HEA1065 Adjustments'!$G$2:$G$10,'Support - HEA1065 Adjustments'!$A$2:$A$10,LEFT('Support - Calculation Detail'!A2532,7),'Support - HEA1065 Adjustments'!$D$2:$D$10,RIGHT('Support - Calculation Detail'!A2532,2))</f>
        <v>0</v>
      </c>
      <c r="K2532" s="64">
        <v>13333</v>
      </c>
      <c r="L2532" s="64">
        <v>0</v>
      </c>
      <c r="M2532" s="64">
        <v>0</v>
      </c>
      <c r="N2532" s="64">
        <v>0</v>
      </c>
      <c r="O2532" s="64">
        <v>13333</v>
      </c>
    </row>
    <row r="2533" spans="1:15" x14ac:dyDescent="0.35">
      <c r="A2533" s="57" t="s">
        <v>8319</v>
      </c>
      <c r="B2533" s="61" t="s">
        <v>10</v>
      </c>
      <c r="C2533" s="61" t="s">
        <v>4367</v>
      </c>
      <c r="D2533" s="64">
        <v>39290</v>
      </c>
      <c r="E2533" s="64">
        <v>0</v>
      </c>
      <c r="F2533" s="64">
        <v>39290</v>
      </c>
      <c r="G2533" s="77">
        <v>1.04</v>
      </c>
      <c r="H2533" s="64">
        <v>40862</v>
      </c>
      <c r="I2533" s="64">
        <v>0</v>
      </c>
      <c r="J2533" s="64">
        <f>SUMIFS('Support - HEA1065 Adjustments'!$G$2:$G$10,'Support - HEA1065 Adjustments'!$A$2:$A$10,LEFT('Support - Calculation Detail'!A2533,7),'Support - HEA1065 Adjustments'!$D$2:$D$10,RIGHT('Support - Calculation Detail'!A2533,2))</f>
        <v>0</v>
      </c>
      <c r="K2533" s="64">
        <v>40862</v>
      </c>
      <c r="L2533" s="64">
        <v>0</v>
      </c>
      <c r="M2533" s="64">
        <v>0</v>
      </c>
      <c r="N2533" s="64">
        <v>0</v>
      </c>
      <c r="O2533" s="64">
        <v>40862</v>
      </c>
    </row>
    <row r="2534" spans="1:15" x14ac:dyDescent="0.35">
      <c r="A2534" s="57" t="s">
        <v>8320</v>
      </c>
      <c r="B2534" s="61" t="s">
        <v>10</v>
      </c>
      <c r="C2534" s="61" t="s">
        <v>4367</v>
      </c>
      <c r="D2534" s="64">
        <v>22004</v>
      </c>
      <c r="E2534" s="64">
        <v>0</v>
      </c>
      <c r="F2534" s="64">
        <v>22004</v>
      </c>
      <c r="G2534" s="77">
        <v>1.04</v>
      </c>
      <c r="H2534" s="64">
        <v>22884</v>
      </c>
      <c r="I2534" s="64">
        <v>0</v>
      </c>
      <c r="J2534" s="64">
        <f>SUMIFS('Support - HEA1065 Adjustments'!$G$2:$G$10,'Support - HEA1065 Adjustments'!$A$2:$A$10,LEFT('Support - Calculation Detail'!A2534,7),'Support - HEA1065 Adjustments'!$D$2:$D$10,RIGHT('Support - Calculation Detail'!A2534,2))</f>
        <v>0</v>
      </c>
      <c r="K2534" s="64">
        <v>22884</v>
      </c>
      <c r="L2534" s="64">
        <v>0</v>
      </c>
      <c r="M2534" s="64">
        <v>0</v>
      </c>
      <c r="N2534" s="64">
        <v>0</v>
      </c>
      <c r="O2534" s="64">
        <v>22884</v>
      </c>
    </row>
    <row r="2535" spans="1:15" x14ac:dyDescent="0.35">
      <c r="A2535" s="57" t="s">
        <v>8321</v>
      </c>
      <c r="B2535" s="61" t="s">
        <v>10</v>
      </c>
      <c r="C2535" s="61" t="s">
        <v>4367</v>
      </c>
      <c r="D2535" s="64">
        <v>3286</v>
      </c>
      <c r="E2535" s="64">
        <v>0</v>
      </c>
      <c r="F2535" s="64">
        <v>3286</v>
      </c>
      <c r="G2535" s="77">
        <v>1.04</v>
      </c>
      <c r="H2535" s="64">
        <v>3417</v>
      </c>
      <c r="I2535" s="64">
        <v>0</v>
      </c>
      <c r="J2535" s="64">
        <f>SUMIFS('Support - HEA1065 Adjustments'!$G$2:$G$10,'Support - HEA1065 Adjustments'!$A$2:$A$10,LEFT('Support - Calculation Detail'!A2535,7),'Support - HEA1065 Adjustments'!$D$2:$D$10,RIGHT('Support - Calculation Detail'!A2535,2))</f>
        <v>0</v>
      </c>
      <c r="K2535" s="64">
        <v>3417</v>
      </c>
      <c r="L2535" s="64">
        <v>0</v>
      </c>
      <c r="M2535" s="64">
        <v>0</v>
      </c>
      <c r="N2535" s="64">
        <v>0</v>
      </c>
      <c r="O2535" s="64">
        <v>3417</v>
      </c>
    </row>
    <row r="2536" spans="1:15" x14ac:dyDescent="0.35">
      <c r="A2536" s="57" t="s">
        <v>8322</v>
      </c>
      <c r="B2536" s="61" t="s">
        <v>10</v>
      </c>
      <c r="C2536" s="61" t="s">
        <v>4367</v>
      </c>
      <c r="D2536" s="64">
        <v>403419</v>
      </c>
      <c r="E2536" s="64">
        <v>0</v>
      </c>
      <c r="F2536" s="64">
        <v>403419</v>
      </c>
      <c r="G2536" s="77">
        <v>1.04</v>
      </c>
      <c r="H2536" s="64">
        <v>419556</v>
      </c>
      <c r="I2536" s="64">
        <v>0</v>
      </c>
      <c r="J2536" s="64">
        <f>SUMIFS('Support - HEA1065 Adjustments'!$G$2:$G$10,'Support - HEA1065 Adjustments'!$A$2:$A$10,LEFT('Support - Calculation Detail'!A2536,7),'Support - HEA1065 Adjustments'!$D$2:$D$10,RIGHT('Support - Calculation Detail'!A2536,2))</f>
        <v>0</v>
      </c>
      <c r="K2536" s="64">
        <v>419556</v>
      </c>
      <c r="L2536" s="64">
        <v>0</v>
      </c>
      <c r="M2536" s="64">
        <v>0</v>
      </c>
      <c r="N2536" s="64">
        <v>0</v>
      </c>
      <c r="O2536" s="64">
        <v>419556</v>
      </c>
    </row>
    <row r="2537" spans="1:15" x14ac:dyDescent="0.35">
      <c r="A2537" s="57" t="s">
        <v>8323</v>
      </c>
      <c r="B2537" s="61" t="s">
        <v>10</v>
      </c>
      <c r="C2537" s="61" t="s">
        <v>4367</v>
      </c>
      <c r="D2537" s="64">
        <v>6007750</v>
      </c>
      <c r="E2537" s="64">
        <v>0</v>
      </c>
      <c r="F2537" s="64">
        <v>6007750</v>
      </c>
      <c r="G2537" s="77">
        <v>1.04</v>
      </c>
      <c r="H2537" s="64">
        <v>6248060</v>
      </c>
      <c r="I2537" s="64">
        <v>0</v>
      </c>
      <c r="J2537" s="64">
        <f>SUMIFS('Support - HEA1065 Adjustments'!$G$2:$G$10,'Support - HEA1065 Adjustments'!$A$2:$A$10,LEFT('Support - Calculation Detail'!A2537,7),'Support - HEA1065 Adjustments'!$D$2:$D$10,RIGHT('Support - Calculation Detail'!A2537,2))</f>
        <v>0</v>
      </c>
      <c r="K2537" s="64">
        <v>6248060</v>
      </c>
      <c r="L2537" s="64">
        <v>136925</v>
      </c>
      <c r="M2537" s="64">
        <v>0</v>
      </c>
      <c r="N2537" s="64">
        <v>0</v>
      </c>
      <c r="O2537" s="64">
        <v>6384985</v>
      </c>
    </row>
    <row r="2538" spans="1:15" x14ac:dyDescent="0.35">
      <c r="A2538" s="57" t="s">
        <v>8324</v>
      </c>
      <c r="B2538" s="61" t="s">
        <v>10</v>
      </c>
      <c r="C2538" s="61" t="s">
        <v>4367</v>
      </c>
      <c r="D2538" s="64">
        <v>262836</v>
      </c>
      <c r="E2538" s="64">
        <v>0</v>
      </c>
      <c r="F2538" s="64">
        <v>262836</v>
      </c>
      <c r="G2538" s="77">
        <v>1.04</v>
      </c>
      <c r="H2538" s="64">
        <v>273349</v>
      </c>
      <c r="I2538" s="64">
        <v>0</v>
      </c>
      <c r="J2538" s="64">
        <f>SUMIFS('Support - HEA1065 Adjustments'!$G$2:$G$10,'Support - HEA1065 Adjustments'!$A$2:$A$10,LEFT('Support - Calculation Detail'!A2538,7),'Support - HEA1065 Adjustments'!$D$2:$D$10,RIGHT('Support - Calculation Detail'!A2538,2))</f>
        <v>0</v>
      </c>
      <c r="K2538" s="64">
        <v>273349</v>
      </c>
      <c r="L2538" s="64">
        <v>0</v>
      </c>
      <c r="M2538" s="64">
        <v>0</v>
      </c>
      <c r="N2538" s="64">
        <v>0</v>
      </c>
      <c r="O2538" s="64">
        <v>273349</v>
      </c>
    </row>
    <row r="2539" spans="1:15" x14ac:dyDescent="0.35">
      <c r="A2539" s="57" t="s">
        <v>8325</v>
      </c>
      <c r="B2539" s="61" t="s">
        <v>10</v>
      </c>
      <c r="C2539" s="61" t="s">
        <v>4367</v>
      </c>
      <c r="D2539" s="64">
        <v>167911</v>
      </c>
      <c r="E2539" s="64">
        <v>0</v>
      </c>
      <c r="F2539" s="64">
        <v>167911</v>
      </c>
      <c r="G2539" s="77">
        <v>1.04</v>
      </c>
      <c r="H2539" s="64">
        <v>174627</v>
      </c>
      <c r="I2539" s="64">
        <v>0</v>
      </c>
      <c r="J2539" s="64">
        <f>SUMIFS('Support - HEA1065 Adjustments'!$G$2:$G$10,'Support - HEA1065 Adjustments'!$A$2:$A$10,LEFT('Support - Calculation Detail'!A2539,7),'Support - HEA1065 Adjustments'!$D$2:$D$10,RIGHT('Support - Calculation Detail'!A2539,2))</f>
        <v>0</v>
      </c>
      <c r="K2539" s="64">
        <v>174627</v>
      </c>
      <c r="L2539" s="64">
        <v>0</v>
      </c>
      <c r="M2539" s="64">
        <v>0</v>
      </c>
      <c r="N2539" s="64">
        <v>0</v>
      </c>
      <c r="O2539" s="64">
        <v>174627</v>
      </c>
    </row>
    <row r="2540" spans="1:15" x14ac:dyDescent="0.35">
      <c r="A2540" s="57" t="s">
        <v>8326</v>
      </c>
      <c r="B2540" s="61" t="s">
        <v>10</v>
      </c>
      <c r="C2540" s="61" t="s">
        <v>4367</v>
      </c>
      <c r="D2540" s="64">
        <v>6297616</v>
      </c>
      <c r="E2540" s="64">
        <v>0</v>
      </c>
      <c r="F2540" s="64">
        <v>6297616</v>
      </c>
      <c r="G2540" s="77">
        <v>1.04</v>
      </c>
      <c r="H2540" s="64">
        <v>6549521</v>
      </c>
      <c r="I2540" s="64">
        <v>0</v>
      </c>
      <c r="J2540" s="64">
        <f>SUMIFS('Support - HEA1065 Adjustments'!$G$2:$G$10,'Support - HEA1065 Adjustments'!$A$2:$A$10,LEFT('Support - Calculation Detail'!A2540,7),'Support - HEA1065 Adjustments'!$D$2:$D$10,RIGHT('Support - Calculation Detail'!A2540,2))</f>
        <v>0</v>
      </c>
      <c r="K2540" s="64">
        <v>6549521</v>
      </c>
      <c r="L2540" s="64">
        <v>0</v>
      </c>
      <c r="M2540" s="64">
        <v>0</v>
      </c>
      <c r="N2540" s="64">
        <v>0</v>
      </c>
      <c r="O2540" s="64">
        <v>6549521</v>
      </c>
    </row>
    <row r="2541" spans="1:15" x14ac:dyDescent="0.35">
      <c r="A2541" s="57" t="s">
        <v>8327</v>
      </c>
      <c r="B2541" s="61" t="s">
        <v>10</v>
      </c>
      <c r="C2541" s="61" t="s">
        <v>4402</v>
      </c>
      <c r="D2541" s="64">
        <v>65630865</v>
      </c>
      <c r="E2541" s="64">
        <v>0</v>
      </c>
      <c r="F2541" s="64">
        <v>65630865</v>
      </c>
      <c r="G2541" s="77">
        <v>1.04</v>
      </c>
      <c r="H2541" s="64">
        <v>68256100</v>
      </c>
      <c r="I2541" s="64">
        <v>0</v>
      </c>
      <c r="J2541" s="64">
        <f>SUMIFS('Support - HEA1065 Adjustments'!$G$2:$G$10,'Support - HEA1065 Adjustments'!$A$2:$A$10,LEFT('Support - Calculation Detail'!A2541,7),'Support - HEA1065 Adjustments'!$D$2:$D$10,RIGHT('Support - Calculation Detail'!A2541,2))</f>
        <v>0</v>
      </c>
      <c r="K2541" s="64">
        <v>68256100</v>
      </c>
      <c r="L2541" s="64">
        <v>4551779</v>
      </c>
      <c r="M2541" s="64">
        <v>3673364</v>
      </c>
      <c r="N2541" s="64">
        <v>3904592.5128427004</v>
      </c>
      <c r="O2541" s="64">
        <v>80385835.5128427</v>
      </c>
    </row>
    <row r="2542" spans="1:15" x14ac:dyDescent="0.35">
      <c r="A2542" s="57" t="s">
        <v>8328</v>
      </c>
      <c r="B2542" s="61" t="s">
        <v>10</v>
      </c>
      <c r="C2542" s="61" t="s">
        <v>4402</v>
      </c>
      <c r="D2542" s="64">
        <v>2293429</v>
      </c>
      <c r="E2542" s="64">
        <v>-2293429</v>
      </c>
      <c r="F2542" s="64">
        <v>0</v>
      </c>
      <c r="G2542" s="77">
        <v>1.04</v>
      </c>
      <c r="H2542" s="64">
        <v>0</v>
      </c>
      <c r="I2542" s="64">
        <v>0</v>
      </c>
      <c r="J2542" s="64">
        <f>SUMIFS('Support - HEA1065 Adjustments'!$G$2:$G$10,'Support - HEA1065 Adjustments'!$A$2:$A$10,LEFT('Support - Calculation Detail'!A2542,7),'Support - HEA1065 Adjustments'!$D$2:$D$10,RIGHT('Support - Calculation Detail'!A2542,2))</f>
        <v>0</v>
      </c>
      <c r="K2542" s="64">
        <v>0</v>
      </c>
      <c r="L2542" s="64">
        <v>0</v>
      </c>
      <c r="M2542" s="64">
        <v>0</v>
      </c>
      <c r="N2542" s="64">
        <v>0</v>
      </c>
      <c r="O2542" s="64">
        <v>0</v>
      </c>
    </row>
    <row r="2543" spans="1:15" x14ac:dyDescent="0.35">
      <c r="A2543" s="57" t="s">
        <v>8329</v>
      </c>
      <c r="B2543" s="61" t="s">
        <v>10</v>
      </c>
      <c r="C2543" s="61" t="s">
        <v>4402</v>
      </c>
      <c r="D2543" s="64">
        <v>0</v>
      </c>
      <c r="E2543" s="64">
        <v>1551342</v>
      </c>
      <c r="F2543" s="64">
        <v>1551342</v>
      </c>
      <c r="G2543" s="77">
        <v>1.04</v>
      </c>
      <c r="H2543" s="64">
        <v>1613396</v>
      </c>
      <c r="I2543" s="64">
        <v>0</v>
      </c>
      <c r="J2543" s="64">
        <f>SUMIFS('Support - HEA1065 Adjustments'!$G$2:$G$10,'Support - HEA1065 Adjustments'!$A$2:$A$10,LEFT('Support - Calculation Detail'!A2543,7),'Support - HEA1065 Adjustments'!$D$2:$D$10,RIGHT('Support - Calculation Detail'!A2543,2))</f>
        <v>0</v>
      </c>
      <c r="K2543" s="64">
        <v>1613396</v>
      </c>
      <c r="L2543" s="64">
        <v>0</v>
      </c>
      <c r="M2543" s="64">
        <v>0</v>
      </c>
      <c r="N2543" s="64">
        <v>0</v>
      </c>
      <c r="O2543" s="64">
        <v>1613396</v>
      </c>
    </row>
    <row r="2544" spans="1:15" x14ac:dyDescent="0.35">
      <c r="A2544" s="57" t="s">
        <v>8330</v>
      </c>
      <c r="B2544" s="61" t="s">
        <v>10</v>
      </c>
      <c r="C2544" s="61" t="s">
        <v>4402</v>
      </c>
      <c r="D2544" s="64">
        <v>94072</v>
      </c>
      <c r="E2544" s="64">
        <v>0</v>
      </c>
      <c r="F2544" s="64">
        <v>94072</v>
      </c>
      <c r="G2544" s="77">
        <v>1.04</v>
      </c>
      <c r="H2544" s="64">
        <v>97835</v>
      </c>
      <c r="I2544" s="64">
        <v>0</v>
      </c>
      <c r="J2544" s="64">
        <f>SUMIFS('Support - HEA1065 Adjustments'!$G$2:$G$10,'Support - HEA1065 Adjustments'!$A$2:$A$10,LEFT('Support - Calculation Detail'!A2544,7),'Support - HEA1065 Adjustments'!$D$2:$D$10,RIGHT('Support - Calculation Detail'!A2544,2))</f>
        <v>0</v>
      </c>
      <c r="K2544" s="64">
        <v>97835</v>
      </c>
      <c r="L2544" s="64">
        <v>0</v>
      </c>
      <c r="M2544" s="64">
        <v>0</v>
      </c>
      <c r="N2544" s="64">
        <v>0</v>
      </c>
      <c r="O2544" s="64">
        <v>97835</v>
      </c>
    </row>
    <row r="2545" spans="1:15" x14ac:dyDescent="0.35">
      <c r="A2545" s="57" t="s">
        <v>8331</v>
      </c>
      <c r="B2545" s="61" t="s">
        <v>10</v>
      </c>
      <c r="C2545" s="61" t="s">
        <v>4402</v>
      </c>
      <c r="D2545" s="64">
        <v>9124653</v>
      </c>
      <c r="E2545" s="64">
        <v>0</v>
      </c>
      <c r="F2545" s="64">
        <v>9124653</v>
      </c>
      <c r="G2545" s="77">
        <v>1.04</v>
      </c>
      <c r="H2545" s="64">
        <v>9489639</v>
      </c>
      <c r="I2545" s="64">
        <v>0</v>
      </c>
      <c r="J2545" s="64">
        <f>SUMIFS('Support - HEA1065 Adjustments'!$G$2:$G$10,'Support - HEA1065 Adjustments'!$A$2:$A$10,LEFT('Support - Calculation Detail'!A2545,7),'Support - HEA1065 Adjustments'!$D$2:$D$10,RIGHT('Support - Calculation Detail'!A2545,2))</f>
        <v>0</v>
      </c>
      <c r="K2545" s="64">
        <v>9489639</v>
      </c>
      <c r="L2545" s="64">
        <v>0</v>
      </c>
      <c r="M2545" s="64">
        <v>0</v>
      </c>
      <c r="N2545" s="64">
        <v>0</v>
      </c>
      <c r="O2545" s="64">
        <v>9489639</v>
      </c>
    </row>
    <row r="2546" spans="1:15" x14ac:dyDescent="0.35">
      <c r="A2546" s="57" t="s">
        <v>8332</v>
      </c>
      <c r="B2546" s="61" t="s">
        <v>10</v>
      </c>
      <c r="C2546" s="61" t="s">
        <v>4402</v>
      </c>
      <c r="D2546" s="64">
        <v>563493</v>
      </c>
      <c r="E2546" s="64">
        <v>0</v>
      </c>
      <c r="F2546" s="64">
        <v>563493</v>
      </c>
      <c r="G2546" s="77">
        <v>1.04</v>
      </c>
      <c r="H2546" s="64">
        <v>586033</v>
      </c>
      <c r="I2546" s="64">
        <v>0</v>
      </c>
      <c r="J2546" s="64">
        <f>SUMIFS('Support - HEA1065 Adjustments'!$G$2:$G$10,'Support - HEA1065 Adjustments'!$A$2:$A$10,LEFT('Support - Calculation Detail'!A2546,7),'Support - HEA1065 Adjustments'!$D$2:$D$10,RIGHT('Support - Calculation Detail'!A2546,2))</f>
        <v>0</v>
      </c>
      <c r="K2546" s="64">
        <v>586033</v>
      </c>
      <c r="L2546" s="64">
        <v>0</v>
      </c>
      <c r="M2546" s="64">
        <v>0</v>
      </c>
      <c r="N2546" s="64">
        <v>0</v>
      </c>
      <c r="O2546" s="64">
        <v>586033</v>
      </c>
    </row>
    <row r="2547" spans="1:15" x14ac:dyDescent="0.35">
      <c r="A2547" s="57" t="s">
        <v>8333</v>
      </c>
      <c r="B2547" s="61" t="s">
        <v>10</v>
      </c>
      <c r="C2547" s="61" t="s">
        <v>4402</v>
      </c>
      <c r="D2547" s="64">
        <v>127199</v>
      </c>
      <c r="E2547" s="64">
        <v>0</v>
      </c>
      <c r="F2547" s="64">
        <v>127199</v>
      </c>
      <c r="G2547" s="77">
        <v>1.04</v>
      </c>
      <c r="H2547" s="64">
        <v>132287</v>
      </c>
      <c r="I2547" s="64">
        <v>0</v>
      </c>
      <c r="J2547" s="64">
        <f>SUMIFS('Support - HEA1065 Adjustments'!$G$2:$G$10,'Support - HEA1065 Adjustments'!$A$2:$A$10,LEFT('Support - Calculation Detail'!A2547,7),'Support - HEA1065 Adjustments'!$D$2:$D$10,RIGHT('Support - Calculation Detail'!A2547,2))</f>
        <v>0</v>
      </c>
      <c r="K2547" s="64">
        <v>132287</v>
      </c>
      <c r="L2547" s="64">
        <v>0</v>
      </c>
      <c r="M2547" s="64">
        <v>0</v>
      </c>
      <c r="N2547" s="64">
        <v>0</v>
      </c>
      <c r="O2547" s="64">
        <v>132287</v>
      </c>
    </row>
    <row r="2548" spans="1:15" x14ac:dyDescent="0.35">
      <c r="A2548" s="57" t="s">
        <v>8334</v>
      </c>
      <c r="B2548" s="61" t="s">
        <v>10</v>
      </c>
      <c r="C2548" s="61" t="s">
        <v>4402</v>
      </c>
      <c r="D2548" s="64">
        <v>62184</v>
      </c>
      <c r="E2548" s="64">
        <v>0</v>
      </c>
      <c r="F2548" s="64">
        <v>62184</v>
      </c>
      <c r="G2548" s="77">
        <v>1.04</v>
      </c>
      <c r="H2548" s="64">
        <v>64671</v>
      </c>
      <c r="I2548" s="64">
        <v>0</v>
      </c>
      <c r="J2548" s="64">
        <f>SUMIFS('Support - HEA1065 Adjustments'!$G$2:$G$10,'Support - HEA1065 Adjustments'!$A$2:$A$10,LEFT('Support - Calculation Detail'!A2548,7),'Support - HEA1065 Adjustments'!$D$2:$D$10,RIGHT('Support - Calculation Detail'!A2548,2))</f>
        <v>0</v>
      </c>
      <c r="K2548" s="64">
        <v>64671</v>
      </c>
      <c r="L2548" s="64">
        <v>0</v>
      </c>
      <c r="M2548" s="64">
        <v>0</v>
      </c>
      <c r="N2548" s="64">
        <v>0</v>
      </c>
      <c r="O2548" s="64">
        <v>64671</v>
      </c>
    </row>
    <row r="2549" spans="1:15" x14ac:dyDescent="0.35">
      <c r="A2549" s="57" t="s">
        <v>8335</v>
      </c>
      <c r="B2549" s="61" t="s">
        <v>10</v>
      </c>
      <c r="C2549" s="61" t="s">
        <v>4402</v>
      </c>
      <c r="D2549" s="64">
        <v>146180</v>
      </c>
      <c r="E2549" s="64">
        <v>0</v>
      </c>
      <c r="F2549" s="64">
        <v>146180</v>
      </c>
      <c r="G2549" s="77">
        <v>1.04</v>
      </c>
      <c r="H2549" s="64">
        <v>152027</v>
      </c>
      <c r="I2549" s="64">
        <v>0</v>
      </c>
      <c r="J2549" s="64">
        <f>SUMIFS('Support - HEA1065 Adjustments'!$G$2:$G$10,'Support - HEA1065 Adjustments'!$A$2:$A$10,LEFT('Support - Calculation Detail'!A2549,7),'Support - HEA1065 Adjustments'!$D$2:$D$10,RIGHT('Support - Calculation Detail'!A2549,2))</f>
        <v>0</v>
      </c>
      <c r="K2549" s="64">
        <v>152027</v>
      </c>
      <c r="L2549" s="64">
        <v>0</v>
      </c>
      <c r="M2549" s="64">
        <v>0</v>
      </c>
      <c r="N2549" s="64">
        <v>0</v>
      </c>
      <c r="O2549" s="64">
        <v>152027</v>
      </c>
    </row>
    <row r="2550" spans="1:15" x14ac:dyDescent="0.35">
      <c r="A2550" s="57" t="s">
        <v>8336</v>
      </c>
      <c r="B2550" s="61" t="s">
        <v>10</v>
      </c>
      <c r="C2550" s="61" t="s">
        <v>4402</v>
      </c>
      <c r="D2550" s="64">
        <v>1300197</v>
      </c>
      <c r="E2550" s="64">
        <v>0</v>
      </c>
      <c r="F2550" s="64">
        <v>1300197</v>
      </c>
      <c r="G2550" s="77">
        <v>1.04</v>
      </c>
      <c r="H2550" s="64">
        <v>1352205</v>
      </c>
      <c r="I2550" s="64">
        <v>0</v>
      </c>
      <c r="J2550" s="64">
        <f>SUMIFS('Support - HEA1065 Adjustments'!$G$2:$G$10,'Support - HEA1065 Adjustments'!$A$2:$A$10,LEFT('Support - Calculation Detail'!A2550,7),'Support - HEA1065 Adjustments'!$D$2:$D$10,RIGHT('Support - Calculation Detail'!A2550,2))</f>
        <v>0</v>
      </c>
      <c r="K2550" s="64">
        <v>1352205</v>
      </c>
      <c r="L2550" s="64">
        <v>0</v>
      </c>
      <c r="M2550" s="64">
        <v>0</v>
      </c>
      <c r="N2550" s="64">
        <v>0</v>
      </c>
      <c r="O2550" s="64">
        <v>1352205</v>
      </c>
    </row>
    <row r="2551" spans="1:15" x14ac:dyDescent="0.35">
      <c r="A2551" s="57" t="s">
        <v>8337</v>
      </c>
      <c r="B2551" s="61" t="s">
        <v>10</v>
      </c>
      <c r="C2551" s="61" t="s">
        <v>4402</v>
      </c>
      <c r="D2551" s="64">
        <v>168485</v>
      </c>
      <c r="E2551" s="64">
        <v>0</v>
      </c>
      <c r="F2551" s="64">
        <v>168485</v>
      </c>
      <c r="G2551" s="77">
        <v>1.04</v>
      </c>
      <c r="H2551" s="64">
        <v>175224</v>
      </c>
      <c r="I2551" s="64">
        <v>0</v>
      </c>
      <c r="J2551" s="64">
        <f>SUMIFS('Support - HEA1065 Adjustments'!$G$2:$G$10,'Support - HEA1065 Adjustments'!$A$2:$A$10,LEFT('Support - Calculation Detail'!A2551,7),'Support - HEA1065 Adjustments'!$D$2:$D$10,RIGHT('Support - Calculation Detail'!A2551,2))</f>
        <v>0</v>
      </c>
      <c r="K2551" s="64">
        <v>175224</v>
      </c>
      <c r="L2551" s="64">
        <v>0</v>
      </c>
      <c r="M2551" s="64">
        <v>0</v>
      </c>
      <c r="N2551" s="64">
        <v>0</v>
      </c>
      <c r="O2551" s="64">
        <v>175224</v>
      </c>
    </row>
    <row r="2552" spans="1:15" x14ac:dyDescent="0.35">
      <c r="A2552" s="57" t="s">
        <v>8338</v>
      </c>
      <c r="B2552" s="61" t="s">
        <v>10</v>
      </c>
      <c r="C2552" s="61" t="s">
        <v>4402</v>
      </c>
      <c r="D2552" s="64">
        <v>102230</v>
      </c>
      <c r="E2552" s="64">
        <v>0</v>
      </c>
      <c r="F2552" s="64">
        <v>102230</v>
      </c>
      <c r="G2552" s="77">
        <v>1.04</v>
      </c>
      <c r="H2552" s="64">
        <v>106319</v>
      </c>
      <c r="I2552" s="64">
        <v>0</v>
      </c>
      <c r="J2552" s="64">
        <f>SUMIFS('Support - HEA1065 Adjustments'!$G$2:$G$10,'Support - HEA1065 Adjustments'!$A$2:$A$10,LEFT('Support - Calculation Detail'!A2552,7),'Support - HEA1065 Adjustments'!$D$2:$D$10,RIGHT('Support - Calculation Detail'!A2552,2))</f>
        <v>0</v>
      </c>
      <c r="K2552" s="64">
        <v>106319</v>
      </c>
      <c r="L2552" s="64">
        <v>0</v>
      </c>
      <c r="M2552" s="64">
        <v>0</v>
      </c>
      <c r="N2552" s="64">
        <v>0</v>
      </c>
      <c r="O2552" s="64">
        <v>106319</v>
      </c>
    </row>
    <row r="2553" spans="1:15" x14ac:dyDescent="0.35">
      <c r="A2553" s="57" t="s">
        <v>8339</v>
      </c>
      <c r="B2553" s="61" t="s">
        <v>10</v>
      </c>
      <c r="C2553" s="61" t="s">
        <v>4402</v>
      </c>
      <c r="D2553" s="64">
        <v>139948</v>
      </c>
      <c r="E2553" s="64">
        <v>0</v>
      </c>
      <c r="F2553" s="64">
        <v>139948</v>
      </c>
      <c r="G2553" s="77">
        <v>1.04</v>
      </c>
      <c r="H2553" s="64">
        <v>145546</v>
      </c>
      <c r="I2553" s="64">
        <v>0</v>
      </c>
      <c r="J2553" s="64">
        <f>SUMIFS('Support - HEA1065 Adjustments'!$G$2:$G$10,'Support - HEA1065 Adjustments'!$A$2:$A$10,LEFT('Support - Calculation Detail'!A2553,7),'Support - HEA1065 Adjustments'!$D$2:$D$10,RIGHT('Support - Calculation Detail'!A2553,2))</f>
        <v>0</v>
      </c>
      <c r="K2553" s="64">
        <v>145546</v>
      </c>
      <c r="L2553" s="64">
        <v>0</v>
      </c>
      <c r="M2553" s="64">
        <v>0</v>
      </c>
      <c r="N2553" s="64">
        <v>0</v>
      </c>
      <c r="O2553" s="64">
        <v>145546</v>
      </c>
    </row>
    <row r="2554" spans="1:15" x14ac:dyDescent="0.35">
      <c r="A2554" s="57" t="s">
        <v>8340</v>
      </c>
      <c r="B2554" s="61" t="s">
        <v>10</v>
      </c>
      <c r="C2554" s="61" t="s">
        <v>4402</v>
      </c>
      <c r="D2554" s="64">
        <v>22473</v>
      </c>
      <c r="E2554" s="64">
        <v>0</v>
      </c>
      <c r="F2554" s="64">
        <v>22473</v>
      </c>
      <c r="G2554" s="77">
        <v>1.04</v>
      </c>
      <c r="H2554" s="64">
        <v>23372</v>
      </c>
      <c r="I2554" s="64">
        <v>0</v>
      </c>
      <c r="J2554" s="64">
        <f>SUMIFS('Support - HEA1065 Adjustments'!$G$2:$G$10,'Support - HEA1065 Adjustments'!$A$2:$A$10,LEFT('Support - Calculation Detail'!A2554,7),'Support - HEA1065 Adjustments'!$D$2:$D$10,RIGHT('Support - Calculation Detail'!A2554,2))</f>
        <v>0</v>
      </c>
      <c r="K2554" s="64">
        <v>23372</v>
      </c>
      <c r="L2554" s="64">
        <v>0</v>
      </c>
      <c r="M2554" s="64">
        <v>0</v>
      </c>
      <c r="N2554" s="64">
        <v>0</v>
      </c>
      <c r="O2554" s="64">
        <v>23372</v>
      </c>
    </row>
    <row r="2555" spans="1:15" x14ac:dyDescent="0.35">
      <c r="A2555" s="57" t="s">
        <v>8341</v>
      </c>
      <c r="B2555" s="61" t="s">
        <v>10</v>
      </c>
      <c r="C2555" s="61" t="s">
        <v>4402</v>
      </c>
      <c r="D2555" s="64">
        <v>235275</v>
      </c>
      <c r="E2555" s="64">
        <v>0</v>
      </c>
      <c r="F2555" s="64">
        <v>235275</v>
      </c>
      <c r="G2555" s="77">
        <v>1.04</v>
      </c>
      <c r="H2555" s="64">
        <v>244686</v>
      </c>
      <c r="I2555" s="64">
        <v>0</v>
      </c>
      <c r="J2555" s="64">
        <f>SUMIFS('Support - HEA1065 Adjustments'!$G$2:$G$10,'Support - HEA1065 Adjustments'!$A$2:$A$10,LEFT('Support - Calculation Detail'!A2555,7),'Support - HEA1065 Adjustments'!$D$2:$D$10,RIGHT('Support - Calculation Detail'!A2555,2))</f>
        <v>0</v>
      </c>
      <c r="K2555" s="64">
        <v>244686</v>
      </c>
      <c r="L2555" s="64">
        <v>0</v>
      </c>
      <c r="M2555" s="64">
        <v>0</v>
      </c>
      <c r="N2555" s="64">
        <v>0</v>
      </c>
      <c r="O2555" s="64">
        <v>244686</v>
      </c>
    </row>
    <row r="2556" spans="1:15" x14ac:dyDescent="0.35">
      <c r="A2556" s="57" t="s">
        <v>8342</v>
      </c>
      <c r="B2556" s="61" t="s">
        <v>10</v>
      </c>
      <c r="C2556" s="61" t="s">
        <v>4402</v>
      </c>
      <c r="D2556" s="64">
        <v>2681558</v>
      </c>
      <c r="E2556" s="64">
        <v>0</v>
      </c>
      <c r="F2556" s="64">
        <v>2681558</v>
      </c>
      <c r="G2556" s="77">
        <v>1.04</v>
      </c>
      <c r="H2556" s="64">
        <v>2788820</v>
      </c>
      <c r="I2556" s="64">
        <v>0</v>
      </c>
      <c r="J2556" s="64">
        <f>SUMIFS('Support - HEA1065 Adjustments'!$G$2:$G$10,'Support - HEA1065 Adjustments'!$A$2:$A$10,LEFT('Support - Calculation Detail'!A2556,7),'Support - HEA1065 Adjustments'!$D$2:$D$10,RIGHT('Support - Calculation Detail'!A2556,2))</f>
        <v>0</v>
      </c>
      <c r="K2556" s="64">
        <v>2788820</v>
      </c>
      <c r="L2556" s="64">
        <v>0</v>
      </c>
      <c r="M2556" s="64">
        <v>0</v>
      </c>
      <c r="N2556" s="64">
        <v>0</v>
      </c>
      <c r="O2556" s="64">
        <v>2788820</v>
      </c>
    </row>
    <row r="2557" spans="1:15" x14ac:dyDescent="0.35">
      <c r="A2557" s="57" t="s">
        <v>8343</v>
      </c>
      <c r="B2557" s="61" t="s">
        <v>10</v>
      </c>
      <c r="C2557" s="61" t="s">
        <v>4402</v>
      </c>
      <c r="D2557" s="64">
        <v>966376</v>
      </c>
      <c r="E2557" s="64">
        <v>0</v>
      </c>
      <c r="F2557" s="64">
        <v>966376</v>
      </c>
      <c r="G2557" s="77">
        <v>1.04</v>
      </c>
      <c r="H2557" s="64">
        <v>1005031</v>
      </c>
      <c r="I2557" s="64">
        <v>0</v>
      </c>
      <c r="J2557" s="64">
        <f>SUMIFS('Support - HEA1065 Adjustments'!$G$2:$G$10,'Support - HEA1065 Adjustments'!$A$2:$A$10,LEFT('Support - Calculation Detail'!A2557,7),'Support - HEA1065 Adjustments'!$D$2:$D$10,RIGHT('Support - Calculation Detail'!A2557,2))</f>
        <v>0</v>
      </c>
      <c r="K2557" s="64">
        <v>1005031</v>
      </c>
      <c r="L2557" s="64">
        <v>0</v>
      </c>
      <c r="M2557" s="64">
        <v>0</v>
      </c>
      <c r="N2557" s="64">
        <v>0</v>
      </c>
      <c r="O2557" s="64">
        <v>1005031</v>
      </c>
    </row>
    <row r="2558" spans="1:15" x14ac:dyDescent="0.35">
      <c r="A2558" s="57" t="s">
        <v>8344</v>
      </c>
      <c r="B2558" s="61" t="s">
        <v>10</v>
      </c>
      <c r="C2558" s="61" t="s">
        <v>4402</v>
      </c>
      <c r="D2558" s="64">
        <v>0</v>
      </c>
      <c r="E2558" s="64">
        <v>4854463</v>
      </c>
      <c r="F2558" s="64">
        <v>4854463</v>
      </c>
      <c r="G2558" s="77">
        <v>1.04</v>
      </c>
      <c r="H2558" s="64">
        <v>5048642</v>
      </c>
      <c r="I2558" s="64">
        <v>0</v>
      </c>
      <c r="J2558" s="64">
        <f>SUMIFS('Support - HEA1065 Adjustments'!$G$2:$G$10,'Support - HEA1065 Adjustments'!$A$2:$A$10,LEFT('Support - Calculation Detail'!A2558,7),'Support - HEA1065 Adjustments'!$D$2:$D$10,RIGHT('Support - Calculation Detail'!A2558,2))</f>
        <v>0</v>
      </c>
      <c r="K2558" s="64">
        <v>5048642</v>
      </c>
      <c r="L2558" s="64">
        <v>0</v>
      </c>
      <c r="M2558" s="64">
        <v>0</v>
      </c>
      <c r="N2558" s="64">
        <v>0</v>
      </c>
      <c r="O2558" s="64">
        <v>5048642</v>
      </c>
    </row>
    <row r="2559" spans="1:15" x14ac:dyDescent="0.35">
      <c r="A2559" s="57" t="s">
        <v>8345</v>
      </c>
      <c r="B2559" s="61" t="s">
        <v>10</v>
      </c>
      <c r="C2559" s="61" t="s">
        <v>4402</v>
      </c>
      <c r="D2559" s="64">
        <v>1200435</v>
      </c>
      <c r="E2559" s="64">
        <v>313491</v>
      </c>
      <c r="F2559" s="64">
        <v>1513926</v>
      </c>
      <c r="G2559" s="77">
        <v>1.04</v>
      </c>
      <c r="H2559" s="64">
        <v>1574483</v>
      </c>
      <c r="I2559" s="64">
        <v>0</v>
      </c>
      <c r="J2559" s="64">
        <f>SUMIFS('Support - HEA1065 Adjustments'!$G$2:$G$10,'Support - HEA1065 Adjustments'!$A$2:$A$10,LEFT('Support - Calculation Detail'!A2559,7),'Support - HEA1065 Adjustments'!$D$2:$D$10,RIGHT('Support - Calculation Detail'!A2559,2))</f>
        <v>0</v>
      </c>
      <c r="K2559" s="64">
        <v>1574483</v>
      </c>
      <c r="L2559" s="64">
        <v>0</v>
      </c>
      <c r="M2559" s="64">
        <v>0</v>
      </c>
      <c r="N2559" s="64">
        <v>0</v>
      </c>
      <c r="O2559" s="64">
        <v>1574483</v>
      </c>
    </row>
    <row r="2560" spans="1:15" x14ac:dyDescent="0.35">
      <c r="A2560" s="57" t="s">
        <v>8346</v>
      </c>
      <c r="B2560" s="61" t="s">
        <v>10</v>
      </c>
      <c r="C2560" s="61" t="s">
        <v>4402</v>
      </c>
      <c r="D2560" s="64">
        <v>198585</v>
      </c>
      <c r="E2560" s="64">
        <v>452209</v>
      </c>
      <c r="F2560" s="64">
        <v>650794</v>
      </c>
      <c r="G2560" s="77">
        <v>1.04</v>
      </c>
      <c r="H2560" s="64">
        <v>676826</v>
      </c>
      <c r="I2560" s="64">
        <v>0</v>
      </c>
      <c r="J2560" s="64">
        <f>SUMIFS('Support - HEA1065 Adjustments'!$G$2:$G$10,'Support - HEA1065 Adjustments'!$A$2:$A$10,LEFT('Support - Calculation Detail'!A2560,7),'Support - HEA1065 Adjustments'!$D$2:$D$10,RIGHT('Support - Calculation Detail'!A2560,2))</f>
        <v>0</v>
      </c>
      <c r="K2560" s="64">
        <v>676826</v>
      </c>
      <c r="L2560" s="64">
        <v>0</v>
      </c>
      <c r="M2560" s="64">
        <v>0</v>
      </c>
      <c r="N2560" s="64">
        <v>0</v>
      </c>
      <c r="O2560" s="64">
        <v>676826</v>
      </c>
    </row>
    <row r="2561" spans="1:15" x14ac:dyDescent="0.35">
      <c r="A2561" s="57" t="s">
        <v>8347</v>
      </c>
      <c r="B2561" s="61" t="s">
        <v>10</v>
      </c>
      <c r="C2561" s="61" t="s">
        <v>4402</v>
      </c>
      <c r="D2561" s="64">
        <v>170003</v>
      </c>
      <c r="E2561" s="64">
        <v>0</v>
      </c>
      <c r="F2561" s="64">
        <v>170003</v>
      </c>
      <c r="G2561" s="77">
        <v>1.04</v>
      </c>
      <c r="H2561" s="64">
        <v>176803</v>
      </c>
      <c r="I2561" s="64">
        <v>0</v>
      </c>
      <c r="J2561" s="64">
        <f>SUMIFS('Support - HEA1065 Adjustments'!$G$2:$G$10,'Support - HEA1065 Adjustments'!$A$2:$A$10,LEFT('Support - Calculation Detail'!A2561,7),'Support - HEA1065 Adjustments'!$D$2:$D$10,RIGHT('Support - Calculation Detail'!A2561,2))</f>
        <v>0</v>
      </c>
      <c r="K2561" s="64">
        <v>176803</v>
      </c>
      <c r="L2561" s="64">
        <v>0</v>
      </c>
      <c r="M2561" s="64">
        <v>0</v>
      </c>
      <c r="N2561" s="64">
        <v>0</v>
      </c>
      <c r="O2561" s="64">
        <v>176803</v>
      </c>
    </row>
    <row r="2562" spans="1:15" x14ac:dyDescent="0.35">
      <c r="A2562" s="57" t="s">
        <v>8348</v>
      </c>
      <c r="B2562" s="61" t="s">
        <v>10</v>
      </c>
      <c r="C2562" s="61" t="s">
        <v>4402</v>
      </c>
      <c r="D2562" s="64">
        <v>1246914</v>
      </c>
      <c r="E2562" s="64">
        <v>-1246914</v>
      </c>
      <c r="F2562" s="64">
        <v>0</v>
      </c>
      <c r="G2562" s="77">
        <v>1.04</v>
      </c>
      <c r="H2562" s="64">
        <v>0</v>
      </c>
      <c r="I2562" s="64">
        <v>0</v>
      </c>
      <c r="J2562" s="64">
        <f>SUMIFS('Support - HEA1065 Adjustments'!$G$2:$G$10,'Support - HEA1065 Adjustments'!$A$2:$A$10,LEFT('Support - Calculation Detail'!A2562,7),'Support - HEA1065 Adjustments'!$D$2:$D$10,RIGHT('Support - Calculation Detail'!A2562,2))</f>
        <v>0</v>
      </c>
      <c r="K2562" s="64">
        <v>0</v>
      </c>
      <c r="L2562" s="64">
        <v>0</v>
      </c>
      <c r="M2562" s="64">
        <v>0</v>
      </c>
      <c r="N2562" s="64">
        <v>0</v>
      </c>
      <c r="O2562" s="64">
        <v>0</v>
      </c>
    </row>
    <row r="2563" spans="1:15" x14ac:dyDescent="0.35">
      <c r="A2563" s="57" t="s">
        <v>8349</v>
      </c>
      <c r="B2563" s="61" t="s">
        <v>10</v>
      </c>
      <c r="C2563" s="61" t="s">
        <v>4402</v>
      </c>
      <c r="D2563" s="64">
        <v>153996</v>
      </c>
      <c r="E2563" s="64">
        <v>0</v>
      </c>
      <c r="F2563" s="64">
        <v>153996</v>
      </c>
      <c r="G2563" s="77">
        <v>1.04</v>
      </c>
      <c r="H2563" s="64">
        <v>160156</v>
      </c>
      <c r="I2563" s="64">
        <v>0</v>
      </c>
      <c r="J2563" s="64">
        <f>SUMIFS('Support - HEA1065 Adjustments'!$G$2:$G$10,'Support - HEA1065 Adjustments'!$A$2:$A$10,LEFT('Support - Calculation Detail'!A2563,7),'Support - HEA1065 Adjustments'!$D$2:$D$10,RIGHT('Support - Calculation Detail'!A2563,2))</f>
        <v>0</v>
      </c>
      <c r="K2563" s="64">
        <v>160156</v>
      </c>
      <c r="L2563" s="64">
        <v>0</v>
      </c>
      <c r="M2563" s="64">
        <v>0</v>
      </c>
      <c r="N2563" s="64">
        <v>0</v>
      </c>
      <c r="O2563" s="64">
        <v>160156</v>
      </c>
    </row>
    <row r="2564" spans="1:15" x14ac:dyDescent="0.35">
      <c r="A2564" s="57" t="s">
        <v>8350</v>
      </c>
      <c r="B2564" s="61" t="s">
        <v>10</v>
      </c>
      <c r="C2564" s="61" t="s">
        <v>4402</v>
      </c>
      <c r="D2564" s="64">
        <v>110993271</v>
      </c>
      <c r="E2564" s="64">
        <v>0</v>
      </c>
      <c r="F2564" s="64">
        <v>110993271</v>
      </c>
      <c r="G2564" s="77">
        <v>1.04</v>
      </c>
      <c r="H2564" s="64">
        <v>115433002</v>
      </c>
      <c r="I2564" s="64">
        <v>0</v>
      </c>
      <c r="J2564" s="64">
        <f>SUMIFS('Support - HEA1065 Adjustments'!$G$2:$G$10,'Support - HEA1065 Adjustments'!$A$2:$A$10,LEFT('Support - Calculation Detail'!A2564,7),'Support - HEA1065 Adjustments'!$D$2:$D$10,RIGHT('Support - Calculation Detail'!A2564,2))</f>
        <v>0</v>
      </c>
      <c r="K2564" s="64">
        <v>115433002</v>
      </c>
      <c r="L2564" s="64">
        <v>1160814</v>
      </c>
      <c r="M2564" s="64">
        <v>0</v>
      </c>
      <c r="N2564" s="64">
        <v>0</v>
      </c>
      <c r="O2564" s="64">
        <v>116593816</v>
      </c>
    </row>
    <row r="2565" spans="1:15" x14ac:dyDescent="0.35">
      <c r="A2565" s="57" t="s">
        <v>8351</v>
      </c>
      <c r="B2565" s="61" t="s">
        <v>10</v>
      </c>
      <c r="C2565" s="61" t="s">
        <v>4402</v>
      </c>
      <c r="D2565" s="64">
        <v>37522698</v>
      </c>
      <c r="E2565" s="64">
        <v>0</v>
      </c>
      <c r="F2565" s="64">
        <v>37522698</v>
      </c>
      <c r="G2565" s="77">
        <v>1.04</v>
      </c>
      <c r="H2565" s="64">
        <v>39023606</v>
      </c>
      <c r="I2565" s="64">
        <v>0</v>
      </c>
      <c r="J2565" s="64">
        <f>SUMIFS('Support - HEA1065 Adjustments'!$G$2:$G$10,'Support - HEA1065 Adjustments'!$A$2:$A$10,LEFT('Support - Calculation Detail'!A2565,7),'Support - HEA1065 Adjustments'!$D$2:$D$10,RIGHT('Support - Calculation Detail'!A2565,2))</f>
        <v>0</v>
      </c>
      <c r="K2565" s="64">
        <v>39023606</v>
      </c>
      <c r="L2565" s="64">
        <v>977527</v>
      </c>
      <c r="M2565" s="64">
        <v>0</v>
      </c>
      <c r="N2565" s="64">
        <v>0</v>
      </c>
      <c r="O2565" s="64">
        <v>40001133</v>
      </c>
    </row>
    <row r="2566" spans="1:15" x14ac:dyDescent="0.35">
      <c r="A2566" s="57" t="s">
        <v>8352</v>
      </c>
      <c r="B2566" s="61" t="s">
        <v>10</v>
      </c>
      <c r="C2566" s="61" t="s">
        <v>4402</v>
      </c>
      <c r="D2566" s="64">
        <v>5707726</v>
      </c>
      <c r="E2566" s="64">
        <v>0</v>
      </c>
      <c r="F2566" s="64">
        <v>5707726</v>
      </c>
      <c r="G2566" s="77">
        <v>1.04</v>
      </c>
      <c r="H2566" s="64">
        <v>5936035</v>
      </c>
      <c r="I2566" s="64">
        <v>0</v>
      </c>
      <c r="J2566" s="64">
        <f>SUMIFS('Support - HEA1065 Adjustments'!$G$2:$G$10,'Support - HEA1065 Adjustments'!$A$2:$A$10,LEFT('Support - Calculation Detail'!A2566,7),'Support - HEA1065 Adjustments'!$D$2:$D$10,RIGHT('Support - Calculation Detail'!A2566,2))</f>
        <v>0</v>
      </c>
      <c r="K2566" s="64">
        <v>5936035</v>
      </c>
      <c r="L2566" s="64">
        <v>0</v>
      </c>
      <c r="M2566" s="64">
        <v>0</v>
      </c>
      <c r="N2566" s="64">
        <v>0</v>
      </c>
      <c r="O2566" s="64">
        <v>5936035</v>
      </c>
    </row>
    <row r="2567" spans="1:15" x14ac:dyDescent="0.35">
      <c r="A2567" s="57" t="s">
        <v>8353</v>
      </c>
      <c r="B2567" s="61" t="s">
        <v>10</v>
      </c>
      <c r="C2567" s="61" t="s">
        <v>4402</v>
      </c>
      <c r="D2567" s="64">
        <v>1042642</v>
      </c>
      <c r="E2567" s="64">
        <v>0</v>
      </c>
      <c r="F2567" s="64">
        <v>1042642</v>
      </c>
      <c r="G2567" s="77">
        <v>1.04</v>
      </c>
      <c r="H2567" s="64">
        <v>1084348</v>
      </c>
      <c r="I2567" s="64">
        <v>0</v>
      </c>
      <c r="J2567" s="64">
        <f>SUMIFS('Support - HEA1065 Adjustments'!$G$2:$G$10,'Support - HEA1065 Adjustments'!$A$2:$A$10,LEFT('Support - Calculation Detail'!A2567,7),'Support - HEA1065 Adjustments'!$D$2:$D$10,RIGHT('Support - Calculation Detail'!A2567,2))</f>
        <v>0</v>
      </c>
      <c r="K2567" s="64">
        <v>1084348</v>
      </c>
      <c r="L2567" s="64">
        <v>0</v>
      </c>
      <c r="M2567" s="64">
        <v>0</v>
      </c>
      <c r="N2567" s="64">
        <v>0</v>
      </c>
      <c r="O2567" s="64">
        <v>1084348</v>
      </c>
    </row>
    <row r="2568" spans="1:15" x14ac:dyDescent="0.35">
      <c r="A2568" s="57" t="s">
        <v>8354</v>
      </c>
      <c r="B2568" s="61" t="s">
        <v>10</v>
      </c>
      <c r="C2568" s="61" t="s">
        <v>4402</v>
      </c>
      <c r="D2568" s="64">
        <v>130571</v>
      </c>
      <c r="E2568" s="64">
        <v>0</v>
      </c>
      <c r="F2568" s="64">
        <v>130571</v>
      </c>
      <c r="G2568" s="77">
        <v>1.04</v>
      </c>
      <c r="H2568" s="64">
        <v>135794</v>
      </c>
      <c r="I2568" s="64">
        <v>0</v>
      </c>
      <c r="J2568" s="64">
        <f>SUMIFS('Support - HEA1065 Adjustments'!$G$2:$G$10,'Support - HEA1065 Adjustments'!$A$2:$A$10,LEFT('Support - Calculation Detail'!A2568,7),'Support - HEA1065 Adjustments'!$D$2:$D$10,RIGHT('Support - Calculation Detail'!A2568,2))</f>
        <v>0</v>
      </c>
      <c r="K2568" s="64">
        <v>135794</v>
      </c>
      <c r="L2568" s="64">
        <v>0</v>
      </c>
      <c r="M2568" s="64">
        <v>0</v>
      </c>
      <c r="N2568" s="64">
        <v>0</v>
      </c>
      <c r="O2568" s="64">
        <v>135794</v>
      </c>
    </row>
    <row r="2569" spans="1:15" x14ac:dyDescent="0.35">
      <c r="A2569" s="57" t="s">
        <v>8355</v>
      </c>
      <c r="B2569" s="61" t="s">
        <v>10</v>
      </c>
      <c r="C2569" s="61" t="s">
        <v>4402</v>
      </c>
      <c r="D2569" s="64">
        <v>18882690</v>
      </c>
      <c r="E2569" s="64">
        <v>0</v>
      </c>
      <c r="F2569" s="64">
        <v>18882690</v>
      </c>
      <c r="G2569" s="77">
        <v>1.04</v>
      </c>
      <c r="H2569" s="64">
        <v>19637998</v>
      </c>
      <c r="I2569" s="64">
        <v>0</v>
      </c>
      <c r="J2569" s="64">
        <f>SUMIFS('Support - HEA1065 Adjustments'!$G$2:$G$10,'Support - HEA1065 Adjustments'!$A$2:$A$10,LEFT('Support - Calculation Detail'!A2569,7),'Support - HEA1065 Adjustments'!$D$2:$D$10,RIGHT('Support - Calculation Detail'!A2569,2))</f>
        <v>0</v>
      </c>
      <c r="K2569" s="64">
        <v>19637998</v>
      </c>
      <c r="L2569" s="64">
        <v>0</v>
      </c>
      <c r="M2569" s="64">
        <v>0</v>
      </c>
      <c r="N2569" s="64">
        <v>0</v>
      </c>
      <c r="O2569" s="64">
        <v>19637998</v>
      </c>
    </row>
    <row r="2570" spans="1:15" x14ac:dyDescent="0.35">
      <c r="A2570" s="57" t="s">
        <v>8356</v>
      </c>
      <c r="B2570" s="61" t="s">
        <v>10</v>
      </c>
      <c r="C2570" s="61" t="s">
        <v>4402</v>
      </c>
      <c r="D2570" s="64">
        <v>410</v>
      </c>
      <c r="E2570" s="64">
        <v>0</v>
      </c>
      <c r="F2570" s="64">
        <v>410</v>
      </c>
      <c r="G2570" s="77">
        <v>1.04</v>
      </c>
      <c r="H2570" s="64">
        <v>426</v>
      </c>
      <c r="I2570" s="64">
        <v>0</v>
      </c>
      <c r="J2570" s="64">
        <f>SUMIFS('Support - HEA1065 Adjustments'!$G$2:$G$10,'Support - HEA1065 Adjustments'!$A$2:$A$10,LEFT('Support - Calculation Detail'!A2570,7),'Support - HEA1065 Adjustments'!$D$2:$D$10,RIGHT('Support - Calculation Detail'!A2570,2))</f>
        <v>0</v>
      </c>
      <c r="K2570" s="64">
        <v>426</v>
      </c>
      <c r="L2570" s="64">
        <v>0</v>
      </c>
      <c r="M2570" s="64">
        <v>0</v>
      </c>
      <c r="N2570" s="64">
        <v>0</v>
      </c>
      <c r="O2570" s="64">
        <v>426</v>
      </c>
    </row>
    <row r="2571" spans="1:15" x14ac:dyDescent="0.35">
      <c r="A2571" s="57" t="s">
        <v>8357</v>
      </c>
      <c r="B2571" s="61" t="s">
        <v>10</v>
      </c>
      <c r="C2571" s="61" t="s">
        <v>4402</v>
      </c>
      <c r="D2571" s="64">
        <v>262894</v>
      </c>
      <c r="E2571" s="64">
        <v>0</v>
      </c>
      <c r="F2571" s="64">
        <v>262894</v>
      </c>
      <c r="G2571" s="77">
        <v>1.04</v>
      </c>
      <c r="H2571" s="64">
        <v>273410</v>
      </c>
      <c r="I2571" s="64">
        <v>0</v>
      </c>
      <c r="J2571" s="64">
        <f>SUMIFS('Support - HEA1065 Adjustments'!$G$2:$G$10,'Support - HEA1065 Adjustments'!$A$2:$A$10,LEFT('Support - Calculation Detail'!A2571,7),'Support - HEA1065 Adjustments'!$D$2:$D$10,RIGHT('Support - Calculation Detail'!A2571,2))</f>
        <v>0</v>
      </c>
      <c r="K2571" s="64">
        <v>273410</v>
      </c>
      <c r="L2571" s="64">
        <v>13819</v>
      </c>
      <c r="M2571" s="64">
        <v>0</v>
      </c>
      <c r="N2571" s="64">
        <v>0</v>
      </c>
      <c r="O2571" s="64">
        <v>287229</v>
      </c>
    </row>
    <row r="2572" spans="1:15" x14ac:dyDescent="0.35">
      <c r="A2572" s="57" t="s">
        <v>8358</v>
      </c>
      <c r="B2572" s="61" t="s">
        <v>10</v>
      </c>
      <c r="C2572" s="61" t="s">
        <v>4402</v>
      </c>
      <c r="D2572" s="64">
        <v>1801789</v>
      </c>
      <c r="E2572" s="64">
        <v>0</v>
      </c>
      <c r="F2572" s="64">
        <v>1801789</v>
      </c>
      <c r="G2572" s="77">
        <v>1.04</v>
      </c>
      <c r="H2572" s="64">
        <v>1873861</v>
      </c>
      <c r="I2572" s="64">
        <v>0</v>
      </c>
      <c r="J2572" s="64">
        <f>SUMIFS('Support - HEA1065 Adjustments'!$G$2:$G$10,'Support - HEA1065 Adjustments'!$A$2:$A$10,LEFT('Support - Calculation Detail'!A2572,7),'Support - HEA1065 Adjustments'!$D$2:$D$10,RIGHT('Support - Calculation Detail'!A2572,2))</f>
        <v>0</v>
      </c>
      <c r="K2572" s="64">
        <v>1873861</v>
      </c>
      <c r="L2572" s="64">
        <v>85859</v>
      </c>
      <c r="M2572" s="64">
        <v>0</v>
      </c>
      <c r="N2572" s="64">
        <v>0</v>
      </c>
      <c r="O2572" s="64">
        <v>1959720</v>
      </c>
    </row>
    <row r="2573" spans="1:15" x14ac:dyDescent="0.35">
      <c r="A2573" s="57" t="s">
        <v>8359</v>
      </c>
      <c r="B2573" s="61" t="s">
        <v>10</v>
      </c>
      <c r="C2573" s="61" t="s">
        <v>4402</v>
      </c>
      <c r="D2573" s="64">
        <v>800017</v>
      </c>
      <c r="E2573" s="64">
        <v>0</v>
      </c>
      <c r="F2573" s="64">
        <v>800017</v>
      </c>
      <c r="G2573" s="77">
        <v>1.04</v>
      </c>
      <c r="H2573" s="64">
        <v>832018</v>
      </c>
      <c r="I2573" s="64">
        <v>0</v>
      </c>
      <c r="J2573" s="64">
        <f>SUMIFS('Support - HEA1065 Adjustments'!$G$2:$G$10,'Support - HEA1065 Adjustments'!$A$2:$A$10,LEFT('Support - Calculation Detail'!A2573,7),'Support - HEA1065 Adjustments'!$D$2:$D$10,RIGHT('Support - Calculation Detail'!A2573,2))</f>
        <v>0</v>
      </c>
      <c r="K2573" s="64">
        <v>832018</v>
      </c>
      <c r="L2573" s="64">
        <v>39928</v>
      </c>
      <c r="M2573" s="64">
        <v>0</v>
      </c>
      <c r="N2573" s="64">
        <v>0</v>
      </c>
      <c r="O2573" s="64">
        <v>871946</v>
      </c>
    </row>
    <row r="2574" spans="1:15" x14ac:dyDescent="0.35">
      <c r="A2574" s="57" t="s">
        <v>8360</v>
      </c>
      <c r="B2574" s="61" t="s">
        <v>10</v>
      </c>
      <c r="C2574" s="61" t="s">
        <v>4402</v>
      </c>
      <c r="D2574" s="64">
        <v>293504</v>
      </c>
      <c r="E2574" s="64">
        <v>0</v>
      </c>
      <c r="F2574" s="64">
        <v>293504</v>
      </c>
      <c r="G2574" s="77">
        <v>1.04</v>
      </c>
      <c r="H2574" s="64">
        <v>305244</v>
      </c>
      <c r="I2574" s="64">
        <v>0</v>
      </c>
      <c r="J2574" s="64">
        <f>SUMIFS('Support - HEA1065 Adjustments'!$G$2:$G$10,'Support - HEA1065 Adjustments'!$A$2:$A$10,LEFT('Support - Calculation Detail'!A2574,7),'Support - HEA1065 Adjustments'!$D$2:$D$10,RIGHT('Support - Calculation Detail'!A2574,2))</f>
        <v>0</v>
      </c>
      <c r="K2574" s="64">
        <v>305244</v>
      </c>
      <c r="L2574" s="64">
        <v>56173</v>
      </c>
      <c r="M2574" s="64">
        <v>0</v>
      </c>
      <c r="N2574" s="64">
        <v>0</v>
      </c>
      <c r="O2574" s="64">
        <v>361417</v>
      </c>
    </row>
    <row r="2575" spans="1:15" x14ac:dyDescent="0.35">
      <c r="A2575" s="57" t="s">
        <v>8361</v>
      </c>
      <c r="B2575" s="61" t="s">
        <v>10</v>
      </c>
      <c r="C2575" s="61" t="s">
        <v>4402</v>
      </c>
      <c r="D2575" s="64">
        <v>402160</v>
      </c>
      <c r="E2575" s="64">
        <v>0</v>
      </c>
      <c r="F2575" s="64">
        <v>402160</v>
      </c>
      <c r="G2575" s="77">
        <v>1.04</v>
      </c>
      <c r="H2575" s="64">
        <v>418246</v>
      </c>
      <c r="I2575" s="64">
        <v>0</v>
      </c>
      <c r="J2575" s="64">
        <f>SUMIFS('Support - HEA1065 Adjustments'!$G$2:$G$10,'Support - HEA1065 Adjustments'!$A$2:$A$10,LEFT('Support - Calculation Detail'!A2575,7),'Support - HEA1065 Adjustments'!$D$2:$D$10,RIGHT('Support - Calculation Detail'!A2575,2))</f>
        <v>0</v>
      </c>
      <c r="K2575" s="64">
        <v>418246</v>
      </c>
      <c r="L2575" s="64">
        <v>38438</v>
      </c>
      <c r="M2575" s="64">
        <v>0</v>
      </c>
      <c r="N2575" s="64">
        <v>0</v>
      </c>
      <c r="O2575" s="64">
        <v>456684</v>
      </c>
    </row>
    <row r="2576" spans="1:15" x14ac:dyDescent="0.35">
      <c r="A2576" s="57" t="s">
        <v>8362</v>
      </c>
      <c r="B2576" s="61" t="s">
        <v>10</v>
      </c>
      <c r="C2576" s="61" t="s">
        <v>4402</v>
      </c>
      <c r="D2576" s="64">
        <v>3524420</v>
      </c>
      <c r="E2576" s="64">
        <v>0</v>
      </c>
      <c r="F2576" s="64">
        <v>3524420</v>
      </c>
      <c r="G2576" s="77">
        <v>1.04</v>
      </c>
      <c r="H2576" s="64">
        <v>3665397</v>
      </c>
      <c r="I2576" s="64">
        <v>0</v>
      </c>
      <c r="J2576" s="64">
        <f>SUMIFS('Support - HEA1065 Adjustments'!$G$2:$G$10,'Support - HEA1065 Adjustments'!$A$2:$A$10,LEFT('Support - Calculation Detail'!A2576,7),'Support - HEA1065 Adjustments'!$D$2:$D$10,RIGHT('Support - Calculation Detail'!A2576,2))</f>
        <v>0</v>
      </c>
      <c r="K2576" s="64">
        <v>3665397</v>
      </c>
      <c r="L2576" s="64">
        <v>0</v>
      </c>
      <c r="M2576" s="64">
        <v>0</v>
      </c>
      <c r="N2576" s="64">
        <v>0</v>
      </c>
      <c r="O2576" s="64">
        <v>3665397</v>
      </c>
    </row>
    <row r="2577" spans="1:15" x14ac:dyDescent="0.35">
      <c r="A2577" s="57" t="s">
        <v>8363</v>
      </c>
      <c r="B2577" s="61" t="s">
        <v>10</v>
      </c>
      <c r="C2577" s="61" t="s">
        <v>4402</v>
      </c>
      <c r="D2577" s="64">
        <v>549803</v>
      </c>
      <c r="E2577" s="64">
        <v>0</v>
      </c>
      <c r="F2577" s="64">
        <v>549803</v>
      </c>
      <c r="G2577" s="77">
        <v>1.04</v>
      </c>
      <c r="H2577" s="64">
        <v>571795</v>
      </c>
      <c r="I2577" s="64">
        <v>0</v>
      </c>
      <c r="J2577" s="64">
        <f>SUMIFS('Support - HEA1065 Adjustments'!$G$2:$G$10,'Support - HEA1065 Adjustments'!$A$2:$A$10,LEFT('Support - Calculation Detail'!A2577,7),'Support - HEA1065 Adjustments'!$D$2:$D$10,RIGHT('Support - Calculation Detail'!A2577,2))</f>
        <v>0</v>
      </c>
      <c r="K2577" s="64">
        <v>571795</v>
      </c>
      <c r="L2577" s="64">
        <v>0</v>
      </c>
      <c r="M2577" s="64">
        <v>0</v>
      </c>
      <c r="N2577" s="64">
        <v>0</v>
      </c>
      <c r="O2577" s="64">
        <v>571795</v>
      </c>
    </row>
    <row r="2578" spans="1:15" x14ac:dyDescent="0.35">
      <c r="A2578" s="57" t="s">
        <v>8364</v>
      </c>
      <c r="B2578" s="61" t="s">
        <v>10</v>
      </c>
      <c r="C2578" s="61" t="s">
        <v>4402</v>
      </c>
      <c r="D2578" s="64">
        <v>1202348</v>
      </c>
      <c r="E2578" s="64">
        <v>0</v>
      </c>
      <c r="F2578" s="64">
        <v>1202348</v>
      </c>
      <c r="G2578" s="77">
        <v>1.04</v>
      </c>
      <c r="H2578" s="64">
        <v>1250442</v>
      </c>
      <c r="I2578" s="64">
        <v>0</v>
      </c>
      <c r="J2578" s="64">
        <f>SUMIFS('Support - HEA1065 Adjustments'!$G$2:$G$10,'Support - HEA1065 Adjustments'!$A$2:$A$10,LEFT('Support - Calculation Detail'!A2578,7),'Support - HEA1065 Adjustments'!$D$2:$D$10,RIGHT('Support - Calculation Detail'!A2578,2))</f>
        <v>0</v>
      </c>
      <c r="K2578" s="64">
        <v>1250442</v>
      </c>
      <c r="L2578" s="64">
        <v>50698</v>
      </c>
      <c r="M2578" s="64">
        <v>0</v>
      </c>
      <c r="N2578" s="64">
        <v>0</v>
      </c>
      <c r="O2578" s="64">
        <v>1301140</v>
      </c>
    </row>
    <row r="2579" spans="1:15" x14ac:dyDescent="0.35">
      <c r="A2579" s="57" t="s">
        <v>8365</v>
      </c>
      <c r="B2579" s="61" t="s">
        <v>10</v>
      </c>
      <c r="C2579" s="61" t="s">
        <v>4402</v>
      </c>
      <c r="D2579" s="64">
        <v>5919025</v>
      </c>
      <c r="E2579" s="64">
        <v>0</v>
      </c>
      <c r="F2579" s="64">
        <v>5919025</v>
      </c>
      <c r="G2579" s="77">
        <v>1.04</v>
      </c>
      <c r="H2579" s="64">
        <v>6155786</v>
      </c>
      <c r="I2579" s="64">
        <v>0</v>
      </c>
      <c r="J2579" s="64">
        <f>SUMIFS('Support - HEA1065 Adjustments'!$G$2:$G$10,'Support - HEA1065 Adjustments'!$A$2:$A$10,LEFT('Support - Calculation Detail'!A2579,7),'Support - HEA1065 Adjustments'!$D$2:$D$10,RIGHT('Support - Calculation Detail'!A2579,2))</f>
        <v>0</v>
      </c>
      <c r="K2579" s="64">
        <v>6155786</v>
      </c>
      <c r="L2579" s="64">
        <v>0</v>
      </c>
      <c r="M2579" s="64">
        <v>0</v>
      </c>
      <c r="N2579" s="64">
        <v>0</v>
      </c>
      <c r="O2579" s="64">
        <v>6155786</v>
      </c>
    </row>
    <row r="2580" spans="1:15" x14ac:dyDescent="0.35">
      <c r="A2580" s="57" t="s">
        <v>8366</v>
      </c>
      <c r="B2580" s="61" t="s">
        <v>10</v>
      </c>
      <c r="C2580" s="61" t="s">
        <v>4402</v>
      </c>
      <c r="D2580" s="64">
        <v>0</v>
      </c>
      <c r="E2580" s="64">
        <v>0</v>
      </c>
      <c r="F2580" s="64">
        <v>0</v>
      </c>
      <c r="G2580" s="77">
        <v>1.04</v>
      </c>
      <c r="H2580" s="64">
        <v>0</v>
      </c>
      <c r="I2580" s="64">
        <v>0</v>
      </c>
      <c r="J2580" s="64">
        <f>SUMIFS('Support - HEA1065 Adjustments'!$G$2:$G$10,'Support - HEA1065 Adjustments'!$A$2:$A$10,LEFT('Support - Calculation Detail'!A2580,7),'Support - HEA1065 Adjustments'!$D$2:$D$10,RIGHT('Support - Calculation Detail'!A2580,2))</f>
        <v>0</v>
      </c>
      <c r="K2580" s="64">
        <v>0</v>
      </c>
      <c r="L2580" s="64">
        <v>0</v>
      </c>
      <c r="M2580" s="64">
        <v>0</v>
      </c>
      <c r="N2580" s="64">
        <v>0</v>
      </c>
      <c r="O2580" s="64">
        <v>0</v>
      </c>
    </row>
    <row r="2581" spans="1:15" x14ac:dyDescent="0.35">
      <c r="A2581" s="57" t="s">
        <v>8367</v>
      </c>
      <c r="B2581" s="61" t="s">
        <v>10</v>
      </c>
      <c r="C2581" s="61" t="s">
        <v>4402</v>
      </c>
      <c r="D2581" s="64">
        <v>19634286</v>
      </c>
      <c r="E2581" s="64">
        <v>0</v>
      </c>
      <c r="F2581" s="64">
        <v>19634286</v>
      </c>
      <c r="G2581" s="77">
        <v>1.04</v>
      </c>
      <c r="H2581" s="64">
        <v>20419657</v>
      </c>
      <c r="I2581" s="64">
        <v>0</v>
      </c>
      <c r="J2581" s="64">
        <f>SUMIFS('Support - HEA1065 Adjustments'!$G$2:$G$10,'Support - HEA1065 Adjustments'!$A$2:$A$10,LEFT('Support - Calculation Detail'!A2581,7),'Support - HEA1065 Adjustments'!$D$2:$D$10,RIGHT('Support - Calculation Detail'!A2581,2))</f>
        <v>0</v>
      </c>
      <c r="K2581" s="64">
        <v>20419657</v>
      </c>
      <c r="L2581" s="64">
        <v>0</v>
      </c>
      <c r="M2581" s="64">
        <v>0</v>
      </c>
      <c r="N2581" s="64">
        <v>0</v>
      </c>
      <c r="O2581" s="64">
        <v>20419657</v>
      </c>
    </row>
    <row r="2582" spans="1:15" x14ac:dyDescent="0.35">
      <c r="A2582" s="57" t="s">
        <v>8368</v>
      </c>
      <c r="B2582" s="61" t="s">
        <v>10</v>
      </c>
      <c r="C2582" s="61" t="s">
        <v>4402</v>
      </c>
      <c r="D2582" s="64">
        <v>4110886</v>
      </c>
      <c r="E2582" s="64">
        <v>0</v>
      </c>
      <c r="F2582" s="64">
        <v>4110886</v>
      </c>
      <c r="G2582" s="77">
        <v>1.04</v>
      </c>
      <c r="H2582" s="64">
        <v>4275321</v>
      </c>
      <c r="I2582" s="64">
        <v>0</v>
      </c>
      <c r="J2582" s="64">
        <f>SUMIFS('Support - HEA1065 Adjustments'!$G$2:$G$10,'Support - HEA1065 Adjustments'!$A$2:$A$10,LEFT('Support - Calculation Detail'!A2582,7),'Support - HEA1065 Adjustments'!$D$2:$D$10,RIGHT('Support - Calculation Detail'!A2582,2))</f>
        <v>0</v>
      </c>
      <c r="K2582" s="64">
        <v>4275321</v>
      </c>
      <c r="L2582" s="64">
        <v>0</v>
      </c>
      <c r="M2582" s="64">
        <v>0</v>
      </c>
      <c r="N2582" s="64">
        <v>0</v>
      </c>
      <c r="O2582" s="64">
        <v>4275321</v>
      </c>
    </row>
    <row r="2583" spans="1:15" x14ac:dyDescent="0.35">
      <c r="A2583" s="57" t="s">
        <v>8369</v>
      </c>
      <c r="B2583" s="61" t="s">
        <v>10</v>
      </c>
      <c r="C2583" s="61" t="s">
        <v>4402</v>
      </c>
      <c r="D2583" s="64">
        <v>45841864</v>
      </c>
      <c r="E2583" s="64">
        <v>0</v>
      </c>
      <c r="F2583" s="64">
        <v>45841864</v>
      </c>
      <c r="G2583" s="77">
        <v>1.04</v>
      </c>
      <c r="H2583" s="64">
        <v>47675539</v>
      </c>
      <c r="I2583" s="64">
        <v>0</v>
      </c>
      <c r="J2583" s="64">
        <f>SUMIFS('Support - HEA1065 Adjustments'!$G$2:$G$10,'Support - HEA1065 Adjustments'!$A$2:$A$10,LEFT('Support - Calculation Detail'!A2583,7),'Support - HEA1065 Adjustments'!$D$2:$D$10,RIGHT('Support - Calculation Detail'!A2583,2))</f>
        <v>0</v>
      </c>
      <c r="K2583" s="64">
        <v>47675539</v>
      </c>
      <c r="L2583" s="64">
        <v>0</v>
      </c>
      <c r="M2583" s="64">
        <v>0</v>
      </c>
      <c r="N2583" s="64">
        <v>0</v>
      </c>
      <c r="O2583" s="64">
        <v>47675539</v>
      </c>
    </row>
    <row r="2584" spans="1:15" x14ac:dyDescent="0.35">
      <c r="A2584" s="57" t="s">
        <v>8370</v>
      </c>
      <c r="B2584" s="61" t="s">
        <v>10</v>
      </c>
      <c r="C2584" s="61" t="s">
        <v>4474</v>
      </c>
      <c r="D2584" s="64">
        <v>5498118</v>
      </c>
      <c r="E2584" s="64">
        <v>0</v>
      </c>
      <c r="F2584" s="64">
        <v>5498118</v>
      </c>
      <c r="G2584" s="77">
        <v>1.04</v>
      </c>
      <c r="H2584" s="64">
        <v>5718043</v>
      </c>
      <c r="I2584" s="64">
        <v>0</v>
      </c>
      <c r="J2584" s="64">
        <f>SUMIFS('Support - HEA1065 Adjustments'!$G$2:$G$10,'Support - HEA1065 Adjustments'!$A$2:$A$10,LEFT('Support - Calculation Detail'!A2584,7),'Support - HEA1065 Adjustments'!$D$2:$D$10,RIGHT('Support - Calculation Detail'!A2584,2))</f>
        <v>0</v>
      </c>
      <c r="K2584" s="64">
        <v>5718043</v>
      </c>
      <c r="L2584" s="64">
        <v>171675</v>
      </c>
      <c r="M2584" s="64">
        <v>155303</v>
      </c>
      <c r="N2584" s="64">
        <v>340847.06438938767</v>
      </c>
      <c r="O2584" s="64">
        <v>6385868.0643893881</v>
      </c>
    </row>
    <row r="2585" spans="1:15" x14ac:dyDescent="0.35">
      <c r="A2585" s="57" t="s">
        <v>8371</v>
      </c>
      <c r="B2585" s="61" t="s">
        <v>10</v>
      </c>
      <c r="C2585" s="61" t="s">
        <v>4474</v>
      </c>
      <c r="D2585" s="64">
        <v>20427</v>
      </c>
      <c r="E2585" s="64">
        <v>0</v>
      </c>
      <c r="F2585" s="64">
        <v>20427</v>
      </c>
      <c r="G2585" s="77">
        <v>1.04</v>
      </c>
      <c r="H2585" s="64">
        <v>21244</v>
      </c>
      <c r="I2585" s="64">
        <v>0</v>
      </c>
      <c r="J2585" s="64">
        <f>SUMIFS('Support - HEA1065 Adjustments'!$G$2:$G$10,'Support - HEA1065 Adjustments'!$A$2:$A$10,LEFT('Support - Calculation Detail'!A2585,7),'Support - HEA1065 Adjustments'!$D$2:$D$10,RIGHT('Support - Calculation Detail'!A2585,2))</f>
        <v>0</v>
      </c>
      <c r="K2585" s="64">
        <v>21244</v>
      </c>
      <c r="L2585" s="64">
        <v>0</v>
      </c>
      <c r="M2585" s="64">
        <v>0</v>
      </c>
      <c r="N2585" s="64">
        <v>0</v>
      </c>
      <c r="O2585" s="64">
        <v>21244</v>
      </c>
    </row>
    <row r="2586" spans="1:15" x14ac:dyDescent="0.35">
      <c r="A2586" s="57" t="s">
        <v>8372</v>
      </c>
      <c r="B2586" s="61" t="s">
        <v>10</v>
      </c>
      <c r="C2586" s="61" t="s">
        <v>4474</v>
      </c>
      <c r="D2586" s="64">
        <v>18255</v>
      </c>
      <c r="E2586" s="64">
        <v>0</v>
      </c>
      <c r="F2586" s="64">
        <v>18255</v>
      </c>
      <c r="G2586" s="77">
        <v>1.04</v>
      </c>
      <c r="H2586" s="64">
        <v>18985</v>
      </c>
      <c r="I2586" s="64">
        <v>0</v>
      </c>
      <c r="J2586" s="64">
        <f>SUMIFS('Support - HEA1065 Adjustments'!$G$2:$G$10,'Support - HEA1065 Adjustments'!$A$2:$A$10,LEFT('Support - Calculation Detail'!A2586,7),'Support - HEA1065 Adjustments'!$D$2:$D$10,RIGHT('Support - Calculation Detail'!A2586,2))</f>
        <v>0</v>
      </c>
      <c r="K2586" s="64">
        <v>18985</v>
      </c>
      <c r="L2586" s="64">
        <v>0</v>
      </c>
      <c r="M2586" s="64">
        <v>0</v>
      </c>
      <c r="N2586" s="64">
        <v>0</v>
      </c>
      <c r="O2586" s="64">
        <v>18985</v>
      </c>
    </row>
    <row r="2587" spans="1:15" x14ac:dyDescent="0.35">
      <c r="A2587" s="57" t="s">
        <v>8373</v>
      </c>
      <c r="B2587" s="61" t="s">
        <v>10</v>
      </c>
      <c r="C2587" s="61" t="s">
        <v>4474</v>
      </c>
      <c r="D2587" s="64">
        <v>60800</v>
      </c>
      <c r="E2587" s="64">
        <v>0</v>
      </c>
      <c r="F2587" s="64">
        <v>60800</v>
      </c>
      <c r="G2587" s="77">
        <v>1.04</v>
      </c>
      <c r="H2587" s="64">
        <v>63232</v>
      </c>
      <c r="I2587" s="64">
        <v>0</v>
      </c>
      <c r="J2587" s="64">
        <f>SUMIFS('Support - HEA1065 Adjustments'!$G$2:$G$10,'Support - HEA1065 Adjustments'!$A$2:$A$10,LEFT('Support - Calculation Detail'!A2587,7),'Support - HEA1065 Adjustments'!$D$2:$D$10,RIGHT('Support - Calculation Detail'!A2587,2))</f>
        <v>0</v>
      </c>
      <c r="K2587" s="64">
        <v>63232</v>
      </c>
      <c r="L2587" s="64">
        <v>0</v>
      </c>
      <c r="M2587" s="64">
        <v>0</v>
      </c>
      <c r="N2587" s="64">
        <v>0</v>
      </c>
      <c r="O2587" s="64">
        <v>63232</v>
      </c>
    </row>
    <row r="2588" spans="1:15" x14ac:dyDescent="0.35">
      <c r="A2588" s="57" t="s">
        <v>8374</v>
      </c>
      <c r="B2588" s="61" t="s">
        <v>10</v>
      </c>
      <c r="C2588" s="61" t="s">
        <v>4474</v>
      </c>
      <c r="D2588" s="64">
        <v>152972</v>
      </c>
      <c r="E2588" s="64">
        <v>0</v>
      </c>
      <c r="F2588" s="64">
        <v>152972</v>
      </c>
      <c r="G2588" s="77">
        <v>1.04</v>
      </c>
      <c r="H2588" s="64">
        <v>159091</v>
      </c>
      <c r="I2588" s="64">
        <v>0</v>
      </c>
      <c r="J2588" s="64">
        <f>SUMIFS('Support - HEA1065 Adjustments'!$G$2:$G$10,'Support - HEA1065 Adjustments'!$A$2:$A$10,LEFT('Support - Calculation Detail'!A2588,7),'Support - HEA1065 Adjustments'!$D$2:$D$10,RIGHT('Support - Calculation Detail'!A2588,2))</f>
        <v>0</v>
      </c>
      <c r="K2588" s="64">
        <v>159091</v>
      </c>
      <c r="L2588" s="64">
        <v>0</v>
      </c>
      <c r="M2588" s="64">
        <v>0</v>
      </c>
      <c r="N2588" s="64">
        <v>0</v>
      </c>
      <c r="O2588" s="64">
        <v>159091</v>
      </c>
    </row>
    <row r="2589" spans="1:15" x14ac:dyDescent="0.35">
      <c r="A2589" s="57" t="s">
        <v>8375</v>
      </c>
      <c r="B2589" s="61" t="s">
        <v>10</v>
      </c>
      <c r="C2589" s="61" t="s">
        <v>4474</v>
      </c>
      <c r="D2589" s="64">
        <v>51461</v>
      </c>
      <c r="E2589" s="64">
        <v>0</v>
      </c>
      <c r="F2589" s="64">
        <v>51461</v>
      </c>
      <c r="G2589" s="77">
        <v>1.04</v>
      </c>
      <c r="H2589" s="64">
        <v>53519</v>
      </c>
      <c r="I2589" s="64">
        <v>0</v>
      </c>
      <c r="J2589" s="64">
        <f>SUMIFS('Support - HEA1065 Adjustments'!$G$2:$G$10,'Support - HEA1065 Adjustments'!$A$2:$A$10,LEFT('Support - Calculation Detail'!A2589,7),'Support - HEA1065 Adjustments'!$D$2:$D$10,RIGHT('Support - Calculation Detail'!A2589,2))</f>
        <v>0</v>
      </c>
      <c r="K2589" s="64">
        <v>53519</v>
      </c>
      <c r="L2589" s="64">
        <v>0</v>
      </c>
      <c r="M2589" s="64">
        <v>0</v>
      </c>
      <c r="N2589" s="64">
        <v>0</v>
      </c>
      <c r="O2589" s="64">
        <v>53519</v>
      </c>
    </row>
    <row r="2590" spans="1:15" x14ac:dyDescent="0.35">
      <c r="A2590" s="57" t="s">
        <v>8376</v>
      </c>
      <c r="B2590" s="61" t="s">
        <v>10</v>
      </c>
      <c r="C2590" s="61" t="s">
        <v>4474</v>
      </c>
      <c r="D2590" s="64">
        <v>25440</v>
      </c>
      <c r="E2590" s="64">
        <v>0</v>
      </c>
      <c r="F2590" s="64">
        <v>25440</v>
      </c>
      <c r="G2590" s="77">
        <v>1.04</v>
      </c>
      <c r="H2590" s="64">
        <v>26458</v>
      </c>
      <c r="I2590" s="64">
        <v>0</v>
      </c>
      <c r="J2590" s="64">
        <f>SUMIFS('Support - HEA1065 Adjustments'!$G$2:$G$10,'Support - HEA1065 Adjustments'!$A$2:$A$10,LEFT('Support - Calculation Detail'!A2590,7),'Support - HEA1065 Adjustments'!$D$2:$D$10,RIGHT('Support - Calculation Detail'!A2590,2))</f>
        <v>0</v>
      </c>
      <c r="K2590" s="64">
        <v>26458</v>
      </c>
      <c r="L2590" s="64">
        <v>0</v>
      </c>
      <c r="M2590" s="64">
        <v>0</v>
      </c>
      <c r="N2590" s="64">
        <v>0</v>
      </c>
      <c r="O2590" s="64">
        <v>26458</v>
      </c>
    </row>
    <row r="2591" spans="1:15" x14ac:dyDescent="0.35">
      <c r="A2591" s="57" t="s">
        <v>8377</v>
      </c>
      <c r="B2591" s="61" t="s">
        <v>10</v>
      </c>
      <c r="C2591" s="61" t="s">
        <v>4474</v>
      </c>
      <c r="D2591" s="64">
        <v>27501</v>
      </c>
      <c r="E2591" s="64">
        <v>0</v>
      </c>
      <c r="F2591" s="64">
        <v>27501</v>
      </c>
      <c r="G2591" s="77">
        <v>1.04</v>
      </c>
      <c r="H2591" s="64">
        <v>28601</v>
      </c>
      <c r="I2591" s="64">
        <v>0</v>
      </c>
      <c r="J2591" s="64">
        <f>SUMIFS('Support - HEA1065 Adjustments'!$G$2:$G$10,'Support - HEA1065 Adjustments'!$A$2:$A$10,LEFT('Support - Calculation Detail'!A2591,7),'Support - HEA1065 Adjustments'!$D$2:$D$10,RIGHT('Support - Calculation Detail'!A2591,2))</f>
        <v>0</v>
      </c>
      <c r="K2591" s="64">
        <v>28601</v>
      </c>
      <c r="L2591" s="64">
        <v>0</v>
      </c>
      <c r="M2591" s="64">
        <v>0</v>
      </c>
      <c r="N2591" s="64">
        <v>0</v>
      </c>
      <c r="O2591" s="64">
        <v>28601</v>
      </c>
    </row>
    <row r="2592" spans="1:15" x14ac:dyDescent="0.35">
      <c r="A2592" s="57" t="s">
        <v>8378</v>
      </c>
      <c r="B2592" s="61" t="s">
        <v>10</v>
      </c>
      <c r="C2592" s="61" t="s">
        <v>4474</v>
      </c>
      <c r="D2592" s="64">
        <v>39043</v>
      </c>
      <c r="E2592" s="64">
        <v>0</v>
      </c>
      <c r="F2592" s="64">
        <v>39043</v>
      </c>
      <c r="G2592" s="77">
        <v>1.04</v>
      </c>
      <c r="H2592" s="64">
        <v>40605</v>
      </c>
      <c r="I2592" s="64">
        <v>0</v>
      </c>
      <c r="J2592" s="64">
        <f>SUMIFS('Support - HEA1065 Adjustments'!$G$2:$G$10,'Support - HEA1065 Adjustments'!$A$2:$A$10,LEFT('Support - Calculation Detail'!A2592,7),'Support - HEA1065 Adjustments'!$D$2:$D$10,RIGHT('Support - Calculation Detail'!A2592,2))</f>
        <v>0</v>
      </c>
      <c r="K2592" s="64">
        <v>40605</v>
      </c>
      <c r="L2592" s="64">
        <v>0</v>
      </c>
      <c r="M2592" s="64">
        <v>0</v>
      </c>
      <c r="N2592" s="64">
        <v>0</v>
      </c>
      <c r="O2592" s="64">
        <v>40605</v>
      </c>
    </row>
    <row r="2593" spans="1:15" x14ac:dyDescent="0.35">
      <c r="A2593" s="57" t="s">
        <v>8379</v>
      </c>
      <c r="B2593" s="61" t="s">
        <v>10</v>
      </c>
      <c r="C2593" s="61" t="s">
        <v>4474</v>
      </c>
      <c r="D2593" s="64">
        <v>59130</v>
      </c>
      <c r="E2593" s="64">
        <v>0</v>
      </c>
      <c r="F2593" s="64">
        <v>59130</v>
      </c>
      <c r="G2593" s="77">
        <v>1.04</v>
      </c>
      <c r="H2593" s="64">
        <v>61495</v>
      </c>
      <c r="I2593" s="64">
        <v>0</v>
      </c>
      <c r="J2593" s="64">
        <f>SUMIFS('Support - HEA1065 Adjustments'!$G$2:$G$10,'Support - HEA1065 Adjustments'!$A$2:$A$10,LEFT('Support - Calculation Detail'!A2593,7),'Support - HEA1065 Adjustments'!$D$2:$D$10,RIGHT('Support - Calculation Detail'!A2593,2))</f>
        <v>0</v>
      </c>
      <c r="K2593" s="64">
        <v>61495</v>
      </c>
      <c r="L2593" s="64">
        <v>0</v>
      </c>
      <c r="M2593" s="64">
        <v>0</v>
      </c>
      <c r="N2593" s="64">
        <v>0</v>
      </c>
      <c r="O2593" s="64">
        <v>61495</v>
      </c>
    </row>
    <row r="2594" spans="1:15" x14ac:dyDescent="0.35">
      <c r="A2594" s="57" t="s">
        <v>8380</v>
      </c>
      <c r="B2594" s="61" t="s">
        <v>10</v>
      </c>
      <c r="C2594" s="61" t="s">
        <v>4474</v>
      </c>
      <c r="D2594" s="64">
        <v>105780</v>
      </c>
      <c r="E2594" s="64">
        <v>0</v>
      </c>
      <c r="F2594" s="64">
        <v>105780</v>
      </c>
      <c r="G2594" s="77">
        <v>1.04</v>
      </c>
      <c r="H2594" s="64">
        <v>110011</v>
      </c>
      <c r="I2594" s="64">
        <v>0</v>
      </c>
      <c r="J2594" s="64">
        <f>SUMIFS('Support - HEA1065 Adjustments'!$G$2:$G$10,'Support - HEA1065 Adjustments'!$A$2:$A$10,LEFT('Support - Calculation Detail'!A2594,7),'Support - HEA1065 Adjustments'!$D$2:$D$10,RIGHT('Support - Calculation Detail'!A2594,2))</f>
        <v>0</v>
      </c>
      <c r="K2594" s="64">
        <v>110011</v>
      </c>
      <c r="L2594" s="64">
        <v>0</v>
      </c>
      <c r="M2594" s="64">
        <v>0</v>
      </c>
      <c r="N2594" s="64">
        <v>0</v>
      </c>
      <c r="O2594" s="64">
        <v>110011</v>
      </c>
    </row>
    <row r="2595" spans="1:15" x14ac:dyDescent="0.35">
      <c r="A2595" s="57" t="s">
        <v>8381</v>
      </c>
      <c r="B2595" s="61" t="s">
        <v>10</v>
      </c>
      <c r="C2595" s="61" t="s">
        <v>4474</v>
      </c>
      <c r="D2595" s="64">
        <v>738357</v>
      </c>
      <c r="E2595" s="64">
        <v>0</v>
      </c>
      <c r="F2595" s="64">
        <v>738357</v>
      </c>
      <c r="G2595" s="77">
        <v>1.04</v>
      </c>
      <c r="H2595" s="64">
        <v>767891</v>
      </c>
      <c r="I2595" s="64">
        <v>0</v>
      </c>
      <c r="J2595" s="64">
        <f>SUMIFS('Support - HEA1065 Adjustments'!$G$2:$G$10,'Support - HEA1065 Adjustments'!$A$2:$A$10,LEFT('Support - Calculation Detail'!A2595,7),'Support - HEA1065 Adjustments'!$D$2:$D$10,RIGHT('Support - Calculation Detail'!A2595,2))</f>
        <v>0</v>
      </c>
      <c r="K2595" s="64">
        <v>767891</v>
      </c>
      <c r="L2595" s="64">
        <v>0</v>
      </c>
      <c r="M2595" s="64">
        <v>0</v>
      </c>
      <c r="N2595" s="64">
        <v>0</v>
      </c>
      <c r="O2595" s="64">
        <v>767891</v>
      </c>
    </row>
    <row r="2596" spans="1:15" x14ac:dyDescent="0.35">
      <c r="A2596" s="57" t="s">
        <v>8382</v>
      </c>
      <c r="B2596" s="61" t="s">
        <v>10</v>
      </c>
      <c r="C2596" s="61" t="s">
        <v>4474</v>
      </c>
      <c r="D2596" s="64">
        <v>2806160</v>
      </c>
      <c r="E2596" s="64">
        <v>0</v>
      </c>
      <c r="F2596" s="64">
        <v>2806160</v>
      </c>
      <c r="G2596" s="77">
        <v>1.04</v>
      </c>
      <c r="H2596" s="64">
        <v>2918406</v>
      </c>
      <c r="I2596" s="64">
        <v>0</v>
      </c>
      <c r="J2596" s="64">
        <f>SUMIFS('Support - HEA1065 Adjustments'!$G$2:$G$10,'Support - HEA1065 Adjustments'!$A$2:$A$10,LEFT('Support - Calculation Detail'!A2596,7),'Support - HEA1065 Adjustments'!$D$2:$D$10,RIGHT('Support - Calculation Detail'!A2596,2))</f>
        <v>0</v>
      </c>
      <c r="K2596" s="64">
        <v>2918406</v>
      </c>
      <c r="L2596" s="64">
        <v>83160</v>
      </c>
      <c r="M2596" s="64">
        <v>0</v>
      </c>
      <c r="N2596" s="64">
        <v>0</v>
      </c>
      <c r="O2596" s="64">
        <v>3001566</v>
      </c>
    </row>
    <row r="2597" spans="1:15" x14ac:dyDescent="0.35">
      <c r="A2597" s="57" t="s">
        <v>8383</v>
      </c>
      <c r="B2597" s="61" t="s">
        <v>10</v>
      </c>
      <c r="C2597" s="61" t="s">
        <v>4474</v>
      </c>
      <c r="D2597" s="64">
        <v>797906</v>
      </c>
      <c r="E2597" s="64">
        <v>0</v>
      </c>
      <c r="F2597" s="64">
        <v>797906</v>
      </c>
      <c r="G2597" s="77">
        <v>1.04</v>
      </c>
      <c r="H2597" s="64">
        <v>829822</v>
      </c>
      <c r="I2597" s="64">
        <v>0</v>
      </c>
      <c r="J2597" s="64">
        <f>SUMIFS('Support - HEA1065 Adjustments'!$G$2:$G$10,'Support - HEA1065 Adjustments'!$A$2:$A$10,LEFT('Support - Calculation Detail'!A2597,7),'Support - HEA1065 Adjustments'!$D$2:$D$10,RIGHT('Support - Calculation Detail'!A2597,2))</f>
        <v>0</v>
      </c>
      <c r="K2597" s="64">
        <v>829822</v>
      </c>
      <c r="L2597" s="64">
        <v>29038</v>
      </c>
      <c r="M2597" s="64">
        <v>0</v>
      </c>
      <c r="N2597" s="64">
        <v>0</v>
      </c>
      <c r="O2597" s="64">
        <v>858860</v>
      </c>
    </row>
    <row r="2598" spans="1:15" x14ac:dyDescent="0.35">
      <c r="A2598" s="57" t="s">
        <v>8384</v>
      </c>
      <c r="B2598" s="61" t="s">
        <v>10</v>
      </c>
      <c r="C2598" s="61" t="s">
        <v>4474</v>
      </c>
      <c r="D2598" s="64">
        <v>1595081</v>
      </c>
      <c r="E2598" s="64">
        <v>0</v>
      </c>
      <c r="F2598" s="64">
        <v>1595081</v>
      </c>
      <c r="G2598" s="77">
        <v>1.04</v>
      </c>
      <c r="H2598" s="64">
        <v>1658884</v>
      </c>
      <c r="I2598" s="64">
        <v>0</v>
      </c>
      <c r="J2598" s="64">
        <f>SUMIFS('Support - HEA1065 Adjustments'!$G$2:$G$10,'Support - HEA1065 Adjustments'!$A$2:$A$10,LEFT('Support - Calculation Detail'!A2598,7),'Support - HEA1065 Adjustments'!$D$2:$D$10,RIGHT('Support - Calculation Detail'!A2598,2))</f>
        <v>0</v>
      </c>
      <c r="K2598" s="64">
        <v>1658884</v>
      </c>
      <c r="L2598" s="64">
        <v>0</v>
      </c>
      <c r="M2598" s="64">
        <v>0</v>
      </c>
      <c r="N2598" s="64">
        <v>0</v>
      </c>
      <c r="O2598" s="64">
        <v>1658884</v>
      </c>
    </row>
    <row r="2599" spans="1:15" x14ac:dyDescent="0.35">
      <c r="A2599" s="57" t="s">
        <v>8385</v>
      </c>
      <c r="B2599" s="61" t="s">
        <v>10</v>
      </c>
      <c r="C2599" s="61" t="s">
        <v>4474</v>
      </c>
      <c r="D2599" s="64">
        <v>5277579</v>
      </c>
      <c r="E2599" s="64">
        <v>0</v>
      </c>
      <c r="F2599" s="64">
        <v>5277579</v>
      </c>
      <c r="G2599" s="77">
        <v>1.04</v>
      </c>
      <c r="H2599" s="64">
        <v>5488682</v>
      </c>
      <c r="I2599" s="64">
        <v>0</v>
      </c>
      <c r="J2599" s="64">
        <f>SUMIFS('Support - HEA1065 Adjustments'!$G$2:$G$10,'Support - HEA1065 Adjustments'!$A$2:$A$10,LEFT('Support - Calculation Detail'!A2599,7),'Support - HEA1065 Adjustments'!$D$2:$D$10,RIGHT('Support - Calculation Detail'!A2599,2))</f>
        <v>0</v>
      </c>
      <c r="K2599" s="64">
        <v>5488682</v>
      </c>
      <c r="L2599" s="64">
        <v>0</v>
      </c>
      <c r="M2599" s="64">
        <v>0</v>
      </c>
      <c r="N2599" s="64">
        <v>0</v>
      </c>
      <c r="O2599" s="64">
        <v>5488682</v>
      </c>
    </row>
    <row r="2600" spans="1:15" x14ac:dyDescent="0.35">
      <c r="A2600" s="57" t="s">
        <v>8386</v>
      </c>
      <c r="B2600" s="61" t="s">
        <v>10</v>
      </c>
      <c r="C2600" s="61" t="s">
        <v>4500</v>
      </c>
      <c r="D2600" s="64">
        <v>9388592</v>
      </c>
      <c r="E2600" s="64">
        <v>0</v>
      </c>
      <c r="F2600" s="64">
        <v>9388592</v>
      </c>
      <c r="G2600" s="77">
        <v>1.04</v>
      </c>
      <c r="H2600" s="64">
        <v>9764136</v>
      </c>
      <c r="I2600" s="64">
        <v>300000</v>
      </c>
      <c r="J2600" s="64">
        <f>SUMIFS('Support - HEA1065 Adjustments'!$G$2:$G$10,'Support - HEA1065 Adjustments'!$A$2:$A$10,LEFT('Support - Calculation Detail'!A2600,7),'Support - HEA1065 Adjustments'!$D$2:$D$10,RIGHT('Support - Calculation Detail'!A2600,2))</f>
        <v>0</v>
      </c>
      <c r="K2600" s="64">
        <v>10064136</v>
      </c>
      <c r="L2600" s="64">
        <v>1064352</v>
      </c>
      <c r="M2600" s="64">
        <v>416862</v>
      </c>
      <c r="N2600" s="64">
        <v>1093705.1495192989</v>
      </c>
      <c r="O2600" s="64">
        <v>12639055.149519298</v>
      </c>
    </row>
    <row r="2601" spans="1:15" x14ac:dyDescent="0.35">
      <c r="A2601" s="57" t="s">
        <v>8387</v>
      </c>
      <c r="B2601" s="61" t="s">
        <v>10</v>
      </c>
      <c r="C2601" s="61" t="s">
        <v>4500</v>
      </c>
      <c r="D2601" s="64">
        <v>76871</v>
      </c>
      <c r="E2601" s="64">
        <v>0</v>
      </c>
      <c r="F2601" s="64">
        <v>76871</v>
      </c>
      <c r="G2601" s="77">
        <v>1.04</v>
      </c>
      <c r="H2601" s="64">
        <v>79946</v>
      </c>
      <c r="I2601" s="64">
        <v>0</v>
      </c>
      <c r="J2601" s="64">
        <f>SUMIFS('Support - HEA1065 Adjustments'!$G$2:$G$10,'Support - HEA1065 Adjustments'!$A$2:$A$10,LEFT('Support - Calculation Detail'!A2601,7),'Support - HEA1065 Adjustments'!$D$2:$D$10,RIGHT('Support - Calculation Detail'!A2601,2))</f>
        <v>0</v>
      </c>
      <c r="K2601" s="64">
        <v>79946</v>
      </c>
      <c r="L2601" s="64">
        <v>0</v>
      </c>
      <c r="M2601" s="64">
        <v>0</v>
      </c>
      <c r="N2601" s="64">
        <v>0</v>
      </c>
      <c r="O2601" s="64">
        <v>79946</v>
      </c>
    </row>
    <row r="2602" spans="1:15" x14ac:dyDescent="0.35">
      <c r="A2602" s="57" t="s">
        <v>8388</v>
      </c>
      <c r="B2602" s="61" t="s">
        <v>10</v>
      </c>
      <c r="C2602" s="61" t="s">
        <v>4500</v>
      </c>
      <c r="D2602" s="64">
        <v>48074</v>
      </c>
      <c r="E2602" s="64">
        <v>0</v>
      </c>
      <c r="F2602" s="64">
        <v>48074</v>
      </c>
      <c r="G2602" s="77">
        <v>1.04</v>
      </c>
      <c r="H2602" s="64">
        <v>49997</v>
      </c>
      <c r="I2602" s="64">
        <v>0</v>
      </c>
      <c r="J2602" s="64">
        <f>SUMIFS('Support - HEA1065 Adjustments'!$G$2:$G$10,'Support - HEA1065 Adjustments'!$A$2:$A$10,LEFT('Support - Calculation Detail'!A2602,7),'Support - HEA1065 Adjustments'!$D$2:$D$10,RIGHT('Support - Calculation Detail'!A2602,2))</f>
        <v>0</v>
      </c>
      <c r="K2602" s="64">
        <v>49997</v>
      </c>
      <c r="L2602" s="64">
        <v>0</v>
      </c>
      <c r="M2602" s="64">
        <v>0</v>
      </c>
      <c r="N2602" s="64">
        <v>0</v>
      </c>
      <c r="O2602" s="64">
        <v>49997</v>
      </c>
    </row>
    <row r="2603" spans="1:15" x14ac:dyDescent="0.35">
      <c r="A2603" s="57" t="s">
        <v>8389</v>
      </c>
      <c r="B2603" s="61" t="s">
        <v>10</v>
      </c>
      <c r="C2603" s="61" t="s">
        <v>4500</v>
      </c>
      <c r="D2603" s="64">
        <v>48227</v>
      </c>
      <c r="E2603" s="64">
        <v>0</v>
      </c>
      <c r="F2603" s="64">
        <v>48227</v>
      </c>
      <c r="G2603" s="77">
        <v>1.04</v>
      </c>
      <c r="H2603" s="64">
        <v>50156</v>
      </c>
      <c r="I2603" s="64">
        <v>0</v>
      </c>
      <c r="J2603" s="64">
        <f>SUMIFS('Support - HEA1065 Adjustments'!$G$2:$G$10,'Support - HEA1065 Adjustments'!$A$2:$A$10,LEFT('Support - Calculation Detail'!A2603,7),'Support - HEA1065 Adjustments'!$D$2:$D$10,RIGHT('Support - Calculation Detail'!A2603,2))</f>
        <v>0</v>
      </c>
      <c r="K2603" s="64">
        <v>50156</v>
      </c>
      <c r="L2603" s="64">
        <v>0</v>
      </c>
      <c r="M2603" s="64">
        <v>0</v>
      </c>
      <c r="N2603" s="64">
        <v>0</v>
      </c>
      <c r="O2603" s="64">
        <v>50156</v>
      </c>
    </row>
    <row r="2604" spans="1:15" x14ac:dyDescent="0.35">
      <c r="A2604" s="57" t="s">
        <v>8390</v>
      </c>
      <c r="B2604" s="61" t="s">
        <v>10</v>
      </c>
      <c r="C2604" s="61" t="s">
        <v>4500</v>
      </c>
      <c r="D2604" s="64">
        <v>15997</v>
      </c>
      <c r="E2604" s="64">
        <v>0</v>
      </c>
      <c r="F2604" s="64">
        <v>15997</v>
      </c>
      <c r="G2604" s="77">
        <v>1.04</v>
      </c>
      <c r="H2604" s="64">
        <v>16637</v>
      </c>
      <c r="I2604" s="64">
        <v>0</v>
      </c>
      <c r="J2604" s="64">
        <f>SUMIFS('Support - HEA1065 Adjustments'!$G$2:$G$10,'Support - HEA1065 Adjustments'!$A$2:$A$10,LEFT('Support - Calculation Detail'!A2604,7),'Support - HEA1065 Adjustments'!$D$2:$D$10,RIGHT('Support - Calculation Detail'!A2604,2))</f>
        <v>0</v>
      </c>
      <c r="K2604" s="64">
        <v>16637</v>
      </c>
      <c r="L2604" s="64">
        <v>0</v>
      </c>
      <c r="M2604" s="64">
        <v>0</v>
      </c>
      <c r="N2604" s="64">
        <v>0</v>
      </c>
      <c r="O2604" s="64">
        <v>16637</v>
      </c>
    </row>
    <row r="2605" spans="1:15" x14ac:dyDescent="0.35">
      <c r="A2605" s="57" t="s">
        <v>8391</v>
      </c>
      <c r="B2605" s="61" t="s">
        <v>10</v>
      </c>
      <c r="C2605" s="61" t="s">
        <v>4500</v>
      </c>
      <c r="D2605" s="64">
        <v>70347</v>
      </c>
      <c r="E2605" s="64">
        <v>0</v>
      </c>
      <c r="F2605" s="64">
        <v>70347</v>
      </c>
      <c r="G2605" s="77">
        <v>1.04</v>
      </c>
      <c r="H2605" s="64">
        <v>73161</v>
      </c>
      <c r="I2605" s="64">
        <v>0</v>
      </c>
      <c r="J2605" s="64">
        <f>SUMIFS('Support - HEA1065 Adjustments'!$G$2:$G$10,'Support - HEA1065 Adjustments'!$A$2:$A$10,LEFT('Support - Calculation Detail'!A2605,7),'Support - HEA1065 Adjustments'!$D$2:$D$10,RIGHT('Support - Calculation Detail'!A2605,2))</f>
        <v>0</v>
      </c>
      <c r="K2605" s="64">
        <v>73161</v>
      </c>
      <c r="L2605" s="64">
        <v>0</v>
      </c>
      <c r="M2605" s="64">
        <v>0</v>
      </c>
      <c r="N2605" s="64">
        <v>0</v>
      </c>
      <c r="O2605" s="64">
        <v>73161</v>
      </c>
    </row>
    <row r="2606" spans="1:15" x14ac:dyDescent="0.35">
      <c r="A2606" s="57" t="s">
        <v>8392</v>
      </c>
      <c r="B2606" s="61" t="s">
        <v>10</v>
      </c>
      <c r="C2606" s="61" t="s">
        <v>4500</v>
      </c>
      <c r="D2606" s="64">
        <v>12781</v>
      </c>
      <c r="E2606" s="64">
        <v>0</v>
      </c>
      <c r="F2606" s="64">
        <v>12781</v>
      </c>
      <c r="G2606" s="77">
        <v>1.04</v>
      </c>
      <c r="H2606" s="64">
        <v>13292</v>
      </c>
      <c r="I2606" s="64">
        <v>0</v>
      </c>
      <c r="J2606" s="64">
        <f>SUMIFS('Support - HEA1065 Adjustments'!$G$2:$G$10,'Support - HEA1065 Adjustments'!$A$2:$A$10,LEFT('Support - Calculation Detail'!A2606,7),'Support - HEA1065 Adjustments'!$D$2:$D$10,RIGHT('Support - Calculation Detail'!A2606,2))</f>
        <v>0</v>
      </c>
      <c r="K2606" s="64">
        <v>13292</v>
      </c>
      <c r="L2606" s="64">
        <v>0</v>
      </c>
      <c r="M2606" s="64">
        <v>0</v>
      </c>
      <c r="N2606" s="64">
        <v>0</v>
      </c>
      <c r="O2606" s="64">
        <v>13292</v>
      </c>
    </row>
    <row r="2607" spans="1:15" x14ac:dyDescent="0.35">
      <c r="A2607" s="57" t="s">
        <v>8393</v>
      </c>
      <c r="B2607" s="61" t="s">
        <v>10</v>
      </c>
      <c r="C2607" s="61" t="s">
        <v>4500</v>
      </c>
      <c r="D2607" s="64">
        <v>21735</v>
      </c>
      <c r="E2607" s="64">
        <v>0</v>
      </c>
      <c r="F2607" s="64">
        <v>21735</v>
      </c>
      <c r="G2607" s="77">
        <v>1.04</v>
      </c>
      <c r="H2607" s="64">
        <v>22604</v>
      </c>
      <c r="I2607" s="64">
        <v>0</v>
      </c>
      <c r="J2607" s="64">
        <f>SUMIFS('Support - HEA1065 Adjustments'!$G$2:$G$10,'Support - HEA1065 Adjustments'!$A$2:$A$10,LEFT('Support - Calculation Detail'!A2607,7),'Support - HEA1065 Adjustments'!$D$2:$D$10,RIGHT('Support - Calculation Detail'!A2607,2))</f>
        <v>0</v>
      </c>
      <c r="K2607" s="64">
        <v>22604</v>
      </c>
      <c r="L2607" s="64">
        <v>0</v>
      </c>
      <c r="M2607" s="64">
        <v>0</v>
      </c>
      <c r="N2607" s="64">
        <v>0</v>
      </c>
      <c r="O2607" s="64">
        <v>22604</v>
      </c>
    </row>
    <row r="2608" spans="1:15" x14ac:dyDescent="0.35">
      <c r="A2608" s="57" t="s">
        <v>8394</v>
      </c>
      <c r="B2608" s="61" t="s">
        <v>10</v>
      </c>
      <c r="C2608" s="61" t="s">
        <v>4500</v>
      </c>
      <c r="D2608" s="64">
        <v>17723</v>
      </c>
      <c r="E2608" s="64">
        <v>0</v>
      </c>
      <c r="F2608" s="64">
        <v>17723</v>
      </c>
      <c r="G2608" s="77">
        <v>1.04</v>
      </c>
      <c r="H2608" s="64">
        <v>18432</v>
      </c>
      <c r="I2608" s="64">
        <v>0</v>
      </c>
      <c r="J2608" s="64">
        <f>SUMIFS('Support - HEA1065 Adjustments'!$G$2:$G$10,'Support - HEA1065 Adjustments'!$A$2:$A$10,LEFT('Support - Calculation Detail'!A2608,7),'Support - HEA1065 Adjustments'!$D$2:$D$10,RIGHT('Support - Calculation Detail'!A2608,2))</f>
        <v>0</v>
      </c>
      <c r="K2608" s="64">
        <v>18432</v>
      </c>
      <c r="L2608" s="64">
        <v>0</v>
      </c>
      <c r="M2608" s="64">
        <v>0</v>
      </c>
      <c r="N2608" s="64">
        <v>0</v>
      </c>
      <c r="O2608" s="64">
        <v>18432</v>
      </c>
    </row>
    <row r="2609" spans="1:15" x14ac:dyDescent="0.35">
      <c r="A2609" s="57" t="s">
        <v>8395</v>
      </c>
      <c r="B2609" s="61" t="s">
        <v>10</v>
      </c>
      <c r="C2609" s="61" t="s">
        <v>4500</v>
      </c>
      <c r="D2609" s="64">
        <v>13658</v>
      </c>
      <c r="E2609" s="64">
        <v>0</v>
      </c>
      <c r="F2609" s="64">
        <v>13658</v>
      </c>
      <c r="G2609" s="77">
        <v>1.04</v>
      </c>
      <c r="H2609" s="64">
        <v>14204</v>
      </c>
      <c r="I2609" s="64">
        <v>0</v>
      </c>
      <c r="J2609" s="64">
        <f>SUMIFS('Support - HEA1065 Adjustments'!$G$2:$G$10,'Support - HEA1065 Adjustments'!$A$2:$A$10,LEFT('Support - Calculation Detail'!A2609,7),'Support - HEA1065 Adjustments'!$D$2:$D$10,RIGHT('Support - Calculation Detail'!A2609,2))</f>
        <v>0</v>
      </c>
      <c r="K2609" s="64">
        <v>14204</v>
      </c>
      <c r="L2609" s="64">
        <v>0</v>
      </c>
      <c r="M2609" s="64">
        <v>0</v>
      </c>
      <c r="N2609" s="64">
        <v>0</v>
      </c>
      <c r="O2609" s="64">
        <v>14204</v>
      </c>
    </row>
    <row r="2610" spans="1:15" x14ac:dyDescent="0.35">
      <c r="A2610" s="57" t="s">
        <v>8396</v>
      </c>
      <c r="B2610" s="61" t="s">
        <v>10</v>
      </c>
      <c r="C2610" s="61" t="s">
        <v>4500</v>
      </c>
      <c r="D2610" s="64">
        <v>11265</v>
      </c>
      <c r="E2610" s="64">
        <v>0</v>
      </c>
      <c r="F2610" s="64">
        <v>11265</v>
      </c>
      <c r="G2610" s="77">
        <v>1.04</v>
      </c>
      <c r="H2610" s="64">
        <v>11716</v>
      </c>
      <c r="I2610" s="64">
        <v>0</v>
      </c>
      <c r="J2610" s="64">
        <f>SUMIFS('Support - HEA1065 Adjustments'!$G$2:$G$10,'Support - HEA1065 Adjustments'!$A$2:$A$10,LEFT('Support - Calculation Detail'!A2610,7),'Support - HEA1065 Adjustments'!$D$2:$D$10,RIGHT('Support - Calculation Detail'!A2610,2))</f>
        <v>0</v>
      </c>
      <c r="K2610" s="64">
        <v>11716</v>
      </c>
      <c r="L2610" s="64">
        <v>0</v>
      </c>
      <c r="M2610" s="64">
        <v>0</v>
      </c>
      <c r="N2610" s="64">
        <v>0</v>
      </c>
      <c r="O2610" s="64">
        <v>11716</v>
      </c>
    </row>
    <row r="2611" spans="1:15" x14ac:dyDescent="0.35">
      <c r="A2611" s="57" t="s">
        <v>8397</v>
      </c>
      <c r="B2611" s="61" t="s">
        <v>10</v>
      </c>
      <c r="C2611" s="61" t="s">
        <v>4500</v>
      </c>
      <c r="D2611" s="64">
        <v>23644</v>
      </c>
      <c r="E2611" s="64">
        <v>0</v>
      </c>
      <c r="F2611" s="64">
        <v>23644</v>
      </c>
      <c r="G2611" s="77">
        <v>1.04</v>
      </c>
      <c r="H2611" s="64">
        <v>24590</v>
      </c>
      <c r="I2611" s="64">
        <v>0</v>
      </c>
      <c r="J2611" s="64">
        <f>SUMIFS('Support - HEA1065 Adjustments'!$G$2:$G$10,'Support - HEA1065 Adjustments'!$A$2:$A$10,LEFT('Support - Calculation Detail'!A2611,7),'Support - HEA1065 Adjustments'!$D$2:$D$10,RIGHT('Support - Calculation Detail'!A2611,2))</f>
        <v>0</v>
      </c>
      <c r="K2611" s="64">
        <v>24590</v>
      </c>
      <c r="L2611" s="64">
        <v>0</v>
      </c>
      <c r="M2611" s="64">
        <v>0</v>
      </c>
      <c r="N2611" s="64">
        <v>0</v>
      </c>
      <c r="O2611" s="64">
        <v>24590</v>
      </c>
    </row>
    <row r="2612" spans="1:15" x14ac:dyDescent="0.35">
      <c r="A2612" s="57" t="s">
        <v>8398</v>
      </c>
      <c r="B2612" s="61" t="s">
        <v>10</v>
      </c>
      <c r="C2612" s="61" t="s">
        <v>4500</v>
      </c>
      <c r="D2612" s="64">
        <v>26307</v>
      </c>
      <c r="E2612" s="64">
        <v>0</v>
      </c>
      <c r="F2612" s="64">
        <v>26307</v>
      </c>
      <c r="G2612" s="77">
        <v>1.04</v>
      </c>
      <c r="H2612" s="64">
        <v>27359</v>
      </c>
      <c r="I2612" s="64">
        <v>0</v>
      </c>
      <c r="J2612" s="64">
        <f>SUMIFS('Support - HEA1065 Adjustments'!$G$2:$G$10,'Support - HEA1065 Adjustments'!$A$2:$A$10,LEFT('Support - Calculation Detail'!A2612,7),'Support - HEA1065 Adjustments'!$D$2:$D$10,RIGHT('Support - Calculation Detail'!A2612,2))</f>
        <v>0</v>
      </c>
      <c r="K2612" s="64">
        <v>27359</v>
      </c>
      <c r="L2612" s="64">
        <v>0</v>
      </c>
      <c r="M2612" s="64">
        <v>0</v>
      </c>
      <c r="N2612" s="64">
        <v>0</v>
      </c>
      <c r="O2612" s="64">
        <v>27359</v>
      </c>
    </row>
    <row r="2613" spans="1:15" x14ac:dyDescent="0.35">
      <c r="A2613" s="57" t="s">
        <v>8399</v>
      </c>
      <c r="B2613" s="61" t="s">
        <v>10</v>
      </c>
      <c r="C2613" s="61" t="s">
        <v>4500</v>
      </c>
      <c r="D2613" s="64">
        <v>35500</v>
      </c>
      <c r="E2613" s="64">
        <v>0</v>
      </c>
      <c r="F2613" s="64">
        <v>35500</v>
      </c>
      <c r="G2613" s="77">
        <v>1.04</v>
      </c>
      <c r="H2613" s="64">
        <v>36920</v>
      </c>
      <c r="I2613" s="64">
        <v>0</v>
      </c>
      <c r="J2613" s="64">
        <f>SUMIFS('Support - HEA1065 Adjustments'!$G$2:$G$10,'Support - HEA1065 Adjustments'!$A$2:$A$10,LEFT('Support - Calculation Detail'!A2613,7),'Support - HEA1065 Adjustments'!$D$2:$D$10,RIGHT('Support - Calculation Detail'!A2613,2))</f>
        <v>0</v>
      </c>
      <c r="K2613" s="64">
        <v>36920</v>
      </c>
      <c r="L2613" s="64">
        <v>0</v>
      </c>
      <c r="M2613" s="64">
        <v>0</v>
      </c>
      <c r="N2613" s="64">
        <v>0</v>
      </c>
      <c r="O2613" s="64">
        <v>36920</v>
      </c>
    </row>
    <row r="2614" spans="1:15" x14ac:dyDescent="0.35">
      <c r="A2614" s="57" t="s">
        <v>8400</v>
      </c>
      <c r="B2614" s="61" t="s">
        <v>10</v>
      </c>
      <c r="C2614" s="61" t="s">
        <v>4500</v>
      </c>
      <c r="D2614" s="64">
        <v>83836</v>
      </c>
      <c r="E2614" s="64">
        <v>0</v>
      </c>
      <c r="F2614" s="64">
        <v>83836</v>
      </c>
      <c r="G2614" s="77">
        <v>1.04</v>
      </c>
      <c r="H2614" s="64">
        <v>87189</v>
      </c>
      <c r="I2614" s="64">
        <v>100000</v>
      </c>
      <c r="J2614" s="64">
        <f>SUMIFS('Support - HEA1065 Adjustments'!$G$2:$G$10,'Support - HEA1065 Adjustments'!$A$2:$A$10,LEFT('Support - Calculation Detail'!A2614,7),'Support - HEA1065 Adjustments'!$D$2:$D$10,RIGHT('Support - Calculation Detail'!A2614,2))</f>
        <v>0</v>
      </c>
      <c r="K2614" s="64">
        <v>187189</v>
      </c>
      <c r="L2614" s="64">
        <v>0</v>
      </c>
      <c r="M2614" s="64">
        <v>0</v>
      </c>
      <c r="N2614" s="64">
        <v>0</v>
      </c>
      <c r="O2614" s="64">
        <v>187189</v>
      </c>
    </row>
    <row r="2615" spans="1:15" x14ac:dyDescent="0.35">
      <c r="A2615" s="57" t="s">
        <v>8401</v>
      </c>
      <c r="B2615" s="61" t="s">
        <v>10</v>
      </c>
      <c r="C2615" s="61" t="s">
        <v>4500</v>
      </c>
      <c r="D2615" s="64">
        <v>29398</v>
      </c>
      <c r="E2615" s="64">
        <v>0</v>
      </c>
      <c r="F2615" s="64">
        <v>29398</v>
      </c>
      <c r="G2615" s="77">
        <v>1.04</v>
      </c>
      <c r="H2615" s="64">
        <v>30574</v>
      </c>
      <c r="I2615" s="64">
        <v>0</v>
      </c>
      <c r="J2615" s="64">
        <f>SUMIFS('Support - HEA1065 Adjustments'!$G$2:$G$10,'Support - HEA1065 Adjustments'!$A$2:$A$10,LEFT('Support - Calculation Detail'!A2615,7),'Support - HEA1065 Adjustments'!$D$2:$D$10,RIGHT('Support - Calculation Detail'!A2615,2))</f>
        <v>0</v>
      </c>
      <c r="K2615" s="64">
        <v>30574</v>
      </c>
      <c r="L2615" s="64">
        <v>0</v>
      </c>
      <c r="M2615" s="64">
        <v>0</v>
      </c>
      <c r="N2615" s="64">
        <v>0</v>
      </c>
      <c r="O2615" s="64">
        <v>30574</v>
      </c>
    </row>
    <row r="2616" spans="1:15" x14ac:dyDescent="0.35">
      <c r="A2616" s="57" t="s">
        <v>8402</v>
      </c>
      <c r="B2616" s="61" t="s">
        <v>10</v>
      </c>
      <c r="C2616" s="61" t="s">
        <v>4500</v>
      </c>
      <c r="D2616" s="64">
        <v>25353</v>
      </c>
      <c r="E2616" s="64">
        <v>0</v>
      </c>
      <c r="F2616" s="64">
        <v>25353</v>
      </c>
      <c r="G2616" s="77">
        <v>1.04</v>
      </c>
      <c r="H2616" s="64">
        <v>26367</v>
      </c>
      <c r="I2616" s="64">
        <v>0</v>
      </c>
      <c r="J2616" s="64">
        <f>SUMIFS('Support - HEA1065 Adjustments'!$G$2:$G$10,'Support - HEA1065 Adjustments'!$A$2:$A$10,LEFT('Support - Calculation Detail'!A2616,7),'Support - HEA1065 Adjustments'!$D$2:$D$10,RIGHT('Support - Calculation Detail'!A2616,2))</f>
        <v>0</v>
      </c>
      <c r="K2616" s="64">
        <v>26367</v>
      </c>
      <c r="L2616" s="64">
        <v>0</v>
      </c>
      <c r="M2616" s="64">
        <v>0</v>
      </c>
      <c r="N2616" s="64">
        <v>0</v>
      </c>
      <c r="O2616" s="64">
        <v>26367</v>
      </c>
    </row>
    <row r="2617" spans="1:15" x14ac:dyDescent="0.35">
      <c r="A2617" s="57" t="s">
        <v>8403</v>
      </c>
      <c r="B2617" s="61" t="s">
        <v>10</v>
      </c>
      <c r="C2617" s="61" t="s">
        <v>4500</v>
      </c>
      <c r="D2617" s="64">
        <v>11239</v>
      </c>
      <c r="E2617" s="64">
        <v>0</v>
      </c>
      <c r="F2617" s="64">
        <v>11239</v>
      </c>
      <c r="G2617" s="77">
        <v>1.04</v>
      </c>
      <c r="H2617" s="64">
        <v>11689</v>
      </c>
      <c r="I2617" s="64">
        <v>0</v>
      </c>
      <c r="J2617" s="64">
        <f>SUMIFS('Support - HEA1065 Adjustments'!$G$2:$G$10,'Support - HEA1065 Adjustments'!$A$2:$A$10,LEFT('Support - Calculation Detail'!A2617,7),'Support - HEA1065 Adjustments'!$D$2:$D$10,RIGHT('Support - Calculation Detail'!A2617,2))</f>
        <v>0</v>
      </c>
      <c r="K2617" s="64">
        <v>11689</v>
      </c>
      <c r="L2617" s="64">
        <v>0</v>
      </c>
      <c r="M2617" s="64">
        <v>0</v>
      </c>
      <c r="N2617" s="64">
        <v>0</v>
      </c>
      <c r="O2617" s="64">
        <v>11689</v>
      </c>
    </row>
    <row r="2618" spans="1:15" x14ac:dyDescent="0.35">
      <c r="A2618" s="57" t="s">
        <v>8404</v>
      </c>
      <c r="B2618" s="61" t="s">
        <v>10</v>
      </c>
      <c r="C2618" s="61" t="s">
        <v>4500</v>
      </c>
      <c r="D2618" s="64">
        <v>60089</v>
      </c>
      <c r="E2618" s="64">
        <v>0</v>
      </c>
      <c r="F2618" s="64">
        <v>60089</v>
      </c>
      <c r="G2618" s="77">
        <v>1.04</v>
      </c>
      <c r="H2618" s="64">
        <v>62493</v>
      </c>
      <c r="I2618" s="64">
        <v>0</v>
      </c>
      <c r="J2618" s="64">
        <f>SUMIFS('Support - HEA1065 Adjustments'!$G$2:$G$10,'Support - HEA1065 Adjustments'!$A$2:$A$10,LEFT('Support - Calculation Detail'!A2618,7),'Support - HEA1065 Adjustments'!$D$2:$D$10,RIGHT('Support - Calculation Detail'!A2618,2))</f>
        <v>0</v>
      </c>
      <c r="K2618" s="64">
        <v>62493</v>
      </c>
      <c r="L2618" s="64">
        <v>0</v>
      </c>
      <c r="M2618" s="64">
        <v>0</v>
      </c>
      <c r="N2618" s="64">
        <v>0</v>
      </c>
      <c r="O2618" s="64">
        <v>62493</v>
      </c>
    </row>
    <row r="2619" spans="1:15" x14ac:dyDescent="0.35">
      <c r="A2619" s="57" t="s">
        <v>8405</v>
      </c>
      <c r="B2619" s="61" t="s">
        <v>10</v>
      </c>
      <c r="C2619" s="61" t="s">
        <v>4500</v>
      </c>
      <c r="D2619" s="64">
        <v>23355</v>
      </c>
      <c r="E2619" s="64">
        <v>0</v>
      </c>
      <c r="F2619" s="64">
        <v>23355</v>
      </c>
      <c r="G2619" s="77">
        <v>1.04</v>
      </c>
      <c r="H2619" s="64">
        <v>24289</v>
      </c>
      <c r="I2619" s="64">
        <v>0</v>
      </c>
      <c r="J2619" s="64">
        <f>SUMIFS('Support - HEA1065 Adjustments'!$G$2:$G$10,'Support - HEA1065 Adjustments'!$A$2:$A$10,LEFT('Support - Calculation Detail'!A2619,7),'Support - HEA1065 Adjustments'!$D$2:$D$10,RIGHT('Support - Calculation Detail'!A2619,2))</f>
        <v>0</v>
      </c>
      <c r="K2619" s="64">
        <v>24289</v>
      </c>
      <c r="L2619" s="64">
        <v>0</v>
      </c>
      <c r="M2619" s="64">
        <v>0</v>
      </c>
      <c r="N2619" s="64">
        <v>0</v>
      </c>
      <c r="O2619" s="64">
        <v>24289</v>
      </c>
    </row>
    <row r="2620" spans="1:15" x14ac:dyDescent="0.35">
      <c r="A2620" s="57" t="s">
        <v>8406</v>
      </c>
      <c r="B2620" s="61" t="s">
        <v>10</v>
      </c>
      <c r="C2620" s="61" t="s">
        <v>4500</v>
      </c>
      <c r="D2620" s="64">
        <v>15430</v>
      </c>
      <c r="E2620" s="64">
        <v>0</v>
      </c>
      <c r="F2620" s="64">
        <v>15430</v>
      </c>
      <c r="G2620" s="77">
        <v>1.04</v>
      </c>
      <c r="H2620" s="64">
        <v>16047</v>
      </c>
      <c r="I2620" s="64">
        <v>0</v>
      </c>
      <c r="J2620" s="64">
        <f>SUMIFS('Support - HEA1065 Adjustments'!$G$2:$G$10,'Support - HEA1065 Adjustments'!$A$2:$A$10,LEFT('Support - Calculation Detail'!A2620,7),'Support - HEA1065 Adjustments'!$D$2:$D$10,RIGHT('Support - Calculation Detail'!A2620,2))</f>
        <v>0</v>
      </c>
      <c r="K2620" s="64">
        <v>16047</v>
      </c>
      <c r="L2620" s="64">
        <v>0</v>
      </c>
      <c r="M2620" s="64">
        <v>0</v>
      </c>
      <c r="N2620" s="64">
        <v>0</v>
      </c>
      <c r="O2620" s="64">
        <v>16047</v>
      </c>
    </row>
    <row r="2621" spans="1:15" x14ac:dyDescent="0.35">
      <c r="A2621" s="57" t="s">
        <v>8407</v>
      </c>
      <c r="B2621" s="61" t="s">
        <v>10</v>
      </c>
      <c r="C2621" s="61" t="s">
        <v>4500</v>
      </c>
      <c r="D2621" s="64">
        <v>26216</v>
      </c>
      <c r="E2621" s="64">
        <v>0</v>
      </c>
      <c r="F2621" s="64">
        <v>26216</v>
      </c>
      <c r="G2621" s="77">
        <v>1.04</v>
      </c>
      <c r="H2621" s="64">
        <v>27265</v>
      </c>
      <c r="I2621" s="64">
        <v>0</v>
      </c>
      <c r="J2621" s="64">
        <f>SUMIFS('Support - HEA1065 Adjustments'!$G$2:$G$10,'Support - HEA1065 Adjustments'!$A$2:$A$10,LEFT('Support - Calculation Detail'!A2621,7),'Support - HEA1065 Adjustments'!$D$2:$D$10,RIGHT('Support - Calculation Detail'!A2621,2))</f>
        <v>0</v>
      </c>
      <c r="K2621" s="64">
        <v>27265</v>
      </c>
      <c r="L2621" s="64">
        <v>0</v>
      </c>
      <c r="M2621" s="64">
        <v>0</v>
      </c>
      <c r="N2621" s="64">
        <v>0</v>
      </c>
      <c r="O2621" s="64">
        <v>27265</v>
      </c>
    </row>
    <row r="2622" spans="1:15" x14ac:dyDescent="0.35">
      <c r="A2622" s="57" t="s">
        <v>8408</v>
      </c>
      <c r="B2622" s="61" t="s">
        <v>10</v>
      </c>
      <c r="C2622" s="61" t="s">
        <v>4500</v>
      </c>
      <c r="D2622" s="64">
        <v>15361</v>
      </c>
      <c r="E2622" s="64">
        <v>0</v>
      </c>
      <c r="F2622" s="64">
        <v>15361</v>
      </c>
      <c r="G2622" s="77">
        <v>1.04</v>
      </c>
      <c r="H2622" s="64">
        <v>15975</v>
      </c>
      <c r="I2622" s="64">
        <v>0</v>
      </c>
      <c r="J2622" s="64">
        <f>SUMIFS('Support - HEA1065 Adjustments'!$G$2:$G$10,'Support - HEA1065 Adjustments'!$A$2:$A$10,LEFT('Support - Calculation Detail'!A2622,7),'Support - HEA1065 Adjustments'!$D$2:$D$10,RIGHT('Support - Calculation Detail'!A2622,2))</f>
        <v>0</v>
      </c>
      <c r="K2622" s="64">
        <v>15975</v>
      </c>
      <c r="L2622" s="64">
        <v>0</v>
      </c>
      <c r="M2622" s="64">
        <v>0</v>
      </c>
      <c r="N2622" s="64">
        <v>0</v>
      </c>
      <c r="O2622" s="64">
        <v>15975</v>
      </c>
    </row>
    <row r="2623" spans="1:15" x14ac:dyDescent="0.35">
      <c r="A2623" s="57" t="s">
        <v>8409</v>
      </c>
      <c r="B2623" s="61" t="s">
        <v>10</v>
      </c>
      <c r="C2623" s="61" t="s">
        <v>4500</v>
      </c>
      <c r="D2623" s="64">
        <v>76064</v>
      </c>
      <c r="E2623" s="64">
        <v>0</v>
      </c>
      <c r="F2623" s="64">
        <v>76064</v>
      </c>
      <c r="G2623" s="77">
        <v>1.04</v>
      </c>
      <c r="H2623" s="64">
        <v>79107</v>
      </c>
      <c r="I2623" s="64">
        <v>0</v>
      </c>
      <c r="J2623" s="64">
        <f>SUMIFS('Support - HEA1065 Adjustments'!$G$2:$G$10,'Support - HEA1065 Adjustments'!$A$2:$A$10,LEFT('Support - Calculation Detail'!A2623,7),'Support - HEA1065 Adjustments'!$D$2:$D$10,RIGHT('Support - Calculation Detail'!A2623,2))</f>
        <v>0</v>
      </c>
      <c r="K2623" s="64">
        <v>79107</v>
      </c>
      <c r="L2623" s="64">
        <v>0</v>
      </c>
      <c r="M2623" s="64">
        <v>0</v>
      </c>
      <c r="N2623" s="64">
        <v>0</v>
      </c>
      <c r="O2623" s="64">
        <v>79107</v>
      </c>
    </row>
    <row r="2624" spans="1:15" x14ac:dyDescent="0.35">
      <c r="A2624" s="57" t="s">
        <v>8410</v>
      </c>
      <c r="B2624" s="61" t="s">
        <v>10</v>
      </c>
      <c r="C2624" s="61" t="s">
        <v>4500</v>
      </c>
      <c r="D2624" s="64">
        <v>17584</v>
      </c>
      <c r="E2624" s="64">
        <v>0</v>
      </c>
      <c r="F2624" s="64">
        <v>17584</v>
      </c>
      <c r="G2624" s="77">
        <v>1.04</v>
      </c>
      <c r="H2624" s="64">
        <v>18287</v>
      </c>
      <c r="I2624" s="64">
        <v>0</v>
      </c>
      <c r="J2624" s="64">
        <f>SUMIFS('Support - HEA1065 Adjustments'!$G$2:$G$10,'Support - HEA1065 Adjustments'!$A$2:$A$10,LEFT('Support - Calculation Detail'!A2624,7),'Support - HEA1065 Adjustments'!$D$2:$D$10,RIGHT('Support - Calculation Detail'!A2624,2))</f>
        <v>0</v>
      </c>
      <c r="K2624" s="64">
        <v>18287</v>
      </c>
      <c r="L2624" s="64">
        <v>0</v>
      </c>
      <c r="M2624" s="64">
        <v>0</v>
      </c>
      <c r="N2624" s="64">
        <v>0</v>
      </c>
      <c r="O2624" s="64">
        <v>18287</v>
      </c>
    </row>
    <row r="2625" spans="1:15" x14ac:dyDescent="0.35">
      <c r="A2625" s="57" t="s">
        <v>8411</v>
      </c>
      <c r="B2625" s="61" t="s">
        <v>10</v>
      </c>
      <c r="C2625" s="61" t="s">
        <v>4500</v>
      </c>
      <c r="D2625" s="64">
        <v>25956</v>
      </c>
      <c r="E2625" s="64">
        <v>0</v>
      </c>
      <c r="F2625" s="64">
        <v>25956</v>
      </c>
      <c r="G2625" s="77">
        <v>1.04</v>
      </c>
      <c r="H2625" s="64">
        <v>26994</v>
      </c>
      <c r="I2625" s="64">
        <v>0</v>
      </c>
      <c r="J2625" s="64">
        <f>SUMIFS('Support - HEA1065 Adjustments'!$G$2:$G$10,'Support - HEA1065 Adjustments'!$A$2:$A$10,LEFT('Support - Calculation Detail'!A2625,7),'Support - HEA1065 Adjustments'!$D$2:$D$10,RIGHT('Support - Calculation Detail'!A2625,2))</f>
        <v>0</v>
      </c>
      <c r="K2625" s="64">
        <v>26994</v>
      </c>
      <c r="L2625" s="64">
        <v>0</v>
      </c>
      <c r="M2625" s="64">
        <v>0</v>
      </c>
      <c r="N2625" s="64">
        <v>0</v>
      </c>
      <c r="O2625" s="64">
        <v>26994</v>
      </c>
    </row>
    <row r="2626" spans="1:15" x14ac:dyDescent="0.35">
      <c r="A2626" s="57" t="s">
        <v>8412</v>
      </c>
      <c r="B2626" s="61" t="s">
        <v>10</v>
      </c>
      <c r="C2626" s="61" t="s">
        <v>4500</v>
      </c>
      <c r="D2626" s="64">
        <v>18607</v>
      </c>
      <c r="E2626" s="64">
        <v>0</v>
      </c>
      <c r="F2626" s="64">
        <v>18607</v>
      </c>
      <c r="G2626" s="77">
        <v>1.04</v>
      </c>
      <c r="H2626" s="64">
        <v>19351</v>
      </c>
      <c r="I2626" s="64">
        <v>0</v>
      </c>
      <c r="J2626" s="64">
        <f>SUMIFS('Support - HEA1065 Adjustments'!$G$2:$G$10,'Support - HEA1065 Adjustments'!$A$2:$A$10,LEFT('Support - Calculation Detail'!A2626,7),'Support - HEA1065 Adjustments'!$D$2:$D$10,RIGHT('Support - Calculation Detail'!A2626,2))</f>
        <v>0</v>
      </c>
      <c r="K2626" s="64">
        <v>19351</v>
      </c>
      <c r="L2626" s="64">
        <v>0</v>
      </c>
      <c r="M2626" s="64">
        <v>0</v>
      </c>
      <c r="N2626" s="64">
        <v>0</v>
      </c>
      <c r="O2626" s="64">
        <v>19351</v>
      </c>
    </row>
    <row r="2627" spans="1:15" x14ac:dyDescent="0.35">
      <c r="A2627" s="57" t="s">
        <v>8413</v>
      </c>
      <c r="B2627" s="61" t="s">
        <v>10</v>
      </c>
      <c r="C2627" s="61" t="s">
        <v>4500</v>
      </c>
      <c r="D2627" s="64">
        <v>976893</v>
      </c>
      <c r="E2627" s="64">
        <v>0</v>
      </c>
      <c r="F2627" s="64">
        <v>976893</v>
      </c>
      <c r="G2627" s="77">
        <v>1.04</v>
      </c>
      <c r="H2627" s="64">
        <v>1015969</v>
      </c>
      <c r="I2627" s="64">
        <v>0</v>
      </c>
      <c r="J2627" s="64">
        <f>SUMIFS('Support - HEA1065 Adjustments'!$G$2:$G$10,'Support - HEA1065 Adjustments'!$A$2:$A$10,LEFT('Support - Calculation Detail'!A2627,7),'Support - HEA1065 Adjustments'!$D$2:$D$10,RIGHT('Support - Calculation Detail'!A2627,2))</f>
        <v>0</v>
      </c>
      <c r="K2627" s="64">
        <v>1015969</v>
      </c>
      <c r="L2627" s="64">
        <v>0</v>
      </c>
      <c r="M2627" s="64">
        <v>0</v>
      </c>
      <c r="N2627" s="64">
        <v>0</v>
      </c>
      <c r="O2627" s="64">
        <v>1015969</v>
      </c>
    </row>
    <row r="2628" spans="1:15" x14ac:dyDescent="0.35">
      <c r="A2628" s="57" t="s">
        <v>8414</v>
      </c>
      <c r="B2628" s="61" t="s">
        <v>10</v>
      </c>
      <c r="C2628" s="61" t="s">
        <v>4500</v>
      </c>
      <c r="D2628" s="64">
        <v>13525817</v>
      </c>
      <c r="E2628" s="64">
        <v>0</v>
      </c>
      <c r="F2628" s="64">
        <v>13525817</v>
      </c>
      <c r="G2628" s="77">
        <v>1.04</v>
      </c>
      <c r="H2628" s="64">
        <v>14066850</v>
      </c>
      <c r="I2628" s="64">
        <v>0</v>
      </c>
      <c r="J2628" s="64">
        <f>SUMIFS('Support - HEA1065 Adjustments'!$G$2:$G$10,'Support - HEA1065 Adjustments'!$A$2:$A$10,LEFT('Support - Calculation Detail'!A2628,7),'Support - HEA1065 Adjustments'!$D$2:$D$10,RIGHT('Support - Calculation Detail'!A2628,2))</f>
        <v>0</v>
      </c>
      <c r="K2628" s="64">
        <v>14066850</v>
      </c>
      <c r="L2628" s="64">
        <v>607167</v>
      </c>
      <c r="M2628" s="64">
        <v>0</v>
      </c>
      <c r="N2628" s="64">
        <v>0</v>
      </c>
      <c r="O2628" s="64">
        <v>14674017</v>
      </c>
    </row>
    <row r="2629" spans="1:15" x14ac:dyDescent="0.35">
      <c r="A2629" s="57" t="s">
        <v>8415</v>
      </c>
      <c r="B2629" s="61" t="s">
        <v>10</v>
      </c>
      <c r="C2629" s="61" t="s">
        <v>4500</v>
      </c>
      <c r="D2629" s="64">
        <v>518057</v>
      </c>
      <c r="E2629" s="64">
        <v>0</v>
      </c>
      <c r="F2629" s="64">
        <v>518057</v>
      </c>
      <c r="G2629" s="77">
        <v>1.04</v>
      </c>
      <c r="H2629" s="64">
        <v>538779</v>
      </c>
      <c r="I2629" s="64">
        <v>0</v>
      </c>
      <c r="J2629" s="64">
        <f>SUMIFS('Support - HEA1065 Adjustments'!$G$2:$G$10,'Support - HEA1065 Adjustments'!$A$2:$A$10,LEFT('Support - Calculation Detail'!A2629,7),'Support - HEA1065 Adjustments'!$D$2:$D$10,RIGHT('Support - Calculation Detail'!A2629,2))</f>
        <v>0</v>
      </c>
      <c r="K2629" s="64">
        <v>538779</v>
      </c>
      <c r="L2629" s="64">
        <v>12541</v>
      </c>
      <c r="M2629" s="64">
        <v>0</v>
      </c>
      <c r="N2629" s="64">
        <v>0</v>
      </c>
      <c r="O2629" s="64">
        <v>551320</v>
      </c>
    </row>
    <row r="2630" spans="1:15" x14ac:dyDescent="0.35">
      <c r="A2630" s="57" t="s">
        <v>8416</v>
      </c>
      <c r="B2630" s="61" t="s">
        <v>10</v>
      </c>
      <c r="C2630" s="61" t="s">
        <v>4500</v>
      </c>
      <c r="D2630" s="64">
        <v>228016</v>
      </c>
      <c r="E2630" s="64">
        <v>-15000</v>
      </c>
      <c r="F2630" s="64">
        <v>213016</v>
      </c>
      <c r="G2630" s="77">
        <v>1.04</v>
      </c>
      <c r="H2630" s="64">
        <v>221537</v>
      </c>
      <c r="I2630" s="64">
        <v>0</v>
      </c>
      <c r="J2630" s="64">
        <f>SUMIFS('Support - HEA1065 Adjustments'!$G$2:$G$10,'Support - HEA1065 Adjustments'!$A$2:$A$10,LEFT('Support - Calculation Detail'!A2630,7),'Support - HEA1065 Adjustments'!$D$2:$D$10,RIGHT('Support - Calculation Detail'!A2630,2))</f>
        <v>0</v>
      </c>
      <c r="K2630" s="64">
        <v>221537</v>
      </c>
      <c r="L2630" s="64">
        <v>0</v>
      </c>
      <c r="M2630" s="64">
        <v>0</v>
      </c>
      <c r="N2630" s="64">
        <v>0</v>
      </c>
      <c r="O2630" s="64">
        <v>221537</v>
      </c>
    </row>
    <row r="2631" spans="1:15" x14ac:dyDescent="0.35">
      <c r="A2631" s="57" t="s">
        <v>8417</v>
      </c>
      <c r="B2631" s="61" t="s">
        <v>10</v>
      </c>
      <c r="C2631" s="61" t="s">
        <v>4500</v>
      </c>
      <c r="D2631" s="64">
        <v>0</v>
      </c>
      <c r="E2631" s="64">
        <v>524172</v>
      </c>
      <c r="F2631" s="64">
        <v>524172</v>
      </c>
      <c r="G2631" s="77">
        <v>1.04</v>
      </c>
      <c r="H2631" s="64">
        <v>545139</v>
      </c>
      <c r="I2631" s="64">
        <v>0</v>
      </c>
      <c r="J2631" s="64">
        <f>SUMIFS('Support - HEA1065 Adjustments'!$G$2:$G$10,'Support - HEA1065 Adjustments'!$A$2:$A$10,LEFT('Support - Calculation Detail'!A2631,7),'Support - HEA1065 Adjustments'!$D$2:$D$10,RIGHT('Support - Calculation Detail'!A2631,2))</f>
        <v>0</v>
      </c>
      <c r="K2631" s="64">
        <v>545139</v>
      </c>
      <c r="L2631" s="64">
        <v>0</v>
      </c>
      <c r="M2631" s="64">
        <v>0</v>
      </c>
      <c r="N2631" s="64">
        <v>0</v>
      </c>
      <c r="O2631" s="64">
        <v>545139</v>
      </c>
    </row>
    <row r="2632" spans="1:15" x14ac:dyDescent="0.35">
      <c r="A2632" s="57" t="s">
        <v>8418</v>
      </c>
      <c r="B2632" s="61" t="s">
        <v>10</v>
      </c>
      <c r="C2632" s="61" t="s">
        <v>4500</v>
      </c>
      <c r="D2632" s="64">
        <v>275719</v>
      </c>
      <c r="E2632" s="64">
        <v>0</v>
      </c>
      <c r="F2632" s="64">
        <v>275719</v>
      </c>
      <c r="G2632" s="77">
        <v>1.04</v>
      </c>
      <c r="H2632" s="64">
        <v>286748</v>
      </c>
      <c r="I2632" s="64">
        <v>0</v>
      </c>
      <c r="J2632" s="64">
        <f>SUMIFS('Support - HEA1065 Adjustments'!$G$2:$G$10,'Support - HEA1065 Adjustments'!$A$2:$A$10,LEFT('Support - Calculation Detail'!A2632,7),'Support - HEA1065 Adjustments'!$D$2:$D$10,RIGHT('Support - Calculation Detail'!A2632,2))</f>
        <v>0</v>
      </c>
      <c r="K2632" s="64">
        <v>286748</v>
      </c>
      <c r="L2632" s="64">
        <v>0</v>
      </c>
      <c r="M2632" s="64">
        <v>0</v>
      </c>
      <c r="N2632" s="64">
        <v>0</v>
      </c>
      <c r="O2632" s="64">
        <v>286748</v>
      </c>
    </row>
    <row r="2633" spans="1:15" x14ac:dyDescent="0.35">
      <c r="A2633" s="57" t="s">
        <v>8419</v>
      </c>
      <c r="B2633" s="61" t="s">
        <v>10</v>
      </c>
      <c r="C2633" s="61" t="s">
        <v>4500</v>
      </c>
      <c r="D2633" s="64">
        <v>3265452</v>
      </c>
      <c r="E2633" s="64">
        <v>0</v>
      </c>
      <c r="F2633" s="64">
        <v>3265452</v>
      </c>
      <c r="G2633" s="77">
        <v>1.04</v>
      </c>
      <c r="H2633" s="64">
        <v>3396070</v>
      </c>
      <c r="I2633" s="64">
        <v>0</v>
      </c>
      <c r="J2633" s="64">
        <f>SUMIFS('Support - HEA1065 Adjustments'!$G$2:$G$10,'Support - HEA1065 Adjustments'!$A$2:$A$10,LEFT('Support - Calculation Detail'!A2633,7),'Support - HEA1065 Adjustments'!$D$2:$D$10,RIGHT('Support - Calculation Detail'!A2633,2))</f>
        <v>0</v>
      </c>
      <c r="K2633" s="64">
        <v>3396070</v>
      </c>
      <c r="L2633" s="64">
        <v>0</v>
      </c>
      <c r="M2633" s="64">
        <v>0</v>
      </c>
      <c r="N2633" s="64">
        <v>0</v>
      </c>
      <c r="O2633" s="64">
        <v>3396070</v>
      </c>
    </row>
    <row r="2634" spans="1:15" x14ac:dyDescent="0.35">
      <c r="A2634" s="57" t="s">
        <v>8420</v>
      </c>
      <c r="B2634" s="61" t="s">
        <v>10</v>
      </c>
      <c r="C2634" s="61" t="s">
        <v>4500</v>
      </c>
      <c r="D2634" s="64">
        <v>2702338</v>
      </c>
      <c r="E2634" s="64">
        <v>0</v>
      </c>
      <c r="F2634" s="64">
        <v>2702338</v>
      </c>
      <c r="G2634" s="77">
        <v>1.04</v>
      </c>
      <c r="H2634" s="64">
        <v>2810432</v>
      </c>
      <c r="I2634" s="64">
        <v>0</v>
      </c>
      <c r="J2634" s="64">
        <f>SUMIFS('Support - HEA1065 Adjustments'!$G$2:$G$10,'Support - HEA1065 Adjustments'!$A$2:$A$10,LEFT('Support - Calculation Detail'!A2634,7),'Support - HEA1065 Adjustments'!$D$2:$D$10,RIGHT('Support - Calculation Detail'!A2634,2))</f>
        <v>0</v>
      </c>
      <c r="K2634" s="64">
        <v>2810432</v>
      </c>
      <c r="L2634" s="64">
        <v>0</v>
      </c>
      <c r="M2634" s="64">
        <v>0</v>
      </c>
      <c r="N2634" s="64">
        <v>0</v>
      </c>
      <c r="O2634" s="64">
        <v>2810432</v>
      </c>
    </row>
    <row r="2635" spans="1:15" x14ac:dyDescent="0.35">
      <c r="A2635" s="57" t="s">
        <v>8421</v>
      </c>
      <c r="B2635" s="61" t="s">
        <v>10</v>
      </c>
      <c r="C2635" s="61" t="s">
        <v>4500</v>
      </c>
      <c r="D2635" s="64">
        <v>1892118</v>
      </c>
      <c r="E2635" s="64">
        <v>0</v>
      </c>
      <c r="F2635" s="64">
        <v>1892118</v>
      </c>
      <c r="G2635" s="77">
        <v>1.04</v>
      </c>
      <c r="H2635" s="64">
        <v>1967803</v>
      </c>
      <c r="I2635" s="64">
        <v>0</v>
      </c>
      <c r="J2635" s="64">
        <f>SUMIFS('Support - HEA1065 Adjustments'!$G$2:$G$10,'Support - HEA1065 Adjustments'!$A$2:$A$10,LEFT('Support - Calculation Detail'!A2635,7),'Support - HEA1065 Adjustments'!$D$2:$D$10,RIGHT('Support - Calculation Detail'!A2635,2))</f>
        <v>0</v>
      </c>
      <c r="K2635" s="64">
        <v>1967803</v>
      </c>
      <c r="L2635" s="64">
        <v>0</v>
      </c>
      <c r="M2635" s="64">
        <v>0</v>
      </c>
      <c r="N2635" s="64">
        <v>0</v>
      </c>
      <c r="O2635" s="64">
        <v>1967803</v>
      </c>
    </row>
    <row r="2636" spans="1:15" x14ac:dyDescent="0.35">
      <c r="A2636" s="57" t="s">
        <v>8422</v>
      </c>
      <c r="B2636" s="61" t="s">
        <v>10</v>
      </c>
      <c r="C2636" s="61" t="s">
        <v>4500</v>
      </c>
      <c r="D2636" s="64">
        <v>7201747</v>
      </c>
      <c r="E2636" s="64">
        <v>0</v>
      </c>
      <c r="F2636" s="64">
        <v>7201747</v>
      </c>
      <c r="G2636" s="77">
        <v>1.04</v>
      </c>
      <c r="H2636" s="64">
        <v>7489817</v>
      </c>
      <c r="I2636" s="64">
        <v>0</v>
      </c>
      <c r="J2636" s="64">
        <f>SUMIFS('Support - HEA1065 Adjustments'!$G$2:$G$10,'Support - HEA1065 Adjustments'!$A$2:$A$10,LEFT('Support - Calculation Detail'!A2636,7),'Support - HEA1065 Adjustments'!$D$2:$D$10,RIGHT('Support - Calculation Detail'!A2636,2))</f>
        <v>0</v>
      </c>
      <c r="K2636" s="64">
        <v>7489817</v>
      </c>
      <c r="L2636" s="64">
        <v>0</v>
      </c>
      <c r="M2636" s="64">
        <v>0</v>
      </c>
      <c r="N2636" s="64">
        <v>0</v>
      </c>
      <c r="O2636" s="64">
        <v>7489817</v>
      </c>
    </row>
    <row r="2637" spans="1:15" x14ac:dyDescent="0.35">
      <c r="A2637" s="57" t="s">
        <v>8423</v>
      </c>
      <c r="B2637" s="61" t="s">
        <v>10</v>
      </c>
      <c r="C2637" s="61" t="s">
        <v>4546</v>
      </c>
      <c r="D2637" s="64">
        <v>9940924</v>
      </c>
      <c r="E2637" s="64">
        <v>0</v>
      </c>
      <c r="F2637" s="64">
        <v>9940924</v>
      </c>
      <c r="G2637" s="77">
        <v>1.04</v>
      </c>
      <c r="H2637" s="64">
        <v>10338561</v>
      </c>
      <c r="I2637" s="64">
        <v>0</v>
      </c>
      <c r="J2637" s="64">
        <f>SUMIFS('Support - HEA1065 Adjustments'!$G$2:$G$10,'Support - HEA1065 Adjustments'!$A$2:$A$10,LEFT('Support - Calculation Detail'!A2637,7),'Support - HEA1065 Adjustments'!$D$2:$D$10,RIGHT('Support - Calculation Detail'!A2637,2))</f>
        <v>0</v>
      </c>
      <c r="K2637" s="64">
        <v>10338561</v>
      </c>
      <c r="L2637" s="64">
        <v>232402</v>
      </c>
      <c r="M2637" s="64">
        <v>339691</v>
      </c>
      <c r="N2637" s="64">
        <v>706074.49993446143</v>
      </c>
      <c r="O2637" s="64">
        <v>11616728.499934461</v>
      </c>
    </row>
    <row r="2638" spans="1:15" x14ac:dyDescent="0.35">
      <c r="A2638" s="57" t="s">
        <v>8424</v>
      </c>
      <c r="B2638" s="61" t="s">
        <v>10</v>
      </c>
      <c r="C2638" s="61" t="s">
        <v>4546</v>
      </c>
      <c r="D2638" s="64">
        <v>43491</v>
      </c>
      <c r="E2638" s="64">
        <v>0</v>
      </c>
      <c r="F2638" s="64">
        <v>43491</v>
      </c>
      <c r="G2638" s="77">
        <v>1.04</v>
      </c>
      <c r="H2638" s="64">
        <v>45231</v>
      </c>
      <c r="I2638" s="64">
        <v>0</v>
      </c>
      <c r="J2638" s="64">
        <f>SUMIFS('Support - HEA1065 Adjustments'!$G$2:$G$10,'Support - HEA1065 Adjustments'!$A$2:$A$10,LEFT('Support - Calculation Detail'!A2638,7),'Support - HEA1065 Adjustments'!$D$2:$D$10,RIGHT('Support - Calculation Detail'!A2638,2))</f>
        <v>0</v>
      </c>
      <c r="K2638" s="64">
        <v>45231</v>
      </c>
      <c r="L2638" s="64">
        <v>0</v>
      </c>
      <c r="M2638" s="64">
        <v>0</v>
      </c>
      <c r="N2638" s="64">
        <v>0</v>
      </c>
      <c r="O2638" s="64">
        <v>45231</v>
      </c>
    </row>
    <row r="2639" spans="1:15" x14ac:dyDescent="0.35">
      <c r="A2639" s="57" t="s">
        <v>8425</v>
      </c>
      <c r="B2639" s="61" t="s">
        <v>10</v>
      </c>
      <c r="C2639" s="61" t="s">
        <v>4546</v>
      </c>
      <c r="D2639" s="64">
        <v>48309</v>
      </c>
      <c r="E2639" s="64">
        <v>0</v>
      </c>
      <c r="F2639" s="64">
        <v>48309</v>
      </c>
      <c r="G2639" s="77">
        <v>1.04</v>
      </c>
      <c r="H2639" s="64">
        <v>50241</v>
      </c>
      <c r="I2639" s="64">
        <v>0</v>
      </c>
      <c r="J2639" s="64">
        <f>SUMIFS('Support - HEA1065 Adjustments'!$G$2:$G$10,'Support - HEA1065 Adjustments'!$A$2:$A$10,LEFT('Support - Calculation Detail'!A2639,7),'Support - HEA1065 Adjustments'!$D$2:$D$10,RIGHT('Support - Calculation Detail'!A2639,2))</f>
        <v>0</v>
      </c>
      <c r="K2639" s="64">
        <v>50241</v>
      </c>
      <c r="L2639" s="64">
        <v>0</v>
      </c>
      <c r="M2639" s="64">
        <v>0</v>
      </c>
      <c r="N2639" s="64">
        <v>0</v>
      </c>
      <c r="O2639" s="64">
        <v>50241</v>
      </c>
    </row>
    <row r="2640" spans="1:15" x14ac:dyDescent="0.35">
      <c r="A2640" s="57" t="s">
        <v>8426</v>
      </c>
      <c r="B2640" s="61" t="s">
        <v>10</v>
      </c>
      <c r="C2640" s="61" t="s">
        <v>4546</v>
      </c>
      <c r="D2640" s="64">
        <v>20859</v>
      </c>
      <c r="E2640" s="64">
        <v>0</v>
      </c>
      <c r="F2640" s="64">
        <v>20859</v>
      </c>
      <c r="G2640" s="77">
        <v>1.04</v>
      </c>
      <c r="H2640" s="64">
        <v>21693</v>
      </c>
      <c r="I2640" s="64">
        <v>0</v>
      </c>
      <c r="J2640" s="64">
        <f>SUMIFS('Support - HEA1065 Adjustments'!$G$2:$G$10,'Support - HEA1065 Adjustments'!$A$2:$A$10,LEFT('Support - Calculation Detail'!A2640,7),'Support - HEA1065 Adjustments'!$D$2:$D$10,RIGHT('Support - Calculation Detail'!A2640,2))</f>
        <v>0</v>
      </c>
      <c r="K2640" s="64">
        <v>21693</v>
      </c>
      <c r="L2640" s="64">
        <v>0</v>
      </c>
      <c r="M2640" s="64">
        <v>0</v>
      </c>
      <c r="N2640" s="64">
        <v>0</v>
      </c>
      <c r="O2640" s="64">
        <v>21693</v>
      </c>
    </row>
    <row r="2641" spans="1:15" x14ac:dyDescent="0.35">
      <c r="A2641" s="57" t="s">
        <v>8427</v>
      </c>
      <c r="B2641" s="61" t="s">
        <v>10</v>
      </c>
      <c r="C2641" s="61" t="s">
        <v>4546</v>
      </c>
      <c r="D2641" s="64">
        <v>20893</v>
      </c>
      <c r="E2641" s="64">
        <v>0</v>
      </c>
      <c r="F2641" s="64">
        <v>20893</v>
      </c>
      <c r="G2641" s="77">
        <v>1.04</v>
      </c>
      <c r="H2641" s="64">
        <v>21729</v>
      </c>
      <c r="I2641" s="64">
        <v>0</v>
      </c>
      <c r="J2641" s="64">
        <f>SUMIFS('Support - HEA1065 Adjustments'!$G$2:$G$10,'Support - HEA1065 Adjustments'!$A$2:$A$10,LEFT('Support - Calculation Detail'!A2641,7),'Support - HEA1065 Adjustments'!$D$2:$D$10,RIGHT('Support - Calculation Detail'!A2641,2))</f>
        <v>0</v>
      </c>
      <c r="K2641" s="64">
        <v>21729</v>
      </c>
      <c r="L2641" s="64">
        <v>0</v>
      </c>
      <c r="M2641" s="64">
        <v>0</v>
      </c>
      <c r="N2641" s="64">
        <v>0</v>
      </c>
      <c r="O2641" s="64">
        <v>21729</v>
      </c>
    </row>
    <row r="2642" spans="1:15" x14ac:dyDescent="0.35">
      <c r="A2642" s="57" t="s">
        <v>8428</v>
      </c>
      <c r="B2642" s="61" t="s">
        <v>10</v>
      </c>
      <c r="C2642" s="61" t="s">
        <v>4546</v>
      </c>
      <c r="D2642" s="64">
        <v>38509</v>
      </c>
      <c r="E2642" s="64">
        <v>0</v>
      </c>
      <c r="F2642" s="64">
        <v>38509</v>
      </c>
      <c r="G2642" s="77">
        <v>1.04</v>
      </c>
      <c r="H2642" s="64">
        <v>40049</v>
      </c>
      <c r="I2642" s="64">
        <v>0</v>
      </c>
      <c r="J2642" s="64">
        <f>SUMIFS('Support - HEA1065 Adjustments'!$G$2:$G$10,'Support - HEA1065 Adjustments'!$A$2:$A$10,LEFT('Support - Calculation Detail'!A2642,7),'Support - HEA1065 Adjustments'!$D$2:$D$10,RIGHT('Support - Calculation Detail'!A2642,2))</f>
        <v>0</v>
      </c>
      <c r="K2642" s="64">
        <v>40049</v>
      </c>
      <c r="L2642" s="64">
        <v>0</v>
      </c>
      <c r="M2642" s="64">
        <v>0</v>
      </c>
      <c r="N2642" s="64">
        <v>0</v>
      </c>
      <c r="O2642" s="64">
        <v>40049</v>
      </c>
    </row>
    <row r="2643" spans="1:15" x14ac:dyDescent="0.35">
      <c r="A2643" s="57" t="s">
        <v>8429</v>
      </c>
      <c r="B2643" s="61" t="s">
        <v>10</v>
      </c>
      <c r="C2643" s="61" t="s">
        <v>4546</v>
      </c>
      <c r="D2643" s="64">
        <v>41714</v>
      </c>
      <c r="E2643" s="64">
        <v>0</v>
      </c>
      <c r="F2643" s="64">
        <v>41714</v>
      </c>
      <c r="G2643" s="77">
        <v>1.04</v>
      </c>
      <c r="H2643" s="64">
        <v>43383</v>
      </c>
      <c r="I2643" s="64">
        <v>0</v>
      </c>
      <c r="J2643" s="64">
        <f>SUMIFS('Support - HEA1065 Adjustments'!$G$2:$G$10,'Support - HEA1065 Adjustments'!$A$2:$A$10,LEFT('Support - Calculation Detail'!A2643,7),'Support - HEA1065 Adjustments'!$D$2:$D$10,RIGHT('Support - Calculation Detail'!A2643,2))</f>
        <v>0</v>
      </c>
      <c r="K2643" s="64">
        <v>43383</v>
      </c>
      <c r="L2643" s="64">
        <v>0</v>
      </c>
      <c r="M2643" s="64">
        <v>0</v>
      </c>
      <c r="N2643" s="64">
        <v>0</v>
      </c>
      <c r="O2643" s="64">
        <v>43383</v>
      </c>
    </row>
    <row r="2644" spans="1:15" x14ac:dyDescent="0.35">
      <c r="A2644" s="57" t="s">
        <v>8430</v>
      </c>
      <c r="B2644" s="61" t="s">
        <v>10</v>
      </c>
      <c r="C2644" s="61" t="s">
        <v>4546</v>
      </c>
      <c r="D2644" s="64">
        <v>14028</v>
      </c>
      <c r="E2644" s="64">
        <v>0</v>
      </c>
      <c r="F2644" s="64">
        <v>14028</v>
      </c>
      <c r="G2644" s="77">
        <v>1.04</v>
      </c>
      <c r="H2644" s="64">
        <v>14589</v>
      </c>
      <c r="I2644" s="64">
        <v>0</v>
      </c>
      <c r="J2644" s="64">
        <f>SUMIFS('Support - HEA1065 Adjustments'!$G$2:$G$10,'Support - HEA1065 Adjustments'!$A$2:$A$10,LEFT('Support - Calculation Detail'!A2644,7),'Support - HEA1065 Adjustments'!$D$2:$D$10,RIGHT('Support - Calculation Detail'!A2644,2))</f>
        <v>0</v>
      </c>
      <c r="K2644" s="64">
        <v>14589</v>
      </c>
      <c r="L2644" s="64">
        <v>0</v>
      </c>
      <c r="M2644" s="64">
        <v>0</v>
      </c>
      <c r="N2644" s="64">
        <v>0</v>
      </c>
      <c r="O2644" s="64">
        <v>14589</v>
      </c>
    </row>
    <row r="2645" spans="1:15" x14ac:dyDescent="0.35">
      <c r="A2645" s="57" t="s">
        <v>8431</v>
      </c>
      <c r="B2645" s="61" t="s">
        <v>10</v>
      </c>
      <c r="C2645" s="61" t="s">
        <v>4546</v>
      </c>
      <c r="D2645" s="64">
        <v>12222</v>
      </c>
      <c r="E2645" s="64">
        <v>0</v>
      </c>
      <c r="F2645" s="64">
        <v>12222</v>
      </c>
      <c r="G2645" s="77">
        <v>1.04</v>
      </c>
      <c r="H2645" s="64">
        <v>12711</v>
      </c>
      <c r="I2645" s="64">
        <v>0</v>
      </c>
      <c r="J2645" s="64">
        <f>SUMIFS('Support - HEA1065 Adjustments'!$G$2:$G$10,'Support - HEA1065 Adjustments'!$A$2:$A$10,LEFT('Support - Calculation Detail'!A2645,7),'Support - HEA1065 Adjustments'!$D$2:$D$10,RIGHT('Support - Calculation Detail'!A2645,2))</f>
        <v>0</v>
      </c>
      <c r="K2645" s="64">
        <v>12711</v>
      </c>
      <c r="L2645" s="64">
        <v>0</v>
      </c>
      <c r="M2645" s="64">
        <v>0</v>
      </c>
      <c r="N2645" s="64">
        <v>0</v>
      </c>
      <c r="O2645" s="64">
        <v>12711</v>
      </c>
    </row>
    <row r="2646" spans="1:15" x14ac:dyDescent="0.35">
      <c r="A2646" s="57" t="s">
        <v>8432</v>
      </c>
      <c r="B2646" s="61" t="s">
        <v>10</v>
      </c>
      <c r="C2646" s="61" t="s">
        <v>4546</v>
      </c>
      <c r="D2646" s="64">
        <v>35027</v>
      </c>
      <c r="E2646" s="64">
        <v>0</v>
      </c>
      <c r="F2646" s="64">
        <v>35027</v>
      </c>
      <c r="G2646" s="77">
        <v>1.04</v>
      </c>
      <c r="H2646" s="64">
        <v>36428</v>
      </c>
      <c r="I2646" s="64">
        <v>0</v>
      </c>
      <c r="J2646" s="64">
        <f>SUMIFS('Support - HEA1065 Adjustments'!$G$2:$G$10,'Support - HEA1065 Adjustments'!$A$2:$A$10,LEFT('Support - Calculation Detail'!A2646,7),'Support - HEA1065 Adjustments'!$D$2:$D$10,RIGHT('Support - Calculation Detail'!A2646,2))</f>
        <v>0</v>
      </c>
      <c r="K2646" s="64">
        <v>36428</v>
      </c>
      <c r="L2646" s="64">
        <v>0</v>
      </c>
      <c r="M2646" s="64">
        <v>0</v>
      </c>
      <c r="N2646" s="64">
        <v>0</v>
      </c>
      <c r="O2646" s="64">
        <v>36428</v>
      </c>
    </row>
    <row r="2647" spans="1:15" x14ac:dyDescent="0.35">
      <c r="A2647" s="57" t="s">
        <v>8433</v>
      </c>
      <c r="B2647" s="61" t="s">
        <v>10</v>
      </c>
      <c r="C2647" s="61" t="s">
        <v>4546</v>
      </c>
      <c r="D2647" s="64">
        <v>16678</v>
      </c>
      <c r="E2647" s="64">
        <v>0</v>
      </c>
      <c r="F2647" s="64">
        <v>16678</v>
      </c>
      <c r="G2647" s="77">
        <v>1.04</v>
      </c>
      <c r="H2647" s="64">
        <v>17345</v>
      </c>
      <c r="I2647" s="64">
        <v>0</v>
      </c>
      <c r="J2647" s="64">
        <f>SUMIFS('Support - HEA1065 Adjustments'!$G$2:$G$10,'Support - HEA1065 Adjustments'!$A$2:$A$10,LEFT('Support - Calculation Detail'!A2647,7),'Support - HEA1065 Adjustments'!$D$2:$D$10,RIGHT('Support - Calculation Detail'!A2647,2))</f>
        <v>0</v>
      </c>
      <c r="K2647" s="64">
        <v>17345</v>
      </c>
      <c r="L2647" s="64">
        <v>0</v>
      </c>
      <c r="M2647" s="64">
        <v>0</v>
      </c>
      <c r="N2647" s="64">
        <v>0</v>
      </c>
      <c r="O2647" s="64">
        <v>17345</v>
      </c>
    </row>
    <row r="2648" spans="1:15" x14ac:dyDescent="0.35">
      <c r="A2648" s="57" t="s">
        <v>8434</v>
      </c>
      <c r="B2648" s="61" t="s">
        <v>10</v>
      </c>
      <c r="C2648" s="61" t="s">
        <v>4546</v>
      </c>
      <c r="D2648" s="64">
        <v>10754</v>
      </c>
      <c r="E2648" s="64">
        <v>0</v>
      </c>
      <c r="F2648" s="64">
        <v>10754</v>
      </c>
      <c r="G2648" s="77">
        <v>1.04</v>
      </c>
      <c r="H2648" s="64">
        <v>11184</v>
      </c>
      <c r="I2648" s="64">
        <v>0</v>
      </c>
      <c r="J2648" s="64">
        <f>SUMIFS('Support - HEA1065 Adjustments'!$G$2:$G$10,'Support - HEA1065 Adjustments'!$A$2:$A$10,LEFT('Support - Calculation Detail'!A2648,7),'Support - HEA1065 Adjustments'!$D$2:$D$10,RIGHT('Support - Calculation Detail'!A2648,2))</f>
        <v>0</v>
      </c>
      <c r="K2648" s="64">
        <v>11184</v>
      </c>
      <c r="L2648" s="64">
        <v>0</v>
      </c>
      <c r="M2648" s="64">
        <v>0</v>
      </c>
      <c r="N2648" s="64">
        <v>0</v>
      </c>
      <c r="O2648" s="64">
        <v>11184</v>
      </c>
    </row>
    <row r="2649" spans="1:15" x14ac:dyDescent="0.35">
      <c r="A2649" s="57" t="s">
        <v>8435</v>
      </c>
      <c r="B2649" s="61" t="s">
        <v>10</v>
      </c>
      <c r="C2649" s="61" t="s">
        <v>4546</v>
      </c>
      <c r="D2649" s="64">
        <v>9950</v>
      </c>
      <c r="E2649" s="64">
        <v>0</v>
      </c>
      <c r="F2649" s="64">
        <v>9950</v>
      </c>
      <c r="G2649" s="77">
        <v>1.04</v>
      </c>
      <c r="H2649" s="64">
        <v>10348</v>
      </c>
      <c r="I2649" s="64">
        <v>0</v>
      </c>
      <c r="J2649" s="64">
        <f>SUMIFS('Support - HEA1065 Adjustments'!$G$2:$G$10,'Support - HEA1065 Adjustments'!$A$2:$A$10,LEFT('Support - Calculation Detail'!A2649,7),'Support - HEA1065 Adjustments'!$D$2:$D$10,RIGHT('Support - Calculation Detail'!A2649,2))</f>
        <v>0</v>
      </c>
      <c r="K2649" s="64">
        <v>10348</v>
      </c>
      <c r="L2649" s="64">
        <v>0</v>
      </c>
      <c r="M2649" s="64">
        <v>0</v>
      </c>
      <c r="N2649" s="64">
        <v>0</v>
      </c>
      <c r="O2649" s="64">
        <v>10348</v>
      </c>
    </row>
    <row r="2650" spans="1:15" x14ac:dyDescent="0.35">
      <c r="A2650" s="57" t="s">
        <v>8436</v>
      </c>
      <c r="B2650" s="61" t="s">
        <v>10</v>
      </c>
      <c r="C2650" s="61" t="s">
        <v>4546</v>
      </c>
      <c r="D2650" s="64">
        <v>23444</v>
      </c>
      <c r="E2650" s="64">
        <v>0</v>
      </c>
      <c r="F2650" s="64">
        <v>23444</v>
      </c>
      <c r="G2650" s="77">
        <v>1.04</v>
      </c>
      <c r="H2650" s="64">
        <v>24382</v>
      </c>
      <c r="I2650" s="64">
        <v>0</v>
      </c>
      <c r="J2650" s="64">
        <f>SUMIFS('Support - HEA1065 Adjustments'!$G$2:$G$10,'Support - HEA1065 Adjustments'!$A$2:$A$10,LEFT('Support - Calculation Detail'!A2650,7),'Support - HEA1065 Adjustments'!$D$2:$D$10,RIGHT('Support - Calculation Detail'!A2650,2))</f>
        <v>0</v>
      </c>
      <c r="K2650" s="64">
        <v>24382</v>
      </c>
      <c r="L2650" s="64">
        <v>0</v>
      </c>
      <c r="M2650" s="64">
        <v>0</v>
      </c>
      <c r="N2650" s="64">
        <v>0</v>
      </c>
      <c r="O2650" s="64">
        <v>24382</v>
      </c>
    </row>
    <row r="2651" spans="1:15" x14ac:dyDescent="0.35">
      <c r="A2651" s="57" t="s">
        <v>8437</v>
      </c>
      <c r="B2651" s="61" t="s">
        <v>10</v>
      </c>
      <c r="C2651" s="61" t="s">
        <v>4546</v>
      </c>
      <c r="D2651" s="64">
        <v>136905</v>
      </c>
      <c r="E2651" s="64">
        <v>0</v>
      </c>
      <c r="F2651" s="64">
        <v>136905</v>
      </c>
      <c r="G2651" s="77">
        <v>1.04</v>
      </c>
      <c r="H2651" s="64">
        <v>142381</v>
      </c>
      <c r="I2651" s="64">
        <v>0</v>
      </c>
      <c r="J2651" s="64">
        <f>SUMIFS('Support - HEA1065 Adjustments'!$G$2:$G$10,'Support - HEA1065 Adjustments'!$A$2:$A$10,LEFT('Support - Calculation Detail'!A2651,7),'Support - HEA1065 Adjustments'!$D$2:$D$10,RIGHT('Support - Calculation Detail'!A2651,2))</f>
        <v>0</v>
      </c>
      <c r="K2651" s="64">
        <v>142381</v>
      </c>
      <c r="L2651" s="64">
        <v>0</v>
      </c>
      <c r="M2651" s="64">
        <v>0</v>
      </c>
      <c r="N2651" s="64">
        <v>0</v>
      </c>
      <c r="O2651" s="64">
        <v>142381</v>
      </c>
    </row>
    <row r="2652" spans="1:15" x14ac:dyDescent="0.35">
      <c r="A2652" s="57" t="s">
        <v>8438</v>
      </c>
      <c r="B2652" s="61" t="s">
        <v>10</v>
      </c>
      <c r="C2652" s="61" t="s">
        <v>4546</v>
      </c>
      <c r="D2652" s="64">
        <v>251886</v>
      </c>
      <c r="E2652" s="64">
        <v>0</v>
      </c>
      <c r="F2652" s="64">
        <v>251886</v>
      </c>
      <c r="G2652" s="77">
        <v>1.04</v>
      </c>
      <c r="H2652" s="64">
        <v>261961</v>
      </c>
      <c r="I2652" s="64">
        <v>0</v>
      </c>
      <c r="J2652" s="64">
        <f>SUMIFS('Support - HEA1065 Adjustments'!$G$2:$G$10,'Support - HEA1065 Adjustments'!$A$2:$A$10,LEFT('Support - Calculation Detail'!A2652,7),'Support - HEA1065 Adjustments'!$D$2:$D$10,RIGHT('Support - Calculation Detail'!A2652,2))</f>
        <v>0</v>
      </c>
      <c r="K2652" s="64">
        <v>261961</v>
      </c>
      <c r="L2652" s="64">
        <v>0</v>
      </c>
      <c r="M2652" s="64">
        <v>0</v>
      </c>
      <c r="N2652" s="64">
        <v>0</v>
      </c>
      <c r="O2652" s="64">
        <v>261961</v>
      </c>
    </row>
    <row r="2653" spans="1:15" x14ac:dyDescent="0.35">
      <c r="A2653" s="57" t="s">
        <v>8439</v>
      </c>
      <c r="B2653" s="61" t="s">
        <v>10</v>
      </c>
      <c r="C2653" s="61" t="s">
        <v>4546</v>
      </c>
      <c r="D2653" s="64">
        <v>241170</v>
      </c>
      <c r="E2653" s="64">
        <v>0</v>
      </c>
      <c r="F2653" s="64">
        <v>241170</v>
      </c>
      <c r="G2653" s="77">
        <v>1.04</v>
      </c>
      <c r="H2653" s="64">
        <v>250817</v>
      </c>
      <c r="I2653" s="64">
        <v>0</v>
      </c>
      <c r="J2653" s="64">
        <f>SUMIFS('Support - HEA1065 Adjustments'!$G$2:$G$10,'Support - HEA1065 Adjustments'!$A$2:$A$10,LEFT('Support - Calculation Detail'!A2653,7),'Support - HEA1065 Adjustments'!$D$2:$D$10,RIGHT('Support - Calculation Detail'!A2653,2))</f>
        <v>0</v>
      </c>
      <c r="K2653" s="64">
        <v>250817</v>
      </c>
      <c r="L2653" s="64">
        <v>0</v>
      </c>
      <c r="M2653" s="64">
        <v>0</v>
      </c>
      <c r="N2653" s="64">
        <v>0</v>
      </c>
      <c r="O2653" s="64">
        <v>250817</v>
      </c>
    </row>
    <row r="2654" spans="1:15" x14ac:dyDescent="0.35">
      <c r="A2654" s="57" t="s">
        <v>8440</v>
      </c>
      <c r="B2654" s="61" t="s">
        <v>10</v>
      </c>
      <c r="C2654" s="61" t="s">
        <v>4546</v>
      </c>
      <c r="D2654" s="64">
        <v>184324</v>
      </c>
      <c r="E2654" s="64">
        <v>0</v>
      </c>
      <c r="F2654" s="64">
        <v>184324</v>
      </c>
      <c r="G2654" s="77">
        <v>1.04</v>
      </c>
      <c r="H2654" s="64">
        <v>191697</v>
      </c>
      <c r="I2654" s="64">
        <v>0</v>
      </c>
      <c r="J2654" s="64">
        <f>SUMIFS('Support - HEA1065 Adjustments'!$G$2:$G$10,'Support - HEA1065 Adjustments'!$A$2:$A$10,LEFT('Support - Calculation Detail'!A2654,7),'Support - HEA1065 Adjustments'!$D$2:$D$10,RIGHT('Support - Calculation Detail'!A2654,2))</f>
        <v>0</v>
      </c>
      <c r="K2654" s="64">
        <v>191697</v>
      </c>
      <c r="L2654" s="64">
        <v>0</v>
      </c>
      <c r="M2654" s="64">
        <v>0</v>
      </c>
      <c r="N2654" s="64">
        <v>0</v>
      </c>
      <c r="O2654" s="64">
        <v>191697</v>
      </c>
    </row>
    <row r="2655" spans="1:15" x14ac:dyDescent="0.35">
      <c r="A2655" s="57" t="s">
        <v>8441</v>
      </c>
      <c r="B2655" s="61" t="s">
        <v>10</v>
      </c>
      <c r="C2655" s="61" t="s">
        <v>4546</v>
      </c>
      <c r="D2655" s="64">
        <v>1516563</v>
      </c>
      <c r="E2655" s="64">
        <v>0</v>
      </c>
      <c r="F2655" s="64">
        <v>1516563</v>
      </c>
      <c r="G2655" s="77">
        <v>1.04</v>
      </c>
      <c r="H2655" s="64">
        <v>1577226</v>
      </c>
      <c r="I2655" s="64">
        <v>0</v>
      </c>
      <c r="J2655" s="64">
        <f>SUMIFS('Support - HEA1065 Adjustments'!$G$2:$G$10,'Support - HEA1065 Adjustments'!$A$2:$A$10,LEFT('Support - Calculation Detail'!A2655,7),'Support - HEA1065 Adjustments'!$D$2:$D$10,RIGHT('Support - Calculation Detail'!A2655,2))</f>
        <v>0</v>
      </c>
      <c r="K2655" s="64">
        <v>1577226</v>
      </c>
      <c r="L2655" s="64">
        <v>0</v>
      </c>
      <c r="M2655" s="64">
        <v>0</v>
      </c>
      <c r="N2655" s="64">
        <v>0</v>
      </c>
      <c r="O2655" s="64">
        <v>1577226</v>
      </c>
    </row>
    <row r="2656" spans="1:15" x14ac:dyDescent="0.35">
      <c r="A2656" s="57" t="s">
        <v>8442</v>
      </c>
      <c r="B2656" s="61" t="s">
        <v>10</v>
      </c>
      <c r="C2656" s="61" t="s">
        <v>4546</v>
      </c>
      <c r="D2656" s="64">
        <v>533707</v>
      </c>
      <c r="E2656" s="64">
        <v>0</v>
      </c>
      <c r="F2656" s="64">
        <v>533707</v>
      </c>
      <c r="G2656" s="77">
        <v>1.04</v>
      </c>
      <c r="H2656" s="64">
        <v>555055</v>
      </c>
      <c r="I2656" s="64">
        <v>0</v>
      </c>
      <c r="J2656" s="64">
        <f>SUMIFS('Support - HEA1065 Adjustments'!$G$2:$G$10,'Support - HEA1065 Adjustments'!$A$2:$A$10,LEFT('Support - Calculation Detail'!A2656,7),'Support - HEA1065 Adjustments'!$D$2:$D$10,RIGHT('Support - Calculation Detail'!A2656,2))</f>
        <v>0</v>
      </c>
      <c r="K2656" s="64">
        <v>555055</v>
      </c>
      <c r="L2656" s="64">
        <v>0</v>
      </c>
      <c r="M2656" s="64">
        <v>0</v>
      </c>
      <c r="N2656" s="64">
        <v>0</v>
      </c>
      <c r="O2656" s="64">
        <v>555055</v>
      </c>
    </row>
    <row r="2657" spans="1:15" x14ac:dyDescent="0.35">
      <c r="A2657" s="57" t="s">
        <v>8443</v>
      </c>
      <c r="B2657" s="61" t="s">
        <v>10</v>
      </c>
      <c r="C2657" s="61" t="s">
        <v>4546</v>
      </c>
      <c r="D2657" s="64">
        <v>806242</v>
      </c>
      <c r="E2657" s="64">
        <v>0</v>
      </c>
      <c r="F2657" s="64">
        <v>806242</v>
      </c>
      <c r="G2657" s="77">
        <v>1.04</v>
      </c>
      <c r="H2657" s="64">
        <v>838492</v>
      </c>
      <c r="I2657" s="64">
        <v>0</v>
      </c>
      <c r="J2657" s="64">
        <f>SUMIFS('Support - HEA1065 Adjustments'!$G$2:$G$10,'Support - HEA1065 Adjustments'!$A$2:$A$10,LEFT('Support - Calculation Detail'!A2657,7),'Support - HEA1065 Adjustments'!$D$2:$D$10,RIGHT('Support - Calculation Detail'!A2657,2))</f>
        <v>0</v>
      </c>
      <c r="K2657" s="64">
        <v>838492</v>
      </c>
      <c r="L2657" s="64">
        <v>26755</v>
      </c>
      <c r="M2657" s="64">
        <v>0</v>
      </c>
      <c r="N2657" s="64">
        <v>0</v>
      </c>
      <c r="O2657" s="64">
        <v>865247</v>
      </c>
    </row>
    <row r="2658" spans="1:15" x14ac:dyDescent="0.35">
      <c r="A2658" s="57" t="s">
        <v>8444</v>
      </c>
      <c r="B2658" s="61" t="s">
        <v>10</v>
      </c>
      <c r="C2658" s="61" t="s">
        <v>4546</v>
      </c>
      <c r="D2658" s="64">
        <v>72924</v>
      </c>
      <c r="E2658" s="64">
        <v>0</v>
      </c>
      <c r="F2658" s="64">
        <v>72924</v>
      </c>
      <c r="G2658" s="77">
        <v>1.04</v>
      </c>
      <c r="H2658" s="64">
        <v>75841</v>
      </c>
      <c r="I2658" s="64">
        <v>0</v>
      </c>
      <c r="J2658" s="64">
        <f>SUMIFS('Support - HEA1065 Adjustments'!$G$2:$G$10,'Support - HEA1065 Adjustments'!$A$2:$A$10,LEFT('Support - Calculation Detail'!A2658,7),'Support - HEA1065 Adjustments'!$D$2:$D$10,RIGHT('Support - Calculation Detail'!A2658,2))</f>
        <v>0</v>
      </c>
      <c r="K2658" s="64">
        <v>75841</v>
      </c>
      <c r="L2658" s="64">
        <v>0</v>
      </c>
      <c r="M2658" s="64">
        <v>0</v>
      </c>
      <c r="N2658" s="64">
        <v>0</v>
      </c>
      <c r="O2658" s="64">
        <v>75841</v>
      </c>
    </row>
    <row r="2659" spans="1:15" x14ac:dyDescent="0.35">
      <c r="A2659" s="57" t="s">
        <v>8445</v>
      </c>
      <c r="B2659" s="61" t="s">
        <v>10</v>
      </c>
      <c r="C2659" s="61" t="s">
        <v>4546</v>
      </c>
      <c r="D2659" s="64">
        <v>442049</v>
      </c>
      <c r="E2659" s="64">
        <v>0</v>
      </c>
      <c r="F2659" s="64">
        <v>442049</v>
      </c>
      <c r="G2659" s="77">
        <v>1.04</v>
      </c>
      <c r="H2659" s="64">
        <v>459731</v>
      </c>
      <c r="I2659" s="64">
        <v>0</v>
      </c>
      <c r="J2659" s="64">
        <f>SUMIFS('Support - HEA1065 Adjustments'!$G$2:$G$10,'Support - HEA1065 Adjustments'!$A$2:$A$10,LEFT('Support - Calculation Detail'!A2659,7),'Support - HEA1065 Adjustments'!$D$2:$D$10,RIGHT('Support - Calculation Detail'!A2659,2))</f>
        <v>0</v>
      </c>
      <c r="K2659" s="64">
        <v>459731</v>
      </c>
      <c r="L2659" s="64">
        <v>37444</v>
      </c>
      <c r="M2659" s="64">
        <v>0</v>
      </c>
      <c r="N2659" s="64">
        <v>0</v>
      </c>
      <c r="O2659" s="64">
        <v>497175</v>
      </c>
    </row>
    <row r="2660" spans="1:15" x14ac:dyDescent="0.35">
      <c r="A2660" s="57" t="s">
        <v>8446</v>
      </c>
      <c r="B2660" s="61" t="s">
        <v>10</v>
      </c>
      <c r="C2660" s="61" t="s">
        <v>4546</v>
      </c>
      <c r="D2660" s="64">
        <v>36400</v>
      </c>
      <c r="E2660" s="64">
        <v>0</v>
      </c>
      <c r="F2660" s="64">
        <v>36400</v>
      </c>
      <c r="G2660" s="77">
        <v>1.04</v>
      </c>
      <c r="H2660" s="64">
        <v>37856</v>
      </c>
      <c r="I2660" s="64">
        <v>0</v>
      </c>
      <c r="J2660" s="64">
        <f>SUMIFS('Support - HEA1065 Adjustments'!$G$2:$G$10,'Support - HEA1065 Adjustments'!$A$2:$A$10,LEFT('Support - Calculation Detail'!A2660,7),'Support - HEA1065 Adjustments'!$D$2:$D$10,RIGHT('Support - Calculation Detail'!A2660,2))</f>
        <v>0</v>
      </c>
      <c r="K2660" s="64">
        <v>37856</v>
      </c>
      <c r="L2660" s="64">
        <v>2310</v>
      </c>
      <c r="M2660" s="64">
        <v>0</v>
      </c>
      <c r="N2660" s="64">
        <v>0</v>
      </c>
      <c r="O2660" s="64">
        <v>40166</v>
      </c>
    </row>
    <row r="2661" spans="1:15" x14ac:dyDescent="0.35">
      <c r="A2661" s="57" t="s">
        <v>8447</v>
      </c>
      <c r="B2661" s="61" t="s">
        <v>10</v>
      </c>
      <c r="C2661" s="61" t="s">
        <v>4546</v>
      </c>
      <c r="D2661" s="64">
        <v>128781</v>
      </c>
      <c r="E2661" s="64">
        <v>0</v>
      </c>
      <c r="F2661" s="64">
        <v>128781</v>
      </c>
      <c r="G2661" s="77">
        <v>1.04</v>
      </c>
      <c r="H2661" s="64">
        <v>133932</v>
      </c>
      <c r="I2661" s="64">
        <v>0</v>
      </c>
      <c r="J2661" s="64">
        <f>SUMIFS('Support - HEA1065 Adjustments'!$G$2:$G$10,'Support - HEA1065 Adjustments'!$A$2:$A$10,LEFT('Support - Calculation Detail'!A2661,7),'Support - HEA1065 Adjustments'!$D$2:$D$10,RIGHT('Support - Calculation Detail'!A2661,2))</f>
        <v>0</v>
      </c>
      <c r="K2661" s="64">
        <v>133932</v>
      </c>
      <c r="L2661" s="64">
        <v>0</v>
      </c>
      <c r="M2661" s="64">
        <v>0</v>
      </c>
      <c r="N2661" s="64">
        <v>0</v>
      </c>
      <c r="O2661" s="64">
        <v>133932</v>
      </c>
    </row>
    <row r="2662" spans="1:15" x14ac:dyDescent="0.35">
      <c r="A2662" s="57" t="s">
        <v>8448</v>
      </c>
      <c r="B2662" s="61" t="s">
        <v>10</v>
      </c>
      <c r="C2662" s="61" t="s">
        <v>4546</v>
      </c>
      <c r="D2662" s="64">
        <v>947208</v>
      </c>
      <c r="E2662" s="64">
        <v>0</v>
      </c>
      <c r="F2662" s="64">
        <v>947208</v>
      </c>
      <c r="G2662" s="77">
        <v>1.04</v>
      </c>
      <c r="H2662" s="64">
        <v>985096</v>
      </c>
      <c r="I2662" s="64">
        <v>0</v>
      </c>
      <c r="J2662" s="64">
        <f>SUMIFS('Support - HEA1065 Adjustments'!$G$2:$G$10,'Support - HEA1065 Adjustments'!$A$2:$A$10,LEFT('Support - Calculation Detail'!A2662,7),'Support - HEA1065 Adjustments'!$D$2:$D$10,RIGHT('Support - Calculation Detail'!A2662,2))</f>
        <v>0</v>
      </c>
      <c r="K2662" s="64">
        <v>985096</v>
      </c>
      <c r="L2662" s="64">
        <v>124905</v>
      </c>
      <c r="M2662" s="64">
        <v>0</v>
      </c>
      <c r="N2662" s="64">
        <v>0</v>
      </c>
      <c r="O2662" s="64">
        <v>1110001</v>
      </c>
    </row>
    <row r="2663" spans="1:15" x14ac:dyDescent="0.35">
      <c r="A2663" s="57" t="s">
        <v>8449</v>
      </c>
      <c r="B2663" s="61" t="s">
        <v>10</v>
      </c>
      <c r="C2663" s="61" t="s">
        <v>4546</v>
      </c>
      <c r="D2663" s="64">
        <v>161372</v>
      </c>
      <c r="E2663" s="64">
        <v>0</v>
      </c>
      <c r="F2663" s="64">
        <v>161372</v>
      </c>
      <c r="G2663" s="77">
        <v>1.04</v>
      </c>
      <c r="H2663" s="64">
        <v>167827</v>
      </c>
      <c r="I2663" s="64">
        <v>0</v>
      </c>
      <c r="J2663" s="64">
        <f>SUMIFS('Support - HEA1065 Adjustments'!$G$2:$G$10,'Support - HEA1065 Adjustments'!$A$2:$A$10,LEFT('Support - Calculation Detail'!A2663,7),'Support - HEA1065 Adjustments'!$D$2:$D$10,RIGHT('Support - Calculation Detail'!A2663,2))</f>
        <v>0</v>
      </c>
      <c r="K2663" s="64">
        <v>167827</v>
      </c>
      <c r="L2663" s="64">
        <v>0</v>
      </c>
      <c r="M2663" s="64">
        <v>0</v>
      </c>
      <c r="N2663" s="64">
        <v>0</v>
      </c>
      <c r="O2663" s="64">
        <v>167827</v>
      </c>
    </row>
    <row r="2664" spans="1:15" x14ac:dyDescent="0.35">
      <c r="A2664" s="57" t="s">
        <v>8450</v>
      </c>
      <c r="B2664" s="61" t="s">
        <v>10</v>
      </c>
      <c r="C2664" s="61" t="s">
        <v>4546</v>
      </c>
      <c r="D2664" s="64">
        <v>100870</v>
      </c>
      <c r="E2664" s="64">
        <v>0</v>
      </c>
      <c r="F2664" s="64">
        <v>100870</v>
      </c>
      <c r="G2664" s="77">
        <v>1.04</v>
      </c>
      <c r="H2664" s="64">
        <v>104905</v>
      </c>
      <c r="I2664" s="64">
        <v>0</v>
      </c>
      <c r="J2664" s="64">
        <f>SUMIFS('Support - HEA1065 Adjustments'!$G$2:$G$10,'Support - HEA1065 Adjustments'!$A$2:$A$10,LEFT('Support - Calculation Detail'!A2664,7),'Support - HEA1065 Adjustments'!$D$2:$D$10,RIGHT('Support - Calculation Detail'!A2664,2))</f>
        <v>0</v>
      </c>
      <c r="K2664" s="64">
        <v>104905</v>
      </c>
      <c r="L2664" s="64">
        <v>5460</v>
      </c>
      <c r="M2664" s="64">
        <v>0</v>
      </c>
      <c r="N2664" s="64">
        <v>0</v>
      </c>
      <c r="O2664" s="64">
        <v>110365</v>
      </c>
    </row>
    <row r="2665" spans="1:15" x14ac:dyDescent="0.35">
      <c r="A2665" s="57" t="s">
        <v>8451</v>
      </c>
      <c r="B2665" s="61" t="s">
        <v>10</v>
      </c>
      <c r="C2665" s="61" t="s">
        <v>4546</v>
      </c>
      <c r="D2665" s="64">
        <v>538858</v>
      </c>
      <c r="E2665" s="64">
        <v>0</v>
      </c>
      <c r="F2665" s="64">
        <v>538858</v>
      </c>
      <c r="G2665" s="77">
        <v>1.04</v>
      </c>
      <c r="H2665" s="64">
        <v>560412</v>
      </c>
      <c r="I2665" s="64">
        <v>0</v>
      </c>
      <c r="J2665" s="64">
        <f>SUMIFS('Support - HEA1065 Adjustments'!$G$2:$G$10,'Support - HEA1065 Adjustments'!$A$2:$A$10,LEFT('Support - Calculation Detail'!A2665,7),'Support - HEA1065 Adjustments'!$D$2:$D$10,RIGHT('Support - Calculation Detail'!A2665,2))</f>
        <v>0</v>
      </c>
      <c r="K2665" s="64">
        <v>560412</v>
      </c>
      <c r="L2665" s="64">
        <v>0</v>
      </c>
      <c r="M2665" s="64">
        <v>0</v>
      </c>
      <c r="N2665" s="64">
        <v>0</v>
      </c>
      <c r="O2665" s="64">
        <v>560412</v>
      </c>
    </row>
    <row r="2666" spans="1:15" x14ac:dyDescent="0.35">
      <c r="A2666" s="57" t="s">
        <v>8452</v>
      </c>
      <c r="B2666" s="61" t="s">
        <v>10</v>
      </c>
      <c r="C2666" s="61" t="s">
        <v>4546</v>
      </c>
      <c r="D2666" s="64">
        <v>6152345</v>
      </c>
      <c r="E2666" s="64">
        <v>0</v>
      </c>
      <c r="F2666" s="64">
        <v>6152345</v>
      </c>
      <c r="G2666" s="77">
        <v>1.04</v>
      </c>
      <c r="H2666" s="64">
        <v>6398439</v>
      </c>
      <c r="I2666" s="64">
        <v>0</v>
      </c>
      <c r="J2666" s="64">
        <f>SUMIFS('Support - HEA1065 Adjustments'!$G$2:$G$10,'Support - HEA1065 Adjustments'!$A$2:$A$10,LEFT('Support - Calculation Detail'!A2666,7),'Support - HEA1065 Adjustments'!$D$2:$D$10,RIGHT('Support - Calculation Detail'!A2666,2))</f>
        <v>0</v>
      </c>
      <c r="K2666" s="64">
        <v>6398439</v>
      </c>
      <c r="L2666" s="64">
        <v>0</v>
      </c>
      <c r="M2666" s="64">
        <v>0</v>
      </c>
      <c r="N2666" s="64">
        <v>0</v>
      </c>
      <c r="O2666" s="64">
        <v>6398439</v>
      </c>
    </row>
    <row r="2667" spans="1:15" x14ac:dyDescent="0.35">
      <c r="A2667" s="57" t="s">
        <v>8453</v>
      </c>
      <c r="B2667" s="61" t="s">
        <v>10</v>
      </c>
      <c r="C2667" s="61" t="s">
        <v>4546</v>
      </c>
      <c r="D2667" s="64">
        <v>4580468</v>
      </c>
      <c r="E2667" s="64">
        <v>0</v>
      </c>
      <c r="F2667" s="64">
        <v>4580468</v>
      </c>
      <c r="G2667" s="77">
        <v>1.04</v>
      </c>
      <c r="H2667" s="64">
        <v>4763687</v>
      </c>
      <c r="I2667" s="64">
        <v>0</v>
      </c>
      <c r="J2667" s="64">
        <f>SUMIFS('Support - HEA1065 Adjustments'!$G$2:$G$10,'Support - HEA1065 Adjustments'!$A$2:$A$10,LEFT('Support - Calculation Detail'!A2667,7),'Support - HEA1065 Adjustments'!$D$2:$D$10,RIGHT('Support - Calculation Detail'!A2667,2))</f>
        <v>0</v>
      </c>
      <c r="K2667" s="64">
        <v>4763687</v>
      </c>
      <c r="L2667" s="64">
        <v>0</v>
      </c>
      <c r="M2667" s="64">
        <v>0</v>
      </c>
      <c r="N2667" s="64">
        <v>0</v>
      </c>
      <c r="O2667" s="64">
        <v>4763687</v>
      </c>
    </row>
    <row r="2668" spans="1:15" x14ac:dyDescent="0.35">
      <c r="A2668" s="57" t="s">
        <v>8454</v>
      </c>
      <c r="B2668" s="61" t="s">
        <v>10</v>
      </c>
      <c r="C2668" s="61" t="s">
        <v>4599</v>
      </c>
      <c r="D2668" s="64">
        <v>5697374</v>
      </c>
      <c r="E2668" s="64">
        <v>0</v>
      </c>
      <c r="F2668" s="64">
        <v>5697374</v>
      </c>
      <c r="G2668" s="77">
        <v>1.04</v>
      </c>
      <c r="H2668" s="64">
        <v>5925269</v>
      </c>
      <c r="I2668" s="64">
        <v>0</v>
      </c>
      <c r="J2668" s="64">
        <f>SUMIFS('Support - HEA1065 Adjustments'!$G$2:$G$10,'Support - HEA1065 Adjustments'!$A$2:$A$10,LEFT('Support - Calculation Detail'!A2668,7),'Support - HEA1065 Adjustments'!$D$2:$D$10,RIGHT('Support - Calculation Detail'!A2668,2))</f>
        <v>0</v>
      </c>
      <c r="K2668" s="64">
        <v>5925269</v>
      </c>
      <c r="L2668" s="64">
        <v>456248</v>
      </c>
      <c r="M2668" s="64">
        <v>168987</v>
      </c>
      <c r="N2668" s="64">
        <v>487257.71913066047</v>
      </c>
      <c r="O2668" s="64">
        <v>7037761.7191306604</v>
      </c>
    </row>
    <row r="2669" spans="1:15" x14ac:dyDescent="0.35">
      <c r="A2669" s="57" t="s">
        <v>8455</v>
      </c>
      <c r="B2669" s="61" t="s">
        <v>10</v>
      </c>
      <c r="C2669" s="61" t="s">
        <v>4599</v>
      </c>
      <c r="D2669" s="64">
        <v>97968</v>
      </c>
      <c r="E2669" s="64">
        <v>0</v>
      </c>
      <c r="F2669" s="64">
        <v>97968</v>
      </c>
      <c r="G2669" s="77">
        <v>1.04</v>
      </c>
      <c r="H2669" s="64">
        <v>101887</v>
      </c>
      <c r="I2669" s="64">
        <v>0</v>
      </c>
      <c r="J2669" s="64">
        <f>SUMIFS('Support - HEA1065 Adjustments'!$G$2:$G$10,'Support - HEA1065 Adjustments'!$A$2:$A$10,LEFT('Support - Calculation Detail'!A2669,7),'Support - HEA1065 Adjustments'!$D$2:$D$10,RIGHT('Support - Calculation Detail'!A2669,2))</f>
        <v>0</v>
      </c>
      <c r="K2669" s="64">
        <v>101887</v>
      </c>
      <c r="L2669" s="64">
        <v>0</v>
      </c>
      <c r="M2669" s="64">
        <v>0</v>
      </c>
      <c r="N2669" s="64">
        <v>0</v>
      </c>
      <c r="O2669" s="64">
        <v>101887</v>
      </c>
    </row>
    <row r="2670" spans="1:15" x14ac:dyDescent="0.35">
      <c r="A2670" s="57" t="s">
        <v>8456</v>
      </c>
      <c r="B2670" s="61" t="s">
        <v>10</v>
      </c>
      <c r="C2670" s="61" t="s">
        <v>4599</v>
      </c>
      <c r="D2670" s="64">
        <v>371081</v>
      </c>
      <c r="E2670" s="64">
        <v>0</v>
      </c>
      <c r="F2670" s="64">
        <v>371081</v>
      </c>
      <c r="G2670" s="77">
        <v>1.04</v>
      </c>
      <c r="H2670" s="64">
        <v>385924</v>
      </c>
      <c r="I2670" s="64">
        <v>0</v>
      </c>
      <c r="J2670" s="64">
        <f>SUMIFS('Support - HEA1065 Adjustments'!$G$2:$G$10,'Support - HEA1065 Adjustments'!$A$2:$A$10,LEFT('Support - Calculation Detail'!A2670,7),'Support - HEA1065 Adjustments'!$D$2:$D$10,RIGHT('Support - Calculation Detail'!A2670,2))</f>
        <v>0</v>
      </c>
      <c r="K2670" s="64">
        <v>385924</v>
      </c>
      <c r="L2670" s="64">
        <v>0</v>
      </c>
      <c r="M2670" s="64">
        <v>0</v>
      </c>
      <c r="N2670" s="64">
        <v>0</v>
      </c>
      <c r="O2670" s="64">
        <v>385924</v>
      </c>
    </row>
    <row r="2671" spans="1:15" x14ac:dyDescent="0.35">
      <c r="A2671" s="57" t="s">
        <v>8457</v>
      </c>
      <c r="B2671" s="61" t="s">
        <v>10</v>
      </c>
      <c r="C2671" s="61" t="s">
        <v>4599</v>
      </c>
      <c r="D2671" s="64">
        <v>54412</v>
      </c>
      <c r="E2671" s="64">
        <v>0</v>
      </c>
      <c r="F2671" s="64">
        <v>54412</v>
      </c>
      <c r="G2671" s="77">
        <v>1.04</v>
      </c>
      <c r="H2671" s="64">
        <v>56588</v>
      </c>
      <c r="I2671" s="64">
        <v>0</v>
      </c>
      <c r="J2671" s="64">
        <f>SUMIFS('Support - HEA1065 Adjustments'!$G$2:$G$10,'Support - HEA1065 Adjustments'!$A$2:$A$10,LEFT('Support - Calculation Detail'!A2671,7),'Support - HEA1065 Adjustments'!$D$2:$D$10,RIGHT('Support - Calculation Detail'!A2671,2))</f>
        <v>0</v>
      </c>
      <c r="K2671" s="64">
        <v>56588</v>
      </c>
      <c r="L2671" s="64">
        <v>0</v>
      </c>
      <c r="M2671" s="64">
        <v>0</v>
      </c>
      <c r="N2671" s="64">
        <v>0</v>
      </c>
      <c r="O2671" s="64">
        <v>56588</v>
      </c>
    </row>
    <row r="2672" spans="1:15" x14ac:dyDescent="0.35">
      <c r="A2672" s="57" t="s">
        <v>8458</v>
      </c>
      <c r="B2672" s="61" t="s">
        <v>10</v>
      </c>
      <c r="C2672" s="61" t="s">
        <v>4599</v>
      </c>
      <c r="D2672" s="64">
        <v>22917</v>
      </c>
      <c r="E2672" s="64">
        <v>0</v>
      </c>
      <c r="F2672" s="64">
        <v>22917</v>
      </c>
      <c r="G2672" s="77">
        <v>1.04</v>
      </c>
      <c r="H2672" s="64">
        <v>23834</v>
      </c>
      <c r="I2672" s="64">
        <v>0</v>
      </c>
      <c r="J2672" s="64">
        <f>SUMIFS('Support - HEA1065 Adjustments'!$G$2:$G$10,'Support - HEA1065 Adjustments'!$A$2:$A$10,LEFT('Support - Calculation Detail'!A2672,7),'Support - HEA1065 Adjustments'!$D$2:$D$10,RIGHT('Support - Calculation Detail'!A2672,2))</f>
        <v>0</v>
      </c>
      <c r="K2672" s="64">
        <v>23834</v>
      </c>
      <c r="L2672" s="64">
        <v>0</v>
      </c>
      <c r="M2672" s="64">
        <v>0</v>
      </c>
      <c r="N2672" s="64">
        <v>0</v>
      </c>
      <c r="O2672" s="64">
        <v>23834</v>
      </c>
    </row>
    <row r="2673" spans="1:15" x14ac:dyDescent="0.35">
      <c r="A2673" s="57" t="s">
        <v>8459</v>
      </c>
      <c r="B2673" s="61" t="s">
        <v>10</v>
      </c>
      <c r="C2673" s="61" t="s">
        <v>4599</v>
      </c>
      <c r="D2673" s="64">
        <v>19256</v>
      </c>
      <c r="E2673" s="64">
        <v>0</v>
      </c>
      <c r="F2673" s="64">
        <v>19256</v>
      </c>
      <c r="G2673" s="77">
        <v>1.04</v>
      </c>
      <c r="H2673" s="64">
        <v>20026</v>
      </c>
      <c r="I2673" s="64">
        <v>0</v>
      </c>
      <c r="J2673" s="64">
        <f>SUMIFS('Support - HEA1065 Adjustments'!$G$2:$G$10,'Support - HEA1065 Adjustments'!$A$2:$A$10,LEFT('Support - Calculation Detail'!A2673,7),'Support - HEA1065 Adjustments'!$D$2:$D$10,RIGHT('Support - Calculation Detail'!A2673,2))</f>
        <v>0</v>
      </c>
      <c r="K2673" s="64">
        <v>20026</v>
      </c>
      <c r="L2673" s="64">
        <v>0</v>
      </c>
      <c r="M2673" s="64">
        <v>0</v>
      </c>
      <c r="N2673" s="64">
        <v>0</v>
      </c>
      <c r="O2673" s="64">
        <v>20026</v>
      </c>
    </row>
    <row r="2674" spans="1:15" x14ac:dyDescent="0.35">
      <c r="A2674" s="57" t="s">
        <v>8460</v>
      </c>
      <c r="B2674" s="61" t="s">
        <v>10</v>
      </c>
      <c r="C2674" s="61" t="s">
        <v>4599</v>
      </c>
      <c r="D2674" s="64">
        <v>13289</v>
      </c>
      <c r="E2674" s="64">
        <v>0</v>
      </c>
      <c r="F2674" s="64">
        <v>13289</v>
      </c>
      <c r="G2674" s="77">
        <v>1.04</v>
      </c>
      <c r="H2674" s="64">
        <v>13821</v>
      </c>
      <c r="I2674" s="64">
        <v>0</v>
      </c>
      <c r="J2674" s="64">
        <f>SUMIFS('Support - HEA1065 Adjustments'!$G$2:$G$10,'Support - HEA1065 Adjustments'!$A$2:$A$10,LEFT('Support - Calculation Detail'!A2674,7),'Support - HEA1065 Adjustments'!$D$2:$D$10,RIGHT('Support - Calculation Detail'!A2674,2))</f>
        <v>0</v>
      </c>
      <c r="K2674" s="64">
        <v>13821</v>
      </c>
      <c r="L2674" s="64">
        <v>0</v>
      </c>
      <c r="M2674" s="64">
        <v>0</v>
      </c>
      <c r="N2674" s="64">
        <v>0</v>
      </c>
      <c r="O2674" s="64">
        <v>13821</v>
      </c>
    </row>
    <row r="2675" spans="1:15" x14ac:dyDescent="0.35">
      <c r="A2675" s="57" t="s">
        <v>8461</v>
      </c>
      <c r="B2675" s="61" t="s">
        <v>10</v>
      </c>
      <c r="C2675" s="61" t="s">
        <v>4599</v>
      </c>
      <c r="D2675" s="64">
        <v>15112</v>
      </c>
      <c r="E2675" s="64">
        <v>0</v>
      </c>
      <c r="F2675" s="64">
        <v>15112</v>
      </c>
      <c r="G2675" s="77">
        <v>1.04</v>
      </c>
      <c r="H2675" s="64">
        <v>15716</v>
      </c>
      <c r="I2675" s="64">
        <v>0</v>
      </c>
      <c r="J2675" s="64">
        <f>SUMIFS('Support - HEA1065 Adjustments'!$G$2:$G$10,'Support - HEA1065 Adjustments'!$A$2:$A$10,LEFT('Support - Calculation Detail'!A2675,7),'Support - HEA1065 Adjustments'!$D$2:$D$10,RIGHT('Support - Calculation Detail'!A2675,2))</f>
        <v>0</v>
      </c>
      <c r="K2675" s="64">
        <v>15716</v>
      </c>
      <c r="L2675" s="64">
        <v>0</v>
      </c>
      <c r="M2675" s="64">
        <v>0</v>
      </c>
      <c r="N2675" s="64">
        <v>0</v>
      </c>
      <c r="O2675" s="64">
        <v>15716</v>
      </c>
    </row>
    <row r="2676" spans="1:15" x14ac:dyDescent="0.35">
      <c r="A2676" s="57" t="s">
        <v>8462</v>
      </c>
      <c r="B2676" s="61" t="s">
        <v>10</v>
      </c>
      <c r="C2676" s="61" t="s">
        <v>4599</v>
      </c>
      <c r="D2676" s="64">
        <v>83448</v>
      </c>
      <c r="E2676" s="64">
        <v>0</v>
      </c>
      <c r="F2676" s="64">
        <v>83448</v>
      </c>
      <c r="G2676" s="77">
        <v>1.04</v>
      </c>
      <c r="H2676" s="64">
        <v>86786</v>
      </c>
      <c r="I2676" s="64">
        <v>0</v>
      </c>
      <c r="J2676" s="64">
        <f>SUMIFS('Support - HEA1065 Adjustments'!$G$2:$G$10,'Support - HEA1065 Adjustments'!$A$2:$A$10,LEFT('Support - Calculation Detail'!A2676,7),'Support - HEA1065 Adjustments'!$D$2:$D$10,RIGHT('Support - Calculation Detail'!A2676,2))</f>
        <v>0</v>
      </c>
      <c r="K2676" s="64">
        <v>86786</v>
      </c>
      <c r="L2676" s="64">
        <v>0</v>
      </c>
      <c r="M2676" s="64">
        <v>0</v>
      </c>
      <c r="N2676" s="64">
        <v>0</v>
      </c>
      <c r="O2676" s="64">
        <v>86786</v>
      </c>
    </row>
    <row r="2677" spans="1:15" x14ac:dyDescent="0.35">
      <c r="A2677" s="57" t="s">
        <v>8463</v>
      </c>
      <c r="B2677" s="61" t="s">
        <v>10</v>
      </c>
      <c r="C2677" s="61" t="s">
        <v>4599</v>
      </c>
      <c r="D2677" s="64">
        <v>43437</v>
      </c>
      <c r="E2677" s="64">
        <v>0</v>
      </c>
      <c r="F2677" s="64">
        <v>43437</v>
      </c>
      <c r="G2677" s="77">
        <v>1.04</v>
      </c>
      <c r="H2677" s="64">
        <v>45174</v>
      </c>
      <c r="I2677" s="64">
        <v>0</v>
      </c>
      <c r="J2677" s="64">
        <f>SUMIFS('Support - HEA1065 Adjustments'!$G$2:$G$10,'Support - HEA1065 Adjustments'!$A$2:$A$10,LEFT('Support - Calculation Detail'!A2677,7),'Support - HEA1065 Adjustments'!$D$2:$D$10,RIGHT('Support - Calculation Detail'!A2677,2))</f>
        <v>0</v>
      </c>
      <c r="K2677" s="64">
        <v>45174</v>
      </c>
      <c r="L2677" s="64">
        <v>0</v>
      </c>
      <c r="M2677" s="64">
        <v>0</v>
      </c>
      <c r="N2677" s="64">
        <v>0</v>
      </c>
      <c r="O2677" s="64">
        <v>45174</v>
      </c>
    </row>
    <row r="2678" spans="1:15" x14ac:dyDescent="0.35">
      <c r="A2678" s="57" t="s">
        <v>8464</v>
      </c>
      <c r="B2678" s="61" t="s">
        <v>10</v>
      </c>
      <c r="C2678" s="61" t="s">
        <v>4599</v>
      </c>
      <c r="D2678" s="64">
        <v>51033</v>
      </c>
      <c r="E2678" s="64">
        <v>0</v>
      </c>
      <c r="F2678" s="64">
        <v>51033</v>
      </c>
      <c r="G2678" s="77">
        <v>1.04</v>
      </c>
      <c r="H2678" s="64">
        <v>53074</v>
      </c>
      <c r="I2678" s="64">
        <v>0</v>
      </c>
      <c r="J2678" s="64">
        <f>SUMIFS('Support - HEA1065 Adjustments'!$G$2:$G$10,'Support - HEA1065 Adjustments'!$A$2:$A$10,LEFT('Support - Calculation Detail'!A2678,7),'Support - HEA1065 Adjustments'!$D$2:$D$10,RIGHT('Support - Calculation Detail'!A2678,2))</f>
        <v>0</v>
      </c>
      <c r="K2678" s="64">
        <v>53074</v>
      </c>
      <c r="L2678" s="64">
        <v>0</v>
      </c>
      <c r="M2678" s="64">
        <v>0</v>
      </c>
      <c r="N2678" s="64">
        <v>0</v>
      </c>
      <c r="O2678" s="64">
        <v>53074</v>
      </c>
    </row>
    <row r="2679" spans="1:15" x14ac:dyDescent="0.35">
      <c r="A2679" s="57" t="s">
        <v>8465</v>
      </c>
      <c r="B2679" s="61" t="s">
        <v>10</v>
      </c>
      <c r="C2679" s="61" t="s">
        <v>4599</v>
      </c>
      <c r="D2679" s="64">
        <v>97968</v>
      </c>
      <c r="E2679" s="64">
        <v>0</v>
      </c>
      <c r="F2679" s="64">
        <v>97968</v>
      </c>
      <c r="G2679" s="77">
        <v>1.04</v>
      </c>
      <c r="H2679" s="64">
        <v>101887</v>
      </c>
      <c r="I2679" s="64">
        <v>0</v>
      </c>
      <c r="J2679" s="64">
        <f>SUMIFS('Support - HEA1065 Adjustments'!$G$2:$G$10,'Support - HEA1065 Adjustments'!$A$2:$A$10,LEFT('Support - Calculation Detail'!A2679,7),'Support - HEA1065 Adjustments'!$D$2:$D$10,RIGHT('Support - Calculation Detail'!A2679,2))</f>
        <v>0</v>
      </c>
      <c r="K2679" s="64">
        <v>101887</v>
      </c>
      <c r="L2679" s="64">
        <v>0</v>
      </c>
      <c r="M2679" s="64">
        <v>0</v>
      </c>
      <c r="N2679" s="64">
        <v>0</v>
      </c>
      <c r="O2679" s="64">
        <v>101887</v>
      </c>
    </row>
    <row r="2680" spans="1:15" x14ac:dyDescent="0.35">
      <c r="A2680" s="57" t="s">
        <v>8466</v>
      </c>
      <c r="B2680" s="61" t="s">
        <v>10</v>
      </c>
      <c r="C2680" s="61" t="s">
        <v>4599</v>
      </c>
      <c r="D2680" s="64">
        <v>107268</v>
      </c>
      <c r="E2680" s="64">
        <v>0</v>
      </c>
      <c r="F2680" s="64">
        <v>107268</v>
      </c>
      <c r="G2680" s="77">
        <v>1.04</v>
      </c>
      <c r="H2680" s="64">
        <v>111559</v>
      </c>
      <c r="I2680" s="64">
        <v>0</v>
      </c>
      <c r="J2680" s="64">
        <f>SUMIFS('Support - HEA1065 Adjustments'!$G$2:$G$10,'Support - HEA1065 Adjustments'!$A$2:$A$10,LEFT('Support - Calculation Detail'!A2680,7),'Support - HEA1065 Adjustments'!$D$2:$D$10,RIGHT('Support - Calculation Detail'!A2680,2))</f>
        <v>0</v>
      </c>
      <c r="K2680" s="64">
        <v>111559</v>
      </c>
      <c r="L2680" s="64">
        <v>0</v>
      </c>
      <c r="M2680" s="64">
        <v>0</v>
      </c>
      <c r="N2680" s="64">
        <v>0</v>
      </c>
      <c r="O2680" s="64">
        <v>111559</v>
      </c>
    </row>
    <row r="2681" spans="1:15" x14ac:dyDescent="0.35">
      <c r="A2681" s="57" t="s">
        <v>8467</v>
      </c>
      <c r="B2681" s="61" t="s">
        <v>10</v>
      </c>
      <c r="C2681" s="61" t="s">
        <v>4599</v>
      </c>
      <c r="D2681" s="64">
        <v>46341</v>
      </c>
      <c r="E2681" s="64">
        <v>0</v>
      </c>
      <c r="F2681" s="64">
        <v>46341</v>
      </c>
      <c r="G2681" s="77">
        <v>1.04</v>
      </c>
      <c r="H2681" s="64">
        <v>48195</v>
      </c>
      <c r="I2681" s="64">
        <v>0</v>
      </c>
      <c r="J2681" s="64">
        <f>SUMIFS('Support - HEA1065 Adjustments'!$G$2:$G$10,'Support - HEA1065 Adjustments'!$A$2:$A$10,LEFT('Support - Calculation Detail'!A2681,7),'Support - HEA1065 Adjustments'!$D$2:$D$10,RIGHT('Support - Calculation Detail'!A2681,2))</f>
        <v>0</v>
      </c>
      <c r="K2681" s="64">
        <v>48195</v>
      </c>
      <c r="L2681" s="64">
        <v>0</v>
      </c>
      <c r="M2681" s="64">
        <v>0</v>
      </c>
      <c r="N2681" s="64">
        <v>0</v>
      </c>
      <c r="O2681" s="64">
        <v>48195</v>
      </c>
    </row>
    <row r="2682" spans="1:15" x14ac:dyDescent="0.35">
      <c r="A2682" s="57" t="s">
        <v>8468</v>
      </c>
      <c r="B2682" s="61" t="s">
        <v>10</v>
      </c>
      <c r="C2682" s="61" t="s">
        <v>4599</v>
      </c>
      <c r="D2682" s="64">
        <v>40138</v>
      </c>
      <c r="E2682" s="64">
        <v>0</v>
      </c>
      <c r="F2682" s="64">
        <v>40138</v>
      </c>
      <c r="G2682" s="77">
        <v>1.04</v>
      </c>
      <c r="H2682" s="64">
        <v>41744</v>
      </c>
      <c r="I2682" s="64">
        <v>0</v>
      </c>
      <c r="J2682" s="64">
        <f>SUMIFS('Support - HEA1065 Adjustments'!$G$2:$G$10,'Support - HEA1065 Adjustments'!$A$2:$A$10,LEFT('Support - Calculation Detail'!A2682,7),'Support - HEA1065 Adjustments'!$D$2:$D$10,RIGHT('Support - Calculation Detail'!A2682,2))</f>
        <v>0</v>
      </c>
      <c r="K2682" s="64">
        <v>41744</v>
      </c>
      <c r="L2682" s="64">
        <v>0</v>
      </c>
      <c r="M2682" s="64">
        <v>0</v>
      </c>
      <c r="N2682" s="64">
        <v>0</v>
      </c>
      <c r="O2682" s="64">
        <v>41744</v>
      </c>
    </row>
    <row r="2683" spans="1:15" x14ac:dyDescent="0.35">
      <c r="A2683" s="57" t="s">
        <v>8469</v>
      </c>
      <c r="B2683" s="61" t="s">
        <v>10</v>
      </c>
      <c r="C2683" s="61" t="s">
        <v>4599</v>
      </c>
      <c r="D2683" s="64">
        <v>82705</v>
      </c>
      <c r="E2683" s="64">
        <v>0</v>
      </c>
      <c r="F2683" s="64">
        <v>82705</v>
      </c>
      <c r="G2683" s="77">
        <v>1.04</v>
      </c>
      <c r="H2683" s="64">
        <v>86013</v>
      </c>
      <c r="I2683" s="64">
        <v>0</v>
      </c>
      <c r="J2683" s="64">
        <f>SUMIFS('Support - HEA1065 Adjustments'!$G$2:$G$10,'Support - HEA1065 Adjustments'!$A$2:$A$10,LEFT('Support - Calculation Detail'!A2683,7),'Support - HEA1065 Adjustments'!$D$2:$D$10,RIGHT('Support - Calculation Detail'!A2683,2))</f>
        <v>0</v>
      </c>
      <c r="K2683" s="64">
        <v>86013</v>
      </c>
      <c r="L2683" s="64">
        <v>0</v>
      </c>
      <c r="M2683" s="64">
        <v>0</v>
      </c>
      <c r="N2683" s="64">
        <v>0</v>
      </c>
      <c r="O2683" s="64">
        <v>86013</v>
      </c>
    </row>
    <row r="2684" spans="1:15" x14ac:dyDescent="0.35">
      <c r="A2684" s="57" t="s">
        <v>8470</v>
      </c>
      <c r="B2684" s="61" t="s">
        <v>10</v>
      </c>
      <c r="C2684" s="61" t="s">
        <v>4599</v>
      </c>
      <c r="D2684" s="64">
        <v>35260</v>
      </c>
      <c r="E2684" s="64">
        <v>0</v>
      </c>
      <c r="F2684" s="64">
        <v>35260</v>
      </c>
      <c r="G2684" s="77">
        <v>1.04</v>
      </c>
      <c r="H2684" s="64">
        <v>36670</v>
      </c>
      <c r="I2684" s="64">
        <v>0</v>
      </c>
      <c r="J2684" s="64">
        <f>SUMIFS('Support - HEA1065 Adjustments'!$G$2:$G$10,'Support - HEA1065 Adjustments'!$A$2:$A$10,LEFT('Support - Calculation Detail'!A2684,7),'Support - HEA1065 Adjustments'!$D$2:$D$10,RIGHT('Support - Calculation Detail'!A2684,2))</f>
        <v>0</v>
      </c>
      <c r="K2684" s="64">
        <v>36670</v>
      </c>
      <c r="L2684" s="64">
        <v>0</v>
      </c>
      <c r="M2684" s="64">
        <v>0</v>
      </c>
      <c r="N2684" s="64">
        <v>0</v>
      </c>
      <c r="O2684" s="64">
        <v>36670</v>
      </c>
    </row>
    <row r="2685" spans="1:15" x14ac:dyDescent="0.35">
      <c r="A2685" s="57" t="s">
        <v>8471</v>
      </c>
      <c r="B2685" s="61" t="s">
        <v>10</v>
      </c>
      <c r="C2685" s="61" t="s">
        <v>4599</v>
      </c>
      <c r="D2685" s="64">
        <v>48943</v>
      </c>
      <c r="E2685" s="64">
        <v>0</v>
      </c>
      <c r="F2685" s="64">
        <v>48943</v>
      </c>
      <c r="G2685" s="77">
        <v>1.04</v>
      </c>
      <c r="H2685" s="64">
        <v>50901</v>
      </c>
      <c r="I2685" s="64">
        <v>0</v>
      </c>
      <c r="J2685" s="64">
        <f>SUMIFS('Support - HEA1065 Adjustments'!$G$2:$G$10,'Support - HEA1065 Adjustments'!$A$2:$A$10,LEFT('Support - Calculation Detail'!A2685,7),'Support - HEA1065 Adjustments'!$D$2:$D$10,RIGHT('Support - Calculation Detail'!A2685,2))</f>
        <v>0</v>
      </c>
      <c r="K2685" s="64">
        <v>50901</v>
      </c>
      <c r="L2685" s="64">
        <v>0</v>
      </c>
      <c r="M2685" s="64">
        <v>0</v>
      </c>
      <c r="N2685" s="64">
        <v>0</v>
      </c>
      <c r="O2685" s="64">
        <v>50901</v>
      </c>
    </row>
    <row r="2686" spans="1:15" x14ac:dyDescent="0.35">
      <c r="A2686" s="57" t="s">
        <v>8472</v>
      </c>
      <c r="B2686" s="61" t="s">
        <v>10</v>
      </c>
      <c r="C2686" s="61" t="s">
        <v>4599</v>
      </c>
      <c r="D2686" s="64">
        <v>261458</v>
      </c>
      <c r="E2686" s="64">
        <v>0</v>
      </c>
      <c r="F2686" s="64">
        <v>261458</v>
      </c>
      <c r="G2686" s="77">
        <v>1.04</v>
      </c>
      <c r="H2686" s="64">
        <v>271916</v>
      </c>
      <c r="I2686" s="64">
        <v>0</v>
      </c>
      <c r="J2686" s="64">
        <f>SUMIFS('Support - HEA1065 Adjustments'!$G$2:$G$10,'Support - HEA1065 Adjustments'!$A$2:$A$10,LEFT('Support - Calculation Detail'!A2686,7),'Support - HEA1065 Adjustments'!$D$2:$D$10,RIGHT('Support - Calculation Detail'!A2686,2))</f>
        <v>0</v>
      </c>
      <c r="K2686" s="64">
        <v>271916</v>
      </c>
      <c r="L2686" s="64">
        <v>0</v>
      </c>
      <c r="M2686" s="64">
        <v>0</v>
      </c>
      <c r="N2686" s="64">
        <v>0</v>
      </c>
      <c r="O2686" s="64">
        <v>271916</v>
      </c>
    </row>
    <row r="2687" spans="1:15" x14ac:dyDescent="0.35">
      <c r="A2687" s="57" t="s">
        <v>8473</v>
      </c>
      <c r="B2687" s="61" t="s">
        <v>10</v>
      </c>
      <c r="C2687" s="61" t="s">
        <v>4599</v>
      </c>
      <c r="D2687" s="64">
        <v>1296748</v>
      </c>
      <c r="E2687" s="64">
        <v>0</v>
      </c>
      <c r="F2687" s="64">
        <v>1296748</v>
      </c>
      <c r="G2687" s="77">
        <v>1.04</v>
      </c>
      <c r="H2687" s="64">
        <v>1348618</v>
      </c>
      <c r="I2687" s="64">
        <v>0</v>
      </c>
      <c r="J2687" s="64">
        <f>SUMIFS('Support - HEA1065 Adjustments'!$G$2:$G$10,'Support - HEA1065 Adjustments'!$A$2:$A$10,LEFT('Support - Calculation Detail'!A2687,7),'Support - HEA1065 Adjustments'!$D$2:$D$10,RIGHT('Support - Calculation Detail'!A2687,2))</f>
        <v>0</v>
      </c>
      <c r="K2687" s="64">
        <v>1348618</v>
      </c>
      <c r="L2687" s="64">
        <v>0</v>
      </c>
      <c r="M2687" s="64">
        <v>0</v>
      </c>
      <c r="N2687" s="64">
        <v>0</v>
      </c>
      <c r="O2687" s="64">
        <v>1348618</v>
      </c>
    </row>
    <row r="2688" spans="1:15" x14ac:dyDescent="0.35">
      <c r="A2688" s="57" t="s">
        <v>8474</v>
      </c>
      <c r="B2688" s="61" t="s">
        <v>10</v>
      </c>
      <c r="C2688" s="61" t="s">
        <v>4599</v>
      </c>
      <c r="D2688" s="64">
        <v>2003722</v>
      </c>
      <c r="E2688" s="64">
        <v>0</v>
      </c>
      <c r="F2688" s="64">
        <v>2003722</v>
      </c>
      <c r="G2688" s="77">
        <v>1.04</v>
      </c>
      <c r="H2688" s="64">
        <v>2083871</v>
      </c>
      <c r="I2688" s="64">
        <v>0</v>
      </c>
      <c r="J2688" s="64">
        <f>SUMIFS('Support - HEA1065 Adjustments'!$G$2:$G$10,'Support - HEA1065 Adjustments'!$A$2:$A$10,LEFT('Support - Calculation Detail'!A2688,7),'Support - HEA1065 Adjustments'!$D$2:$D$10,RIGHT('Support - Calculation Detail'!A2688,2))</f>
        <v>0</v>
      </c>
      <c r="K2688" s="64">
        <v>2083871</v>
      </c>
      <c r="L2688" s="64">
        <v>65415</v>
      </c>
      <c r="M2688" s="64">
        <v>0</v>
      </c>
      <c r="N2688" s="64">
        <v>0</v>
      </c>
      <c r="O2688" s="64">
        <v>2149286</v>
      </c>
    </row>
    <row r="2689" spans="1:15" x14ac:dyDescent="0.35">
      <c r="A2689" s="57" t="s">
        <v>8475</v>
      </c>
      <c r="B2689" s="61" t="s">
        <v>10</v>
      </c>
      <c r="C2689" s="61" t="s">
        <v>4599</v>
      </c>
      <c r="D2689" s="64">
        <v>302827</v>
      </c>
      <c r="E2689" s="64">
        <v>0</v>
      </c>
      <c r="F2689" s="64">
        <v>302827</v>
      </c>
      <c r="G2689" s="77">
        <v>1.04</v>
      </c>
      <c r="H2689" s="64">
        <v>314940</v>
      </c>
      <c r="I2689" s="64">
        <v>0</v>
      </c>
      <c r="J2689" s="64">
        <f>SUMIFS('Support - HEA1065 Adjustments'!$G$2:$G$10,'Support - HEA1065 Adjustments'!$A$2:$A$10,LEFT('Support - Calculation Detail'!A2689,7),'Support - HEA1065 Adjustments'!$D$2:$D$10,RIGHT('Support - Calculation Detail'!A2689,2))</f>
        <v>0</v>
      </c>
      <c r="K2689" s="64">
        <v>314940</v>
      </c>
      <c r="L2689" s="64">
        <v>12633</v>
      </c>
      <c r="M2689" s="64">
        <v>0</v>
      </c>
      <c r="N2689" s="64">
        <v>0</v>
      </c>
      <c r="O2689" s="64">
        <v>327573</v>
      </c>
    </row>
    <row r="2690" spans="1:15" x14ac:dyDescent="0.35">
      <c r="A2690" s="57" t="s">
        <v>8476</v>
      </c>
      <c r="B2690" s="61" t="s">
        <v>10</v>
      </c>
      <c r="C2690" s="61" t="s">
        <v>4599</v>
      </c>
      <c r="D2690" s="64">
        <v>107078</v>
      </c>
      <c r="E2690" s="64">
        <v>0</v>
      </c>
      <c r="F2690" s="64">
        <v>107078</v>
      </c>
      <c r="G2690" s="77">
        <v>1.04</v>
      </c>
      <c r="H2690" s="64">
        <v>111361</v>
      </c>
      <c r="I2690" s="64">
        <v>0</v>
      </c>
      <c r="J2690" s="64">
        <f>SUMIFS('Support - HEA1065 Adjustments'!$G$2:$G$10,'Support - HEA1065 Adjustments'!$A$2:$A$10,LEFT('Support - Calculation Detail'!A2690,7),'Support - HEA1065 Adjustments'!$D$2:$D$10,RIGHT('Support - Calculation Detail'!A2690,2))</f>
        <v>0</v>
      </c>
      <c r="K2690" s="64">
        <v>111361</v>
      </c>
      <c r="L2690" s="64">
        <v>0</v>
      </c>
      <c r="M2690" s="64">
        <v>0</v>
      </c>
      <c r="N2690" s="64">
        <v>0</v>
      </c>
      <c r="O2690" s="64">
        <v>111361</v>
      </c>
    </row>
    <row r="2691" spans="1:15" x14ac:dyDescent="0.35">
      <c r="A2691" s="57" t="s">
        <v>8477</v>
      </c>
      <c r="B2691" s="61" t="s">
        <v>10</v>
      </c>
      <c r="C2691" s="61" t="s">
        <v>4599</v>
      </c>
      <c r="D2691" s="64">
        <v>670598</v>
      </c>
      <c r="E2691" s="64">
        <v>0</v>
      </c>
      <c r="F2691" s="64">
        <v>670598</v>
      </c>
      <c r="G2691" s="77">
        <v>1.04</v>
      </c>
      <c r="H2691" s="64">
        <v>697422</v>
      </c>
      <c r="I2691" s="64">
        <v>0</v>
      </c>
      <c r="J2691" s="64">
        <f>SUMIFS('Support - HEA1065 Adjustments'!$G$2:$G$10,'Support - HEA1065 Adjustments'!$A$2:$A$10,LEFT('Support - Calculation Detail'!A2691,7),'Support - HEA1065 Adjustments'!$D$2:$D$10,RIGHT('Support - Calculation Detail'!A2691,2))</f>
        <v>0</v>
      </c>
      <c r="K2691" s="64">
        <v>697422</v>
      </c>
      <c r="L2691" s="64">
        <v>28495</v>
      </c>
      <c r="M2691" s="64">
        <v>0</v>
      </c>
      <c r="N2691" s="64">
        <v>0</v>
      </c>
      <c r="O2691" s="64">
        <v>725917</v>
      </c>
    </row>
    <row r="2692" spans="1:15" x14ac:dyDescent="0.35">
      <c r="A2692" s="57" t="s">
        <v>8478</v>
      </c>
      <c r="B2692" s="61" t="s">
        <v>10</v>
      </c>
      <c r="C2692" s="61" t="s">
        <v>4599</v>
      </c>
      <c r="D2692" s="64">
        <v>399781</v>
      </c>
      <c r="E2692" s="64">
        <v>0</v>
      </c>
      <c r="F2692" s="64">
        <v>399781</v>
      </c>
      <c r="G2692" s="77">
        <v>1.04</v>
      </c>
      <c r="H2692" s="64">
        <v>415772</v>
      </c>
      <c r="I2692" s="64">
        <v>0</v>
      </c>
      <c r="J2692" s="64">
        <f>SUMIFS('Support - HEA1065 Adjustments'!$G$2:$G$10,'Support - HEA1065 Adjustments'!$A$2:$A$10,LEFT('Support - Calculation Detail'!A2692,7),'Support - HEA1065 Adjustments'!$D$2:$D$10,RIGHT('Support - Calculation Detail'!A2692,2))</f>
        <v>0</v>
      </c>
      <c r="K2692" s="64">
        <v>415772</v>
      </c>
      <c r="L2692" s="64">
        <v>0</v>
      </c>
      <c r="M2692" s="64">
        <v>0</v>
      </c>
      <c r="N2692" s="64">
        <v>0</v>
      </c>
      <c r="O2692" s="64">
        <v>415772</v>
      </c>
    </row>
    <row r="2693" spans="1:15" x14ac:dyDescent="0.35">
      <c r="A2693" s="57" t="s">
        <v>8479</v>
      </c>
      <c r="B2693" s="61" t="s">
        <v>10</v>
      </c>
      <c r="C2693" s="61" t="s">
        <v>4599</v>
      </c>
      <c r="D2693" s="64">
        <v>0</v>
      </c>
      <c r="E2693" s="64">
        <v>0</v>
      </c>
      <c r="F2693" s="64">
        <v>0</v>
      </c>
      <c r="G2693" s="77">
        <v>1.04</v>
      </c>
      <c r="H2693" s="64">
        <v>0</v>
      </c>
      <c r="I2693" s="64">
        <v>0</v>
      </c>
      <c r="J2693" s="64">
        <f>SUMIFS('Support - HEA1065 Adjustments'!$G$2:$G$10,'Support - HEA1065 Adjustments'!$A$2:$A$10,LEFT('Support - Calculation Detail'!A2693,7),'Support - HEA1065 Adjustments'!$D$2:$D$10,RIGHT('Support - Calculation Detail'!A2693,2))</f>
        <v>0</v>
      </c>
      <c r="K2693" s="64">
        <v>0</v>
      </c>
      <c r="L2693" s="64">
        <v>0</v>
      </c>
      <c r="M2693" s="64">
        <v>0</v>
      </c>
      <c r="N2693" s="64">
        <v>0</v>
      </c>
      <c r="O2693" s="64">
        <v>0</v>
      </c>
    </row>
    <row r="2694" spans="1:15" x14ac:dyDescent="0.35">
      <c r="A2694" s="57" t="s">
        <v>8480</v>
      </c>
      <c r="B2694" s="61" t="s">
        <v>10</v>
      </c>
      <c r="C2694" s="61" t="s">
        <v>4599</v>
      </c>
      <c r="D2694" s="64">
        <v>1329532</v>
      </c>
      <c r="E2694" s="64">
        <v>0</v>
      </c>
      <c r="F2694" s="64">
        <v>1329532</v>
      </c>
      <c r="G2694" s="77">
        <v>1.04</v>
      </c>
      <c r="H2694" s="64">
        <v>1382713</v>
      </c>
      <c r="I2694" s="64">
        <v>0</v>
      </c>
      <c r="J2694" s="64">
        <f>SUMIFS('Support - HEA1065 Adjustments'!$G$2:$G$10,'Support - HEA1065 Adjustments'!$A$2:$A$10,LEFT('Support - Calculation Detail'!A2694,7),'Support - HEA1065 Adjustments'!$D$2:$D$10,RIGHT('Support - Calculation Detail'!A2694,2))</f>
        <v>0</v>
      </c>
      <c r="K2694" s="64">
        <v>1382713</v>
      </c>
      <c r="L2694" s="64">
        <v>0</v>
      </c>
      <c r="M2694" s="64">
        <v>0</v>
      </c>
      <c r="N2694" s="64">
        <v>0</v>
      </c>
      <c r="O2694" s="64">
        <v>1382713</v>
      </c>
    </row>
    <row r="2695" spans="1:15" x14ac:dyDescent="0.35">
      <c r="A2695" s="57" t="s">
        <v>8481</v>
      </c>
      <c r="B2695" s="61" t="s">
        <v>10</v>
      </c>
      <c r="C2695" s="61" t="s">
        <v>4599</v>
      </c>
      <c r="D2695" s="64">
        <v>3328193</v>
      </c>
      <c r="E2695" s="64">
        <v>0</v>
      </c>
      <c r="F2695" s="64">
        <v>3328193</v>
      </c>
      <c r="G2695" s="77">
        <v>1.04</v>
      </c>
      <c r="H2695" s="64">
        <v>3461321</v>
      </c>
      <c r="I2695" s="64">
        <v>0</v>
      </c>
      <c r="J2695" s="64">
        <f>SUMIFS('Support - HEA1065 Adjustments'!$G$2:$G$10,'Support - HEA1065 Adjustments'!$A$2:$A$10,LEFT('Support - Calculation Detail'!A2695,7),'Support - HEA1065 Adjustments'!$D$2:$D$10,RIGHT('Support - Calculation Detail'!A2695,2))</f>
        <v>0</v>
      </c>
      <c r="K2695" s="64">
        <v>3461321</v>
      </c>
      <c r="L2695" s="64">
        <v>0</v>
      </c>
      <c r="M2695" s="64">
        <v>0</v>
      </c>
      <c r="N2695" s="64">
        <v>0</v>
      </c>
      <c r="O2695" s="64">
        <v>3461321</v>
      </c>
    </row>
    <row r="2696" spans="1:15" x14ac:dyDescent="0.35">
      <c r="A2696" s="57" t="s">
        <v>8482</v>
      </c>
      <c r="B2696" s="61" t="s">
        <v>10</v>
      </c>
      <c r="C2696" s="61" t="s">
        <v>4642</v>
      </c>
      <c r="D2696" s="64">
        <v>8076895</v>
      </c>
      <c r="E2696" s="64">
        <v>0</v>
      </c>
      <c r="F2696" s="64">
        <v>8076895</v>
      </c>
      <c r="G2696" s="77">
        <v>1.04</v>
      </c>
      <c r="H2696" s="64">
        <v>8399971</v>
      </c>
      <c r="I2696" s="64">
        <v>0</v>
      </c>
      <c r="J2696" s="64">
        <f>SUMIFS('Support - HEA1065 Adjustments'!$G$2:$G$10,'Support - HEA1065 Adjustments'!$A$2:$A$10,LEFT('Support - Calculation Detail'!A2696,7),'Support - HEA1065 Adjustments'!$D$2:$D$10,RIGHT('Support - Calculation Detail'!A2696,2))</f>
        <v>0</v>
      </c>
      <c r="K2696" s="64">
        <v>8399971</v>
      </c>
      <c r="L2696" s="64">
        <v>1421066</v>
      </c>
      <c r="M2696" s="64">
        <v>429109</v>
      </c>
      <c r="N2696" s="64">
        <v>1465677.5745824599</v>
      </c>
      <c r="O2696" s="64">
        <v>11715823.574582459</v>
      </c>
    </row>
    <row r="2697" spans="1:15" x14ac:dyDescent="0.35">
      <c r="A2697" s="57" t="s">
        <v>8483</v>
      </c>
      <c r="B2697" s="61" t="s">
        <v>10</v>
      </c>
      <c r="C2697" s="61" t="s">
        <v>4642</v>
      </c>
      <c r="D2697" s="64">
        <v>37324</v>
      </c>
      <c r="E2697" s="64">
        <v>0</v>
      </c>
      <c r="F2697" s="64">
        <v>37324</v>
      </c>
      <c r="G2697" s="77">
        <v>1.04</v>
      </c>
      <c r="H2697" s="64">
        <v>38817</v>
      </c>
      <c r="I2697" s="64">
        <v>0</v>
      </c>
      <c r="J2697" s="64">
        <f>SUMIFS('Support - HEA1065 Adjustments'!$G$2:$G$10,'Support - HEA1065 Adjustments'!$A$2:$A$10,LEFT('Support - Calculation Detail'!A2697,7),'Support - HEA1065 Adjustments'!$D$2:$D$10,RIGHT('Support - Calculation Detail'!A2697,2))</f>
        <v>0</v>
      </c>
      <c r="K2697" s="64">
        <v>38817</v>
      </c>
      <c r="L2697" s="64">
        <v>0</v>
      </c>
      <c r="M2697" s="64">
        <v>0</v>
      </c>
      <c r="N2697" s="64">
        <v>0</v>
      </c>
      <c r="O2697" s="64">
        <v>38817</v>
      </c>
    </row>
    <row r="2698" spans="1:15" x14ac:dyDescent="0.35">
      <c r="A2698" s="57" t="s">
        <v>8484</v>
      </c>
      <c r="B2698" s="61" t="s">
        <v>10</v>
      </c>
      <c r="C2698" s="61" t="s">
        <v>4642</v>
      </c>
      <c r="D2698" s="64">
        <v>22366</v>
      </c>
      <c r="E2698" s="64">
        <v>0</v>
      </c>
      <c r="F2698" s="64">
        <v>22366</v>
      </c>
      <c r="G2698" s="77">
        <v>1.04</v>
      </c>
      <c r="H2698" s="64">
        <v>23261</v>
      </c>
      <c r="I2698" s="64">
        <v>0</v>
      </c>
      <c r="J2698" s="64">
        <f>SUMIFS('Support - HEA1065 Adjustments'!$G$2:$G$10,'Support - HEA1065 Adjustments'!$A$2:$A$10,LEFT('Support - Calculation Detail'!A2698,7),'Support - HEA1065 Adjustments'!$D$2:$D$10,RIGHT('Support - Calculation Detail'!A2698,2))</f>
        <v>0</v>
      </c>
      <c r="K2698" s="64">
        <v>23261</v>
      </c>
      <c r="L2698" s="64">
        <v>0</v>
      </c>
      <c r="M2698" s="64">
        <v>0</v>
      </c>
      <c r="N2698" s="64">
        <v>0</v>
      </c>
      <c r="O2698" s="64">
        <v>23261</v>
      </c>
    </row>
    <row r="2699" spans="1:15" x14ac:dyDescent="0.35">
      <c r="A2699" s="57" t="s">
        <v>8485</v>
      </c>
      <c r="B2699" s="61" t="s">
        <v>10</v>
      </c>
      <c r="C2699" s="61" t="s">
        <v>4642</v>
      </c>
      <c r="D2699" s="64">
        <v>28981</v>
      </c>
      <c r="E2699" s="64">
        <v>0</v>
      </c>
      <c r="F2699" s="64">
        <v>28981</v>
      </c>
      <c r="G2699" s="77">
        <v>1.04</v>
      </c>
      <c r="H2699" s="64">
        <v>30140</v>
      </c>
      <c r="I2699" s="64">
        <v>0</v>
      </c>
      <c r="J2699" s="64">
        <f>SUMIFS('Support - HEA1065 Adjustments'!$G$2:$G$10,'Support - HEA1065 Adjustments'!$A$2:$A$10,LEFT('Support - Calculation Detail'!A2699,7),'Support - HEA1065 Adjustments'!$D$2:$D$10,RIGHT('Support - Calculation Detail'!A2699,2))</f>
        <v>0</v>
      </c>
      <c r="K2699" s="64">
        <v>30140</v>
      </c>
      <c r="L2699" s="64">
        <v>0</v>
      </c>
      <c r="M2699" s="64">
        <v>0</v>
      </c>
      <c r="N2699" s="64">
        <v>0</v>
      </c>
      <c r="O2699" s="64">
        <v>30140</v>
      </c>
    </row>
    <row r="2700" spans="1:15" x14ac:dyDescent="0.35">
      <c r="A2700" s="57" t="s">
        <v>8486</v>
      </c>
      <c r="B2700" s="61" t="s">
        <v>10</v>
      </c>
      <c r="C2700" s="61" t="s">
        <v>4642</v>
      </c>
      <c r="D2700" s="64">
        <v>21091</v>
      </c>
      <c r="E2700" s="64">
        <v>0</v>
      </c>
      <c r="F2700" s="64">
        <v>21091</v>
      </c>
      <c r="G2700" s="77">
        <v>1.04</v>
      </c>
      <c r="H2700" s="64">
        <v>21935</v>
      </c>
      <c r="I2700" s="64">
        <v>0</v>
      </c>
      <c r="J2700" s="64">
        <f>SUMIFS('Support - HEA1065 Adjustments'!$G$2:$G$10,'Support - HEA1065 Adjustments'!$A$2:$A$10,LEFT('Support - Calculation Detail'!A2700,7),'Support - HEA1065 Adjustments'!$D$2:$D$10,RIGHT('Support - Calculation Detail'!A2700,2))</f>
        <v>0</v>
      </c>
      <c r="K2700" s="64">
        <v>21935</v>
      </c>
      <c r="L2700" s="64">
        <v>0</v>
      </c>
      <c r="M2700" s="64">
        <v>0</v>
      </c>
      <c r="N2700" s="64">
        <v>0</v>
      </c>
      <c r="O2700" s="64">
        <v>21935</v>
      </c>
    </row>
    <row r="2701" spans="1:15" x14ac:dyDescent="0.35">
      <c r="A2701" s="57" t="s">
        <v>8487</v>
      </c>
      <c r="B2701" s="61" t="s">
        <v>10</v>
      </c>
      <c r="C2701" s="61" t="s">
        <v>4642</v>
      </c>
      <c r="D2701" s="64">
        <v>31016</v>
      </c>
      <c r="E2701" s="64">
        <v>0</v>
      </c>
      <c r="F2701" s="64">
        <v>31016</v>
      </c>
      <c r="G2701" s="77">
        <v>1.04</v>
      </c>
      <c r="H2701" s="64">
        <v>32257</v>
      </c>
      <c r="I2701" s="64">
        <v>0</v>
      </c>
      <c r="J2701" s="64">
        <f>SUMIFS('Support - HEA1065 Adjustments'!$G$2:$G$10,'Support - HEA1065 Adjustments'!$A$2:$A$10,LEFT('Support - Calculation Detail'!A2701,7),'Support - HEA1065 Adjustments'!$D$2:$D$10,RIGHT('Support - Calculation Detail'!A2701,2))</f>
        <v>0</v>
      </c>
      <c r="K2701" s="64">
        <v>32257</v>
      </c>
      <c r="L2701" s="64">
        <v>0</v>
      </c>
      <c r="M2701" s="64">
        <v>0</v>
      </c>
      <c r="N2701" s="64">
        <v>0</v>
      </c>
      <c r="O2701" s="64">
        <v>32257</v>
      </c>
    </row>
    <row r="2702" spans="1:15" x14ac:dyDescent="0.35">
      <c r="A2702" s="57" t="s">
        <v>8488</v>
      </c>
      <c r="B2702" s="61" t="s">
        <v>10</v>
      </c>
      <c r="C2702" s="61" t="s">
        <v>4642</v>
      </c>
      <c r="D2702" s="64">
        <v>30442</v>
      </c>
      <c r="E2702" s="64">
        <v>0</v>
      </c>
      <c r="F2702" s="64">
        <v>30442</v>
      </c>
      <c r="G2702" s="77">
        <v>1.04</v>
      </c>
      <c r="H2702" s="64">
        <v>31660</v>
      </c>
      <c r="I2702" s="64">
        <v>0</v>
      </c>
      <c r="J2702" s="64">
        <f>SUMIFS('Support - HEA1065 Adjustments'!$G$2:$G$10,'Support - HEA1065 Adjustments'!$A$2:$A$10,LEFT('Support - Calculation Detail'!A2702,7),'Support - HEA1065 Adjustments'!$D$2:$D$10,RIGHT('Support - Calculation Detail'!A2702,2))</f>
        <v>0</v>
      </c>
      <c r="K2702" s="64">
        <v>31660</v>
      </c>
      <c r="L2702" s="64">
        <v>0</v>
      </c>
      <c r="M2702" s="64">
        <v>0</v>
      </c>
      <c r="N2702" s="64">
        <v>0</v>
      </c>
      <c r="O2702" s="64">
        <v>31660</v>
      </c>
    </row>
    <row r="2703" spans="1:15" x14ac:dyDescent="0.35">
      <c r="A2703" s="57" t="s">
        <v>8489</v>
      </c>
      <c r="B2703" s="61" t="s">
        <v>10</v>
      </c>
      <c r="C2703" s="61" t="s">
        <v>4642</v>
      </c>
      <c r="D2703" s="64">
        <v>346877</v>
      </c>
      <c r="E2703" s="64">
        <v>0</v>
      </c>
      <c r="F2703" s="64">
        <v>346877</v>
      </c>
      <c r="G2703" s="77">
        <v>1.04</v>
      </c>
      <c r="H2703" s="64">
        <v>360752</v>
      </c>
      <c r="I2703" s="64">
        <v>0</v>
      </c>
      <c r="J2703" s="64">
        <f>SUMIFS('Support - HEA1065 Adjustments'!$G$2:$G$10,'Support - HEA1065 Adjustments'!$A$2:$A$10,LEFT('Support - Calculation Detail'!A2703,7),'Support - HEA1065 Adjustments'!$D$2:$D$10,RIGHT('Support - Calculation Detail'!A2703,2))</f>
        <v>0</v>
      </c>
      <c r="K2703" s="64">
        <v>360752</v>
      </c>
      <c r="L2703" s="64">
        <v>0</v>
      </c>
      <c r="M2703" s="64">
        <v>0</v>
      </c>
      <c r="N2703" s="64">
        <v>0</v>
      </c>
      <c r="O2703" s="64">
        <v>360752</v>
      </c>
    </row>
    <row r="2704" spans="1:15" x14ac:dyDescent="0.35">
      <c r="A2704" s="57" t="s">
        <v>8490</v>
      </c>
      <c r="B2704" s="61" t="s">
        <v>10</v>
      </c>
      <c r="C2704" s="61" t="s">
        <v>4642</v>
      </c>
      <c r="D2704" s="64">
        <v>40160</v>
      </c>
      <c r="E2704" s="64">
        <v>0</v>
      </c>
      <c r="F2704" s="64">
        <v>40160</v>
      </c>
      <c r="G2704" s="77">
        <v>1.04</v>
      </c>
      <c r="H2704" s="64">
        <v>41766</v>
      </c>
      <c r="I2704" s="64">
        <v>0</v>
      </c>
      <c r="J2704" s="64">
        <f>SUMIFS('Support - HEA1065 Adjustments'!$G$2:$G$10,'Support - HEA1065 Adjustments'!$A$2:$A$10,LEFT('Support - Calculation Detail'!A2704,7),'Support - HEA1065 Adjustments'!$D$2:$D$10,RIGHT('Support - Calculation Detail'!A2704,2))</f>
        <v>0</v>
      </c>
      <c r="K2704" s="64">
        <v>41766</v>
      </c>
      <c r="L2704" s="64">
        <v>0</v>
      </c>
      <c r="M2704" s="64">
        <v>0</v>
      </c>
      <c r="N2704" s="64">
        <v>0</v>
      </c>
      <c r="O2704" s="64">
        <v>41766</v>
      </c>
    </row>
    <row r="2705" spans="1:15" x14ac:dyDescent="0.35">
      <c r="A2705" s="57" t="s">
        <v>8491</v>
      </c>
      <c r="B2705" s="61" t="s">
        <v>10</v>
      </c>
      <c r="C2705" s="61" t="s">
        <v>4642</v>
      </c>
      <c r="D2705" s="64">
        <v>33633</v>
      </c>
      <c r="E2705" s="64">
        <v>0</v>
      </c>
      <c r="F2705" s="64">
        <v>33633</v>
      </c>
      <c r="G2705" s="77">
        <v>1.04</v>
      </c>
      <c r="H2705" s="64">
        <v>34978</v>
      </c>
      <c r="I2705" s="64">
        <v>0</v>
      </c>
      <c r="J2705" s="64">
        <f>SUMIFS('Support - HEA1065 Adjustments'!$G$2:$G$10,'Support - HEA1065 Adjustments'!$A$2:$A$10,LEFT('Support - Calculation Detail'!A2705,7),'Support - HEA1065 Adjustments'!$D$2:$D$10,RIGHT('Support - Calculation Detail'!A2705,2))</f>
        <v>0</v>
      </c>
      <c r="K2705" s="64">
        <v>34978</v>
      </c>
      <c r="L2705" s="64">
        <v>0</v>
      </c>
      <c r="M2705" s="64">
        <v>0</v>
      </c>
      <c r="N2705" s="64">
        <v>0</v>
      </c>
      <c r="O2705" s="64">
        <v>34978</v>
      </c>
    </row>
    <row r="2706" spans="1:15" x14ac:dyDescent="0.35">
      <c r="A2706" s="57" t="s">
        <v>8492</v>
      </c>
      <c r="B2706" s="61" t="s">
        <v>10</v>
      </c>
      <c r="C2706" s="61" t="s">
        <v>4642</v>
      </c>
      <c r="D2706" s="64">
        <v>191199</v>
      </c>
      <c r="E2706" s="64">
        <v>0</v>
      </c>
      <c r="F2706" s="64">
        <v>191199</v>
      </c>
      <c r="G2706" s="77">
        <v>1.04</v>
      </c>
      <c r="H2706" s="64">
        <v>198847</v>
      </c>
      <c r="I2706" s="64">
        <v>0</v>
      </c>
      <c r="J2706" s="64">
        <f>SUMIFS('Support - HEA1065 Adjustments'!$G$2:$G$10,'Support - HEA1065 Adjustments'!$A$2:$A$10,LEFT('Support - Calculation Detail'!A2706,7),'Support - HEA1065 Adjustments'!$D$2:$D$10,RIGHT('Support - Calculation Detail'!A2706,2))</f>
        <v>0</v>
      </c>
      <c r="K2706" s="64">
        <v>198847</v>
      </c>
      <c r="L2706" s="64">
        <v>0</v>
      </c>
      <c r="M2706" s="64">
        <v>0</v>
      </c>
      <c r="N2706" s="64">
        <v>0</v>
      </c>
      <c r="O2706" s="64">
        <v>198847</v>
      </c>
    </row>
    <row r="2707" spans="1:15" x14ac:dyDescent="0.35">
      <c r="A2707" s="57" t="s">
        <v>8493</v>
      </c>
      <c r="B2707" s="61" t="s">
        <v>10</v>
      </c>
      <c r="C2707" s="61" t="s">
        <v>4642</v>
      </c>
      <c r="D2707" s="64">
        <v>44838</v>
      </c>
      <c r="E2707" s="64">
        <v>0</v>
      </c>
      <c r="F2707" s="64">
        <v>44838</v>
      </c>
      <c r="G2707" s="77">
        <v>1.04</v>
      </c>
      <c r="H2707" s="64">
        <v>46632</v>
      </c>
      <c r="I2707" s="64">
        <v>0</v>
      </c>
      <c r="J2707" s="64">
        <f>SUMIFS('Support - HEA1065 Adjustments'!$G$2:$G$10,'Support - HEA1065 Adjustments'!$A$2:$A$10,LEFT('Support - Calculation Detail'!A2707,7),'Support - HEA1065 Adjustments'!$D$2:$D$10,RIGHT('Support - Calculation Detail'!A2707,2))</f>
        <v>0</v>
      </c>
      <c r="K2707" s="64">
        <v>46632</v>
      </c>
      <c r="L2707" s="64">
        <v>0</v>
      </c>
      <c r="M2707" s="64">
        <v>0</v>
      </c>
      <c r="N2707" s="64">
        <v>0</v>
      </c>
      <c r="O2707" s="64">
        <v>46632</v>
      </c>
    </row>
    <row r="2708" spans="1:15" x14ac:dyDescent="0.35">
      <c r="A2708" s="57" t="s">
        <v>8494</v>
      </c>
      <c r="B2708" s="61" t="s">
        <v>10</v>
      </c>
      <c r="C2708" s="61" t="s">
        <v>4642</v>
      </c>
      <c r="D2708" s="64">
        <v>43087</v>
      </c>
      <c r="E2708" s="64">
        <v>0</v>
      </c>
      <c r="F2708" s="64">
        <v>43087</v>
      </c>
      <c r="G2708" s="77">
        <v>1.04</v>
      </c>
      <c r="H2708" s="64">
        <v>44810</v>
      </c>
      <c r="I2708" s="64">
        <v>0</v>
      </c>
      <c r="J2708" s="64">
        <f>SUMIFS('Support - HEA1065 Adjustments'!$G$2:$G$10,'Support - HEA1065 Adjustments'!$A$2:$A$10,LEFT('Support - Calculation Detail'!A2708,7),'Support - HEA1065 Adjustments'!$D$2:$D$10,RIGHT('Support - Calculation Detail'!A2708,2))</f>
        <v>0</v>
      </c>
      <c r="K2708" s="64">
        <v>44810</v>
      </c>
      <c r="L2708" s="64">
        <v>0</v>
      </c>
      <c r="M2708" s="64">
        <v>0</v>
      </c>
      <c r="N2708" s="64">
        <v>0</v>
      </c>
      <c r="O2708" s="64">
        <v>44810</v>
      </c>
    </row>
    <row r="2709" spans="1:15" x14ac:dyDescent="0.35">
      <c r="A2709" s="57" t="s">
        <v>8495</v>
      </c>
      <c r="B2709" s="61" t="s">
        <v>10</v>
      </c>
      <c r="C2709" s="61" t="s">
        <v>4642</v>
      </c>
      <c r="D2709" s="64">
        <v>272796</v>
      </c>
      <c r="E2709" s="64">
        <v>0</v>
      </c>
      <c r="F2709" s="64">
        <v>272796</v>
      </c>
      <c r="G2709" s="77">
        <v>1.04</v>
      </c>
      <c r="H2709" s="64">
        <v>283708</v>
      </c>
      <c r="I2709" s="64">
        <v>0</v>
      </c>
      <c r="J2709" s="64">
        <f>SUMIFS('Support - HEA1065 Adjustments'!$G$2:$G$10,'Support - HEA1065 Adjustments'!$A$2:$A$10,LEFT('Support - Calculation Detail'!A2709,7),'Support - HEA1065 Adjustments'!$D$2:$D$10,RIGHT('Support - Calculation Detail'!A2709,2))</f>
        <v>0</v>
      </c>
      <c r="K2709" s="64">
        <v>283708</v>
      </c>
      <c r="L2709" s="64">
        <v>0</v>
      </c>
      <c r="M2709" s="64">
        <v>0</v>
      </c>
      <c r="N2709" s="64">
        <v>0</v>
      </c>
      <c r="O2709" s="64">
        <v>283708</v>
      </c>
    </row>
    <row r="2710" spans="1:15" x14ac:dyDescent="0.35">
      <c r="A2710" s="57" t="s">
        <v>8496</v>
      </c>
      <c r="B2710" s="61" t="s">
        <v>10</v>
      </c>
      <c r="C2710" s="61" t="s">
        <v>4642</v>
      </c>
      <c r="D2710" s="64">
        <v>669689</v>
      </c>
      <c r="E2710" s="64">
        <v>0</v>
      </c>
      <c r="F2710" s="64">
        <v>669689</v>
      </c>
      <c r="G2710" s="77">
        <v>1.04</v>
      </c>
      <c r="H2710" s="64">
        <v>696477</v>
      </c>
      <c r="I2710" s="64">
        <v>0</v>
      </c>
      <c r="J2710" s="64">
        <f>SUMIFS('Support - HEA1065 Adjustments'!$G$2:$G$10,'Support - HEA1065 Adjustments'!$A$2:$A$10,LEFT('Support - Calculation Detail'!A2710,7),'Support - HEA1065 Adjustments'!$D$2:$D$10,RIGHT('Support - Calculation Detail'!A2710,2))</f>
        <v>0</v>
      </c>
      <c r="K2710" s="64">
        <v>696477</v>
      </c>
      <c r="L2710" s="64">
        <v>0</v>
      </c>
      <c r="M2710" s="64">
        <v>0</v>
      </c>
      <c r="N2710" s="64">
        <v>0</v>
      </c>
      <c r="O2710" s="64">
        <v>696477</v>
      </c>
    </row>
    <row r="2711" spans="1:15" x14ac:dyDescent="0.35">
      <c r="A2711" s="57" t="s">
        <v>8497</v>
      </c>
      <c r="B2711" s="61" t="s">
        <v>10</v>
      </c>
      <c r="C2711" s="61" t="s">
        <v>4642</v>
      </c>
      <c r="D2711" s="64">
        <v>28319</v>
      </c>
      <c r="E2711" s="64">
        <v>0</v>
      </c>
      <c r="F2711" s="64">
        <v>28319</v>
      </c>
      <c r="G2711" s="77">
        <v>1.04</v>
      </c>
      <c r="H2711" s="64">
        <v>29452</v>
      </c>
      <c r="I2711" s="64">
        <v>0</v>
      </c>
      <c r="J2711" s="64">
        <f>SUMIFS('Support - HEA1065 Adjustments'!$G$2:$G$10,'Support - HEA1065 Adjustments'!$A$2:$A$10,LEFT('Support - Calculation Detail'!A2711,7),'Support - HEA1065 Adjustments'!$D$2:$D$10,RIGHT('Support - Calculation Detail'!A2711,2))</f>
        <v>0</v>
      </c>
      <c r="K2711" s="64">
        <v>29452</v>
      </c>
      <c r="L2711" s="64">
        <v>0</v>
      </c>
      <c r="M2711" s="64">
        <v>0</v>
      </c>
      <c r="N2711" s="64">
        <v>0</v>
      </c>
      <c r="O2711" s="64">
        <v>29452</v>
      </c>
    </row>
    <row r="2712" spans="1:15" x14ac:dyDescent="0.35">
      <c r="A2712" s="57" t="s">
        <v>8498</v>
      </c>
      <c r="B2712" s="61" t="s">
        <v>10</v>
      </c>
      <c r="C2712" s="61" t="s">
        <v>4642</v>
      </c>
      <c r="D2712" s="64">
        <v>15042</v>
      </c>
      <c r="E2712" s="64">
        <v>0</v>
      </c>
      <c r="F2712" s="64">
        <v>15042</v>
      </c>
      <c r="G2712" s="77">
        <v>1.04</v>
      </c>
      <c r="H2712" s="64">
        <v>15644</v>
      </c>
      <c r="I2712" s="64">
        <v>0</v>
      </c>
      <c r="J2712" s="64">
        <f>SUMIFS('Support - HEA1065 Adjustments'!$G$2:$G$10,'Support - HEA1065 Adjustments'!$A$2:$A$10,LEFT('Support - Calculation Detail'!A2712,7),'Support - HEA1065 Adjustments'!$D$2:$D$10,RIGHT('Support - Calculation Detail'!A2712,2))</f>
        <v>0</v>
      </c>
      <c r="K2712" s="64">
        <v>15644</v>
      </c>
      <c r="L2712" s="64">
        <v>0</v>
      </c>
      <c r="M2712" s="64">
        <v>0</v>
      </c>
      <c r="N2712" s="64">
        <v>0</v>
      </c>
      <c r="O2712" s="64">
        <v>15644</v>
      </c>
    </row>
    <row r="2713" spans="1:15" x14ac:dyDescent="0.35">
      <c r="A2713" s="57" t="s">
        <v>8499</v>
      </c>
      <c r="B2713" s="61" t="s">
        <v>10</v>
      </c>
      <c r="C2713" s="61" t="s">
        <v>4642</v>
      </c>
      <c r="D2713" s="64">
        <v>50236</v>
      </c>
      <c r="E2713" s="64">
        <v>0</v>
      </c>
      <c r="F2713" s="64">
        <v>50236</v>
      </c>
      <c r="G2713" s="77">
        <v>1.04</v>
      </c>
      <c r="H2713" s="64">
        <v>52245</v>
      </c>
      <c r="I2713" s="64">
        <v>0</v>
      </c>
      <c r="J2713" s="64">
        <f>SUMIFS('Support - HEA1065 Adjustments'!$G$2:$G$10,'Support - HEA1065 Adjustments'!$A$2:$A$10,LEFT('Support - Calculation Detail'!A2713,7),'Support - HEA1065 Adjustments'!$D$2:$D$10,RIGHT('Support - Calculation Detail'!A2713,2))</f>
        <v>0</v>
      </c>
      <c r="K2713" s="64">
        <v>52245</v>
      </c>
      <c r="L2713" s="64">
        <v>0</v>
      </c>
      <c r="M2713" s="64">
        <v>0</v>
      </c>
      <c r="N2713" s="64">
        <v>0</v>
      </c>
      <c r="O2713" s="64">
        <v>52245</v>
      </c>
    </row>
    <row r="2714" spans="1:15" x14ac:dyDescent="0.35">
      <c r="A2714" s="57" t="s">
        <v>8500</v>
      </c>
      <c r="B2714" s="61" t="s">
        <v>10</v>
      </c>
      <c r="C2714" s="61" t="s">
        <v>4642</v>
      </c>
      <c r="D2714" s="64">
        <v>56482</v>
      </c>
      <c r="E2714" s="64">
        <v>0</v>
      </c>
      <c r="F2714" s="64">
        <v>56482</v>
      </c>
      <c r="G2714" s="77">
        <v>1.04</v>
      </c>
      <c r="H2714" s="64">
        <v>58741</v>
      </c>
      <c r="I2714" s="64">
        <v>0</v>
      </c>
      <c r="J2714" s="64">
        <f>SUMIFS('Support - HEA1065 Adjustments'!$G$2:$G$10,'Support - HEA1065 Adjustments'!$A$2:$A$10,LEFT('Support - Calculation Detail'!A2714,7),'Support - HEA1065 Adjustments'!$D$2:$D$10,RIGHT('Support - Calculation Detail'!A2714,2))</f>
        <v>0</v>
      </c>
      <c r="K2714" s="64">
        <v>58741</v>
      </c>
      <c r="L2714" s="64">
        <v>0</v>
      </c>
      <c r="M2714" s="64">
        <v>0</v>
      </c>
      <c r="N2714" s="64">
        <v>0</v>
      </c>
      <c r="O2714" s="64">
        <v>58741</v>
      </c>
    </row>
    <row r="2715" spans="1:15" x14ac:dyDescent="0.35">
      <c r="A2715" s="57" t="s">
        <v>8501</v>
      </c>
      <c r="B2715" s="61" t="s">
        <v>10</v>
      </c>
      <c r="C2715" s="61" t="s">
        <v>4642</v>
      </c>
      <c r="D2715" s="64">
        <v>13059</v>
      </c>
      <c r="E2715" s="64">
        <v>0</v>
      </c>
      <c r="F2715" s="64">
        <v>13059</v>
      </c>
      <c r="G2715" s="77">
        <v>1.04</v>
      </c>
      <c r="H2715" s="64">
        <v>13581</v>
      </c>
      <c r="I2715" s="64">
        <v>0</v>
      </c>
      <c r="J2715" s="64">
        <f>SUMIFS('Support - HEA1065 Adjustments'!$G$2:$G$10,'Support - HEA1065 Adjustments'!$A$2:$A$10,LEFT('Support - Calculation Detail'!A2715,7),'Support - HEA1065 Adjustments'!$D$2:$D$10,RIGHT('Support - Calculation Detail'!A2715,2))</f>
        <v>0</v>
      </c>
      <c r="K2715" s="64">
        <v>13581</v>
      </c>
      <c r="L2715" s="64">
        <v>0</v>
      </c>
      <c r="M2715" s="64">
        <v>0</v>
      </c>
      <c r="N2715" s="64">
        <v>0</v>
      </c>
      <c r="O2715" s="64">
        <v>13581</v>
      </c>
    </row>
    <row r="2716" spans="1:15" x14ac:dyDescent="0.35">
      <c r="A2716" s="57" t="s">
        <v>8502</v>
      </c>
      <c r="B2716" s="61" t="s">
        <v>10</v>
      </c>
      <c r="C2716" s="61" t="s">
        <v>4642</v>
      </c>
      <c r="D2716" s="64">
        <v>13542</v>
      </c>
      <c r="E2716" s="64">
        <v>0</v>
      </c>
      <c r="F2716" s="64">
        <v>13542</v>
      </c>
      <c r="G2716" s="77">
        <v>1.04</v>
      </c>
      <c r="H2716" s="64">
        <v>14084</v>
      </c>
      <c r="I2716" s="64">
        <v>0</v>
      </c>
      <c r="J2716" s="64">
        <f>SUMIFS('Support - HEA1065 Adjustments'!$G$2:$G$10,'Support - HEA1065 Adjustments'!$A$2:$A$10,LEFT('Support - Calculation Detail'!A2716,7),'Support - HEA1065 Adjustments'!$D$2:$D$10,RIGHT('Support - Calculation Detail'!A2716,2))</f>
        <v>0</v>
      </c>
      <c r="K2716" s="64">
        <v>14084</v>
      </c>
      <c r="L2716" s="64">
        <v>0</v>
      </c>
      <c r="M2716" s="64">
        <v>0</v>
      </c>
      <c r="N2716" s="64">
        <v>0</v>
      </c>
      <c r="O2716" s="64">
        <v>14084</v>
      </c>
    </row>
    <row r="2717" spans="1:15" x14ac:dyDescent="0.35">
      <c r="A2717" s="57" t="s">
        <v>8503</v>
      </c>
      <c r="B2717" s="61" t="s">
        <v>10</v>
      </c>
      <c r="C2717" s="61" t="s">
        <v>4642</v>
      </c>
      <c r="D2717" s="64">
        <v>34478</v>
      </c>
      <c r="E2717" s="64">
        <v>0</v>
      </c>
      <c r="F2717" s="64">
        <v>34478</v>
      </c>
      <c r="G2717" s="77">
        <v>1.04</v>
      </c>
      <c r="H2717" s="64">
        <v>35857</v>
      </c>
      <c r="I2717" s="64">
        <v>0</v>
      </c>
      <c r="J2717" s="64">
        <f>SUMIFS('Support - HEA1065 Adjustments'!$G$2:$G$10,'Support - HEA1065 Adjustments'!$A$2:$A$10,LEFT('Support - Calculation Detail'!A2717,7),'Support - HEA1065 Adjustments'!$D$2:$D$10,RIGHT('Support - Calculation Detail'!A2717,2))</f>
        <v>0</v>
      </c>
      <c r="K2717" s="64">
        <v>35857</v>
      </c>
      <c r="L2717" s="64">
        <v>0</v>
      </c>
      <c r="M2717" s="64">
        <v>0</v>
      </c>
      <c r="N2717" s="64">
        <v>0</v>
      </c>
      <c r="O2717" s="64">
        <v>35857</v>
      </c>
    </row>
    <row r="2718" spans="1:15" x14ac:dyDescent="0.35">
      <c r="A2718" s="57" t="s">
        <v>8504</v>
      </c>
      <c r="B2718" s="61" t="s">
        <v>10</v>
      </c>
      <c r="C2718" s="61" t="s">
        <v>4642</v>
      </c>
      <c r="D2718" s="64">
        <v>46959</v>
      </c>
      <c r="E2718" s="64">
        <v>0</v>
      </c>
      <c r="F2718" s="64">
        <v>46959</v>
      </c>
      <c r="G2718" s="77">
        <v>1.04</v>
      </c>
      <c r="H2718" s="64">
        <v>48837</v>
      </c>
      <c r="I2718" s="64">
        <v>0</v>
      </c>
      <c r="J2718" s="64">
        <f>SUMIFS('Support - HEA1065 Adjustments'!$G$2:$G$10,'Support - HEA1065 Adjustments'!$A$2:$A$10,LEFT('Support - Calculation Detail'!A2718,7),'Support - HEA1065 Adjustments'!$D$2:$D$10,RIGHT('Support - Calculation Detail'!A2718,2))</f>
        <v>0</v>
      </c>
      <c r="K2718" s="64">
        <v>48837</v>
      </c>
      <c r="L2718" s="64">
        <v>0</v>
      </c>
      <c r="M2718" s="64">
        <v>0</v>
      </c>
      <c r="N2718" s="64">
        <v>0</v>
      </c>
      <c r="O2718" s="64">
        <v>48837</v>
      </c>
    </row>
    <row r="2719" spans="1:15" x14ac:dyDescent="0.35">
      <c r="A2719" s="57" t="s">
        <v>8505</v>
      </c>
      <c r="B2719" s="61" t="s">
        <v>10</v>
      </c>
      <c r="C2719" s="61" t="s">
        <v>4642</v>
      </c>
      <c r="D2719" s="64">
        <v>16059</v>
      </c>
      <c r="E2719" s="64">
        <v>0</v>
      </c>
      <c r="F2719" s="64">
        <v>16059</v>
      </c>
      <c r="G2719" s="77">
        <v>1.04</v>
      </c>
      <c r="H2719" s="64">
        <v>16701</v>
      </c>
      <c r="I2719" s="64">
        <v>0</v>
      </c>
      <c r="J2719" s="64">
        <f>SUMIFS('Support - HEA1065 Adjustments'!$G$2:$G$10,'Support - HEA1065 Adjustments'!$A$2:$A$10,LEFT('Support - Calculation Detail'!A2719,7),'Support - HEA1065 Adjustments'!$D$2:$D$10,RIGHT('Support - Calculation Detail'!A2719,2))</f>
        <v>0</v>
      </c>
      <c r="K2719" s="64">
        <v>16701</v>
      </c>
      <c r="L2719" s="64">
        <v>0</v>
      </c>
      <c r="M2719" s="64">
        <v>0</v>
      </c>
      <c r="N2719" s="64">
        <v>0</v>
      </c>
      <c r="O2719" s="64">
        <v>16701</v>
      </c>
    </row>
    <row r="2720" spans="1:15" x14ac:dyDescent="0.35">
      <c r="A2720" s="57" t="s">
        <v>8506</v>
      </c>
      <c r="B2720" s="61" t="s">
        <v>10</v>
      </c>
      <c r="C2720" s="61" t="s">
        <v>4642</v>
      </c>
      <c r="D2720" s="64">
        <v>11342</v>
      </c>
      <c r="E2720" s="64">
        <v>0</v>
      </c>
      <c r="F2720" s="64">
        <v>11342</v>
      </c>
      <c r="G2720" s="77">
        <v>1.04</v>
      </c>
      <c r="H2720" s="64">
        <v>11796</v>
      </c>
      <c r="I2720" s="64">
        <v>0</v>
      </c>
      <c r="J2720" s="64">
        <f>SUMIFS('Support - HEA1065 Adjustments'!$G$2:$G$10,'Support - HEA1065 Adjustments'!$A$2:$A$10,LEFT('Support - Calculation Detail'!A2720,7),'Support - HEA1065 Adjustments'!$D$2:$D$10,RIGHT('Support - Calculation Detail'!A2720,2))</f>
        <v>0</v>
      </c>
      <c r="K2720" s="64">
        <v>11796</v>
      </c>
      <c r="L2720" s="64">
        <v>0</v>
      </c>
      <c r="M2720" s="64">
        <v>0</v>
      </c>
      <c r="N2720" s="64">
        <v>0</v>
      </c>
      <c r="O2720" s="64">
        <v>11796</v>
      </c>
    </row>
    <row r="2721" spans="1:15" x14ac:dyDescent="0.35">
      <c r="A2721" s="57" t="s">
        <v>8507</v>
      </c>
      <c r="B2721" s="61" t="s">
        <v>10</v>
      </c>
      <c r="C2721" s="61" t="s">
        <v>4642</v>
      </c>
      <c r="D2721" s="64">
        <v>599381</v>
      </c>
      <c r="E2721" s="64">
        <v>0</v>
      </c>
      <c r="F2721" s="64">
        <v>599381</v>
      </c>
      <c r="G2721" s="77">
        <v>1.04</v>
      </c>
      <c r="H2721" s="64">
        <v>623356</v>
      </c>
      <c r="I2721" s="64">
        <v>0</v>
      </c>
      <c r="J2721" s="64">
        <f>SUMIFS('Support - HEA1065 Adjustments'!$G$2:$G$10,'Support - HEA1065 Adjustments'!$A$2:$A$10,LEFT('Support - Calculation Detail'!A2721,7),'Support - HEA1065 Adjustments'!$D$2:$D$10,RIGHT('Support - Calculation Detail'!A2721,2))</f>
        <v>0</v>
      </c>
      <c r="K2721" s="64">
        <v>623356</v>
      </c>
      <c r="L2721" s="64">
        <v>0</v>
      </c>
      <c r="M2721" s="64">
        <v>0</v>
      </c>
      <c r="N2721" s="64">
        <v>0</v>
      </c>
      <c r="O2721" s="64">
        <v>623356</v>
      </c>
    </row>
    <row r="2722" spans="1:15" x14ac:dyDescent="0.35">
      <c r="A2722" s="57" t="s">
        <v>8508</v>
      </c>
      <c r="B2722" s="61" t="s">
        <v>10</v>
      </c>
      <c r="C2722" s="61" t="s">
        <v>4642</v>
      </c>
      <c r="D2722" s="64">
        <v>789040</v>
      </c>
      <c r="E2722" s="64">
        <v>0</v>
      </c>
      <c r="F2722" s="64">
        <v>789040</v>
      </c>
      <c r="G2722" s="77">
        <v>1.04</v>
      </c>
      <c r="H2722" s="64">
        <v>820602</v>
      </c>
      <c r="I2722" s="64">
        <v>0</v>
      </c>
      <c r="J2722" s="64">
        <f>SUMIFS('Support - HEA1065 Adjustments'!$G$2:$G$10,'Support - HEA1065 Adjustments'!$A$2:$A$10,LEFT('Support - Calculation Detail'!A2722,7),'Support - HEA1065 Adjustments'!$D$2:$D$10,RIGHT('Support - Calculation Detail'!A2722,2))</f>
        <v>0</v>
      </c>
      <c r="K2722" s="64">
        <v>820602</v>
      </c>
      <c r="L2722" s="64">
        <v>0</v>
      </c>
      <c r="M2722" s="64">
        <v>0</v>
      </c>
      <c r="N2722" s="64">
        <v>0</v>
      </c>
      <c r="O2722" s="64">
        <v>820602</v>
      </c>
    </row>
    <row r="2723" spans="1:15" x14ac:dyDescent="0.35">
      <c r="A2723" s="57" t="s">
        <v>8509</v>
      </c>
      <c r="B2723" s="61" t="s">
        <v>10</v>
      </c>
      <c r="C2723" s="61" t="s">
        <v>4642</v>
      </c>
      <c r="D2723" s="64">
        <v>6515767</v>
      </c>
      <c r="E2723" s="64">
        <v>0</v>
      </c>
      <c r="F2723" s="64">
        <v>6515767</v>
      </c>
      <c r="G2723" s="77">
        <v>1.04</v>
      </c>
      <c r="H2723" s="64">
        <v>6776398</v>
      </c>
      <c r="I2723" s="64">
        <v>0</v>
      </c>
      <c r="J2723" s="64">
        <f>SUMIFS('Support - HEA1065 Adjustments'!$G$2:$G$10,'Support - HEA1065 Adjustments'!$A$2:$A$10,LEFT('Support - Calculation Detail'!A2723,7),'Support - HEA1065 Adjustments'!$D$2:$D$10,RIGHT('Support - Calculation Detail'!A2723,2))</f>
        <v>0</v>
      </c>
      <c r="K2723" s="64">
        <v>6776398</v>
      </c>
      <c r="L2723" s="64">
        <v>314773</v>
      </c>
      <c r="M2723" s="64">
        <v>0</v>
      </c>
      <c r="N2723" s="64">
        <v>0</v>
      </c>
      <c r="O2723" s="64">
        <v>7091171</v>
      </c>
    </row>
    <row r="2724" spans="1:15" x14ac:dyDescent="0.35">
      <c r="A2724" s="57" t="s">
        <v>8510</v>
      </c>
      <c r="B2724" s="61" t="s">
        <v>10</v>
      </c>
      <c r="C2724" s="61" t="s">
        <v>4642</v>
      </c>
      <c r="D2724" s="64">
        <v>299705</v>
      </c>
      <c r="E2724" s="64">
        <v>0</v>
      </c>
      <c r="F2724" s="64">
        <v>299705</v>
      </c>
      <c r="G2724" s="77">
        <v>1.04</v>
      </c>
      <c r="H2724" s="64">
        <v>311693</v>
      </c>
      <c r="I2724" s="64">
        <v>0</v>
      </c>
      <c r="J2724" s="64">
        <f>SUMIFS('Support - HEA1065 Adjustments'!$G$2:$G$10,'Support - HEA1065 Adjustments'!$A$2:$A$10,LEFT('Support - Calculation Detail'!A2724,7),'Support - HEA1065 Adjustments'!$D$2:$D$10,RIGHT('Support - Calculation Detail'!A2724,2))</f>
        <v>0</v>
      </c>
      <c r="K2724" s="64">
        <v>311693</v>
      </c>
      <c r="L2724" s="64">
        <v>192280</v>
      </c>
      <c r="M2724" s="64">
        <v>0</v>
      </c>
      <c r="N2724" s="64">
        <v>0</v>
      </c>
      <c r="O2724" s="64">
        <v>503973</v>
      </c>
    </row>
    <row r="2725" spans="1:15" x14ac:dyDescent="0.35">
      <c r="A2725" s="57" t="s">
        <v>8511</v>
      </c>
      <c r="B2725" s="61" t="s">
        <v>10</v>
      </c>
      <c r="C2725" s="61" t="s">
        <v>4642</v>
      </c>
      <c r="D2725" s="64">
        <v>991971</v>
      </c>
      <c r="E2725" s="64">
        <v>0</v>
      </c>
      <c r="F2725" s="64">
        <v>991971</v>
      </c>
      <c r="G2725" s="77">
        <v>1.04</v>
      </c>
      <c r="H2725" s="64">
        <v>1031650</v>
      </c>
      <c r="I2725" s="64">
        <v>0</v>
      </c>
      <c r="J2725" s="64">
        <f>SUMIFS('Support - HEA1065 Adjustments'!$G$2:$G$10,'Support - HEA1065 Adjustments'!$A$2:$A$10,LEFT('Support - Calculation Detail'!A2725,7),'Support - HEA1065 Adjustments'!$D$2:$D$10,RIGHT('Support - Calculation Detail'!A2725,2))</f>
        <v>0</v>
      </c>
      <c r="K2725" s="64">
        <v>1031650</v>
      </c>
      <c r="L2725" s="64">
        <v>78557</v>
      </c>
      <c r="M2725" s="64">
        <v>0</v>
      </c>
      <c r="N2725" s="64">
        <v>0</v>
      </c>
      <c r="O2725" s="64">
        <v>1110207</v>
      </c>
    </row>
    <row r="2726" spans="1:15" x14ac:dyDescent="0.35">
      <c r="A2726" s="57" t="s">
        <v>8512</v>
      </c>
      <c r="B2726" s="61" t="s">
        <v>10</v>
      </c>
      <c r="C2726" s="61" t="s">
        <v>4642</v>
      </c>
      <c r="D2726" s="64">
        <v>173682</v>
      </c>
      <c r="E2726" s="64">
        <v>0</v>
      </c>
      <c r="F2726" s="64">
        <v>173682</v>
      </c>
      <c r="G2726" s="77">
        <v>1.04</v>
      </c>
      <c r="H2726" s="64">
        <v>180629</v>
      </c>
      <c r="I2726" s="64">
        <v>0</v>
      </c>
      <c r="J2726" s="64">
        <f>SUMIFS('Support - HEA1065 Adjustments'!$G$2:$G$10,'Support - HEA1065 Adjustments'!$A$2:$A$10,LEFT('Support - Calculation Detail'!A2726,7),'Support - HEA1065 Adjustments'!$D$2:$D$10,RIGHT('Support - Calculation Detail'!A2726,2))</f>
        <v>0</v>
      </c>
      <c r="K2726" s="64">
        <v>180629</v>
      </c>
      <c r="L2726" s="64">
        <v>13300</v>
      </c>
      <c r="M2726" s="64">
        <v>0</v>
      </c>
      <c r="N2726" s="64">
        <v>0</v>
      </c>
      <c r="O2726" s="64">
        <v>193929</v>
      </c>
    </row>
    <row r="2727" spans="1:15" x14ac:dyDescent="0.35">
      <c r="A2727" s="57" t="s">
        <v>8513</v>
      </c>
      <c r="B2727" s="61" t="s">
        <v>10</v>
      </c>
      <c r="C2727" s="61" t="s">
        <v>4642</v>
      </c>
      <c r="D2727" s="64">
        <v>203013</v>
      </c>
      <c r="E2727" s="64">
        <v>0</v>
      </c>
      <c r="F2727" s="64">
        <v>203013</v>
      </c>
      <c r="G2727" s="77">
        <v>1.04</v>
      </c>
      <c r="H2727" s="64">
        <v>211134</v>
      </c>
      <c r="I2727" s="64">
        <v>0</v>
      </c>
      <c r="J2727" s="64">
        <f>SUMIFS('Support - HEA1065 Adjustments'!$G$2:$G$10,'Support - HEA1065 Adjustments'!$A$2:$A$10,LEFT('Support - Calculation Detail'!A2727,7),'Support - HEA1065 Adjustments'!$D$2:$D$10,RIGHT('Support - Calculation Detail'!A2727,2))</f>
        <v>0</v>
      </c>
      <c r="K2727" s="64">
        <v>211134</v>
      </c>
      <c r="L2727" s="64">
        <v>10729</v>
      </c>
      <c r="M2727" s="64">
        <v>0</v>
      </c>
      <c r="N2727" s="64">
        <v>0</v>
      </c>
      <c r="O2727" s="64">
        <v>221863</v>
      </c>
    </row>
    <row r="2728" spans="1:15" x14ac:dyDescent="0.35">
      <c r="A2728" s="57" t="s">
        <v>8514</v>
      </c>
      <c r="B2728" s="61" t="s">
        <v>10</v>
      </c>
      <c r="C2728" s="61" t="s">
        <v>4642</v>
      </c>
      <c r="D2728" s="64">
        <v>4039312</v>
      </c>
      <c r="E2728" s="64">
        <v>0</v>
      </c>
      <c r="F2728" s="64">
        <v>4039312</v>
      </c>
      <c r="G2728" s="77">
        <v>1.04</v>
      </c>
      <c r="H2728" s="64">
        <v>4200884</v>
      </c>
      <c r="I2728" s="64">
        <v>0</v>
      </c>
      <c r="J2728" s="64">
        <f>SUMIFS('Support - HEA1065 Adjustments'!$G$2:$G$10,'Support - HEA1065 Adjustments'!$A$2:$A$10,LEFT('Support - Calculation Detail'!A2728,7),'Support - HEA1065 Adjustments'!$D$2:$D$10,RIGHT('Support - Calculation Detail'!A2728,2))</f>
        <v>0</v>
      </c>
      <c r="K2728" s="64">
        <v>4200884</v>
      </c>
      <c r="L2728" s="64">
        <v>0</v>
      </c>
      <c r="M2728" s="64">
        <v>0</v>
      </c>
      <c r="N2728" s="64">
        <v>0</v>
      </c>
      <c r="O2728" s="64">
        <v>4200884</v>
      </c>
    </row>
    <row r="2729" spans="1:15" x14ac:dyDescent="0.35">
      <c r="A2729" s="57" t="s">
        <v>8515</v>
      </c>
      <c r="B2729" s="61" t="s">
        <v>10</v>
      </c>
      <c r="C2729" s="61" t="s">
        <v>4642</v>
      </c>
      <c r="D2729" s="64">
        <v>6633966</v>
      </c>
      <c r="E2729" s="64">
        <v>0</v>
      </c>
      <c r="F2729" s="64">
        <v>6633966</v>
      </c>
      <c r="G2729" s="77">
        <v>1.04</v>
      </c>
      <c r="H2729" s="64">
        <v>6899325</v>
      </c>
      <c r="I2729" s="64">
        <v>0</v>
      </c>
      <c r="J2729" s="64">
        <f>SUMIFS('Support - HEA1065 Adjustments'!$G$2:$G$10,'Support - HEA1065 Adjustments'!$A$2:$A$10,LEFT('Support - Calculation Detail'!A2729,7),'Support - HEA1065 Adjustments'!$D$2:$D$10,RIGHT('Support - Calculation Detail'!A2729,2))</f>
        <v>0</v>
      </c>
      <c r="K2729" s="64">
        <v>6899325</v>
      </c>
      <c r="L2729" s="64">
        <v>0</v>
      </c>
      <c r="M2729" s="64">
        <v>0</v>
      </c>
      <c r="N2729" s="64">
        <v>0</v>
      </c>
      <c r="O2729" s="64">
        <v>6899325</v>
      </c>
    </row>
    <row r="2730" spans="1:15" x14ac:dyDescent="0.35">
      <c r="A2730" s="57" t="s">
        <v>8516</v>
      </c>
      <c r="B2730" s="61" t="s">
        <v>10</v>
      </c>
      <c r="C2730" s="61" t="s">
        <v>4701</v>
      </c>
      <c r="D2730" s="64">
        <v>8946861</v>
      </c>
      <c r="E2730" s="64">
        <v>0</v>
      </c>
      <c r="F2730" s="64">
        <v>8946861</v>
      </c>
      <c r="G2730" s="77">
        <v>1.04</v>
      </c>
      <c r="H2730" s="64">
        <v>9304735</v>
      </c>
      <c r="I2730" s="64">
        <v>0</v>
      </c>
      <c r="J2730" s="64">
        <f>SUMIFS('Support - HEA1065 Adjustments'!$G$2:$G$10,'Support - HEA1065 Adjustments'!$A$2:$A$10,LEFT('Support - Calculation Detail'!A2730,7),'Support - HEA1065 Adjustments'!$D$2:$D$10,RIGHT('Support - Calculation Detail'!A2730,2))</f>
        <v>0</v>
      </c>
      <c r="K2730" s="64">
        <v>9304735</v>
      </c>
      <c r="L2730" s="64">
        <v>0</v>
      </c>
      <c r="M2730" s="64">
        <v>178889</v>
      </c>
      <c r="N2730" s="64">
        <v>512789.54596072668</v>
      </c>
      <c r="O2730" s="64">
        <v>9996413.5459607262</v>
      </c>
    </row>
    <row r="2731" spans="1:15" x14ac:dyDescent="0.35">
      <c r="A2731" s="57" t="s">
        <v>8517</v>
      </c>
      <c r="B2731" s="61" t="s">
        <v>10</v>
      </c>
      <c r="C2731" s="61" t="s">
        <v>4701</v>
      </c>
      <c r="D2731" s="64">
        <v>153616</v>
      </c>
      <c r="E2731" s="64">
        <v>0</v>
      </c>
      <c r="F2731" s="64">
        <v>153616</v>
      </c>
      <c r="G2731" s="77">
        <v>1.04</v>
      </c>
      <c r="H2731" s="64">
        <v>159761</v>
      </c>
      <c r="I2731" s="64">
        <v>0</v>
      </c>
      <c r="J2731" s="64">
        <f>SUMIFS('Support - HEA1065 Adjustments'!$G$2:$G$10,'Support - HEA1065 Adjustments'!$A$2:$A$10,LEFT('Support - Calculation Detail'!A2731,7),'Support - HEA1065 Adjustments'!$D$2:$D$10,RIGHT('Support - Calculation Detail'!A2731,2))</f>
        <v>0</v>
      </c>
      <c r="K2731" s="64">
        <v>159761</v>
      </c>
      <c r="L2731" s="64">
        <v>0</v>
      </c>
      <c r="M2731" s="64">
        <v>0</v>
      </c>
      <c r="N2731" s="64">
        <v>0</v>
      </c>
      <c r="O2731" s="64">
        <v>159761</v>
      </c>
    </row>
    <row r="2732" spans="1:15" x14ac:dyDescent="0.35">
      <c r="A2732" s="57" t="s">
        <v>8518</v>
      </c>
      <c r="B2732" s="61" t="s">
        <v>10</v>
      </c>
      <c r="C2732" s="61" t="s">
        <v>4701</v>
      </c>
      <c r="D2732" s="64">
        <v>55494</v>
      </c>
      <c r="E2732" s="64">
        <v>0</v>
      </c>
      <c r="F2732" s="64">
        <v>55494</v>
      </c>
      <c r="G2732" s="77">
        <v>1.04</v>
      </c>
      <c r="H2732" s="64">
        <v>57714</v>
      </c>
      <c r="I2732" s="64">
        <v>0</v>
      </c>
      <c r="J2732" s="64">
        <f>SUMIFS('Support - HEA1065 Adjustments'!$G$2:$G$10,'Support - HEA1065 Adjustments'!$A$2:$A$10,LEFT('Support - Calculation Detail'!A2732,7),'Support - HEA1065 Adjustments'!$D$2:$D$10,RIGHT('Support - Calculation Detail'!A2732,2))</f>
        <v>0</v>
      </c>
      <c r="K2732" s="64">
        <v>57714</v>
      </c>
      <c r="L2732" s="64">
        <v>0</v>
      </c>
      <c r="M2732" s="64">
        <v>0</v>
      </c>
      <c r="N2732" s="64">
        <v>0</v>
      </c>
      <c r="O2732" s="64">
        <v>57714</v>
      </c>
    </row>
    <row r="2733" spans="1:15" x14ac:dyDescent="0.35">
      <c r="A2733" s="57" t="s">
        <v>8519</v>
      </c>
      <c r="B2733" s="61" t="s">
        <v>10</v>
      </c>
      <c r="C2733" s="61" t="s">
        <v>4701</v>
      </c>
      <c r="D2733" s="64">
        <v>208255</v>
      </c>
      <c r="E2733" s="64">
        <v>0</v>
      </c>
      <c r="F2733" s="64">
        <v>208255</v>
      </c>
      <c r="G2733" s="77">
        <v>1.04</v>
      </c>
      <c r="H2733" s="64">
        <v>216585</v>
      </c>
      <c r="I2733" s="64">
        <v>0</v>
      </c>
      <c r="J2733" s="64">
        <f>SUMIFS('Support - HEA1065 Adjustments'!$G$2:$G$10,'Support - HEA1065 Adjustments'!$A$2:$A$10,LEFT('Support - Calculation Detail'!A2733,7),'Support - HEA1065 Adjustments'!$D$2:$D$10,RIGHT('Support - Calculation Detail'!A2733,2))</f>
        <v>0</v>
      </c>
      <c r="K2733" s="64">
        <v>216585</v>
      </c>
      <c r="L2733" s="64">
        <v>0</v>
      </c>
      <c r="M2733" s="64">
        <v>0</v>
      </c>
      <c r="N2733" s="64">
        <v>0</v>
      </c>
      <c r="O2733" s="64">
        <v>216585</v>
      </c>
    </row>
    <row r="2734" spans="1:15" x14ac:dyDescent="0.35">
      <c r="A2734" s="57" t="s">
        <v>8520</v>
      </c>
      <c r="B2734" s="61" t="s">
        <v>10</v>
      </c>
      <c r="C2734" s="61" t="s">
        <v>4701</v>
      </c>
      <c r="D2734" s="64">
        <v>110142</v>
      </c>
      <c r="E2734" s="64">
        <v>0</v>
      </c>
      <c r="F2734" s="64">
        <v>110142</v>
      </c>
      <c r="G2734" s="77">
        <v>1.04</v>
      </c>
      <c r="H2734" s="64">
        <v>114548</v>
      </c>
      <c r="I2734" s="64">
        <v>0</v>
      </c>
      <c r="J2734" s="64">
        <f>SUMIFS('Support - HEA1065 Adjustments'!$G$2:$G$10,'Support - HEA1065 Adjustments'!$A$2:$A$10,LEFT('Support - Calculation Detail'!A2734,7),'Support - HEA1065 Adjustments'!$D$2:$D$10,RIGHT('Support - Calculation Detail'!A2734,2))</f>
        <v>0</v>
      </c>
      <c r="K2734" s="64">
        <v>114548</v>
      </c>
      <c r="L2734" s="64">
        <v>0</v>
      </c>
      <c r="M2734" s="64">
        <v>0</v>
      </c>
      <c r="N2734" s="64">
        <v>0</v>
      </c>
      <c r="O2734" s="64">
        <v>114548</v>
      </c>
    </row>
    <row r="2735" spans="1:15" x14ac:dyDescent="0.35">
      <c r="A2735" s="57" t="s">
        <v>8521</v>
      </c>
      <c r="B2735" s="61" t="s">
        <v>10</v>
      </c>
      <c r="C2735" s="61" t="s">
        <v>4701</v>
      </c>
      <c r="D2735" s="64">
        <v>38104</v>
      </c>
      <c r="E2735" s="64">
        <v>0</v>
      </c>
      <c r="F2735" s="64">
        <v>38104</v>
      </c>
      <c r="G2735" s="77">
        <v>1.04</v>
      </c>
      <c r="H2735" s="64">
        <v>39628</v>
      </c>
      <c r="I2735" s="64">
        <v>0</v>
      </c>
      <c r="J2735" s="64">
        <f>SUMIFS('Support - HEA1065 Adjustments'!$G$2:$G$10,'Support - HEA1065 Adjustments'!$A$2:$A$10,LEFT('Support - Calculation Detail'!A2735,7),'Support - HEA1065 Adjustments'!$D$2:$D$10,RIGHT('Support - Calculation Detail'!A2735,2))</f>
        <v>0</v>
      </c>
      <c r="K2735" s="64">
        <v>39628</v>
      </c>
      <c r="L2735" s="64">
        <v>0</v>
      </c>
      <c r="M2735" s="64">
        <v>0</v>
      </c>
      <c r="N2735" s="64">
        <v>0</v>
      </c>
      <c r="O2735" s="64">
        <v>39628</v>
      </c>
    </row>
    <row r="2736" spans="1:15" x14ac:dyDescent="0.35">
      <c r="A2736" s="57" t="s">
        <v>8522</v>
      </c>
      <c r="B2736" s="61" t="s">
        <v>10</v>
      </c>
      <c r="C2736" s="61" t="s">
        <v>4701</v>
      </c>
      <c r="D2736" s="64">
        <v>39301</v>
      </c>
      <c r="E2736" s="64">
        <v>0</v>
      </c>
      <c r="F2736" s="64">
        <v>39301</v>
      </c>
      <c r="G2736" s="77">
        <v>1.04</v>
      </c>
      <c r="H2736" s="64">
        <v>40873</v>
      </c>
      <c r="I2736" s="64">
        <v>0</v>
      </c>
      <c r="J2736" s="64">
        <f>SUMIFS('Support - HEA1065 Adjustments'!$G$2:$G$10,'Support - HEA1065 Adjustments'!$A$2:$A$10,LEFT('Support - Calculation Detail'!A2736,7),'Support - HEA1065 Adjustments'!$D$2:$D$10,RIGHT('Support - Calculation Detail'!A2736,2))</f>
        <v>0</v>
      </c>
      <c r="K2736" s="64">
        <v>40873</v>
      </c>
      <c r="L2736" s="64">
        <v>0</v>
      </c>
      <c r="M2736" s="64">
        <v>0</v>
      </c>
      <c r="N2736" s="64">
        <v>0</v>
      </c>
      <c r="O2736" s="64">
        <v>40873</v>
      </c>
    </row>
    <row r="2737" spans="1:15" x14ac:dyDescent="0.35">
      <c r="A2737" s="57" t="s">
        <v>8523</v>
      </c>
      <c r="B2737" s="61" t="s">
        <v>10</v>
      </c>
      <c r="C2737" s="61" t="s">
        <v>4701</v>
      </c>
      <c r="D2737" s="64">
        <v>42143</v>
      </c>
      <c r="E2737" s="64">
        <v>0</v>
      </c>
      <c r="F2737" s="64">
        <v>42143</v>
      </c>
      <c r="G2737" s="77">
        <v>1.04</v>
      </c>
      <c r="H2737" s="64">
        <v>43829</v>
      </c>
      <c r="I2737" s="64">
        <v>0</v>
      </c>
      <c r="J2737" s="64">
        <f>SUMIFS('Support - HEA1065 Adjustments'!$G$2:$G$10,'Support - HEA1065 Adjustments'!$A$2:$A$10,LEFT('Support - Calculation Detail'!A2737,7),'Support - HEA1065 Adjustments'!$D$2:$D$10,RIGHT('Support - Calculation Detail'!A2737,2))</f>
        <v>0</v>
      </c>
      <c r="K2737" s="64">
        <v>43829</v>
      </c>
      <c r="L2737" s="64">
        <v>0</v>
      </c>
      <c r="M2737" s="64">
        <v>0</v>
      </c>
      <c r="N2737" s="64">
        <v>0</v>
      </c>
      <c r="O2737" s="64">
        <v>43829</v>
      </c>
    </row>
    <row r="2738" spans="1:15" x14ac:dyDescent="0.35">
      <c r="A2738" s="57" t="s">
        <v>8524</v>
      </c>
      <c r="B2738" s="61" t="s">
        <v>10</v>
      </c>
      <c r="C2738" s="61" t="s">
        <v>4701</v>
      </c>
      <c r="D2738" s="64">
        <v>77219</v>
      </c>
      <c r="E2738" s="64">
        <v>0</v>
      </c>
      <c r="F2738" s="64">
        <v>77219</v>
      </c>
      <c r="G2738" s="77">
        <v>1.04</v>
      </c>
      <c r="H2738" s="64">
        <v>80308</v>
      </c>
      <c r="I2738" s="64">
        <v>0</v>
      </c>
      <c r="J2738" s="64">
        <f>SUMIFS('Support - HEA1065 Adjustments'!$G$2:$G$10,'Support - HEA1065 Adjustments'!$A$2:$A$10,LEFT('Support - Calculation Detail'!A2738,7),'Support - HEA1065 Adjustments'!$D$2:$D$10,RIGHT('Support - Calculation Detail'!A2738,2))</f>
        <v>0</v>
      </c>
      <c r="K2738" s="64">
        <v>80308</v>
      </c>
      <c r="L2738" s="64">
        <v>0</v>
      </c>
      <c r="M2738" s="64">
        <v>0</v>
      </c>
      <c r="N2738" s="64">
        <v>0</v>
      </c>
      <c r="O2738" s="64">
        <v>80308</v>
      </c>
    </row>
    <row r="2739" spans="1:15" x14ac:dyDescent="0.35">
      <c r="A2739" s="57" t="s">
        <v>8525</v>
      </c>
      <c r="B2739" s="61" t="s">
        <v>10</v>
      </c>
      <c r="C2739" s="61" t="s">
        <v>4701</v>
      </c>
      <c r="D2739" s="64">
        <v>44925</v>
      </c>
      <c r="E2739" s="64">
        <v>0</v>
      </c>
      <c r="F2739" s="64">
        <v>44925</v>
      </c>
      <c r="G2739" s="77">
        <v>1.04</v>
      </c>
      <c r="H2739" s="64">
        <v>46722</v>
      </c>
      <c r="I2739" s="64">
        <v>0</v>
      </c>
      <c r="J2739" s="64">
        <f>SUMIFS('Support - HEA1065 Adjustments'!$G$2:$G$10,'Support - HEA1065 Adjustments'!$A$2:$A$10,LEFT('Support - Calculation Detail'!A2739,7),'Support - HEA1065 Adjustments'!$D$2:$D$10,RIGHT('Support - Calculation Detail'!A2739,2))</f>
        <v>0</v>
      </c>
      <c r="K2739" s="64">
        <v>46722</v>
      </c>
      <c r="L2739" s="64">
        <v>0</v>
      </c>
      <c r="M2739" s="64">
        <v>0</v>
      </c>
      <c r="N2739" s="64">
        <v>0</v>
      </c>
      <c r="O2739" s="64">
        <v>46722</v>
      </c>
    </row>
    <row r="2740" spans="1:15" x14ac:dyDescent="0.35">
      <c r="A2740" s="57" t="s">
        <v>8526</v>
      </c>
      <c r="B2740" s="61" t="s">
        <v>10</v>
      </c>
      <c r="C2740" s="61" t="s">
        <v>4701</v>
      </c>
      <c r="D2740" s="64">
        <v>76778</v>
      </c>
      <c r="E2740" s="64">
        <v>0</v>
      </c>
      <c r="F2740" s="64">
        <v>76778</v>
      </c>
      <c r="G2740" s="77">
        <v>1.04</v>
      </c>
      <c r="H2740" s="64">
        <v>79849</v>
      </c>
      <c r="I2740" s="64">
        <v>0</v>
      </c>
      <c r="J2740" s="64">
        <f>SUMIFS('Support - HEA1065 Adjustments'!$G$2:$G$10,'Support - HEA1065 Adjustments'!$A$2:$A$10,LEFT('Support - Calculation Detail'!A2740,7),'Support - HEA1065 Adjustments'!$D$2:$D$10,RIGHT('Support - Calculation Detail'!A2740,2))</f>
        <v>0</v>
      </c>
      <c r="K2740" s="64">
        <v>79849</v>
      </c>
      <c r="L2740" s="64">
        <v>0</v>
      </c>
      <c r="M2740" s="64">
        <v>0</v>
      </c>
      <c r="N2740" s="64">
        <v>0</v>
      </c>
      <c r="O2740" s="64">
        <v>79849</v>
      </c>
    </row>
    <row r="2741" spans="1:15" x14ac:dyDescent="0.35">
      <c r="A2741" s="57" t="s">
        <v>8527</v>
      </c>
      <c r="B2741" s="61" t="s">
        <v>10</v>
      </c>
      <c r="C2741" s="61" t="s">
        <v>4701</v>
      </c>
      <c r="D2741" s="64">
        <v>95711</v>
      </c>
      <c r="E2741" s="64">
        <v>0</v>
      </c>
      <c r="F2741" s="64">
        <v>95711</v>
      </c>
      <c r="G2741" s="77">
        <v>1.04</v>
      </c>
      <c r="H2741" s="64">
        <v>99539</v>
      </c>
      <c r="I2741" s="64">
        <v>0</v>
      </c>
      <c r="J2741" s="64">
        <f>SUMIFS('Support - HEA1065 Adjustments'!$G$2:$G$10,'Support - HEA1065 Adjustments'!$A$2:$A$10,LEFT('Support - Calculation Detail'!A2741,7),'Support - HEA1065 Adjustments'!$D$2:$D$10,RIGHT('Support - Calculation Detail'!A2741,2))</f>
        <v>0</v>
      </c>
      <c r="K2741" s="64">
        <v>99539</v>
      </c>
      <c r="L2741" s="64">
        <v>0</v>
      </c>
      <c r="M2741" s="64">
        <v>0</v>
      </c>
      <c r="N2741" s="64">
        <v>0</v>
      </c>
      <c r="O2741" s="64">
        <v>99539</v>
      </c>
    </row>
    <row r="2742" spans="1:15" x14ac:dyDescent="0.35">
      <c r="A2742" s="57" t="s">
        <v>8528</v>
      </c>
      <c r="B2742" s="61" t="s">
        <v>10</v>
      </c>
      <c r="C2742" s="61" t="s">
        <v>4701</v>
      </c>
      <c r="D2742" s="64">
        <v>106112</v>
      </c>
      <c r="E2742" s="64">
        <v>0</v>
      </c>
      <c r="F2742" s="64">
        <v>106112</v>
      </c>
      <c r="G2742" s="77">
        <v>1.04</v>
      </c>
      <c r="H2742" s="64">
        <v>110356</v>
      </c>
      <c r="I2742" s="64">
        <v>0</v>
      </c>
      <c r="J2742" s="64">
        <f>SUMIFS('Support - HEA1065 Adjustments'!$G$2:$G$10,'Support - HEA1065 Adjustments'!$A$2:$A$10,LEFT('Support - Calculation Detail'!A2742,7),'Support - HEA1065 Adjustments'!$D$2:$D$10,RIGHT('Support - Calculation Detail'!A2742,2))</f>
        <v>0</v>
      </c>
      <c r="K2742" s="64">
        <v>110356</v>
      </c>
      <c r="L2742" s="64">
        <v>0</v>
      </c>
      <c r="M2742" s="64">
        <v>0</v>
      </c>
      <c r="N2742" s="64">
        <v>0</v>
      </c>
      <c r="O2742" s="64">
        <v>110356</v>
      </c>
    </row>
    <row r="2743" spans="1:15" x14ac:dyDescent="0.35">
      <c r="A2743" s="57" t="s">
        <v>8529</v>
      </c>
      <c r="B2743" s="61" t="s">
        <v>10</v>
      </c>
      <c r="C2743" s="61" t="s">
        <v>4701</v>
      </c>
      <c r="D2743" s="64">
        <v>25619</v>
      </c>
      <c r="E2743" s="64">
        <v>0</v>
      </c>
      <c r="F2743" s="64">
        <v>25619</v>
      </c>
      <c r="G2743" s="77">
        <v>1.04</v>
      </c>
      <c r="H2743" s="64">
        <v>26644</v>
      </c>
      <c r="I2743" s="64">
        <v>0</v>
      </c>
      <c r="J2743" s="64">
        <f>SUMIFS('Support - HEA1065 Adjustments'!$G$2:$G$10,'Support - HEA1065 Adjustments'!$A$2:$A$10,LEFT('Support - Calculation Detail'!A2743,7),'Support - HEA1065 Adjustments'!$D$2:$D$10,RIGHT('Support - Calculation Detail'!A2743,2))</f>
        <v>0</v>
      </c>
      <c r="K2743" s="64">
        <v>26644</v>
      </c>
      <c r="L2743" s="64">
        <v>0</v>
      </c>
      <c r="M2743" s="64">
        <v>0</v>
      </c>
      <c r="N2743" s="64">
        <v>0</v>
      </c>
      <c r="O2743" s="64">
        <v>26644</v>
      </c>
    </row>
    <row r="2744" spans="1:15" x14ac:dyDescent="0.35">
      <c r="A2744" s="57" t="s">
        <v>8530</v>
      </c>
      <c r="B2744" s="61" t="s">
        <v>10</v>
      </c>
      <c r="C2744" s="61" t="s">
        <v>4701</v>
      </c>
      <c r="D2744" s="64">
        <v>69070</v>
      </c>
      <c r="E2744" s="64">
        <v>0</v>
      </c>
      <c r="F2744" s="64">
        <v>69070</v>
      </c>
      <c r="G2744" s="77">
        <v>1.04</v>
      </c>
      <c r="H2744" s="64">
        <v>71833</v>
      </c>
      <c r="I2744" s="64">
        <v>0</v>
      </c>
      <c r="J2744" s="64">
        <f>SUMIFS('Support - HEA1065 Adjustments'!$G$2:$G$10,'Support - HEA1065 Adjustments'!$A$2:$A$10,LEFT('Support - Calculation Detail'!A2744,7),'Support - HEA1065 Adjustments'!$D$2:$D$10,RIGHT('Support - Calculation Detail'!A2744,2))</f>
        <v>0</v>
      </c>
      <c r="K2744" s="64">
        <v>71833</v>
      </c>
      <c r="L2744" s="64">
        <v>0</v>
      </c>
      <c r="M2744" s="64">
        <v>0</v>
      </c>
      <c r="N2744" s="64">
        <v>0</v>
      </c>
      <c r="O2744" s="64">
        <v>71833</v>
      </c>
    </row>
    <row r="2745" spans="1:15" x14ac:dyDescent="0.35">
      <c r="A2745" s="57" t="s">
        <v>8531</v>
      </c>
      <c r="B2745" s="61" t="s">
        <v>10</v>
      </c>
      <c r="C2745" s="61" t="s">
        <v>4701</v>
      </c>
      <c r="D2745" s="64">
        <v>59981</v>
      </c>
      <c r="E2745" s="64">
        <v>0</v>
      </c>
      <c r="F2745" s="64">
        <v>59981</v>
      </c>
      <c r="G2745" s="77">
        <v>1.04</v>
      </c>
      <c r="H2745" s="64">
        <v>62380</v>
      </c>
      <c r="I2745" s="64">
        <v>0</v>
      </c>
      <c r="J2745" s="64">
        <f>SUMIFS('Support - HEA1065 Adjustments'!$G$2:$G$10,'Support - HEA1065 Adjustments'!$A$2:$A$10,LEFT('Support - Calculation Detail'!A2745,7),'Support - HEA1065 Adjustments'!$D$2:$D$10,RIGHT('Support - Calculation Detail'!A2745,2))</f>
        <v>0</v>
      </c>
      <c r="K2745" s="64">
        <v>62380</v>
      </c>
      <c r="L2745" s="64">
        <v>0</v>
      </c>
      <c r="M2745" s="64">
        <v>0</v>
      </c>
      <c r="N2745" s="64">
        <v>0</v>
      </c>
      <c r="O2745" s="64">
        <v>62380</v>
      </c>
    </row>
    <row r="2746" spans="1:15" x14ac:dyDescent="0.35">
      <c r="A2746" s="57" t="s">
        <v>8532</v>
      </c>
      <c r="B2746" s="61" t="s">
        <v>10</v>
      </c>
      <c r="C2746" s="61" t="s">
        <v>4701</v>
      </c>
      <c r="D2746" s="64">
        <v>28864</v>
      </c>
      <c r="E2746" s="64">
        <v>0</v>
      </c>
      <c r="F2746" s="64">
        <v>28864</v>
      </c>
      <c r="G2746" s="77">
        <v>1.04</v>
      </c>
      <c r="H2746" s="64">
        <v>30019</v>
      </c>
      <c r="I2746" s="64">
        <v>0</v>
      </c>
      <c r="J2746" s="64">
        <f>SUMIFS('Support - HEA1065 Adjustments'!$G$2:$G$10,'Support - HEA1065 Adjustments'!$A$2:$A$10,LEFT('Support - Calculation Detail'!A2746,7),'Support - HEA1065 Adjustments'!$D$2:$D$10,RIGHT('Support - Calculation Detail'!A2746,2))</f>
        <v>0</v>
      </c>
      <c r="K2746" s="64">
        <v>30019</v>
      </c>
      <c r="L2746" s="64">
        <v>0</v>
      </c>
      <c r="M2746" s="64">
        <v>0</v>
      </c>
      <c r="N2746" s="64">
        <v>0</v>
      </c>
      <c r="O2746" s="64">
        <v>30019</v>
      </c>
    </row>
    <row r="2747" spans="1:15" x14ac:dyDescent="0.35">
      <c r="A2747" s="57" t="s">
        <v>8533</v>
      </c>
      <c r="B2747" s="61" t="s">
        <v>10</v>
      </c>
      <c r="C2747" s="61" t="s">
        <v>4701</v>
      </c>
      <c r="D2747" s="64">
        <v>59985</v>
      </c>
      <c r="E2747" s="64">
        <v>0</v>
      </c>
      <c r="F2747" s="64">
        <v>59985</v>
      </c>
      <c r="G2747" s="77">
        <v>1.04</v>
      </c>
      <c r="H2747" s="64">
        <v>62384</v>
      </c>
      <c r="I2747" s="64">
        <v>0</v>
      </c>
      <c r="J2747" s="64">
        <f>SUMIFS('Support - HEA1065 Adjustments'!$G$2:$G$10,'Support - HEA1065 Adjustments'!$A$2:$A$10,LEFT('Support - Calculation Detail'!A2747,7),'Support - HEA1065 Adjustments'!$D$2:$D$10,RIGHT('Support - Calculation Detail'!A2747,2))</f>
        <v>0</v>
      </c>
      <c r="K2747" s="64">
        <v>62384</v>
      </c>
      <c r="L2747" s="64">
        <v>0</v>
      </c>
      <c r="M2747" s="64">
        <v>0</v>
      </c>
      <c r="N2747" s="64">
        <v>0</v>
      </c>
      <c r="O2747" s="64">
        <v>62384</v>
      </c>
    </row>
    <row r="2748" spans="1:15" x14ac:dyDescent="0.35">
      <c r="A2748" s="57" t="s">
        <v>8534</v>
      </c>
      <c r="B2748" s="61" t="s">
        <v>10</v>
      </c>
      <c r="C2748" s="61" t="s">
        <v>4701</v>
      </c>
      <c r="D2748" s="64">
        <v>1663335</v>
      </c>
      <c r="E2748" s="64">
        <v>0</v>
      </c>
      <c r="F2748" s="64">
        <v>1663335</v>
      </c>
      <c r="G2748" s="77">
        <v>1.04</v>
      </c>
      <c r="H2748" s="64">
        <v>1729868</v>
      </c>
      <c r="I2748" s="64">
        <v>0</v>
      </c>
      <c r="J2748" s="64">
        <f>SUMIFS('Support - HEA1065 Adjustments'!$G$2:$G$10,'Support - HEA1065 Adjustments'!$A$2:$A$10,LEFT('Support - Calculation Detail'!A2748,7),'Support - HEA1065 Adjustments'!$D$2:$D$10,RIGHT('Support - Calculation Detail'!A2748,2))</f>
        <v>0</v>
      </c>
      <c r="K2748" s="64">
        <v>1729868</v>
      </c>
      <c r="L2748" s="64">
        <v>0</v>
      </c>
      <c r="M2748" s="64">
        <v>0</v>
      </c>
      <c r="N2748" s="64">
        <v>0</v>
      </c>
      <c r="O2748" s="64">
        <v>1729868</v>
      </c>
    </row>
    <row r="2749" spans="1:15" x14ac:dyDescent="0.35">
      <c r="A2749" s="57" t="s">
        <v>8535</v>
      </c>
      <c r="B2749" s="61" t="s">
        <v>10</v>
      </c>
      <c r="C2749" s="61" t="s">
        <v>4701</v>
      </c>
      <c r="D2749" s="64">
        <v>1853103</v>
      </c>
      <c r="E2749" s="64">
        <v>0</v>
      </c>
      <c r="F2749" s="64">
        <v>1853103</v>
      </c>
      <c r="G2749" s="77">
        <v>1.04</v>
      </c>
      <c r="H2749" s="64">
        <v>1927227</v>
      </c>
      <c r="I2749" s="64">
        <v>0</v>
      </c>
      <c r="J2749" s="64">
        <f>SUMIFS('Support - HEA1065 Adjustments'!$G$2:$G$10,'Support - HEA1065 Adjustments'!$A$2:$A$10,LEFT('Support - Calculation Detail'!A2749,7),'Support - HEA1065 Adjustments'!$D$2:$D$10,RIGHT('Support - Calculation Detail'!A2749,2))</f>
        <v>0</v>
      </c>
      <c r="K2749" s="64">
        <v>1927227</v>
      </c>
      <c r="L2749" s="64">
        <v>44634</v>
      </c>
      <c r="M2749" s="64">
        <v>0</v>
      </c>
      <c r="N2749" s="64">
        <v>0</v>
      </c>
      <c r="O2749" s="64">
        <v>1971861</v>
      </c>
    </row>
    <row r="2750" spans="1:15" x14ac:dyDescent="0.35">
      <c r="A2750" s="57" t="s">
        <v>8536</v>
      </c>
      <c r="B2750" s="61" t="s">
        <v>10</v>
      </c>
      <c r="C2750" s="61" t="s">
        <v>4701</v>
      </c>
      <c r="D2750" s="64">
        <v>160844</v>
      </c>
      <c r="E2750" s="64">
        <v>0</v>
      </c>
      <c r="F2750" s="64">
        <v>160844</v>
      </c>
      <c r="G2750" s="77">
        <v>1.04</v>
      </c>
      <c r="H2750" s="64">
        <v>167278</v>
      </c>
      <c r="I2750" s="64">
        <v>0</v>
      </c>
      <c r="J2750" s="64">
        <f>SUMIFS('Support - HEA1065 Adjustments'!$G$2:$G$10,'Support - HEA1065 Adjustments'!$A$2:$A$10,LEFT('Support - Calculation Detail'!A2750,7),'Support - HEA1065 Adjustments'!$D$2:$D$10,RIGHT('Support - Calculation Detail'!A2750,2))</f>
        <v>0</v>
      </c>
      <c r="K2750" s="64">
        <v>167278</v>
      </c>
      <c r="L2750" s="64">
        <v>0</v>
      </c>
      <c r="M2750" s="64">
        <v>0</v>
      </c>
      <c r="N2750" s="64">
        <v>0</v>
      </c>
      <c r="O2750" s="64">
        <v>167278</v>
      </c>
    </row>
    <row r="2751" spans="1:15" x14ac:dyDescent="0.35">
      <c r="A2751" s="57" t="s">
        <v>8537</v>
      </c>
      <c r="B2751" s="61" t="s">
        <v>10</v>
      </c>
      <c r="C2751" s="61" t="s">
        <v>4701</v>
      </c>
      <c r="D2751" s="64">
        <v>143346</v>
      </c>
      <c r="E2751" s="64">
        <v>0</v>
      </c>
      <c r="F2751" s="64">
        <v>143346</v>
      </c>
      <c r="G2751" s="77">
        <v>1.04</v>
      </c>
      <c r="H2751" s="64">
        <v>149080</v>
      </c>
      <c r="I2751" s="64">
        <v>0</v>
      </c>
      <c r="J2751" s="64">
        <f>SUMIFS('Support - HEA1065 Adjustments'!$G$2:$G$10,'Support - HEA1065 Adjustments'!$A$2:$A$10,LEFT('Support - Calculation Detail'!A2751,7),'Support - HEA1065 Adjustments'!$D$2:$D$10,RIGHT('Support - Calculation Detail'!A2751,2))</f>
        <v>0</v>
      </c>
      <c r="K2751" s="64">
        <v>149080</v>
      </c>
      <c r="L2751" s="64">
        <v>0</v>
      </c>
      <c r="M2751" s="64">
        <v>0</v>
      </c>
      <c r="N2751" s="64">
        <v>0</v>
      </c>
      <c r="O2751" s="64">
        <v>149080</v>
      </c>
    </row>
    <row r="2752" spans="1:15" x14ac:dyDescent="0.35">
      <c r="A2752" s="57" t="s">
        <v>8538</v>
      </c>
      <c r="B2752" s="61" t="s">
        <v>10</v>
      </c>
      <c r="C2752" s="61" t="s">
        <v>4701</v>
      </c>
      <c r="D2752" s="64">
        <v>96089</v>
      </c>
      <c r="E2752" s="64">
        <v>0</v>
      </c>
      <c r="F2752" s="64">
        <v>96089</v>
      </c>
      <c r="G2752" s="77">
        <v>1.04</v>
      </c>
      <c r="H2752" s="64">
        <v>99933</v>
      </c>
      <c r="I2752" s="64">
        <v>0</v>
      </c>
      <c r="J2752" s="64">
        <f>SUMIFS('Support - HEA1065 Adjustments'!$G$2:$G$10,'Support - HEA1065 Adjustments'!$A$2:$A$10,LEFT('Support - Calculation Detail'!A2752,7),'Support - HEA1065 Adjustments'!$D$2:$D$10,RIGHT('Support - Calculation Detail'!A2752,2))</f>
        <v>0</v>
      </c>
      <c r="K2752" s="64">
        <v>99933</v>
      </c>
      <c r="L2752" s="64">
        <v>3791</v>
      </c>
      <c r="M2752" s="64">
        <v>0</v>
      </c>
      <c r="N2752" s="64">
        <v>0</v>
      </c>
      <c r="O2752" s="64">
        <v>103724</v>
      </c>
    </row>
    <row r="2753" spans="1:15" x14ac:dyDescent="0.35">
      <c r="A2753" s="57" t="s">
        <v>8539</v>
      </c>
      <c r="B2753" s="61" t="s">
        <v>10</v>
      </c>
      <c r="C2753" s="61" t="s">
        <v>4701</v>
      </c>
      <c r="D2753" s="64">
        <v>98593</v>
      </c>
      <c r="E2753" s="64">
        <v>0</v>
      </c>
      <c r="F2753" s="64">
        <v>98593</v>
      </c>
      <c r="G2753" s="77">
        <v>1.04</v>
      </c>
      <c r="H2753" s="64">
        <v>102537</v>
      </c>
      <c r="I2753" s="64">
        <v>0</v>
      </c>
      <c r="J2753" s="64">
        <f>SUMIFS('Support - HEA1065 Adjustments'!$G$2:$G$10,'Support - HEA1065 Adjustments'!$A$2:$A$10,LEFT('Support - Calculation Detail'!A2753,7),'Support - HEA1065 Adjustments'!$D$2:$D$10,RIGHT('Support - Calculation Detail'!A2753,2))</f>
        <v>0</v>
      </c>
      <c r="K2753" s="64">
        <v>102537</v>
      </c>
      <c r="L2753" s="64">
        <v>0</v>
      </c>
      <c r="M2753" s="64">
        <v>0</v>
      </c>
      <c r="N2753" s="64">
        <v>0</v>
      </c>
      <c r="O2753" s="64">
        <v>102537</v>
      </c>
    </row>
    <row r="2754" spans="1:15" x14ac:dyDescent="0.35">
      <c r="A2754" s="57" t="s">
        <v>8540</v>
      </c>
      <c r="B2754" s="61" t="s">
        <v>10</v>
      </c>
      <c r="C2754" s="61" t="s">
        <v>4701</v>
      </c>
      <c r="D2754" s="64">
        <v>31364</v>
      </c>
      <c r="E2754" s="64">
        <v>0</v>
      </c>
      <c r="F2754" s="64">
        <v>31364</v>
      </c>
      <c r="G2754" s="77">
        <v>1.04</v>
      </c>
      <c r="H2754" s="64">
        <v>32619</v>
      </c>
      <c r="I2754" s="64">
        <v>0</v>
      </c>
      <c r="J2754" s="64">
        <f>SUMIFS('Support - HEA1065 Adjustments'!$G$2:$G$10,'Support - HEA1065 Adjustments'!$A$2:$A$10,LEFT('Support - Calculation Detail'!A2754,7),'Support - HEA1065 Adjustments'!$D$2:$D$10,RIGHT('Support - Calculation Detail'!A2754,2))</f>
        <v>0</v>
      </c>
      <c r="K2754" s="64">
        <v>32619</v>
      </c>
      <c r="L2754" s="64">
        <v>0</v>
      </c>
      <c r="M2754" s="64">
        <v>0</v>
      </c>
      <c r="N2754" s="64">
        <v>0</v>
      </c>
      <c r="O2754" s="64">
        <v>32619</v>
      </c>
    </row>
    <row r="2755" spans="1:15" x14ac:dyDescent="0.35">
      <c r="A2755" s="57" t="s">
        <v>8541</v>
      </c>
      <c r="B2755" s="61" t="s">
        <v>10</v>
      </c>
      <c r="C2755" s="61" t="s">
        <v>4701</v>
      </c>
      <c r="D2755" s="64">
        <v>126401</v>
      </c>
      <c r="E2755" s="64">
        <v>0</v>
      </c>
      <c r="F2755" s="64">
        <v>126401</v>
      </c>
      <c r="G2755" s="77">
        <v>1.04</v>
      </c>
      <c r="H2755" s="64">
        <v>131457</v>
      </c>
      <c r="I2755" s="64">
        <v>0</v>
      </c>
      <c r="J2755" s="64">
        <f>SUMIFS('Support - HEA1065 Adjustments'!$G$2:$G$10,'Support - HEA1065 Adjustments'!$A$2:$A$10,LEFT('Support - Calculation Detail'!A2755,7),'Support - HEA1065 Adjustments'!$D$2:$D$10,RIGHT('Support - Calculation Detail'!A2755,2))</f>
        <v>0</v>
      </c>
      <c r="K2755" s="64">
        <v>131457</v>
      </c>
      <c r="L2755" s="64">
        <v>5017</v>
      </c>
      <c r="M2755" s="64">
        <v>0</v>
      </c>
      <c r="N2755" s="64">
        <v>0</v>
      </c>
      <c r="O2755" s="64">
        <v>136474</v>
      </c>
    </row>
    <row r="2756" spans="1:15" x14ac:dyDescent="0.35">
      <c r="A2756" s="57" t="s">
        <v>8542</v>
      </c>
      <c r="B2756" s="61" t="s">
        <v>10</v>
      </c>
      <c r="C2756" s="61" t="s">
        <v>4701</v>
      </c>
      <c r="D2756" s="64">
        <v>0</v>
      </c>
      <c r="E2756" s="64">
        <v>0</v>
      </c>
      <c r="F2756" s="64">
        <v>0</v>
      </c>
      <c r="G2756" s="77">
        <v>1.04</v>
      </c>
      <c r="H2756" s="64">
        <v>0</v>
      </c>
      <c r="I2756" s="64">
        <v>0</v>
      </c>
      <c r="J2756" s="64">
        <f>SUMIFS('Support - HEA1065 Adjustments'!$G$2:$G$10,'Support - HEA1065 Adjustments'!$A$2:$A$10,LEFT('Support - Calculation Detail'!A2756,7),'Support - HEA1065 Adjustments'!$D$2:$D$10,RIGHT('Support - Calculation Detail'!A2756,2))</f>
        <v>0</v>
      </c>
      <c r="K2756" s="64">
        <v>0</v>
      </c>
      <c r="L2756" s="64">
        <v>0</v>
      </c>
      <c r="M2756" s="64">
        <v>0</v>
      </c>
      <c r="N2756" s="64">
        <v>0</v>
      </c>
      <c r="O2756" s="64">
        <v>0</v>
      </c>
    </row>
    <row r="2757" spans="1:15" x14ac:dyDescent="0.35">
      <c r="A2757" s="57" t="s">
        <v>8543</v>
      </c>
      <c r="B2757" s="61" t="s">
        <v>10</v>
      </c>
      <c r="C2757" s="61" t="s">
        <v>4701</v>
      </c>
      <c r="D2757" s="64">
        <v>3041756</v>
      </c>
      <c r="E2757" s="64">
        <v>0</v>
      </c>
      <c r="F2757" s="64">
        <v>3041756</v>
      </c>
      <c r="G2757" s="77">
        <v>1.04</v>
      </c>
      <c r="H2757" s="64">
        <v>3163426</v>
      </c>
      <c r="I2757" s="64">
        <v>0</v>
      </c>
      <c r="J2757" s="64">
        <f>SUMIFS('Support - HEA1065 Adjustments'!$G$2:$G$10,'Support - HEA1065 Adjustments'!$A$2:$A$10,LEFT('Support - Calculation Detail'!A2757,7),'Support - HEA1065 Adjustments'!$D$2:$D$10,RIGHT('Support - Calculation Detail'!A2757,2))</f>
        <v>0</v>
      </c>
      <c r="K2757" s="64">
        <v>3163426</v>
      </c>
      <c r="L2757" s="64">
        <v>0</v>
      </c>
      <c r="M2757" s="64">
        <v>0</v>
      </c>
      <c r="N2757" s="64">
        <v>0</v>
      </c>
      <c r="O2757" s="64">
        <v>3163426</v>
      </c>
    </row>
    <row r="2758" spans="1:15" x14ac:dyDescent="0.35">
      <c r="A2758" s="57" t="s">
        <v>8544</v>
      </c>
      <c r="B2758" s="61" t="s">
        <v>10</v>
      </c>
      <c r="C2758" s="61" t="s">
        <v>4701</v>
      </c>
      <c r="D2758" s="64">
        <v>5696185</v>
      </c>
      <c r="E2758" s="64">
        <v>0</v>
      </c>
      <c r="F2758" s="64">
        <v>5696185</v>
      </c>
      <c r="G2758" s="77">
        <v>1.04</v>
      </c>
      <c r="H2758" s="64">
        <v>5924032</v>
      </c>
      <c r="I2758" s="64">
        <v>0</v>
      </c>
      <c r="J2758" s="64">
        <f>SUMIFS('Support - HEA1065 Adjustments'!$G$2:$G$10,'Support - HEA1065 Adjustments'!$A$2:$A$10,LEFT('Support - Calculation Detail'!A2758,7),'Support - HEA1065 Adjustments'!$D$2:$D$10,RIGHT('Support - Calculation Detail'!A2758,2))</f>
        <v>0</v>
      </c>
      <c r="K2758" s="64">
        <v>5924032</v>
      </c>
      <c r="L2758" s="64">
        <v>0</v>
      </c>
      <c r="M2758" s="64">
        <v>0</v>
      </c>
      <c r="N2758" s="64">
        <v>0</v>
      </c>
      <c r="O2758" s="64">
        <v>5924032</v>
      </c>
    </row>
    <row r="2759" spans="1:15" x14ac:dyDescent="0.35">
      <c r="A2759" s="57" t="s">
        <v>8545</v>
      </c>
      <c r="B2759" s="61" t="s">
        <v>10</v>
      </c>
      <c r="C2759" s="61" t="s">
        <v>4751</v>
      </c>
      <c r="D2759" s="64">
        <v>3030546</v>
      </c>
      <c r="E2759" s="64">
        <v>0</v>
      </c>
      <c r="F2759" s="64">
        <v>3030546</v>
      </c>
      <c r="G2759" s="77">
        <v>1.04</v>
      </c>
      <c r="H2759" s="64">
        <v>3151768</v>
      </c>
      <c r="I2759" s="64">
        <v>0</v>
      </c>
      <c r="J2759" s="64">
        <f>SUMIFS('Support - HEA1065 Adjustments'!$G$2:$G$10,'Support - HEA1065 Adjustments'!$A$2:$A$10,LEFT('Support - Calculation Detail'!A2759,7),'Support - HEA1065 Adjustments'!$D$2:$D$10,RIGHT('Support - Calculation Detail'!A2759,2))</f>
        <v>0</v>
      </c>
      <c r="K2759" s="64">
        <v>3151768</v>
      </c>
      <c r="L2759" s="64">
        <v>113006</v>
      </c>
      <c r="M2759" s="64">
        <v>60140</v>
      </c>
      <c r="N2759" s="64">
        <v>230660.81574980923</v>
      </c>
      <c r="O2759" s="64">
        <v>3555574.8157498091</v>
      </c>
    </row>
    <row r="2760" spans="1:15" x14ac:dyDescent="0.35">
      <c r="A2760" s="57" t="s">
        <v>8546</v>
      </c>
      <c r="B2760" s="61" t="s">
        <v>10</v>
      </c>
      <c r="C2760" s="61" t="s">
        <v>4751</v>
      </c>
      <c r="D2760" s="64">
        <v>21867</v>
      </c>
      <c r="E2760" s="64">
        <v>0</v>
      </c>
      <c r="F2760" s="64">
        <v>21867</v>
      </c>
      <c r="G2760" s="77">
        <v>1.04</v>
      </c>
      <c r="H2760" s="64">
        <v>22742</v>
      </c>
      <c r="I2760" s="64">
        <v>0</v>
      </c>
      <c r="J2760" s="64">
        <f>SUMIFS('Support - HEA1065 Adjustments'!$G$2:$G$10,'Support - HEA1065 Adjustments'!$A$2:$A$10,LEFT('Support - Calculation Detail'!A2760,7),'Support - HEA1065 Adjustments'!$D$2:$D$10,RIGHT('Support - Calculation Detail'!A2760,2))</f>
        <v>0</v>
      </c>
      <c r="K2760" s="64">
        <v>22742</v>
      </c>
      <c r="L2760" s="64">
        <v>0</v>
      </c>
      <c r="M2760" s="64">
        <v>0</v>
      </c>
      <c r="N2760" s="64">
        <v>0</v>
      </c>
      <c r="O2760" s="64">
        <v>22742</v>
      </c>
    </row>
    <row r="2761" spans="1:15" x14ac:dyDescent="0.35">
      <c r="A2761" s="57" t="s">
        <v>8547</v>
      </c>
      <c r="B2761" s="61" t="s">
        <v>10</v>
      </c>
      <c r="C2761" s="61" t="s">
        <v>4751</v>
      </c>
      <c r="D2761" s="64">
        <v>15927</v>
      </c>
      <c r="E2761" s="64">
        <v>0</v>
      </c>
      <c r="F2761" s="64">
        <v>15927</v>
      </c>
      <c r="G2761" s="77">
        <v>1.04</v>
      </c>
      <c r="H2761" s="64">
        <v>16564</v>
      </c>
      <c r="I2761" s="64">
        <v>0</v>
      </c>
      <c r="J2761" s="64">
        <f>SUMIFS('Support - HEA1065 Adjustments'!$G$2:$G$10,'Support - HEA1065 Adjustments'!$A$2:$A$10,LEFT('Support - Calculation Detail'!A2761,7),'Support - HEA1065 Adjustments'!$D$2:$D$10,RIGHT('Support - Calculation Detail'!A2761,2))</f>
        <v>0</v>
      </c>
      <c r="K2761" s="64">
        <v>16564</v>
      </c>
      <c r="L2761" s="64">
        <v>0</v>
      </c>
      <c r="M2761" s="64">
        <v>0</v>
      </c>
      <c r="N2761" s="64">
        <v>0</v>
      </c>
      <c r="O2761" s="64">
        <v>16564</v>
      </c>
    </row>
    <row r="2762" spans="1:15" x14ac:dyDescent="0.35">
      <c r="A2762" s="57" t="s">
        <v>8548</v>
      </c>
      <c r="B2762" s="61" t="s">
        <v>10</v>
      </c>
      <c r="C2762" s="61" t="s">
        <v>4751</v>
      </c>
      <c r="D2762" s="64">
        <v>6170</v>
      </c>
      <c r="E2762" s="64">
        <v>0</v>
      </c>
      <c r="F2762" s="64">
        <v>6170</v>
      </c>
      <c r="G2762" s="77">
        <v>1.04</v>
      </c>
      <c r="H2762" s="64">
        <v>6417</v>
      </c>
      <c r="I2762" s="64">
        <v>0</v>
      </c>
      <c r="J2762" s="64">
        <f>SUMIFS('Support - HEA1065 Adjustments'!$G$2:$G$10,'Support - HEA1065 Adjustments'!$A$2:$A$10,LEFT('Support - Calculation Detail'!A2762,7),'Support - HEA1065 Adjustments'!$D$2:$D$10,RIGHT('Support - Calculation Detail'!A2762,2))</f>
        <v>0</v>
      </c>
      <c r="K2762" s="64">
        <v>6417</v>
      </c>
      <c r="L2762" s="64">
        <v>0</v>
      </c>
      <c r="M2762" s="64">
        <v>0</v>
      </c>
      <c r="N2762" s="64">
        <v>0</v>
      </c>
      <c r="O2762" s="64">
        <v>6417</v>
      </c>
    </row>
    <row r="2763" spans="1:15" x14ac:dyDescent="0.35">
      <c r="A2763" s="57" t="s">
        <v>8549</v>
      </c>
      <c r="B2763" s="61" t="s">
        <v>10</v>
      </c>
      <c r="C2763" s="61" t="s">
        <v>4751</v>
      </c>
      <c r="D2763" s="64">
        <v>27817</v>
      </c>
      <c r="E2763" s="64">
        <v>0</v>
      </c>
      <c r="F2763" s="64">
        <v>27817</v>
      </c>
      <c r="G2763" s="77">
        <v>1.04</v>
      </c>
      <c r="H2763" s="64">
        <v>28930</v>
      </c>
      <c r="I2763" s="64">
        <v>0</v>
      </c>
      <c r="J2763" s="64">
        <f>SUMIFS('Support - HEA1065 Adjustments'!$G$2:$G$10,'Support - HEA1065 Adjustments'!$A$2:$A$10,LEFT('Support - Calculation Detail'!A2763,7),'Support - HEA1065 Adjustments'!$D$2:$D$10,RIGHT('Support - Calculation Detail'!A2763,2))</f>
        <v>0</v>
      </c>
      <c r="K2763" s="64">
        <v>28930</v>
      </c>
      <c r="L2763" s="64">
        <v>0</v>
      </c>
      <c r="M2763" s="64">
        <v>0</v>
      </c>
      <c r="N2763" s="64">
        <v>0</v>
      </c>
      <c r="O2763" s="64">
        <v>28930</v>
      </c>
    </row>
    <row r="2764" spans="1:15" x14ac:dyDescent="0.35">
      <c r="A2764" s="57" t="s">
        <v>8550</v>
      </c>
      <c r="B2764" s="61" t="s">
        <v>10</v>
      </c>
      <c r="C2764" s="61" t="s">
        <v>4751</v>
      </c>
      <c r="D2764" s="64">
        <v>4113</v>
      </c>
      <c r="E2764" s="64">
        <v>0</v>
      </c>
      <c r="F2764" s="64">
        <v>4113</v>
      </c>
      <c r="G2764" s="77">
        <v>1.04</v>
      </c>
      <c r="H2764" s="64">
        <v>4278</v>
      </c>
      <c r="I2764" s="64">
        <v>0</v>
      </c>
      <c r="J2764" s="64">
        <f>SUMIFS('Support - HEA1065 Adjustments'!$G$2:$G$10,'Support - HEA1065 Adjustments'!$A$2:$A$10,LEFT('Support - Calculation Detail'!A2764,7),'Support - HEA1065 Adjustments'!$D$2:$D$10,RIGHT('Support - Calculation Detail'!A2764,2))</f>
        <v>0</v>
      </c>
      <c r="K2764" s="64">
        <v>4278</v>
      </c>
      <c r="L2764" s="64">
        <v>0</v>
      </c>
      <c r="M2764" s="64">
        <v>0</v>
      </c>
      <c r="N2764" s="64">
        <v>0</v>
      </c>
      <c r="O2764" s="64">
        <v>4278</v>
      </c>
    </row>
    <row r="2765" spans="1:15" x14ac:dyDescent="0.35">
      <c r="A2765" s="57" t="s">
        <v>8551</v>
      </c>
      <c r="B2765" s="61" t="s">
        <v>10</v>
      </c>
      <c r="C2765" s="61" t="s">
        <v>4751</v>
      </c>
      <c r="D2765" s="64">
        <v>66626</v>
      </c>
      <c r="E2765" s="64">
        <v>0</v>
      </c>
      <c r="F2765" s="64">
        <v>66626</v>
      </c>
      <c r="G2765" s="77">
        <v>1.04</v>
      </c>
      <c r="H2765" s="64">
        <v>69291</v>
      </c>
      <c r="I2765" s="64">
        <v>0</v>
      </c>
      <c r="J2765" s="64">
        <f>SUMIFS('Support - HEA1065 Adjustments'!$G$2:$G$10,'Support - HEA1065 Adjustments'!$A$2:$A$10,LEFT('Support - Calculation Detail'!A2765,7),'Support - HEA1065 Adjustments'!$D$2:$D$10,RIGHT('Support - Calculation Detail'!A2765,2))</f>
        <v>0</v>
      </c>
      <c r="K2765" s="64">
        <v>69291</v>
      </c>
      <c r="L2765" s="64">
        <v>0</v>
      </c>
      <c r="M2765" s="64">
        <v>0</v>
      </c>
      <c r="N2765" s="64">
        <v>0</v>
      </c>
      <c r="O2765" s="64">
        <v>69291</v>
      </c>
    </row>
    <row r="2766" spans="1:15" x14ac:dyDescent="0.35">
      <c r="A2766" s="57" t="s">
        <v>8552</v>
      </c>
      <c r="B2766" s="61" t="s">
        <v>10</v>
      </c>
      <c r="C2766" s="61" t="s">
        <v>4751</v>
      </c>
      <c r="D2766" s="64">
        <v>17744</v>
      </c>
      <c r="E2766" s="64">
        <v>0</v>
      </c>
      <c r="F2766" s="64">
        <v>17744</v>
      </c>
      <c r="G2766" s="77">
        <v>1.04</v>
      </c>
      <c r="H2766" s="64">
        <v>18454</v>
      </c>
      <c r="I2766" s="64">
        <v>0</v>
      </c>
      <c r="J2766" s="64">
        <f>SUMIFS('Support - HEA1065 Adjustments'!$G$2:$G$10,'Support - HEA1065 Adjustments'!$A$2:$A$10,LEFT('Support - Calculation Detail'!A2766,7),'Support - HEA1065 Adjustments'!$D$2:$D$10,RIGHT('Support - Calculation Detail'!A2766,2))</f>
        <v>0</v>
      </c>
      <c r="K2766" s="64">
        <v>18454</v>
      </c>
      <c r="L2766" s="64">
        <v>0</v>
      </c>
      <c r="M2766" s="64">
        <v>0</v>
      </c>
      <c r="N2766" s="64">
        <v>0</v>
      </c>
      <c r="O2766" s="64">
        <v>18454</v>
      </c>
    </row>
    <row r="2767" spans="1:15" x14ac:dyDescent="0.35">
      <c r="A2767" s="57" t="s">
        <v>8553</v>
      </c>
      <c r="B2767" s="61" t="s">
        <v>10</v>
      </c>
      <c r="C2767" s="61" t="s">
        <v>4751</v>
      </c>
      <c r="D2767" s="64">
        <v>17998</v>
      </c>
      <c r="E2767" s="64">
        <v>0</v>
      </c>
      <c r="F2767" s="64">
        <v>17998</v>
      </c>
      <c r="G2767" s="77">
        <v>1.04</v>
      </c>
      <c r="H2767" s="64">
        <v>18718</v>
      </c>
      <c r="I2767" s="64">
        <v>0</v>
      </c>
      <c r="J2767" s="64">
        <f>SUMIFS('Support - HEA1065 Adjustments'!$G$2:$G$10,'Support - HEA1065 Adjustments'!$A$2:$A$10,LEFT('Support - Calculation Detail'!A2767,7),'Support - HEA1065 Adjustments'!$D$2:$D$10,RIGHT('Support - Calculation Detail'!A2767,2))</f>
        <v>0</v>
      </c>
      <c r="K2767" s="64">
        <v>18718</v>
      </c>
      <c r="L2767" s="64">
        <v>0</v>
      </c>
      <c r="M2767" s="64">
        <v>0</v>
      </c>
      <c r="N2767" s="64">
        <v>0</v>
      </c>
      <c r="O2767" s="64">
        <v>18718</v>
      </c>
    </row>
    <row r="2768" spans="1:15" x14ac:dyDescent="0.35">
      <c r="A2768" s="57" t="s">
        <v>8554</v>
      </c>
      <c r="B2768" s="61" t="s">
        <v>10</v>
      </c>
      <c r="C2768" s="61" t="s">
        <v>4751</v>
      </c>
      <c r="D2768" s="64">
        <v>13584</v>
      </c>
      <c r="E2768" s="64">
        <v>0</v>
      </c>
      <c r="F2768" s="64">
        <v>13584</v>
      </c>
      <c r="G2768" s="77">
        <v>1.04</v>
      </c>
      <c r="H2768" s="64">
        <v>14127</v>
      </c>
      <c r="I2768" s="64">
        <v>0</v>
      </c>
      <c r="J2768" s="64">
        <f>SUMIFS('Support - HEA1065 Adjustments'!$G$2:$G$10,'Support - HEA1065 Adjustments'!$A$2:$A$10,LEFT('Support - Calculation Detail'!A2768,7),'Support - HEA1065 Adjustments'!$D$2:$D$10,RIGHT('Support - Calculation Detail'!A2768,2))</f>
        <v>0</v>
      </c>
      <c r="K2768" s="64">
        <v>14127</v>
      </c>
      <c r="L2768" s="64">
        <v>0</v>
      </c>
      <c r="M2768" s="64">
        <v>0</v>
      </c>
      <c r="N2768" s="64">
        <v>0</v>
      </c>
      <c r="O2768" s="64">
        <v>14127</v>
      </c>
    </row>
    <row r="2769" spans="1:15" x14ac:dyDescent="0.35">
      <c r="A2769" s="57" t="s">
        <v>8555</v>
      </c>
      <c r="B2769" s="61" t="s">
        <v>10</v>
      </c>
      <c r="C2769" s="61" t="s">
        <v>4751</v>
      </c>
      <c r="D2769" s="64">
        <v>21865</v>
      </c>
      <c r="E2769" s="64">
        <v>0</v>
      </c>
      <c r="F2769" s="64">
        <v>21865</v>
      </c>
      <c r="G2769" s="77">
        <v>1.04</v>
      </c>
      <c r="H2769" s="64">
        <v>22740</v>
      </c>
      <c r="I2769" s="64">
        <v>0</v>
      </c>
      <c r="J2769" s="64">
        <f>SUMIFS('Support - HEA1065 Adjustments'!$G$2:$G$10,'Support - HEA1065 Adjustments'!$A$2:$A$10,LEFT('Support - Calculation Detail'!A2769,7),'Support - HEA1065 Adjustments'!$D$2:$D$10,RIGHT('Support - Calculation Detail'!A2769,2))</f>
        <v>0</v>
      </c>
      <c r="K2769" s="64">
        <v>22740</v>
      </c>
      <c r="L2769" s="64">
        <v>0</v>
      </c>
      <c r="M2769" s="64">
        <v>0</v>
      </c>
      <c r="N2769" s="64">
        <v>0</v>
      </c>
      <c r="O2769" s="64">
        <v>22740</v>
      </c>
    </row>
    <row r="2770" spans="1:15" x14ac:dyDescent="0.35">
      <c r="A2770" s="57" t="s">
        <v>8556</v>
      </c>
      <c r="B2770" s="61" t="s">
        <v>10</v>
      </c>
      <c r="C2770" s="61" t="s">
        <v>4751</v>
      </c>
      <c r="D2770" s="64">
        <v>8889</v>
      </c>
      <c r="E2770" s="64">
        <v>0</v>
      </c>
      <c r="F2770" s="64">
        <v>8889</v>
      </c>
      <c r="G2770" s="77">
        <v>1.04</v>
      </c>
      <c r="H2770" s="64">
        <v>9245</v>
      </c>
      <c r="I2770" s="64">
        <v>0</v>
      </c>
      <c r="J2770" s="64">
        <f>SUMIFS('Support - HEA1065 Adjustments'!$G$2:$G$10,'Support - HEA1065 Adjustments'!$A$2:$A$10,LEFT('Support - Calculation Detail'!A2770,7),'Support - HEA1065 Adjustments'!$D$2:$D$10,RIGHT('Support - Calculation Detail'!A2770,2))</f>
        <v>0</v>
      </c>
      <c r="K2770" s="64">
        <v>9245</v>
      </c>
      <c r="L2770" s="64">
        <v>0</v>
      </c>
      <c r="M2770" s="64">
        <v>0</v>
      </c>
      <c r="N2770" s="64">
        <v>0</v>
      </c>
      <c r="O2770" s="64">
        <v>9245</v>
      </c>
    </row>
    <row r="2771" spans="1:15" x14ac:dyDescent="0.35">
      <c r="A2771" s="57" t="s">
        <v>8557</v>
      </c>
      <c r="B2771" s="61" t="s">
        <v>10</v>
      </c>
      <c r="C2771" s="61" t="s">
        <v>4751</v>
      </c>
      <c r="D2771" s="64">
        <v>60386</v>
      </c>
      <c r="E2771" s="64">
        <v>0</v>
      </c>
      <c r="F2771" s="64">
        <v>60386</v>
      </c>
      <c r="G2771" s="77">
        <v>1.04</v>
      </c>
      <c r="H2771" s="64">
        <v>62801</v>
      </c>
      <c r="I2771" s="64">
        <v>0</v>
      </c>
      <c r="J2771" s="64">
        <f>SUMIFS('Support - HEA1065 Adjustments'!$G$2:$G$10,'Support - HEA1065 Adjustments'!$A$2:$A$10,LEFT('Support - Calculation Detail'!A2771,7),'Support - HEA1065 Adjustments'!$D$2:$D$10,RIGHT('Support - Calculation Detail'!A2771,2))</f>
        <v>0</v>
      </c>
      <c r="K2771" s="64">
        <v>62801</v>
      </c>
      <c r="L2771" s="64">
        <v>0</v>
      </c>
      <c r="M2771" s="64">
        <v>0</v>
      </c>
      <c r="N2771" s="64">
        <v>0</v>
      </c>
      <c r="O2771" s="64">
        <v>62801</v>
      </c>
    </row>
    <row r="2772" spans="1:15" x14ac:dyDescent="0.35">
      <c r="A2772" s="57" t="s">
        <v>8558</v>
      </c>
      <c r="B2772" s="61" t="s">
        <v>10</v>
      </c>
      <c r="C2772" s="61" t="s">
        <v>4751</v>
      </c>
      <c r="D2772" s="64">
        <v>266429</v>
      </c>
      <c r="E2772" s="64">
        <v>0</v>
      </c>
      <c r="F2772" s="64">
        <v>266429</v>
      </c>
      <c r="G2772" s="77">
        <v>1.04</v>
      </c>
      <c r="H2772" s="64">
        <v>277086</v>
      </c>
      <c r="I2772" s="64">
        <v>0</v>
      </c>
      <c r="J2772" s="64">
        <f>SUMIFS('Support - HEA1065 Adjustments'!$G$2:$G$10,'Support - HEA1065 Adjustments'!$A$2:$A$10,LEFT('Support - Calculation Detail'!A2772,7),'Support - HEA1065 Adjustments'!$D$2:$D$10,RIGHT('Support - Calculation Detail'!A2772,2))</f>
        <v>0</v>
      </c>
      <c r="K2772" s="64">
        <v>277086</v>
      </c>
      <c r="L2772" s="64">
        <v>0</v>
      </c>
      <c r="M2772" s="64">
        <v>0</v>
      </c>
      <c r="N2772" s="64">
        <v>0</v>
      </c>
      <c r="O2772" s="64">
        <v>277086</v>
      </c>
    </row>
    <row r="2773" spans="1:15" x14ac:dyDescent="0.35">
      <c r="A2773" s="57" t="s">
        <v>8559</v>
      </c>
      <c r="B2773" s="61" t="s">
        <v>10</v>
      </c>
      <c r="C2773" s="61" t="s">
        <v>4751</v>
      </c>
      <c r="D2773" s="64">
        <v>12277</v>
      </c>
      <c r="E2773" s="64">
        <v>0</v>
      </c>
      <c r="F2773" s="64">
        <v>12277</v>
      </c>
      <c r="G2773" s="77">
        <v>1.04</v>
      </c>
      <c r="H2773" s="64">
        <v>12768</v>
      </c>
      <c r="I2773" s="64">
        <v>0</v>
      </c>
      <c r="J2773" s="64">
        <f>SUMIFS('Support - HEA1065 Adjustments'!$G$2:$G$10,'Support - HEA1065 Adjustments'!$A$2:$A$10,LEFT('Support - Calculation Detail'!A2773,7),'Support - HEA1065 Adjustments'!$D$2:$D$10,RIGHT('Support - Calculation Detail'!A2773,2))</f>
        <v>0</v>
      </c>
      <c r="K2773" s="64">
        <v>12768</v>
      </c>
      <c r="L2773" s="64">
        <v>0</v>
      </c>
      <c r="M2773" s="64">
        <v>0</v>
      </c>
      <c r="N2773" s="64">
        <v>0</v>
      </c>
      <c r="O2773" s="64">
        <v>12768</v>
      </c>
    </row>
    <row r="2774" spans="1:15" x14ac:dyDescent="0.35">
      <c r="A2774" s="57" t="s">
        <v>8560</v>
      </c>
      <c r="B2774" s="61" t="s">
        <v>10</v>
      </c>
      <c r="C2774" s="61" t="s">
        <v>4751</v>
      </c>
      <c r="D2774" s="64">
        <v>480392</v>
      </c>
      <c r="E2774" s="64">
        <v>0</v>
      </c>
      <c r="F2774" s="64">
        <v>480392</v>
      </c>
      <c r="G2774" s="77">
        <v>1.04</v>
      </c>
      <c r="H2774" s="64">
        <v>499608</v>
      </c>
      <c r="I2774" s="64">
        <v>0</v>
      </c>
      <c r="J2774" s="64">
        <f>SUMIFS('Support - HEA1065 Adjustments'!$G$2:$G$10,'Support - HEA1065 Adjustments'!$A$2:$A$10,LEFT('Support - Calculation Detail'!A2774,7),'Support - HEA1065 Adjustments'!$D$2:$D$10,RIGHT('Support - Calculation Detail'!A2774,2))</f>
        <v>0</v>
      </c>
      <c r="K2774" s="64">
        <v>499608</v>
      </c>
      <c r="L2774" s="64">
        <v>0</v>
      </c>
      <c r="M2774" s="64">
        <v>0</v>
      </c>
      <c r="N2774" s="64">
        <v>0</v>
      </c>
      <c r="O2774" s="64">
        <v>499608</v>
      </c>
    </row>
    <row r="2775" spans="1:15" x14ac:dyDescent="0.35">
      <c r="A2775" s="57" t="s">
        <v>8561</v>
      </c>
      <c r="B2775" s="61" t="s">
        <v>10</v>
      </c>
      <c r="C2775" s="61" t="s">
        <v>4751</v>
      </c>
      <c r="D2775" s="64">
        <v>4137396</v>
      </c>
      <c r="E2775" s="64">
        <v>0</v>
      </c>
      <c r="F2775" s="64">
        <v>4137396</v>
      </c>
      <c r="G2775" s="77">
        <v>1.04</v>
      </c>
      <c r="H2775" s="64">
        <v>4302892</v>
      </c>
      <c r="I2775" s="64">
        <v>0</v>
      </c>
      <c r="J2775" s="64">
        <f>SUMIFS('Support - HEA1065 Adjustments'!$G$2:$G$10,'Support - HEA1065 Adjustments'!$A$2:$A$10,LEFT('Support - Calculation Detail'!A2775,7),'Support - HEA1065 Adjustments'!$D$2:$D$10,RIGHT('Support - Calculation Detail'!A2775,2))</f>
        <v>0</v>
      </c>
      <c r="K2775" s="64">
        <v>4302892</v>
      </c>
      <c r="L2775" s="64">
        <v>0</v>
      </c>
      <c r="M2775" s="64">
        <v>0</v>
      </c>
      <c r="N2775" s="64">
        <v>0</v>
      </c>
      <c r="O2775" s="64">
        <v>4302892</v>
      </c>
    </row>
    <row r="2776" spans="1:15" x14ac:dyDescent="0.35">
      <c r="A2776" s="57" t="s">
        <v>8562</v>
      </c>
      <c r="B2776" s="61" t="s">
        <v>10</v>
      </c>
      <c r="C2776" s="61" t="s">
        <v>4774</v>
      </c>
      <c r="D2776" s="64">
        <v>34842465</v>
      </c>
      <c r="E2776" s="64">
        <v>0</v>
      </c>
      <c r="F2776" s="64">
        <v>34842465</v>
      </c>
      <c r="G2776" s="77">
        <v>1.04</v>
      </c>
      <c r="H2776" s="64">
        <v>36236164</v>
      </c>
      <c r="I2776" s="64">
        <v>0</v>
      </c>
      <c r="J2776" s="64">
        <f>SUMIFS('Support - HEA1065 Adjustments'!$G$2:$G$10,'Support - HEA1065 Adjustments'!$A$2:$A$10,LEFT('Support - Calculation Detail'!A2776,7),'Support - HEA1065 Adjustments'!$D$2:$D$10,RIGHT('Support - Calculation Detail'!A2776,2))</f>
        <v>0</v>
      </c>
      <c r="K2776" s="64">
        <v>36236164</v>
      </c>
      <c r="L2776" s="64">
        <v>3653389</v>
      </c>
      <c r="M2776" s="64">
        <v>1529275</v>
      </c>
      <c r="N2776" s="64">
        <v>3550899.8114269767</v>
      </c>
      <c r="O2776" s="64">
        <v>44969727.811426975</v>
      </c>
    </row>
    <row r="2777" spans="1:15" x14ac:dyDescent="0.35">
      <c r="A2777" s="57" t="s">
        <v>8563</v>
      </c>
      <c r="B2777" s="61" t="s">
        <v>10</v>
      </c>
      <c r="C2777" s="61" t="s">
        <v>4774</v>
      </c>
      <c r="D2777" s="64">
        <v>446610</v>
      </c>
      <c r="E2777" s="64">
        <v>0</v>
      </c>
      <c r="F2777" s="64">
        <v>446610</v>
      </c>
      <c r="G2777" s="77">
        <v>1.04</v>
      </c>
      <c r="H2777" s="64">
        <v>464474</v>
      </c>
      <c r="I2777" s="64">
        <v>0</v>
      </c>
      <c r="J2777" s="64">
        <f>SUMIFS('Support - HEA1065 Adjustments'!$G$2:$G$10,'Support - HEA1065 Adjustments'!$A$2:$A$10,LEFT('Support - Calculation Detail'!A2777,7),'Support - HEA1065 Adjustments'!$D$2:$D$10,RIGHT('Support - Calculation Detail'!A2777,2))</f>
        <v>0</v>
      </c>
      <c r="K2777" s="64">
        <v>464474</v>
      </c>
      <c r="L2777" s="64">
        <v>0</v>
      </c>
      <c r="M2777" s="64">
        <v>0</v>
      </c>
      <c r="N2777" s="64">
        <v>0</v>
      </c>
      <c r="O2777" s="64">
        <v>464474</v>
      </c>
    </row>
    <row r="2778" spans="1:15" x14ac:dyDescent="0.35">
      <c r="A2778" s="57" t="s">
        <v>8564</v>
      </c>
      <c r="B2778" s="61" t="s">
        <v>10</v>
      </c>
      <c r="C2778" s="61" t="s">
        <v>4774</v>
      </c>
      <c r="D2778" s="64">
        <v>318858</v>
      </c>
      <c r="E2778" s="64">
        <v>0</v>
      </c>
      <c r="F2778" s="64">
        <v>318858</v>
      </c>
      <c r="G2778" s="77">
        <v>1.04</v>
      </c>
      <c r="H2778" s="64">
        <v>331612</v>
      </c>
      <c r="I2778" s="64">
        <v>0</v>
      </c>
      <c r="J2778" s="64">
        <f>SUMIFS('Support - HEA1065 Adjustments'!$G$2:$G$10,'Support - HEA1065 Adjustments'!$A$2:$A$10,LEFT('Support - Calculation Detail'!A2778,7),'Support - HEA1065 Adjustments'!$D$2:$D$10,RIGHT('Support - Calculation Detail'!A2778,2))</f>
        <v>0</v>
      </c>
      <c r="K2778" s="64">
        <v>331612</v>
      </c>
      <c r="L2778" s="64">
        <v>0</v>
      </c>
      <c r="M2778" s="64">
        <v>0</v>
      </c>
      <c r="N2778" s="64">
        <v>0</v>
      </c>
      <c r="O2778" s="64">
        <v>331612</v>
      </c>
    </row>
    <row r="2779" spans="1:15" x14ac:dyDescent="0.35">
      <c r="A2779" s="57" t="s">
        <v>8565</v>
      </c>
      <c r="B2779" s="61" t="s">
        <v>10</v>
      </c>
      <c r="C2779" s="61" t="s">
        <v>4774</v>
      </c>
      <c r="D2779" s="64">
        <v>85093</v>
      </c>
      <c r="E2779" s="64">
        <v>0</v>
      </c>
      <c r="F2779" s="64">
        <v>85093</v>
      </c>
      <c r="G2779" s="77">
        <v>1.04</v>
      </c>
      <c r="H2779" s="64">
        <v>88497</v>
      </c>
      <c r="I2779" s="64">
        <v>0</v>
      </c>
      <c r="J2779" s="64">
        <f>SUMIFS('Support - HEA1065 Adjustments'!$G$2:$G$10,'Support - HEA1065 Adjustments'!$A$2:$A$10,LEFT('Support - Calculation Detail'!A2779,7),'Support - HEA1065 Adjustments'!$D$2:$D$10,RIGHT('Support - Calculation Detail'!A2779,2))</f>
        <v>0</v>
      </c>
      <c r="K2779" s="64">
        <v>88497</v>
      </c>
      <c r="L2779" s="64">
        <v>0</v>
      </c>
      <c r="M2779" s="64">
        <v>0</v>
      </c>
      <c r="N2779" s="64">
        <v>0</v>
      </c>
      <c r="O2779" s="64">
        <v>88497</v>
      </c>
    </row>
    <row r="2780" spans="1:15" x14ac:dyDescent="0.35">
      <c r="A2780" s="57" t="s">
        <v>8566</v>
      </c>
      <c r="B2780" s="61" t="s">
        <v>10</v>
      </c>
      <c r="C2780" s="61" t="s">
        <v>4774</v>
      </c>
      <c r="D2780" s="64">
        <v>38940</v>
      </c>
      <c r="E2780" s="64">
        <v>0</v>
      </c>
      <c r="F2780" s="64">
        <v>38940</v>
      </c>
      <c r="G2780" s="77">
        <v>1.04</v>
      </c>
      <c r="H2780" s="64">
        <v>40498</v>
      </c>
      <c r="I2780" s="64">
        <v>0</v>
      </c>
      <c r="J2780" s="64">
        <f>SUMIFS('Support - HEA1065 Adjustments'!$G$2:$G$10,'Support - HEA1065 Adjustments'!$A$2:$A$10,LEFT('Support - Calculation Detail'!A2780,7),'Support - HEA1065 Adjustments'!$D$2:$D$10,RIGHT('Support - Calculation Detail'!A2780,2))</f>
        <v>0</v>
      </c>
      <c r="K2780" s="64">
        <v>40498</v>
      </c>
      <c r="L2780" s="64">
        <v>0</v>
      </c>
      <c r="M2780" s="64">
        <v>0</v>
      </c>
      <c r="N2780" s="64">
        <v>0</v>
      </c>
      <c r="O2780" s="64">
        <v>40498</v>
      </c>
    </row>
    <row r="2781" spans="1:15" x14ac:dyDescent="0.35">
      <c r="A2781" s="57" t="s">
        <v>8567</v>
      </c>
      <c r="B2781" s="61" t="s">
        <v>10</v>
      </c>
      <c r="C2781" s="61" t="s">
        <v>4774</v>
      </c>
      <c r="D2781" s="64">
        <v>44417</v>
      </c>
      <c r="E2781" s="64">
        <v>0</v>
      </c>
      <c r="F2781" s="64">
        <v>44417</v>
      </c>
      <c r="G2781" s="77">
        <v>1.04</v>
      </c>
      <c r="H2781" s="64">
        <v>46194</v>
      </c>
      <c r="I2781" s="64">
        <v>0</v>
      </c>
      <c r="J2781" s="64">
        <f>SUMIFS('Support - HEA1065 Adjustments'!$G$2:$G$10,'Support - HEA1065 Adjustments'!$A$2:$A$10,LEFT('Support - Calculation Detail'!A2781,7),'Support - HEA1065 Adjustments'!$D$2:$D$10,RIGHT('Support - Calculation Detail'!A2781,2))</f>
        <v>0</v>
      </c>
      <c r="K2781" s="64">
        <v>46194</v>
      </c>
      <c r="L2781" s="64">
        <v>0</v>
      </c>
      <c r="M2781" s="64">
        <v>0</v>
      </c>
      <c r="N2781" s="64">
        <v>0</v>
      </c>
      <c r="O2781" s="64">
        <v>46194</v>
      </c>
    </row>
    <row r="2782" spans="1:15" x14ac:dyDescent="0.35">
      <c r="A2782" s="57" t="s">
        <v>8568</v>
      </c>
      <c r="B2782" s="61" t="s">
        <v>10</v>
      </c>
      <c r="C2782" s="61" t="s">
        <v>4774</v>
      </c>
      <c r="D2782" s="64">
        <v>98046</v>
      </c>
      <c r="E2782" s="64">
        <v>0</v>
      </c>
      <c r="F2782" s="64">
        <v>98046</v>
      </c>
      <c r="G2782" s="77">
        <v>1.04</v>
      </c>
      <c r="H2782" s="64">
        <v>101968</v>
      </c>
      <c r="I2782" s="64">
        <v>0</v>
      </c>
      <c r="J2782" s="64">
        <f>SUMIFS('Support - HEA1065 Adjustments'!$G$2:$G$10,'Support - HEA1065 Adjustments'!$A$2:$A$10,LEFT('Support - Calculation Detail'!A2782,7),'Support - HEA1065 Adjustments'!$D$2:$D$10,RIGHT('Support - Calculation Detail'!A2782,2))</f>
        <v>0</v>
      </c>
      <c r="K2782" s="64">
        <v>101968</v>
      </c>
      <c r="L2782" s="64">
        <v>0</v>
      </c>
      <c r="M2782" s="64">
        <v>0</v>
      </c>
      <c r="N2782" s="64">
        <v>0</v>
      </c>
      <c r="O2782" s="64">
        <v>101968</v>
      </c>
    </row>
    <row r="2783" spans="1:15" x14ac:dyDescent="0.35">
      <c r="A2783" s="57" t="s">
        <v>8569</v>
      </c>
      <c r="B2783" s="61" t="s">
        <v>10</v>
      </c>
      <c r="C2783" s="61" t="s">
        <v>4774</v>
      </c>
      <c r="D2783" s="64">
        <v>560785</v>
      </c>
      <c r="E2783" s="64">
        <v>0</v>
      </c>
      <c r="F2783" s="64">
        <v>560785</v>
      </c>
      <c r="G2783" s="77">
        <v>1.04</v>
      </c>
      <c r="H2783" s="64">
        <v>583216</v>
      </c>
      <c r="I2783" s="64">
        <v>0</v>
      </c>
      <c r="J2783" s="64">
        <f>SUMIFS('Support - HEA1065 Adjustments'!$G$2:$G$10,'Support - HEA1065 Adjustments'!$A$2:$A$10,LEFT('Support - Calculation Detail'!A2783,7),'Support - HEA1065 Adjustments'!$D$2:$D$10,RIGHT('Support - Calculation Detail'!A2783,2))</f>
        <v>0</v>
      </c>
      <c r="K2783" s="64">
        <v>583216</v>
      </c>
      <c r="L2783" s="64">
        <v>0</v>
      </c>
      <c r="M2783" s="64">
        <v>0</v>
      </c>
      <c r="N2783" s="64">
        <v>0</v>
      </c>
      <c r="O2783" s="64">
        <v>583216</v>
      </c>
    </row>
    <row r="2784" spans="1:15" x14ac:dyDescent="0.35">
      <c r="A2784" s="57" t="s">
        <v>8570</v>
      </c>
      <c r="B2784" s="61" t="s">
        <v>10</v>
      </c>
      <c r="C2784" s="61" t="s">
        <v>4774</v>
      </c>
      <c r="D2784" s="64">
        <v>17861</v>
      </c>
      <c r="E2784" s="64">
        <v>0</v>
      </c>
      <c r="F2784" s="64">
        <v>17861</v>
      </c>
      <c r="G2784" s="77">
        <v>1.04</v>
      </c>
      <c r="H2784" s="64">
        <v>18575</v>
      </c>
      <c r="I2784" s="64">
        <v>0</v>
      </c>
      <c r="J2784" s="64">
        <f>SUMIFS('Support - HEA1065 Adjustments'!$G$2:$G$10,'Support - HEA1065 Adjustments'!$A$2:$A$10,LEFT('Support - Calculation Detail'!A2784,7),'Support - HEA1065 Adjustments'!$D$2:$D$10,RIGHT('Support - Calculation Detail'!A2784,2))</f>
        <v>0</v>
      </c>
      <c r="K2784" s="64">
        <v>18575</v>
      </c>
      <c r="L2784" s="64">
        <v>0</v>
      </c>
      <c r="M2784" s="64">
        <v>0</v>
      </c>
      <c r="N2784" s="64">
        <v>0</v>
      </c>
      <c r="O2784" s="64">
        <v>18575</v>
      </c>
    </row>
    <row r="2785" spans="1:15" x14ac:dyDescent="0.35">
      <c r="A2785" s="57" t="s">
        <v>8571</v>
      </c>
      <c r="B2785" s="61" t="s">
        <v>10</v>
      </c>
      <c r="C2785" s="61" t="s">
        <v>4774</v>
      </c>
      <c r="D2785" s="64">
        <v>46429</v>
      </c>
      <c r="E2785" s="64">
        <v>0</v>
      </c>
      <c r="F2785" s="64">
        <v>46429</v>
      </c>
      <c r="G2785" s="77">
        <v>1.04</v>
      </c>
      <c r="H2785" s="64">
        <v>48286</v>
      </c>
      <c r="I2785" s="64">
        <v>0</v>
      </c>
      <c r="J2785" s="64">
        <f>SUMIFS('Support - HEA1065 Adjustments'!$G$2:$G$10,'Support - HEA1065 Adjustments'!$A$2:$A$10,LEFT('Support - Calculation Detail'!A2785,7),'Support - HEA1065 Adjustments'!$D$2:$D$10,RIGHT('Support - Calculation Detail'!A2785,2))</f>
        <v>0</v>
      </c>
      <c r="K2785" s="64">
        <v>48286</v>
      </c>
      <c r="L2785" s="64">
        <v>0</v>
      </c>
      <c r="M2785" s="64">
        <v>0</v>
      </c>
      <c r="N2785" s="64">
        <v>0</v>
      </c>
      <c r="O2785" s="64">
        <v>48286</v>
      </c>
    </row>
    <row r="2786" spans="1:15" x14ac:dyDescent="0.35">
      <c r="A2786" s="57" t="s">
        <v>8572</v>
      </c>
      <c r="B2786" s="61" t="s">
        <v>10</v>
      </c>
      <c r="C2786" s="61" t="s">
        <v>4774</v>
      </c>
      <c r="D2786" s="64">
        <v>174132</v>
      </c>
      <c r="E2786" s="64">
        <v>0</v>
      </c>
      <c r="F2786" s="64">
        <v>174132</v>
      </c>
      <c r="G2786" s="77">
        <v>1.04</v>
      </c>
      <c r="H2786" s="64">
        <v>181097</v>
      </c>
      <c r="I2786" s="64">
        <v>0</v>
      </c>
      <c r="J2786" s="64">
        <f>SUMIFS('Support - HEA1065 Adjustments'!$G$2:$G$10,'Support - HEA1065 Adjustments'!$A$2:$A$10,LEFT('Support - Calculation Detail'!A2786,7),'Support - HEA1065 Adjustments'!$D$2:$D$10,RIGHT('Support - Calculation Detail'!A2786,2))</f>
        <v>0</v>
      </c>
      <c r="K2786" s="64">
        <v>181097</v>
      </c>
      <c r="L2786" s="64">
        <v>0</v>
      </c>
      <c r="M2786" s="64">
        <v>0</v>
      </c>
      <c r="N2786" s="64">
        <v>0</v>
      </c>
      <c r="O2786" s="64">
        <v>181097</v>
      </c>
    </row>
    <row r="2787" spans="1:15" x14ac:dyDescent="0.35">
      <c r="A2787" s="57" t="s">
        <v>8573</v>
      </c>
      <c r="B2787" s="61" t="s">
        <v>10</v>
      </c>
      <c r="C2787" s="61" t="s">
        <v>4774</v>
      </c>
      <c r="D2787" s="64">
        <v>222957</v>
      </c>
      <c r="E2787" s="64">
        <v>0</v>
      </c>
      <c r="F2787" s="64">
        <v>222957</v>
      </c>
      <c r="G2787" s="77">
        <v>1.04</v>
      </c>
      <c r="H2787" s="64">
        <v>231875</v>
      </c>
      <c r="I2787" s="64">
        <v>0</v>
      </c>
      <c r="J2787" s="64">
        <f>SUMIFS('Support - HEA1065 Adjustments'!$G$2:$G$10,'Support - HEA1065 Adjustments'!$A$2:$A$10,LEFT('Support - Calculation Detail'!A2787,7),'Support - HEA1065 Adjustments'!$D$2:$D$10,RIGHT('Support - Calculation Detail'!A2787,2))</f>
        <v>0</v>
      </c>
      <c r="K2787" s="64">
        <v>231875</v>
      </c>
      <c r="L2787" s="64">
        <v>0</v>
      </c>
      <c r="M2787" s="64">
        <v>0</v>
      </c>
      <c r="N2787" s="64">
        <v>0</v>
      </c>
      <c r="O2787" s="64">
        <v>231875</v>
      </c>
    </row>
    <row r="2788" spans="1:15" x14ac:dyDescent="0.35">
      <c r="A2788" s="57" t="s">
        <v>8574</v>
      </c>
      <c r="B2788" s="61" t="s">
        <v>10</v>
      </c>
      <c r="C2788" s="61" t="s">
        <v>4774</v>
      </c>
      <c r="D2788" s="64">
        <v>41747</v>
      </c>
      <c r="E2788" s="64">
        <v>0</v>
      </c>
      <c r="F2788" s="64">
        <v>41747</v>
      </c>
      <c r="G2788" s="77">
        <v>1.04</v>
      </c>
      <c r="H2788" s="64">
        <v>43417</v>
      </c>
      <c r="I2788" s="64">
        <v>0</v>
      </c>
      <c r="J2788" s="64">
        <f>SUMIFS('Support - HEA1065 Adjustments'!$G$2:$G$10,'Support - HEA1065 Adjustments'!$A$2:$A$10,LEFT('Support - Calculation Detail'!A2788,7),'Support - HEA1065 Adjustments'!$D$2:$D$10,RIGHT('Support - Calculation Detail'!A2788,2))</f>
        <v>0</v>
      </c>
      <c r="K2788" s="64">
        <v>43417</v>
      </c>
      <c r="L2788" s="64">
        <v>0</v>
      </c>
      <c r="M2788" s="64">
        <v>0</v>
      </c>
      <c r="N2788" s="64">
        <v>0</v>
      </c>
      <c r="O2788" s="64">
        <v>43417</v>
      </c>
    </row>
    <row r="2789" spans="1:15" x14ac:dyDescent="0.35">
      <c r="A2789" s="57" t="s">
        <v>8575</v>
      </c>
      <c r="B2789" s="61" t="s">
        <v>10</v>
      </c>
      <c r="C2789" s="61" t="s">
        <v>4774</v>
      </c>
      <c r="D2789" s="64">
        <v>16000</v>
      </c>
      <c r="E2789" s="64">
        <v>0</v>
      </c>
      <c r="F2789" s="64">
        <v>16000</v>
      </c>
      <c r="G2789" s="77">
        <v>1.04</v>
      </c>
      <c r="H2789" s="64">
        <v>16640</v>
      </c>
      <c r="I2789" s="64">
        <v>0</v>
      </c>
      <c r="J2789" s="64">
        <f>SUMIFS('Support - HEA1065 Adjustments'!$G$2:$G$10,'Support - HEA1065 Adjustments'!$A$2:$A$10,LEFT('Support - Calculation Detail'!A2789,7),'Support - HEA1065 Adjustments'!$D$2:$D$10,RIGHT('Support - Calculation Detail'!A2789,2))</f>
        <v>0</v>
      </c>
      <c r="K2789" s="64">
        <v>16640</v>
      </c>
      <c r="L2789" s="64">
        <v>0</v>
      </c>
      <c r="M2789" s="64">
        <v>0</v>
      </c>
      <c r="N2789" s="64">
        <v>0</v>
      </c>
      <c r="O2789" s="64">
        <v>16640</v>
      </c>
    </row>
    <row r="2790" spans="1:15" x14ac:dyDescent="0.35">
      <c r="A2790" s="57" t="s">
        <v>8576</v>
      </c>
      <c r="B2790" s="61" t="s">
        <v>10</v>
      </c>
      <c r="C2790" s="61" t="s">
        <v>4774</v>
      </c>
      <c r="D2790" s="64">
        <v>50096</v>
      </c>
      <c r="E2790" s="64">
        <v>0</v>
      </c>
      <c r="F2790" s="64">
        <v>50096</v>
      </c>
      <c r="G2790" s="77">
        <v>1.04</v>
      </c>
      <c r="H2790" s="64">
        <v>52100</v>
      </c>
      <c r="I2790" s="64">
        <v>0</v>
      </c>
      <c r="J2790" s="64">
        <f>SUMIFS('Support - HEA1065 Adjustments'!$G$2:$G$10,'Support - HEA1065 Adjustments'!$A$2:$A$10,LEFT('Support - Calculation Detail'!A2790,7),'Support - HEA1065 Adjustments'!$D$2:$D$10,RIGHT('Support - Calculation Detail'!A2790,2))</f>
        <v>0</v>
      </c>
      <c r="K2790" s="64">
        <v>52100</v>
      </c>
      <c r="L2790" s="64">
        <v>0</v>
      </c>
      <c r="M2790" s="64">
        <v>0</v>
      </c>
      <c r="N2790" s="64">
        <v>0</v>
      </c>
      <c r="O2790" s="64">
        <v>52100</v>
      </c>
    </row>
    <row r="2791" spans="1:15" x14ac:dyDescent="0.35">
      <c r="A2791" s="57" t="s">
        <v>8577</v>
      </c>
      <c r="B2791" s="61" t="s">
        <v>10</v>
      </c>
      <c r="C2791" s="61" t="s">
        <v>4774</v>
      </c>
      <c r="D2791" s="64">
        <v>904287</v>
      </c>
      <c r="E2791" s="64">
        <v>0</v>
      </c>
      <c r="F2791" s="64">
        <v>904287</v>
      </c>
      <c r="G2791" s="77">
        <v>1.04</v>
      </c>
      <c r="H2791" s="64">
        <v>940458</v>
      </c>
      <c r="I2791" s="64">
        <v>0</v>
      </c>
      <c r="J2791" s="64">
        <f>SUMIFS('Support - HEA1065 Adjustments'!$G$2:$G$10,'Support - HEA1065 Adjustments'!$A$2:$A$10,LEFT('Support - Calculation Detail'!A2791,7),'Support - HEA1065 Adjustments'!$D$2:$D$10,RIGHT('Support - Calculation Detail'!A2791,2))</f>
        <v>0</v>
      </c>
      <c r="K2791" s="64">
        <v>940458</v>
      </c>
      <c r="L2791" s="64">
        <v>0</v>
      </c>
      <c r="M2791" s="64">
        <v>0</v>
      </c>
      <c r="N2791" s="64">
        <v>0</v>
      </c>
      <c r="O2791" s="64">
        <v>940458</v>
      </c>
    </row>
    <row r="2792" spans="1:15" x14ac:dyDescent="0.35">
      <c r="A2792" s="57" t="s">
        <v>8578</v>
      </c>
      <c r="B2792" s="61" t="s">
        <v>10</v>
      </c>
      <c r="C2792" s="61" t="s">
        <v>4774</v>
      </c>
      <c r="D2792" s="64">
        <v>60540</v>
      </c>
      <c r="E2792" s="64">
        <v>0</v>
      </c>
      <c r="F2792" s="64">
        <v>60540</v>
      </c>
      <c r="G2792" s="77">
        <v>1.04</v>
      </c>
      <c r="H2792" s="64">
        <v>62962</v>
      </c>
      <c r="I2792" s="64">
        <v>0</v>
      </c>
      <c r="J2792" s="64">
        <f>SUMIFS('Support - HEA1065 Adjustments'!$G$2:$G$10,'Support - HEA1065 Adjustments'!$A$2:$A$10,LEFT('Support - Calculation Detail'!A2792,7),'Support - HEA1065 Adjustments'!$D$2:$D$10,RIGHT('Support - Calculation Detail'!A2792,2))</f>
        <v>0</v>
      </c>
      <c r="K2792" s="64">
        <v>62962</v>
      </c>
      <c r="L2792" s="64">
        <v>0</v>
      </c>
      <c r="M2792" s="64">
        <v>0</v>
      </c>
      <c r="N2792" s="64">
        <v>0</v>
      </c>
      <c r="O2792" s="64">
        <v>62962</v>
      </c>
    </row>
    <row r="2793" spans="1:15" x14ac:dyDescent="0.35">
      <c r="A2793" s="57" t="s">
        <v>8579</v>
      </c>
      <c r="B2793" s="61" t="s">
        <v>10</v>
      </c>
      <c r="C2793" s="61" t="s">
        <v>4774</v>
      </c>
      <c r="D2793" s="64">
        <v>75200</v>
      </c>
      <c r="E2793" s="64">
        <v>0</v>
      </c>
      <c r="F2793" s="64">
        <v>75200</v>
      </c>
      <c r="G2793" s="77">
        <v>1.04</v>
      </c>
      <c r="H2793" s="64">
        <v>78208</v>
      </c>
      <c r="I2793" s="64">
        <v>0</v>
      </c>
      <c r="J2793" s="64">
        <f>SUMIFS('Support - HEA1065 Adjustments'!$G$2:$G$10,'Support - HEA1065 Adjustments'!$A$2:$A$10,LEFT('Support - Calculation Detail'!A2793,7),'Support - HEA1065 Adjustments'!$D$2:$D$10,RIGHT('Support - Calculation Detail'!A2793,2))</f>
        <v>0</v>
      </c>
      <c r="K2793" s="64">
        <v>78208</v>
      </c>
      <c r="L2793" s="64">
        <v>0</v>
      </c>
      <c r="M2793" s="64">
        <v>0</v>
      </c>
      <c r="N2793" s="64">
        <v>0</v>
      </c>
      <c r="O2793" s="64">
        <v>78208</v>
      </c>
    </row>
    <row r="2794" spans="1:15" x14ac:dyDescent="0.35">
      <c r="A2794" s="57" t="s">
        <v>8580</v>
      </c>
      <c r="B2794" s="61" t="s">
        <v>10</v>
      </c>
      <c r="C2794" s="61" t="s">
        <v>4774</v>
      </c>
      <c r="D2794" s="64">
        <v>2072845</v>
      </c>
      <c r="E2794" s="64">
        <v>0</v>
      </c>
      <c r="F2794" s="64">
        <v>2072845</v>
      </c>
      <c r="G2794" s="77">
        <v>1.04</v>
      </c>
      <c r="H2794" s="64">
        <v>2155759</v>
      </c>
      <c r="I2794" s="64">
        <v>100000</v>
      </c>
      <c r="J2794" s="64">
        <f>SUMIFS('Support - HEA1065 Adjustments'!$G$2:$G$10,'Support - HEA1065 Adjustments'!$A$2:$A$10,LEFT('Support - Calculation Detail'!A2794,7),'Support - HEA1065 Adjustments'!$D$2:$D$10,RIGHT('Support - Calculation Detail'!A2794,2))</f>
        <v>0</v>
      </c>
      <c r="K2794" s="64">
        <v>2255759</v>
      </c>
      <c r="L2794" s="64">
        <v>0</v>
      </c>
      <c r="M2794" s="64">
        <v>0</v>
      </c>
      <c r="N2794" s="64">
        <v>0</v>
      </c>
      <c r="O2794" s="64">
        <v>2255759</v>
      </c>
    </row>
    <row r="2795" spans="1:15" x14ac:dyDescent="0.35">
      <c r="A2795" s="57" t="s">
        <v>8581</v>
      </c>
      <c r="B2795" s="61" t="s">
        <v>10</v>
      </c>
      <c r="C2795" s="61" t="s">
        <v>4774</v>
      </c>
      <c r="D2795" s="64">
        <v>162693</v>
      </c>
      <c r="E2795" s="64">
        <v>0</v>
      </c>
      <c r="F2795" s="64">
        <v>162693</v>
      </c>
      <c r="G2795" s="77">
        <v>1.04</v>
      </c>
      <c r="H2795" s="64">
        <v>169201</v>
      </c>
      <c r="I2795" s="64">
        <v>0</v>
      </c>
      <c r="J2795" s="64">
        <f>SUMIFS('Support - HEA1065 Adjustments'!$G$2:$G$10,'Support - HEA1065 Adjustments'!$A$2:$A$10,LEFT('Support - Calculation Detail'!A2795,7),'Support - HEA1065 Adjustments'!$D$2:$D$10,RIGHT('Support - Calculation Detail'!A2795,2))</f>
        <v>0</v>
      </c>
      <c r="K2795" s="64">
        <v>169201</v>
      </c>
      <c r="L2795" s="64">
        <v>0</v>
      </c>
      <c r="M2795" s="64">
        <v>0</v>
      </c>
      <c r="N2795" s="64">
        <v>0</v>
      </c>
      <c r="O2795" s="64">
        <v>169201</v>
      </c>
    </row>
    <row r="2796" spans="1:15" x14ac:dyDescent="0.35">
      <c r="A2796" s="57" t="s">
        <v>8582</v>
      </c>
      <c r="B2796" s="61" t="s">
        <v>10</v>
      </c>
      <c r="C2796" s="61" t="s">
        <v>4774</v>
      </c>
      <c r="D2796" s="64">
        <v>121790</v>
      </c>
      <c r="E2796" s="64">
        <v>0</v>
      </c>
      <c r="F2796" s="64">
        <v>121790</v>
      </c>
      <c r="G2796" s="77">
        <v>1.04</v>
      </c>
      <c r="H2796" s="64">
        <v>126662</v>
      </c>
      <c r="I2796" s="64">
        <v>0</v>
      </c>
      <c r="J2796" s="64">
        <f>SUMIFS('Support - HEA1065 Adjustments'!$G$2:$G$10,'Support - HEA1065 Adjustments'!$A$2:$A$10,LEFT('Support - Calculation Detail'!A2796,7),'Support - HEA1065 Adjustments'!$D$2:$D$10,RIGHT('Support - Calculation Detail'!A2796,2))</f>
        <v>0</v>
      </c>
      <c r="K2796" s="64">
        <v>126662</v>
      </c>
      <c r="L2796" s="64">
        <v>0</v>
      </c>
      <c r="M2796" s="64">
        <v>0</v>
      </c>
      <c r="N2796" s="64">
        <v>0</v>
      </c>
      <c r="O2796" s="64">
        <v>126662</v>
      </c>
    </row>
    <row r="2797" spans="1:15" x14ac:dyDescent="0.35">
      <c r="A2797" s="57" t="s">
        <v>8583</v>
      </c>
      <c r="B2797" s="61" t="s">
        <v>10</v>
      </c>
      <c r="C2797" s="61" t="s">
        <v>4774</v>
      </c>
      <c r="D2797" s="64">
        <v>8704</v>
      </c>
      <c r="E2797" s="64">
        <v>0</v>
      </c>
      <c r="F2797" s="64">
        <v>8704</v>
      </c>
      <c r="G2797" s="77">
        <v>1.04</v>
      </c>
      <c r="H2797" s="64">
        <v>9052</v>
      </c>
      <c r="I2797" s="64">
        <v>0</v>
      </c>
      <c r="J2797" s="64">
        <f>SUMIFS('Support - HEA1065 Adjustments'!$G$2:$G$10,'Support - HEA1065 Adjustments'!$A$2:$A$10,LEFT('Support - Calculation Detail'!A2797,7),'Support - HEA1065 Adjustments'!$D$2:$D$10,RIGHT('Support - Calculation Detail'!A2797,2))</f>
        <v>0</v>
      </c>
      <c r="K2797" s="64">
        <v>9052</v>
      </c>
      <c r="L2797" s="64">
        <v>0</v>
      </c>
      <c r="M2797" s="64">
        <v>0</v>
      </c>
      <c r="N2797" s="64">
        <v>0</v>
      </c>
      <c r="O2797" s="64">
        <v>9052</v>
      </c>
    </row>
    <row r="2798" spans="1:15" x14ac:dyDescent="0.35">
      <c r="A2798" s="57" t="s">
        <v>8584</v>
      </c>
      <c r="B2798" s="61" t="s">
        <v>10</v>
      </c>
      <c r="C2798" s="61" t="s">
        <v>4774</v>
      </c>
      <c r="D2798" s="64">
        <v>114805</v>
      </c>
      <c r="E2798" s="64">
        <v>0</v>
      </c>
      <c r="F2798" s="64">
        <v>114805</v>
      </c>
      <c r="G2798" s="77">
        <v>1.04</v>
      </c>
      <c r="H2798" s="64">
        <v>119397</v>
      </c>
      <c r="I2798" s="64">
        <v>0</v>
      </c>
      <c r="J2798" s="64">
        <f>SUMIFS('Support - HEA1065 Adjustments'!$G$2:$G$10,'Support - HEA1065 Adjustments'!$A$2:$A$10,LEFT('Support - Calculation Detail'!A2798,7),'Support - HEA1065 Adjustments'!$D$2:$D$10,RIGHT('Support - Calculation Detail'!A2798,2))</f>
        <v>0</v>
      </c>
      <c r="K2798" s="64">
        <v>119397</v>
      </c>
      <c r="L2798" s="64">
        <v>0</v>
      </c>
      <c r="M2798" s="64">
        <v>0</v>
      </c>
      <c r="N2798" s="64">
        <v>0</v>
      </c>
      <c r="O2798" s="64">
        <v>119397</v>
      </c>
    </row>
    <row r="2799" spans="1:15" x14ac:dyDescent="0.35">
      <c r="A2799" s="57" t="s">
        <v>8585</v>
      </c>
      <c r="B2799" s="61" t="s">
        <v>10</v>
      </c>
      <c r="C2799" s="61" t="s">
        <v>4774</v>
      </c>
      <c r="D2799" s="64">
        <v>1296757</v>
      </c>
      <c r="E2799" s="64">
        <v>0</v>
      </c>
      <c r="F2799" s="64">
        <v>1296757</v>
      </c>
      <c r="G2799" s="77">
        <v>1.04</v>
      </c>
      <c r="H2799" s="64">
        <v>1348627</v>
      </c>
      <c r="I2799" s="64">
        <v>0</v>
      </c>
      <c r="J2799" s="64">
        <f>SUMIFS('Support - HEA1065 Adjustments'!$G$2:$G$10,'Support - HEA1065 Adjustments'!$A$2:$A$10,LEFT('Support - Calculation Detail'!A2799,7),'Support - HEA1065 Adjustments'!$D$2:$D$10,RIGHT('Support - Calculation Detail'!A2799,2))</f>
        <v>0</v>
      </c>
      <c r="K2799" s="64">
        <v>1348627</v>
      </c>
      <c r="L2799" s="64">
        <v>0</v>
      </c>
      <c r="M2799" s="64">
        <v>0</v>
      </c>
      <c r="N2799" s="64">
        <v>0</v>
      </c>
      <c r="O2799" s="64">
        <v>1348627</v>
      </c>
    </row>
    <row r="2800" spans="1:15" x14ac:dyDescent="0.35">
      <c r="A2800" s="57" t="s">
        <v>8586</v>
      </c>
      <c r="B2800" s="61" t="s">
        <v>10</v>
      </c>
      <c r="C2800" s="61" t="s">
        <v>4774</v>
      </c>
      <c r="D2800" s="64">
        <v>269755</v>
      </c>
      <c r="E2800" s="64">
        <v>0</v>
      </c>
      <c r="F2800" s="64">
        <v>269755</v>
      </c>
      <c r="G2800" s="77">
        <v>1.04</v>
      </c>
      <c r="H2800" s="64">
        <v>280545</v>
      </c>
      <c r="I2800" s="64">
        <v>0</v>
      </c>
      <c r="J2800" s="64">
        <f>SUMIFS('Support - HEA1065 Adjustments'!$G$2:$G$10,'Support - HEA1065 Adjustments'!$A$2:$A$10,LEFT('Support - Calculation Detail'!A2800,7),'Support - HEA1065 Adjustments'!$D$2:$D$10,RIGHT('Support - Calculation Detail'!A2800,2))</f>
        <v>0</v>
      </c>
      <c r="K2800" s="64">
        <v>280545</v>
      </c>
      <c r="L2800" s="64">
        <v>0</v>
      </c>
      <c r="M2800" s="64">
        <v>0</v>
      </c>
      <c r="N2800" s="64">
        <v>0</v>
      </c>
      <c r="O2800" s="64">
        <v>280545</v>
      </c>
    </row>
    <row r="2801" spans="1:15" x14ac:dyDescent="0.35">
      <c r="A2801" s="57" t="s">
        <v>8587</v>
      </c>
      <c r="B2801" s="61" t="s">
        <v>10</v>
      </c>
      <c r="C2801" s="61" t="s">
        <v>4774</v>
      </c>
      <c r="D2801" s="64">
        <v>43599055</v>
      </c>
      <c r="E2801" s="64">
        <v>0</v>
      </c>
      <c r="F2801" s="64">
        <v>43599055</v>
      </c>
      <c r="G2801" s="77">
        <v>1.04</v>
      </c>
      <c r="H2801" s="64">
        <v>45343017</v>
      </c>
      <c r="I2801" s="64">
        <v>0</v>
      </c>
      <c r="J2801" s="64">
        <f>SUMIFS('Support - HEA1065 Adjustments'!$G$2:$G$10,'Support - HEA1065 Adjustments'!$A$2:$A$10,LEFT('Support - Calculation Detail'!A2801,7),'Support - HEA1065 Adjustments'!$D$2:$D$10,RIGHT('Support - Calculation Detail'!A2801,2))</f>
        <v>0</v>
      </c>
      <c r="K2801" s="64">
        <v>45343017</v>
      </c>
      <c r="L2801" s="64">
        <v>2316861</v>
      </c>
      <c r="M2801" s="64">
        <v>0</v>
      </c>
      <c r="N2801" s="64">
        <v>0</v>
      </c>
      <c r="O2801" s="64">
        <v>47659878</v>
      </c>
    </row>
    <row r="2802" spans="1:15" x14ac:dyDescent="0.35">
      <c r="A2802" s="57" t="s">
        <v>8588</v>
      </c>
      <c r="B2802" s="61" t="s">
        <v>10</v>
      </c>
      <c r="C2802" s="61" t="s">
        <v>4774</v>
      </c>
      <c r="D2802" s="64">
        <v>1004790</v>
      </c>
      <c r="E2802" s="64">
        <v>0</v>
      </c>
      <c r="F2802" s="64">
        <v>1004790</v>
      </c>
      <c r="G2802" s="77">
        <v>1.04</v>
      </c>
      <c r="H2802" s="64">
        <v>1044982</v>
      </c>
      <c r="I2802" s="64">
        <v>0</v>
      </c>
      <c r="J2802" s="64">
        <f>SUMIFS('Support - HEA1065 Adjustments'!$G$2:$G$10,'Support - HEA1065 Adjustments'!$A$2:$A$10,LEFT('Support - Calculation Detail'!A2802,7),'Support - HEA1065 Adjustments'!$D$2:$D$10,RIGHT('Support - Calculation Detail'!A2802,2))</f>
        <v>0</v>
      </c>
      <c r="K2802" s="64">
        <v>1044982</v>
      </c>
      <c r="L2802" s="64">
        <v>0</v>
      </c>
      <c r="M2802" s="64">
        <v>0</v>
      </c>
      <c r="N2802" s="64">
        <v>0</v>
      </c>
      <c r="O2802" s="64">
        <v>1044982</v>
      </c>
    </row>
    <row r="2803" spans="1:15" x14ac:dyDescent="0.35">
      <c r="A2803" s="57" t="s">
        <v>8589</v>
      </c>
      <c r="B2803" s="61" t="s">
        <v>10</v>
      </c>
      <c r="C2803" s="61" t="s">
        <v>4774</v>
      </c>
      <c r="D2803" s="64">
        <v>5443447</v>
      </c>
      <c r="E2803" s="64">
        <v>0</v>
      </c>
      <c r="F2803" s="64">
        <v>5443447</v>
      </c>
      <c r="G2803" s="77">
        <v>1.04</v>
      </c>
      <c r="H2803" s="64">
        <v>5661185</v>
      </c>
      <c r="I2803" s="64">
        <v>0</v>
      </c>
      <c r="J2803" s="64">
        <f>SUMIFS('Support - HEA1065 Adjustments'!$G$2:$G$10,'Support - HEA1065 Adjustments'!$A$2:$A$10,LEFT('Support - Calculation Detail'!A2803,7),'Support - HEA1065 Adjustments'!$D$2:$D$10,RIGHT('Support - Calculation Detail'!A2803,2))</f>
        <v>0</v>
      </c>
      <c r="K2803" s="64">
        <v>5661185</v>
      </c>
      <c r="L2803" s="64">
        <v>0</v>
      </c>
      <c r="M2803" s="64">
        <v>0</v>
      </c>
      <c r="N2803" s="64">
        <v>0</v>
      </c>
      <c r="O2803" s="64">
        <v>5661185</v>
      </c>
    </row>
    <row r="2804" spans="1:15" x14ac:dyDescent="0.35">
      <c r="A2804" s="57" t="s">
        <v>8590</v>
      </c>
      <c r="B2804" s="61" t="s">
        <v>10</v>
      </c>
      <c r="C2804" s="61" t="s">
        <v>4774</v>
      </c>
      <c r="D2804" s="64">
        <v>13048019</v>
      </c>
      <c r="E2804" s="64">
        <v>0</v>
      </c>
      <c r="F2804" s="64">
        <v>13048019</v>
      </c>
      <c r="G2804" s="77">
        <v>1.04</v>
      </c>
      <c r="H2804" s="64">
        <v>13569940</v>
      </c>
      <c r="I2804" s="64">
        <v>0</v>
      </c>
      <c r="J2804" s="64">
        <f>SUMIFS('Support - HEA1065 Adjustments'!$G$2:$G$10,'Support - HEA1065 Adjustments'!$A$2:$A$10,LEFT('Support - Calculation Detail'!A2804,7),'Support - HEA1065 Adjustments'!$D$2:$D$10,RIGHT('Support - Calculation Detail'!A2804,2))</f>
        <v>0</v>
      </c>
      <c r="K2804" s="64">
        <v>13569940</v>
      </c>
      <c r="L2804" s="64">
        <v>821612</v>
      </c>
      <c r="M2804" s="64">
        <v>0</v>
      </c>
      <c r="N2804" s="64">
        <v>0</v>
      </c>
      <c r="O2804" s="64">
        <v>14391552</v>
      </c>
    </row>
    <row r="2805" spans="1:15" x14ac:dyDescent="0.35">
      <c r="A2805" s="57" t="s">
        <v>8591</v>
      </c>
      <c r="B2805" s="61" t="s">
        <v>10</v>
      </c>
      <c r="C2805" s="61" t="s">
        <v>4774</v>
      </c>
      <c r="D2805" s="64">
        <v>310172</v>
      </c>
      <c r="E2805" s="64">
        <v>0</v>
      </c>
      <c r="F2805" s="64">
        <v>310172</v>
      </c>
      <c r="G2805" s="77">
        <v>1.04</v>
      </c>
      <c r="H2805" s="64">
        <v>322579</v>
      </c>
      <c r="I2805" s="64">
        <v>0</v>
      </c>
      <c r="J2805" s="64">
        <f>SUMIFS('Support - HEA1065 Adjustments'!$G$2:$G$10,'Support - HEA1065 Adjustments'!$A$2:$A$10,LEFT('Support - Calculation Detail'!A2805,7),'Support - HEA1065 Adjustments'!$D$2:$D$10,RIGHT('Support - Calculation Detail'!A2805,2))</f>
        <v>0</v>
      </c>
      <c r="K2805" s="64">
        <v>322579</v>
      </c>
      <c r="L2805" s="64">
        <v>0</v>
      </c>
      <c r="M2805" s="64">
        <v>0</v>
      </c>
      <c r="N2805" s="64">
        <v>0</v>
      </c>
      <c r="O2805" s="64">
        <v>322579</v>
      </c>
    </row>
    <row r="2806" spans="1:15" x14ac:dyDescent="0.35">
      <c r="A2806" s="57" t="s">
        <v>8592</v>
      </c>
      <c r="B2806" s="61" t="s">
        <v>10</v>
      </c>
      <c r="C2806" s="61" t="s">
        <v>4774</v>
      </c>
      <c r="D2806" s="64">
        <v>3520420</v>
      </c>
      <c r="E2806" s="64">
        <v>0</v>
      </c>
      <c r="F2806" s="64">
        <v>3520420</v>
      </c>
      <c r="G2806" s="77">
        <v>1.04</v>
      </c>
      <c r="H2806" s="64">
        <v>3661237</v>
      </c>
      <c r="I2806" s="64">
        <v>0</v>
      </c>
      <c r="J2806" s="64">
        <f>SUMIFS('Support - HEA1065 Adjustments'!$G$2:$G$10,'Support - HEA1065 Adjustments'!$A$2:$A$10,LEFT('Support - Calculation Detail'!A2806,7),'Support - HEA1065 Adjustments'!$D$2:$D$10,RIGHT('Support - Calculation Detail'!A2806,2))</f>
        <v>0</v>
      </c>
      <c r="K2806" s="64">
        <v>3661237</v>
      </c>
      <c r="L2806" s="64">
        <v>0</v>
      </c>
      <c r="M2806" s="64">
        <v>0</v>
      </c>
      <c r="N2806" s="64">
        <v>0</v>
      </c>
      <c r="O2806" s="64">
        <v>3661237</v>
      </c>
    </row>
    <row r="2807" spans="1:15" x14ac:dyDescent="0.35">
      <c r="A2807" s="57" t="s">
        <v>8593</v>
      </c>
      <c r="B2807" s="61" t="s">
        <v>10</v>
      </c>
      <c r="C2807" s="61" t="s">
        <v>4774</v>
      </c>
      <c r="D2807" s="64">
        <v>499986</v>
      </c>
      <c r="E2807" s="64">
        <v>0</v>
      </c>
      <c r="F2807" s="64">
        <v>499986</v>
      </c>
      <c r="G2807" s="77">
        <v>1.04</v>
      </c>
      <c r="H2807" s="64">
        <v>519985</v>
      </c>
      <c r="I2807" s="64">
        <v>0</v>
      </c>
      <c r="J2807" s="64">
        <f>SUMIFS('Support - HEA1065 Adjustments'!$G$2:$G$10,'Support - HEA1065 Adjustments'!$A$2:$A$10,LEFT('Support - Calculation Detail'!A2807,7),'Support - HEA1065 Adjustments'!$D$2:$D$10,RIGHT('Support - Calculation Detail'!A2807,2))</f>
        <v>0</v>
      </c>
      <c r="K2807" s="64">
        <v>519985</v>
      </c>
      <c r="L2807" s="64">
        <v>45950</v>
      </c>
      <c r="M2807" s="64">
        <v>0</v>
      </c>
      <c r="N2807" s="64">
        <v>0</v>
      </c>
      <c r="O2807" s="64">
        <v>565935</v>
      </c>
    </row>
    <row r="2808" spans="1:15" x14ac:dyDescent="0.35">
      <c r="A2808" s="57" t="s">
        <v>8594</v>
      </c>
      <c r="B2808" s="61" t="s">
        <v>10</v>
      </c>
      <c r="C2808" s="61" t="s">
        <v>4774</v>
      </c>
      <c r="D2808" s="64">
        <v>109272</v>
      </c>
      <c r="E2808" s="64">
        <v>0</v>
      </c>
      <c r="F2808" s="64">
        <v>109272</v>
      </c>
      <c r="G2808" s="77">
        <v>1.04</v>
      </c>
      <c r="H2808" s="64">
        <v>113643</v>
      </c>
      <c r="I2808" s="64">
        <v>0</v>
      </c>
      <c r="J2808" s="64">
        <f>SUMIFS('Support - HEA1065 Adjustments'!$G$2:$G$10,'Support - HEA1065 Adjustments'!$A$2:$A$10,LEFT('Support - Calculation Detail'!A2808,7),'Support - HEA1065 Adjustments'!$D$2:$D$10,RIGHT('Support - Calculation Detail'!A2808,2))</f>
        <v>0</v>
      </c>
      <c r="K2808" s="64">
        <v>113643</v>
      </c>
      <c r="L2808" s="64">
        <v>1498</v>
      </c>
      <c r="M2808" s="64">
        <v>0</v>
      </c>
      <c r="N2808" s="64">
        <v>0</v>
      </c>
      <c r="O2808" s="64">
        <v>115141</v>
      </c>
    </row>
    <row r="2809" spans="1:15" x14ac:dyDescent="0.35">
      <c r="A2809" s="57" t="s">
        <v>8595</v>
      </c>
      <c r="B2809" s="61" t="s">
        <v>10</v>
      </c>
      <c r="C2809" s="61" t="s">
        <v>4774</v>
      </c>
      <c r="D2809" s="64">
        <v>299269</v>
      </c>
      <c r="E2809" s="64">
        <v>0</v>
      </c>
      <c r="F2809" s="64">
        <v>299269</v>
      </c>
      <c r="G2809" s="77">
        <v>1.04</v>
      </c>
      <c r="H2809" s="64">
        <v>311240</v>
      </c>
      <c r="I2809" s="64">
        <v>0</v>
      </c>
      <c r="J2809" s="64">
        <f>SUMIFS('Support - HEA1065 Adjustments'!$G$2:$G$10,'Support - HEA1065 Adjustments'!$A$2:$A$10,LEFT('Support - Calculation Detail'!A2809,7),'Support - HEA1065 Adjustments'!$D$2:$D$10,RIGHT('Support - Calculation Detail'!A2809,2))</f>
        <v>0</v>
      </c>
      <c r="K2809" s="64">
        <v>311240</v>
      </c>
      <c r="L2809" s="64">
        <v>11401</v>
      </c>
      <c r="M2809" s="64">
        <v>0</v>
      </c>
      <c r="N2809" s="64">
        <v>0</v>
      </c>
      <c r="O2809" s="64">
        <v>322641</v>
      </c>
    </row>
    <row r="2810" spans="1:15" x14ac:dyDescent="0.35">
      <c r="A2810" s="57" t="s">
        <v>8596</v>
      </c>
      <c r="B2810" s="61" t="s">
        <v>10</v>
      </c>
      <c r="C2810" s="61" t="s">
        <v>4774</v>
      </c>
      <c r="D2810" s="64">
        <v>494340</v>
      </c>
      <c r="E2810" s="64">
        <v>0</v>
      </c>
      <c r="F2810" s="64">
        <v>494340</v>
      </c>
      <c r="G2810" s="77">
        <v>1.04</v>
      </c>
      <c r="H2810" s="64">
        <v>514114</v>
      </c>
      <c r="I2810" s="64">
        <v>0</v>
      </c>
      <c r="J2810" s="64">
        <f>SUMIFS('Support - HEA1065 Adjustments'!$G$2:$G$10,'Support - HEA1065 Adjustments'!$A$2:$A$10,LEFT('Support - Calculation Detail'!A2810,7),'Support - HEA1065 Adjustments'!$D$2:$D$10,RIGHT('Support - Calculation Detail'!A2810,2))</f>
        <v>0</v>
      </c>
      <c r="K2810" s="64">
        <v>514114</v>
      </c>
      <c r="L2810" s="64">
        <v>131017</v>
      </c>
      <c r="M2810" s="64">
        <v>0</v>
      </c>
      <c r="N2810" s="64">
        <v>0</v>
      </c>
      <c r="O2810" s="64">
        <v>645131</v>
      </c>
    </row>
    <row r="2811" spans="1:15" x14ac:dyDescent="0.35">
      <c r="A2811" s="57" t="s">
        <v>8597</v>
      </c>
      <c r="B2811" s="61" t="s">
        <v>10</v>
      </c>
      <c r="C2811" s="61" t="s">
        <v>4774</v>
      </c>
      <c r="D2811" s="64">
        <v>14715956</v>
      </c>
      <c r="E2811" s="64">
        <v>0</v>
      </c>
      <c r="F2811" s="64">
        <v>14715956</v>
      </c>
      <c r="G2811" s="77">
        <v>1.04</v>
      </c>
      <c r="H2811" s="64">
        <v>15304594</v>
      </c>
      <c r="I2811" s="64">
        <v>0</v>
      </c>
      <c r="J2811" s="64">
        <f>SUMIFS('Support - HEA1065 Adjustments'!$G$2:$G$10,'Support - HEA1065 Adjustments'!$A$2:$A$10,LEFT('Support - Calculation Detail'!A2811,7),'Support - HEA1065 Adjustments'!$D$2:$D$10,RIGHT('Support - Calculation Detail'!A2811,2))</f>
        <v>0</v>
      </c>
      <c r="K2811" s="64">
        <v>15304594</v>
      </c>
      <c r="L2811" s="64">
        <v>0</v>
      </c>
      <c r="M2811" s="64">
        <v>0</v>
      </c>
      <c r="N2811" s="64">
        <v>0</v>
      </c>
      <c r="O2811" s="64">
        <v>15304594</v>
      </c>
    </row>
    <row r="2812" spans="1:15" x14ac:dyDescent="0.35">
      <c r="A2812" s="57" t="s">
        <v>8598</v>
      </c>
      <c r="B2812" s="61" t="s">
        <v>10</v>
      </c>
      <c r="C2812" s="61" t="s">
        <v>4774</v>
      </c>
      <c r="D2812" s="64">
        <v>27235855</v>
      </c>
      <c r="E2812" s="64">
        <v>1500000</v>
      </c>
      <c r="F2812" s="64">
        <v>28735855</v>
      </c>
      <c r="G2812" s="77">
        <v>1.04</v>
      </c>
      <c r="H2812" s="64">
        <v>29885289</v>
      </c>
      <c r="I2812" s="64">
        <v>0</v>
      </c>
      <c r="J2812" s="64">
        <f>SUMIFS('Support - HEA1065 Adjustments'!$G$2:$G$10,'Support - HEA1065 Adjustments'!$A$2:$A$10,LEFT('Support - Calculation Detail'!A2812,7),'Support - HEA1065 Adjustments'!$D$2:$D$10,RIGHT('Support - Calculation Detail'!A2812,2))</f>
        <v>0</v>
      </c>
      <c r="K2812" s="64">
        <v>29885289</v>
      </c>
      <c r="L2812" s="64">
        <v>0</v>
      </c>
      <c r="M2812" s="64">
        <v>0</v>
      </c>
      <c r="N2812" s="64">
        <v>0</v>
      </c>
      <c r="O2812" s="64">
        <v>29885289</v>
      </c>
    </row>
    <row r="2813" spans="1:15" x14ac:dyDescent="0.35">
      <c r="A2813" s="57" t="s">
        <v>8599</v>
      </c>
      <c r="B2813" s="61" t="s">
        <v>10</v>
      </c>
      <c r="C2813" s="61" t="s">
        <v>4774</v>
      </c>
      <c r="D2813" s="64">
        <v>4397385</v>
      </c>
      <c r="E2813" s="64">
        <v>0</v>
      </c>
      <c r="F2813" s="64">
        <v>4397385</v>
      </c>
      <c r="G2813" s="77">
        <v>1.04</v>
      </c>
      <c r="H2813" s="64">
        <v>4573280</v>
      </c>
      <c r="I2813" s="64">
        <v>0</v>
      </c>
      <c r="J2813" s="64">
        <f>SUMIFS('Support - HEA1065 Adjustments'!$G$2:$G$10,'Support - HEA1065 Adjustments'!$A$2:$A$10,LEFT('Support - Calculation Detail'!A2813,7),'Support - HEA1065 Adjustments'!$D$2:$D$10,RIGHT('Support - Calculation Detail'!A2813,2))</f>
        <v>0</v>
      </c>
      <c r="K2813" s="64">
        <v>4573280</v>
      </c>
      <c r="L2813" s="64">
        <v>0</v>
      </c>
      <c r="M2813" s="64">
        <v>0</v>
      </c>
      <c r="N2813" s="64">
        <v>0</v>
      </c>
      <c r="O2813" s="64">
        <v>4573280</v>
      </c>
    </row>
    <row r="2814" spans="1:15" x14ac:dyDescent="0.35">
      <c r="A2814" s="57" t="s">
        <v>8600</v>
      </c>
      <c r="B2814" s="61" t="s">
        <v>10</v>
      </c>
      <c r="C2814" s="61" t="s">
        <v>4829</v>
      </c>
      <c r="D2814" s="64">
        <v>5017890</v>
      </c>
      <c r="E2814" s="64">
        <v>0</v>
      </c>
      <c r="F2814" s="64">
        <v>5017890</v>
      </c>
      <c r="G2814" s="77">
        <v>1.04</v>
      </c>
      <c r="H2814" s="64">
        <v>5218606</v>
      </c>
      <c r="I2814" s="64">
        <v>0</v>
      </c>
      <c r="J2814" s="64">
        <f>SUMIFS('Support - HEA1065 Adjustments'!$G$2:$G$10,'Support - HEA1065 Adjustments'!$A$2:$A$10,LEFT('Support - Calculation Detail'!A2814,7),'Support - HEA1065 Adjustments'!$D$2:$D$10,RIGHT('Support - Calculation Detail'!A2814,2))</f>
        <v>0</v>
      </c>
      <c r="K2814" s="64">
        <v>5218606</v>
      </c>
      <c r="L2814" s="64">
        <v>230466</v>
      </c>
      <c r="M2814" s="64">
        <v>156756</v>
      </c>
      <c r="N2814" s="64">
        <v>461655.7265151951</v>
      </c>
      <c r="O2814" s="64">
        <v>6067483.7265151953</v>
      </c>
    </row>
    <row r="2815" spans="1:15" x14ac:dyDescent="0.35">
      <c r="A2815" s="57" t="s">
        <v>8601</v>
      </c>
      <c r="B2815" s="61" t="s">
        <v>10</v>
      </c>
      <c r="C2815" s="61" t="s">
        <v>4829</v>
      </c>
      <c r="D2815" s="64">
        <v>271334</v>
      </c>
      <c r="E2815" s="64">
        <v>0</v>
      </c>
      <c r="F2815" s="64">
        <v>271334</v>
      </c>
      <c r="G2815" s="77">
        <v>1.04</v>
      </c>
      <c r="H2815" s="64">
        <v>282187</v>
      </c>
      <c r="I2815" s="64">
        <v>0</v>
      </c>
      <c r="J2815" s="64">
        <f>SUMIFS('Support - HEA1065 Adjustments'!$G$2:$G$10,'Support - HEA1065 Adjustments'!$A$2:$A$10,LEFT('Support - Calculation Detail'!A2815,7),'Support - HEA1065 Adjustments'!$D$2:$D$10,RIGHT('Support - Calculation Detail'!A2815,2))</f>
        <v>0</v>
      </c>
      <c r="K2815" s="64">
        <v>282187</v>
      </c>
      <c r="L2815" s="64">
        <v>0</v>
      </c>
      <c r="M2815" s="64">
        <v>0</v>
      </c>
      <c r="N2815" s="64">
        <v>0</v>
      </c>
      <c r="O2815" s="64">
        <v>282187</v>
      </c>
    </row>
    <row r="2816" spans="1:15" x14ac:dyDescent="0.35">
      <c r="A2816" s="57" t="s">
        <v>8602</v>
      </c>
      <c r="B2816" s="61" t="s">
        <v>10</v>
      </c>
      <c r="C2816" s="61" t="s">
        <v>4829</v>
      </c>
      <c r="D2816" s="64">
        <v>66041</v>
      </c>
      <c r="E2816" s="64">
        <v>0</v>
      </c>
      <c r="F2816" s="64">
        <v>66041</v>
      </c>
      <c r="G2816" s="77">
        <v>1.04</v>
      </c>
      <c r="H2816" s="64">
        <v>68683</v>
      </c>
      <c r="I2816" s="64">
        <v>0</v>
      </c>
      <c r="J2816" s="64">
        <f>SUMIFS('Support - HEA1065 Adjustments'!$G$2:$G$10,'Support - HEA1065 Adjustments'!$A$2:$A$10,LEFT('Support - Calculation Detail'!A2816,7),'Support - HEA1065 Adjustments'!$D$2:$D$10,RIGHT('Support - Calculation Detail'!A2816,2))</f>
        <v>0</v>
      </c>
      <c r="K2816" s="64">
        <v>68683</v>
      </c>
      <c r="L2816" s="64">
        <v>0</v>
      </c>
      <c r="M2816" s="64">
        <v>0</v>
      </c>
      <c r="N2816" s="64">
        <v>0</v>
      </c>
      <c r="O2816" s="64">
        <v>68683</v>
      </c>
    </row>
    <row r="2817" spans="1:15" x14ac:dyDescent="0.35">
      <c r="A2817" s="57" t="s">
        <v>8603</v>
      </c>
      <c r="B2817" s="61" t="s">
        <v>10</v>
      </c>
      <c r="C2817" s="61" t="s">
        <v>4829</v>
      </c>
      <c r="D2817" s="64">
        <v>33811</v>
      </c>
      <c r="E2817" s="64">
        <v>0</v>
      </c>
      <c r="F2817" s="64">
        <v>33811</v>
      </c>
      <c r="G2817" s="77">
        <v>1.04</v>
      </c>
      <c r="H2817" s="64">
        <v>35163</v>
      </c>
      <c r="I2817" s="64">
        <v>0</v>
      </c>
      <c r="J2817" s="64">
        <f>SUMIFS('Support - HEA1065 Adjustments'!$G$2:$G$10,'Support - HEA1065 Adjustments'!$A$2:$A$10,LEFT('Support - Calculation Detail'!A2817,7),'Support - HEA1065 Adjustments'!$D$2:$D$10,RIGHT('Support - Calculation Detail'!A2817,2))</f>
        <v>0</v>
      </c>
      <c r="K2817" s="64">
        <v>35163</v>
      </c>
      <c r="L2817" s="64">
        <v>0</v>
      </c>
      <c r="M2817" s="64">
        <v>0</v>
      </c>
      <c r="N2817" s="64">
        <v>0</v>
      </c>
      <c r="O2817" s="64">
        <v>35163</v>
      </c>
    </row>
    <row r="2818" spans="1:15" x14ac:dyDescent="0.35">
      <c r="A2818" s="57" t="s">
        <v>8604</v>
      </c>
      <c r="B2818" s="61" t="s">
        <v>10</v>
      </c>
      <c r="C2818" s="61" t="s">
        <v>4829</v>
      </c>
      <c r="D2818" s="64">
        <v>34602</v>
      </c>
      <c r="E2818" s="64">
        <v>0</v>
      </c>
      <c r="F2818" s="64">
        <v>34602</v>
      </c>
      <c r="G2818" s="77">
        <v>1.04</v>
      </c>
      <c r="H2818" s="64">
        <v>35986</v>
      </c>
      <c r="I2818" s="64">
        <v>0</v>
      </c>
      <c r="J2818" s="64">
        <f>SUMIFS('Support - HEA1065 Adjustments'!$G$2:$G$10,'Support - HEA1065 Adjustments'!$A$2:$A$10,LEFT('Support - Calculation Detail'!A2818,7),'Support - HEA1065 Adjustments'!$D$2:$D$10,RIGHT('Support - Calculation Detail'!A2818,2))</f>
        <v>0</v>
      </c>
      <c r="K2818" s="64">
        <v>35986</v>
      </c>
      <c r="L2818" s="64">
        <v>0</v>
      </c>
      <c r="M2818" s="64">
        <v>0</v>
      </c>
      <c r="N2818" s="64">
        <v>0</v>
      </c>
      <c r="O2818" s="64">
        <v>35986</v>
      </c>
    </row>
    <row r="2819" spans="1:15" x14ac:dyDescent="0.35">
      <c r="A2819" s="57" t="s">
        <v>8605</v>
      </c>
      <c r="B2819" s="61" t="s">
        <v>10</v>
      </c>
      <c r="C2819" s="61" t="s">
        <v>4829</v>
      </c>
      <c r="D2819" s="64">
        <v>41991</v>
      </c>
      <c r="E2819" s="64">
        <v>0</v>
      </c>
      <c r="F2819" s="64">
        <v>41991</v>
      </c>
      <c r="G2819" s="77">
        <v>1.04</v>
      </c>
      <c r="H2819" s="64">
        <v>43671</v>
      </c>
      <c r="I2819" s="64">
        <v>0</v>
      </c>
      <c r="J2819" s="64">
        <f>SUMIFS('Support - HEA1065 Adjustments'!$G$2:$G$10,'Support - HEA1065 Adjustments'!$A$2:$A$10,LEFT('Support - Calculation Detail'!A2819,7),'Support - HEA1065 Adjustments'!$D$2:$D$10,RIGHT('Support - Calculation Detail'!A2819,2))</f>
        <v>0</v>
      </c>
      <c r="K2819" s="64">
        <v>43671</v>
      </c>
      <c r="L2819" s="64">
        <v>0</v>
      </c>
      <c r="M2819" s="64">
        <v>0</v>
      </c>
      <c r="N2819" s="64">
        <v>0</v>
      </c>
      <c r="O2819" s="64">
        <v>43671</v>
      </c>
    </row>
    <row r="2820" spans="1:15" x14ac:dyDescent="0.35">
      <c r="A2820" s="57" t="s">
        <v>8606</v>
      </c>
      <c r="B2820" s="61" t="s">
        <v>10</v>
      </c>
      <c r="C2820" s="61" t="s">
        <v>4829</v>
      </c>
      <c r="D2820" s="64">
        <v>38381</v>
      </c>
      <c r="E2820" s="64">
        <v>0</v>
      </c>
      <c r="F2820" s="64">
        <v>38381</v>
      </c>
      <c r="G2820" s="77">
        <v>1.04</v>
      </c>
      <c r="H2820" s="64">
        <v>39916</v>
      </c>
      <c r="I2820" s="64">
        <v>0</v>
      </c>
      <c r="J2820" s="64">
        <f>SUMIFS('Support - HEA1065 Adjustments'!$G$2:$G$10,'Support - HEA1065 Adjustments'!$A$2:$A$10,LEFT('Support - Calculation Detail'!A2820,7),'Support - HEA1065 Adjustments'!$D$2:$D$10,RIGHT('Support - Calculation Detail'!A2820,2))</f>
        <v>0</v>
      </c>
      <c r="K2820" s="64">
        <v>39916</v>
      </c>
      <c r="L2820" s="64">
        <v>0</v>
      </c>
      <c r="M2820" s="64">
        <v>0</v>
      </c>
      <c r="N2820" s="64">
        <v>0</v>
      </c>
      <c r="O2820" s="64">
        <v>39916</v>
      </c>
    </row>
    <row r="2821" spans="1:15" x14ac:dyDescent="0.35">
      <c r="A2821" s="57" t="s">
        <v>8607</v>
      </c>
      <c r="B2821" s="61" t="s">
        <v>10</v>
      </c>
      <c r="C2821" s="61" t="s">
        <v>4829</v>
      </c>
      <c r="D2821" s="64">
        <v>122041</v>
      </c>
      <c r="E2821" s="64">
        <v>0</v>
      </c>
      <c r="F2821" s="64">
        <v>122041</v>
      </c>
      <c r="G2821" s="77">
        <v>1.04</v>
      </c>
      <c r="H2821" s="64">
        <v>126923</v>
      </c>
      <c r="I2821" s="64">
        <v>0</v>
      </c>
      <c r="J2821" s="64">
        <f>SUMIFS('Support - HEA1065 Adjustments'!$G$2:$G$10,'Support - HEA1065 Adjustments'!$A$2:$A$10,LEFT('Support - Calculation Detail'!A2821,7),'Support - HEA1065 Adjustments'!$D$2:$D$10,RIGHT('Support - Calculation Detail'!A2821,2))</f>
        <v>0</v>
      </c>
      <c r="K2821" s="64">
        <v>126923</v>
      </c>
      <c r="L2821" s="64">
        <v>0</v>
      </c>
      <c r="M2821" s="64">
        <v>0</v>
      </c>
      <c r="N2821" s="64">
        <v>0</v>
      </c>
      <c r="O2821" s="64">
        <v>126923</v>
      </c>
    </row>
    <row r="2822" spans="1:15" x14ac:dyDescent="0.35">
      <c r="A2822" s="57" t="s">
        <v>8608</v>
      </c>
      <c r="B2822" s="61" t="s">
        <v>10</v>
      </c>
      <c r="C2822" s="61" t="s">
        <v>4829</v>
      </c>
      <c r="D2822" s="64">
        <v>51269</v>
      </c>
      <c r="E2822" s="64">
        <v>0</v>
      </c>
      <c r="F2822" s="64">
        <v>51269</v>
      </c>
      <c r="G2822" s="77">
        <v>1.04</v>
      </c>
      <c r="H2822" s="64">
        <v>53320</v>
      </c>
      <c r="I2822" s="64">
        <v>0</v>
      </c>
      <c r="J2822" s="64">
        <f>SUMIFS('Support - HEA1065 Adjustments'!$G$2:$G$10,'Support - HEA1065 Adjustments'!$A$2:$A$10,LEFT('Support - Calculation Detail'!A2822,7),'Support - HEA1065 Adjustments'!$D$2:$D$10,RIGHT('Support - Calculation Detail'!A2822,2))</f>
        <v>0</v>
      </c>
      <c r="K2822" s="64">
        <v>53320</v>
      </c>
      <c r="L2822" s="64">
        <v>0</v>
      </c>
      <c r="M2822" s="64">
        <v>0</v>
      </c>
      <c r="N2822" s="64">
        <v>0</v>
      </c>
      <c r="O2822" s="64">
        <v>53320</v>
      </c>
    </row>
    <row r="2823" spans="1:15" x14ac:dyDescent="0.35">
      <c r="A2823" s="57" t="s">
        <v>8609</v>
      </c>
      <c r="B2823" s="61" t="s">
        <v>10</v>
      </c>
      <c r="C2823" s="61" t="s">
        <v>4829</v>
      </c>
      <c r="D2823" s="64">
        <v>64642</v>
      </c>
      <c r="E2823" s="64">
        <v>0</v>
      </c>
      <c r="F2823" s="64">
        <v>64642</v>
      </c>
      <c r="G2823" s="77">
        <v>1.04</v>
      </c>
      <c r="H2823" s="64">
        <v>67228</v>
      </c>
      <c r="I2823" s="64">
        <v>0</v>
      </c>
      <c r="J2823" s="64">
        <f>SUMIFS('Support - HEA1065 Adjustments'!$G$2:$G$10,'Support - HEA1065 Adjustments'!$A$2:$A$10,LEFT('Support - Calculation Detail'!A2823,7),'Support - HEA1065 Adjustments'!$D$2:$D$10,RIGHT('Support - Calculation Detail'!A2823,2))</f>
        <v>0</v>
      </c>
      <c r="K2823" s="64">
        <v>67228</v>
      </c>
      <c r="L2823" s="64">
        <v>0</v>
      </c>
      <c r="M2823" s="64">
        <v>0</v>
      </c>
      <c r="N2823" s="64">
        <v>0</v>
      </c>
      <c r="O2823" s="64">
        <v>67228</v>
      </c>
    </row>
    <row r="2824" spans="1:15" x14ac:dyDescent="0.35">
      <c r="A2824" s="57" t="s">
        <v>8610</v>
      </c>
      <c r="B2824" s="61" t="s">
        <v>10</v>
      </c>
      <c r="C2824" s="61" t="s">
        <v>4829</v>
      </c>
      <c r="D2824" s="64">
        <v>1458</v>
      </c>
      <c r="E2824" s="64">
        <v>0</v>
      </c>
      <c r="F2824" s="64">
        <v>1458</v>
      </c>
      <c r="G2824" s="77">
        <v>1.04</v>
      </c>
      <c r="H2824" s="64">
        <v>1516</v>
      </c>
      <c r="I2824" s="64">
        <v>0</v>
      </c>
      <c r="J2824" s="64">
        <f>SUMIFS('Support - HEA1065 Adjustments'!$G$2:$G$10,'Support - HEA1065 Adjustments'!$A$2:$A$10,LEFT('Support - Calculation Detail'!A2824,7),'Support - HEA1065 Adjustments'!$D$2:$D$10,RIGHT('Support - Calculation Detail'!A2824,2))</f>
        <v>0</v>
      </c>
      <c r="K2824" s="64">
        <v>1516</v>
      </c>
      <c r="L2824" s="64">
        <v>0</v>
      </c>
      <c r="M2824" s="64">
        <v>0</v>
      </c>
      <c r="N2824" s="64">
        <v>0</v>
      </c>
      <c r="O2824" s="64">
        <v>1516</v>
      </c>
    </row>
    <row r="2825" spans="1:15" x14ac:dyDescent="0.35">
      <c r="A2825" s="57" t="s">
        <v>8611</v>
      </c>
      <c r="B2825" s="61" t="s">
        <v>10</v>
      </c>
      <c r="C2825" s="61" t="s">
        <v>4829</v>
      </c>
      <c r="D2825" s="64">
        <v>31506</v>
      </c>
      <c r="E2825" s="64">
        <v>0</v>
      </c>
      <c r="F2825" s="64">
        <v>31506</v>
      </c>
      <c r="G2825" s="77">
        <v>1.04</v>
      </c>
      <c r="H2825" s="64">
        <v>32766</v>
      </c>
      <c r="I2825" s="64">
        <v>0</v>
      </c>
      <c r="J2825" s="64">
        <f>SUMIFS('Support - HEA1065 Adjustments'!$G$2:$G$10,'Support - HEA1065 Adjustments'!$A$2:$A$10,LEFT('Support - Calculation Detail'!A2825,7),'Support - HEA1065 Adjustments'!$D$2:$D$10,RIGHT('Support - Calculation Detail'!A2825,2))</f>
        <v>0</v>
      </c>
      <c r="K2825" s="64">
        <v>32766</v>
      </c>
      <c r="L2825" s="64">
        <v>0</v>
      </c>
      <c r="M2825" s="64">
        <v>0</v>
      </c>
      <c r="N2825" s="64">
        <v>0</v>
      </c>
      <c r="O2825" s="64">
        <v>32766</v>
      </c>
    </row>
    <row r="2826" spans="1:15" x14ac:dyDescent="0.35">
      <c r="A2826" s="57" t="s">
        <v>8612</v>
      </c>
      <c r="B2826" s="61" t="s">
        <v>10</v>
      </c>
      <c r="C2826" s="61" t="s">
        <v>4829</v>
      </c>
      <c r="D2826" s="64">
        <v>109302</v>
      </c>
      <c r="E2826" s="64">
        <v>0</v>
      </c>
      <c r="F2826" s="64">
        <v>109302</v>
      </c>
      <c r="G2826" s="77">
        <v>1.04</v>
      </c>
      <c r="H2826" s="64">
        <v>113674</v>
      </c>
      <c r="I2826" s="64">
        <v>0</v>
      </c>
      <c r="J2826" s="64">
        <f>SUMIFS('Support - HEA1065 Adjustments'!$G$2:$G$10,'Support - HEA1065 Adjustments'!$A$2:$A$10,LEFT('Support - Calculation Detail'!A2826,7),'Support - HEA1065 Adjustments'!$D$2:$D$10,RIGHT('Support - Calculation Detail'!A2826,2))</f>
        <v>0</v>
      </c>
      <c r="K2826" s="64">
        <v>113674</v>
      </c>
      <c r="L2826" s="64">
        <v>0</v>
      </c>
      <c r="M2826" s="64">
        <v>0</v>
      </c>
      <c r="N2826" s="64">
        <v>0</v>
      </c>
      <c r="O2826" s="64">
        <v>113674</v>
      </c>
    </row>
    <row r="2827" spans="1:15" x14ac:dyDescent="0.35">
      <c r="A2827" s="57" t="s">
        <v>8613</v>
      </c>
      <c r="B2827" s="61" t="s">
        <v>10</v>
      </c>
      <c r="C2827" s="61" t="s">
        <v>4829</v>
      </c>
      <c r="D2827" s="64">
        <v>1325355</v>
      </c>
      <c r="E2827" s="64">
        <v>0</v>
      </c>
      <c r="F2827" s="64">
        <v>1325355</v>
      </c>
      <c r="G2827" s="77">
        <v>1.04</v>
      </c>
      <c r="H2827" s="64">
        <v>1378369</v>
      </c>
      <c r="I2827" s="64">
        <v>0</v>
      </c>
      <c r="J2827" s="64">
        <f>SUMIFS('Support - HEA1065 Adjustments'!$G$2:$G$10,'Support - HEA1065 Adjustments'!$A$2:$A$10,LEFT('Support - Calculation Detail'!A2827,7),'Support - HEA1065 Adjustments'!$D$2:$D$10,RIGHT('Support - Calculation Detail'!A2827,2))</f>
        <v>0</v>
      </c>
      <c r="K2827" s="64">
        <v>1378369</v>
      </c>
      <c r="L2827" s="64">
        <v>0</v>
      </c>
      <c r="M2827" s="64">
        <v>0</v>
      </c>
      <c r="N2827" s="64">
        <v>0</v>
      </c>
      <c r="O2827" s="64">
        <v>1378369</v>
      </c>
    </row>
    <row r="2828" spans="1:15" x14ac:dyDescent="0.35">
      <c r="A2828" s="57" t="s">
        <v>8614</v>
      </c>
      <c r="B2828" s="61" t="s">
        <v>10</v>
      </c>
      <c r="C2828" s="61" t="s">
        <v>4829</v>
      </c>
      <c r="D2828" s="64">
        <v>4613438</v>
      </c>
      <c r="E2828" s="64">
        <v>0</v>
      </c>
      <c r="F2828" s="64">
        <v>4613438</v>
      </c>
      <c r="G2828" s="77">
        <v>1.04</v>
      </c>
      <c r="H2828" s="64">
        <v>4797976</v>
      </c>
      <c r="I2828" s="64">
        <v>0</v>
      </c>
      <c r="J2828" s="64">
        <f>SUMIFS('Support - HEA1065 Adjustments'!$G$2:$G$10,'Support - HEA1065 Adjustments'!$A$2:$A$10,LEFT('Support - Calculation Detail'!A2828,7),'Support - HEA1065 Adjustments'!$D$2:$D$10,RIGHT('Support - Calculation Detail'!A2828,2))</f>
        <v>0</v>
      </c>
      <c r="K2828" s="64">
        <v>4797976</v>
      </c>
      <c r="L2828" s="64">
        <v>121438</v>
      </c>
      <c r="M2828" s="64">
        <v>0</v>
      </c>
      <c r="N2828" s="64">
        <v>0</v>
      </c>
      <c r="O2828" s="64">
        <v>4919414</v>
      </c>
    </row>
    <row r="2829" spans="1:15" x14ac:dyDescent="0.35">
      <c r="A2829" s="57" t="s">
        <v>8615</v>
      </c>
      <c r="B2829" s="61" t="s">
        <v>10</v>
      </c>
      <c r="C2829" s="61" t="s">
        <v>4829</v>
      </c>
      <c r="D2829" s="64">
        <v>109422</v>
      </c>
      <c r="E2829" s="64">
        <v>0</v>
      </c>
      <c r="F2829" s="64">
        <v>109422</v>
      </c>
      <c r="G2829" s="77">
        <v>1.04</v>
      </c>
      <c r="H2829" s="64">
        <v>113799</v>
      </c>
      <c r="I2829" s="64">
        <v>0</v>
      </c>
      <c r="J2829" s="64">
        <f>SUMIFS('Support - HEA1065 Adjustments'!$G$2:$G$10,'Support - HEA1065 Adjustments'!$A$2:$A$10,LEFT('Support - Calculation Detail'!A2829,7),'Support - HEA1065 Adjustments'!$D$2:$D$10,RIGHT('Support - Calculation Detail'!A2829,2))</f>
        <v>0</v>
      </c>
      <c r="K2829" s="64">
        <v>113799</v>
      </c>
      <c r="L2829" s="64">
        <v>0</v>
      </c>
      <c r="M2829" s="64">
        <v>0</v>
      </c>
      <c r="N2829" s="64">
        <v>0</v>
      </c>
      <c r="O2829" s="64">
        <v>113799</v>
      </c>
    </row>
    <row r="2830" spans="1:15" x14ac:dyDescent="0.35">
      <c r="A2830" s="57" t="s">
        <v>8616</v>
      </c>
      <c r="B2830" s="61" t="s">
        <v>10</v>
      </c>
      <c r="C2830" s="61" t="s">
        <v>4829</v>
      </c>
      <c r="D2830" s="64">
        <v>226402</v>
      </c>
      <c r="E2830" s="64">
        <v>0</v>
      </c>
      <c r="F2830" s="64">
        <v>226402</v>
      </c>
      <c r="G2830" s="77">
        <v>1.04</v>
      </c>
      <c r="H2830" s="64">
        <v>235458</v>
      </c>
      <c r="I2830" s="64">
        <v>0</v>
      </c>
      <c r="J2830" s="64">
        <f>SUMIFS('Support - HEA1065 Adjustments'!$G$2:$G$10,'Support - HEA1065 Adjustments'!$A$2:$A$10,LEFT('Support - Calculation Detail'!A2830,7),'Support - HEA1065 Adjustments'!$D$2:$D$10,RIGHT('Support - Calculation Detail'!A2830,2))</f>
        <v>0</v>
      </c>
      <c r="K2830" s="64">
        <v>235458</v>
      </c>
      <c r="L2830" s="64">
        <v>0</v>
      </c>
      <c r="M2830" s="64">
        <v>0</v>
      </c>
      <c r="N2830" s="64">
        <v>0</v>
      </c>
      <c r="O2830" s="64">
        <v>235458</v>
      </c>
    </row>
    <row r="2831" spans="1:15" x14ac:dyDescent="0.35">
      <c r="A2831" s="57" t="s">
        <v>8617</v>
      </c>
      <c r="B2831" s="61" t="s">
        <v>10</v>
      </c>
      <c r="C2831" s="61" t="s">
        <v>4829</v>
      </c>
      <c r="D2831" s="64">
        <v>213549</v>
      </c>
      <c r="E2831" s="64">
        <v>0</v>
      </c>
      <c r="F2831" s="64">
        <v>213549</v>
      </c>
      <c r="G2831" s="77">
        <v>1.04</v>
      </c>
      <c r="H2831" s="64">
        <v>222091</v>
      </c>
      <c r="I2831" s="64">
        <v>0</v>
      </c>
      <c r="J2831" s="64">
        <f>SUMIFS('Support - HEA1065 Adjustments'!$G$2:$G$10,'Support - HEA1065 Adjustments'!$A$2:$A$10,LEFT('Support - Calculation Detail'!A2831,7),'Support - HEA1065 Adjustments'!$D$2:$D$10,RIGHT('Support - Calculation Detail'!A2831,2))</f>
        <v>0</v>
      </c>
      <c r="K2831" s="64">
        <v>222091</v>
      </c>
      <c r="L2831" s="64">
        <v>0</v>
      </c>
      <c r="M2831" s="64">
        <v>0</v>
      </c>
      <c r="N2831" s="64">
        <v>0</v>
      </c>
      <c r="O2831" s="64">
        <v>222091</v>
      </c>
    </row>
    <row r="2832" spans="1:15" x14ac:dyDescent="0.35">
      <c r="A2832" s="57" t="s">
        <v>8618</v>
      </c>
      <c r="B2832" s="61" t="s">
        <v>10</v>
      </c>
      <c r="C2832" s="61" t="s">
        <v>4829</v>
      </c>
      <c r="D2832" s="64">
        <v>198577</v>
      </c>
      <c r="E2832" s="64">
        <v>0</v>
      </c>
      <c r="F2832" s="64">
        <v>198577</v>
      </c>
      <c r="G2832" s="77">
        <v>1.04</v>
      </c>
      <c r="H2832" s="64">
        <v>206520</v>
      </c>
      <c r="I2832" s="64">
        <v>0</v>
      </c>
      <c r="J2832" s="64">
        <f>SUMIFS('Support - HEA1065 Adjustments'!$G$2:$G$10,'Support - HEA1065 Adjustments'!$A$2:$A$10,LEFT('Support - Calculation Detail'!A2832,7),'Support - HEA1065 Adjustments'!$D$2:$D$10,RIGHT('Support - Calculation Detail'!A2832,2))</f>
        <v>0</v>
      </c>
      <c r="K2832" s="64">
        <v>206520</v>
      </c>
      <c r="L2832" s="64">
        <v>0</v>
      </c>
      <c r="M2832" s="64">
        <v>0</v>
      </c>
      <c r="N2832" s="64">
        <v>0</v>
      </c>
      <c r="O2832" s="64">
        <v>206520</v>
      </c>
    </row>
    <row r="2833" spans="1:15" x14ac:dyDescent="0.35">
      <c r="A2833" s="57" t="s">
        <v>8619</v>
      </c>
      <c r="B2833" s="61" t="s">
        <v>10</v>
      </c>
      <c r="C2833" s="61" t="s">
        <v>4829</v>
      </c>
      <c r="D2833" s="64">
        <v>2031963</v>
      </c>
      <c r="E2833" s="64">
        <v>0</v>
      </c>
      <c r="F2833" s="64">
        <v>2031963</v>
      </c>
      <c r="G2833" s="77">
        <v>1.04</v>
      </c>
      <c r="H2833" s="64">
        <v>2113242</v>
      </c>
      <c r="I2833" s="64">
        <v>0</v>
      </c>
      <c r="J2833" s="64">
        <f>SUMIFS('Support - HEA1065 Adjustments'!$G$2:$G$10,'Support - HEA1065 Adjustments'!$A$2:$A$10,LEFT('Support - Calculation Detail'!A2833,7),'Support - HEA1065 Adjustments'!$D$2:$D$10,RIGHT('Support - Calculation Detail'!A2833,2))</f>
        <v>0</v>
      </c>
      <c r="K2833" s="64">
        <v>2113242</v>
      </c>
      <c r="L2833" s="64">
        <v>0</v>
      </c>
      <c r="M2833" s="64">
        <v>0</v>
      </c>
      <c r="N2833" s="64">
        <v>0</v>
      </c>
      <c r="O2833" s="64">
        <v>2113242</v>
      </c>
    </row>
    <row r="2834" spans="1:15" x14ac:dyDescent="0.35">
      <c r="A2834" s="57" t="s">
        <v>8620</v>
      </c>
      <c r="B2834" s="61" t="s">
        <v>10</v>
      </c>
      <c r="C2834" s="61" t="s">
        <v>4829</v>
      </c>
      <c r="D2834" s="64">
        <v>4023183</v>
      </c>
      <c r="E2834" s="64">
        <v>0</v>
      </c>
      <c r="F2834" s="64">
        <v>4023183</v>
      </c>
      <c r="G2834" s="77">
        <v>1.04</v>
      </c>
      <c r="H2834" s="64">
        <v>4184110</v>
      </c>
      <c r="I2834" s="64">
        <v>0</v>
      </c>
      <c r="J2834" s="64">
        <f>SUMIFS('Support - HEA1065 Adjustments'!$G$2:$G$10,'Support - HEA1065 Adjustments'!$A$2:$A$10,LEFT('Support - Calculation Detail'!A2834,7),'Support - HEA1065 Adjustments'!$D$2:$D$10,RIGHT('Support - Calculation Detail'!A2834,2))</f>
        <v>0</v>
      </c>
      <c r="K2834" s="64">
        <v>4184110</v>
      </c>
      <c r="L2834" s="64">
        <v>0</v>
      </c>
      <c r="M2834" s="64">
        <v>0</v>
      </c>
      <c r="N2834" s="64">
        <v>0</v>
      </c>
      <c r="O2834" s="64">
        <v>4184110</v>
      </c>
    </row>
    <row r="2835" spans="1:15" x14ac:dyDescent="0.35">
      <c r="A2835" s="57" t="s">
        <v>8621</v>
      </c>
      <c r="B2835" s="61" t="s">
        <v>10</v>
      </c>
      <c r="C2835" s="61" t="s">
        <v>4863</v>
      </c>
      <c r="D2835" s="64">
        <v>2480640</v>
      </c>
      <c r="E2835" s="64">
        <v>0</v>
      </c>
      <c r="F2835" s="64">
        <v>2480640</v>
      </c>
      <c r="G2835" s="77">
        <v>1.04</v>
      </c>
      <c r="H2835" s="64">
        <v>2579866</v>
      </c>
      <c r="I2835" s="64">
        <v>0</v>
      </c>
      <c r="J2835" s="64">
        <f>SUMIFS('Support - HEA1065 Adjustments'!$G$2:$G$10,'Support - HEA1065 Adjustments'!$A$2:$A$10,LEFT('Support - Calculation Detail'!A2835,7),'Support - HEA1065 Adjustments'!$D$2:$D$10,RIGHT('Support - Calculation Detail'!A2835,2))</f>
        <v>0</v>
      </c>
      <c r="K2835" s="64">
        <v>2579866</v>
      </c>
      <c r="L2835" s="64">
        <v>70606</v>
      </c>
      <c r="M2835" s="64">
        <v>59569</v>
      </c>
      <c r="N2835" s="64">
        <v>173458.07043723585</v>
      </c>
      <c r="O2835" s="64">
        <v>2883499.0704372358</v>
      </c>
    </row>
    <row r="2836" spans="1:15" x14ac:dyDescent="0.35">
      <c r="A2836" s="57" t="s">
        <v>8622</v>
      </c>
      <c r="B2836" s="61" t="s">
        <v>10</v>
      </c>
      <c r="C2836" s="61" t="s">
        <v>4863</v>
      </c>
      <c r="D2836" s="64">
        <v>17962</v>
      </c>
      <c r="E2836" s="64">
        <v>0</v>
      </c>
      <c r="F2836" s="64">
        <v>17962</v>
      </c>
      <c r="G2836" s="77">
        <v>1.04</v>
      </c>
      <c r="H2836" s="64">
        <v>18680</v>
      </c>
      <c r="I2836" s="64">
        <v>0</v>
      </c>
      <c r="J2836" s="64">
        <f>SUMIFS('Support - HEA1065 Adjustments'!$G$2:$G$10,'Support - HEA1065 Adjustments'!$A$2:$A$10,LEFT('Support - Calculation Detail'!A2836,7),'Support - HEA1065 Adjustments'!$D$2:$D$10,RIGHT('Support - Calculation Detail'!A2836,2))</f>
        <v>0</v>
      </c>
      <c r="K2836" s="64">
        <v>18680</v>
      </c>
      <c r="L2836" s="64">
        <v>0</v>
      </c>
      <c r="M2836" s="64">
        <v>0</v>
      </c>
      <c r="N2836" s="64">
        <v>0</v>
      </c>
      <c r="O2836" s="64">
        <v>18680</v>
      </c>
    </row>
    <row r="2837" spans="1:15" x14ac:dyDescent="0.35">
      <c r="A2837" s="57" t="s">
        <v>8623</v>
      </c>
      <c r="B2837" s="61" t="s">
        <v>10</v>
      </c>
      <c r="C2837" s="61" t="s">
        <v>4863</v>
      </c>
      <c r="D2837" s="64">
        <v>9064</v>
      </c>
      <c r="E2837" s="64">
        <v>0</v>
      </c>
      <c r="F2837" s="64">
        <v>9064</v>
      </c>
      <c r="G2837" s="77">
        <v>1.04</v>
      </c>
      <c r="H2837" s="64">
        <v>9427</v>
      </c>
      <c r="I2837" s="64">
        <v>0</v>
      </c>
      <c r="J2837" s="64">
        <f>SUMIFS('Support - HEA1065 Adjustments'!$G$2:$G$10,'Support - HEA1065 Adjustments'!$A$2:$A$10,LEFT('Support - Calculation Detail'!A2837,7),'Support - HEA1065 Adjustments'!$D$2:$D$10,RIGHT('Support - Calculation Detail'!A2837,2))</f>
        <v>0</v>
      </c>
      <c r="K2837" s="64">
        <v>9427</v>
      </c>
      <c r="L2837" s="64">
        <v>0</v>
      </c>
      <c r="M2837" s="64">
        <v>0</v>
      </c>
      <c r="N2837" s="64">
        <v>0</v>
      </c>
      <c r="O2837" s="64">
        <v>9427</v>
      </c>
    </row>
    <row r="2838" spans="1:15" x14ac:dyDescent="0.35">
      <c r="A2838" s="57" t="s">
        <v>8624</v>
      </c>
      <c r="B2838" s="61" t="s">
        <v>10</v>
      </c>
      <c r="C2838" s="61" t="s">
        <v>4863</v>
      </c>
      <c r="D2838" s="64">
        <v>33541</v>
      </c>
      <c r="E2838" s="64">
        <v>0</v>
      </c>
      <c r="F2838" s="64">
        <v>33541</v>
      </c>
      <c r="G2838" s="77">
        <v>1.04</v>
      </c>
      <c r="H2838" s="64">
        <v>34883</v>
      </c>
      <c r="I2838" s="64">
        <v>0</v>
      </c>
      <c r="J2838" s="64">
        <f>SUMIFS('Support - HEA1065 Adjustments'!$G$2:$G$10,'Support - HEA1065 Adjustments'!$A$2:$A$10,LEFT('Support - Calculation Detail'!A2838,7),'Support - HEA1065 Adjustments'!$D$2:$D$10,RIGHT('Support - Calculation Detail'!A2838,2))</f>
        <v>0</v>
      </c>
      <c r="K2838" s="64">
        <v>34883</v>
      </c>
      <c r="L2838" s="64">
        <v>0</v>
      </c>
      <c r="M2838" s="64">
        <v>0</v>
      </c>
      <c r="N2838" s="64">
        <v>0</v>
      </c>
      <c r="O2838" s="64">
        <v>34883</v>
      </c>
    </row>
    <row r="2839" spans="1:15" x14ac:dyDescent="0.35">
      <c r="A2839" s="57" t="s">
        <v>8625</v>
      </c>
      <c r="B2839" s="61" t="s">
        <v>10</v>
      </c>
      <c r="C2839" s="61" t="s">
        <v>4863</v>
      </c>
      <c r="D2839" s="64">
        <v>10776</v>
      </c>
      <c r="E2839" s="64">
        <v>0</v>
      </c>
      <c r="F2839" s="64">
        <v>10776</v>
      </c>
      <c r="G2839" s="77">
        <v>1.04</v>
      </c>
      <c r="H2839" s="64">
        <v>11207</v>
      </c>
      <c r="I2839" s="64">
        <v>0</v>
      </c>
      <c r="J2839" s="64">
        <f>SUMIFS('Support - HEA1065 Adjustments'!$G$2:$G$10,'Support - HEA1065 Adjustments'!$A$2:$A$10,LEFT('Support - Calculation Detail'!A2839,7),'Support - HEA1065 Adjustments'!$D$2:$D$10,RIGHT('Support - Calculation Detail'!A2839,2))</f>
        <v>0</v>
      </c>
      <c r="K2839" s="64">
        <v>11207</v>
      </c>
      <c r="L2839" s="64">
        <v>0</v>
      </c>
      <c r="M2839" s="64">
        <v>0</v>
      </c>
      <c r="N2839" s="64">
        <v>0</v>
      </c>
      <c r="O2839" s="64">
        <v>11207</v>
      </c>
    </row>
    <row r="2840" spans="1:15" x14ac:dyDescent="0.35">
      <c r="A2840" s="57" t="s">
        <v>8626</v>
      </c>
      <c r="B2840" s="61" t="s">
        <v>10</v>
      </c>
      <c r="C2840" s="61" t="s">
        <v>4863</v>
      </c>
      <c r="D2840" s="64">
        <v>21505</v>
      </c>
      <c r="E2840" s="64">
        <v>0</v>
      </c>
      <c r="F2840" s="64">
        <v>21505</v>
      </c>
      <c r="G2840" s="77">
        <v>1.04</v>
      </c>
      <c r="H2840" s="64">
        <v>22365</v>
      </c>
      <c r="I2840" s="64">
        <v>0</v>
      </c>
      <c r="J2840" s="64">
        <f>SUMIFS('Support - HEA1065 Adjustments'!$G$2:$G$10,'Support - HEA1065 Adjustments'!$A$2:$A$10,LEFT('Support - Calculation Detail'!A2840,7),'Support - HEA1065 Adjustments'!$D$2:$D$10,RIGHT('Support - Calculation Detail'!A2840,2))</f>
        <v>0</v>
      </c>
      <c r="K2840" s="64">
        <v>22365</v>
      </c>
      <c r="L2840" s="64">
        <v>0</v>
      </c>
      <c r="M2840" s="64">
        <v>0</v>
      </c>
      <c r="N2840" s="64">
        <v>0</v>
      </c>
      <c r="O2840" s="64">
        <v>22365</v>
      </c>
    </row>
    <row r="2841" spans="1:15" x14ac:dyDescent="0.35">
      <c r="A2841" s="57" t="s">
        <v>8627</v>
      </c>
      <c r="B2841" s="61" t="s">
        <v>10</v>
      </c>
      <c r="C2841" s="61" t="s">
        <v>4863</v>
      </c>
      <c r="D2841" s="64">
        <v>9753</v>
      </c>
      <c r="E2841" s="64">
        <v>0</v>
      </c>
      <c r="F2841" s="64">
        <v>9753</v>
      </c>
      <c r="G2841" s="77">
        <v>1.04</v>
      </c>
      <c r="H2841" s="64">
        <v>10143</v>
      </c>
      <c r="I2841" s="64">
        <v>0</v>
      </c>
      <c r="J2841" s="64">
        <f>SUMIFS('Support - HEA1065 Adjustments'!$G$2:$G$10,'Support - HEA1065 Adjustments'!$A$2:$A$10,LEFT('Support - Calculation Detail'!A2841,7),'Support - HEA1065 Adjustments'!$D$2:$D$10,RIGHT('Support - Calculation Detail'!A2841,2))</f>
        <v>0</v>
      </c>
      <c r="K2841" s="64">
        <v>10143</v>
      </c>
      <c r="L2841" s="64">
        <v>0</v>
      </c>
      <c r="M2841" s="64">
        <v>0</v>
      </c>
      <c r="N2841" s="64">
        <v>0</v>
      </c>
      <c r="O2841" s="64">
        <v>10143</v>
      </c>
    </row>
    <row r="2842" spans="1:15" x14ac:dyDescent="0.35">
      <c r="A2842" s="57" t="s">
        <v>8628</v>
      </c>
      <c r="B2842" s="61" t="s">
        <v>10</v>
      </c>
      <c r="C2842" s="61" t="s">
        <v>4863</v>
      </c>
      <c r="D2842" s="64">
        <v>25062</v>
      </c>
      <c r="E2842" s="64">
        <v>0</v>
      </c>
      <c r="F2842" s="64">
        <v>25062</v>
      </c>
      <c r="G2842" s="77">
        <v>1.04</v>
      </c>
      <c r="H2842" s="64">
        <v>26064</v>
      </c>
      <c r="I2842" s="64">
        <v>0</v>
      </c>
      <c r="J2842" s="64">
        <f>SUMIFS('Support - HEA1065 Adjustments'!$G$2:$G$10,'Support - HEA1065 Adjustments'!$A$2:$A$10,LEFT('Support - Calculation Detail'!A2842,7),'Support - HEA1065 Adjustments'!$D$2:$D$10,RIGHT('Support - Calculation Detail'!A2842,2))</f>
        <v>0</v>
      </c>
      <c r="K2842" s="64">
        <v>26064</v>
      </c>
      <c r="L2842" s="64">
        <v>0</v>
      </c>
      <c r="M2842" s="64">
        <v>0</v>
      </c>
      <c r="N2842" s="64">
        <v>0</v>
      </c>
      <c r="O2842" s="64">
        <v>26064</v>
      </c>
    </row>
    <row r="2843" spans="1:15" x14ac:dyDescent="0.35">
      <c r="A2843" s="57" t="s">
        <v>8629</v>
      </c>
      <c r="B2843" s="61" t="s">
        <v>10</v>
      </c>
      <c r="C2843" s="61" t="s">
        <v>4863</v>
      </c>
      <c r="D2843" s="64">
        <v>4094</v>
      </c>
      <c r="E2843" s="64">
        <v>0</v>
      </c>
      <c r="F2843" s="64">
        <v>4094</v>
      </c>
      <c r="G2843" s="77">
        <v>1.04</v>
      </c>
      <c r="H2843" s="64">
        <v>4258</v>
      </c>
      <c r="I2843" s="64">
        <v>0</v>
      </c>
      <c r="J2843" s="64">
        <f>SUMIFS('Support - HEA1065 Adjustments'!$G$2:$G$10,'Support - HEA1065 Adjustments'!$A$2:$A$10,LEFT('Support - Calculation Detail'!A2843,7),'Support - HEA1065 Adjustments'!$D$2:$D$10,RIGHT('Support - Calculation Detail'!A2843,2))</f>
        <v>0</v>
      </c>
      <c r="K2843" s="64">
        <v>4258</v>
      </c>
      <c r="L2843" s="64">
        <v>0</v>
      </c>
      <c r="M2843" s="64">
        <v>0</v>
      </c>
      <c r="N2843" s="64">
        <v>0</v>
      </c>
      <c r="O2843" s="64">
        <v>4258</v>
      </c>
    </row>
    <row r="2844" spans="1:15" x14ac:dyDescent="0.35">
      <c r="A2844" s="57" t="s">
        <v>8630</v>
      </c>
      <c r="B2844" s="61" t="s">
        <v>10</v>
      </c>
      <c r="C2844" s="61" t="s">
        <v>4863</v>
      </c>
      <c r="D2844" s="64">
        <v>22516</v>
      </c>
      <c r="E2844" s="64">
        <v>0</v>
      </c>
      <c r="F2844" s="64">
        <v>22516</v>
      </c>
      <c r="G2844" s="77">
        <v>1.04</v>
      </c>
      <c r="H2844" s="64">
        <v>23417</v>
      </c>
      <c r="I2844" s="64">
        <v>0</v>
      </c>
      <c r="J2844" s="64">
        <f>SUMIFS('Support - HEA1065 Adjustments'!$G$2:$G$10,'Support - HEA1065 Adjustments'!$A$2:$A$10,LEFT('Support - Calculation Detail'!A2844,7),'Support - HEA1065 Adjustments'!$D$2:$D$10,RIGHT('Support - Calculation Detail'!A2844,2))</f>
        <v>0</v>
      </c>
      <c r="K2844" s="64">
        <v>23417</v>
      </c>
      <c r="L2844" s="64">
        <v>0</v>
      </c>
      <c r="M2844" s="64">
        <v>0</v>
      </c>
      <c r="N2844" s="64">
        <v>0</v>
      </c>
      <c r="O2844" s="64">
        <v>23417</v>
      </c>
    </row>
    <row r="2845" spans="1:15" x14ac:dyDescent="0.35">
      <c r="A2845" s="57" t="s">
        <v>8631</v>
      </c>
      <c r="B2845" s="61" t="s">
        <v>10</v>
      </c>
      <c r="C2845" s="61" t="s">
        <v>4863</v>
      </c>
      <c r="D2845" s="64">
        <v>12716</v>
      </c>
      <c r="E2845" s="64">
        <v>0</v>
      </c>
      <c r="F2845" s="64">
        <v>12716</v>
      </c>
      <c r="G2845" s="77">
        <v>1.04</v>
      </c>
      <c r="H2845" s="64">
        <v>13225</v>
      </c>
      <c r="I2845" s="64">
        <v>0</v>
      </c>
      <c r="J2845" s="64">
        <f>SUMIFS('Support - HEA1065 Adjustments'!$G$2:$G$10,'Support - HEA1065 Adjustments'!$A$2:$A$10,LEFT('Support - Calculation Detail'!A2845,7),'Support - HEA1065 Adjustments'!$D$2:$D$10,RIGHT('Support - Calculation Detail'!A2845,2))</f>
        <v>0</v>
      </c>
      <c r="K2845" s="64">
        <v>13225</v>
      </c>
      <c r="L2845" s="64">
        <v>0</v>
      </c>
      <c r="M2845" s="64">
        <v>0</v>
      </c>
      <c r="N2845" s="64">
        <v>0</v>
      </c>
      <c r="O2845" s="64">
        <v>13225</v>
      </c>
    </row>
    <row r="2846" spans="1:15" x14ac:dyDescent="0.35">
      <c r="A2846" s="57" t="s">
        <v>8632</v>
      </c>
      <c r="B2846" s="61" t="s">
        <v>10</v>
      </c>
      <c r="C2846" s="61" t="s">
        <v>4863</v>
      </c>
      <c r="D2846" s="64">
        <v>13575</v>
      </c>
      <c r="E2846" s="64">
        <v>0</v>
      </c>
      <c r="F2846" s="64">
        <v>13575</v>
      </c>
      <c r="G2846" s="77">
        <v>1.04</v>
      </c>
      <c r="H2846" s="64">
        <v>14118</v>
      </c>
      <c r="I2846" s="64">
        <v>0</v>
      </c>
      <c r="J2846" s="64">
        <f>SUMIFS('Support - HEA1065 Adjustments'!$G$2:$G$10,'Support - HEA1065 Adjustments'!$A$2:$A$10,LEFT('Support - Calculation Detail'!A2846,7),'Support - HEA1065 Adjustments'!$D$2:$D$10,RIGHT('Support - Calculation Detail'!A2846,2))</f>
        <v>0</v>
      </c>
      <c r="K2846" s="64">
        <v>14118</v>
      </c>
      <c r="L2846" s="64">
        <v>0</v>
      </c>
      <c r="M2846" s="64">
        <v>0</v>
      </c>
      <c r="N2846" s="64">
        <v>0</v>
      </c>
      <c r="O2846" s="64">
        <v>14118</v>
      </c>
    </row>
    <row r="2847" spans="1:15" x14ac:dyDescent="0.35">
      <c r="A2847" s="57" t="s">
        <v>8633</v>
      </c>
      <c r="B2847" s="61" t="s">
        <v>10</v>
      </c>
      <c r="C2847" s="61" t="s">
        <v>4863</v>
      </c>
      <c r="D2847" s="64">
        <v>11674</v>
      </c>
      <c r="E2847" s="64">
        <v>0</v>
      </c>
      <c r="F2847" s="64">
        <v>11674</v>
      </c>
      <c r="G2847" s="77">
        <v>1.04</v>
      </c>
      <c r="H2847" s="64">
        <v>12141</v>
      </c>
      <c r="I2847" s="64">
        <v>0</v>
      </c>
      <c r="J2847" s="64">
        <f>SUMIFS('Support - HEA1065 Adjustments'!$G$2:$G$10,'Support - HEA1065 Adjustments'!$A$2:$A$10,LEFT('Support - Calculation Detail'!A2847,7),'Support - HEA1065 Adjustments'!$D$2:$D$10,RIGHT('Support - Calculation Detail'!A2847,2))</f>
        <v>0</v>
      </c>
      <c r="K2847" s="64">
        <v>12141</v>
      </c>
      <c r="L2847" s="64">
        <v>0</v>
      </c>
      <c r="M2847" s="64">
        <v>0</v>
      </c>
      <c r="N2847" s="64">
        <v>0</v>
      </c>
      <c r="O2847" s="64">
        <v>12141</v>
      </c>
    </row>
    <row r="2848" spans="1:15" x14ac:dyDescent="0.35">
      <c r="A2848" s="57" t="s">
        <v>8634</v>
      </c>
      <c r="B2848" s="61" t="s">
        <v>10</v>
      </c>
      <c r="C2848" s="61" t="s">
        <v>4863</v>
      </c>
      <c r="D2848" s="64">
        <v>442814</v>
      </c>
      <c r="E2848" s="64">
        <v>0</v>
      </c>
      <c r="F2848" s="64">
        <v>442814</v>
      </c>
      <c r="G2848" s="77">
        <v>1.04</v>
      </c>
      <c r="H2848" s="64">
        <v>460527</v>
      </c>
      <c r="I2848" s="64">
        <v>0</v>
      </c>
      <c r="J2848" s="64">
        <f>SUMIFS('Support - HEA1065 Adjustments'!$G$2:$G$10,'Support - HEA1065 Adjustments'!$A$2:$A$10,LEFT('Support - Calculation Detail'!A2848,7),'Support - HEA1065 Adjustments'!$D$2:$D$10,RIGHT('Support - Calculation Detail'!A2848,2))</f>
        <v>0</v>
      </c>
      <c r="K2848" s="64">
        <v>460527</v>
      </c>
      <c r="L2848" s="64">
        <v>0</v>
      </c>
      <c r="M2848" s="64">
        <v>0</v>
      </c>
      <c r="N2848" s="64">
        <v>0</v>
      </c>
      <c r="O2848" s="64">
        <v>460527</v>
      </c>
    </row>
    <row r="2849" spans="1:15" x14ac:dyDescent="0.35">
      <c r="A2849" s="57" t="s">
        <v>8635</v>
      </c>
      <c r="B2849" s="61" t="s">
        <v>10</v>
      </c>
      <c r="C2849" s="61" t="s">
        <v>4863</v>
      </c>
      <c r="D2849" s="64">
        <v>985115</v>
      </c>
      <c r="E2849" s="64">
        <v>0</v>
      </c>
      <c r="F2849" s="64">
        <v>985115</v>
      </c>
      <c r="G2849" s="77">
        <v>1.04</v>
      </c>
      <c r="H2849" s="64">
        <v>1024520</v>
      </c>
      <c r="I2849" s="64">
        <v>0</v>
      </c>
      <c r="J2849" s="64">
        <f>SUMIFS('Support - HEA1065 Adjustments'!$G$2:$G$10,'Support - HEA1065 Adjustments'!$A$2:$A$10,LEFT('Support - Calculation Detail'!A2849,7),'Support - HEA1065 Adjustments'!$D$2:$D$10,RIGHT('Support - Calculation Detail'!A2849,2))</f>
        <v>0</v>
      </c>
      <c r="K2849" s="64">
        <v>1024520</v>
      </c>
      <c r="L2849" s="64">
        <v>29265</v>
      </c>
      <c r="M2849" s="64">
        <v>0</v>
      </c>
      <c r="N2849" s="64">
        <v>0</v>
      </c>
      <c r="O2849" s="64">
        <v>1053785</v>
      </c>
    </row>
    <row r="2850" spans="1:15" x14ac:dyDescent="0.35">
      <c r="A2850" s="57" t="s">
        <v>8636</v>
      </c>
      <c r="B2850" s="61" t="s">
        <v>10</v>
      </c>
      <c r="C2850" s="61" t="s">
        <v>4863</v>
      </c>
      <c r="D2850" s="64">
        <v>128975</v>
      </c>
      <c r="E2850" s="64">
        <v>0</v>
      </c>
      <c r="F2850" s="64">
        <v>128975</v>
      </c>
      <c r="G2850" s="77">
        <v>1.04</v>
      </c>
      <c r="H2850" s="64">
        <v>134134</v>
      </c>
      <c r="I2850" s="64">
        <v>0</v>
      </c>
      <c r="J2850" s="64">
        <f>SUMIFS('Support - HEA1065 Adjustments'!$G$2:$G$10,'Support - HEA1065 Adjustments'!$A$2:$A$10,LEFT('Support - Calculation Detail'!A2850,7),'Support - HEA1065 Adjustments'!$D$2:$D$10,RIGHT('Support - Calculation Detail'!A2850,2))</f>
        <v>0</v>
      </c>
      <c r="K2850" s="64">
        <v>134134</v>
      </c>
      <c r="L2850" s="64">
        <v>2710</v>
      </c>
      <c r="M2850" s="64">
        <v>0</v>
      </c>
      <c r="N2850" s="64">
        <v>0</v>
      </c>
      <c r="O2850" s="64">
        <v>136844</v>
      </c>
    </row>
    <row r="2851" spans="1:15" x14ac:dyDescent="0.35">
      <c r="A2851" s="57" t="s">
        <v>8637</v>
      </c>
      <c r="B2851" s="61" t="s">
        <v>10</v>
      </c>
      <c r="C2851" s="61" t="s">
        <v>5224</v>
      </c>
      <c r="D2851" s="64">
        <v>0</v>
      </c>
      <c r="E2851" s="64">
        <v>0</v>
      </c>
      <c r="F2851" s="64">
        <v>0</v>
      </c>
      <c r="G2851" s="77">
        <v>1.04</v>
      </c>
      <c r="H2851" s="64">
        <v>0</v>
      </c>
      <c r="I2851" s="64">
        <v>0</v>
      </c>
      <c r="J2851" s="64">
        <f>SUMIFS('Support - HEA1065 Adjustments'!$G$2:$G$10,'Support - HEA1065 Adjustments'!$A$2:$A$10,LEFT('Support - Calculation Detail'!A2851,7),'Support - HEA1065 Adjustments'!$D$2:$D$10,RIGHT('Support - Calculation Detail'!A2851,2))</f>
        <v>0</v>
      </c>
      <c r="K2851" s="64">
        <v>0</v>
      </c>
      <c r="L2851" s="64">
        <v>0</v>
      </c>
      <c r="M2851" s="64">
        <v>0</v>
      </c>
      <c r="N2851" s="64">
        <v>0</v>
      </c>
      <c r="O2851" s="64">
        <v>0</v>
      </c>
    </row>
    <row r="2852" spans="1:15" x14ac:dyDescent="0.35">
      <c r="A2852" s="57" t="s">
        <v>8638</v>
      </c>
      <c r="B2852" s="61" t="s">
        <v>10</v>
      </c>
      <c r="C2852" s="61" t="s">
        <v>4885</v>
      </c>
      <c r="D2852" s="64">
        <v>62693618</v>
      </c>
      <c r="E2852" s="64">
        <v>0</v>
      </c>
      <c r="F2852" s="64">
        <v>62693618</v>
      </c>
      <c r="G2852" s="77">
        <v>1.04</v>
      </c>
      <c r="H2852" s="64">
        <v>65201363</v>
      </c>
      <c r="I2852" s="64">
        <v>0</v>
      </c>
      <c r="J2852" s="64">
        <f>SUMIFS('Support - HEA1065 Adjustments'!$G$2:$G$10,'Support - HEA1065 Adjustments'!$A$2:$A$10,LEFT('Support - Calculation Detail'!A2852,7),'Support - HEA1065 Adjustments'!$D$2:$D$10,RIGHT('Support - Calculation Detail'!A2852,2))</f>
        <v>0</v>
      </c>
      <c r="K2852" s="64">
        <v>65201363</v>
      </c>
      <c r="L2852" s="64">
        <v>1581686</v>
      </c>
      <c r="M2852" s="64">
        <v>1406143</v>
      </c>
      <c r="N2852" s="64">
        <v>3276595.3522179523</v>
      </c>
      <c r="O2852" s="64">
        <v>71465787.352217957</v>
      </c>
    </row>
    <row r="2853" spans="1:15" x14ac:dyDescent="0.35">
      <c r="A2853" s="57" t="s">
        <v>8639</v>
      </c>
      <c r="B2853" s="61" t="s">
        <v>10</v>
      </c>
      <c r="C2853" s="61" t="s">
        <v>4885</v>
      </c>
      <c r="D2853" s="64">
        <v>23979</v>
      </c>
      <c r="E2853" s="64">
        <v>0</v>
      </c>
      <c r="F2853" s="64">
        <v>23979</v>
      </c>
      <c r="G2853" s="77">
        <v>1.04</v>
      </c>
      <c r="H2853" s="64">
        <v>24938</v>
      </c>
      <c r="I2853" s="64">
        <v>0</v>
      </c>
      <c r="J2853" s="64">
        <f>SUMIFS('Support - HEA1065 Adjustments'!$G$2:$G$10,'Support - HEA1065 Adjustments'!$A$2:$A$10,LEFT('Support - Calculation Detail'!A2853,7),'Support - HEA1065 Adjustments'!$D$2:$D$10,RIGHT('Support - Calculation Detail'!A2853,2))</f>
        <v>0</v>
      </c>
      <c r="K2853" s="64">
        <v>24938</v>
      </c>
      <c r="L2853" s="64">
        <v>0</v>
      </c>
      <c r="M2853" s="64">
        <v>0</v>
      </c>
      <c r="N2853" s="64">
        <v>0</v>
      </c>
      <c r="O2853" s="64">
        <v>24938</v>
      </c>
    </row>
    <row r="2854" spans="1:15" x14ac:dyDescent="0.35">
      <c r="A2854" s="57" t="s">
        <v>8640</v>
      </c>
      <c r="B2854" s="61" t="s">
        <v>10</v>
      </c>
      <c r="C2854" s="61" t="s">
        <v>4885</v>
      </c>
      <c r="D2854" s="64">
        <v>646933</v>
      </c>
      <c r="E2854" s="64">
        <v>0</v>
      </c>
      <c r="F2854" s="64">
        <v>646933</v>
      </c>
      <c r="G2854" s="77">
        <v>1.04</v>
      </c>
      <c r="H2854" s="64">
        <v>672810</v>
      </c>
      <c r="I2854" s="64">
        <v>0</v>
      </c>
      <c r="J2854" s="64">
        <f>SUMIFS('Support - HEA1065 Adjustments'!$G$2:$G$10,'Support - HEA1065 Adjustments'!$A$2:$A$10,LEFT('Support - Calculation Detail'!A2854,7),'Support - HEA1065 Adjustments'!$D$2:$D$10,RIGHT('Support - Calculation Detail'!A2854,2))</f>
        <v>0</v>
      </c>
      <c r="K2854" s="64">
        <v>672810</v>
      </c>
      <c r="L2854" s="64">
        <v>0</v>
      </c>
      <c r="M2854" s="64">
        <v>0</v>
      </c>
      <c r="N2854" s="64">
        <v>0</v>
      </c>
      <c r="O2854" s="64">
        <v>672810</v>
      </c>
    </row>
    <row r="2855" spans="1:15" x14ac:dyDescent="0.35">
      <c r="A2855" s="57" t="s">
        <v>8641</v>
      </c>
      <c r="B2855" s="61" t="s">
        <v>10</v>
      </c>
      <c r="C2855" s="61" t="s">
        <v>4885</v>
      </c>
      <c r="D2855" s="64">
        <v>1323124</v>
      </c>
      <c r="E2855" s="64">
        <v>0</v>
      </c>
      <c r="F2855" s="64">
        <v>1323124</v>
      </c>
      <c r="G2855" s="77">
        <v>1.04</v>
      </c>
      <c r="H2855" s="64">
        <v>1376049</v>
      </c>
      <c r="I2855" s="64">
        <v>0</v>
      </c>
      <c r="J2855" s="64">
        <f>SUMIFS('Support - HEA1065 Adjustments'!$G$2:$G$10,'Support - HEA1065 Adjustments'!$A$2:$A$10,LEFT('Support - Calculation Detail'!A2855,7),'Support - HEA1065 Adjustments'!$D$2:$D$10,RIGHT('Support - Calculation Detail'!A2855,2))</f>
        <v>0</v>
      </c>
      <c r="K2855" s="64">
        <v>1376049</v>
      </c>
      <c r="L2855" s="64">
        <v>0</v>
      </c>
      <c r="M2855" s="64">
        <v>0</v>
      </c>
      <c r="N2855" s="64">
        <v>0</v>
      </c>
      <c r="O2855" s="64">
        <v>1376049</v>
      </c>
    </row>
    <row r="2856" spans="1:15" x14ac:dyDescent="0.35">
      <c r="A2856" s="57" t="s">
        <v>8642</v>
      </c>
      <c r="B2856" s="61" t="s">
        <v>10</v>
      </c>
      <c r="C2856" s="61" t="s">
        <v>4885</v>
      </c>
      <c r="D2856" s="64">
        <v>297334</v>
      </c>
      <c r="E2856" s="64">
        <v>-297334</v>
      </c>
      <c r="F2856" s="64">
        <v>0</v>
      </c>
      <c r="G2856" s="77">
        <v>1.04</v>
      </c>
      <c r="H2856" s="64">
        <v>0</v>
      </c>
      <c r="I2856" s="64">
        <v>0</v>
      </c>
      <c r="J2856" s="64">
        <f>SUMIFS('Support - HEA1065 Adjustments'!$G$2:$G$10,'Support - HEA1065 Adjustments'!$A$2:$A$10,LEFT('Support - Calculation Detail'!A2856,7),'Support - HEA1065 Adjustments'!$D$2:$D$10,RIGHT('Support - Calculation Detail'!A2856,2))</f>
        <v>0</v>
      </c>
      <c r="K2856" s="64">
        <v>0</v>
      </c>
      <c r="L2856" s="64">
        <v>0</v>
      </c>
      <c r="M2856" s="64">
        <v>0</v>
      </c>
      <c r="N2856" s="64">
        <v>0</v>
      </c>
      <c r="O2856" s="64">
        <v>0</v>
      </c>
    </row>
    <row r="2857" spans="1:15" x14ac:dyDescent="0.35">
      <c r="A2857" s="57" t="s">
        <v>8643</v>
      </c>
      <c r="B2857" s="61" t="s">
        <v>10</v>
      </c>
      <c r="C2857" s="61" t="s">
        <v>4885</v>
      </c>
      <c r="D2857" s="64">
        <v>84277</v>
      </c>
      <c r="E2857" s="64">
        <v>0</v>
      </c>
      <c r="F2857" s="64">
        <v>84277</v>
      </c>
      <c r="G2857" s="77">
        <v>1.04</v>
      </c>
      <c r="H2857" s="64">
        <v>87648</v>
      </c>
      <c r="I2857" s="64">
        <v>0</v>
      </c>
      <c r="J2857" s="64">
        <f>SUMIFS('Support - HEA1065 Adjustments'!$G$2:$G$10,'Support - HEA1065 Adjustments'!$A$2:$A$10,LEFT('Support - Calculation Detail'!A2857,7),'Support - HEA1065 Adjustments'!$D$2:$D$10,RIGHT('Support - Calculation Detail'!A2857,2))</f>
        <v>0</v>
      </c>
      <c r="K2857" s="64">
        <v>87648</v>
      </c>
      <c r="L2857" s="64">
        <v>0</v>
      </c>
      <c r="M2857" s="64">
        <v>0</v>
      </c>
      <c r="N2857" s="64">
        <v>0</v>
      </c>
      <c r="O2857" s="64">
        <v>87648</v>
      </c>
    </row>
    <row r="2858" spans="1:15" x14ac:dyDescent="0.35">
      <c r="A2858" s="57" t="s">
        <v>8644</v>
      </c>
      <c r="B2858" s="61" t="s">
        <v>10</v>
      </c>
      <c r="C2858" s="61" t="s">
        <v>4885</v>
      </c>
      <c r="D2858" s="64">
        <v>346419</v>
      </c>
      <c r="E2858" s="64">
        <v>0</v>
      </c>
      <c r="F2858" s="64">
        <v>346419</v>
      </c>
      <c r="G2858" s="77">
        <v>1.04</v>
      </c>
      <c r="H2858" s="64">
        <v>360276</v>
      </c>
      <c r="I2858" s="64">
        <v>0</v>
      </c>
      <c r="J2858" s="64">
        <f>SUMIFS('Support - HEA1065 Adjustments'!$G$2:$G$10,'Support - HEA1065 Adjustments'!$A$2:$A$10,LEFT('Support - Calculation Detail'!A2858,7),'Support - HEA1065 Adjustments'!$D$2:$D$10,RIGHT('Support - Calculation Detail'!A2858,2))</f>
        <v>0</v>
      </c>
      <c r="K2858" s="64">
        <v>360276</v>
      </c>
      <c r="L2858" s="64">
        <v>0</v>
      </c>
      <c r="M2858" s="64">
        <v>0</v>
      </c>
      <c r="N2858" s="64">
        <v>0</v>
      </c>
      <c r="O2858" s="64">
        <v>360276</v>
      </c>
    </row>
    <row r="2859" spans="1:15" x14ac:dyDescent="0.35">
      <c r="A2859" s="57" t="s">
        <v>8645</v>
      </c>
      <c r="B2859" s="61" t="s">
        <v>10</v>
      </c>
      <c r="C2859" s="61" t="s">
        <v>4885</v>
      </c>
      <c r="D2859" s="64">
        <v>198689</v>
      </c>
      <c r="E2859" s="64">
        <v>0</v>
      </c>
      <c r="F2859" s="64">
        <v>198689</v>
      </c>
      <c r="G2859" s="77">
        <v>1.04</v>
      </c>
      <c r="H2859" s="64">
        <v>206637</v>
      </c>
      <c r="I2859" s="64">
        <v>0</v>
      </c>
      <c r="J2859" s="64">
        <f>SUMIFS('Support - HEA1065 Adjustments'!$G$2:$G$10,'Support - HEA1065 Adjustments'!$A$2:$A$10,LEFT('Support - Calculation Detail'!A2859,7),'Support - HEA1065 Adjustments'!$D$2:$D$10,RIGHT('Support - Calculation Detail'!A2859,2))</f>
        <v>0</v>
      </c>
      <c r="K2859" s="64">
        <v>206637</v>
      </c>
      <c r="L2859" s="64">
        <v>0</v>
      </c>
      <c r="M2859" s="64">
        <v>0</v>
      </c>
      <c r="N2859" s="64">
        <v>0</v>
      </c>
      <c r="O2859" s="64">
        <v>206637</v>
      </c>
    </row>
    <row r="2860" spans="1:15" x14ac:dyDescent="0.35">
      <c r="A2860" s="57" t="s">
        <v>8646</v>
      </c>
      <c r="B2860" s="61" t="s">
        <v>10</v>
      </c>
      <c r="C2860" s="61" t="s">
        <v>4885</v>
      </c>
      <c r="D2860" s="64">
        <v>200427</v>
      </c>
      <c r="E2860" s="64">
        <v>0</v>
      </c>
      <c r="F2860" s="64">
        <v>200427</v>
      </c>
      <c r="G2860" s="77">
        <v>1.04</v>
      </c>
      <c r="H2860" s="64">
        <v>208444</v>
      </c>
      <c r="I2860" s="64">
        <v>0</v>
      </c>
      <c r="J2860" s="64">
        <f>SUMIFS('Support - HEA1065 Adjustments'!$G$2:$G$10,'Support - HEA1065 Adjustments'!$A$2:$A$10,LEFT('Support - Calculation Detail'!A2860,7),'Support - HEA1065 Adjustments'!$D$2:$D$10,RIGHT('Support - Calculation Detail'!A2860,2))</f>
        <v>0</v>
      </c>
      <c r="K2860" s="64">
        <v>208444</v>
      </c>
      <c r="L2860" s="64">
        <v>0</v>
      </c>
      <c r="M2860" s="64">
        <v>0</v>
      </c>
      <c r="N2860" s="64">
        <v>0</v>
      </c>
      <c r="O2860" s="64">
        <v>208444</v>
      </c>
    </row>
    <row r="2861" spans="1:15" x14ac:dyDescent="0.35">
      <c r="A2861" s="57" t="s">
        <v>8647</v>
      </c>
      <c r="B2861" s="61" t="s">
        <v>10</v>
      </c>
      <c r="C2861" s="61" t="s">
        <v>4885</v>
      </c>
      <c r="D2861" s="64">
        <v>529521</v>
      </c>
      <c r="E2861" s="64">
        <v>0</v>
      </c>
      <c r="F2861" s="64">
        <v>529521</v>
      </c>
      <c r="G2861" s="77">
        <v>1.04</v>
      </c>
      <c r="H2861" s="64">
        <v>550702</v>
      </c>
      <c r="I2861" s="64">
        <v>0</v>
      </c>
      <c r="J2861" s="64">
        <f>SUMIFS('Support - HEA1065 Adjustments'!$G$2:$G$10,'Support - HEA1065 Adjustments'!$A$2:$A$10,LEFT('Support - Calculation Detail'!A2861,7),'Support - HEA1065 Adjustments'!$D$2:$D$10,RIGHT('Support - Calculation Detail'!A2861,2))</f>
        <v>0</v>
      </c>
      <c r="K2861" s="64">
        <v>550702</v>
      </c>
      <c r="L2861" s="64">
        <v>0</v>
      </c>
      <c r="M2861" s="64">
        <v>0</v>
      </c>
      <c r="N2861" s="64">
        <v>0</v>
      </c>
      <c r="O2861" s="64">
        <v>550702</v>
      </c>
    </row>
    <row r="2862" spans="1:15" x14ac:dyDescent="0.35">
      <c r="A2862" s="57" t="s">
        <v>8648</v>
      </c>
      <c r="B2862" s="61" t="s">
        <v>10</v>
      </c>
      <c r="C2862" s="61" t="s">
        <v>4885</v>
      </c>
      <c r="D2862" s="64">
        <v>1646445</v>
      </c>
      <c r="E2862" s="64">
        <v>0</v>
      </c>
      <c r="F2862" s="64">
        <v>1646445</v>
      </c>
      <c r="G2862" s="77">
        <v>1.04</v>
      </c>
      <c r="H2862" s="64">
        <v>1712303</v>
      </c>
      <c r="I2862" s="64">
        <v>0</v>
      </c>
      <c r="J2862" s="64">
        <f>SUMIFS('Support - HEA1065 Adjustments'!$G$2:$G$10,'Support - HEA1065 Adjustments'!$A$2:$A$10,LEFT('Support - Calculation Detail'!A2862,7),'Support - HEA1065 Adjustments'!$D$2:$D$10,RIGHT('Support - Calculation Detail'!A2862,2))</f>
        <v>0</v>
      </c>
      <c r="K2862" s="64">
        <v>1712303</v>
      </c>
      <c r="L2862" s="64">
        <v>0</v>
      </c>
      <c r="M2862" s="64">
        <v>0</v>
      </c>
      <c r="N2862" s="64">
        <v>0</v>
      </c>
      <c r="O2862" s="64">
        <v>1712303</v>
      </c>
    </row>
    <row r="2863" spans="1:15" x14ac:dyDescent="0.35">
      <c r="A2863" s="57" t="s">
        <v>8649</v>
      </c>
      <c r="B2863" s="61" t="s">
        <v>10</v>
      </c>
      <c r="C2863" s="61" t="s">
        <v>4885</v>
      </c>
      <c r="D2863" s="64">
        <v>32791</v>
      </c>
      <c r="E2863" s="64">
        <v>0</v>
      </c>
      <c r="F2863" s="64">
        <v>32791</v>
      </c>
      <c r="G2863" s="77">
        <v>1.04</v>
      </c>
      <c r="H2863" s="64">
        <v>34103</v>
      </c>
      <c r="I2863" s="64">
        <v>0</v>
      </c>
      <c r="J2863" s="64">
        <f>SUMIFS('Support - HEA1065 Adjustments'!$G$2:$G$10,'Support - HEA1065 Adjustments'!$A$2:$A$10,LEFT('Support - Calculation Detail'!A2863,7),'Support - HEA1065 Adjustments'!$D$2:$D$10,RIGHT('Support - Calculation Detail'!A2863,2))</f>
        <v>0</v>
      </c>
      <c r="K2863" s="64">
        <v>34103</v>
      </c>
      <c r="L2863" s="64">
        <v>0</v>
      </c>
      <c r="M2863" s="64">
        <v>0</v>
      </c>
      <c r="N2863" s="64">
        <v>0</v>
      </c>
      <c r="O2863" s="64">
        <v>34103</v>
      </c>
    </row>
    <row r="2864" spans="1:15" x14ac:dyDescent="0.35">
      <c r="A2864" s="57" t="s">
        <v>8650</v>
      </c>
      <c r="B2864" s="61" t="s">
        <v>10</v>
      </c>
      <c r="C2864" s="61" t="s">
        <v>4885</v>
      </c>
      <c r="D2864" s="64">
        <v>3851347</v>
      </c>
      <c r="E2864" s="64">
        <v>2696881</v>
      </c>
      <c r="F2864" s="64">
        <v>6548228</v>
      </c>
      <c r="G2864" s="77">
        <v>1.04</v>
      </c>
      <c r="H2864" s="64">
        <v>6810157</v>
      </c>
      <c r="I2864" s="64">
        <v>0</v>
      </c>
      <c r="J2864" s="64">
        <f>SUMIFS('Support - HEA1065 Adjustments'!$G$2:$G$10,'Support - HEA1065 Adjustments'!$A$2:$A$10,LEFT('Support - Calculation Detail'!A2864,7),'Support - HEA1065 Adjustments'!$D$2:$D$10,RIGHT('Support - Calculation Detail'!A2864,2))</f>
        <v>0</v>
      </c>
      <c r="K2864" s="64">
        <v>6810157</v>
      </c>
      <c r="L2864" s="64">
        <v>0</v>
      </c>
      <c r="M2864" s="64">
        <v>0</v>
      </c>
      <c r="N2864" s="64">
        <v>0</v>
      </c>
      <c r="O2864" s="64">
        <v>6810157</v>
      </c>
    </row>
    <row r="2865" spans="1:15" x14ac:dyDescent="0.35">
      <c r="A2865" s="57" t="s">
        <v>8651</v>
      </c>
      <c r="B2865" s="61" t="s">
        <v>10</v>
      </c>
      <c r="C2865" s="61" t="s">
        <v>4885</v>
      </c>
      <c r="D2865" s="64">
        <v>156021</v>
      </c>
      <c r="E2865" s="64">
        <v>0</v>
      </c>
      <c r="F2865" s="64">
        <v>156021</v>
      </c>
      <c r="G2865" s="77">
        <v>1.04</v>
      </c>
      <c r="H2865" s="64">
        <v>162262</v>
      </c>
      <c r="I2865" s="64">
        <v>0</v>
      </c>
      <c r="J2865" s="64">
        <f>SUMIFS('Support - HEA1065 Adjustments'!$G$2:$G$10,'Support - HEA1065 Adjustments'!$A$2:$A$10,LEFT('Support - Calculation Detail'!A2865,7),'Support - HEA1065 Adjustments'!$D$2:$D$10,RIGHT('Support - Calculation Detail'!A2865,2))</f>
        <v>0</v>
      </c>
      <c r="K2865" s="64">
        <v>162262</v>
      </c>
      <c r="L2865" s="64">
        <v>0</v>
      </c>
      <c r="M2865" s="64">
        <v>0</v>
      </c>
      <c r="N2865" s="64">
        <v>0</v>
      </c>
      <c r="O2865" s="64">
        <v>162262</v>
      </c>
    </row>
    <row r="2866" spans="1:15" x14ac:dyDescent="0.35">
      <c r="A2866" s="57" t="s">
        <v>8652</v>
      </c>
      <c r="B2866" s="61" t="s">
        <v>10</v>
      </c>
      <c r="C2866" s="61" t="s">
        <v>4885</v>
      </c>
      <c r="D2866" s="64">
        <v>26087</v>
      </c>
      <c r="E2866" s="64">
        <v>0</v>
      </c>
      <c r="F2866" s="64">
        <v>26087</v>
      </c>
      <c r="G2866" s="77">
        <v>1.04</v>
      </c>
      <c r="H2866" s="64">
        <v>27130</v>
      </c>
      <c r="I2866" s="64">
        <v>0</v>
      </c>
      <c r="J2866" s="64">
        <f>SUMIFS('Support - HEA1065 Adjustments'!$G$2:$G$10,'Support - HEA1065 Adjustments'!$A$2:$A$10,LEFT('Support - Calculation Detail'!A2866,7),'Support - HEA1065 Adjustments'!$D$2:$D$10,RIGHT('Support - Calculation Detail'!A2866,2))</f>
        <v>0</v>
      </c>
      <c r="K2866" s="64">
        <v>27130</v>
      </c>
      <c r="L2866" s="64">
        <v>0</v>
      </c>
      <c r="M2866" s="64">
        <v>0</v>
      </c>
      <c r="N2866" s="64">
        <v>0</v>
      </c>
      <c r="O2866" s="64">
        <v>27130</v>
      </c>
    </row>
    <row r="2867" spans="1:15" x14ac:dyDescent="0.35">
      <c r="A2867" s="57" t="s">
        <v>8653</v>
      </c>
      <c r="B2867" s="61" t="s">
        <v>10</v>
      </c>
      <c r="C2867" s="61" t="s">
        <v>4885</v>
      </c>
      <c r="D2867" s="64">
        <v>27826</v>
      </c>
      <c r="E2867" s="64">
        <v>0</v>
      </c>
      <c r="F2867" s="64">
        <v>27826</v>
      </c>
      <c r="G2867" s="77">
        <v>1.04</v>
      </c>
      <c r="H2867" s="64">
        <v>28939</v>
      </c>
      <c r="I2867" s="64">
        <v>0</v>
      </c>
      <c r="J2867" s="64">
        <f>SUMIFS('Support - HEA1065 Adjustments'!$G$2:$G$10,'Support - HEA1065 Adjustments'!$A$2:$A$10,LEFT('Support - Calculation Detail'!A2867,7),'Support - HEA1065 Adjustments'!$D$2:$D$10,RIGHT('Support - Calculation Detail'!A2867,2))</f>
        <v>0</v>
      </c>
      <c r="K2867" s="64">
        <v>28939</v>
      </c>
      <c r="L2867" s="64">
        <v>0</v>
      </c>
      <c r="M2867" s="64">
        <v>0</v>
      </c>
      <c r="N2867" s="64">
        <v>0</v>
      </c>
      <c r="O2867" s="64">
        <v>28939</v>
      </c>
    </row>
    <row r="2868" spans="1:15" x14ac:dyDescent="0.35">
      <c r="A2868" s="57" t="s">
        <v>8654</v>
      </c>
      <c r="B2868" s="61" t="s">
        <v>10</v>
      </c>
      <c r="C2868" s="61" t="s">
        <v>4885</v>
      </c>
      <c r="D2868" s="64">
        <v>94552933</v>
      </c>
      <c r="E2868" s="64">
        <v>0</v>
      </c>
      <c r="F2868" s="64">
        <v>94552933</v>
      </c>
      <c r="G2868" s="77">
        <v>1.04</v>
      </c>
      <c r="H2868" s="64">
        <v>98335050</v>
      </c>
      <c r="I2868" s="64">
        <v>0</v>
      </c>
      <c r="J2868" s="64">
        <f>SUMIFS('Support - HEA1065 Adjustments'!$G$2:$G$10,'Support - HEA1065 Adjustments'!$A$2:$A$10,LEFT('Support - Calculation Detail'!A2868,7),'Support - HEA1065 Adjustments'!$D$2:$D$10,RIGHT('Support - Calculation Detail'!A2868,2))</f>
        <v>0</v>
      </c>
      <c r="K2868" s="64">
        <v>98335050</v>
      </c>
      <c r="L2868" s="64">
        <v>0</v>
      </c>
      <c r="M2868" s="64">
        <v>0</v>
      </c>
      <c r="N2868" s="64">
        <v>0</v>
      </c>
      <c r="O2868" s="64">
        <v>98335050</v>
      </c>
    </row>
    <row r="2869" spans="1:15" x14ac:dyDescent="0.35">
      <c r="A2869" s="57" t="s">
        <v>8655</v>
      </c>
      <c r="B2869" s="61" t="s">
        <v>10</v>
      </c>
      <c r="C2869" s="61" t="s">
        <v>4885</v>
      </c>
      <c r="D2869" s="64">
        <v>12760339</v>
      </c>
      <c r="E2869" s="64">
        <v>0</v>
      </c>
      <c r="F2869" s="64">
        <v>12760339</v>
      </c>
      <c r="G2869" s="77">
        <v>1.04</v>
      </c>
      <c r="H2869" s="64">
        <v>13270753</v>
      </c>
      <c r="I2869" s="64">
        <v>0</v>
      </c>
      <c r="J2869" s="64">
        <f>SUMIFS('Support - HEA1065 Adjustments'!$G$2:$G$10,'Support - HEA1065 Adjustments'!$A$2:$A$10,LEFT('Support - Calculation Detail'!A2869,7),'Support - HEA1065 Adjustments'!$D$2:$D$10,RIGHT('Support - Calculation Detail'!A2869,2))</f>
        <v>0</v>
      </c>
      <c r="K2869" s="64">
        <v>13270753</v>
      </c>
      <c r="L2869" s="64">
        <v>0</v>
      </c>
      <c r="M2869" s="64">
        <v>0</v>
      </c>
      <c r="N2869" s="64">
        <v>0</v>
      </c>
      <c r="O2869" s="64">
        <v>13270753</v>
      </c>
    </row>
    <row r="2870" spans="1:15" x14ac:dyDescent="0.35">
      <c r="A2870" s="57" t="s">
        <v>8656</v>
      </c>
      <c r="B2870" s="61" t="s">
        <v>10</v>
      </c>
      <c r="C2870" s="61" t="s">
        <v>4885</v>
      </c>
      <c r="D2870" s="64">
        <v>92786</v>
      </c>
      <c r="E2870" s="64">
        <v>0</v>
      </c>
      <c r="F2870" s="64">
        <v>92786</v>
      </c>
      <c r="G2870" s="77">
        <v>1.04</v>
      </c>
      <c r="H2870" s="64">
        <v>96497</v>
      </c>
      <c r="I2870" s="64">
        <v>0</v>
      </c>
      <c r="J2870" s="64">
        <f>SUMIFS('Support - HEA1065 Adjustments'!$G$2:$G$10,'Support - HEA1065 Adjustments'!$A$2:$A$10,LEFT('Support - Calculation Detail'!A2870,7),'Support - HEA1065 Adjustments'!$D$2:$D$10,RIGHT('Support - Calculation Detail'!A2870,2))</f>
        <v>0</v>
      </c>
      <c r="K2870" s="64">
        <v>96497</v>
      </c>
      <c r="L2870" s="64">
        <v>46086</v>
      </c>
      <c r="M2870" s="64">
        <v>0</v>
      </c>
      <c r="N2870" s="64">
        <v>0</v>
      </c>
      <c r="O2870" s="64">
        <v>142583</v>
      </c>
    </row>
    <row r="2871" spans="1:15" x14ac:dyDescent="0.35">
      <c r="A2871" s="57" t="s">
        <v>8657</v>
      </c>
      <c r="B2871" s="61" t="s">
        <v>10</v>
      </c>
      <c r="C2871" s="61" t="s">
        <v>4885</v>
      </c>
      <c r="D2871" s="64">
        <v>0</v>
      </c>
      <c r="E2871" s="64">
        <v>0</v>
      </c>
      <c r="F2871" s="64">
        <v>0</v>
      </c>
      <c r="G2871" s="77">
        <v>1.04</v>
      </c>
      <c r="H2871" s="64">
        <v>0</v>
      </c>
      <c r="I2871" s="64">
        <v>0</v>
      </c>
      <c r="J2871" s="64">
        <f>SUMIFS('Support - HEA1065 Adjustments'!$G$2:$G$10,'Support - HEA1065 Adjustments'!$A$2:$A$10,LEFT('Support - Calculation Detail'!A2871,7),'Support - HEA1065 Adjustments'!$D$2:$D$10,RIGHT('Support - Calculation Detail'!A2871,2))</f>
        <v>0</v>
      </c>
      <c r="K2871" s="64">
        <v>0</v>
      </c>
      <c r="L2871" s="64">
        <v>0</v>
      </c>
      <c r="M2871" s="64">
        <v>0</v>
      </c>
      <c r="N2871" s="64">
        <v>0</v>
      </c>
      <c r="O2871" s="64">
        <v>0</v>
      </c>
    </row>
    <row r="2872" spans="1:15" x14ac:dyDescent="0.35">
      <c r="A2872" s="57" t="s">
        <v>8658</v>
      </c>
      <c r="B2872" s="61" t="s">
        <v>10</v>
      </c>
      <c r="C2872" s="61" t="s">
        <v>4885</v>
      </c>
      <c r="D2872" s="64">
        <v>1494510</v>
      </c>
      <c r="E2872" s="64">
        <v>0</v>
      </c>
      <c r="F2872" s="64">
        <v>1494510</v>
      </c>
      <c r="G2872" s="77">
        <v>1.04</v>
      </c>
      <c r="H2872" s="64">
        <v>1554290</v>
      </c>
      <c r="I2872" s="64">
        <v>0</v>
      </c>
      <c r="J2872" s="64">
        <f>SUMIFS('Support - HEA1065 Adjustments'!$G$2:$G$10,'Support - HEA1065 Adjustments'!$A$2:$A$10,LEFT('Support - Calculation Detail'!A2872,7),'Support - HEA1065 Adjustments'!$D$2:$D$10,RIGHT('Support - Calculation Detail'!A2872,2))</f>
        <v>0</v>
      </c>
      <c r="K2872" s="64">
        <v>1554290</v>
      </c>
      <c r="L2872" s="64">
        <v>0</v>
      </c>
      <c r="M2872" s="64">
        <v>0</v>
      </c>
      <c r="N2872" s="64">
        <v>0</v>
      </c>
      <c r="O2872" s="64">
        <v>1554290</v>
      </c>
    </row>
    <row r="2873" spans="1:15" x14ac:dyDescent="0.35">
      <c r="A2873" s="57" t="s">
        <v>8659</v>
      </c>
      <c r="B2873" s="61" t="s">
        <v>10</v>
      </c>
      <c r="C2873" s="61" t="s">
        <v>4885</v>
      </c>
      <c r="D2873" s="64">
        <v>51452761</v>
      </c>
      <c r="E2873" s="64">
        <v>0</v>
      </c>
      <c r="F2873" s="64">
        <v>51452761</v>
      </c>
      <c r="G2873" s="77">
        <v>1.04</v>
      </c>
      <c r="H2873" s="64">
        <v>53510871</v>
      </c>
      <c r="I2873" s="64">
        <v>0</v>
      </c>
      <c r="J2873" s="64">
        <f>SUMIFS('Support - HEA1065 Adjustments'!$G$2:$G$10,'Support - HEA1065 Adjustments'!$A$2:$A$10,LEFT('Support - Calculation Detail'!A2873,7),'Support - HEA1065 Adjustments'!$D$2:$D$10,RIGHT('Support - Calculation Detail'!A2873,2))</f>
        <v>0</v>
      </c>
      <c r="K2873" s="64">
        <v>53510871</v>
      </c>
      <c r="L2873" s="64">
        <v>0</v>
      </c>
      <c r="M2873" s="64">
        <v>0</v>
      </c>
      <c r="N2873" s="64">
        <v>0</v>
      </c>
      <c r="O2873" s="64">
        <v>53510871</v>
      </c>
    </row>
    <row r="2874" spans="1:15" x14ac:dyDescent="0.35">
      <c r="A2874" s="57" t="s">
        <v>8660</v>
      </c>
      <c r="B2874" s="61" t="s">
        <v>10</v>
      </c>
      <c r="C2874" s="61" t="s">
        <v>4920</v>
      </c>
      <c r="D2874" s="64">
        <v>9501216</v>
      </c>
      <c r="E2874" s="64">
        <v>0</v>
      </c>
      <c r="F2874" s="64">
        <v>9501216</v>
      </c>
      <c r="G2874" s="77">
        <v>1.04</v>
      </c>
      <c r="H2874" s="64">
        <v>9881265</v>
      </c>
      <c r="I2874" s="64">
        <v>0</v>
      </c>
      <c r="J2874" s="64">
        <f>SUMIFS('Support - HEA1065 Adjustments'!$G$2:$G$10,'Support - HEA1065 Adjustments'!$A$2:$A$10,LEFT('Support - Calculation Detail'!A2874,7),'Support - HEA1065 Adjustments'!$D$2:$D$10,RIGHT('Support - Calculation Detail'!A2874,2))</f>
        <v>0</v>
      </c>
      <c r="K2874" s="64">
        <v>9881265</v>
      </c>
      <c r="L2874" s="64">
        <v>209505</v>
      </c>
      <c r="M2874" s="64">
        <v>200174</v>
      </c>
      <c r="N2874" s="64">
        <v>404951.84149227251</v>
      </c>
      <c r="O2874" s="64">
        <v>10695895.841492273</v>
      </c>
    </row>
    <row r="2875" spans="1:15" x14ac:dyDescent="0.35">
      <c r="A2875" s="57" t="s">
        <v>8661</v>
      </c>
      <c r="B2875" s="61" t="s">
        <v>10</v>
      </c>
      <c r="C2875" s="61" t="s">
        <v>4920</v>
      </c>
      <c r="D2875" s="64">
        <v>248065</v>
      </c>
      <c r="E2875" s="64">
        <v>0</v>
      </c>
      <c r="F2875" s="64">
        <v>248065</v>
      </c>
      <c r="G2875" s="77">
        <v>1.04</v>
      </c>
      <c r="H2875" s="64">
        <v>257988</v>
      </c>
      <c r="I2875" s="64">
        <v>0</v>
      </c>
      <c r="J2875" s="64">
        <f>SUMIFS('Support - HEA1065 Adjustments'!$G$2:$G$10,'Support - HEA1065 Adjustments'!$A$2:$A$10,LEFT('Support - Calculation Detail'!A2875,7),'Support - HEA1065 Adjustments'!$D$2:$D$10,RIGHT('Support - Calculation Detail'!A2875,2))</f>
        <v>0</v>
      </c>
      <c r="K2875" s="64">
        <v>257988</v>
      </c>
      <c r="L2875" s="64">
        <v>0</v>
      </c>
      <c r="M2875" s="64">
        <v>0</v>
      </c>
      <c r="N2875" s="64">
        <v>0</v>
      </c>
      <c r="O2875" s="64">
        <v>257988</v>
      </c>
    </row>
    <row r="2876" spans="1:15" x14ac:dyDescent="0.35">
      <c r="A2876" s="57" t="s">
        <v>8662</v>
      </c>
      <c r="B2876" s="61" t="s">
        <v>10</v>
      </c>
      <c r="C2876" s="61" t="s">
        <v>4920</v>
      </c>
      <c r="D2876" s="64">
        <v>154549</v>
      </c>
      <c r="E2876" s="64">
        <v>0</v>
      </c>
      <c r="F2876" s="64">
        <v>154549</v>
      </c>
      <c r="G2876" s="77">
        <v>1.04</v>
      </c>
      <c r="H2876" s="64">
        <v>160731</v>
      </c>
      <c r="I2876" s="64">
        <v>0</v>
      </c>
      <c r="J2876" s="64">
        <f>SUMIFS('Support - HEA1065 Adjustments'!$G$2:$G$10,'Support - HEA1065 Adjustments'!$A$2:$A$10,LEFT('Support - Calculation Detail'!A2876,7),'Support - HEA1065 Adjustments'!$D$2:$D$10,RIGHT('Support - Calculation Detail'!A2876,2))</f>
        <v>0</v>
      </c>
      <c r="K2876" s="64">
        <v>160731</v>
      </c>
      <c r="L2876" s="64">
        <v>0</v>
      </c>
      <c r="M2876" s="64">
        <v>0</v>
      </c>
      <c r="N2876" s="64">
        <v>0</v>
      </c>
      <c r="O2876" s="64">
        <v>160731</v>
      </c>
    </row>
    <row r="2877" spans="1:15" x14ac:dyDescent="0.35">
      <c r="A2877" s="57" t="s">
        <v>8663</v>
      </c>
      <c r="B2877" s="61" t="s">
        <v>10</v>
      </c>
      <c r="C2877" s="61" t="s">
        <v>4920</v>
      </c>
      <c r="D2877" s="64">
        <v>38354</v>
      </c>
      <c r="E2877" s="64">
        <v>0</v>
      </c>
      <c r="F2877" s="64">
        <v>38354</v>
      </c>
      <c r="G2877" s="77">
        <v>1.04</v>
      </c>
      <c r="H2877" s="64">
        <v>39888</v>
      </c>
      <c r="I2877" s="64">
        <v>0</v>
      </c>
      <c r="J2877" s="64">
        <f>SUMIFS('Support - HEA1065 Adjustments'!$G$2:$G$10,'Support - HEA1065 Adjustments'!$A$2:$A$10,LEFT('Support - Calculation Detail'!A2877,7),'Support - HEA1065 Adjustments'!$D$2:$D$10,RIGHT('Support - Calculation Detail'!A2877,2))</f>
        <v>0</v>
      </c>
      <c r="K2877" s="64">
        <v>39888</v>
      </c>
      <c r="L2877" s="64">
        <v>0</v>
      </c>
      <c r="M2877" s="64">
        <v>0</v>
      </c>
      <c r="N2877" s="64">
        <v>0</v>
      </c>
      <c r="O2877" s="64">
        <v>39888</v>
      </c>
    </row>
    <row r="2878" spans="1:15" x14ac:dyDescent="0.35">
      <c r="A2878" s="57" t="s">
        <v>8664</v>
      </c>
      <c r="B2878" s="61" t="s">
        <v>10</v>
      </c>
      <c r="C2878" s="61" t="s">
        <v>4920</v>
      </c>
      <c r="D2878" s="64">
        <v>89426</v>
      </c>
      <c r="E2878" s="64">
        <v>0</v>
      </c>
      <c r="F2878" s="64">
        <v>89426</v>
      </c>
      <c r="G2878" s="77">
        <v>1.04</v>
      </c>
      <c r="H2878" s="64">
        <v>93003</v>
      </c>
      <c r="I2878" s="64">
        <v>0</v>
      </c>
      <c r="J2878" s="64">
        <f>SUMIFS('Support - HEA1065 Adjustments'!$G$2:$G$10,'Support - HEA1065 Adjustments'!$A$2:$A$10,LEFT('Support - Calculation Detail'!A2878,7),'Support - HEA1065 Adjustments'!$D$2:$D$10,RIGHT('Support - Calculation Detail'!A2878,2))</f>
        <v>0</v>
      </c>
      <c r="K2878" s="64">
        <v>93003</v>
      </c>
      <c r="L2878" s="64">
        <v>0</v>
      </c>
      <c r="M2878" s="64">
        <v>0</v>
      </c>
      <c r="N2878" s="64">
        <v>0</v>
      </c>
      <c r="O2878" s="64">
        <v>93003</v>
      </c>
    </row>
    <row r="2879" spans="1:15" x14ac:dyDescent="0.35">
      <c r="A2879" s="57" t="s">
        <v>8665</v>
      </c>
      <c r="B2879" s="61" t="s">
        <v>10</v>
      </c>
      <c r="C2879" s="61" t="s">
        <v>4920</v>
      </c>
      <c r="D2879" s="64">
        <v>223437</v>
      </c>
      <c r="E2879" s="64">
        <v>0</v>
      </c>
      <c r="F2879" s="64">
        <v>223437</v>
      </c>
      <c r="G2879" s="77">
        <v>1.04</v>
      </c>
      <c r="H2879" s="64">
        <v>232374</v>
      </c>
      <c r="I2879" s="64">
        <v>0</v>
      </c>
      <c r="J2879" s="64">
        <f>SUMIFS('Support - HEA1065 Adjustments'!$G$2:$G$10,'Support - HEA1065 Adjustments'!$A$2:$A$10,LEFT('Support - Calculation Detail'!A2879,7),'Support - HEA1065 Adjustments'!$D$2:$D$10,RIGHT('Support - Calculation Detail'!A2879,2))</f>
        <v>0</v>
      </c>
      <c r="K2879" s="64">
        <v>232374</v>
      </c>
      <c r="L2879" s="64">
        <v>0</v>
      </c>
      <c r="M2879" s="64">
        <v>0</v>
      </c>
      <c r="N2879" s="64">
        <v>0</v>
      </c>
      <c r="O2879" s="64">
        <v>232374</v>
      </c>
    </row>
    <row r="2880" spans="1:15" x14ac:dyDescent="0.35">
      <c r="A2880" s="57" t="s">
        <v>8666</v>
      </c>
      <c r="B2880" s="61" t="s">
        <v>10</v>
      </c>
      <c r="C2880" s="61" t="s">
        <v>4920</v>
      </c>
      <c r="D2880" s="64">
        <v>187596</v>
      </c>
      <c r="E2880" s="64">
        <v>0</v>
      </c>
      <c r="F2880" s="64">
        <v>187596</v>
      </c>
      <c r="G2880" s="77">
        <v>1.04</v>
      </c>
      <c r="H2880" s="64">
        <v>195100</v>
      </c>
      <c r="I2880" s="64">
        <v>0</v>
      </c>
      <c r="J2880" s="64">
        <f>SUMIFS('Support - HEA1065 Adjustments'!$G$2:$G$10,'Support - HEA1065 Adjustments'!$A$2:$A$10,LEFT('Support - Calculation Detail'!A2880,7),'Support - HEA1065 Adjustments'!$D$2:$D$10,RIGHT('Support - Calculation Detail'!A2880,2))</f>
        <v>0</v>
      </c>
      <c r="K2880" s="64">
        <v>195100</v>
      </c>
      <c r="L2880" s="64">
        <v>0</v>
      </c>
      <c r="M2880" s="64">
        <v>0</v>
      </c>
      <c r="N2880" s="64">
        <v>0</v>
      </c>
      <c r="O2880" s="64">
        <v>195100</v>
      </c>
    </row>
    <row r="2881" spans="1:15" x14ac:dyDescent="0.35">
      <c r="A2881" s="57" t="s">
        <v>8667</v>
      </c>
      <c r="B2881" s="61" t="s">
        <v>10</v>
      </c>
      <c r="C2881" s="61" t="s">
        <v>4920</v>
      </c>
      <c r="D2881" s="64">
        <v>50807</v>
      </c>
      <c r="E2881" s="64">
        <v>0</v>
      </c>
      <c r="F2881" s="64">
        <v>50807</v>
      </c>
      <c r="G2881" s="77">
        <v>1.04</v>
      </c>
      <c r="H2881" s="64">
        <v>52839</v>
      </c>
      <c r="I2881" s="64">
        <v>0</v>
      </c>
      <c r="J2881" s="64">
        <f>SUMIFS('Support - HEA1065 Adjustments'!$G$2:$G$10,'Support - HEA1065 Adjustments'!$A$2:$A$10,LEFT('Support - Calculation Detail'!A2881,7),'Support - HEA1065 Adjustments'!$D$2:$D$10,RIGHT('Support - Calculation Detail'!A2881,2))</f>
        <v>0</v>
      </c>
      <c r="K2881" s="64">
        <v>52839</v>
      </c>
      <c r="L2881" s="64">
        <v>0</v>
      </c>
      <c r="M2881" s="64">
        <v>0</v>
      </c>
      <c r="N2881" s="64">
        <v>0</v>
      </c>
      <c r="O2881" s="64">
        <v>52839</v>
      </c>
    </row>
    <row r="2882" spans="1:15" x14ac:dyDescent="0.35">
      <c r="A2882" s="57" t="s">
        <v>8668</v>
      </c>
      <c r="B2882" s="61" t="s">
        <v>10</v>
      </c>
      <c r="C2882" s="61" t="s">
        <v>4920</v>
      </c>
      <c r="D2882" s="64">
        <v>35964</v>
      </c>
      <c r="E2882" s="64">
        <v>0</v>
      </c>
      <c r="F2882" s="64">
        <v>35964</v>
      </c>
      <c r="G2882" s="77">
        <v>1.04</v>
      </c>
      <c r="H2882" s="64">
        <v>37403</v>
      </c>
      <c r="I2882" s="64">
        <v>0</v>
      </c>
      <c r="J2882" s="64">
        <f>SUMIFS('Support - HEA1065 Adjustments'!$G$2:$G$10,'Support - HEA1065 Adjustments'!$A$2:$A$10,LEFT('Support - Calculation Detail'!A2882,7),'Support - HEA1065 Adjustments'!$D$2:$D$10,RIGHT('Support - Calculation Detail'!A2882,2))</f>
        <v>0</v>
      </c>
      <c r="K2882" s="64">
        <v>37403</v>
      </c>
      <c r="L2882" s="64">
        <v>0</v>
      </c>
      <c r="M2882" s="64">
        <v>0</v>
      </c>
      <c r="N2882" s="64">
        <v>0</v>
      </c>
      <c r="O2882" s="64">
        <v>37403</v>
      </c>
    </row>
    <row r="2883" spans="1:15" x14ac:dyDescent="0.35">
      <c r="A2883" s="57" t="s">
        <v>8669</v>
      </c>
      <c r="B2883" s="61" t="s">
        <v>10</v>
      </c>
      <c r="C2883" s="61" t="s">
        <v>4920</v>
      </c>
      <c r="D2883" s="64">
        <v>94940</v>
      </c>
      <c r="E2883" s="64">
        <v>0</v>
      </c>
      <c r="F2883" s="64">
        <v>94940</v>
      </c>
      <c r="G2883" s="77">
        <v>1.04</v>
      </c>
      <c r="H2883" s="64">
        <v>98738</v>
      </c>
      <c r="I2883" s="64">
        <v>0</v>
      </c>
      <c r="J2883" s="64">
        <f>SUMIFS('Support - HEA1065 Adjustments'!$G$2:$G$10,'Support - HEA1065 Adjustments'!$A$2:$A$10,LEFT('Support - Calculation Detail'!A2883,7),'Support - HEA1065 Adjustments'!$D$2:$D$10,RIGHT('Support - Calculation Detail'!A2883,2))</f>
        <v>0</v>
      </c>
      <c r="K2883" s="64">
        <v>98738</v>
      </c>
      <c r="L2883" s="64">
        <v>0</v>
      </c>
      <c r="M2883" s="64">
        <v>0</v>
      </c>
      <c r="N2883" s="64">
        <v>0</v>
      </c>
      <c r="O2883" s="64">
        <v>98738</v>
      </c>
    </row>
    <row r="2884" spans="1:15" x14ac:dyDescent="0.35">
      <c r="A2884" s="57" t="s">
        <v>8670</v>
      </c>
      <c r="B2884" s="61" t="s">
        <v>10</v>
      </c>
      <c r="C2884" s="61" t="s">
        <v>4920</v>
      </c>
      <c r="D2884" s="64">
        <v>23254</v>
      </c>
      <c r="E2884" s="64">
        <v>0</v>
      </c>
      <c r="F2884" s="64">
        <v>23254</v>
      </c>
      <c r="G2884" s="77">
        <v>1.04</v>
      </c>
      <c r="H2884" s="64">
        <v>24184</v>
      </c>
      <c r="I2884" s="64">
        <v>0</v>
      </c>
      <c r="J2884" s="64">
        <f>SUMIFS('Support - HEA1065 Adjustments'!$G$2:$G$10,'Support - HEA1065 Adjustments'!$A$2:$A$10,LEFT('Support - Calculation Detail'!A2884,7),'Support - HEA1065 Adjustments'!$D$2:$D$10,RIGHT('Support - Calculation Detail'!A2884,2))</f>
        <v>0</v>
      </c>
      <c r="K2884" s="64">
        <v>24184</v>
      </c>
      <c r="L2884" s="64">
        <v>0</v>
      </c>
      <c r="M2884" s="64">
        <v>0</v>
      </c>
      <c r="N2884" s="64">
        <v>0</v>
      </c>
      <c r="O2884" s="64">
        <v>24184</v>
      </c>
    </row>
    <row r="2885" spans="1:15" x14ac:dyDescent="0.35">
      <c r="A2885" s="57" t="s">
        <v>8671</v>
      </c>
      <c r="B2885" s="61" t="s">
        <v>10</v>
      </c>
      <c r="C2885" s="61" t="s">
        <v>4920</v>
      </c>
      <c r="D2885" s="64">
        <v>539233</v>
      </c>
      <c r="E2885" s="64">
        <v>0</v>
      </c>
      <c r="F2885" s="64">
        <v>539233</v>
      </c>
      <c r="G2885" s="77">
        <v>1.04</v>
      </c>
      <c r="H2885" s="64">
        <v>560802</v>
      </c>
      <c r="I2885" s="64">
        <v>0</v>
      </c>
      <c r="J2885" s="64">
        <f>SUMIFS('Support - HEA1065 Adjustments'!$G$2:$G$10,'Support - HEA1065 Adjustments'!$A$2:$A$10,LEFT('Support - Calculation Detail'!A2885,7),'Support - HEA1065 Adjustments'!$D$2:$D$10,RIGHT('Support - Calculation Detail'!A2885,2))</f>
        <v>0</v>
      </c>
      <c r="K2885" s="64">
        <v>560802</v>
      </c>
      <c r="L2885" s="64">
        <v>0</v>
      </c>
      <c r="M2885" s="64">
        <v>0</v>
      </c>
      <c r="N2885" s="64">
        <v>0</v>
      </c>
      <c r="O2885" s="64">
        <v>560802</v>
      </c>
    </row>
    <row r="2886" spans="1:15" x14ac:dyDescent="0.35">
      <c r="A2886" s="57" t="s">
        <v>8672</v>
      </c>
      <c r="B2886" s="61" t="s">
        <v>10</v>
      </c>
      <c r="C2886" s="61" t="s">
        <v>4920</v>
      </c>
      <c r="D2886" s="64">
        <v>413748</v>
      </c>
      <c r="E2886" s="64">
        <v>0</v>
      </c>
      <c r="F2886" s="64">
        <v>413748</v>
      </c>
      <c r="G2886" s="77">
        <v>1.04</v>
      </c>
      <c r="H2886" s="64">
        <v>430298</v>
      </c>
      <c r="I2886" s="64">
        <v>0</v>
      </c>
      <c r="J2886" s="64">
        <f>SUMIFS('Support - HEA1065 Adjustments'!$G$2:$G$10,'Support - HEA1065 Adjustments'!$A$2:$A$10,LEFT('Support - Calculation Detail'!A2886,7),'Support - HEA1065 Adjustments'!$D$2:$D$10,RIGHT('Support - Calculation Detail'!A2886,2))</f>
        <v>0</v>
      </c>
      <c r="K2886" s="64">
        <v>430298</v>
      </c>
      <c r="L2886" s="64">
        <v>0</v>
      </c>
      <c r="M2886" s="64">
        <v>0</v>
      </c>
      <c r="N2886" s="64">
        <v>0</v>
      </c>
      <c r="O2886" s="64">
        <v>430298</v>
      </c>
    </row>
    <row r="2887" spans="1:15" x14ac:dyDescent="0.35">
      <c r="A2887" s="57" t="s">
        <v>8673</v>
      </c>
      <c r="B2887" s="61" t="s">
        <v>10</v>
      </c>
      <c r="C2887" s="61" t="s">
        <v>4920</v>
      </c>
      <c r="D2887" s="64">
        <v>1310022</v>
      </c>
      <c r="E2887" s="64">
        <v>0</v>
      </c>
      <c r="F2887" s="64">
        <v>1310022</v>
      </c>
      <c r="G2887" s="77">
        <v>1.04</v>
      </c>
      <c r="H2887" s="64">
        <v>1362423</v>
      </c>
      <c r="I2887" s="64">
        <v>0</v>
      </c>
      <c r="J2887" s="64">
        <f>SUMIFS('Support - HEA1065 Adjustments'!$G$2:$G$10,'Support - HEA1065 Adjustments'!$A$2:$A$10,LEFT('Support - Calculation Detail'!A2887,7),'Support - HEA1065 Adjustments'!$D$2:$D$10,RIGHT('Support - Calculation Detail'!A2887,2))</f>
        <v>0</v>
      </c>
      <c r="K2887" s="64">
        <v>1362423</v>
      </c>
      <c r="L2887" s="64">
        <v>15872</v>
      </c>
      <c r="M2887" s="64">
        <v>0</v>
      </c>
      <c r="N2887" s="64">
        <v>0</v>
      </c>
      <c r="O2887" s="64">
        <v>1378295</v>
      </c>
    </row>
    <row r="2888" spans="1:15" x14ac:dyDescent="0.35">
      <c r="A2888" s="57" t="s">
        <v>8674</v>
      </c>
      <c r="B2888" s="61" t="s">
        <v>10</v>
      </c>
      <c r="C2888" s="61" t="s">
        <v>4920</v>
      </c>
      <c r="D2888" s="64">
        <v>319739</v>
      </c>
      <c r="E2888" s="64">
        <v>0</v>
      </c>
      <c r="F2888" s="64">
        <v>319739</v>
      </c>
      <c r="G2888" s="77">
        <v>1.04</v>
      </c>
      <c r="H2888" s="64">
        <v>332529</v>
      </c>
      <c r="I2888" s="64">
        <v>0</v>
      </c>
      <c r="J2888" s="64">
        <f>SUMIFS('Support - HEA1065 Adjustments'!$G$2:$G$10,'Support - HEA1065 Adjustments'!$A$2:$A$10,LEFT('Support - Calculation Detail'!A2888,7),'Support - HEA1065 Adjustments'!$D$2:$D$10,RIGHT('Support - Calculation Detail'!A2888,2))</f>
        <v>0</v>
      </c>
      <c r="K2888" s="64">
        <v>332529</v>
      </c>
      <c r="L2888" s="64">
        <v>0</v>
      </c>
      <c r="M2888" s="64">
        <v>0</v>
      </c>
      <c r="N2888" s="64">
        <v>0</v>
      </c>
      <c r="O2888" s="64">
        <v>332529</v>
      </c>
    </row>
    <row r="2889" spans="1:15" x14ac:dyDescent="0.35">
      <c r="A2889" s="57" t="s">
        <v>8675</v>
      </c>
      <c r="B2889" s="61" t="s">
        <v>10</v>
      </c>
      <c r="C2889" s="61" t="s">
        <v>4920</v>
      </c>
      <c r="D2889" s="64">
        <v>156289</v>
      </c>
      <c r="E2889" s="64">
        <v>0</v>
      </c>
      <c r="F2889" s="64">
        <v>156289</v>
      </c>
      <c r="G2889" s="77">
        <v>1.04</v>
      </c>
      <c r="H2889" s="64">
        <v>162541</v>
      </c>
      <c r="I2889" s="64">
        <v>0</v>
      </c>
      <c r="J2889" s="64">
        <f>SUMIFS('Support - HEA1065 Adjustments'!$G$2:$G$10,'Support - HEA1065 Adjustments'!$A$2:$A$10,LEFT('Support - Calculation Detail'!A2889,7),'Support - HEA1065 Adjustments'!$D$2:$D$10,RIGHT('Support - Calculation Detail'!A2889,2))</f>
        <v>0</v>
      </c>
      <c r="K2889" s="64">
        <v>162541</v>
      </c>
      <c r="L2889" s="64">
        <v>0</v>
      </c>
      <c r="M2889" s="64">
        <v>0</v>
      </c>
      <c r="N2889" s="64">
        <v>0</v>
      </c>
      <c r="O2889" s="64">
        <v>162541</v>
      </c>
    </row>
    <row r="2890" spans="1:15" x14ac:dyDescent="0.35">
      <c r="A2890" s="57" t="s">
        <v>8676</v>
      </c>
      <c r="B2890" s="61" t="s">
        <v>10</v>
      </c>
      <c r="C2890" s="61" t="s">
        <v>4920</v>
      </c>
      <c r="D2890" s="64">
        <v>135231</v>
      </c>
      <c r="E2890" s="64">
        <v>0</v>
      </c>
      <c r="F2890" s="64">
        <v>135231</v>
      </c>
      <c r="G2890" s="77">
        <v>1.04</v>
      </c>
      <c r="H2890" s="64">
        <v>140640</v>
      </c>
      <c r="I2890" s="64">
        <v>0</v>
      </c>
      <c r="J2890" s="64">
        <f>SUMIFS('Support - HEA1065 Adjustments'!$G$2:$G$10,'Support - HEA1065 Adjustments'!$A$2:$A$10,LEFT('Support - Calculation Detail'!A2890,7),'Support - HEA1065 Adjustments'!$D$2:$D$10,RIGHT('Support - Calculation Detail'!A2890,2))</f>
        <v>0</v>
      </c>
      <c r="K2890" s="64">
        <v>140640</v>
      </c>
      <c r="L2890" s="64">
        <v>6915</v>
      </c>
      <c r="M2890" s="64">
        <v>0</v>
      </c>
      <c r="N2890" s="64">
        <v>0</v>
      </c>
      <c r="O2890" s="64">
        <v>147555</v>
      </c>
    </row>
    <row r="2891" spans="1:15" x14ac:dyDescent="0.35">
      <c r="A2891" s="57" t="s">
        <v>8677</v>
      </c>
      <c r="B2891" s="61" t="s">
        <v>10</v>
      </c>
      <c r="C2891" s="61" t="s">
        <v>4920</v>
      </c>
      <c r="D2891" s="64">
        <v>43880</v>
      </c>
      <c r="E2891" s="64">
        <v>0</v>
      </c>
      <c r="F2891" s="64">
        <v>43880</v>
      </c>
      <c r="G2891" s="77">
        <v>1.04</v>
      </c>
      <c r="H2891" s="64">
        <v>45635</v>
      </c>
      <c r="I2891" s="64">
        <v>0</v>
      </c>
      <c r="J2891" s="64">
        <f>SUMIFS('Support - HEA1065 Adjustments'!$G$2:$G$10,'Support - HEA1065 Adjustments'!$A$2:$A$10,LEFT('Support - Calculation Detail'!A2891,7),'Support - HEA1065 Adjustments'!$D$2:$D$10,RIGHT('Support - Calculation Detail'!A2891,2))</f>
        <v>0</v>
      </c>
      <c r="K2891" s="64">
        <v>45635</v>
      </c>
      <c r="L2891" s="64">
        <v>1187</v>
      </c>
      <c r="M2891" s="64">
        <v>0</v>
      </c>
      <c r="N2891" s="64">
        <v>0</v>
      </c>
      <c r="O2891" s="64">
        <v>46822</v>
      </c>
    </row>
    <row r="2892" spans="1:15" x14ac:dyDescent="0.35">
      <c r="A2892" s="57" t="s">
        <v>8678</v>
      </c>
      <c r="B2892" s="61" t="s">
        <v>10</v>
      </c>
      <c r="C2892" s="61" t="s">
        <v>4920</v>
      </c>
      <c r="D2892" s="64">
        <v>52832</v>
      </c>
      <c r="E2892" s="64">
        <v>0</v>
      </c>
      <c r="F2892" s="64">
        <v>52832</v>
      </c>
      <c r="G2892" s="77">
        <v>1.04</v>
      </c>
      <c r="H2892" s="64">
        <v>54945</v>
      </c>
      <c r="I2892" s="64">
        <v>0</v>
      </c>
      <c r="J2892" s="64">
        <f>SUMIFS('Support - HEA1065 Adjustments'!$G$2:$G$10,'Support - HEA1065 Adjustments'!$A$2:$A$10,LEFT('Support - Calculation Detail'!A2892,7),'Support - HEA1065 Adjustments'!$D$2:$D$10,RIGHT('Support - Calculation Detail'!A2892,2))</f>
        <v>0</v>
      </c>
      <c r="K2892" s="64">
        <v>54945</v>
      </c>
      <c r="L2892" s="64">
        <v>0</v>
      </c>
      <c r="M2892" s="64">
        <v>0</v>
      </c>
      <c r="N2892" s="64">
        <v>0</v>
      </c>
      <c r="O2892" s="64">
        <v>54945</v>
      </c>
    </row>
    <row r="2893" spans="1:15" x14ac:dyDescent="0.35">
      <c r="A2893" s="57" t="s">
        <v>8679</v>
      </c>
      <c r="B2893" s="61" t="s">
        <v>10</v>
      </c>
      <c r="C2893" s="61" t="s">
        <v>4920</v>
      </c>
      <c r="D2893" s="64">
        <v>12373</v>
      </c>
      <c r="E2893" s="64">
        <v>0</v>
      </c>
      <c r="F2893" s="64">
        <v>12373</v>
      </c>
      <c r="G2893" s="77">
        <v>1.04</v>
      </c>
      <c r="H2893" s="64">
        <v>12868</v>
      </c>
      <c r="I2893" s="64">
        <v>0</v>
      </c>
      <c r="J2893" s="64">
        <f>SUMIFS('Support - HEA1065 Adjustments'!$G$2:$G$10,'Support - HEA1065 Adjustments'!$A$2:$A$10,LEFT('Support - Calculation Detail'!A2893,7),'Support - HEA1065 Adjustments'!$D$2:$D$10,RIGHT('Support - Calculation Detail'!A2893,2))</f>
        <v>0</v>
      </c>
      <c r="K2893" s="64">
        <v>12868</v>
      </c>
      <c r="L2893" s="64">
        <v>0</v>
      </c>
      <c r="M2893" s="64">
        <v>0</v>
      </c>
      <c r="N2893" s="64">
        <v>0</v>
      </c>
      <c r="O2893" s="64">
        <v>12868</v>
      </c>
    </row>
    <row r="2894" spans="1:15" x14ac:dyDescent="0.35">
      <c r="A2894" s="57" t="s">
        <v>8680</v>
      </c>
      <c r="B2894" s="61" t="s">
        <v>10</v>
      </c>
      <c r="C2894" s="61" t="s">
        <v>4920</v>
      </c>
      <c r="D2894" s="64">
        <v>0</v>
      </c>
      <c r="E2894" s="64">
        <v>0</v>
      </c>
      <c r="F2894" s="64">
        <v>0</v>
      </c>
      <c r="G2894" s="77">
        <v>1.04</v>
      </c>
      <c r="H2894" s="64">
        <v>0</v>
      </c>
      <c r="I2894" s="64">
        <v>0</v>
      </c>
      <c r="J2894" s="64">
        <f>SUMIFS('Support - HEA1065 Adjustments'!$G$2:$G$10,'Support - HEA1065 Adjustments'!$A$2:$A$10,LEFT('Support - Calculation Detail'!A2894,7),'Support - HEA1065 Adjustments'!$D$2:$D$10,RIGHT('Support - Calculation Detail'!A2894,2))</f>
        <v>0</v>
      </c>
      <c r="K2894" s="64">
        <v>0</v>
      </c>
      <c r="L2894" s="64">
        <v>0</v>
      </c>
      <c r="M2894" s="64">
        <v>0</v>
      </c>
      <c r="N2894" s="64">
        <v>0</v>
      </c>
      <c r="O2894" s="64">
        <v>0</v>
      </c>
    </row>
    <row r="2895" spans="1:15" x14ac:dyDescent="0.35">
      <c r="A2895" s="57" t="s">
        <v>8681</v>
      </c>
      <c r="B2895" s="61" t="s">
        <v>10</v>
      </c>
      <c r="C2895" s="61" t="s">
        <v>4920</v>
      </c>
      <c r="D2895" s="64">
        <v>2270262</v>
      </c>
      <c r="E2895" s="64">
        <v>0</v>
      </c>
      <c r="F2895" s="64">
        <v>2270262</v>
      </c>
      <c r="G2895" s="77">
        <v>1.04</v>
      </c>
      <c r="H2895" s="64">
        <v>2361072</v>
      </c>
      <c r="I2895" s="64">
        <v>0</v>
      </c>
      <c r="J2895" s="64">
        <f>SUMIFS('Support - HEA1065 Adjustments'!$G$2:$G$10,'Support - HEA1065 Adjustments'!$A$2:$A$10,LEFT('Support - Calculation Detail'!A2895,7),'Support - HEA1065 Adjustments'!$D$2:$D$10,RIGHT('Support - Calculation Detail'!A2895,2))</f>
        <v>0</v>
      </c>
      <c r="K2895" s="64">
        <v>2361072</v>
      </c>
      <c r="L2895" s="64">
        <v>0</v>
      </c>
      <c r="M2895" s="64">
        <v>0</v>
      </c>
      <c r="N2895" s="64">
        <v>0</v>
      </c>
      <c r="O2895" s="64">
        <v>2361072</v>
      </c>
    </row>
    <row r="2896" spans="1:15" x14ac:dyDescent="0.35">
      <c r="A2896" s="57" t="s">
        <v>8682</v>
      </c>
      <c r="B2896" s="61" t="s">
        <v>10</v>
      </c>
      <c r="C2896" s="61" t="s">
        <v>4920</v>
      </c>
      <c r="D2896" s="64">
        <v>4038075</v>
      </c>
      <c r="E2896" s="64">
        <v>0</v>
      </c>
      <c r="F2896" s="64">
        <v>4038075</v>
      </c>
      <c r="G2896" s="77">
        <v>1.04</v>
      </c>
      <c r="H2896" s="64">
        <v>4199598</v>
      </c>
      <c r="I2896" s="64">
        <v>0</v>
      </c>
      <c r="J2896" s="64">
        <f>SUMIFS('Support - HEA1065 Adjustments'!$G$2:$G$10,'Support - HEA1065 Adjustments'!$A$2:$A$10,LEFT('Support - Calculation Detail'!A2896,7),'Support - HEA1065 Adjustments'!$D$2:$D$10,RIGHT('Support - Calculation Detail'!A2896,2))</f>
        <v>0</v>
      </c>
      <c r="K2896" s="64">
        <v>4199598</v>
      </c>
      <c r="L2896" s="64">
        <v>0</v>
      </c>
      <c r="M2896" s="64">
        <v>0</v>
      </c>
      <c r="N2896" s="64">
        <v>0</v>
      </c>
      <c r="O2896" s="64">
        <v>4199598</v>
      </c>
    </row>
    <row r="2897" spans="1:15" x14ac:dyDescent="0.35">
      <c r="A2897" s="57" t="s">
        <v>8683</v>
      </c>
      <c r="B2897" s="61" t="s">
        <v>10</v>
      </c>
      <c r="C2897" s="61" t="s">
        <v>4966</v>
      </c>
      <c r="D2897" s="64">
        <v>39707059</v>
      </c>
      <c r="E2897" s="64">
        <v>0</v>
      </c>
      <c r="F2897" s="64">
        <v>39707059</v>
      </c>
      <c r="G2897" s="77">
        <v>1.04</v>
      </c>
      <c r="H2897" s="64">
        <v>41295341</v>
      </c>
      <c r="I2897" s="64">
        <v>0</v>
      </c>
      <c r="J2897" s="64">
        <f>SUMIFS('Support - HEA1065 Adjustments'!$G$2:$G$10,'Support - HEA1065 Adjustments'!$A$2:$A$10,LEFT('Support - Calculation Detail'!A2897,7),'Support - HEA1065 Adjustments'!$D$2:$D$10,RIGHT('Support - Calculation Detail'!A2897,2))</f>
        <v>0</v>
      </c>
      <c r="K2897" s="64">
        <v>41295341</v>
      </c>
      <c r="L2897" s="64">
        <v>701749</v>
      </c>
      <c r="M2897" s="64">
        <v>784246</v>
      </c>
      <c r="N2897" s="64">
        <v>1797703.9515947499</v>
      </c>
      <c r="O2897" s="64">
        <v>44579039.951594748</v>
      </c>
    </row>
    <row r="2898" spans="1:15" x14ac:dyDescent="0.35">
      <c r="A2898" s="57" t="s">
        <v>8684</v>
      </c>
      <c r="B2898" s="61" t="s">
        <v>10</v>
      </c>
      <c r="C2898" s="61" t="s">
        <v>4966</v>
      </c>
      <c r="D2898" s="64">
        <v>91466</v>
      </c>
      <c r="E2898" s="64">
        <v>0</v>
      </c>
      <c r="F2898" s="64">
        <v>91466</v>
      </c>
      <c r="G2898" s="77">
        <v>1.04</v>
      </c>
      <c r="H2898" s="64">
        <v>95125</v>
      </c>
      <c r="I2898" s="64">
        <v>0</v>
      </c>
      <c r="J2898" s="64">
        <f>SUMIFS('Support - HEA1065 Adjustments'!$G$2:$G$10,'Support - HEA1065 Adjustments'!$A$2:$A$10,LEFT('Support - Calculation Detail'!A2898,7),'Support - HEA1065 Adjustments'!$D$2:$D$10,RIGHT('Support - Calculation Detail'!A2898,2))</f>
        <v>0</v>
      </c>
      <c r="K2898" s="64">
        <v>95125</v>
      </c>
      <c r="L2898" s="64">
        <v>0</v>
      </c>
      <c r="M2898" s="64">
        <v>0</v>
      </c>
      <c r="N2898" s="64">
        <v>0</v>
      </c>
      <c r="O2898" s="64">
        <v>95125</v>
      </c>
    </row>
    <row r="2899" spans="1:15" x14ac:dyDescent="0.35">
      <c r="A2899" s="57" t="s">
        <v>8685</v>
      </c>
      <c r="B2899" s="61" t="s">
        <v>10</v>
      </c>
      <c r="C2899" s="61" t="s">
        <v>4966</v>
      </c>
      <c r="D2899" s="64">
        <v>43208</v>
      </c>
      <c r="E2899" s="64">
        <v>0</v>
      </c>
      <c r="F2899" s="64">
        <v>43208</v>
      </c>
      <c r="G2899" s="77">
        <v>1.04</v>
      </c>
      <c r="H2899" s="64">
        <v>44936</v>
      </c>
      <c r="I2899" s="64">
        <v>0</v>
      </c>
      <c r="J2899" s="64">
        <f>SUMIFS('Support - HEA1065 Adjustments'!$G$2:$G$10,'Support - HEA1065 Adjustments'!$A$2:$A$10,LEFT('Support - Calculation Detail'!A2899,7),'Support - HEA1065 Adjustments'!$D$2:$D$10,RIGHT('Support - Calculation Detail'!A2899,2))</f>
        <v>0</v>
      </c>
      <c r="K2899" s="64">
        <v>44936</v>
      </c>
      <c r="L2899" s="64">
        <v>0</v>
      </c>
      <c r="M2899" s="64">
        <v>0</v>
      </c>
      <c r="N2899" s="64">
        <v>0</v>
      </c>
      <c r="O2899" s="64">
        <v>44936</v>
      </c>
    </row>
    <row r="2900" spans="1:15" x14ac:dyDescent="0.35">
      <c r="A2900" s="57" t="s">
        <v>8686</v>
      </c>
      <c r="B2900" s="61" t="s">
        <v>10</v>
      </c>
      <c r="C2900" s="61" t="s">
        <v>4966</v>
      </c>
      <c r="D2900" s="64">
        <v>1026605</v>
      </c>
      <c r="E2900" s="64">
        <v>0</v>
      </c>
      <c r="F2900" s="64">
        <v>1026605</v>
      </c>
      <c r="G2900" s="77">
        <v>1.04</v>
      </c>
      <c r="H2900" s="64">
        <v>1067669</v>
      </c>
      <c r="I2900" s="64">
        <v>0</v>
      </c>
      <c r="J2900" s="64">
        <f>SUMIFS('Support - HEA1065 Adjustments'!$G$2:$G$10,'Support - HEA1065 Adjustments'!$A$2:$A$10,LEFT('Support - Calculation Detail'!A2900,7),'Support - HEA1065 Adjustments'!$D$2:$D$10,RIGHT('Support - Calculation Detail'!A2900,2))</f>
        <v>0</v>
      </c>
      <c r="K2900" s="64">
        <v>1067669</v>
      </c>
      <c r="L2900" s="64">
        <v>0</v>
      </c>
      <c r="M2900" s="64">
        <v>0</v>
      </c>
      <c r="N2900" s="64">
        <v>0</v>
      </c>
      <c r="O2900" s="64">
        <v>1067669</v>
      </c>
    </row>
    <row r="2901" spans="1:15" x14ac:dyDescent="0.35">
      <c r="A2901" s="57" t="s">
        <v>8687</v>
      </c>
      <c r="B2901" s="61" t="s">
        <v>10</v>
      </c>
      <c r="C2901" s="61" t="s">
        <v>4966</v>
      </c>
      <c r="D2901" s="64">
        <v>59822</v>
      </c>
      <c r="E2901" s="64">
        <v>0</v>
      </c>
      <c r="F2901" s="64">
        <v>59822</v>
      </c>
      <c r="G2901" s="77">
        <v>1.04</v>
      </c>
      <c r="H2901" s="64">
        <v>62215</v>
      </c>
      <c r="I2901" s="64">
        <v>0</v>
      </c>
      <c r="J2901" s="64">
        <f>SUMIFS('Support - HEA1065 Adjustments'!$G$2:$G$10,'Support - HEA1065 Adjustments'!$A$2:$A$10,LEFT('Support - Calculation Detail'!A2901,7),'Support - HEA1065 Adjustments'!$D$2:$D$10,RIGHT('Support - Calculation Detail'!A2901,2))</f>
        <v>0</v>
      </c>
      <c r="K2901" s="64">
        <v>62215</v>
      </c>
      <c r="L2901" s="64">
        <v>0</v>
      </c>
      <c r="M2901" s="64">
        <v>0</v>
      </c>
      <c r="N2901" s="64">
        <v>0</v>
      </c>
      <c r="O2901" s="64">
        <v>62215</v>
      </c>
    </row>
    <row r="2902" spans="1:15" x14ac:dyDescent="0.35">
      <c r="A2902" s="57" t="s">
        <v>8688</v>
      </c>
      <c r="B2902" s="61" t="s">
        <v>10</v>
      </c>
      <c r="C2902" s="61" t="s">
        <v>4966</v>
      </c>
      <c r="D2902" s="64">
        <v>29319</v>
      </c>
      <c r="E2902" s="64">
        <v>0</v>
      </c>
      <c r="F2902" s="64">
        <v>29319</v>
      </c>
      <c r="G2902" s="77">
        <v>1.04</v>
      </c>
      <c r="H2902" s="64">
        <v>30492</v>
      </c>
      <c r="I2902" s="64">
        <v>0</v>
      </c>
      <c r="J2902" s="64">
        <f>SUMIFS('Support - HEA1065 Adjustments'!$G$2:$G$10,'Support - HEA1065 Adjustments'!$A$2:$A$10,LEFT('Support - Calculation Detail'!A2902,7),'Support - HEA1065 Adjustments'!$D$2:$D$10,RIGHT('Support - Calculation Detail'!A2902,2))</f>
        <v>0</v>
      </c>
      <c r="K2902" s="64">
        <v>30492</v>
      </c>
      <c r="L2902" s="64">
        <v>0</v>
      </c>
      <c r="M2902" s="64">
        <v>0</v>
      </c>
      <c r="N2902" s="64">
        <v>0</v>
      </c>
      <c r="O2902" s="64">
        <v>30492</v>
      </c>
    </row>
    <row r="2903" spans="1:15" x14ac:dyDescent="0.35">
      <c r="A2903" s="57" t="s">
        <v>8689</v>
      </c>
      <c r="B2903" s="61" t="s">
        <v>10</v>
      </c>
      <c r="C2903" s="61" t="s">
        <v>4966</v>
      </c>
      <c r="D2903" s="64">
        <v>57802</v>
      </c>
      <c r="E2903" s="64">
        <v>0</v>
      </c>
      <c r="F2903" s="64">
        <v>57802</v>
      </c>
      <c r="G2903" s="77">
        <v>1.04</v>
      </c>
      <c r="H2903" s="64">
        <v>60114</v>
      </c>
      <c r="I2903" s="64">
        <v>0</v>
      </c>
      <c r="J2903" s="64">
        <f>SUMIFS('Support - HEA1065 Adjustments'!$G$2:$G$10,'Support - HEA1065 Adjustments'!$A$2:$A$10,LEFT('Support - Calculation Detail'!A2903,7),'Support - HEA1065 Adjustments'!$D$2:$D$10,RIGHT('Support - Calculation Detail'!A2903,2))</f>
        <v>0</v>
      </c>
      <c r="K2903" s="64">
        <v>60114</v>
      </c>
      <c r="L2903" s="64">
        <v>0</v>
      </c>
      <c r="M2903" s="64">
        <v>0</v>
      </c>
      <c r="N2903" s="64">
        <v>0</v>
      </c>
      <c r="O2903" s="64">
        <v>60114</v>
      </c>
    </row>
    <row r="2904" spans="1:15" x14ac:dyDescent="0.35">
      <c r="A2904" s="57" t="s">
        <v>8690</v>
      </c>
      <c r="B2904" s="61" t="s">
        <v>10</v>
      </c>
      <c r="C2904" s="61" t="s">
        <v>4966</v>
      </c>
      <c r="D2904" s="64">
        <v>164057</v>
      </c>
      <c r="E2904" s="64">
        <v>0</v>
      </c>
      <c r="F2904" s="64">
        <v>164057</v>
      </c>
      <c r="G2904" s="77">
        <v>1.04</v>
      </c>
      <c r="H2904" s="64">
        <v>170619</v>
      </c>
      <c r="I2904" s="64">
        <v>0</v>
      </c>
      <c r="J2904" s="64">
        <f>SUMIFS('Support - HEA1065 Adjustments'!$G$2:$G$10,'Support - HEA1065 Adjustments'!$A$2:$A$10,LEFT('Support - Calculation Detail'!A2904,7),'Support - HEA1065 Adjustments'!$D$2:$D$10,RIGHT('Support - Calculation Detail'!A2904,2))</f>
        <v>0</v>
      </c>
      <c r="K2904" s="64">
        <v>170619</v>
      </c>
      <c r="L2904" s="64">
        <v>0</v>
      </c>
      <c r="M2904" s="64">
        <v>0</v>
      </c>
      <c r="N2904" s="64">
        <v>0</v>
      </c>
      <c r="O2904" s="64">
        <v>170619</v>
      </c>
    </row>
    <row r="2905" spans="1:15" x14ac:dyDescent="0.35">
      <c r="A2905" s="57" t="s">
        <v>8691</v>
      </c>
      <c r="B2905" s="61" t="s">
        <v>10</v>
      </c>
      <c r="C2905" s="61" t="s">
        <v>4966</v>
      </c>
      <c r="D2905" s="64">
        <v>47018</v>
      </c>
      <c r="E2905" s="64">
        <v>0</v>
      </c>
      <c r="F2905" s="64">
        <v>47018</v>
      </c>
      <c r="G2905" s="77">
        <v>1.04</v>
      </c>
      <c r="H2905" s="64">
        <v>48899</v>
      </c>
      <c r="I2905" s="64">
        <v>0</v>
      </c>
      <c r="J2905" s="64">
        <f>SUMIFS('Support - HEA1065 Adjustments'!$G$2:$G$10,'Support - HEA1065 Adjustments'!$A$2:$A$10,LEFT('Support - Calculation Detail'!A2905,7),'Support - HEA1065 Adjustments'!$D$2:$D$10,RIGHT('Support - Calculation Detail'!A2905,2))</f>
        <v>0</v>
      </c>
      <c r="K2905" s="64">
        <v>48899</v>
      </c>
      <c r="L2905" s="64">
        <v>0</v>
      </c>
      <c r="M2905" s="64">
        <v>0</v>
      </c>
      <c r="N2905" s="64">
        <v>0</v>
      </c>
      <c r="O2905" s="64">
        <v>48899</v>
      </c>
    </row>
    <row r="2906" spans="1:15" x14ac:dyDescent="0.35">
      <c r="A2906" s="57" t="s">
        <v>8692</v>
      </c>
      <c r="B2906" s="61" t="s">
        <v>10</v>
      </c>
      <c r="C2906" s="61" t="s">
        <v>4966</v>
      </c>
      <c r="D2906" s="64">
        <v>33169</v>
      </c>
      <c r="E2906" s="64">
        <v>0</v>
      </c>
      <c r="F2906" s="64">
        <v>33169</v>
      </c>
      <c r="G2906" s="77">
        <v>1.04</v>
      </c>
      <c r="H2906" s="64">
        <v>34496</v>
      </c>
      <c r="I2906" s="64">
        <v>0</v>
      </c>
      <c r="J2906" s="64">
        <f>SUMIFS('Support - HEA1065 Adjustments'!$G$2:$G$10,'Support - HEA1065 Adjustments'!$A$2:$A$10,LEFT('Support - Calculation Detail'!A2906,7),'Support - HEA1065 Adjustments'!$D$2:$D$10,RIGHT('Support - Calculation Detail'!A2906,2))</f>
        <v>0</v>
      </c>
      <c r="K2906" s="64">
        <v>34496</v>
      </c>
      <c r="L2906" s="64">
        <v>0</v>
      </c>
      <c r="M2906" s="64">
        <v>0</v>
      </c>
      <c r="N2906" s="64">
        <v>0</v>
      </c>
      <c r="O2906" s="64">
        <v>34496</v>
      </c>
    </row>
    <row r="2907" spans="1:15" x14ac:dyDescent="0.35">
      <c r="A2907" s="57" t="s">
        <v>8693</v>
      </c>
      <c r="B2907" s="61" t="s">
        <v>10</v>
      </c>
      <c r="C2907" s="61" t="s">
        <v>4966</v>
      </c>
      <c r="D2907" s="64">
        <v>277984</v>
      </c>
      <c r="E2907" s="64">
        <v>0</v>
      </c>
      <c r="F2907" s="64">
        <v>277984</v>
      </c>
      <c r="G2907" s="77">
        <v>1.04</v>
      </c>
      <c r="H2907" s="64">
        <v>289103</v>
      </c>
      <c r="I2907" s="64">
        <v>0</v>
      </c>
      <c r="J2907" s="64">
        <f>SUMIFS('Support - HEA1065 Adjustments'!$G$2:$G$10,'Support - HEA1065 Adjustments'!$A$2:$A$10,LEFT('Support - Calculation Detail'!A2907,7),'Support - HEA1065 Adjustments'!$D$2:$D$10,RIGHT('Support - Calculation Detail'!A2907,2))</f>
        <v>0</v>
      </c>
      <c r="K2907" s="64">
        <v>289103</v>
      </c>
      <c r="L2907" s="64">
        <v>0</v>
      </c>
      <c r="M2907" s="64">
        <v>0</v>
      </c>
      <c r="N2907" s="64">
        <v>0</v>
      </c>
      <c r="O2907" s="64">
        <v>289103</v>
      </c>
    </row>
    <row r="2908" spans="1:15" x14ac:dyDescent="0.35">
      <c r="A2908" s="57" t="s">
        <v>8694</v>
      </c>
      <c r="B2908" s="61" t="s">
        <v>10</v>
      </c>
      <c r="C2908" s="61" t="s">
        <v>4966</v>
      </c>
      <c r="D2908" s="64">
        <v>58301</v>
      </c>
      <c r="E2908" s="64">
        <v>0</v>
      </c>
      <c r="F2908" s="64">
        <v>58301</v>
      </c>
      <c r="G2908" s="77">
        <v>1.04</v>
      </c>
      <c r="H2908" s="64">
        <v>60633</v>
      </c>
      <c r="I2908" s="64">
        <v>0</v>
      </c>
      <c r="J2908" s="64">
        <f>SUMIFS('Support - HEA1065 Adjustments'!$G$2:$G$10,'Support - HEA1065 Adjustments'!$A$2:$A$10,LEFT('Support - Calculation Detail'!A2908,7),'Support - HEA1065 Adjustments'!$D$2:$D$10,RIGHT('Support - Calculation Detail'!A2908,2))</f>
        <v>0</v>
      </c>
      <c r="K2908" s="64">
        <v>60633</v>
      </c>
      <c r="L2908" s="64">
        <v>0</v>
      </c>
      <c r="M2908" s="64">
        <v>0</v>
      </c>
      <c r="N2908" s="64">
        <v>0</v>
      </c>
      <c r="O2908" s="64">
        <v>60633</v>
      </c>
    </row>
    <row r="2909" spans="1:15" x14ac:dyDescent="0.35">
      <c r="A2909" s="57" t="s">
        <v>8695</v>
      </c>
      <c r="B2909" s="61" t="s">
        <v>10</v>
      </c>
      <c r="C2909" s="61" t="s">
        <v>4966</v>
      </c>
      <c r="D2909" s="64">
        <v>39480</v>
      </c>
      <c r="E2909" s="64">
        <v>0</v>
      </c>
      <c r="F2909" s="64">
        <v>39480</v>
      </c>
      <c r="G2909" s="77">
        <v>1.04</v>
      </c>
      <c r="H2909" s="64">
        <v>41059</v>
      </c>
      <c r="I2909" s="64">
        <v>0</v>
      </c>
      <c r="J2909" s="64">
        <f>SUMIFS('Support - HEA1065 Adjustments'!$G$2:$G$10,'Support - HEA1065 Adjustments'!$A$2:$A$10,LEFT('Support - Calculation Detail'!A2909,7),'Support - HEA1065 Adjustments'!$D$2:$D$10,RIGHT('Support - Calculation Detail'!A2909,2))</f>
        <v>0</v>
      </c>
      <c r="K2909" s="64">
        <v>41059</v>
      </c>
      <c r="L2909" s="64">
        <v>0</v>
      </c>
      <c r="M2909" s="64">
        <v>0</v>
      </c>
      <c r="N2909" s="64">
        <v>0</v>
      </c>
      <c r="O2909" s="64">
        <v>41059</v>
      </c>
    </row>
    <row r="2910" spans="1:15" x14ac:dyDescent="0.35">
      <c r="A2910" s="57" t="s">
        <v>8696</v>
      </c>
      <c r="B2910" s="61" t="s">
        <v>10</v>
      </c>
      <c r="C2910" s="61" t="s">
        <v>4966</v>
      </c>
      <c r="D2910" s="64">
        <v>200154</v>
      </c>
      <c r="E2910" s="64">
        <v>0</v>
      </c>
      <c r="F2910" s="64">
        <v>200154</v>
      </c>
      <c r="G2910" s="77">
        <v>1.04</v>
      </c>
      <c r="H2910" s="64">
        <v>208160</v>
      </c>
      <c r="I2910" s="64">
        <v>0</v>
      </c>
      <c r="J2910" s="64">
        <f>SUMIFS('Support - HEA1065 Adjustments'!$G$2:$G$10,'Support - HEA1065 Adjustments'!$A$2:$A$10,LEFT('Support - Calculation Detail'!A2910,7),'Support - HEA1065 Adjustments'!$D$2:$D$10,RIGHT('Support - Calculation Detail'!A2910,2))</f>
        <v>0</v>
      </c>
      <c r="K2910" s="64">
        <v>208160</v>
      </c>
      <c r="L2910" s="64">
        <v>0</v>
      </c>
      <c r="M2910" s="64">
        <v>0</v>
      </c>
      <c r="N2910" s="64">
        <v>0</v>
      </c>
      <c r="O2910" s="64">
        <v>208160</v>
      </c>
    </row>
    <row r="2911" spans="1:15" x14ac:dyDescent="0.35">
      <c r="A2911" s="57" t="s">
        <v>8697</v>
      </c>
      <c r="B2911" s="61" t="s">
        <v>10</v>
      </c>
      <c r="C2911" s="61" t="s">
        <v>4966</v>
      </c>
      <c r="D2911" s="64">
        <v>27775</v>
      </c>
      <c r="E2911" s="64">
        <v>0</v>
      </c>
      <c r="F2911" s="64">
        <v>27775</v>
      </c>
      <c r="G2911" s="77">
        <v>1.04</v>
      </c>
      <c r="H2911" s="64">
        <v>28886</v>
      </c>
      <c r="I2911" s="64">
        <v>0</v>
      </c>
      <c r="J2911" s="64">
        <f>SUMIFS('Support - HEA1065 Adjustments'!$G$2:$G$10,'Support - HEA1065 Adjustments'!$A$2:$A$10,LEFT('Support - Calculation Detail'!A2911,7),'Support - HEA1065 Adjustments'!$D$2:$D$10,RIGHT('Support - Calculation Detail'!A2911,2))</f>
        <v>0</v>
      </c>
      <c r="K2911" s="64">
        <v>28886</v>
      </c>
      <c r="L2911" s="64">
        <v>0</v>
      </c>
      <c r="M2911" s="64">
        <v>0</v>
      </c>
      <c r="N2911" s="64">
        <v>0</v>
      </c>
      <c r="O2911" s="64">
        <v>28886</v>
      </c>
    </row>
    <row r="2912" spans="1:15" x14ac:dyDescent="0.35">
      <c r="A2912" s="57" t="s">
        <v>8698</v>
      </c>
      <c r="B2912" s="61" t="s">
        <v>10</v>
      </c>
      <c r="C2912" s="61" t="s">
        <v>4966</v>
      </c>
      <c r="D2912" s="64">
        <v>24665</v>
      </c>
      <c r="E2912" s="64">
        <v>0</v>
      </c>
      <c r="F2912" s="64">
        <v>24665</v>
      </c>
      <c r="G2912" s="77">
        <v>1.04</v>
      </c>
      <c r="H2912" s="64">
        <v>25652</v>
      </c>
      <c r="I2912" s="64">
        <v>0</v>
      </c>
      <c r="J2912" s="64">
        <f>SUMIFS('Support - HEA1065 Adjustments'!$G$2:$G$10,'Support - HEA1065 Adjustments'!$A$2:$A$10,LEFT('Support - Calculation Detail'!A2912,7),'Support - HEA1065 Adjustments'!$D$2:$D$10,RIGHT('Support - Calculation Detail'!A2912,2))</f>
        <v>0</v>
      </c>
      <c r="K2912" s="64">
        <v>25652</v>
      </c>
      <c r="L2912" s="64">
        <v>0</v>
      </c>
      <c r="M2912" s="64">
        <v>0</v>
      </c>
      <c r="N2912" s="64">
        <v>0</v>
      </c>
      <c r="O2912" s="64">
        <v>25652</v>
      </c>
    </row>
    <row r="2913" spans="1:15" x14ac:dyDescent="0.35">
      <c r="A2913" s="57" t="s">
        <v>8699</v>
      </c>
      <c r="B2913" s="61" t="s">
        <v>10</v>
      </c>
      <c r="C2913" s="61" t="s">
        <v>4966</v>
      </c>
      <c r="D2913" s="64">
        <v>40623</v>
      </c>
      <c r="E2913" s="64">
        <v>0</v>
      </c>
      <c r="F2913" s="64">
        <v>40623</v>
      </c>
      <c r="G2913" s="77">
        <v>1.04</v>
      </c>
      <c r="H2913" s="64">
        <v>42248</v>
      </c>
      <c r="I2913" s="64">
        <v>0</v>
      </c>
      <c r="J2913" s="64">
        <f>SUMIFS('Support - HEA1065 Adjustments'!$G$2:$G$10,'Support - HEA1065 Adjustments'!$A$2:$A$10,LEFT('Support - Calculation Detail'!A2913,7),'Support - HEA1065 Adjustments'!$D$2:$D$10,RIGHT('Support - Calculation Detail'!A2913,2))</f>
        <v>0</v>
      </c>
      <c r="K2913" s="64">
        <v>42248</v>
      </c>
      <c r="L2913" s="64">
        <v>0</v>
      </c>
      <c r="M2913" s="64">
        <v>0</v>
      </c>
      <c r="N2913" s="64">
        <v>0</v>
      </c>
      <c r="O2913" s="64">
        <v>42248</v>
      </c>
    </row>
    <row r="2914" spans="1:15" x14ac:dyDescent="0.35">
      <c r="A2914" s="57" t="s">
        <v>8700</v>
      </c>
      <c r="B2914" s="61" t="s">
        <v>10</v>
      </c>
      <c r="C2914" s="61" t="s">
        <v>4966</v>
      </c>
      <c r="D2914" s="64">
        <v>341955</v>
      </c>
      <c r="E2914" s="64">
        <v>0</v>
      </c>
      <c r="F2914" s="64">
        <v>341955</v>
      </c>
      <c r="G2914" s="77">
        <v>1.04</v>
      </c>
      <c r="H2914" s="64">
        <v>355633</v>
      </c>
      <c r="I2914" s="64">
        <v>0</v>
      </c>
      <c r="J2914" s="64">
        <f>SUMIFS('Support - HEA1065 Adjustments'!$G$2:$G$10,'Support - HEA1065 Adjustments'!$A$2:$A$10,LEFT('Support - Calculation Detail'!A2914,7),'Support - HEA1065 Adjustments'!$D$2:$D$10,RIGHT('Support - Calculation Detail'!A2914,2))</f>
        <v>0</v>
      </c>
      <c r="K2914" s="64">
        <v>355633</v>
      </c>
      <c r="L2914" s="64">
        <v>0</v>
      </c>
      <c r="M2914" s="64">
        <v>0</v>
      </c>
      <c r="N2914" s="64">
        <v>0</v>
      </c>
      <c r="O2914" s="64">
        <v>355633</v>
      </c>
    </row>
    <row r="2915" spans="1:15" x14ac:dyDescent="0.35">
      <c r="A2915" s="57" t="s">
        <v>8701</v>
      </c>
      <c r="B2915" s="61" t="s">
        <v>10</v>
      </c>
      <c r="C2915" s="61" t="s">
        <v>4966</v>
      </c>
      <c r="D2915" s="64">
        <v>45479276</v>
      </c>
      <c r="E2915" s="64">
        <v>0</v>
      </c>
      <c r="F2915" s="64">
        <v>45479276</v>
      </c>
      <c r="G2915" s="77">
        <v>1.04</v>
      </c>
      <c r="H2915" s="64">
        <v>47298447</v>
      </c>
      <c r="I2915" s="64">
        <v>0</v>
      </c>
      <c r="J2915" s="64">
        <f>SUMIFS('Support - HEA1065 Adjustments'!$G$2:$G$10,'Support - HEA1065 Adjustments'!$A$2:$A$10,LEFT('Support - Calculation Detail'!A2915,7),'Support - HEA1065 Adjustments'!$D$2:$D$10,RIGHT('Support - Calculation Detail'!A2915,2))</f>
        <v>0</v>
      </c>
      <c r="K2915" s="64">
        <v>47298447</v>
      </c>
      <c r="L2915" s="64">
        <v>1012689</v>
      </c>
      <c r="M2915" s="64">
        <v>0</v>
      </c>
      <c r="N2915" s="64">
        <v>0</v>
      </c>
      <c r="O2915" s="64">
        <v>48311136</v>
      </c>
    </row>
    <row r="2916" spans="1:15" x14ac:dyDescent="0.35">
      <c r="A2916" s="57" t="s">
        <v>8702</v>
      </c>
      <c r="B2916" s="61" t="s">
        <v>10</v>
      </c>
      <c r="C2916" s="61" t="s">
        <v>4966</v>
      </c>
      <c r="D2916" s="64">
        <v>8431050</v>
      </c>
      <c r="E2916" s="64">
        <v>0</v>
      </c>
      <c r="F2916" s="64">
        <v>8431050</v>
      </c>
      <c r="G2916" s="77">
        <v>1.04</v>
      </c>
      <c r="H2916" s="64">
        <v>8768292</v>
      </c>
      <c r="I2916" s="64">
        <v>0</v>
      </c>
      <c r="J2916" s="64">
        <f>SUMIFS('Support - HEA1065 Adjustments'!$G$2:$G$10,'Support - HEA1065 Adjustments'!$A$2:$A$10,LEFT('Support - Calculation Detail'!A2916,7),'Support - HEA1065 Adjustments'!$D$2:$D$10,RIGHT('Support - Calculation Detail'!A2916,2))</f>
        <v>0</v>
      </c>
      <c r="K2916" s="64">
        <v>8768292</v>
      </c>
      <c r="L2916" s="64">
        <v>0</v>
      </c>
      <c r="M2916" s="64">
        <v>0</v>
      </c>
      <c r="N2916" s="64">
        <v>0</v>
      </c>
      <c r="O2916" s="64">
        <v>8768292</v>
      </c>
    </row>
    <row r="2917" spans="1:15" x14ac:dyDescent="0.35">
      <c r="A2917" s="57" t="s">
        <v>8703</v>
      </c>
      <c r="B2917" s="61" t="s">
        <v>10</v>
      </c>
      <c r="C2917" s="61" t="s">
        <v>4966</v>
      </c>
      <c r="D2917" s="64">
        <v>0</v>
      </c>
      <c r="E2917" s="64">
        <v>0</v>
      </c>
      <c r="F2917" s="64">
        <v>0</v>
      </c>
      <c r="G2917" s="77">
        <v>1.04</v>
      </c>
      <c r="H2917" s="64">
        <v>0</v>
      </c>
      <c r="I2917" s="64">
        <v>0</v>
      </c>
      <c r="J2917" s="64">
        <f>SUMIFS('Support - HEA1065 Adjustments'!$G$2:$G$10,'Support - HEA1065 Adjustments'!$A$2:$A$10,LEFT('Support - Calculation Detail'!A2917,7),'Support - HEA1065 Adjustments'!$D$2:$D$10,RIGHT('Support - Calculation Detail'!A2917,2))</f>
        <v>0</v>
      </c>
      <c r="K2917" s="64">
        <v>0</v>
      </c>
      <c r="L2917" s="64">
        <v>0</v>
      </c>
      <c r="M2917" s="64">
        <v>0</v>
      </c>
      <c r="N2917" s="64">
        <v>0</v>
      </c>
      <c r="O2917" s="64">
        <v>0</v>
      </c>
    </row>
    <row r="2918" spans="1:15" x14ac:dyDescent="0.35">
      <c r="A2918" s="57" t="s">
        <v>8704</v>
      </c>
      <c r="B2918" s="61" t="s">
        <v>10</v>
      </c>
      <c r="C2918" s="61" t="s">
        <v>4966</v>
      </c>
      <c r="D2918" s="64">
        <v>1991635</v>
      </c>
      <c r="E2918" s="64">
        <v>0</v>
      </c>
      <c r="F2918" s="64">
        <v>1991635</v>
      </c>
      <c r="G2918" s="77">
        <v>1.04</v>
      </c>
      <c r="H2918" s="64">
        <v>2071300</v>
      </c>
      <c r="I2918" s="64">
        <v>0</v>
      </c>
      <c r="J2918" s="64">
        <f>SUMIFS('Support - HEA1065 Adjustments'!$G$2:$G$10,'Support - HEA1065 Adjustments'!$A$2:$A$10,LEFT('Support - Calculation Detail'!A2918,7),'Support - HEA1065 Adjustments'!$D$2:$D$10,RIGHT('Support - Calculation Detail'!A2918,2))</f>
        <v>0</v>
      </c>
      <c r="K2918" s="64">
        <v>2071300</v>
      </c>
      <c r="L2918" s="64">
        <v>0</v>
      </c>
      <c r="M2918" s="64">
        <v>0</v>
      </c>
      <c r="N2918" s="64">
        <v>0</v>
      </c>
      <c r="O2918" s="64">
        <v>2071300</v>
      </c>
    </row>
    <row r="2919" spans="1:15" x14ac:dyDescent="0.35">
      <c r="A2919" s="57" t="s">
        <v>8705</v>
      </c>
      <c r="B2919" s="61" t="s">
        <v>10</v>
      </c>
      <c r="C2919" s="61" t="s">
        <v>4966</v>
      </c>
      <c r="D2919" s="64">
        <v>30619</v>
      </c>
      <c r="E2919" s="64">
        <v>0</v>
      </c>
      <c r="F2919" s="64">
        <v>30619</v>
      </c>
      <c r="G2919" s="77">
        <v>1.04</v>
      </c>
      <c r="H2919" s="64">
        <v>31844</v>
      </c>
      <c r="I2919" s="64">
        <v>0</v>
      </c>
      <c r="J2919" s="64">
        <f>SUMIFS('Support - HEA1065 Adjustments'!$G$2:$G$10,'Support - HEA1065 Adjustments'!$A$2:$A$10,LEFT('Support - Calculation Detail'!A2919,7),'Support - HEA1065 Adjustments'!$D$2:$D$10,RIGHT('Support - Calculation Detail'!A2919,2))</f>
        <v>0</v>
      </c>
      <c r="K2919" s="64">
        <v>31844</v>
      </c>
      <c r="L2919" s="64">
        <v>0</v>
      </c>
      <c r="M2919" s="64">
        <v>0</v>
      </c>
      <c r="N2919" s="64">
        <v>0</v>
      </c>
      <c r="O2919" s="64">
        <v>31844</v>
      </c>
    </row>
    <row r="2920" spans="1:15" x14ac:dyDescent="0.35">
      <c r="A2920" s="57" t="s">
        <v>8706</v>
      </c>
      <c r="B2920" s="61" t="s">
        <v>10</v>
      </c>
      <c r="C2920" s="61" t="s">
        <v>4966</v>
      </c>
      <c r="D2920" s="64">
        <v>89049</v>
      </c>
      <c r="E2920" s="64">
        <v>0</v>
      </c>
      <c r="F2920" s="64">
        <v>89049</v>
      </c>
      <c r="G2920" s="77">
        <v>1.04</v>
      </c>
      <c r="H2920" s="64">
        <v>92611</v>
      </c>
      <c r="I2920" s="64">
        <v>0</v>
      </c>
      <c r="J2920" s="64">
        <f>SUMIFS('Support - HEA1065 Adjustments'!$G$2:$G$10,'Support - HEA1065 Adjustments'!$A$2:$A$10,LEFT('Support - Calculation Detail'!A2920,7),'Support - HEA1065 Adjustments'!$D$2:$D$10,RIGHT('Support - Calculation Detail'!A2920,2))</f>
        <v>0</v>
      </c>
      <c r="K2920" s="64">
        <v>92611</v>
      </c>
      <c r="L2920" s="64">
        <v>0</v>
      </c>
      <c r="M2920" s="64">
        <v>0</v>
      </c>
      <c r="N2920" s="64">
        <v>0</v>
      </c>
      <c r="O2920" s="64">
        <v>92611</v>
      </c>
    </row>
    <row r="2921" spans="1:15" x14ac:dyDescent="0.35">
      <c r="A2921" s="57" t="s">
        <v>8707</v>
      </c>
      <c r="B2921" s="61" t="s">
        <v>10</v>
      </c>
      <c r="C2921" s="61" t="s">
        <v>4966</v>
      </c>
      <c r="D2921" s="64">
        <v>777713</v>
      </c>
      <c r="E2921" s="64">
        <v>0</v>
      </c>
      <c r="F2921" s="64">
        <v>777713</v>
      </c>
      <c r="G2921" s="77">
        <v>1.04</v>
      </c>
      <c r="H2921" s="64">
        <v>808822</v>
      </c>
      <c r="I2921" s="64">
        <v>0</v>
      </c>
      <c r="J2921" s="64">
        <f>SUMIFS('Support - HEA1065 Adjustments'!$G$2:$G$10,'Support - HEA1065 Adjustments'!$A$2:$A$10,LEFT('Support - Calculation Detail'!A2921,7),'Support - HEA1065 Adjustments'!$D$2:$D$10,RIGHT('Support - Calculation Detail'!A2921,2))</f>
        <v>0</v>
      </c>
      <c r="K2921" s="64">
        <v>808822</v>
      </c>
      <c r="L2921" s="64">
        <v>0</v>
      </c>
      <c r="M2921" s="64">
        <v>0</v>
      </c>
      <c r="N2921" s="64">
        <v>0</v>
      </c>
      <c r="O2921" s="64">
        <v>808822</v>
      </c>
    </row>
    <row r="2922" spans="1:15" x14ac:dyDescent="0.35">
      <c r="A2922" s="57" t="s">
        <v>8708</v>
      </c>
      <c r="B2922" s="61" t="s">
        <v>10</v>
      </c>
      <c r="C2922" s="61" t="s">
        <v>4966</v>
      </c>
      <c r="D2922" s="64">
        <v>2621054</v>
      </c>
      <c r="E2922" s="64">
        <v>0</v>
      </c>
      <c r="F2922" s="64">
        <v>2621054</v>
      </c>
      <c r="G2922" s="77">
        <v>1.04</v>
      </c>
      <c r="H2922" s="64">
        <v>2725896</v>
      </c>
      <c r="I2922" s="64">
        <v>0</v>
      </c>
      <c r="J2922" s="64">
        <f>SUMIFS('Support - HEA1065 Adjustments'!$G$2:$G$10,'Support - HEA1065 Adjustments'!$A$2:$A$10,LEFT('Support - Calculation Detail'!A2922,7),'Support - HEA1065 Adjustments'!$D$2:$D$10,RIGHT('Support - Calculation Detail'!A2922,2))</f>
        <v>0</v>
      </c>
      <c r="K2922" s="64">
        <v>2725896</v>
      </c>
      <c r="L2922" s="64">
        <v>0</v>
      </c>
      <c r="M2922" s="64">
        <v>0</v>
      </c>
      <c r="N2922" s="64">
        <v>0</v>
      </c>
      <c r="O2922" s="64">
        <v>2725896</v>
      </c>
    </row>
    <row r="2923" spans="1:15" x14ac:dyDescent="0.35">
      <c r="A2923" s="57" t="s">
        <v>8709</v>
      </c>
      <c r="B2923" s="61" t="s">
        <v>10</v>
      </c>
      <c r="C2923" s="61" t="s">
        <v>4966</v>
      </c>
      <c r="D2923" s="64">
        <v>154094</v>
      </c>
      <c r="E2923" s="64">
        <v>0</v>
      </c>
      <c r="F2923" s="64">
        <v>154094</v>
      </c>
      <c r="G2923" s="77">
        <v>1.04</v>
      </c>
      <c r="H2923" s="64">
        <v>160258</v>
      </c>
      <c r="I2923" s="64">
        <v>0</v>
      </c>
      <c r="J2923" s="64">
        <f>SUMIFS('Support - HEA1065 Adjustments'!$G$2:$G$10,'Support - HEA1065 Adjustments'!$A$2:$A$10,LEFT('Support - Calculation Detail'!A2923,7),'Support - HEA1065 Adjustments'!$D$2:$D$10,RIGHT('Support - Calculation Detail'!A2923,2))</f>
        <v>0</v>
      </c>
      <c r="K2923" s="64">
        <v>160258</v>
      </c>
      <c r="L2923" s="64">
        <v>0</v>
      </c>
      <c r="M2923" s="64">
        <v>0</v>
      </c>
      <c r="N2923" s="64">
        <v>0</v>
      </c>
      <c r="O2923" s="64">
        <v>160258</v>
      </c>
    </row>
    <row r="2924" spans="1:15" x14ac:dyDescent="0.35">
      <c r="A2924" s="57" t="s">
        <v>8710</v>
      </c>
      <c r="B2924" s="61" t="s">
        <v>10</v>
      </c>
      <c r="C2924" s="61" t="s">
        <v>4966</v>
      </c>
      <c r="D2924" s="64">
        <v>159121</v>
      </c>
      <c r="E2924" s="64">
        <v>12163</v>
      </c>
      <c r="F2924" s="64">
        <v>171284</v>
      </c>
      <c r="G2924" s="77">
        <v>1.04</v>
      </c>
      <c r="H2924" s="64">
        <v>178135</v>
      </c>
      <c r="I2924" s="64">
        <v>0</v>
      </c>
      <c r="J2924" s="64">
        <f>SUMIFS('Support - HEA1065 Adjustments'!$G$2:$G$10,'Support - HEA1065 Adjustments'!$A$2:$A$10,LEFT('Support - Calculation Detail'!A2924,7),'Support - HEA1065 Adjustments'!$D$2:$D$10,RIGHT('Support - Calculation Detail'!A2924,2))</f>
        <v>0</v>
      </c>
      <c r="K2924" s="64">
        <v>178135</v>
      </c>
      <c r="L2924" s="64">
        <v>0</v>
      </c>
      <c r="M2924" s="64">
        <v>0</v>
      </c>
      <c r="N2924" s="64">
        <v>0</v>
      </c>
      <c r="O2924" s="64">
        <v>178135</v>
      </c>
    </row>
    <row r="2925" spans="1:15" x14ac:dyDescent="0.35">
      <c r="A2925" s="57" t="s">
        <v>8711</v>
      </c>
      <c r="B2925" s="61" t="s">
        <v>10</v>
      </c>
      <c r="C2925" s="61" t="s">
        <v>4966</v>
      </c>
      <c r="D2925" s="64">
        <v>326006</v>
      </c>
      <c r="E2925" s="64">
        <v>0</v>
      </c>
      <c r="F2925" s="64">
        <v>326006</v>
      </c>
      <c r="G2925" s="77">
        <v>1.04</v>
      </c>
      <c r="H2925" s="64">
        <v>339046</v>
      </c>
      <c r="I2925" s="64">
        <v>0</v>
      </c>
      <c r="J2925" s="64">
        <f>SUMIFS('Support - HEA1065 Adjustments'!$G$2:$G$10,'Support - HEA1065 Adjustments'!$A$2:$A$10,LEFT('Support - Calculation Detail'!A2925,7),'Support - HEA1065 Adjustments'!$D$2:$D$10,RIGHT('Support - Calculation Detail'!A2925,2))</f>
        <v>0</v>
      </c>
      <c r="K2925" s="64">
        <v>339046</v>
      </c>
      <c r="L2925" s="64">
        <v>0</v>
      </c>
      <c r="M2925" s="64">
        <v>0</v>
      </c>
      <c r="N2925" s="64">
        <v>0</v>
      </c>
      <c r="O2925" s="64">
        <v>339046</v>
      </c>
    </row>
    <row r="2926" spans="1:15" x14ac:dyDescent="0.35">
      <c r="A2926" s="57" t="s">
        <v>8712</v>
      </c>
      <c r="B2926" s="61" t="s">
        <v>10</v>
      </c>
      <c r="C2926" s="61" t="s">
        <v>4966</v>
      </c>
      <c r="D2926" s="64">
        <v>511819</v>
      </c>
      <c r="E2926" s="64">
        <v>0</v>
      </c>
      <c r="F2926" s="64">
        <v>511819</v>
      </c>
      <c r="G2926" s="77">
        <v>1.04</v>
      </c>
      <c r="H2926" s="64">
        <v>532292</v>
      </c>
      <c r="I2926" s="64">
        <v>0</v>
      </c>
      <c r="J2926" s="64">
        <f>SUMIFS('Support - HEA1065 Adjustments'!$G$2:$G$10,'Support - HEA1065 Adjustments'!$A$2:$A$10,LEFT('Support - Calculation Detail'!A2926,7),'Support - HEA1065 Adjustments'!$D$2:$D$10,RIGHT('Support - Calculation Detail'!A2926,2))</f>
        <v>0</v>
      </c>
      <c r="K2926" s="64">
        <v>532292</v>
      </c>
      <c r="L2926" s="64">
        <v>0</v>
      </c>
      <c r="M2926" s="64">
        <v>0</v>
      </c>
      <c r="N2926" s="64">
        <v>0</v>
      </c>
      <c r="O2926" s="64">
        <v>532292</v>
      </c>
    </row>
    <row r="2927" spans="1:15" x14ac:dyDescent="0.35">
      <c r="A2927" s="57" t="s">
        <v>8713</v>
      </c>
      <c r="B2927" s="61" t="s">
        <v>10</v>
      </c>
      <c r="C2927" s="61" t="s">
        <v>4966</v>
      </c>
      <c r="D2927" s="64">
        <v>695228</v>
      </c>
      <c r="E2927" s="64">
        <v>0</v>
      </c>
      <c r="F2927" s="64">
        <v>695228</v>
      </c>
      <c r="G2927" s="77">
        <v>1.04</v>
      </c>
      <c r="H2927" s="64">
        <v>723037</v>
      </c>
      <c r="I2927" s="64">
        <v>0</v>
      </c>
      <c r="J2927" s="64">
        <f>SUMIFS('Support - HEA1065 Adjustments'!$G$2:$G$10,'Support - HEA1065 Adjustments'!$A$2:$A$10,LEFT('Support - Calculation Detail'!A2927,7),'Support - HEA1065 Adjustments'!$D$2:$D$10,RIGHT('Support - Calculation Detail'!A2927,2))</f>
        <v>0</v>
      </c>
      <c r="K2927" s="64">
        <v>723037</v>
      </c>
      <c r="L2927" s="64">
        <v>0</v>
      </c>
      <c r="M2927" s="64">
        <v>0</v>
      </c>
      <c r="N2927" s="64">
        <v>0</v>
      </c>
      <c r="O2927" s="64">
        <v>723037</v>
      </c>
    </row>
    <row r="2928" spans="1:15" x14ac:dyDescent="0.35">
      <c r="A2928" s="57" t="s">
        <v>8714</v>
      </c>
      <c r="B2928" s="61" t="s">
        <v>10</v>
      </c>
      <c r="C2928" s="61" t="s">
        <v>4966</v>
      </c>
      <c r="D2928" s="64">
        <v>27947981</v>
      </c>
      <c r="E2928" s="64">
        <v>0</v>
      </c>
      <c r="F2928" s="64">
        <v>27947981</v>
      </c>
      <c r="G2928" s="77">
        <v>1.04</v>
      </c>
      <c r="H2928" s="64">
        <v>29065900</v>
      </c>
      <c r="I2928" s="64">
        <v>0</v>
      </c>
      <c r="J2928" s="64">
        <f>SUMIFS('Support - HEA1065 Adjustments'!$G$2:$G$10,'Support - HEA1065 Adjustments'!$A$2:$A$10,LEFT('Support - Calculation Detail'!A2928,7),'Support - HEA1065 Adjustments'!$D$2:$D$10,RIGHT('Support - Calculation Detail'!A2928,2))</f>
        <v>0</v>
      </c>
      <c r="K2928" s="64">
        <v>29065900</v>
      </c>
      <c r="L2928" s="64">
        <v>0</v>
      </c>
      <c r="M2928" s="64">
        <v>0</v>
      </c>
      <c r="N2928" s="64">
        <v>0</v>
      </c>
      <c r="O2928" s="64">
        <v>29065900</v>
      </c>
    </row>
    <row r="2929" spans="1:15" x14ac:dyDescent="0.35">
      <c r="A2929" s="57" t="s">
        <v>8715</v>
      </c>
      <c r="B2929" s="61" t="s">
        <v>10</v>
      </c>
      <c r="C2929" s="61" t="s">
        <v>5028</v>
      </c>
      <c r="D2929" s="64">
        <v>5671966</v>
      </c>
      <c r="E2929" s="64">
        <v>0</v>
      </c>
      <c r="F2929" s="64">
        <v>5671966</v>
      </c>
      <c r="G2929" s="77">
        <v>1.04</v>
      </c>
      <c r="H2929" s="64">
        <v>5898845</v>
      </c>
      <c r="I2929" s="64">
        <v>0</v>
      </c>
      <c r="J2929" s="64">
        <f>SUMIFS('Support - HEA1065 Adjustments'!$G$2:$G$10,'Support - HEA1065 Adjustments'!$A$2:$A$10,LEFT('Support - Calculation Detail'!A2929,7),'Support - HEA1065 Adjustments'!$D$2:$D$10,RIGHT('Support - Calculation Detail'!A2929,2))</f>
        <v>0</v>
      </c>
      <c r="K2929" s="64">
        <v>5898845</v>
      </c>
      <c r="L2929" s="64">
        <v>589777</v>
      </c>
      <c r="M2929" s="64">
        <v>291503</v>
      </c>
      <c r="N2929" s="64">
        <v>648031.37014345056</v>
      </c>
      <c r="O2929" s="64">
        <v>7428156.3701434508</v>
      </c>
    </row>
    <row r="2930" spans="1:15" x14ac:dyDescent="0.35">
      <c r="A2930" s="57" t="s">
        <v>8716</v>
      </c>
      <c r="B2930" s="61" t="s">
        <v>10</v>
      </c>
      <c r="C2930" s="61" t="s">
        <v>5028</v>
      </c>
      <c r="D2930" s="64">
        <v>123016</v>
      </c>
      <c r="E2930" s="64">
        <v>0</v>
      </c>
      <c r="F2930" s="64">
        <v>123016</v>
      </c>
      <c r="G2930" s="77">
        <v>1.04</v>
      </c>
      <c r="H2930" s="64">
        <v>127937</v>
      </c>
      <c r="I2930" s="64">
        <v>0</v>
      </c>
      <c r="J2930" s="64">
        <f>SUMIFS('Support - HEA1065 Adjustments'!$G$2:$G$10,'Support - HEA1065 Adjustments'!$A$2:$A$10,LEFT('Support - Calculation Detail'!A2930,7),'Support - HEA1065 Adjustments'!$D$2:$D$10,RIGHT('Support - Calculation Detail'!A2930,2))</f>
        <v>0</v>
      </c>
      <c r="K2930" s="64">
        <v>127937</v>
      </c>
      <c r="L2930" s="64">
        <v>0</v>
      </c>
      <c r="M2930" s="64">
        <v>0</v>
      </c>
      <c r="N2930" s="64">
        <v>0</v>
      </c>
      <c r="O2930" s="64">
        <v>127937</v>
      </c>
    </row>
    <row r="2931" spans="1:15" x14ac:dyDescent="0.35">
      <c r="A2931" s="57" t="s">
        <v>8717</v>
      </c>
      <c r="B2931" s="61" t="s">
        <v>10</v>
      </c>
      <c r="C2931" s="61" t="s">
        <v>5028</v>
      </c>
      <c r="D2931" s="64">
        <v>202473</v>
      </c>
      <c r="E2931" s="64">
        <v>0</v>
      </c>
      <c r="F2931" s="64">
        <v>202473</v>
      </c>
      <c r="G2931" s="77">
        <v>1.04</v>
      </c>
      <c r="H2931" s="64">
        <v>210572</v>
      </c>
      <c r="I2931" s="64">
        <v>0</v>
      </c>
      <c r="J2931" s="64">
        <f>SUMIFS('Support - HEA1065 Adjustments'!$G$2:$G$10,'Support - HEA1065 Adjustments'!$A$2:$A$10,LEFT('Support - Calculation Detail'!A2931,7),'Support - HEA1065 Adjustments'!$D$2:$D$10,RIGHT('Support - Calculation Detail'!A2931,2))</f>
        <v>0</v>
      </c>
      <c r="K2931" s="64">
        <v>210572</v>
      </c>
      <c r="L2931" s="64">
        <v>0</v>
      </c>
      <c r="M2931" s="64">
        <v>0</v>
      </c>
      <c r="N2931" s="64">
        <v>0</v>
      </c>
      <c r="O2931" s="64">
        <v>210572</v>
      </c>
    </row>
    <row r="2932" spans="1:15" x14ac:dyDescent="0.35">
      <c r="A2932" s="57" t="s">
        <v>8718</v>
      </c>
      <c r="B2932" s="61" t="s">
        <v>10</v>
      </c>
      <c r="C2932" s="61" t="s">
        <v>5028</v>
      </c>
      <c r="D2932" s="64">
        <v>294123</v>
      </c>
      <c r="E2932" s="64">
        <v>0</v>
      </c>
      <c r="F2932" s="64">
        <v>294123</v>
      </c>
      <c r="G2932" s="77">
        <v>1.04</v>
      </c>
      <c r="H2932" s="64">
        <v>305888</v>
      </c>
      <c r="I2932" s="64">
        <v>0</v>
      </c>
      <c r="J2932" s="64">
        <f>SUMIFS('Support - HEA1065 Adjustments'!$G$2:$G$10,'Support - HEA1065 Adjustments'!$A$2:$A$10,LEFT('Support - Calculation Detail'!A2932,7),'Support - HEA1065 Adjustments'!$D$2:$D$10,RIGHT('Support - Calculation Detail'!A2932,2))</f>
        <v>0</v>
      </c>
      <c r="K2932" s="64">
        <v>305888</v>
      </c>
      <c r="L2932" s="64">
        <v>0</v>
      </c>
      <c r="M2932" s="64">
        <v>0</v>
      </c>
      <c r="N2932" s="64">
        <v>0</v>
      </c>
      <c r="O2932" s="64">
        <v>305888</v>
      </c>
    </row>
    <row r="2933" spans="1:15" x14ac:dyDescent="0.35">
      <c r="A2933" s="57" t="s">
        <v>8719</v>
      </c>
      <c r="B2933" s="61" t="s">
        <v>10</v>
      </c>
      <c r="C2933" s="61" t="s">
        <v>5028</v>
      </c>
      <c r="D2933" s="64">
        <v>53714</v>
      </c>
      <c r="E2933" s="64">
        <v>0</v>
      </c>
      <c r="F2933" s="64">
        <v>53714</v>
      </c>
      <c r="G2933" s="77">
        <v>1.04</v>
      </c>
      <c r="H2933" s="64">
        <v>55863</v>
      </c>
      <c r="I2933" s="64">
        <v>0</v>
      </c>
      <c r="J2933" s="64">
        <f>SUMIFS('Support - HEA1065 Adjustments'!$G$2:$G$10,'Support - HEA1065 Adjustments'!$A$2:$A$10,LEFT('Support - Calculation Detail'!A2933,7),'Support - HEA1065 Adjustments'!$D$2:$D$10,RIGHT('Support - Calculation Detail'!A2933,2))</f>
        <v>0</v>
      </c>
      <c r="K2933" s="64">
        <v>55863</v>
      </c>
      <c r="L2933" s="64">
        <v>0</v>
      </c>
      <c r="M2933" s="64">
        <v>0</v>
      </c>
      <c r="N2933" s="64">
        <v>0</v>
      </c>
      <c r="O2933" s="64">
        <v>55863</v>
      </c>
    </row>
    <row r="2934" spans="1:15" x14ac:dyDescent="0.35">
      <c r="A2934" s="57" t="s">
        <v>8720</v>
      </c>
      <c r="B2934" s="61" t="s">
        <v>10</v>
      </c>
      <c r="C2934" s="61" t="s">
        <v>5028</v>
      </c>
      <c r="D2934" s="64">
        <v>30350</v>
      </c>
      <c r="E2934" s="64">
        <v>0</v>
      </c>
      <c r="F2934" s="64">
        <v>30350</v>
      </c>
      <c r="G2934" s="77">
        <v>1.04</v>
      </c>
      <c r="H2934" s="64">
        <v>31564</v>
      </c>
      <c r="I2934" s="64">
        <v>0</v>
      </c>
      <c r="J2934" s="64">
        <f>SUMIFS('Support - HEA1065 Adjustments'!$G$2:$G$10,'Support - HEA1065 Adjustments'!$A$2:$A$10,LEFT('Support - Calculation Detail'!A2934,7),'Support - HEA1065 Adjustments'!$D$2:$D$10,RIGHT('Support - Calculation Detail'!A2934,2))</f>
        <v>0</v>
      </c>
      <c r="K2934" s="64">
        <v>31564</v>
      </c>
      <c r="L2934" s="64">
        <v>0</v>
      </c>
      <c r="M2934" s="64">
        <v>0</v>
      </c>
      <c r="N2934" s="64">
        <v>0</v>
      </c>
      <c r="O2934" s="64">
        <v>31564</v>
      </c>
    </row>
    <row r="2935" spans="1:15" x14ac:dyDescent="0.35">
      <c r="A2935" s="57" t="s">
        <v>8721</v>
      </c>
      <c r="B2935" s="61" t="s">
        <v>10</v>
      </c>
      <c r="C2935" s="61" t="s">
        <v>5028</v>
      </c>
      <c r="D2935" s="64">
        <v>40106</v>
      </c>
      <c r="E2935" s="64">
        <v>0</v>
      </c>
      <c r="F2935" s="64">
        <v>40106</v>
      </c>
      <c r="G2935" s="77">
        <v>1.04</v>
      </c>
      <c r="H2935" s="64">
        <v>41710</v>
      </c>
      <c r="I2935" s="64">
        <v>0</v>
      </c>
      <c r="J2935" s="64">
        <f>SUMIFS('Support - HEA1065 Adjustments'!$G$2:$G$10,'Support - HEA1065 Adjustments'!$A$2:$A$10,LEFT('Support - Calculation Detail'!A2935,7),'Support - HEA1065 Adjustments'!$D$2:$D$10,RIGHT('Support - Calculation Detail'!A2935,2))</f>
        <v>0</v>
      </c>
      <c r="K2935" s="64">
        <v>41710</v>
      </c>
      <c r="L2935" s="64">
        <v>0</v>
      </c>
      <c r="M2935" s="64">
        <v>0</v>
      </c>
      <c r="N2935" s="64">
        <v>0</v>
      </c>
      <c r="O2935" s="64">
        <v>41710</v>
      </c>
    </row>
    <row r="2936" spans="1:15" x14ac:dyDescent="0.35">
      <c r="A2936" s="57" t="s">
        <v>8722</v>
      </c>
      <c r="B2936" s="61" t="s">
        <v>10</v>
      </c>
      <c r="C2936" s="61" t="s">
        <v>5028</v>
      </c>
      <c r="D2936" s="64">
        <v>135916</v>
      </c>
      <c r="E2936" s="64">
        <v>0</v>
      </c>
      <c r="F2936" s="64">
        <v>135916</v>
      </c>
      <c r="G2936" s="77">
        <v>1.04</v>
      </c>
      <c r="H2936" s="64">
        <v>141353</v>
      </c>
      <c r="I2936" s="64">
        <v>0</v>
      </c>
      <c r="J2936" s="64">
        <f>SUMIFS('Support - HEA1065 Adjustments'!$G$2:$G$10,'Support - HEA1065 Adjustments'!$A$2:$A$10,LEFT('Support - Calculation Detail'!A2936,7),'Support - HEA1065 Adjustments'!$D$2:$D$10,RIGHT('Support - Calculation Detail'!A2936,2))</f>
        <v>0</v>
      </c>
      <c r="K2936" s="64">
        <v>141353</v>
      </c>
      <c r="L2936" s="64">
        <v>0</v>
      </c>
      <c r="M2936" s="64">
        <v>0</v>
      </c>
      <c r="N2936" s="64">
        <v>0</v>
      </c>
      <c r="O2936" s="64">
        <v>141353</v>
      </c>
    </row>
    <row r="2937" spans="1:15" x14ac:dyDescent="0.35">
      <c r="A2937" s="57" t="s">
        <v>8723</v>
      </c>
      <c r="B2937" s="61" t="s">
        <v>10</v>
      </c>
      <c r="C2937" s="61" t="s">
        <v>5028</v>
      </c>
      <c r="D2937" s="64">
        <v>147055</v>
      </c>
      <c r="E2937" s="64">
        <v>0</v>
      </c>
      <c r="F2937" s="64">
        <v>147055</v>
      </c>
      <c r="G2937" s="77">
        <v>1.04</v>
      </c>
      <c r="H2937" s="64">
        <v>152937</v>
      </c>
      <c r="I2937" s="64">
        <v>0</v>
      </c>
      <c r="J2937" s="64">
        <f>SUMIFS('Support - HEA1065 Adjustments'!$G$2:$G$10,'Support - HEA1065 Adjustments'!$A$2:$A$10,LEFT('Support - Calculation Detail'!A2937,7),'Support - HEA1065 Adjustments'!$D$2:$D$10,RIGHT('Support - Calculation Detail'!A2937,2))</f>
        <v>0</v>
      </c>
      <c r="K2937" s="64">
        <v>152937</v>
      </c>
      <c r="L2937" s="64">
        <v>0</v>
      </c>
      <c r="M2937" s="64">
        <v>0</v>
      </c>
      <c r="N2937" s="64">
        <v>0</v>
      </c>
      <c r="O2937" s="64">
        <v>152937</v>
      </c>
    </row>
    <row r="2938" spans="1:15" x14ac:dyDescent="0.35">
      <c r="A2938" s="57" t="s">
        <v>8724</v>
      </c>
      <c r="B2938" s="61" t="s">
        <v>10</v>
      </c>
      <c r="C2938" s="61" t="s">
        <v>5028</v>
      </c>
      <c r="D2938" s="64">
        <v>44516</v>
      </c>
      <c r="E2938" s="64">
        <v>0</v>
      </c>
      <c r="F2938" s="64">
        <v>44516</v>
      </c>
      <c r="G2938" s="77">
        <v>1.04</v>
      </c>
      <c r="H2938" s="64">
        <v>46297</v>
      </c>
      <c r="I2938" s="64">
        <v>0</v>
      </c>
      <c r="J2938" s="64">
        <f>SUMIFS('Support - HEA1065 Adjustments'!$G$2:$G$10,'Support - HEA1065 Adjustments'!$A$2:$A$10,LEFT('Support - Calculation Detail'!A2938,7),'Support - HEA1065 Adjustments'!$D$2:$D$10,RIGHT('Support - Calculation Detail'!A2938,2))</f>
        <v>0</v>
      </c>
      <c r="K2938" s="64">
        <v>46297</v>
      </c>
      <c r="L2938" s="64">
        <v>0</v>
      </c>
      <c r="M2938" s="64">
        <v>0</v>
      </c>
      <c r="N2938" s="64">
        <v>0</v>
      </c>
      <c r="O2938" s="64">
        <v>46297</v>
      </c>
    </row>
    <row r="2939" spans="1:15" x14ac:dyDescent="0.35">
      <c r="A2939" s="57" t="s">
        <v>8725</v>
      </c>
      <c r="B2939" s="61" t="s">
        <v>10</v>
      </c>
      <c r="C2939" s="61" t="s">
        <v>5028</v>
      </c>
      <c r="D2939" s="64">
        <v>21755</v>
      </c>
      <c r="E2939" s="64">
        <v>0</v>
      </c>
      <c r="F2939" s="64">
        <v>21755</v>
      </c>
      <c r="G2939" s="77">
        <v>1.04</v>
      </c>
      <c r="H2939" s="64">
        <v>22625</v>
      </c>
      <c r="I2939" s="64">
        <v>0</v>
      </c>
      <c r="J2939" s="64">
        <f>SUMIFS('Support - HEA1065 Adjustments'!$G$2:$G$10,'Support - HEA1065 Adjustments'!$A$2:$A$10,LEFT('Support - Calculation Detail'!A2939,7),'Support - HEA1065 Adjustments'!$D$2:$D$10,RIGHT('Support - Calculation Detail'!A2939,2))</f>
        <v>0</v>
      </c>
      <c r="K2939" s="64">
        <v>22625</v>
      </c>
      <c r="L2939" s="64">
        <v>0</v>
      </c>
      <c r="M2939" s="64">
        <v>0</v>
      </c>
      <c r="N2939" s="64">
        <v>0</v>
      </c>
      <c r="O2939" s="64">
        <v>22625</v>
      </c>
    </row>
    <row r="2940" spans="1:15" x14ac:dyDescent="0.35">
      <c r="A2940" s="57" t="s">
        <v>8726</v>
      </c>
      <c r="B2940" s="61" t="s">
        <v>10</v>
      </c>
      <c r="C2940" s="61" t="s">
        <v>5028</v>
      </c>
      <c r="D2940" s="64">
        <v>103136</v>
      </c>
      <c r="E2940" s="64">
        <v>0</v>
      </c>
      <c r="F2940" s="64">
        <v>103136</v>
      </c>
      <c r="G2940" s="77">
        <v>1.04</v>
      </c>
      <c r="H2940" s="64">
        <v>107261</v>
      </c>
      <c r="I2940" s="64">
        <v>0</v>
      </c>
      <c r="J2940" s="64">
        <f>SUMIFS('Support - HEA1065 Adjustments'!$G$2:$G$10,'Support - HEA1065 Adjustments'!$A$2:$A$10,LEFT('Support - Calculation Detail'!A2940,7),'Support - HEA1065 Adjustments'!$D$2:$D$10,RIGHT('Support - Calculation Detail'!A2940,2))</f>
        <v>0</v>
      </c>
      <c r="K2940" s="64">
        <v>107261</v>
      </c>
      <c r="L2940" s="64">
        <v>0</v>
      </c>
      <c r="M2940" s="64">
        <v>0</v>
      </c>
      <c r="N2940" s="64">
        <v>0</v>
      </c>
      <c r="O2940" s="64">
        <v>107261</v>
      </c>
    </row>
    <row r="2941" spans="1:15" x14ac:dyDescent="0.35">
      <c r="A2941" s="57" t="s">
        <v>8727</v>
      </c>
      <c r="B2941" s="61" t="s">
        <v>10</v>
      </c>
      <c r="C2941" s="61" t="s">
        <v>5028</v>
      </c>
      <c r="D2941" s="64">
        <v>35194</v>
      </c>
      <c r="E2941" s="64">
        <v>0</v>
      </c>
      <c r="F2941" s="64">
        <v>35194</v>
      </c>
      <c r="G2941" s="77">
        <v>1.04</v>
      </c>
      <c r="H2941" s="64">
        <v>36602</v>
      </c>
      <c r="I2941" s="64">
        <v>0</v>
      </c>
      <c r="J2941" s="64">
        <f>SUMIFS('Support - HEA1065 Adjustments'!$G$2:$G$10,'Support - HEA1065 Adjustments'!$A$2:$A$10,LEFT('Support - Calculation Detail'!A2941,7),'Support - HEA1065 Adjustments'!$D$2:$D$10,RIGHT('Support - Calculation Detail'!A2941,2))</f>
        <v>0</v>
      </c>
      <c r="K2941" s="64">
        <v>36602</v>
      </c>
      <c r="L2941" s="64">
        <v>0</v>
      </c>
      <c r="M2941" s="64">
        <v>0</v>
      </c>
      <c r="N2941" s="64">
        <v>0</v>
      </c>
      <c r="O2941" s="64">
        <v>36602</v>
      </c>
    </row>
    <row r="2942" spans="1:15" x14ac:dyDescent="0.35">
      <c r="A2942" s="57" t="s">
        <v>8728</v>
      </c>
      <c r="B2942" s="61" t="s">
        <v>10</v>
      </c>
      <c r="C2942" s="61" t="s">
        <v>5028</v>
      </c>
      <c r="D2942" s="64">
        <v>13031</v>
      </c>
      <c r="E2942" s="64">
        <v>0</v>
      </c>
      <c r="F2942" s="64">
        <v>13031</v>
      </c>
      <c r="G2942" s="77">
        <v>1.04</v>
      </c>
      <c r="H2942" s="64">
        <v>13552</v>
      </c>
      <c r="I2942" s="64">
        <v>0</v>
      </c>
      <c r="J2942" s="64">
        <f>SUMIFS('Support - HEA1065 Adjustments'!$G$2:$G$10,'Support - HEA1065 Adjustments'!$A$2:$A$10,LEFT('Support - Calculation Detail'!A2942,7),'Support - HEA1065 Adjustments'!$D$2:$D$10,RIGHT('Support - Calculation Detail'!A2942,2))</f>
        <v>0</v>
      </c>
      <c r="K2942" s="64">
        <v>13552</v>
      </c>
      <c r="L2942" s="64">
        <v>0</v>
      </c>
      <c r="M2942" s="64">
        <v>0</v>
      </c>
      <c r="N2942" s="64">
        <v>0</v>
      </c>
      <c r="O2942" s="64">
        <v>13552</v>
      </c>
    </row>
    <row r="2943" spans="1:15" x14ac:dyDescent="0.35">
      <c r="A2943" s="57" t="s">
        <v>8729</v>
      </c>
      <c r="B2943" s="61" t="s">
        <v>10</v>
      </c>
      <c r="C2943" s="61" t="s">
        <v>5028</v>
      </c>
      <c r="D2943" s="64">
        <v>12943</v>
      </c>
      <c r="E2943" s="64">
        <v>0</v>
      </c>
      <c r="F2943" s="64">
        <v>12943</v>
      </c>
      <c r="G2943" s="77">
        <v>1.04</v>
      </c>
      <c r="H2943" s="64">
        <v>13461</v>
      </c>
      <c r="I2943" s="64">
        <v>0</v>
      </c>
      <c r="J2943" s="64">
        <f>SUMIFS('Support - HEA1065 Adjustments'!$G$2:$G$10,'Support - HEA1065 Adjustments'!$A$2:$A$10,LEFT('Support - Calculation Detail'!A2943,7),'Support - HEA1065 Adjustments'!$D$2:$D$10,RIGHT('Support - Calculation Detail'!A2943,2))</f>
        <v>0</v>
      </c>
      <c r="K2943" s="64">
        <v>13461</v>
      </c>
      <c r="L2943" s="64">
        <v>0</v>
      </c>
      <c r="M2943" s="64">
        <v>0</v>
      </c>
      <c r="N2943" s="64">
        <v>0</v>
      </c>
      <c r="O2943" s="64">
        <v>13461</v>
      </c>
    </row>
    <row r="2944" spans="1:15" x14ac:dyDescent="0.35">
      <c r="A2944" s="57" t="s">
        <v>8730</v>
      </c>
      <c r="B2944" s="61" t="s">
        <v>10</v>
      </c>
      <c r="C2944" s="61" t="s">
        <v>5028</v>
      </c>
      <c r="D2944" s="64">
        <v>296973</v>
      </c>
      <c r="E2944" s="64">
        <v>0</v>
      </c>
      <c r="F2944" s="64">
        <v>296973</v>
      </c>
      <c r="G2944" s="77">
        <v>1.04</v>
      </c>
      <c r="H2944" s="64">
        <v>308852</v>
      </c>
      <c r="I2944" s="64">
        <v>0</v>
      </c>
      <c r="J2944" s="64">
        <f>SUMIFS('Support - HEA1065 Adjustments'!$G$2:$G$10,'Support - HEA1065 Adjustments'!$A$2:$A$10,LEFT('Support - Calculation Detail'!A2944,7),'Support - HEA1065 Adjustments'!$D$2:$D$10,RIGHT('Support - Calculation Detail'!A2944,2))</f>
        <v>0</v>
      </c>
      <c r="K2944" s="64">
        <v>308852</v>
      </c>
      <c r="L2944" s="64">
        <v>0</v>
      </c>
      <c r="M2944" s="64">
        <v>0</v>
      </c>
      <c r="N2944" s="64">
        <v>0</v>
      </c>
      <c r="O2944" s="64">
        <v>308852</v>
      </c>
    </row>
    <row r="2945" spans="1:15" x14ac:dyDescent="0.35">
      <c r="A2945" s="57" t="s">
        <v>8731</v>
      </c>
      <c r="B2945" s="61" t="s">
        <v>10</v>
      </c>
      <c r="C2945" s="61" t="s">
        <v>5028</v>
      </c>
      <c r="D2945" s="64">
        <v>47757</v>
      </c>
      <c r="E2945" s="64">
        <v>0</v>
      </c>
      <c r="F2945" s="64">
        <v>47757</v>
      </c>
      <c r="G2945" s="77">
        <v>1.04</v>
      </c>
      <c r="H2945" s="64">
        <v>49667</v>
      </c>
      <c r="I2945" s="64">
        <v>0</v>
      </c>
      <c r="J2945" s="64">
        <f>SUMIFS('Support - HEA1065 Adjustments'!$G$2:$G$10,'Support - HEA1065 Adjustments'!$A$2:$A$10,LEFT('Support - Calculation Detail'!A2945,7),'Support - HEA1065 Adjustments'!$D$2:$D$10,RIGHT('Support - Calculation Detail'!A2945,2))</f>
        <v>0</v>
      </c>
      <c r="K2945" s="64">
        <v>49667</v>
      </c>
      <c r="L2945" s="64">
        <v>0</v>
      </c>
      <c r="M2945" s="64">
        <v>0</v>
      </c>
      <c r="N2945" s="64">
        <v>0</v>
      </c>
      <c r="O2945" s="64">
        <v>49667</v>
      </c>
    </row>
    <row r="2946" spans="1:15" x14ac:dyDescent="0.35">
      <c r="A2946" s="57" t="s">
        <v>8732</v>
      </c>
      <c r="B2946" s="61" t="s">
        <v>10</v>
      </c>
      <c r="C2946" s="61" t="s">
        <v>5028</v>
      </c>
      <c r="D2946" s="64">
        <v>780659</v>
      </c>
      <c r="E2946" s="64">
        <v>0</v>
      </c>
      <c r="F2946" s="64">
        <v>780659</v>
      </c>
      <c r="G2946" s="77">
        <v>1.04</v>
      </c>
      <c r="H2946" s="64">
        <v>811885</v>
      </c>
      <c r="I2946" s="64">
        <v>0</v>
      </c>
      <c r="J2946" s="64">
        <f>SUMIFS('Support - HEA1065 Adjustments'!$G$2:$G$10,'Support - HEA1065 Adjustments'!$A$2:$A$10,LEFT('Support - Calculation Detail'!A2946,7),'Support - HEA1065 Adjustments'!$D$2:$D$10,RIGHT('Support - Calculation Detail'!A2946,2))</f>
        <v>0</v>
      </c>
      <c r="K2946" s="64">
        <v>811885</v>
      </c>
      <c r="L2946" s="64">
        <v>0</v>
      </c>
      <c r="M2946" s="64">
        <v>0</v>
      </c>
      <c r="N2946" s="64">
        <v>0</v>
      </c>
      <c r="O2946" s="64">
        <v>811885</v>
      </c>
    </row>
    <row r="2947" spans="1:15" x14ac:dyDescent="0.35">
      <c r="A2947" s="57" t="s">
        <v>8733</v>
      </c>
      <c r="B2947" s="61" t="s">
        <v>10</v>
      </c>
      <c r="C2947" s="61" t="s">
        <v>5028</v>
      </c>
      <c r="D2947" s="64">
        <v>7954782</v>
      </c>
      <c r="E2947" s="64">
        <v>0</v>
      </c>
      <c r="F2947" s="64">
        <v>7954782</v>
      </c>
      <c r="G2947" s="77">
        <v>1.04</v>
      </c>
      <c r="H2947" s="64">
        <v>8272973</v>
      </c>
      <c r="I2947" s="64">
        <v>0</v>
      </c>
      <c r="J2947" s="64">
        <f>SUMIFS('Support - HEA1065 Adjustments'!$G$2:$G$10,'Support - HEA1065 Adjustments'!$A$2:$A$10,LEFT('Support - Calculation Detail'!A2947,7),'Support - HEA1065 Adjustments'!$D$2:$D$10,RIGHT('Support - Calculation Detail'!A2947,2))</f>
        <v>0</v>
      </c>
      <c r="K2947" s="64">
        <v>8272973</v>
      </c>
      <c r="L2947" s="64">
        <v>0</v>
      </c>
      <c r="M2947" s="64">
        <v>0</v>
      </c>
      <c r="N2947" s="64">
        <v>0</v>
      </c>
      <c r="O2947" s="64">
        <v>8272973</v>
      </c>
    </row>
    <row r="2948" spans="1:15" x14ac:dyDescent="0.35">
      <c r="A2948" s="57" t="s">
        <v>8734</v>
      </c>
      <c r="B2948" s="61" t="s">
        <v>10</v>
      </c>
      <c r="C2948" s="61" t="s">
        <v>5028</v>
      </c>
      <c r="D2948" s="64">
        <v>1947978</v>
      </c>
      <c r="E2948" s="64">
        <v>0</v>
      </c>
      <c r="F2948" s="64">
        <v>1947978</v>
      </c>
      <c r="G2948" s="77">
        <v>1.04</v>
      </c>
      <c r="H2948" s="64">
        <v>2025897</v>
      </c>
      <c r="I2948" s="64">
        <v>0</v>
      </c>
      <c r="J2948" s="64">
        <f>SUMIFS('Support - HEA1065 Adjustments'!$G$2:$G$10,'Support - HEA1065 Adjustments'!$A$2:$A$10,LEFT('Support - Calculation Detail'!A2948,7),'Support - HEA1065 Adjustments'!$D$2:$D$10,RIGHT('Support - Calculation Detail'!A2948,2))</f>
        <v>0</v>
      </c>
      <c r="K2948" s="64">
        <v>2025897</v>
      </c>
      <c r="L2948" s="64">
        <v>70612</v>
      </c>
      <c r="M2948" s="64">
        <v>0</v>
      </c>
      <c r="N2948" s="64">
        <v>0</v>
      </c>
      <c r="O2948" s="64">
        <v>2096509</v>
      </c>
    </row>
    <row r="2949" spans="1:15" x14ac:dyDescent="0.35">
      <c r="A2949" s="57" t="s">
        <v>8735</v>
      </c>
      <c r="B2949" s="61" t="s">
        <v>10</v>
      </c>
      <c r="C2949" s="61" t="s">
        <v>5028</v>
      </c>
      <c r="D2949" s="64">
        <v>207359</v>
      </c>
      <c r="E2949" s="64">
        <v>0</v>
      </c>
      <c r="F2949" s="64">
        <v>207359</v>
      </c>
      <c r="G2949" s="77">
        <v>1.04</v>
      </c>
      <c r="H2949" s="64">
        <v>215653</v>
      </c>
      <c r="I2949" s="64">
        <v>0</v>
      </c>
      <c r="J2949" s="64">
        <f>SUMIFS('Support - HEA1065 Adjustments'!$G$2:$G$10,'Support - HEA1065 Adjustments'!$A$2:$A$10,LEFT('Support - Calculation Detail'!A2949,7),'Support - HEA1065 Adjustments'!$D$2:$D$10,RIGHT('Support - Calculation Detail'!A2949,2))</f>
        <v>0</v>
      </c>
      <c r="K2949" s="64">
        <v>215653</v>
      </c>
      <c r="L2949" s="64">
        <v>0</v>
      </c>
      <c r="M2949" s="64">
        <v>0</v>
      </c>
      <c r="N2949" s="64">
        <v>0</v>
      </c>
      <c r="O2949" s="64">
        <v>215653</v>
      </c>
    </row>
    <row r="2950" spans="1:15" x14ac:dyDescent="0.35">
      <c r="A2950" s="57" t="s">
        <v>8736</v>
      </c>
      <c r="B2950" s="61" t="s">
        <v>10</v>
      </c>
      <c r="C2950" s="61" t="s">
        <v>5028</v>
      </c>
      <c r="D2950" s="64">
        <v>86167</v>
      </c>
      <c r="E2950" s="64">
        <v>0</v>
      </c>
      <c r="F2950" s="64">
        <v>86167</v>
      </c>
      <c r="G2950" s="77">
        <v>1.04</v>
      </c>
      <c r="H2950" s="64">
        <v>89614</v>
      </c>
      <c r="I2950" s="64">
        <v>0</v>
      </c>
      <c r="J2950" s="64">
        <f>SUMIFS('Support - HEA1065 Adjustments'!$G$2:$G$10,'Support - HEA1065 Adjustments'!$A$2:$A$10,LEFT('Support - Calculation Detail'!A2950,7),'Support - HEA1065 Adjustments'!$D$2:$D$10,RIGHT('Support - Calculation Detail'!A2950,2))</f>
        <v>0</v>
      </c>
      <c r="K2950" s="64">
        <v>89614</v>
      </c>
      <c r="L2950" s="64">
        <v>2757</v>
      </c>
      <c r="M2950" s="64">
        <v>0</v>
      </c>
      <c r="N2950" s="64">
        <v>0</v>
      </c>
      <c r="O2950" s="64">
        <v>92371</v>
      </c>
    </row>
    <row r="2951" spans="1:15" x14ac:dyDescent="0.35">
      <c r="A2951" s="57" t="s">
        <v>8737</v>
      </c>
      <c r="B2951" s="61" t="s">
        <v>10</v>
      </c>
      <c r="C2951" s="61" t="s">
        <v>5028</v>
      </c>
      <c r="D2951" s="64">
        <v>117230</v>
      </c>
      <c r="E2951" s="64">
        <v>0</v>
      </c>
      <c r="F2951" s="64">
        <v>117230</v>
      </c>
      <c r="G2951" s="77">
        <v>1.04</v>
      </c>
      <c r="H2951" s="64">
        <v>121919</v>
      </c>
      <c r="I2951" s="64">
        <v>0</v>
      </c>
      <c r="J2951" s="64">
        <f>SUMIFS('Support - HEA1065 Adjustments'!$G$2:$G$10,'Support - HEA1065 Adjustments'!$A$2:$A$10,LEFT('Support - Calculation Detail'!A2951,7),'Support - HEA1065 Adjustments'!$D$2:$D$10,RIGHT('Support - Calculation Detail'!A2951,2))</f>
        <v>0</v>
      </c>
      <c r="K2951" s="64">
        <v>121919</v>
      </c>
      <c r="L2951" s="64">
        <v>0</v>
      </c>
      <c r="M2951" s="64">
        <v>0</v>
      </c>
      <c r="N2951" s="64">
        <v>0</v>
      </c>
      <c r="O2951" s="64">
        <v>121919</v>
      </c>
    </row>
    <row r="2952" spans="1:15" x14ac:dyDescent="0.35">
      <c r="A2952" s="57" t="s">
        <v>8738</v>
      </c>
      <c r="B2952" s="61" t="s">
        <v>10</v>
      </c>
      <c r="C2952" s="61" t="s">
        <v>5028</v>
      </c>
      <c r="D2952" s="64">
        <v>0</v>
      </c>
      <c r="E2952" s="64">
        <v>0</v>
      </c>
      <c r="F2952" s="64">
        <v>0</v>
      </c>
      <c r="G2952" s="77">
        <v>1.04</v>
      </c>
      <c r="H2952" s="64">
        <v>0</v>
      </c>
      <c r="I2952" s="64">
        <v>0</v>
      </c>
      <c r="J2952" s="64">
        <f>SUMIFS('Support - HEA1065 Adjustments'!$G$2:$G$10,'Support - HEA1065 Adjustments'!$A$2:$A$10,LEFT('Support - Calculation Detail'!A2952,7),'Support - HEA1065 Adjustments'!$D$2:$D$10,RIGHT('Support - Calculation Detail'!A2952,2))</f>
        <v>0</v>
      </c>
      <c r="K2952" s="64">
        <v>0</v>
      </c>
      <c r="L2952" s="64">
        <v>0</v>
      </c>
      <c r="M2952" s="64">
        <v>0</v>
      </c>
      <c r="N2952" s="64">
        <v>0</v>
      </c>
      <c r="O2952" s="64">
        <v>0</v>
      </c>
    </row>
    <row r="2953" spans="1:15" x14ac:dyDescent="0.35">
      <c r="A2953" s="57" t="s">
        <v>8739</v>
      </c>
      <c r="B2953" s="61" t="s">
        <v>10</v>
      </c>
      <c r="C2953" s="61" t="s">
        <v>5028</v>
      </c>
      <c r="D2953" s="64">
        <v>2504624</v>
      </c>
      <c r="E2953" s="64">
        <v>0</v>
      </c>
      <c r="F2953" s="64">
        <v>2504624</v>
      </c>
      <c r="G2953" s="77">
        <v>1.04</v>
      </c>
      <c r="H2953" s="64">
        <v>2604809</v>
      </c>
      <c r="I2953" s="64">
        <v>0</v>
      </c>
      <c r="J2953" s="64">
        <f>SUMIFS('Support - HEA1065 Adjustments'!$G$2:$G$10,'Support - HEA1065 Adjustments'!$A$2:$A$10,LEFT('Support - Calculation Detail'!A2953,7),'Support - HEA1065 Adjustments'!$D$2:$D$10,RIGHT('Support - Calculation Detail'!A2953,2))</f>
        <v>0</v>
      </c>
      <c r="K2953" s="64">
        <v>2604809</v>
      </c>
      <c r="L2953" s="64">
        <v>0</v>
      </c>
      <c r="M2953" s="64">
        <v>0</v>
      </c>
      <c r="N2953" s="64">
        <v>0</v>
      </c>
      <c r="O2953" s="64">
        <v>2604809</v>
      </c>
    </row>
    <row r="2954" spans="1:15" x14ac:dyDescent="0.35">
      <c r="A2954" s="57" t="s">
        <v>8740</v>
      </c>
      <c r="B2954" s="61" t="s">
        <v>10</v>
      </c>
      <c r="C2954" s="61" t="s">
        <v>5028</v>
      </c>
      <c r="D2954" s="64">
        <v>5009851</v>
      </c>
      <c r="E2954" s="64">
        <v>0</v>
      </c>
      <c r="F2954" s="64">
        <v>5009851</v>
      </c>
      <c r="G2954" s="77">
        <v>1.04</v>
      </c>
      <c r="H2954" s="64">
        <v>5210245</v>
      </c>
      <c r="I2954" s="64">
        <v>0</v>
      </c>
      <c r="J2954" s="64">
        <f>SUMIFS('Support - HEA1065 Adjustments'!$G$2:$G$10,'Support - HEA1065 Adjustments'!$A$2:$A$10,LEFT('Support - Calculation Detail'!A2954,7),'Support - HEA1065 Adjustments'!$D$2:$D$10,RIGHT('Support - Calculation Detail'!A2954,2))</f>
        <v>0</v>
      </c>
      <c r="K2954" s="64">
        <v>5210245</v>
      </c>
      <c r="L2954" s="64">
        <v>0</v>
      </c>
      <c r="M2954" s="64">
        <v>0</v>
      </c>
      <c r="N2954" s="64">
        <v>0</v>
      </c>
      <c r="O2954" s="64">
        <v>5210245</v>
      </c>
    </row>
    <row r="2955" spans="1:15" x14ac:dyDescent="0.35">
      <c r="A2955" s="57" t="s">
        <v>8741</v>
      </c>
      <c r="B2955" s="61" t="s">
        <v>10</v>
      </c>
      <c r="C2955" s="61" t="s">
        <v>5028</v>
      </c>
      <c r="D2955" s="64">
        <v>2069973</v>
      </c>
      <c r="E2955" s="64">
        <v>0</v>
      </c>
      <c r="F2955" s="64">
        <v>2069973</v>
      </c>
      <c r="G2955" s="77">
        <v>1.04</v>
      </c>
      <c r="H2955" s="64">
        <v>2152772</v>
      </c>
      <c r="I2955" s="64">
        <v>0</v>
      </c>
      <c r="J2955" s="64">
        <f>SUMIFS('Support - HEA1065 Adjustments'!$G$2:$G$10,'Support - HEA1065 Adjustments'!$A$2:$A$10,LEFT('Support - Calculation Detail'!A2955,7),'Support - HEA1065 Adjustments'!$D$2:$D$10,RIGHT('Support - Calculation Detail'!A2955,2))</f>
        <v>0</v>
      </c>
      <c r="K2955" s="64">
        <v>2152772</v>
      </c>
      <c r="L2955" s="64">
        <v>0</v>
      </c>
      <c r="M2955" s="64">
        <v>0</v>
      </c>
      <c r="N2955" s="64">
        <v>0</v>
      </c>
      <c r="O2955" s="64">
        <v>2152772</v>
      </c>
    </row>
    <row r="2956" spans="1:15" x14ac:dyDescent="0.35">
      <c r="A2956" s="57" t="s">
        <v>8742</v>
      </c>
      <c r="B2956" s="61" t="s">
        <v>10</v>
      </c>
      <c r="C2956" s="61" t="s">
        <v>5078</v>
      </c>
      <c r="D2956" s="64">
        <v>4185872</v>
      </c>
      <c r="E2956" s="64">
        <v>0</v>
      </c>
      <c r="F2956" s="64">
        <v>4185872</v>
      </c>
      <c r="G2956" s="77">
        <v>1.04</v>
      </c>
      <c r="H2956" s="64">
        <v>4353307</v>
      </c>
      <c r="I2956" s="64">
        <v>0</v>
      </c>
      <c r="J2956" s="64">
        <f>SUMIFS('Support - HEA1065 Adjustments'!$G$2:$G$10,'Support - HEA1065 Adjustments'!$A$2:$A$10,LEFT('Support - Calculation Detail'!A2956,7),'Support - HEA1065 Adjustments'!$D$2:$D$10,RIGHT('Support - Calculation Detail'!A2956,2))</f>
        <v>0</v>
      </c>
      <c r="K2956" s="64">
        <v>4353307</v>
      </c>
      <c r="L2956" s="64">
        <v>300143</v>
      </c>
      <c r="M2956" s="64">
        <v>93302</v>
      </c>
      <c r="N2956" s="64">
        <v>334713.93375461613</v>
      </c>
      <c r="O2956" s="64">
        <v>5081465.9337546164</v>
      </c>
    </row>
    <row r="2957" spans="1:15" x14ac:dyDescent="0.35">
      <c r="A2957" s="57" t="s">
        <v>8743</v>
      </c>
      <c r="B2957" s="61" t="s">
        <v>10</v>
      </c>
      <c r="C2957" s="61" t="s">
        <v>5078</v>
      </c>
      <c r="D2957" s="64">
        <v>13159</v>
      </c>
      <c r="E2957" s="64">
        <v>0</v>
      </c>
      <c r="F2957" s="64">
        <v>13159</v>
      </c>
      <c r="G2957" s="77">
        <v>1.04</v>
      </c>
      <c r="H2957" s="64">
        <v>13685</v>
      </c>
      <c r="I2957" s="64">
        <v>0</v>
      </c>
      <c r="J2957" s="64">
        <f>SUMIFS('Support - HEA1065 Adjustments'!$G$2:$G$10,'Support - HEA1065 Adjustments'!$A$2:$A$10,LEFT('Support - Calculation Detail'!A2957,7),'Support - HEA1065 Adjustments'!$D$2:$D$10,RIGHT('Support - Calculation Detail'!A2957,2))</f>
        <v>0</v>
      </c>
      <c r="K2957" s="64">
        <v>13685</v>
      </c>
      <c r="L2957" s="64">
        <v>0</v>
      </c>
      <c r="M2957" s="64">
        <v>0</v>
      </c>
      <c r="N2957" s="64">
        <v>0</v>
      </c>
      <c r="O2957" s="64">
        <v>13685</v>
      </c>
    </row>
    <row r="2958" spans="1:15" x14ac:dyDescent="0.35">
      <c r="A2958" s="57" t="s">
        <v>8744</v>
      </c>
      <c r="B2958" s="61" t="s">
        <v>10</v>
      </c>
      <c r="C2958" s="61" t="s">
        <v>5078</v>
      </c>
      <c r="D2958" s="64">
        <v>15202</v>
      </c>
      <c r="E2958" s="64">
        <v>0</v>
      </c>
      <c r="F2958" s="64">
        <v>15202</v>
      </c>
      <c r="G2958" s="77">
        <v>1.04</v>
      </c>
      <c r="H2958" s="64">
        <v>15810</v>
      </c>
      <c r="I2958" s="64">
        <v>0</v>
      </c>
      <c r="J2958" s="64">
        <f>SUMIFS('Support - HEA1065 Adjustments'!$G$2:$G$10,'Support - HEA1065 Adjustments'!$A$2:$A$10,LEFT('Support - Calculation Detail'!A2958,7),'Support - HEA1065 Adjustments'!$D$2:$D$10,RIGHT('Support - Calculation Detail'!A2958,2))</f>
        <v>0</v>
      </c>
      <c r="K2958" s="64">
        <v>15810</v>
      </c>
      <c r="L2958" s="64">
        <v>0</v>
      </c>
      <c r="M2958" s="64">
        <v>0</v>
      </c>
      <c r="N2958" s="64">
        <v>0</v>
      </c>
      <c r="O2958" s="64">
        <v>15810</v>
      </c>
    </row>
    <row r="2959" spans="1:15" x14ac:dyDescent="0.35">
      <c r="A2959" s="57" t="s">
        <v>8745</v>
      </c>
      <c r="B2959" s="61" t="s">
        <v>10</v>
      </c>
      <c r="C2959" s="61" t="s">
        <v>5078</v>
      </c>
      <c r="D2959" s="64">
        <v>18145</v>
      </c>
      <c r="E2959" s="64">
        <v>0</v>
      </c>
      <c r="F2959" s="64">
        <v>18145</v>
      </c>
      <c r="G2959" s="77">
        <v>1.04</v>
      </c>
      <c r="H2959" s="64">
        <v>18871</v>
      </c>
      <c r="I2959" s="64">
        <v>0</v>
      </c>
      <c r="J2959" s="64">
        <f>SUMIFS('Support - HEA1065 Adjustments'!$G$2:$G$10,'Support - HEA1065 Adjustments'!$A$2:$A$10,LEFT('Support - Calculation Detail'!A2959,7),'Support - HEA1065 Adjustments'!$D$2:$D$10,RIGHT('Support - Calculation Detail'!A2959,2))</f>
        <v>0</v>
      </c>
      <c r="K2959" s="64">
        <v>18871</v>
      </c>
      <c r="L2959" s="64">
        <v>0</v>
      </c>
      <c r="M2959" s="64">
        <v>0</v>
      </c>
      <c r="N2959" s="64">
        <v>0</v>
      </c>
      <c r="O2959" s="64">
        <v>18871</v>
      </c>
    </row>
    <row r="2960" spans="1:15" x14ac:dyDescent="0.35">
      <c r="A2960" s="57" t="s">
        <v>8746</v>
      </c>
      <c r="B2960" s="61" t="s">
        <v>10</v>
      </c>
      <c r="C2960" s="61" t="s">
        <v>5078</v>
      </c>
      <c r="D2960" s="64">
        <v>19713</v>
      </c>
      <c r="E2960" s="64">
        <v>0</v>
      </c>
      <c r="F2960" s="64">
        <v>19713</v>
      </c>
      <c r="G2960" s="77">
        <v>1.04</v>
      </c>
      <c r="H2960" s="64">
        <v>20502</v>
      </c>
      <c r="I2960" s="64">
        <v>0</v>
      </c>
      <c r="J2960" s="64">
        <f>SUMIFS('Support - HEA1065 Adjustments'!$G$2:$G$10,'Support - HEA1065 Adjustments'!$A$2:$A$10,LEFT('Support - Calculation Detail'!A2960,7),'Support - HEA1065 Adjustments'!$D$2:$D$10,RIGHT('Support - Calculation Detail'!A2960,2))</f>
        <v>0</v>
      </c>
      <c r="K2960" s="64">
        <v>20502</v>
      </c>
      <c r="L2960" s="64">
        <v>0</v>
      </c>
      <c r="M2960" s="64">
        <v>0</v>
      </c>
      <c r="N2960" s="64">
        <v>0</v>
      </c>
      <c r="O2960" s="64">
        <v>20502</v>
      </c>
    </row>
    <row r="2961" spans="1:15" x14ac:dyDescent="0.35">
      <c r="A2961" s="57" t="s">
        <v>8747</v>
      </c>
      <c r="B2961" s="61" t="s">
        <v>10</v>
      </c>
      <c r="C2961" s="61" t="s">
        <v>5078</v>
      </c>
      <c r="D2961" s="64">
        <v>19005</v>
      </c>
      <c r="E2961" s="64">
        <v>0</v>
      </c>
      <c r="F2961" s="64">
        <v>19005</v>
      </c>
      <c r="G2961" s="77">
        <v>1.04</v>
      </c>
      <c r="H2961" s="64">
        <v>19765</v>
      </c>
      <c r="I2961" s="64">
        <v>0</v>
      </c>
      <c r="J2961" s="64">
        <f>SUMIFS('Support - HEA1065 Adjustments'!$G$2:$G$10,'Support - HEA1065 Adjustments'!$A$2:$A$10,LEFT('Support - Calculation Detail'!A2961,7),'Support - HEA1065 Adjustments'!$D$2:$D$10,RIGHT('Support - Calculation Detail'!A2961,2))</f>
        <v>0</v>
      </c>
      <c r="K2961" s="64">
        <v>19765</v>
      </c>
      <c r="L2961" s="64">
        <v>0</v>
      </c>
      <c r="M2961" s="64">
        <v>0</v>
      </c>
      <c r="N2961" s="64">
        <v>0</v>
      </c>
      <c r="O2961" s="64">
        <v>19765</v>
      </c>
    </row>
    <row r="2962" spans="1:15" x14ac:dyDescent="0.35">
      <c r="A2962" s="57" t="s">
        <v>8748</v>
      </c>
      <c r="B2962" s="61" t="s">
        <v>10</v>
      </c>
      <c r="C2962" s="61" t="s">
        <v>5078</v>
      </c>
      <c r="D2962" s="64">
        <v>19429</v>
      </c>
      <c r="E2962" s="64">
        <v>0</v>
      </c>
      <c r="F2962" s="64">
        <v>19429</v>
      </c>
      <c r="G2962" s="77">
        <v>1.04</v>
      </c>
      <c r="H2962" s="64">
        <v>20206</v>
      </c>
      <c r="I2962" s="64">
        <v>0</v>
      </c>
      <c r="J2962" s="64">
        <f>SUMIFS('Support - HEA1065 Adjustments'!$G$2:$G$10,'Support - HEA1065 Adjustments'!$A$2:$A$10,LEFT('Support - Calculation Detail'!A2962,7),'Support - HEA1065 Adjustments'!$D$2:$D$10,RIGHT('Support - Calculation Detail'!A2962,2))</f>
        <v>0</v>
      </c>
      <c r="K2962" s="64">
        <v>20206</v>
      </c>
      <c r="L2962" s="64">
        <v>0</v>
      </c>
      <c r="M2962" s="64">
        <v>0</v>
      </c>
      <c r="N2962" s="64">
        <v>0</v>
      </c>
      <c r="O2962" s="64">
        <v>20206</v>
      </c>
    </row>
    <row r="2963" spans="1:15" x14ac:dyDescent="0.35">
      <c r="A2963" s="57" t="s">
        <v>8749</v>
      </c>
      <c r="B2963" s="61" t="s">
        <v>10</v>
      </c>
      <c r="C2963" s="61" t="s">
        <v>5078</v>
      </c>
      <c r="D2963" s="64">
        <v>18398</v>
      </c>
      <c r="E2963" s="64">
        <v>0</v>
      </c>
      <c r="F2963" s="64">
        <v>18398</v>
      </c>
      <c r="G2963" s="77">
        <v>1.04</v>
      </c>
      <c r="H2963" s="64">
        <v>19134</v>
      </c>
      <c r="I2963" s="64">
        <v>0</v>
      </c>
      <c r="J2963" s="64">
        <f>SUMIFS('Support - HEA1065 Adjustments'!$G$2:$G$10,'Support - HEA1065 Adjustments'!$A$2:$A$10,LEFT('Support - Calculation Detail'!A2963,7),'Support - HEA1065 Adjustments'!$D$2:$D$10,RIGHT('Support - Calculation Detail'!A2963,2))</f>
        <v>0</v>
      </c>
      <c r="K2963" s="64">
        <v>19134</v>
      </c>
      <c r="L2963" s="64">
        <v>0</v>
      </c>
      <c r="M2963" s="64">
        <v>0</v>
      </c>
      <c r="N2963" s="64">
        <v>0</v>
      </c>
      <c r="O2963" s="64">
        <v>19134</v>
      </c>
    </row>
    <row r="2964" spans="1:15" x14ac:dyDescent="0.35">
      <c r="A2964" s="57" t="s">
        <v>8750</v>
      </c>
      <c r="B2964" s="61" t="s">
        <v>10</v>
      </c>
      <c r="C2964" s="61" t="s">
        <v>5078</v>
      </c>
      <c r="D2964" s="64">
        <v>7084</v>
      </c>
      <c r="E2964" s="64">
        <v>0</v>
      </c>
      <c r="F2964" s="64">
        <v>7084</v>
      </c>
      <c r="G2964" s="77">
        <v>1.04</v>
      </c>
      <c r="H2964" s="64">
        <v>7367</v>
      </c>
      <c r="I2964" s="64">
        <v>0</v>
      </c>
      <c r="J2964" s="64">
        <f>SUMIFS('Support - HEA1065 Adjustments'!$G$2:$G$10,'Support - HEA1065 Adjustments'!$A$2:$A$10,LEFT('Support - Calculation Detail'!A2964,7),'Support - HEA1065 Adjustments'!$D$2:$D$10,RIGHT('Support - Calculation Detail'!A2964,2))</f>
        <v>0</v>
      </c>
      <c r="K2964" s="64">
        <v>7367</v>
      </c>
      <c r="L2964" s="64">
        <v>0</v>
      </c>
      <c r="M2964" s="64">
        <v>0</v>
      </c>
      <c r="N2964" s="64">
        <v>0</v>
      </c>
      <c r="O2964" s="64">
        <v>7367</v>
      </c>
    </row>
    <row r="2965" spans="1:15" x14ac:dyDescent="0.35">
      <c r="A2965" s="57" t="s">
        <v>8751</v>
      </c>
      <c r="B2965" s="61" t="s">
        <v>10</v>
      </c>
      <c r="C2965" s="61" t="s">
        <v>5078</v>
      </c>
      <c r="D2965" s="64">
        <v>276099</v>
      </c>
      <c r="E2965" s="64">
        <v>0</v>
      </c>
      <c r="F2965" s="64">
        <v>276099</v>
      </c>
      <c r="G2965" s="77">
        <v>1.04</v>
      </c>
      <c r="H2965" s="64">
        <v>287143</v>
      </c>
      <c r="I2965" s="64">
        <v>0</v>
      </c>
      <c r="J2965" s="64">
        <f>SUMIFS('Support - HEA1065 Adjustments'!$G$2:$G$10,'Support - HEA1065 Adjustments'!$A$2:$A$10,LEFT('Support - Calculation Detail'!A2965,7),'Support - HEA1065 Adjustments'!$D$2:$D$10,RIGHT('Support - Calculation Detail'!A2965,2))</f>
        <v>0</v>
      </c>
      <c r="K2965" s="64">
        <v>287143</v>
      </c>
      <c r="L2965" s="64">
        <v>0</v>
      </c>
      <c r="M2965" s="64">
        <v>0</v>
      </c>
      <c r="N2965" s="64">
        <v>0</v>
      </c>
      <c r="O2965" s="64">
        <v>287143</v>
      </c>
    </row>
    <row r="2966" spans="1:15" x14ac:dyDescent="0.35">
      <c r="A2966" s="57" t="s">
        <v>8752</v>
      </c>
      <c r="B2966" s="61" t="s">
        <v>10</v>
      </c>
      <c r="C2966" s="61" t="s">
        <v>5078</v>
      </c>
      <c r="D2966" s="64">
        <v>28570</v>
      </c>
      <c r="E2966" s="64">
        <v>0</v>
      </c>
      <c r="F2966" s="64">
        <v>28570</v>
      </c>
      <c r="G2966" s="77">
        <v>1.04</v>
      </c>
      <c r="H2966" s="64">
        <v>29713</v>
      </c>
      <c r="I2966" s="64">
        <v>0</v>
      </c>
      <c r="J2966" s="64">
        <f>SUMIFS('Support - HEA1065 Adjustments'!$G$2:$G$10,'Support - HEA1065 Adjustments'!$A$2:$A$10,LEFT('Support - Calculation Detail'!A2966,7),'Support - HEA1065 Adjustments'!$D$2:$D$10,RIGHT('Support - Calculation Detail'!A2966,2))</f>
        <v>0</v>
      </c>
      <c r="K2966" s="64">
        <v>29713</v>
      </c>
      <c r="L2966" s="64">
        <v>0</v>
      </c>
      <c r="M2966" s="64">
        <v>0</v>
      </c>
      <c r="N2966" s="64">
        <v>0</v>
      </c>
      <c r="O2966" s="64">
        <v>29713</v>
      </c>
    </row>
    <row r="2967" spans="1:15" x14ac:dyDescent="0.35">
      <c r="A2967" s="57" t="s">
        <v>8753</v>
      </c>
      <c r="B2967" s="61" t="s">
        <v>10</v>
      </c>
      <c r="C2967" s="61" t="s">
        <v>5078</v>
      </c>
      <c r="D2967" s="64">
        <v>7489</v>
      </c>
      <c r="E2967" s="64">
        <v>0</v>
      </c>
      <c r="F2967" s="64">
        <v>7489</v>
      </c>
      <c r="G2967" s="77">
        <v>1.04</v>
      </c>
      <c r="H2967" s="64">
        <v>7789</v>
      </c>
      <c r="I2967" s="64">
        <v>0</v>
      </c>
      <c r="J2967" s="64">
        <f>SUMIFS('Support - HEA1065 Adjustments'!$G$2:$G$10,'Support - HEA1065 Adjustments'!$A$2:$A$10,LEFT('Support - Calculation Detail'!A2967,7),'Support - HEA1065 Adjustments'!$D$2:$D$10,RIGHT('Support - Calculation Detail'!A2967,2))</f>
        <v>0</v>
      </c>
      <c r="K2967" s="64">
        <v>7789</v>
      </c>
      <c r="L2967" s="64">
        <v>0</v>
      </c>
      <c r="M2967" s="64">
        <v>0</v>
      </c>
      <c r="N2967" s="64">
        <v>0</v>
      </c>
      <c r="O2967" s="64">
        <v>7789</v>
      </c>
    </row>
    <row r="2968" spans="1:15" x14ac:dyDescent="0.35">
      <c r="A2968" s="57" t="s">
        <v>8754</v>
      </c>
      <c r="B2968" s="61" t="s">
        <v>10</v>
      </c>
      <c r="C2968" s="61" t="s">
        <v>5078</v>
      </c>
      <c r="D2968" s="64">
        <v>8410</v>
      </c>
      <c r="E2968" s="64">
        <v>0</v>
      </c>
      <c r="F2968" s="64">
        <v>8410</v>
      </c>
      <c r="G2968" s="77">
        <v>1.04</v>
      </c>
      <c r="H2968" s="64">
        <v>8746</v>
      </c>
      <c r="I2968" s="64">
        <v>0</v>
      </c>
      <c r="J2968" s="64">
        <f>SUMIFS('Support - HEA1065 Adjustments'!$G$2:$G$10,'Support - HEA1065 Adjustments'!$A$2:$A$10,LEFT('Support - Calculation Detail'!A2968,7),'Support - HEA1065 Adjustments'!$D$2:$D$10,RIGHT('Support - Calculation Detail'!A2968,2))</f>
        <v>0</v>
      </c>
      <c r="K2968" s="64">
        <v>8746</v>
      </c>
      <c r="L2968" s="64">
        <v>0</v>
      </c>
      <c r="M2968" s="64">
        <v>0</v>
      </c>
      <c r="N2968" s="64">
        <v>0</v>
      </c>
      <c r="O2968" s="64">
        <v>8746</v>
      </c>
    </row>
    <row r="2969" spans="1:15" x14ac:dyDescent="0.35">
      <c r="A2969" s="57" t="s">
        <v>8755</v>
      </c>
      <c r="B2969" s="61" t="s">
        <v>10</v>
      </c>
      <c r="C2969" s="61" t="s">
        <v>5078</v>
      </c>
      <c r="D2969" s="64">
        <v>10649</v>
      </c>
      <c r="E2969" s="64">
        <v>0</v>
      </c>
      <c r="F2969" s="64">
        <v>10649</v>
      </c>
      <c r="G2969" s="77">
        <v>1.04</v>
      </c>
      <c r="H2969" s="64">
        <v>11075</v>
      </c>
      <c r="I2969" s="64">
        <v>0</v>
      </c>
      <c r="J2969" s="64">
        <f>SUMIFS('Support - HEA1065 Adjustments'!$G$2:$G$10,'Support - HEA1065 Adjustments'!$A$2:$A$10,LEFT('Support - Calculation Detail'!A2969,7),'Support - HEA1065 Adjustments'!$D$2:$D$10,RIGHT('Support - Calculation Detail'!A2969,2))</f>
        <v>0</v>
      </c>
      <c r="K2969" s="64">
        <v>11075</v>
      </c>
      <c r="L2969" s="64">
        <v>0</v>
      </c>
      <c r="M2969" s="64">
        <v>0</v>
      </c>
      <c r="N2969" s="64">
        <v>0</v>
      </c>
      <c r="O2969" s="64">
        <v>11075</v>
      </c>
    </row>
    <row r="2970" spans="1:15" x14ac:dyDescent="0.35">
      <c r="A2970" s="57" t="s">
        <v>8756</v>
      </c>
      <c r="B2970" s="61" t="s">
        <v>10</v>
      </c>
      <c r="C2970" s="61" t="s">
        <v>5078</v>
      </c>
      <c r="D2970" s="64">
        <v>15134</v>
      </c>
      <c r="E2970" s="64">
        <v>0</v>
      </c>
      <c r="F2970" s="64">
        <v>15134</v>
      </c>
      <c r="G2970" s="77">
        <v>1.04</v>
      </c>
      <c r="H2970" s="64">
        <v>15739</v>
      </c>
      <c r="I2970" s="64">
        <v>0</v>
      </c>
      <c r="J2970" s="64">
        <f>SUMIFS('Support - HEA1065 Adjustments'!$G$2:$G$10,'Support - HEA1065 Adjustments'!$A$2:$A$10,LEFT('Support - Calculation Detail'!A2970,7),'Support - HEA1065 Adjustments'!$D$2:$D$10,RIGHT('Support - Calculation Detail'!A2970,2))</f>
        <v>0</v>
      </c>
      <c r="K2970" s="64">
        <v>15739</v>
      </c>
      <c r="L2970" s="64">
        <v>0</v>
      </c>
      <c r="M2970" s="64">
        <v>0</v>
      </c>
      <c r="N2970" s="64">
        <v>0</v>
      </c>
      <c r="O2970" s="64">
        <v>15739</v>
      </c>
    </row>
    <row r="2971" spans="1:15" x14ac:dyDescent="0.35">
      <c r="A2971" s="57" t="s">
        <v>8757</v>
      </c>
      <c r="B2971" s="61" t="s">
        <v>10</v>
      </c>
      <c r="C2971" s="61" t="s">
        <v>5078</v>
      </c>
      <c r="D2971" s="64">
        <v>47603</v>
      </c>
      <c r="E2971" s="64">
        <v>0</v>
      </c>
      <c r="F2971" s="64">
        <v>47603</v>
      </c>
      <c r="G2971" s="77">
        <v>1.04</v>
      </c>
      <c r="H2971" s="64">
        <v>49507</v>
      </c>
      <c r="I2971" s="64">
        <v>0</v>
      </c>
      <c r="J2971" s="64">
        <f>SUMIFS('Support - HEA1065 Adjustments'!$G$2:$G$10,'Support - HEA1065 Adjustments'!$A$2:$A$10,LEFT('Support - Calculation Detail'!A2971,7),'Support - HEA1065 Adjustments'!$D$2:$D$10,RIGHT('Support - Calculation Detail'!A2971,2))</f>
        <v>0</v>
      </c>
      <c r="K2971" s="64">
        <v>49507</v>
      </c>
      <c r="L2971" s="64">
        <v>0</v>
      </c>
      <c r="M2971" s="64">
        <v>0</v>
      </c>
      <c r="N2971" s="64">
        <v>0</v>
      </c>
      <c r="O2971" s="64">
        <v>49507</v>
      </c>
    </row>
    <row r="2972" spans="1:15" x14ac:dyDescent="0.35">
      <c r="A2972" s="57" t="s">
        <v>8758</v>
      </c>
      <c r="B2972" s="61" t="s">
        <v>10</v>
      </c>
      <c r="C2972" s="61" t="s">
        <v>5078</v>
      </c>
      <c r="D2972" s="64">
        <v>73458</v>
      </c>
      <c r="E2972" s="64">
        <v>0</v>
      </c>
      <c r="F2972" s="64">
        <v>73458</v>
      </c>
      <c r="G2972" s="77">
        <v>1.04</v>
      </c>
      <c r="H2972" s="64">
        <v>76396</v>
      </c>
      <c r="I2972" s="64">
        <v>0</v>
      </c>
      <c r="J2972" s="64">
        <f>SUMIFS('Support - HEA1065 Adjustments'!$G$2:$G$10,'Support - HEA1065 Adjustments'!$A$2:$A$10,LEFT('Support - Calculation Detail'!A2972,7),'Support - HEA1065 Adjustments'!$D$2:$D$10,RIGHT('Support - Calculation Detail'!A2972,2))</f>
        <v>0</v>
      </c>
      <c r="K2972" s="64">
        <v>76396</v>
      </c>
      <c r="L2972" s="64">
        <v>0</v>
      </c>
      <c r="M2972" s="64">
        <v>0</v>
      </c>
      <c r="N2972" s="64">
        <v>0</v>
      </c>
      <c r="O2972" s="64">
        <v>76396</v>
      </c>
    </row>
    <row r="2973" spans="1:15" x14ac:dyDescent="0.35">
      <c r="A2973" s="57" t="s">
        <v>8759</v>
      </c>
      <c r="B2973" s="61" t="s">
        <v>10</v>
      </c>
      <c r="C2973" s="61" t="s">
        <v>5078</v>
      </c>
      <c r="D2973" s="64">
        <v>146993</v>
      </c>
      <c r="E2973" s="64">
        <v>0</v>
      </c>
      <c r="F2973" s="64">
        <v>146993</v>
      </c>
      <c r="G2973" s="77">
        <v>1.04</v>
      </c>
      <c r="H2973" s="64">
        <v>152873</v>
      </c>
      <c r="I2973" s="64">
        <v>0</v>
      </c>
      <c r="J2973" s="64">
        <f>SUMIFS('Support - HEA1065 Adjustments'!$G$2:$G$10,'Support - HEA1065 Adjustments'!$A$2:$A$10,LEFT('Support - Calculation Detail'!A2973,7),'Support - HEA1065 Adjustments'!$D$2:$D$10,RIGHT('Support - Calculation Detail'!A2973,2))</f>
        <v>0</v>
      </c>
      <c r="K2973" s="64">
        <v>152873</v>
      </c>
      <c r="L2973" s="64">
        <v>0</v>
      </c>
      <c r="M2973" s="64">
        <v>0</v>
      </c>
      <c r="N2973" s="64">
        <v>0</v>
      </c>
      <c r="O2973" s="64">
        <v>152873</v>
      </c>
    </row>
    <row r="2974" spans="1:15" x14ac:dyDescent="0.35">
      <c r="A2974" s="57" t="s">
        <v>8760</v>
      </c>
      <c r="B2974" s="61" t="s">
        <v>10</v>
      </c>
      <c r="C2974" s="61" t="s">
        <v>5078</v>
      </c>
      <c r="D2974" s="64">
        <v>56887</v>
      </c>
      <c r="E2974" s="64">
        <v>0</v>
      </c>
      <c r="F2974" s="64">
        <v>56887</v>
      </c>
      <c r="G2974" s="77">
        <v>1.04</v>
      </c>
      <c r="H2974" s="64">
        <v>59162</v>
      </c>
      <c r="I2974" s="64">
        <v>0</v>
      </c>
      <c r="J2974" s="64">
        <f>SUMIFS('Support - HEA1065 Adjustments'!$G$2:$G$10,'Support - HEA1065 Adjustments'!$A$2:$A$10,LEFT('Support - Calculation Detail'!A2974,7),'Support - HEA1065 Adjustments'!$D$2:$D$10,RIGHT('Support - Calculation Detail'!A2974,2))</f>
        <v>0</v>
      </c>
      <c r="K2974" s="64">
        <v>59162</v>
      </c>
      <c r="L2974" s="64">
        <v>1120</v>
      </c>
      <c r="M2974" s="64">
        <v>0</v>
      </c>
      <c r="N2974" s="64">
        <v>0</v>
      </c>
      <c r="O2974" s="64">
        <v>60282</v>
      </c>
    </row>
    <row r="2975" spans="1:15" x14ac:dyDescent="0.35">
      <c r="A2975" s="57" t="s">
        <v>8761</v>
      </c>
      <c r="B2975" s="61" t="s">
        <v>10</v>
      </c>
      <c r="C2975" s="61" t="s">
        <v>5078</v>
      </c>
      <c r="D2975" s="64">
        <v>32005</v>
      </c>
      <c r="E2975" s="64">
        <v>0</v>
      </c>
      <c r="F2975" s="64">
        <v>32005</v>
      </c>
      <c r="G2975" s="77">
        <v>1.04</v>
      </c>
      <c r="H2975" s="64">
        <v>33285</v>
      </c>
      <c r="I2975" s="64">
        <v>0</v>
      </c>
      <c r="J2975" s="64">
        <f>SUMIFS('Support - HEA1065 Adjustments'!$G$2:$G$10,'Support - HEA1065 Adjustments'!$A$2:$A$10,LEFT('Support - Calculation Detail'!A2975,7),'Support - HEA1065 Adjustments'!$D$2:$D$10,RIGHT('Support - Calculation Detail'!A2975,2))</f>
        <v>0</v>
      </c>
      <c r="K2975" s="64">
        <v>33285</v>
      </c>
      <c r="L2975" s="64">
        <v>1467</v>
      </c>
      <c r="M2975" s="64">
        <v>0</v>
      </c>
      <c r="N2975" s="64">
        <v>0</v>
      </c>
      <c r="O2975" s="64">
        <v>34752</v>
      </c>
    </row>
    <row r="2976" spans="1:15" x14ac:dyDescent="0.35">
      <c r="A2976" s="57" t="s">
        <v>8762</v>
      </c>
      <c r="B2976" s="61" t="s">
        <v>10</v>
      </c>
      <c r="C2976" s="61" t="s">
        <v>5078</v>
      </c>
      <c r="D2976" s="64">
        <v>171678</v>
      </c>
      <c r="E2976" s="64">
        <v>0</v>
      </c>
      <c r="F2976" s="64">
        <v>171678</v>
      </c>
      <c r="G2976" s="77">
        <v>1.04</v>
      </c>
      <c r="H2976" s="64">
        <v>178545</v>
      </c>
      <c r="I2976" s="64">
        <v>0</v>
      </c>
      <c r="J2976" s="64">
        <f>SUMIFS('Support - HEA1065 Adjustments'!$G$2:$G$10,'Support - HEA1065 Adjustments'!$A$2:$A$10,LEFT('Support - Calculation Detail'!A2976,7),'Support - HEA1065 Adjustments'!$D$2:$D$10,RIGHT('Support - Calculation Detail'!A2976,2))</f>
        <v>0</v>
      </c>
      <c r="K2976" s="64">
        <v>178545</v>
      </c>
      <c r="L2976" s="64">
        <v>0</v>
      </c>
      <c r="M2976" s="64">
        <v>0</v>
      </c>
      <c r="N2976" s="64">
        <v>0</v>
      </c>
      <c r="O2976" s="64">
        <v>178545</v>
      </c>
    </row>
    <row r="2977" spans="1:15" x14ac:dyDescent="0.35">
      <c r="A2977" s="57" t="s">
        <v>8763</v>
      </c>
      <c r="B2977" s="61" t="s">
        <v>10</v>
      </c>
      <c r="C2977" s="61" t="s">
        <v>5078</v>
      </c>
      <c r="D2977" s="64">
        <v>107284</v>
      </c>
      <c r="E2977" s="64">
        <v>0</v>
      </c>
      <c r="F2977" s="64">
        <v>107284</v>
      </c>
      <c r="G2977" s="77">
        <v>1.04</v>
      </c>
      <c r="H2977" s="64">
        <v>111575</v>
      </c>
      <c r="I2977" s="64">
        <v>0</v>
      </c>
      <c r="J2977" s="64">
        <f>SUMIFS('Support - HEA1065 Adjustments'!$G$2:$G$10,'Support - HEA1065 Adjustments'!$A$2:$A$10,LEFT('Support - Calculation Detail'!A2977,7),'Support - HEA1065 Adjustments'!$D$2:$D$10,RIGHT('Support - Calculation Detail'!A2977,2))</f>
        <v>0</v>
      </c>
      <c r="K2977" s="64">
        <v>111575</v>
      </c>
      <c r="L2977" s="64">
        <v>0</v>
      </c>
      <c r="M2977" s="64">
        <v>0</v>
      </c>
      <c r="N2977" s="64">
        <v>0</v>
      </c>
      <c r="O2977" s="64">
        <v>111575</v>
      </c>
    </row>
    <row r="2978" spans="1:15" x14ac:dyDescent="0.35">
      <c r="A2978" s="57" t="s">
        <v>8764</v>
      </c>
      <c r="B2978" s="61" t="s">
        <v>10</v>
      </c>
      <c r="C2978" s="61" t="s">
        <v>5078</v>
      </c>
      <c r="D2978" s="64">
        <v>329687</v>
      </c>
      <c r="E2978" s="64">
        <v>0</v>
      </c>
      <c r="F2978" s="64">
        <v>329687</v>
      </c>
      <c r="G2978" s="77">
        <v>1.04</v>
      </c>
      <c r="H2978" s="64">
        <v>342874</v>
      </c>
      <c r="I2978" s="64">
        <v>0</v>
      </c>
      <c r="J2978" s="64">
        <f>SUMIFS('Support - HEA1065 Adjustments'!$G$2:$G$10,'Support - HEA1065 Adjustments'!$A$2:$A$10,LEFT('Support - Calculation Detail'!A2978,7),'Support - HEA1065 Adjustments'!$D$2:$D$10,RIGHT('Support - Calculation Detail'!A2978,2))</f>
        <v>0</v>
      </c>
      <c r="K2978" s="64">
        <v>342874</v>
      </c>
      <c r="L2978" s="64">
        <v>13604</v>
      </c>
      <c r="M2978" s="64">
        <v>0</v>
      </c>
      <c r="N2978" s="64">
        <v>0</v>
      </c>
      <c r="O2978" s="64">
        <v>356478</v>
      </c>
    </row>
    <row r="2979" spans="1:15" x14ac:dyDescent="0.35">
      <c r="A2979" s="57" t="s">
        <v>8765</v>
      </c>
      <c r="B2979" s="61" t="s">
        <v>10</v>
      </c>
      <c r="C2979" s="61" t="s">
        <v>5078</v>
      </c>
      <c r="D2979" s="64">
        <v>181792</v>
      </c>
      <c r="E2979" s="64">
        <v>0</v>
      </c>
      <c r="F2979" s="64">
        <v>181792</v>
      </c>
      <c r="G2979" s="77">
        <v>1.04</v>
      </c>
      <c r="H2979" s="64">
        <v>189064</v>
      </c>
      <c r="I2979" s="64">
        <v>0</v>
      </c>
      <c r="J2979" s="64">
        <f>SUMIFS('Support - HEA1065 Adjustments'!$G$2:$G$10,'Support - HEA1065 Adjustments'!$A$2:$A$10,LEFT('Support - Calculation Detail'!A2979,7),'Support - HEA1065 Adjustments'!$D$2:$D$10,RIGHT('Support - Calculation Detail'!A2979,2))</f>
        <v>0</v>
      </c>
      <c r="K2979" s="64">
        <v>189064</v>
      </c>
      <c r="L2979" s="64">
        <v>0</v>
      </c>
      <c r="M2979" s="64">
        <v>0</v>
      </c>
      <c r="N2979" s="64">
        <v>0</v>
      </c>
      <c r="O2979" s="64">
        <v>189064</v>
      </c>
    </row>
    <row r="2980" spans="1:15" x14ac:dyDescent="0.35">
      <c r="A2980" s="57" t="s">
        <v>8766</v>
      </c>
      <c r="B2980" s="61" t="s">
        <v>10</v>
      </c>
      <c r="C2980" s="61" t="s">
        <v>5078</v>
      </c>
      <c r="D2980" s="64">
        <v>3153539</v>
      </c>
      <c r="E2980" s="64">
        <v>0</v>
      </c>
      <c r="F2980" s="64">
        <v>3153539</v>
      </c>
      <c r="G2980" s="77">
        <v>1.04</v>
      </c>
      <c r="H2980" s="64">
        <v>3279681</v>
      </c>
      <c r="I2980" s="64">
        <v>0</v>
      </c>
      <c r="J2980" s="64">
        <f>SUMIFS('Support - HEA1065 Adjustments'!$G$2:$G$10,'Support - HEA1065 Adjustments'!$A$2:$A$10,LEFT('Support - Calculation Detail'!A2980,7),'Support - HEA1065 Adjustments'!$D$2:$D$10,RIGHT('Support - Calculation Detail'!A2980,2))</f>
        <v>0</v>
      </c>
      <c r="K2980" s="64">
        <v>3279681</v>
      </c>
      <c r="L2980" s="64">
        <v>0</v>
      </c>
      <c r="M2980" s="64">
        <v>0</v>
      </c>
      <c r="N2980" s="64">
        <v>0</v>
      </c>
      <c r="O2980" s="64">
        <v>3279681</v>
      </c>
    </row>
    <row r="2981" spans="1:15" x14ac:dyDescent="0.35">
      <c r="A2981" s="57" t="s">
        <v>8767</v>
      </c>
      <c r="B2981" s="61" t="s">
        <v>10</v>
      </c>
      <c r="C2981" s="61" t="s">
        <v>5120</v>
      </c>
      <c r="D2981" s="64">
        <v>19378861</v>
      </c>
      <c r="E2981" s="64">
        <v>0</v>
      </c>
      <c r="F2981" s="64">
        <v>19378861</v>
      </c>
      <c r="G2981" s="77">
        <v>1.04</v>
      </c>
      <c r="H2981" s="64">
        <v>20154015</v>
      </c>
      <c r="I2981" s="64">
        <v>0</v>
      </c>
      <c r="J2981" s="64">
        <f>SUMIFS('Support - HEA1065 Adjustments'!$G$2:$G$10,'Support - HEA1065 Adjustments'!$A$2:$A$10,LEFT('Support - Calculation Detail'!A2981,7),'Support - HEA1065 Adjustments'!$D$2:$D$10,RIGHT('Support - Calculation Detail'!A2981,2))</f>
        <v>0</v>
      </c>
      <c r="K2981" s="64">
        <v>20154015</v>
      </c>
      <c r="L2981" s="64">
        <v>872849</v>
      </c>
      <c r="M2981" s="64">
        <v>615083</v>
      </c>
      <c r="N2981" s="64">
        <v>1452982.8573283842</v>
      </c>
      <c r="O2981" s="64">
        <v>23094929.857328385</v>
      </c>
    </row>
    <row r="2982" spans="1:15" x14ac:dyDescent="0.35">
      <c r="A2982" s="57" t="s">
        <v>8768</v>
      </c>
      <c r="B2982" s="61" t="s">
        <v>10</v>
      </c>
      <c r="C2982" s="61" t="s">
        <v>5120</v>
      </c>
      <c r="D2982" s="64">
        <v>93202</v>
      </c>
      <c r="E2982" s="64">
        <v>0</v>
      </c>
      <c r="F2982" s="64">
        <v>93202</v>
      </c>
      <c r="G2982" s="77">
        <v>1.04</v>
      </c>
      <c r="H2982" s="64">
        <v>96930</v>
      </c>
      <c r="I2982" s="64">
        <v>0</v>
      </c>
      <c r="J2982" s="64">
        <f>SUMIFS('Support - HEA1065 Adjustments'!$G$2:$G$10,'Support - HEA1065 Adjustments'!$A$2:$A$10,LEFT('Support - Calculation Detail'!A2982,7),'Support - HEA1065 Adjustments'!$D$2:$D$10,RIGHT('Support - Calculation Detail'!A2982,2))</f>
        <v>0</v>
      </c>
      <c r="K2982" s="64">
        <v>96930</v>
      </c>
      <c r="L2982" s="64">
        <v>0</v>
      </c>
      <c r="M2982" s="64">
        <v>0</v>
      </c>
      <c r="N2982" s="64">
        <v>0</v>
      </c>
      <c r="O2982" s="64">
        <v>96930</v>
      </c>
    </row>
    <row r="2983" spans="1:15" x14ac:dyDescent="0.35">
      <c r="A2983" s="57" t="s">
        <v>8769</v>
      </c>
      <c r="B2983" s="61" t="s">
        <v>10</v>
      </c>
      <c r="C2983" s="61" t="s">
        <v>5120</v>
      </c>
      <c r="D2983" s="64">
        <v>276892</v>
      </c>
      <c r="E2983" s="64">
        <v>0</v>
      </c>
      <c r="F2983" s="64">
        <v>276892</v>
      </c>
      <c r="G2983" s="77">
        <v>1.04</v>
      </c>
      <c r="H2983" s="64">
        <v>287968</v>
      </c>
      <c r="I2983" s="64">
        <v>0</v>
      </c>
      <c r="J2983" s="64">
        <f>SUMIFS('Support - HEA1065 Adjustments'!$G$2:$G$10,'Support - HEA1065 Adjustments'!$A$2:$A$10,LEFT('Support - Calculation Detail'!A2983,7),'Support - HEA1065 Adjustments'!$D$2:$D$10,RIGHT('Support - Calculation Detail'!A2983,2))</f>
        <v>0</v>
      </c>
      <c r="K2983" s="64">
        <v>287968</v>
      </c>
      <c r="L2983" s="64">
        <v>0</v>
      </c>
      <c r="M2983" s="64">
        <v>0</v>
      </c>
      <c r="N2983" s="64">
        <v>0</v>
      </c>
      <c r="O2983" s="64">
        <v>287968</v>
      </c>
    </row>
    <row r="2984" spans="1:15" x14ac:dyDescent="0.35">
      <c r="A2984" s="57" t="s">
        <v>8770</v>
      </c>
      <c r="B2984" s="61" t="s">
        <v>10</v>
      </c>
      <c r="C2984" s="61" t="s">
        <v>5120</v>
      </c>
      <c r="D2984" s="64">
        <v>0</v>
      </c>
      <c r="E2984" s="64">
        <v>231333</v>
      </c>
      <c r="F2984" s="64">
        <v>231333</v>
      </c>
      <c r="G2984" s="77">
        <v>1.04</v>
      </c>
      <c r="H2984" s="64">
        <v>240586</v>
      </c>
      <c r="I2984" s="64">
        <v>0</v>
      </c>
      <c r="J2984" s="64">
        <f>SUMIFS('Support - HEA1065 Adjustments'!$G$2:$G$10,'Support - HEA1065 Adjustments'!$A$2:$A$10,LEFT('Support - Calculation Detail'!A2984,7),'Support - HEA1065 Adjustments'!$D$2:$D$10,RIGHT('Support - Calculation Detail'!A2984,2))</f>
        <v>0</v>
      </c>
      <c r="K2984" s="64">
        <v>240586</v>
      </c>
      <c r="L2984" s="64">
        <v>0</v>
      </c>
      <c r="M2984" s="64">
        <v>0</v>
      </c>
      <c r="N2984" s="64">
        <v>0</v>
      </c>
      <c r="O2984" s="64">
        <v>240586</v>
      </c>
    </row>
    <row r="2985" spans="1:15" x14ac:dyDescent="0.35">
      <c r="A2985" s="57" t="s">
        <v>8771</v>
      </c>
      <c r="B2985" s="61" t="s">
        <v>10</v>
      </c>
      <c r="C2985" s="61" t="s">
        <v>5120</v>
      </c>
      <c r="D2985" s="64">
        <v>203561</v>
      </c>
      <c r="E2985" s="64">
        <v>0</v>
      </c>
      <c r="F2985" s="64">
        <v>203561</v>
      </c>
      <c r="G2985" s="77">
        <v>1.04</v>
      </c>
      <c r="H2985" s="64">
        <v>211703</v>
      </c>
      <c r="I2985" s="64">
        <v>0</v>
      </c>
      <c r="J2985" s="64">
        <f>SUMIFS('Support - HEA1065 Adjustments'!$G$2:$G$10,'Support - HEA1065 Adjustments'!$A$2:$A$10,LEFT('Support - Calculation Detail'!A2985,7),'Support - HEA1065 Adjustments'!$D$2:$D$10,RIGHT('Support - Calculation Detail'!A2985,2))</f>
        <v>0</v>
      </c>
      <c r="K2985" s="64">
        <v>211703</v>
      </c>
      <c r="L2985" s="64">
        <v>0</v>
      </c>
      <c r="M2985" s="64">
        <v>0</v>
      </c>
      <c r="N2985" s="64">
        <v>0</v>
      </c>
      <c r="O2985" s="64">
        <v>211703</v>
      </c>
    </row>
    <row r="2986" spans="1:15" x14ac:dyDescent="0.35">
      <c r="A2986" s="57" t="s">
        <v>8772</v>
      </c>
      <c r="B2986" s="61" t="s">
        <v>10</v>
      </c>
      <c r="C2986" s="61" t="s">
        <v>5120</v>
      </c>
      <c r="D2986" s="64">
        <v>27439</v>
      </c>
      <c r="E2986" s="64">
        <v>0</v>
      </c>
      <c r="F2986" s="64">
        <v>27439</v>
      </c>
      <c r="G2986" s="77">
        <v>1.04</v>
      </c>
      <c r="H2986" s="64">
        <v>28537</v>
      </c>
      <c r="I2986" s="64">
        <v>0</v>
      </c>
      <c r="J2986" s="64">
        <f>SUMIFS('Support - HEA1065 Adjustments'!$G$2:$G$10,'Support - HEA1065 Adjustments'!$A$2:$A$10,LEFT('Support - Calculation Detail'!A2986,7),'Support - HEA1065 Adjustments'!$D$2:$D$10,RIGHT('Support - Calculation Detail'!A2986,2))</f>
        <v>0</v>
      </c>
      <c r="K2986" s="64">
        <v>28537</v>
      </c>
      <c r="L2986" s="64">
        <v>0</v>
      </c>
      <c r="M2986" s="64">
        <v>0</v>
      </c>
      <c r="N2986" s="64">
        <v>0</v>
      </c>
      <c r="O2986" s="64">
        <v>28537</v>
      </c>
    </row>
    <row r="2987" spans="1:15" x14ac:dyDescent="0.35">
      <c r="A2987" s="57" t="s">
        <v>8773</v>
      </c>
      <c r="B2987" s="61" t="s">
        <v>10</v>
      </c>
      <c r="C2987" s="61" t="s">
        <v>5120</v>
      </c>
      <c r="D2987" s="64">
        <v>8659</v>
      </c>
      <c r="E2987" s="64">
        <v>232109</v>
      </c>
      <c r="F2987" s="64">
        <v>240768</v>
      </c>
      <c r="G2987" s="77">
        <v>1.04</v>
      </c>
      <c r="H2987" s="64">
        <v>250399</v>
      </c>
      <c r="I2987" s="64">
        <v>0</v>
      </c>
      <c r="J2987" s="64">
        <f>SUMIFS('Support - HEA1065 Adjustments'!$G$2:$G$10,'Support - HEA1065 Adjustments'!$A$2:$A$10,LEFT('Support - Calculation Detail'!A2987,7),'Support - HEA1065 Adjustments'!$D$2:$D$10,RIGHT('Support - Calculation Detail'!A2987,2))</f>
        <v>0</v>
      </c>
      <c r="K2987" s="64">
        <v>250399</v>
      </c>
      <c r="L2987" s="64">
        <v>0</v>
      </c>
      <c r="M2987" s="64">
        <v>0</v>
      </c>
      <c r="N2987" s="64">
        <v>0</v>
      </c>
      <c r="O2987" s="64">
        <v>250399</v>
      </c>
    </row>
    <row r="2988" spans="1:15" x14ac:dyDescent="0.35">
      <c r="A2988" s="57" t="s">
        <v>8774</v>
      </c>
      <c r="B2988" s="61" t="s">
        <v>10</v>
      </c>
      <c r="C2988" s="61" t="s">
        <v>5120</v>
      </c>
      <c r="D2988" s="64">
        <v>53446</v>
      </c>
      <c r="E2988" s="64">
        <v>0</v>
      </c>
      <c r="F2988" s="64">
        <v>53446</v>
      </c>
      <c r="G2988" s="77">
        <v>1.04</v>
      </c>
      <c r="H2988" s="64">
        <v>55584</v>
      </c>
      <c r="I2988" s="64">
        <v>0</v>
      </c>
      <c r="J2988" s="64">
        <f>SUMIFS('Support - HEA1065 Adjustments'!$G$2:$G$10,'Support - HEA1065 Adjustments'!$A$2:$A$10,LEFT('Support - Calculation Detail'!A2988,7),'Support - HEA1065 Adjustments'!$D$2:$D$10,RIGHT('Support - Calculation Detail'!A2988,2))</f>
        <v>0</v>
      </c>
      <c r="K2988" s="64">
        <v>55584</v>
      </c>
      <c r="L2988" s="64">
        <v>0</v>
      </c>
      <c r="M2988" s="64">
        <v>0</v>
      </c>
      <c r="N2988" s="64">
        <v>0</v>
      </c>
      <c r="O2988" s="64">
        <v>55584</v>
      </c>
    </row>
    <row r="2989" spans="1:15" x14ac:dyDescent="0.35">
      <c r="A2989" s="57" t="s">
        <v>8775</v>
      </c>
      <c r="B2989" s="61" t="s">
        <v>10</v>
      </c>
      <c r="C2989" s="61" t="s">
        <v>5120</v>
      </c>
      <c r="D2989" s="64">
        <v>43464</v>
      </c>
      <c r="E2989" s="64">
        <v>0</v>
      </c>
      <c r="F2989" s="64">
        <v>43464</v>
      </c>
      <c r="G2989" s="77">
        <v>1.04</v>
      </c>
      <c r="H2989" s="64">
        <v>45203</v>
      </c>
      <c r="I2989" s="64">
        <v>0</v>
      </c>
      <c r="J2989" s="64">
        <f>SUMIFS('Support - HEA1065 Adjustments'!$G$2:$G$10,'Support - HEA1065 Adjustments'!$A$2:$A$10,LEFT('Support - Calculation Detail'!A2989,7),'Support - HEA1065 Adjustments'!$D$2:$D$10,RIGHT('Support - Calculation Detail'!A2989,2))</f>
        <v>0</v>
      </c>
      <c r="K2989" s="64">
        <v>45203</v>
      </c>
      <c r="L2989" s="64">
        <v>0</v>
      </c>
      <c r="M2989" s="64">
        <v>0</v>
      </c>
      <c r="N2989" s="64">
        <v>0</v>
      </c>
      <c r="O2989" s="64">
        <v>45203</v>
      </c>
    </row>
    <row r="2990" spans="1:15" x14ac:dyDescent="0.35">
      <c r="A2990" s="57" t="s">
        <v>8776</v>
      </c>
      <c r="B2990" s="61" t="s">
        <v>10</v>
      </c>
      <c r="C2990" s="61" t="s">
        <v>5120</v>
      </c>
      <c r="D2990" s="64">
        <v>6865</v>
      </c>
      <c r="E2990" s="64">
        <v>0</v>
      </c>
      <c r="F2990" s="64">
        <v>6865</v>
      </c>
      <c r="G2990" s="77">
        <v>1.04</v>
      </c>
      <c r="H2990" s="64">
        <v>7140</v>
      </c>
      <c r="I2990" s="64">
        <v>0</v>
      </c>
      <c r="J2990" s="64">
        <f>SUMIFS('Support - HEA1065 Adjustments'!$G$2:$G$10,'Support - HEA1065 Adjustments'!$A$2:$A$10,LEFT('Support - Calculation Detail'!A2990,7),'Support - HEA1065 Adjustments'!$D$2:$D$10,RIGHT('Support - Calculation Detail'!A2990,2))</f>
        <v>0</v>
      </c>
      <c r="K2990" s="64">
        <v>7140</v>
      </c>
      <c r="L2990" s="64">
        <v>0</v>
      </c>
      <c r="M2990" s="64">
        <v>0</v>
      </c>
      <c r="N2990" s="64">
        <v>0</v>
      </c>
      <c r="O2990" s="64">
        <v>7140</v>
      </c>
    </row>
    <row r="2991" spans="1:15" x14ac:dyDescent="0.35">
      <c r="A2991" s="57" t="s">
        <v>8777</v>
      </c>
      <c r="B2991" s="61" t="s">
        <v>10</v>
      </c>
      <c r="C2991" s="61" t="s">
        <v>5120</v>
      </c>
      <c r="D2991" s="64">
        <v>5659</v>
      </c>
      <c r="E2991" s="64">
        <v>0</v>
      </c>
      <c r="F2991" s="64">
        <v>5659</v>
      </c>
      <c r="G2991" s="77">
        <v>1.04</v>
      </c>
      <c r="H2991" s="64">
        <v>5885</v>
      </c>
      <c r="I2991" s="64">
        <v>0</v>
      </c>
      <c r="J2991" s="64">
        <f>SUMIFS('Support - HEA1065 Adjustments'!$G$2:$G$10,'Support - HEA1065 Adjustments'!$A$2:$A$10,LEFT('Support - Calculation Detail'!A2991,7),'Support - HEA1065 Adjustments'!$D$2:$D$10,RIGHT('Support - Calculation Detail'!A2991,2))</f>
        <v>0</v>
      </c>
      <c r="K2991" s="64">
        <v>5885</v>
      </c>
      <c r="L2991" s="64">
        <v>0</v>
      </c>
      <c r="M2991" s="64">
        <v>0</v>
      </c>
      <c r="N2991" s="64">
        <v>0</v>
      </c>
      <c r="O2991" s="64">
        <v>5885</v>
      </c>
    </row>
    <row r="2992" spans="1:15" x14ac:dyDescent="0.35">
      <c r="A2992" s="57" t="s">
        <v>8778</v>
      </c>
      <c r="B2992" s="61" t="s">
        <v>10</v>
      </c>
      <c r="C2992" s="61" t="s">
        <v>5120</v>
      </c>
      <c r="D2992" s="64">
        <v>1889494</v>
      </c>
      <c r="E2992" s="64">
        <v>144619</v>
      </c>
      <c r="F2992" s="64">
        <v>2034113</v>
      </c>
      <c r="G2992" s="77">
        <v>1.04</v>
      </c>
      <c r="H2992" s="64">
        <v>2115478</v>
      </c>
      <c r="I2992" s="64">
        <v>0</v>
      </c>
      <c r="J2992" s="64">
        <f>SUMIFS('Support - HEA1065 Adjustments'!$G$2:$G$10,'Support - HEA1065 Adjustments'!$A$2:$A$10,LEFT('Support - Calculation Detail'!A2992,7),'Support - HEA1065 Adjustments'!$D$2:$D$10,RIGHT('Support - Calculation Detail'!A2992,2))</f>
        <v>0</v>
      </c>
      <c r="K2992" s="64">
        <v>2115478</v>
      </c>
      <c r="L2992" s="64">
        <v>0</v>
      </c>
      <c r="M2992" s="64">
        <v>0</v>
      </c>
      <c r="N2992" s="64">
        <v>0</v>
      </c>
      <c r="O2992" s="64">
        <v>2115478</v>
      </c>
    </row>
    <row r="2993" spans="1:15" x14ac:dyDescent="0.35">
      <c r="A2993" s="57" t="s">
        <v>8779</v>
      </c>
      <c r="B2993" s="61" t="s">
        <v>10</v>
      </c>
      <c r="C2993" s="61" t="s">
        <v>5120</v>
      </c>
      <c r="D2993" s="64">
        <v>355149</v>
      </c>
      <c r="E2993" s="64">
        <v>354833</v>
      </c>
      <c r="F2993" s="64">
        <v>709982</v>
      </c>
      <c r="G2993" s="77">
        <v>1.04</v>
      </c>
      <c r="H2993" s="64">
        <v>738381</v>
      </c>
      <c r="I2993" s="64">
        <v>0</v>
      </c>
      <c r="J2993" s="64">
        <f>SUMIFS('Support - HEA1065 Adjustments'!$G$2:$G$10,'Support - HEA1065 Adjustments'!$A$2:$A$10,LEFT('Support - Calculation Detail'!A2993,7),'Support - HEA1065 Adjustments'!$D$2:$D$10,RIGHT('Support - Calculation Detail'!A2993,2))</f>
        <v>0</v>
      </c>
      <c r="K2993" s="64">
        <v>738381</v>
      </c>
      <c r="L2993" s="64">
        <v>0</v>
      </c>
      <c r="M2993" s="64">
        <v>0</v>
      </c>
      <c r="N2993" s="64">
        <v>0</v>
      </c>
      <c r="O2993" s="64">
        <v>738381</v>
      </c>
    </row>
    <row r="2994" spans="1:15" x14ac:dyDescent="0.35">
      <c r="A2994" s="57" t="s">
        <v>8780</v>
      </c>
      <c r="B2994" s="61" t="s">
        <v>10</v>
      </c>
      <c r="C2994" s="61" t="s">
        <v>5120</v>
      </c>
      <c r="D2994" s="64">
        <v>22853</v>
      </c>
      <c r="E2994" s="64">
        <v>0</v>
      </c>
      <c r="F2994" s="64">
        <v>22853</v>
      </c>
      <c r="G2994" s="77">
        <v>1.04</v>
      </c>
      <c r="H2994" s="64">
        <v>23767</v>
      </c>
      <c r="I2994" s="64">
        <v>0</v>
      </c>
      <c r="J2994" s="64">
        <f>SUMIFS('Support - HEA1065 Adjustments'!$G$2:$G$10,'Support - HEA1065 Adjustments'!$A$2:$A$10,LEFT('Support - Calculation Detail'!A2994,7),'Support - HEA1065 Adjustments'!$D$2:$D$10,RIGHT('Support - Calculation Detail'!A2994,2))</f>
        <v>0</v>
      </c>
      <c r="K2994" s="64">
        <v>23767</v>
      </c>
      <c r="L2994" s="64">
        <v>0</v>
      </c>
      <c r="M2994" s="64">
        <v>0</v>
      </c>
      <c r="N2994" s="64">
        <v>0</v>
      </c>
      <c r="O2994" s="64">
        <v>23767</v>
      </c>
    </row>
    <row r="2995" spans="1:15" x14ac:dyDescent="0.35">
      <c r="A2995" s="57" t="s">
        <v>8781</v>
      </c>
      <c r="B2995" s="61" t="s">
        <v>10</v>
      </c>
      <c r="C2995" s="61" t="s">
        <v>5120</v>
      </c>
      <c r="D2995" s="64">
        <v>39707</v>
      </c>
      <c r="E2995" s="64">
        <v>0</v>
      </c>
      <c r="F2995" s="64">
        <v>39707</v>
      </c>
      <c r="G2995" s="77">
        <v>1.04</v>
      </c>
      <c r="H2995" s="64">
        <v>41295</v>
      </c>
      <c r="I2995" s="64">
        <v>0</v>
      </c>
      <c r="J2995" s="64">
        <f>SUMIFS('Support - HEA1065 Adjustments'!$G$2:$G$10,'Support - HEA1065 Adjustments'!$A$2:$A$10,LEFT('Support - Calculation Detail'!A2995,7),'Support - HEA1065 Adjustments'!$D$2:$D$10,RIGHT('Support - Calculation Detail'!A2995,2))</f>
        <v>0</v>
      </c>
      <c r="K2995" s="64">
        <v>41295</v>
      </c>
      <c r="L2995" s="64">
        <v>0</v>
      </c>
      <c r="M2995" s="64">
        <v>0</v>
      </c>
      <c r="N2995" s="64">
        <v>0</v>
      </c>
      <c r="O2995" s="64">
        <v>41295</v>
      </c>
    </row>
    <row r="2996" spans="1:15" x14ac:dyDescent="0.35">
      <c r="A2996" s="57" t="s">
        <v>8782</v>
      </c>
      <c r="B2996" s="61" t="s">
        <v>10</v>
      </c>
      <c r="C2996" s="61" t="s">
        <v>5120</v>
      </c>
      <c r="D2996" s="64">
        <v>30361</v>
      </c>
      <c r="E2996" s="64">
        <v>0</v>
      </c>
      <c r="F2996" s="64">
        <v>30361</v>
      </c>
      <c r="G2996" s="77">
        <v>1.04</v>
      </c>
      <c r="H2996" s="64">
        <v>31575</v>
      </c>
      <c r="I2996" s="64">
        <v>0</v>
      </c>
      <c r="J2996" s="64">
        <f>SUMIFS('Support - HEA1065 Adjustments'!$G$2:$G$10,'Support - HEA1065 Adjustments'!$A$2:$A$10,LEFT('Support - Calculation Detail'!A2996,7),'Support - HEA1065 Adjustments'!$D$2:$D$10,RIGHT('Support - Calculation Detail'!A2996,2))</f>
        <v>0</v>
      </c>
      <c r="K2996" s="64">
        <v>31575</v>
      </c>
      <c r="L2996" s="64">
        <v>0</v>
      </c>
      <c r="M2996" s="64">
        <v>0</v>
      </c>
      <c r="N2996" s="64">
        <v>0</v>
      </c>
      <c r="O2996" s="64">
        <v>31575</v>
      </c>
    </row>
    <row r="2997" spans="1:15" x14ac:dyDescent="0.35">
      <c r="A2997" s="57" t="s">
        <v>8783</v>
      </c>
      <c r="B2997" s="61" t="s">
        <v>10</v>
      </c>
      <c r="C2997" s="61" t="s">
        <v>5120</v>
      </c>
      <c r="D2997" s="64">
        <v>64570</v>
      </c>
      <c r="E2997" s="64">
        <v>0</v>
      </c>
      <c r="F2997" s="64">
        <v>64570</v>
      </c>
      <c r="G2997" s="77">
        <v>1.04</v>
      </c>
      <c r="H2997" s="64">
        <v>67153</v>
      </c>
      <c r="I2997" s="64">
        <v>0</v>
      </c>
      <c r="J2997" s="64">
        <f>SUMIFS('Support - HEA1065 Adjustments'!$G$2:$G$10,'Support - HEA1065 Adjustments'!$A$2:$A$10,LEFT('Support - Calculation Detail'!A2997,7),'Support - HEA1065 Adjustments'!$D$2:$D$10,RIGHT('Support - Calculation Detail'!A2997,2))</f>
        <v>0</v>
      </c>
      <c r="K2997" s="64">
        <v>67153</v>
      </c>
      <c r="L2997" s="64">
        <v>0</v>
      </c>
      <c r="M2997" s="64">
        <v>0</v>
      </c>
      <c r="N2997" s="64">
        <v>0</v>
      </c>
      <c r="O2997" s="64">
        <v>67153</v>
      </c>
    </row>
    <row r="2998" spans="1:15" x14ac:dyDescent="0.35">
      <c r="A2998" s="57" t="s">
        <v>8784</v>
      </c>
      <c r="B2998" s="61" t="s">
        <v>10</v>
      </c>
      <c r="C2998" s="61" t="s">
        <v>5120</v>
      </c>
      <c r="D2998" s="64">
        <v>46108</v>
      </c>
      <c r="E2998" s="64">
        <v>0</v>
      </c>
      <c r="F2998" s="64">
        <v>46108</v>
      </c>
      <c r="G2998" s="77">
        <v>1.04</v>
      </c>
      <c r="H2998" s="64">
        <v>47952</v>
      </c>
      <c r="I2998" s="64">
        <v>0</v>
      </c>
      <c r="J2998" s="64">
        <f>SUMIFS('Support - HEA1065 Adjustments'!$G$2:$G$10,'Support - HEA1065 Adjustments'!$A$2:$A$10,LEFT('Support - Calculation Detail'!A2998,7),'Support - HEA1065 Adjustments'!$D$2:$D$10,RIGHT('Support - Calculation Detail'!A2998,2))</f>
        <v>0</v>
      </c>
      <c r="K2998" s="64">
        <v>47952</v>
      </c>
      <c r="L2998" s="64">
        <v>0</v>
      </c>
      <c r="M2998" s="64">
        <v>0</v>
      </c>
      <c r="N2998" s="64">
        <v>0</v>
      </c>
      <c r="O2998" s="64">
        <v>47952</v>
      </c>
    </row>
    <row r="2999" spans="1:15" x14ac:dyDescent="0.35">
      <c r="A2999" s="57" t="s">
        <v>8785</v>
      </c>
      <c r="B2999" s="61" t="s">
        <v>10</v>
      </c>
      <c r="C2999" s="61" t="s">
        <v>5120</v>
      </c>
      <c r="D2999" s="64">
        <v>2466666</v>
      </c>
      <c r="E2999" s="64">
        <v>0</v>
      </c>
      <c r="F2999" s="64">
        <v>2466666</v>
      </c>
      <c r="G2999" s="77">
        <v>1.04</v>
      </c>
      <c r="H2999" s="64">
        <v>2565333</v>
      </c>
      <c r="I2999" s="64">
        <v>0</v>
      </c>
      <c r="J2999" s="64">
        <f>SUMIFS('Support - HEA1065 Adjustments'!$G$2:$G$10,'Support - HEA1065 Adjustments'!$A$2:$A$10,LEFT('Support - Calculation Detail'!A2999,7),'Support - HEA1065 Adjustments'!$D$2:$D$10,RIGHT('Support - Calculation Detail'!A2999,2))</f>
        <v>0</v>
      </c>
      <c r="K2999" s="64">
        <v>2565333</v>
      </c>
      <c r="L2999" s="64">
        <v>0</v>
      </c>
      <c r="M2999" s="64">
        <v>0</v>
      </c>
      <c r="N2999" s="64">
        <v>0</v>
      </c>
      <c r="O2999" s="64">
        <v>2565333</v>
      </c>
    </row>
    <row r="3000" spans="1:15" x14ac:dyDescent="0.35">
      <c r="A3000" s="57" t="s">
        <v>8786</v>
      </c>
      <c r="B3000" s="61" t="s">
        <v>10</v>
      </c>
      <c r="C3000" s="61" t="s">
        <v>5120</v>
      </c>
      <c r="D3000" s="64">
        <v>1343829</v>
      </c>
      <c r="E3000" s="64">
        <v>0</v>
      </c>
      <c r="F3000" s="64">
        <v>1343829</v>
      </c>
      <c r="G3000" s="77">
        <v>1.04</v>
      </c>
      <c r="H3000" s="64">
        <v>1397582</v>
      </c>
      <c r="I3000" s="64">
        <v>0</v>
      </c>
      <c r="J3000" s="64">
        <f>SUMIFS('Support - HEA1065 Adjustments'!$G$2:$G$10,'Support - HEA1065 Adjustments'!$A$2:$A$10,LEFT('Support - Calculation Detail'!A3000,7),'Support - HEA1065 Adjustments'!$D$2:$D$10,RIGHT('Support - Calculation Detail'!A3000,2))</f>
        <v>0</v>
      </c>
      <c r="K3000" s="64">
        <v>1397582</v>
      </c>
      <c r="L3000" s="64">
        <v>0</v>
      </c>
      <c r="M3000" s="64">
        <v>0</v>
      </c>
      <c r="N3000" s="64">
        <v>0</v>
      </c>
      <c r="O3000" s="64">
        <v>1397582</v>
      </c>
    </row>
    <row r="3001" spans="1:15" x14ac:dyDescent="0.35">
      <c r="A3001" s="57" t="s">
        <v>8787</v>
      </c>
      <c r="B3001" s="61" t="s">
        <v>10</v>
      </c>
      <c r="C3001" s="61" t="s">
        <v>5120</v>
      </c>
      <c r="D3001" s="64">
        <v>4018202</v>
      </c>
      <c r="E3001" s="64">
        <v>286297</v>
      </c>
      <c r="F3001" s="64">
        <v>4304499</v>
      </c>
      <c r="G3001" s="77">
        <v>1.04</v>
      </c>
      <c r="H3001" s="64">
        <v>4476679</v>
      </c>
      <c r="I3001" s="64">
        <v>0</v>
      </c>
      <c r="J3001" s="64">
        <f>SUMIFS('Support - HEA1065 Adjustments'!$G$2:$G$10,'Support - HEA1065 Adjustments'!$A$2:$A$10,LEFT('Support - Calculation Detail'!A3001,7),'Support - HEA1065 Adjustments'!$D$2:$D$10,RIGHT('Support - Calculation Detail'!A3001,2))</f>
        <v>0</v>
      </c>
      <c r="K3001" s="64">
        <v>4476679</v>
      </c>
      <c r="L3001" s="64">
        <v>124659</v>
      </c>
      <c r="M3001" s="64">
        <v>0</v>
      </c>
      <c r="N3001" s="64">
        <v>0</v>
      </c>
      <c r="O3001" s="64">
        <v>4601338</v>
      </c>
    </row>
    <row r="3002" spans="1:15" x14ac:dyDescent="0.35">
      <c r="A3002" s="57" t="s">
        <v>8788</v>
      </c>
      <c r="B3002" s="61" t="s">
        <v>10</v>
      </c>
      <c r="C3002" s="61" t="s">
        <v>5120</v>
      </c>
      <c r="D3002" s="64">
        <v>1954678</v>
      </c>
      <c r="E3002" s="64">
        <v>0</v>
      </c>
      <c r="F3002" s="64">
        <v>1954678</v>
      </c>
      <c r="G3002" s="77">
        <v>1.04</v>
      </c>
      <c r="H3002" s="64">
        <v>2032865</v>
      </c>
      <c r="I3002" s="64">
        <v>0</v>
      </c>
      <c r="J3002" s="64">
        <f>SUMIFS('Support - HEA1065 Adjustments'!$G$2:$G$10,'Support - HEA1065 Adjustments'!$A$2:$A$10,LEFT('Support - Calculation Detail'!A3002,7),'Support - HEA1065 Adjustments'!$D$2:$D$10,RIGHT('Support - Calculation Detail'!A3002,2))</f>
        <v>0</v>
      </c>
      <c r="K3002" s="64">
        <v>2032865</v>
      </c>
      <c r="L3002" s="64">
        <v>0</v>
      </c>
      <c r="M3002" s="64">
        <v>0</v>
      </c>
      <c r="N3002" s="64">
        <v>0</v>
      </c>
      <c r="O3002" s="64">
        <v>2032865</v>
      </c>
    </row>
    <row r="3003" spans="1:15" x14ac:dyDescent="0.35">
      <c r="A3003" s="57" t="s">
        <v>8789</v>
      </c>
      <c r="B3003" s="61" t="s">
        <v>10</v>
      </c>
      <c r="C3003" s="61" t="s">
        <v>5120</v>
      </c>
      <c r="D3003" s="64">
        <v>882676</v>
      </c>
      <c r="E3003" s="64">
        <v>101325</v>
      </c>
      <c r="F3003" s="64">
        <v>984001</v>
      </c>
      <c r="G3003" s="77">
        <v>1.04</v>
      </c>
      <c r="H3003" s="64">
        <v>1023361</v>
      </c>
      <c r="I3003" s="64">
        <v>0</v>
      </c>
      <c r="J3003" s="64">
        <f>SUMIFS('Support - HEA1065 Adjustments'!$G$2:$G$10,'Support - HEA1065 Adjustments'!$A$2:$A$10,LEFT('Support - Calculation Detail'!A3003,7),'Support - HEA1065 Adjustments'!$D$2:$D$10,RIGHT('Support - Calculation Detail'!A3003,2))</f>
        <v>0</v>
      </c>
      <c r="K3003" s="64">
        <v>1023361</v>
      </c>
      <c r="L3003" s="64">
        <v>70772</v>
      </c>
      <c r="M3003" s="64">
        <v>0</v>
      </c>
      <c r="N3003" s="64">
        <v>0</v>
      </c>
      <c r="O3003" s="64">
        <v>1094133</v>
      </c>
    </row>
    <row r="3004" spans="1:15" x14ac:dyDescent="0.35">
      <c r="A3004" s="57" t="s">
        <v>8790</v>
      </c>
      <c r="B3004" s="61" t="s">
        <v>10</v>
      </c>
      <c r="C3004" s="61" t="s">
        <v>5120</v>
      </c>
      <c r="D3004" s="64">
        <v>105217</v>
      </c>
      <c r="E3004" s="64">
        <v>0</v>
      </c>
      <c r="F3004" s="64">
        <v>105217</v>
      </c>
      <c r="G3004" s="77">
        <v>1.04</v>
      </c>
      <c r="H3004" s="64">
        <v>109426</v>
      </c>
      <c r="I3004" s="64">
        <v>0</v>
      </c>
      <c r="J3004" s="64">
        <f>SUMIFS('Support - HEA1065 Adjustments'!$G$2:$G$10,'Support - HEA1065 Adjustments'!$A$2:$A$10,LEFT('Support - Calculation Detail'!A3004,7),'Support - HEA1065 Adjustments'!$D$2:$D$10,RIGHT('Support - Calculation Detail'!A3004,2))</f>
        <v>0</v>
      </c>
      <c r="K3004" s="64">
        <v>109426</v>
      </c>
      <c r="L3004" s="64">
        <v>2905</v>
      </c>
      <c r="M3004" s="64">
        <v>0</v>
      </c>
      <c r="N3004" s="64">
        <v>0</v>
      </c>
      <c r="O3004" s="64">
        <v>112331</v>
      </c>
    </row>
    <row r="3005" spans="1:15" x14ac:dyDescent="0.35">
      <c r="A3005" s="57" t="s">
        <v>8791</v>
      </c>
      <c r="B3005" s="61" t="s">
        <v>10</v>
      </c>
      <c r="C3005" s="61" t="s">
        <v>5120</v>
      </c>
      <c r="D3005" s="64">
        <v>141277</v>
      </c>
      <c r="E3005" s="64">
        <v>0</v>
      </c>
      <c r="F3005" s="64">
        <v>141277</v>
      </c>
      <c r="G3005" s="77">
        <v>1.04</v>
      </c>
      <c r="H3005" s="64">
        <v>146928</v>
      </c>
      <c r="I3005" s="64">
        <v>0</v>
      </c>
      <c r="J3005" s="64">
        <f>SUMIFS('Support - HEA1065 Adjustments'!$G$2:$G$10,'Support - HEA1065 Adjustments'!$A$2:$A$10,LEFT('Support - Calculation Detail'!A3005,7),'Support - HEA1065 Adjustments'!$D$2:$D$10,RIGHT('Support - Calculation Detail'!A3005,2))</f>
        <v>0</v>
      </c>
      <c r="K3005" s="64">
        <v>146928</v>
      </c>
      <c r="L3005" s="64">
        <v>0</v>
      </c>
      <c r="M3005" s="64">
        <v>0</v>
      </c>
      <c r="N3005" s="64">
        <v>0</v>
      </c>
      <c r="O3005" s="64">
        <v>146928</v>
      </c>
    </row>
    <row r="3006" spans="1:15" x14ac:dyDescent="0.35">
      <c r="A3006" s="57" t="s">
        <v>8792</v>
      </c>
      <c r="B3006" s="61" t="s">
        <v>10</v>
      </c>
      <c r="C3006" s="61" t="s">
        <v>5120</v>
      </c>
      <c r="D3006" s="64">
        <v>156388</v>
      </c>
      <c r="E3006" s="64">
        <v>0</v>
      </c>
      <c r="F3006" s="64">
        <v>156388</v>
      </c>
      <c r="G3006" s="77">
        <v>1.04</v>
      </c>
      <c r="H3006" s="64">
        <v>162644</v>
      </c>
      <c r="I3006" s="64">
        <v>0</v>
      </c>
      <c r="J3006" s="64">
        <f>SUMIFS('Support - HEA1065 Adjustments'!$G$2:$G$10,'Support - HEA1065 Adjustments'!$A$2:$A$10,LEFT('Support - Calculation Detail'!A3006,7),'Support - HEA1065 Adjustments'!$D$2:$D$10,RIGHT('Support - Calculation Detail'!A3006,2))</f>
        <v>0</v>
      </c>
      <c r="K3006" s="64">
        <v>162644</v>
      </c>
      <c r="L3006" s="64">
        <v>0</v>
      </c>
      <c r="M3006" s="64">
        <v>0</v>
      </c>
      <c r="N3006" s="64">
        <v>0</v>
      </c>
      <c r="O3006" s="64">
        <v>162644</v>
      </c>
    </row>
    <row r="3007" spans="1:15" x14ac:dyDescent="0.35">
      <c r="A3007" s="57" t="s">
        <v>8793</v>
      </c>
      <c r="B3007" s="61" t="s">
        <v>10</v>
      </c>
      <c r="C3007" s="61" t="s">
        <v>5120</v>
      </c>
      <c r="D3007" s="64">
        <v>71606</v>
      </c>
      <c r="E3007" s="64">
        <v>0</v>
      </c>
      <c r="F3007" s="64">
        <v>71606</v>
      </c>
      <c r="G3007" s="77">
        <v>1.04</v>
      </c>
      <c r="H3007" s="64">
        <v>74470</v>
      </c>
      <c r="I3007" s="64">
        <v>0</v>
      </c>
      <c r="J3007" s="64">
        <f>SUMIFS('Support - HEA1065 Adjustments'!$G$2:$G$10,'Support - HEA1065 Adjustments'!$A$2:$A$10,LEFT('Support - Calculation Detail'!A3007,7),'Support - HEA1065 Adjustments'!$D$2:$D$10,RIGHT('Support - Calculation Detail'!A3007,2))</f>
        <v>0</v>
      </c>
      <c r="K3007" s="64">
        <v>74470</v>
      </c>
      <c r="L3007" s="64">
        <v>17038</v>
      </c>
      <c r="M3007" s="64">
        <v>0</v>
      </c>
      <c r="N3007" s="64">
        <v>0</v>
      </c>
      <c r="O3007" s="64">
        <v>91508</v>
      </c>
    </row>
    <row r="3008" spans="1:15" x14ac:dyDescent="0.35">
      <c r="A3008" s="57" t="s">
        <v>8794</v>
      </c>
      <c r="B3008" s="61" t="s">
        <v>10</v>
      </c>
      <c r="C3008" s="61" t="s">
        <v>5120</v>
      </c>
      <c r="D3008" s="64">
        <v>1030309</v>
      </c>
      <c r="E3008" s="64">
        <v>0</v>
      </c>
      <c r="F3008" s="64">
        <v>1030309</v>
      </c>
      <c r="G3008" s="77">
        <v>1.04</v>
      </c>
      <c r="H3008" s="64">
        <v>1071521</v>
      </c>
      <c r="I3008" s="64">
        <v>0</v>
      </c>
      <c r="J3008" s="64">
        <f>SUMIFS('Support - HEA1065 Adjustments'!$G$2:$G$10,'Support - HEA1065 Adjustments'!$A$2:$A$10,LEFT('Support - Calculation Detail'!A3008,7),'Support - HEA1065 Adjustments'!$D$2:$D$10,RIGHT('Support - Calculation Detail'!A3008,2))</f>
        <v>0</v>
      </c>
      <c r="K3008" s="64">
        <v>1071521</v>
      </c>
      <c r="L3008" s="64">
        <v>132994</v>
      </c>
      <c r="M3008" s="64">
        <v>0</v>
      </c>
      <c r="N3008" s="64">
        <v>0</v>
      </c>
      <c r="O3008" s="64">
        <v>1204515</v>
      </c>
    </row>
    <row r="3009" spans="1:15" x14ac:dyDescent="0.35">
      <c r="A3009" s="57" t="s">
        <v>8795</v>
      </c>
      <c r="B3009" s="61" t="s">
        <v>10</v>
      </c>
      <c r="C3009" s="61" t="s">
        <v>5120</v>
      </c>
      <c r="D3009" s="64">
        <v>33580</v>
      </c>
      <c r="E3009" s="64">
        <v>0</v>
      </c>
      <c r="F3009" s="64">
        <v>33580</v>
      </c>
      <c r="G3009" s="77">
        <v>1.04</v>
      </c>
      <c r="H3009" s="64">
        <v>34923</v>
      </c>
      <c r="I3009" s="64">
        <v>0</v>
      </c>
      <c r="J3009" s="64">
        <f>SUMIFS('Support - HEA1065 Adjustments'!$G$2:$G$10,'Support - HEA1065 Adjustments'!$A$2:$A$10,LEFT('Support - Calculation Detail'!A3009,7),'Support - HEA1065 Adjustments'!$D$2:$D$10,RIGHT('Support - Calculation Detail'!A3009,2))</f>
        <v>0</v>
      </c>
      <c r="K3009" s="64">
        <v>34923</v>
      </c>
      <c r="L3009" s="64">
        <v>573</v>
      </c>
      <c r="M3009" s="64">
        <v>0</v>
      </c>
      <c r="N3009" s="64">
        <v>0</v>
      </c>
      <c r="O3009" s="64">
        <v>35496</v>
      </c>
    </row>
    <row r="3010" spans="1:15" x14ac:dyDescent="0.35">
      <c r="A3010" s="57" t="s">
        <v>8796</v>
      </c>
      <c r="B3010" s="61" t="s">
        <v>10</v>
      </c>
      <c r="C3010" s="61" t="s">
        <v>5120</v>
      </c>
      <c r="D3010" s="64">
        <v>2671916</v>
      </c>
      <c r="E3010" s="64">
        <v>0</v>
      </c>
      <c r="F3010" s="64">
        <v>2671916</v>
      </c>
      <c r="G3010" s="77">
        <v>1.04</v>
      </c>
      <c r="H3010" s="64">
        <v>2778793</v>
      </c>
      <c r="I3010" s="64">
        <v>0</v>
      </c>
      <c r="J3010" s="64">
        <f>SUMIFS('Support - HEA1065 Adjustments'!$G$2:$G$10,'Support - HEA1065 Adjustments'!$A$2:$A$10,LEFT('Support - Calculation Detail'!A3010,7),'Support - HEA1065 Adjustments'!$D$2:$D$10,RIGHT('Support - Calculation Detail'!A3010,2))</f>
        <v>0</v>
      </c>
      <c r="K3010" s="64">
        <v>2778793</v>
      </c>
      <c r="L3010" s="64">
        <v>0</v>
      </c>
      <c r="M3010" s="64">
        <v>0</v>
      </c>
      <c r="N3010" s="64">
        <v>0</v>
      </c>
      <c r="O3010" s="64">
        <v>2778793</v>
      </c>
    </row>
    <row r="3011" spans="1:15" x14ac:dyDescent="0.35">
      <c r="A3011" s="57" t="s">
        <v>8797</v>
      </c>
      <c r="B3011" s="61" t="s">
        <v>10</v>
      </c>
      <c r="C3011" s="61" t="s">
        <v>5120</v>
      </c>
      <c r="D3011" s="64">
        <v>22666727</v>
      </c>
      <c r="E3011" s="64">
        <v>0</v>
      </c>
      <c r="F3011" s="64">
        <v>22666727</v>
      </c>
      <c r="G3011" s="77">
        <v>1.04</v>
      </c>
      <c r="H3011" s="64">
        <v>23573396</v>
      </c>
      <c r="I3011" s="64">
        <v>0</v>
      </c>
      <c r="J3011" s="64">
        <f>SUMIFS('Support - HEA1065 Adjustments'!$G$2:$G$10,'Support - HEA1065 Adjustments'!$A$2:$A$10,LEFT('Support - Calculation Detail'!A3011,7),'Support - HEA1065 Adjustments'!$D$2:$D$10,RIGHT('Support - Calculation Detail'!A3011,2))</f>
        <v>0</v>
      </c>
      <c r="K3011" s="64">
        <v>23573396</v>
      </c>
      <c r="L3011" s="64">
        <v>0</v>
      </c>
      <c r="M3011" s="64">
        <v>0</v>
      </c>
      <c r="N3011" s="64">
        <v>0</v>
      </c>
      <c r="O3011" s="64">
        <v>23573396</v>
      </c>
    </row>
    <row r="3012" spans="1:15" x14ac:dyDescent="0.35">
      <c r="A3012" s="57" t="s">
        <v>8798</v>
      </c>
      <c r="B3012" s="61" t="s">
        <v>10</v>
      </c>
      <c r="C3012" s="61" t="s">
        <v>5169</v>
      </c>
      <c r="D3012" s="64">
        <v>6397672</v>
      </c>
      <c r="E3012" s="64">
        <v>0</v>
      </c>
      <c r="F3012" s="64">
        <v>6397672</v>
      </c>
      <c r="G3012" s="77">
        <v>1.04</v>
      </c>
      <c r="H3012" s="64">
        <v>6653579</v>
      </c>
      <c r="I3012" s="64">
        <v>0</v>
      </c>
      <c r="J3012" s="64">
        <f>SUMIFS('Support - HEA1065 Adjustments'!$G$2:$G$10,'Support - HEA1065 Adjustments'!$A$2:$A$10,LEFT('Support - Calculation Detail'!A3012,7),'Support - HEA1065 Adjustments'!$D$2:$D$10,RIGHT('Support - Calculation Detail'!A3012,2))</f>
        <v>0</v>
      </c>
      <c r="K3012" s="64">
        <v>6653579</v>
      </c>
      <c r="L3012" s="64">
        <v>452487</v>
      </c>
      <c r="M3012" s="64">
        <v>175487</v>
      </c>
      <c r="N3012" s="64">
        <v>495597.97594053473</v>
      </c>
      <c r="O3012" s="64">
        <v>7777150.9759405348</v>
      </c>
    </row>
    <row r="3013" spans="1:15" x14ac:dyDescent="0.35">
      <c r="A3013" s="57" t="s">
        <v>8799</v>
      </c>
      <c r="B3013" s="61" t="s">
        <v>10</v>
      </c>
      <c r="C3013" s="61" t="s">
        <v>5169</v>
      </c>
      <c r="D3013" s="64">
        <v>33156</v>
      </c>
      <c r="E3013" s="64">
        <v>0</v>
      </c>
      <c r="F3013" s="64">
        <v>33156</v>
      </c>
      <c r="G3013" s="77">
        <v>1.04</v>
      </c>
      <c r="H3013" s="64">
        <v>34482</v>
      </c>
      <c r="I3013" s="64">
        <v>0</v>
      </c>
      <c r="J3013" s="64">
        <f>SUMIFS('Support - HEA1065 Adjustments'!$G$2:$G$10,'Support - HEA1065 Adjustments'!$A$2:$A$10,LEFT('Support - Calculation Detail'!A3013,7),'Support - HEA1065 Adjustments'!$D$2:$D$10,RIGHT('Support - Calculation Detail'!A3013,2))</f>
        <v>0</v>
      </c>
      <c r="K3013" s="64">
        <v>34482</v>
      </c>
      <c r="L3013" s="64">
        <v>0</v>
      </c>
      <c r="M3013" s="64">
        <v>0</v>
      </c>
      <c r="N3013" s="64">
        <v>0</v>
      </c>
      <c r="O3013" s="64">
        <v>34482</v>
      </c>
    </row>
    <row r="3014" spans="1:15" x14ac:dyDescent="0.35">
      <c r="A3014" s="57" t="s">
        <v>8800</v>
      </c>
      <c r="B3014" s="61" t="s">
        <v>10</v>
      </c>
      <c r="C3014" s="61" t="s">
        <v>5169</v>
      </c>
      <c r="D3014" s="64">
        <v>32824</v>
      </c>
      <c r="E3014" s="64">
        <v>0</v>
      </c>
      <c r="F3014" s="64">
        <v>32824</v>
      </c>
      <c r="G3014" s="77">
        <v>1.04</v>
      </c>
      <c r="H3014" s="64">
        <v>34137</v>
      </c>
      <c r="I3014" s="64">
        <v>0</v>
      </c>
      <c r="J3014" s="64">
        <f>SUMIFS('Support - HEA1065 Adjustments'!$G$2:$G$10,'Support - HEA1065 Adjustments'!$A$2:$A$10,LEFT('Support - Calculation Detail'!A3014,7),'Support - HEA1065 Adjustments'!$D$2:$D$10,RIGHT('Support - Calculation Detail'!A3014,2))</f>
        <v>0</v>
      </c>
      <c r="K3014" s="64">
        <v>34137</v>
      </c>
      <c r="L3014" s="64">
        <v>0</v>
      </c>
      <c r="M3014" s="64">
        <v>0</v>
      </c>
      <c r="N3014" s="64">
        <v>0</v>
      </c>
      <c r="O3014" s="64">
        <v>34137</v>
      </c>
    </row>
    <row r="3015" spans="1:15" x14ac:dyDescent="0.35">
      <c r="A3015" s="57" t="s">
        <v>8801</v>
      </c>
      <c r="B3015" s="61" t="s">
        <v>10</v>
      </c>
      <c r="C3015" s="61" t="s">
        <v>5169</v>
      </c>
      <c r="D3015" s="64">
        <v>45628</v>
      </c>
      <c r="E3015" s="64">
        <v>0</v>
      </c>
      <c r="F3015" s="64">
        <v>45628</v>
      </c>
      <c r="G3015" s="77">
        <v>1.04</v>
      </c>
      <c r="H3015" s="64">
        <v>47453</v>
      </c>
      <c r="I3015" s="64">
        <v>0</v>
      </c>
      <c r="J3015" s="64">
        <f>SUMIFS('Support - HEA1065 Adjustments'!$G$2:$G$10,'Support - HEA1065 Adjustments'!$A$2:$A$10,LEFT('Support - Calculation Detail'!A3015,7),'Support - HEA1065 Adjustments'!$D$2:$D$10,RIGHT('Support - Calculation Detail'!A3015,2))</f>
        <v>0</v>
      </c>
      <c r="K3015" s="64">
        <v>47453</v>
      </c>
      <c r="L3015" s="64">
        <v>0</v>
      </c>
      <c r="M3015" s="64">
        <v>0</v>
      </c>
      <c r="N3015" s="64">
        <v>0</v>
      </c>
      <c r="O3015" s="64">
        <v>47453</v>
      </c>
    </row>
    <row r="3016" spans="1:15" x14ac:dyDescent="0.35">
      <c r="A3016" s="57" t="s">
        <v>8802</v>
      </c>
      <c r="B3016" s="61" t="s">
        <v>10</v>
      </c>
      <c r="C3016" s="61" t="s">
        <v>5169</v>
      </c>
      <c r="D3016" s="64">
        <v>23522</v>
      </c>
      <c r="E3016" s="64">
        <v>0</v>
      </c>
      <c r="F3016" s="64">
        <v>23522</v>
      </c>
      <c r="G3016" s="77">
        <v>1.04</v>
      </c>
      <c r="H3016" s="64">
        <v>24463</v>
      </c>
      <c r="I3016" s="64">
        <v>0</v>
      </c>
      <c r="J3016" s="64">
        <f>SUMIFS('Support - HEA1065 Adjustments'!$G$2:$G$10,'Support - HEA1065 Adjustments'!$A$2:$A$10,LEFT('Support - Calculation Detail'!A3016,7),'Support - HEA1065 Adjustments'!$D$2:$D$10,RIGHT('Support - Calculation Detail'!A3016,2))</f>
        <v>0</v>
      </c>
      <c r="K3016" s="64">
        <v>24463</v>
      </c>
      <c r="L3016" s="64">
        <v>0</v>
      </c>
      <c r="M3016" s="64">
        <v>0</v>
      </c>
      <c r="N3016" s="64">
        <v>0</v>
      </c>
      <c r="O3016" s="64">
        <v>24463</v>
      </c>
    </row>
    <row r="3017" spans="1:15" x14ac:dyDescent="0.35">
      <c r="A3017" s="57" t="s">
        <v>8803</v>
      </c>
      <c r="B3017" s="61" t="s">
        <v>10</v>
      </c>
      <c r="C3017" s="61" t="s">
        <v>5169</v>
      </c>
      <c r="D3017" s="64">
        <v>19919</v>
      </c>
      <c r="E3017" s="64">
        <v>0</v>
      </c>
      <c r="F3017" s="64">
        <v>19919</v>
      </c>
      <c r="G3017" s="77">
        <v>1.04</v>
      </c>
      <c r="H3017" s="64">
        <v>20716</v>
      </c>
      <c r="I3017" s="64">
        <v>0</v>
      </c>
      <c r="J3017" s="64">
        <f>SUMIFS('Support - HEA1065 Adjustments'!$G$2:$G$10,'Support - HEA1065 Adjustments'!$A$2:$A$10,LEFT('Support - Calculation Detail'!A3017,7),'Support - HEA1065 Adjustments'!$D$2:$D$10,RIGHT('Support - Calculation Detail'!A3017,2))</f>
        <v>0</v>
      </c>
      <c r="K3017" s="64">
        <v>20716</v>
      </c>
      <c r="L3017" s="64">
        <v>0</v>
      </c>
      <c r="M3017" s="64">
        <v>0</v>
      </c>
      <c r="N3017" s="64">
        <v>0</v>
      </c>
      <c r="O3017" s="64">
        <v>20716</v>
      </c>
    </row>
    <row r="3018" spans="1:15" x14ac:dyDescent="0.35">
      <c r="A3018" s="57" t="s">
        <v>8804</v>
      </c>
      <c r="B3018" s="61" t="s">
        <v>10</v>
      </c>
      <c r="C3018" s="61" t="s">
        <v>5169</v>
      </c>
      <c r="D3018" s="64">
        <v>23475</v>
      </c>
      <c r="E3018" s="64">
        <v>0</v>
      </c>
      <c r="F3018" s="64">
        <v>23475</v>
      </c>
      <c r="G3018" s="77">
        <v>1.04</v>
      </c>
      <c r="H3018" s="64">
        <v>24414</v>
      </c>
      <c r="I3018" s="64">
        <v>0</v>
      </c>
      <c r="J3018" s="64">
        <f>SUMIFS('Support - HEA1065 Adjustments'!$G$2:$G$10,'Support - HEA1065 Adjustments'!$A$2:$A$10,LEFT('Support - Calculation Detail'!A3018,7),'Support - HEA1065 Adjustments'!$D$2:$D$10,RIGHT('Support - Calculation Detail'!A3018,2))</f>
        <v>0</v>
      </c>
      <c r="K3018" s="64">
        <v>24414</v>
      </c>
      <c r="L3018" s="64">
        <v>0</v>
      </c>
      <c r="M3018" s="64">
        <v>0</v>
      </c>
      <c r="N3018" s="64">
        <v>0</v>
      </c>
      <c r="O3018" s="64">
        <v>24414</v>
      </c>
    </row>
    <row r="3019" spans="1:15" x14ac:dyDescent="0.35">
      <c r="A3019" s="57" t="s">
        <v>8805</v>
      </c>
      <c r="B3019" s="61" t="s">
        <v>10</v>
      </c>
      <c r="C3019" s="61" t="s">
        <v>5169</v>
      </c>
      <c r="D3019" s="64">
        <v>13417</v>
      </c>
      <c r="E3019" s="64">
        <v>0</v>
      </c>
      <c r="F3019" s="64">
        <v>13417</v>
      </c>
      <c r="G3019" s="77">
        <v>1.04</v>
      </c>
      <c r="H3019" s="64">
        <v>13954</v>
      </c>
      <c r="I3019" s="64">
        <v>0</v>
      </c>
      <c r="J3019" s="64">
        <f>SUMIFS('Support - HEA1065 Adjustments'!$G$2:$G$10,'Support - HEA1065 Adjustments'!$A$2:$A$10,LEFT('Support - Calculation Detail'!A3019,7),'Support - HEA1065 Adjustments'!$D$2:$D$10,RIGHT('Support - Calculation Detail'!A3019,2))</f>
        <v>0</v>
      </c>
      <c r="K3019" s="64">
        <v>13954</v>
      </c>
      <c r="L3019" s="64">
        <v>0</v>
      </c>
      <c r="M3019" s="64">
        <v>0</v>
      </c>
      <c r="N3019" s="64">
        <v>0</v>
      </c>
      <c r="O3019" s="64">
        <v>13954</v>
      </c>
    </row>
    <row r="3020" spans="1:15" x14ac:dyDescent="0.35">
      <c r="A3020" s="57" t="s">
        <v>8806</v>
      </c>
      <c r="B3020" s="61" t="s">
        <v>10</v>
      </c>
      <c r="C3020" s="61" t="s">
        <v>5169</v>
      </c>
      <c r="D3020" s="64">
        <v>44867</v>
      </c>
      <c r="E3020" s="64">
        <v>0</v>
      </c>
      <c r="F3020" s="64">
        <v>44867</v>
      </c>
      <c r="G3020" s="77">
        <v>1.04</v>
      </c>
      <c r="H3020" s="64">
        <v>46662</v>
      </c>
      <c r="I3020" s="64">
        <v>0</v>
      </c>
      <c r="J3020" s="64">
        <f>SUMIFS('Support - HEA1065 Adjustments'!$G$2:$G$10,'Support - HEA1065 Adjustments'!$A$2:$A$10,LEFT('Support - Calculation Detail'!A3020,7),'Support - HEA1065 Adjustments'!$D$2:$D$10,RIGHT('Support - Calculation Detail'!A3020,2))</f>
        <v>0</v>
      </c>
      <c r="K3020" s="64">
        <v>46662</v>
      </c>
      <c r="L3020" s="64">
        <v>0</v>
      </c>
      <c r="M3020" s="64">
        <v>0</v>
      </c>
      <c r="N3020" s="64">
        <v>0</v>
      </c>
      <c r="O3020" s="64">
        <v>46662</v>
      </c>
    </row>
    <row r="3021" spans="1:15" x14ac:dyDescent="0.35">
      <c r="A3021" s="57" t="s">
        <v>8807</v>
      </c>
      <c r="B3021" s="61" t="s">
        <v>10</v>
      </c>
      <c r="C3021" s="61" t="s">
        <v>5169</v>
      </c>
      <c r="D3021" s="64">
        <v>15222</v>
      </c>
      <c r="E3021" s="64">
        <v>0</v>
      </c>
      <c r="F3021" s="64">
        <v>15222</v>
      </c>
      <c r="G3021" s="77">
        <v>1.04</v>
      </c>
      <c r="H3021" s="64">
        <v>15831</v>
      </c>
      <c r="I3021" s="64">
        <v>0</v>
      </c>
      <c r="J3021" s="64">
        <f>SUMIFS('Support - HEA1065 Adjustments'!$G$2:$G$10,'Support - HEA1065 Adjustments'!$A$2:$A$10,LEFT('Support - Calculation Detail'!A3021,7),'Support - HEA1065 Adjustments'!$D$2:$D$10,RIGHT('Support - Calculation Detail'!A3021,2))</f>
        <v>0</v>
      </c>
      <c r="K3021" s="64">
        <v>15831</v>
      </c>
      <c r="L3021" s="64">
        <v>0</v>
      </c>
      <c r="M3021" s="64">
        <v>0</v>
      </c>
      <c r="N3021" s="64">
        <v>0</v>
      </c>
      <c r="O3021" s="64">
        <v>15831</v>
      </c>
    </row>
    <row r="3022" spans="1:15" x14ac:dyDescent="0.35">
      <c r="A3022" s="57" t="s">
        <v>8808</v>
      </c>
      <c r="B3022" s="61" t="s">
        <v>10</v>
      </c>
      <c r="C3022" s="61" t="s">
        <v>5169</v>
      </c>
      <c r="D3022" s="64">
        <v>19960</v>
      </c>
      <c r="E3022" s="64">
        <v>0</v>
      </c>
      <c r="F3022" s="64">
        <v>19960</v>
      </c>
      <c r="G3022" s="77">
        <v>1.04</v>
      </c>
      <c r="H3022" s="64">
        <v>20758</v>
      </c>
      <c r="I3022" s="64">
        <v>0</v>
      </c>
      <c r="J3022" s="64">
        <f>SUMIFS('Support - HEA1065 Adjustments'!$G$2:$G$10,'Support - HEA1065 Adjustments'!$A$2:$A$10,LEFT('Support - Calculation Detail'!A3022,7),'Support - HEA1065 Adjustments'!$D$2:$D$10,RIGHT('Support - Calculation Detail'!A3022,2))</f>
        <v>0</v>
      </c>
      <c r="K3022" s="64">
        <v>20758</v>
      </c>
      <c r="L3022" s="64">
        <v>0</v>
      </c>
      <c r="M3022" s="64">
        <v>0</v>
      </c>
      <c r="N3022" s="64">
        <v>0</v>
      </c>
      <c r="O3022" s="64">
        <v>20758</v>
      </c>
    </row>
    <row r="3023" spans="1:15" x14ac:dyDescent="0.35">
      <c r="A3023" s="57" t="s">
        <v>8809</v>
      </c>
      <c r="B3023" s="61" t="s">
        <v>10</v>
      </c>
      <c r="C3023" s="61" t="s">
        <v>5169</v>
      </c>
      <c r="D3023" s="64">
        <v>17344</v>
      </c>
      <c r="E3023" s="64">
        <v>0</v>
      </c>
      <c r="F3023" s="64">
        <v>17344</v>
      </c>
      <c r="G3023" s="77">
        <v>1.04</v>
      </c>
      <c r="H3023" s="64">
        <v>18038</v>
      </c>
      <c r="I3023" s="64">
        <v>0</v>
      </c>
      <c r="J3023" s="64">
        <f>SUMIFS('Support - HEA1065 Adjustments'!$G$2:$G$10,'Support - HEA1065 Adjustments'!$A$2:$A$10,LEFT('Support - Calculation Detail'!A3023,7),'Support - HEA1065 Adjustments'!$D$2:$D$10,RIGHT('Support - Calculation Detail'!A3023,2))</f>
        <v>0</v>
      </c>
      <c r="K3023" s="64">
        <v>18038</v>
      </c>
      <c r="L3023" s="64">
        <v>0</v>
      </c>
      <c r="M3023" s="64">
        <v>0</v>
      </c>
      <c r="N3023" s="64">
        <v>0</v>
      </c>
      <c r="O3023" s="64">
        <v>18038</v>
      </c>
    </row>
    <row r="3024" spans="1:15" x14ac:dyDescent="0.35">
      <c r="A3024" s="57" t="s">
        <v>8810</v>
      </c>
      <c r="B3024" s="61" t="s">
        <v>10</v>
      </c>
      <c r="C3024" s="61" t="s">
        <v>5169</v>
      </c>
      <c r="D3024" s="64">
        <v>17317</v>
      </c>
      <c r="E3024" s="64">
        <v>0</v>
      </c>
      <c r="F3024" s="64">
        <v>17317</v>
      </c>
      <c r="G3024" s="77">
        <v>1.04</v>
      </c>
      <c r="H3024" s="64">
        <v>18010</v>
      </c>
      <c r="I3024" s="64">
        <v>0</v>
      </c>
      <c r="J3024" s="64">
        <f>SUMIFS('Support - HEA1065 Adjustments'!$G$2:$G$10,'Support - HEA1065 Adjustments'!$A$2:$A$10,LEFT('Support - Calculation Detail'!A3024,7),'Support - HEA1065 Adjustments'!$D$2:$D$10,RIGHT('Support - Calculation Detail'!A3024,2))</f>
        <v>0</v>
      </c>
      <c r="K3024" s="64">
        <v>18010</v>
      </c>
      <c r="L3024" s="64">
        <v>0</v>
      </c>
      <c r="M3024" s="64">
        <v>0</v>
      </c>
      <c r="N3024" s="64">
        <v>0</v>
      </c>
      <c r="O3024" s="64">
        <v>18010</v>
      </c>
    </row>
    <row r="3025" spans="1:15" x14ac:dyDescent="0.35">
      <c r="A3025" s="57" t="s">
        <v>8811</v>
      </c>
      <c r="B3025" s="61" t="s">
        <v>10</v>
      </c>
      <c r="C3025" s="61" t="s">
        <v>5169</v>
      </c>
      <c r="D3025" s="64">
        <v>27819</v>
      </c>
      <c r="E3025" s="64">
        <v>0</v>
      </c>
      <c r="F3025" s="64">
        <v>27819</v>
      </c>
      <c r="G3025" s="77">
        <v>1.04</v>
      </c>
      <c r="H3025" s="64">
        <v>28932</v>
      </c>
      <c r="I3025" s="64">
        <v>0</v>
      </c>
      <c r="J3025" s="64">
        <f>SUMIFS('Support - HEA1065 Adjustments'!$G$2:$G$10,'Support - HEA1065 Adjustments'!$A$2:$A$10,LEFT('Support - Calculation Detail'!A3025,7),'Support - HEA1065 Adjustments'!$D$2:$D$10,RIGHT('Support - Calculation Detail'!A3025,2))</f>
        <v>0</v>
      </c>
      <c r="K3025" s="64">
        <v>28932</v>
      </c>
      <c r="L3025" s="64">
        <v>0</v>
      </c>
      <c r="M3025" s="64">
        <v>0</v>
      </c>
      <c r="N3025" s="64">
        <v>0</v>
      </c>
      <c r="O3025" s="64">
        <v>28932</v>
      </c>
    </row>
    <row r="3026" spans="1:15" x14ac:dyDescent="0.35">
      <c r="A3026" s="57" t="s">
        <v>8812</v>
      </c>
      <c r="B3026" s="61" t="s">
        <v>10</v>
      </c>
      <c r="C3026" s="61" t="s">
        <v>5169</v>
      </c>
      <c r="D3026" s="64">
        <v>28393</v>
      </c>
      <c r="E3026" s="64">
        <v>0</v>
      </c>
      <c r="F3026" s="64">
        <v>28393</v>
      </c>
      <c r="G3026" s="77">
        <v>1.04</v>
      </c>
      <c r="H3026" s="64">
        <v>29529</v>
      </c>
      <c r="I3026" s="64">
        <v>0</v>
      </c>
      <c r="J3026" s="64">
        <f>SUMIFS('Support - HEA1065 Adjustments'!$G$2:$G$10,'Support - HEA1065 Adjustments'!$A$2:$A$10,LEFT('Support - Calculation Detail'!A3026,7),'Support - HEA1065 Adjustments'!$D$2:$D$10,RIGHT('Support - Calculation Detail'!A3026,2))</f>
        <v>0</v>
      </c>
      <c r="K3026" s="64">
        <v>29529</v>
      </c>
      <c r="L3026" s="64">
        <v>0</v>
      </c>
      <c r="M3026" s="64">
        <v>0</v>
      </c>
      <c r="N3026" s="64">
        <v>0</v>
      </c>
      <c r="O3026" s="64">
        <v>29529</v>
      </c>
    </row>
    <row r="3027" spans="1:15" x14ac:dyDescent="0.35">
      <c r="A3027" s="57" t="s">
        <v>8813</v>
      </c>
      <c r="B3027" s="61" t="s">
        <v>10</v>
      </c>
      <c r="C3027" s="61" t="s">
        <v>5169</v>
      </c>
      <c r="D3027" s="64">
        <v>25090</v>
      </c>
      <c r="E3027" s="64">
        <v>0</v>
      </c>
      <c r="F3027" s="64">
        <v>25090</v>
      </c>
      <c r="G3027" s="77">
        <v>1.04</v>
      </c>
      <c r="H3027" s="64">
        <v>26094</v>
      </c>
      <c r="I3027" s="64">
        <v>0</v>
      </c>
      <c r="J3027" s="64">
        <f>SUMIFS('Support - HEA1065 Adjustments'!$G$2:$G$10,'Support - HEA1065 Adjustments'!$A$2:$A$10,LEFT('Support - Calculation Detail'!A3027,7),'Support - HEA1065 Adjustments'!$D$2:$D$10,RIGHT('Support - Calculation Detail'!A3027,2))</f>
        <v>0</v>
      </c>
      <c r="K3027" s="64">
        <v>26094</v>
      </c>
      <c r="L3027" s="64">
        <v>0</v>
      </c>
      <c r="M3027" s="64">
        <v>0</v>
      </c>
      <c r="N3027" s="64">
        <v>0</v>
      </c>
      <c r="O3027" s="64">
        <v>26094</v>
      </c>
    </row>
    <row r="3028" spans="1:15" x14ac:dyDescent="0.35">
      <c r="A3028" s="57" t="s">
        <v>8814</v>
      </c>
      <c r="B3028" s="61" t="s">
        <v>10</v>
      </c>
      <c r="C3028" s="61" t="s">
        <v>5169</v>
      </c>
      <c r="D3028" s="64">
        <v>28343</v>
      </c>
      <c r="E3028" s="64">
        <v>0</v>
      </c>
      <c r="F3028" s="64">
        <v>28343</v>
      </c>
      <c r="G3028" s="77">
        <v>1.04</v>
      </c>
      <c r="H3028" s="64">
        <v>29477</v>
      </c>
      <c r="I3028" s="64">
        <v>0</v>
      </c>
      <c r="J3028" s="64">
        <f>SUMIFS('Support - HEA1065 Adjustments'!$G$2:$G$10,'Support - HEA1065 Adjustments'!$A$2:$A$10,LEFT('Support - Calculation Detail'!A3028,7),'Support - HEA1065 Adjustments'!$D$2:$D$10,RIGHT('Support - Calculation Detail'!A3028,2))</f>
        <v>0</v>
      </c>
      <c r="K3028" s="64">
        <v>29477</v>
      </c>
      <c r="L3028" s="64">
        <v>0</v>
      </c>
      <c r="M3028" s="64">
        <v>0</v>
      </c>
      <c r="N3028" s="64">
        <v>0</v>
      </c>
      <c r="O3028" s="64">
        <v>29477</v>
      </c>
    </row>
    <row r="3029" spans="1:15" x14ac:dyDescent="0.35">
      <c r="A3029" s="57" t="s">
        <v>8815</v>
      </c>
      <c r="B3029" s="61" t="s">
        <v>10</v>
      </c>
      <c r="C3029" s="61" t="s">
        <v>5169</v>
      </c>
      <c r="D3029" s="64">
        <v>18274</v>
      </c>
      <c r="E3029" s="64">
        <v>0</v>
      </c>
      <c r="F3029" s="64">
        <v>18274</v>
      </c>
      <c r="G3029" s="77">
        <v>1.04</v>
      </c>
      <c r="H3029" s="64">
        <v>19005</v>
      </c>
      <c r="I3029" s="64">
        <v>0</v>
      </c>
      <c r="J3029" s="64">
        <f>SUMIFS('Support - HEA1065 Adjustments'!$G$2:$G$10,'Support - HEA1065 Adjustments'!$A$2:$A$10,LEFT('Support - Calculation Detail'!A3029,7),'Support - HEA1065 Adjustments'!$D$2:$D$10,RIGHT('Support - Calculation Detail'!A3029,2))</f>
        <v>0</v>
      </c>
      <c r="K3029" s="64">
        <v>19005</v>
      </c>
      <c r="L3029" s="64">
        <v>0</v>
      </c>
      <c r="M3029" s="64">
        <v>0</v>
      </c>
      <c r="N3029" s="64">
        <v>0</v>
      </c>
      <c r="O3029" s="64">
        <v>19005</v>
      </c>
    </row>
    <row r="3030" spans="1:15" x14ac:dyDescent="0.35">
      <c r="A3030" s="57" t="s">
        <v>8816</v>
      </c>
      <c r="B3030" s="61" t="s">
        <v>10</v>
      </c>
      <c r="C3030" s="61" t="s">
        <v>5169</v>
      </c>
      <c r="D3030" s="64">
        <v>35986</v>
      </c>
      <c r="E3030" s="64">
        <v>0</v>
      </c>
      <c r="F3030" s="64">
        <v>35986</v>
      </c>
      <c r="G3030" s="77">
        <v>1.04</v>
      </c>
      <c r="H3030" s="64">
        <v>37425</v>
      </c>
      <c r="I3030" s="64">
        <v>0</v>
      </c>
      <c r="J3030" s="64">
        <f>SUMIFS('Support - HEA1065 Adjustments'!$G$2:$G$10,'Support - HEA1065 Adjustments'!$A$2:$A$10,LEFT('Support - Calculation Detail'!A3030,7),'Support - HEA1065 Adjustments'!$D$2:$D$10,RIGHT('Support - Calculation Detail'!A3030,2))</f>
        <v>0</v>
      </c>
      <c r="K3030" s="64">
        <v>37425</v>
      </c>
      <c r="L3030" s="64">
        <v>0</v>
      </c>
      <c r="M3030" s="64">
        <v>0</v>
      </c>
      <c r="N3030" s="64">
        <v>0</v>
      </c>
      <c r="O3030" s="64">
        <v>37425</v>
      </c>
    </row>
    <row r="3031" spans="1:15" x14ac:dyDescent="0.35">
      <c r="A3031" s="57" t="s">
        <v>8817</v>
      </c>
      <c r="B3031" s="61" t="s">
        <v>10</v>
      </c>
      <c r="C3031" s="61" t="s">
        <v>5169</v>
      </c>
      <c r="D3031" s="64">
        <v>34774</v>
      </c>
      <c r="E3031" s="64">
        <v>0</v>
      </c>
      <c r="F3031" s="64">
        <v>34774</v>
      </c>
      <c r="G3031" s="77">
        <v>1.04</v>
      </c>
      <c r="H3031" s="64">
        <v>36165</v>
      </c>
      <c r="I3031" s="64">
        <v>0</v>
      </c>
      <c r="J3031" s="64">
        <f>SUMIFS('Support - HEA1065 Adjustments'!$G$2:$G$10,'Support - HEA1065 Adjustments'!$A$2:$A$10,LEFT('Support - Calculation Detail'!A3031,7),'Support - HEA1065 Adjustments'!$D$2:$D$10,RIGHT('Support - Calculation Detail'!A3031,2))</f>
        <v>0</v>
      </c>
      <c r="K3031" s="64">
        <v>36165</v>
      </c>
      <c r="L3031" s="64">
        <v>0</v>
      </c>
      <c r="M3031" s="64">
        <v>0</v>
      </c>
      <c r="N3031" s="64">
        <v>0</v>
      </c>
      <c r="O3031" s="64">
        <v>36165</v>
      </c>
    </row>
    <row r="3032" spans="1:15" x14ac:dyDescent="0.35">
      <c r="A3032" s="57" t="s">
        <v>8818</v>
      </c>
      <c r="B3032" s="61" t="s">
        <v>10</v>
      </c>
      <c r="C3032" s="61" t="s">
        <v>5169</v>
      </c>
      <c r="D3032" s="64">
        <v>41360</v>
      </c>
      <c r="E3032" s="64">
        <v>0</v>
      </c>
      <c r="F3032" s="64">
        <v>41360</v>
      </c>
      <c r="G3032" s="77">
        <v>1.04</v>
      </c>
      <c r="H3032" s="64">
        <v>43014</v>
      </c>
      <c r="I3032" s="64">
        <v>0</v>
      </c>
      <c r="J3032" s="64">
        <f>SUMIFS('Support - HEA1065 Adjustments'!$G$2:$G$10,'Support - HEA1065 Adjustments'!$A$2:$A$10,LEFT('Support - Calculation Detail'!A3032,7),'Support - HEA1065 Adjustments'!$D$2:$D$10,RIGHT('Support - Calculation Detail'!A3032,2))</f>
        <v>0</v>
      </c>
      <c r="K3032" s="64">
        <v>43014</v>
      </c>
      <c r="L3032" s="64">
        <v>0</v>
      </c>
      <c r="M3032" s="64">
        <v>0</v>
      </c>
      <c r="N3032" s="64">
        <v>0</v>
      </c>
      <c r="O3032" s="64">
        <v>43014</v>
      </c>
    </row>
    <row r="3033" spans="1:15" x14ac:dyDescent="0.35">
      <c r="A3033" s="57" t="s">
        <v>8819</v>
      </c>
      <c r="B3033" s="61" t="s">
        <v>10</v>
      </c>
      <c r="C3033" s="61" t="s">
        <v>5169</v>
      </c>
      <c r="D3033" s="64">
        <v>30456</v>
      </c>
      <c r="E3033" s="64">
        <v>0</v>
      </c>
      <c r="F3033" s="64">
        <v>30456</v>
      </c>
      <c r="G3033" s="77">
        <v>1.04</v>
      </c>
      <c r="H3033" s="64">
        <v>31674</v>
      </c>
      <c r="I3033" s="64">
        <v>0</v>
      </c>
      <c r="J3033" s="64">
        <f>SUMIFS('Support - HEA1065 Adjustments'!$G$2:$G$10,'Support - HEA1065 Adjustments'!$A$2:$A$10,LEFT('Support - Calculation Detail'!A3033,7),'Support - HEA1065 Adjustments'!$D$2:$D$10,RIGHT('Support - Calculation Detail'!A3033,2))</f>
        <v>0</v>
      </c>
      <c r="K3033" s="64">
        <v>31674</v>
      </c>
      <c r="L3033" s="64">
        <v>0</v>
      </c>
      <c r="M3033" s="64">
        <v>0</v>
      </c>
      <c r="N3033" s="64">
        <v>0</v>
      </c>
      <c r="O3033" s="64">
        <v>31674</v>
      </c>
    </row>
    <row r="3034" spans="1:15" x14ac:dyDescent="0.35">
      <c r="A3034" s="57" t="s">
        <v>8820</v>
      </c>
      <c r="B3034" s="61" t="s">
        <v>10</v>
      </c>
      <c r="C3034" s="61" t="s">
        <v>5169</v>
      </c>
      <c r="D3034" s="64">
        <v>65873</v>
      </c>
      <c r="E3034" s="64">
        <v>0</v>
      </c>
      <c r="F3034" s="64">
        <v>65873</v>
      </c>
      <c r="G3034" s="77">
        <v>1.04</v>
      </c>
      <c r="H3034" s="64">
        <v>68508</v>
      </c>
      <c r="I3034" s="64">
        <v>0</v>
      </c>
      <c r="J3034" s="64">
        <f>SUMIFS('Support - HEA1065 Adjustments'!$G$2:$G$10,'Support - HEA1065 Adjustments'!$A$2:$A$10,LEFT('Support - Calculation Detail'!A3034,7),'Support - HEA1065 Adjustments'!$D$2:$D$10,RIGHT('Support - Calculation Detail'!A3034,2))</f>
        <v>0</v>
      </c>
      <c r="K3034" s="64">
        <v>68508</v>
      </c>
      <c r="L3034" s="64">
        <v>0</v>
      </c>
      <c r="M3034" s="64">
        <v>0</v>
      </c>
      <c r="N3034" s="64">
        <v>0</v>
      </c>
      <c r="O3034" s="64">
        <v>68508</v>
      </c>
    </row>
    <row r="3035" spans="1:15" x14ac:dyDescent="0.35">
      <c r="A3035" s="57" t="s">
        <v>8821</v>
      </c>
      <c r="B3035" s="61" t="s">
        <v>10</v>
      </c>
      <c r="C3035" s="61" t="s">
        <v>5169</v>
      </c>
      <c r="D3035" s="64">
        <v>218185</v>
      </c>
      <c r="E3035" s="64">
        <v>0</v>
      </c>
      <c r="F3035" s="64">
        <v>218185</v>
      </c>
      <c r="G3035" s="77">
        <v>1.04</v>
      </c>
      <c r="H3035" s="64">
        <v>226912</v>
      </c>
      <c r="I3035" s="64">
        <v>0</v>
      </c>
      <c r="J3035" s="64">
        <f>SUMIFS('Support - HEA1065 Adjustments'!$G$2:$G$10,'Support - HEA1065 Adjustments'!$A$2:$A$10,LEFT('Support - Calculation Detail'!A3035,7),'Support - HEA1065 Adjustments'!$D$2:$D$10,RIGHT('Support - Calculation Detail'!A3035,2))</f>
        <v>0</v>
      </c>
      <c r="K3035" s="64">
        <v>226912</v>
      </c>
      <c r="L3035" s="64">
        <v>0</v>
      </c>
      <c r="M3035" s="64">
        <v>0</v>
      </c>
      <c r="N3035" s="64">
        <v>0</v>
      </c>
      <c r="O3035" s="64">
        <v>226912</v>
      </c>
    </row>
    <row r="3036" spans="1:15" x14ac:dyDescent="0.35">
      <c r="A3036" s="57" t="s">
        <v>8822</v>
      </c>
      <c r="B3036" s="61" t="s">
        <v>10</v>
      </c>
      <c r="C3036" s="61" t="s">
        <v>5169</v>
      </c>
      <c r="D3036" s="64">
        <v>377281</v>
      </c>
      <c r="E3036" s="64">
        <v>0</v>
      </c>
      <c r="F3036" s="64">
        <v>377281</v>
      </c>
      <c r="G3036" s="77">
        <v>1.04</v>
      </c>
      <c r="H3036" s="64">
        <v>392372</v>
      </c>
      <c r="I3036" s="64">
        <v>0</v>
      </c>
      <c r="J3036" s="64">
        <f>SUMIFS('Support - HEA1065 Adjustments'!$G$2:$G$10,'Support - HEA1065 Adjustments'!$A$2:$A$10,LEFT('Support - Calculation Detail'!A3036,7),'Support - HEA1065 Adjustments'!$D$2:$D$10,RIGHT('Support - Calculation Detail'!A3036,2))</f>
        <v>0</v>
      </c>
      <c r="K3036" s="64">
        <v>392372</v>
      </c>
      <c r="L3036" s="64">
        <v>0</v>
      </c>
      <c r="M3036" s="64">
        <v>0</v>
      </c>
      <c r="N3036" s="64">
        <v>0</v>
      </c>
      <c r="O3036" s="64">
        <v>392372</v>
      </c>
    </row>
    <row r="3037" spans="1:15" x14ac:dyDescent="0.35">
      <c r="A3037" s="57" t="s">
        <v>8823</v>
      </c>
      <c r="B3037" s="61" t="s">
        <v>10</v>
      </c>
      <c r="C3037" s="61" t="s">
        <v>5169</v>
      </c>
      <c r="D3037" s="64">
        <v>3857508</v>
      </c>
      <c r="E3037" s="64">
        <v>0</v>
      </c>
      <c r="F3037" s="64">
        <v>3857508</v>
      </c>
      <c r="G3037" s="77">
        <v>1.04</v>
      </c>
      <c r="H3037" s="64">
        <v>4011808</v>
      </c>
      <c r="I3037" s="64">
        <v>0</v>
      </c>
      <c r="J3037" s="64">
        <f>SUMIFS('Support - HEA1065 Adjustments'!$G$2:$G$10,'Support - HEA1065 Adjustments'!$A$2:$A$10,LEFT('Support - Calculation Detail'!A3037,7),'Support - HEA1065 Adjustments'!$D$2:$D$10,RIGHT('Support - Calculation Detail'!A3037,2))</f>
        <v>0</v>
      </c>
      <c r="K3037" s="64">
        <v>4011808</v>
      </c>
      <c r="L3037" s="64">
        <v>105694</v>
      </c>
      <c r="M3037" s="64">
        <v>0</v>
      </c>
      <c r="N3037" s="64">
        <v>0</v>
      </c>
      <c r="O3037" s="64">
        <v>4117502</v>
      </c>
    </row>
    <row r="3038" spans="1:15" x14ac:dyDescent="0.35">
      <c r="A3038" s="57" t="s">
        <v>8824</v>
      </c>
      <c r="B3038" s="61" t="s">
        <v>10</v>
      </c>
      <c r="C3038" s="61" t="s">
        <v>5169</v>
      </c>
      <c r="D3038" s="64">
        <v>116712</v>
      </c>
      <c r="E3038" s="64">
        <v>0</v>
      </c>
      <c r="F3038" s="64">
        <v>116712</v>
      </c>
      <c r="G3038" s="77">
        <v>1.04</v>
      </c>
      <c r="H3038" s="64">
        <v>121380</v>
      </c>
      <c r="I3038" s="64">
        <v>0</v>
      </c>
      <c r="J3038" s="64">
        <f>SUMIFS('Support - HEA1065 Adjustments'!$G$2:$G$10,'Support - HEA1065 Adjustments'!$A$2:$A$10,LEFT('Support - Calculation Detail'!A3038,7),'Support - HEA1065 Adjustments'!$D$2:$D$10,RIGHT('Support - Calculation Detail'!A3038,2))</f>
        <v>0</v>
      </c>
      <c r="K3038" s="64">
        <v>121380</v>
      </c>
      <c r="L3038" s="64">
        <v>0</v>
      </c>
      <c r="M3038" s="64">
        <v>0</v>
      </c>
      <c r="N3038" s="64">
        <v>0</v>
      </c>
      <c r="O3038" s="64">
        <v>121380</v>
      </c>
    </row>
    <row r="3039" spans="1:15" x14ac:dyDescent="0.35">
      <c r="A3039" s="57" t="s">
        <v>8825</v>
      </c>
      <c r="B3039" s="61" t="s">
        <v>10</v>
      </c>
      <c r="C3039" s="61" t="s">
        <v>5169</v>
      </c>
      <c r="D3039" s="64">
        <v>1442</v>
      </c>
      <c r="E3039" s="64">
        <v>0</v>
      </c>
      <c r="F3039" s="64">
        <v>1442</v>
      </c>
      <c r="G3039" s="77">
        <v>1.04</v>
      </c>
      <c r="H3039" s="64">
        <v>1500</v>
      </c>
      <c r="I3039" s="64">
        <v>0</v>
      </c>
      <c r="J3039" s="64">
        <f>SUMIFS('Support - HEA1065 Adjustments'!$G$2:$G$10,'Support - HEA1065 Adjustments'!$A$2:$A$10,LEFT('Support - Calculation Detail'!A3039,7),'Support - HEA1065 Adjustments'!$D$2:$D$10,RIGHT('Support - Calculation Detail'!A3039,2))</f>
        <v>0</v>
      </c>
      <c r="K3039" s="64">
        <v>1500</v>
      </c>
      <c r="L3039" s="64">
        <v>0</v>
      </c>
      <c r="M3039" s="64">
        <v>0</v>
      </c>
      <c r="N3039" s="64">
        <v>0</v>
      </c>
      <c r="O3039" s="64">
        <v>1500</v>
      </c>
    </row>
    <row r="3040" spans="1:15" x14ac:dyDescent="0.35">
      <c r="A3040" s="57" t="s">
        <v>8826</v>
      </c>
      <c r="B3040" s="61" t="s">
        <v>10</v>
      </c>
      <c r="C3040" s="61" t="s">
        <v>5169</v>
      </c>
      <c r="D3040" s="64">
        <v>4364</v>
      </c>
      <c r="E3040" s="64">
        <v>0</v>
      </c>
      <c r="F3040" s="64">
        <v>4364</v>
      </c>
      <c r="G3040" s="77">
        <v>1.04</v>
      </c>
      <c r="H3040" s="64">
        <v>4539</v>
      </c>
      <c r="I3040" s="64">
        <v>0</v>
      </c>
      <c r="J3040" s="64">
        <f>SUMIFS('Support - HEA1065 Adjustments'!$G$2:$G$10,'Support - HEA1065 Adjustments'!$A$2:$A$10,LEFT('Support - Calculation Detail'!A3040,7),'Support - HEA1065 Adjustments'!$D$2:$D$10,RIGHT('Support - Calculation Detail'!A3040,2))</f>
        <v>0</v>
      </c>
      <c r="K3040" s="64">
        <v>4539</v>
      </c>
      <c r="L3040" s="64">
        <v>0</v>
      </c>
      <c r="M3040" s="64">
        <v>0</v>
      </c>
      <c r="N3040" s="64">
        <v>0</v>
      </c>
      <c r="O3040" s="64">
        <v>4539</v>
      </c>
    </row>
    <row r="3041" spans="1:15" x14ac:dyDescent="0.35">
      <c r="A3041" s="57" t="s">
        <v>8827</v>
      </c>
      <c r="B3041" s="61" t="s">
        <v>10</v>
      </c>
      <c r="C3041" s="61" t="s">
        <v>5169</v>
      </c>
      <c r="D3041" s="64">
        <v>216866</v>
      </c>
      <c r="E3041" s="64">
        <v>0</v>
      </c>
      <c r="F3041" s="64">
        <v>216866</v>
      </c>
      <c r="G3041" s="77">
        <v>1.04</v>
      </c>
      <c r="H3041" s="64">
        <v>225541</v>
      </c>
      <c r="I3041" s="64">
        <v>0</v>
      </c>
      <c r="J3041" s="64">
        <f>SUMIFS('Support - HEA1065 Adjustments'!$G$2:$G$10,'Support - HEA1065 Adjustments'!$A$2:$A$10,LEFT('Support - Calculation Detail'!A3041,7),'Support - HEA1065 Adjustments'!$D$2:$D$10,RIGHT('Support - Calculation Detail'!A3041,2))</f>
        <v>0</v>
      </c>
      <c r="K3041" s="64">
        <v>225541</v>
      </c>
      <c r="L3041" s="64">
        <v>0</v>
      </c>
      <c r="M3041" s="64">
        <v>0</v>
      </c>
      <c r="N3041" s="64">
        <v>0</v>
      </c>
      <c r="O3041" s="64">
        <v>225541</v>
      </c>
    </row>
    <row r="3042" spans="1:15" x14ac:dyDescent="0.35">
      <c r="A3042" s="57" t="s">
        <v>8828</v>
      </c>
      <c r="B3042" s="61" t="s">
        <v>10</v>
      </c>
      <c r="C3042" s="61" t="s">
        <v>5169</v>
      </c>
      <c r="D3042" s="64">
        <v>415</v>
      </c>
      <c r="E3042" s="64">
        <v>0</v>
      </c>
      <c r="F3042" s="64">
        <v>415</v>
      </c>
      <c r="G3042" s="77">
        <v>1.04</v>
      </c>
      <c r="H3042" s="64">
        <v>432</v>
      </c>
      <c r="I3042" s="64">
        <v>0</v>
      </c>
      <c r="J3042" s="64">
        <f>SUMIFS('Support - HEA1065 Adjustments'!$G$2:$G$10,'Support - HEA1065 Adjustments'!$A$2:$A$10,LEFT('Support - Calculation Detail'!A3042,7),'Support - HEA1065 Adjustments'!$D$2:$D$10,RIGHT('Support - Calculation Detail'!A3042,2))</f>
        <v>0</v>
      </c>
      <c r="K3042" s="64">
        <v>432</v>
      </c>
      <c r="L3042" s="64">
        <v>0</v>
      </c>
      <c r="M3042" s="64">
        <v>0</v>
      </c>
      <c r="N3042" s="64">
        <v>0</v>
      </c>
      <c r="O3042" s="64">
        <v>432</v>
      </c>
    </row>
    <row r="3043" spans="1:15" x14ac:dyDescent="0.35">
      <c r="A3043" s="57" t="s">
        <v>8829</v>
      </c>
      <c r="B3043" s="61" t="s">
        <v>10</v>
      </c>
      <c r="C3043" s="61" t="s">
        <v>5169</v>
      </c>
      <c r="D3043" s="64">
        <v>138982</v>
      </c>
      <c r="E3043" s="64">
        <v>0</v>
      </c>
      <c r="F3043" s="64">
        <v>138982</v>
      </c>
      <c r="G3043" s="77">
        <v>1.04</v>
      </c>
      <c r="H3043" s="64">
        <v>144541</v>
      </c>
      <c r="I3043" s="64">
        <v>0</v>
      </c>
      <c r="J3043" s="64">
        <f>SUMIFS('Support - HEA1065 Adjustments'!$G$2:$G$10,'Support - HEA1065 Adjustments'!$A$2:$A$10,LEFT('Support - Calculation Detail'!A3043,7),'Support - HEA1065 Adjustments'!$D$2:$D$10,RIGHT('Support - Calculation Detail'!A3043,2))</f>
        <v>0</v>
      </c>
      <c r="K3043" s="64">
        <v>144541</v>
      </c>
      <c r="L3043" s="64">
        <v>0</v>
      </c>
      <c r="M3043" s="64">
        <v>0</v>
      </c>
      <c r="N3043" s="64">
        <v>0</v>
      </c>
      <c r="O3043" s="64">
        <v>144541</v>
      </c>
    </row>
    <row r="3044" spans="1:15" x14ac:dyDescent="0.35">
      <c r="A3044" s="57" t="s">
        <v>8830</v>
      </c>
      <c r="B3044" s="61" t="s">
        <v>10</v>
      </c>
      <c r="C3044" s="61" t="s">
        <v>5169</v>
      </c>
      <c r="D3044" s="64">
        <v>1115339</v>
      </c>
      <c r="E3044" s="64">
        <v>0</v>
      </c>
      <c r="F3044" s="64">
        <v>1115339</v>
      </c>
      <c r="G3044" s="77">
        <v>1.04</v>
      </c>
      <c r="H3044" s="64">
        <v>1159953</v>
      </c>
      <c r="I3044" s="64">
        <v>0</v>
      </c>
      <c r="J3044" s="64">
        <f>SUMIFS('Support - HEA1065 Adjustments'!$G$2:$G$10,'Support - HEA1065 Adjustments'!$A$2:$A$10,LEFT('Support - Calculation Detail'!A3044,7),'Support - HEA1065 Adjustments'!$D$2:$D$10,RIGHT('Support - Calculation Detail'!A3044,2))</f>
        <v>0</v>
      </c>
      <c r="K3044" s="64">
        <v>1159953</v>
      </c>
      <c r="L3044" s="64">
        <v>0</v>
      </c>
      <c r="M3044" s="64">
        <v>0</v>
      </c>
      <c r="N3044" s="64">
        <v>0</v>
      </c>
      <c r="O3044" s="64">
        <v>1159953</v>
      </c>
    </row>
    <row r="3045" spans="1:15" x14ac:dyDescent="0.35">
      <c r="A3045" s="57" t="s">
        <v>8831</v>
      </c>
      <c r="B3045" s="61" t="s">
        <v>10</v>
      </c>
      <c r="C3045" s="61" t="s">
        <v>5169</v>
      </c>
      <c r="D3045" s="64">
        <v>54189</v>
      </c>
      <c r="E3045" s="64">
        <v>0</v>
      </c>
      <c r="F3045" s="64">
        <v>54189</v>
      </c>
      <c r="G3045" s="77">
        <v>1.04</v>
      </c>
      <c r="H3045" s="64">
        <v>56357</v>
      </c>
      <c r="I3045" s="64">
        <v>0</v>
      </c>
      <c r="J3045" s="64">
        <f>SUMIFS('Support - HEA1065 Adjustments'!$G$2:$G$10,'Support - HEA1065 Adjustments'!$A$2:$A$10,LEFT('Support - Calculation Detail'!A3045,7),'Support - HEA1065 Adjustments'!$D$2:$D$10,RIGHT('Support - Calculation Detail'!A3045,2))</f>
        <v>0</v>
      </c>
      <c r="K3045" s="64">
        <v>56357</v>
      </c>
      <c r="L3045" s="64">
        <v>0</v>
      </c>
      <c r="M3045" s="64">
        <v>0</v>
      </c>
      <c r="N3045" s="64">
        <v>0</v>
      </c>
      <c r="O3045" s="64">
        <v>56357</v>
      </c>
    </row>
    <row r="3046" spans="1:15" x14ac:dyDescent="0.35">
      <c r="A3046" s="57" t="s">
        <v>8832</v>
      </c>
      <c r="B3046" s="61" t="s">
        <v>10</v>
      </c>
      <c r="C3046" s="61" t="s">
        <v>5169</v>
      </c>
      <c r="D3046" s="64">
        <v>3340569</v>
      </c>
      <c r="E3046" s="64">
        <v>0</v>
      </c>
      <c r="F3046" s="64">
        <v>3340569</v>
      </c>
      <c r="G3046" s="77">
        <v>1.04</v>
      </c>
      <c r="H3046" s="64">
        <v>3474192</v>
      </c>
      <c r="I3046" s="64">
        <v>0</v>
      </c>
      <c r="J3046" s="64">
        <f>SUMIFS('Support - HEA1065 Adjustments'!$G$2:$G$10,'Support - HEA1065 Adjustments'!$A$2:$A$10,LEFT('Support - Calculation Detail'!A3046,7),'Support - HEA1065 Adjustments'!$D$2:$D$10,RIGHT('Support - Calculation Detail'!A3046,2))</f>
        <v>0</v>
      </c>
      <c r="K3046" s="64">
        <v>3474192</v>
      </c>
      <c r="L3046" s="64">
        <v>0</v>
      </c>
      <c r="M3046" s="64">
        <v>0</v>
      </c>
      <c r="N3046" s="64">
        <v>0</v>
      </c>
      <c r="O3046" s="64">
        <v>3474192</v>
      </c>
    </row>
    <row r="3047" spans="1:15" x14ac:dyDescent="0.35">
      <c r="A3047" s="57" t="s">
        <v>8833</v>
      </c>
      <c r="B3047" s="61" t="s">
        <v>10</v>
      </c>
      <c r="C3047" s="61" t="s">
        <v>5169</v>
      </c>
      <c r="D3047" s="64">
        <v>2605082</v>
      </c>
      <c r="E3047" s="64">
        <v>0</v>
      </c>
      <c r="F3047" s="64">
        <v>2605082</v>
      </c>
      <c r="G3047" s="77">
        <v>1.04</v>
      </c>
      <c r="H3047" s="64">
        <v>2709285</v>
      </c>
      <c r="I3047" s="64">
        <v>0</v>
      </c>
      <c r="J3047" s="64">
        <f>SUMIFS('Support - HEA1065 Adjustments'!$G$2:$G$10,'Support - HEA1065 Adjustments'!$A$2:$A$10,LEFT('Support - Calculation Detail'!A3047,7),'Support - HEA1065 Adjustments'!$D$2:$D$10,RIGHT('Support - Calculation Detail'!A3047,2))</f>
        <v>0</v>
      </c>
      <c r="K3047" s="64">
        <v>2709285</v>
      </c>
      <c r="L3047" s="64">
        <v>0</v>
      </c>
      <c r="M3047" s="64">
        <v>0</v>
      </c>
      <c r="N3047" s="64">
        <v>0</v>
      </c>
      <c r="O3047" s="64">
        <v>2709285</v>
      </c>
    </row>
    <row r="3048" spans="1:15" x14ac:dyDescent="0.35">
      <c r="A3048" s="57" t="s">
        <v>8834</v>
      </c>
      <c r="B3048" s="61" t="s">
        <v>10</v>
      </c>
      <c r="C3048" s="61" t="s">
        <v>5169</v>
      </c>
      <c r="D3048" s="64">
        <v>2211837</v>
      </c>
      <c r="E3048" s="64">
        <v>0</v>
      </c>
      <c r="F3048" s="64">
        <v>2211837</v>
      </c>
      <c r="G3048" s="77">
        <v>1.04</v>
      </c>
      <c r="H3048" s="64">
        <v>2300310</v>
      </c>
      <c r="I3048" s="64">
        <v>0</v>
      </c>
      <c r="J3048" s="64">
        <f>SUMIFS('Support - HEA1065 Adjustments'!$G$2:$G$10,'Support - HEA1065 Adjustments'!$A$2:$A$10,LEFT('Support - Calculation Detail'!A3048,7),'Support - HEA1065 Adjustments'!$D$2:$D$10,RIGHT('Support - Calculation Detail'!A3048,2))</f>
        <v>0</v>
      </c>
      <c r="K3048" s="64">
        <v>2300310</v>
      </c>
      <c r="L3048" s="64">
        <v>0</v>
      </c>
      <c r="M3048" s="64">
        <v>0</v>
      </c>
      <c r="N3048" s="64">
        <v>0</v>
      </c>
      <c r="O3048" s="64">
        <v>2300310</v>
      </c>
    </row>
    <row r="3049" spans="1:15" x14ac:dyDescent="0.35">
      <c r="A3049" s="57" t="s">
        <v>8835</v>
      </c>
      <c r="B3049" s="61" t="s">
        <v>10</v>
      </c>
      <c r="C3049" s="61" t="s">
        <v>5224</v>
      </c>
      <c r="D3049" s="64">
        <v>25558672</v>
      </c>
      <c r="E3049" s="64">
        <v>0</v>
      </c>
      <c r="F3049" s="64">
        <v>25558672</v>
      </c>
      <c r="G3049" s="77">
        <v>1.04</v>
      </c>
      <c r="H3049" s="64">
        <v>26581019</v>
      </c>
      <c r="I3049" s="64">
        <v>0</v>
      </c>
      <c r="J3049" s="64">
        <f>SUMIFS('Support - HEA1065 Adjustments'!$G$2:$G$10,'Support - HEA1065 Adjustments'!$A$2:$A$10,LEFT('Support - Calculation Detail'!A3049,7),'Support - HEA1065 Adjustments'!$D$2:$D$10,RIGHT('Support - Calculation Detail'!A3049,2))</f>
        <v>0</v>
      </c>
      <c r="K3049" s="64">
        <v>26581019</v>
      </c>
      <c r="L3049" s="64">
        <v>496899</v>
      </c>
      <c r="M3049" s="64">
        <v>519637</v>
      </c>
      <c r="N3049" s="64">
        <v>1192976.1081362213</v>
      </c>
      <c r="O3049" s="64">
        <v>28790531.108136222</v>
      </c>
    </row>
    <row r="3050" spans="1:15" x14ac:dyDescent="0.35">
      <c r="A3050" s="57" t="s">
        <v>8836</v>
      </c>
      <c r="B3050" s="61" t="s">
        <v>10</v>
      </c>
      <c r="C3050" s="61" t="s">
        <v>5224</v>
      </c>
      <c r="D3050" s="64">
        <v>43820</v>
      </c>
      <c r="E3050" s="64">
        <v>0</v>
      </c>
      <c r="F3050" s="64">
        <v>43820</v>
      </c>
      <c r="G3050" s="77">
        <v>1.04</v>
      </c>
      <c r="H3050" s="64">
        <v>45573</v>
      </c>
      <c r="I3050" s="64">
        <v>0</v>
      </c>
      <c r="J3050" s="64">
        <f>SUMIFS('Support - HEA1065 Adjustments'!$G$2:$G$10,'Support - HEA1065 Adjustments'!$A$2:$A$10,LEFT('Support - Calculation Detail'!A3050,7),'Support - HEA1065 Adjustments'!$D$2:$D$10,RIGHT('Support - Calculation Detail'!A3050,2))</f>
        <v>0</v>
      </c>
      <c r="K3050" s="64">
        <v>45573</v>
      </c>
      <c r="L3050" s="64">
        <v>0</v>
      </c>
      <c r="M3050" s="64">
        <v>0</v>
      </c>
      <c r="N3050" s="64">
        <v>0</v>
      </c>
      <c r="O3050" s="64">
        <v>45573</v>
      </c>
    </row>
    <row r="3051" spans="1:15" x14ac:dyDescent="0.35">
      <c r="A3051" s="57" t="s">
        <v>8837</v>
      </c>
      <c r="B3051" s="61" t="s">
        <v>10</v>
      </c>
      <c r="C3051" s="61" t="s">
        <v>5224</v>
      </c>
      <c r="D3051" s="64">
        <v>35305</v>
      </c>
      <c r="E3051" s="64">
        <v>0</v>
      </c>
      <c r="F3051" s="64">
        <v>35305</v>
      </c>
      <c r="G3051" s="77">
        <v>1.04</v>
      </c>
      <c r="H3051" s="64">
        <v>36717</v>
      </c>
      <c r="I3051" s="64">
        <v>0</v>
      </c>
      <c r="J3051" s="64">
        <f>SUMIFS('Support - HEA1065 Adjustments'!$G$2:$G$10,'Support - HEA1065 Adjustments'!$A$2:$A$10,LEFT('Support - Calculation Detail'!A3051,7),'Support - HEA1065 Adjustments'!$D$2:$D$10,RIGHT('Support - Calculation Detail'!A3051,2))</f>
        <v>0</v>
      </c>
      <c r="K3051" s="64">
        <v>36717</v>
      </c>
      <c r="L3051" s="64">
        <v>0</v>
      </c>
      <c r="M3051" s="64">
        <v>0</v>
      </c>
      <c r="N3051" s="64">
        <v>0</v>
      </c>
      <c r="O3051" s="64">
        <v>36717</v>
      </c>
    </row>
    <row r="3052" spans="1:15" x14ac:dyDescent="0.35">
      <c r="A3052" s="57" t="s">
        <v>8838</v>
      </c>
      <c r="B3052" s="61" t="s">
        <v>10</v>
      </c>
      <c r="C3052" s="61" t="s">
        <v>5224</v>
      </c>
      <c r="D3052" s="64">
        <v>64031</v>
      </c>
      <c r="E3052" s="64">
        <v>0</v>
      </c>
      <c r="F3052" s="64">
        <v>64031</v>
      </c>
      <c r="G3052" s="77">
        <v>1.04</v>
      </c>
      <c r="H3052" s="64">
        <v>66592</v>
      </c>
      <c r="I3052" s="64">
        <v>0</v>
      </c>
      <c r="J3052" s="64">
        <f>SUMIFS('Support - HEA1065 Adjustments'!$G$2:$G$10,'Support - HEA1065 Adjustments'!$A$2:$A$10,LEFT('Support - Calculation Detail'!A3052,7),'Support - HEA1065 Adjustments'!$D$2:$D$10,RIGHT('Support - Calculation Detail'!A3052,2))</f>
        <v>0</v>
      </c>
      <c r="K3052" s="64">
        <v>66592</v>
      </c>
      <c r="L3052" s="64">
        <v>0</v>
      </c>
      <c r="M3052" s="64">
        <v>0</v>
      </c>
      <c r="N3052" s="64">
        <v>0</v>
      </c>
      <c r="O3052" s="64">
        <v>66592</v>
      </c>
    </row>
    <row r="3053" spans="1:15" x14ac:dyDescent="0.35">
      <c r="A3053" s="57" t="s">
        <v>8839</v>
      </c>
      <c r="B3053" s="61" t="s">
        <v>10</v>
      </c>
      <c r="C3053" s="61" t="s">
        <v>5224</v>
      </c>
      <c r="D3053" s="64">
        <v>18006</v>
      </c>
      <c r="E3053" s="64">
        <v>0</v>
      </c>
      <c r="F3053" s="64">
        <v>18006</v>
      </c>
      <c r="G3053" s="77">
        <v>1.04</v>
      </c>
      <c r="H3053" s="64">
        <v>18726</v>
      </c>
      <c r="I3053" s="64">
        <v>0</v>
      </c>
      <c r="J3053" s="64">
        <f>SUMIFS('Support - HEA1065 Adjustments'!$G$2:$G$10,'Support - HEA1065 Adjustments'!$A$2:$A$10,LEFT('Support - Calculation Detail'!A3053,7),'Support - HEA1065 Adjustments'!$D$2:$D$10,RIGHT('Support - Calculation Detail'!A3053,2))</f>
        <v>0</v>
      </c>
      <c r="K3053" s="64">
        <v>18726</v>
      </c>
      <c r="L3053" s="64">
        <v>0</v>
      </c>
      <c r="M3053" s="64">
        <v>0</v>
      </c>
      <c r="N3053" s="64">
        <v>0</v>
      </c>
      <c r="O3053" s="64">
        <v>18726</v>
      </c>
    </row>
    <row r="3054" spans="1:15" x14ac:dyDescent="0.35">
      <c r="A3054" s="57" t="s">
        <v>8840</v>
      </c>
      <c r="B3054" s="61" t="s">
        <v>10</v>
      </c>
      <c r="C3054" s="61" t="s">
        <v>5224</v>
      </c>
      <c r="D3054" s="64">
        <v>55316</v>
      </c>
      <c r="E3054" s="64">
        <v>0</v>
      </c>
      <c r="F3054" s="64">
        <v>55316</v>
      </c>
      <c r="G3054" s="77">
        <v>1.04</v>
      </c>
      <c r="H3054" s="64">
        <v>57529</v>
      </c>
      <c r="I3054" s="64">
        <v>0</v>
      </c>
      <c r="J3054" s="64">
        <f>SUMIFS('Support - HEA1065 Adjustments'!$G$2:$G$10,'Support - HEA1065 Adjustments'!$A$2:$A$10,LEFT('Support - Calculation Detail'!A3054,7),'Support - HEA1065 Adjustments'!$D$2:$D$10,RIGHT('Support - Calculation Detail'!A3054,2))</f>
        <v>0</v>
      </c>
      <c r="K3054" s="64">
        <v>57529</v>
      </c>
      <c r="L3054" s="64">
        <v>0</v>
      </c>
      <c r="M3054" s="64">
        <v>0</v>
      </c>
      <c r="N3054" s="64">
        <v>0</v>
      </c>
      <c r="O3054" s="64">
        <v>57529</v>
      </c>
    </row>
    <row r="3055" spans="1:15" x14ac:dyDescent="0.35">
      <c r="A3055" s="57" t="s">
        <v>8841</v>
      </c>
      <c r="B3055" s="61" t="s">
        <v>10</v>
      </c>
      <c r="C3055" s="61" t="s">
        <v>5224</v>
      </c>
      <c r="D3055" s="64">
        <v>94108</v>
      </c>
      <c r="E3055" s="64">
        <v>0</v>
      </c>
      <c r="F3055" s="64">
        <v>94108</v>
      </c>
      <c r="G3055" s="77">
        <v>1.04</v>
      </c>
      <c r="H3055" s="64">
        <v>97872</v>
      </c>
      <c r="I3055" s="64">
        <v>0</v>
      </c>
      <c r="J3055" s="64">
        <f>SUMIFS('Support - HEA1065 Adjustments'!$G$2:$G$10,'Support - HEA1065 Adjustments'!$A$2:$A$10,LEFT('Support - Calculation Detail'!A3055,7),'Support - HEA1065 Adjustments'!$D$2:$D$10,RIGHT('Support - Calculation Detail'!A3055,2))</f>
        <v>0</v>
      </c>
      <c r="K3055" s="64">
        <v>97872</v>
      </c>
      <c r="L3055" s="64">
        <v>0</v>
      </c>
      <c r="M3055" s="64">
        <v>0</v>
      </c>
      <c r="N3055" s="64">
        <v>0</v>
      </c>
      <c r="O3055" s="64">
        <v>97872</v>
      </c>
    </row>
    <row r="3056" spans="1:15" x14ac:dyDescent="0.35">
      <c r="A3056" s="57" t="s">
        <v>8842</v>
      </c>
      <c r="B3056" s="61" t="s">
        <v>10</v>
      </c>
      <c r="C3056" s="61" t="s">
        <v>5224</v>
      </c>
      <c r="D3056" s="64">
        <v>63430</v>
      </c>
      <c r="E3056" s="64">
        <v>0</v>
      </c>
      <c r="F3056" s="64">
        <v>63430</v>
      </c>
      <c r="G3056" s="77">
        <v>1.04</v>
      </c>
      <c r="H3056" s="64">
        <v>65967</v>
      </c>
      <c r="I3056" s="64">
        <v>0</v>
      </c>
      <c r="J3056" s="64">
        <f>SUMIFS('Support - HEA1065 Adjustments'!$G$2:$G$10,'Support - HEA1065 Adjustments'!$A$2:$A$10,LEFT('Support - Calculation Detail'!A3056,7),'Support - HEA1065 Adjustments'!$D$2:$D$10,RIGHT('Support - Calculation Detail'!A3056,2))</f>
        <v>0</v>
      </c>
      <c r="K3056" s="64">
        <v>65967</v>
      </c>
      <c r="L3056" s="64">
        <v>0</v>
      </c>
      <c r="M3056" s="64">
        <v>0</v>
      </c>
      <c r="N3056" s="64">
        <v>0</v>
      </c>
      <c r="O3056" s="64">
        <v>65967</v>
      </c>
    </row>
    <row r="3057" spans="1:15" x14ac:dyDescent="0.35">
      <c r="A3057" s="57" t="s">
        <v>8843</v>
      </c>
      <c r="B3057" s="61" t="s">
        <v>10</v>
      </c>
      <c r="C3057" s="61" t="s">
        <v>5224</v>
      </c>
      <c r="D3057" s="64">
        <v>17680</v>
      </c>
      <c r="E3057" s="64">
        <v>0</v>
      </c>
      <c r="F3057" s="64">
        <v>17680</v>
      </c>
      <c r="G3057" s="77">
        <v>1.04</v>
      </c>
      <c r="H3057" s="64">
        <v>18387</v>
      </c>
      <c r="I3057" s="64">
        <v>0</v>
      </c>
      <c r="J3057" s="64">
        <f>SUMIFS('Support - HEA1065 Adjustments'!$G$2:$G$10,'Support - HEA1065 Adjustments'!$A$2:$A$10,LEFT('Support - Calculation Detail'!A3057,7),'Support - HEA1065 Adjustments'!$D$2:$D$10,RIGHT('Support - Calculation Detail'!A3057,2))</f>
        <v>0</v>
      </c>
      <c r="K3057" s="64">
        <v>18387</v>
      </c>
      <c r="L3057" s="64">
        <v>0</v>
      </c>
      <c r="M3057" s="64">
        <v>0</v>
      </c>
      <c r="N3057" s="64">
        <v>0</v>
      </c>
      <c r="O3057" s="64">
        <v>18387</v>
      </c>
    </row>
    <row r="3058" spans="1:15" x14ac:dyDescent="0.35">
      <c r="A3058" s="57" t="s">
        <v>8844</v>
      </c>
      <c r="B3058" s="61" t="s">
        <v>10</v>
      </c>
      <c r="C3058" s="61" t="s">
        <v>5224</v>
      </c>
      <c r="D3058" s="64">
        <v>12430</v>
      </c>
      <c r="E3058" s="64">
        <v>0</v>
      </c>
      <c r="F3058" s="64">
        <v>12430</v>
      </c>
      <c r="G3058" s="77">
        <v>1.04</v>
      </c>
      <c r="H3058" s="64">
        <v>12927</v>
      </c>
      <c r="I3058" s="64">
        <v>0</v>
      </c>
      <c r="J3058" s="64">
        <f>SUMIFS('Support - HEA1065 Adjustments'!$G$2:$G$10,'Support - HEA1065 Adjustments'!$A$2:$A$10,LEFT('Support - Calculation Detail'!A3058,7),'Support - HEA1065 Adjustments'!$D$2:$D$10,RIGHT('Support - Calculation Detail'!A3058,2))</f>
        <v>0</v>
      </c>
      <c r="K3058" s="64">
        <v>12927</v>
      </c>
      <c r="L3058" s="64">
        <v>0</v>
      </c>
      <c r="M3058" s="64">
        <v>0</v>
      </c>
      <c r="N3058" s="64">
        <v>0</v>
      </c>
      <c r="O3058" s="64">
        <v>12927</v>
      </c>
    </row>
    <row r="3059" spans="1:15" x14ac:dyDescent="0.35">
      <c r="A3059" s="57" t="s">
        <v>8845</v>
      </c>
      <c r="B3059" s="61" t="s">
        <v>10</v>
      </c>
      <c r="C3059" s="61" t="s">
        <v>5224</v>
      </c>
      <c r="D3059" s="64">
        <v>4819</v>
      </c>
      <c r="E3059" s="64">
        <v>0</v>
      </c>
      <c r="F3059" s="64">
        <v>4819</v>
      </c>
      <c r="G3059" s="77">
        <v>1.04</v>
      </c>
      <c r="H3059" s="64">
        <v>5012</v>
      </c>
      <c r="I3059" s="64">
        <v>0</v>
      </c>
      <c r="J3059" s="64">
        <f>SUMIFS('Support - HEA1065 Adjustments'!$G$2:$G$10,'Support - HEA1065 Adjustments'!$A$2:$A$10,LEFT('Support - Calculation Detail'!A3059,7),'Support - HEA1065 Adjustments'!$D$2:$D$10,RIGHT('Support - Calculation Detail'!A3059,2))</f>
        <v>0</v>
      </c>
      <c r="K3059" s="64">
        <v>5012</v>
      </c>
      <c r="L3059" s="64">
        <v>0</v>
      </c>
      <c r="M3059" s="64">
        <v>0</v>
      </c>
      <c r="N3059" s="64">
        <v>0</v>
      </c>
      <c r="O3059" s="64">
        <v>5012</v>
      </c>
    </row>
    <row r="3060" spans="1:15" x14ac:dyDescent="0.35">
      <c r="A3060" s="57" t="s">
        <v>8846</v>
      </c>
      <c r="B3060" s="61" t="s">
        <v>10</v>
      </c>
      <c r="C3060" s="61" t="s">
        <v>5224</v>
      </c>
      <c r="D3060" s="64">
        <v>54861</v>
      </c>
      <c r="E3060" s="64">
        <v>0</v>
      </c>
      <c r="F3060" s="64">
        <v>54861</v>
      </c>
      <c r="G3060" s="77">
        <v>1.04</v>
      </c>
      <c r="H3060" s="64">
        <v>57055</v>
      </c>
      <c r="I3060" s="64">
        <v>0</v>
      </c>
      <c r="J3060" s="64">
        <f>SUMIFS('Support - HEA1065 Adjustments'!$G$2:$G$10,'Support - HEA1065 Adjustments'!$A$2:$A$10,LEFT('Support - Calculation Detail'!A3060,7),'Support - HEA1065 Adjustments'!$D$2:$D$10,RIGHT('Support - Calculation Detail'!A3060,2))</f>
        <v>0</v>
      </c>
      <c r="K3060" s="64">
        <v>57055</v>
      </c>
      <c r="L3060" s="64">
        <v>0</v>
      </c>
      <c r="M3060" s="64">
        <v>0</v>
      </c>
      <c r="N3060" s="64">
        <v>0</v>
      </c>
      <c r="O3060" s="64">
        <v>57055</v>
      </c>
    </row>
    <row r="3061" spans="1:15" x14ac:dyDescent="0.35">
      <c r="A3061" s="57" t="s">
        <v>8847</v>
      </c>
      <c r="B3061" s="61" t="s">
        <v>10</v>
      </c>
      <c r="C3061" s="61" t="s">
        <v>5224</v>
      </c>
      <c r="D3061" s="64">
        <v>13560</v>
      </c>
      <c r="E3061" s="64">
        <v>0</v>
      </c>
      <c r="F3061" s="64">
        <v>13560</v>
      </c>
      <c r="G3061" s="77">
        <v>1.04</v>
      </c>
      <c r="H3061" s="64">
        <v>14102</v>
      </c>
      <c r="I3061" s="64">
        <v>0</v>
      </c>
      <c r="J3061" s="64">
        <f>SUMIFS('Support - HEA1065 Adjustments'!$G$2:$G$10,'Support - HEA1065 Adjustments'!$A$2:$A$10,LEFT('Support - Calculation Detail'!A3061,7),'Support - HEA1065 Adjustments'!$D$2:$D$10,RIGHT('Support - Calculation Detail'!A3061,2))</f>
        <v>0</v>
      </c>
      <c r="K3061" s="64">
        <v>14102</v>
      </c>
      <c r="L3061" s="64">
        <v>0</v>
      </c>
      <c r="M3061" s="64">
        <v>0</v>
      </c>
      <c r="N3061" s="64">
        <v>0</v>
      </c>
      <c r="O3061" s="64">
        <v>14102</v>
      </c>
    </row>
    <row r="3062" spans="1:15" x14ac:dyDescent="0.35">
      <c r="A3062" s="57" t="s">
        <v>8848</v>
      </c>
      <c r="B3062" s="61" t="s">
        <v>10</v>
      </c>
      <c r="C3062" s="61" t="s">
        <v>5224</v>
      </c>
      <c r="D3062" s="64">
        <v>20505</v>
      </c>
      <c r="E3062" s="64">
        <v>0</v>
      </c>
      <c r="F3062" s="64">
        <v>20505</v>
      </c>
      <c r="G3062" s="77">
        <v>1.04</v>
      </c>
      <c r="H3062" s="64">
        <v>21325</v>
      </c>
      <c r="I3062" s="64">
        <v>0</v>
      </c>
      <c r="J3062" s="64">
        <f>SUMIFS('Support - HEA1065 Adjustments'!$G$2:$G$10,'Support - HEA1065 Adjustments'!$A$2:$A$10,LEFT('Support - Calculation Detail'!A3062,7),'Support - HEA1065 Adjustments'!$D$2:$D$10,RIGHT('Support - Calculation Detail'!A3062,2))</f>
        <v>0</v>
      </c>
      <c r="K3062" s="64">
        <v>21325</v>
      </c>
      <c r="L3062" s="64">
        <v>0</v>
      </c>
      <c r="M3062" s="64">
        <v>0</v>
      </c>
      <c r="N3062" s="64">
        <v>0</v>
      </c>
      <c r="O3062" s="64">
        <v>21325</v>
      </c>
    </row>
    <row r="3063" spans="1:15" x14ac:dyDescent="0.35">
      <c r="A3063" s="57" t="s">
        <v>8849</v>
      </c>
      <c r="B3063" s="61" t="s">
        <v>10</v>
      </c>
      <c r="C3063" s="61" t="s">
        <v>5224</v>
      </c>
      <c r="D3063" s="64">
        <v>76123</v>
      </c>
      <c r="E3063" s="64">
        <v>0</v>
      </c>
      <c r="F3063" s="64">
        <v>76123</v>
      </c>
      <c r="G3063" s="77">
        <v>1.04</v>
      </c>
      <c r="H3063" s="64">
        <v>79168</v>
      </c>
      <c r="I3063" s="64">
        <v>0</v>
      </c>
      <c r="J3063" s="64">
        <f>SUMIFS('Support - HEA1065 Adjustments'!$G$2:$G$10,'Support - HEA1065 Adjustments'!$A$2:$A$10,LEFT('Support - Calculation Detail'!A3063,7),'Support - HEA1065 Adjustments'!$D$2:$D$10,RIGHT('Support - Calculation Detail'!A3063,2))</f>
        <v>0</v>
      </c>
      <c r="K3063" s="64">
        <v>79168</v>
      </c>
      <c r="L3063" s="64">
        <v>0</v>
      </c>
      <c r="M3063" s="64">
        <v>0</v>
      </c>
      <c r="N3063" s="64">
        <v>0</v>
      </c>
      <c r="O3063" s="64">
        <v>79168</v>
      </c>
    </row>
    <row r="3064" spans="1:15" x14ac:dyDescent="0.35">
      <c r="A3064" s="57" t="s">
        <v>8850</v>
      </c>
      <c r="B3064" s="61" t="s">
        <v>10</v>
      </c>
      <c r="C3064" s="61" t="s">
        <v>5224</v>
      </c>
      <c r="D3064" s="64">
        <v>27441</v>
      </c>
      <c r="E3064" s="64">
        <v>0</v>
      </c>
      <c r="F3064" s="64">
        <v>27441</v>
      </c>
      <c r="G3064" s="77">
        <v>1.04</v>
      </c>
      <c r="H3064" s="64">
        <v>28539</v>
      </c>
      <c r="I3064" s="64">
        <v>0</v>
      </c>
      <c r="J3064" s="64">
        <f>SUMIFS('Support - HEA1065 Adjustments'!$G$2:$G$10,'Support - HEA1065 Adjustments'!$A$2:$A$10,LEFT('Support - Calculation Detail'!A3064,7),'Support - HEA1065 Adjustments'!$D$2:$D$10,RIGHT('Support - Calculation Detail'!A3064,2))</f>
        <v>0</v>
      </c>
      <c r="K3064" s="64">
        <v>28539</v>
      </c>
      <c r="L3064" s="64">
        <v>0</v>
      </c>
      <c r="M3064" s="64">
        <v>0</v>
      </c>
      <c r="N3064" s="64">
        <v>0</v>
      </c>
      <c r="O3064" s="64">
        <v>28539</v>
      </c>
    </row>
    <row r="3065" spans="1:15" x14ac:dyDescent="0.35">
      <c r="A3065" s="57" t="s">
        <v>8851</v>
      </c>
      <c r="B3065" s="61" t="s">
        <v>10</v>
      </c>
      <c r="C3065" s="61" t="s">
        <v>5224</v>
      </c>
      <c r="D3065" s="64">
        <v>9212</v>
      </c>
      <c r="E3065" s="64">
        <v>0</v>
      </c>
      <c r="F3065" s="64">
        <v>9212</v>
      </c>
      <c r="G3065" s="77">
        <v>1.04</v>
      </c>
      <c r="H3065" s="64">
        <v>9580</v>
      </c>
      <c r="I3065" s="64">
        <v>0</v>
      </c>
      <c r="J3065" s="64">
        <f>SUMIFS('Support - HEA1065 Adjustments'!$G$2:$G$10,'Support - HEA1065 Adjustments'!$A$2:$A$10,LEFT('Support - Calculation Detail'!A3065,7),'Support - HEA1065 Adjustments'!$D$2:$D$10,RIGHT('Support - Calculation Detail'!A3065,2))</f>
        <v>0</v>
      </c>
      <c r="K3065" s="64">
        <v>9580</v>
      </c>
      <c r="L3065" s="64">
        <v>0</v>
      </c>
      <c r="M3065" s="64">
        <v>0</v>
      </c>
      <c r="N3065" s="64">
        <v>0</v>
      </c>
      <c r="O3065" s="64">
        <v>9580</v>
      </c>
    </row>
    <row r="3066" spans="1:15" x14ac:dyDescent="0.35">
      <c r="A3066" s="57" t="s">
        <v>8852</v>
      </c>
      <c r="B3066" s="61" t="s">
        <v>10</v>
      </c>
      <c r="C3066" s="61" t="s">
        <v>5224</v>
      </c>
      <c r="D3066" s="64">
        <v>152686</v>
      </c>
      <c r="E3066" s="64">
        <v>0</v>
      </c>
      <c r="F3066" s="64">
        <v>152686</v>
      </c>
      <c r="G3066" s="77">
        <v>1.04</v>
      </c>
      <c r="H3066" s="64">
        <v>158793</v>
      </c>
      <c r="I3066" s="64">
        <v>0</v>
      </c>
      <c r="J3066" s="64">
        <f>SUMIFS('Support - HEA1065 Adjustments'!$G$2:$G$10,'Support - HEA1065 Adjustments'!$A$2:$A$10,LEFT('Support - Calculation Detail'!A3066,7),'Support - HEA1065 Adjustments'!$D$2:$D$10,RIGHT('Support - Calculation Detail'!A3066,2))</f>
        <v>0</v>
      </c>
      <c r="K3066" s="64">
        <v>158793</v>
      </c>
      <c r="L3066" s="64">
        <v>0</v>
      </c>
      <c r="M3066" s="64">
        <v>0</v>
      </c>
      <c r="N3066" s="64">
        <v>0</v>
      </c>
      <c r="O3066" s="64">
        <v>158793</v>
      </c>
    </row>
    <row r="3067" spans="1:15" x14ac:dyDescent="0.35">
      <c r="A3067" s="57" t="s">
        <v>8853</v>
      </c>
      <c r="B3067" s="61" t="s">
        <v>10</v>
      </c>
      <c r="C3067" s="61" t="s">
        <v>5224</v>
      </c>
      <c r="D3067" s="64">
        <v>32896</v>
      </c>
      <c r="E3067" s="64">
        <v>0</v>
      </c>
      <c r="F3067" s="64">
        <v>32896</v>
      </c>
      <c r="G3067" s="77">
        <v>1.04</v>
      </c>
      <c r="H3067" s="64">
        <v>34212</v>
      </c>
      <c r="I3067" s="64">
        <v>0</v>
      </c>
      <c r="J3067" s="64">
        <f>SUMIFS('Support - HEA1065 Adjustments'!$G$2:$G$10,'Support - HEA1065 Adjustments'!$A$2:$A$10,LEFT('Support - Calculation Detail'!A3067,7),'Support - HEA1065 Adjustments'!$D$2:$D$10,RIGHT('Support - Calculation Detail'!A3067,2))</f>
        <v>0</v>
      </c>
      <c r="K3067" s="64">
        <v>34212</v>
      </c>
      <c r="L3067" s="64">
        <v>0</v>
      </c>
      <c r="M3067" s="64">
        <v>0</v>
      </c>
      <c r="N3067" s="64">
        <v>0</v>
      </c>
      <c r="O3067" s="64">
        <v>34212</v>
      </c>
    </row>
    <row r="3068" spans="1:15" x14ac:dyDescent="0.35">
      <c r="A3068" s="57" t="s">
        <v>8854</v>
      </c>
      <c r="B3068" s="61" t="s">
        <v>10</v>
      </c>
      <c r="C3068" s="61" t="s">
        <v>5224</v>
      </c>
      <c r="D3068" s="64">
        <v>36462</v>
      </c>
      <c r="E3068" s="64">
        <v>0</v>
      </c>
      <c r="F3068" s="64">
        <v>36462</v>
      </c>
      <c r="G3068" s="77">
        <v>1.04</v>
      </c>
      <c r="H3068" s="64">
        <v>37920</v>
      </c>
      <c r="I3068" s="64">
        <v>0</v>
      </c>
      <c r="J3068" s="64">
        <f>SUMIFS('Support - HEA1065 Adjustments'!$G$2:$G$10,'Support - HEA1065 Adjustments'!$A$2:$A$10,LEFT('Support - Calculation Detail'!A3068,7),'Support - HEA1065 Adjustments'!$D$2:$D$10,RIGHT('Support - Calculation Detail'!A3068,2))</f>
        <v>0</v>
      </c>
      <c r="K3068" s="64">
        <v>37920</v>
      </c>
      <c r="L3068" s="64">
        <v>0</v>
      </c>
      <c r="M3068" s="64">
        <v>0</v>
      </c>
      <c r="N3068" s="64">
        <v>0</v>
      </c>
      <c r="O3068" s="64">
        <v>37920</v>
      </c>
    </row>
    <row r="3069" spans="1:15" x14ac:dyDescent="0.35">
      <c r="A3069" s="57" t="s">
        <v>8855</v>
      </c>
      <c r="B3069" s="61" t="s">
        <v>10</v>
      </c>
      <c r="C3069" s="61" t="s">
        <v>5224</v>
      </c>
      <c r="D3069" s="64">
        <v>89199</v>
      </c>
      <c r="E3069" s="64">
        <v>0</v>
      </c>
      <c r="F3069" s="64">
        <v>89199</v>
      </c>
      <c r="G3069" s="77">
        <v>1.04</v>
      </c>
      <c r="H3069" s="64">
        <v>92767</v>
      </c>
      <c r="I3069" s="64">
        <v>0</v>
      </c>
      <c r="J3069" s="64">
        <f>SUMIFS('Support - HEA1065 Adjustments'!$G$2:$G$10,'Support - HEA1065 Adjustments'!$A$2:$A$10,LEFT('Support - Calculation Detail'!A3069,7),'Support - HEA1065 Adjustments'!$D$2:$D$10,RIGHT('Support - Calculation Detail'!A3069,2))</f>
        <v>0</v>
      </c>
      <c r="K3069" s="64">
        <v>92767</v>
      </c>
      <c r="L3069" s="64">
        <v>0</v>
      </c>
      <c r="M3069" s="64">
        <v>0</v>
      </c>
      <c r="N3069" s="64">
        <v>0</v>
      </c>
      <c r="O3069" s="64">
        <v>92767</v>
      </c>
    </row>
    <row r="3070" spans="1:15" x14ac:dyDescent="0.35">
      <c r="A3070" s="57" t="s">
        <v>8856</v>
      </c>
      <c r="B3070" s="61" t="s">
        <v>10</v>
      </c>
      <c r="C3070" s="61" t="s">
        <v>5224</v>
      </c>
      <c r="D3070" s="64">
        <v>44050</v>
      </c>
      <c r="E3070" s="64">
        <v>0</v>
      </c>
      <c r="F3070" s="64">
        <v>44050</v>
      </c>
      <c r="G3070" s="77">
        <v>1.04</v>
      </c>
      <c r="H3070" s="64">
        <v>45812</v>
      </c>
      <c r="I3070" s="64">
        <v>0</v>
      </c>
      <c r="J3070" s="64">
        <f>SUMIFS('Support - HEA1065 Adjustments'!$G$2:$G$10,'Support - HEA1065 Adjustments'!$A$2:$A$10,LEFT('Support - Calculation Detail'!A3070,7),'Support - HEA1065 Adjustments'!$D$2:$D$10,RIGHT('Support - Calculation Detail'!A3070,2))</f>
        <v>0</v>
      </c>
      <c r="K3070" s="64">
        <v>45812</v>
      </c>
      <c r="L3070" s="64">
        <v>0</v>
      </c>
      <c r="M3070" s="64">
        <v>0</v>
      </c>
      <c r="N3070" s="64">
        <v>0</v>
      </c>
      <c r="O3070" s="64">
        <v>45812</v>
      </c>
    </row>
    <row r="3071" spans="1:15" x14ac:dyDescent="0.35">
      <c r="A3071" s="57" t="s">
        <v>8857</v>
      </c>
      <c r="B3071" s="61" t="s">
        <v>10</v>
      </c>
      <c r="C3071" s="61" t="s">
        <v>5224</v>
      </c>
      <c r="D3071" s="64">
        <v>22914</v>
      </c>
      <c r="E3071" s="64">
        <v>0</v>
      </c>
      <c r="F3071" s="64">
        <v>22914</v>
      </c>
      <c r="G3071" s="77">
        <v>1.04</v>
      </c>
      <c r="H3071" s="64">
        <v>23831</v>
      </c>
      <c r="I3071" s="64">
        <v>0</v>
      </c>
      <c r="J3071" s="64">
        <f>SUMIFS('Support - HEA1065 Adjustments'!$G$2:$G$10,'Support - HEA1065 Adjustments'!$A$2:$A$10,LEFT('Support - Calculation Detail'!A3071,7),'Support - HEA1065 Adjustments'!$D$2:$D$10,RIGHT('Support - Calculation Detail'!A3071,2))</f>
        <v>0</v>
      </c>
      <c r="K3071" s="64">
        <v>23831</v>
      </c>
      <c r="L3071" s="64">
        <v>0</v>
      </c>
      <c r="M3071" s="64">
        <v>0</v>
      </c>
      <c r="N3071" s="64">
        <v>0</v>
      </c>
      <c r="O3071" s="64">
        <v>23831</v>
      </c>
    </row>
    <row r="3072" spans="1:15" x14ac:dyDescent="0.35">
      <c r="A3072" s="57" t="s">
        <v>8858</v>
      </c>
      <c r="B3072" s="61" t="s">
        <v>10</v>
      </c>
      <c r="C3072" s="61" t="s">
        <v>5224</v>
      </c>
      <c r="D3072" s="64">
        <v>50008</v>
      </c>
      <c r="E3072" s="64">
        <v>0</v>
      </c>
      <c r="F3072" s="64">
        <v>50008</v>
      </c>
      <c r="G3072" s="77">
        <v>1.04</v>
      </c>
      <c r="H3072" s="64">
        <v>52008</v>
      </c>
      <c r="I3072" s="64">
        <v>0</v>
      </c>
      <c r="J3072" s="64">
        <f>SUMIFS('Support - HEA1065 Adjustments'!$G$2:$G$10,'Support - HEA1065 Adjustments'!$A$2:$A$10,LEFT('Support - Calculation Detail'!A3072,7),'Support - HEA1065 Adjustments'!$D$2:$D$10,RIGHT('Support - Calculation Detail'!A3072,2))</f>
        <v>0</v>
      </c>
      <c r="K3072" s="64">
        <v>52008</v>
      </c>
      <c r="L3072" s="64">
        <v>0</v>
      </c>
      <c r="M3072" s="64">
        <v>0</v>
      </c>
      <c r="N3072" s="64">
        <v>0</v>
      </c>
      <c r="O3072" s="64">
        <v>52008</v>
      </c>
    </row>
    <row r="3073" spans="1:15" x14ac:dyDescent="0.35">
      <c r="A3073" s="57" t="s">
        <v>8859</v>
      </c>
      <c r="B3073" s="61" t="s">
        <v>10</v>
      </c>
      <c r="C3073" s="61" t="s">
        <v>5224</v>
      </c>
      <c r="D3073" s="64">
        <v>19652</v>
      </c>
      <c r="E3073" s="64">
        <v>0</v>
      </c>
      <c r="F3073" s="64">
        <v>19652</v>
      </c>
      <c r="G3073" s="77">
        <v>1.04</v>
      </c>
      <c r="H3073" s="64">
        <v>20438</v>
      </c>
      <c r="I3073" s="64">
        <v>0</v>
      </c>
      <c r="J3073" s="64">
        <f>SUMIFS('Support - HEA1065 Adjustments'!$G$2:$G$10,'Support - HEA1065 Adjustments'!$A$2:$A$10,LEFT('Support - Calculation Detail'!A3073,7),'Support - HEA1065 Adjustments'!$D$2:$D$10,RIGHT('Support - Calculation Detail'!A3073,2))</f>
        <v>0</v>
      </c>
      <c r="K3073" s="64">
        <v>20438</v>
      </c>
      <c r="L3073" s="64">
        <v>0</v>
      </c>
      <c r="M3073" s="64">
        <v>0</v>
      </c>
      <c r="N3073" s="64">
        <v>0</v>
      </c>
      <c r="O3073" s="64">
        <v>20438</v>
      </c>
    </row>
    <row r="3074" spans="1:15" x14ac:dyDescent="0.35">
      <c r="A3074" s="57" t="s">
        <v>8860</v>
      </c>
      <c r="B3074" s="61" t="s">
        <v>10</v>
      </c>
      <c r="C3074" s="61" t="s">
        <v>5224</v>
      </c>
      <c r="D3074" s="64">
        <v>18258</v>
      </c>
      <c r="E3074" s="64">
        <v>0</v>
      </c>
      <c r="F3074" s="64">
        <v>18258</v>
      </c>
      <c r="G3074" s="77">
        <v>1.04</v>
      </c>
      <c r="H3074" s="64">
        <v>18988</v>
      </c>
      <c r="I3074" s="64">
        <v>0</v>
      </c>
      <c r="J3074" s="64">
        <f>SUMIFS('Support - HEA1065 Adjustments'!$G$2:$G$10,'Support - HEA1065 Adjustments'!$A$2:$A$10,LEFT('Support - Calculation Detail'!A3074,7),'Support - HEA1065 Adjustments'!$D$2:$D$10,RIGHT('Support - Calculation Detail'!A3074,2))</f>
        <v>0</v>
      </c>
      <c r="K3074" s="64">
        <v>18988</v>
      </c>
      <c r="L3074" s="64">
        <v>0</v>
      </c>
      <c r="M3074" s="64">
        <v>0</v>
      </c>
      <c r="N3074" s="64">
        <v>0</v>
      </c>
      <c r="O3074" s="64">
        <v>18988</v>
      </c>
    </row>
    <row r="3075" spans="1:15" x14ac:dyDescent="0.35">
      <c r="A3075" s="57" t="s">
        <v>8861</v>
      </c>
      <c r="B3075" s="61" t="s">
        <v>10</v>
      </c>
      <c r="C3075" s="61" t="s">
        <v>5224</v>
      </c>
      <c r="D3075" s="64">
        <v>889592</v>
      </c>
      <c r="E3075" s="64">
        <v>0</v>
      </c>
      <c r="F3075" s="64">
        <v>889592</v>
      </c>
      <c r="G3075" s="77">
        <v>1.04</v>
      </c>
      <c r="H3075" s="64">
        <v>925176</v>
      </c>
      <c r="I3075" s="64">
        <v>0</v>
      </c>
      <c r="J3075" s="64">
        <f>SUMIFS('Support - HEA1065 Adjustments'!$G$2:$G$10,'Support - HEA1065 Adjustments'!$A$2:$A$10,LEFT('Support - Calculation Detail'!A3075,7),'Support - HEA1065 Adjustments'!$D$2:$D$10,RIGHT('Support - Calculation Detail'!A3075,2))</f>
        <v>0</v>
      </c>
      <c r="K3075" s="64">
        <v>925176</v>
      </c>
      <c r="L3075" s="64">
        <v>0</v>
      </c>
      <c r="M3075" s="64">
        <v>0</v>
      </c>
      <c r="N3075" s="64">
        <v>0</v>
      </c>
      <c r="O3075" s="64">
        <v>925176</v>
      </c>
    </row>
    <row r="3076" spans="1:15" x14ac:dyDescent="0.35">
      <c r="A3076" s="57" t="s">
        <v>8862</v>
      </c>
      <c r="B3076" s="61" t="s">
        <v>10</v>
      </c>
      <c r="C3076" s="61" t="s">
        <v>5224</v>
      </c>
      <c r="D3076" s="64">
        <v>859860</v>
      </c>
      <c r="E3076" s="64">
        <v>0</v>
      </c>
      <c r="F3076" s="64">
        <v>859860</v>
      </c>
      <c r="G3076" s="77">
        <v>1.04</v>
      </c>
      <c r="H3076" s="64">
        <v>894254</v>
      </c>
      <c r="I3076" s="64">
        <v>0</v>
      </c>
      <c r="J3076" s="64">
        <f>SUMIFS('Support - HEA1065 Adjustments'!$G$2:$G$10,'Support - HEA1065 Adjustments'!$A$2:$A$10,LEFT('Support - Calculation Detail'!A3076,7),'Support - HEA1065 Adjustments'!$D$2:$D$10,RIGHT('Support - Calculation Detail'!A3076,2))</f>
        <v>0</v>
      </c>
      <c r="K3076" s="64">
        <v>894254</v>
      </c>
      <c r="L3076" s="64">
        <v>0</v>
      </c>
      <c r="M3076" s="64">
        <v>0</v>
      </c>
      <c r="N3076" s="64">
        <v>0</v>
      </c>
      <c r="O3076" s="64">
        <v>894254</v>
      </c>
    </row>
    <row r="3077" spans="1:15" x14ac:dyDescent="0.35">
      <c r="A3077" s="57" t="s">
        <v>8863</v>
      </c>
      <c r="B3077" s="61" t="s">
        <v>10</v>
      </c>
      <c r="C3077" s="61" t="s">
        <v>5224</v>
      </c>
      <c r="D3077" s="64">
        <v>105860</v>
      </c>
      <c r="E3077" s="64">
        <v>0</v>
      </c>
      <c r="F3077" s="64">
        <v>105860</v>
      </c>
      <c r="G3077" s="77">
        <v>1.04</v>
      </c>
      <c r="H3077" s="64">
        <v>110094</v>
      </c>
      <c r="I3077" s="64">
        <v>0</v>
      </c>
      <c r="J3077" s="64">
        <f>SUMIFS('Support - HEA1065 Adjustments'!$G$2:$G$10,'Support - HEA1065 Adjustments'!$A$2:$A$10,LEFT('Support - Calculation Detail'!A3077,7),'Support - HEA1065 Adjustments'!$D$2:$D$10,RIGHT('Support - Calculation Detail'!A3077,2))</f>
        <v>0</v>
      </c>
      <c r="K3077" s="64">
        <v>110094</v>
      </c>
      <c r="L3077" s="64">
        <v>0</v>
      </c>
      <c r="M3077" s="64">
        <v>0</v>
      </c>
      <c r="N3077" s="64">
        <v>0</v>
      </c>
      <c r="O3077" s="64">
        <v>110094</v>
      </c>
    </row>
    <row r="3078" spans="1:15" x14ac:dyDescent="0.35">
      <c r="A3078" s="57" t="s">
        <v>8864</v>
      </c>
      <c r="B3078" s="61" t="s">
        <v>10</v>
      </c>
      <c r="C3078" s="61" t="s">
        <v>5224</v>
      </c>
      <c r="D3078" s="64">
        <v>15000</v>
      </c>
      <c r="E3078" s="64">
        <v>0</v>
      </c>
      <c r="F3078" s="64">
        <v>15000</v>
      </c>
      <c r="G3078" s="77">
        <v>1.04</v>
      </c>
      <c r="H3078" s="64">
        <v>15600</v>
      </c>
      <c r="I3078" s="64">
        <v>0</v>
      </c>
      <c r="J3078" s="64">
        <f>SUMIFS('Support - HEA1065 Adjustments'!$G$2:$G$10,'Support - HEA1065 Adjustments'!$A$2:$A$10,LEFT('Support - Calculation Detail'!A3078,7),'Support - HEA1065 Adjustments'!$D$2:$D$10,RIGHT('Support - Calculation Detail'!A3078,2))</f>
        <v>0</v>
      </c>
      <c r="K3078" s="64">
        <v>15600</v>
      </c>
      <c r="L3078" s="64">
        <v>0</v>
      </c>
      <c r="M3078" s="64">
        <v>0</v>
      </c>
      <c r="N3078" s="64">
        <v>0</v>
      </c>
      <c r="O3078" s="64">
        <v>15600</v>
      </c>
    </row>
    <row r="3079" spans="1:15" x14ac:dyDescent="0.35">
      <c r="A3079" s="57" t="s">
        <v>8865</v>
      </c>
      <c r="B3079" s="61" t="s">
        <v>10</v>
      </c>
      <c r="C3079" s="61" t="s">
        <v>5224</v>
      </c>
      <c r="D3079" s="64">
        <v>22741810</v>
      </c>
      <c r="E3079" s="64">
        <v>0</v>
      </c>
      <c r="F3079" s="64">
        <v>22741810</v>
      </c>
      <c r="G3079" s="77">
        <v>1.04</v>
      </c>
      <c r="H3079" s="64">
        <v>23651482</v>
      </c>
      <c r="I3079" s="64">
        <v>0</v>
      </c>
      <c r="J3079" s="64">
        <f>SUMIFS('Support - HEA1065 Adjustments'!$G$2:$G$10,'Support - HEA1065 Adjustments'!$A$2:$A$10,LEFT('Support - Calculation Detail'!A3079,7),'Support - HEA1065 Adjustments'!$D$2:$D$10,RIGHT('Support - Calculation Detail'!A3079,2))</f>
        <v>0</v>
      </c>
      <c r="K3079" s="64">
        <v>23651482</v>
      </c>
      <c r="L3079" s="64">
        <v>734470</v>
      </c>
      <c r="M3079" s="64">
        <v>0</v>
      </c>
      <c r="N3079" s="64">
        <v>0</v>
      </c>
      <c r="O3079" s="64">
        <v>24385952</v>
      </c>
    </row>
    <row r="3080" spans="1:15" x14ac:dyDescent="0.35">
      <c r="A3080" s="57" t="s">
        <v>8866</v>
      </c>
      <c r="B3080" s="61" t="s">
        <v>10</v>
      </c>
      <c r="C3080" s="61" t="s">
        <v>5224</v>
      </c>
      <c r="D3080" s="64">
        <v>223106</v>
      </c>
      <c r="E3080" s="64">
        <v>0</v>
      </c>
      <c r="F3080" s="64">
        <v>223106</v>
      </c>
      <c r="G3080" s="77">
        <v>1.04</v>
      </c>
      <c r="H3080" s="64">
        <v>232030</v>
      </c>
      <c r="I3080" s="64">
        <v>0</v>
      </c>
      <c r="J3080" s="64">
        <f>SUMIFS('Support - HEA1065 Adjustments'!$G$2:$G$10,'Support - HEA1065 Adjustments'!$A$2:$A$10,LEFT('Support - Calculation Detail'!A3080,7),'Support - HEA1065 Adjustments'!$D$2:$D$10,RIGHT('Support - Calculation Detail'!A3080,2))</f>
        <v>0</v>
      </c>
      <c r="K3080" s="64">
        <v>232030</v>
      </c>
      <c r="L3080" s="64">
        <v>0</v>
      </c>
      <c r="M3080" s="64">
        <v>0</v>
      </c>
      <c r="N3080" s="64">
        <v>0</v>
      </c>
      <c r="O3080" s="64">
        <v>232030</v>
      </c>
    </row>
    <row r="3081" spans="1:15" x14ac:dyDescent="0.35">
      <c r="A3081" s="57" t="s">
        <v>8867</v>
      </c>
      <c r="B3081" s="61" t="s">
        <v>10</v>
      </c>
      <c r="C3081" s="61" t="s">
        <v>5224</v>
      </c>
      <c r="D3081" s="64">
        <v>325376</v>
      </c>
      <c r="E3081" s="64">
        <v>0</v>
      </c>
      <c r="F3081" s="64">
        <v>325376</v>
      </c>
      <c r="G3081" s="77">
        <v>1.04</v>
      </c>
      <c r="H3081" s="64">
        <v>338391</v>
      </c>
      <c r="I3081" s="64">
        <v>0</v>
      </c>
      <c r="J3081" s="64">
        <f>SUMIFS('Support - HEA1065 Adjustments'!$G$2:$G$10,'Support - HEA1065 Adjustments'!$A$2:$A$10,LEFT('Support - Calculation Detail'!A3081,7),'Support - HEA1065 Adjustments'!$D$2:$D$10,RIGHT('Support - Calculation Detail'!A3081,2))</f>
        <v>0</v>
      </c>
      <c r="K3081" s="64">
        <v>338391</v>
      </c>
      <c r="L3081" s="64">
        <v>0</v>
      </c>
      <c r="M3081" s="64">
        <v>0</v>
      </c>
      <c r="N3081" s="64">
        <v>0</v>
      </c>
      <c r="O3081" s="64">
        <v>338391</v>
      </c>
    </row>
    <row r="3082" spans="1:15" x14ac:dyDescent="0.35">
      <c r="A3082" s="57" t="s">
        <v>8868</v>
      </c>
      <c r="B3082" s="61" t="s">
        <v>10</v>
      </c>
      <c r="C3082" s="61" t="s">
        <v>5224</v>
      </c>
      <c r="D3082" s="64">
        <v>29748</v>
      </c>
      <c r="E3082" s="64">
        <v>0</v>
      </c>
      <c r="F3082" s="64">
        <v>29748</v>
      </c>
      <c r="G3082" s="77">
        <v>1.04</v>
      </c>
      <c r="H3082" s="64">
        <v>30938</v>
      </c>
      <c r="I3082" s="64">
        <v>0</v>
      </c>
      <c r="J3082" s="64">
        <f>SUMIFS('Support - HEA1065 Adjustments'!$G$2:$G$10,'Support - HEA1065 Adjustments'!$A$2:$A$10,LEFT('Support - Calculation Detail'!A3082,7),'Support - HEA1065 Adjustments'!$D$2:$D$10,RIGHT('Support - Calculation Detail'!A3082,2))</f>
        <v>0</v>
      </c>
      <c r="K3082" s="64">
        <v>30938</v>
      </c>
      <c r="L3082" s="64">
        <v>0</v>
      </c>
      <c r="M3082" s="64">
        <v>0</v>
      </c>
      <c r="N3082" s="64">
        <v>0</v>
      </c>
      <c r="O3082" s="64">
        <v>30938</v>
      </c>
    </row>
    <row r="3083" spans="1:15" x14ac:dyDescent="0.35">
      <c r="A3083" s="57" t="s">
        <v>8869</v>
      </c>
      <c r="B3083" s="61" t="s">
        <v>10</v>
      </c>
      <c r="C3083" s="61" t="s">
        <v>5224</v>
      </c>
      <c r="D3083" s="64">
        <v>328069</v>
      </c>
      <c r="E3083" s="64">
        <v>0</v>
      </c>
      <c r="F3083" s="64">
        <v>328069</v>
      </c>
      <c r="G3083" s="77">
        <v>1.04</v>
      </c>
      <c r="H3083" s="64">
        <v>341192</v>
      </c>
      <c r="I3083" s="64">
        <v>0</v>
      </c>
      <c r="J3083" s="64">
        <f>SUMIFS('Support - HEA1065 Adjustments'!$G$2:$G$10,'Support - HEA1065 Adjustments'!$A$2:$A$10,LEFT('Support - Calculation Detail'!A3083,7),'Support - HEA1065 Adjustments'!$D$2:$D$10,RIGHT('Support - Calculation Detail'!A3083,2))</f>
        <v>0</v>
      </c>
      <c r="K3083" s="64">
        <v>341192</v>
      </c>
      <c r="L3083" s="64">
        <v>0</v>
      </c>
      <c r="M3083" s="64">
        <v>0</v>
      </c>
      <c r="N3083" s="64">
        <v>0</v>
      </c>
      <c r="O3083" s="64">
        <v>341192</v>
      </c>
    </row>
    <row r="3084" spans="1:15" x14ac:dyDescent="0.35">
      <c r="A3084" s="57" t="s">
        <v>8870</v>
      </c>
      <c r="B3084" s="61" t="s">
        <v>10</v>
      </c>
      <c r="C3084" s="61" t="s">
        <v>5224</v>
      </c>
      <c r="D3084" s="64">
        <v>2503804</v>
      </c>
      <c r="E3084" s="64">
        <v>0</v>
      </c>
      <c r="F3084" s="64">
        <v>2503804</v>
      </c>
      <c r="G3084" s="77">
        <v>1.04</v>
      </c>
      <c r="H3084" s="64">
        <v>2603956</v>
      </c>
      <c r="I3084" s="64">
        <v>0</v>
      </c>
      <c r="J3084" s="64">
        <f>SUMIFS('Support - HEA1065 Adjustments'!$G$2:$G$10,'Support - HEA1065 Adjustments'!$A$2:$A$10,LEFT('Support - Calculation Detail'!A3084,7),'Support - HEA1065 Adjustments'!$D$2:$D$10,RIGHT('Support - Calculation Detail'!A3084,2))</f>
        <v>0</v>
      </c>
      <c r="K3084" s="64">
        <v>2603956</v>
      </c>
      <c r="L3084" s="64">
        <v>0</v>
      </c>
      <c r="M3084" s="64">
        <v>0</v>
      </c>
      <c r="N3084" s="64">
        <v>0</v>
      </c>
      <c r="O3084" s="64">
        <v>2603956</v>
      </c>
    </row>
    <row r="3085" spans="1:15" x14ac:dyDescent="0.35">
      <c r="A3085" s="57" t="s">
        <v>8871</v>
      </c>
      <c r="B3085" s="61" t="s">
        <v>10</v>
      </c>
      <c r="C3085" s="61" t="s">
        <v>5224</v>
      </c>
      <c r="D3085" s="64">
        <v>166913</v>
      </c>
      <c r="E3085" s="64">
        <v>0</v>
      </c>
      <c r="F3085" s="64">
        <v>166913</v>
      </c>
      <c r="G3085" s="77">
        <v>1.04</v>
      </c>
      <c r="H3085" s="64">
        <v>173590</v>
      </c>
      <c r="I3085" s="64">
        <v>0</v>
      </c>
      <c r="J3085" s="64">
        <f>SUMIFS('Support - HEA1065 Adjustments'!$G$2:$G$10,'Support - HEA1065 Adjustments'!$A$2:$A$10,LEFT('Support - Calculation Detail'!A3085,7),'Support - HEA1065 Adjustments'!$D$2:$D$10,RIGHT('Support - Calculation Detail'!A3085,2))</f>
        <v>0</v>
      </c>
      <c r="K3085" s="64">
        <v>173590</v>
      </c>
      <c r="L3085" s="64">
        <v>0</v>
      </c>
      <c r="M3085" s="64">
        <v>0</v>
      </c>
      <c r="N3085" s="64">
        <v>0</v>
      </c>
      <c r="O3085" s="64">
        <v>173590</v>
      </c>
    </row>
    <row r="3086" spans="1:15" x14ac:dyDescent="0.35">
      <c r="A3086" s="57" t="s">
        <v>8872</v>
      </c>
      <c r="B3086" s="61" t="s">
        <v>10</v>
      </c>
      <c r="C3086" s="61" t="s">
        <v>5224</v>
      </c>
      <c r="D3086" s="64">
        <v>8793778</v>
      </c>
      <c r="E3086" s="64">
        <v>0</v>
      </c>
      <c r="F3086" s="64">
        <v>8793778</v>
      </c>
      <c r="G3086" s="77">
        <v>1.04</v>
      </c>
      <c r="H3086" s="64">
        <v>9145529</v>
      </c>
      <c r="I3086" s="64">
        <v>0</v>
      </c>
      <c r="J3086" s="64">
        <f>SUMIFS('Support - HEA1065 Adjustments'!$G$2:$G$10,'Support - HEA1065 Adjustments'!$A$2:$A$10,LEFT('Support - Calculation Detail'!A3086,7),'Support - HEA1065 Adjustments'!$D$2:$D$10,RIGHT('Support - Calculation Detail'!A3086,2))</f>
        <v>0</v>
      </c>
      <c r="K3086" s="64">
        <v>9145529</v>
      </c>
      <c r="L3086" s="64">
        <v>0</v>
      </c>
      <c r="M3086" s="64">
        <v>0</v>
      </c>
      <c r="N3086" s="64">
        <v>0</v>
      </c>
      <c r="O3086" s="64">
        <v>9145529</v>
      </c>
    </row>
    <row r="3087" spans="1:15" x14ac:dyDescent="0.35">
      <c r="A3087" s="57" t="s">
        <v>8873</v>
      </c>
      <c r="B3087" s="61" t="s">
        <v>10</v>
      </c>
      <c r="C3087" s="61" t="s">
        <v>5224</v>
      </c>
      <c r="D3087" s="64">
        <v>3665</v>
      </c>
      <c r="E3087" s="64">
        <v>0</v>
      </c>
      <c r="F3087" s="64">
        <v>3665</v>
      </c>
      <c r="G3087" s="77">
        <v>1.04</v>
      </c>
      <c r="H3087" s="64">
        <v>3812</v>
      </c>
      <c r="I3087" s="64">
        <v>0</v>
      </c>
      <c r="J3087" s="64">
        <f>SUMIFS('Support - HEA1065 Adjustments'!$G$2:$G$10,'Support - HEA1065 Adjustments'!$A$2:$A$10,LEFT('Support - Calculation Detail'!A3087,7),'Support - HEA1065 Adjustments'!$D$2:$D$10,RIGHT('Support - Calculation Detail'!A3087,2))</f>
        <v>0</v>
      </c>
      <c r="K3087" s="64">
        <v>3812</v>
      </c>
      <c r="L3087" s="64">
        <v>0</v>
      </c>
      <c r="M3087" s="64">
        <v>0</v>
      </c>
      <c r="N3087" s="64">
        <v>0</v>
      </c>
      <c r="O3087" s="64">
        <v>3812</v>
      </c>
    </row>
    <row r="3088" spans="1:15" x14ac:dyDescent="0.35">
      <c r="A3088" s="57" t="s">
        <v>8874</v>
      </c>
      <c r="B3088" s="61" t="s">
        <v>10</v>
      </c>
      <c r="C3088" s="61" t="s">
        <v>5224</v>
      </c>
      <c r="D3088" s="64">
        <v>960693</v>
      </c>
      <c r="E3088" s="64">
        <v>0</v>
      </c>
      <c r="F3088" s="64">
        <v>960693</v>
      </c>
      <c r="G3088" s="77">
        <v>1.04</v>
      </c>
      <c r="H3088" s="64">
        <v>999121</v>
      </c>
      <c r="I3088" s="64">
        <v>0</v>
      </c>
      <c r="J3088" s="64">
        <f>SUMIFS('Support - HEA1065 Adjustments'!$G$2:$G$10,'Support - HEA1065 Adjustments'!$A$2:$A$10,LEFT('Support - Calculation Detail'!A3088,7),'Support - HEA1065 Adjustments'!$D$2:$D$10,RIGHT('Support - Calculation Detail'!A3088,2))</f>
        <v>0</v>
      </c>
      <c r="K3088" s="64">
        <v>999121</v>
      </c>
      <c r="L3088" s="64">
        <v>11835</v>
      </c>
      <c r="M3088" s="64">
        <v>0</v>
      </c>
      <c r="N3088" s="64">
        <v>0</v>
      </c>
      <c r="O3088" s="64">
        <v>1010956</v>
      </c>
    </row>
    <row r="3089" spans="1:15" x14ac:dyDescent="0.35">
      <c r="A3089" s="57" t="s">
        <v>8875</v>
      </c>
      <c r="B3089" s="61" t="s">
        <v>10</v>
      </c>
      <c r="C3089" s="61" t="s">
        <v>5224</v>
      </c>
      <c r="D3089" s="64">
        <v>839025</v>
      </c>
      <c r="E3089" s="64">
        <v>0</v>
      </c>
      <c r="F3089" s="64">
        <v>839025</v>
      </c>
      <c r="G3089" s="77">
        <v>1.04</v>
      </c>
      <c r="H3089" s="64">
        <v>872586</v>
      </c>
      <c r="I3089" s="64">
        <v>0</v>
      </c>
      <c r="J3089" s="64">
        <f>SUMIFS('Support - HEA1065 Adjustments'!$G$2:$G$10,'Support - HEA1065 Adjustments'!$A$2:$A$10,LEFT('Support - Calculation Detail'!A3089,7),'Support - HEA1065 Adjustments'!$D$2:$D$10,RIGHT('Support - Calculation Detail'!A3089,2))</f>
        <v>0</v>
      </c>
      <c r="K3089" s="64">
        <v>872586</v>
      </c>
      <c r="L3089" s="64">
        <v>41262</v>
      </c>
      <c r="M3089" s="64">
        <v>0</v>
      </c>
      <c r="N3089" s="64">
        <v>0</v>
      </c>
      <c r="O3089" s="64">
        <v>913848</v>
      </c>
    </row>
    <row r="3090" spans="1:15" x14ac:dyDescent="0.35">
      <c r="A3090" s="57" t="s">
        <v>8876</v>
      </c>
      <c r="B3090" s="61" t="s">
        <v>10</v>
      </c>
      <c r="C3090" s="61" t="s">
        <v>5224</v>
      </c>
      <c r="D3090" s="64">
        <v>79774</v>
      </c>
      <c r="E3090" s="64">
        <v>0</v>
      </c>
      <c r="F3090" s="64">
        <v>79774</v>
      </c>
      <c r="G3090" s="77">
        <v>1.04</v>
      </c>
      <c r="H3090" s="64">
        <v>82965</v>
      </c>
      <c r="I3090" s="64">
        <v>0</v>
      </c>
      <c r="J3090" s="64">
        <f>SUMIFS('Support - HEA1065 Adjustments'!$G$2:$G$10,'Support - HEA1065 Adjustments'!$A$2:$A$10,LEFT('Support - Calculation Detail'!A3090,7),'Support - HEA1065 Adjustments'!$D$2:$D$10,RIGHT('Support - Calculation Detail'!A3090,2))</f>
        <v>0</v>
      </c>
      <c r="K3090" s="64">
        <v>82965</v>
      </c>
      <c r="L3090" s="64">
        <v>6773</v>
      </c>
      <c r="M3090" s="64">
        <v>0</v>
      </c>
      <c r="N3090" s="64">
        <v>0</v>
      </c>
      <c r="O3090" s="64">
        <v>89738</v>
      </c>
    </row>
    <row r="3091" spans="1:15" x14ac:dyDescent="0.35">
      <c r="A3091" s="57" t="s">
        <v>8877</v>
      </c>
      <c r="B3091" s="61" t="s">
        <v>10</v>
      </c>
      <c r="C3091" s="61" t="s">
        <v>5224</v>
      </c>
      <c r="D3091" s="64">
        <v>19078</v>
      </c>
      <c r="E3091" s="64">
        <v>0</v>
      </c>
      <c r="F3091" s="64">
        <v>19078</v>
      </c>
      <c r="G3091" s="77">
        <v>1.04</v>
      </c>
      <c r="H3091" s="64">
        <v>19841</v>
      </c>
      <c r="I3091" s="64">
        <v>0</v>
      </c>
      <c r="J3091" s="64">
        <f>SUMIFS('Support - HEA1065 Adjustments'!$G$2:$G$10,'Support - HEA1065 Adjustments'!$A$2:$A$10,LEFT('Support - Calculation Detail'!A3091,7),'Support - HEA1065 Adjustments'!$D$2:$D$10,RIGHT('Support - Calculation Detail'!A3091,2))</f>
        <v>0</v>
      </c>
      <c r="K3091" s="64">
        <v>19841</v>
      </c>
      <c r="L3091" s="64">
        <v>0</v>
      </c>
      <c r="M3091" s="64">
        <v>0</v>
      </c>
      <c r="N3091" s="64">
        <v>0</v>
      </c>
      <c r="O3091" s="64">
        <v>19841</v>
      </c>
    </row>
    <row r="3092" spans="1:15" x14ac:dyDescent="0.35">
      <c r="A3092" s="57" t="s">
        <v>8878</v>
      </c>
      <c r="B3092" s="61" t="s">
        <v>10</v>
      </c>
      <c r="C3092" s="61" t="s">
        <v>5224</v>
      </c>
      <c r="D3092" s="64">
        <v>33518</v>
      </c>
      <c r="E3092" s="64">
        <v>0</v>
      </c>
      <c r="F3092" s="64">
        <v>33518</v>
      </c>
      <c r="G3092" s="77">
        <v>1.04</v>
      </c>
      <c r="H3092" s="64">
        <v>34859</v>
      </c>
      <c r="I3092" s="64">
        <v>0</v>
      </c>
      <c r="J3092" s="64">
        <f>SUMIFS('Support - HEA1065 Adjustments'!$G$2:$G$10,'Support - HEA1065 Adjustments'!$A$2:$A$10,LEFT('Support - Calculation Detail'!A3092,7),'Support - HEA1065 Adjustments'!$D$2:$D$10,RIGHT('Support - Calculation Detail'!A3092,2))</f>
        <v>0</v>
      </c>
      <c r="K3092" s="64">
        <v>34859</v>
      </c>
      <c r="L3092" s="64">
        <v>0</v>
      </c>
      <c r="M3092" s="64">
        <v>0</v>
      </c>
      <c r="N3092" s="64">
        <v>0</v>
      </c>
      <c r="O3092" s="64">
        <v>34859</v>
      </c>
    </row>
    <row r="3093" spans="1:15" x14ac:dyDescent="0.35">
      <c r="A3093" s="57" t="s">
        <v>8879</v>
      </c>
      <c r="B3093" s="61" t="s">
        <v>10</v>
      </c>
      <c r="C3093" s="61" t="s">
        <v>5224</v>
      </c>
      <c r="D3093" s="64">
        <v>175967</v>
      </c>
      <c r="E3093" s="64">
        <v>0</v>
      </c>
      <c r="F3093" s="64">
        <v>175967</v>
      </c>
      <c r="G3093" s="77">
        <v>1.04</v>
      </c>
      <c r="H3093" s="64">
        <v>183006</v>
      </c>
      <c r="I3093" s="64">
        <v>0</v>
      </c>
      <c r="J3093" s="64">
        <f>SUMIFS('Support - HEA1065 Adjustments'!$G$2:$G$10,'Support - HEA1065 Adjustments'!$A$2:$A$10,LEFT('Support - Calculation Detail'!A3093,7),'Support - HEA1065 Adjustments'!$D$2:$D$10,RIGHT('Support - Calculation Detail'!A3093,2))</f>
        <v>0</v>
      </c>
      <c r="K3093" s="64">
        <v>183006</v>
      </c>
      <c r="L3093" s="64">
        <v>0</v>
      </c>
      <c r="M3093" s="64">
        <v>0</v>
      </c>
      <c r="N3093" s="64">
        <v>0</v>
      </c>
      <c r="O3093" s="64">
        <v>183006</v>
      </c>
    </row>
    <row r="3094" spans="1:15" x14ac:dyDescent="0.35">
      <c r="A3094" s="57" t="s">
        <v>8880</v>
      </c>
      <c r="B3094" s="61" t="s">
        <v>10</v>
      </c>
      <c r="C3094" s="61" t="s">
        <v>5224</v>
      </c>
      <c r="D3094" s="64">
        <v>113012</v>
      </c>
      <c r="E3094" s="64">
        <v>0</v>
      </c>
      <c r="F3094" s="64">
        <v>113012</v>
      </c>
      <c r="G3094" s="77">
        <v>1.04</v>
      </c>
      <c r="H3094" s="64">
        <v>117532</v>
      </c>
      <c r="I3094" s="64">
        <v>0</v>
      </c>
      <c r="J3094" s="64">
        <f>SUMIFS('Support - HEA1065 Adjustments'!$G$2:$G$10,'Support - HEA1065 Adjustments'!$A$2:$A$10,LEFT('Support - Calculation Detail'!A3094,7),'Support - HEA1065 Adjustments'!$D$2:$D$10,RIGHT('Support - Calculation Detail'!A3094,2))</f>
        <v>0</v>
      </c>
      <c r="K3094" s="64">
        <v>117532</v>
      </c>
      <c r="L3094" s="64">
        <v>0</v>
      </c>
      <c r="M3094" s="64">
        <v>0</v>
      </c>
      <c r="N3094" s="64">
        <v>0</v>
      </c>
      <c r="O3094" s="64">
        <v>117532</v>
      </c>
    </row>
    <row r="3095" spans="1:15" x14ac:dyDescent="0.35">
      <c r="A3095" s="57" t="s">
        <v>8881</v>
      </c>
      <c r="B3095" s="61" t="s">
        <v>10</v>
      </c>
      <c r="C3095" s="61" t="s">
        <v>5224</v>
      </c>
      <c r="D3095" s="64">
        <v>106151</v>
      </c>
      <c r="E3095" s="64">
        <v>0</v>
      </c>
      <c r="F3095" s="64">
        <v>106151</v>
      </c>
      <c r="G3095" s="77">
        <v>1.04</v>
      </c>
      <c r="H3095" s="64">
        <v>110397</v>
      </c>
      <c r="I3095" s="64">
        <v>0</v>
      </c>
      <c r="J3095" s="64">
        <f>SUMIFS('Support - HEA1065 Adjustments'!$G$2:$G$10,'Support - HEA1065 Adjustments'!$A$2:$A$10,LEFT('Support - Calculation Detail'!A3095,7),'Support - HEA1065 Adjustments'!$D$2:$D$10,RIGHT('Support - Calculation Detail'!A3095,2))</f>
        <v>0</v>
      </c>
      <c r="K3095" s="64">
        <v>110397</v>
      </c>
      <c r="L3095" s="64">
        <v>0</v>
      </c>
      <c r="M3095" s="64">
        <v>0</v>
      </c>
      <c r="N3095" s="64">
        <v>0</v>
      </c>
      <c r="O3095" s="64">
        <v>110397</v>
      </c>
    </row>
    <row r="3096" spans="1:15" x14ac:dyDescent="0.35">
      <c r="A3096" s="57" t="s">
        <v>8882</v>
      </c>
      <c r="B3096" s="61" t="s">
        <v>10</v>
      </c>
      <c r="C3096" s="61" t="s">
        <v>5224</v>
      </c>
      <c r="D3096" s="64">
        <v>1151979</v>
      </c>
      <c r="E3096" s="64">
        <v>0</v>
      </c>
      <c r="F3096" s="64">
        <v>1151979</v>
      </c>
      <c r="G3096" s="77">
        <v>1.04</v>
      </c>
      <c r="H3096" s="64">
        <v>1198058</v>
      </c>
      <c r="I3096" s="64">
        <v>0</v>
      </c>
      <c r="J3096" s="64">
        <f>SUMIFS('Support - HEA1065 Adjustments'!$G$2:$G$10,'Support - HEA1065 Adjustments'!$A$2:$A$10,LEFT('Support - Calculation Detail'!A3096,7),'Support - HEA1065 Adjustments'!$D$2:$D$10,RIGHT('Support - Calculation Detail'!A3096,2))</f>
        <v>0</v>
      </c>
      <c r="K3096" s="64">
        <v>1198058</v>
      </c>
      <c r="L3096" s="64">
        <v>0</v>
      </c>
      <c r="M3096" s="64">
        <v>0</v>
      </c>
      <c r="N3096" s="64">
        <v>0</v>
      </c>
      <c r="O3096" s="64">
        <v>1198058</v>
      </c>
    </row>
    <row r="3097" spans="1:15" x14ac:dyDescent="0.35">
      <c r="A3097" s="57" t="s">
        <v>8883</v>
      </c>
      <c r="B3097" s="61" t="s">
        <v>10</v>
      </c>
      <c r="C3097" s="61" t="s">
        <v>5224</v>
      </c>
      <c r="D3097" s="64">
        <v>100747</v>
      </c>
      <c r="E3097" s="64">
        <v>0</v>
      </c>
      <c r="F3097" s="64">
        <v>100747</v>
      </c>
      <c r="G3097" s="77">
        <v>1.04</v>
      </c>
      <c r="H3097" s="64">
        <v>104777</v>
      </c>
      <c r="I3097" s="64">
        <v>0</v>
      </c>
      <c r="J3097" s="64">
        <f>SUMIFS('Support - HEA1065 Adjustments'!$G$2:$G$10,'Support - HEA1065 Adjustments'!$A$2:$A$10,LEFT('Support - Calculation Detail'!A3097,7),'Support - HEA1065 Adjustments'!$D$2:$D$10,RIGHT('Support - Calculation Detail'!A3097,2))</f>
        <v>0</v>
      </c>
      <c r="K3097" s="64">
        <v>104777</v>
      </c>
      <c r="L3097" s="64">
        <v>1341</v>
      </c>
      <c r="M3097" s="64">
        <v>0</v>
      </c>
      <c r="N3097" s="64">
        <v>0</v>
      </c>
      <c r="O3097" s="64">
        <v>106118</v>
      </c>
    </row>
    <row r="3098" spans="1:15" x14ac:dyDescent="0.35">
      <c r="A3098" s="57" t="s">
        <v>8884</v>
      </c>
      <c r="B3098" s="61" t="s">
        <v>10</v>
      </c>
      <c r="C3098" s="61" t="s">
        <v>5224</v>
      </c>
      <c r="D3098" s="64">
        <v>11110</v>
      </c>
      <c r="E3098" s="64">
        <v>0</v>
      </c>
      <c r="F3098" s="64">
        <v>11110</v>
      </c>
      <c r="G3098" s="77">
        <v>1.04</v>
      </c>
      <c r="H3098" s="64">
        <v>11554</v>
      </c>
      <c r="I3098" s="64">
        <v>0</v>
      </c>
      <c r="J3098" s="64">
        <f>SUMIFS('Support - HEA1065 Adjustments'!$G$2:$G$10,'Support - HEA1065 Adjustments'!$A$2:$A$10,LEFT('Support - Calculation Detail'!A3098,7),'Support - HEA1065 Adjustments'!$D$2:$D$10,RIGHT('Support - Calculation Detail'!A3098,2))</f>
        <v>0</v>
      </c>
      <c r="K3098" s="64">
        <v>11554</v>
      </c>
      <c r="L3098" s="64">
        <v>0</v>
      </c>
      <c r="M3098" s="64">
        <v>0</v>
      </c>
      <c r="N3098" s="64">
        <v>0</v>
      </c>
      <c r="O3098" s="64">
        <v>11554</v>
      </c>
    </row>
    <row r="3099" spans="1:15" x14ac:dyDescent="0.35">
      <c r="A3099" s="57" t="s">
        <v>8885</v>
      </c>
      <c r="B3099" s="61" t="s">
        <v>10</v>
      </c>
      <c r="C3099" s="61" t="s">
        <v>5224</v>
      </c>
      <c r="D3099" s="64">
        <v>135125</v>
      </c>
      <c r="E3099" s="64">
        <v>0</v>
      </c>
      <c r="F3099" s="64">
        <v>135125</v>
      </c>
      <c r="G3099" s="77">
        <v>1.04</v>
      </c>
      <c r="H3099" s="64">
        <v>140530</v>
      </c>
      <c r="I3099" s="64">
        <v>0</v>
      </c>
      <c r="J3099" s="64">
        <f>SUMIFS('Support - HEA1065 Adjustments'!$G$2:$G$10,'Support - HEA1065 Adjustments'!$A$2:$A$10,LEFT('Support - Calculation Detail'!A3099,7),'Support - HEA1065 Adjustments'!$D$2:$D$10,RIGHT('Support - Calculation Detail'!A3099,2))</f>
        <v>0</v>
      </c>
      <c r="K3099" s="64">
        <v>140530</v>
      </c>
      <c r="L3099" s="64">
        <v>0</v>
      </c>
      <c r="M3099" s="64">
        <v>0</v>
      </c>
      <c r="N3099" s="64">
        <v>0</v>
      </c>
      <c r="O3099" s="64">
        <v>140530</v>
      </c>
    </row>
    <row r="3100" spans="1:15" x14ac:dyDescent="0.35">
      <c r="A3100" s="57" t="s">
        <v>8886</v>
      </c>
      <c r="B3100" s="61" t="s">
        <v>10</v>
      </c>
      <c r="C3100" s="61" t="s">
        <v>5224</v>
      </c>
      <c r="D3100" s="64">
        <v>1024</v>
      </c>
      <c r="E3100" s="64">
        <v>0</v>
      </c>
      <c r="F3100" s="64">
        <v>1024</v>
      </c>
      <c r="G3100" s="77">
        <v>1.04</v>
      </c>
      <c r="H3100" s="64">
        <v>1065</v>
      </c>
      <c r="I3100" s="64">
        <v>0</v>
      </c>
      <c r="J3100" s="64">
        <f>SUMIFS('Support - HEA1065 Adjustments'!$G$2:$G$10,'Support - HEA1065 Adjustments'!$A$2:$A$10,LEFT('Support - Calculation Detail'!A3100,7),'Support - HEA1065 Adjustments'!$D$2:$D$10,RIGHT('Support - Calculation Detail'!A3100,2))</f>
        <v>0</v>
      </c>
      <c r="K3100" s="64">
        <v>1065</v>
      </c>
      <c r="L3100" s="64">
        <v>0</v>
      </c>
      <c r="M3100" s="64">
        <v>0</v>
      </c>
      <c r="N3100" s="64">
        <v>0</v>
      </c>
      <c r="O3100" s="64">
        <v>1065</v>
      </c>
    </row>
    <row r="3101" spans="1:15" x14ac:dyDescent="0.35">
      <c r="A3101" s="57" t="s">
        <v>8887</v>
      </c>
      <c r="B3101" s="61" t="s">
        <v>10</v>
      </c>
      <c r="C3101" s="61" t="s">
        <v>5224</v>
      </c>
      <c r="D3101" s="64">
        <v>1536984</v>
      </c>
      <c r="E3101" s="64">
        <v>0</v>
      </c>
      <c r="F3101" s="64">
        <v>1536984</v>
      </c>
      <c r="G3101" s="77">
        <v>1.04</v>
      </c>
      <c r="H3101" s="64">
        <v>1598463</v>
      </c>
      <c r="I3101" s="64">
        <v>0</v>
      </c>
      <c r="J3101" s="64">
        <f>SUMIFS('Support - HEA1065 Adjustments'!$G$2:$G$10,'Support - HEA1065 Adjustments'!$A$2:$A$10,LEFT('Support - Calculation Detail'!A3101,7),'Support - HEA1065 Adjustments'!$D$2:$D$10,RIGHT('Support - Calculation Detail'!A3101,2))</f>
        <v>0</v>
      </c>
      <c r="K3101" s="64">
        <v>1598463</v>
      </c>
      <c r="L3101" s="64">
        <v>0</v>
      </c>
      <c r="M3101" s="64">
        <v>0</v>
      </c>
      <c r="N3101" s="64">
        <v>0</v>
      </c>
      <c r="O3101" s="64">
        <v>1598463</v>
      </c>
    </row>
    <row r="3102" spans="1:15" x14ac:dyDescent="0.35">
      <c r="A3102" s="57" t="s">
        <v>8888</v>
      </c>
      <c r="B3102" s="61" t="s">
        <v>10</v>
      </c>
      <c r="C3102" s="61" t="s">
        <v>5224</v>
      </c>
      <c r="D3102" s="64">
        <v>2873996</v>
      </c>
      <c r="E3102" s="64">
        <v>0</v>
      </c>
      <c r="F3102" s="64">
        <v>2873996</v>
      </c>
      <c r="G3102" s="77">
        <v>1.04</v>
      </c>
      <c r="H3102" s="64">
        <v>2988956</v>
      </c>
      <c r="I3102" s="64">
        <v>0</v>
      </c>
      <c r="J3102" s="64">
        <f>SUMIFS('Support - HEA1065 Adjustments'!$G$2:$G$10,'Support - HEA1065 Adjustments'!$A$2:$A$10,LEFT('Support - Calculation Detail'!A3102,7),'Support - HEA1065 Adjustments'!$D$2:$D$10,RIGHT('Support - Calculation Detail'!A3102,2))</f>
        <v>0</v>
      </c>
      <c r="K3102" s="64">
        <v>2988956</v>
      </c>
      <c r="L3102" s="64">
        <v>0</v>
      </c>
      <c r="M3102" s="64">
        <v>0</v>
      </c>
      <c r="N3102" s="64">
        <v>0</v>
      </c>
      <c r="O3102" s="64">
        <v>2988956</v>
      </c>
    </row>
    <row r="3103" spans="1:15" x14ac:dyDescent="0.35">
      <c r="A3103" s="57" t="s">
        <v>8889</v>
      </c>
      <c r="B3103" s="61" t="s">
        <v>10</v>
      </c>
      <c r="C3103" s="61" t="s">
        <v>5224</v>
      </c>
      <c r="D3103" s="64">
        <v>2084778</v>
      </c>
      <c r="E3103" s="64">
        <v>0</v>
      </c>
      <c r="F3103" s="64">
        <v>2084778</v>
      </c>
      <c r="G3103" s="77">
        <v>1.04</v>
      </c>
      <c r="H3103" s="64">
        <v>2168169</v>
      </c>
      <c r="I3103" s="64">
        <v>0</v>
      </c>
      <c r="J3103" s="64">
        <f>SUMIFS('Support - HEA1065 Adjustments'!$G$2:$G$10,'Support - HEA1065 Adjustments'!$A$2:$A$10,LEFT('Support - Calculation Detail'!A3103,7),'Support - HEA1065 Adjustments'!$D$2:$D$10,RIGHT('Support - Calculation Detail'!A3103,2))</f>
        <v>0</v>
      </c>
      <c r="K3103" s="64">
        <v>2168169</v>
      </c>
      <c r="L3103" s="64">
        <v>0</v>
      </c>
      <c r="M3103" s="64">
        <v>0</v>
      </c>
      <c r="N3103" s="64">
        <v>0</v>
      </c>
      <c r="O3103" s="64">
        <v>2168169</v>
      </c>
    </row>
    <row r="3104" spans="1:15" x14ac:dyDescent="0.35">
      <c r="A3104" s="57" t="s">
        <v>8890</v>
      </c>
      <c r="B3104" s="61" t="s">
        <v>10</v>
      </c>
      <c r="C3104" s="61" t="s">
        <v>5224</v>
      </c>
      <c r="D3104" s="64">
        <v>11013356</v>
      </c>
      <c r="E3104" s="64">
        <v>0</v>
      </c>
      <c r="F3104" s="64">
        <v>11013356</v>
      </c>
      <c r="G3104" s="77">
        <v>1.04</v>
      </c>
      <c r="H3104" s="64">
        <v>11453890</v>
      </c>
      <c r="I3104" s="64">
        <v>0</v>
      </c>
      <c r="J3104" s="64">
        <f>SUMIFS('Support - HEA1065 Adjustments'!$G$2:$G$10,'Support - HEA1065 Adjustments'!$A$2:$A$10,LEFT('Support - Calculation Detail'!A3104,7),'Support - HEA1065 Adjustments'!$D$2:$D$10,RIGHT('Support - Calculation Detail'!A3104,2))</f>
        <v>0</v>
      </c>
      <c r="K3104" s="64">
        <v>11453890</v>
      </c>
      <c r="L3104" s="64">
        <v>0</v>
      </c>
      <c r="M3104" s="64">
        <v>0</v>
      </c>
      <c r="N3104" s="64">
        <v>0</v>
      </c>
      <c r="O3104" s="64">
        <v>11453890</v>
      </c>
    </row>
    <row r="3105" spans="1:15" x14ac:dyDescent="0.35">
      <c r="A3105" s="57" t="s">
        <v>8891</v>
      </c>
      <c r="B3105" s="61" t="s">
        <v>10</v>
      </c>
      <c r="C3105" s="61" t="s">
        <v>5322</v>
      </c>
      <c r="D3105" s="64">
        <v>4547580</v>
      </c>
      <c r="E3105" s="64">
        <v>0</v>
      </c>
      <c r="F3105" s="64">
        <v>4547580</v>
      </c>
      <c r="G3105" s="77">
        <v>1.04</v>
      </c>
      <c r="H3105" s="64">
        <v>4729483</v>
      </c>
      <c r="I3105" s="64">
        <v>0</v>
      </c>
      <c r="J3105" s="64">
        <f>SUMIFS('Support - HEA1065 Adjustments'!$G$2:$G$10,'Support - HEA1065 Adjustments'!$A$2:$A$10,LEFT('Support - Calculation Detail'!A3105,7),'Support - HEA1065 Adjustments'!$D$2:$D$10,RIGHT('Support - Calculation Detail'!A3105,2))</f>
        <v>0</v>
      </c>
      <c r="K3105" s="64">
        <v>4729483</v>
      </c>
      <c r="L3105" s="64">
        <v>816701</v>
      </c>
      <c r="M3105" s="64">
        <v>252703</v>
      </c>
      <c r="N3105" s="64">
        <v>714989.68457749742</v>
      </c>
      <c r="O3105" s="64">
        <v>6513876.6845774977</v>
      </c>
    </row>
    <row r="3106" spans="1:15" x14ac:dyDescent="0.35">
      <c r="A3106" s="57" t="s">
        <v>8892</v>
      </c>
      <c r="B3106" s="61" t="s">
        <v>10</v>
      </c>
      <c r="C3106" s="61" t="s">
        <v>5322</v>
      </c>
      <c r="D3106" s="64">
        <v>13394</v>
      </c>
      <c r="E3106" s="64">
        <v>0</v>
      </c>
      <c r="F3106" s="64">
        <v>13394</v>
      </c>
      <c r="G3106" s="77">
        <v>1.04</v>
      </c>
      <c r="H3106" s="64">
        <v>13930</v>
      </c>
      <c r="I3106" s="64">
        <v>0</v>
      </c>
      <c r="J3106" s="64">
        <f>SUMIFS('Support - HEA1065 Adjustments'!$G$2:$G$10,'Support - HEA1065 Adjustments'!$A$2:$A$10,LEFT('Support - Calculation Detail'!A3106,7),'Support - HEA1065 Adjustments'!$D$2:$D$10,RIGHT('Support - Calculation Detail'!A3106,2))</f>
        <v>0</v>
      </c>
      <c r="K3106" s="64">
        <v>13930</v>
      </c>
      <c r="L3106" s="64">
        <v>0</v>
      </c>
      <c r="M3106" s="64">
        <v>0</v>
      </c>
      <c r="N3106" s="64">
        <v>0</v>
      </c>
      <c r="O3106" s="64">
        <v>13930</v>
      </c>
    </row>
    <row r="3107" spans="1:15" x14ac:dyDescent="0.35">
      <c r="A3107" s="57" t="s">
        <v>8893</v>
      </c>
      <c r="B3107" s="61" t="s">
        <v>10</v>
      </c>
      <c r="C3107" s="61" t="s">
        <v>5322</v>
      </c>
      <c r="D3107" s="64">
        <v>3840</v>
      </c>
      <c r="E3107" s="64">
        <v>0</v>
      </c>
      <c r="F3107" s="64">
        <v>3840</v>
      </c>
      <c r="G3107" s="77">
        <v>1.04</v>
      </c>
      <c r="H3107" s="64">
        <v>3994</v>
      </c>
      <c r="I3107" s="64">
        <v>0</v>
      </c>
      <c r="J3107" s="64">
        <f>SUMIFS('Support - HEA1065 Adjustments'!$G$2:$G$10,'Support - HEA1065 Adjustments'!$A$2:$A$10,LEFT('Support - Calculation Detail'!A3107,7),'Support - HEA1065 Adjustments'!$D$2:$D$10,RIGHT('Support - Calculation Detail'!A3107,2))</f>
        <v>0</v>
      </c>
      <c r="K3107" s="64">
        <v>3994</v>
      </c>
      <c r="L3107" s="64">
        <v>0</v>
      </c>
      <c r="M3107" s="64">
        <v>0</v>
      </c>
      <c r="N3107" s="64">
        <v>0</v>
      </c>
      <c r="O3107" s="64">
        <v>3994</v>
      </c>
    </row>
    <row r="3108" spans="1:15" x14ac:dyDescent="0.35">
      <c r="A3108" s="57" t="s">
        <v>8894</v>
      </c>
      <c r="B3108" s="61" t="s">
        <v>10</v>
      </c>
      <c r="C3108" s="61" t="s">
        <v>5322</v>
      </c>
      <c r="D3108" s="64">
        <v>85029</v>
      </c>
      <c r="E3108" s="64">
        <v>0</v>
      </c>
      <c r="F3108" s="64">
        <v>85029</v>
      </c>
      <c r="G3108" s="77">
        <v>1.04</v>
      </c>
      <c r="H3108" s="64">
        <v>88430</v>
      </c>
      <c r="I3108" s="64">
        <v>0</v>
      </c>
      <c r="J3108" s="64">
        <f>SUMIFS('Support - HEA1065 Adjustments'!$G$2:$G$10,'Support - HEA1065 Adjustments'!$A$2:$A$10,LEFT('Support - Calculation Detail'!A3108,7),'Support - HEA1065 Adjustments'!$D$2:$D$10,RIGHT('Support - Calculation Detail'!A3108,2))</f>
        <v>0</v>
      </c>
      <c r="K3108" s="64">
        <v>88430</v>
      </c>
      <c r="L3108" s="64">
        <v>0</v>
      </c>
      <c r="M3108" s="64">
        <v>0</v>
      </c>
      <c r="N3108" s="64">
        <v>0</v>
      </c>
      <c r="O3108" s="64">
        <v>88430</v>
      </c>
    </row>
    <row r="3109" spans="1:15" x14ac:dyDescent="0.35">
      <c r="A3109" s="57" t="s">
        <v>8895</v>
      </c>
      <c r="B3109" s="61" t="s">
        <v>10</v>
      </c>
      <c r="C3109" s="61" t="s">
        <v>5322</v>
      </c>
      <c r="D3109" s="64">
        <v>11238</v>
      </c>
      <c r="E3109" s="64">
        <v>0</v>
      </c>
      <c r="F3109" s="64">
        <v>11238</v>
      </c>
      <c r="G3109" s="77">
        <v>1.04</v>
      </c>
      <c r="H3109" s="64">
        <v>11688</v>
      </c>
      <c r="I3109" s="64">
        <v>0</v>
      </c>
      <c r="J3109" s="64">
        <f>SUMIFS('Support - HEA1065 Adjustments'!$G$2:$G$10,'Support - HEA1065 Adjustments'!$A$2:$A$10,LEFT('Support - Calculation Detail'!A3109,7),'Support - HEA1065 Adjustments'!$D$2:$D$10,RIGHT('Support - Calculation Detail'!A3109,2))</f>
        <v>0</v>
      </c>
      <c r="K3109" s="64">
        <v>11688</v>
      </c>
      <c r="L3109" s="64">
        <v>0</v>
      </c>
      <c r="M3109" s="64">
        <v>0</v>
      </c>
      <c r="N3109" s="64">
        <v>0</v>
      </c>
      <c r="O3109" s="64">
        <v>11688</v>
      </c>
    </row>
    <row r="3110" spans="1:15" x14ac:dyDescent="0.35">
      <c r="A3110" s="57" t="s">
        <v>8896</v>
      </c>
      <c r="B3110" s="61" t="s">
        <v>10</v>
      </c>
      <c r="C3110" s="61" t="s">
        <v>5322</v>
      </c>
      <c r="D3110" s="64">
        <v>7710</v>
      </c>
      <c r="E3110" s="64">
        <v>0</v>
      </c>
      <c r="F3110" s="64">
        <v>7710</v>
      </c>
      <c r="G3110" s="77">
        <v>1.04</v>
      </c>
      <c r="H3110" s="64">
        <v>8018</v>
      </c>
      <c r="I3110" s="64">
        <v>0</v>
      </c>
      <c r="J3110" s="64">
        <f>SUMIFS('Support - HEA1065 Adjustments'!$G$2:$G$10,'Support - HEA1065 Adjustments'!$A$2:$A$10,LEFT('Support - Calculation Detail'!A3110,7),'Support - HEA1065 Adjustments'!$D$2:$D$10,RIGHT('Support - Calculation Detail'!A3110,2))</f>
        <v>0</v>
      </c>
      <c r="K3110" s="64">
        <v>8018</v>
      </c>
      <c r="L3110" s="64">
        <v>0</v>
      </c>
      <c r="M3110" s="64">
        <v>0</v>
      </c>
      <c r="N3110" s="64">
        <v>0</v>
      </c>
      <c r="O3110" s="64">
        <v>8018</v>
      </c>
    </row>
    <row r="3111" spans="1:15" x14ac:dyDescent="0.35">
      <c r="A3111" s="57" t="s">
        <v>8897</v>
      </c>
      <c r="B3111" s="61" t="s">
        <v>10</v>
      </c>
      <c r="C3111" s="61" t="s">
        <v>5322</v>
      </c>
      <c r="D3111" s="64">
        <v>105846</v>
      </c>
      <c r="E3111" s="64">
        <v>0</v>
      </c>
      <c r="F3111" s="64">
        <v>105846</v>
      </c>
      <c r="G3111" s="77">
        <v>1.04</v>
      </c>
      <c r="H3111" s="64">
        <v>110080</v>
      </c>
      <c r="I3111" s="64">
        <v>0</v>
      </c>
      <c r="J3111" s="64">
        <f>SUMIFS('Support - HEA1065 Adjustments'!$G$2:$G$10,'Support - HEA1065 Adjustments'!$A$2:$A$10,LEFT('Support - Calculation Detail'!A3111,7),'Support - HEA1065 Adjustments'!$D$2:$D$10,RIGHT('Support - Calculation Detail'!A3111,2))</f>
        <v>20563.992599999998</v>
      </c>
      <c r="K3111" s="64">
        <v>110080</v>
      </c>
      <c r="L3111" s="64">
        <v>0</v>
      </c>
      <c r="M3111" s="64">
        <v>0</v>
      </c>
      <c r="N3111" s="64">
        <v>0</v>
      </c>
      <c r="O3111" s="64">
        <v>110080</v>
      </c>
    </row>
    <row r="3112" spans="1:15" x14ac:dyDescent="0.35">
      <c r="A3112" s="57" t="s">
        <v>8898</v>
      </c>
      <c r="B3112" s="61" t="s">
        <v>10</v>
      </c>
      <c r="C3112" s="61" t="s">
        <v>5322</v>
      </c>
      <c r="D3112" s="64">
        <v>46200</v>
      </c>
      <c r="E3112" s="64">
        <v>0</v>
      </c>
      <c r="F3112" s="64">
        <v>46200</v>
      </c>
      <c r="G3112" s="77">
        <v>1.04</v>
      </c>
      <c r="H3112" s="64">
        <v>48048</v>
      </c>
      <c r="I3112" s="64">
        <v>0</v>
      </c>
      <c r="J3112" s="64">
        <f>SUMIFS('Support - HEA1065 Adjustments'!$G$2:$G$10,'Support - HEA1065 Adjustments'!$A$2:$A$10,LEFT('Support - Calculation Detail'!A3112,7),'Support - HEA1065 Adjustments'!$D$2:$D$10,RIGHT('Support - Calculation Detail'!A3112,2))</f>
        <v>0</v>
      </c>
      <c r="K3112" s="64">
        <v>48048</v>
      </c>
      <c r="L3112" s="64">
        <v>0</v>
      </c>
      <c r="M3112" s="64">
        <v>0</v>
      </c>
      <c r="N3112" s="64">
        <v>0</v>
      </c>
      <c r="O3112" s="64">
        <v>48048</v>
      </c>
    </row>
    <row r="3113" spans="1:15" x14ac:dyDescent="0.35">
      <c r="A3113" s="57" t="s">
        <v>8899</v>
      </c>
      <c r="B3113" s="61" t="s">
        <v>10</v>
      </c>
      <c r="C3113" s="61" t="s">
        <v>5322</v>
      </c>
      <c r="D3113" s="64">
        <v>47396</v>
      </c>
      <c r="E3113" s="64">
        <v>0</v>
      </c>
      <c r="F3113" s="64">
        <v>47396</v>
      </c>
      <c r="G3113" s="77">
        <v>1.04</v>
      </c>
      <c r="H3113" s="64">
        <v>49292</v>
      </c>
      <c r="I3113" s="64">
        <v>0</v>
      </c>
      <c r="J3113" s="64">
        <f>SUMIFS('Support - HEA1065 Adjustments'!$G$2:$G$10,'Support - HEA1065 Adjustments'!$A$2:$A$10,LEFT('Support - Calculation Detail'!A3113,7),'Support - HEA1065 Adjustments'!$D$2:$D$10,RIGHT('Support - Calculation Detail'!A3113,2))</f>
        <v>0</v>
      </c>
      <c r="K3113" s="64">
        <v>49292</v>
      </c>
      <c r="L3113" s="64">
        <v>0</v>
      </c>
      <c r="M3113" s="64">
        <v>0</v>
      </c>
      <c r="N3113" s="64">
        <v>0</v>
      </c>
      <c r="O3113" s="64">
        <v>49292</v>
      </c>
    </row>
    <row r="3114" spans="1:15" x14ac:dyDescent="0.35">
      <c r="A3114" s="57" t="s">
        <v>8900</v>
      </c>
      <c r="B3114" s="61" t="s">
        <v>10</v>
      </c>
      <c r="C3114" s="61" t="s">
        <v>5322</v>
      </c>
      <c r="D3114" s="64">
        <v>20632</v>
      </c>
      <c r="E3114" s="64">
        <v>0</v>
      </c>
      <c r="F3114" s="64">
        <v>20632</v>
      </c>
      <c r="G3114" s="77">
        <v>1.04</v>
      </c>
      <c r="H3114" s="64">
        <v>21457</v>
      </c>
      <c r="I3114" s="64">
        <v>0</v>
      </c>
      <c r="J3114" s="64">
        <f>SUMIFS('Support - HEA1065 Adjustments'!$G$2:$G$10,'Support - HEA1065 Adjustments'!$A$2:$A$10,LEFT('Support - Calculation Detail'!A3114,7),'Support - HEA1065 Adjustments'!$D$2:$D$10,RIGHT('Support - Calculation Detail'!A3114,2))</f>
        <v>0</v>
      </c>
      <c r="K3114" s="64">
        <v>21457</v>
      </c>
      <c r="L3114" s="64">
        <v>0</v>
      </c>
      <c r="M3114" s="64">
        <v>0</v>
      </c>
      <c r="N3114" s="64">
        <v>0</v>
      </c>
      <c r="O3114" s="64">
        <v>21457</v>
      </c>
    </row>
    <row r="3115" spans="1:15" x14ac:dyDescent="0.35">
      <c r="A3115" s="57" t="s">
        <v>8901</v>
      </c>
      <c r="B3115" s="61" t="s">
        <v>10</v>
      </c>
      <c r="C3115" s="61" t="s">
        <v>5322</v>
      </c>
      <c r="D3115" s="64">
        <v>14867</v>
      </c>
      <c r="E3115" s="64">
        <v>0</v>
      </c>
      <c r="F3115" s="64">
        <v>14867</v>
      </c>
      <c r="G3115" s="77">
        <v>1.04</v>
      </c>
      <c r="H3115" s="64">
        <v>15462</v>
      </c>
      <c r="I3115" s="64">
        <v>0</v>
      </c>
      <c r="J3115" s="64">
        <f>SUMIFS('Support - HEA1065 Adjustments'!$G$2:$G$10,'Support - HEA1065 Adjustments'!$A$2:$A$10,LEFT('Support - Calculation Detail'!A3115,7),'Support - HEA1065 Adjustments'!$D$2:$D$10,RIGHT('Support - Calculation Detail'!A3115,2))</f>
        <v>0</v>
      </c>
      <c r="K3115" s="64">
        <v>15462</v>
      </c>
      <c r="L3115" s="64">
        <v>0</v>
      </c>
      <c r="M3115" s="64">
        <v>0</v>
      </c>
      <c r="N3115" s="64">
        <v>0</v>
      </c>
      <c r="O3115" s="64">
        <v>15462</v>
      </c>
    </row>
    <row r="3116" spans="1:15" x14ac:dyDescent="0.35">
      <c r="A3116" s="57" t="s">
        <v>8902</v>
      </c>
      <c r="B3116" s="61" t="s">
        <v>10</v>
      </c>
      <c r="C3116" s="61" t="s">
        <v>5322</v>
      </c>
      <c r="D3116" s="64">
        <v>15063</v>
      </c>
      <c r="E3116" s="64">
        <v>0</v>
      </c>
      <c r="F3116" s="64">
        <v>15063</v>
      </c>
      <c r="G3116" s="77">
        <v>1.04</v>
      </c>
      <c r="H3116" s="64">
        <v>15666</v>
      </c>
      <c r="I3116" s="64">
        <v>0</v>
      </c>
      <c r="J3116" s="64">
        <f>SUMIFS('Support - HEA1065 Adjustments'!$G$2:$G$10,'Support - HEA1065 Adjustments'!$A$2:$A$10,LEFT('Support - Calculation Detail'!A3116,7),'Support - HEA1065 Adjustments'!$D$2:$D$10,RIGHT('Support - Calculation Detail'!A3116,2))</f>
        <v>0</v>
      </c>
      <c r="K3116" s="64">
        <v>15666</v>
      </c>
      <c r="L3116" s="64">
        <v>0</v>
      </c>
      <c r="M3116" s="64">
        <v>0</v>
      </c>
      <c r="N3116" s="64">
        <v>0</v>
      </c>
      <c r="O3116" s="64">
        <v>15666</v>
      </c>
    </row>
    <row r="3117" spans="1:15" x14ac:dyDescent="0.35">
      <c r="A3117" s="57" t="s">
        <v>8903</v>
      </c>
      <c r="B3117" s="61" t="s">
        <v>10</v>
      </c>
      <c r="C3117" s="61" t="s">
        <v>5322</v>
      </c>
      <c r="D3117" s="64">
        <v>8325</v>
      </c>
      <c r="E3117" s="64">
        <v>0</v>
      </c>
      <c r="F3117" s="64">
        <v>8325</v>
      </c>
      <c r="G3117" s="77">
        <v>1.04</v>
      </c>
      <c r="H3117" s="64">
        <v>8658</v>
      </c>
      <c r="I3117" s="64">
        <v>0</v>
      </c>
      <c r="J3117" s="64">
        <f>SUMIFS('Support - HEA1065 Adjustments'!$G$2:$G$10,'Support - HEA1065 Adjustments'!$A$2:$A$10,LEFT('Support - Calculation Detail'!A3117,7),'Support - HEA1065 Adjustments'!$D$2:$D$10,RIGHT('Support - Calculation Detail'!A3117,2))</f>
        <v>0</v>
      </c>
      <c r="K3117" s="64">
        <v>8658</v>
      </c>
      <c r="L3117" s="64">
        <v>0</v>
      </c>
      <c r="M3117" s="64">
        <v>0</v>
      </c>
      <c r="N3117" s="64">
        <v>0</v>
      </c>
      <c r="O3117" s="64">
        <v>8658</v>
      </c>
    </row>
    <row r="3118" spans="1:15" x14ac:dyDescent="0.35">
      <c r="A3118" s="57" t="s">
        <v>8904</v>
      </c>
      <c r="B3118" s="61" t="s">
        <v>10</v>
      </c>
      <c r="C3118" s="61" t="s">
        <v>5322</v>
      </c>
      <c r="D3118" s="64">
        <v>4772</v>
      </c>
      <c r="E3118" s="64">
        <v>0</v>
      </c>
      <c r="F3118" s="64">
        <v>4772</v>
      </c>
      <c r="G3118" s="77">
        <v>1.04</v>
      </c>
      <c r="H3118" s="64">
        <v>4963</v>
      </c>
      <c r="I3118" s="64">
        <v>0</v>
      </c>
      <c r="J3118" s="64">
        <f>SUMIFS('Support - HEA1065 Adjustments'!$G$2:$G$10,'Support - HEA1065 Adjustments'!$A$2:$A$10,LEFT('Support - Calculation Detail'!A3118,7),'Support - HEA1065 Adjustments'!$D$2:$D$10,RIGHT('Support - Calculation Detail'!A3118,2))</f>
        <v>0</v>
      </c>
      <c r="K3118" s="64">
        <v>4963</v>
      </c>
      <c r="L3118" s="64">
        <v>0</v>
      </c>
      <c r="M3118" s="64">
        <v>0</v>
      </c>
      <c r="N3118" s="64">
        <v>0</v>
      </c>
      <c r="O3118" s="64">
        <v>4963</v>
      </c>
    </row>
    <row r="3119" spans="1:15" x14ac:dyDescent="0.35">
      <c r="A3119" s="57" t="s">
        <v>8905</v>
      </c>
      <c r="B3119" s="61" t="s">
        <v>10</v>
      </c>
      <c r="C3119" s="61" t="s">
        <v>5322</v>
      </c>
      <c r="D3119" s="64">
        <v>26087</v>
      </c>
      <c r="E3119" s="64">
        <v>0</v>
      </c>
      <c r="F3119" s="64">
        <v>26087</v>
      </c>
      <c r="G3119" s="77">
        <v>1.04</v>
      </c>
      <c r="H3119" s="64">
        <v>27130</v>
      </c>
      <c r="I3119" s="64">
        <v>0</v>
      </c>
      <c r="J3119" s="64">
        <f>SUMIFS('Support - HEA1065 Adjustments'!$G$2:$G$10,'Support - HEA1065 Adjustments'!$A$2:$A$10,LEFT('Support - Calculation Detail'!A3119,7),'Support - HEA1065 Adjustments'!$D$2:$D$10,RIGHT('Support - Calculation Detail'!A3119,2))</f>
        <v>0</v>
      </c>
      <c r="K3119" s="64">
        <v>27130</v>
      </c>
      <c r="L3119" s="64">
        <v>0</v>
      </c>
      <c r="M3119" s="64">
        <v>0</v>
      </c>
      <c r="N3119" s="64">
        <v>0</v>
      </c>
      <c r="O3119" s="64">
        <v>27130</v>
      </c>
    </row>
    <row r="3120" spans="1:15" x14ac:dyDescent="0.35">
      <c r="A3120" s="57" t="s">
        <v>8906</v>
      </c>
      <c r="B3120" s="61" t="s">
        <v>10</v>
      </c>
      <c r="C3120" s="61" t="s">
        <v>5322</v>
      </c>
      <c r="D3120" s="64">
        <v>8335</v>
      </c>
      <c r="E3120" s="64">
        <v>0</v>
      </c>
      <c r="F3120" s="64">
        <v>8335</v>
      </c>
      <c r="G3120" s="77">
        <v>1.04</v>
      </c>
      <c r="H3120" s="64">
        <v>8668</v>
      </c>
      <c r="I3120" s="64">
        <v>0</v>
      </c>
      <c r="J3120" s="64">
        <f>SUMIFS('Support - HEA1065 Adjustments'!$G$2:$G$10,'Support - HEA1065 Adjustments'!$A$2:$A$10,LEFT('Support - Calculation Detail'!A3120,7),'Support - HEA1065 Adjustments'!$D$2:$D$10,RIGHT('Support - Calculation Detail'!A3120,2))</f>
        <v>0</v>
      </c>
      <c r="K3120" s="64">
        <v>8668</v>
      </c>
      <c r="L3120" s="64">
        <v>0</v>
      </c>
      <c r="M3120" s="64">
        <v>0</v>
      </c>
      <c r="N3120" s="64">
        <v>0</v>
      </c>
      <c r="O3120" s="64">
        <v>8668</v>
      </c>
    </row>
    <row r="3121" spans="1:15" x14ac:dyDescent="0.35">
      <c r="A3121" s="57" t="s">
        <v>8907</v>
      </c>
      <c r="B3121" s="61" t="s">
        <v>10</v>
      </c>
      <c r="C3121" s="61" t="s">
        <v>5322</v>
      </c>
      <c r="D3121" s="64">
        <v>13765</v>
      </c>
      <c r="E3121" s="64">
        <v>0</v>
      </c>
      <c r="F3121" s="64">
        <v>13765</v>
      </c>
      <c r="G3121" s="77">
        <v>1.04</v>
      </c>
      <c r="H3121" s="64">
        <v>14316</v>
      </c>
      <c r="I3121" s="64">
        <v>0</v>
      </c>
      <c r="J3121" s="64">
        <f>SUMIFS('Support - HEA1065 Adjustments'!$G$2:$G$10,'Support - HEA1065 Adjustments'!$A$2:$A$10,LEFT('Support - Calculation Detail'!A3121,7),'Support - HEA1065 Adjustments'!$D$2:$D$10,RIGHT('Support - Calculation Detail'!A3121,2))</f>
        <v>0</v>
      </c>
      <c r="K3121" s="64">
        <v>14316</v>
      </c>
      <c r="L3121" s="64">
        <v>0</v>
      </c>
      <c r="M3121" s="64">
        <v>0</v>
      </c>
      <c r="N3121" s="64">
        <v>0</v>
      </c>
      <c r="O3121" s="64">
        <v>14316</v>
      </c>
    </row>
    <row r="3122" spans="1:15" x14ac:dyDescent="0.35">
      <c r="A3122" s="57" t="s">
        <v>8908</v>
      </c>
      <c r="B3122" s="61" t="s">
        <v>10</v>
      </c>
      <c r="C3122" s="61" t="s">
        <v>5322</v>
      </c>
      <c r="D3122" s="64">
        <v>1093669</v>
      </c>
      <c r="E3122" s="64">
        <v>0</v>
      </c>
      <c r="F3122" s="64">
        <v>1093669</v>
      </c>
      <c r="G3122" s="77">
        <v>1.04</v>
      </c>
      <c r="H3122" s="64">
        <v>1137416</v>
      </c>
      <c r="I3122" s="64">
        <v>0</v>
      </c>
      <c r="J3122" s="64">
        <f>SUMIFS('Support - HEA1065 Adjustments'!$G$2:$G$10,'Support - HEA1065 Adjustments'!$A$2:$A$10,LEFT('Support - Calculation Detail'!A3122,7),'Support - HEA1065 Adjustments'!$D$2:$D$10,RIGHT('Support - Calculation Detail'!A3122,2))</f>
        <v>0</v>
      </c>
      <c r="K3122" s="64">
        <v>1137416</v>
      </c>
      <c r="L3122" s="64">
        <v>0</v>
      </c>
      <c r="M3122" s="64">
        <v>0</v>
      </c>
      <c r="N3122" s="64">
        <v>0</v>
      </c>
      <c r="O3122" s="64">
        <v>1137416</v>
      </c>
    </row>
    <row r="3123" spans="1:15" x14ac:dyDescent="0.35">
      <c r="A3123" s="57" t="s">
        <v>8909</v>
      </c>
      <c r="B3123" s="61" t="s">
        <v>10</v>
      </c>
      <c r="C3123" s="61" t="s">
        <v>5322</v>
      </c>
      <c r="D3123" s="64">
        <v>2113489</v>
      </c>
      <c r="E3123" s="64">
        <v>0</v>
      </c>
      <c r="F3123" s="64">
        <v>2113489</v>
      </c>
      <c r="G3123" s="77">
        <v>1.04</v>
      </c>
      <c r="H3123" s="64">
        <v>2198029</v>
      </c>
      <c r="I3123" s="64">
        <v>0</v>
      </c>
      <c r="J3123" s="64">
        <f>SUMIFS('Support - HEA1065 Adjustments'!$G$2:$G$10,'Support - HEA1065 Adjustments'!$A$2:$A$10,LEFT('Support - Calculation Detail'!A3123,7),'Support - HEA1065 Adjustments'!$D$2:$D$10,RIGHT('Support - Calculation Detail'!A3123,2))</f>
        <v>0</v>
      </c>
      <c r="K3123" s="64">
        <v>2198029</v>
      </c>
      <c r="L3123" s="64">
        <v>0</v>
      </c>
      <c r="M3123" s="64">
        <v>0</v>
      </c>
      <c r="N3123" s="64">
        <v>0</v>
      </c>
      <c r="O3123" s="64">
        <v>2198029</v>
      </c>
    </row>
    <row r="3124" spans="1:15" x14ac:dyDescent="0.35">
      <c r="A3124" s="57" t="s">
        <v>8910</v>
      </c>
      <c r="B3124" s="61" t="s">
        <v>10</v>
      </c>
      <c r="C3124" s="61" t="s">
        <v>5322</v>
      </c>
      <c r="D3124" s="64">
        <v>3088239</v>
      </c>
      <c r="E3124" s="64">
        <v>0</v>
      </c>
      <c r="F3124" s="64">
        <v>3088239</v>
      </c>
      <c r="G3124" s="77">
        <v>1.04</v>
      </c>
      <c r="H3124" s="64">
        <v>3211769</v>
      </c>
      <c r="I3124" s="64">
        <v>0</v>
      </c>
      <c r="J3124" s="64">
        <f>SUMIFS('Support - HEA1065 Adjustments'!$G$2:$G$10,'Support - HEA1065 Adjustments'!$A$2:$A$10,LEFT('Support - Calculation Detail'!A3124,7),'Support - HEA1065 Adjustments'!$D$2:$D$10,RIGHT('Support - Calculation Detail'!A3124,2))</f>
        <v>0</v>
      </c>
      <c r="K3124" s="64">
        <v>3211769</v>
      </c>
      <c r="L3124" s="64">
        <v>357547</v>
      </c>
      <c r="M3124" s="64">
        <v>0</v>
      </c>
      <c r="N3124" s="64">
        <v>0</v>
      </c>
      <c r="O3124" s="64">
        <v>3569316</v>
      </c>
    </row>
    <row r="3125" spans="1:15" x14ac:dyDescent="0.35">
      <c r="A3125" s="57" t="s">
        <v>8911</v>
      </c>
      <c r="B3125" s="61" t="s">
        <v>10</v>
      </c>
      <c r="C3125" s="61" t="s">
        <v>5322</v>
      </c>
      <c r="D3125" s="64">
        <v>571170</v>
      </c>
      <c r="E3125" s="64">
        <v>0</v>
      </c>
      <c r="F3125" s="64">
        <v>571170</v>
      </c>
      <c r="G3125" s="77">
        <v>1.04</v>
      </c>
      <c r="H3125" s="64">
        <v>594017</v>
      </c>
      <c r="I3125" s="64">
        <v>0</v>
      </c>
      <c r="J3125" s="64">
        <f>SUMIFS('Support - HEA1065 Adjustments'!$G$2:$G$10,'Support - HEA1065 Adjustments'!$A$2:$A$10,LEFT('Support - Calculation Detail'!A3125,7),'Support - HEA1065 Adjustments'!$D$2:$D$10,RIGHT('Support - Calculation Detail'!A3125,2))</f>
        <v>0</v>
      </c>
      <c r="K3125" s="64">
        <v>594017</v>
      </c>
      <c r="L3125" s="64">
        <v>93728</v>
      </c>
      <c r="M3125" s="64">
        <v>0</v>
      </c>
      <c r="N3125" s="64">
        <v>0</v>
      </c>
      <c r="O3125" s="64">
        <v>687745</v>
      </c>
    </row>
    <row r="3126" spans="1:15" x14ac:dyDescent="0.35">
      <c r="A3126" s="57" t="s">
        <v>8912</v>
      </c>
      <c r="B3126" s="61" t="s">
        <v>10</v>
      </c>
      <c r="C3126" s="61" t="s">
        <v>5322</v>
      </c>
      <c r="D3126" s="64">
        <v>34832</v>
      </c>
      <c r="E3126" s="64">
        <v>0</v>
      </c>
      <c r="F3126" s="64">
        <v>34832</v>
      </c>
      <c r="G3126" s="77">
        <v>1.04</v>
      </c>
      <c r="H3126" s="64">
        <v>36225</v>
      </c>
      <c r="I3126" s="64">
        <v>0</v>
      </c>
      <c r="J3126" s="64">
        <f>SUMIFS('Support - HEA1065 Adjustments'!$G$2:$G$10,'Support - HEA1065 Adjustments'!$A$2:$A$10,LEFT('Support - Calculation Detail'!A3126,7),'Support - HEA1065 Adjustments'!$D$2:$D$10,RIGHT('Support - Calculation Detail'!A3126,2))</f>
        <v>0</v>
      </c>
      <c r="K3126" s="64">
        <v>36225</v>
      </c>
      <c r="L3126" s="64">
        <v>0</v>
      </c>
      <c r="M3126" s="64">
        <v>0</v>
      </c>
      <c r="N3126" s="64">
        <v>0</v>
      </c>
      <c r="O3126" s="64">
        <v>36225</v>
      </c>
    </row>
    <row r="3127" spans="1:15" x14ac:dyDescent="0.35">
      <c r="A3127" s="57" t="s">
        <v>8913</v>
      </c>
      <c r="B3127" s="61" t="s">
        <v>10</v>
      </c>
      <c r="C3127" s="61" t="s">
        <v>5322</v>
      </c>
      <c r="D3127" s="64">
        <v>23321</v>
      </c>
      <c r="E3127" s="64">
        <v>0</v>
      </c>
      <c r="F3127" s="64">
        <v>23321</v>
      </c>
      <c r="G3127" s="77">
        <v>1.04</v>
      </c>
      <c r="H3127" s="64">
        <v>24254</v>
      </c>
      <c r="I3127" s="64">
        <v>0</v>
      </c>
      <c r="J3127" s="64">
        <f>SUMIFS('Support - HEA1065 Adjustments'!$G$2:$G$10,'Support - HEA1065 Adjustments'!$A$2:$A$10,LEFT('Support - Calculation Detail'!A3127,7),'Support - HEA1065 Adjustments'!$D$2:$D$10,RIGHT('Support - Calculation Detail'!A3127,2))</f>
        <v>0</v>
      </c>
      <c r="K3127" s="64">
        <v>24254</v>
      </c>
      <c r="L3127" s="64">
        <v>2654</v>
      </c>
      <c r="M3127" s="64">
        <v>0</v>
      </c>
      <c r="N3127" s="64">
        <v>0</v>
      </c>
      <c r="O3127" s="64">
        <v>26908</v>
      </c>
    </row>
    <row r="3128" spans="1:15" x14ac:dyDescent="0.35">
      <c r="A3128" s="57" t="s">
        <v>8914</v>
      </c>
      <c r="B3128" s="61" t="s">
        <v>10</v>
      </c>
      <c r="C3128" s="61" t="s">
        <v>5322</v>
      </c>
      <c r="D3128" s="64">
        <v>4105</v>
      </c>
      <c r="E3128" s="64">
        <v>0</v>
      </c>
      <c r="F3128" s="64">
        <v>4105</v>
      </c>
      <c r="G3128" s="77">
        <v>1.04</v>
      </c>
      <c r="H3128" s="64">
        <v>4269</v>
      </c>
      <c r="I3128" s="64">
        <v>0</v>
      </c>
      <c r="J3128" s="64">
        <f>SUMIFS('Support - HEA1065 Adjustments'!$G$2:$G$10,'Support - HEA1065 Adjustments'!$A$2:$A$10,LEFT('Support - Calculation Detail'!A3128,7),'Support - HEA1065 Adjustments'!$D$2:$D$10,RIGHT('Support - Calculation Detail'!A3128,2))</f>
        <v>0</v>
      </c>
      <c r="K3128" s="64">
        <v>4269</v>
      </c>
      <c r="L3128" s="64">
        <v>0</v>
      </c>
      <c r="M3128" s="64">
        <v>0</v>
      </c>
      <c r="N3128" s="64">
        <v>0</v>
      </c>
      <c r="O3128" s="64">
        <v>4269</v>
      </c>
    </row>
    <row r="3129" spans="1:15" x14ac:dyDescent="0.35">
      <c r="A3129" s="57" t="s">
        <v>8915</v>
      </c>
      <c r="B3129" s="61" t="s">
        <v>10</v>
      </c>
      <c r="C3129" s="61" t="s">
        <v>5322</v>
      </c>
      <c r="D3129" s="64">
        <v>147509</v>
      </c>
      <c r="E3129" s="64">
        <v>0</v>
      </c>
      <c r="F3129" s="64">
        <v>147509</v>
      </c>
      <c r="G3129" s="77">
        <v>1.04</v>
      </c>
      <c r="H3129" s="64">
        <v>153409</v>
      </c>
      <c r="I3129" s="64">
        <v>0</v>
      </c>
      <c r="J3129" s="64">
        <f>SUMIFS('Support - HEA1065 Adjustments'!$G$2:$G$10,'Support - HEA1065 Adjustments'!$A$2:$A$10,LEFT('Support - Calculation Detail'!A3129,7),'Support - HEA1065 Adjustments'!$D$2:$D$10,RIGHT('Support - Calculation Detail'!A3129,2))</f>
        <v>0</v>
      </c>
      <c r="K3129" s="64">
        <v>153409</v>
      </c>
      <c r="L3129" s="64">
        <v>0</v>
      </c>
      <c r="M3129" s="64">
        <v>0</v>
      </c>
      <c r="N3129" s="64">
        <v>0</v>
      </c>
      <c r="O3129" s="64">
        <v>153409</v>
      </c>
    </row>
    <row r="3130" spans="1:15" x14ac:dyDescent="0.35">
      <c r="A3130" s="57" t="s">
        <v>8916</v>
      </c>
      <c r="B3130" s="61" t="s">
        <v>10</v>
      </c>
      <c r="C3130" s="61" t="s">
        <v>5322</v>
      </c>
      <c r="D3130" s="64">
        <v>1953839</v>
      </c>
      <c r="E3130" s="64">
        <v>0</v>
      </c>
      <c r="F3130" s="64">
        <v>1953839</v>
      </c>
      <c r="G3130" s="77">
        <v>1.04</v>
      </c>
      <c r="H3130" s="64">
        <v>2031993</v>
      </c>
      <c r="I3130" s="64">
        <v>0</v>
      </c>
      <c r="J3130" s="64">
        <f>SUMIFS('Support - HEA1065 Adjustments'!$G$2:$G$10,'Support - HEA1065 Adjustments'!$A$2:$A$10,LEFT('Support - Calculation Detail'!A3130,7),'Support - HEA1065 Adjustments'!$D$2:$D$10,RIGHT('Support - Calculation Detail'!A3130,2))</f>
        <v>0</v>
      </c>
      <c r="K3130" s="64">
        <v>2031993</v>
      </c>
      <c r="L3130" s="64">
        <v>0</v>
      </c>
      <c r="M3130" s="64">
        <v>0</v>
      </c>
      <c r="N3130" s="64">
        <v>0</v>
      </c>
      <c r="O3130" s="64">
        <v>2031993</v>
      </c>
    </row>
    <row r="3131" spans="1:15" x14ac:dyDescent="0.35">
      <c r="A3131" s="57" t="s">
        <v>8917</v>
      </c>
      <c r="B3131" s="61" t="s">
        <v>10</v>
      </c>
      <c r="C3131" s="61" t="s">
        <v>5322</v>
      </c>
      <c r="D3131" s="64">
        <v>5016519</v>
      </c>
      <c r="E3131" s="64">
        <v>0</v>
      </c>
      <c r="F3131" s="64">
        <v>5016519</v>
      </c>
      <c r="G3131" s="77">
        <v>1.04</v>
      </c>
      <c r="H3131" s="64">
        <v>5217180</v>
      </c>
      <c r="I3131" s="64">
        <v>0</v>
      </c>
      <c r="J3131" s="64">
        <f>SUMIFS('Support - HEA1065 Adjustments'!$G$2:$G$10,'Support - HEA1065 Adjustments'!$A$2:$A$10,LEFT('Support - Calculation Detail'!A3131,7),'Support - HEA1065 Adjustments'!$D$2:$D$10,RIGHT('Support - Calculation Detail'!A3131,2))</f>
        <v>0</v>
      </c>
      <c r="K3131" s="64">
        <v>5217180</v>
      </c>
      <c r="L3131" s="64">
        <v>0</v>
      </c>
      <c r="M3131" s="64">
        <v>0</v>
      </c>
      <c r="N3131" s="64">
        <v>0</v>
      </c>
      <c r="O3131" s="64">
        <v>5217180</v>
      </c>
    </row>
    <row r="3132" spans="1:15" x14ac:dyDescent="0.35">
      <c r="A3132" s="57" t="s">
        <v>8918</v>
      </c>
      <c r="B3132" s="61" t="s">
        <v>10</v>
      </c>
      <c r="C3132" s="61" t="s">
        <v>5322</v>
      </c>
      <c r="D3132" s="64">
        <v>2936234</v>
      </c>
      <c r="E3132" s="64">
        <v>0</v>
      </c>
      <c r="F3132" s="64">
        <v>2936234</v>
      </c>
      <c r="G3132" s="77">
        <v>1.04</v>
      </c>
      <c r="H3132" s="64">
        <v>3053683</v>
      </c>
      <c r="I3132" s="64">
        <v>0</v>
      </c>
      <c r="J3132" s="64">
        <f>SUMIFS('Support - HEA1065 Adjustments'!$G$2:$G$10,'Support - HEA1065 Adjustments'!$A$2:$A$10,LEFT('Support - Calculation Detail'!A3132,7),'Support - HEA1065 Adjustments'!$D$2:$D$10,RIGHT('Support - Calculation Detail'!A3132,2))</f>
        <v>0</v>
      </c>
      <c r="K3132" s="64">
        <v>3053683</v>
      </c>
      <c r="L3132" s="64">
        <v>0</v>
      </c>
      <c r="M3132" s="64">
        <v>0</v>
      </c>
      <c r="N3132" s="64">
        <v>0</v>
      </c>
      <c r="O3132" s="64">
        <v>3053683</v>
      </c>
    </row>
    <row r="3133" spans="1:15" x14ac:dyDescent="0.35">
      <c r="A3133" s="57" t="s">
        <v>8919</v>
      </c>
      <c r="B3133" s="61" t="s">
        <v>10</v>
      </c>
      <c r="C3133" s="61" t="s">
        <v>5368</v>
      </c>
      <c r="D3133" s="64">
        <v>8797611</v>
      </c>
      <c r="E3133" s="64">
        <v>0</v>
      </c>
      <c r="F3133" s="64">
        <v>8797611</v>
      </c>
      <c r="G3133" s="77">
        <v>1.04</v>
      </c>
      <c r="H3133" s="64">
        <v>9149515</v>
      </c>
      <c r="I3133" s="64">
        <v>0</v>
      </c>
      <c r="J3133" s="64">
        <f>SUMIFS('Support - HEA1065 Adjustments'!$G$2:$G$10,'Support - HEA1065 Adjustments'!$A$2:$A$10,LEFT('Support - Calculation Detail'!A3133,7),'Support - HEA1065 Adjustments'!$D$2:$D$10,RIGHT('Support - Calculation Detail'!A3133,2))</f>
        <v>0</v>
      </c>
      <c r="K3133" s="64">
        <v>9149515</v>
      </c>
      <c r="L3133" s="64">
        <v>934604</v>
      </c>
      <c r="M3133" s="64">
        <v>319745</v>
      </c>
      <c r="N3133" s="64">
        <v>972658.78545586858</v>
      </c>
      <c r="O3133" s="64">
        <v>11376522.785455868</v>
      </c>
    </row>
    <row r="3134" spans="1:15" x14ac:dyDescent="0.35">
      <c r="A3134" s="57" t="s">
        <v>8920</v>
      </c>
      <c r="B3134" s="61" t="s">
        <v>10</v>
      </c>
      <c r="C3134" s="61" t="s">
        <v>5368</v>
      </c>
      <c r="D3134" s="64">
        <v>6861</v>
      </c>
      <c r="E3134" s="64">
        <v>0</v>
      </c>
      <c r="F3134" s="64">
        <v>6861</v>
      </c>
      <c r="G3134" s="77">
        <v>1.04</v>
      </c>
      <c r="H3134" s="64">
        <v>7135</v>
      </c>
      <c r="I3134" s="64">
        <v>0</v>
      </c>
      <c r="J3134" s="64">
        <f>SUMIFS('Support - HEA1065 Adjustments'!$G$2:$G$10,'Support - HEA1065 Adjustments'!$A$2:$A$10,LEFT('Support - Calculation Detail'!A3134,7),'Support - HEA1065 Adjustments'!$D$2:$D$10,RIGHT('Support - Calculation Detail'!A3134,2))</f>
        <v>0</v>
      </c>
      <c r="K3134" s="64">
        <v>7135</v>
      </c>
      <c r="L3134" s="64">
        <v>0</v>
      </c>
      <c r="M3134" s="64">
        <v>0</v>
      </c>
      <c r="N3134" s="64">
        <v>0</v>
      </c>
      <c r="O3134" s="64">
        <v>7135</v>
      </c>
    </row>
    <row r="3135" spans="1:15" x14ac:dyDescent="0.35">
      <c r="A3135" s="57" t="s">
        <v>8921</v>
      </c>
      <c r="B3135" s="61" t="s">
        <v>10</v>
      </c>
      <c r="C3135" s="61" t="s">
        <v>5368</v>
      </c>
      <c r="D3135" s="64">
        <v>25436</v>
      </c>
      <c r="E3135" s="64">
        <v>0</v>
      </c>
      <c r="F3135" s="64">
        <v>25436</v>
      </c>
      <c r="G3135" s="77">
        <v>1.04</v>
      </c>
      <c r="H3135" s="64">
        <v>26453</v>
      </c>
      <c r="I3135" s="64">
        <v>0</v>
      </c>
      <c r="J3135" s="64">
        <f>SUMIFS('Support - HEA1065 Adjustments'!$G$2:$G$10,'Support - HEA1065 Adjustments'!$A$2:$A$10,LEFT('Support - Calculation Detail'!A3135,7),'Support - HEA1065 Adjustments'!$D$2:$D$10,RIGHT('Support - Calculation Detail'!A3135,2))</f>
        <v>0</v>
      </c>
      <c r="K3135" s="64">
        <v>26453</v>
      </c>
      <c r="L3135" s="64">
        <v>0</v>
      </c>
      <c r="M3135" s="64">
        <v>0</v>
      </c>
      <c r="N3135" s="64">
        <v>0</v>
      </c>
      <c r="O3135" s="64">
        <v>26453</v>
      </c>
    </row>
    <row r="3136" spans="1:15" x14ac:dyDescent="0.35">
      <c r="A3136" s="57" t="s">
        <v>8922</v>
      </c>
      <c r="B3136" s="61" t="s">
        <v>10</v>
      </c>
      <c r="C3136" s="61" t="s">
        <v>5368</v>
      </c>
      <c r="D3136" s="64">
        <v>12513</v>
      </c>
      <c r="E3136" s="64">
        <v>0</v>
      </c>
      <c r="F3136" s="64">
        <v>12513</v>
      </c>
      <c r="G3136" s="77">
        <v>1.04</v>
      </c>
      <c r="H3136" s="64">
        <v>13014</v>
      </c>
      <c r="I3136" s="64">
        <v>0</v>
      </c>
      <c r="J3136" s="64">
        <f>SUMIFS('Support - HEA1065 Adjustments'!$G$2:$G$10,'Support - HEA1065 Adjustments'!$A$2:$A$10,LEFT('Support - Calculation Detail'!A3136,7),'Support - HEA1065 Adjustments'!$D$2:$D$10,RIGHT('Support - Calculation Detail'!A3136,2))</f>
        <v>0</v>
      </c>
      <c r="K3136" s="64">
        <v>13014</v>
      </c>
      <c r="L3136" s="64">
        <v>0</v>
      </c>
      <c r="M3136" s="64">
        <v>0</v>
      </c>
      <c r="N3136" s="64">
        <v>0</v>
      </c>
      <c r="O3136" s="64">
        <v>13014</v>
      </c>
    </row>
    <row r="3137" spans="1:15" x14ac:dyDescent="0.35">
      <c r="A3137" s="57" t="s">
        <v>8923</v>
      </c>
      <c r="B3137" s="61" t="s">
        <v>10</v>
      </c>
      <c r="C3137" s="61" t="s">
        <v>5368</v>
      </c>
      <c r="D3137" s="64">
        <v>14871</v>
      </c>
      <c r="E3137" s="64">
        <v>0</v>
      </c>
      <c r="F3137" s="64">
        <v>14871</v>
      </c>
      <c r="G3137" s="77">
        <v>1.04</v>
      </c>
      <c r="H3137" s="64">
        <v>15466</v>
      </c>
      <c r="I3137" s="64">
        <v>0</v>
      </c>
      <c r="J3137" s="64">
        <f>SUMIFS('Support - HEA1065 Adjustments'!$G$2:$G$10,'Support - HEA1065 Adjustments'!$A$2:$A$10,LEFT('Support - Calculation Detail'!A3137,7),'Support - HEA1065 Adjustments'!$D$2:$D$10,RIGHT('Support - Calculation Detail'!A3137,2))</f>
        <v>0</v>
      </c>
      <c r="K3137" s="64">
        <v>15466</v>
      </c>
      <c r="L3137" s="64">
        <v>0</v>
      </c>
      <c r="M3137" s="64">
        <v>0</v>
      </c>
      <c r="N3137" s="64">
        <v>0</v>
      </c>
      <c r="O3137" s="64">
        <v>15466</v>
      </c>
    </row>
    <row r="3138" spans="1:15" x14ac:dyDescent="0.35">
      <c r="A3138" s="57" t="s">
        <v>8924</v>
      </c>
      <c r="B3138" s="61" t="s">
        <v>10</v>
      </c>
      <c r="C3138" s="61" t="s">
        <v>5368</v>
      </c>
      <c r="D3138" s="64">
        <v>36902</v>
      </c>
      <c r="E3138" s="64">
        <v>0</v>
      </c>
      <c r="F3138" s="64">
        <v>36902</v>
      </c>
      <c r="G3138" s="77">
        <v>1.04</v>
      </c>
      <c r="H3138" s="64">
        <v>38378</v>
      </c>
      <c r="I3138" s="64">
        <v>0</v>
      </c>
      <c r="J3138" s="64">
        <f>SUMIFS('Support - HEA1065 Adjustments'!$G$2:$G$10,'Support - HEA1065 Adjustments'!$A$2:$A$10,LEFT('Support - Calculation Detail'!A3138,7),'Support - HEA1065 Adjustments'!$D$2:$D$10,RIGHT('Support - Calculation Detail'!A3138,2))</f>
        <v>0</v>
      </c>
      <c r="K3138" s="64">
        <v>38378</v>
      </c>
      <c r="L3138" s="64">
        <v>0</v>
      </c>
      <c r="M3138" s="64">
        <v>0</v>
      </c>
      <c r="N3138" s="64">
        <v>0</v>
      </c>
      <c r="O3138" s="64">
        <v>38378</v>
      </c>
    </row>
    <row r="3139" spans="1:15" x14ac:dyDescent="0.35">
      <c r="A3139" s="57" t="s">
        <v>8925</v>
      </c>
      <c r="B3139" s="61" t="s">
        <v>10</v>
      </c>
      <c r="C3139" s="61" t="s">
        <v>5368</v>
      </c>
      <c r="D3139" s="64">
        <v>39436</v>
      </c>
      <c r="E3139" s="64">
        <v>0</v>
      </c>
      <c r="F3139" s="64">
        <v>39436</v>
      </c>
      <c r="G3139" s="77">
        <v>1.04</v>
      </c>
      <c r="H3139" s="64">
        <v>41013</v>
      </c>
      <c r="I3139" s="64">
        <v>0</v>
      </c>
      <c r="J3139" s="64">
        <f>SUMIFS('Support - HEA1065 Adjustments'!$G$2:$G$10,'Support - HEA1065 Adjustments'!$A$2:$A$10,LEFT('Support - Calculation Detail'!A3139,7),'Support - HEA1065 Adjustments'!$D$2:$D$10,RIGHT('Support - Calculation Detail'!A3139,2))</f>
        <v>0</v>
      </c>
      <c r="K3139" s="64">
        <v>41013</v>
      </c>
      <c r="L3139" s="64">
        <v>0</v>
      </c>
      <c r="M3139" s="64">
        <v>0</v>
      </c>
      <c r="N3139" s="64">
        <v>0</v>
      </c>
      <c r="O3139" s="64">
        <v>41013</v>
      </c>
    </row>
    <row r="3140" spans="1:15" x14ac:dyDescent="0.35">
      <c r="A3140" s="57" t="s">
        <v>8926</v>
      </c>
      <c r="B3140" s="61" t="s">
        <v>10</v>
      </c>
      <c r="C3140" s="61" t="s">
        <v>5368</v>
      </c>
      <c r="D3140" s="64">
        <v>17631</v>
      </c>
      <c r="E3140" s="64">
        <v>0</v>
      </c>
      <c r="F3140" s="64">
        <v>17631</v>
      </c>
      <c r="G3140" s="77">
        <v>1.04</v>
      </c>
      <c r="H3140" s="64">
        <v>18336</v>
      </c>
      <c r="I3140" s="64">
        <v>0</v>
      </c>
      <c r="J3140" s="64">
        <f>SUMIFS('Support - HEA1065 Adjustments'!$G$2:$G$10,'Support - HEA1065 Adjustments'!$A$2:$A$10,LEFT('Support - Calculation Detail'!A3140,7),'Support - HEA1065 Adjustments'!$D$2:$D$10,RIGHT('Support - Calculation Detail'!A3140,2))</f>
        <v>0</v>
      </c>
      <c r="K3140" s="64">
        <v>18336</v>
      </c>
      <c r="L3140" s="64">
        <v>0</v>
      </c>
      <c r="M3140" s="64">
        <v>0</v>
      </c>
      <c r="N3140" s="64">
        <v>0</v>
      </c>
      <c r="O3140" s="64">
        <v>18336</v>
      </c>
    </row>
    <row r="3141" spans="1:15" x14ac:dyDescent="0.35">
      <c r="A3141" s="57" t="s">
        <v>8927</v>
      </c>
      <c r="B3141" s="61" t="s">
        <v>10</v>
      </c>
      <c r="C3141" s="61" t="s">
        <v>5368</v>
      </c>
      <c r="D3141" s="64">
        <v>18572</v>
      </c>
      <c r="E3141" s="64">
        <v>0</v>
      </c>
      <c r="F3141" s="64">
        <v>18572</v>
      </c>
      <c r="G3141" s="77">
        <v>1.04</v>
      </c>
      <c r="H3141" s="64">
        <v>19315</v>
      </c>
      <c r="I3141" s="64">
        <v>0</v>
      </c>
      <c r="J3141" s="64">
        <f>SUMIFS('Support - HEA1065 Adjustments'!$G$2:$G$10,'Support - HEA1065 Adjustments'!$A$2:$A$10,LEFT('Support - Calculation Detail'!A3141,7),'Support - HEA1065 Adjustments'!$D$2:$D$10,RIGHT('Support - Calculation Detail'!A3141,2))</f>
        <v>0</v>
      </c>
      <c r="K3141" s="64">
        <v>19315</v>
      </c>
      <c r="L3141" s="64">
        <v>0</v>
      </c>
      <c r="M3141" s="64">
        <v>0</v>
      </c>
      <c r="N3141" s="64">
        <v>0</v>
      </c>
      <c r="O3141" s="64">
        <v>19315</v>
      </c>
    </row>
    <row r="3142" spans="1:15" x14ac:dyDescent="0.35">
      <c r="A3142" s="57" t="s">
        <v>8928</v>
      </c>
      <c r="B3142" s="61" t="s">
        <v>10</v>
      </c>
      <c r="C3142" s="61" t="s">
        <v>5368</v>
      </c>
      <c r="D3142" s="64">
        <v>0</v>
      </c>
      <c r="E3142" s="64">
        <v>0</v>
      </c>
      <c r="F3142" s="64">
        <v>0</v>
      </c>
      <c r="G3142" s="77">
        <v>1.04</v>
      </c>
      <c r="H3142" s="64">
        <v>0</v>
      </c>
      <c r="I3142" s="64">
        <v>0</v>
      </c>
      <c r="J3142" s="64">
        <f>SUMIFS('Support - HEA1065 Adjustments'!$G$2:$G$10,'Support - HEA1065 Adjustments'!$A$2:$A$10,LEFT('Support - Calculation Detail'!A3142,7),'Support - HEA1065 Adjustments'!$D$2:$D$10,RIGHT('Support - Calculation Detail'!A3142,2))</f>
        <v>0</v>
      </c>
      <c r="K3142" s="64">
        <v>0</v>
      </c>
      <c r="L3142" s="64">
        <v>0</v>
      </c>
      <c r="M3142" s="64">
        <v>0</v>
      </c>
      <c r="N3142" s="64">
        <v>0</v>
      </c>
      <c r="O3142" s="64">
        <v>0</v>
      </c>
    </row>
    <row r="3143" spans="1:15" x14ac:dyDescent="0.35">
      <c r="A3143" s="57" t="s">
        <v>8929</v>
      </c>
      <c r="B3143" s="61" t="s">
        <v>10</v>
      </c>
      <c r="C3143" s="61" t="s">
        <v>5368</v>
      </c>
      <c r="D3143" s="64">
        <v>0</v>
      </c>
      <c r="E3143" s="64">
        <v>0</v>
      </c>
      <c r="F3143" s="64">
        <v>0</v>
      </c>
      <c r="G3143" s="77">
        <v>1.04</v>
      </c>
      <c r="H3143" s="64">
        <v>0</v>
      </c>
      <c r="I3143" s="64">
        <v>0</v>
      </c>
      <c r="J3143" s="64">
        <f>SUMIFS('Support - HEA1065 Adjustments'!$G$2:$G$10,'Support - HEA1065 Adjustments'!$A$2:$A$10,LEFT('Support - Calculation Detail'!A3143,7),'Support - HEA1065 Adjustments'!$D$2:$D$10,RIGHT('Support - Calculation Detail'!A3143,2))</f>
        <v>0</v>
      </c>
      <c r="K3143" s="64">
        <v>0</v>
      </c>
      <c r="L3143" s="64">
        <v>0</v>
      </c>
      <c r="M3143" s="64">
        <v>0</v>
      </c>
      <c r="N3143" s="64">
        <v>0</v>
      </c>
      <c r="O3143" s="64">
        <v>0</v>
      </c>
    </row>
    <row r="3144" spans="1:15" x14ac:dyDescent="0.35">
      <c r="A3144" s="57" t="s">
        <v>8930</v>
      </c>
      <c r="B3144" s="61" t="s">
        <v>10</v>
      </c>
      <c r="C3144" s="61" t="s">
        <v>5368</v>
      </c>
      <c r="D3144" s="64">
        <v>8831</v>
      </c>
      <c r="E3144" s="64">
        <v>0</v>
      </c>
      <c r="F3144" s="64">
        <v>8831</v>
      </c>
      <c r="G3144" s="77">
        <v>1.04</v>
      </c>
      <c r="H3144" s="64">
        <v>9184</v>
      </c>
      <c r="I3144" s="64">
        <v>0</v>
      </c>
      <c r="J3144" s="64">
        <f>SUMIFS('Support - HEA1065 Adjustments'!$G$2:$G$10,'Support - HEA1065 Adjustments'!$A$2:$A$10,LEFT('Support - Calculation Detail'!A3144,7),'Support - HEA1065 Adjustments'!$D$2:$D$10,RIGHT('Support - Calculation Detail'!A3144,2))</f>
        <v>0</v>
      </c>
      <c r="K3144" s="64">
        <v>9184</v>
      </c>
      <c r="L3144" s="64">
        <v>0</v>
      </c>
      <c r="M3144" s="64">
        <v>0</v>
      </c>
      <c r="N3144" s="64">
        <v>0</v>
      </c>
      <c r="O3144" s="64">
        <v>9184</v>
      </c>
    </row>
    <row r="3145" spans="1:15" x14ac:dyDescent="0.35">
      <c r="A3145" s="57" t="s">
        <v>8931</v>
      </c>
      <c r="B3145" s="61" t="s">
        <v>10</v>
      </c>
      <c r="C3145" s="61" t="s">
        <v>5368</v>
      </c>
      <c r="D3145" s="64">
        <v>24955</v>
      </c>
      <c r="E3145" s="64">
        <v>0</v>
      </c>
      <c r="F3145" s="64">
        <v>24955</v>
      </c>
      <c r="G3145" s="77">
        <v>1.04</v>
      </c>
      <c r="H3145" s="64">
        <v>25953</v>
      </c>
      <c r="I3145" s="64">
        <v>0</v>
      </c>
      <c r="J3145" s="64">
        <f>SUMIFS('Support - HEA1065 Adjustments'!$G$2:$G$10,'Support - HEA1065 Adjustments'!$A$2:$A$10,LEFT('Support - Calculation Detail'!A3145,7),'Support - HEA1065 Adjustments'!$D$2:$D$10,RIGHT('Support - Calculation Detail'!A3145,2))</f>
        <v>0</v>
      </c>
      <c r="K3145" s="64">
        <v>25953</v>
      </c>
      <c r="L3145" s="64">
        <v>0</v>
      </c>
      <c r="M3145" s="64">
        <v>0</v>
      </c>
      <c r="N3145" s="64">
        <v>0</v>
      </c>
      <c r="O3145" s="64">
        <v>25953</v>
      </c>
    </row>
    <row r="3146" spans="1:15" x14ac:dyDescent="0.35">
      <c r="A3146" s="57" t="s">
        <v>8932</v>
      </c>
      <c r="B3146" s="61" t="s">
        <v>10</v>
      </c>
      <c r="C3146" s="61" t="s">
        <v>5368</v>
      </c>
      <c r="D3146" s="64">
        <v>70774</v>
      </c>
      <c r="E3146" s="64">
        <v>0</v>
      </c>
      <c r="F3146" s="64">
        <v>70774</v>
      </c>
      <c r="G3146" s="77">
        <v>1.04</v>
      </c>
      <c r="H3146" s="64">
        <v>73605</v>
      </c>
      <c r="I3146" s="64">
        <v>0</v>
      </c>
      <c r="J3146" s="64">
        <f>SUMIFS('Support - HEA1065 Adjustments'!$G$2:$G$10,'Support - HEA1065 Adjustments'!$A$2:$A$10,LEFT('Support - Calculation Detail'!A3146,7),'Support - HEA1065 Adjustments'!$D$2:$D$10,RIGHT('Support - Calculation Detail'!A3146,2))</f>
        <v>0</v>
      </c>
      <c r="K3146" s="64">
        <v>73605</v>
      </c>
      <c r="L3146" s="64">
        <v>0</v>
      </c>
      <c r="M3146" s="64">
        <v>0</v>
      </c>
      <c r="N3146" s="64">
        <v>0</v>
      </c>
      <c r="O3146" s="64">
        <v>73605</v>
      </c>
    </row>
    <row r="3147" spans="1:15" x14ac:dyDescent="0.35">
      <c r="A3147" s="57" t="s">
        <v>8933</v>
      </c>
      <c r="B3147" s="61" t="s">
        <v>10</v>
      </c>
      <c r="C3147" s="61" t="s">
        <v>5368</v>
      </c>
      <c r="D3147" s="64">
        <v>104540</v>
      </c>
      <c r="E3147" s="64">
        <v>0</v>
      </c>
      <c r="F3147" s="64">
        <v>104540</v>
      </c>
      <c r="G3147" s="77">
        <v>1.04</v>
      </c>
      <c r="H3147" s="64">
        <v>108722</v>
      </c>
      <c r="I3147" s="64">
        <v>0</v>
      </c>
      <c r="J3147" s="64">
        <f>SUMIFS('Support - HEA1065 Adjustments'!$G$2:$G$10,'Support - HEA1065 Adjustments'!$A$2:$A$10,LEFT('Support - Calculation Detail'!A3147,7),'Support - HEA1065 Adjustments'!$D$2:$D$10,RIGHT('Support - Calculation Detail'!A3147,2))</f>
        <v>0</v>
      </c>
      <c r="K3147" s="64">
        <v>108722</v>
      </c>
      <c r="L3147" s="64">
        <v>0</v>
      </c>
      <c r="M3147" s="64">
        <v>0</v>
      </c>
      <c r="N3147" s="64">
        <v>0</v>
      </c>
      <c r="O3147" s="64">
        <v>108722</v>
      </c>
    </row>
    <row r="3148" spans="1:15" x14ac:dyDescent="0.35">
      <c r="A3148" s="57" t="s">
        <v>8934</v>
      </c>
      <c r="B3148" s="61" t="s">
        <v>10</v>
      </c>
      <c r="C3148" s="61" t="s">
        <v>5368</v>
      </c>
      <c r="D3148" s="64">
        <v>57550</v>
      </c>
      <c r="E3148" s="64">
        <v>0</v>
      </c>
      <c r="F3148" s="64">
        <v>57550</v>
      </c>
      <c r="G3148" s="77">
        <v>1.04</v>
      </c>
      <c r="H3148" s="64">
        <v>59852</v>
      </c>
      <c r="I3148" s="64">
        <v>0</v>
      </c>
      <c r="J3148" s="64">
        <f>SUMIFS('Support - HEA1065 Adjustments'!$G$2:$G$10,'Support - HEA1065 Adjustments'!$A$2:$A$10,LEFT('Support - Calculation Detail'!A3148,7),'Support - HEA1065 Adjustments'!$D$2:$D$10,RIGHT('Support - Calculation Detail'!A3148,2))</f>
        <v>0</v>
      </c>
      <c r="K3148" s="64">
        <v>59852</v>
      </c>
      <c r="L3148" s="64">
        <v>0</v>
      </c>
      <c r="M3148" s="64">
        <v>0</v>
      </c>
      <c r="N3148" s="64">
        <v>0</v>
      </c>
      <c r="O3148" s="64">
        <v>59852</v>
      </c>
    </row>
    <row r="3149" spans="1:15" x14ac:dyDescent="0.35">
      <c r="A3149" s="57" t="s">
        <v>8935</v>
      </c>
      <c r="B3149" s="61" t="s">
        <v>10</v>
      </c>
      <c r="C3149" s="61" t="s">
        <v>5368</v>
      </c>
      <c r="D3149" s="64">
        <v>16275</v>
      </c>
      <c r="E3149" s="64">
        <v>0</v>
      </c>
      <c r="F3149" s="64">
        <v>16275</v>
      </c>
      <c r="G3149" s="77">
        <v>1.04</v>
      </c>
      <c r="H3149" s="64">
        <v>16926</v>
      </c>
      <c r="I3149" s="64">
        <v>0</v>
      </c>
      <c r="J3149" s="64">
        <f>SUMIFS('Support - HEA1065 Adjustments'!$G$2:$G$10,'Support - HEA1065 Adjustments'!$A$2:$A$10,LEFT('Support - Calculation Detail'!A3149,7),'Support - HEA1065 Adjustments'!$D$2:$D$10,RIGHT('Support - Calculation Detail'!A3149,2))</f>
        <v>0</v>
      </c>
      <c r="K3149" s="64">
        <v>16926</v>
      </c>
      <c r="L3149" s="64">
        <v>0</v>
      </c>
      <c r="M3149" s="64">
        <v>0</v>
      </c>
      <c r="N3149" s="64">
        <v>0</v>
      </c>
      <c r="O3149" s="64">
        <v>16926</v>
      </c>
    </row>
    <row r="3150" spans="1:15" x14ac:dyDescent="0.35">
      <c r="A3150" s="57" t="s">
        <v>8936</v>
      </c>
      <c r="B3150" s="61" t="s">
        <v>10</v>
      </c>
      <c r="C3150" s="61" t="s">
        <v>5368</v>
      </c>
      <c r="D3150" s="64">
        <v>33863</v>
      </c>
      <c r="E3150" s="64">
        <v>0</v>
      </c>
      <c r="F3150" s="64">
        <v>33863</v>
      </c>
      <c r="G3150" s="77">
        <v>1.04</v>
      </c>
      <c r="H3150" s="64">
        <v>35218</v>
      </c>
      <c r="I3150" s="64">
        <v>0</v>
      </c>
      <c r="J3150" s="64">
        <f>SUMIFS('Support - HEA1065 Adjustments'!$G$2:$G$10,'Support - HEA1065 Adjustments'!$A$2:$A$10,LEFT('Support - Calculation Detail'!A3150,7),'Support - HEA1065 Adjustments'!$D$2:$D$10,RIGHT('Support - Calculation Detail'!A3150,2))</f>
        <v>0</v>
      </c>
      <c r="K3150" s="64">
        <v>35218</v>
      </c>
      <c r="L3150" s="64">
        <v>0</v>
      </c>
      <c r="M3150" s="64">
        <v>0</v>
      </c>
      <c r="N3150" s="64">
        <v>0</v>
      </c>
      <c r="O3150" s="64">
        <v>35218</v>
      </c>
    </row>
    <row r="3151" spans="1:15" x14ac:dyDescent="0.35">
      <c r="A3151" s="57" t="s">
        <v>8937</v>
      </c>
      <c r="B3151" s="61" t="s">
        <v>10</v>
      </c>
      <c r="C3151" s="61" t="s">
        <v>5368</v>
      </c>
      <c r="D3151" s="64">
        <v>38390</v>
      </c>
      <c r="E3151" s="64">
        <v>0</v>
      </c>
      <c r="F3151" s="64">
        <v>38390</v>
      </c>
      <c r="G3151" s="77">
        <v>1.04</v>
      </c>
      <c r="H3151" s="64">
        <v>39926</v>
      </c>
      <c r="I3151" s="64">
        <v>0</v>
      </c>
      <c r="J3151" s="64">
        <f>SUMIFS('Support - HEA1065 Adjustments'!$G$2:$G$10,'Support - HEA1065 Adjustments'!$A$2:$A$10,LEFT('Support - Calculation Detail'!A3151,7),'Support - HEA1065 Adjustments'!$D$2:$D$10,RIGHT('Support - Calculation Detail'!A3151,2))</f>
        <v>0</v>
      </c>
      <c r="K3151" s="64">
        <v>39926</v>
      </c>
      <c r="L3151" s="64">
        <v>0</v>
      </c>
      <c r="M3151" s="64">
        <v>0</v>
      </c>
      <c r="N3151" s="64">
        <v>0</v>
      </c>
      <c r="O3151" s="64">
        <v>39926</v>
      </c>
    </row>
    <row r="3152" spans="1:15" x14ac:dyDescent="0.35">
      <c r="A3152" s="57" t="s">
        <v>8938</v>
      </c>
      <c r="B3152" s="61" t="s">
        <v>10</v>
      </c>
      <c r="C3152" s="61" t="s">
        <v>5368</v>
      </c>
      <c r="D3152" s="64">
        <v>14809</v>
      </c>
      <c r="E3152" s="64">
        <v>0</v>
      </c>
      <c r="F3152" s="64">
        <v>14809</v>
      </c>
      <c r="G3152" s="77">
        <v>1.04</v>
      </c>
      <c r="H3152" s="64">
        <v>15401</v>
      </c>
      <c r="I3152" s="64">
        <v>0</v>
      </c>
      <c r="J3152" s="64">
        <f>SUMIFS('Support - HEA1065 Adjustments'!$G$2:$G$10,'Support - HEA1065 Adjustments'!$A$2:$A$10,LEFT('Support - Calculation Detail'!A3152,7),'Support - HEA1065 Adjustments'!$D$2:$D$10,RIGHT('Support - Calculation Detail'!A3152,2))</f>
        <v>0</v>
      </c>
      <c r="K3152" s="64">
        <v>15401</v>
      </c>
      <c r="L3152" s="64">
        <v>0</v>
      </c>
      <c r="M3152" s="64">
        <v>0</v>
      </c>
      <c r="N3152" s="64">
        <v>0</v>
      </c>
      <c r="O3152" s="64">
        <v>15401</v>
      </c>
    </row>
    <row r="3153" spans="1:15" x14ac:dyDescent="0.35">
      <c r="A3153" s="57" t="s">
        <v>8939</v>
      </c>
      <c r="B3153" s="61" t="s">
        <v>10</v>
      </c>
      <c r="C3153" s="61" t="s">
        <v>5368</v>
      </c>
      <c r="D3153" s="64">
        <v>143329</v>
      </c>
      <c r="E3153" s="64">
        <v>0</v>
      </c>
      <c r="F3153" s="64">
        <v>143329</v>
      </c>
      <c r="G3153" s="77">
        <v>1.04</v>
      </c>
      <c r="H3153" s="64">
        <v>149062</v>
      </c>
      <c r="I3153" s="64">
        <v>0</v>
      </c>
      <c r="J3153" s="64">
        <f>SUMIFS('Support - HEA1065 Adjustments'!$G$2:$G$10,'Support - HEA1065 Adjustments'!$A$2:$A$10,LEFT('Support - Calculation Detail'!A3153,7),'Support - HEA1065 Adjustments'!$D$2:$D$10,RIGHT('Support - Calculation Detail'!A3153,2))</f>
        <v>0</v>
      </c>
      <c r="K3153" s="64">
        <v>149062</v>
      </c>
      <c r="L3153" s="64">
        <v>0</v>
      </c>
      <c r="M3153" s="64">
        <v>0</v>
      </c>
      <c r="N3153" s="64">
        <v>0</v>
      </c>
      <c r="O3153" s="64">
        <v>149062</v>
      </c>
    </row>
    <row r="3154" spans="1:15" x14ac:dyDescent="0.35">
      <c r="A3154" s="57" t="s">
        <v>8940</v>
      </c>
      <c r="B3154" s="61" t="s">
        <v>10</v>
      </c>
      <c r="C3154" s="61" t="s">
        <v>5368</v>
      </c>
      <c r="D3154" s="64">
        <v>144821</v>
      </c>
      <c r="E3154" s="64">
        <v>0</v>
      </c>
      <c r="F3154" s="64">
        <v>144821</v>
      </c>
      <c r="G3154" s="77">
        <v>1.04</v>
      </c>
      <c r="H3154" s="64">
        <v>150614</v>
      </c>
      <c r="I3154" s="64">
        <v>0</v>
      </c>
      <c r="J3154" s="64">
        <f>SUMIFS('Support - HEA1065 Adjustments'!$G$2:$G$10,'Support - HEA1065 Adjustments'!$A$2:$A$10,LEFT('Support - Calculation Detail'!A3154,7),'Support - HEA1065 Adjustments'!$D$2:$D$10,RIGHT('Support - Calculation Detail'!A3154,2))</f>
        <v>0</v>
      </c>
      <c r="K3154" s="64">
        <v>150614</v>
      </c>
      <c r="L3154" s="64">
        <v>0</v>
      </c>
      <c r="M3154" s="64">
        <v>0</v>
      </c>
      <c r="N3154" s="64">
        <v>0</v>
      </c>
      <c r="O3154" s="64">
        <v>150614</v>
      </c>
    </row>
    <row r="3155" spans="1:15" x14ac:dyDescent="0.35">
      <c r="A3155" s="57" t="s">
        <v>8941</v>
      </c>
      <c r="B3155" s="61" t="s">
        <v>10</v>
      </c>
      <c r="C3155" s="61" t="s">
        <v>5368</v>
      </c>
      <c r="D3155" s="64">
        <v>16831</v>
      </c>
      <c r="E3155" s="64">
        <v>0</v>
      </c>
      <c r="F3155" s="64">
        <v>16831</v>
      </c>
      <c r="G3155" s="77">
        <v>1.04</v>
      </c>
      <c r="H3155" s="64">
        <v>17504</v>
      </c>
      <c r="I3155" s="64">
        <v>0</v>
      </c>
      <c r="J3155" s="64">
        <f>SUMIFS('Support - HEA1065 Adjustments'!$G$2:$G$10,'Support - HEA1065 Adjustments'!$A$2:$A$10,LEFT('Support - Calculation Detail'!A3155,7),'Support - HEA1065 Adjustments'!$D$2:$D$10,RIGHT('Support - Calculation Detail'!A3155,2))</f>
        <v>0</v>
      </c>
      <c r="K3155" s="64">
        <v>17504</v>
      </c>
      <c r="L3155" s="64">
        <v>0</v>
      </c>
      <c r="M3155" s="64">
        <v>0</v>
      </c>
      <c r="N3155" s="64">
        <v>0</v>
      </c>
      <c r="O3155" s="64">
        <v>17504</v>
      </c>
    </row>
    <row r="3156" spans="1:15" x14ac:dyDescent="0.35">
      <c r="A3156" s="57" t="s">
        <v>8942</v>
      </c>
      <c r="B3156" s="61" t="s">
        <v>10</v>
      </c>
      <c r="C3156" s="61" t="s">
        <v>5368</v>
      </c>
      <c r="D3156" s="64">
        <v>9271</v>
      </c>
      <c r="E3156" s="64">
        <v>0</v>
      </c>
      <c r="F3156" s="64">
        <v>9271</v>
      </c>
      <c r="G3156" s="77">
        <v>1.04</v>
      </c>
      <c r="H3156" s="64">
        <v>9642</v>
      </c>
      <c r="I3156" s="64">
        <v>0</v>
      </c>
      <c r="J3156" s="64">
        <f>SUMIFS('Support - HEA1065 Adjustments'!$G$2:$G$10,'Support - HEA1065 Adjustments'!$A$2:$A$10,LEFT('Support - Calculation Detail'!A3156,7),'Support - HEA1065 Adjustments'!$D$2:$D$10,RIGHT('Support - Calculation Detail'!A3156,2))</f>
        <v>0</v>
      </c>
      <c r="K3156" s="64">
        <v>9642</v>
      </c>
      <c r="L3156" s="64">
        <v>0</v>
      </c>
      <c r="M3156" s="64">
        <v>0</v>
      </c>
      <c r="N3156" s="64">
        <v>0</v>
      </c>
      <c r="O3156" s="64">
        <v>9642</v>
      </c>
    </row>
    <row r="3157" spans="1:15" x14ac:dyDescent="0.35">
      <c r="A3157" s="57" t="s">
        <v>8943</v>
      </c>
      <c r="B3157" s="61" t="s">
        <v>10</v>
      </c>
      <c r="C3157" s="61" t="s">
        <v>5368</v>
      </c>
      <c r="D3157" s="64">
        <v>144295</v>
      </c>
      <c r="E3157" s="64">
        <v>0</v>
      </c>
      <c r="F3157" s="64">
        <v>144295</v>
      </c>
      <c r="G3157" s="77">
        <v>1.04</v>
      </c>
      <c r="H3157" s="64">
        <v>150067</v>
      </c>
      <c r="I3157" s="64">
        <v>0</v>
      </c>
      <c r="J3157" s="64">
        <f>SUMIFS('Support - HEA1065 Adjustments'!$G$2:$G$10,'Support - HEA1065 Adjustments'!$A$2:$A$10,LEFT('Support - Calculation Detail'!A3157,7),'Support - HEA1065 Adjustments'!$D$2:$D$10,RIGHT('Support - Calculation Detail'!A3157,2))</f>
        <v>0</v>
      </c>
      <c r="K3157" s="64">
        <v>150067</v>
      </c>
      <c r="L3157" s="64">
        <v>0</v>
      </c>
      <c r="M3157" s="64">
        <v>0</v>
      </c>
      <c r="N3157" s="64">
        <v>0</v>
      </c>
      <c r="O3157" s="64">
        <v>150067</v>
      </c>
    </row>
    <row r="3158" spans="1:15" x14ac:dyDescent="0.35">
      <c r="A3158" s="57" t="s">
        <v>8944</v>
      </c>
      <c r="B3158" s="61" t="s">
        <v>10</v>
      </c>
      <c r="C3158" s="61" t="s">
        <v>5368</v>
      </c>
      <c r="D3158" s="64">
        <v>228679</v>
      </c>
      <c r="E3158" s="64">
        <v>0</v>
      </c>
      <c r="F3158" s="64">
        <v>228679</v>
      </c>
      <c r="G3158" s="77">
        <v>1.04</v>
      </c>
      <c r="H3158" s="64">
        <v>237826</v>
      </c>
      <c r="I3158" s="64">
        <v>0</v>
      </c>
      <c r="J3158" s="64">
        <f>SUMIFS('Support - HEA1065 Adjustments'!$G$2:$G$10,'Support - HEA1065 Adjustments'!$A$2:$A$10,LEFT('Support - Calculation Detail'!A3158,7),'Support - HEA1065 Adjustments'!$D$2:$D$10,RIGHT('Support - Calculation Detail'!A3158,2))</f>
        <v>0</v>
      </c>
      <c r="K3158" s="64">
        <v>237826</v>
      </c>
      <c r="L3158" s="64">
        <v>0</v>
      </c>
      <c r="M3158" s="64">
        <v>0</v>
      </c>
      <c r="N3158" s="64">
        <v>0</v>
      </c>
      <c r="O3158" s="64">
        <v>237826</v>
      </c>
    </row>
    <row r="3159" spans="1:15" x14ac:dyDescent="0.35">
      <c r="A3159" s="57" t="s">
        <v>8945</v>
      </c>
      <c r="B3159" s="61" t="s">
        <v>10</v>
      </c>
      <c r="C3159" s="61" t="s">
        <v>5368</v>
      </c>
      <c r="D3159" s="64">
        <v>537781</v>
      </c>
      <c r="E3159" s="64">
        <v>0</v>
      </c>
      <c r="F3159" s="64">
        <v>537781</v>
      </c>
      <c r="G3159" s="77">
        <v>1.04</v>
      </c>
      <c r="H3159" s="64">
        <v>559292</v>
      </c>
      <c r="I3159" s="64">
        <v>0</v>
      </c>
      <c r="J3159" s="64">
        <f>SUMIFS('Support - HEA1065 Adjustments'!$G$2:$G$10,'Support - HEA1065 Adjustments'!$A$2:$A$10,LEFT('Support - Calculation Detail'!A3159,7),'Support - HEA1065 Adjustments'!$D$2:$D$10,RIGHT('Support - Calculation Detail'!A3159,2))</f>
        <v>0</v>
      </c>
      <c r="K3159" s="64">
        <v>559292</v>
      </c>
      <c r="L3159" s="64">
        <v>0</v>
      </c>
      <c r="M3159" s="64">
        <v>0</v>
      </c>
      <c r="N3159" s="64">
        <v>0</v>
      </c>
      <c r="O3159" s="64">
        <v>559292</v>
      </c>
    </row>
    <row r="3160" spans="1:15" x14ac:dyDescent="0.35">
      <c r="A3160" s="57" t="s">
        <v>8946</v>
      </c>
      <c r="B3160" s="61" t="s">
        <v>10</v>
      </c>
      <c r="C3160" s="61" t="s">
        <v>5368</v>
      </c>
      <c r="D3160" s="64">
        <v>104540</v>
      </c>
      <c r="E3160" s="64">
        <v>0</v>
      </c>
      <c r="F3160" s="64">
        <v>104540</v>
      </c>
      <c r="G3160" s="77">
        <v>1.04</v>
      </c>
      <c r="H3160" s="64">
        <v>108722</v>
      </c>
      <c r="I3160" s="64">
        <v>0</v>
      </c>
      <c r="J3160" s="64">
        <f>SUMIFS('Support - HEA1065 Adjustments'!$G$2:$G$10,'Support - HEA1065 Adjustments'!$A$2:$A$10,LEFT('Support - Calculation Detail'!A3160,7),'Support - HEA1065 Adjustments'!$D$2:$D$10,RIGHT('Support - Calculation Detail'!A3160,2))</f>
        <v>0</v>
      </c>
      <c r="K3160" s="64">
        <v>108722</v>
      </c>
      <c r="L3160" s="64">
        <v>0</v>
      </c>
      <c r="M3160" s="64">
        <v>0</v>
      </c>
      <c r="N3160" s="64">
        <v>0</v>
      </c>
      <c r="O3160" s="64">
        <v>108722</v>
      </c>
    </row>
    <row r="3161" spans="1:15" x14ac:dyDescent="0.35">
      <c r="A3161" s="57" t="s">
        <v>8947</v>
      </c>
      <c r="B3161" s="61" t="s">
        <v>10</v>
      </c>
      <c r="C3161" s="61" t="s">
        <v>5368</v>
      </c>
      <c r="D3161" s="64">
        <v>3986572</v>
      </c>
      <c r="E3161" s="64">
        <v>0</v>
      </c>
      <c r="F3161" s="64">
        <v>3986572</v>
      </c>
      <c r="G3161" s="77">
        <v>1.04</v>
      </c>
      <c r="H3161" s="64">
        <v>4146035</v>
      </c>
      <c r="I3161" s="64">
        <v>0</v>
      </c>
      <c r="J3161" s="64">
        <f>SUMIFS('Support - HEA1065 Adjustments'!$G$2:$G$10,'Support - HEA1065 Adjustments'!$A$2:$A$10,LEFT('Support - Calculation Detail'!A3161,7),'Support - HEA1065 Adjustments'!$D$2:$D$10,RIGHT('Support - Calculation Detail'!A3161,2))</f>
        <v>0</v>
      </c>
      <c r="K3161" s="64">
        <v>4146035</v>
      </c>
      <c r="L3161" s="64">
        <v>176752</v>
      </c>
      <c r="M3161" s="64">
        <v>0</v>
      </c>
      <c r="N3161" s="64">
        <v>0</v>
      </c>
      <c r="O3161" s="64">
        <v>4322787</v>
      </c>
    </row>
    <row r="3162" spans="1:15" x14ac:dyDescent="0.35">
      <c r="A3162" s="57" t="s">
        <v>8948</v>
      </c>
      <c r="B3162" s="61" t="s">
        <v>10</v>
      </c>
      <c r="C3162" s="61" t="s">
        <v>5368</v>
      </c>
      <c r="D3162" s="64">
        <v>349768</v>
      </c>
      <c r="E3162" s="64">
        <v>0</v>
      </c>
      <c r="F3162" s="64">
        <v>349768</v>
      </c>
      <c r="G3162" s="77">
        <v>1.04</v>
      </c>
      <c r="H3162" s="64">
        <v>363759</v>
      </c>
      <c r="I3162" s="64">
        <v>0</v>
      </c>
      <c r="J3162" s="64">
        <f>SUMIFS('Support - HEA1065 Adjustments'!$G$2:$G$10,'Support - HEA1065 Adjustments'!$A$2:$A$10,LEFT('Support - Calculation Detail'!A3162,7),'Support - HEA1065 Adjustments'!$D$2:$D$10,RIGHT('Support - Calculation Detail'!A3162,2))</f>
        <v>0</v>
      </c>
      <c r="K3162" s="64">
        <v>363759</v>
      </c>
      <c r="L3162" s="64">
        <v>0</v>
      </c>
      <c r="M3162" s="64">
        <v>0</v>
      </c>
      <c r="N3162" s="64">
        <v>0</v>
      </c>
      <c r="O3162" s="64">
        <v>363759</v>
      </c>
    </row>
    <row r="3163" spans="1:15" x14ac:dyDescent="0.35">
      <c r="A3163" s="57" t="s">
        <v>8949</v>
      </c>
      <c r="B3163" s="61" t="s">
        <v>10</v>
      </c>
      <c r="C3163" s="61" t="s">
        <v>5368</v>
      </c>
      <c r="D3163" s="64">
        <v>23892</v>
      </c>
      <c r="E3163" s="64">
        <v>0</v>
      </c>
      <c r="F3163" s="64">
        <v>23892</v>
      </c>
      <c r="G3163" s="77">
        <v>1.04</v>
      </c>
      <c r="H3163" s="64">
        <v>24848</v>
      </c>
      <c r="I3163" s="64">
        <v>0</v>
      </c>
      <c r="J3163" s="64">
        <f>SUMIFS('Support - HEA1065 Adjustments'!$G$2:$G$10,'Support - HEA1065 Adjustments'!$A$2:$A$10,LEFT('Support - Calculation Detail'!A3163,7),'Support - HEA1065 Adjustments'!$D$2:$D$10,RIGHT('Support - Calculation Detail'!A3163,2))</f>
        <v>0</v>
      </c>
      <c r="K3163" s="64">
        <v>24848</v>
      </c>
      <c r="L3163" s="64">
        <v>0</v>
      </c>
      <c r="M3163" s="64">
        <v>0</v>
      </c>
      <c r="N3163" s="64">
        <v>0</v>
      </c>
      <c r="O3163" s="64">
        <v>24848</v>
      </c>
    </row>
    <row r="3164" spans="1:15" x14ac:dyDescent="0.35">
      <c r="A3164" s="57" t="s">
        <v>8950</v>
      </c>
      <c r="B3164" s="61" t="s">
        <v>10</v>
      </c>
      <c r="C3164" s="61" t="s">
        <v>5368</v>
      </c>
      <c r="D3164" s="64">
        <v>137979</v>
      </c>
      <c r="E3164" s="64">
        <v>0</v>
      </c>
      <c r="F3164" s="64">
        <v>137979</v>
      </c>
      <c r="G3164" s="77">
        <v>1.04</v>
      </c>
      <c r="H3164" s="64">
        <v>143498</v>
      </c>
      <c r="I3164" s="64">
        <v>0</v>
      </c>
      <c r="J3164" s="64">
        <f>SUMIFS('Support - HEA1065 Adjustments'!$G$2:$G$10,'Support - HEA1065 Adjustments'!$A$2:$A$10,LEFT('Support - Calculation Detail'!A3164,7),'Support - HEA1065 Adjustments'!$D$2:$D$10,RIGHT('Support - Calculation Detail'!A3164,2))</f>
        <v>0</v>
      </c>
      <c r="K3164" s="64">
        <v>143498</v>
      </c>
      <c r="L3164" s="64">
        <v>8767</v>
      </c>
      <c r="M3164" s="64">
        <v>0</v>
      </c>
      <c r="N3164" s="64">
        <v>0</v>
      </c>
      <c r="O3164" s="64">
        <v>152265</v>
      </c>
    </row>
    <row r="3165" spans="1:15" x14ac:dyDescent="0.35">
      <c r="A3165" s="57" t="s">
        <v>8951</v>
      </c>
      <c r="B3165" s="61" t="s">
        <v>10</v>
      </c>
      <c r="C3165" s="61" t="s">
        <v>5368</v>
      </c>
      <c r="D3165" s="64">
        <v>583306</v>
      </c>
      <c r="E3165" s="64">
        <v>0</v>
      </c>
      <c r="F3165" s="64">
        <v>583306</v>
      </c>
      <c r="G3165" s="77">
        <v>1.04</v>
      </c>
      <c r="H3165" s="64">
        <v>606638</v>
      </c>
      <c r="I3165" s="64">
        <v>0</v>
      </c>
      <c r="J3165" s="64">
        <f>SUMIFS('Support - HEA1065 Adjustments'!$G$2:$G$10,'Support - HEA1065 Adjustments'!$A$2:$A$10,LEFT('Support - Calculation Detail'!A3165,7),'Support - HEA1065 Adjustments'!$D$2:$D$10,RIGHT('Support - Calculation Detail'!A3165,2))</f>
        <v>0</v>
      </c>
      <c r="K3165" s="64">
        <v>606638</v>
      </c>
      <c r="L3165" s="64">
        <v>22886</v>
      </c>
      <c r="M3165" s="64">
        <v>0</v>
      </c>
      <c r="N3165" s="64">
        <v>0</v>
      </c>
      <c r="O3165" s="64">
        <v>629524</v>
      </c>
    </row>
    <row r="3166" spans="1:15" x14ac:dyDescent="0.35">
      <c r="A3166" s="57" t="s">
        <v>8952</v>
      </c>
      <c r="B3166" s="61" t="s">
        <v>10</v>
      </c>
      <c r="C3166" s="61" t="s">
        <v>5368</v>
      </c>
      <c r="D3166" s="64">
        <v>111600</v>
      </c>
      <c r="E3166" s="64">
        <v>0</v>
      </c>
      <c r="F3166" s="64">
        <v>111600</v>
      </c>
      <c r="G3166" s="77">
        <v>1.04</v>
      </c>
      <c r="H3166" s="64">
        <v>116064</v>
      </c>
      <c r="I3166" s="64">
        <v>0</v>
      </c>
      <c r="J3166" s="64">
        <f>SUMIFS('Support - HEA1065 Adjustments'!$G$2:$G$10,'Support - HEA1065 Adjustments'!$A$2:$A$10,LEFT('Support - Calculation Detail'!A3166,7),'Support - HEA1065 Adjustments'!$D$2:$D$10,RIGHT('Support - Calculation Detail'!A3166,2))</f>
        <v>0</v>
      </c>
      <c r="K3166" s="64">
        <v>116064</v>
      </c>
      <c r="L3166" s="64">
        <v>0</v>
      </c>
      <c r="M3166" s="64">
        <v>0</v>
      </c>
      <c r="N3166" s="64">
        <v>0</v>
      </c>
      <c r="O3166" s="64">
        <v>116064</v>
      </c>
    </row>
    <row r="3167" spans="1:15" x14ac:dyDescent="0.35">
      <c r="A3167" s="57" t="s">
        <v>8953</v>
      </c>
      <c r="B3167" s="61" t="s">
        <v>10</v>
      </c>
      <c r="C3167" s="61" t="s">
        <v>5368</v>
      </c>
      <c r="D3167" s="64">
        <v>402958</v>
      </c>
      <c r="E3167" s="64">
        <v>0</v>
      </c>
      <c r="F3167" s="64">
        <v>402958</v>
      </c>
      <c r="G3167" s="77">
        <v>1.04</v>
      </c>
      <c r="H3167" s="64">
        <v>419076</v>
      </c>
      <c r="I3167" s="64">
        <v>0</v>
      </c>
      <c r="J3167" s="64">
        <f>SUMIFS('Support - HEA1065 Adjustments'!$G$2:$G$10,'Support - HEA1065 Adjustments'!$A$2:$A$10,LEFT('Support - Calculation Detail'!A3167,7),'Support - HEA1065 Adjustments'!$D$2:$D$10,RIGHT('Support - Calculation Detail'!A3167,2))</f>
        <v>0</v>
      </c>
      <c r="K3167" s="64">
        <v>419076</v>
      </c>
      <c r="L3167" s="64">
        <v>14401</v>
      </c>
      <c r="M3167" s="64">
        <v>0</v>
      </c>
      <c r="N3167" s="64">
        <v>0</v>
      </c>
      <c r="O3167" s="64">
        <v>433477</v>
      </c>
    </row>
    <row r="3168" spans="1:15" x14ac:dyDescent="0.35">
      <c r="A3168" s="57" t="s">
        <v>8954</v>
      </c>
      <c r="B3168" s="61" t="s">
        <v>10</v>
      </c>
      <c r="C3168" s="61" t="s">
        <v>5368</v>
      </c>
      <c r="D3168" s="64">
        <v>2796273</v>
      </c>
      <c r="E3168" s="64">
        <v>0</v>
      </c>
      <c r="F3168" s="64">
        <v>2796273</v>
      </c>
      <c r="G3168" s="77">
        <v>1.04</v>
      </c>
      <c r="H3168" s="64">
        <v>2908124</v>
      </c>
      <c r="I3168" s="64">
        <v>0</v>
      </c>
      <c r="J3168" s="64">
        <f>SUMIFS('Support - HEA1065 Adjustments'!$G$2:$G$10,'Support - HEA1065 Adjustments'!$A$2:$A$10,LEFT('Support - Calculation Detail'!A3168,7),'Support - HEA1065 Adjustments'!$D$2:$D$10,RIGHT('Support - Calculation Detail'!A3168,2))</f>
        <v>0</v>
      </c>
      <c r="K3168" s="64">
        <v>2908124</v>
      </c>
      <c r="L3168" s="64">
        <v>0</v>
      </c>
      <c r="M3168" s="64">
        <v>0</v>
      </c>
      <c r="N3168" s="64">
        <v>0</v>
      </c>
      <c r="O3168" s="64">
        <v>2908124</v>
      </c>
    </row>
    <row r="3169" spans="1:15" x14ac:dyDescent="0.35">
      <c r="A3169" s="57" t="s">
        <v>8955</v>
      </c>
      <c r="B3169" s="61" t="s">
        <v>10</v>
      </c>
      <c r="C3169" s="61" t="s">
        <v>5368</v>
      </c>
      <c r="D3169" s="64">
        <v>1731246</v>
      </c>
      <c r="E3169" s="64">
        <v>0</v>
      </c>
      <c r="F3169" s="64">
        <v>1731246</v>
      </c>
      <c r="G3169" s="77">
        <v>1.04</v>
      </c>
      <c r="H3169" s="64">
        <v>1800496</v>
      </c>
      <c r="I3169" s="64">
        <v>0</v>
      </c>
      <c r="J3169" s="64">
        <f>SUMIFS('Support - HEA1065 Adjustments'!$G$2:$G$10,'Support - HEA1065 Adjustments'!$A$2:$A$10,LEFT('Support - Calculation Detail'!A3169,7),'Support - HEA1065 Adjustments'!$D$2:$D$10,RIGHT('Support - Calculation Detail'!A3169,2))</f>
        <v>0</v>
      </c>
      <c r="K3169" s="64">
        <v>1800496</v>
      </c>
      <c r="L3169" s="64">
        <v>0</v>
      </c>
      <c r="M3169" s="64">
        <v>0</v>
      </c>
      <c r="N3169" s="64">
        <v>0</v>
      </c>
      <c r="O3169" s="64">
        <v>1800496</v>
      </c>
    </row>
    <row r="3170" spans="1:15" x14ac:dyDescent="0.35">
      <c r="A3170" s="57" t="s">
        <v>8956</v>
      </c>
      <c r="B3170" s="61" t="s">
        <v>10</v>
      </c>
      <c r="C3170" s="61" t="s">
        <v>5432</v>
      </c>
      <c r="D3170" s="64">
        <v>7226781</v>
      </c>
      <c r="E3170" s="64">
        <v>0</v>
      </c>
      <c r="F3170" s="64">
        <v>7226781</v>
      </c>
      <c r="G3170" s="77">
        <v>1.04</v>
      </c>
      <c r="H3170" s="64">
        <v>7515852</v>
      </c>
      <c r="I3170" s="64">
        <v>500000</v>
      </c>
      <c r="J3170" s="64">
        <f>SUMIFS('Support - HEA1065 Adjustments'!$G$2:$G$10,'Support - HEA1065 Adjustments'!$A$2:$A$10,LEFT('Support - Calculation Detail'!A3170,7),'Support - HEA1065 Adjustments'!$D$2:$D$10,RIGHT('Support - Calculation Detail'!A3170,2))</f>
        <v>0</v>
      </c>
      <c r="K3170" s="64">
        <v>8015852</v>
      </c>
      <c r="L3170" s="64">
        <v>659609</v>
      </c>
      <c r="M3170" s="64">
        <v>270110</v>
      </c>
      <c r="N3170" s="64">
        <v>727801.86316375772</v>
      </c>
      <c r="O3170" s="64">
        <v>9673372.8631637581</v>
      </c>
    </row>
    <row r="3171" spans="1:15" x14ac:dyDescent="0.35">
      <c r="A3171" s="57" t="s">
        <v>8957</v>
      </c>
      <c r="B3171" s="61" t="s">
        <v>10</v>
      </c>
      <c r="C3171" s="61" t="s">
        <v>5432</v>
      </c>
      <c r="D3171" s="64">
        <v>162327</v>
      </c>
      <c r="E3171" s="64">
        <v>0</v>
      </c>
      <c r="F3171" s="64">
        <v>162327</v>
      </c>
      <c r="G3171" s="77">
        <v>1.04</v>
      </c>
      <c r="H3171" s="64">
        <v>168820</v>
      </c>
      <c r="I3171" s="64">
        <v>0</v>
      </c>
      <c r="J3171" s="64">
        <f>SUMIFS('Support - HEA1065 Adjustments'!$G$2:$G$10,'Support - HEA1065 Adjustments'!$A$2:$A$10,LEFT('Support - Calculation Detail'!A3171,7),'Support - HEA1065 Adjustments'!$D$2:$D$10,RIGHT('Support - Calculation Detail'!A3171,2))</f>
        <v>0</v>
      </c>
      <c r="K3171" s="64">
        <v>168820</v>
      </c>
      <c r="L3171" s="64">
        <v>0</v>
      </c>
      <c r="M3171" s="64">
        <v>0</v>
      </c>
      <c r="N3171" s="64">
        <v>0</v>
      </c>
      <c r="O3171" s="64">
        <v>168820</v>
      </c>
    </row>
    <row r="3172" spans="1:15" x14ac:dyDescent="0.35">
      <c r="A3172" s="57" t="s">
        <v>8958</v>
      </c>
      <c r="B3172" s="61" t="s">
        <v>10</v>
      </c>
      <c r="C3172" s="61" t="s">
        <v>5432</v>
      </c>
      <c r="D3172" s="64">
        <v>88129</v>
      </c>
      <c r="E3172" s="64">
        <v>0</v>
      </c>
      <c r="F3172" s="64">
        <v>88129</v>
      </c>
      <c r="G3172" s="77">
        <v>1.04</v>
      </c>
      <c r="H3172" s="64">
        <v>91654</v>
      </c>
      <c r="I3172" s="64">
        <v>0</v>
      </c>
      <c r="J3172" s="64">
        <f>SUMIFS('Support - HEA1065 Adjustments'!$G$2:$G$10,'Support - HEA1065 Adjustments'!$A$2:$A$10,LEFT('Support - Calculation Detail'!A3172,7),'Support - HEA1065 Adjustments'!$D$2:$D$10,RIGHT('Support - Calculation Detail'!A3172,2))</f>
        <v>0</v>
      </c>
      <c r="K3172" s="64">
        <v>91654</v>
      </c>
      <c r="L3172" s="64">
        <v>0</v>
      </c>
      <c r="M3172" s="64">
        <v>0</v>
      </c>
      <c r="N3172" s="64">
        <v>0</v>
      </c>
      <c r="O3172" s="64">
        <v>91654</v>
      </c>
    </row>
    <row r="3173" spans="1:15" x14ac:dyDescent="0.35">
      <c r="A3173" s="57" t="s">
        <v>8959</v>
      </c>
      <c r="B3173" s="61" t="s">
        <v>10</v>
      </c>
      <c r="C3173" s="61" t="s">
        <v>5432</v>
      </c>
      <c r="D3173" s="64">
        <v>66728</v>
      </c>
      <c r="E3173" s="64">
        <v>0</v>
      </c>
      <c r="F3173" s="64">
        <v>66728</v>
      </c>
      <c r="G3173" s="77">
        <v>1.04</v>
      </c>
      <c r="H3173" s="64">
        <v>69397</v>
      </c>
      <c r="I3173" s="64">
        <v>0</v>
      </c>
      <c r="J3173" s="64">
        <f>SUMIFS('Support - HEA1065 Adjustments'!$G$2:$G$10,'Support - HEA1065 Adjustments'!$A$2:$A$10,LEFT('Support - Calculation Detail'!A3173,7),'Support - HEA1065 Adjustments'!$D$2:$D$10,RIGHT('Support - Calculation Detail'!A3173,2))</f>
        <v>0</v>
      </c>
      <c r="K3173" s="64">
        <v>69397</v>
      </c>
      <c r="L3173" s="64">
        <v>0</v>
      </c>
      <c r="M3173" s="64">
        <v>0</v>
      </c>
      <c r="N3173" s="64">
        <v>0</v>
      </c>
      <c r="O3173" s="64">
        <v>69397</v>
      </c>
    </row>
    <row r="3174" spans="1:15" x14ac:dyDescent="0.35">
      <c r="A3174" s="57" t="s">
        <v>8960</v>
      </c>
      <c r="B3174" s="61" t="s">
        <v>10</v>
      </c>
      <c r="C3174" s="61" t="s">
        <v>5432</v>
      </c>
      <c r="D3174" s="64">
        <v>152387</v>
      </c>
      <c r="E3174" s="64">
        <v>0</v>
      </c>
      <c r="F3174" s="64">
        <v>152387</v>
      </c>
      <c r="G3174" s="77">
        <v>1.04</v>
      </c>
      <c r="H3174" s="64">
        <v>158482</v>
      </c>
      <c r="I3174" s="64">
        <v>0</v>
      </c>
      <c r="J3174" s="64">
        <f>SUMIFS('Support - HEA1065 Adjustments'!$G$2:$G$10,'Support - HEA1065 Adjustments'!$A$2:$A$10,LEFT('Support - Calculation Detail'!A3174,7),'Support - HEA1065 Adjustments'!$D$2:$D$10,RIGHT('Support - Calculation Detail'!A3174,2))</f>
        <v>0</v>
      </c>
      <c r="K3174" s="64">
        <v>158482</v>
      </c>
      <c r="L3174" s="64">
        <v>0</v>
      </c>
      <c r="M3174" s="64">
        <v>0</v>
      </c>
      <c r="N3174" s="64">
        <v>0</v>
      </c>
      <c r="O3174" s="64">
        <v>158482</v>
      </c>
    </row>
    <row r="3175" spans="1:15" x14ac:dyDescent="0.35">
      <c r="A3175" s="57" t="s">
        <v>8961</v>
      </c>
      <c r="B3175" s="61" t="s">
        <v>10</v>
      </c>
      <c r="C3175" s="61" t="s">
        <v>5432</v>
      </c>
      <c r="D3175" s="64">
        <v>29013</v>
      </c>
      <c r="E3175" s="64">
        <v>0</v>
      </c>
      <c r="F3175" s="64">
        <v>29013</v>
      </c>
      <c r="G3175" s="77">
        <v>1.04</v>
      </c>
      <c r="H3175" s="64">
        <v>30174</v>
      </c>
      <c r="I3175" s="64">
        <v>0</v>
      </c>
      <c r="J3175" s="64">
        <f>SUMIFS('Support - HEA1065 Adjustments'!$G$2:$G$10,'Support - HEA1065 Adjustments'!$A$2:$A$10,LEFT('Support - Calculation Detail'!A3175,7),'Support - HEA1065 Adjustments'!$D$2:$D$10,RIGHT('Support - Calculation Detail'!A3175,2))</f>
        <v>0</v>
      </c>
      <c r="K3175" s="64">
        <v>30174</v>
      </c>
      <c r="L3175" s="64">
        <v>0</v>
      </c>
      <c r="M3175" s="64">
        <v>0</v>
      </c>
      <c r="N3175" s="64">
        <v>0</v>
      </c>
      <c r="O3175" s="64">
        <v>30174</v>
      </c>
    </row>
    <row r="3176" spans="1:15" x14ac:dyDescent="0.35">
      <c r="A3176" s="57" t="s">
        <v>8962</v>
      </c>
      <c r="B3176" s="61" t="s">
        <v>10</v>
      </c>
      <c r="C3176" s="61" t="s">
        <v>5432</v>
      </c>
      <c r="D3176" s="64">
        <v>45701</v>
      </c>
      <c r="E3176" s="64">
        <v>0</v>
      </c>
      <c r="F3176" s="64">
        <v>45701</v>
      </c>
      <c r="G3176" s="77">
        <v>1.04</v>
      </c>
      <c r="H3176" s="64">
        <v>47529</v>
      </c>
      <c r="I3176" s="64">
        <v>0</v>
      </c>
      <c r="J3176" s="64">
        <f>SUMIFS('Support - HEA1065 Adjustments'!$G$2:$G$10,'Support - HEA1065 Adjustments'!$A$2:$A$10,LEFT('Support - Calculation Detail'!A3176,7),'Support - HEA1065 Adjustments'!$D$2:$D$10,RIGHT('Support - Calculation Detail'!A3176,2))</f>
        <v>0</v>
      </c>
      <c r="K3176" s="64">
        <v>47529</v>
      </c>
      <c r="L3176" s="64">
        <v>0</v>
      </c>
      <c r="M3176" s="64">
        <v>0</v>
      </c>
      <c r="N3176" s="64">
        <v>0</v>
      </c>
      <c r="O3176" s="64">
        <v>47529</v>
      </c>
    </row>
    <row r="3177" spans="1:15" x14ac:dyDescent="0.35">
      <c r="A3177" s="57" t="s">
        <v>8963</v>
      </c>
      <c r="B3177" s="61" t="s">
        <v>10</v>
      </c>
      <c r="C3177" s="61" t="s">
        <v>5432</v>
      </c>
      <c r="D3177" s="64">
        <v>46139</v>
      </c>
      <c r="E3177" s="64">
        <v>0</v>
      </c>
      <c r="F3177" s="64">
        <v>46139</v>
      </c>
      <c r="G3177" s="77">
        <v>1.04</v>
      </c>
      <c r="H3177" s="64">
        <v>47985</v>
      </c>
      <c r="I3177" s="64">
        <v>0</v>
      </c>
      <c r="J3177" s="64">
        <f>SUMIFS('Support - HEA1065 Adjustments'!$G$2:$G$10,'Support - HEA1065 Adjustments'!$A$2:$A$10,LEFT('Support - Calculation Detail'!A3177,7),'Support - HEA1065 Adjustments'!$D$2:$D$10,RIGHT('Support - Calculation Detail'!A3177,2))</f>
        <v>0</v>
      </c>
      <c r="K3177" s="64">
        <v>47985</v>
      </c>
      <c r="L3177" s="64">
        <v>0</v>
      </c>
      <c r="M3177" s="64">
        <v>0</v>
      </c>
      <c r="N3177" s="64">
        <v>0</v>
      </c>
      <c r="O3177" s="64">
        <v>47985</v>
      </c>
    </row>
    <row r="3178" spans="1:15" x14ac:dyDescent="0.35">
      <c r="A3178" s="57" t="s">
        <v>8964</v>
      </c>
      <c r="B3178" s="61" t="s">
        <v>10</v>
      </c>
      <c r="C3178" s="61" t="s">
        <v>5432</v>
      </c>
      <c r="D3178" s="64">
        <v>66682</v>
      </c>
      <c r="E3178" s="64">
        <v>0</v>
      </c>
      <c r="F3178" s="64">
        <v>66682</v>
      </c>
      <c r="G3178" s="77">
        <v>1.04</v>
      </c>
      <c r="H3178" s="64">
        <v>69349</v>
      </c>
      <c r="I3178" s="64">
        <v>0</v>
      </c>
      <c r="J3178" s="64">
        <f>SUMIFS('Support - HEA1065 Adjustments'!$G$2:$G$10,'Support - HEA1065 Adjustments'!$A$2:$A$10,LEFT('Support - Calculation Detail'!A3178,7),'Support - HEA1065 Adjustments'!$D$2:$D$10,RIGHT('Support - Calculation Detail'!A3178,2))</f>
        <v>0</v>
      </c>
      <c r="K3178" s="64">
        <v>69349</v>
      </c>
      <c r="L3178" s="64">
        <v>0</v>
      </c>
      <c r="M3178" s="64">
        <v>0</v>
      </c>
      <c r="N3178" s="64">
        <v>0</v>
      </c>
      <c r="O3178" s="64">
        <v>69349</v>
      </c>
    </row>
    <row r="3179" spans="1:15" x14ac:dyDescent="0.35">
      <c r="A3179" s="57" t="s">
        <v>8965</v>
      </c>
      <c r="B3179" s="61" t="s">
        <v>10</v>
      </c>
      <c r="C3179" s="61" t="s">
        <v>5432</v>
      </c>
      <c r="D3179" s="64">
        <v>34809</v>
      </c>
      <c r="E3179" s="64">
        <v>0</v>
      </c>
      <c r="F3179" s="64">
        <v>34809</v>
      </c>
      <c r="G3179" s="77">
        <v>1.04</v>
      </c>
      <c r="H3179" s="64">
        <v>36201</v>
      </c>
      <c r="I3179" s="64">
        <v>0</v>
      </c>
      <c r="J3179" s="64">
        <f>SUMIFS('Support - HEA1065 Adjustments'!$G$2:$G$10,'Support - HEA1065 Adjustments'!$A$2:$A$10,LEFT('Support - Calculation Detail'!A3179,7),'Support - HEA1065 Adjustments'!$D$2:$D$10,RIGHT('Support - Calculation Detail'!A3179,2))</f>
        <v>0</v>
      </c>
      <c r="K3179" s="64">
        <v>36201</v>
      </c>
      <c r="L3179" s="64">
        <v>0</v>
      </c>
      <c r="M3179" s="64">
        <v>0</v>
      </c>
      <c r="N3179" s="64">
        <v>0</v>
      </c>
      <c r="O3179" s="64">
        <v>36201</v>
      </c>
    </row>
    <row r="3180" spans="1:15" x14ac:dyDescent="0.35">
      <c r="A3180" s="57" t="s">
        <v>8966</v>
      </c>
      <c r="B3180" s="61" t="s">
        <v>10</v>
      </c>
      <c r="C3180" s="61" t="s">
        <v>5432</v>
      </c>
      <c r="D3180" s="64">
        <v>63312</v>
      </c>
      <c r="E3180" s="64">
        <v>0</v>
      </c>
      <c r="F3180" s="64">
        <v>63312</v>
      </c>
      <c r="G3180" s="77">
        <v>1.04</v>
      </c>
      <c r="H3180" s="64">
        <v>65844</v>
      </c>
      <c r="I3180" s="64">
        <v>0</v>
      </c>
      <c r="J3180" s="64">
        <f>SUMIFS('Support - HEA1065 Adjustments'!$G$2:$G$10,'Support - HEA1065 Adjustments'!$A$2:$A$10,LEFT('Support - Calculation Detail'!A3180,7),'Support - HEA1065 Adjustments'!$D$2:$D$10,RIGHT('Support - Calculation Detail'!A3180,2))</f>
        <v>0</v>
      </c>
      <c r="K3180" s="64">
        <v>65844</v>
      </c>
      <c r="L3180" s="64">
        <v>0</v>
      </c>
      <c r="M3180" s="64">
        <v>0</v>
      </c>
      <c r="N3180" s="64">
        <v>0</v>
      </c>
      <c r="O3180" s="64">
        <v>65844</v>
      </c>
    </row>
    <row r="3181" spans="1:15" x14ac:dyDescent="0.35">
      <c r="A3181" s="57" t="s">
        <v>8967</v>
      </c>
      <c r="B3181" s="61" t="s">
        <v>10</v>
      </c>
      <c r="C3181" s="61" t="s">
        <v>5432</v>
      </c>
      <c r="D3181" s="64">
        <v>62400</v>
      </c>
      <c r="E3181" s="64">
        <v>0</v>
      </c>
      <c r="F3181" s="64">
        <v>62400</v>
      </c>
      <c r="G3181" s="77">
        <v>1.04</v>
      </c>
      <c r="H3181" s="64">
        <v>64896</v>
      </c>
      <c r="I3181" s="64">
        <v>0</v>
      </c>
      <c r="J3181" s="64">
        <f>SUMIFS('Support - HEA1065 Adjustments'!$G$2:$G$10,'Support - HEA1065 Adjustments'!$A$2:$A$10,LEFT('Support - Calculation Detail'!A3181,7),'Support - HEA1065 Adjustments'!$D$2:$D$10,RIGHT('Support - Calculation Detail'!A3181,2))</f>
        <v>0</v>
      </c>
      <c r="K3181" s="64">
        <v>64896</v>
      </c>
      <c r="L3181" s="64">
        <v>0</v>
      </c>
      <c r="M3181" s="64">
        <v>0</v>
      </c>
      <c r="N3181" s="64">
        <v>0</v>
      </c>
      <c r="O3181" s="64">
        <v>64896</v>
      </c>
    </row>
    <row r="3182" spans="1:15" x14ac:dyDescent="0.35">
      <c r="A3182" s="57" t="s">
        <v>8968</v>
      </c>
      <c r="B3182" s="61" t="s">
        <v>10</v>
      </c>
      <c r="C3182" s="61" t="s">
        <v>5432</v>
      </c>
      <c r="D3182" s="64">
        <v>100326</v>
      </c>
      <c r="E3182" s="64">
        <v>0</v>
      </c>
      <c r="F3182" s="64">
        <v>100326</v>
      </c>
      <c r="G3182" s="77">
        <v>1.04</v>
      </c>
      <c r="H3182" s="64">
        <v>104339</v>
      </c>
      <c r="I3182" s="64">
        <v>0</v>
      </c>
      <c r="J3182" s="64">
        <f>SUMIFS('Support - HEA1065 Adjustments'!$G$2:$G$10,'Support - HEA1065 Adjustments'!$A$2:$A$10,LEFT('Support - Calculation Detail'!A3182,7),'Support - HEA1065 Adjustments'!$D$2:$D$10,RIGHT('Support - Calculation Detail'!A3182,2))</f>
        <v>0</v>
      </c>
      <c r="K3182" s="64">
        <v>104339</v>
      </c>
      <c r="L3182" s="64">
        <v>0</v>
      </c>
      <c r="M3182" s="64">
        <v>0</v>
      </c>
      <c r="N3182" s="64">
        <v>0</v>
      </c>
      <c r="O3182" s="64">
        <v>104339</v>
      </c>
    </row>
    <row r="3183" spans="1:15" x14ac:dyDescent="0.35">
      <c r="A3183" s="57" t="s">
        <v>8969</v>
      </c>
      <c r="B3183" s="61" t="s">
        <v>10</v>
      </c>
      <c r="C3183" s="61" t="s">
        <v>5432</v>
      </c>
      <c r="D3183" s="64">
        <v>51797</v>
      </c>
      <c r="E3183" s="64">
        <v>0</v>
      </c>
      <c r="F3183" s="64">
        <v>51797</v>
      </c>
      <c r="G3183" s="77">
        <v>1.04</v>
      </c>
      <c r="H3183" s="64">
        <v>53869</v>
      </c>
      <c r="I3183" s="64">
        <v>0</v>
      </c>
      <c r="J3183" s="64">
        <f>SUMIFS('Support - HEA1065 Adjustments'!$G$2:$G$10,'Support - HEA1065 Adjustments'!$A$2:$A$10,LEFT('Support - Calculation Detail'!A3183,7),'Support - HEA1065 Adjustments'!$D$2:$D$10,RIGHT('Support - Calculation Detail'!A3183,2))</f>
        <v>0</v>
      </c>
      <c r="K3183" s="64">
        <v>53869</v>
      </c>
      <c r="L3183" s="64">
        <v>0</v>
      </c>
      <c r="M3183" s="64">
        <v>0</v>
      </c>
      <c r="N3183" s="64">
        <v>0</v>
      </c>
      <c r="O3183" s="64">
        <v>53869</v>
      </c>
    </row>
    <row r="3184" spans="1:15" x14ac:dyDescent="0.35">
      <c r="A3184" s="57" t="s">
        <v>8970</v>
      </c>
      <c r="B3184" s="61" t="s">
        <v>10</v>
      </c>
      <c r="C3184" s="61" t="s">
        <v>5432</v>
      </c>
      <c r="D3184" s="64">
        <v>127783</v>
      </c>
      <c r="E3184" s="64">
        <v>0</v>
      </c>
      <c r="F3184" s="64">
        <v>127783</v>
      </c>
      <c r="G3184" s="77">
        <v>1.04</v>
      </c>
      <c r="H3184" s="64">
        <v>132894</v>
      </c>
      <c r="I3184" s="64">
        <v>0</v>
      </c>
      <c r="J3184" s="64">
        <f>SUMIFS('Support - HEA1065 Adjustments'!$G$2:$G$10,'Support - HEA1065 Adjustments'!$A$2:$A$10,LEFT('Support - Calculation Detail'!A3184,7),'Support - HEA1065 Adjustments'!$D$2:$D$10,RIGHT('Support - Calculation Detail'!A3184,2))</f>
        <v>0</v>
      </c>
      <c r="K3184" s="64">
        <v>132894</v>
      </c>
      <c r="L3184" s="64">
        <v>0</v>
      </c>
      <c r="M3184" s="64">
        <v>0</v>
      </c>
      <c r="N3184" s="64">
        <v>0</v>
      </c>
      <c r="O3184" s="64">
        <v>132894</v>
      </c>
    </row>
    <row r="3185" spans="1:15" x14ac:dyDescent="0.35">
      <c r="A3185" s="57" t="s">
        <v>8971</v>
      </c>
      <c r="B3185" s="61" t="s">
        <v>10</v>
      </c>
      <c r="C3185" s="61" t="s">
        <v>5432</v>
      </c>
      <c r="D3185" s="64">
        <v>44614</v>
      </c>
      <c r="E3185" s="64">
        <v>0</v>
      </c>
      <c r="F3185" s="64">
        <v>44614</v>
      </c>
      <c r="G3185" s="77">
        <v>1.04</v>
      </c>
      <c r="H3185" s="64">
        <v>46399</v>
      </c>
      <c r="I3185" s="64">
        <v>0</v>
      </c>
      <c r="J3185" s="64">
        <f>SUMIFS('Support - HEA1065 Adjustments'!$G$2:$G$10,'Support - HEA1065 Adjustments'!$A$2:$A$10,LEFT('Support - Calculation Detail'!A3185,7),'Support - HEA1065 Adjustments'!$D$2:$D$10,RIGHT('Support - Calculation Detail'!A3185,2))</f>
        <v>0</v>
      </c>
      <c r="K3185" s="64">
        <v>46399</v>
      </c>
      <c r="L3185" s="64">
        <v>0</v>
      </c>
      <c r="M3185" s="64">
        <v>0</v>
      </c>
      <c r="N3185" s="64">
        <v>0</v>
      </c>
      <c r="O3185" s="64">
        <v>46399</v>
      </c>
    </row>
    <row r="3186" spans="1:15" x14ac:dyDescent="0.35">
      <c r="A3186" s="57" t="s">
        <v>8972</v>
      </c>
      <c r="B3186" s="61" t="s">
        <v>10</v>
      </c>
      <c r="C3186" s="61" t="s">
        <v>5432</v>
      </c>
      <c r="D3186" s="64">
        <v>24790</v>
      </c>
      <c r="E3186" s="64">
        <v>0</v>
      </c>
      <c r="F3186" s="64">
        <v>24790</v>
      </c>
      <c r="G3186" s="77">
        <v>1.04</v>
      </c>
      <c r="H3186" s="64">
        <v>25782</v>
      </c>
      <c r="I3186" s="64">
        <v>0</v>
      </c>
      <c r="J3186" s="64">
        <f>SUMIFS('Support - HEA1065 Adjustments'!$G$2:$G$10,'Support - HEA1065 Adjustments'!$A$2:$A$10,LEFT('Support - Calculation Detail'!A3186,7),'Support - HEA1065 Adjustments'!$D$2:$D$10,RIGHT('Support - Calculation Detail'!A3186,2))</f>
        <v>0</v>
      </c>
      <c r="K3186" s="64">
        <v>25782</v>
      </c>
      <c r="L3186" s="64">
        <v>0</v>
      </c>
      <c r="M3186" s="64">
        <v>0</v>
      </c>
      <c r="N3186" s="64">
        <v>0</v>
      </c>
      <c r="O3186" s="64">
        <v>25782</v>
      </c>
    </row>
    <row r="3187" spans="1:15" x14ac:dyDescent="0.35">
      <c r="A3187" s="57" t="s">
        <v>8973</v>
      </c>
      <c r="B3187" s="61" t="s">
        <v>10</v>
      </c>
      <c r="C3187" s="61" t="s">
        <v>5432</v>
      </c>
      <c r="D3187" s="64">
        <v>38863</v>
      </c>
      <c r="E3187" s="64">
        <v>0</v>
      </c>
      <c r="F3187" s="64">
        <v>38863</v>
      </c>
      <c r="G3187" s="77">
        <v>1.04</v>
      </c>
      <c r="H3187" s="64">
        <v>40418</v>
      </c>
      <c r="I3187" s="64">
        <v>0</v>
      </c>
      <c r="J3187" s="64">
        <f>SUMIFS('Support - HEA1065 Adjustments'!$G$2:$G$10,'Support - HEA1065 Adjustments'!$A$2:$A$10,LEFT('Support - Calculation Detail'!A3187,7),'Support - HEA1065 Adjustments'!$D$2:$D$10,RIGHT('Support - Calculation Detail'!A3187,2))</f>
        <v>0</v>
      </c>
      <c r="K3187" s="64">
        <v>40418</v>
      </c>
      <c r="L3187" s="64">
        <v>0</v>
      </c>
      <c r="M3187" s="64">
        <v>0</v>
      </c>
      <c r="N3187" s="64">
        <v>0</v>
      </c>
      <c r="O3187" s="64">
        <v>40418</v>
      </c>
    </row>
    <row r="3188" spans="1:15" x14ac:dyDescent="0.35">
      <c r="A3188" s="57" t="s">
        <v>8974</v>
      </c>
      <c r="B3188" s="61" t="s">
        <v>10</v>
      </c>
      <c r="C3188" s="61" t="s">
        <v>5432</v>
      </c>
      <c r="D3188" s="64">
        <v>54153</v>
      </c>
      <c r="E3188" s="64">
        <v>0</v>
      </c>
      <c r="F3188" s="64">
        <v>54153</v>
      </c>
      <c r="G3188" s="77">
        <v>1.04</v>
      </c>
      <c r="H3188" s="64">
        <v>56319</v>
      </c>
      <c r="I3188" s="64">
        <v>0</v>
      </c>
      <c r="J3188" s="64">
        <f>SUMIFS('Support - HEA1065 Adjustments'!$G$2:$G$10,'Support - HEA1065 Adjustments'!$A$2:$A$10,LEFT('Support - Calculation Detail'!A3188,7),'Support - HEA1065 Adjustments'!$D$2:$D$10,RIGHT('Support - Calculation Detail'!A3188,2))</f>
        <v>0</v>
      </c>
      <c r="K3188" s="64">
        <v>56319</v>
      </c>
      <c r="L3188" s="64">
        <v>0</v>
      </c>
      <c r="M3188" s="64">
        <v>0</v>
      </c>
      <c r="N3188" s="64">
        <v>0</v>
      </c>
      <c r="O3188" s="64">
        <v>56319</v>
      </c>
    </row>
    <row r="3189" spans="1:15" x14ac:dyDescent="0.35">
      <c r="A3189" s="57" t="s">
        <v>8975</v>
      </c>
      <c r="B3189" s="61" t="s">
        <v>10</v>
      </c>
      <c r="C3189" s="61" t="s">
        <v>5432</v>
      </c>
      <c r="D3189" s="64">
        <v>83045</v>
      </c>
      <c r="E3189" s="64">
        <v>0</v>
      </c>
      <c r="F3189" s="64">
        <v>83045</v>
      </c>
      <c r="G3189" s="77">
        <v>1.04</v>
      </c>
      <c r="H3189" s="64">
        <v>86367</v>
      </c>
      <c r="I3189" s="64">
        <v>0</v>
      </c>
      <c r="J3189" s="64">
        <f>SUMIFS('Support - HEA1065 Adjustments'!$G$2:$G$10,'Support - HEA1065 Adjustments'!$A$2:$A$10,LEFT('Support - Calculation Detail'!A3189,7),'Support - HEA1065 Adjustments'!$D$2:$D$10,RIGHT('Support - Calculation Detail'!A3189,2))</f>
        <v>0</v>
      </c>
      <c r="K3189" s="64">
        <v>86367</v>
      </c>
      <c r="L3189" s="64">
        <v>0</v>
      </c>
      <c r="M3189" s="64">
        <v>0</v>
      </c>
      <c r="N3189" s="64">
        <v>0</v>
      </c>
      <c r="O3189" s="64">
        <v>86367</v>
      </c>
    </row>
    <row r="3190" spans="1:15" x14ac:dyDescent="0.35">
      <c r="A3190" s="57" t="s">
        <v>8976</v>
      </c>
      <c r="B3190" s="61" t="s">
        <v>10</v>
      </c>
      <c r="C3190" s="61" t="s">
        <v>5432</v>
      </c>
      <c r="D3190" s="64">
        <v>843913</v>
      </c>
      <c r="E3190" s="64">
        <v>0</v>
      </c>
      <c r="F3190" s="64">
        <v>843913</v>
      </c>
      <c r="G3190" s="77">
        <v>1.04</v>
      </c>
      <c r="H3190" s="64">
        <v>877670</v>
      </c>
      <c r="I3190" s="64">
        <v>0</v>
      </c>
      <c r="J3190" s="64">
        <f>SUMIFS('Support - HEA1065 Adjustments'!$G$2:$G$10,'Support - HEA1065 Adjustments'!$A$2:$A$10,LEFT('Support - Calculation Detail'!A3190,7),'Support - HEA1065 Adjustments'!$D$2:$D$10,RIGHT('Support - Calculation Detail'!A3190,2))</f>
        <v>0</v>
      </c>
      <c r="K3190" s="64">
        <v>877670</v>
      </c>
      <c r="L3190" s="64">
        <v>0</v>
      </c>
      <c r="M3190" s="64">
        <v>0</v>
      </c>
      <c r="N3190" s="64">
        <v>0</v>
      </c>
      <c r="O3190" s="64">
        <v>877670</v>
      </c>
    </row>
    <row r="3191" spans="1:15" x14ac:dyDescent="0.35">
      <c r="A3191" s="57" t="s">
        <v>8977</v>
      </c>
      <c r="B3191" s="61" t="s">
        <v>10</v>
      </c>
      <c r="C3191" s="61" t="s">
        <v>5432</v>
      </c>
      <c r="D3191" s="64">
        <v>566733</v>
      </c>
      <c r="E3191" s="64">
        <v>0</v>
      </c>
      <c r="F3191" s="64">
        <v>566733</v>
      </c>
      <c r="G3191" s="77">
        <v>1.04</v>
      </c>
      <c r="H3191" s="64">
        <v>589402</v>
      </c>
      <c r="I3191" s="64">
        <v>0</v>
      </c>
      <c r="J3191" s="64">
        <f>SUMIFS('Support - HEA1065 Adjustments'!$G$2:$G$10,'Support - HEA1065 Adjustments'!$A$2:$A$10,LEFT('Support - Calculation Detail'!A3191,7),'Support - HEA1065 Adjustments'!$D$2:$D$10,RIGHT('Support - Calculation Detail'!A3191,2))</f>
        <v>0</v>
      </c>
      <c r="K3191" s="64">
        <v>589402</v>
      </c>
      <c r="L3191" s="64">
        <v>0</v>
      </c>
      <c r="M3191" s="64">
        <v>0</v>
      </c>
      <c r="N3191" s="64">
        <v>0</v>
      </c>
      <c r="O3191" s="64">
        <v>589402</v>
      </c>
    </row>
    <row r="3192" spans="1:15" x14ac:dyDescent="0.35">
      <c r="A3192" s="57" t="s">
        <v>8978</v>
      </c>
      <c r="B3192" s="61" t="s">
        <v>10</v>
      </c>
      <c r="C3192" s="61" t="s">
        <v>5432</v>
      </c>
      <c r="D3192" s="64">
        <v>3609115</v>
      </c>
      <c r="E3192" s="64">
        <v>0</v>
      </c>
      <c r="F3192" s="64">
        <v>3609115</v>
      </c>
      <c r="G3192" s="77">
        <v>1.04</v>
      </c>
      <c r="H3192" s="64">
        <v>3753480</v>
      </c>
      <c r="I3192" s="64">
        <v>0</v>
      </c>
      <c r="J3192" s="64">
        <f>SUMIFS('Support - HEA1065 Adjustments'!$G$2:$G$10,'Support - HEA1065 Adjustments'!$A$2:$A$10,LEFT('Support - Calculation Detail'!A3192,7),'Support - HEA1065 Adjustments'!$D$2:$D$10,RIGHT('Support - Calculation Detail'!A3192,2))</f>
        <v>0</v>
      </c>
      <c r="K3192" s="64">
        <v>3753480</v>
      </c>
      <c r="L3192" s="64">
        <v>246745</v>
      </c>
      <c r="M3192" s="64">
        <v>0</v>
      </c>
      <c r="N3192" s="64">
        <v>0</v>
      </c>
      <c r="O3192" s="64">
        <v>4000225</v>
      </c>
    </row>
    <row r="3193" spans="1:15" x14ac:dyDescent="0.35">
      <c r="A3193" s="57" t="s">
        <v>8979</v>
      </c>
      <c r="B3193" s="61" t="s">
        <v>10</v>
      </c>
      <c r="C3193" s="61" t="s">
        <v>5432</v>
      </c>
      <c r="D3193" s="64">
        <v>631545</v>
      </c>
      <c r="E3193" s="64">
        <v>0</v>
      </c>
      <c r="F3193" s="64">
        <v>631545</v>
      </c>
      <c r="G3193" s="77">
        <v>1.04</v>
      </c>
      <c r="H3193" s="64">
        <v>656807</v>
      </c>
      <c r="I3193" s="64">
        <v>0</v>
      </c>
      <c r="J3193" s="64">
        <f>SUMIFS('Support - HEA1065 Adjustments'!$G$2:$G$10,'Support - HEA1065 Adjustments'!$A$2:$A$10,LEFT('Support - Calculation Detail'!A3193,7),'Support - HEA1065 Adjustments'!$D$2:$D$10,RIGHT('Support - Calculation Detail'!A3193,2))</f>
        <v>0</v>
      </c>
      <c r="K3193" s="64">
        <v>656807</v>
      </c>
      <c r="L3193" s="64">
        <v>52735</v>
      </c>
      <c r="M3193" s="64">
        <v>0</v>
      </c>
      <c r="N3193" s="64">
        <v>0</v>
      </c>
      <c r="O3193" s="64">
        <v>709542</v>
      </c>
    </row>
    <row r="3194" spans="1:15" x14ac:dyDescent="0.35">
      <c r="A3194" s="57" t="s">
        <v>8980</v>
      </c>
      <c r="B3194" s="61" t="s">
        <v>10</v>
      </c>
      <c r="C3194" s="61" t="s">
        <v>5432</v>
      </c>
      <c r="D3194" s="64">
        <v>38099</v>
      </c>
      <c r="E3194" s="64">
        <v>0</v>
      </c>
      <c r="F3194" s="64">
        <v>38099</v>
      </c>
      <c r="G3194" s="77">
        <v>1.04</v>
      </c>
      <c r="H3194" s="64">
        <v>39623</v>
      </c>
      <c r="I3194" s="64">
        <v>0</v>
      </c>
      <c r="J3194" s="64">
        <f>SUMIFS('Support - HEA1065 Adjustments'!$G$2:$G$10,'Support - HEA1065 Adjustments'!$A$2:$A$10,LEFT('Support - Calculation Detail'!A3194,7),'Support - HEA1065 Adjustments'!$D$2:$D$10,RIGHT('Support - Calculation Detail'!A3194,2))</f>
        <v>0</v>
      </c>
      <c r="K3194" s="64">
        <v>39623</v>
      </c>
      <c r="L3194" s="64">
        <v>801</v>
      </c>
      <c r="M3194" s="64">
        <v>0</v>
      </c>
      <c r="N3194" s="64">
        <v>0</v>
      </c>
      <c r="O3194" s="64">
        <v>40424</v>
      </c>
    </row>
    <row r="3195" spans="1:15" x14ac:dyDescent="0.35">
      <c r="A3195" s="57" t="s">
        <v>8981</v>
      </c>
      <c r="B3195" s="61" t="s">
        <v>10</v>
      </c>
      <c r="C3195" s="61" t="s">
        <v>5432</v>
      </c>
      <c r="D3195" s="64">
        <v>444760</v>
      </c>
      <c r="E3195" s="64">
        <v>0</v>
      </c>
      <c r="F3195" s="64">
        <v>444760</v>
      </c>
      <c r="G3195" s="77">
        <v>1.04</v>
      </c>
      <c r="H3195" s="64">
        <v>462550</v>
      </c>
      <c r="I3195" s="64">
        <v>0</v>
      </c>
      <c r="J3195" s="64">
        <f>SUMIFS('Support - HEA1065 Adjustments'!$G$2:$G$10,'Support - HEA1065 Adjustments'!$A$2:$A$10,LEFT('Support - Calculation Detail'!A3195,7),'Support - HEA1065 Adjustments'!$D$2:$D$10,RIGHT('Support - Calculation Detail'!A3195,2))</f>
        <v>0</v>
      </c>
      <c r="K3195" s="64">
        <v>462550</v>
      </c>
      <c r="L3195" s="64">
        <v>29679</v>
      </c>
      <c r="M3195" s="64">
        <v>0</v>
      </c>
      <c r="N3195" s="64">
        <v>0</v>
      </c>
      <c r="O3195" s="64">
        <v>492229</v>
      </c>
    </row>
    <row r="3196" spans="1:15" x14ac:dyDescent="0.35">
      <c r="A3196" s="57" t="s">
        <v>8982</v>
      </c>
      <c r="B3196" s="61" t="s">
        <v>10</v>
      </c>
      <c r="C3196" s="61" t="s">
        <v>5432</v>
      </c>
      <c r="D3196" s="64">
        <v>0</v>
      </c>
      <c r="E3196" s="64">
        <v>0</v>
      </c>
      <c r="F3196" s="64">
        <v>0</v>
      </c>
      <c r="G3196" s="77">
        <v>1.04</v>
      </c>
      <c r="H3196" s="64">
        <v>0</v>
      </c>
      <c r="I3196" s="64">
        <v>0</v>
      </c>
      <c r="J3196" s="64">
        <f>SUMIFS('Support - HEA1065 Adjustments'!$G$2:$G$10,'Support - HEA1065 Adjustments'!$A$2:$A$10,LEFT('Support - Calculation Detail'!A3196,7),'Support - HEA1065 Adjustments'!$D$2:$D$10,RIGHT('Support - Calculation Detail'!A3196,2))</f>
        <v>0</v>
      </c>
      <c r="K3196" s="64">
        <v>0</v>
      </c>
      <c r="L3196" s="64">
        <v>0</v>
      </c>
      <c r="M3196" s="64">
        <v>0</v>
      </c>
      <c r="N3196" s="64">
        <v>0</v>
      </c>
      <c r="O3196" s="64">
        <v>0</v>
      </c>
    </row>
    <row r="3197" spans="1:15" x14ac:dyDescent="0.35">
      <c r="A3197" s="57" t="s">
        <v>8983</v>
      </c>
      <c r="B3197" s="61" t="s">
        <v>10</v>
      </c>
      <c r="C3197" s="61" t="s">
        <v>5432</v>
      </c>
      <c r="D3197" s="64">
        <v>7119227</v>
      </c>
      <c r="E3197" s="64">
        <v>0</v>
      </c>
      <c r="F3197" s="64">
        <v>7119227</v>
      </c>
      <c r="G3197" s="77">
        <v>1.04</v>
      </c>
      <c r="H3197" s="64">
        <v>7403996</v>
      </c>
      <c r="I3197" s="64">
        <v>0</v>
      </c>
      <c r="J3197" s="64">
        <f>SUMIFS('Support - HEA1065 Adjustments'!$G$2:$G$10,'Support - HEA1065 Adjustments'!$A$2:$A$10,LEFT('Support - Calculation Detail'!A3197,7),'Support - HEA1065 Adjustments'!$D$2:$D$10,RIGHT('Support - Calculation Detail'!A3197,2))</f>
        <v>0</v>
      </c>
      <c r="K3197" s="64">
        <v>7403996</v>
      </c>
      <c r="L3197" s="64">
        <v>0</v>
      </c>
      <c r="M3197" s="64">
        <v>0</v>
      </c>
      <c r="N3197" s="64">
        <v>0</v>
      </c>
      <c r="O3197" s="64">
        <v>7403996</v>
      </c>
    </row>
    <row r="3198" spans="1:15" x14ac:dyDescent="0.35">
      <c r="A3198" s="57"/>
      <c r="B3198" s="61"/>
      <c r="C3198" s="61"/>
      <c r="D3198" s="64"/>
      <c r="E3198" s="64"/>
      <c r="F3198" s="64"/>
      <c r="G3198" s="77"/>
      <c r="H3198" s="64"/>
      <c r="I3198" s="64"/>
      <c r="J3198" s="64"/>
      <c r="K3198" s="64"/>
      <c r="L3198" s="64"/>
      <c r="M3198" s="64"/>
      <c r="N3198" s="64"/>
      <c r="O3198" s="64"/>
    </row>
    <row r="3199" spans="1:15" x14ac:dyDescent="0.35">
      <c r="A3199" s="57"/>
      <c r="B3199" s="61"/>
      <c r="C3199" s="61"/>
      <c r="D3199" s="64"/>
      <c r="E3199" s="64"/>
      <c r="F3199" s="64"/>
      <c r="G3199" s="77"/>
      <c r="H3199" s="64"/>
      <c r="I3199" s="64"/>
      <c r="J3199" s="64"/>
      <c r="K3199" s="64"/>
      <c r="L3199" s="64"/>
      <c r="M3199" s="64"/>
      <c r="N3199" s="64"/>
      <c r="O3199" s="64"/>
    </row>
    <row r="3200" spans="1:15" x14ac:dyDescent="0.35">
      <c r="A3200" s="57"/>
      <c r="B3200" s="61"/>
      <c r="C3200" s="61"/>
      <c r="D3200" s="64"/>
      <c r="E3200" s="64"/>
      <c r="F3200" s="64"/>
      <c r="G3200" s="77"/>
      <c r="H3200" s="64"/>
      <c r="I3200" s="64"/>
      <c r="J3200" s="64"/>
      <c r="K3200" s="64"/>
      <c r="L3200" s="64"/>
      <c r="M3200" s="64"/>
      <c r="N3200" s="64"/>
      <c r="O3200" s="64"/>
    </row>
    <row r="3201" spans="1:15" x14ac:dyDescent="0.35">
      <c r="A3201" s="57"/>
      <c r="B3201" s="61"/>
      <c r="C3201" s="61"/>
      <c r="D3201" s="64"/>
      <c r="E3201" s="64"/>
      <c r="F3201" s="64"/>
      <c r="G3201" s="77"/>
      <c r="H3201" s="64"/>
      <c r="I3201" s="64"/>
      <c r="J3201" s="64"/>
      <c r="K3201" s="64"/>
      <c r="L3201" s="64"/>
      <c r="M3201" s="64"/>
      <c r="N3201" s="64"/>
      <c r="O3201" s="64"/>
    </row>
    <row r="3202" spans="1:15" x14ac:dyDescent="0.35">
      <c r="A3202" s="57"/>
      <c r="B3202" s="61"/>
      <c r="C3202" s="61"/>
      <c r="D3202" s="64"/>
      <c r="E3202" s="64"/>
      <c r="F3202" s="64"/>
      <c r="G3202" s="77"/>
      <c r="H3202" s="64"/>
      <c r="I3202" s="64"/>
      <c r="J3202" s="64"/>
      <c r="K3202" s="64"/>
      <c r="L3202" s="64"/>
      <c r="M3202" s="64"/>
      <c r="N3202" s="64"/>
      <c r="O3202" s="64"/>
    </row>
    <row r="3203" spans="1:15" x14ac:dyDescent="0.35">
      <c r="A3203" s="57"/>
      <c r="B3203" s="61"/>
      <c r="C3203" s="61"/>
      <c r="D3203" s="64"/>
      <c r="E3203" s="64"/>
      <c r="F3203" s="64"/>
      <c r="G3203" s="77"/>
      <c r="H3203" s="64"/>
      <c r="I3203" s="64"/>
      <c r="J3203" s="64"/>
      <c r="K3203" s="64"/>
      <c r="L3203" s="64"/>
      <c r="M3203" s="64"/>
      <c r="N3203" s="64"/>
      <c r="O3203" s="64"/>
    </row>
    <row r="3204" spans="1:15" x14ac:dyDescent="0.35">
      <c r="A3204" s="57"/>
      <c r="B3204" s="61"/>
      <c r="C3204" s="61"/>
      <c r="D3204" s="64"/>
      <c r="E3204" s="64"/>
      <c r="F3204" s="64"/>
      <c r="G3204" s="77"/>
      <c r="H3204" s="64"/>
      <c r="I3204" s="64"/>
      <c r="J3204" s="64"/>
      <c r="K3204" s="64"/>
      <c r="L3204" s="64"/>
      <c r="M3204" s="64"/>
      <c r="N3204" s="64"/>
      <c r="O3204" s="64"/>
    </row>
  </sheetData>
  <autoFilter ref="A1:P3197" xr:uid="{DAAFC285-A2BE-431A-9410-6DD7F62971E2}"/>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CA618-7366-4164-A964-63F4802A915B}">
  <sheetPr>
    <tabColor rgb="FF00B0F0"/>
    <pageSetUpPr fitToPage="1"/>
  </sheetPr>
  <dimension ref="A1:L50"/>
  <sheetViews>
    <sheetView tabSelected="1" zoomScale="70" zoomScaleNormal="70" workbookViewId="0">
      <selection activeCell="C9" sqref="C9:G9"/>
    </sheetView>
  </sheetViews>
  <sheetFormatPr defaultColWidth="0" defaultRowHeight="15.5" zeroHeight="1" x14ac:dyDescent="0.35"/>
  <cols>
    <col min="1" max="1" width="6.7265625" style="32" bestFit="1" customWidth="1"/>
    <col min="2" max="2" width="18.54296875" style="32" customWidth="1"/>
    <col min="3" max="3" width="18.81640625" style="32" customWidth="1"/>
    <col min="4" max="4" width="18.453125" style="32" customWidth="1"/>
    <col min="5" max="5" width="19" style="47" customWidth="1"/>
    <col min="6" max="6" width="18.453125" style="32" customWidth="1"/>
    <col min="7" max="7" width="18.54296875" style="32" customWidth="1"/>
    <col min="8" max="8" width="14.54296875" style="32" customWidth="1"/>
    <col min="9" max="9" width="7.1796875" style="32" customWidth="1"/>
    <col min="10" max="16384" width="9.26953125" style="32" hidden="1"/>
  </cols>
  <sheetData>
    <row r="1" spans="1:12" s="29" customFormat="1" ht="39" customHeight="1" x14ac:dyDescent="0.5">
      <c r="A1" s="103" t="s">
        <v>8984</v>
      </c>
      <c r="B1" s="103"/>
      <c r="C1" s="103"/>
      <c r="D1" s="103"/>
      <c r="E1" s="103"/>
      <c r="F1" s="103"/>
      <c r="G1" s="103"/>
      <c r="H1" s="103"/>
      <c r="I1" s="103"/>
    </row>
    <row r="2" spans="1:12" s="30" customFormat="1" ht="14" x14ac:dyDescent="0.3">
      <c r="A2" s="103"/>
      <c r="B2" s="103"/>
      <c r="C2" s="103"/>
      <c r="D2" s="103"/>
      <c r="E2" s="103"/>
      <c r="F2" s="103"/>
      <c r="G2" s="103"/>
      <c r="H2" s="103"/>
      <c r="I2" s="103"/>
    </row>
    <row r="3" spans="1:12" s="30" customFormat="1" ht="22.5" x14ac:dyDescent="0.45">
      <c r="A3" s="111" t="s">
        <v>8985</v>
      </c>
      <c r="B3" s="111"/>
      <c r="C3" s="111"/>
      <c r="D3" s="111"/>
      <c r="E3" s="111"/>
      <c r="F3" s="111"/>
      <c r="G3" s="111"/>
      <c r="H3" s="111"/>
      <c r="I3" s="111"/>
    </row>
    <row r="4" spans="1:12" s="30" customFormat="1" x14ac:dyDescent="0.35">
      <c r="A4" s="110" t="s">
        <v>8986</v>
      </c>
      <c r="B4" s="110"/>
      <c r="C4" s="110"/>
      <c r="D4" s="110"/>
      <c r="E4" s="110"/>
      <c r="F4" s="110"/>
      <c r="G4" s="110"/>
      <c r="H4" s="110"/>
      <c r="I4" s="110"/>
    </row>
    <row r="5" spans="1:12" s="30" customFormat="1" x14ac:dyDescent="0.35">
      <c r="A5" s="87"/>
      <c r="B5" s="87"/>
      <c r="C5" s="87"/>
      <c r="D5" s="87"/>
      <c r="E5" s="87"/>
      <c r="F5" s="87"/>
      <c r="G5" s="87"/>
      <c r="H5" s="87"/>
    </row>
    <row r="6" spans="1:12" s="31" customFormat="1" ht="18" x14ac:dyDescent="0.4">
      <c r="B6" s="122" t="s">
        <v>8987</v>
      </c>
      <c r="C6" s="122"/>
      <c r="D6" s="122"/>
      <c r="E6" s="122"/>
      <c r="F6" s="122"/>
      <c r="G6" s="122"/>
      <c r="H6" s="122"/>
    </row>
    <row r="7" spans="1:12" x14ac:dyDescent="0.35">
      <c r="B7" s="109" t="s">
        <v>8988</v>
      </c>
      <c r="C7" s="109"/>
      <c r="D7" s="109"/>
      <c r="E7" s="109"/>
      <c r="F7" s="109"/>
      <c r="G7" s="109"/>
      <c r="H7" s="109"/>
    </row>
    <row r="8" spans="1:12" ht="7.5" customHeight="1" x14ac:dyDescent="0.35">
      <c r="A8" s="110"/>
      <c r="B8" s="110"/>
      <c r="C8" s="110"/>
      <c r="D8" s="110"/>
      <c r="E8" s="110"/>
      <c r="F8" s="110"/>
      <c r="G8" s="110"/>
      <c r="H8" s="110"/>
    </row>
    <row r="9" spans="1:12" x14ac:dyDescent="0.35">
      <c r="B9" s="33" t="s">
        <v>8989</v>
      </c>
      <c r="C9" s="104"/>
      <c r="D9" s="104"/>
      <c r="E9" s="104"/>
      <c r="F9" s="104"/>
      <c r="G9" s="105"/>
      <c r="H9" s="34" t="s">
        <v>8990</v>
      </c>
    </row>
    <row r="10" spans="1:12" x14ac:dyDescent="0.35">
      <c r="B10" s="35" t="s">
        <v>8991</v>
      </c>
      <c r="C10" s="105"/>
      <c r="D10" s="106"/>
      <c r="E10" s="106"/>
      <c r="F10" s="106"/>
      <c r="G10" s="106"/>
      <c r="H10" s="34" t="s">
        <v>8990</v>
      </c>
    </row>
    <row r="11" spans="1:12" ht="31" x14ac:dyDescent="0.35">
      <c r="B11" s="36" t="s">
        <v>8992</v>
      </c>
      <c r="C11" s="107"/>
      <c r="D11" s="107"/>
      <c r="E11" s="107"/>
      <c r="F11" s="107"/>
      <c r="G11" s="108"/>
      <c r="H11" s="34" t="s">
        <v>8990</v>
      </c>
    </row>
    <row r="12" spans="1:12" x14ac:dyDescent="0.35">
      <c r="B12" s="37" t="str">
        <f>LEFT(C10,7)&amp;" - "&amp;LEFT(C11,2)</f>
        <v xml:space="preserve"> - </v>
      </c>
      <c r="C12" s="86"/>
      <c r="D12" s="86"/>
      <c r="E12" s="86"/>
      <c r="F12" s="86"/>
      <c r="G12" s="86"/>
    </row>
    <row r="13" spans="1:12" s="31" customFormat="1" ht="18" x14ac:dyDescent="0.4">
      <c r="B13" s="122" t="str">
        <f>"Step 2: Data Entry &amp; Review of "&amp;Year&amp;" Estimated Maximum Levy Calculation"</f>
        <v>Step 2: Data Entry &amp; Review of 2026 Estimated Maximum Levy Calculation</v>
      </c>
      <c r="C13" s="122"/>
      <c r="D13" s="122"/>
      <c r="E13" s="122"/>
      <c r="F13" s="122"/>
      <c r="G13" s="122"/>
      <c r="H13" s="122"/>
      <c r="I13" s="32"/>
      <c r="J13" s="32"/>
      <c r="K13" s="32"/>
      <c r="L13" s="32"/>
    </row>
    <row r="14" spans="1:12" s="31" customFormat="1" ht="52.5" customHeight="1" x14ac:dyDescent="0.4">
      <c r="B14" s="109" t="s">
        <v>8993</v>
      </c>
      <c r="C14" s="123"/>
      <c r="D14" s="123"/>
      <c r="E14" s="123"/>
      <c r="F14" s="123"/>
      <c r="G14" s="123"/>
      <c r="H14" s="123"/>
      <c r="I14" s="32"/>
      <c r="J14" s="32"/>
      <c r="K14" s="32"/>
      <c r="L14" s="32"/>
    </row>
    <row r="15" spans="1:12" x14ac:dyDescent="0.35">
      <c r="C15" s="86"/>
      <c r="D15" s="86"/>
      <c r="E15" s="86"/>
      <c r="F15" s="38" t="s">
        <v>8994</v>
      </c>
      <c r="G15" s="38" t="s">
        <v>8995</v>
      </c>
    </row>
    <row r="16" spans="1:12" x14ac:dyDescent="0.35">
      <c r="B16" s="39" t="str">
        <f>Year-1&amp;" Maximum Levy"</f>
        <v>2025 Maximum Levy</v>
      </c>
      <c r="C16" s="40"/>
      <c r="D16" s="40"/>
      <c r="E16" s="40"/>
      <c r="F16" s="116"/>
      <c r="G16" s="21" t="str">
        <f>IF(OR($C$9="",$C$10="",$C$11=""),"",VLOOKUP($B$12,'Support - Calculation Detail'!$A:$O,ROW()-12,FALSE))</f>
        <v/>
      </c>
    </row>
    <row r="17" spans="2:8" x14ac:dyDescent="0.35">
      <c r="B17" s="41" t="str">
        <f>"          Plus: "&amp;Year-1&amp;" Permanent Appeal Amounts"</f>
        <v xml:space="preserve">          Plus: 2025 Permanent Appeal Amounts</v>
      </c>
      <c r="C17" s="42"/>
      <c r="D17" s="40"/>
      <c r="E17" s="43"/>
      <c r="F17" s="117"/>
      <c r="G17" s="21" t="str">
        <f>IF(OR($C$9="",$C$10="",$C$11=""),"",VLOOKUP($B$12,'Support - Calculation Detail'!$A:$O,ROW()-12,FALSE))</f>
        <v/>
      </c>
    </row>
    <row r="18" spans="2:8" x14ac:dyDescent="0.35">
      <c r="B18" s="39" t="str">
        <f>Year-1&amp;" Maximum Levy for Growth Quotient"</f>
        <v>2025 Maximum Levy for Growth Quotient</v>
      </c>
      <c r="C18" s="40"/>
      <c r="D18" s="40"/>
      <c r="E18" s="43"/>
      <c r="F18" s="117"/>
      <c r="G18" s="21" t="str">
        <f>IF(OR($C$9="",$C$10="",$C$11=""),"",VLOOKUP($B$12,'Support - Calculation Detail'!$A:$O,ROW()-12,FALSE))</f>
        <v/>
      </c>
    </row>
    <row r="19" spans="2:8" x14ac:dyDescent="0.35">
      <c r="B19" s="39" t="str">
        <f>"          Times: Maximum Levy Growth Quotient (1)"</f>
        <v xml:space="preserve">          Times: Maximum Levy Growth Quotient (1)</v>
      </c>
      <c r="C19" s="40"/>
      <c r="D19" s="40"/>
      <c r="E19" s="43"/>
      <c r="F19" s="117"/>
      <c r="G19" s="24" t="str">
        <f>IF(OR($C$9="",$C$10="",$C$11=""),"",VLOOKUP($B$12,'Support - Calculation Detail'!$A:$O,ROW()-12,FALSE))</f>
        <v/>
      </c>
    </row>
    <row r="20" spans="2:8" x14ac:dyDescent="0.35">
      <c r="B20" s="39" t="str">
        <f>Year&amp;" Initial Maximum Levy"</f>
        <v>2026 Initial Maximum Levy</v>
      </c>
      <c r="C20" s="40"/>
      <c r="D20" s="40"/>
      <c r="E20" s="43"/>
      <c r="F20" s="118"/>
      <c r="G20" s="21" t="str">
        <f>IF(OR($C$9="",$C$10="",$C$11=""),"",VLOOKUP($B$12,'Support - Calculation Detail'!$A:$O,ROW()-12,FALSE))</f>
        <v/>
      </c>
    </row>
    <row r="21" spans="2:8" x14ac:dyDescent="0.35">
      <c r="B21" s="124" t="str">
        <f>"          Plus: Potential Appeals as Reported by Unit*"</f>
        <v xml:space="preserve">          Plus: Potential Appeals as Reported by Unit*</v>
      </c>
      <c r="C21" s="125"/>
      <c r="D21" s="125"/>
      <c r="E21" s="126"/>
      <c r="F21" s="22" t="str">
        <f>IF(OR($C$9="",$C$10="",$C$11=""),"",VLOOKUP($B$12,'Support - Calculation Detail'!$A:$O,ROW()-12,FALSE))</f>
        <v/>
      </c>
      <c r="G21" s="89" t="str">
        <f>F21</f>
        <v/>
      </c>
      <c r="H21" s="44" t="s">
        <v>8996</v>
      </c>
    </row>
    <row r="22" spans="2:8" x14ac:dyDescent="0.35">
      <c r="B22" s="39" t="str">
        <f>Year&amp;" Estimated Maximum Levy Prior to Allowable Adjustments"</f>
        <v>2026 Estimated Maximum Levy Prior to Allowable Adjustments</v>
      </c>
      <c r="C22" s="40"/>
      <c r="D22" s="40"/>
      <c r="E22" s="43"/>
      <c r="F22" s="25"/>
      <c r="G22" s="1" t="str">
        <f>IF(OR($C$9="",$C$10="",$C$11=""),"",SUM($G$20:$G$21))</f>
        <v/>
      </c>
      <c r="H22" s="44"/>
    </row>
    <row r="23" spans="2:8" x14ac:dyDescent="0.35">
      <c r="B23" s="124" t="str">
        <f>"          Plus: Estimated Cumulative Capital Development Adjustment (2)**"</f>
        <v xml:space="preserve">          Plus: Estimated Cumulative Capital Development Adjustment (2)**</v>
      </c>
      <c r="C23" s="125"/>
      <c r="D23" s="125"/>
      <c r="E23" s="126"/>
      <c r="F23" s="22" t="str">
        <f>IF(OR($C$9="",$C$10="",$C$11=""),"",VLOOKUP($B$12,'Support - Calculation Detail'!$A:$O,ROW()-11,FALSE))</f>
        <v/>
      </c>
      <c r="G23" s="89" t="str">
        <f>F23</f>
        <v/>
      </c>
      <c r="H23" s="44" t="s">
        <v>8996</v>
      </c>
    </row>
    <row r="24" spans="2:8" x14ac:dyDescent="0.35">
      <c r="B24" s="124" t="str">
        <f>"          Plus: Estimated Mental Health Adjustment (3)***"</f>
        <v xml:space="preserve">          Plus: Estimated Mental Health Adjustment (3)***</v>
      </c>
      <c r="C24" s="125"/>
      <c r="D24" s="125"/>
      <c r="E24" s="126"/>
      <c r="F24" s="22" t="str">
        <f>IF(OR($C$9="",$C$10="",$C$11=""),"",VLOOKUP($B$12,'Support - Calculation Detail'!$A:$O,ROW()-11,FALSE))</f>
        <v/>
      </c>
      <c r="G24" s="89" t="str">
        <f>F24</f>
        <v/>
      </c>
      <c r="H24" s="44" t="s">
        <v>8996</v>
      </c>
    </row>
    <row r="25" spans="2:8" x14ac:dyDescent="0.35">
      <c r="B25" s="124" t="str">
        <f>"          Plus: Estimated Developmental Disabilities Adjustment (4)****"</f>
        <v xml:space="preserve">          Plus: Estimated Developmental Disabilities Adjustment (4)****</v>
      </c>
      <c r="C25" s="125"/>
      <c r="D25" s="125"/>
      <c r="E25" s="126"/>
      <c r="F25" s="22" t="str">
        <f>IF(OR($C$9="",$C$10="",$C$11=""),"",VLOOKUP($B$12,'Support - Calculation Detail'!$A:$O,ROW()-11,FALSE))</f>
        <v/>
      </c>
      <c r="G25" s="89" t="str">
        <f>F25</f>
        <v/>
      </c>
      <c r="H25" s="44" t="s">
        <v>8996</v>
      </c>
    </row>
    <row r="26" spans="2:8" x14ac:dyDescent="0.35">
      <c r="B26" s="119" t="str">
        <f>Year&amp;" Estimated Maximum Levy"</f>
        <v>2026 Estimated Maximum Levy</v>
      </c>
      <c r="C26" s="120"/>
      <c r="D26" s="120"/>
      <c r="E26" s="120"/>
      <c r="F26" s="121"/>
      <c r="G26" s="23">
        <f>SUM($G$22:$G$25)</f>
        <v>0</v>
      </c>
      <c r="H26" s="44"/>
    </row>
    <row r="27" spans="2:8" x14ac:dyDescent="0.35"/>
    <row r="28" spans="2:8" x14ac:dyDescent="0.35">
      <c r="B28" s="131" t="s">
        <v>8997</v>
      </c>
      <c r="C28" s="131"/>
      <c r="D28" s="131"/>
      <c r="E28" s="131"/>
      <c r="F28" s="131"/>
      <c r="G28" s="131"/>
    </row>
    <row r="29" spans="2:8" ht="33" customHeight="1" x14ac:dyDescent="0.35">
      <c r="B29" s="97" t="s">
        <v>8998</v>
      </c>
      <c r="C29" s="98"/>
      <c r="D29" s="98"/>
      <c r="E29" s="98"/>
      <c r="F29" s="98"/>
      <c r="G29" s="99"/>
    </row>
    <row r="30" spans="2:8" x14ac:dyDescent="0.35">
      <c r="B30" s="100" t="s">
        <v>8999</v>
      </c>
      <c r="C30" s="101"/>
      <c r="D30" s="101"/>
      <c r="E30" s="101"/>
      <c r="F30" s="101"/>
      <c r="G30" s="102"/>
    </row>
    <row r="31" spans="2:8" x14ac:dyDescent="0.35">
      <c r="B31" s="100" t="s">
        <v>9000</v>
      </c>
      <c r="C31" s="101"/>
      <c r="D31" s="101"/>
      <c r="E31" s="101"/>
      <c r="F31" s="101"/>
      <c r="G31" s="102"/>
    </row>
    <row r="32" spans="2:8" x14ac:dyDescent="0.35">
      <c r="B32" s="100" t="s">
        <v>9001</v>
      </c>
      <c r="C32" s="101"/>
      <c r="D32" s="101"/>
      <c r="E32" s="101"/>
      <c r="F32" s="101"/>
      <c r="G32" s="102"/>
    </row>
    <row r="33" spans="1:8" ht="20.25" customHeight="1" x14ac:dyDescent="0.35">
      <c r="B33" s="94" t="s">
        <v>9002</v>
      </c>
      <c r="C33" s="95"/>
      <c r="D33" s="95"/>
      <c r="E33" s="95"/>
      <c r="F33" s="95"/>
      <c r="G33" s="96"/>
    </row>
    <row r="34" spans="1:8" ht="36" customHeight="1" x14ac:dyDescent="0.35">
      <c r="B34" s="127" t="s">
        <v>9003</v>
      </c>
      <c r="C34" s="128"/>
      <c r="D34" s="128"/>
      <c r="E34" s="128"/>
      <c r="F34" s="128"/>
      <c r="G34" s="128"/>
    </row>
    <row r="35" spans="1:8" ht="31.5" customHeight="1" x14ac:dyDescent="0.35">
      <c r="A35" s="44"/>
      <c r="B35" s="129" t="s">
        <v>9004</v>
      </c>
      <c r="C35" s="129"/>
      <c r="D35" s="129"/>
      <c r="E35" s="129"/>
      <c r="F35" s="129"/>
      <c r="G35" s="129"/>
      <c r="H35" s="44"/>
    </row>
    <row r="36" spans="1:8" x14ac:dyDescent="0.35">
      <c r="A36" s="44"/>
      <c r="B36" s="44"/>
      <c r="C36" s="45">
        <f>Year-3</f>
        <v>2023</v>
      </c>
      <c r="D36" s="45">
        <f>Year-2</f>
        <v>2024</v>
      </c>
      <c r="E36" s="45">
        <f>Year-1</f>
        <v>2025</v>
      </c>
      <c r="F36" s="44"/>
      <c r="G36" s="44"/>
      <c r="H36" s="44"/>
    </row>
    <row r="37" spans="1:8" x14ac:dyDescent="0.35">
      <c r="A37" s="44"/>
      <c r="B37" s="44"/>
      <c r="C37" s="46" t="str">
        <f>IF(MID($B$12,3,1)="1",VLOOKUP($C$9&amp;" County",'Support - County Adjustments'!$A:$H,6,FALSE),"")</f>
        <v/>
      </c>
      <c r="D37" s="46" t="str">
        <f>IF(MID($B$12,3,1)="1",VLOOKUP($C$9&amp;" County",'Support - County Adjustments'!$A:$H,7,FALSE),"")</f>
        <v/>
      </c>
      <c r="E37" s="46" t="str">
        <f>IF(MID($B$12,3,1)="1",VLOOKUP($C$9&amp;" County",'Support - County Adjustments'!$A:$H,8,FALSE),"")</f>
        <v/>
      </c>
      <c r="F37" s="44"/>
      <c r="G37" s="44"/>
      <c r="H37" s="44"/>
    </row>
    <row r="38" spans="1:8" ht="7.5" customHeight="1" x14ac:dyDescent="0.35">
      <c r="A38" s="44"/>
      <c r="B38" s="44"/>
      <c r="C38" s="44"/>
      <c r="D38" s="44"/>
      <c r="E38" s="44"/>
      <c r="F38" s="44"/>
      <c r="G38" s="44"/>
      <c r="H38" s="44"/>
    </row>
    <row r="39" spans="1:8" ht="35.25" customHeight="1" x14ac:dyDescent="0.35">
      <c r="A39" s="44"/>
      <c r="B39" s="129" t="s">
        <v>9005</v>
      </c>
      <c r="C39" s="130"/>
      <c r="D39" s="130"/>
      <c r="E39" s="130"/>
      <c r="F39" s="130"/>
      <c r="G39" s="130"/>
      <c r="H39" s="44"/>
    </row>
    <row r="40" spans="1:8" x14ac:dyDescent="0.35">
      <c r="A40" s="44"/>
      <c r="B40" s="44"/>
      <c r="C40" s="45">
        <f>Year-3</f>
        <v>2023</v>
      </c>
      <c r="D40" s="45">
        <f>Year-2</f>
        <v>2024</v>
      </c>
      <c r="E40" s="45">
        <f>Year-1</f>
        <v>2025</v>
      </c>
      <c r="F40" s="44"/>
      <c r="G40" s="44"/>
      <c r="H40" s="44"/>
    </row>
    <row r="41" spans="1:8" x14ac:dyDescent="0.35">
      <c r="A41" s="44"/>
      <c r="B41" s="44"/>
      <c r="C41" s="46" t="str">
        <f>IF(MID($B$12,3,1)="1",VLOOKUP($C$9&amp;" County",'Support - County Adjustments'!$A:$H,2,FALSE),"")</f>
        <v/>
      </c>
      <c r="D41" s="46" t="str">
        <f>IF(MID($B$12,3,1)="1",VLOOKUP($C$9&amp;" County",'Support - County Adjustments'!$A:$H,3,FALSE),"")</f>
        <v/>
      </c>
      <c r="E41" s="46" t="str">
        <f>IF(MID($B$12,3,1)="1",VLOOKUP($C$9&amp;" County",'Support - County Adjustments'!$A:$H,4,FALSE),"")</f>
        <v/>
      </c>
      <c r="F41" s="44"/>
      <c r="G41" s="44"/>
      <c r="H41" s="44"/>
    </row>
    <row r="42" spans="1:8" ht="10.5" customHeight="1" x14ac:dyDescent="0.35">
      <c r="A42" s="44"/>
      <c r="B42" s="44"/>
      <c r="C42" s="44"/>
      <c r="D42" s="44"/>
      <c r="E42" s="44"/>
      <c r="F42" s="44"/>
      <c r="G42" s="44"/>
      <c r="H42" s="44"/>
    </row>
    <row r="43" spans="1:8" ht="33" customHeight="1" x14ac:dyDescent="0.35">
      <c r="A43" s="44"/>
      <c r="B43" s="114" t="s">
        <v>9006</v>
      </c>
      <c r="C43" s="115"/>
      <c r="D43" s="115"/>
      <c r="E43" s="115"/>
      <c r="F43" s="115"/>
      <c r="G43" s="115"/>
      <c r="H43" s="44"/>
    </row>
    <row r="44" spans="1:8" ht="31" x14ac:dyDescent="0.35">
      <c r="B44" s="44"/>
      <c r="C44" s="67" t="s">
        <v>9007</v>
      </c>
      <c r="D44" s="67" t="s">
        <v>9008</v>
      </c>
      <c r="E44" s="67" t="s">
        <v>9009</v>
      </c>
      <c r="F44" s="44"/>
      <c r="G44" s="44"/>
    </row>
    <row r="45" spans="1:8" x14ac:dyDescent="0.35">
      <c r="B45" s="44"/>
      <c r="C45" s="69" t="b" cm="1">
        <f t="array" ref="C45">IF(COUNTIFS('Support - HEA1065 Adjustments'!$A$2:$A$10,LEFT('Main - Maximum Levy Calculation'!$C$10:$C$10,7))&gt;0,SUMIFS('Support - HEA1065 Adjustments'!$E$2:$E$10,'Support - HEA1065 Adjustments'!$H$2:$H$10,LEFT('Main - Maximum Levy Calculation'!$C$10:$C$10,7)&amp;" - "&amp;LEFT('Main - Maximum Levy Calculation'!$C$11:$C$11,2)))</f>
        <v>0</v>
      </c>
      <c r="D45" s="70" t="b" cm="1">
        <f t="array" ref="D45">IF(COUNTIFS('Support - HEA1065 Adjustments'!$A$2:$A$10,LEFT('Main - Maximum Levy Calculation'!$C$10:$C$10,7))&gt;0,SUMIFS('Support - HEA1065 Adjustments'!$F$2:$F$10,'Support - HEA1065 Adjustments'!$H$2:$H$10,LEFT('Main - Maximum Levy Calculation'!$C$10:$C$10,7)&amp;" - "&amp;LEFT('Main - Maximum Levy Calculation'!$C$11:$C$11,2)))</f>
        <v>0</v>
      </c>
      <c r="E45" s="70" t="b" cm="1">
        <f t="array" ref="E45">IF(COUNTIFS('Support - HEA1065 Adjustments'!$A$2:$A$10,LEFT('Main - Maximum Levy Calculation'!$C$10:$C$10,7))&gt;0,SUMIFS('Support - HEA1065 Adjustments'!$G$2:$G$10,'Support - HEA1065 Adjustments'!$H$2:$H$10,LEFT('Main - Maximum Levy Calculation'!$C$10:$C$10,7)&amp;" - "&amp;LEFT('Main - Maximum Levy Calculation'!$C$11:$C$11,2)))</f>
        <v>0</v>
      </c>
      <c r="F45" s="44"/>
      <c r="G45" s="44"/>
    </row>
    <row r="46" spans="1:8" ht="33" customHeight="1" x14ac:dyDescent="0.35">
      <c r="B46" s="44"/>
      <c r="C46" s="112" t="s">
        <v>9010</v>
      </c>
      <c r="D46" s="113"/>
      <c r="E46" s="113"/>
      <c r="F46" s="44"/>
      <c r="G46" s="44"/>
    </row>
    <row r="47" spans="1:8" ht="33" customHeight="1" x14ac:dyDescent="0.35">
      <c r="B47" s="44"/>
      <c r="C47" s="88" t="s">
        <v>9011</v>
      </c>
      <c r="D47" s="88" t="s">
        <v>9012</v>
      </c>
      <c r="E47" s="88" t="s">
        <v>9013</v>
      </c>
      <c r="F47" s="44"/>
      <c r="G47" s="44"/>
    </row>
    <row r="48" spans="1:8" x14ac:dyDescent="0.35">
      <c r="B48" s="44"/>
      <c r="C48" s="68">
        <f>G26</f>
        <v>0</v>
      </c>
      <c r="D48" s="68" t="b">
        <f>E45</f>
        <v>0</v>
      </c>
      <c r="E48" s="68">
        <f>C48+D48</f>
        <v>0</v>
      </c>
      <c r="F48" s="44"/>
      <c r="G48" s="44"/>
    </row>
    <row r="49" spans="2:7" x14ac:dyDescent="0.35">
      <c r="B49" s="44"/>
      <c r="C49" s="44"/>
      <c r="D49" s="44"/>
      <c r="E49" s="44"/>
      <c r="F49" s="44"/>
      <c r="G49" s="44"/>
    </row>
    <row r="50" spans="2:7" x14ac:dyDescent="0.35"/>
  </sheetData>
  <sheetProtection sheet="1" objects="1" scenarios="1"/>
  <mergeCells count="28">
    <mergeCell ref="C46:E46"/>
    <mergeCell ref="B43:G43"/>
    <mergeCell ref="F16:F20"/>
    <mergeCell ref="B26:F26"/>
    <mergeCell ref="B6:H6"/>
    <mergeCell ref="B13:H13"/>
    <mergeCell ref="B14:H14"/>
    <mergeCell ref="B21:E21"/>
    <mergeCell ref="B34:G34"/>
    <mergeCell ref="B39:G39"/>
    <mergeCell ref="B23:E23"/>
    <mergeCell ref="B24:E24"/>
    <mergeCell ref="B25:E25"/>
    <mergeCell ref="B35:G35"/>
    <mergeCell ref="B32:G32"/>
    <mergeCell ref="B28:G28"/>
    <mergeCell ref="B33:G33"/>
    <mergeCell ref="B29:G29"/>
    <mergeCell ref="B30:G30"/>
    <mergeCell ref="B31:G31"/>
    <mergeCell ref="A1:I2"/>
    <mergeCell ref="C9:G9"/>
    <mergeCell ref="C10:G10"/>
    <mergeCell ref="C11:G11"/>
    <mergeCell ref="B7:H7"/>
    <mergeCell ref="A8:H8"/>
    <mergeCell ref="A3:I3"/>
    <mergeCell ref="A4:I4"/>
  </mergeCells>
  <conditionalFormatting sqref="B34:G34">
    <cfRule type="expression" dxfId="18" priority="10">
      <formula>OR(MID($B$12,3,1)="1",MID($B$12,3,1)="3")</formula>
    </cfRule>
    <cfRule type="expression" dxfId="17" priority="11">
      <formula>OR($C$9="", MID($B$12,3,1)="2", MID($B$12,3,1)="4", MID($B$12,3,1)="5", MID($B$12,3,1)="6", MID($B$12,3,1)="7",$C$10="")</formula>
    </cfRule>
  </conditionalFormatting>
  <conditionalFormatting sqref="B35:G35 B36:B38 B39:G39 B40:B42">
    <cfRule type="expression" dxfId="16" priority="16">
      <formula>MID($B$12,3,1)="1"</formula>
    </cfRule>
  </conditionalFormatting>
  <conditionalFormatting sqref="B35:G35 G36:G38 B39:G39 G40:G42">
    <cfRule type="expression" dxfId="15" priority="19">
      <formula>MID($B$12,3,1)="1"</formula>
    </cfRule>
  </conditionalFormatting>
  <conditionalFormatting sqref="B35:G42">
    <cfRule type="expression" dxfId="14" priority="1">
      <formula>OR($C$9="", $C$10="", MID($B$12,3,1)="2", MID($B$12,3,1)="3", MID($B$12,3,1)="4", MID($B$12,3,1)="5", MID($B$12,3,1)="6", MID($B$12,3,1)="7")</formula>
    </cfRule>
  </conditionalFormatting>
  <conditionalFormatting sqref="B39:G39">
    <cfRule type="expression" dxfId="13" priority="15">
      <formula>MID($B$12,3,1)="1"</formula>
    </cfRule>
  </conditionalFormatting>
  <conditionalFormatting sqref="B42:G42">
    <cfRule type="expression" dxfId="12" priority="17">
      <formula>MID($B$12,3,1)="1"</formula>
    </cfRule>
  </conditionalFormatting>
  <conditionalFormatting sqref="C36:E37 C40:E41">
    <cfRule type="expression" dxfId="6" priority="18">
      <formula>MID($B$12,3,1)="1"</formula>
    </cfRule>
  </conditionalFormatting>
  <conditionalFormatting sqref="F23:F25 F24:G25">
    <cfRule type="expression" dxfId="4" priority="21">
      <formula>OR(MID($B$12,3,1)="2",MID($B$12,3,1)="3",MID($B$12,3,1)="4",MID($B$12,3,1)="5",MID($B$12,3,1)="6", MID($B$12,3,1)="7")</formula>
    </cfRule>
  </conditionalFormatting>
  <conditionalFormatting sqref="G23">
    <cfRule type="expression" dxfId="3" priority="23">
      <formula>OR(MID($B$12,3,1)="2",MID($B$12,3,1)="4",MID($B$12,3,1)="5",AND(MID($B$12,3,1)="6",MID($C$10,4,4)&lt;&gt;"0938"), MID(C$12,3,1)="7")</formula>
    </cfRule>
  </conditionalFormatting>
  <conditionalFormatting sqref="H23">
    <cfRule type="expression" dxfId="2" priority="9">
      <formula>OR(MID($B$12,3,1)="2",MID($B$12,3,1)="4",MID($B$12,3,1)="5",MID($B$12,3,1)="6", MID(B$12,3,1)="7")</formula>
    </cfRule>
  </conditionalFormatting>
  <conditionalFormatting sqref="H24:H25">
    <cfRule type="expression" dxfId="1" priority="8">
      <formula>OR(MID($B$12,3,1)="2",MID($B$12,3,1)="3",MID($B$12,3,1)="4",MID($B$12,3,1)="5",MID($B$12,3,1)="6", MID($B$12,3,1)="7")</formula>
    </cfRule>
  </conditionalFormatting>
  <conditionalFormatting sqref="H42">
    <cfRule type="expression" dxfId="0" priority="27">
      <formula>MID($B$12,3,1)&lt;&gt;"1"</formula>
    </cfRule>
  </conditionalFormatting>
  <pageMargins left="0.7" right="0.7" top="0.75" bottom="0.75" header="0.3" footer="0.3"/>
  <pageSetup scale="65" fitToHeight="0"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4" id="{00000000-000E-0000-0400-000003000000}">
            <xm:f>COUNTIF('Support - HEA1065 Adjustments'!$A$2:$A$10,LEFT($C$10:$G$10,7))&gt;0</xm:f>
            <x14:dxf>
              <border>
                <left style="thin">
                  <color auto="1"/>
                </left>
                <vertical/>
                <horizontal/>
              </border>
            </x14:dxf>
          </x14:cfRule>
          <xm:sqref>B43:G43 B44:B49</xm:sqref>
        </x14:conditionalFormatting>
        <x14:conditionalFormatting xmlns:xm="http://schemas.microsoft.com/office/excel/2006/main">
          <x14:cfRule type="expression" priority="7" id="{00000000-000E-0000-0400-000006000000}">
            <xm:f>COUNTIF('Support - HEA1065 Adjustments'!$A$2:$A$10,LEFT($C$10:$G$10,7))&gt;0</xm:f>
            <x14:dxf>
              <border>
                <right style="thin">
                  <color auto="1"/>
                </right>
                <vertical/>
                <horizontal/>
              </border>
            </x14:dxf>
          </x14:cfRule>
          <xm:sqref>B43:G43 G44:G49</xm:sqref>
        </x14:conditionalFormatting>
        <x14:conditionalFormatting xmlns:xm="http://schemas.microsoft.com/office/excel/2006/main">
          <x14:cfRule type="expression" priority="3" id="{00000000-000E-0000-0400-000002000000}">
            <xm:f>COUNTIF('Support - HEA1065 Adjustments'!$A$2:$A$10,LEFT($C$10:$G$10,7))&gt;0</xm:f>
            <x14:dxf>
              <border>
                <top style="thin">
                  <color auto="1"/>
                </top>
                <vertical/>
                <horizontal/>
              </border>
            </x14:dxf>
          </x14:cfRule>
          <xm:sqref>B43:G43</xm:sqref>
        </x14:conditionalFormatting>
        <x14:conditionalFormatting xmlns:xm="http://schemas.microsoft.com/office/excel/2006/main">
          <x14:cfRule type="expression" priority="2" id="{00000000-000E-0000-0400-000001000000}">
            <xm:f>COUNTIF('Support - HEA1065 Adjustments'!$A$2:$A$10,LEFT($C$10:$G$10,7))=0</xm:f>
            <x14:dxf>
              <font>
                <b val="0"/>
                <i val="0"/>
                <strike val="0"/>
                <color theme="0"/>
              </font>
              <fill>
                <patternFill>
                  <fgColor theme="0"/>
                  <bgColor theme="0"/>
                </patternFill>
              </fill>
            </x14:dxf>
          </x14:cfRule>
          <xm:sqref>B43:G49</xm:sqref>
        </x14:conditionalFormatting>
        <x14:conditionalFormatting xmlns:xm="http://schemas.microsoft.com/office/excel/2006/main">
          <x14:cfRule type="expression" priority="5" id="{00000000-000E-0000-0400-000004000000}">
            <xm:f>COUNTIF('Support - HEA1065 Adjustments'!$A$2:$A$10,LEFT($C$10:$G$10,7))&gt;0</xm:f>
            <x14:dxf>
              <border>
                <bottom style="thin">
                  <color auto="1"/>
                </bottom>
                <vertical/>
                <horizontal/>
              </border>
            </x14:dxf>
          </x14:cfRule>
          <xm:sqref>B49:G49</xm:sqref>
        </x14:conditionalFormatting>
        <x14:conditionalFormatting xmlns:xm="http://schemas.microsoft.com/office/excel/2006/main">
          <x14:cfRule type="expression" priority="6" id="{00000000-000E-0000-0400-000005000000}">
            <xm:f>COUNTIF('Support - HEA1065 Adjustments'!$A$2:$A$10,LEFT($C$10:$G$10,7))&gt;0</xm:f>
            <x14:dxf>
              <border>
                <left style="thin">
                  <color auto="1"/>
                </left>
                <right style="thin">
                  <color auto="1"/>
                </right>
                <top style="thin">
                  <color auto="1"/>
                </top>
                <bottom style="thin">
                  <color auto="1"/>
                </bottom>
                <vertical/>
                <horizontal/>
              </border>
            </x14:dxf>
          </x14:cfRule>
          <xm:sqref>C44:E48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C06F3156-8E61-4AF4-B80D-922B871DE019}">
          <x14:formula1>
            <xm:f>'Support - Selection Page'!$F$1:$F$93</xm:f>
          </x14:formula1>
          <xm:sqref>C9:G9</xm:sqref>
        </x14:dataValidation>
        <x14:dataValidation type="list" allowBlank="1" showInputMessage="1" showErrorMessage="1" xr:uid="{F85C574C-89C5-41DB-AE56-FFD12BBADEF4}">
          <x14:formula1>
            <xm:f>'Support - Selection Page'!$M$1:$M$75</xm:f>
          </x14:formula1>
          <xm:sqref>C10:G10</xm:sqref>
        </x14:dataValidation>
        <x14:dataValidation type="list" allowBlank="1" showInputMessage="1" showErrorMessage="1" xr:uid="{CAA56818-541A-41EF-BC3A-8452A9E57D7F}">
          <x14:formula1>
            <xm:f>'Support - Selection Page'!$V$1:$V$7</xm:f>
          </x14:formula1>
          <xm:sqref>C11:G11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A934-2A19-4F04-9EBE-DF0A3B8C6BBF}">
  <sheetPr>
    <tabColor rgb="FF00B0F0"/>
  </sheetPr>
  <dimension ref="A1:H10"/>
  <sheetViews>
    <sheetView zoomScale="175" zoomScaleNormal="175" workbookViewId="0">
      <selection activeCell="C10" sqref="C10:G10"/>
    </sheetView>
  </sheetViews>
  <sheetFormatPr defaultColWidth="0" defaultRowHeight="14.5" zeroHeight="1" x14ac:dyDescent="0.35"/>
  <cols>
    <col min="1" max="1" width="9.81640625" bestFit="1" customWidth="1"/>
    <col min="2" max="2" width="38.7265625" bestFit="1" customWidth="1"/>
    <col min="3" max="3" width="7.26953125" bestFit="1" customWidth="1"/>
    <col min="4" max="4" width="5.26953125" bestFit="1" customWidth="1"/>
    <col min="5" max="5" width="8.453125" bestFit="1" customWidth="1"/>
    <col min="6" max="6" width="14.81640625" bestFit="1" customWidth="1"/>
    <col min="7" max="7" width="15" style="26" bestFit="1" customWidth="1"/>
    <col min="8" max="8" width="15" bestFit="1" customWidth="1"/>
    <col min="9" max="16384" width="26.54296875" hidden="1"/>
  </cols>
  <sheetData>
    <row r="1" spans="1:8" ht="29" x14ac:dyDescent="0.35">
      <c r="A1" s="58" t="s">
        <v>9014</v>
      </c>
      <c r="B1" s="58" t="s">
        <v>3</v>
      </c>
      <c r="C1" s="59" t="s">
        <v>4</v>
      </c>
      <c r="D1" s="60" t="s">
        <v>9015</v>
      </c>
      <c r="E1" s="59" t="s">
        <v>9016</v>
      </c>
      <c r="F1" s="60" t="s">
        <v>9017</v>
      </c>
      <c r="G1" s="73" t="s">
        <v>9018</v>
      </c>
      <c r="H1" s="65" t="s">
        <v>9019</v>
      </c>
    </row>
    <row r="2" spans="1:8" x14ac:dyDescent="0.35">
      <c r="A2" s="57" t="s">
        <v>1327</v>
      </c>
      <c r="B2" s="57" t="s">
        <v>1302</v>
      </c>
      <c r="C2" s="61" t="s">
        <v>10</v>
      </c>
      <c r="D2" s="62" t="s">
        <v>5593</v>
      </c>
      <c r="E2" s="63">
        <v>7.3700000000000002E-2</v>
      </c>
      <c r="F2" s="64">
        <v>728086435</v>
      </c>
      <c r="G2" s="64">
        <v>536599.70259500004</v>
      </c>
      <c r="H2" s="66" t="str">
        <f>A2&amp;" - "&amp;D2</f>
        <v>2261180 - UT</v>
      </c>
    </row>
    <row r="3" spans="1:8" x14ac:dyDescent="0.35">
      <c r="A3" s="57" t="s">
        <v>2493</v>
      </c>
      <c r="B3" s="57" t="s">
        <v>1102</v>
      </c>
      <c r="C3" s="61" t="s">
        <v>10</v>
      </c>
      <c r="D3" s="62" t="s">
        <v>5590</v>
      </c>
      <c r="E3" s="63">
        <v>0.15</v>
      </c>
      <c r="F3" s="64">
        <v>58491314</v>
      </c>
      <c r="G3" s="64">
        <v>87736.97099999999</v>
      </c>
      <c r="H3" s="66" t="str">
        <f t="shared" ref="H3:H10" si="0">A3&amp;" - "&amp;D3</f>
        <v>4020004 - TF</v>
      </c>
    </row>
    <row r="4" spans="1:8" x14ac:dyDescent="0.35">
      <c r="A4" s="57" t="s">
        <v>1937</v>
      </c>
      <c r="B4" s="57" t="s">
        <v>1901</v>
      </c>
      <c r="C4" s="61" t="s">
        <v>10</v>
      </c>
      <c r="D4" s="62" t="s">
        <v>5593</v>
      </c>
      <c r="E4" s="63">
        <v>5.1999999999999998E-3</v>
      </c>
      <c r="F4" s="64">
        <v>964614320</v>
      </c>
      <c r="G4" s="64">
        <v>50159.944639999994</v>
      </c>
      <c r="H4" s="66" t="str">
        <f t="shared" si="0"/>
        <v>3160341 - UT</v>
      </c>
    </row>
    <row r="5" spans="1:8" x14ac:dyDescent="0.35">
      <c r="A5" s="57" t="s">
        <v>5496</v>
      </c>
      <c r="B5" s="57" t="s">
        <v>23</v>
      </c>
      <c r="C5" s="61" t="s">
        <v>10</v>
      </c>
      <c r="D5" s="62" t="s">
        <v>5590</v>
      </c>
      <c r="E5" s="63">
        <v>9.2999999999999992E-3</v>
      </c>
      <c r="F5" s="64">
        <v>221118200</v>
      </c>
      <c r="G5" s="64">
        <v>20563.992599999998</v>
      </c>
      <c r="H5" s="66" t="str">
        <f t="shared" si="0"/>
        <v>9020004 - TF</v>
      </c>
    </row>
    <row r="6" spans="1:8" x14ac:dyDescent="0.35">
      <c r="A6" s="57" t="s">
        <v>864</v>
      </c>
      <c r="B6" s="57" t="s">
        <v>852</v>
      </c>
      <c r="C6" s="61" t="s">
        <v>10</v>
      </c>
      <c r="D6" s="62" t="s">
        <v>5590</v>
      </c>
      <c r="E6" s="63">
        <v>4.0500000000000001E-2</v>
      </c>
      <c r="F6" s="64">
        <v>199838647</v>
      </c>
      <c r="G6" s="64">
        <v>80934.652034999992</v>
      </c>
      <c r="H6" s="66" t="str">
        <f t="shared" si="0"/>
        <v>1520009 - TF</v>
      </c>
    </row>
    <row r="7" spans="1:8" x14ac:dyDescent="0.35">
      <c r="A7" s="57" t="s">
        <v>2691</v>
      </c>
      <c r="B7" s="57" t="s">
        <v>186</v>
      </c>
      <c r="C7" s="61" t="s">
        <v>10</v>
      </c>
      <c r="D7" s="62" t="s">
        <v>5590</v>
      </c>
      <c r="E7" s="63">
        <v>0.1024</v>
      </c>
      <c r="F7" s="64">
        <v>123960443</v>
      </c>
      <c r="G7" s="64">
        <v>126935.49363200001</v>
      </c>
      <c r="H7" s="66" t="str">
        <f t="shared" si="0"/>
        <v>4320001 - TF</v>
      </c>
    </row>
    <row r="8" spans="1:8" x14ac:dyDescent="0.35">
      <c r="A8" s="57" t="s">
        <v>975</v>
      </c>
      <c r="B8" s="57" t="s">
        <v>959</v>
      </c>
      <c r="C8" s="61" t="s">
        <v>10</v>
      </c>
      <c r="D8" s="62" t="s">
        <v>5590</v>
      </c>
      <c r="E8" s="63">
        <v>0.15</v>
      </c>
      <c r="F8" s="64">
        <v>49066369</v>
      </c>
      <c r="G8" s="64">
        <v>73599.553499999995</v>
      </c>
      <c r="H8" s="66" t="str">
        <f t="shared" si="0"/>
        <v>1720008 - TF</v>
      </c>
    </row>
    <row r="9" spans="1:8" x14ac:dyDescent="0.35">
      <c r="A9" s="57" t="s">
        <v>2700</v>
      </c>
      <c r="B9" s="57" t="s">
        <v>196</v>
      </c>
      <c r="C9" s="61" t="s">
        <v>10</v>
      </c>
      <c r="D9" s="62" t="s">
        <v>5590</v>
      </c>
      <c r="E9" s="63">
        <v>4.2900000000000001E-2</v>
      </c>
      <c r="F9" s="64">
        <v>205004944</v>
      </c>
      <c r="G9" s="64">
        <v>87947.120976000006</v>
      </c>
      <c r="H9" s="66" t="str">
        <f t="shared" si="0"/>
        <v>4320004 - TF</v>
      </c>
    </row>
    <row r="10" spans="1:8" x14ac:dyDescent="0.35">
      <c r="A10" s="57" t="s">
        <v>2634</v>
      </c>
      <c r="B10" s="57" t="s">
        <v>2565</v>
      </c>
      <c r="C10" s="61" t="s">
        <v>10</v>
      </c>
      <c r="D10" s="62" t="s">
        <v>5590</v>
      </c>
      <c r="E10" s="63">
        <v>0.15</v>
      </c>
      <c r="F10" s="64">
        <v>55255845</v>
      </c>
      <c r="G10" s="64">
        <v>82883.767500000002</v>
      </c>
      <c r="H10" s="66" t="str">
        <f t="shared" si="0"/>
        <v>4220007 - TF</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9C1AA-6FC6-4249-9CB4-6F2A706833D7}">
  <sheetPr>
    <tabColor rgb="FF7030A0"/>
  </sheetPr>
  <dimension ref="A1:V4000"/>
  <sheetViews>
    <sheetView workbookViewId="0">
      <selection activeCell="B23" sqref="B23"/>
    </sheetView>
  </sheetViews>
  <sheetFormatPr defaultRowHeight="14.5" x14ac:dyDescent="0.35"/>
  <cols>
    <col min="1" max="1" width="21.1796875" bestFit="1" customWidth="1"/>
    <col min="2" max="2" width="18.453125" bestFit="1" customWidth="1"/>
    <col min="3" max="3" width="21.81640625" bestFit="1" customWidth="1"/>
    <col min="4" max="4" width="19" bestFit="1" customWidth="1"/>
    <col min="5" max="5" width="23.26953125" bestFit="1" customWidth="1"/>
    <col min="6" max="6" width="23.26953125" customWidth="1"/>
    <col min="7" max="7" width="38.81640625" bestFit="1" customWidth="1"/>
    <col min="8" max="8" width="8" bestFit="1" customWidth="1"/>
    <col min="9" max="9" width="25.54296875" bestFit="1" customWidth="1"/>
    <col min="10" max="10" width="22.7265625" bestFit="1" customWidth="1"/>
    <col min="11" max="11" width="45.81640625" bestFit="1" customWidth="1"/>
    <col min="12" max="12" width="43" bestFit="1" customWidth="1"/>
    <col min="13" max="13" width="25.7265625" bestFit="1" customWidth="1"/>
    <col min="14" max="14" width="35.81640625" bestFit="1" customWidth="1"/>
    <col min="15" max="15" width="35.81640625" customWidth="1"/>
    <col min="16" max="16" width="28.54296875" bestFit="1" customWidth="1"/>
    <col min="17" max="17" width="14.7265625" customWidth="1"/>
    <col min="19" max="19" width="11.26953125" bestFit="1" customWidth="1"/>
    <col min="20" max="20" width="16" customWidth="1"/>
    <col min="21" max="21" width="11" bestFit="1" customWidth="1"/>
    <col min="22" max="22" width="22.54296875" bestFit="1" customWidth="1"/>
  </cols>
  <sheetData>
    <row r="1" spans="1:22" x14ac:dyDescent="0.35">
      <c r="A1" s="48" t="str">
        <f>IF('Support - Calculation Detail'!A1="","",'Support - Calculation Detail'!A1)</f>
        <v>Major MOD
+ ML Type</v>
      </c>
      <c r="B1" s="48" t="str">
        <f>IF('Support - Calculation Detail'!C1="","",'Support - Calculation Detail'!C1)</f>
        <v>Cross County
Code</v>
      </c>
      <c r="C1" s="48" t="str">
        <f>IF('Support - Calculation Detail'!B1="","",'Support - Calculation Detail'!B1)</f>
        <v>Cross County
Indicator</v>
      </c>
      <c r="D1" s="48" t="str">
        <f>IF('Support - Calculation Detail'!D1="","",'Support - Calculation Detail'!D1)</f>
        <v>2025 Maximum Levy</v>
      </c>
      <c r="E1" s="48" t="str">
        <f>IF('Support - Calculation Detail'!E1="","",'Support - Calculation Detail'!E1)</f>
        <v>2025 Permanent Appeals</v>
      </c>
      <c r="F1" t="s">
        <v>9020</v>
      </c>
      <c r="G1" t="str">
        <f>IF('Support - Calculation Detail'!F1="","",'Support - Calculation Detail'!F1)</f>
        <v>2025 Maximum Levy
for Growth Quotient</v>
      </c>
      <c r="H1" t="str">
        <f>IF('Support - Calculation Detail'!G1="","",'Support - Calculation Detail'!G1)</f>
        <v>MLGQ</v>
      </c>
      <c r="I1" t="str">
        <f>IF('Support - Calculation Detail'!H1="","",'Support - Calculation Detail'!H1)</f>
        <v>2026 Initial
Maximum Levy</v>
      </c>
      <c r="J1" t="str">
        <f>IF('Support - Calculation Detail'!I1="","",'Support - Calculation Detail'!I1)</f>
        <v xml:space="preserve">2026 Potential
Appeals </v>
      </c>
      <c r="K1" t="str">
        <f>IF('Support - Calculation Detail'!K1="","",'Support - Calculation Detail'!K1)</f>
        <v>Estimated Maximum Levy
Prior to Allowable Adj.</v>
      </c>
      <c r="L1" t="str">
        <f>IF('Support - Calculation Detail'!L1="","",'Support - Calculation Detail'!L1)</f>
        <v>Cumulative Capital
Development Adjustment</v>
      </c>
      <c r="M1" t="str">
        <f>IF('Support - Calculation Detail'!M1="","",'Support - Calculation Detail'!M1)</f>
        <v>Mental Health
Adjustment</v>
      </c>
      <c r="N1" t="str">
        <f>IF('Support - Calculation Detail'!N1="","",'Support - Calculation Detail'!N1)</f>
        <v>Developmental Disability
Adjustment</v>
      </c>
      <c r="O1" t="s">
        <v>9021</v>
      </c>
      <c r="P1" t="str">
        <f>IF('Support - Calculation Detail'!O1="","",'Support - Calculation Detail'!O1)</f>
        <v>2026 Estimated Maximum Levy</v>
      </c>
      <c r="Q1" t="s">
        <v>9022</v>
      </c>
      <c r="R1" t="s">
        <v>9023</v>
      </c>
      <c r="S1" t="s">
        <v>9023</v>
      </c>
      <c r="T1" t="s">
        <v>9024</v>
      </c>
      <c r="U1" t="s">
        <v>9025</v>
      </c>
      <c r="V1" t="s">
        <v>9026</v>
      </c>
    </row>
    <row r="2" spans="1:22" x14ac:dyDescent="0.35">
      <c r="A2" t="str">
        <f>IF('Support - Calculation Detail'!A2="","",LEFT('Support - Calculation Detail'!A2,7)&amp;"-"&amp;RIGHT('Support - Calculation Detail'!A2,2))</f>
        <v>0110000-UT</v>
      </c>
      <c r="B2" t="str">
        <f>IF('Support - Calculation Detail'!C2="","",'Support - Calculation Detail'!C2)</f>
        <v>01</v>
      </c>
      <c r="C2" t="str">
        <f>IF('Support - Calculation Detail'!B2="","",'Support - Calculation Detail'!B2)</f>
        <v>N</v>
      </c>
      <c r="D2">
        <f>IF('Support - Calculation Detail'!D2="","",'Support - Calculation Detail'!D2)</f>
        <v>11872867</v>
      </c>
      <c r="E2">
        <f>IF('Support - Calculation Detail'!E2="","",'Support - Calculation Detail'!E2)</f>
        <v>0</v>
      </c>
      <c r="G2">
        <f>IF('Support - Calculation Detail'!F2="","",'Support - Calculation Detail'!F2)</f>
        <v>11872867</v>
      </c>
      <c r="H2">
        <f>IF('Support - Calculation Detail'!G2="","",'Support - Calculation Detail'!G2)</f>
        <v>1.04</v>
      </c>
      <c r="I2">
        <f>IF('Support - Calculation Detail'!H2="","",'Support - Calculation Detail'!H2)</f>
        <v>12347782</v>
      </c>
      <c r="J2">
        <f>IF('Support - Calculation Detail'!I2="","",'Support - Calculation Detail'!I2)</f>
        <v>0</v>
      </c>
      <c r="K2">
        <f>IF('Support - Calculation Detail'!K2="","",'Support - Calculation Detail'!K2)</f>
        <v>12347782</v>
      </c>
      <c r="L2">
        <f>IF('Support - Calculation Detail'!L2="","",'Support - Calculation Detail'!L2)</f>
        <v>622277</v>
      </c>
      <c r="M2">
        <f>IF('Support - Calculation Detail'!M2="","",'Support - Calculation Detail'!M2)</f>
        <v>302664</v>
      </c>
      <c r="N2">
        <f>IF('Support - Calculation Detail'!N2="","",'Support - Calculation Detail'!N2)</f>
        <v>734613.22881853266</v>
      </c>
      <c r="P2">
        <f>IF('Support - Calculation Detail'!O2="","",'Support - Calculation Detail'!O2)</f>
        <v>14007336.228818532</v>
      </c>
      <c r="Q2" t="b">
        <v>1</v>
      </c>
      <c r="R2" t="str">
        <f>LEFT(A2,7)</f>
        <v>0110000</v>
      </c>
      <c r="S2" t="str">
        <f>A2</f>
        <v>0110000-UT</v>
      </c>
      <c r="T2" t="str">
        <f>S2</f>
        <v>0110000-UT</v>
      </c>
      <c r="U2" t="str">
        <f>MID(S2,3,1)</f>
        <v>1</v>
      </c>
      <c r="V2" t="str">
        <f>RIGHT(T2,2)</f>
        <v>UT</v>
      </c>
    </row>
    <row r="3" spans="1:22" x14ac:dyDescent="0.35">
      <c r="A3" t="str">
        <f>IF('Support - Calculation Detail'!A3="","",LEFT('Support - Calculation Detail'!A3,7)&amp;"-"&amp;RIGHT('Support - Calculation Detail'!A3,2))</f>
        <v>0120001-UT</v>
      </c>
      <c r="B3" t="str">
        <f>IF('Support - Calculation Detail'!C3="","",'Support - Calculation Detail'!C3)</f>
        <v>01</v>
      </c>
      <c r="C3" t="str">
        <f>IF('Support - Calculation Detail'!B3="","",'Support - Calculation Detail'!B3)</f>
        <v>N</v>
      </c>
      <c r="D3">
        <f>IF('Support - Calculation Detail'!D3="","",'Support - Calculation Detail'!D3)</f>
        <v>25330</v>
      </c>
      <c r="E3">
        <f>IF('Support - Calculation Detail'!E3="","",'Support - Calculation Detail'!E3)</f>
        <v>0</v>
      </c>
      <c r="G3">
        <f>IF('Support - Calculation Detail'!F3="","",'Support - Calculation Detail'!F3)</f>
        <v>25330</v>
      </c>
      <c r="H3">
        <f>IF('Support - Calculation Detail'!G3="","",'Support - Calculation Detail'!G3)</f>
        <v>1.04</v>
      </c>
      <c r="I3">
        <f>IF('Support - Calculation Detail'!H3="","",'Support - Calculation Detail'!H3)</f>
        <v>26343</v>
      </c>
      <c r="J3">
        <f>IF('Support - Calculation Detail'!I3="","",'Support - Calculation Detail'!I3)</f>
        <v>0</v>
      </c>
      <c r="K3">
        <f>IF('Support - Calculation Detail'!K3="","",'Support - Calculation Detail'!K3)</f>
        <v>26343</v>
      </c>
      <c r="L3">
        <f>IF('Support - Calculation Detail'!L3="","",'Support - Calculation Detail'!L3)</f>
        <v>0</v>
      </c>
      <c r="M3">
        <f>IF('Support - Calculation Detail'!M3="","",'Support - Calculation Detail'!M3)</f>
        <v>0</v>
      </c>
      <c r="N3">
        <f>IF('Support - Calculation Detail'!N3="","",'Support - Calculation Detail'!N3)</f>
        <v>0</v>
      </c>
      <c r="P3">
        <f>IF('Support - Calculation Detail'!O3="","",'Support - Calculation Detail'!O3)</f>
        <v>26343</v>
      </c>
      <c r="Q3" t="b">
        <v>1</v>
      </c>
      <c r="R3" t="str">
        <f t="shared" ref="R3:R66" si="0">LEFT(A3,7)</f>
        <v>0120001</v>
      </c>
      <c r="S3" t="str">
        <f t="shared" ref="S3:S66" si="1">A3</f>
        <v>0120001-UT</v>
      </c>
      <c r="T3" t="str">
        <f t="shared" ref="T3:T66" si="2">S3</f>
        <v>0120001-UT</v>
      </c>
      <c r="U3" t="str">
        <f t="shared" ref="U3:U66" si="3">MID(S3,3,1)</f>
        <v>2</v>
      </c>
      <c r="V3" t="str">
        <f t="shared" ref="V3:V66" si="4">RIGHT(T3,2)</f>
        <v>UT</v>
      </c>
    </row>
    <row r="4" spans="1:22" x14ac:dyDescent="0.35">
      <c r="A4" t="str">
        <f>IF('Support - Calculation Detail'!A4="","",LEFT('Support - Calculation Detail'!A4,7)&amp;"-"&amp;RIGHT('Support - Calculation Detail'!A4,2))</f>
        <v>0120001-TF</v>
      </c>
      <c r="B4" t="str">
        <f>IF('Support - Calculation Detail'!C4="","",'Support - Calculation Detail'!C4)</f>
        <v>01</v>
      </c>
      <c r="C4" t="str">
        <f>IF('Support - Calculation Detail'!B4="","",'Support - Calculation Detail'!B4)</f>
        <v>N</v>
      </c>
      <c r="D4">
        <f>IF('Support - Calculation Detail'!D4="","",'Support - Calculation Detail'!D4)</f>
        <v>8429</v>
      </c>
      <c r="E4">
        <f>IF('Support - Calculation Detail'!E4="","",'Support - Calculation Detail'!E4)</f>
        <v>0</v>
      </c>
      <c r="G4">
        <f>IF('Support - Calculation Detail'!F4="","",'Support - Calculation Detail'!F4)</f>
        <v>8429</v>
      </c>
      <c r="H4">
        <f>IF('Support - Calculation Detail'!G4="","",'Support - Calculation Detail'!G4)</f>
        <v>1.04</v>
      </c>
      <c r="I4">
        <f>IF('Support - Calculation Detail'!H4="","",'Support - Calculation Detail'!H4)</f>
        <v>8766</v>
      </c>
      <c r="J4">
        <f>IF('Support - Calculation Detail'!I4="","",'Support - Calculation Detail'!I4)</f>
        <v>0</v>
      </c>
      <c r="K4">
        <f>IF('Support - Calculation Detail'!K4="","",'Support - Calculation Detail'!K4)</f>
        <v>8766</v>
      </c>
      <c r="L4">
        <f>IF('Support - Calculation Detail'!L4="","",'Support - Calculation Detail'!L4)</f>
        <v>0</v>
      </c>
      <c r="M4">
        <f>IF('Support - Calculation Detail'!M4="","",'Support - Calculation Detail'!M4)</f>
        <v>0</v>
      </c>
      <c r="N4">
        <f>IF('Support - Calculation Detail'!N4="","",'Support - Calculation Detail'!N4)</f>
        <v>0</v>
      </c>
      <c r="P4">
        <f>IF('Support - Calculation Detail'!O4="","",'Support - Calculation Detail'!O4)</f>
        <v>8766</v>
      </c>
      <c r="Q4" t="b">
        <v>1</v>
      </c>
      <c r="R4" t="str">
        <f t="shared" si="0"/>
        <v>0120001</v>
      </c>
      <c r="S4" t="str">
        <f t="shared" si="1"/>
        <v>0120001-TF</v>
      </c>
      <c r="T4" t="str">
        <f t="shared" si="2"/>
        <v>0120001-TF</v>
      </c>
      <c r="U4" t="str">
        <f t="shared" si="3"/>
        <v>2</v>
      </c>
      <c r="V4" t="str">
        <f t="shared" si="4"/>
        <v>TF</v>
      </c>
    </row>
    <row r="5" spans="1:22" x14ac:dyDescent="0.35">
      <c r="A5" t="str">
        <f>IF('Support - Calculation Detail'!A5="","",LEFT('Support - Calculation Detail'!A5,7)&amp;"-"&amp;RIGHT('Support - Calculation Detail'!A5,2))</f>
        <v>0150001-UT</v>
      </c>
      <c r="B5" t="str">
        <f>IF('Support - Calculation Detail'!C5="","",'Support - Calculation Detail'!C5)</f>
        <v>01</v>
      </c>
      <c r="C5" t="str">
        <f>IF('Support - Calculation Detail'!B5="","",'Support - Calculation Detail'!B5)</f>
        <v>N</v>
      </c>
      <c r="D5">
        <f>IF('Support - Calculation Detail'!D5="","",'Support - Calculation Detail'!D5)</f>
        <v>385788</v>
      </c>
      <c r="E5">
        <f>IF('Support - Calculation Detail'!E5="","",'Support - Calculation Detail'!E5)</f>
        <v>0</v>
      </c>
      <c r="G5">
        <f>IF('Support - Calculation Detail'!F5="","",'Support - Calculation Detail'!F5)</f>
        <v>385788</v>
      </c>
      <c r="H5">
        <f>IF('Support - Calculation Detail'!G5="","",'Support - Calculation Detail'!G5)</f>
        <v>1.04</v>
      </c>
      <c r="I5">
        <f>IF('Support - Calculation Detail'!H5="","",'Support - Calculation Detail'!H5)</f>
        <v>401220</v>
      </c>
      <c r="J5">
        <f>IF('Support - Calculation Detail'!I5="","",'Support - Calculation Detail'!I5)</f>
        <v>0</v>
      </c>
      <c r="K5">
        <f>IF('Support - Calculation Detail'!K5="","",'Support - Calculation Detail'!K5)</f>
        <v>401220</v>
      </c>
      <c r="L5">
        <f>IF('Support - Calculation Detail'!L5="","",'Support - Calculation Detail'!L5)</f>
        <v>0</v>
      </c>
      <c r="M5">
        <f>IF('Support - Calculation Detail'!M5="","",'Support - Calculation Detail'!M5)</f>
        <v>0</v>
      </c>
      <c r="N5">
        <f>IF('Support - Calculation Detail'!N5="","",'Support - Calculation Detail'!N5)</f>
        <v>0</v>
      </c>
      <c r="P5">
        <f>IF('Support - Calculation Detail'!O5="","",'Support - Calculation Detail'!O5)</f>
        <v>401220</v>
      </c>
      <c r="Q5" t="b">
        <v>1</v>
      </c>
      <c r="R5" t="str">
        <f t="shared" si="0"/>
        <v>0150001</v>
      </c>
      <c r="S5" t="str">
        <f t="shared" si="1"/>
        <v>0150001-UT</v>
      </c>
      <c r="T5" t="str">
        <f t="shared" si="2"/>
        <v>0150001-UT</v>
      </c>
      <c r="U5" t="str">
        <f t="shared" si="3"/>
        <v>5</v>
      </c>
      <c r="V5" t="str">
        <f t="shared" si="4"/>
        <v>UT</v>
      </c>
    </row>
    <row r="6" spans="1:22" x14ac:dyDescent="0.35">
      <c r="A6" t="str">
        <f>IF('Support - Calculation Detail'!A6="","",LEFT('Support - Calculation Detail'!A6,7)&amp;"-"&amp;RIGHT('Support - Calculation Detail'!A6,2))</f>
        <v>0120002-UT</v>
      </c>
      <c r="B6" t="str">
        <f>IF('Support - Calculation Detail'!C6="","",'Support - Calculation Detail'!C6)</f>
        <v>01</v>
      </c>
      <c r="C6" t="str">
        <f>IF('Support - Calculation Detail'!B6="","",'Support - Calculation Detail'!B6)</f>
        <v>N</v>
      </c>
      <c r="D6">
        <f>IF('Support - Calculation Detail'!D6="","",'Support - Calculation Detail'!D6)</f>
        <v>14483</v>
      </c>
      <c r="E6">
        <f>IF('Support - Calculation Detail'!E6="","",'Support - Calculation Detail'!E6)</f>
        <v>0</v>
      </c>
      <c r="G6">
        <f>IF('Support - Calculation Detail'!F6="","",'Support - Calculation Detail'!F6)</f>
        <v>14483</v>
      </c>
      <c r="H6">
        <f>IF('Support - Calculation Detail'!G6="","",'Support - Calculation Detail'!G6)</f>
        <v>1.04</v>
      </c>
      <c r="I6">
        <f>IF('Support - Calculation Detail'!H6="","",'Support - Calculation Detail'!H6)</f>
        <v>15062</v>
      </c>
      <c r="J6">
        <f>IF('Support - Calculation Detail'!I6="","",'Support - Calculation Detail'!I6)</f>
        <v>0</v>
      </c>
      <c r="K6">
        <f>IF('Support - Calculation Detail'!K6="","",'Support - Calculation Detail'!K6)</f>
        <v>15062</v>
      </c>
      <c r="L6">
        <f>IF('Support - Calculation Detail'!L6="","",'Support - Calculation Detail'!L6)</f>
        <v>0</v>
      </c>
      <c r="M6">
        <f>IF('Support - Calculation Detail'!M6="","",'Support - Calculation Detail'!M6)</f>
        <v>0</v>
      </c>
      <c r="N6">
        <f>IF('Support - Calculation Detail'!N6="","",'Support - Calculation Detail'!N6)</f>
        <v>0</v>
      </c>
      <c r="P6">
        <f>IF('Support - Calculation Detail'!O6="","",'Support - Calculation Detail'!O6)</f>
        <v>15062</v>
      </c>
      <c r="Q6" t="b">
        <v>1</v>
      </c>
      <c r="R6" t="str">
        <f t="shared" si="0"/>
        <v>0120002</v>
      </c>
      <c r="S6" t="str">
        <f t="shared" si="1"/>
        <v>0120002-UT</v>
      </c>
      <c r="T6" t="str">
        <f t="shared" si="2"/>
        <v>0120002-UT</v>
      </c>
      <c r="U6" t="str">
        <f t="shared" si="3"/>
        <v>2</v>
      </c>
      <c r="V6" t="str">
        <f t="shared" si="4"/>
        <v>UT</v>
      </c>
    </row>
    <row r="7" spans="1:22" x14ac:dyDescent="0.35">
      <c r="A7" t="str">
        <f>IF('Support - Calculation Detail'!A7="","",LEFT('Support - Calculation Detail'!A7,7)&amp;"-"&amp;RIGHT('Support - Calculation Detail'!A7,2))</f>
        <v>0120002-TF</v>
      </c>
      <c r="B7" t="str">
        <f>IF('Support - Calculation Detail'!C7="","",'Support - Calculation Detail'!C7)</f>
        <v>01</v>
      </c>
      <c r="C7" t="str">
        <f>IF('Support - Calculation Detail'!B7="","",'Support - Calculation Detail'!B7)</f>
        <v>N</v>
      </c>
      <c r="D7">
        <f>IF('Support - Calculation Detail'!D7="","",'Support - Calculation Detail'!D7)</f>
        <v>22802</v>
      </c>
      <c r="E7">
        <f>IF('Support - Calculation Detail'!E7="","",'Support - Calculation Detail'!E7)</f>
        <v>0</v>
      </c>
      <c r="G7">
        <f>IF('Support - Calculation Detail'!F7="","",'Support - Calculation Detail'!F7)</f>
        <v>22802</v>
      </c>
      <c r="H7">
        <f>IF('Support - Calculation Detail'!G7="","",'Support - Calculation Detail'!G7)</f>
        <v>1.04</v>
      </c>
      <c r="I7">
        <f>IF('Support - Calculation Detail'!H7="","",'Support - Calculation Detail'!H7)</f>
        <v>23714</v>
      </c>
      <c r="J7">
        <f>IF('Support - Calculation Detail'!I7="","",'Support - Calculation Detail'!I7)</f>
        <v>0</v>
      </c>
      <c r="K7">
        <f>IF('Support - Calculation Detail'!K7="","",'Support - Calculation Detail'!K7)</f>
        <v>23714</v>
      </c>
      <c r="L7">
        <f>IF('Support - Calculation Detail'!L7="","",'Support - Calculation Detail'!L7)</f>
        <v>0</v>
      </c>
      <c r="M7">
        <f>IF('Support - Calculation Detail'!M7="","",'Support - Calculation Detail'!M7)</f>
        <v>0</v>
      </c>
      <c r="N7">
        <f>IF('Support - Calculation Detail'!N7="","",'Support - Calculation Detail'!N7)</f>
        <v>0</v>
      </c>
      <c r="P7">
        <f>IF('Support - Calculation Detail'!O7="","",'Support - Calculation Detail'!O7)</f>
        <v>23714</v>
      </c>
      <c r="Q7" t="b">
        <v>1</v>
      </c>
      <c r="R7" t="str">
        <f t="shared" si="0"/>
        <v>0120002</v>
      </c>
      <c r="S7" t="str">
        <f t="shared" si="1"/>
        <v>0120002-TF</v>
      </c>
      <c r="T7" t="str">
        <f t="shared" si="2"/>
        <v>0120002-TF</v>
      </c>
      <c r="U7" t="str">
        <f t="shared" si="3"/>
        <v>2</v>
      </c>
      <c r="V7" t="str">
        <f t="shared" si="4"/>
        <v>TF</v>
      </c>
    </row>
    <row r="8" spans="1:22" x14ac:dyDescent="0.35">
      <c r="A8" t="str">
        <f>IF('Support - Calculation Detail'!A8="","",LEFT('Support - Calculation Detail'!A8,7)&amp;"-"&amp;RIGHT('Support - Calculation Detail'!A8,2))</f>
        <v>0120003-TF</v>
      </c>
      <c r="B8" t="str">
        <f>IF('Support - Calculation Detail'!C8="","",'Support - Calculation Detail'!C8)</f>
        <v>01</v>
      </c>
      <c r="C8" t="str">
        <f>IF('Support - Calculation Detail'!B8="","",'Support - Calculation Detail'!B8)</f>
        <v>N</v>
      </c>
      <c r="D8">
        <f>IF('Support - Calculation Detail'!D8="","",'Support - Calculation Detail'!D8)</f>
        <v>17548</v>
      </c>
      <c r="E8">
        <f>IF('Support - Calculation Detail'!E8="","",'Support - Calculation Detail'!E8)</f>
        <v>0</v>
      </c>
      <c r="G8">
        <f>IF('Support - Calculation Detail'!F8="","",'Support - Calculation Detail'!F8)</f>
        <v>17548</v>
      </c>
      <c r="H8">
        <f>IF('Support - Calculation Detail'!G8="","",'Support - Calculation Detail'!G8)</f>
        <v>1.04</v>
      </c>
      <c r="I8">
        <f>IF('Support - Calculation Detail'!H8="","",'Support - Calculation Detail'!H8)</f>
        <v>18250</v>
      </c>
      <c r="J8">
        <f>IF('Support - Calculation Detail'!I8="","",'Support - Calculation Detail'!I8)</f>
        <v>0</v>
      </c>
      <c r="K8">
        <f>IF('Support - Calculation Detail'!K8="","",'Support - Calculation Detail'!K8)</f>
        <v>18250</v>
      </c>
      <c r="L8">
        <f>IF('Support - Calculation Detail'!L8="","",'Support - Calculation Detail'!L8)</f>
        <v>0</v>
      </c>
      <c r="M8">
        <f>IF('Support - Calculation Detail'!M8="","",'Support - Calculation Detail'!M8)</f>
        <v>0</v>
      </c>
      <c r="N8">
        <f>IF('Support - Calculation Detail'!N8="","",'Support - Calculation Detail'!N8)</f>
        <v>0</v>
      </c>
      <c r="P8">
        <f>IF('Support - Calculation Detail'!O8="","",'Support - Calculation Detail'!O8)</f>
        <v>18250</v>
      </c>
      <c r="Q8" t="b">
        <v>1</v>
      </c>
      <c r="R8" t="str">
        <f t="shared" si="0"/>
        <v>0120003</v>
      </c>
      <c r="S8" t="str">
        <f t="shared" si="1"/>
        <v>0120003-TF</v>
      </c>
      <c r="T8" t="str">
        <f t="shared" si="2"/>
        <v>0120003-TF</v>
      </c>
      <c r="U8" t="str">
        <f t="shared" si="3"/>
        <v>2</v>
      </c>
      <c r="V8" t="str">
        <f t="shared" si="4"/>
        <v>TF</v>
      </c>
    </row>
    <row r="9" spans="1:22" x14ac:dyDescent="0.35">
      <c r="A9" t="str">
        <f>IF('Support - Calculation Detail'!A9="","",LEFT('Support - Calculation Detail'!A9,7)&amp;"-"&amp;RIGHT('Support - Calculation Detail'!A9,2))</f>
        <v>0120003-UT</v>
      </c>
      <c r="B9" t="str">
        <f>IF('Support - Calculation Detail'!C9="","",'Support - Calculation Detail'!C9)</f>
        <v>01</v>
      </c>
      <c r="C9" t="str">
        <f>IF('Support - Calculation Detail'!B9="","",'Support - Calculation Detail'!B9)</f>
        <v>N</v>
      </c>
      <c r="D9">
        <f>IF('Support - Calculation Detail'!D9="","",'Support - Calculation Detail'!D9)</f>
        <v>36357</v>
      </c>
      <c r="E9">
        <f>IF('Support - Calculation Detail'!E9="","",'Support - Calculation Detail'!E9)</f>
        <v>0</v>
      </c>
      <c r="G9">
        <f>IF('Support - Calculation Detail'!F9="","",'Support - Calculation Detail'!F9)</f>
        <v>36357</v>
      </c>
      <c r="H9">
        <f>IF('Support - Calculation Detail'!G9="","",'Support - Calculation Detail'!G9)</f>
        <v>1.04</v>
      </c>
      <c r="I9">
        <f>IF('Support - Calculation Detail'!H9="","",'Support - Calculation Detail'!H9)</f>
        <v>37811</v>
      </c>
      <c r="J9">
        <f>IF('Support - Calculation Detail'!I9="","",'Support - Calculation Detail'!I9)</f>
        <v>0</v>
      </c>
      <c r="K9">
        <f>IF('Support - Calculation Detail'!K9="","",'Support - Calculation Detail'!K9)</f>
        <v>37811</v>
      </c>
      <c r="L9">
        <f>IF('Support - Calculation Detail'!L9="","",'Support - Calculation Detail'!L9)</f>
        <v>0</v>
      </c>
      <c r="M9">
        <f>IF('Support - Calculation Detail'!M9="","",'Support - Calculation Detail'!M9)</f>
        <v>0</v>
      </c>
      <c r="N9">
        <f>IF('Support - Calculation Detail'!N9="","",'Support - Calculation Detail'!N9)</f>
        <v>0</v>
      </c>
      <c r="P9">
        <f>IF('Support - Calculation Detail'!O9="","",'Support - Calculation Detail'!O9)</f>
        <v>37811</v>
      </c>
      <c r="Q9" t="b">
        <v>1</v>
      </c>
      <c r="R9" t="str">
        <f t="shared" si="0"/>
        <v>0120003</v>
      </c>
      <c r="S9" t="str">
        <f t="shared" si="1"/>
        <v>0120003-UT</v>
      </c>
      <c r="T9" t="str">
        <f t="shared" si="2"/>
        <v>0120003-UT</v>
      </c>
      <c r="U9" t="str">
        <f t="shared" si="3"/>
        <v>2</v>
      </c>
      <c r="V9" t="str">
        <f t="shared" si="4"/>
        <v>UT</v>
      </c>
    </row>
    <row r="10" spans="1:22" x14ac:dyDescent="0.35">
      <c r="A10" t="str">
        <f>IF('Support - Calculation Detail'!A10="","",LEFT('Support - Calculation Detail'!A10,7)&amp;"-"&amp;RIGHT('Support - Calculation Detail'!A10,2))</f>
        <v>0120004-UT</v>
      </c>
      <c r="B10" t="str">
        <f>IF('Support - Calculation Detail'!C10="","",'Support - Calculation Detail'!C10)</f>
        <v>01</v>
      </c>
      <c r="C10" t="str">
        <f>IF('Support - Calculation Detail'!B10="","",'Support - Calculation Detail'!B10)</f>
        <v>N</v>
      </c>
      <c r="D10">
        <f>IF('Support - Calculation Detail'!D10="","",'Support - Calculation Detail'!D10)</f>
        <v>21538</v>
      </c>
      <c r="E10">
        <f>IF('Support - Calculation Detail'!E10="","",'Support - Calculation Detail'!E10)</f>
        <v>0</v>
      </c>
      <c r="G10">
        <f>IF('Support - Calculation Detail'!F10="","",'Support - Calculation Detail'!F10)</f>
        <v>21538</v>
      </c>
      <c r="H10">
        <f>IF('Support - Calculation Detail'!G10="","",'Support - Calculation Detail'!G10)</f>
        <v>1.04</v>
      </c>
      <c r="I10">
        <f>IF('Support - Calculation Detail'!H10="","",'Support - Calculation Detail'!H10)</f>
        <v>22400</v>
      </c>
      <c r="J10">
        <f>IF('Support - Calculation Detail'!I10="","",'Support - Calculation Detail'!I10)</f>
        <v>0</v>
      </c>
      <c r="K10">
        <f>IF('Support - Calculation Detail'!K10="","",'Support - Calculation Detail'!K10)</f>
        <v>22400</v>
      </c>
      <c r="L10">
        <f>IF('Support - Calculation Detail'!L10="","",'Support - Calculation Detail'!L10)</f>
        <v>0</v>
      </c>
      <c r="M10">
        <f>IF('Support - Calculation Detail'!M10="","",'Support - Calculation Detail'!M10)</f>
        <v>0</v>
      </c>
      <c r="N10">
        <f>IF('Support - Calculation Detail'!N10="","",'Support - Calculation Detail'!N10)</f>
        <v>0</v>
      </c>
      <c r="P10">
        <f>IF('Support - Calculation Detail'!O10="","",'Support - Calculation Detail'!O10)</f>
        <v>22400</v>
      </c>
      <c r="Q10" t="b">
        <v>1</v>
      </c>
      <c r="R10" t="str">
        <f t="shared" si="0"/>
        <v>0120004</v>
      </c>
      <c r="S10" t="str">
        <f t="shared" si="1"/>
        <v>0120004-UT</v>
      </c>
      <c r="T10" t="str">
        <f t="shared" si="2"/>
        <v>0120004-UT</v>
      </c>
      <c r="U10" t="str">
        <f t="shared" si="3"/>
        <v>2</v>
      </c>
      <c r="V10" t="str">
        <f t="shared" si="4"/>
        <v>UT</v>
      </c>
    </row>
    <row r="11" spans="1:22" x14ac:dyDescent="0.35">
      <c r="A11" t="str">
        <f>IF('Support - Calculation Detail'!A11="","",LEFT('Support - Calculation Detail'!A11,7)&amp;"-"&amp;RIGHT('Support - Calculation Detail'!A11,2))</f>
        <v>0120004-TF</v>
      </c>
      <c r="B11" t="str">
        <f>IF('Support - Calculation Detail'!C11="","",'Support - Calculation Detail'!C11)</f>
        <v>01</v>
      </c>
      <c r="C11" t="str">
        <f>IF('Support - Calculation Detail'!B11="","",'Support - Calculation Detail'!B11)</f>
        <v>N</v>
      </c>
      <c r="D11">
        <f>IF('Support - Calculation Detail'!D11="","",'Support - Calculation Detail'!D11)</f>
        <v>15116</v>
      </c>
      <c r="E11">
        <f>IF('Support - Calculation Detail'!E11="","",'Support - Calculation Detail'!E11)</f>
        <v>0</v>
      </c>
      <c r="G11">
        <f>IF('Support - Calculation Detail'!F11="","",'Support - Calculation Detail'!F11)</f>
        <v>15116</v>
      </c>
      <c r="H11">
        <f>IF('Support - Calculation Detail'!G11="","",'Support - Calculation Detail'!G11)</f>
        <v>1.04</v>
      </c>
      <c r="I11">
        <f>IF('Support - Calculation Detail'!H11="","",'Support - Calculation Detail'!H11)</f>
        <v>15721</v>
      </c>
      <c r="J11">
        <f>IF('Support - Calculation Detail'!I11="","",'Support - Calculation Detail'!I11)</f>
        <v>0</v>
      </c>
      <c r="K11">
        <f>IF('Support - Calculation Detail'!K11="","",'Support - Calculation Detail'!K11)</f>
        <v>15721</v>
      </c>
      <c r="L11">
        <f>IF('Support - Calculation Detail'!L11="","",'Support - Calculation Detail'!L11)</f>
        <v>0</v>
      </c>
      <c r="M11">
        <f>IF('Support - Calculation Detail'!M11="","",'Support - Calculation Detail'!M11)</f>
        <v>0</v>
      </c>
      <c r="N11">
        <f>IF('Support - Calculation Detail'!N11="","",'Support - Calculation Detail'!N11)</f>
        <v>0</v>
      </c>
      <c r="P11">
        <f>IF('Support - Calculation Detail'!O11="","",'Support - Calculation Detail'!O11)</f>
        <v>15721</v>
      </c>
      <c r="Q11" t="b">
        <v>1</v>
      </c>
      <c r="R11" t="str">
        <f t="shared" si="0"/>
        <v>0120004</v>
      </c>
      <c r="S11" t="str">
        <f t="shared" si="1"/>
        <v>0120004-TF</v>
      </c>
      <c r="T11" t="str">
        <f t="shared" si="2"/>
        <v>0120004-TF</v>
      </c>
      <c r="U11" t="str">
        <f t="shared" si="3"/>
        <v>2</v>
      </c>
      <c r="V11" t="str">
        <f t="shared" si="4"/>
        <v>TF</v>
      </c>
    </row>
    <row r="12" spans="1:22" x14ac:dyDescent="0.35">
      <c r="A12" t="str">
        <f>IF('Support - Calculation Detail'!A12="","",LEFT('Support - Calculation Detail'!A12,7)&amp;"-"&amp;RIGHT('Support - Calculation Detail'!A12,2))</f>
        <v>0120005-TF</v>
      </c>
      <c r="B12" t="str">
        <f>IF('Support - Calculation Detail'!C12="","",'Support - Calculation Detail'!C12)</f>
        <v>01</v>
      </c>
      <c r="C12" t="str">
        <f>IF('Support - Calculation Detail'!B12="","",'Support - Calculation Detail'!B12)</f>
        <v>N</v>
      </c>
      <c r="D12">
        <f>IF('Support - Calculation Detail'!D12="","",'Support - Calculation Detail'!D12)</f>
        <v>23753</v>
      </c>
      <c r="E12">
        <f>IF('Support - Calculation Detail'!E12="","",'Support - Calculation Detail'!E12)</f>
        <v>0</v>
      </c>
      <c r="G12">
        <f>IF('Support - Calculation Detail'!F12="","",'Support - Calculation Detail'!F12)</f>
        <v>23753</v>
      </c>
      <c r="H12">
        <f>IF('Support - Calculation Detail'!G12="","",'Support - Calculation Detail'!G12)</f>
        <v>1.04</v>
      </c>
      <c r="I12">
        <f>IF('Support - Calculation Detail'!H12="","",'Support - Calculation Detail'!H12)</f>
        <v>24703</v>
      </c>
      <c r="J12">
        <f>IF('Support - Calculation Detail'!I12="","",'Support - Calculation Detail'!I12)</f>
        <v>0</v>
      </c>
      <c r="K12">
        <f>IF('Support - Calculation Detail'!K12="","",'Support - Calculation Detail'!K12)</f>
        <v>24703</v>
      </c>
      <c r="L12">
        <f>IF('Support - Calculation Detail'!L12="","",'Support - Calculation Detail'!L12)</f>
        <v>0</v>
      </c>
      <c r="M12">
        <f>IF('Support - Calculation Detail'!M12="","",'Support - Calculation Detail'!M12)</f>
        <v>0</v>
      </c>
      <c r="N12">
        <f>IF('Support - Calculation Detail'!N12="","",'Support - Calculation Detail'!N12)</f>
        <v>0</v>
      </c>
      <c r="P12">
        <f>IF('Support - Calculation Detail'!O12="","",'Support - Calculation Detail'!O12)</f>
        <v>24703</v>
      </c>
      <c r="Q12" t="b">
        <v>1</v>
      </c>
      <c r="R12" t="str">
        <f t="shared" si="0"/>
        <v>0120005</v>
      </c>
      <c r="S12" t="str">
        <f t="shared" si="1"/>
        <v>0120005-TF</v>
      </c>
      <c r="T12" t="str">
        <f t="shared" si="2"/>
        <v>0120005-TF</v>
      </c>
      <c r="U12" t="str">
        <f t="shared" si="3"/>
        <v>2</v>
      </c>
      <c r="V12" t="str">
        <f t="shared" si="4"/>
        <v>TF</v>
      </c>
    </row>
    <row r="13" spans="1:22" x14ac:dyDescent="0.35">
      <c r="A13" t="str">
        <f>IF('Support - Calculation Detail'!A13="","",LEFT('Support - Calculation Detail'!A13,7)&amp;"-"&amp;RIGHT('Support - Calculation Detail'!A13,2))</f>
        <v>0120005-UT</v>
      </c>
      <c r="B13" t="str">
        <f>IF('Support - Calculation Detail'!C13="","",'Support - Calculation Detail'!C13)</f>
        <v>01</v>
      </c>
      <c r="C13" t="str">
        <f>IF('Support - Calculation Detail'!B13="","",'Support - Calculation Detail'!B13)</f>
        <v>N</v>
      </c>
      <c r="D13">
        <f>IF('Support - Calculation Detail'!D13="","",'Support - Calculation Detail'!D13)</f>
        <v>25201</v>
      </c>
      <c r="E13">
        <f>IF('Support - Calculation Detail'!E13="","",'Support - Calculation Detail'!E13)</f>
        <v>0</v>
      </c>
      <c r="G13">
        <f>IF('Support - Calculation Detail'!F13="","",'Support - Calculation Detail'!F13)</f>
        <v>25201</v>
      </c>
      <c r="H13">
        <f>IF('Support - Calculation Detail'!G13="","",'Support - Calculation Detail'!G13)</f>
        <v>1.04</v>
      </c>
      <c r="I13">
        <f>IF('Support - Calculation Detail'!H13="","",'Support - Calculation Detail'!H13)</f>
        <v>26209</v>
      </c>
      <c r="J13">
        <f>IF('Support - Calculation Detail'!I13="","",'Support - Calculation Detail'!I13)</f>
        <v>0</v>
      </c>
      <c r="K13">
        <f>IF('Support - Calculation Detail'!K13="","",'Support - Calculation Detail'!K13)</f>
        <v>26209</v>
      </c>
      <c r="L13">
        <f>IF('Support - Calculation Detail'!L13="","",'Support - Calculation Detail'!L13)</f>
        <v>0</v>
      </c>
      <c r="M13">
        <f>IF('Support - Calculation Detail'!M13="","",'Support - Calculation Detail'!M13)</f>
        <v>0</v>
      </c>
      <c r="N13">
        <f>IF('Support - Calculation Detail'!N13="","",'Support - Calculation Detail'!N13)</f>
        <v>0</v>
      </c>
      <c r="P13">
        <f>IF('Support - Calculation Detail'!O13="","",'Support - Calculation Detail'!O13)</f>
        <v>26209</v>
      </c>
      <c r="Q13" t="b">
        <v>1</v>
      </c>
      <c r="R13" t="str">
        <f t="shared" si="0"/>
        <v>0120005</v>
      </c>
      <c r="S13" t="str">
        <f t="shared" si="1"/>
        <v>0120005-UT</v>
      </c>
      <c r="T13" t="str">
        <f t="shared" si="2"/>
        <v>0120005-UT</v>
      </c>
      <c r="U13" t="str">
        <f t="shared" si="3"/>
        <v>2</v>
      </c>
      <c r="V13" t="str">
        <f t="shared" si="4"/>
        <v>UT</v>
      </c>
    </row>
    <row r="14" spans="1:22" x14ac:dyDescent="0.35">
      <c r="A14" t="str">
        <f>IF('Support - Calculation Detail'!A14="","",LEFT('Support - Calculation Detail'!A14,7)&amp;"-"&amp;RIGHT('Support - Calculation Detail'!A14,2))</f>
        <v>0120006-UT</v>
      </c>
      <c r="B14" t="str">
        <f>IF('Support - Calculation Detail'!C14="","",'Support - Calculation Detail'!C14)</f>
        <v>01</v>
      </c>
      <c r="C14" t="str">
        <f>IF('Support - Calculation Detail'!B14="","",'Support - Calculation Detail'!B14)</f>
        <v>N</v>
      </c>
      <c r="D14">
        <f>IF('Support - Calculation Detail'!D14="","",'Support - Calculation Detail'!D14)</f>
        <v>23970</v>
      </c>
      <c r="E14">
        <f>IF('Support - Calculation Detail'!E14="","",'Support - Calculation Detail'!E14)</f>
        <v>0</v>
      </c>
      <c r="G14">
        <f>IF('Support - Calculation Detail'!F14="","",'Support - Calculation Detail'!F14)</f>
        <v>23970</v>
      </c>
      <c r="H14">
        <f>IF('Support - Calculation Detail'!G14="","",'Support - Calculation Detail'!G14)</f>
        <v>1.04</v>
      </c>
      <c r="I14">
        <f>IF('Support - Calculation Detail'!H14="","",'Support - Calculation Detail'!H14)</f>
        <v>24929</v>
      </c>
      <c r="J14">
        <f>IF('Support - Calculation Detail'!I14="","",'Support - Calculation Detail'!I14)</f>
        <v>0</v>
      </c>
      <c r="K14">
        <f>IF('Support - Calculation Detail'!K14="","",'Support - Calculation Detail'!K14)</f>
        <v>24929</v>
      </c>
      <c r="L14">
        <f>IF('Support - Calculation Detail'!L14="","",'Support - Calculation Detail'!L14)</f>
        <v>0</v>
      </c>
      <c r="M14">
        <f>IF('Support - Calculation Detail'!M14="","",'Support - Calculation Detail'!M14)</f>
        <v>0</v>
      </c>
      <c r="N14">
        <f>IF('Support - Calculation Detail'!N14="","",'Support - Calculation Detail'!N14)</f>
        <v>0</v>
      </c>
      <c r="P14">
        <f>IF('Support - Calculation Detail'!O14="","",'Support - Calculation Detail'!O14)</f>
        <v>24929</v>
      </c>
      <c r="Q14" t="b">
        <v>1</v>
      </c>
      <c r="R14" t="str">
        <f t="shared" si="0"/>
        <v>0120006</v>
      </c>
      <c r="S14" t="str">
        <f t="shared" si="1"/>
        <v>0120006-UT</v>
      </c>
      <c r="T14" t="str">
        <f t="shared" si="2"/>
        <v>0120006-UT</v>
      </c>
      <c r="U14" t="str">
        <f t="shared" si="3"/>
        <v>2</v>
      </c>
      <c r="V14" t="str">
        <f t="shared" si="4"/>
        <v>UT</v>
      </c>
    </row>
    <row r="15" spans="1:22" x14ac:dyDescent="0.35">
      <c r="A15" t="str">
        <f>IF('Support - Calculation Detail'!A15="","",LEFT('Support - Calculation Detail'!A15,7)&amp;"-"&amp;RIGHT('Support - Calculation Detail'!A15,2))</f>
        <v>0120006-TF</v>
      </c>
      <c r="B15" t="str">
        <f>IF('Support - Calculation Detail'!C15="","",'Support - Calculation Detail'!C15)</f>
        <v>01</v>
      </c>
      <c r="C15" t="str">
        <f>IF('Support - Calculation Detail'!B15="","",'Support - Calculation Detail'!B15)</f>
        <v>N</v>
      </c>
      <c r="D15">
        <f>IF('Support - Calculation Detail'!D15="","",'Support - Calculation Detail'!D15)</f>
        <v>106475</v>
      </c>
      <c r="E15">
        <f>IF('Support - Calculation Detail'!E15="","",'Support - Calculation Detail'!E15)</f>
        <v>0</v>
      </c>
      <c r="G15">
        <f>IF('Support - Calculation Detail'!F15="","",'Support - Calculation Detail'!F15)</f>
        <v>106475</v>
      </c>
      <c r="H15">
        <f>IF('Support - Calculation Detail'!G15="","",'Support - Calculation Detail'!G15)</f>
        <v>1.04</v>
      </c>
      <c r="I15">
        <f>IF('Support - Calculation Detail'!H15="","",'Support - Calculation Detail'!H15)</f>
        <v>110734</v>
      </c>
      <c r="J15">
        <f>IF('Support - Calculation Detail'!I15="","",'Support - Calculation Detail'!I15)</f>
        <v>0</v>
      </c>
      <c r="K15">
        <f>IF('Support - Calculation Detail'!K15="","",'Support - Calculation Detail'!K15)</f>
        <v>110734</v>
      </c>
      <c r="L15">
        <f>IF('Support - Calculation Detail'!L15="","",'Support - Calculation Detail'!L15)</f>
        <v>0</v>
      </c>
      <c r="M15">
        <f>IF('Support - Calculation Detail'!M15="","",'Support - Calculation Detail'!M15)</f>
        <v>0</v>
      </c>
      <c r="N15">
        <f>IF('Support - Calculation Detail'!N15="","",'Support - Calculation Detail'!N15)</f>
        <v>0</v>
      </c>
      <c r="P15">
        <f>IF('Support - Calculation Detail'!O15="","",'Support - Calculation Detail'!O15)</f>
        <v>110734</v>
      </c>
      <c r="Q15" t="b">
        <v>1</v>
      </c>
      <c r="R15" t="str">
        <f t="shared" si="0"/>
        <v>0120006</v>
      </c>
      <c r="S15" t="str">
        <f t="shared" si="1"/>
        <v>0120006-TF</v>
      </c>
      <c r="T15" t="str">
        <f t="shared" si="2"/>
        <v>0120006-TF</v>
      </c>
      <c r="U15" t="str">
        <f t="shared" si="3"/>
        <v>2</v>
      </c>
      <c r="V15" t="str">
        <f t="shared" si="4"/>
        <v>TF</v>
      </c>
    </row>
    <row r="16" spans="1:22" x14ac:dyDescent="0.35">
      <c r="A16" t="str">
        <f>IF('Support - Calculation Detail'!A16="","",LEFT('Support - Calculation Detail'!A16,7)&amp;"-"&amp;RIGHT('Support - Calculation Detail'!A16,2))</f>
        <v>0120007-TF</v>
      </c>
      <c r="B16" t="str">
        <f>IF('Support - Calculation Detail'!C16="","",'Support - Calculation Detail'!C16)</f>
        <v>01</v>
      </c>
      <c r="C16" t="str">
        <f>IF('Support - Calculation Detail'!B16="","",'Support - Calculation Detail'!B16)</f>
        <v>N</v>
      </c>
      <c r="D16">
        <f>IF('Support - Calculation Detail'!D16="","",'Support - Calculation Detail'!D16)</f>
        <v>42070</v>
      </c>
      <c r="E16">
        <f>IF('Support - Calculation Detail'!E16="","",'Support - Calculation Detail'!E16)</f>
        <v>0</v>
      </c>
      <c r="G16">
        <f>IF('Support - Calculation Detail'!F16="","",'Support - Calculation Detail'!F16)</f>
        <v>42070</v>
      </c>
      <c r="H16">
        <f>IF('Support - Calculation Detail'!G16="","",'Support - Calculation Detail'!G16)</f>
        <v>1.04</v>
      </c>
      <c r="I16">
        <f>IF('Support - Calculation Detail'!H16="","",'Support - Calculation Detail'!H16)</f>
        <v>43753</v>
      </c>
      <c r="J16">
        <f>IF('Support - Calculation Detail'!I16="","",'Support - Calculation Detail'!I16)</f>
        <v>0</v>
      </c>
      <c r="K16">
        <f>IF('Support - Calculation Detail'!K16="","",'Support - Calculation Detail'!K16)</f>
        <v>43753</v>
      </c>
      <c r="L16">
        <f>IF('Support - Calculation Detail'!L16="","",'Support - Calculation Detail'!L16)</f>
        <v>0</v>
      </c>
      <c r="M16">
        <f>IF('Support - Calculation Detail'!M16="","",'Support - Calculation Detail'!M16)</f>
        <v>0</v>
      </c>
      <c r="N16">
        <f>IF('Support - Calculation Detail'!N16="","",'Support - Calculation Detail'!N16)</f>
        <v>0</v>
      </c>
      <c r="P16">
        <f>IF('Support - Calculation Detail'!O16="","",'Support - Calculation Detail'!O16)</f>
        <v>43753</v>
      </c>
      <c r="Q16" t="b">
        <v>1</v>
      </c>
      <c r="R16" t="str">
        <f t="shared" si="0"/>
        <v>0120007</v>
      </c>
      <c r="S16" t="str">
        <f t="shared" si="1"/>
        <v>0120007-TF</v>
      </c>
      <c r="T16" t="str">
        <f t="shared" si="2"/>
        <v>0120007-TF</v>
      </c>
      <c r="U16" t="str">
        <f t="shared" si="3"/>
        <v>2</v>
      </c>
      <c r="V16" t="str">
        <f t="shared" si="4"/>
        <v>TF</v>
      </c>
    </row>
    <row r="17" spans="1:22" x14ac:dyDescent="0.35">
      <c r="A17" t="str">
        <f>IF('Support - Calculation Detail'!A17="","",LEFT('Support - Calculation Detail'!A17,7)&amp;"-"&amp;RIGHT('Support - Calculation Detail'!A17,2))</f>
        <v>0120007-UT</v>
      </c>
      <c r="B17" t="str">
        <f>IF('Support - Calculation Detail'!C17="","",'Support - Calculation Detail'!C17)</f>
        <v>01</v>
      </c>
      <c r="C17" t="str">
        <f>IF('Support - Calculation Detail'!B17="","",'Support - Calculation Detail'!B17)</f>
        <v>N</v>
      </c>
      <c r="D17">
        <f>IF('Support - Calculation Detail'!D17="","",'Support - Calculation Detail'!D17)</f>
        <v>23984</v>
      </c>
      <c r="E17">
        <f>IF('Support - Calculation Detail'!E17="","",'Support - Calculation Detail'!E17)</f>
        <v>0</v>
      </c>
      <c r="G17">
        <f>IF('Support - Calculation Detail'!F17="","",'Support - Calculation Detail'!F17)</f>
        <v>23984</v>
      </c>
      <c r="H17">
        <f>IF('Support - Calculation Detail'!G17="","",'Support - Calculation Detail'!G17)</f>
        <v>1.04</v>
      </c>
      <c r="I17">
        <f>IF('Support - Calculation Detail'!H17="","",'Support - Calculation Detail'!H17)</f>
        <v>24943</v>
      </c>
      <c r="J17">
        <f>IF('Support - Calculation Detail'!I17="","",'Support - Calculation Detail'!I17)</f>
        <v>0</v>
      </c>
      <c r="K17">
        <f>IF('Support - Calculation Detail'!K17="","",'Support - Calculation Detail'!K17)</f>
        <v>24943</v>
      </c>
      <c r="L17">
        <f>IF('Support - Calculation Detail'!L17="","",'Support - Calculation Detail'!L17)</f>
        <v>0</v>
      </c>
      <c r="M17">
        <f>IF('Support - Calculation Detail'!M17="","",'Support - Calculation Detail'!M17)</f>
        <v>0</v>
      </c>
      <c r="N17">
        <f>IF('Support - Calculation Detail'!N17="","",'Support - Calculation Detail'!N17)</f>
        <v>0</v>
      </c>
      <c r="P17">
        <f>IF('Support - Calculation Detail'!O17="","",'Support - Calculation Detail'!O17)</f>
        <v>24943</v>
      </c>
      <c r="Q17" t="b">
        <v>1</v>
      </c>
      <c r="R17" t="str">
        <f t="shared" si="0"/>
        <v>0120007</v>
      </c>
      <c r="S17" t="str">
        <f t="shared" si="1"/>
        <v>0120007-UT</v>
      </c>
      <c r="T17" t="str">
        <f t="shared" si="2"/>
        <v>0120007-UT</v>
      </c>
      <c r="U17" t="str">
        <f t="shared" si="3"/>
        <v>2</v>
      </c>
      <c r="V17" t="str">
        <f t="shared" si="4"/>
        <v>UT</v>
      </c>
    </row>
    <row r="18" spans="1:22" x14ac:dyDescent="0.35">
      <c r="A18" t="str">
        <f>IF('Support - Calculation Detail'!A18="","",LEFT('Support - Calculation Detail'!A18,7)&amp;"-"&amp;RIGHT('Support - Calculation Detail'!A18,2))</f>
        <v>0120008-UT</v>
      </c>
      <c r="B18" t="str">
        <f>IF('Support - Calculation Detail'!C18="","",'Support - Calculation Detail'!C18)</f>
        <v>01</v>
      </c>
      <c r="C18" t="str">
        <f>IF('Support - Calculation Detail'!B18="","",'Support - Calculation Detail'!B18)</f>
        <v>N</v>
      </c>
      <c r="D18">
        <f>IF('Support - Calculation Detail'!D18="","",'Support - Calculation Detail'!D18)</f>
        <v>80083</v>
      </c>
      <c r="E18">
        <f>IF('Support - Calculation Detail'!E18="","",'Support - Calculation Detail'!E18)</f>
        <v>0</v>
      </c>
      <c r="G18">
        <f>IF('Support - Calculation Detail'!F18="","",'Support - Calculation Detail'!F18)</f>
        <v>80083</v>
      </c>
      <c r="H18">
        <f>IF('Support - Calculation Detail'!G18="","",'Support - Calculation Detail'!G18)</f>
        <v>1.04</v>
      </c>
      <c r="I18">
        <f>IF('Support - Calculation Detail'!H18="","",'Support - Calculation Detail'!H18)</f>
        <v>83286</v>
      </c>
      <c r="J18">
        <f>IF('Support - Calculation Detail'!I18="","",'Support - Calculation Detail'!I18)</f>
        <v>0</v>
      </c>
      <c r="K18">
        <f>IF('Support - Calculation Detail'!K18="","",'Support - Calculation Detail'!K18)</f>
        <v>83286</v>
      </c>
      <c r="L18">
        <f>IF('Support - Calculation Detail'!L18="","",'Support - Calculation Detail'!L18)</f>
        <v>0</v>
      </c>
      <c r="M18">
        <f>IF('Support - Calculation Detail'!M18="","",'Support - Calculation Detail'!M18)</f>
        <v>0</v>
      </c>
      <c r="N18">
        <f>IF('Support - Calculation Detail'!N18="","",'Support - Calculation Detail'!N18)</f>
        <v>0</v>
      </c>
      <c r="P18">
        <f>IF('Support - Calculation Detail'!O18="","",'Support - Calculation Detail'!O18)</f>
        <v>83286</v>
      </c>
      <c r="Q18" t="b">
        <v>1</v>
      </c>
      <c r="R18" t="str">
        <f t="shared" si="0"/>
        <v>0120008</v>
      </c>
      <c r="S18" t="str">
        <f t="shared" si="1"/>
        <v>0120008-UT</v>
      </c>
      <c r="T18" t="str">
        <f t="shared" si="2"/>
        <v>0120008-UT</v>
      </c>
      <c r="U18" t="str">
        <f t="shared" si="3"/>
        <v>2</v>
      </c>
      <c r="V18" t="str">
        <f t="shared" si="4"/>
        <v>UT</v>
      </c>
    </row>
    <row r="19" spans="1:22" x14ac:dyDescent="0.35">
      <c r="A19" t="str">
        <f>IF('Support - Calculation Detail'!A19="","",LEFT('Support - Calculation Detail'!A19,7)&amp;"-"&amp;RIGHT('Support - Calculation Detail'!A19,2))</f>
        <v>0120008-TF</v>
      </c>
      <c r="B19" t="str">
        <f>IF('Support - Calculation Detail'!C19="","",'Support - Calculation Detail'!C19)</f>
        <v>01</v>
      </c>
      <c r="C19" t="str">
        <f>IF('Support - Calculation Detail'!B19="","",'Support - Calculation Detail'!B19)</f>
        <v>N</v>
      </c>
      <c r="D19">
        <f>IF('Support - Calculation Detail'!D19="","",'Support - Calculation Detail'!D19)</f>
        <v>24747</v>
      </c>
      <c r="E19">
        <f>IF('Support - Calculation Detail'!E19="","",'Support - Calculation Detail'!E19)</f>
        <v>0</v>
      </c>
      <c r="G19">
        <f>IF('Support - Calculation Detail'!F19="","",'Support - Calculation Detail'!F19)</f>
        <v>24747</v>
      </c>
      <c r="H19">
        <f>IF('Support - Calculation Detail'!G19="","",'Support - Calculation Detail'!G19)</f>
        <v>1.04</v>
      </c>
      <c r="I19">
        <f>IF('Support - Calculation Detail'!H19="","",'Support - Calculation Detail'!H19)</f>
        <v>25737</v>
      </c>
      <c r="J19">
        <f>IF('Support - Calculation Detail'!I19="","",'Support - Calculation Detail'!I19)</f>
        <v>0</v>
      </c>
      <c r="K19">
        <f>IF('Support - Calculation Detail'!K19="","",'Support - Calculation Detail'!K19)</f>
        <v>25737</v>
      </c>
      <c r="L19">
        <f>IF('Support - Calculation Detail'!L19="","",'Support - Calculation Detail'!L19)</f>
        <v>0</v>
      </c>
      <c r="M19">
        <f>IF('Support - Calculation Detail'!M19="","",'Support - Calculation Detail'!M19)</f>
        <v>0</v>
      </c>
      <c r="N19">
        <f>IF('Support - Calculation Detail'!N19="","",'Support - Calculation Detail'!N19)</f>
        <v>0</v>
      </c>
      <c r="P19">
        <f>IF('Support - Calculation Detail'!O19="","",'Support - Calculation Detail'!O19)</f>
        <v>25737</v>
      </c>
      <c r="Q19" t="b">
        <v>1</v>
      </c>
      <c r="R19" t="str">
        <f t="shared" si="0"/>
        <v>0120008</v>
      </c>
      <c r="S19" t="str">
        <f t="shared" si="1"/>
        <v>0120008-TF</v>
      </c>
      <c r="T19" t="str">
        <f t="shared" si="2"/>
        <v>0120008-TF</v>
      </c>
      <c r="U19" t="str">
        <f t="shared" si="3"/>
        <v>2</v>
      </c>
      <c r="V19" t="str">
        <f t="shared" si="4"/>
        <v>TF</v>
      </c>
    </row>
    <row r="20" spans="1:22" x14ac:dyDescent="0.35">
      <c r="A20" t="str">
        <f>IF('Support - Calculation Detail'!A20="","",LEFT('Support - Calculation Detail'!A20,7)&amp;"-"&amp;RIGHT('Support - Calculation Detail'!A20,2))</f>
        <v>0120009-TF</v>
      </c>
      <c r="B20" t="str">
        <f>IF('Support - Calculation Detail'!C20="","",'Support - Calculation Detail'!C20)</f>
        <v>01</v>
      </c>
      <c r="C20" t="str">
        <f>IF('Support - Calculation Detail'!B20="","",'Support - Calculation Detail'!B20)</f>
        <v>N</v>
      </c>
      <c r="D20">
        <f>IF('Support - Calculation Detail'!D20="","",'Support - Calculation Detail'!D20)</f>
        <v>19467</v>
      </c>
      <c r="E20">
        <f>IF('Support - Calculation Detail'!E20="","",'Support - Calculation Detail'!E20)</f>
        <v>0</v>
      </c>
      <c r="G20">
        <f>IF('Support - Calculation Detail'!F20="","",'Support - Calculation Detail'!F20)</f>
        <v>19467</v>
      </c>
      <c r="H20">
        <f>IF('Support - Calculation Detail'!G20="","",'Support - Calculation Detail'!G20)</f>
        <v>1.04</v>
      </c>
      <c r="I20">
        <f>IF('Support - Calculation Detail'!H20="","",'Support - Calculation Detail'!H20)</f>
        <v>20246</v>
      </c>
      <c r="J20">
        <f>IF('Support - Calculation Detail'!I20="","",'Support - Calculation Detail'!I20)</f>
        <v>0</v>
      </c>
      <c r="K20">
        <f>IF('Support - Calculation Detail'!K20="","",'Support - Calculation Detail'!K20)</f>
        <v>20246</v>
      </c>
      <c r="L20">
        <f>IF('Support - Calculation Detail'!L20="","",'Support - Calculation Detail'!L20)</f>
        <v>0</v>
      </c>
      <c r="M20">
        <f>IF('Support - Calculation Detail'!M20="","",'Support - Calculation Detail'!M20)</f>
        <v>0</v>
      </c>
      <c r="N20">
        <f>IF('Support - Calculation Detail'!N20="","",'Support - Calculation Detail'!N20)</f>
        <v>0</v>
      </c>
      <c r="P20">
        <f>IF('Support - Calculation Detail'!O20="","",'Support - Calculation Detail'!O20)</f>
        <v>20246</v>
      </c>
      <c r="Q20" t="b">
        <v>1</v>
      </c>
      <c r="R20" t="str">
        <f t="shared" si="0"/>
        <v>0120009</v>
      </c>
      <c r="S20" t="str">
        <f t="shared" si="1"/>
        <v>0120009-TF</v>
      </c>
      <c r="T20" t="str">
        <f t="shared" si="2"/>
        <v>0120009-TF</v>
      </c>
      <c r="U20" t="str">
        <f t="shared" si="3"/>
        <v>2</v>
      </c>
      <c r="V20" t="str">
        <f t="shared" si="4"/>
        <v>TF</v>
      </c>
    </row>
    <row r="21" spans="1:22" x14ac:dyDescent="0.35">
      <c r="A21" t="str">
        <f>IF('Support - Calculation Detail'!A21="","",LEFT('Support - Calculation Detail'!A21,7)&amp;"-"&amp;RIGHT('Support - Calculation Detail'!A21,2))</f>
        <v>0120009-UT</v>
      </c>
      <c r="B21" t="str">
        <f>IF('Support - Calculation Detail'!C21="","",'Support - Calculation Detail'!C21)</f>
        <v>01</v>
      </c>
      <c r="C21" t="str">
        <f>IF('Support - Calculation Detail'!B21="","",'Support - Calculation Detail'!B21)</f>
        <v>N</v>
      </c>
      <c r="D21">
        <f>IF('Support - Calculation Detail'!D21="","",'Support - Calculation Detail'!D21)</f>
        <v>36711</v>
      </c>
      <c r="E21">
        <f>IF('Support - Calculation Detail'!E21="","",'Support - Calculation Detail'!E21)</f>
        <v>0</v>
      </c>
      <c r="G21">
        <f>IF('Support - Calculation Detail'!F21="","",'Support - Calculation Detail'!F21)</f>
        <v>36711</v>
      </c>
      <c r="H21">
        <f>IF('Support - Calculation Detail'!G21="","",'Support - Calculation Detail'!G21)</f>
        <v>1.04</v>
      </c>
      <c r="I21">
        <f>IF('Support - Calculation Detail'!H21="","",'Support - Calculation Detail'!H21)</f>
        <v>38179</v>
      </c>
      <c r="J21">
        <f>IF('Support - Calculation Detail'!I21="","",'Support - Calculation Detail'!I21)</f>
        <v>0</v>
      </c>
      <c r="K21">
        <f>IF('Support - Calculation Detail'!K21="","",'Support - Calculation Detail'!K21)</f>
        <v>38179</v>
      </c>
      <c r="L21">
        <f>IF('Support - Calculation Detail'!L21="","",'Support - Calculation Detail'!L21)</f>
        <v>0</v>
      </c>
      <c r="M21">
        <f>IF('Support - Calculation Detail'!M21="","",'Support - Calculation Detail'!M21)</f>
        <v>0</v>
      </c>
      <c r="N21">
        <f>IF('Support - Calculation Detail'!N21="","",'Support - Calculation Detail'!N21)</f>
        <v>0</v>
      </c>
      <c r="P21">
        <f>IF('Support - Calculation Detail'!O21="","",'Support - Calculation Detail'!O21)</f>
        <v>38179</v>
      </c>
      <c r="Q21" t="b">
        <v>1</v>
      </c>
      <c r="R21" t="str">
        <f t="shared" si="0"/>
        <v>0120009</v>
      </c>
      <c r="S21" t="str">
        <f t="shared" si="1"/>
        <v>0120009-UT</v>
      </c>
      <c r="T21" t="str">
        <f t="shared" si="2"/>
        <v>0120009-UT</v>
      </c>
      <c r="U21" t="str">
        <f t="shared" si="3"/>
        <v>2</v>
      </c>
      <c r="V21" t="str">
        <f t="shared" si="4"/>
        <v>UT</v>
      </c>
    </row>
    <row r="22" spans="1:22" x14ac:dyDescent="0.35">
      <c r="A22" t="str">
        <f>IF('Support - Calculation Detail'!A22="","",LEFT('Support - Calculation Detail'!A22,7)&amp;"-"&amp;RIGHT('Support - Calculation Detail'!A22,2))</f>
        <v>0120010-UT</v>
      </c>
      <c r="B22" t="str">
        <f>IF('Support - Calculation Detail'!C22="","",'Support - Calculation Detail'!C22)</f>
        <v>01</v>
      </c>
      <c r="C22" t="str">
        <f>IF('Support - Calculation Detail'!B22="","",'Support - Calculation Detail'!B22)</f>
        <v>N</v>
      </c>
      <c r="D22">
        <f>IF('Support - Calculation Detail'!D22="","",'Support - Calculation Detail'!D22)</f>
        <v>45134</v>
      </c>
      <c r="E22">
        <f>IF('Support - Calculation Detail'!E22="","",'Support - Calculation Detail'!E22)</f>
        <v>0</v>
      </c>
      <c r="G22">
        <f>IF('Support - Calculation Detail'!F22="","",'Support - Calculation Detail'!F22)</f>
        <v>45134</v>
      </c>
      <c r="H22">
        <f>IF('Support - Calculation Detail'!G22="","",'Support - Calculation Detail'!G22)</f>
        <v>1.04</v>
      </c>
      <c r="I22">
        <f>IF('Support - Calculation Detail'!H22="","",'Support - Calculation Detail'!H22)</f>
        <v>46939</v>
      </c>
      <c r="J22">
        <f>IF('Support - Calculation Detail'!I22="","",'Support - Calculation Detail'!I22)</f>
        <v>0</v>
      </c>
      <c r="K22">
        <f>IF('Support - Calculation Detail'!K22="","",'Support - Calculation Detail'!K22)</f>
        <v>46939</v>
      </c>
      <c r="L22">
        <f>IF('Support - Calculation Detail'!L22="","",'Support - Calculation Detail'!L22)</f>
        <v>0</v>
      </c>
      <c r="M22">
        <f>IF('Support - Calculation Detail'!M22="","",'Support - Calculation Detail'!M22)</f>
        <v>0</v>
      </c>
      <c r="N22">
        <f>IF('Support - Calculation Detail'!N22="","",'Support - Calculation Detail'!N22)</f>
        <v>0</v>
      </c>
      <c r="P22">
        <f>IF('Support - Calculation Detail'!O22="","",'Support - Calculation Detail'!O22)</f>
        <v>46939</v>
      </c>
      <c r="Q22" t="b">
        <v>1</v>
      </c>
      <c r="R22" t="str">
        <f t="shared" si="0"/>
        <v>0120010</v>
      </c>
      <c r="S22" t="str">
        <f t="shared" si="1"/>
        <v>0120010-UT</v>
      </c>
      <c r="T22" t="str">
        <f t="shared" si="2"/>
        <v>0120010-UT</v>
      </c>
      <c r="U22" t="str">
        <f t="shared" si="3"/>
        <v>2</v>
      </c>
      <c r="V22" t="str">
        <f t="shared" si="4"/>
        <v>UT</v>
      </c>
    </row>
    <row r="23" spans="1:22" x14ac:dyDescent="0.35">
      <c r="A23" t="str">
        <f>IF('Support - Calculation Detail'!A23="","",LEFT('Support - Calculation Detail'!A23,7)&amp;"-"&amp;RIGHT('Support - Calculation Detail'!A23,2))</f>
        <v>0120010-TF</v>
      </c>
      <c r="B23" t="str">
        <f>IF('Support - Calculation Detail'!C23="","",'Support - Calculation Detail'!C23)</f>
        <v>01</v>
      </c>
      <c r="C23" t="str">
        <f>IF('Support - Calculation Detail'!B23="","",'Support - Calculation Detail'!B23)</f>
        <v>N</v>
      </c>
      <c r="D23">
        <f>IF('Support - Calculation Detail'!D23="","",'Support - Calculation Detail'!D23)</f>
        <v>9701</v>
      </c>
      <c r="E23">
        <f>IF('Support - Calculation Detail'!E23="","",'Support - Calculation Detail'!E23)</f>
        <v>0</v>
      </c>
      <c r="G23">
        <f>IF('Support - Calculation Detail'!F23="","",'Support - Calculation Detail'!F23)</f>
        <v>9701</v>
      </c>
      <c r="H23">
        <f>IF('Support - Calculation Detail'!G23="","",'Support - Calculation Detail'!G23)</f>
        <v>1.04</v>
      </c>
      <c r="I23">
        <f>IF('Support - Calculation Detail'!H23="","",'Support - Calculation Detail'!H23)</f>
        <v>10089</v>
      </c>
      <c r="J23">
        <f>IF('Support - Calculation Detail'!I23="","",'Support - Calculation Detail'!I23)</f>
        <v>0</v>
      </c>
      <c r="K23">
        <f>IF('Support - Calculation Detail'!K23="","",'Support - Calculation Detail'!K23)</f>
        <v>10089</v>
      </c>
      <c r="L23">
        <f>IF('Support - Calculation Detail'!L23="","",'Support - Calculation Detail'!L23)</f>
        <v>0</v>
      </c>
      <c r="M23">
        <f>IF('Support - Calculation Detail'!M23="","",'Support - Calculation Detail'!M23)</f>
        <v>0</v>
      </c>
      <c r="N23">
        <f>IF('Support - Calculation Detail'!N23="","",'Support - Calculation Detail'!N23)</f>
        <v>0</v>
      </c>
      <c r="P23">
        <f>IF('Support - Calculation Detail'!O23="","",'Support - Calculation Detail'!O23)</f>
        <v>10089</v>
      </c>
      <c r="Q23" t="b">
        <v>1</v>
      </c>
      <c r="R23" t="str">
        <f t="shared" si="0"/>
        <v>0120010</v>
      </c>
      <c r="S23" t="str">
        <f t="shared" si="1"/>
        <v>0120010-TF</v>
      </c>
      <c r="T23" t="str">
        <f t="shared" si="2"/>
        <v>0120010-TF</v>
      </c>
      <c r="U23" t="str">
        <f t="shared" si="3"/>
        <v>2</v>
      </c>
      <c r="V23" t="str">
        <f t="shared" si="4"/>
        <v>TF</v>
      </c>
    </row>
    <row r="24" spans="1:22" x14ac:dyDescent="0.35">
      <c r="A24" t="str">
        <f>IF('Support - Calculation Detail'!A24="","",LEFT('Support - Calculation Detail'!A24,7)&amp;"-"&amp;RIGHT('Support - Calculation Detail'!A24,2))</f>
        <v>0120011-TF</v>
      </c>
      <c r="B24" t="str">
        <f>IF('Support - Calculation Detail'!C24="","",'Support - Calculation Detail'!C24)</f>
        <v>01</v>
      </c>
      <c r="C24" t="str">
        <f>IF('Support - Calculation Detail'!B24="","",'Support - Calculation Detail'!B24)</f>
        <v>N</v>
      </c>
      <c r="D24">
        <f>IF('Support - Calculation Detail'!D24="","",'Support - Calculation Detail'!D24)</f>
        <v>18066</v>
      </c>
      <c r="E24">
        <f>IF('Support - Calculation Detail'!E24="","",'Support - Calculation Detail'!E24)</f>
        <v>0</v>
      </c>
      <c r="G24">
        <f>IF('Support - Calculation Detail'!F24="","",'Support - Calculation Detail'!F24)</f>
        <v>18066</v>
      </c>
      <c r="H24">
        <f>IF('Support - Calculation Detail'!G24="","",'Support - Calculation Detail'!G24)</f>
        <v>1.04</v>
      </c>
      <c r="I24">
        <f>IF('Support - Calculation Detail'!H24="","",'Support - Calculation Detail'!H24)</f>
        <v>18789</v>
      </c>
      <c r="J24">
        <f>IF('Support - Calculation Detail'!I24="","",'Support - Calculation Detail'!I24)</f>
        <v>0</v>
      </c>
      <c r="K24">
        <f>IF('Support - Calculation Detail'!K24="","",'Support - Calculation Detail'!K24)</f>
        <v>18789</v>
      </c>
      <c r="L24">
        <f>IF('Support - Calculation Detail'!L24="","",'Support - Calculation Detail'!L24)</f>
        <v>0</v>
      </c>
      <c r="M24">
        <f>IF('Support - Calculation Detail'!M24="","",'Support - Calculation Detail'!M24)</f>
        <v>0</v>
      </c>
      <c r="N24">
        <f>IF('Support - Calculation Detail'!N24="","",'Support - Calculation Detail'!N24)</f>
        <v>0</v>
      </c>
      <c r="P24">
        <f>IF('Support - Calculation Detail'!O24="","",'Support - Calculation Detail'!O24)</f>
        <v>18789</v>
      </c>
      <c r="Q24" t="b">
        <v>1</v>
      </c>
      <c r="R24" t="str">
        <f t="shared" si="0"/>
        <v>0120011</v>
      </c>
      <c r="S24" t="str">
        <f t="shared" si="1"/>
        <v>0120011-TF</v>
      </c>
      <c r="T24" t="str">
        <f t="shared" si="2"/>
        <v>0120011-TF</v>
      </c>
      <c r="U24" t="str">
        <f t="shared" si="3"/>
        <v>2</v>
      </c>
      <c r="V24" t="str">
        <f t="shared" si="4"/>
        <v>TF</v>
      </c>
    </row>
    <row r="25" spans="1:22" x14ac:dyDescent="0.35">
      <c r="A25" t="str">
        <f>IF('Support - Calculation Detail'!A25="","",LEFT('Support - Calculation Detail'!A25,7)&amp;"-"&amp;RIGHT('Support - Calculation Detail'!A25,2))</f>
        <v>0120011-UT</v>
      </c>
      <c r="B25" t="str">
        <f>IF('Support - Calculation Detail'!C25="","",'Support - Calculation Detail'!C25)</f>
        <v>01</v>
      </c>
      <c r="C25" t="str">
        <f>IF('Support - Calculation Detail'!B25="","",'Support - Calculation Detail'!B25)</f>
        <v>N</v>
      </c>
      <c r="D25">
        <f>IF('Support - Calculation Detail'!D25="","",'Support - Calculation Detail'!D25)</f>
        <v>69207</v>
      </c>
      <c r="E25">
        <f>IF('Support - Calculation Detail'!E25="","",'Support - Calculation Detail'!E25)</f>
        <v>0</v>
      </c>
      <c r="G25">
        <f>IF('Support - Calculation Detail'!F25="","",'Support - Calculation Detail'!F25)</f>
        <v>69207</v>
      </c>
      <c r="H25">
        <f>IF('Support - Calculation Detail'!G25="","",'Support - Calculation Detail'!G25)</f>
        <v>1.04</v>
      </c>
      <c r="I25">
        <f>IF('Support - Calculation Detail'!H25="","",'Support - Calculation Detail'!H25)</f>
        <v>71975</v>
      </c>
      <c r="J25">
        <f>IF('Support - Calculation Detail'!I25="","",'Support - Calculation Detail'!I25)</f>
        <v>0</v>
      </c>
      <c r="K25">
        <f>IF('Support - Calculation Detail'!K25="","",'Support - Calculation Detail'!K25)</f>
        <v>71975</v>
      </c>
      <c r="L25">
        <f>IF('Support - Calculation Detail'!L25="","",'Support - Calculation Detail'!L25)</f>
        <v>0</v>
      </c>
      <c r="M25">
        <f>IF('Support - Calculation Detail'!M25="","",'Support - Calculation Detail'!M25)</f>
        <v>0</v>
      </c>
      <c r="N25">
        <f>IF('Support - Calculation Detail'!N25="","",'Support - Calculation Detail'!N25)</f>
        <v>0</v>
      </c>
      <c r="P25">
        <f>IF('Support - Calculation Detail'!O25="","",'Support - Calculation Detail'!O25)</f>
        <v>71975</v>
      </c>
      <c r="Q25" t="b">
        <v>1</v>
      </c>
      <c r="R25" t="str">
        <f t="shared" si="0"/>
        <v>0120011</v>
      </c>
      <c r="S25" t="str">
        <f t="shared" si="1"/>
        <v>0120011-UT</v>
      </c>
      <c r="T25" t="str">
        <f t="shared" si="2"/>
        <v>0120011-UT</v>
      </c>
      <c r="U25" t="str">
        <f t="shared" si="3"/>
        <v>2</v>
      </c>
      <c r="V25" t="str">
        <f t="shared" si="4"/>
        <v>UT</v>
      </c>
    </row>
    <row r="26" spans="1:22" x14ac:dyDescent="0.35">
      <c r="A26" t="str">
        <f>IF('Support - Calculation Detail'!A26="","",LEFT('Support - Calculation Detail'!A26,7)&amp;"-"&amp;RIGHT('Support - Calculation Detail'!A26,2))</f>
        <v>0120012-UT</v>
      </c>
      <c r="B26" t="str">
        <f>IF('Support - Calculation Detail'!C26="","",'Support - Calculation Detail'!C26)</f>
        <v>01</v>
      </c>
      <c r="C26" t="str">
        <f>IF('Support - Calculation Detail'!B26="","",'Support - Calculation Detail'!B26)</f>
        <v>N</v>
      </c>
      <c r="D26">
        <f>IF('Support - Calculation Detail'!D26="","",'Support - Calculation Detail'!D26)</f>
        <v>315161</v>
      </c>
      <c r="E26">
        <f>IF('Support - Calculation Detail'!E26="","",'Support - Calculation Detail'!E26)</f>
        <v>0</v>
      </c>
      <c r="G26">
        <f>IF('Support - Calculation Detail'!F26="","",'Support - Calculation Detail'!F26)</f>
        <v>315161</v>
      </c>
      <c r="H26">
        <f>IF('Support - Calculation Detail'!G26="","",'Support - Calculation Detail'!G26)</f>
        <v>1.04</v>
      </c>
      <c r="I26">
        <f>IF('Support - Calculation Detail'!H26="","",'Support - Calculation Detail'!H26)</f>
        <v>327767</v>
      </c>
      <c r="J26">
        <f>IF('Support - Calculation Detail'!I26="","",'Support - Calculation Detail'!I26)</f>
        <v>0</v>
      </c>
      <c r="K26">
        <f>IF('Support - Calculation Detail'!K26="","",'Support - Calculation Detail'!K26)</f>
        <v>327767</v>
      </c>
      <c r="L26">
        <f>IF('Support - Calculation Detail'!L26="","",'Support - Calculation Detail'!L26)</f>
        <v>0</v>
      </c>
      <c r="M26">
        <f>IF('Support - Calculation Detail'!M26="","",'Support - Calculation Detail'!M26)</f>
        <v>0</v>
      </c>
      <c r="N26">
        <f>IF('Support - Calculation Detail'!N26="","",'Support - Calculation Detail'!N26)</f>
        <v>0</v>
      </c>
      <c r="P26">
        <f>IF('Support - Calculation Detail'!O26="","",'Support - Calculation Detail'!O26)</f>
        <v>327767</v>
      </c>
      <c r="Q26" t="b">
        <v>1</v>
      </c>
      <c r="R26" t="str">
        <f t="shared" si="0"/>
        <v>0120012</v>
      </c>
      <c r="S26" t="str">
        <f t="shared" si="1"/>
        <v>0120012-UT</v>
      </c>
      <c r="T26" t="str">
        <f t="shared" si="2"/>
        <v>0120012-UT</v>
      </c>
      <c r="U26" t="str">
        <f t="shared" si="3"/>
        <v>2</v>
      </c>
      <c r="V26" t="str">
        <f t="shared" si="4"/>
        <v>UT</v>
      </c>
    </row>
    <row r="27" spans="1:22" x14ac:dyDescent="0.35">
      <c r="A27" t="str">
        <f>IF('Support - Calculation Detail'!A27="","",LEFT('Support - Calculation Detail'!A27,7)&amp;"-"&amp;RIGHT('Support - Calculation Detail'!A27,2))</f>
        <v>0120012-TF</v>
      </c>
      <c r="B27" t="str">
        <f>IF('Support - Calculation Detail'!C27="","",'Support - Calculation Detail'!C27)</f>
        <v>01</v>
      </c>
      <c r="C27" t="str">
        <f>IF('Support - Calculation Detail'!B27="","",'Support - Calculation Detail'!B27)</f>
        <v>N</v>
      </c>
      <c r="D27">
        <f>IF('Support - Calculation Detail'!D27="","",'Support - Calculation Detail'!D27)</f>
        <v>22455</v>
      </c>
      <c r="E27">
        <f>IF('Support - Calculation Detail'!E27="","",'Support - Calculation Detail'!E27)</f>
        <v>0</v>
      </c>
      <c r="G27">
        <f>IF('Support - Calculation Detail'!F27="","",'Support - Calculation Detail'!F27)</f>
        <v>22455</v>
      </c>
      <c r="H27">
        <f>IF('Support - Calculation Detail'!G27="","",'Support - Calculation Detail'!G27)</f>
        <v>1.04</v>
      </c>
      <c r="I27">
        <f>IF('Support - Calculation Detail'!H27="","",'Support - Calculation Detail'!H27)</f>
        <v>23353</v>
      </c>
      <c r="J27">
        <f>IF('Support - Calculation Detail'!I27="","",'Support - Calculation Detail'!I27)</f>
        <v>0</v>
      </c>
      <c r="K27">
        <f>IF('Support - Calculation Detail'!K27="","",'Support - Calculation Detail'!K27)</f>
        <v>23353</v>
      </c>
      <c r="L27">
        <f>IF('Support - Calculation Detail'!L27="","",'Support - Calculation Detail'!L27)</f>
        <v>0</v>
      </c>
      <c r="M27">
        <f>IF('Support - Calculation Detail'!M27="","",'Support - Calculation Detail'!M27)</f>
        <v>0</v>
      </c>
      <c r="N27">
        <f>IF('Support - Calculation Detail'!N27="","",'Support - Calculation Detail'!N27)</f>
        <v>0</v>
      </c>
      <c r="P27">
        <f>IF('Support - Calculation Detail'!O27="","",'Support - Calculation Detail'!O27)</f>
        <v>23353</v>
      </c>
      <c r="Q27" t="b">
        <v>1</v>
      </c>
      <c r="R27" t="str">
        <f t="shared" si="0"/>
        <v>0120012</v>
      </c>
      <c r="S27" t="str">
        <f t="shared" si="1"/>
        <v>0120012-TF</v>
      </c>
      <c r="T27" t="str">
        <f t="shared" si="2"/>
        <v>0120012-TF</v>
      </c>
      <c r="U27" t="str">
        <f t="shared" si="3"/>
        <v>2</v>
      </c>
      <c r="V27" t="str">
        <f t="shared" si="4"/>
        <v>TF</v>
      </c>
    </row>
    <row r="28" spans="1:22" x14ac:dyDescent="0.35">
      <c r="A28" t="str">
        <f>IF('Support - Calculation Detail'!A28="","",LEFT('Support - Calculation Detail'!A28,7)&amp;"-"&amp;RIGHT('Support - Calculation Detail'!A28,2))</f>
        <v>0140015-SO</v>
      </c>
      <c r="B28" t="str">
        <f>IF('Support - Calculation Detail'!C28="","",'Support - Calculation Detail'!C28)</f>
        <v>01</v>
      </c>
      <c r="C28" t="str">
        <f>IF('Support - Calculation Detail'!B28="","",'Support - Calculation Detail'!B28)</f>
        <v>N</v>
      </c>
      <c r="D28">
        <f>IF('Support - Calculation Detail'!D28="","",'Support - Calculation Detail'!D28)</f>
        <v>2747891</v>
      </c>
      <c r="E28">
        <f>IF('Support - Calculation Detail'!E28="","",'Support - Calculation Detail'!E28)</f>
        <v>0</v>
      </c>
      <c r="G28">
        <f>IF('Support - Calculation Detail'!F28="","",'Support - Calculation Detail'!F28)</f>
        <v>2747891</v>
      </c>
      <c r="H28">
        <f>IF('Support - Calculation Detail'!G28="","",'Support - Calculation Detail'!G28)</f>
        <v>1.04</v>
      </c>
      <c r="I28">
        <f>IF('Support - Calculation Detail'!H28="","",'Support - Calculation Detail'!H28)</f>
        <v>2857807</v>
      </c>
      <c r="J28">
        <f>IF('Support - Calculation Detail'!I28="","",'Support - Calculation Detail'!I28)</f>
        <v>0</v>
      </c>
      <c r="K28">
        <f>IF('Support - Calculation Detail'!K28="","",'Support - Calculation Detail'!K28)</f>
        <v>2857807</v>
      </c>
      <c r="L28">
        <f>IF('Support - Calculation Detail'!L28="","",'Support - Calculation Detail'!L28)</f>
        <v>0</v>
      </c>
      <c r="M28">
        <f>IF('Support - Calculation Detail'!M28="","",'Support - Calculation Detail'!M28)</f>
        <v>0</v>
      </c>
      <c r="N28">
        <f>IF('Support - Calculation Detail'!N28="","",'Support - Calculation Detail'!N28)</f>
        <v>0</v>
      </c>
      <c r="P28">
        <f>IF('Support - Calculation Detail'!O28="","",'Support - Calculation Detail'!O28)</f>
        <v>2857807</v>
      </c>
      <c r="Q28" t="b">
        <v>1</v>
      </c>
      <c r="R28" t="str">
        <f t="shared" si="0"/>
        <v>0140015</v>
      </c>
      <c r="S28" t="str">
        <f t="shared" si="1"/>
        <v>0140015-SO</v>
      </c>
      <c r="T28" t="str">
        <f t="shared" si="2"/>
        <v>0140015-SO</v>
      </c>
      <c r="U28" t="str">
        <f t="shared" si="3"/>
        <v>4</v>
      </c>
      <c r="V28" t="str">
        <f t="shared" si="4"/>
        <v>SO</v>
      </c>
    </row>
    <row r="29" spans="1:22" x14ac:dyDescent="0.35">
      <c r="A29" t="str">
        <f>IF('Support - Calculation Detail'!A29="","",LEFT('Support - Calculation Detail'!A29,7)&amp;"-"&amp;RIGHT('Support - Calculation Detail'!A29,2))</f>
        <v>0140025-SO</v>
      </c>
      <c r="B29" t="str">
        <f>IF('Support - Calculation Detail'!C29="","",'Support - Calculation Detail'!C29)</f>
        <v>01</v>
      </c>
      <c r="C29" t="str">
        <f>IF('Support - Calculation Detail'!B29="","",'Support - Calculation Detail'!B29)</f>
        <v>N</v>
      </c>
      <c r="D29">
        <f>IF('Support - Calculation Detail'!D29="","",'Support - Calculation Detail'!D29)</f>
        <v>5652692</v>
      </c>
      <c r="E29">
        <f>IF('Support - Calculation Detail'!E29="","",'Support - Calculation Detail'!E29)</f>
        <v>0</v>
      </c>
      <c r="G29">
        <f>IF('Support - Calculation Detail'!F29="","",'Support - Calculation Detail'!F29)</f>
        <v>5652692</v>
      </c>
      <c r="H29">
        <f>IF('Support - Calculation Detail'!G29="","",'Support - Calculation Detail'!G29)</f>
        <v>1.04</v>
      </c>
      <c r="I29">
        <f>IF('Support - Calculation Detail'!H29="","",'Support - Calculation Detail'!H29)</f>
        <v>5878800</v>
      </c>
      <c r="J29">
        <f>IF('Support - Calculation Detail'!I29="","",'Support - Calculation Detail'!I29)</f>
        <v>0</v>
      </c>
      <c r="K29">
        <f>IF('Support - Calculation Detail'!K29="","",'Support - Calculation Detail'!K29)</f>
        <v>5878800</v>
      </c>
      <c r="L29">
        <f>IF('Support - Calculation Detail'!L29="","",'Support - Calculation Detail'!L29)</f>
        <v>0</v>
      </c>
      <c r="M29">
        <f>IF('Support - Calculation Detail'!M29="","",'Support - Calculation Detail'!M29)</f>
        <v>0</v>
      </c>
      <c r="N29">
        <f>IF('Support - Calculation Detail'!N29="","",'Support - Calculation Detail'!N29)</f>
        <v>0</v>
      </c>
      <c r="P29">
        <f>IF('Support - Calculation Detail'!O29="","",'Support - Calculation Detail'!O29)</f>
        <v>5878800</v>
      </c>
      <c r="Q29" t="b">
        <v>1</v>
      </c>
      <c r="R29" t="str">
        <f t="shared" si="0"/>
        <v>0140025</v>
      </c>
      <c r="S29" t="str">
        <f t="shared" si="1"/>
        <v>0140025-SO</v>
      </c>
      <c r="T29" t="str">
        <f t="shared" si="2"/>
        <v>0140025-SO</v>
      </c>
      <c r="U29" t="str">
        <f t="shared" si="3"/>
        <v>4</v>
      </c>
      <c r="V29" t="str">
        <f t="shared" si="4"/>
        <v>SO</v>
      </c>
    </row>
    <row r="30" spans="1:22" x14ac:dyDescent="0.35">
      <c r="A30" t="str">
        <f>IF('Support - Calculation Detail'!A30="","",LEFT('Support - Calculation Detail'!A30,7)&amp;"-"&amp;RIGHT('Support - Calculation Detail'!A30,2))</f>
        <v>0140035-SO</v>
      </c>
      <c r="B30" t="str">
        <f>IF('Support - Calculation Detail'!C30="","",'Support - Calculation Detail'!C30)</f>
        <v>01</v>
      </c>
      <c r="C30" t="str">
        <f>IF('Support - Calculation Detail'!B30="","",'Support - Calculation Detail'!B30)</f>
        <v>N</v>
      </c>
      <c r="D30">
        <f>IF('Support - Calculation Detail'!D30="","",'Support - Calculation Detail'!D30)</f>
        <v>3392217</v>
      </c>
      <c r="E30">
        <f>IF('Support - Calculation Detail'!E30="","",'Support - Calculation Detail'!E30)</f>
        <v>0</v>
      </c>
      <c r="G30">
        <f>IF('Support - Calculation Detail'!F30="","",'Support - Calculation Detail'!F30)</f>
        <v>3392217</v>
      </c>
      <c r="H30">
        <f>IF('Support - Calculation Detail'!G30="","",'Support - Calculation Detail'!G30)</f>
        <v>1.04</v>
      </c>
      <c r="I30">
        <f>IF('Support - Calculation Detail'!H30="","",'Support - Calculation Detail'!H30)</f>
        <v>3527906</v>
      </c>
      <c r="J30">
        <f>IF('Support - Calculation Detail'!I30="","",'Support - Calculation Detail'!I30)</f>
        <v>0</v>
      </c>
      <c r="K30">
        <f>IF('Support - Calculation Detail'!K30="","",'Support - Calculation Detail'!K30)</f>
        <v>3527906</v>
      </c>
      <c r="L30">
        <f>IF('Support - Calculation Detail'!L30="","",'Support - Calculation Detail'!L30)</f>
        <v>0</v>
      </c>
      <c r="M30">
        <f>IF('Support - Calculation Detail'!M30="","",'Support - Calculation Detail'!M30)</f>
        <v>0</v>
      </c>
      <c r="N30">
        <f>IF('Support - Calculation Detail'!N30="","",'Support - Calculation Detail'!N30)</f>
        <v>0</v>
      </c>
      <c r="P30">
        <f>IF('Support - Calculation Detail'!O30="","",'Support - Calculation Detail'!O30)</f>
        <v>3527906</v>
      </c>
      <c r="Q30" t="b">
        <v>1</v>
      </c>
      <c r="R30" t="str">
        <f t="shared" si="0"/>
        <v>0140035</v>
      </c>
      <c r="S30" t="str">
        <f t="shared" si="1"/>
        <v>0140035-SO</v>
      </c>
      <c r="T30" t="str">
        <f t="shared" si="2"/>
        <v>0140035-SO</v>
      </c>
      <c r="U30" t="str">
        <f t="shared" si="3"/>
        <v>4</v>
      </c>
      <c r="V30" t="str">
        <f t="shared" si="4"/>
        <v>SO</v>
      </c>
    </row>
    <row r="31" spans="1:22" x14ac:dyDescent="0.35">
      <c r="A31" t="str">
        <f>IF('Support - Calculation Detail'!A31="","",LEFT('Support - Calculation Detail'!A31,7)&amp;"-"&amp;RIGHT('Support - Calculation Detail'!A31,2))</f>
        <v>0150304-UT</v>
      </c>
      <c r="B31" t="str">
        <f>IF('Support - Calculation Detail'!C31="","",'Support - Calculation Detail'!C31)</f>
        <v>01</v>
      </c>
      <c r="C31" t="str">
        <f>IF('Support - Calculation Detail'!B31="","",'Support - Calculation Detail'!B31)</f>
        <v>N</v>
      </c>
      <c r="D31">
        <f>IF('Support - Calculation Detail'!D31="","",'Support - Calculation Detail'!D31)</f>
        <v>902686</v>
      </c>
      <c r="E31">
        <f>IF('Support - Calculation Detail'!E31="","",'Support - Calculation Detail'!E31)</f>
        <v>0</v>
      </c>
      <c r="G31">
        <f>IF('Support - Calculation Detail'!F31="","",'Support - Calculation Detail'!F31)</f>
        <v>902686</v>
      </c>
      <c r="H31">
        <f>IF('Support - Calculation Detail'!G31="","",'Support - Calculation Detail'!G31)</f>
        <v>1.04</v>
      </c>
      <c r="I31">
        <f>IF('Support - Calculation Detail'!H31="","",'Support - Calculation Detail'!H31)</f>
        <v>938793</v>
      </c>
      <c r="J31">
        <f>IF('Support - Calculation Detail'!I31="","",'Support - Calculation Detail'!I31)</f>
        <v>0</v>
      </c>
      <c r="K31">
        <f>IF('Support - Calculation Detail'!K31="","",'Support - Calculation Detail'!K31)</f>
        <v>938793</v>
      </c>
      <c r="L31">
        <f>IF('Support - Calculation Detail'!L31="","",'Support - Calculation Detail'!L31)</f>
        <v>0</v>
      </c>
      <c r="M31">
        <f>IF('Support - Calculation Detail'!M31="","",'Support - Calculation Detail'!M31)</f>
        <v>0</v>
      </c>
      <c r="N31">
        <f>IF('Support - Calculation Detail'!N31="","",'Support - Calculation Detail'!N31)</f>
        <v>0</v>
      </c>
      <c r="P31">
        <f>IF('Support - Calculation Detail'!O31="","",'Support - Calculation Detail'!O31)</f>
        <v>938793</v>
      </c>
      <c r="Q31" t="b">
        <v>1</v>
      </c>
      <c r="R31" t="str">
        <f t="shared" si="0"/>
        <v>0150304</v>
      </c>
      <c r="S31" t="str">
        <f t="shared" si="1"/>
        <v>0150304-UT</v>
      </c>
      <c r="T31" t="str">
        <f t="shared" si="2"/>
        <v>0150304-UT</v>
      </c>
      <c r="U31" t="str">
        <f t="shared" si="3"/>
        <v>5</v>
      </c>
      <c r="V31" t="str">
        <f t="shared" si="4"/>
        <v>UT</v>
      </c>
    </row>
    <row r="32" spans="1:22" x14ac:dyDescent="0.35">
      <c r="A32" t="str">
        <f>IF('Support - Calculation Detail'!A32="","",LEFT('Support - Calculation Detail'!A32,7)&amp;"-"&amp;RIGHT('Support - Calculation Detail'!A32,2))</f>
        <v>0130407-UT</v>
      </c>
      <c r="B32" t="str">
        <f>IF('Support - Calculation Detail'!C32="","",'Support - Calculation Detail'!C32)</f>
        <v>01</v>
      </c>
      <c r="C32" t="str">
        <f>IF('Support - Calculation Detail'!B32="","",'Support - Calculation Detail'!B32)</f>
        <v>N</v>
      </c>
      <c r="D32">
        <f>IF('Support - Calculation Detail'!D32="","",'Support - Calculation Detail'!D32)</f>
        <v>5264955</v>
      </c>
      <c r="E32">
        <f>IF('Support - Calculation Detail'!E32="","",'Support - Calculation Detail'!E32)</f>
        <v>0</v>
      </c>
      <c r="G32">
        <f>IF('Support - Calculation Detail'!F32="","",'Support - Calculation Detail'!F32)</f>
        <v>5264955</v>
      </c>
      <c r="H32">
        <f>IF('Support - Calculation Detail'!G32="","",'Support - Calculation Detail'!G32)</f>
        <v>1.04</v>
      </c>
      <c r="I32">
        <f>IF('Support - Calculation Detail'!H32="","",'Support - Calculation Detail'!H32)</f>
        <v>5475553</v>
      </c>
      <c r="J32">
        <f>IF('Support - Calculation Detail'!I32="","",'Support - Calculation Detail'!I32)</f>
        <v>0</v>
      </c>
      <c r="K32">
        <f>IF('Support - Calculation Detail'!K32="","",'Support - Calculation Detail'!K32)</f>
        <v>5475553</v>
      </c>
      <c r="L32">
        <f>IF('Support - Calculation Detail'!L32="","",'Support - Calculation Detail'!L32)</f>
        <v>223007</v>
      </c>
      <c r="M32">
        <f>IF('Support - Calculation Detail'!M32="","",'Support - Calculation Detail'!M32)</f>
        <v>0</v>
      </c>
      <c r="N32">
        <f>IF('Support - Calculation Detail'!N32="","",'Support - Calculation Detail'!N32)</f>
        <v>0</v>
      </c>
      <c r="P32">
        <f>IF('Support - Calculation Detail'!O32="","",'Support - Calculation Detail'!O32)</f>
        <v>5698560</v>
      </c>
      <c r="Q32" t="b">
        <v>1</v>
      </c>
      <c r="R32" t="str">
        <f t="shared" si="0"/>
        <v>0130407</v>
      </c>
      <c r="S32" t="str">
        <f t="shared" si="1"/>
        <v>0130407-UT</v>
      </c>
      <c r="T32" t="str">
        <f t="shared" si="2"/>
        <v>0130407-UT</v>
      </c>
      <c r="U32" t="str">
        <f t="shared" si="3"/>
        <v>3</v>
      </c>
      <c r="V32" t="str">
        <f t="shared" si="4"/>
        <v>UT</v>
      </c>
    </row>
    <row r="33" spans="1:22" x14ac:dyDescent="0.35">
      <c r="A33" t="str">
        <f>IF('Support - Calculation Detail'!A33="","",LEFT('Support - Calculation Detail'!A33,7)&amp;"-"&amp;RIGHT('Support - Calculation Detail'!A33,2))</f>
        <v>0130453-UT</v>
      </c>
      <c r="B33" t="str">
        <f>IF('Support - Calculation Detail'!C33="","",'Support - Calculation Detail'!C33)</f>
        <v>01</v>
      </c>
      <c r="C33" t="str">
        <f>IF('Support - Calculation Detail'!B33="","",'Support - Calculation Detail'!B33)</f>
        <v>N</v>
      </c>
      <c r="D33">
        <f>IF('Support - Calculation Detail'!D33="","",'Support - Calculation Detail'!D33)</f>
        <v>1770359</v>
      </c>
      <c r="E33">
        <f>IF('Support - Calculation Detail'!E33="","",'Support - Calculation Detail'!E33)</f>
        <v>0</v>
      </c>
      <c r="G33">
        <f>IF('Support - Calculation Detail'!F33="","",'Support - Calculation Detail'!F33)</f>
        <v>1770359</v>
      </c>
      <c r="H33">
        <f>IF('Support - Calculation Detail'!G33="","",'Support - Calculation Detail'!G33)</f>
        <v>1.04</v>
      </c>
      <c r="I33">
        <f>IF('Support - Calculation Detail'!H33="","",'Support - Calculation Detail'!H33)</f>
        <v>1841173</v>
      </c>
      <c r="J33">
        <f>IF('Support - Calculation Detail'!I33="","",'Support - Calculation Detail'!I33)</f>
        <v>0</v>
      </c>
      <c r="K33">
        <f>IF('Support - Calculation Detail'!K33="","",'Support - Calculation Detail'!K33)</f>
        <v>1841173</v>
      </c>
      <c r="L33">
        <f>IF('Support - Calculation Detail'!L33="","",'Support - Calculation Detail'!L33)</f>
        <v>66487</v>
      </c>
      <c r="M33">
        <f>IF('Support - Calculation Detail'!M33="","",'Support - Calculation Detail'!M33)</f>
        <v>0</v>
      </c>
      <c r="N33">
        <f>IF('Support - Calculation Detail'!N33="","",'Support - Calculation Detail'!N33)</f>
        <v>0</v>
      </c>
      <c r="P33">
        <f>IF('Support - Calculation Detail'!O33="","",'Support - Calculation Detail'!O33)</f>
        <v>1907660</v>
      </c>
      <c r="Q33" t="b">
        <v>1</v>
      </c>
      <c r="R33" t="str">
        <f t="shared" si="0"/>
        <v>0130453</v>
      </c>
      <c r="S33" t="str">
        <f t="shared" si="1"/>
        <v>0130453-UT</v>
      </c>
      <c r="T33" t="str">
        <f t="shared" si="2"/>
        <v>0130453-UT</v>
      </c>
      <c r="U33" t="str">
        <f t="shared" si="3"/>
        <v>3</v>
      </c>
      <c r="V33" t="str">
        <f t="shared" si="4"/>
        <v>UT</v>
      </c>
    </row>
    <row r="34" spans="1:22" x14ac:dyDescent="0.35">
      <c r="A34" t="str">
        <f>IF('Support - Calculation Detail'!A34="","",LEFT('Support - Calculation Detail'!A34,7)&amp;"-"&amp;RIGHT('Support - Calculation Detail'!A34,2))</f>
        <v>0130520-UT</v>
      </c>
      <c r="B34" t="str">
        <f>IF('Support - Calculation Detail'!C34="","",'Support - Calculation Detail'!C34)</f>
        <v>01</v>
      </c>
      <c r="C34" t="str">
        <f>IF('Support - Calculation Detail'!B34="","",'Support - Calculation Detail'!B34)</f>
        <v>N</v>
      </c>
      <c r="D34">
        <f>IF('Support - Calculation Detail'!D34="","",'Support - Calculation Detail'!D34)</f>
        <v>751957</v>
      </c>
      <c r="E34">
        <f>IF('Support - Calculation Detail'!E34="","",'Support - Calculation Detail'!E34)</f>
        <v>0</v>
      </c>
      <c r="G34">
        <f>IF('Support - Calculation Detail'!F34="","",'Support - Calculation Detail'!F34)</f>
        <v>751957</v>
      </c>
      <c r="H34">
        <f>IF('Support - Calculation Detail'!G34="","",'Support - Calculation Detail'!G34)</f>
        <v>1.04</v>
      </c>
      <c r="I34">
        <f>IF('Support - Calculation Detail'!H34="","",'Support - Calculation Detail'!H34)</f>
        <v>782035</v>
      </c>
      <c r="J34">
        <f>IF('Support - Calculation Detail'!I34="","",'Support - Calculation Detail'!I34)</f>
        <v>0</v>
      </c>
      <c r="K34">
        <f>IF('Support - Calculation Detail'!K34="","",'Support - Calculation Detail'!K34)</f>
        <v>782035</v>
      </c>
      <c r="L34">
        <f>IF('Support - Calculation Detail'!L34="","",'Support - Calculation Detail'!L34)</f>
        <v>18013</v>
      </c>
      <c r="M34">
        <f>IF('Support - Calculation Detail'!M34="","",'Support - Calculation Detail'!M34)</f>
        <v>0</v>
      </c>
      <c r="N34">
        <f>IF('Support - Calculation Detail'!N34="","",'Support - Calculation Detail'!N34)</f>
        <v>0</v>
      </c>
      <c r="P34">
        <f>IF('Support - Calculation Detail'!O34="","",'Support - Calculation Detail'!O34)</f>
        <v>800048</v>
      </c>
      <c r="Q34" t="b">
        <v>1</v>
      </c>
      <c r="R34" t="str">
        <f t="shared" si="0"/>
        <v>0130520</v>
      </c>
      <c r="S34" t="str">
        <f t="shared" si="1"/>
        <v>0130520-UT</v>
      </c>
      <c r="T34" t="str">
        <f t="shared" si="2"/>
        <v>0130520-UT</v>
      </c>
      <c r="U34" t="str">
        <f t="shared" si="3"/>
        <v>3</v>
      </c>
      <c r="V34" t="str">
        <f t="shared" si="4"/>
        <v>UT</v>
      </c>
    </row>
    <row r="35" spans="1:22" x14ac:dyDescent="0.35">
      <c r="A35" t="str">
        <f>IF('Support - Calculation Detail'!A35="","",LEFT('Support - Calculation Detail'!A35,7)&amp;"-"&amp;RIGHT('Support - Calculation Detail'!A35,2))</f>
        <v>0130521-UT</v>
      </c>
      <c r="B35" t="str">
        <f>IF('Support - Calculation Detail'!C35="","",'Support - Calculation Detail'!C35)</f>
        <v>01</v>
      </c>
      <c r="C35" t="str">
        <f>IF('Support - Calculation Detail'!B35="","",'Support - Calculation Detail'!B35)</f>
        <v>N</v>
      </c>
      <c r="D35">
        <f>IF('Support - Calculation Detail'!D35="","",'Support - Calculation Detail'!D35)</f>
        <v>272057</v>
      </c>
      <c r="E35">
        <f>IF('Support - Calculation Detail'!E35="","",'Support - Calculation Detail'!E35)</f>
        <v>0</v>
      </c>
      <c r="G35">
        <f>IF('Support - Calculation Detail'!F35="","",'Support - Calculation Detail'!F35)</f>
        <v>272057</v>
      </c>
      <c r="H35">
        <f>IF('Support - Calculation Detail'!G35="","",'Support - Calculation Detail'!G35)</f>
        <v>1.04</v>
      </c>
      <c r="I35">
        <f>IF('Support - Calculation Detail'!H35="","",'Support - Calculation Detail'!H35)</f>
        <v>282939</v>
      </c>
      <c r="J35">
        <f>IF('Support - Calculation Detail'!I35="","",'Support - Calculation Detail'!I35)</f>
        <v>0</v>
      </c>
      <c r="K35">
        <f>IF('Support - Calculation Detail'!K35="","",'Support - Calculation Detail'!K35)</f>
        <v>282939</v>
      </c>
      <c r="L35">
        <f>IF('Support - Calculation Detail'!L35="","",'Support - Calculation Detail'!L35)</f>
        <v>20875</v>
      </c>
      <c r="M35">
        <f>IF('Support - Calculation Detail'!M35="","",'Support - Calculation Detail'!M35)</f>
        <v>0</v>
      </c>
      <c r="N35">
        <f>IF('Support - Calculation Detail'!N35="","",'Support - Calculation Detail'!N35)</f>
        <v>0</v>
      </c>
      <c r="P35">
        <f>IF('Support - Calculation Detail'!O35="","",'Support - Calculation Detail'!O35)</f>
        <v>303814</v>
      </c>
      <c r="Q35" t="b">
        <v>1</v>
      </c>
      <c r="R35" t="str">
        <f t="shared" si="0"/>
        <v>0130521</v>
      </c>
      <c r="S35" t="str">
        <f t="shared" si="1"/>
        <v>0130521-UT</v>
      </c>
      <c r="T35" t="str">
        <f t="shared" si="2"/>
        <v>0130521-UT</v>
      </c>
      <c r="U35" t="str">
        <f t="shared" si="3"/>
        <v>3</v>
      </c>
      <c r="V35" t="str">
        <f t="shared" si="4"/>
        <v>UT</v>
      </c>
    </row>
    <row r="36" spans="1:22" x14ac:dyDescent="0.35">
      <c r="A36" t="str">
        <f>IF('Support - Calculation Detail'!A36="","",LEFT('Support - Calculation Detail'!A36,7)&amp;"-"&amp;RIGHT('Support - Calculation Detail'!A36,2))</f>
        <v>0161011-UT</v>
      </c>
      <c r="B36" t="str">
        <f>IF('Support - Calculation Detail'!C36="","",'Support - Calculation Detail'!C36)</f>
        <v>01</v>
      </c>
      <c r="C36" t="str">
        <f>IF('Support - Calculation Detail'!B36="","",'Support - Calculation Detail'!B36)</f>
        <v>N</v>
      </c>
      <c r="D36">
        <f>IF('Support - Calculation Detail'!D36="","",'Support - Calculation Detail'!D36)</f>
        <v>945362</v>
      </c>
      <c r="E36">
        <f>IF('Support - Calculation Detail'!E36="","",'Support - Calculation Detail'!E36)</f>
        <v>0</v>
      </c>
      <c r="G36">
        <f>IF('Support - Calculation Detail'!F36="","",'Support - Calculation Detail'!F36)</f>
        <v>945362</v>
      </c>
      <c r="H36">
        <f>IF('Support - Calculation Detail'!G36="","",'Support - Calculation Detail'!G36)</f>
        <v>1.04</v>
      </c>
      <c r="I36">
        <f>IF('Support - Calculation Detail'!H36="","",'Support - Calculation Detail'!H36)</f>
        <v>983176</v>
      </c>
      <c r="J36">
        <f>IF('Support - Calculation Detail'!I36="","",'Support - Calculation Detail'!I36)</f>
        <v>0</v>
      </c>
      <c r="K36">
        <f>IF('Support - Calculation Detail'!K36="","",'Support - Calculation Detail'!K36)</f>
        <v>983176</v>
      </c>
      <c r="L36">
        <f>IF('Support - Calculation Detail'!L36="","",'Support - Calculation Detail'!L36)</f>
        <v>0</v>
      </c>
      <c r="M36">
        <f>IF('Support - Calculation Detail'!M36="","",'Support - Calculation Detail'!M36)</f>
        <v>0</v>
      </c>
      <c r="N36">
        <f>IF('Support - Calculation Detail'!N36="","",'Support - Calculation Detail'!N36)</f>
        <v>0</v>
      </c>
      <c r="P36">
        <f>IF('Support - Calculation Detail'!O36="","",'Support - Calculation Detail'!O36)</f>
        <v>983176</v>
      </c>
      <c r="Q36" t="b">
        <v>1</v>
      </c>
      <c r="R36" t="str">
        <f t="shared" si="0"/>
        <v>0161011</v>
      </c>
      <c r="S36" t="str">
        <f t="shared" si="1"/>
        <v>0161011-UT</v>
      </c>
      <c r="T36" t="str">
        <f t="shared" si="2"/>
        <v>0161011-UT</v>
      </c>
      <c r="U36" t="str">
        <f t="shared" si="3"/>
        <v>6</v>
      </c>
      <c r="V36" t="str">
        <f t="shared" si="4"/>
        <v>UT</v>
      </c>
    </row>
    <row r="37" spans="1:22" x14ac:dyDescent="0.35">
      <c r="A37" t="str">
        <f>IF('Support - Calculation Detail'!A37="","",LEFT('Support - Calculation Detail'!A37,7)&amp;"-"&amp;RIGHT('Support - Calculation Detail'!A37,2))</f>
        <v>0210000-UT</v>
      </c>
      <c r="B37" t="str">
        <f>IF('Support - Calculation Detail'!C37="","",'Support - Calculation Detail'!C37)</f>
        <v>02</v>
      </c>
      <c r="C37" t="str">
        <f>IF('Support - Calculation Detail'!B37="","",'Support - Calculation Detail'!B37)</f>
        <v>N</v>
      </c>
      <c r="D37">
        <f>IF('Support - Calculation Detail'!D37="","",'Support - Calculation Detail'!D37)</f>
        <v>88779406</v>
      </c>
      <c r="E37">
        <f>IF('Support - Calculation Detail'!E37="","",'Support - Calculation Detail'!E37)</f>
        <v>0</v>
      </c>
      <c r="G37">
        <f>IF('Support - Calculation Detail'!F37="","",'Support - Calculation Detail'!F37)</f>
        <v>88779406</v>
      </c>
      <c r="H37">
        <f>IF('Support - Calculation Detail'!G37="","",'Support - Calculation Detail'!G37)</f>
        <v>1.04</v>
      </c>
      <c r="I37">
        <f>IF('Support - Calculation Detail'!H37="","",'Support - Calculation Detail'!H37)</f>
        <v>92330582</v>
      </c>
      <c r="J37">
        <f>IF('Support - Calculation Detail'!I37="","",'Support - Calculation Detail'!I37)</f>
        <v>0</v>
      </c>
      <c r="K37">
        <f>IF('Support - Calculation Detail'!K37="","",'Support - Calculation Detail'!K37)</f>
        <v>92330582</v>
      </c>
      <c r="L37">
        <f>IF('Support - Calculation Detail'!L37="","",'Support - Calculation Detail'!L37)</f>
        <v>4791263</v>
      </c>
      <c r="M37">
        <f>IF('Support - Calculation Detail'!M37="","",'Support - Calculation Detail'!M37)</f>
        <v>3145699</v>
      </c>
      <c r="N37">
        <f>IF('Support - Calculation Detail'!N37="","",'Support - Calculation Detail'!N37)</f>
        <v>6741043.7041449547</v>
      </c>
      <c r="P37">
        <f>IF('Support - Calculation Detail'!O37="","",'Support - Calculation Detail'!O37)</f>
        <v>107008587.70414495</v>
      </c>
      <c r="Q37" t="b">
        <v>1</v>
      </c>
      <c r="R37" t="str">
        <f t="shared" si="0"/>
        <v>0210000</v>
      </c>
      <c r="S37" t="str">
        <f t="shared" si="1"/>
        <v>0210000-UT</v>
      </c>
      <c r="T37" t="str">
        <f t="shared" si="2"/>
        <v>0210000-UT</v>
      </c>
      <c r="U37" t="str">
        <f t="shared" si="3"/>
        <v>1</v>
      </c>
      <c r="V37" t="str">
        <f t="shared" si="4"/>
        <v>UT</v>
      </c>
    </row>
    <row r="38" spans="1:22" x14ac:dyDescent="0.35">
      <c r="A38" t="str">
        <f>IF('Support - Calculation Detail'!A38="","",LEFT('Support - Calculation Detail'!A38,7)&amp;"-"&amp;RIGHT('Support - Calculation Detail'!A38,2))</f>
        <v>0220001-UT</v>
      </c>
      <c r="B38" t="str">
        <f>IF('Support - Calculation Detail'!C38="","",'Support - Calculation Detail'!C38)</f>
        <v>02</v>
      </c>
      <c r="C38" t="str">
        <f>IF('Support - Calculation Detail'!B38="","",'Support - Calculation Detail'!B38)</f>
        <v>N</v>
      </c>
      <c r="D38">
        <f>IF('Support - Calculation Detail'!D38="","",'Support - Calculation Detail'!D38)</f>
        <v>430021</v>
      </c>
      <c r="E38">
        <f>IF('Support - Calculation Detail'!E38="","",'Support - Calculation Detail'!E38)</f>
        <v>0</v>
      </c>
      <c r="G38">
        <f>IF('Support - Calculation Detail'!F38="","",'Support - Calculation Detail'!F38)</f>
        <v>430021</v>
      </c>
      <c r="H38">
        <f>IF('Support - Calculation Detail'!G38="","",'Support - Calculation Detail'!G38)</f>
        <v>1.04</v>
      </c>
      <c r="I38">
        <f>IF('Support - Calculation Detail'!H38="","",'Support - Calculation Detail'!H38)</f>
        <v>447222</v>
      </c>
      <c r="J38">
        <f>IF('Support - Calculation Detail'!I38="","",'Support - Calculation Detail'!I38)</f>
        <v>0</v>
      </c>
      <c r="K38">
        <f>IF('Support - Calculation Detail'!K38="","",'Support - Calculation Detail'!K38)</f>
        <v>447222</v>
      </c>
      <c r="L38">
        <f>IF('Support - Calculation Detail'!L38="","",'Support - Calculation Detail'!L38)</f>
        <v>0</v>
      </c>
      <c r="M38">
        <f>IF('Support - Calculation Detail'!M38="","",'Support - Calculation Detail'!M38)</f>
        <v>0</v>
      </c>
      <c r="N38">
        <f>IF('Support - Calculation Detail'!N38="","",'Support - Calculation Detail'!N38)</f>
        <v>0</v>
      </c>
      <c r="P38">
        <f>IF('Support - Calculation Detail'!O38="","",'Support - Calculation Detail'!O38)</f>
        <v>447222</v>
      </c>
      <c r="Q38" t="b">
        <v>1</v>
      </c>
      <c r="R38" t="str">
        <f t="shared" si="0"/>
        <v>0220001</v>
      </c>
      <c r="S38" t="str">
        <f t="shared" si="1"/>
        <v>0220001-UT</v>
      </c>
      <c r="T38" t="str">
        <f t="shared" si="2"/>
        <v>0220001-UT</v>
      </c>
      <c r="U38" t="str">
        <f t="shared" si="3"/>
        <v>2</v>
      </c>
      <c r="V38" t="str">
        <f t="shared" si="4"/>
        <v>UT</v>
      </c>
    </row>
    <row r="39" spans="1:22" x14ac:dyDescent="0.35">
      <c r="A39" t="str">
        <f>IF('Support - Calculation Detail'!A39="","",LEFT('Support - Calculation Detail'!A39,7)&amp;"-"&amp;RIGHT('Support - Calculation Detail'!A39,2))</f>
        <v>0220002-UT</v>
      </c>
      <c r="B39" t="str">
        <f>IF('Support - Calculation Detail'!C39="","",'Support - Calculation Detail'!C39)</f>
        <v>02</v>
      </c>
      <c r="C39" t="str">
        <f>IF('Support - Calculation Detail'!B39="","",'Support - Calculation Detail'!B39)</f>
        <v>N</v>
      </c>
      <c r="D39">
        <f>IF('Support - Calculation Detail'!D39="","",'Support - Calculation Detail'!D39)</f>
        <v>609016</v>
      </c>
      <c r="E39">
        <f>IF('Support - Calculation Detail'!E39="","",'Support - Calculation Detail'!E39)</f>
        <v>0</v>
      </c>
      <c r="G39">
        <f>IF('Support - Calculation Detail'!F39="","",'Support - Calculation Detail'!F39)</f>
        <v>609016</v>
      </c>
      <c r="H39">
        <f>IF('Support - Calculation Detail'!G39="","",'Support - Calculation Detail'!G39)</f>
        <v>1.04</v>
      </c>
      <c r="I39">
        <f>IF('Support - Calculation Detail'!H39="","",'Support - Calculation Detail'!H39)</f>
        <v>633377</v>
      </c>
      <c r="J39">
        <f>IF('Support - Calculation Detail'!I39="","",'Support - Calculation Detail'!I39)</f>
        <v>0</v>
      </c>
      <c r="K39">
        <f>IF('Support - Calculation Detail'!K39="","",'Support - Calculation Detail'!K39)</f>
        <v>633377</v>
      </c>
      <c r="L39">
        <f>IF('Support - Calculation Detail'!L39="","",'Support - Calculation Detail'!L39)</f>
        <v>0</v>
      </c>
      <c r="M39">
        <f>IF('Support - Calculation Detail'!M39="","",'Support - Calculation Detail'!M39)</f>
        <v>0</v>
      </c>
      <c r="N39">
        <f>IF('Support - Calculation Detail'!N39="","",'Support - Calculation Detail'!N39)</f>
        <v>0</v>
      </c>
      <c r="P39">
        <f>IF('Support - Calculation Detail'!O39="","",'Support - Calculation Detail'!O39)</f>
        <v>633377</v>
      </c>
      <c r="Q39" t="b">
        <v>1</v>
      </c>
      <c r="R39" t="str">
        <f t="shared" si="0"/>
        <v>0220002</v>
      </c>
      <c r="S39" t="str">
        <f t="shared" si="1"/>
        <v>0220002-UT</v>
      </c>
      <c r="T39" t="str">
        <f t="shared" si="2"/>
        <v>0220002-UT</v>
      </c>
      <c r="U39" t="str">
        <f t="shared" si="3"/>
        <v>2</v>
      </c>
      <c r="V39" t="str">
        <f t="shared" si="4"/>
        <v>UT</v>
      </c>
    </row>
    <row r="40" spans="1:22" x14ac:dyDescent="0.35">
      <c r="A40" t="str">
        <f>IF('Support - Calculation Detail'!A40="","",LEFT('Support - Calculation Detail'!A40,7)&amp;"-"&amp;RIGHT('Support - Calculation Detail'!A40,2))</f>
        <v>0220003-UT</v>
      </c>
      <c r="B40" t="str">
        <f>IF('Support - Calculation Detail'!C40="","",'Support - Calculation Detail'!C40)</f>
        <v>02</v>
      </c>
      <c r="C40" t="str">
        <f>IF('Support - Calculation Detail'!B40="","",'Support - Calculation Detail'!B40)</f>
        <v>N</v>
      </c>
      <c r="D40">
        <f>IF('Support - Calculation Detail'!D40="","",'Support - Calculation Detail'!D40)</f>
        <v>49879</v>
      </c>
      <c r="E40">
        <f>IF('Support - Calculation Detail'!E40="","",'Support - Calculation Detail'!E40)</f>
        <v>0</v>
      </c>
      <c r="G40">
        <f>IF('Support - Calculation Detail'!F40="","",'Support - Calculation Detail'!F40)</f>
        <v>49879</v>
      </c>
      <c r="H40">
        <f>IF('Support - Calculation Detail'!G40="","",'Support - Calculation Detail'!G40)</f>
        <v>1.04</v>
      </c>
      <c r="I40">
        <f>IF('Support - Calculation Detail'!H40="","",'Support - Calculation Detail'!H40)</f>
        <v>51874</v>
      </c>
      <c r="J40">
        <f>IF('Support - Calculation Detail'!I40="","",'Support - Calculation Detail'!I40)</f>
        <v>0</v>
      </c>
      <c r="K40">
        <f>IF('Support - Calculation Detail'!K40="","",'Support - Calculation Detail'!K40)</f>
        <v>51874</v>
      </c>
      <c r="L40">
        <f>IF('Support - Calculation Detail'!L40="","",'Support - Calculation Detail'!L40)</f>
        <v>0</v>
      </c>
      <c r="M40">
        <f>IF('Support - Calculation Detail'!M40="","",'Support - Calculation Detail'!M40)</f>
        <v>0</v>
      </c>
      <c r="N40">
        <f>IF('Support - Calculation Detail'!N40="","",'Support - Calculation Detail'!N40)</f>
        <v>0</v>
      </c>
      <c r="P40">
        <f>IF('Support - Calculation Detail'!O40="","",'Support - Calculation Detail'!O40)</f>
        <v>51874</v>
      </c>
      <c r="Q40" t="b">
        <v>1</v>
      </c>
      <c r="R40" t="str">
        <f t="shared" si="0"/>
        <v>0220003</v>
      </c>
      <c r="S40" t="str">
        <f t="shared" si="1"/>
        <v>0220003-UT</v>
      </c>
      <c r="T40" t="str">
        <f t="shared" si="2"/>
        <v>0220003-UT</v>
      </c>
      <c r="U40" t="str">
        <f t="shared" si="3"/>
        <v>2</v>
      </c>
      <c r="V40" t="str">
        <f t="shared" si="4"/>
        <v>UT</v>
      </c>
    </row>
    <row r="41" spans="1:22" x14ac:dyDescent="0.35">
      <c r="A41" t="str">
        <f>IF('Support - Calculation Detail'!A41="","",LEFT('Support - Calculation Detail'!A41,7)&amp;"-"&amp;RIGHT('Support - Calculation Detail'!A41,2))</f>
        <v>0220004-UT</v>
      </c>
      <c r="B41" t="str">
        <f>IF('Support - Calculation Detail'!C41="","",'Support - Calculation Detail'!C41)</f>
        <v>02</v>
      </c>
      <c r="C41" t="str">
        <f>IF('Support - Calculation Detail'!B41="","",'Support - Calculation Detail'!B41)</f>
        <v>N</v>
      </c>
      <c r="D41">
        <f>IF('Support - Calculation Detail'!D41="","",'Support - Calculation Detail'!D41)</f>
        <v>21991</v>
      </c>
      <c r="E41">
        <f>IF('Support - Calculation Detail'!E41="","",'Support - Calculation Detail'!E41)</f>
        <v>0</v>
      </c>
      <c r="G41">
        <f>IF('Support - Calculation Detail'!F41="","",'Support - Calculation Detail'!F41)</f>
        <v>21991</v>
      </c>
      <c r="H41">
        <f>IF('Support - Calculation Detail'!G41="","",'Support - Calculation Detail'!G41)</f>
        <v>1.04</v>
      </c>
      <c r="I41">
        <f>IF('Support - Calculation Detail'!H41="","",'Support - Calculation Detail'!H41)</f>
        <v>22871</v>
      </c>
      <c r="J41">
        <f>IF('Support - Calculation Detail'!I41="","",'Support - Calculation Detail'!I41)</f>
        <v>0</v>
      </c>
      <c r="K41">
        <f>IF('Support - Calculation Detail'!K41="","",'Support - Calculation Detail'!K41)</f>
        <v>22871</v>
      </c>
      <c r="L41">
        <f>IF('Support - Calculation Detail'!L41="","",'Support - Calculation Detail'!L41)</f>
        <v>0</v>
      </c>
      <c r="M41">
        <f>IF('Support - Calculation Detail'!M41="","",'Support - Calculation Detail'!M41)</f>
        <v>0</v>
      </c>
      <c r="N41">
        <f>IF('Support - Calculation Detail'!N41="","",'Support - Calculation Detail'!N41)</f>
        <v>0</v>
      </c>
      <c r="P41">
        <f>IF('Support - Calculation Detail'!O41="","",'Support - Calculation Detail'!O41)</f>
        <v>22871</v>
      </c>
      <c r="Q41" t="b">
        <v>1</v>
      </c>
      <c r="R41" t="str">
        <f t="shared" si="0"/>
        <v>0220004</v>
      </c>
      <c r="S41" t="str">
        <f t="shared" si="1"/>
        <v>0220004-UT</v>
      </c>
      <c r="T41" t="str">
        <f t="shared" si="2"/>
        <v>0220004-UT</v>
      </c>
      <c r="U41" t="str">
        <f t="shared" si="3"/>
        <v>2</v>
      </c>
      <c r="V41" t="str">
        <f t="shared" si="4"/>
        <v>UT</v>
      </c>
    </row>
    <row r="42" spans="1:22" x14ac:dyDescent="0.35">
      <c r="A42" t="str">
        <f>IF('Support - Calculation Detail'!A42="","",LEFT('Support - Calculation Detail'!A42,7)&amp;"-"&amp;RIGHT('Support - Calculation Detail'!A42,2))</f>
        <v>0220005-UT</v>
      </c>
      <c r="B42" t="str">
        <f>IF('Support - Calculation Detail'!C42="","",'Support - Calculation Detail'!C42)</f>
        <v>02</v>
      </c>
      <c r="C42" t="str">
        <f>IF('Support - Calculation Detail'!B42="","",'Support - Calculation Detail'!B42)</f>
        <v>N</v>
      </c>
      <c r="D42">
        <f>IF('Support - Calculation Detail'!D42="","",'Support - Calculation Detail'!D42)</f>
        <v>8275</v>
      </c>
      <c r="E42">
        <f>IF('Support - Calculation Detail'!E42="","",'Support - Calculation Detail'!E42)</f>
        <v>0</v>
      </c>
      <c r="G42">
        <f>IF('Support - Calculation Detail'!F42="","",'Support - Calculation Detail'!F42)</f>
        <v>8275</v>
      </c>
      <c r="H42">
        <f>IF('Support - Calculation Detail'!G42="","",'Support - Calculation Detail'!G42)</f>
        <v>1.04</v>
      </c>
      <c r="I42">
        <f>IF('Support - Calculation Detail'!H42="","",'Support - Calculation Detail'!H42)</f>
        <v>8606</v>
      </c>
      <c r="J42">
        <f>IF('Support - Calculation Detail'!I42="","",'Support - Calculation Detail'!I42)</f>
        <v>0</v>
      </c>
      <c r="K42">
        <f>IF('Support - Calculation Detail'!K42="","",'Support - Calculation Detail'!K42)</f>
        <v>8606</v>
      </c>
      <c r="L42">
        <f>IF('Support - Calculation Detail'!L42="","",'Support - Calculation Detail'!L42)</f>
        <v>0</v>
      </c>
      <c r="M42">
        <f>IF('Support - Calculation Detail'!M42="","",'Support - Calculation Detail'!M42)</f>
        <v>0</v>
      </c>
      <c r="N42">
        <f>IF('Support - Calculation Detail'!N42="","",'Support - Calculation Detail'!N42)</f>
        <v>0</v>
      </c>
      <c r="P42">
        <f>IF('Support - Calculation Detail'!O42="","",'Support - Calculation Detail'!O42)</f>
        <v>8606</v>
      </c>
      <c r="Q42" t="b">
        <v>1</v>
      </c>
      <c r="R42" t="str">
        <f t="shared" si="0"/>
        <v>0220005</v>
      </c>
      <c r="S42" t="str">
        <f t="shared" si="1"/>
        <v>0220005-UT</v>
      </c>
      <c r="T42" t="str">
        <f t="shared" si="2"/>
        <v>0220005-UT</v>
      </c>
      <c r="U42" t="str">
        <f t="shared" si="3"/>
        <v>2</v>
      </c>
      <c r="V42" t="str">
        <f t="shared" si="4"/>
        <v>UT</v>
      </c>
    </row>
    <row r="43" spans="1:22" x14ac:dyDescent="0.35">
      <c r="A43" t="str">
        <f>IF('Support - Calculation Detail'!A43="","",LEFT('Support - Calculation Detail'!A43,7)&amp;"-"&amp;RIGHT('Support - Calculation Detail'!A43,2))</f>
        <v>0220005-TF</v>
      </c>
      <c r="B43" t="str">
        <f>IF('Support - Calculation Detail'!C43="","",'Support - Calculation Detail'!C43)</f>
        <v>02</v>
      </c>
      <c r="C43" t="str">
        <f>IF('Support - Calculation Detail'!B43="","",'Support - Calculation Detail'!B43)</f>
        <v>N</v>
      </c>
      <c r="D43">
        <f>IF('Support - Calculation Detail'!D43="","",'Support - Calculation Detail'!D43)</f>
        <v>13063</v>
      </c>
      <c r="E43">
        <f>IF('Support - Calculation Detail'!E43="","",'Support - Calculation Detail'!E43)</f>
        <v>0</v>
      </c>
      <c r="G43">
        <f>IF('Support - Calculation Detail'!F43="","",'Support - Calculation Detail'!F43)</f>
        <v>13063</v>
      </c>
      <c r="H43">
        <f>IF('Support - Calculation Detail'!G43="","",'Support - Calculation Detail'!G43)</f>
        <v>1.04</v>
      </c>
      <c r="I43">
        <f>IF('Support - Calculation Detail'!H43="","",'Support - Calculation Detail'!H43)</f>
        <v>13586</v>
      </c>
      <c r="J43">
        <f>IF('Support - Calculation Detail'!I43="","",'Support - Calculation Detail'!I43)</f>
        <v>0</v>
      </c>
      <c r="K43">
        <f>IF('Support - Calculation Detail'!K43="","",'Support - Calculation Detail'!K43)</f>
        <v>13586</v>
      </c>
      <c r="L43">
        <f>IF('Support - Calculation Detail'!L43="","",'Support - Calculation Detail'!L43)</f>
        <v>0</v>
      </c>
      <c r="M43">
        <f>IF('Support - Calculation Detail'!M43="","",'Support - Calculation Detail'!M43)</f>
        <v>0</v>
      </c>
      <c r="N43">
        <f>IF('Support - Calculation Detail'!N43="","",'Support - Calculation Detail'!N43)</f>
        <v>0</v>
      </c>
      <c r="P43">
        <f>IF('Support - Calculation Detail'!O43="","",'Support - Calculation Detail'!O43)</f>
        <v>13586</v>
      </c>
      <c r="Q43" t="b">
        <v>1</v>
      </c>
      <c r="R43" t="str">
        <f t="shared" si="0"/>
        <v>0220005</v>
      </c>
      <c r="S43" t="str">
        <f t="shared" si="1"/>
        <v>0220005-TF</v>
      </c>
      <c r="T43" t="str">
        <f t="shared" si="2"/>
        <v>0220005-TF</v>
      </c>
      <c r="U43" t="str">
        <f t="shared" si="3"/>
        <v>2</v>
      </c>
      <c r="V43" t="str">
        <f t="shared" si="4"/>
        <v>TF</v>
      </c>
    </row>
    <row r="44" spans="1:22" x14ac:dyDescent="0.35">
      <c r="A44" t="str">
        <f>IF('Support - Calculation Detail'!A44="","",LEFT('Support - Calculation Detail'!A44,7)&amp;"-"&amp;RIGHT('Support - Calculation Detail'!A44,2))</f>
        <v>0220006-UT</v>
      </c>
      <c r="B44" t="str">
        <f>IF('Support - Calculation Detail'!C44="","",'Support - Calculation Detail'!C44)</f>
        <v>02</v>
      </c>
      <c r="C44" t="str">
        <f>IF('Support - Calculation Detail'!B44="","",'Support - Calculation Detail'!B44)</f>
        <v>N</v>
      </c>
      <c r="D44">
        <f>IF('Support - Calculation Detail'!D44="","",'Support - Calculation Detail'!D44)</f>
        <v>84104</v>
      </c>
      <c r="E44">
        <f>IF('Support - Calculation Detail'!E44="","",'Support - Calculation Detail'!E44)</f>
        <v>0</v>
      </c>
      <c r="G44">
        <f>IF('Support - Calculation Detail'!F44="","",'Support - Calculation Detail'!F44)</f>
        <v>84104</v>
      </c>
      <c r="H44">
        <f>IF('Support - Calculation Detail'!G44="","",'Support - Calculation Detail'!G44)</f>
        <v>1.04</v>
      </c>
      <c r="I44">
        <f>IF('Support - Calculation Detail'!H44="","",'Support - Calculation Detail'!H44)</f>
        <v>87468</v>
      </c>
      <c r="J44">
        <f>IF('Support - Calculation Detail'!I44="","",'Support - Calculation Detail'!I44)</f>
        <v>0</v>
      </c>
      <c r="K44">
        <f>IF('Support - Calculation Detail'!K44="","",'Support - Calculation Detail'!K44)</f>
        <v>87468</v>
      </c>
      <c r="L44">
        <f>IF('Support - Calculation Detail'!L44="","",'Support - Calculation Detail'!L44)</f>
        <v>0</v>
      </c>
      <c r="M44">
        <f>IF('Support - Calculation Detail'!M44="","",'Support - Calculation Detail'!M44)</f>
        <v>0</v>
      </c>
      <c r="N44">
        <f>IF('Support - Calculation Detail'!N44="","",'Support - Calculation Detail'!N44)</f>
        <v>0</v>
      </c>
      <c r="P44">
        <f>IF('Support - Calculation Detail'!O44="","",'Support - Calculation Detail'!O44)</f>
        <v>87468</v>
      </c>
      <c r="Q44" t="b">
        <v>1</v>
      </c>
      <c r="R44" t="str">
        <f t="shared" si="0"/>
        <v>0220006</v>
      </c>
      <c r="S44" t="str">
        <f t="shared" si="1"/>
        <v>0220006-UT</v>
      </c>
      <c r="T44" t="str">
        <f t="shared" si="2"/>
        <v>0220006-UT</v>
      </c>
      <c r="U44" t="str">
        <f t="shared" si="3"/>
        <v>2</v>
      </c>
      <c r="V44" t="str">
        <f t="shared" si="4"/>
        <v>UT</v>
      </c>
    </row>
    <row r="45" spans="1:22" x14ac:dyDescent="0.35">
      <c r="A45" t="str">
        <f>IF('Support - Calculation Detail'!A45="","",LEFT('Support - Calculation Detail'!A45,7)&amp;"-"&amp;RIGHT('Support - Calculation Detail'!A45,2))</f>
        <v>0220007-UT</v>
      </c>
      <c r="B45" t="str">
        <f>IF('Support - Calculation Detail'!C45="","",'Support - Calculation Detail'!C45)</f>
        <v>02</v>
      </c>
      <c r="C45" t="str">
        <f>IF('Support - Calculation Detail'!B45="","",'Support - Calculation Detail'!B45)</f>
        <v>N</v>
      </c>
      <c r="D45">
        <f>IF('Support - Calculation Detail'!D45="","",'Support - Calculation Detail'!D45)</f>
        <v>73193</v>
      </c>
      <c r="E45">
        <f>IF('Support - Calculation Detail'!E45="","",'Support - Calculation Detail'!E45)</f>
        <v>0</v>
      </c>
      <c r="G45">
        <f>IF('Support - Calculation Detail'!F45="","",'Support - Calculation Detail'!F45)</f>
        <v>73193</v>
      </c>
      <c r="H45">
        <f>IF('Support - Calculation Detail'!G45="","",'Support - Calculation Detail'!G45)</f>
        <v>1.04</v>
      </c>
      <c r="I45">
        <f>IF('Support - Calculation Detail'!H45="","",'Support - Calculation Detail'!H45)</f>
        <v>76121</v>
      </c>
      <c r="J45">
        <f>IF('Support - Calculation Detail'!I45="","",'Support - Calculation Detail'!I45)</f>
        <v>0</v>
      </c>
      <c r="K45">
        <f>IF('Support - Calculation Detail'!K45="","",'Support - Calculation Detail'!K45)</f>
        <v>76121</v>
      </c>
      <c r="L45">
        <f>IF('Support - Calculation Detail'!L45="","",'Support - Calculation Detail'!L45)</f>
        <v>0</v>
      </c>
      <c r="M45">
        <f>IF('Support - Calculation Detail'!M45="","",'Support - Calculation Detail'!M45)</f>
        <v>0</v>
      </c>
      <c r="N45">
        <f>IF('Support - Calculation Detail'!N45="","",'Support - Calculation Detail'!N45)</f>
        <v>0</v>
      </c>
      <c r="P45">
        <f>IF('Support - Calculation Detail'!O45="","",'Support - Calculation Detail'!O45)</f>
        <v>76121</v>
      </c>
      <c r="Q45" t="b">
        <v>1</v>
      </c>
      <c r="R45" t="str">
        <f t="shared" si="0"/>
        <v>0220007</v>
      </c>
      <c r="S45" t="str">
        <f t="shared" si="1"/>
        <v>0220007-UT</v>
      </c>
      <c r="T45" t="str">
        <f t="shared" si="2"/>
        <v>0220007-UT</v>
      </c>
      <c r="U45" t="str">
        <f t="shared" si="3"/>
        <v>2</v>
      </c>
      <c r="V45" t="str">
        <f t="shared" si="4"/>
        <v>UT</v>
      </c>
    </row>
    <row r="46" spans="1:22" x14ac:dyDescent="0.35">
      <c r="A46" t="str">
        <f>IF('Support - Calculation Detail'!A46="","",LEFT('Support - Calculation Detail'!A46,7)&amp;"-"&amp;RIGHT('Support - Calculation Detail'!A46,2))</f>
        <v>0220008-UT</v>
      </c>
      <c r="B46" t="str">
        <f>IF('Support - Calculation Detail'!C46="","",'Support - Calculation Detail'!C46)</f>
        <v>02</v>
      </c>
      <c r="C46" t="str">
        <f>IF('Support - Calculation Detail'!B46="","",'Support - Calculation Detail'!B46)</f>
        <v>N</v>
      </c>
      <c r="D46">
        <f>IF('Support - Calculation Detail'!D46="","",'Support - Calculation Detail'!D46)</f>
        <v>74462</v>
      </c>
      <c r="E46">
        <f>IF('Support - Calculation Detail'!E46="","",'Support - Calculation Detail'!E46)</f>
        <v>0</v>
      </c>
      <c r="G46">
        <f>IF('Support - Calculation Detail'!F46="","",'Support - Calculation Detail'!F46)</f>
        <v>74462</v>
      </c>
      <c r="H46">
        <f>IF('Support - Calculation Detail'!G46="","",'Support - Calculation Detail'!G46)</f>
        <v>1.04</v>
      </c>
      <c r="I46">
        <f>IF('Support - Calculation Detail'!H46="","",'Support - Calculation Detail'!H46)</f>
        <v>77440</v>
      </c>
      <c r="J46">
        <f>IF('Support - Calculation Detail'!I46="","",'Support - Calculation Detail'!I46)</f>
        <v>0</v>
      </c>
      <c r="K46">
        <f>IF('Support - Calculation Detail'!K46="","",'Support - Calculation Detail'!K46)</f>
        <v>77440</v>
      </c>
      <c r="L46">
        <f>IF('Support - Calculation Detail'!L46="","",'Support - Calculation Detail'!L46)</f>
        <v>0</v>
      </c>
      <c r="M46">
        <f>IF('Support - Calculation Detail'!M46="","",'Support - Calculation Detail'!M46)</f>
        <v>0</v>
      </c>
      <c r="N46">
        <f>IF('Support - Calculation Detail'!N46="","",'Support - Calculation Detail'!N46)</f>
        <v>0</v>
      </c>
      <c r="P46">
        <f>IF('Support - Calculation Detail'!O46="","",'Support - Calculation Detail'!O46)</f>
        <v>77440</v>
      </c>
      <c r="Q46" t="b">
        <v>1</v>
      </c>
      <c r="R46" t="str">
        <f t="shared" si="0"/>
        <v>0220008</v>
      </c>
      <c r="S46" t="str">
        <f t="shared" si="1"/>
        <v>0220008-UT</v>
      </c>
      <c r="T46" t="str">
        <f t="shared" si="2"/>
        <v>0220008-UT</v>
      </c>
      <c r="U46" t="str">
        <f t="shared" si="3"/>
        <v>2</v>
      </c>
      <c r="V46" t="str">
        <f t="shared" si="4"/>
        <v>UT</v>
      </c>
    </row>
    <row r="47" spans="1:22" x14ac:dyDescent="0.35">
      <c r="A47" t="str">
        <f>IF('Support - Calculation Detail'!A47="","",LEFT('Support - Calculation Detail'!A47,7)&amp;"-"&amp;RIGHT('Support - Calculation Detail'!A47,2))</f>
        <v>0220009-UT</v>
      </c>
      <c r="B47" t="str">
        <f>IF('Support - Calculation Detail'!C47="","",'Support - Calculation Detail'!C47)</f>
        <v>02</v>
      </c>
      <c r="C47" t="str">
        <f>IF('Support - Calculation Detail'!B47="","",'Support - Calculation Detail'!B47)</f>
        <v>N</v>
      </c>
      <c r="D47">
        <f>IF('Support - Calculation Detail'!D47="","",'Support - Calculation Detail'!D47)</f>
        <v>12323</v>
      </c>
      <c r="E47">
        <f>IF('Support - Calculation Detail'!E47="","",'Support - Calculation Detail'!E47)</f>
        <v>0</v>
      </c>
      <c r="G47">
        <f>IF('Support - Calculation Detail'!F47="","",'Support - Calculation Detail'!F47)</f>
        <v>12323</v>
      </c>
      <c r="H47">
        <f>IF('Support - Calculation Detail'!G47="","",'Support - Calculation Detail'!G47)</f>
        <v>1.04</v>
      </c>
      <c r="I47">
        <f>IF('Support - Calculation Detail'!H47="","",'Support - Calculation Detail'!H47)</f>
        <v>12816</v>
      </c>
      <c r="J47">
        <f>IF('Support - Calculation Detail'!I47="","",'Support - Calculation Detail'!I47)</f>
        <v>0</v>
      </c>
      <c r="K47">
        <f>IF('Support - Calculation Detail'!K47="","",'Support - Calculation Detail'!K47)</f>
        <v>12816</v>
      </c>
      <c r="L47">
        <f>IF('Support - Calculation Detail'!L47="","",'Support - Calculation Detail'!L47)</f>
        <v>0</v>
      </c>
      <c r="M47">
        <f>IF('Support - Calculation Detail'!M47="","",'Support - Calculation Detail'!M47)</f>
        <v>0</v>
      </c>
      <c r="N47">
        <f>IF('Support - Calculation Detail'!N47="","",'Support - Calculation Detail'!N47)</f>
        <v>0</v>
      </c>
      <c r="P47">
        <f>IF('Support - Calculation Detail'!O47="","",'Support - Calculation Detail'!O47)</f>
        <v>12816</v>
      </c>
      <c r="Q47" t="b">
        <v>1</v>
      </c>
      <c r="R47" t="str">
        <f t="shared" si="0"/>
        <v>0220009</v>
      </c>
      <c r="S47" t="str">
        <f t="shared" si="1"/>
        <v>0220009-UT</v>
      </c>
      <c r="T47" t="str">
        <f t="shared" si="2"/>
        <v>0220009-UT</v>
      </c>
      <c r="U47" t="str">
        <f t="shared" si="3"/>
        <v>2</v>
      </c>
      <c r="V47" t="str">
        <f t="shared" si="4"/>
        <v>UT</v>
      </c>
    </row>
    <row r="48" spans="1:22" x14ac:dyDescent="0.35">
      <c r="A48" t="str">
        <f>IF('Support - Calculation Detail'!A48="","",LEFT('Support - Calculation Detail'!A48,7)&amp;"-"&amp;RIGHT('Support - Calculation Detail'!A48,2))</f>
        <v>0220009-TF</v>
      </c>
      <c r="B48" t="str">
        <f>IF('Support - Calculation Detail'!C48="","",'Support - Calculation Detail'!C48)</f>
        <v>02</v>
      </c>
      <c r="C48" t="str">
        <f>IF('Support - Calculation Detail'!B48="","",'Support - Calculation Detail'!B48)</f>
        <v>N</v>
      </c>
      <c r="D48">
        <f>IF('Support - Calculation Detail'!D48="","",'Support - Calculation Detail'!D48)</f>
        <v>63669</v>
      </c>
      <c r="E48">
        <f>IF('Support - Calculation Detail'!E48="","",'Support - Calculation Detail'!E48)</f>
        <v>0</v>
      </c>
      <c r="G48">
        <f>IF('Support - Calculation Detail'!F48="","",'Support - Calculation Detail'!F48)</f>
        <v>63669</v>
      </c>
      <c r="H48">
        <f>IF('Support - Calculation Detail'!G48="","",'Support - Calculation Detail'!G48)</f>
        <v>1.04</v>
      </c>
      <c r="I48">
        <f>IF('Support - Calculation Detail'!H48="","",'Support - Calculation Detail'!H48)</f>
        <v>66216</v>
      </c>
      <c r="J48">
        <f>IF('Support - Calculation Detail'!I48="","",'Support - Calculation Detail'!I48)</f>
        <v>0</v>
      </c>
      <c r="K48">
        <f>IF('Support - Calculation Detail'!K48="","",'Support - Calculation Detail'!K48)</f>
        <v>66216</v>
      </c>
      <c r="L48">
        <f>IF('Support - Calculation Detail'!L48="","",'Support - Calculation Detail'!L48)</f>
        <v>0</v>
      </c>
      <c r="M48">
        <f>IF('Support - Calculation Detail'!M48="","",'Support - Calculation Detail'!M48)</f>
        <v>0</v>
      </c>
      <c r="N48">
        <f>IF('Support - Calculation Detail'!N48="","",'Support - Calculation Detail'!N48)</f>
        <v>0</v>
      </c>
      <c r="P48">
        <f>IF('Support - Calculation Detail'!O48="","",'Support - Calculation Detail'!O48)</f>
        <v>66216</v>
      </c>
      <c r="Q48" t="b">
        <v>1</v>
      </c>
      <c r="R48" t="str">
        <f t="shared" si="0"/>
        <v>0220009</v>
      </c>
      <c r="S48" t="str">
        <f t="shared" si="1"/>
        <v>0220009-TF</v>
      </c>
      <c r="T48" t="str">
        <f t="shared" si="2"/>
        <v>0220009-TF</v>
      </c>
      <c r="U48" t="str">
        <f t="shared" si="3"/>
        <v>2</v>
      </c>
      <c r="V48" t="str">
        <f t="shared" si="4"/>
        <v>TF</v>
      </c>
    </row>
    <row r="49" spans="1:22" x14ac:dyDescent="0.35">
      <c r="A49" t="str">
        <f>IF('Support - Calculation Detail'!A49="","",LEFT('Support - Calculation Detail'!A49,7)&amp;"-"&amp;RIGHT('Support - Calculation Detail'!A49,2))</f>
        <v>0220010-UT</v>
      </c>
      <c r="B49" t="str">
        <f>IF('Support - Calculation Detail'!C49="","",'Support - Calculation Detail'!C49)</f>
        <v>02</v>
      </c>
      <c r="C49" t="str">
        <f>IF('Support - Calculation Detail'!B49="","",'Support - Calculation Detail'!B49)</f>
        <v>N</v>
      </c>
      <c r="D49">
        <f>IF('Support - Calculation Detail'!D49="","",'Support - Calculation Detail'!D49)</f>
        <v>47805</v>
      </c>
      <c r="E49">
        <f>IF('Support - Calculation Detail'!E49="","",'Support - Calculation Detail'!E49)</f>
        <v>0</v>
      </c>
      <c r="G49">
        <f>IF('Support - Calculation Detail'!F49="","",'Support - Calculation Detail'!F49)</f>
        <v>47805</v>
      </c>
      <c r="H49">
        <f>IF('Support - Calculation Detail'!G49="","",'Support - Calculation Detail'!G49)</f>
        <v>1.04</v>
      </c>
      <c r="I49">
        <f>IF('Support - Calculation Detail'!H49="","",'Support - Calculation Detail'!H49)</f>
        <v>49717</v>
      </c>
      <c r="J49">
        <f>IF('Support - Calculation Detail'!I49="","",'Support - Calculation Detail'!I49)</f>
        <v>0</v>
      </c>
      <c r="K49">
        <f>IF('Support - Calculation Detail'!K49="","",'Support - Calculation Detail'!K49)</f>
        <v>49717</v>
      </c>
      <c r="L49">
        <f>IF('Support - Calculation Detail'!L49="","",'Support - Calculation Detail'!L49)</f>
        <v>0</v>
      </c>
      <c r="M49">
        <f>IF('Support - Calculation Detail'!M49="","",'Support - Calculation Detail'!M49)</f>
        <v>0</v>
      </c>
      <c r="N49">
        <f>IF('Support - Calculation Detail'!N49="","",'Support - Calculation Detail'!N49)</f>
        <v>0</v>
      </c>
      <c r="P49">
        <f>IF('Support - Calculation Detail'!O49="","",'Support - Calculation Detail'!O49)</f>
        <v>49717</v>
      </c>
      <c r="Q49" t="b">
        <v>1</v>
      </c>
      <c r="R49" t="str">
        <f t="shared" si="0"/>
        <v>0220010</v>
      </c>
      <c r="S49" t="str">
        <f t="shared" si="1"/>
        <v>0220010-UT</v>
      </c>
      <c r="T49" t="str">
        <f t="shared" si="2"/>
        <v>0220010-UT</v>
      </c>
      <c r="U49" t="str">
        <f t="shared" si="3"/>
        <v>2</v>
      </c>
      <c r="V49" t="str">
        <f t="shared" si="4"/>
        <v>UT</v>
      </c>
    </row>
    <row r="50" spans="1:22" x14ac:dyDescent="0.35">
      <c r="A50" t="str">
        <f>IF('Support - Calculation Detail'!A50="","",LEFT('Support - Calculation Detail'!A50,7)&amp;"-"&amp;RIGHT('Support - Calculation Detail'!A50,2))</f>
        <v>0220011-UT</v>
      </c>
      <c r="B50" t="str">
        <f>IF('Support - Calculation Detail'!C50="","",'Support - Calculation Detail'!C50)</f>
        <v>02</v>
      </c>
      <c r="C50" t="str">
        <f>IF('Support - Calculation Detail'!B50="","",'Support - Calculation Detail'!B50)</f>
        <v>N</v>
      </c>
      <c r="D50">
        <f>IF('Support - Calculation Detail'!D50="","",'Support - Calculation Detail'!D50)</f>
        <v>49331</v>
      </c>
      <c r="E50">
        <f>IF('Support - Calculation Detail'!E50="","",'Support - Calculation Detail'!E50)</f>
        <v>0</v>
      </c>
      <c r="G50">
        <f>IF('Support - Calculation Detail'!F50="","",'Support - Calculation Detail'!F50)</f>
        <v>49331</v>
      </c>
      <c r="H50">
        <f>IF('Support - Calculation Detail'!G50="","",'Support - Calculation Detail'!G50)</f>
        <v>1.04</v>
      </c>
      <c r="I50">
        <f>IF('Support - Calculation Detail'!H50="","",'Support - Calculation Detail'!H50)</f>
        <v>51304</v>
      </c>
      <c r="J50">
        <f>IF('Support - Calculation Detail'!I50="","",'Support - Calculation Detail'!I50)</f>
        <v>0</v>
      </c>
      <c r="K50">
        <f>IF('Support - Calculation Detail'!K50="","",'Support - Calculation Detail'!K50)</f>
        <v>51304</v>
      </c>
      <c r="L50">
        <f>IF('Support - Calculation Detail'!L50="","",'Support - Calculation Detail'!L50)</f>
        <v>0</v>
      </c>
      <c r="M50">
        <f>IF('Support - Calculation Detail'!M50="","",'Support - Calculation Detail'!M50)</f>
        <v>0</v>
      </c>
      <c r="N50">
        <f>IF('Support - Calculation Detail'!N50="","",'Support - Calculation Detail'!N50)</f>
        <v>0</v>
      </c>
      <c r="P50">
        <f>IF('Support - Calculation Detail'!O50="","",'Support - Calculation Detail'!O50)</f>
        <v>51304</v>
      </c>
      <c r="Q50" t="b">
        <v>1</v>
      </c>
      <c r="R50" t="str">
        <f t="shared" si="0"/>
        <v>0220011</v>
      </c>
      <c r="S50" t="str">
        <f t="shared" si="1"/>
        <v>0220011-UT</v>
      </c>
      <c r="T50" t="str">
        <f t="shared" si="2"/>
        <v>0220011-UT</v>
      </c>
      <c r="U50" t="str">
        <f t="shared" si="3"/>
        <v>2</v>
      </c>
      <c r="V50" t="str">
        <f t="shared" si="4"/>
        <v>UT</v>
      </c>
    </row>
    <row r="51" spans="1:22" x14ac:dyDescent="0.35">
      <c r="A51" t="str">
        <f>IF('Support - Calculation Detail'!A51="","",LEFT('Support - Calculation Detail'!A51,7)&amp;"-"&amp;RIGHT('Support - Calculation Detail'!A51,2))</f>
        <v>0220012-UT</v>
      </c>
      <c r="B51" t="str">
        <f>IF('Support - Calculation Detail'!C51="","",'Support - Calculation Detail'!C51)</f>
        <v>02</v>
      </c>
      <c r="C51" t="str">
        <f>IF('Support - Calculation Detail'!B51="","",'Support - Calculation Detail'!B51)</f>
        <v>N</v>
      </c>
      <c r="D51">
        <f>IF('Support - Calculation Detail'!D51="","",'Support - Calculation Detail'!D51)</f>
        <v>40630</v>
      </c>
      <c r="E51">
        <f>IF('Support - Calculation Detail'!E51="","",'Support - Calculation Detail'!E51)</f>
        <v>0</v>
      </c>
      <c r="G51">
        <f>IF('Support - Calculation Detail'!F51="","",'Support - Calculation Detail'!F51)</f>
        <v>40630</v>
      </c>
      <c r="H51">
        <f>IF('Support - Calculation Detail'!G51="","",'Support - Calculation Detail'!G51)</f>
        <v>1.04</v>
      </c>
      <c r="I51">
        <f>IF('Support - Calculation Detail'!H51="","",'Support - Calculation Detail'!H51)</f>
        <v>42255</v>
      </c>
      <c r="J51">
        <f>IF('Support - Calculation Detail'!I51="","",'Support - Calculation Detail'!I51)</f>
        <v>0</v>
      </c>
      <c r="K51">
        <f>IF('Support - Calculation Detail'!K51="","",'Support - Calculation Detail'!K51)</f>
        <v>42255</v>
      </c>
      <c r="L51">
        <f>IF('Support - Calculation Detail'!L51="","",'Support - Calculation Detail'!L51)</f>
        <v>0</v>
      </c>
      <c r="M51">
        <f>IF('Support - Calculation Detail'!M51="","",'Support - Calculation Detail'!M51)</f>
        <v>0</v>
      </c>
      <c r="N51">
        <f>IF('Support - Calculation Detail'!N51="","",'Support - Calculation Detail'!N51)</f>
        <v>0</v>
      </c>
      <c r="P51">
        <f>IF('Support - Calculation Detail'!O51="","",'Support - Calculation Detail'!O51)</f>
        <v>42255</v>
      </c>
      <c r="Q51" t="b">
        <v>1</v>
      </c>
      <c r="R51" t="str">
        <f t="shared" si="0"/>
        <v>0220012</v>
      </c>
      <c r="S51" t="str">
        <f t="shared" si="1"/>
        <v>0220012-UT</v>
      </c>
      <c r="T51" t="str">
        <f t="shared" si="2"/>
        <v>0220012-UT</v>
      </c>
      <c r="U51" t="str">
        <f t="shared" si="3"/>
        <v>2</v>
      </c>
      <c r="V51" t="str">
        <f t="shared" si="4"/>
        <v>UT</v>
      </c>
    </row>
    <row r="52" spans="1:22" x14ac:dyDescent="0.35">
      <c r="A52" t="str">
        <f>IF('Support - Calculation Detail'!A52="","",LEFT('Support - Calculation Detail'!A52,7)&amp;"-"&amp;RIGHT('Support - Calculation Detail'!A52,2))</f>
        <v>0220013-UT</v>
      </c>
      <c r="B52" t="str">
        <f>IF('Support - Calculation Detail'!C52="","",'Support - Calculation Detail'!C52)</f>
        <v>02</v>
      </c>
      <c r="C52" t="str">
        <f>IF('Support - Calculation Detail'!B52="","",'Support - Calculation Detail'!B52)</f>
        <v>N</v>
      </c>
      <c r="D52">
        <f>IF('Support - Calculation Detail'!D52="","",'Support - Calculation Detail'!D52)</f>
        <v>51199</v>
      </c>
      <c r="E52">
        <f>IF('Support - Calculation Detail'!E52="","",'Support - Calculation Detail'!E52)</f>
        <v>0</v>
      </c>
      <c r="G52">
        <f>IF('Support - Calculation Detail'!F52="","",'Support - Calculation Detail'!F52)</f>
        <v>51199</v>
      </c>
      <c r="H52">
        <f>IF('Support - Calculation Detail'!G52="","",'Support - Calculation Detail'!G52)</f>
        <v>1.04</v>
      </c>
      <c r="I52">
        <f>IF('Support - Calculation Detail'!H52="","",'Support - Calculation Detail'!H52)</f>
        <v>53247</v>
      </c>
      <c r="J52">
        <f>IF('Support - Calculation Detail'!I52="","",'Support - Calculation Detail'!I52)</f>
        <v>0</v>
      </c>
      <c r="K52">
        <f>IF('Support - Calculation Detail'!K52="","",'Support - Calculation Detail'!K52)</f>
        <v>53247</v>
      </c>
      <c r="L52">
        <f>IF('Support - Calculation Detail'!L52="","",'Support - Calculation Detail'!L52)</f>
        <v>0</v>
      </c>
      <c r="M52">
        <f>IF('Support - Calculation Detail'!M52="","",'Support - Calculation Detail'!M52)</f>
        <v>0</v>
      </c>
      <c r="N52">
        <f>IF('Support - Calculation Detail'!N52="","",'Support - Calculation Detail'!N52)</f>
        <v>0</v>
      </c>
      <c r="P52">
        <f>IF('Support - Calculation Detail'!O52="","",'Support - Calculation Detail'!O52)</f>
        <v>53247</v>
      </c>
      <c r="Q52" t="b">
        <v>1</v>
      </c>
      <c r="R52" t="str">
        <f t="shared" si="0"/>
        <v>0220013</v>
      </c>
      <c r="S52" t="str">
        <f t="shared" si="1"/>
        <v>0220013-UT</v>
      </c>
      <c r="T52" t="str">
        <f t="shared" si="2"/>
        <v>0220013-UT</v>
      </c>
      <c r="U52" t="str">
        <f t="shared" si="3"/>
        <v>2</v>
      </c>
      <c r="V52" t="str">
        <f t="shared" si="4"/>
        <v>UT</v>
      </c>
    </row>
    <row r="53" spans="1:22" x14ac:dyDescent="0.35">
      <c r="A53" t="str">
        <f>IF('Support - Calculation Detail'!A53="","",LEFT('Support - Calculation Detail'!A53,7)&amp;"-"&amp;RIGHT('Support - Calculation Detail'!A53,2))</f>
        <v>0220013-TF</v>
      </c>
      <c r="B53" t="str">
        <f>IF('Support - Calculation Detail'!C53="","",'Support - Calculation Detail'!C53)</f>
        <v>02</v>
      </c>
      <c r="C53" t="str">
        <f>IF('Support - Calculation Detail'!B53="","",'Support - Calculation Detail'!B53)</f>
        <v>N</v>
      </c>
      <c r="D53">
        <f>IF('Support - Calculation Detail'!D53="","",'Support - Calculation Detail'!D53)</f>
        <v>21711</v>
      </c>
      <c r="E53">
        <f>IF('Support - Calculation Detail'!E53="","",'Support - Calculation Detail'!E53)</f>
        <v>0</v>
      </c>
      <c r="G53">
        <f>IF('Support - Calculation Detail'!F53="","",'Support - Calculation Detail'!F53)</f>
        <v>21711</v>
      </c>
      <c r="H53">
        <f>IF('Support - Calculation Detail'!G53="","",'Support - Calculation Detail'!G53)</f>
        <v>1.04</v>
      </c>
      <c r="I53">
        <f>IF('Support - Calculation Detail'!H53="","",'Support - Calculation Detail'!H53)</f>
        <v>22579</v>
      </c>
      <c r="J53">
        <f>IF('Support - Calculation Detail'!I53="","",'Support - Calculation Detail'!I53)</f>
        <v>0</v>
      </c>
      <c r="K53">
        <f>IF('Support - Calculation Detail'!K53="","",'Support - Calculation Detail'!K53)</f>
        <v>22579</v>
      </c>
      <c r="L53">
        <f>IF('Support - Calculation Detail'!L53="","",'Support - Calculation Detail'!L53)</f>
        <v>0</v>
      </c>
      <c r="M53">
        <f>IF('Support - Calculation Detail'!M53="","",'Support - Calculation Detail'!M53)</f>
        <v>0</v>
      </c>
      <c r="N53">
        <f>IF('Support - Calculation Detail'!N53="","",'Support - Calculation Detail'!N53)</f>
        <v>0</v>
      </c>
      <c r="P53">
        <f>IF('Support - Calculation Detail'!O53="","",'Support - Calculation Detail'!O53)</f>
        <v>22579</v>
      </c>
      <c r="Q53" t="b">
        <v>1</v>
      </c>
      <c r="R53" t="str">
        <f t="shared" si="0"/>
        <v>0220013</v>
      </c>
      <c r="S53" t="str">
        <f t="shared" si="1"/>
        <v>0220013-TF</v>
      </c>
      <c r="T53" t="str">
        <f t="shared" si="2"/>
        <v>0220013-TF</v>
      </c>
      <c r="U53" t="str">
        <f t="shared" si="3"/>
        <v>2</v>
      </c>
      <c r="V53" t="str">
        <f t="shared" si="4"/>
        <v>TF</v>
      </c>
    </row>
    <row r="54" spans="1:22" x14ac:dyDescent="0.35">
      <c r="A54" t="str">
        <f>IF('Support - Calculation Detail'!A54="","",LEFT('Support - Calculation Detail'!A54,7)&amp;"-"&amp;RIGHT('Support - Calculation Detail'!A54,2))</f>
        <v>0220014-UT</v>
      </c>
      <c r="B54" t="str">
        <f>IF('Support - Calculation Detail'!C54="","",'Support - Calculation Detail'!C54)</f>
        <v>02</v>
      </c>
      <c r="C54" t="str">
        <f>IF('Support - Calculation Detail'!B54="","",'Support - Calculation Detail'!B54)</f>
        <v>N</v>
      </c>
      <c r="D54">
        <f>IF('Support - Calculation Detail'!D54="","",'Support - Calculation Detail'!D54)</f>
        <v>111618</v>
      </c>
      <c r="E54">
        <f>IF('Support - Calculation Detail'!E54="","",'Support - Calculation Detail'!E54)</f>
        <v>0</v>
      </c>
      <c r="G54">
        <f>IF('Support - Calculation Detail'!F54="","",'Support - Calculation Detail'!F54)</f>
        <v>111618</v>
      </c>
      <c r="H54">
        <f>IF('Support - Calculation Detail'!G54="","",'Support - Calculation Detail'!G54)</f>
        <v>1.04</v>
      </c>
      <c r="I54">
        <f>IF('Support - Calculation Detail'!H54="","",'Support - Calculation Detail'!H54)</f>
        <v>116083</v>
      </c>
      <c r="J54">
        <f>IF('Support - Calculation Detail'!I54="","",'Support - Calculation Detail'!I54)</f>
        <v>0</v>
      </c>
      <c r="K54">
        <f>IF('Support - Calculation Detail'!K54="","",'Support - Calculation Detail'!K54)</f>
        <v>116083</v>
      </c>
      <c r="L54">
        <f>IF('Support - Calculation Detail'!L54="","",'Support - Calculation Detail'!L54)</f>
        <v>0</v>
      </c>
      <c r="M54">
        <f>IF('Support - Calculation Detail'!M54="","",'Support - Calculation Detail'!M54)</f>
        <v>0</v>
      </c>
      <c r="N54">
        <f>IF('Support - Calculation Detail'!N54="","",'Support - Calculation Detail'!N54)</f>
        <v>0</v>
      </c>
      <c r="P54">
        <f>IF('Support - Calculation Detail'!O54="","",'Support - Calculation Detail'!O54)</f>
        <v>116083</v>
      </c>
      <c r="Q54" t="b">
        <v>1</v>
      </c>
      <c r="R54" t="str">
        <f t="shared" si="0"/>
        <v>0220014</v>
      </c>
      <c r="S54" t="str">
        <f t="shared" si="1"/>
        <v>0220014-UT</v>
      </c>
      <c r="T54" t="str">
        <f t="shared" si="2"/>
        <v>0220014-UT</v>
      </c>
      <c r="U54" t="str">
        <f t="shared" si="3"/>
        <v>2</v>
      </c>
      <c r="V54" t="str">
        <f t="shared" si="4"/>
        <v>UT</v>
      </c>
    </row>
    <row r="55" spans="1:22" x14ac:dyDescent="0.35">
      <c r="A55" t="str">
        <f>IF('Support - Calculation Detail'!A55="","",LEFT('Support - Calculation Detail'!A55,7)&amp;"-"&amp;RIGHT('Support - Calculation Detail'!A55,2))</f>
        <v>0220015-UT</v>
      </c>
      <c r="B55" t="str">
        <f>IF('Support - Calculation Detail'!C55="","",'Support - Calculation Detail'!C55)</f>
        <v>02</v>
      </c>
      <c r="C55" t="str">
        <f>IF('Support - Calculation Detail'!B55="","",'Support - Calculation Detail'!B55)</f>
        <v>N</v>
      </c>
      <c r="D55">
        <f>IF('Support - Calculation Detail'!D55="","",'Support - Calculation Detail'!D55)</f>
        <v>40380</v>
      </c>
      <c r="E55">
        <f>IF('Support - Calculation Detail'!E55="","",'Support - Calculation Detail'!E55)</f>
        <v>0</v>
      </c>
      <c r="G55">
        <f>IF('Support - Calculation Detail'!F55="","",'Support - Calculation Detail'!F55)</f>
        <v>40380</v>
      </c>
      <c r="H55">
        <f>IF('Support - Calculation Detail'!G55="","",'Support - Calculation Detail'!G55)</f>
        <v>1.04</v>
      </c>
      <c r="I55">
        <f>IF('Support - Calculation Detail'!H55="","",'Support - Calculation Detail'!H55)</f>
        <v>41995</v>
      </c>
      <c r="J55">
        <f>IF('Support - Calculation Detail'!I55="","",'Support - Calculation Detail'!I55)</f>
        <v>0</v>
      </c>
      <c r="K55">
        <f>IF('Support - Calculation Detail'!K55="","",'Support - Calculation Detail'!K55)</f>
        <v>41995</v>
      </c>
      <c r="L55">
        <f>IF('Support - Calculation Detail'!L55="","",'Support - Calculation Detail'!L55)</f>
        <v>0</v>
      </c>
      <c r="M55">
        <f>IF('Support - Calculation Detail'!M55="","",'Support - Calculation Detail'!M55)</f>
        <v>0</v>
      </c>
      <c r="N55">
        <f>IF('Support - Calculation Detail'!N55="","",'Support - Calculation Detail'!N55)</f>
        <v>0</v>
      </c>
      <c r="P55">
        <f>IF('Support - Calculation Detail'!O55="","",'Support - Calculation Detail'!O55)</f>
        <v>41995</v>
      </c>
      <c r="Q55" t="b">
        <v>1</v>
      </c>
      <c r="R55" t="str">
        <f t="shared" si="0"/>
        <v>0220015</v>
      </c>
      <c r="S55" t="str">
        <f t="shared" si="1"/>
        <v>0220015-UT</v>
      </c>
      <c r="T55" t="str">
        <f t="shared" si="2"/>
        <v>0220015-UT</v>
      </c>
      <c r="U55" t="str">
        <f t="shared" si="3"/>
        <v>2</v>
      </c>
      <c r="V55" t="str">
        <f t="shared" si="4"/>
        <v>UT</v>
      </c>
    </row>
    <row r="56" spans="1:22" x14ac:dyDescent="0.35">
      <c r="A56" t="str">
        <f>IF('Support - Calculation Detail'!A56="","",LEFT('Support - Calculation Detail'!A56,7)&amp;"-"&amp;RIGHT('Support - Calculation Detail'!A56,2))</f>
        <v>0220016-UT</v>
      </c>
      <c r="B56" t="str">
        <f>IF('Support - Calculation Detail'!C56="","",'Support - Calculation Detail'!C56)</f>
        <v>02</v>
      </c>
      <c r="C56" t="str">
        <f>IF('Support - Calculation Detail'!B56="","",'Support - Calculation Detail'!B56)</f>
        <v>N</v>
      </c>
      <c r="D56">
        <f>IF('Support - Calculation Detail'!D56="","",'Support - Calculation Detail'!D56)</f>
        <v>8919</v>
      </c>
      <c r="E56">
        <f>IF('Support - Calculation Detail'!E56="","",'Support - Calculation Detail'!E56)</f>
        <v>0</v>
      </c>
      <c r="G56">
        <f>IF('Support - Calculation Detail'!F56="","",'Support - Calculation Detail'!F56)</f>
        <v>8919</v>
      </c>
      <c r="H56">
        <f>IF('Support - Calculation Detail'!G56="","",'Support - Calculation Detail'!G56)</f>
        <v>1.04</v>
      </c>
      <c r="I56">
        <f>IF('Support - Calculation Detail'!H56="","",'Support - Calculation Detail'!H56)</f>
        <v>9276</v>
      </c>
      <c r="J56">
        <f>IF('Support - Calculation Detail'!I56="","",'Support - Calculation Detail'!I56)</f>
        <v>0</v>
      </c>
      <c r="K56">
        <f>IF('Support - Calculation Detail'!K56="","",'Support - Calculation Detail'!K56)</f>
        <v>9276</v>
      </c>
      <c r="L56">
        <f>IF('Support - Calculation Detail'!L56="","",'Support - Calculation Detail'!L56)</f>
        <v>0</v>
      </c>
      <c r="M56">
        <f>IF('Support - Calculation Detail'!M56="","",'Support - Calculation Detail'!M56)</f>
        <v>0</v>
      </c>
      <c r="N56">
        <f>IF('Support - Calculation Detail'!N56="","",'Support - Calculation Detail'!N56)</f>
        <v>0</v>
      </c>
      <c r="P56">
        <f>IF('Support - Calculation Detail'!O56="","",'Support - Calculation Detail'!O56)</f>
        <v>9276</v>
      </c>
      <c r="Q56" t="b">
        <v>1</v>
      </c>
      <c r="R56" t="str">
        <f t="shared" si="0"/>
        <v>0220016</v>
      </c>
      <c r="S56" t="str">
        <f t="shared" si="1"/>
        <v>0220016-UT</v>
      </c>
      <c r="T56" t="str">
        <f t="shared" si="2"/>
        <v>0220016-UT</v>
      </c>
      <c r="U56" t="str">
        <f t="shared" si="3"/>
        <v>2</v>
      </c>
      <c r="V56" t="str">
        <f t="shared" si="4"/>
        <v>UT</v>
      </c>
    </row>
    <row r="57" spans="1:22" x14ac:dyDescent="0.35">
      <c r="A57" t="str">
        <f>IF('Support - Calculation Detail'!A57="","",LEFT('Support - Calculation Detail'!A57,7)&amp;"-"&amp;RIGHT('Support - Calculation Detail'!A57,2))</f>
        <v>0220017-UT</v>
      </c>
      <c r="B57" t="str">
        <f>IF('Support - Calculation Detail'!C57="","",'Support - Calculation Detail'!C57)</f>
        <v>02</v>
      </c>
      <c r="C57" t="str">
        <f>IF('Support - Calculation Detail'!B57="","",'Support - Calculation Detail'!B57)</f>
        <v>N</v>
      </c>
      <c r="D57">
        <f>IF('Support - Calculation Detail'!D57="","",'Support - Calculation Detail'!D57)</f>
        <v>80819</v>
      </c>
      <c r="E57">
        <f>IF('Support - Calculation Detail'!E57="","",'Support - Calculation Detail'!E57)</f>
        <v>0</v>
      </c>
      <c r="G57">
        <f>IF('Support - Calculation Detail'!F57="","",'Support - Calculation Detail'!F57)</f>
        <v>80819</v>
      </c>
      <c r="H57">
        <f>IF('Support - Calculation Detail'!G57="","",'Support - Calculation Detail'!G57)</f>
        <v>1.04</v>
      </c>
      <c r="I57">
        <f>IF('Support - Calculation Detail'!H57="","",'Support - Calculation Detail'!H57)</f>
        <v>84052</v>
      </c>
      <c r="J57">
        <f>IF('Support - Calculation Detail'!I57="","",'Support - Calculation Detail'!I57)</f>
        <v>0</v>
      </c>
      <c r="K57">
        <f>IF('Support - Calculation Detail'!K57="","",'Support - Calculation Detail'!K57)</f>
        <v>84052</v>
      </c>
      <c r="L57">
        <f>IF('Support - Calculation Detail'!L57="","",'Support - Calculation Detail'!L57)</f>
        <v>0</v>
      </c>
      <c r="M57">
        <f>IF('Support - Calculation Detail'!M57="","",'Support - Calculation Detail'!M57)</f>
        <v>0</v>
      </c>
      <c r="N57">
        <f>IF('Support - Calculation Detail'!N57="","",'Support - Calculation Detail'!N57)</f>
        <v>0</v>
      </c>
      <c r="P57">
        <f>IF('Support - Calculation Detail'!O57="","",'Support - Calculation Detail'!O57)</f>
        <v>84052</v>
      </c>
      <c r="Q57" t="b">
        <v>1</v>
      </c>
      <c r="R57" t="str">
        <f t="shared" si="0"/>
        <v>0220017</v>
      </c>
      <c r="S57" t="str">
        <f t="shared" si="1"/>
        <v>0220017-UT</v>
      </c>
      <c r="T57" t="str">
        <f t="shared" si="2"/>
        <v>0220017-UT</v>
      </c>
      <c r="U57" t="str">
        <f t="shared" si="3"/>
        <v>2</v>
      </c>
      <c r="V57" t="str">
        <f t="shared" si="4"/>
        <v>UT</v>
      </c>
    </row>
    <row r="58" spans="1:22" x14ac:dyDescent="0.35">
      <c r="A58" t="str">
        <f>IF('Support - Calculation Detail'!A58="","",LEFT('Support - Calculation Detail'!A58,7)&amp;"-"&amp;RIGHT('Support - Calculation Detail'!A58,2))</f>
        <v>0220018-UT</v>
      </c>
      <c r="B58" t="str">
        <f>IF('Support - Calculation Detail'!C58="","",'Support - Calculation Detail'!C58)</f>
        <v>02</v>
      </c>
      <c r="C58" t="str">
        <f>IF('Support - Calculation Detail'!B58="","",'Support - Calculation Detail'!B58)</f>
        <v>N</v>
      </c>
      <c r="D58">
        <f>IF('Support - Calculation Detail'!D58="","",'Support - Calculation Detail'!D58)</f>
        <v>798726</v>
      </c>
      <c r="E58">
        <f>IF('Support - Calculation Detail'!E58="","",'Support - Calculation Detail'!E58)</f>
        <v>0</v>
      </c>
      <c r="G58">
        <f>IF('Support - Calculation Detail'!F58="","",'Support - Calculation Detail'!F58)</f>
        <v>798726</v>
      </c>
      <c r="H58">
        <f>IF('Support - Calculation Detail'!G58="","",'Support - Calculation Detail'!G58)</f>
        <v>1.04</v>
      </c>
      <c r="I58">
        <f>IF('Support - Calculation Detail'!H58="","",'Support - Calculation Detail'!H58)</f>
        <v>830675</v>
      </c>
      <c r="J58">
        <f>IF('Support - Calculation Detail'!I58="","",'Support - Calculation Detail'!I58)</f>
        <v>0</v>
      </c>
      <c r="K58">
        <f>IF('Support - Calculation Detail'!K58="","",'Support - Calculation Detail'!K58)</f>
        <v>830675</v>
      </c>
      <c r="L58">
        <f>IF('Support - Calculation Detail'!L58="","",'Support - Calculation Detail'!L58)</f>
        <v>0</v>
      </c>
      <c r="M58">
        <f>IF('Support - Calculation Detail'!M58="","",'Support - Calculation Detail'!M58)</f>
        <v>0</v>
      </c>
      <c r="N58">
        <f>IF('Support - Calculation Detail'!N58="","",'Support - Calculation Detail'!N58)</f>
        <v>0</v>
      </c>
      <c r="P58">
        <f>IF('Support - Calculation Detail'!O58="","",'Support - Calculation Detail'!O58)</f>
        <v>830675</v>
      </c>
      <c r="Q58" t="b">
        <v>1</v>
      </c>
      <c r="R58" t="str">
        <f t="shared" si="0"/>
        <v>0220018</v>
      </c>
      <c r="S58" t="str">
        <f t="shared" si="1"/>
        <v>0220018-UT</v>
      </c>
      <c r="T58" t="str">
        <f t="shared" si="2"/>
        <v>0220018-UT</v>
      </c>
      <c r="U58" t="str">
        <f t="shared" si="3"/>
        <v>2</v>
      </c>
      <c r="V58" t="str">
        <f t="shared" si="4"/>
        <v>UT</v>
      </c>
    </row>
    <row r="59" spans="1:22" x14ac:dyDescent="0.35">
      <c r="A59" t="str">
        <f>IF('Support - Calculation Detail'!A59="","",LEFT('Support - Calculation Detail'!A59,7)&amp;"-"&amp;RIGHT('Support - Calculation Detail'!A59,2))</f>
        <v>0220018-TF</v>
      </c>
      <c r="B59" t="str">
        <f>IF('Support - Calculation Detail'!C59="","",'Support - Calculation Detail'!C59)</f>
        <v>02</v>
      </c>
      <c r="C59" t="str">
        <f>IF('Support - Calculation Detail'!B59="","",'Support - Calculation Detail'!B59)</f>
        <v>N</v>
      </c>
      <c r="D59">
        <f>IF('Support - Calculation Detail'!D59="","",'Support - Calculation Detail'!D59)</f>
        <v>290074</v>
      </c>
      <c r="E59">
        <f>IF('Support - Calculation Detail'!E59="","",'Support - Calculation Detail'!E59)</f>
        <v>0</v>
      </c>
      <c r="G59">
        <f>IF('Support - Calculation Detail'!F59="","",'Support - Calculation Detail'!F59)</f>
        <v>290074</v>
      </c>
      <c r="H59">
        <f>IF('Support - Calculation Detail'!G59="","",'Support - Calculation Detail'!G59)</f>
        <v>1.04</v>
      </c>
      <c r="I59">
        <f>IF('Support - Calculation Detail'!H59="","",'Support - Calculation Detail'!H59)</f>
        <v>301677</v>
      </c>
      <c r="J59">
        <f>IF('Support - Calculation Detail'!I59="","",'Support - Calculation Detail'!I59)</f>
        <v>0</v>
      </c>
      <c r="K59">
        <f>IF('Support - Calculation Detail'!K59="","",'Support - Calculation Detail'!K59)</f>
        <v>301677</v>
      </c>
      <c r="L59">
        <f>IF('Support - Calculation Detail'!L59="","",'Support - Calculation Detail'!L59)</f>
        <v>0</v>
      </c>
      <c r="M59">
        <f>IF('Support - Calculation Detail'!M59="","",'Support - Calculation Detail'!M59)</f>
        <v>0</v>
      </c>
      <c r="N59">
        <f>IF('Support - Calculation Detail'!N59="","",'Support - Calculation Detail'!N59)</f>
        <v>0</v>
      </c>
      <c r="P59">
        <f>IF('Support - Calculation Detail'!O59="","",'Support - Calculation Detail'!O59)</f>
        <v>301677</v>
      </c>
      <c r="Q59" t="b">
        <v>1</v>
      </c>
      <c r="R59" t="str">
        <f t="shared" si="0"/>
        <v>0220018</v>
      </c>
      <c r="S59" t="str">
        <f t="shared" si="1"/>
        <v>0220018-TF</v>
      </c>
      <c r="T59" t="str">
        <f t="shared" si="2"/>
        <v>0220018-TF</v>
      </c>
      <c r="U59" t="str">
        <f t="shared" si="3"/>
        <v>2</v>
      </c>
      <c r="V59" t="str">
        <f t="shared" si="4"/>
        <v>TF</v>
      </c>
    </row>
    <row r="60" spans="1:22" x14ac:dyDescent="0.35">
      <c r="A60" t="str">
        <f>IF('Support - Calculation Detail'!A60="","",LEFT('Support - Calculation Detail'!A60,7)&amp;"-"&amp;RIGHT('Support - Calculation Detail'!A60,2))</f>
        <v>0220019-UT</v>
      </c>
      <c r="B60" t="str">
        <f>IF('Support - Calculation Detail'!C60="","",'Support - Calculation Detail'!C60)</f>
        <v>02</v>
      </c>
      <c r="C60" t="str">
        <f>IF('Support - Calculation Detail'!B60="","",'Support - Calculation Detail'!B60)</f>
        <v>N</v>
      </c>
      <c r="D60">
        <f>IF('Support - Calculation Detail'!D60="","",'Support - Calculation Detail'!D60)</f>
        <v>431757</v>
      </c>
      <c r="E60">
        <f>IF('Support - Calculation Detail'!E60="","",'Support - Calculation Detail'!E60)</f>
        <v>0</v>
      </c>
      <c r="G60">
        <f>IF('Support - Calculation Detail'!F60="","",'Support - Calculation Detail'!F60)</f>
        <v>431757</v>
      </c>
      <c r="H60">
        <f>IF('Support - Calculation Detail'!G60="","",'Support - Calculation Detail'!G60)</f>
        <v>1.04</v>
      </c>
      <c r="I60">
        <f>IF('Support - Calculation Detail'!H60="","",'Support - Calculation Detail'!H60)</f>
        <v>449027</v>
      </c>
      <c r="J60">
        <f>IF('Support - Calculation Detail'!I60="","",'Support - Calculation Detail'!I60)</f>
        <v>0</v>
      </c>
      <c r="K60">
        <f>IF('Support - Calculation Detail'!K60="","",'Support - Calculation Detail'!K60)</f>
        <v>449027</v>
      </c>
      <c r="L60">
        <f>IF('Support - Calculation Detail'!L60="","",'Support - Calculation Detail'!L60)</f>
        <v>0</v>
      </c>
      <c r="M60">
        <f>IF('Support - Calculation Detail'!M60="","",'Support - Calculation Detail'!M60)</f>
        <v>0</v>
      </c>
      <c r="N60">
        <f>IF('Support - Calculation Detail'!N60="","",'Support - Calculation Detail'!N60)</f>
        <v>0</v>
      </c>
      <c r="P60">
        <f>IF('Support - Calculation Detail'!O60="","",'Support - Calculation Detail'!O60)</f>
        <v>449027</v>
      </c>
      <c r="Q60" t="b">
        <v>1</v>
      </c>
      <c r="R60" t="str">
        <f t="shared" si="0"/>
        <v>0220019</v>
      </c>
      <c r="S60" t="str">
        <f t="shared" si="1"/>
        <v>0220019-UT</v>
      </c>
      <c r="T60" t="str">
        <f t="shared" si="2"/>
        <v>0220019-UT</v>
      </c>
      <c r="U60" t="str">
        <f t="shared" si="3"/>
        <v>2</v>
      </c>
      <c r="V60" t="str">
        <f t="shared" si="4"/>
        <v>UT</v>
      </c>
    </row>
    <row r="61" spans="1:22" x14ac:dyDescent="0.35">
      <c r="A61" t="str">
        <f>IF('Support - Calculation Detail'!A61="","",LEFT('Support - Calculation Detail'!A61,7)&amp;"-"&amp;RIGHT('Support - Calculation Detail'!A61,2))</f>
        <v>0220020-UT</v>
      </c>
      <c r="B61" t="str">
        <f>IF('Support - Calculation Detail'!C61="","",'Support - Calculation Detail'!C61)</f>
        <v>02</v>
      </c>
      <c r="C61" t="str">
        <f>IF('Support - Calculation Detail'!B61="","",'Support - Calculation Detail'!B61)</f>
        <v>N</v>
      </c>
      <c r="D61">
        <f>IF('Support - Calculation Detail'!D61="","",'Support - Calculation Detail'!D61)</f>
        <v>4640107</v>
      </c>
      <c r="E61">
        <f>IF('Support - Calculation Detail'!E61="","",'Support - Calculation Detail'!E61)</f>
        <v>0</v>
      </c>
      <c r="G61">
        <f>IF('Support - Calculation Detail'!F61="","",'Support - Calculation Detail'!F61)</f>
        <v>4640107</v>
      </c>
      <c r="H61">
        <f>IF('Support - Calculation Detail'!G61="","",'Support - Calculation Detail'!G61)</f>
        <v>1.04</v>
      </c>
      <c r="I61">
        <f>IF('Support - Calculation Detail'!H61="","",'Support - Calculation Detail'!H61)</f>
        <v>4825711</v>
      </c>
      <c r="J61">
        <f>IF('Support - Calculation Detail'!I61="","",'Support - Calculation Detail'!I61)</f>
        <v>0</v>
      </c>
      <c r="K61">
        <f>IF('Support - Calculation Detail'!K61="","",'Support - Calculation Detail'!K61)</f>
        <v>4825711</v>
      </c>
      <c r="L61">
        <f>IF('Support - Calculation Detail'!L61="","",'Support - Calculation Detail'!L61)</f>
        <v>0</v>
      </c>
      <c r="M61">
        <f>IF('Support - Calculation Detail'!M61="","",'Support - Calculation Detail'!M61)</f>
        <v>0</v>
      </c>
      <c r="N61">
        <f>IF('Support - Calculation Detail'!N61="","",'Support - Calculation Detail'!N61)</f>
        <v>0</v>
      </c>
      <c r="P61">
        <f>IF('Support - Calculation Detail'!O61="","",'Support - Calculation Detail'!O61)</f>
        <v>4825711</v>
      </c>
      <c r="Q61" t="b">
        <v>1</v>
      </c>
      <c r="R61" t="str">
        <f t="shared" si="0"/>
        <v>0220020</v>
      </c>
      <c r="S61" t="str">
        <f t="shared" si="1"/>
        <v>0220020-UT</v>
      </c>
      <c r="T61" t="str">
        <f t="shared" si="2"/>
        <v>0220020-UT</v>
      </c>
      <c r="U61" t="str">
        <f t="shared" si="3"/>
        <v>2</v>
      </c>
      <c r="V61" t="str">
        <f t="shared" si="4"/>
        <v>UT</v>
      </c>
    </row>
    <row r="62" spans="1:22" x14ac:dyDescent="0.35">
      <c r="A62" t="str">
        <f>IF('Support - Calculation Detail'!A62="","",LEFT('Support - Calculation Detail'!A62,7)&amp;"-"&amp;RIGHT('Support - Calculation Detail'!A62,2))</f>
        <v>0230100-UT</v>
      </c>
      <c r="B62" t="str">
        <f>IF('Support - Calculation Detail'!C62="","",'Support - Calculation Detail'!C62)</f>
        <v>02</v>
      </c>
      <c r="C62" t="str">
        <f>IF('Support - Calculation Detail'!B62="","",'Support - Calculation Detail'!B62)</f>
        <v>N</v>
      </c>
      <c r="D62">
        <f>IF('Support - Calculation Detail'!D62="","",'Support - Calculation Detail'!D62)</f>
        <v>173956507</v>
      </c>
      <c r="E62">
        <f>IF('Support - Calculation Detail'!E62="","",'Support - Calculation Detail'!E62)</f>
        <v>0</v>
      </c>
      <c r="G62">
        <f>IF('Support - Calculation Detail'!F62="","",'Support - Calculation Detail'!F62)</f>
        <v>173956507</v>
      </c>
      <c r="H62">
        <f>IF('Support - Calculation Detail'!G62="","",'Support - Calculation Detail'!G62)</f>
        <v>1.04</v>
      </c>
      <c r="I62">
        <f>IF('Support - Calculation Detail'!H62="","",'Support - Calculation Detail'!H62)</f>
        <v>180914767</v>
      </c>
      <c r="J62">
        <f>IF('Support - Calculation Detail'!I62="","",'Support - Calculation Detail'!I62)</f>
        <v>0</v>
      </c>
      <c r="K62">
        <f>IF('Support - Calculation Detail'!K62="","",'Support - Calculation Detail'!K62)</f>
        <v>180914767</v>
      </c>
      <c r="L62">
        <f>IF('Support - Calculation Detail'!L62="","",'Support - Calculation Detail'!L62)</f>
        <v>6588437</v>
      </c>
      <c r="M62">
        <f>IF('Support - Calculation Detail'!M62="","",'Support - Calculation Detail'!M62)</f>
        <v>0</v>
      </c>
      <c r="N62">
        <f>IF('Support - Calculation Detail'!N62="","",'Support - Calculation Detail'!N62)</f>
        <v>0</v>
      </c>
      <c r="P62">
        <f>IF('Support - Calculation Detail'!O62="","",'Support - Calculation Detail'!O62)</f>
        <v>187503204</v>
      </c>
      <c r="Q62" t="b">
        <v>1</v>
      </c>
      <c r="R62" t="str">
        <f t="shared" si="0"/>
        <v>0230100</v>
      </c>
      <c r="S62" t="str">
        <f t="shared" si="1"/>
        <v>0230100-UT</v>
      </c>
      <c r="T62" t="str">
        <f t="shared" si="2"/>
        <v>0230100-UT</v>
      </c>
      <c r="U62" t="str">
        <f t="shared" si="3"/>
        <v>3</v>
      </c>
      <c r="V62" t="str">
        <f t="shared" si="4"/>
        <v>UT</v>
      </c>
    </row>
    <row r="63" spans="1:22" x14ac:dyDescent="0.35">
      <c r="A63" t="str">
        <f>IF('Support - Calculation Detail'!A63="","",LEFT('Support - Calculation Detail'!A63,7)&amp;"-"&amp;RIGHT('Support - Calculation Detail'!A63,2))</f>
        <v>0240125-SO</v>
      </c>
      <c r="B63" t="str">
        <f>IF('Support - Calculation Detail'!C63="","",'Support - Calculation Detail'!C63)</f>
        <v>02</v>
      </c>
      <c r="C63" t="str">
        <f>IF('Support - Calculation Detail'!B63="","",'Support - Calculation Detail'!B63)</f>
        <v>N</v>
      </c>
      <c r="D63">
        <f>IF('Support - Calculation Detail'!D63="","",'Support - Calculation Detail'!D63)</f>
        <v>16790356</v>
      </c>
      <c r="E63">
        <f>IF('Support - Calculation Detail'!E63="","",'Support - Calculation Detail'!E63)</f>
        <v>0</v>
      </c>
      <c r="G63">
        <f>IF('Support - Calculation Detail'!F63="","",'Support - Calculation Detail'!F63)</f>
        <v>16790356</v>
      </c>
      <c r="H63">
        <f>IF('Support - Calculation Detail'!G63="","",'Support - Calculation Detail'!G63)</f>
        <v>1.04</v>
      </c>
      <c r="I63">
        <f>IF('Support - Calculation Detail'!H63="","",'Support - Calculation Detail'!H63)</f>
        <v>17461970</v>
      </c>
      <c r="J63">
        <f>IF('Support - Calculation Detail'!I63="","",'Support - Calculation Detail'!I63)</f>
        <v>0</v>
      </c>
      <c r="K63">
        <f>IF('Support - Calculation Detail'!K63="","",'Support - Calculation Detail'!K63)</f>
        <v>17461970</v>
      </c>
      <c r="L63">
        <f>IF('Support - Calculation Detail'!L63="","",'Support - Calculation Detail'!L63)</f>
        <v>0</v>
      </c>
      <c r="M63">
        <f>IF('Support - Calculation Detail'!M63="","",'Support - Calculation Detail'!M63)</f>
        <v>0</v>
      </c>
      <c r="N63">
        <f>IF('Support - Calculation Detail'!N63="","",'Support - Calculation Detail'!N63)</f>
        <v>0</v>
      </c>
      <c r="P63">
        <f>IF('Support - Calculation Detail'!O63="","",'Support - Calculation Detail'!O63)</f>
        <v>17461970</v>
      </c>
      <c r="Q63" t="b">
        <v>1</v>
      </c>
      <c r="R63" t="str">
        <f t="shared" si="0"/>
        <v>0240125</v>
      </c>
      <c r="S63" t="str">
        <f t="shared" si="1"/>
        <v>0240125-SO</v>
      </c>
      <c r="T63" t="str">
        <f t="shared" si="2"/>
        <v>0240125-SO</v>
      </c>
      <c r="U63" t="str">
        <f t="shared" si="3"/>
        <v>4</v>
      </c>
      <c r="V63" t="str">
        <f t="shared" si="4"/>
        <v>SO</v>
      </c>
    </row>
    <row r="64" spans="1:22" x14ac:dyDescent="0.35">
      <c r="A64" t="str">
        <f>IF('Support - Calculation Detail'!A64="","",LEFT('Support - Calculation Detail'!A64,7)&amp;"-"&amp;RIGHT('Support - Calculation Detail'!A64,2))</f>
        <v>0240225-SO</v>
      </c>
      <c r="B64" t="str">
        <f>IF('Support - Calculation Detail'!C64="","",'Support - Calculation Detail'!C64)</f>
        <v>02</v>
      </c>
      <c r="C64" t="str">
        <f>IF('Support - Calculation Detail'!B64="","",'Support - Calculation Detail'!B64)</f>
        <v>N</v>
      </c>
      <c r="D64">
        <f>IF('Support - Calculation Detail'!D64="","",'Support - Calculation Detail'!D64)</f>
        <v>13410868</v>
      </c>
      <c r="E64">
        <f>IF('Support - Calculation Detail'!E64="","",'Support - Calculation Detail'!E64)</f>
        <v>0</v>
      </c>
      <c r="G64">
        <f>IF('Support - Calculation Detail'!F64="","",'Support - Calculation Detail'!F64)</f>
        <v>13410868</v>
      </c>
      <c r="H64">
        <f>IF('Support - Calculation Detail'!G64="","",'Support - Calculation Detail'!G64)</f>
        <v>1.04</v>
      </c>
      <c r="I64">
        <f>IF('Support - Calculation Detail'!H64="","",'Support - Calculation Detail'!H64)</f>
        <v>13947303</v>
      </c>
      <c r="J64">
        <f>IF('Support - Calculation Detail'!I64="","",'Support - Calculation Detail'!I64)</f>
        <v>0</v>
      </c>
      <c r="K64">
        <f>IF('Support - Calculation Detail'!K64="","",'Support - Calculation Detail'!K64)</f>
        <v>13947303</v>
      </c>
      <c r="L64">
        <f>IF('Support - Calculation Detail'!L64="","",'Support - Calculation Detail'!L64)</f>
        <v>0</v>
      </c>
      <c r="M64">
        <f>IF('Support - Calculation Detail'!M64="","",'Support - Calculation Detail'!M64)</f>
        <v>0</v>
      </c>
      <c r="N64">
        <f>IF('Support - Calculation Detail'!N64="","",'Support - Calculation Detail'!N64)</f>
        <v>0</v>
      </c>
      <c r="P64">
        <f>IF('Support - Calculation Detail'!O64="","",'Support - Calculation Detail'!O64)</f>
        <v>13947303</v>
      </c>
      <c r="Q64" t="b">
        <v>1</v>
      </c>
      <c r="R64" t="str">
        <f t="shared" si="0"/>
        <v>0240225</v>
      </c>
      <c r="S64" t="str">
        <f t="shared" si="1"/>
        <v>0240225-SO</v>
      </c>
      <c r="T64" t="str">
        <f t="shared" si="2"/>
        <v>0240225-SO</v>
      </c>
      <c r="U64" t="str">
        <f t="shared" si="3"/>
        <v>4</v>
      </c>
      <c r="V64" t="str">
        <f t="shared" si="4"/>
        <v>SO</v>
      </c>
    </row>
    <row r="65" spans="1:22" x14ac:dyDescent="0.35">
      <c r="A65" t="str">
        <f>IF('Support - Calculation Detail'!A65="","",LEFT('Support - Calculation Detail'!A65,7)&amp;"-"&amp;RIGHT('Support - Calculation Detail'!A65,2))</f>
        <v>0240235-SO</v>
      </c>
      <c r="B65" t="str">
        <f>IF('Support - Calculation Detail'!C65="","",'Support - Calculation Detail'!C65)</f>
        <v>02</v>
      </c>
      <c r="C65" t="str">
        <f>IF('Support - Calculation Detail'!B65="","",'Support - Calculation Detail'!B65)</f>
        <v>N</v>
      </c>
      <c r="D65">
        <f>IF('Support - Calculation Detail'!D65="","",'Support - Calculation Detail'!D65)</f>
        <v>68166301</v>
      </c>
      <c r="E65">
        <f>IF('Support - Calculation Detail'!E65="","",'Support - Calculation Detail'!E65)</f>
        <v>0</v>
      </c>
      <c r="G65">
        <f>IF('Support - Calculation Detail'!F65="","",'Support - Calculation Detail'!F65)</f>
        <v>68166301</v>
      </c>
      <c r="H65">
        <f>IF('Support - Calculation Detail'!G65="","",'Support - Calculation Detail'!G65)</f>
        <v>1.04</v>
      </c>
      <c r="I65">
        <f>IF('Support - Calculation Detail'!H65="","",'Support - Calculation Detail'!H65)</f>
        <v>70892953</v>
      </c>
      <c r="J65">
        <f>IF('Support - Calculation Detail'!I65="","",'Support - Calculation Detail'!I65)</f>
        <v>0</v>
      </c>
      <c r="K65">
        <f>IF('Support - Calculation Detail'!K65="","",'Support - Calculation Detail'!K65)</f>
        <v>70892953</v>
      </c>
      <c r="L65">
        <f>IF('Support - Calculation Detail'!L65="","",'Support - Calculation Detail'!L65)</f>
        <v>0</v>
      </c>
      <c r="M65">
        <f>IF('Support - Calculation Detail'!M65="","",'Support - Calculation Detail'!M65)</f>
        <v>0</v>
      </c>
      <c r="N65">
        <f>IF('Support - Calculation Detail'!N65="","",'Support - Calculation Detail'!N65)</f>
        <v>0</v>
      </c>
      <c r="P65">
        <f>IF('Support - Calculation Detail'!O65="","",'Support - Calculation Detail'!O65)</f>
        <v>70892953</v>
      </c>
      <c r="Q65" t="b">
        <v>1</v>
      </c>
      <c r="R65" t="str">
        <f t="shared" si="0"/>
        <v>0240235</v>
      </c>
      <c r="S65" t="str">
        <f t="shared" si="1"/>
        <v>0240235-SO</v>
      </c>
      <c r="T65" t="str">
        <f t="shared" si="2"/>
        <v>0240235-SO</v>
      </c>
      <c r="U65" t="str">
        <f t="shared" si="3"/>
        <v>4</v>
      </c>
      <c r="V65" t="str">
        <f t="shared" si="4"/>
        <v>SO</v>
      </c>
    </row>
    <row r="66" spans="1:22" x14ac:dyDescent="0.35">
      <c r="A66" t="str">
        <f>IF('Support - Calculation Detail'!A66="","",LEFT('Support - Calculation Detail'!A66,7)&amp;"-"&amp;RIGHT('Support - Calculation Detail'!A66,2))</f>
        <v>0240255-SO</v>
      </c>
      <c r="B66" t="str">
        <f>IF('Support - Calculation Detail'!C66="","",'Support - Calculation Detail'!C66)</f>
        <v>02</v>
      </c>
      <c r="C66" t="str">
        <f>IF('Support - Calculation Detail'!B66="","",'Support - Calculation Detail'!B66)</f>
        <v>N</v>
      </c>
      <c r="D66">
        <f>IF('Support - Calculation Detail'!D66="","",'Support - Calculation Detail'!D66)</f>
        <v>21165999</v>
      </c>
      <c r="E66">
        <f>IF('Support - Calculation Detail'!E66="","",'Support - Calculation Detail'!E66)</f>
        <v>0</v>
      </c>
      <c r="G66">
        <f>IF('Support - Calculation Detail'!F66="","",'Support - Calculation Detail'!F66)</f>
        <v>21165999</v>
      </c>
      <c r="H66">
        <f>IF('Support - Calculation Detail'!G66="","",'Support - Calculation Detail'!G66)</f>
        <v>1.04</v>
      </c>
      <c r="I66">
        <f>IF('Support - Calculation Detail'!H66="","",'Support - Calculation Detail'!H66)</f>
        <v>22012639</v>
      </c>
      <c r="J66">
        <f>IF('Support - Calculation Detail'!I66="","",'Support - Calculation Detail'!I66)</f>
        <v>0</v>
      </c>
      <c r="K66">
        <f>IF('Support - Calculation Detail'!K66="","",'Support - Calculation Detail'!K66)</f>
        <v>22012639</v>
      </c>
      <c r="L66">
        <f>IF('Support - Calculation Detail'!L66="","",'Support - Calculation Detail'!L66)</f>
        <v>0</v>
      </c>
      <c r="M66">
        <f>IF('Support - Calculation Detail'!M66="","",'Support - Calculation Detail'!M66)</f>
        <v>0</v>
      </c>
      <c r="N66">
        <f>IF('Support - Calculation Detail'!N66="","",'Support - Calculation Detail'!N66)</f>
        <v>0</v>
      </c>
      <c r="P66">
        <f>IF('Support - Calculation Detail'!O66="","",'Support - Calculation Detail'!O66)</f>
        <v>22012639</v>
      </c>
      <c r="Q66" t="b">
        <v>1</v>
      </c>
      <c r="R66" t="str">
        <f t="shared" si="0"/>
        <v>0240255</v>
      </c>
      <c r="S66" t="str">
        <f t="shared" si="1"/>
        <v>0240255-SO</v>
      </c>
      <c r="T66" t="str">
        <f t="shared" si="2"/>
        <v>0240255-SO</v>
      </c>
      <c r="U66" t="str">
        <f t="shared" si="3"/>
        <v>4</v>
      </c>
      <c r="V66" t="str">
        <f t="shared" si="4"/>
        <v>SO</v>
      </c>
    </row>
    <row r="67" spans="1:22" x14ac:dyDescent="0.35">
      <c r="A67" t="str">
        <f>IF('Support - Calculation Detail'!A67="","",LEFT('Support - Calculation Detail'!A67,7)&amp;"-"&amp;RIGHT('Support - Calculation Detail'!A67,2))</f>
        <v>0250260-UT</v>
      </c>
      <c r="B67" t="str">
        <f>IF('Support - Calculation Detail'!C67="","",'Support - Calculation Detail'!C67)</f>
        <v>02</v>
      </c>
      <c r="C67" t="str">
        <f>IF('Support - Calculation Detail'!B67="","",'Support - Calculation Detail'!B67)</f>
        <v>N</v>
      </c>
      <c r="D67">
        <f>IF('Support - Calculation Detail'!D67="","",'Support - Calculation Detail'!D67)</f>
        <v>30839292</v>
      </c>
      <c r="E67">
        <f>IF('Support - Calculation Detail'!E67="","",'Support - Calculation Detail'!E67)</f>
        <v>0</v>
      </c>
      <c r="G67">
        <f>IF('Support - Calculation Detail'!F67="","",'Support - Calculation Detail'!F67)</f>
        <v>30839292</v>
      </c>
      <c r="H67">
        <f>IF('Support - Calculation Detail'!G67="","",'Support - Calculation Detail'!G67)</f>
        <v>1.04</v>
      </c>
      <c r="I67">
        <f>IF('Support - Calculation Detail'!H67="","",'Support - Calculation Detail'!H67)</f>
        <v>32072864</v>
      </c>
      <c r="J67">
        <f>IF('Support - Calculation Detail'!I67="","",'Support - Calculation Detail'!I67)</f>
        <v>0</v>
      </c>
      <c r="K67">
        <f>IF('Support - Calculation Detail'!K67="","",'Support - Calculation Detail'!K67)</f>
        <v>32072864</v>
      </c>
      <c r="L67">
        <f>IF('Support - Calculation Detail'!L67="","",'Support - Calculation Detail'!L67)</f>
        <v>0</v>
      </c>
      <c r="M67">
        <f>IF('Support - Calculation Detail'!M67="","",'Support - Calculation Detail'!M67)</f>
        <v>0</v>
      </c>
      <c r="N67">
        <f>IF('Support - Calculation Detail'!N67="","",'Support - Calculation Detail'!N67)</f>
        <v>0</v>
      </c>
      <c r="P67">
        <f>IF('Support - Calculation Detail'!O67="","",'Support - Calculation Detail'!O67)</f>
        <v>32072864</v>
      </c>
      <c r="Q67" t="b">
        <v>1</v>
      </c>
      <c r="R67" t="str">
        <f t="shared" ref="R67:R130" si="5">LEFT(A67,7)</f>
        <v>0250260</v>
      </c>
      <c r="S67" t="str">
        <f t="shared" ref="S67:S130" si="6">A67</f>
        <v>0250260-UT</v>
      </c>
      <c r="T67" t="str">
        <f t="shared" ref="T67:T130" si="7">S67</f>
        <v>0250260-UT</v>
      </c>
      <c r="U67" t="str">
        <f t="shared" ref="U67:U130" si="8">MID(S67,3,1)</f>
        <v>5</v>
      </c>
      <c r="V67" t="str">
        <f t="shared" ref="V67:V130" si="9">RIGHT(T67,2)</f>
        <v>UT</v>
      </c>
    </row>
    <row r="68" spans="1:22" x14ac:dyDescent="0.35">
      <c r="A68" t="str">
        <f>IF('Support - Calculation Detail'!A68="","",LEFT('Support - Calculation Detail'!A68,7)&amp;"-"&amp;RIGHT('Support - Calculation Detail'!A68,2))</f>
        <v>0230424-UT</v>
      </c>
      <c r="B68" t="str">
        <f>IF('Support - Calculation Detail'!C68="","",'Support - Calculation Detail'!C68)</f>
        <v>02</v>
      </c>
      <c r="C68" t="str">
        <f>IF('Support - Calculation Detail'!B68="","",'Support - Calculation Detail'!B68)</f>
        <v>N</v>
      </c>
      <c r="D68">
        <f>IF('Support - Calculation Detail'!D68="","",'Support - Calculation Detail'!D68)</f>
        <v>6620781</v>
      </c>
      <c r="E68">
        <f>IF('Support - Calculation Detail'!E68="","",'Support - Calculation Detail'!E68)</f>
        <v>503942</v>
      </c>
      <c r="G68">
        <f>IF('Support - Calculation Detail'!F68="","",'Support - Calculation Detail'!F68)</f>
        <v>7124723</v>
      </c>
      <c r="H68">
        <f>IF('Support - Calculation Detail'!G68="","",'Support - Calculation Detail'!G68)</f>
        <v>1.04</v>
      </c>
      <c r="I68">
        <f>IF('Support - Calculation Detail'!H68="","",'Support - Calculation Detail'!H68)</f>
        <v>7409712</v>
      </c>
      <c r="J68">
        <f>IF('Support - Calculation Detail'!I68="","",'Support - Calculation Detail'!I68)</f>
        <v>0</v>
      </c>
      <c r="K68">
        <f>IF('Support - Calculation Detail'!K68="","",'Support - Calculation Detail'!K68)</f>
        <v>7409712</v>
      </c>
      <c r="L68">
        <f>IF('Support - Calculation Detail'!L68="","",'Support - Calculation Detail'!L68)</f>
        <v>469417</v>
      </c>
      <c r="M68">
        <f>IF('Support - Calculation Detail'!M68="","",'Support - Calculation Detail'!M68)</f>
        <v>0</v>
      </c>
      <c r="N68">
        <f>IF('Support - Calculation Detail'!N68="","",'Support - Calculation Detail'!N68)</f>
        <v>0</v>
      </c>
      <c r="P68">
        <f>IF('Support - Calculation Detail'!O68="","",'Support - Calculation Detail'!O68)</f>
        <v>7879129</v>
      </c>
      <c r="Q68" t="b">
        <v>1</v>
      </c>
      <c r="R68" t="str">
        <f t="shared" si="5"/>
        <v>0230424</v>
      </c>
      <c r="S68" t="str">
        <f t="shared" si="6"/>
        <v>0230424-UT</v>
      </c>
      <c r="T68" t="str">
        <f t="shared" si="7"/>
        <v>0230424-UT</v>
      </c>
      <c r="U68" t="str">
        <f t="shared" si="8"/>
        <v>3</v>
      </c>
      <c r="V68" t="str">
        <f t="shared" si="9"/>
        <v>UT</v>
      </c>
    </row>
    <row r="69" spans="1:22" x14ac:dyDescent="0.35">
      <c r="A69" t="str">
        <f>IF('Support - Calculation Detail'!A69="","",LEFT('Support - Calculation Detail'!A69,7)&amp;"-"&amp;RIGHT('Support - Calculation Detail'!A69,2))</f>
        <v>0230424-FT</v>
      </c>
      <c r="B69" t="str">
        <f>IF('Support - Calculation Detail'!C69="","",'Support - Calculation Detail'!C69)</f>
        <v>02</v>
      </c>
      <c r="C69" t="str">
        <f>IF('Support - Calculation Detail'!B69="","",'Support - Calculation Detail'!B69)</f>
        <v>N</v>
      </c>
      <c r="D69">
        <f>IF('Support - Calculation Detail'!D69="","",'Support - Calculation Detail'!D69)</f>
        <v>4537798</v>
      </c>
      <c r="E69">
        <f>IF('Support - Calculation Detail'!E69="","",'Support - Calculation Detail'!E69)</f>
        <v>0</v>
      </c>
      <c r="G69">
        <f>IF('Support - Calculation Detail'!F69="","",'Support - Calculation Detail'!F69)</f>
        <v>4537798</v>
      </c>
      <c r="H69">
        <f>IF('Support - Calculation Detail'!G69="","",'Support - Calculation Detail'!G69)</f>
        <v>1.04</v>
      </c>
      <c r="I69">
        <f>IF('Support - Calculation Detail'!H69="","",'Support - Calculation Detail'!H69)</f>
        <v>4719310</v>
      </c>
      <c r="J69">
        <f>IF('Support - Calculation Detail'!I69="","",'Support - Calculation Detail'!I69)</f>
        <v>0</v>
      </c>
      <c r="K69">
        <f>IF('Support - Calculation Detail'!K69="","",'Support - Calculation Detail'!K69)</f>
        <v>4719310</v>
      </c>
      <c r="L69">
        <f>IF('Support - Calculation Detail'!L69="","",'Support - Calculation Detail'!L69)</f>
        <v>0</v>
      </c>
      <c r="M69">
        <f>IF('Support - Calculation Detail'!M69="","",'Support - Calculation Detail'!M69)</f>
        <v>0</v>
      </c>
      <c r="N69">
        <f>IF('Support - Calculation Detail'!N69="","",'Support - Calculation Detail'!N69)</f>
        <v>0</v>
      </c>
      <c r="P69">
        <f>IF('Support - Calculation Detail'!O69="","",'Support - Calculation Detail'!O69)</f>
        <v>4719310</v>
      </c>
      <c r="Q69" t="b">
        <v>1</v>
      </c>
      <c r="R69" t="str">
        <f t="shared" si="5"/>
        <v>0230424</v>
      </c>
      <c r="S69" t="str">
        <f t="shared" si="6"/>
        <v>0230424-FT</v>
      </c>
      <c r="T69" t="str">
        <f t="shared" si="7"/>
        <v>0230424-FT</v>
      </c>
      <c r="U69" t="str">
        <f t="shared" si="8"/>
        <v>3</v>
      </c>
      <c r="V69" t="str">
        <f t="shared" si="9"/>
        <v>FT</v>
      </c>
    </row>
    <row r="70" spans="1:22" x14ac:dyDescent="0.35">
      <c r="A70" t="str">
        <f>IF('Support - Calculation Detail'!A70="","",LEFT('Support - Calculation Detail'!A70,7)&amp;"-"&amp;RIGHT('Support - Calculation Detail'!A70,2))</f>
        <v>0230465-UT</v>
      </c>
      <c r="B70" t="str">
        <f>IF('Support - Calculation Detail'!C70="","",'Support - Calculation Detail'!C70)</f>
        <v>02</v>
      </c>
      <c r="C70" t="str">
        <f>IF('Support - Calculation Detail'!B70="","",'Support - Calculation Detail'!B70)</f>
        <v>N</v>
      </c>
      <c r="D70">
        <f>IF('Support - Calculation Detail'!D70="","",'Support - Calculation Detail'!D70)</f>
        <v>271039</v>
      </c>
      <c r="E70">
        <f>IF('Support - Calculation Detail'!E70="","",'Support - Calculation Detail'!E70)</f>
        <v>21162</v>
      </c>
      <c r="G70">
        <f>IF('Support - Calculation Detail'!F70="","",'Support - Calculation Detail'!F70)</f>
        <v>292201</v>
      </c>
      <c r="H70">
        <f>IF('Support - Calculation Detail'!G70="","",'Support - Calculation Detail'!G70)</f>
        <v>1.04</v>
      </c>
      <c r="I70">
        <f>IF('Support - Calculation Detail'!H70="","",'Support - Calculation Detail'!H70)</f>
        <v>303889</v>
      </c>
      <c r="J70">
        <f>IF('Support - Calculation Detail'!I70="","",'Support - Calculation Detail'!I70)</f>
        <v>0</v>
      </c>
      <c r="K70">
        <f>IF('Support - Calculation Detail'!K70="","",'Support - Calculation Detail'!K70)</f>
        <v>303889</v>
      </c>
      <c r="L70">
        <f>IF('Support - Calculation Detail'!L70="","",'Support - Calculation Detail'!L70)</f>
        <v>28942</v>
      </c>
      <c r="M70">
        <f>IF('Support - Calculation Detail'!M70="","",'Support - Calculation Detail'!M70)</f>
        <v>0</v>
      </c>
      <c r="N70">
        <f>IF('Support - Calculation Detail'!N70="","",'Support - Calculation Detail'!N70)</f>
        <v>0</v>
      </c>
      <c r="P70">
        <f>IF('Support - Calculation Detail'!O70="","",'Support - Calculation Detail'!O70)</f>
        <v>332831</v>
      </c>
      <c r="Q70" t="b">
        <v>1</v>
      </c>
      <c r="R70" t="str">
        <f t="shared" si="5"/>
        <v>0230465</v>
      </c>
      <c r="S70" t="str">
        <f t="shared" si="6"/>
        <v>0230465-UT</v>
      </c>
      <c r="T70" t="str">
        <f t="shared" si="7"/>
        <v>0230465-UT</v>
      </c>
      <c r="U70" t="str">
        <f t="shared" si="8"/>
        <v>3</v>
      </c>
      <c r="V70" t="str">
        <f t="shared" si="9"/>
        <v>UT</v>
      </c>
    </row>
    <row r="71" spans="1:22" x14ac:dyDescent="0.35">
      <c r="A71" t="str">
        <f>IF('Support - Calculation Detail'!A71="","",LEFT('Support - Calculation Detail'!A71,7)&amp;"-"&amp;RIGHT('Support - Calculation Detail'!A71,2))</f>
        <v>9030476-UT</v>
      </c>
      <c r="B71" t="str">
        <f>IF('Support - Calculation Detail'!C71="","",'Support - Calculation Detail'!C71)</f>
        <v>90</v>
      </c>
      <c r="C71" t="str">
        <f>IF('Support - Calculation Detail'!B71="","",'Support - Calculation Detail'!B71)</f>
        <v>N</v>
      </c>
      <c r="D71">
        <f>IF('Support - Calculation Detail'!D71="","",'Support - Calculation Detail'!D71)</f>
        <v>39312</v>
      </c>
      <c r="E71">
        <f>IF('Support - Calculation Detail'!E71="","",'Support - Calculation Detail'!E71)</f>
        <v>3803</v>
      </c>
      <c r="G71">
        <f>IF('Support - Calculation Detail'!F71="","",'Support - Calculation Detail'!F71)</f>
        <v>43115</v>
      </c>
      <c r="H71">
        <f>IF('Support - Calculation Detail'!G71="","",'Support - Calculation Detail'!G71)</f>
        <v>1.04</v>
      </c>
      <c r="I71">
        <f>IF('Support - Calculation Detail'!H71="","",'Support - Calculation Detail'!H71)</f>
        <v>44840</v>
      </c>
      <c r="J71">
        <f>IF('Support - Calculation Detail'!I71="","",'Support - Calculation Detail'!I71)</f>
        <v>76000</v>
      </c>
      <c r="K71">
        <f>IF('Support - Calculation Detail'!K71="","",'Support - Calculation Detail'!K71)</f>
        <v>120840</v>
      </c>
      <c r="L71">
        <f>IF('Support - Calculation Detail'!L71="","",'Support - Calculation Detail'!L71)</f>
        <v>12047</v>
      </c>
      <c r="M71">
        <f>IF('Support - Calculation Detail'!M71="","",'Support - Calculation Detail'!M71)</f>
        <v>0</v>
      </c>
      <c r="N71">
        <f>IF('Support - Calculation Detail'!N71="","",'Support - Calculation Detail'!N71)</f>
        <v>0</v>
      </c>
      <c r="P71">
        <f>IF('Support - Calculation Detail'!O71="","",'Support - Calculation Detail'!O71)</f>
        <v>132887</v>
      </c>
      <c r="Q71" t="b">
        <v>1</v>
      </c>
      <c r="R71" t="str">
        <f t="shared" si="5"/>
        <v>9030476</v>
      </c>
      <c r="S71" t="str">
        <f t="shared" si="6"/>
        <v>9030476-UT</v>
      </c>
      <c r="T71" t="str">
        <f t="shared" si="7"/>
        <v>9030476-UT</v>
      </c>
      <c r="U71" t="str">
        <f t="shared" si="8"/>
        <v>3</v>
      </c>
      <c r="V71" t="str">
        <f t="shared" si="9"/>
        <v>UT</v>
      </c>
    </row>
    <row r="72" spans="1:22" x14ac:dyDescent="0.35">
      <c r="A72" t="str">
        <f>IF('Support - Calculation Detail'!A72="","",LEFT('Support - Calculation Detail'!A72,7)&amp;"-"&amp;RIGHT('Support - Calculation Detail'!A72,2))</f>
        <v>0230522-UT</v>
      </c>
      <c r="B72" t="str">
        <f>IF('Support - Calculation Detail'!C72="","",'Support - Calculation Detail'!C72)</f>
        <v>02</v>
      </c>
      <c r="C72" t="str">
        <f>IF('Support - Calculation Detail'!B72="","",'Support - Calculation Detail'!B72)</f>
        <v>N</v>
      </c>
      <c r="D72">
        <f>IF('Support - Calculation Detail'!D72="","",'Support - Calculation Detail'!D72)</f>
        <v>468802</v>
      </c>
      <c r="E72">
        <f>IF('Support - Calculation Detail'!E72="","",'Support - Calculation Detail'!E72)</f>
        <v>0</v>
      </c>
      <c r="G72">
        <f>IF('Support - Calculation Detail'!F72="","",'Support - Calculation Detail'!F72)</f>
        <v>468802</v>
      </c>
      <c r="H72">
        <f>IF('Support - Calculation Detail'!G72="","",'Support - Calculation Detail'!G72)</f>
        <v>1.04</v>
      </c>
      <c r="I72">
        <f>IF('Support - Calculation Detail'!H72="","",'Support - Calculation Detail'!H72)</f>
        <v>487554</v>
      </c>
      <c r="J72">
        <f>IF('Support - Calculation Detail'!I72="","",'Support - Calculation Detail'!I72)</f>
        <v>0</v>
      </c>
      <c r="K72">
        <f>IF('Support - Calculation Detail'!K72="","",'Support - Calculation Detail'!K72)</f>
        <v>487554</v>
      </c>
      <c r="L72">
        <f>IF('Support - Calculation Detail'!L72="","",'Support - Calculation Detail'!L72)</f>
        <v>33318</v>
      </c>
      <c r="M72">
        <f>IF('Support - Calculation Detail'!M72="","",'Support - Calculation Detail'!M72)</f>
        <v>0</v>
      </c>
      <c r="N72">
        <f>IF('Support - Calculation Detail'!N72="","",'Support - Calculation Detail'!N72)</f>
        <v>0</v>
      </c>
      <c r="P72">
        <f>IF('Support - Calculation Detail'!O72="","",'Support - Calculation Detail'!O72)</f>
        <v>520872</v>
      </c>
      <c r="Q72" t="b">
        <v>1</v>
      </c>
      <c r="R72" t="str">
        <f t="shared" si="5"/>
        <v>0230522</v>
      </c>
      <c r="S72" t="str">
        <f t="shared" si="6"/>
        <v>0230522-UT</v>
      </c>
      <c r="T72" t="str">
        <f t="shared" si="7"/>
        <v>0230522-UT</v>
      </c>
      <c r="U72" t="str">
        <f t="shared" si="8"/>
        <v>3</v>
      </c>
      <c r="V72" t="str">
        <f t="shared" si="9"/>
        <v>UT</v>
      </c>
    </row>
    <row r="73" spans="1:22" x14ac:dyDescent="0.35">
      <c r="A73" t="str">
        <f>IF('Support - Calculation Detail'!A73="","",LEFT('Support - Calculation Detail'!A73,7)&amp;"-"&amp;RIGHT('Support - Calculation Detail'!A73,2))</f>
        <v>0230523-UT</v>
      </c>
      <c r="B73" t="str">
        <f>IF('Support - Calculation Detail'!C73="","",'Support - Calculation Detail'!C73)</f>
        <v>02</v>
      </c>
      <c r="C73" t="str">
        <f>IF('Support - Calculation Detail'!B73="","",'Support - Calculation Detail'!B73)</f>
        <v>N</v>
      </c>
      <c r="D73">
        <f>IF('Support - Calculation Detail'!D73="","",'Support - Calculation Detail'!D73)</f>
        <v>298177</v>
      </c>
      <c r="E73">
        <f>IF('Support - Calculation Detail'!E73="","",'Support - Calculation Detail'!E73)</f>
        <v>0</v>
      </c>
      <c r="G73">
        <f>IF('Support - Calculation Detail'!F73="","",'Support - Calculation Detail'!F73)</f>
        <v>298177</v>
      </c>
      <c r="H73">
        <f>IF('Support - Calculation Detail'!G73="","",'Support - Calculation Detail'!G73)</f>
        <v>1.04</v>
      </c>
      <c r="I73">
        <f>IF('Support - Calculation Detail'!H73="","",'Support - Calculation Detail'!H73)</f>
        <v>310104</v>
      </c>
      <c r="J73">
        <f>IF('Support - Calculation Detail'!I73="","",'Support - Calculation Detail'!I73)</f>
        <v>0</v>
      </c>
      <c r="K73">
        <f>IF('Support - Calculation Detail'!K73="","",'Support - Calculation Detail'!K73)</f>
        <v>310104</v>
      </c>
      <c r="L73">
        <f>IF('Support - Calculation Detail'!L73="","",'Support - Calculation Detail'!L73)</f>
        <v>531631</v>
      </c>
      <c r="M73">
        <f>IF('Support - Calculation Detail'!M73="","",'Support - Calculation Detail'!M73)</f>
        <v>0</v>
      </c>
      <c r="N73">
        <f>IF('Support - Calculation Detail'!N73="","",'Support - Calculation Detail'!N73)</f>
        <v>0</v>
      </c>
      <c r="P73">
        <f>IF('Support - Calculation Detail'!O73="","",'Support - Calculation Detail'!O73)</f>
        <v>841735</v>
      </c>
      <c r="Q73" t="b">
        <v>1</v>
      </c>
      <c r="R73" t="str">
        <f t="shared" si="5"/>
        <v>0230523</v>
      </c>
      <c r="S73" t="str">
        <f t="shared" si="6"/>
        <v>0230523-UT</v>
      </c>
      <c r="T73" t="str">
        <f t="shared" si="7"/>
        <v>0230523-UT</v>
      </c>
      <c r="U73" t="str">
        <f t="shared" si="8"/>
        <v>3</v>
      </c>
      <c r="V73" t="str">
        <f t="shared" si="9"/>
        <v>UT</v>
      </c>
    </row>
    <row r="74" spans="1:22" x14ac:dyDescent="0.35">
      <c r="A74" t="str">
        <f>IF('Support - Calculation Detail'!A74="","",LEFT('Support - Calculation Detail'!A74,7)&amp;"-"&amp;RIGHT('Support - Calculation Detail'!A74,2))</f>
        <v>0230524-UT</v>
      </c>
      <c r="B74" t="str">
        <f>IF('Support - Calculation Detail'!C74="","",'Support - Calculation Detail'!C74)</f>
        <v>02</v>
      </c>
      <c r="C74" t="str">
        <f>IF('Support - Calculation Detail'!B74="","",'Support - Calculation Detail'!B74)</f>
        <v>N</v>
      </c>
      <c r="D74">
        <f>IF('Support - Calculation Detail'!D74="","",'Support - Calculation Detail'!D74)</f>
        <v>362072</v>
      </c>
      <c r="E74">
        <f>IF('Support - Calculation Detail'!E74="","",'Support - Calculation Detail'!E74)</f>
        <v>0</v>
      </c>
      <c r="G74">
        <f>IF('Support - Calculation Detail'!F74="","",'Support - Calculation Detail'!F74)</f>
        <v>362072</v>
      </c>
      <c r="H74">
        <f>IF('Support - Calculation Detail'!G74="","",'Support - Calculation Detail'!G74)</f>
        <v>1.04</v>
      </c>
      <c r="I74">
        <f>IF('Support - Calculation Detail'!H74="","",'Support - Calculation Detail'!H74)</f>
        <v>376555</v>
      </c>
      <c r="J74">
        <f>IF('Support - Calculation Detail'!I74="","",'Support - Calculation Detail'!I74)</f>
        <v>0</v>
      </c>
      <c r="K74">
        <f>IF('Support - Calculation Detail'!K74="","",'Support - Calculation Detail'!K74)</f>
        <v>376555</v>
      </c>
      <c r="L74">
        <f>IF('Support - Calculation Detail'!L74="","",'Support - Calculation Detail'!L74)</f>
        <v>0</v>
      </c>
      <c r="M74">
        <f>IF('Support - Calculation Detail'!M74="","",'Support - Calculation Detail'!M74)</f>
        <v>0</v>
      </c>
      <c r="N74">
        <f>IF('Support - Calculation Detail'!N74="","",'Support - Calculation Detail'!N74)</f>
        <v>0</v>
      </c>
      <c r="P74">
        <f>IF('Support - Calculation Detail'!O74="","",'Support - Calculation Detail'!O74)</f>
        <v>376555</v>
      </c>
      <c r="Q74" t="b">
        <v>1</v>
      </c>
      <c r="R74" t="str">
        <f t="shared" si="5"/>
        <v>0230524</v>
      </c>
      <c r="S74" t="str">
        <f t="shared" si="6"/>
        <v>0230524-UT</v>
      </c>
      <c r="T74" t="str">
        <f t="shared" si="7"/>
        <v>0230524-UT</v>
      </c>
      <c r="U74" t="str">
        <f t="shared" si="8"/>
        <v>3</v>
      </c>
      <c r="V74" t="str">
        <f t="shared" si="9"/>
        <v>UT</v>
      </c>
    </row>
    <row r="75" spans="1:22" x14ac:dyDescent="0.35">
      <c r="A75" t="str">
        <f>IF('Support - Calculation Detail'!A75="","",LEFT('Support - Calculation Detail'!A75,7)&amp;"-"&amp;RIGHT('Support - Calculation Detail'!A75,2))</f>
        <v>0260800-UT</v>
      </c>
      <c r="B75" t="str">
        <f>IF('Support - Calculation Detail'!C75="","",'Support - Calculation Detail'!C75)</f>
        <v>02</v>
      </c>
      <c r="C75" t="str">
        <f>IF('Support - Calculation Detail'!B75="","",'Support - Calculation Detail'!B75)</f>
        <v>N</v>
      </c>
      <c r="D75">
        <f>IF('Support - Calculation Detail'!D75="","",'Support - Calculation Detail'!D75)</f>
        <v>7991338</v>
      </c>
      <c r="E75">
        <f>IF('Support - Calculation Detail'!E75="","",'Support - Calculation Detail'!E75)</f>
        <v>0</v>
      </c>
      <c r="G75">
        <f>IF('Support - Calculation Detail'!F75="","",'Support - Calculation Detail'!F75)</f>
        <v>7991338</v>
      </c>
      <c r="H75">
        <f>IF('Support - Calculation Detail'!G75="","",'Support - Calculation Detail'!G75)</f>
        <v>1.04</v>
      </c>
      <c r="I75">
        <f>IF('Support - Calculation Detail'!H75="","",'Support - Calculation Detail'!H75)</f>
        <v>8310992</v>
      </c>
      <c r="J75">
        <f>IF('Support - Calculation Detail'!I75="","",'Support - Calculation Detail'!I75)</f>
        <v>0</v>
      </c>
      <c r="K75">
        <f>IF('Support - Calculation Detail'!K75="","",'Support - Calculation Detail'!K75)</f>
        <v>8310992</v>
      </c>
      <c r="L75">
        <f>IF('Support - Calculation Detail'!L75="","",'Support - Calculation Detail'!L75)</f>
        <v>0</v>
      </c>
      <c r="M75">
        <f>IF('Support - Calculation Detail'!M75="","",'Support - Calculation Detail'!M75)</f>
        <v>0</v>
      </c>
      <c r="N75">
        <f>IF('Support - Calculation Detail'!N75="","",'Support - Calculation Detail'!N75)</f>
        <v>0</v>
      </c>
      <c r="P75">
        <f>IF('Support - Calculation Detail'!O75="","",'Support - Calculation Detail'!O75)</f>
        <v>8310992</v>
      </c>
      <c r="Q75" t="b">
        <v>1</v>
      </c>
      <c r="R75" t="str">
        <f t="shared" si="5"/>
        <v>0260800</v>
      </c>
      <c r="S75" t="str">
        <f t="shared" si="6"/>
        <v>0260800-UT</v>
      </c>
      <c r="T75" t="str">
        <f t="shared" si="7"/>
        <v>0260800-UT</v>
      </c>
      <c r="U75" t="str">
        <f t="shared" si="8"/>
        <v>6</v>
      </c>
      <c r="V75" t="str">
        <f t="shared" si="9"/>
        <v>UT</v>
      </c>
    </row>
    <row r="76" spans="1:22" x14ac:dyDescent="0.35">
      <c r="A76" t="str">
        <f>IF('Support - Calculation Detail'!A76="","",LEFT('Support - Calculation Detail'!A76,7)&amp;"-"&amp;RIGHT('Support - Calculation Detail'!A76,2))</f>
        <v>0260960-UT</v>
      </c>
      <c r="B76" t="str">
        <f>IF('Support - Calculation Detail'!C76="","",'Support - Calculation Detail'!C76)</f>
        <v>02</v>
      </c>
      <c r="C76" t="str">
        <f>IF('Support - Calculation Detail'!B76="","",'Support - Calculation Detail'!B76)</f>
        <v>N</v>
      </c>
      <c r="D76">
        <f>IF('Support - Calculation Detail'!D76="","",'Support - Calculation Detail'!D76)</f>
        <v>5727713</v>
      </c>
      <c r="E76">
        <f>IF('Support - Calculation Detail'!E76="","",'Support - Calculation Detail'!E76)</f>
        <v>0</v>
      </c>
      <c r="G76">
        <f>IF('Support - Calculation Detail'!F76="","",'Support - Calculation Detail'!F76)</f>
        <v>5727713</v>
      </c>
      <c r="H76">
        <f>IF('Support - Calculation Detail'!G76="","",'Support - Calculation Detail'!G76)</f>
        <v>1.04</v>
      </c>
      <c r="I76">
        <f>IF('Support - Calculation Detail'!H76="","",'Support - Calculation Detail'!H76)</f>
        <v>5956822</v>
      </c>
      <c r="J76">
        <f>IF('Support - Calculation Detail'!I76="","",'Support - Calculation Detail'!I76)</f>
        <v>0</v>
      </c>
      <c r="K76">
        <f>IF('Support - Calculation Detail'!K76="","",'Support - Calculation Detail'!K76)</f>
        <v>5956822</v>
      </c>
      <c r="L76">
        <f>IF('Support - Calculation Detail'!L76="","",'Support - Calculation Detail'!L76)</f>
        <v>0</v>
      </c>
      <c r="M76">
        <f>IF('Support - Calculation Detail'!M76="","",'Support - Calculation Detail'!M76)</f>
        <v>0</v>
      </c>
      <c r="N76">
        <f>IF('Support - Calculation Detail'!N76="","",'Support - Calculation Detail'!N76)</f>
        <v>0</v>
      </c>
      <c r="P76">
        <f>IF('Support - Calculation Detail'!O76="","",'Support - Calculation Detail'!O76)</f>
        <v>5956822</v>
      </c>
      <c r="Q76" t="b">
        <v>1</v>
      </c>
      <c r="R76" t="str">
        <f t="shared" si="5"/>
        <v>0260960</v>
      </c>
      <c r="S76" t="str">
        <f t="shared" si="6"/>
        <v>0260960-UT</v>
      </c>
      <c r="T76" t="str">
        <f t="shared" si="7"/>
        <v>0260960-UT</v>
      </c>
      <c r="U76" t="str">
        <f t="shared" si="8"/>
        <v>6</v>
      </c>
      <c r="V76" t="str">
        <f t="shared" si="9"/>
        <v>UT</v>
      </c>
    </row>
    <row r="77" spans="1:22" x14ac:dyDescent="0.35">
      <c r="A77" t="str">
        <f>IF('Support - Calculation Detail'!A77="","",LEFT('Support - Calculation Detail'!A77,7)&amp;"-"&amp;RIGHT('Support - Calculation Detail'!A77,2))</f>
        <v>0230968-UT</v>
      </c>
      <c r="B77" t="str">
        <f>IF('Support - Calculation Detail'!C77="","",'Support - Calculation Detail'!C77)</f>
        <v>02</v>
      </c>
      <c r="C77" t="str">
        <f>IF('Support - Calculation Detail'!B77="","",'Support - Calculation Detail'!B77)</f>
        <v>N</v>
      </c>
      <c r="D77">
        <f>IF('Support - Calculation Detail'!D77="","",'Support - Calculation Detail'!D77)</f>
        <v>654061</v>
      </c>
      <c r="E77">
        <f>IF('Support - Calculation Detail'!E77="","",'Support - Calculation Detail'!E77)</f>
        <v>0</v>
      </c>
      <c r="G77">
        <f>IF('Support - Calculation Detail'!F77="","",'Support - Calculation Detail'!F77)</f>
        <v>654061</v>
      </c>
      <c r="H77">
        <f>IF('Support - Calculation Detail'!G77="","",'Support - Calculation Detail'!G77)</f>
        <v>1.04</v>
      </c>
      <c r="I77">
        <f>IF('Support - Calculation Detail'!H77="","",'Support - Calculation Detail'!H77)</f>
        <v>680223</v>
      </c>
      <c r="J77">
        <f>IF('Support - Calculation Detail'!I77="","",'Support - Calculation Detail'!I77)</f>
        <v>0</v>
      </c>
      <c r="K77">
        <f>IF('Support - Calculation Detail'!K77="","",'Support - Calculation Detail'!K77)</f>
        <v>680223</v>
      </c>
      <c r="L77">
        <f>IF('Support - Calculation Detail'!L77="","",'Support - Calculation Detail'!L77)</f>
        <v>126718</v>
      </c>
      <c r="M77">
        <f>IF('Support - Calculation Detail'!M77="","",'Support - Calculation Detail'!M77)</f>
        <v>0</v>
      </c>
      <c r="N77">
        <f>IF('Support - Calculation Detail'!N77="","",'Support - Calculation Detail'!N77)</f>
        <v>0</v>
      </c>
      <c r="P77">
        <f>IF('Support - Calculation Detail'!O77="","",'Support - Calculation Detail'!O77)</f>
        <v>806941</v>
      </c>
      <c r="Q77" t="b">
        <v>1</v>
      </c>
      <c r="R77" t="str">
        <f t="shared" si="5"/>
        <v>0230968</v>
      </c>
      <c r="S77" t="str">
        <f t="shared" si="6"/>
        <v>0230968-UT</v>
      </c>
      <c r="T77" t="str">
        <f t="shared" si="7"/>
        <v>0230968-UT</v>
      </c>
      <c r="U77" t="str">
        <f t="shared" si="8"/>
        <v>3</v>
      </c>
      <c r="V77" t="str">
        <f t="shared" si="9"/>
        <v>UT</v>
      </c>
    </row>
    <row r="78" spans="1:22" x14ac:dyDescent="0.35">
      <c r="A78" t="str">
        <f>IF('Support - Calculation Detail'!A78="","",LEFT('Support - Calculation Detail'!A78,7)&amp;"-"&amp;RIGHT('Support - Calculation Detail'!A78,2))</f>
        <v>0260969-UT</v>
      </c>
      <c r="B78" t="str">
        <f>IF('Support - Calculation Detail'!C78="","",'Support - Calculation Detail'!C78)</f>
        <v>02</v>
      </c>
      <c r="C78" t="str">
        <f>IF('Support - Calculation Detail'!B78="","",'Support - Calculation Detail'!B78)</f>
        <v>N</v>
      </c>
      <c r="D78">
        <f>IF('Support - Calculation Detail'!D78="","",'Support - Calculation Detail'!D78)</f>
        <v>7239675</v>
      </c>
      <c r="E78">
        <f>IF('Support - Calculation Detail'!E78="","",'Support - Calculation Detail'!E78)</f>
        <v>0</v>
      </c>
      <c r="G78">
        <f>IF('Support - Calculation Detail'!F78="","",'Support - Calculation Detail'!F78)</f>
        <v>7239675</v>
      </c>
      <c r="H78">
        <f>IF('Support - Calculation Detail'!G78="","",'Support - Calculation Detail'!G78)</f>
        <v>1.04</v>
      </c>
      <c r="I78">
        <f>IF('Support - Calculation Detail'!H78="","",'Support - Calculation Detail'!H78)</f>
        <v>7529262</v>
      </c>
      <c r="J78">
        <f>IF('Support - Calculation Detail'!I78="","",'Support - Calculation Detail'!I78)</f>
        <v>0</v>
      </c>
      <c r="K78">
        <f>IF('Support - Calculation Detail'!K78="","",'Support - Calculation Detail'!K78)</f>
        <v>7529262</v>
      </c>
      <c r="L78">
        <f>IF('Support - Calculation Detail'!L78="","",'Support - Calculation Detail'!L78)</f>
        <v>0</v>
      </c>
      <c r="M78">
        <f>IF('Support - Calculation Detail'!M78="","",'Support - Calculation Detail'!M78)</f>
        <v>0</v>
      </c>
      <c r="N78">
        <f>IF('Support - Calculation Detail'!N78="","",'Support - Calculation Detail'!N78)</f>
        <v>0</v>
      </c>
      <c r="P78">
        <f>IF('Support - Calculation Detail'!O78="","",'Support - Calculation Detail'!O78)</f>
        <v>7529262</v>
      </c>
      <c r="Q78" t="b">
        <v>1</v>
      </c>
      <c r="R78" t="str">
        <f t="shared" si="5"/>
        <v>0260969</v>
      </c>
      <c r="S78" t="str">
        <f t="shared" si="6"/>
        <v>0260969-UT</v>
      </c>
      <c r="T78" t="str">
        <f t="shared" si="7"/>
        <v>0260969-UT</v>
      </c>
      <c r="U78" t="str">
        <f t="shared" si="8"/>
        <v>6</v>
      </c>
      <c r="V78" t="str">
        <f t="shared" si="9"/>
        <v>UT</v>
      </c>
    </row>
    <row r="79" spans="1:22" x14ac:dyDescent="0.35">
      <c r="A79" t="str">
        <f>IF('Support - Calculation Detail'!A79="","",LEFT('Support - Calculation Detail'!A79,7)&amp;"-"&amp;RIGHT('Support - Calculation Detail'!A79,2))</f>
        <v>0261192-UT</v>
      </c>
      <c r="B79" t="str">
        <f>IF('Support - Calculation Detail'!C79="","",'Support - Calculation Detail'!C79)</f>
        <v>02</v>
      </c>
      <c r="C79" t="str">
        <f>IF('Support - Calculation Detail'!B79="","",'Support - Calculation Detail'!B79)</f>
        <v>N</v>
      </c>
      <c r="D79">
        <f>IF('Support - Calculation Detail'!D79="","",'Support - Calculation Detail'!D79)</f>
        <v>7452065</v>
      </c>
      <c r="E79">
        <f>IF('Support - Calculation Detail'!E79="","",'Support - Calculation Detail'!E79)</f>
        <v>0</v>
      </c>
      <c r="G79">
        <f>IF('Support - Calculation Detail'!F79="","",'Support - Calculation Detail'!F79)</f>
        <v>7452065</v>
      </c>
      <c r="H79">
        <f>IF('Support - Calculation Detail'!G79="","",'Support - Calculation Detail'!G79)</f>
        <v>1.04</v>
      </c>
      <c r="I79">
        <f>IF('Support - Calculation Detail'!H79="","",'Support - Calculation Detail'!H79)</f>
        <v>7750148</v>
      </c>
      <c r="J79">
        <f>IF('Support - Calculation Detail'!I79="","",'Support - Calculation Detail'!I79)</f>
        <v>0</v>
      </c>
      <c r="K79">
        <f>IF('Support - Calculation Detail'!K79="","",'Support - Calculation Detail'!K79)</f>
        <v>7750148</v>
      </c>
      <c r="L79">
        <f>IF('Support - Calculation Detail'!L79="","",'Support - Calculation Detail'!L79)</f>
        <v>0</v>
      </c>
      <c r="M79">
        <f>IF('Support - Calculation Detail'!M79="","",'Support - Calculation Detail'!M79)</f>
        <v>0</v>
      </c>
      <c r="N79">
        <f>IF('Support - Calculation Detail'!N79="","",'Support - Calculation Detail'!N79)</f>
        <v>0</v>
      </c>
      <c r="P79">
        <f>IF('Support - Calculation Detail'!O79="","",'Support - Calculation Detail'!O79)</f>
        <v>7750148</v>
      </c>
      <c r="Q79" t="b">
        <v>1</v>
      </c>
      <c r="R79" t="str">
        <f t="shared" si="5"/>
        <v>0261192</v>
      </c>
      <c r="S79" t="str">
        <f t="shared" si="6"/>
        <v>0261192-UT</v>
      </c>
      <c r="T79" t="str">
        <f t="shared" si="7"/>
        <v>0261192-UT</v>
      </c>
      <c r="U79" t="str">
        <f t="shared" si="8"/>
        <v>6</v>
      </c>
      <c r="V79" t="str">
        <f t="shared" si="9"/>
        <v>UT</v>
      </c>
    </row>
    <row r="80" spans="1:22" x14ac:dyDescent="0.35">
      <c r="A80" t="str">
        <f>IF('Support - Calculation Detail'!A80="","",LEFT('Support - Calculation Detail'!A80,7)&amp;"-"&amp;RIGHT('Support - Calculation Detail'!A80,2))</f>
        <v>0261193-UT</v>
      </c>
      <c r="B80" t="str">
        <f>IF('Support - Calculation Detail'!C80="","",'Support - Calculation Detail'!C80)</f>
        <v>02</v>
      </c>
      <c r="C80" t="str">
        <f>IF('Support - Calculation Detail'!B80="","",'Support - Calculation Detail'!B80)</f>
        <v>N</v>
      </c>
      <c r="D80">
        <f>IF('Support - Calculation Detail'!D80="","",'Support - Calculation Detail'!D80)</f>
        <v>8535451</v>
      </c>
      <c r="E80">
        <f>IF('Support - Calculation Detail'!E80="","",'Support - Calculation Detail'!E80)</f>
        <v>0</v>
      </c>
      <c r="G80">
        <f>IF('Support - Calculation Detail'!F80="","",'Support - Calculation Detail'!F80)</f>
        <v>8535451</v>
      </c>
      <c r="H80">
        <f>IF('Support - Calculation Detail'!G80="","",'Support - Calculation Detail'!G80)</f>
        <v>1.04</v>
      </c>
      <c r="I80">
        <f>IF('Support - Calculation Detail'!H80="","",'Support - Calculation Detail'!H80)</f>
        <v>8876869</v>
      </c>
      <c r="J80">
        <f>IF('Support - Calculation Detail'!I80="","",'Support - Calculation Detail'!I80)</f>
        <v>0</v>
      </c>
      <c r="K80">
        <f>IF('Support - Calculation Detail'!K80="","",'Support - Calculation Detail'!K80)</f>
        <v>8876869</v>
      </c>
      <c r="L80">
        <f>IF('Support - Calculation Detail'!L80="","",'Support - Calculation Detail'!L80)</f>
        <v>0</v>
      </c>
      <c r="M80">
        <f>IF('Support - Calculation Detail'!M80="","",'Support - Calculation Detail'!M80)</f>
        <v>0</v>
      </c>
      <c r="N80">
        <f>IF('Support - Calculation Detail'!N80="","",'Support - Calculation Detail'!N80)</f>
        <v>0</v>
      </c>
      <c r="P80">
        <f>IF('Support - Calculation Detail'!O80="","",'Support - Calculation Detail'!O80)</f>
        <v>8876869</v>
      </c>
      <c r="Q80" t="b">
        <v>1</v>
      </c>
      <c r="R80" t="str">
        <f t="shared" si="5"/>
        <v>0261193</v>
      </c>
      <c r="S80" t="str">
        <f t="shared" si="6"/>
        <v>0261193-UT</v>
      </c>
      <c r="T80" t="str">
        <f t="shared" si="7"/>
        <v>0261193-UT</v>
      </c>
      <c r="U80" t="str">
        <f t="shared" si="8"/>
        <v>6</v>
      </c>
      <c r="V80" t="str">
        <f t="shared" si="9"/>
        <v>UT</v>
      </c>
    </row>
    <row r="81" spans="1:22" x14ac:dyDescent="0.35">
      <c r="A81" t="str">
        <f>IF('Support - Calculation Detail'!A81="","",LEFT('Support - Calculation Detail'!A81,7)&amp;"-"&amp;RIGHT('Support - Calculation Detail'!A81,2))</f>
        <v>0261194-UT</v>
      </c>
      <c r="B81" t="str">
        <f>IF('Support - Calculation Detail'!C81="","",'Support - Calculation Detail'!C81)</f>
        <v>02</v>
      </c>
      <c r="C81" t="str">
        <f>IF('Support - Calculation Detail'!B81="","",'Support - Calculation Detail'!B81)</f>
        <v>N</v>
      </c>
      <c r="D81">
        <f>IF('Support - Calculation Detail'!D81="","",'Support - Calculation Detail'!D81)</f>
        <v>5265199</v>
      </c>
      <c r="E81">
        <f>IF('Support - Calculation Detail'!E81="","",'Support - Calculation Detail'!E81)</f>
        <v>0</v>
      </c>
      <c r="G81">
        <f>IF('Support - Calculation Detail'!F81="","",'Support - Calculation Detail'!F81)</f>
        <v>5265199</v>
      </c>
      <c r="H81">
        <f>IF('Support - Calculation Detail'!G81="","",'Support - Calculation Detail'!G81)</f>
        <v>1.04</v>
      </c>
      <c r="I81">
        <f>IF('Support - Calculation Detail'!H81="","",'Support - Calculation Detail'!H81)</f>
        <v>5475807</v>
      </c>
      <c r="J81">
        <f>IF('Support - Calculation Detail'!I81="","",'Support - Calculation Detail'!I81)</f>
        <v>0</v>
      </c>
      <c r="K81">
        <f>IF('Support - Calculation Detail'!K81="","",'Support - Calculation Detail'!K81)</f>
        <v>5475807</v>
      </c>
      <c r="L81">
        <f>IF('Support - Calculation Detail'!L81="","",'Support - Calculation Detail'!L81)</f>
        <v>0</v>
      </c>
      <c r="M81">
        <f>IF('Support - Calculation Detail'!M81="","",'Support - Calculation Detail'!M81)</f>
        <v>0</v>
      </c>
      <c r="N81">
        <f>IF('Support - Calculation Detail'!N81="","",'Support - Calculation Detail'!N81)</f>
        <v>0</v>
      </c>
      <c r="P81">
        <f>IF('Support - Calculation Detail'!O81="","",'Support - Calculation Detail'!O81)</f>
        <v>5475807</v>
      </c>
      <c r="Q81" t="b">
        <v>1</v>
      </c>
      <c r="R81" t="str">
        <f t="shared" si="5"/>
        <v>0261194</v>
      </c>
      <c r="S81" t="str">
        <f t="shared" si="6"/>
        <v>0261194-UT</v>
      </c>
      <c r="T81" t="str">
        <f t="shared" si="7"/>
        <v>0261194-UT</v>
      </c>
      <c r="U81" t="str">
        <f t="shared" si="8"/>
        <v>6</v>
      </c>
      <c r="V81" t="str">
        <f t="shared" si="9"/>
        <v>UT</v>
      </c>
    </row>
    <row r="82" spans="1:22" x14ac:dyDescent="0.35">
      <c r="A82" t="str">
        <f>IF('Support - Calculation Detail'!A82="","",LEFT('Support - Calculation Detail'!A82,7)&amp;"-"&amp;RIGHT('Support - Calculation Detail'!A82,2))</f>
        <v>0310000-UT</v>
      </c>
      <c r="B82" t="str">
        <f>IF('Support - Calculation Detail'!C82="","",'Support - Calculation Detail'!C82)</f>
        <v>03</v>
      </c>
      <c r="C82" t="str">
        <f>IF('Support - Calculation Detail'!B82="","",'Support - Calculation Detail'!B82)</f>
        <v>N</v>
      </c>
      <c r="D82">
        <f>IF('Support - Calculation Detail'!D82="","",'Support - Calculation Detail'!D82)</f>
        <v>21100438</v>
      </c>
      <c r="E82">
        <f>IF('Support - Calculation Detail'!E82="","",'Support - Calculation Detail'!E82)</f>
        <v>0</v>
      </c>
      <c r="G82">
        <f>IF('Support - Calculation Detail'!F82="","",'Support - Calculation Detail'!F82)</f>
        <v>21100438</v>
      </c>
      <c r="H82">
        <f>IF('Support - Calculation Detail'!G82="","",'Support - Calculation Detail'!G82)</f>
        <v>1.04</v>
      </c>
      <c r="I82">
        <f>IF('Support - Calculation Detail'!H82="","",'Support - Calculation Detail'!H82)</f>
        <v>21944456</v>
      </c>
      <c r="J82">
        <f>IF('Support - Calculation Detail'!I82="","",'Support - Calculation Detail'!I82)</f>
        <v>0</v>
      </c>
      <c r="K82">
        <f>IF('Support - Calculation Detail'!K82="","",'Support - Calculation Detail'!K82)</f>
        <v>21944456</v>
      </c>
      <c r="L82">
        <f>IF('Support - Calculation Detail'!L82="","",'Support - Calculation Detail'!L82)</f>
        <v>0</v>
      </c>
      <c r="M82">
        <f>IF('Support - Calculation Detail'!M82="","",'Support - Calculation Detail'!M82)</f>
        <v>825984</v>
      </c>
      <c r="N82">
        <f>IF('Support - Calculation Detail'!N82="","",'Support - Calculation Detail'!N82)</f>
        <v>2012888.3289234017</v>
      </c>
      <c r="P82">
        <f>IF('Support - Calculation Detail'!O82="","",'Support - Calculation Detail'!O82)</f>
        <v>24783328.3289234</v>
      </c>
      <c r="Q82" t="b">
        <v>1</v>
      </c>
      <c r="R82" t="str">
        <f t="shared" si="5"/>
        <v>0310000</v>
      </c>
      <c r="S82" t="str">
        <f t="shared" si="6"/>
        <v>0310000-UT</v>
      </c>
      <c r="T82" t="str">
        <f t="shared" si="7"/>
        <v>0310000-UT</v>
      </c>
      <c r="U82" t="str">
        <f t="shared" si="8"/>
        <v>1</v>
      </c>
      <c r="V82" t="str">
        <f t="shared" si="9"/>
        <v>UT</v>
      </c>
    </row>
    <row r="83" spans="1:22" x14ac:dyDescent="0.35">
      <c r="A83" t="str">
        <f>IF('Support - Calculation Detail'!A83="","",LEFT('Support - Calculation Detail'!A83,7)&amp;"-"&amp;RIGHT('Support - Calculation Detail'!A83,2))</f>
        <v>0320001-TF</v>
      </c>
      <c r="B83" t="str">
        <f>IF('Support - Calculation Detail'!C83="","",'Support - Calculation Detail'!C83)</f>
        <v>03</v>
      </c>
      <c r="C83" t="str">
        <f>IF('Support - Calculation Detail'!B83="","",'Support - Calculation Detail'!B83)</f>
        <v>N</v>
      </c>
      <c r="D83">
        <f>IF('Support - Calculation Detail'!D83="","",'Support - Calculation Detail'!D83)</f>
        <v>31805</v>
      </c>
      <c r="E83">
        <f>IF('Support - Calculation Detail'!E83="","",'Support - Calculation Detail'!E83)</f>
        <v>0</v>
      </c>
      <c r="G83">
        <f>IF('Support - Calculation Detail'!F83="","",'Support - Calculation Detail'!F83)</f>
        <v>31805</v>
      </c>
      <c r="H83">
        <f>IF('Support - Calculation Detail'!G83="","",'Support - Calculation Detail'!G83)</f>
        <v>1.04</v>
      </c>
      <c r="I83">
        <f>IF('Support - Calculation Detail'!H83="","",'Support - Calculation Detail'!H83)</f>
        <v>33077</v>
      </c>
      <c r="J83">
        <f>IF('Support - Calculation Detail'!I83="","",'Support - Calculation Detail'!I83)</f>
        <v>0</v>
      </c>
      <c r="K83">
        <f>IF('Support - Calculation Detail'!K83="","",'Support - Calculation Detail'!K83)</f>
        <v>33077</v>
      </c>
      <c r="L83">
        <f>IF('Support - Calculation Detail'!L83="","",'Support - Calculation Detail'!L83)</f>
        <v>0</v>
      </c>
      <c r="M83">
        <f>IF('Support - Calculation Detail'!M83="","",'Support - Calculation Detail'!M83)</f>
        <v>0</v>
      </c>
      <c r="N83">
        <f>IF('Support - Calculation Detail'!N83="","",'Support - Calculation Detail'!N83)</f>
        <v>0</v>
      </c>
      <c r="P83">
        <f>IF('Support - Calculation Detail'!O83="","",'Support - Calculation Detail'!O83)</f>
        <v>33077</v>
      </c>
      <c r="Q83" t="b">
        <v>1</v>
      </c>
      <c r="R83" t="str">
        <f t="shared" si="5"/>
        <v>0320001</v>
      </c>
      <c r="S83" t="str">
        <f t="shared" si="6"/>
        <v>0320001-TF</v>
      </c>
      <c r="T83" t="str">
        <f t="shared" si="7"/>
        <v>0320001-TF</v>
      </c>
      <c r="U83" t="str">
        <f t="shared" si="8"/>
        <v>2</v>
      </c>
      <c r="V83" t="str">
        <f t="shared" si="9"/>
        <v>TF</v>
      </c>
    </row>
    <row r="84" spans="1:22" x14ac:dyDescent="0.35">
      <c r="A84" t="str">
        <f>IF('Support - Calculation Detail'!A84="","",LEFT('Support - Calculation Detail'!A84,7)&amp;"-"&amp;RIGHT('Support - Calculation Detail'!A84,2))</f>
        <v>0320001-UT</v>
      </c>
      <c r="B84" t="str">
        <f>IF('Support - Calculation Detail'!C84="","",'Support - Calculation Detail'!C84)</f>
        <v>03</v>
      </c>
      <c r="C84" t="str">
        <f>IF('Support - Calculation Detail'!B84="","",'Support - Calculation Detail'!B84)</f>
        <v>N</v>
      </c>
      <c r="D84">
        <f>IF('Support - Calculation Detail'!D84="","",'Support - Calculation Detail'!D84)</f>
        <v>30545</v>
      </c>
      <c r="E84">
        <f>IF('Support - Calculation Detail'!E84="","",'Support - Calculation Detail'!E84)</f>
        <v>0</v>
      </c>
      <c r="G84">
        <f>IF('Support - Calculation Detail'!F84="","",'Support - Calculation Detail'!F84)</f>
        <v>30545</v>
      </c>
      <c r="H84">
        <f>IF('Support - Calculation Detail'!G84="","",'Support - Calculation Detail'!G84)</f>
        <v>1.04</v>
      </c>
      <c r="I84">
        <f>IF('Support - Calculation Detail'!H84="","",'Support - Calculation Detail'!H84)</f>
        <v>31767</v>
      </c>
      <c r="J84">
        <f>IF('Support - Calculation Detail'!I84="","",'Support - Calculation Detail'!I84)</f>
        <v>0</v>
      </c>
      <c r="K84">
        <f>IF('Support - Calculation Detail'!K84="","",'Support - Calculation Detail'!K84)</f>
        <v>31767</v>
      </c>
      <c r="L84">
        <f>IF('Support - Calculation Detail'!L84="","",'Support - Calculation Detail'!L84)</f>
        <v>0</v>
      </c>
      <c r="M84">
        <f>IF('Support - Calculation Detail'!M84="","",'Support - Calculation Detail'!M84)</f>
        <v>0</v>
      </c>
      <c r="N84">
        <f>IF('Support - Calculation Detail'!N84="","",'Support - Calculation Detail'!N84)</f>
        <v>0</v>
      </c>
      <c r="P84">
        <f>IF('Support - Calculation Detail'!O84="","",'Support - Calculation Detail'!O84)</f>
        <v>31767</v>
      </c>
      <c r="Q84" t="b">
        <v>1</v>
      </c>
      <c r="R84" t="str">
        <f t="shared" si="5"/>
        <v>0320001</v>
      </c>
      <c r="S84" t="str">
        <f t="shared" si="6"/>
        <v>0320001-UT</v>
      </c>
      <c r="T84" t="str">
        <f t="shared" si="7"/>
        <v>0320001-UT</v>
      </c>
      <c r="U84" t="str">
        <f t="shared" si="8"/>
        <v>2</v>
      </c>
      <c r="V84" t="str">
        <f t="shared" si="9"/>
        <v>UT</v>
      </c>
    </row>
    <row r="85" spans="1:22" x14ac:dyDescent="0.35">
      <c r="A85" t="str">
        <f>IF('Support - Calculation Detail'!A85="","",LEFT('Support - Calculation Detail'!A85,7)&amp;"-"&amp;RIGHT('Support - Calculation Detail'!A85,2))</f>
        <v>0320002-TF</v>
      </c>
      <c r="B85" t="str">
        <f>IF('Support - Calculation Detail'!C85="","",'Support - Calculation Detail'!C85)</f>
        <v>03</v>
      </c>
      <c r="C85" t="str">
        <f>IF('Support - Calculation Detail'!B85="","",'Support - Calculation Detail'!B85)</f>
        <v>N</v>
      </c>
      <c r="D85">
        <f>IF('Support - Calculation Detail'!D85="","",'Support - Calculation Detail'!D85)</f>
        <v>8956</v>
      </c>
      <c r="E85">
        <f>IF('Support - Calculation Detail'!E85="","",'Support - Calculation Detail'!E85)</f>
        <v>0</v>
      </c>
      <c r="G85">
        <f>IF('Support - Calculation Detail'!F85="","",'Support - Calculation Detail'!F85)</f>
        <v>8956</v>
      </c>
      <c r="H85">
        <f>IF('Support - Calculation Detail'!G85="","",'Support - Calculation Detail'!G85)</f>
        <v>1.04</v>
      </c>
      <c r="I85">
        <f>IF('Support - Calculation Detail'!H85="","",'Support - Calculation Detail'!H85)</f>
        <v>9314</v>
      </c>
      <c r="J85">
        <f>IF('Support - Calculation Detail'!I85="","",'Support - Calculation Detail'!I85)</f>
        <v>0</v>
      </c>
      <c r="K85">
        <f>IF('Support - Calculation Detail'!K85="","",'Support - Calculation Detail'!K85)</f>
        <v>9314</v>
      </c>
      <c r="L85">
        <f>IF('Support - Calculation Detail'!L85="","",'Support - Calculation Detail'!L85)</f>
        <v>0</v>
      </c>
      <c r="M85">
        <f>IF('Support - Calculation Detail'!M85="","",'Support - Calculation Detail'!M85)</f>
        <v>0</v>
      </c>
      <c r="N85">
        <f>IF('Support - Calculation Detail'!N85="","",'Support - Calculation Detail'!N85)</f>
        <v>0</v>
      </c>
      <c r="P85">
        <f>IF('Support - Calculation Detail'!O85="","",'Support - Calculation Detail'!O85)</f>
        <v>9314</v>
      </c>
      <c r="Q85" t="b">
        <v>1</v>
      </c>
      <c r="R85" t="str">
        <f t="shared" si="5"/>
        <v>0320002</v>
      </c>
      <c r="S85" t="str">
        <f t="shared" si="6"/>
        <v>0320002-TF</v>
      </c>
      <c r="T85" t="str">
        <f t="shared" si="7"/>
        <v>0320002-TF</v>
      </c>
      <c r="U85" t="str">
        <f t="shared" si="8"/>
        <v>2</v>
      </c>
      <c r="V85" t="str">
        <f t="shared" si="9"/>
        <v>TF</v>
      </c>
    </row>
    <row r="86" spans="1:22" x14ac:dyDescent="0.35">
      <c r="A86" t="str">
        <f>IF('Support - Calculation Detail'!A86="","",LEFT('Support - Calculation Detail'!A86,7)&amp;"-"&amp;RIGHT('Support - Calculation Detail'!A86,2))</f>
        <v>0320002-UT</v>
      </c>
      <c r="B86" t="str">
        <f>IF('Support - Calculation Detail'!C86="","",'Support - Calculation Detail'!C86)</f>
        <v>03</v>
      </c>
      <c r="C86" t="str">
        <f>IF('Support - Calculation Detail'!B86="","",'Support - Calculation Detail'!B86)</f>
        <v>N</v>
      </c>
      <c r="D86">
        <f>IF('Support - Calculation Detail'!D86="","",'Support - Calculation Detail'!D86)</f>
        <v>40468</v>
      </c>
      <c r="E86">
        <f>IF('Support - Calculation Detail'!E86="","",'Support - Calculation Detail'!E86)</f>
        <v>0</v>
      </c>
      <c r="G86">
        <f>IF('Support - Calculation Detail'!F86="","",'Support - Calculation Detail'!F86)</f>
        <v>40468</v>
      </c>
      <c r="H86">
        <f>IF('Support - Calculation Detail'!G86="","",'Support - Calculation Detail'!G86)</f>
        <v>1.04</v>
      </c>
      <c r="I86">
        <f>IF('Support - Calculation Detail'!H86="","",'Support - Calculation Detail'!H86)</f>
        <v>42087</v>
      </c>
      <c r="J86">
        <f>IF('Support - Calculation Detail'!I86="","",'Support - Calculation Detail'!I86)</f>
        <v>0</v>
      </c>
      <c r="K86">
        <f>IF('Support - Calculation Detail'!K86="","",'Support - Calculation Detail'!K86)</f>
        <v>42087</v>
      </c>
      <c r="L86">
        <f>IF('Support - Calculation Detail'!L86="","",'Support - Calculation Detail'!L86)</f>
        <v>0</v>
      </c>
      <c r="M86">
        <f>IF('Support - Calculation Detail'!M86="","",'Support - Calculation Detail'!M86)</f>
        <v>0</v>
      </c>
      <c r="N86">
        <f>IF('Support - Calculation Detail'!N86="","",'Support - Calculation Detail'!N86)</f>
        <v>0</v>
      </c>
      <c r="P86">
        <f>IF('Support - Calculation Detail'!O86="","",'Support - Calculation Detail'!O86)</f>
        <v>42087</v>
      </c>
      <c r="Q86" t="b">
        <v>1</v>
      </c>
      <c r="R86" t="str">
        <f t="shared" si="5"/>
        <v>0320002</v>
      </c>
      <c r="S86" t="str">
        <f t="shared" si="6"/>
        <v>0320002-UT</v>
      </c>
      <c r="T86" t="str">
        <f t="shared" si="7"/>
        <v>0320002-UT</v>
      </c>
      <c r="U86" t="str">
        <f t="shared" si="8"/>
        <v>2</v>
      </c>
      <c r="V86" t="str">
        <f t="shared" si="9"/>
        <v>UT</v>
      </c>
    </row>
    <row r="87" spans="1:22" x14ac:dyDescent="0.35">
      <c r="A87" t="str">
        <f>IF('Support - Calculation Detail'!A87="","",LEFT('Support - Calculation Detail'!A87,7)&amp;"-"&amp;RIGHT('Support - Calculation Detail'!A87,2))</f>
        <v>0320003-TF</v>
      </c>
      <c r="B87" t="str">
        <f>IF('Support - Calculation Detail'!C87="","",'Support - Calculation Detail'!C87)</f>
        <v>03</v>
      </c>
      <c r="C87" t="str">
        <f>IF('Support - Calculation Detail'!B87="","",'Support - Calculation Detail'!B87)</f>
        <v>N</v>
      </c>
      <c r="D87">
        <f>IF('Support - Calculation Detail'!D87="","",'Support - Calculation Detail'!D87)</f>
        <v>765542</v>
      </c>
      <c r="E87">
        <f>IF('Support - Calculation Detail'!E87="","",'Support - Calculation Detail'!E87)</f>
        <v>0</v>
      </c>
      <c r="G87">
        <f>IF('Support - Calculation Detail'!F87="","",'Support - Calculation Detail'!F87)</f>
        <v>765542</v>
      </c>
      <c r="H87">
        <f>IF('Support - Calculation Detail'!G87="","",'Support - Calculation Detail'!G87)</f>
        <v>1.04</v>
      </c>
      <c r="I87">
        <f>IF('Support - Calculation Detail'!H87="","",'Support - Calculation Detail'!H87)</f>
        <v>796164</v>
      </c>
      <c r="J87">
        <f>IF('Support - Calculation Detail'!I87="","",'Support - Calculation Detail'!I87)</f>
        <v>0</v>
      </c>
      <c r="K87">
        <f>IF('Support - Calculation Detail'!K87="","",'Support - Calculation Detail'!K87)</f>
        <v>796164</v>
      </c>
      <c r="L87">
        <f>IF('Support - Calculation Detail'!L87="","",'Support - Calculation Detail'!L87)</f>
        <v>0</v>
      </c>
      <c r="M87">
        <f>IF('Support - Calculation Detail'!M87="","",'Support - Calculation Detail'!M87)</f>
        <v>0</v>
      </c>
      <c r="N87">
        <f>IF('Support - Calculation Detail'!N87="","",'Support - Calculation Detail'!N87)</f>
        <v>0</v>
      </c>
      <c r="P87">
        <f>IF('Support - Calculation Detail'!O87="","",'Support - Calculation Detail'!O87)</f>
        <v>796164</v>
      </c>
      <c r="Q87" t="b">
        <v>1</v>
      </c>
      <c r="R87" t="str">
        <f t="shared" si="5"/>
        <v>0320003</v>
      </c>
      <c r="S87" t="str">
        <f t="shared" si="6"/>
        <v>0320003-TF</v>
      </c>
      <c r="T87" t="str">
        <f t="shared" si="7"/>
        <v>0320003-TF</v>
      </c>
      <c r="U87" t="str">
        <f t="shared" si="8"/>
        <v>2</v>
      </c>
      <c r="V87" t="str">
        <f t="shared" si="9"/>
        <v>TF</v>
      </c>
    </row>
    <row r="88" spans="1:22" x14ac:dyDescent="0.35">
      <c r="A88" t="str">
        <f>IF('Support - Calculation Detail'!A88="","",LEFT('Support - Calculation Detail'!A88,7)&amp;"-"&amp;RIGHT('Support - Calculation Detail'!A88,2))</f>
        <v>0320003-UT</v>
      </c>
      <c r="B88" t="str">
        <f>IF('Support - Calculation Detail'!C88="","",'Support - Calculation Detail'!C88)</f>
        <v>03</v>
      </c>
      <c r="C88" t="str">
        <f>IF('Support - Calculation Detail'!B88="","",'Support - Calculation Detail'!B88)</f>
        <v>N</v>
      </c>
      <c r="D88">
        <f>IF('Support - Calculation Detail'!D88="","",'Support - Calculation Detail'!D88)</f>
        <v>1010215</v>
      </c>
      <c r="E88">
        <f>IF('Support - Calculation Detail'!E88="","",'Support - Calculation Detail'!E88)</f>
        <v>0</v>
      </c>
      <c r="G88">
        <f>IF('Support - Calculation Detail'!F88="","",'Support - Calculation Detail'!F88)</f>
        <v>1010215</v>
      </c>
      <c r="H88">
        <f>IF('Support - Calculation Detail'!G88="","",'Support - Calculation Detail'!G88)</f>
        <v>1.04</v>
      </c>
      <c r="I88">
        <f>IF('Support - Calculation Detail'!H88="","",'Support - Calculation Detail'!H88)</f>
        <v>1050624</v>
      </c>
      <c r="J88">
        <f>IF('Support - Calculation Detail'!I88="","",'Support - Calculation Detail'!I88)</f>
        <v>0</v>
      </c>
      <c r="K88">
        <f>IF('Support - Calculation Detail'!K88="","",'Support - Calculation Detail'!K88)</f>
        <v>1050624</v>
      </c>
      <c r="L88">
        <f>IF('Support - Calculation Detail'!L88="","",'Support - Calculation Detail'!L88)</f>
        <v>0</v>
      </c>
      <c r="M88">
        <f>IF('Support - Calculation Detail'!M88="","",'Support - Calculation Detail'!M88)</f>
        <v>0</v>
      </c>
      <c r="N88">
        <f>IF('Support - Calculation Detail'!N88="","",'Support - Calculation Detail'!N88)</f>
        <v>0</v>
      </c>
      <c r="P88">
        <f>IF('Support - Calculation Detail'!O88="","",'Support - Calculation Detail'!O88)</f>
        <v>1050624</v>
      </c>
      <c r="Q88" t="b">
        <v>1</v>
      </c>
      <c r="R88" t="str">
        <f t="shared" si="5"/>
        <v>0320003</v>
      </c>
      <c r="S88" t="str">
        <f t="shared" si="6"/>
        <v>0320003-UT</v>
      </c>
      <c r="T88" t="str">
        <f t="shared" si="7"/>
        <v>0320003-UT</v>
      </c>
      <c r="U88" t="str">
        <f t="shared" si="8"/>
        <v>2</v>
      </c>
      <c r="V88" t="str">
        <f t="shared" si="9"/>
        <v>UT</v>
      </c>
    </row>
    <row r="89" spans="1:22" x14ac:dyDescent="0.35">
      <c r="A89" t="str">
        <f>IF('Support - Calculation Detail'!A89="","",LEFT('Support - Calculation Detail'!A89,7)&amp;"-"&amp;RIGHT('Support - Calculation Detail'!A89,2))</f>
        <v>0320004-TF</v>
      </c>
      <c r="B89" t="str">
        <f>IF('Support - Calculation Detail'!C89="","",'Support - Calculation Detail'!C89)</f>
        <v>03</v>
      </c>
      <c r="C89" t="str">
        <f>IF('Support - Calculation Detail'!B89="","",'Support - Calculation Detail'!B89)</f>
        <v>N</v>
      </c>
      <c r="D89">
        <f>IF('Support - Calculation Detail'!D89="","",'Support - Calculation Detail'!D89)</f>
        <v>35748</v>
      </c>
      <c r="E89">
        <f>IF('Support - Calculation Detail'!E89="","",'Support - Calculation Detail'!E89)</f>
        <v>0</v>
      </c>
      <c r="G89">
        <f>IF('Support - Calculation Detail'!F89="","",'Support - Calculation Detail'!F89)</f>
        <v>35748</v>
      </c>
      <c r="H89">
        <f>IF('Support - Calculation Detail'!G89="","",'Support - Calculation Detail'!G89)</f>
        <v>1.04</v>
      </c>
      <c r="I89">
        <f>IF('Support - Calculation Detail'!H89="","",'Support - Calculation Detail'!H89)</f>
        <v>37178</v>
      </c>
      <c r="J89">
        <f>IF('Support - Calculation Detail'!I89="","",'Support - Calculation Detail'!I89)</f>
        <v>0</v>
      </c>
      <c r="K89">
        <f>IF('Support - Calculation Detail'!K89="","",'Support - Calculation Detail'!K89)</f>
        <v>37178</v>
      </c>
      <c r="L89">
        <f>IF('Support - Calculation Detail'!L89="","",'Support - Calculation Detail'!L89)</f>
        <v>0</v>
      </c>
      <c r="M89">
        <f>IF('Support - Calculation Detail'!M89="","",'Support - Calculation Detail'!M89)</f>
        <v>0</v>
      </c>
      <c r="N89">
        <f>IF('Support - Calculation Detail'!N89="","",'Support - Calculation Detail'!N89)</f>
        <v>0</v>
      </c>
      <c r="P89">
        <f>IF('Support - Calculation Detail'!O89="","",'Support - Calculation Detail'!O89)</f>
        <v>37178</v>
      </c>
      <c r="Q89" t="b">
        <v>1</v>
      </c>
      <c r="R89" t="str">
        <f t="shared" si="5"/>
        <v>0320004</v>
      </c>
      <c r="S89" t="str">
        <f t="shared" si="6"/>
        <v>0320004-TF</v>
      </c>
      <c r="T89" t="str">
        <f t="shared" si="7"/>
        <v>0320004-TF</v>
      </c>
      <c r="U89" t="str">
        <f t="shared" si="8"/>
        <v>2</v>
      </c>
      <c r="V89" t="str">
        <f t="shared" si="9"/>
        <v>TF</v>
      </c>
    </row>
    <row r="90" spans="1:22" x14ac:dyDescent="0.35">
      <c r="A90" t="str">
        <f>IF('Support - Calculation Detail'!A90="","",LEFT('Support - Calculation Detail'!A90,7)&amp;"-"&amp;RIGHT('Support - Calculation Detail'!A90,2))</f>
        <v>0320004-UT</v>
      </c>
      <c r="B90" t="str">
        <f>IF('Support - Calculation Detail'!C90="","",'Support - Calculation Detail'!C90)</f>
        <v>03</v>
      </c>
      <c r="C90" t="str">
        <f>IF('Support - Calculation Detail'!B90="","",'Support - Calculation Detail'!B90)</f>
        <v>N</v>
      </c>
      <c r="D90">
        <f>IF('Support - Calculation Detail'!D90="","",'Support - Calculation Detail'!D90)</f>
        <v>27344</v>
      </c>
      <c r="E90">
        <f>IF('Support - Calculation Detail'!E90="","",'Support - Calculation Detail'!E90)</f>
        <v>0</v>
      </c>
      <c r="G90">
        <f>IF('Support - Calculation Detail'!F90="","",'Support - Calculation Detail'!F90)</f>
        <v>27344</v>
      </c>
      <c r="H90">
        <f>IF('Support - Calculation Detail'!G90="","",'Support - Calculation Detail'!G90)</f>
        <v>1.04</v>
      </c>
      <c r="I90">
        <f>IF('Support - Calculation Detail'!H90="","",'Support - Calculation Detail'!H90)</f>
        <v>28438</v>
      </c>
      <c r="J90">
        <f>IF('Support - Calculation Detail'!I90="","",'Support - Calculation Detail'!I90)</f>
        <v>0</v>
      </c>
      <c r="K90">
        <f>IF('Support - Calculation Detail'!K90="","",'Support - Calculation Detail'!K90)</f>
        <v>28438</v>
      </c>
      <c r="L90">
        <f>IF('Support - Calculation Detail'!L90="","",'Support - Calculation Detail'!L90)</f>
        <v>0</v>
      </c>
      <c r="M90">
        <f>IF('Support - Calculation Detail'!M90="","",'Support - Calculation Detail'!M90)</f>
        <v>0</v>
      </c>
      <c r="N90">
        <f>IF('Support - Calculation Detail'!N90="","",'Support - Calculation Detail'!N90)</f>
        <v>0</v>
      </c>
      <c r="P90">
        <f>IF('Support - Calculation Detail'!O90="","",'Support - Calculation Detail'!O90)</f>
        <v>28438</v>
      </c>
      <c r="Q90" t="b">
        <v>1</v>
      </c>
      <c r="R90" t="str">
        <f t="shared" si="5"/>
        <v>0320004</v>
      </c>
      <c r="S90" t="str">
        <f t="shared" si="6"/>
        <v>0320004-UT</v>
      </c>
      <c r="T90" t="str">
        <f t="shared" si="7"/>
        <v>0320004-UT</v>
      </c>
      <c r="U90" t="str">
        <f t="shared" si="8"/>
        <v>2</v>
      </c>
      <c r="V90" t="str">
        <f t="shared" si="9"/>
        <v>UT</v>
      </c>
    </row>
    <row r="91" spans="1:22" x14ac:dyDescent="0.35">
      <c r="A91" t="str">
        <f>IF('Support - Calculation Detail'!A91="","",LEFT('Support - Calculation Detail'!A91,7)&amp;"-"&amp;RIGHT('Support - Calculation Detail'!A91,2))</f>
        <v>0320005-TF</v>
      </c>
      <c r="B91" t="str">
        <f>IF('Support - Calculation Detail'!C91="","",'Support - Calculation Detail'!C91)</f>
        <v>03</v>
      </c>
      <c r="C91" t="str">
        <f>IF('Support - Calculation Detail'!B91="","",'Support - Calculation Detail'!B91)</f>
        <v>N</v>
      </c>
      <c r="D91">
        <f>IF('Support - Calculation Detail'!D91="","",'Support - Calculation Detail'!D91)</f>
        <v>51174</v>
      </c>
      <c r="E91">
        <f>IF('Support - Calculation Detail'!E91="","",'Support - Calculation Detail'!E91)</f>
        <v>0</v>
      </c>
      <c r="G91">
        <f>IF('Support - Calculation Detail'!F91="","",'Support - Calculation Detail'!F91)</f>
        <v>51174</v>
      </c>
      <c r="H91">
        <f>IF('Support - Calculation Detail'!G91="","",'Support - Calculation Detail'!G91)</f>
        <v>1.04</v>
      </c>
      <c r="I91">
        <f>IF('Support - Calculation Detail'!H91="","",'Support - Calculation Detail'!H91)</f>
        <v>53221</v>
      </c>
      <c r="J91">
        <f>IF('Support - Calculation Detail'!I91="","",'Support - Calculation Detail'!I91)</f>
        <v>0</v>
      </c>
      <c r="K91">
        <f>IF('Support - Calculation Detail'!K91="","",'Support - Calculation Detail'!K91)</f>
        <v>53221</v>
      </c>
      <c r="L91">
        <f>IF('Support - Calculation Detail'!L91="","",'Support - Calculation Detail'!L91)</f>
        <v>0</v>
      </c>
      <c r="M91">
        <f>IF('Support - Calculation Detail'!M91="","",'Support - Calculation Detail'!M91)</f>
        <v>0</v>
      </c>
      <c r="N91">
        <f>IF('Support - Calculation Detail'!N91="","",'Support - Calculation Detail'!N91)</f>
        <v>0</v>
      </c>
      <c r="P91">
        <f>IF('Support - Calculation Detail'!O91="","",'Support - Calculation Detail'!O91)</f>
        <v>53221</v>
      </c>
      <c r="Q91" t="b">
        <v>1</v>
      </c>
      <c r="R91" t="str">
        <f t="shared" si="5"/>
        <v>0320005</v>
      </c>
      <c r="S91" t="str">
        <f t="shared" si="6"/>
        <v>0320005-TF</v>
      </c>
      <c r="T91" t="str">
        <f t="shared" si="7"/>
        <v>0320005-TF</v>
      </c>
      <c r="U91" t="str">
        <f t="shared" si="8"/>
        <v>2</v>
      </c>
      <c r="V91" t="str">
        <f t="shared" si="9"/>
        <v>TF</v>
      </c>
    </row>
    <row r="92" spans="1:22" x14ac:dyDescent="0.35">
      <c r="A92" t="str">
        <f>IF('Support - Calculation Detail'!A92="","",LEFT('Support - Calculation Detail'!A92,7)&amp;"-"&amp;RIGHT('Support - Calculation Detail'!A92,2))</f>
        <v>0320005-UT</v>
      </c>
      <c r="B92" t="str">
        <f>IF('Support - Calculation Detail'!C92="","",'Support - Calculation Detail'!C92)</f>
        <v>03</v>
      </c>
      <c r="C92" t="str">
        <f>IF('Support - Calculation Detail'!B92="","",'Support - Calculation Detail'!B92)</f>
        <v>N</v>
      </c>
      <c r="D92">
        <f>IF('Support - Calculation Detail'!D92="","",'Support - Calculation Detail'!D92)</f>
        <v>89413</v>
      </c>
      <c r="E92">
        <f>IF('Support - Calculation Detail'!E92="","",'Support - Calculation Detail'!E92)</f>
        <v>0</v>
      </c>
      <c r="G92">
        <f>IF('Support - Calculation Detail'!F92="","",'Support - Calculation Detail'!F92)</f>
        <v>89413</v>
      </c>
      <c r="H92">
        <f>IF('Support - Calculation Detail'!G92="","",'Support - Calculation Detail'!G92)</f>
        <v>1.04</v>
      </c>
      <c r="I92">
        <f>IF('Support - Calculation Detail'!H92="","",'Support - Calculation Detail'!H92)</f>
        <v>92990</v>
      </c>
      <c r="J92">
        <f>IF('Support - Calculation Detail'!I92="","",'Support - Calculation Detail'!I92)</f>
        <v>0</v>
      </c>
      <c r="K92">
        <f>IF('Support - Calculation Detail'!K92="","",'Support - Calculation Detail'!K92)</f>
        <v>92990</v>
      </c>
      <c r="L92">
        <f>IF('Support - Calculation Detail'!L92="","",'Support - Calculation Detail'!L92)</f>
        <v>0</v>
      </c>
      <c r="M92">
        <f>IF('Support - Calculation Detail'!M92="","",'Support - Calculation Detail'!M92)</f>
        <v>0</v>
      </c>
      <c r="N92">
        <f>IF('Support - Calculation Detail'!N92="","",'Support - Calculation Detail'!N92)</f>
        <v>0</v>
      </c>
      <c r="P92">
        <f>IF('Support - Calculation Detail'!O92="","",'Support - Calculation Detail'!O92)</f>
        <v>92990</v>
      </c>
      <c r="Q92" t="b">
        <v>1</v>
      </c>
      <c r="R92" t="str">
        <f t="shared" si="5"/>
        <v>0320005</v>
      </c>
      <c r="S92" t="str">
        <f t="shared" si="6"/>
        <v>0320005-UT</v>
      </c>
      <c r="T92" t="str">
        <f t="shared" si="7"/>
        <v>0320005-UT</v>
      </c>
      <c r="U92" t="str">
        <f t="shared" si="8"/>
        <v>2</v>
      </c>
      <c r="V92" t="str">
        <f t="shared" si="9"/>
        <v>UT</v>
      </c>
    </row>
    <row r="93" spans="1:22" x14ac:dyDescent="0.35">
      <c r="A93" t="str">
        <f>IF('Support - Calculation Detail'!A93="","",LEFT('Support - Calculation Detail'!A93,7)&amp;"-"&amp;RIGHT('Support - Calculation Detail'!A93,2))</f>
        <v>0320006-TF</v>
      </c>
      <c r="B93" t="str">
        <f>IF('Support - Calculation Detail'!C93="","",'Support - Calculation Detail'!C93)</f>
        <v>03</v>
      </c>
      <c r="C93" t="str">
        <f>IF('Support - Calculation Detail'!B93="","",'Support - Calculation Detail'!B93)</f>
        <v>N</v>
      </c>
      <c r="D93">
        <f>IF('Support - Calculation Detail'!D93="","",'Support - Calculation Detail'!D93)</f>
        <v>323855</v>
      </c>
      <c r="E93">
        <f>IF('Support - Calculation Detail'!E93="","",'Support - Calculation Detail'!E93)</f>
        <v>0</v>
      </c>
      <c r="G93">
        <f>IF('Support - Calculation Detail'!F93="","",'Support - Calculation Detail'!F93)</f>
        <v>323855</v>
      </c>
      <c r="H93">
        <f>IF('Support - Calculation Detail'!G93="","",'Support - Calculation Detail'!G93)</f>
        <v>1.04</v>
      </c>
      <c r="I93">
        <f>IF('Support - Calculation Detail'!H93="","",'Support - Calculation Detail'!H93)</f>
        <v>336809</v>
      </c>
      <c r="J93">
        <f>IF('Support - Calculation Detail'!I93="","",'Support - Calculation Detail'!I93)</f>
        <v>0</v>
      </c>
      <c r="K93">
        <f>IF('Support - Calculation Detail'!K93="","",'Support - Calculation Detail'!K93)</f>
        <v>336809</v>
      </c>
      <c r="L93">
        <f>IF('Support - Calculation Detail'!L93="","",'Support - Calculation Detail'!L93)</f>
        <v>0</v>
      </c>
      <c r="M93">
        <f>IF('Support - Calculation Detail'!M93="","",'Support - Calculation Detail'!M93)</f>
        <v>0</v>
      </c>
      <c r="N93">
        <f>IF('Support - Calculation Detail'!N93="","",'Support - Calculation Detail'!N93)</f>
        <v>0</v>
      </c>
      <c r="P93">
        <f>IF('Support - Calculation Detail'!O93="","",'Support - Calculation Detail'!O93)</f>
        <v>336809</v>
      </c>
      <c r="Q93" t="b">
        <v>1</v>
      </c>
      <c r="R93" t="str">
        <f t="shared" si="5"/>
        <v>0320006</v>
      </c>
      <c r="S93" t="str">
        <f t="shared" si="6"/>
        <v>0320006-TF</v>
      </c>
      <c r="T93" t="str">
        <f t="shared" si="7"/>
        <v>0320006-TF</v>
      </c>
      <c r="U93" t="str">
        <f t="shared" si="8"/>
        <v>2</v>
      </c>
      <c r="V93" t="str">
        <f t="shared" si="9"/>
        <v>TF</v>
      </c>
    </row>
    <row r="94" spans="1:22" x14ac:dyDescent="0.35">
      <c r="A94" t="str">
        <f>IF('Support - Calculation Detail'!A94="","",LEFT('Support - Calculation Detail'!A94,7)&amp;"-"&amp;RIGHT('Support - Calculation Detail'!A94,2))</f>
        <v>0320006-UT</v>
      </c>
      <c r="B94" t="str">
        <f>IF('Support - Calculation Detail'!C94="","",'Support - Calculation Detail'!C94)</f>
        <v>03</v>
      </c>
      <c r="C94" t="str">
        <f>IF('Support - Calculation Detail'!B94="","",'Support - Calculation Detail'!B94)</f>
        <v>N</v>
      </c>
      <c r="D94">
        <f>IF('Support - Calculation Detail'!D94="","",'Support - Calculation Detail'!D94)</f>
        <v>73466</v>
      </c>
      <c r="E94">
        <f>IF('Support - Calculation Detail'!E94="","",'Support - Calculation Detail'!E94)</f>
        <v>0</v>
      </c>
      <c r="G94">
        <f>IF('Support - Calculation Detail'!F94="","",'Support - Calculation Detail'!F94)</f>
        <v>73466</v>
      </c>
      <c r="H94">
        <f>IF('Support - Calculation Detail'!G94="","",'Support - Calculation Detail'!G94)</f>
        <v>1.04</v>
      </c>
      <c r="I94">
        <f>IF('Support - Calculation Detail'!H94="","",'Support - Calculation Detail'!H94)</f>
        <v>76405</v>
      </c>
      <c r="J94">
        <f>IF('Support - Calculation Detail'!I94="","",'Support - Calculation Detail'!I94)</f>
        <v>0</v>
      </c>
      <c r="K94">
        <f>IF('Support - Calculation Detail'!K94="","",'Support - Calculation Detail'!K94)</f>
        <v>76405</v>
      </c>
      <c r="L94">
        <f>IF('Support - Calculation Detail'!L94="","",'Support - Calculation Detail'!L94)</f>
        <v>0</v>
      </c>
      <c r="M94">
        <f>IF('Support - Calculation Detail'!M94="","",'Support - Calculation Detail'!M94)</f>
        <v>0</v>
      </c>
      <c r="N94">
        <f>IF('Support - Calculation Detail'!N94="","",'Support - Calculation Detail'!N94)</f>
        <v>0</v>
      </c>
      <c r="P94">
        <f>IF('Support - Calculation Detail'!O94="","",'Support - Calculation Detail'!O94)</f>
        <v>76405</v>
      </c>
      <c r="Q94" t="b">
        <v>1</v>
      </c>
      <c r="R94" t="str">
        <f t="shared" si="5"/>
        <v>0320006</v>
      </c>
      <c r="S94" t="str">
        <f t="shared" si="6"/>
        <v>0320006-UT</v>
      </c>
      <c r="T94" t="str">
        <f t="shared" si="7"/>
        <v>0320006-UT</v>
      </c>
      <c r="U94" t="str">
        <f t="shared" si="8"/>
        <v>2</v>
      </c>
      <c r="V94" t="str">
        <f t="shared" si="9"/>
        <v>UT</v>
      </c>
    </row>
    <row r="95" spans="1:22" x14ac:dyDescent="0.35">
      <c r="A95" t="str">
        <f>IF('Support - Calculation Detail'!A95="","",LEFT('Support - Calculation Detail'!A95,7)&amp;"-"&amp;RIGHT('Support - Calculation Detail'!A95,2))</f>
        <v>0350006-UT</v>
      </c>
      <c r="B95" t="str">
        <f>IF('Support - Calculation Detail'!C95="","",'Support - Calculation Detail'!C95)</f>
        <v>03</v>
      </c>
      <c r="C95" t="str">
        <f>IF('Support - Calculation Detail'!B95="","",'Support - Calculation Detail'!B95)</f>
        <v>N</v>
      </c>
      <c r="D95">
        <f>IF('Support - Calculation Detail'!D95="","",'Support - Calculation Detail'!D95)</f>
        <v>3466243</v>
      </c>
      <c r="E95">
        <f>IF('Support - Calculation Detail'!E95="","",'Support - Calculation Detail'!E95)</f>
        <v>0</v>
      </c>
      <c r="G95">
        <f>IF('Support - Calculation Detail'!F95="","",'Support - Calculation Detail'!F95)</f>
        <v>3466243</v>
      </c>
      <c r="H95">
        <f>IF('Support - Calculation Detail'!G95="","",'Support - Calculation Detail'!G95)</f>
        <v>1.04</v>
      </c>
      <c r="I95">
        <f>IF('Support - Calculation Detail'!H95="","",'Support - Calculation Detail'!H95)</f>
        <v>3604893</v>
      </c>
      <c r="J95">
        <f>IF('Support - Calculation Detail'!I95="","",'Support - Calculation Detail'!I95)</f>
        <v>0</v>
      </c>
      <c r="K95">
        <f>IF('Support - Calculation Detail'!K95="","",'Support - Calculation Detail'!K95)</f>
        <v>3604893</v>
      </c>
      <c r="L95">
        <f>IF('Support - Calculation Detail'!L95="","",'Support - Calculation Detail'!L95)</f>
        <v>0</v>
      </c>
      <c r="M95">
        <f>IF('Support - Calculation Detail'!M95="","",'Support - Calculation Detail'!M95)</f>
        <v>0</v>
      </c>
      <c r="N95">
        <f>IF('Support - Calculation Detail'!N95="","",'Support - Calculation Detail'!N95)</f>
        <v>0</v>
      </c>
      <c r="P95">
        <f>IF('Support - Calculation Detail'!O95="","",'Support - Calculation Detail'!O95)</f>
        <v>3604893</v>
      </c>
      <c r="Q95" t="b">
        <v>1</v>
      </c>
      <c r="R95" t="str">
        <f t="shared" si="5"/>
        <v>0350006</v>
      </c>
      <c r="S95" t="str">
        <f t="shared" si="6"/>
        <v>0350006-UT</v>
      </c>
      <c r="T95" t="str">
        <f t="shared" si="7"/>
        <v>0350006-UT</v>
      </c>
      <c r="U95" t="str">
        <f t="shared" si="8"/>
        <v>5</v>
      </c>
      <c r="V95" t="str">
        <f t="shared" si="9"/>
        <v>UT</v>
      </c>
    </row>
    <row r="96" spans="1:22" x14ac:dyDescent="0.35">
      <c r="A96" t="str">
        <f>IF('Support - Calculation Detail'!A96="","",LEFT('Support - Calculation Detail'!A96,7)&amp;"-"&amp;RIGHT('Support - Calculation Detail'!A96,2))</f>
        <v>0320007-TF</v>
      </c>
      <c r="B96" t="str">
        <f>IF('Support - Calculation Detail'!C96="","",'Support - Calculation Detail'!C96)</f>
        <v>03</v>
      </c>
      <c r="C96" t="str">
        <f>IF('Support - Calculation Detail'!B96="","",'Support - Calculation Detail'!B96)</f>
        <v>N</v>
      </c>
      <c r="D96">
        <f>IF('Support - Calculation Detail'!D96="","",'Support - Calculation Detail'!D96)</f>
        <v>114074</v>
      </c>
      <c r="E96">
        <f>IF('Support - Calculation Detail'!E96="","",'Support - Calculation Detail'!E96)</f>
        <v>0</v>
      </c>
      <c r="G96">
        <f>IF('Support - Calculation Detail'!F96="","",'Support - Calculation Detail'!F96)</f>
        <v>114074</v>
      </c>
      <c r="H96">
        <f>IF('Support - Calculation Detail'!G96="","",'Support - Calculation Detail'!G96)</f>
        <v>1.04</v>
      </c>
      <c r="I96">
        <f>IF('Support - Calculation Detail'!H96="","",'Support - Calculation Detail'!H96)</f>
        <v>118637</v>
      </c>
      <c r="J96">
        <f>IF('Support - Calculation Detail'!I96="","",'Support - Calculation Detail'!I96)</f>
        <v>0</v>
      </c>
      <c r="K96">
        <f>IF('Support - Calculation Detail'!K96="","",'Support - Calculation Detail'!K96)</f>
        <v>118637</v>
      </c>
      <c r="L96">
        <f>IF('Support - Calculation Detail'!L96="","",'Support - Calculation Detail'!L96)</f>
        <v>0</v>
      </c>
      <c r="M96">
        <f>IF('Support - Calculation Detail'!M96="","",'Support - Calculation Detail'!M96)</f>
        <v>0</v>
      </c>
      <c r="N96">
        <f>IF('Support - Calculation Detail'!N96="","",'Support - Calculation Detail'!N96)</f>
        <v>0</v>
      </c>
      <c r="P96">
        <f>IF('Support - Calculation Detail'!O96="","",'Support - Calculation Detail'!O96)</f>
        <v>118637</v>
      </c>
      <c r="Q96" t="b">
        <v>1</v>
      </c>
      <c r="R96" t="str">
        <f t="shared" si="5"/>
        <v>0320007</v>
      </c>
      <c r="S96" t="str">
        <f t="shared" si="6"/>
        <v>0320007-TF</v>
      </c>
      <c r="T96" t="str">
        <f t="shared" si="7"/>
        <v>0320007-TF</v>
      </c>
      <c r="U96" t="str">
        <f t="shared" si="8"/>
        <v>2</v>
      </c>
      <c r="V96" t="str">
        <f t="shared" si="9"/>
        <v>TF</v>
      </c>
    </row>
    <row r="97" spans="1:22" x14ac:dyDescent="0.35">
      <c r="A97" t="str">
        <f>IF('Support - Calculation Detail'!A97="","",LEFT('Support - Calculation Detail'!A97,7)&amp;"-"&amp;RIGHT('Support - Calculation Detail'!A97,2))</f>
        <v>0320007-UT</v>
      </c>
      <c r="B97" t="str">
        <f>IF('Support - Calculation Detail'!C97="","",'Support - Calculation Detail'!C97)</f>
        <v>03</v>
      </c>
      <c r="C97" t="str">
        <f>IF('Support - Calculation Detail'!B97="","",'Support - Calculation Detail'!B97)</f>
        <v>N</v>
      </c>
      <c r="D97">
        <f>IF('Support - Calculation Detail'!D97="","",'Support - Calculation Detail'!D97)</f>
        <v>68308</v>
      </c>
      <c r="E97">
        <f>IF('Support - Calculation Detail'!E97="","",'Support - Calculation Detail'!E97)</f>
        <v>0</v>
      </c>
      <c r="G97">
        <f>IF('Support - Calculation Detail'!F97="","",'Support - Calculation Detail'!F97)</f>
        <v>68308</v>
      </c>
      <c r="H97">
        <f>IF('Support - Calculation Detail'!G97="","",'Support - Calculation Detail'!G97)</f>
        <v>1.04</v>
      </c>
      <c r="I97">
        <f>IF('Support - Calculation Detail'!H97="","",'Support - Calculation Detail'!H97)</f>
        <v>71040</v>
      </c>
      <c r="J97">
        <f>IF('Support - Calculation Detail'!I97="","",'Support - Calculation Detail'!I97)</f>
        <v>0</v>
      </c>
      <c r="K97">
        <f>IF('Support - Calculation Detail'!K97="","",'Support - Calculation Detail'!K97)</f>
        <v>71040</v>
      </c>
      <c r="L97">
        <f>IF('Support - Calculation Detail'!L97="","",'Support - Calculation Detail'!L97)</f>
        <v>0</v>
      </c>
      <c r="M97">
        <f>IF('Support - Calculation Detail'!M97="","",'Support - Calculation Detail'!M97)</f>
        <v>0</v>
      </c>
      <c r="N97">
        <f>IF('Support - Calculation Detail'!N97="","",'Support - Calculation Detail'!N97)</f>
        <v>0</v>
      </c>
      <c r="P97">
        <f>IF('Support - Calculation Detail'!O97="","",'Support - Calculation Detail'!O97)</f>
        <v>71040</v>
      </c>
      <c r="Q97" t="b">
        <v>1</v>
      </c>
      <c r="R97" t="str">
        <f t="shared" si="5"/>
        <v>0320007</v>
      </c>
      <c r="S97" t="str">
        <f t="shared" si="6"/>
        <v>0320007-UT</v>
      </c>
      <c r="T97" t="str">
        <f t="shared" si="7"/>
        <v>0320007-UT</v>
      </c>
      <c r="U97" t="str">
        <f t="shared" si="8"/>
        <v>2</v>
      </c>
      <c r="V97" t="str">
        <f t="shared" si="9"/>
        <v>UT</v>
      </c>
    </row>
    <row r="98" spans="1:22" x14ac:dyDescent="0.35">
      <c r="A98" t="str">
        <f>IF('Support - Calculation Detail'!A98="","",LEFT('Support - Calculation Detail'!A98,7)&amp;"-"&amp;RIGHT('Support - Calculation Detail'!A98,2))</f>
        <v>0320008-UT</v>
      </c>
      <c r="B98" t="str">
        <f>IF('Support - Calculation Detail'!C98="","",'Support - Calculation Detail'!C98)</f>
        <v>03</v>
      </c>
      <c r="C98" t="str">
        <f>IF('Support - Calculation Detail'!B98="","",'Support - Calculation Detail'!B98)</f>
        <v>N</v>
      </c>
      <c r="D98">
        <f>IF('Support - Calculation Detail'!D98="","",'Support - Calculation Detail'!D98)</f>
        <v>17628</v>
      </c>
      <c r="E98">
        <f>IF('Support - Calculation Detail'!E98="","",'Support - Calculation Detail'!E98)</f>
        <v>0</v>
      </c>
      <c r="G98">
        <f>IF('Support - Calculation Detail'!F98="","",'Support - Calculation Detail'!F98)</f>
        <v>17628</v>
      </c>
      <c r="H98">
        <f>IF('Support - Calculation Detail'!G98="","",'Support - Calculation Detail'!G98)</f>
        <v>1.04</v>
      </c>
      <c r="I98">
        <f>IF('Support - Calculation Detail'!H98="","",'Support - Calculation Detail'!H98)</f>
        <v>18333</v>
      </c>
      <c r="J98">
        <f>IF('Support - Calculation Detail'!I98="","",'Support - Calculation Detail'!I98)</f>
        <v>0</v>
      </c>
      <c r="K98">
        <f>IF('Support - Calculation Detail'!K98="","",'Support - Calculation Detail'!K98)</f>
        <v>18333</v>
      </c>
      <c r="L98">
        <f>IF('Support - Calculation Detail'!L98="","",'Support - Calculation Detail'!L98)</f>
        <v>0</v>
      </c>
      <c r="M98">
        <f>IF('Support - Calculation Detail'!M98="","",'Support - Calculation Detail'!M98)</f>
        <v>0</v>
      </c>
      <c r="N98">
        <f>IF('Support - Calculation Detail'!N98="","",'Support - Calculation Detail'!N98)</f>
        <v>0</v>
      </c>
      <c r="P98">
        <f>IF('Support - Calculation Detail'!O98="","",'Support - Calculation Detail'!O98)</f>
        <v>18333</v>
      </c>
      <c r="Q98" t="b">
        <v>1</v>
      </c>
      <c r="R98" t="str">
        <f t="shared" si="5"/>
        <v>0320008</v>
      </c>
      <c r="S98" t="str">
        <f t="shared" si="6"/>
        <v>0320008-UT</v>
      </c>
      <c r="T98" t="str">
        <f t="shared" si="7"/>
        <v>0320008-UT</v>
      </c>
      <c r="U98" t="str">
        <f t="shared" si="8"/>
        <v>2</v>
      </c>
      <c r="V98" t="str">
        <f t="shared" si="9"/>
        <v>UT</v>
      </c>
    </row>
    <row r="99" spans="1:22" x14ac:dyDescent="0.35">
      <c r="A99" t="str">
        <f>IF('Support - Calculation Detail'!A99="","",LEFT('Support - Calculation Detail'!A99,7)&amp;"-"&amp;RIGHT('Support - Calculation Detail'!A99,2))</f>
        <v>0320009-FT</v>
      </c>
      <c r="B99" t="str">
        <f>IF('Support - Calculation Detail'!C99="","",'Support - Calculation Detail'!C99)</f>
        <v>03</v>
      </c>
      <c r="C99" t="str">
        <f>IF('Support - Calculation Detail'!B99="","",'Support - Calculation Detail'!B99)</f>
        <v>N</v>
      </c>
      <c r="D99">
        <f>IF('Support - Calculation Detail'!D99="","",'Support - Calculation Detail'!D99)</f>
        <v>234511</v>
      </c>
      <c r="E99">
        <f>IF('Support - Calculation Detail'!E99="","",'Support - Calculation Detail'!E99)</f>
        <v>0</v>
      </c>
      <c r="G99">
        <f>IF('Support - Calculation Detail'!F99="","",'Support - Calculation Detail'!F99)</f>
        <v>234511</v>
      </c>
      <c r="H99">
        <f>IF('Support - Calculation Detail'!G99="","",'Support - Calculation Detail'!G99)</f>
        <v>1.04</v>
      </c>
      <c r="I99">
        <f>IF('Support - Calculation Detail'!H99="","",'Support - Calculation Detail'!H99)</f>
        <v>243891</v>
      </c>
      <c r="J99">
        <f>IF('Support - Calculation Detail'!I99="","",'Support - Calculation Detail'!I99)</f>
        <v>0</v>
      </c>
      <c r="K99">
        <f>IF('Support - Calculation Detail'!K99="","",'Support - Calculation Detail'!K99)</f>
        <v>243891</v>
      </c>
      <c r="L99">
        <f>IF('Support - Calculation Detail'!L99="","",'Support - Calculation Detail'!L99)</f>
        <v>0</v>
      </c>
      <c r="M99">
        <f>IF('Support - Calculation Detail'!M99="","",'Support - Calculation Detail'!M99)</f>
        <v>0</v>
      </c>
      <c r="N99">
        <f>IF('Support - Calculation Detail'!N99="","",'Support - Calculation Detail'!N99)</f>
        <v>0</v>
      </c>
      <c r="P99">
        <f>IF('Support - Calculation Detail'!O99="","",'Support - Calculation Detail'!O99)</f>
        <v>243891</v>
      </c>
      <c r="Q99" t="b">
        <v>1</v>
      </c>
      <c r="R99" t="str">
        <f t="shared" si="5"/>
        <v>0320009</v>
      </c>
      <c r="S99" t="str">
        <f t="shared" si="6"/>
        <v>0320009-FT</v>
      </c>
      <c r="T99" t="str">
        <f t="shared" si="7"/>
        <v>0320009-FT</v>
      </c>
      <c r="U99" t="str">
        <f t="shared" si="8"/>
        <v>2</v>
      </c>
      <c r="V99" t="str">
        <f t="shared" si="9"/>
        <v>FT</v>
      </c>
    </row>
    <row r="100" spans="1:22" x14ac:dyDescent="0.35">
      <c r="A100" t="str">
        <f>IF('Support - Calculation Detail'!A100="","",LEFT('Support - Calculation Detail'!A100,7)&amp;"-"&amp;RIGHT('Support - Calculation Detail'!A100,2))</f>
        <v>0320009-UT</v>
      </c>
      <c r="B100" t="str">
        <f>IF('Support - Calculation Detail'!C100="","",'Support - Calculation Detail'!C100)</f>
        <v>03</v>
      </c>
      <c r="C100" t="str">
        <f>IF('Support - Calculation Detail'!B100="","",'Support - Calculation Detail'!B100)</f>
        <v>N</v>
      </c>
      <c r="D100">
        <f>IF('Support - Calculation Detail'!D100="","",'Support - Calculation Detail'!D100)</f>
        <v>23063</v>
      </c>
      <c r="E100">
        <f>IF('Support - Calculation Detail'!E100="","",'Support - Calculation Detail'!E100)</f>
        <v>0</v>
      </c>
      <c r="G100">
        <f>IF('Support - Calculation Detail'!F100="","",'Support - Calculation Detail'!F100)</f>
        <v>23063</v>
      </c>
      <c r="H100">
        <f>IF('Support - Calculation Detail'!G100="","",'Support - Calculation Detail'!G100)</f>
        <v>1.04</v>
      </c>
      <c r="I100">
        <f>IF('Support - Calculation Detail'!H100="","",'Support - Calculation Detail'!H100)</f>
        <v>23986</v>
      </c>
      <c r="J100">
        <f>IF('Support - Calculation Detail'!I100="","",'Support - Calculation Detail'!I100)</f>
        <v>0</v>
      </c>
      <c r="K100">
        <f>IF('Support - Calculation Detail'!K100="","",'Support - Calculation Detail'!K100)</f>
        <v>23986</v>
      </c>
      <c r="L100">
        <f>IF('Support - Calculation Detail'!L100="","",'Support - Calculation Detail'!L100)</f>
        <v>0</v>
      </c>
      <c r="M100">
        <f>IF('Support - Calculation Detail'!M100="","",'Support - Calculation Detail'!M100)</f>
        <v>0</v>
      </c>
      <c r="N100">
        <f>IF('Support - Calculation Detail'!N100="","",'Support - Calculation Detail'!N100)</f>
        <v>0</v>
      </c>
      <c r="P100">
        <f>IF('Support - Calculation Detail'!O100="","",'Support - Calculation Detail'!O100)</f>
        <v>23986</v>
      </c>
      <c r="Q100" t="b">
        <v>1</v>
      </c>
      <c r="R100" t="str">
        <f t="shared" si="5"/>
        <v>0320009</v>
      </c>
      <c r="S100" t="str">
        <f t="shared" si="6"/>
        <v>0320009-UT</v>
      </c>
      <c r="T100" t="str">
        <f t="shared" si="7"/>
        <v>0320009-UT</v>
      </c>
      <c r="U100" t="str">
        <f t="shared" si="8"/>
        <v>2</v>
      </c>
      <c r="V100" t="str">
        <f t="shared" si="9"/>
        <v>UT</v>
      </c>
    </row>
    <row r="101" spans="1:22" x14ac:dyDescent="0.35">
      <c r="A101" t="str">
        <f>IF('Support - Calculation Detail'!A101="","",LEFT('Support - Calculation Detail'!A101,7)&amp;"-"&amp;RIGHT('Support - Calculation Detail'!A101,2))</f>
        <v>0320010-TF</v>
      </c>
      <c r="B101" t="str">
        <f>IF('Support - Calculation Detail'!C101="","",'Support - Calculation Detail'!C101)</f>
        <v>03</v>
      </c>
      <c r="C101" t="str">
        <f>IF('Support - Calculation Detail'!B101="","",'Support - Calculation Detail'!B101)</f>
        <v>N</v>
      </c>
      <c r="D101">
        <f>IF('Support - Calculation Detail'!D101="","",'Support - Calculation Detail'!D101)</f>
        <v>12975</v>
      </c>
      <c r="E101">
        <f>IF('Support - Calculation Detail'!E101="","",'Support - Calculation Detail'!E101)</f>
        <v>0</v>
      </c>
      <c r="G101">
        <f>IF('Support - Calculation Detail'!F101="","",'Support - Calculation Detail'!F101)</f>
        <v>12975</v>
      </c>
      <c r="H101">
        <f>IF('Support - Calculation Detail'!G101="","",'Support - Calculation Detail'!G101)</f>
        <v>1.04</v>
      </c>
      <c r="I101">
        <f>IF('Support - Calculation Detail'!H101="","",'Support - Calculation Detail'!H101)</f>
        <v>13494</v>
      </c>
      <c r="J101">
        <f>IF('Support - Calculation Detail'!I101="","",'Support - Calculation Detail'!I101)</f>
        <v>0</v>
      </c>
      <c r="K101">
        <f>IF('Support - Calculation Detail'!K101="","",'Support - Calculation Detail'!K101)</f>
        <v>13494</v>
      </c>
      <c r="L101">
        <f>IF('Support - Calculation Detail'!L101="","",'Support - Calculation Detail'!L101)</f>
        <v>0</v>
      </c>
      <c r="M101">
        <f>IF('Support - Calculation Detail'!M101="","",'Support - Calculation Detail'!M101)</f>
        <v>0</v>
      </c>
      <c r="N101">
        <f>IF('Support - Calculation Detail'!N101="","",'Support - Calculation Detail'!N101)</f>
        <v>0</v>
      </c>
      <c r="P101">
        <f>IF('Support - Calculation Detail'!O101="","",'Support - Calculation Detail'!O101)</f>
        <v>13494</v>
      </c>
      <c r="Q101" t="b">
        <v>1</v>
      </c>
      <c r="R101" t="str">
        <f t="shared" si="5"/>
        <v>0320010</v>
      </c>
      <c r="S101" t="str">
        <f t="shared" si="6"/>
        <v>0320010-TF</v>
      </c>
      <c r="T101" t="str">
        <f t="shared" si="7"/>
        <v>0320010-TF</v>
      </c>
      <c r="U101" t="str">
        <f t="shared" si="8"/>
        <v>2</v>
      </c>
      <c r="V101" t="str">
        <f t="shared" si="9"/>
        <v>TF</v>
      </c>
    </row>
    <row r="102" spans="1:22" x14ac:dyDescent="0.35">
      <c r="A102" t="str">
        <f>IF('Support - Calculation Detail'!A102="","",LEFT('Support - Calculation Detail'!A102,7)&amp;"-"&amp;RIGHT('Support - Calculation Detail'!A102,2))</f>
        <v>0320010-UT</v>
      </c>
      <c r="B102" t="str">
        <f>IF('Support - Calculation Detail'!C102="","",'Support - Calculation Detail'!C102)</f>
        <v>03</v>
      </c>
      <c r="C102" t="str">
        <f>IF('Support - Calculation Detail'!B102="","",'Support - Calculation Detail'!B102)</f>
        <v>N</v>
      </c>
      <c r="D102">
        <f>IF('Support - Calculation Detail'!D102="","",'Support - Calculation Detail'!D102)</f>
        <v>18297</v>
      </c>
      <c r="E102">
        <f>IF('Support - Calculation Detail'!E102="","",'Support - Calculation Detail'!E102)</f>
        <v>0</v>
      </c>
      <c r="G102">
        <f>IF('Support - Calculation Detail'!F102="","",'Support - Calculation Detail'!F102)</f>
        <v>18297</v>
      </c>
      <c r="H102">
        <f>IF('Support - Calculation Detail'!G102="","",'Support - Calculation Detail'!G102)</f>
        <v>1.04</v>
      </c>
      <c r="I102">
        <f>IF('Support - Calculation Detail'!H102="","",'Support - Calculation Detail'!H102)</f>
        <v>19029</v>
      </c>
      <c r="J102">
        <f>IF('Support - Calculation Detail'!I102="","",'Support - Calculation Detail'!I102)</f>
        <v>0</v>
      </c>
      <c r="K102">
        <f>IF('Support - Calculation Detail'!K102="","",'Support - Calculation Detail'!K102)</f>
        <v>19029</v>
      </c>
      <c r="L102">
        <f>IF('Support - Calculation Detail'!L102="","",'Support - Calculation Detail'!L102)</f>
        <v>0</v>
      </c>
      <c r="M102">
        <f>IF('Support - Calculation Detail'!M102="","",'Support - Calculation Detail'!M102)</f>
        <v>0</v>
      </c>
      <c r="N102">
        <f>IF('Support - Calculation Detail'!N102="","",'Support - Calculation Detail'!N102)</f>
        <v>0</v>
      </c>
      <c r="P102">
        <f>IF('Support - Calculation Detail'!O102="","",'Support - Calculation Detail'!O102)</f>
        <v>19029</v>
      </c>
      <c r="Q102" t="b">
        <v>1</v>
      </c>
      <c r="R102" t="str">
        <f t="shared" si="5"/>
        <v>0320010</v>
      </c>
      <c r="S102" t="str">
        <f t="shared" si="6"/>
        <v>0320010-UT</v>
      </c>
      <c r="T102" t="str">
        <f t="shared" si="7"/>
        <v>0320010-UT</v>
      </c>
      <c r="U102" t="str">
        <f t="shared" si="8"/>
        <v>2</v>
      </c>
      <c r="V102" t="str">
        <f t="shared" si="9"/>
        <v>UT</v>
      </c>
    </row>
    <row r="103" spans="1:22" x14ac:dyDescent="0.35">
      <c r="A103" t="str">
        <f>IF('Support - Calculation Detail'!A103="","",LEFT('Support - Calculation Detail'!A103,7)&amp;"-"&amp;RIGHT('Support - Calculation Detail'!A103,2))</f>
        <v>0320011-TF</v>
      </c>
      <c r="B103" t="str">
        <f>IF('Support - Calculation Detail'!C103="","",'Support - Calculation Detail'!C103)</f>
        <v>03</v>
      </c>
      <c r="C103" t="str">
        <f>IF('Support - Calculation Detail'!B103="","",'Support - Calculation Detail'!B103)</f>
        <v>N</v>
      </c>
      <c r="D103">
        <f>IF('Support - Calculation Detail'!D103="","",'Support - Calculation Detail'!D103)</f>
        <v>17923</v>
      </c>
      <c r="E103">
        <f>IF('Support - Calculation Detail'!E103="","",'Support - Calculation Detail'!E103)</f>
        <v>0</v>
      </c>
      <c r="G103">
        <f>IF('Support - Calculation Detail'!F103="","",'Support - Calculation Detail'!F103)</f>
        <v>17923</v>
      </c>
      <c r="H103">
        <f>IF('Support - Calculation Detail'!G103="","",'Support - Calculation Detail'!G103)</f>
        <v>1.04</v>
      </c>
      <c r="I103">
        <f>IF('Support - Calculation Detail'!H103="","",'Support - Calculation Detail'!H103)</f>
        <v>18640</v>
      </c>
      <c r="J103">
        <f>IF('Support - Calculation Detail'!I103="","",'Support - Calculation Detail'!I103)</f>
        <v>0</v>
      </c>
      <c r="K103">
        <f>IF('Support - Calculation Detail'!K103="","",'Support - Calculation Detail'!K103)</f>
        <v>18640</v>
      </c>
      <c r="L103">
        <f>IF('Support - Calculation Detail'!L103="","",'Support - Calculation Detail'!L103)</f>
        <v>0</v>
      </c>
      <c r="M103">
        <f>IF('Support - Calculation Detail'!M103="","",'Support - Calculation Detail'!M103)</f>
        <v>0</v>
      </c>
      <c r="N103">
        <f>IF('Support - Calculation Detail'!N103="","",'Support - Calculation Detail'!N103)</f>
        <v>0</v>
      </c>
      <c r="P103">
        <f>IF('Support - Calculation Detail'!O103="","",'Support - Calculation Detail'!O103)</f>
        <v>18640</v>
      </c>
      <c r="Q103" t="b">
        <v>1</v>
      </c>
      <c r="R103" t="str">
        <f t="shared" si="5"/>
        <v>0320011</v>
      </c>
      <c r="S103" t="str">
        <f t="shared" si="6"/>
        <v>0320011-TF</v>
      </c>
      <c r="T103" t="str">
        <f t="shared" si="7"/>
        <v>0320011-TF</v>
      </c>
      <c r="U103" t="str">
        <f t="shared" si="8"/>
        <v>2</v>
      </c>
      <c r="V103" t="str">
        <f t="shared" si="9"/>
        <v>TF</v>
      </c>
    </row>
    <row r="104" spans="1:22" x14ac:dyDescent="0.35">
      <c r="A104" t="str">
        <f>IF('Support - Calculation Detail'!A104="","",LEFT('Support - Calculation Detail'!A104,7)&amp;"-"&amp;RIGHT('Support - Calculation Detail'!A104,2))</f>
        <v>0320011-UT</v>
      </c>
      <c r="B104" t="str">
        <f>IF('Support - Calculation Detail'!C104="","",'Support - Calculation Detail'!C104)</f>
        <v>03</v>
      </c>
      <c r="C104" t="str">
        <f>IF('Support - Calculation Detail'!B104="","",'Support - Calculation Detail'!B104)</f>
        <v>N</v>
      </c>
      <c r="D104">
        <f>IF('Support - Calculation Detail'!D104="","",'Support - Calculation Detail'!D104)</f>
        <v>29268</v>
      </c>
      <c r="E104">
        <f>IF('Support - Calculation Detail'!E104="","",'Support - Calculation Detail'!E104)</f>
        <v>0</v>
      </c>
      <c r="G104">
        <f>IF('Support - Calculation Detail'!F104="","",'Support - Calculation Detail'!F104)</f>
        <v>29268</v>
      </c>
      <c r="H104">
        <f>IF('Support - Calculation Detail'!G104="","",'Support - Calculation Detail'!G104)</f>
        <v>1.04</v>
      </c>
      <c r="I104">
        <f>IF('Support - Calculation Detail'!H104="","",'Support - Calculation Detail'!H104)</f>
        <v>30439</v>
      </c>
      <c r="J104">
        <f>IF('Support - Calculation Detail'!I104="","",'Support - Calculation Detail'!I104)</f>
        <v>0</v>
      </c>
      <c r="K104">
        <f>IF('Support - Calculation Detail'!K104="","",'Support - Calculation Detail'!K104)</f>
        <v>30439</v>
      </c>
      <c r="L104">
        <f>IF('Support - Calculation Detail'!L104="","",'Support - Calculation Detail'!L104)</f>
        <v>0</v>
      </c>
      <c r="M104">
        <f>IF('Support - Calculation Detail'!M104="","",'Support - Calculation Detail'!M104)</f>
        <v>0</v>
      </c>
      <c r="N104">
        <f>IF('Support - Calculation Detail'!N104="","",'Support - Calculation Detail'!N104)</f>
        <v>0</v>
      </c>
      <c r="P104">
        <f>IF('Support - Calculation Detail'!O104="","",'Support - Calculation Detail'!O104)</f>
        <v>30439</v>
      </c>
      <c r="Q104" t="b">
        <v>1</v>
      </c>
      <c r="R104" t="str">
        <f t="shared" si="5"/>
        <v>0320011</v>
      </c>
      <c r="S104" t="str">
        <f t="shared" si="6"/>
        <v>0320011-UT</v>
      </c>
      <c r="T104" t="str">
        <f t="shared" si="7"/>
        <v>0320011-UT</v>
      </c>
      <c r="U104" t="str">
        <f t="shared" si="8"/>
        <v>2</v>
      </c>
      <c r="V104" t="str">
        <f t="shared" si="9"/>
        <v>UT</v>
      </c>
    </row>
    <row r="105" spans="1:22" x14ac:dyDescent="0.35">
      <c r="A105" t="str">
        <f>IF('Support - Calculation Detail'!A105="","",LEFT('Support - Calculation Detail'!A105,7)&amp;"-"&amp;RIGHT('Support - Calculation Detail'!A105,2))</f>
        <v>0320012-TF</v>
      </c>
      <c r="B105" t="str">
        <f>IF('Support - Calculation Detail'!C105="","",'Support - Calculation Detail'!C105)</f>
        <v>03</v>
      </c>
      <c r="C105" t="str">
        <f>IF('Support - Calculation Detail'!B105="","",'Support - Calculation Detail'!B105)</f>
        <v>N</v>
      </c>
      <c r="D105">
        <f>IF('Support - Calculation Detail'!D105="","",'Support - Calculation Detail'!D105)</f>
        <v>39505</v>
      </c>
      <c r="E105">
        <f>IF('Support - Calculation Detail'!E105="","",'Support - Calculation Detail'!E105)</f>
        <v>0</v>
      </c>
      <c r="G105">
        <f>IF('Support - Calculation Detail'!F105="","",'Support - Calculation Detail'!F105)</f>
        <v>39505</v>
      </c>
      <c r="H105">
        <f>IF('Support - Calculation Detail'!G105="","",'Support - Calculation Detail'!G105)</f>
        <v>1.04</v>
      </c>
      <c r="I105">
        <f>IF('Support - Calculation Detail'!H105="","",'Support - Calculation Detail'!H105)</f>
        <v>41085</v>
      </c>
      <c r="J105">
        <f>IF('Support - Calculation Detail'!I105="","",'Support - Calculation Detail'!I105)</f>
        <v>0</v>
      </c>
      <c r="K105">
        <f>IF('Support - Calculation Detail'!K105="","",'Support - Calculation Detail'!K105)</f>
        <v>41085</v>
      </c>
      <c r="L105">
        <f>IF('Support - Calculation Detail'!L105="","",'Support - Calculation Detail'!L105)</f>
        <v>0</v>
      </c>
      <c r="M105">
        <f>IF('Support - Calculation Detail'!M105="","",'Support - Calculation Detail'!M105)</f>
        <v>0</v>
      </c>
      <c r="N105">
        <f>IF('Support - Calculation Detail'!N105="","",'Support - Calculation Detail'!N105)</f>
        <v>0</v>
      </c>
      <c r="P105">
        <f>IF('Support - Calculation Detail'!O105="","",'Support - Calculation Detail'!O105)</f>
        <v>41085</v>
      </c>
      <c r="Q105" t="b">
        <v>1</v>
      </c>
      <c r="R105" t="str">
        <f t="shared" si="5"/>
        <v>0320012</v>
      </c>
      <c r="S105" t="str">
        <f t="shared" si="6"/>
        <v>0320012-TF</v>
      </c>
      <c r="T105" t="str">
        <f t="shared" si="7"/>
        <v>0320012-TF</v>
      </c>
      <c r="U105" t="str">
        <f t="shared" si="8"/>
        <v>2</v>
      </c>
      <c r="V105" t="str">
        <f t="shared" si="9"/>
        <v>TF</v>
      </c>
    </row>
    <row r="106" spans="1:22" x14ac:dyDescent="0.35">
      <c r="A106" t="str">
        <f>IF('Support - Calculation Detail'!A106="","",LEFT('Support - Calculation Detail'!A106,7)&amp;"-"&amp;RIGHT('Support - Calculation Detail'!A106,2))</f>
        <v>0320012-UT</v>
      </c>
      <c r="B106" t="str">
        <f>IF('Support - Calculation Detail'!C106="","",'Support - Calculation Detail'!C106)</f>
        <v>03</v>
      </c>
      <c r="C106" t="str">
        <f>IF('Support - Calculation Detail'!B106="","",'Support - Calculation Detail'!B106)</f>
        <v>N</v>
      </c>
      <c r="D106">
        <f>IF('Support - Calculation Detail'!D106="","",'Support - Calculation Detail'!D106)</f>
        <v>100527</v>
      </c>
      <c r="E106">
        <f>IF('Support - Calculation Detail'!E106="","",'Support - Calculation Detail'!E106)</f>
        <v>0</v>
      </c>
      <c r="G106">
        <f>IF('Support - Calculation Detail'!F106="","",'Support - Calculation Detail'!F106)</f>
        <v>100527</v>
      </c>
      <c r="H106">
        <f>IF('Support - Calculation Detail'!G106="","",'Support - Calculation Detail'!G106)</f>
        <v>1.04</v>
      </c>
      <c r="I106">
        <f>IF('Support - Calculation Detail'!H106="","",'Support - Calculation Detail'!H106)</f>
        <v>104548</v>
      </c>
      <c r="J106">
        <f>IF('Support - Calculation Detail'!I106="","",'Support - Calculation Detail'!I106)</f>
        <v>0</v>
      </c>
      <c r="K106">
        <f>IF('Support - Calculation Detail'!K106="","",'Support - Calculation Detail'!K106)</f>
        <v>104548</v>
      </c>
      <c r="L106">
        <f>IF('Support - Calculation Detail'!L106="","",'Support - Calculation Detail'!L106)</f>
        <v>0</v>
      </c>
      <c r="M106">
        <f>IF('Support - Calculation Detail'!M106="","",'Support - Calculation Detail'!M106)</f>
        <v>0</v>
      </c>
      <c r="N106">
        <f>IF('Support - Calculation Detail'!N106="","",'Support - Calculation Detail'!N106)</f>
        <v>0</v>
      </c>
      <c r="P106">
        <f>IF('Support - Calculation Detail'!O106="","",'Support - Calculation Detail'!O106)</f>
        <v>104548</v>
      </c>
      <c r="Q106" t="b">
        <v>1</v>
      </c>
      <c r="R106" t="str">
        <f t="shared" si="5"/>
        <v>0320012</v>
      </c>
      <c r="S106" t="str">
        <f t="shared" si="6"/>
        <v>0320012-UT</v>
      </c>
      <c r="T106" t="str">
        <f t="shared" si="7"/>
        <v>0320012-UT</v>
      </c>
      <c r="U106" t="str">
        <f t="shared" si="8"/>
        <v>2</v>
      </c>
      <c r="V106" t="str">
        <f t="shared" si="9"/>
        <v>UT</v>
      </c>
    </row>
    <row r="107" spans="1:22" x14ac:dyDescent="0.35">
      <c r="A107" t="str">
        <f>IF('Support - Calculation Detail'!A107="","",LEFT('Support - Calculation Detail'!A107,7)&amp;"-"&amp;RIGHT('Support - Calculation Detail'!A107,2))</f>
        <v>4150111-UT</v>
      </c>
      <c r="B107" t="str">
        <f>IF('Support - Calculation Detail'!C107="","",'Support - Calculation Detail'!C107)</f>
        <v>41</v>
      </c>
      <c r="C107" t="str">
        <f>IF('Support - Calculation Detail'!B107="","",'Support - Calculation Detail'!B107)</f>
        <v>N</v>
      </c>
      <c r="D107">
        <f>IF('Support - Calculation Detail'!D107="","",'Support - Calculation Detail'!D107)</f>
        <v>208187</v>
      </c>
      <c r="E107">
        <f>IF('Support - Calculation Detail'!E107="","",'Support - Calculation Detail'!E107)</f>
        <v>0</v>
      </c>
      <c r="G107">
        <f>IF('Support - Calculation Detail'!F107="","",'Support - Calculation Detail'!F107)</f>
        <v>208187</v>
      </c>
      <c r="H107">
        <f>IF('Support - Calculation Detail'!G107="","",'Support - Calculation Detail'!G107)</f>
        <v>1.04</v>
      </c>
      <c r="I107">
        <f>IF('Support - Calculation Detail'!H107="","",'Support - Calculation Detail'!H107)</f>
        <v>216514</v>
      </c>
      <c r="J107">
        <f>IF('Support - Calculation Detail'!I107="","",'Support - Calculation Detail'!I107)</f>
        <v>0</v>
      </c>
      <c r="K107">
        <f>IF('Support - Calculation Detail'!K107="","",'Support - Calculation Detail'!K107)</f>
        <v>216514</v>
      </c>
      <c r="L107">
        <f>IF('Support - Calculation Detail'!L107="","",'Support - Calculation Detail'!L107)</f>
        <v>0</v>
      </c>
      <c r="M107">
        <f>IF('Support - Calculation Detail'!M107="","",'Support - Calculation Detail'!M107)</f>
        <v>0</v>
      </c>
      <c r="N107">
        <f>IF('Support - Calculation Detail'!N107="","",'Support - Calculation Detail'!N107)</f>
        <v>0</v>
      </c>
      <c r="P107">
        <f>IF('Support - Calculation Detail'!O107="","",'Support - Calculation Detail'!O107)</f>
        <v>216514</v>
      </c>
      <c r="Q107" t="b">
        <v>1</v>
      </c>
      <c r="R107" t="str">
        <f t="shared" si="5"/>
        <v>4150111</v>
      </c>
      <c r="S107" t="str">
        <f t="shared" si="6"/>
        <v>4150111-UT</v>
      </c>
      <c r="T107" t="str">
        <f t="shared" si="7"/>
        <v>4150111-UT</v>
      </c>
      <c r="U107" t="str">
        <f t="shared" si="8"/>
        <v>5</v>
      </c>
      <c r="V107" t="str">
        <f t="shared" si="9"/>
        <v>UT</v>
      </c>
    </row>
    <row r="108" spans="1:22" x14ac:dyDescent="0.35">
      <c r="A108" t="str">
        <f>IF('Support - Calculation Detail'!A108="","",LEFT('Support - Calculation Detail'!A108,7)&amp;"-"&amp;RIGHT('Support - Calculation Detail'!A108,2))</f>
        <v>0330200-UT</v>
      </c>
      <c r="B108" t="str">
        <f>IF('Support - Calculation Detail'!C108="","",'Support - Calculation Detail'!C108)</f>
        <v>03</v>
      </c>
      <c r="C108" t="str">
        <f>IF('Support - Calculation Detail'!B108="","",'Support - Calculation Detail'!B108)</f>
        <v>N</v>
      </c>
      <c r="D108">
        <f>IF('Support - Calculation Detail'!D108="","",'Support - Calculation Detail'!D108)</f>
        <v>37741190</v>
      </c>
      <c r="E108">
        <f>IF('Support - Calculation Detail'!E108="","",'Support - Calculation Detail'!E108)</f>
        <v>0</v>
      </c>
      <c r="G108">
        <f>IF('Support - Calculation Detail'!F108="","",'Support - Calculation Detail'!F108)</f>
        <v>37741190</v>
      </c>
      <c r="H108">
        <f>IF('Support - Calculation Detail'!G108="","",'Support - Calculation Detail'!G108)</f>
        <v>1.04</v>
      </c>
      <c r="I108">
        <f>IF('Support - Calculation Detail'!H108="","",'Support - Calculation Detail'!H108)</f>
        <v>39250838</v>
      </c>
      <c r="J108">
        <f>IF('Support - Calculation Detail'!I108="","",'Support - Calculation Detail'!I108)</f>
        <v>0</v>
      </c>
      <c r="K108">
        <f>IF('Support - Calculation Detail'!K108="","",'Support - Calculation Detail'!K108)</f>
        <v>39250838</v>
      </c>
      <c r="L108">
        <f>IF('Support - Calculation Detail'!L108="","",'Support - Calculation Detail'!L108)</f>
        <v>1921680</v>
      </c>
      <c r="M108">
        <f>IF('Support - Calculation Detail'!M108="","",'Support - Calculation Detail'!M108)</f>
        <v>0</v>
      </c>
      <c r="N108">
        <f>IF('Support - Calculation Detail'!N108="","",'Support - Calculation Detail'!N108)</f>
        <v>0</v>
      </c>
      <c r="P108">
        <f>IF('Support - Calculation Detail'!O108="","",'Support - Calculation Detail'!O108)</f>
        <v>41172518</v>
      </c>
      <c r="Q108" t="b">
        <v>1</v>
      </c>
      <c r="R108" t="str">
        <f t="shared" si="5"/>
        <v>0330200</v>
      </c>
      <c r="S108" t="str">
        <f t="shared" si="6"/>
        <v>0330200-UT</v>
      </c>
      <c r="T108" t="str">
        <f t="shared" si="7"/>
        <v>0330200-UT</v>
      </c>
      <c r="U108" t="str">
        <f t="shared" si="8"/>
        <v>3</v>
      </c>
      <c r="V108" t="str">
        <f t="shared" si="9"/>
        <v>UT</v>
      </c>
    </row>
    <row r="109" spans="1:22" x14ac:dyDescent="0.35">
      <c r="A109" t="str">
        <f>IF('Support - Calculation Detail'!A109="","",LEFT('Support - Calculation Detail'!A109,7)&amp;"-"&amp;RIGHT('Support - Calculation Detail'!A109,2))</f>
        <v>0340365-SO</v>
      </c>
      <c r="B109" t="str">
        <f>IF('Support - Calculation Detail'!C109="","",'Support - Calculation Detail'!C109)</f>
        <v>03</v>
      </c>
      <c r="C109" t="str">
        <f>IF('Support - Calculation Detail'!B109="","",'Support - Calculation Detail'!B109)</f>
        <v>N</v>
      </c>
      <c r="D109">
        <f>IF('Support - Calculation Detail'!D109="","",'Support - Calculation Detail'!D109)</f>
        <v>24033847</v>
      </c>
      <c r="E109">
        <f>IF('Support - Calculation Detail'!E109="","",'Support - Calculation Detail'!E109)</f>
        <v>0</v>
      </c>
      <c r="G109">
        <f>IF('Support - Calculation Detail'!F109="","",'Support - Calculation Detail'!F109)</f>
        <v>24033847</v>
      </c>
      <c r="H109">
        <f>IF('Support - Calculation Detail'!G109="","",'Support - Calculation Detail'!G109)</f>
        <v>1.04</v>
      </c>
      <c r="I109">
        <f>IF('Support - Calculation Detail'!H109="","",'Support - Calculation Detail'!H109)</f>
        <v>24995201</v>
      </c>
      <c r="J109">
        <f>IF('Support - Calculation Detail'!I109="","",'Support - Calculation Detail'!I109)</f>
        <v>0</v>
      </c>
      <c r="K109">
        <f>IF('Support - Calculation Detail'!K109="","",'Support - Calculation Detail'!K109)</f>
        <v>24995201</v>
      </c>
      <c r="L109">
        <f>IF('Support - Calculation Detail'!L109="","",'Support - Calculation Detail'!L109)</f>
        <v>0</v>
      </c>
      <c r="M109">
        <f>IF('Support - Calculation Detail'!M109="","",'Support - Calculation Detail'!M109)</f>
        <v>0</v>
      </c>
      <c r="N109">
        <f>IF('Support - Calculation Detail'!N109="","",'Support - Calculation Detail'!N109)</f>
        <v>0</v>
      </c>
      <c r="P109">
        <f>IF('Support - Calculation Detail'!O109="","",'Support - Calculation Detail'!O109)</f>
        <v>24995201</v>
      </c>
      <c r="Q109" t="b">
        <v>1</v>
      </c>
      <c r="R109" t="str">
        <f t="shared" si="5"/>
        <v>0340365</v>
      </c>
      <c r="S109" t="str">
        <f t="shared" si="6"/>
        <v>0340365-SO</v>
      </c>
      <c r="T109" t="str">
        <f t="shared" si="7"/>
        <v>0340365-SO</v>
      </c>
      <c r="U109" t="str">
        <f t="shared" si="8"/>
        <v>4</v>
      </c>
      <c r="V109" t="str">
        <f t="shared" si="9"/>
        <v>SO</v>
      </c>
    </row>
    <row r="110" spans="1:22" x14ac:dyDescent="0.35">
      <c r="A110" t="str">
        <f>IF('Support - Calculation Detail'!A110="","",LEFT('Support - Calculation Detail'!A110,7)&amp;"-"&amp;RIGHT('Support - Calculation Detail'!A110,2))</f>
        <v>0340370-SO</v>
      </c>
      <c r="B110" t="str">
        <f>IF('Support - Calculation Detail'!C110="","",'Support - Calculation Detail'!C110)</f>
        <v>03</v>
      </c>
      <c r="C110" t="str">
        <f>IF('Support - Calculation Detail'!B110="","",'Support - Calculation Detail'!B110)</f>
        <v>N</v>
      </c>
      <c r="D110">
        <f>IF('Support - Calculation Detail'!D110="","",'Support - Calculation Detail'!D110)</f>
        <v>1448801</v>
      </c>
      <c r="E110">
        <f>IF('Support - Calculation Detail'!E110="","",'Support - Calculation Detail'!E110)</f>
        <v>0</v>
      </c>
      <c r="G110">
        <f>IF('Support - Calculation Detail'!F110="","",'Support - Calculation Detail'!F110)</f>
        <v>1448801</v>
      </c>
      <c r="H110">
        <f>IF('Support - Calculation Detail'!G110="","",'Support - Calculation Detail'!G110)</f>
        <v>1.04</v>
      </c>
      <c r="I110">
        <f>IF('Support - Calculation Detail'!H110="","",'Support - Calculation Detail'!H110)</f>
        <v>1506753</v>
      </c>
      <c r="J110">
        <f>IF('Support - Calculation Detail'!I110="","",'Support - Calculation Detail'!I110)</f>
        <v>0</v>
      </c>
      <c r="K110">
        <f>IF('Support - Calculation Detail'!K110="","",'Support - Calculation Detail'!K110)</f>
        <v>1506753</v>
      </c>
      <c r="L110">
        <f>IF('Support - Calculation Detail'!L110="","",'Support - Calculation Detail'!L110)</f>
        <v>0</v>
      </c>
      <c r="M110">
        <f>IF('Support - Calculation Detail'!M110="","",'Support - Calculation Detail'!M110)</f>
        <v>0</v>
      </c>
      <c r="N110">
        <f>IF('Support - Calculation Detail'!N110="","",'Support - Calculation Detail'!N110)</f>
        <v>0</v>
      </c>
      <c r="P110">
        <f>IF('Support - Calculation Detail'!O110="","",'Support - Calculation Detail'!O110)</f>
        <v>1506753</v>
      </c>
      <c r="Q110" t="b">
        <v>1</v>
      </c>
      <c r="R110" t="str">
        <f t="shared" si="5"/>
        <v>0340370</v>
      </c>
      <c r="S110" t="str">
        <f t="shared" si="6"/>
        <v>0340370-SO</v>
      </c>
      <c r="T110" t="str">
        <f t="shared" si="7"/>
        <v>0340370-SO</v>
      </c>
      <c r="U110" t="str">
        <f t="shared" si="8"/>
        <v>4</v>
      </c>
      <c r="V110" t="str">
        <f t="shared" si="9"/>
        <v>SO</v>
      </c>
    </row>
    <row r="111" spans="1:22" x14ac:dyDescent="0.35">
      <c r="A111" t="str">
        <f>IF('Support - Calculation Detail'!A111="","",LEFT('Support - Calculation Detail'!A111,7)&amp;"-"&amp;RIGHT('Support - Calculation Detail'!A111,2))</f>
        <v>0330525-UT</v>
      </c>
      <c r="B111" t="str">
        <f>IF('Support - Calculation Detail'!C111="","",'Support - Calculation Detail'!C111)</f>
        <v>03</v>
      </c>
      <c r="C111" t="str">
        <f>IF('Support - Calculation Detail'!B111="","",'Support - Calculation Detail'!B111)</f>
        <v>N</v>
      </c>
      <c r="D111">
        <f>IF('Support - Calculation Detail'!D111="","",'Support - Calculation Detail'!D111)</f>
        <v>18175</v>
      </c>
      <c r="E111">
        <f>IF('Support - Calculation Detail'!E111="","",'Support - Calculation Detail'!E111)</f>
        <v>0</v>
      </c>
      <c r="G111">
        <f>IF('Support - Calculation Detail'!F111="","",'Support - Calculation Detail'!F111)</f>
        <v>18175</v>
      </c>
      <c r="H111">
        <f>IF('Support - Calculation Detail'!G111="","",'Support - Calculation Detail'!G111)</f>
        <v>1.04</v>
      </c>
      <c r="I111">
        <f>IF('Support - Calculation Detail'!H111="","",'Support - Calculation Detail'!H111)</f>
        <v>18902</v>
      </c>
      <c r="J111">
        <f>IF('Support - Calculation Detail'!I111="","",'Support - Calculation Detail'!I111)</f>
        <v>0</v>
      </c>
      <c r="K111">
        <f>IF('Support - Calculation Detail'!K111="","",'Support - Calculation Detail'!K111)</f>
        <v>18902</v>
      </c>
      <c r="L111">
        <f>IF('Support - Calculation Detail'!L111="","",'Support - Calculation Detail'!L111)</f>
        <v>0</v>
      </c>
      <c r="M111">
        <f>IF('Support - Calculation Detail'!M111="","",'Support - Calculation Detail'!M111)</f>
        <v>0</v>
      </c>
      <c r="N111">
        <f>IF('Support - Calculation Detail'!N111="","",'Support - Calculation Detail'!N111)</f>
        <v>0</v>
      </c>
      <c r="P111">
        <f>IF('Support - Calculation Detail'!O111="","",'Support - Calculation Detail'!O111)</f>
        <v>18902</v>
      </c>
      <c r="Q111" t="b">
        <v>1</v>
      </c>
      <c r="R111" t="str">
        <f t="shared" si="5"/>
        <v>0330525</v>
      </c>
      <c r="S111" t="str">
        <f t="shared" si="6"/>
        <v>0330525-UT</v>
      </c>
      <c r="T111" t="str">
        <f t="shared" si="7"/>
        <v>0330525-UT</v>
      </c>
      <c r="U111" t="str">
        <f t="shared" si="8"/>
        <v>3</v>
      </c>
      <c r="V111" t="str">
        <f t="shared" si="9"/>
        <v>UT</v>
      </c>
    </row>
    <row r="112" spans="1:22" x14ac:dyDescent="0.35">
      <c r="A112" t="str">
        <f>IF('Support - Calculation Detail'!A112="","",LEFT('Support - Calculation Detail'!A112,7)&amp;"-"&amp;RIGHT('Support - Calculation Detail'!A112,2))</f>
        <v>0330526-UT</v>
      </c>
      <c r="B112" t="str">
        <f>IF('Support - Calculation Detail'!C112="","",'Support - Calculation Detail'!C112)</f>
        <v>03</v>
      </c>
      <c r="C112" t="str">
        <f>IF('Support - Calculation Detail'!B112="","",'Support - Calculation Detail'!B112)</f>
        <v>N</v>
      </c>
      <c r="D112">
        <f>IF('Support - Calculation Detail'!D112="","",'Support - Calculation Detail'!D112)</f>
        <v>14686</v>
      </c>
      <c r="E112">
        <f>IF('Support - Calculation Detail'!E112="","",'Support - Calculation Detail'!E112)</f>
        <v>0</v>
      </c>
      <c r="G112">
        <f>IF('Support - Calculation Detail'!F112="","",'Support - Calculation Detail'!F112)</f>
        <v>14686</v>
      </c>
      <c r="H112">
        <f>IF('Support - Calculation Detail'!G112="","",'Support - Calculation Detail'!G112)</f>
        <v>1.04</v>
      </c>
      <c r="I112">
        <f>IF('Support - Calculation Detail'!H112="","",'Support - Calculation Detail'!H112)</f>
        <v>15273</v>
      </c>
      <c r="J112">
        <f>IF('Support - Calculation Detail'!I112="","",'Support - Calculation Detail'!I112)</f>
        <v>0</v>
      </c>
      <c r="K112">
        <f>IF('Support - Calculation Detail'!K112="","",'Support - Calculation Detail'!K112)</f>
        <v>15273</v>
      </c>
      <c r="L112">
        <f>IF('Support - Calculation Detail'!L112="","",'Support - Calculation Detail'!L112)</f>
        <v>0</v>
      </c>
      <c r="M112">
        <f>IF('Support - Calculation Detail'!M112="","",'Support - Calculation Detail'!M112)</f>
        <v>0</v>
      </c>
      <c r="N112">
        <f>IF('Support - Calculation Detail'!N112="","",'Support - Calculation Detail'!N112)</f>
        <v>0</v>
      </c>
      <c r="P112">
        <f>IF('Support - Calculation Detail'!O112="","",'Support - Calculation Detail'!O112)</f>
        <v>15273</v>
      </c>
      <c r="Q112" t="b">
        <v>1</v>
      </c>
      <c r="R112" t="str">
        <f t="shared" si="5"/>
        <v>0330526</v>
      </c>
      <c r="S112" t="str">
        <f t="shared" si="6"/>
        <v>0330526-UT</v>
      </c>
      <c r="T112" t="str">
        <f t="shared" si="7"/>
        <v>0330526-UT</v>
      </c>
      <c r="U112" t="str">
        <f t="shared" si="8"/>
        <v>3</v>
      </c>
      <c r="V112" t="str">
        <f t="shared" si="9"/>
        <v>UT</v>
      </c>
    </row>
    <row r="113" spans="1:22" x14ac:dyDescent="0.35">
      <c r="A113" t="str">
        <f>IF('Support - Calculation Detail'!A113="","",LEFT('Support - Calculation Detail'!A113,7)&amp;"-"&amp;RIGHT('Support - Calculation Detail'!A113,2))</f>
        <v>0330527-UT</v>
      </c>
      <c r="B113" t="str">
        <f>IF('Support - Calculation Detail'!C113="","",'Support - Calculation Detail'!C113)</f>
        <v>03</v>
      </c>
      <c r="C113" t="str">
        <f>IF('Support - Calculation Detail'!B113="","",'Support - Calculation Detail'!B113)</f>
        <v>N</v>
      </c>
      <c r="D113">
        <f>IF('Support - Calculation Detail'!D113="","",'Support - Calculation Detail'!D113)</f>
        <v>30347</v>
      </c>
      <c r="E113">
        <f>IF('Support - Calculation Detail'!E113="","",'Support - Calculation Detail'!E113)</f>
        <v>0</v>
      </c>
      <c r="G113">
        <f>IF('Support - Calculation Detail'!F113="","",'Support - Calculation Detail'!F113)</f>
        <v>30347</v>
      </c>
      <c r="H113">
        <f>IF('Support - Calculation Detail'!G113="","",'Support - Calculation Detail'!G113)</f>
        <v>1.04</v>
      </c>
      <c r="I113">
        <f>IF('Support - Calculation Detail'!H113="","",'Support - Calculation Detail'!H113)</f>
        <v>31561</v>
      </c>
      <c r="J113">
        <f>IF('Support - Calculation Detail'!I113="","",'Support - Calculation Detail'!I113)</f>
        <v>0</v>
      </c>
      <c r="K113">
        <f>IF('Support - Calculation Detail'!K113="","",'Support - Calculation Detail'!K113)</f>
        <v>31561</v>
      </c>
      <c r="L113">
        <f>IF('Support - Calculation Detail'!L113="","",'Support - Calculation Detail'!L113)</f>
        <v>0</v>
      </c>
      <c r="M113">
        <f>IF('Support - Calculation Detail'!M113="","",'Support - Calculation Detail'!M113)</f>
        <v>0</v>
      </c>
      <c r="N113">
        <f>IF('Support - Calculation Detail'!N113="","",'Support - Calculation Detail'!N113)</f>
        <v>0</v>
      </c>
      <c r="P113">
        <f>IF('Support - Calculation Detail'!O113="","",'Support - Calculation Detail'!O113)</f>
        <v>31561</v>
      </c>
      <c r="Q113" t="b">
        <v>1</v>
      </c>
      <c r="R113" t="str">
        <f t="shared" si="5"/>
        <v>0330527</v>
      </c>
      <c r="S113" t="str">
        <f t="shared" si="6"/>
        <v>0330527-UT</v>
      </c>
      <c r="T113" t="str">
        <f t="shared" si="7"/>
        <v>0330527-UT</v>
      </c>
      <c r="U113" t="str">
        <f t="shared" si="8"/>
        <v>3</v>
      </c>
      <c r="V113" t="str">
        <f t="shared" si="9"/>
        <v>UT</v>
      </c>
    </row>
    <row r="114" spans="1:22" x14ac:dyDescent="0.35">
      <c r="A114" t="str">
        <f>IF('Support - Calculation Detail'!A114="","",LEFT('Support - Calculation Detail'!A114,7)&amp;"-"&amp;RIGHT('Support - Calculation Detail'!A114,2))</f>
        <v>0330528-UT</v>
      </c>
      <c r="B114" t="str">
        <f>IF('Support - Calculation Detail'!C114="","",'Support - Calculation Detail'!C114)</f>
        <v>03</v>
      </c>
      <c r="C114" t="str">
        <f>IF('Support - Calculation Detail'!B114="","",'Support - Calculation Detail'!B114)</f>
        <v>N</v>
      </c>
      <c r="D114">
        <f>IF('Support - Calculation Detail'!D114="","",'Support - Calculation Detail'!D114)</f>
        <v>397370</v>
      </c>
      <c r="E114">
        <f>IF('Support - Calculation Detail'!E114="","",'Support - Calculation Detail'!E114)</f>
        <v>0</v>
      </c>
      <c r="G114">
        <f>IF('Support - Calculation Detail'!F114="","",'Support - Calculation Detail'!F114)</f>
        <v>397370</v>
      </c>
      <c r="H114">
        <f>IF('Support - Calculation Detail'!G114="","",'Support - Calculation Detail'!G114)</f>
        <v>1.04</v>
      </c>
      <c r="I114">
        <f>IF('Support - Calculation Detail'!H114="","",'Support - Calculation Detail'!H114)</f>
        <v>413265</v>
      </c>
      <c r="J114">
        <f>IF('Support - Calculation Detail'!I114="","",'Support - Calculation Detail'!I114)</f>
        <v>0</v>
      </c>
      <c r="K114">
        <f>IF('Support - Calculation Detail'!K114="","",'Support - Calculation Detail'!K114)</f>
        <v>413265</v>
      </c>
      <c r="L114">
        <f>IF('Support - Calculation Detail'!L114="","",'Support - Calculation Detail'!L114)</f>
        <v>25861</v>
      </c>
      <c r="M114">
        <f>IF('Support - Calculation Detail'!M114="","",'Support - Calculation Detail'!M114)</f>
        <v>0</v>
      </c>
      <c r="N114">
        <f>IF('Support - Calculation Detail'!N114="","",'Support - Calculation Detail'!N114)</f>
        <v>0</v>
      </c>
      <c r="P114">
        <f>IF('Support - Calculation Detail'!O114="","",'Support - Calculation Detail'!O114)</f>
        <v>439126</v>
      </c>
      <c r="Q114" t="b">
        <v>1</v>
      </c>
      <c r="R114" t="str">
        <f t="shared" si="5"/>
        <v>0330528</v>
      </c>
      <c r="S114" t="str">
        <f t="shared" si="6"/>
        <v>0330528-UT</v>
      </c>
      <c r="T114" t="str">
        <f t="shared" si="7"/>
        <v>0330528-UT</v>
      </c>
      <c r="U114" t="str">
        <f t="shared" si="8"/>
        <v>3</v>
      </c>
      <c r="V114" t="str">
        <f t="shared" si="9"/>
        <v>UT</v>
      </c>
    </row>
    <row r="115" spans="1:22" x14ac:dyDescent="0.35">
      <c r="A115" t="str">
        <f>IF('Support - Calculation Detail'!A115="","",LEFT('Support - Calculation Detail'!A115,7)&amp;"-"&amp;RIGHT('Support - Calculation Detail'!A115,2))</f>
        <v>0330529-UT</v>
      </c>
      <c r="B115" t="str">
        <f>IF('Support - Calculation Detail'!C115="","",'Support - Calculation Detail'!C115)</f>
        <v>03</v>
      </c>
      <c r="C115" t="str">
        <f>IF('Support - Calculation Detail'!B115="","",'Support - Calculation Detail'!B115)</f>
        <v>N</v>
      </c>
      <c r="D115">
        <f>IF('Support - Calculation Detail'!D115="","",'Support - Calculation Detail'!D115)</f>
        <v>13014</v>
      </c>
      <c r="E115">
        <f>IF('Support - Calculation Detail'!E115="","",'Support - Calculation Detail'!E115)</f>
        <v>0</v>
      </c>
      <c r="G115">
        <f>IF('Support - Calculation Detail'!F115="","",'Support - Calculation Detail'!F115)</f>
        <v>13014</v>
      </c>
      <c r="H115">
        <f>IF('Support - Calculation Detail'!G115="","",'Support - Calculation Detail'!G115)</f>
        <v>1.04</v>
      </c>
      <c r="I115">
        <f>IF('Support - Calculation Detail'!H115="","",'Support - Calculation Detail'!H115)</f>
        <v>13535</v>
      </c>
      <c r="J115">
        <f>IF('Support - Calculation Detail'!I115="","",'Support - Calculation Detail'!I115)</f>
        <v>0</v>
      </c>
      <c r="K115">
        <f>IF('Support - Calculation Detail'!K115="","",'Support - Calculation Detail'!K115)</f>
        <v>13535</v>
      </c>
      <c r="L115">
        <f>IF('Support - Calculation Detail'!L115="","",'Support - Calculation Detail'!L115)</f>
        <v>0</v>
      </c>
      <c r="M115">
        <f>IF('Support - Calculation Detail'!M115="","",'Support - Calculation Detail'!M115)</f>
        <v>0</v>
      </c>
      <c r="N115">
        <f>IF('Support - Calculation Detail'!N115="","",'Support - Calculation Detail'!N115)</f>
        <v>0</v>
      </c>
      <c r="P115">
        <f>IF('Support - Calculation Detail'!O115="","",'Support - Calculation Detail'!O115)</f>
        <v>13535</v>
      </c>
      <c r="Q115" t="b">
        <v>1</v>
      </c>
      <c r="R115" t="str">
        <f t="shared" si="5"/>
        <v>0330529</v>
      </c>
      <c r="S115" t="str">
        <f t="shared" si="6"/>
        <v>0330529-UT</v>
      </c>
      <c r="T115" t="str">
        <f t="shared" si="7"/>
        <v>0330529-UT</v>
      </c>
      <c r="U115" t="str">
        <f t="shared" si="8"/>
        <v>3</v>
      </c>
      <c r="V115" t="str">
        <f t="shared" si="9"/>
        <v>UT</v>
      </c>
    </row>
    <row r="116" spans="1:22" x14ac:dyDescent="0.35">
      <c r="A116" t="str">
        <f>IF('Support - Calculation Detail'!A116="","",LEFT('Support - Calculation Detail'!A116,7)&amp;"-"&amp;RIGHT('Support - Calculation Detail'!A116,2))</f>
        <v>4130703-UT</v>
      </c>
      <c r="B116" t="str">
        <f>IF('Support - Calculation Detail'!C116="","",'Support - Calculation Detail'!C116)</f>
        <v>41</v>
      </c>
      <c r="C116" t="str">
        <f>IF('Support - Calculation Detail'!B116="","",'Support - Calculation Detail'!B116)</f>
        <v>N</v>
      </c>
      <c r="D116">
        <f>IF('Support - Calculation Detail'!D116="","",'Support - Calculation Detail'!D116)</f>
        <v>4645894</v>
      </c>
      <c r="E116">
        <f>IF('Support - Calculation Detail'!E116="","",'Support - Calculation Detail'!E116)</f>
        <v>0</v>
      </c>
      <c r="G116">
        <f>IF('Support - Calculation Detail'!F116="","",'Support - Calculation Detail'!F116)</f>
        <v>4645894</v>
      </c>
      <c r="H116">
        <f>IF('Support - Calculation Detail'!G116="","",'Support - Calculation Detail'!G116)</f>
        <v>1.04</v>
      </c>
      <c r="I116">
        <f>IF('Support - Calculation Detail'!H116="","",'Support - Calculation Detail'!H116)</f>
        <v>4831730</v>
      </c>
      <c r="J116">
        <f>IF('Support - Calculation Detail'!I116="","",'Support - Calculation Detail'!I116)</f>
        <v>0</v>
      </c>
      <c r="K116">
        <f>IF('Support - Calculation Detail'!K116="","",'Support - Calculation Detail'!K116)</f>
        <v>4831730</v>
      </c>
      <c r="L116">
        <f>IF('Support - Calculation Detail'!L116="","",'Support - Calculation Detail'!L116)</f>
        <v>51993</v>
      </c>
      <c r="M116">
        <f>IF('Support - Calculation Detail'!M116="","",'Support - Calculation Detail'!M116)</f>
        <v>0</v>
      </c>
      <c r="N116">
        <f>IF('Support - Calculation Detail'!N116="","",'Support - Calculation Detail'!N116)</f>
        <v>0</v>
      </c>
      <c r="P116">
        <f>IF('Support - Calculation Detail'!O116="","",'Support - Calculation Detail'!O116)</f>
        <v>4883723</v>
      </c>
      <c r="Q116" t="b">
        <v>1</v>
      </c>
      <c r="R116" t="str">
        <f t="shared" si="5"/>
        <v>4130703</v>
      </c>
      <c r="S116" t="str">
        <f t="shared" si="6"/>
        <v>4130703-UT</v>
      </c>
      <c r="T116" t="str">
        <f t="shared" si="7"/>
        <v>4130703-UT</v>
      </c>
      <c r="U116" t="str">
        <f t="shared" si="8"/>
        <v>3</v>
      </c>
      <c r="V116" t="str">
        <f t="shared" si="9"/>
        <v>UT</v>
      </c>
    </row>
    <row r="117" spans="1:22" x14ac:dyDescent="0.35">
      <c r="A117" t="str">
        <f>IF('Support - Calculation Detail'!A117="","",LEFT('Support - Calculation Detail'!A117,7)&amp;"-"&amp;RIGHT('Support - Calculation Detail'!A117,2))</f>
        <v>0361039-UT</v>
      </c>
      <c r="B117" t="str">
        <f>IF('Support - Calculation Detail'!C117="","",'Support - Calculation Detail'!C117)</f>
        <v>03</v>
      </c>
      <c r="C117" t="str">
        <f>IF('Support - Calculation Detail'!B117="","",'Support - Calculation Detail'!B117)</f>
        <v>N</v>
      </c>
      <c r="D117">
        <f>IF('Support - Calculation Detail'!D117="","",'Support - Calculation Detail'!D117)</f>
        <v>2115340</v>
      </c>
      <c r="E117">
        <f>IF('Support - Calculation Detail'!E117="","",'Support - Calculation Detail'!E117)</f>
        <v>0</v>
      </c>
      <c r="G117">
        <f>IF('Support - Calculation Detail'!F117="","",'Support - Calculation Detail'!F117)</f>
        <v>2115340</v>
      </c>
      <c r="H117">
        <f>IF('Support - Calculation Detail'!G117="","",'Support - Calculation Detail'!G117)</f>
        <v>1.04</v>
      </c>
      <c r="I117">
        <f>IF('Support - Calculation Detail'!H117="","",'Support - Calculation Detail'!H117)</f>
        <v>2199954</v>
      </c>
      <c r="J117">
        <f>IF('Support - Calculation Detail'!I117="","",'Support - Calculation Detail'!I117)</f>
        <v>0</v>
      </c>
      <c r="K117">
        <f>IF('Support - Calculation Detail'!K117="","",'Support - Calculation Detail'!K117)</f>
        <v>2199954</v>
      </c>
      <c r="L117">
        <f>IF('Support - Calculation Detail'!L117="","",'Support - Calculation Detail'!L117)</f>
        <v>0</v>
      </c>
      <c r="M117">
        <f>IF('Support - Calculation Detail'!M117="","",'Support - Calculation Detail'!M117)</f>
        <v>0</v>
      </c>
      <c r="N117">
        <f>IF('Support - Calculation Detail'!N117="","",'Support - Calculation Detail'!N117)</f>
        <v>0</v>
      </c>
      <c r="P117">
        <f>IF('Support - Calculation Detail'!O117="","",'Support - Calculation Detail'!O117)</f>
        <v>2199954</v>
      </c>
      <c r="Q117" t="b">
        <v>1</v>
      </c>
      <c r="R117" t="str">
        <f t="shared" si="5"/>
        <v>0361039</v>
      </c>
      <c r="S117" t="str">
        <f t="shared" si="6"/>
        <v>0361039-UT</v>
      </c>
      <c r="T117" t="str">
        <f t="shared" si="7"/>
        <v>0361039-UT</v>
      </c>
      <c r="U117" t="str">
        <f t="shared" si="8"/>
        <v>6</v>
      </c>
      <c r="V117" t="str">
        <f t="shared" si="9"/>
        <v>UT</v>
      </c>
    </row>
    <row r="118" spans="1:22" x14ac:dyDescent="0.35">
      <c r="A118" t="str">
        <f>IF('Support - Calculation Detail'!A118="","",LEFT('Support - Calculation Detail'!A118,7)&amp;"-"&amp;RIGHT('Support - Calculation Detail'!A118,2))</f>
        <v>4144215-SO</v>
      </c>
      <c r="B118" t="str">
        <f>IF('Support - Calculation Detail'!C118="","",'Support - Calculation Detail'!C118)</f>
        <v>41</v>
      </c>
      <c r="C118" t="str">
        <f>IF('Support - Calculation Detail'!B118="","",'Support - Calculation Detail'!B118)</f>
        <v>N</v>
      </c>
      <c r="D118">
        <f>IF('Support - Calculation Detail'!D118="","",'Support - Calculation Detail'!D118)</f>
        <v>1153638</v>
      </c>
      <c r="E118">
        <f>IF('Support - Calculation Detail'!E118="","",'Support - Calculation Detail'!E118)</f>
        <v>0</v>
      </c>
      <c r="G118">
        <f>IF('Support - Calculation Detail'!F118="","",'Support - Calculation Detail'!F118)</f>
        <v>1153638</v>
      </c>
      <c r="H118">
        <f>IF('Support - Calculation Detail'!G118="","",'Support - Calculation Detail'!G118)</f>
        <v>1.04</v>
      </c>
      <c r="I118">
        <f>IF('Support - Calculation Detail'!H118="","",'Support - Calculation Detail'!H118)</f>
        <v>1199784</v>
      </c>
      <c r="J118">
        <f>IF('Support - Calculation Detail'!I118="","",'Support - Calculation Detail'!I118)</f>
        <v>0</v>
      </c>
      <c r="K118">
        <f>IF('Support - Calculation Detail'!K118="","",'Support - Calculation Detail'!K118)</f>
        <v>1199784</v>
      </c>
      <c r="L118">
        <f>IF('Support - Calculation Detail'!L118="","",'Support - Calculation Detail'!L118)</f>
        <v>0</v>
      </c>
      <c r="M118">
        <f>IF('Support - Calculation Detail'!M118="","",'Support - Calculation Detail'!M118)</f>
        <v>0</v>
      </c>
      <c r="N118">
        <f>IF('Support - Calculation Detail'!N118="","",'Support - Calculation Detail'!N118)</f>
        <v>0</v>
      </c>
      <c r="P118">
        <f>IF('Support - Calculation Detail'!O118="","",'Support - Calculation Detail'!O118)</f>
        <v>1199784</v>
      </c>
      <c r="Q118" t="b">
        <v>1</v>
      </c>
      <c r="R118" t="str">
        <f t="shared" si="5"/>
        <v>4144215</v>
      </c>
      <c r="S118" t="str">
        <f t="shared" si="6"/>
        <v>4144215-SO</v>
      </c>
      <c r="T118" t="str">
        <f t="shared" si="7"/>
        <v>4144215-SO</v>
      </c>
      <c r="U118" t="str">
        <f t="shared" si="8"/>
        <v>4</v>
      </c>
      <c r="V118" t="str">
        <f t="shared" si="9"/>
        <v>SO</v>
      </c>
    </row>
    <row r="119" spans="1:22" x14ac:dyDescent="0.35">
      <c r="A119" t="str">
        <f>IF('Support - Calculation Detail'!A119="","",LEFT('Support - Calculation Detail'!A119,7)&amp;"-"&amp;RIGHT('Support - Calculation Detail'!A119,2))</f>
        <v>0410000-UT</v>
      </c>
      <c r="B119" t="str">
        <f>IF('Support - Calculation Detail'!C119="","",'Support - Calculation Detail'!C119)</f>
        <v>04</v>
      </c>
      <c r="C119" t="str">
        <f>IF('Support - Calculation Detail'!B119="","",'Support - Calculation Detail'!B119)</f>
        <v>N</v>
      </c>
      <c r="D119">
        <f>IF('Support - Calculation Detail'!D119="","",'Support - Calculation Detail'!D119)</f>
        <v>4375070</v>
      </c>
      <c r="E119">
        <f>IF('Support - Calculation Detail'!E119="","",'Support - Calculation Detail'!E119)</f>
        <v>0</v>
      </c>
      <c r="G119">
        <f>IF('Support - Calculation Detail'!F119="","",'Support - Calculation Detail'!F119)</f>
        <v>4375070</v>
      </c>
      <c r="H119">
        <f>IF('Support - Calculation Detail'!G119="","",'Support - Calculation Detail'!G119)</f>
        <v>1.04</v>
      </c>
      <c r="I119">
        <f>IF('Support - Calculation Detail'!H119="","",'Support - Calculation Detail'!H119)</f>
        <v>4550073</v>
      </c>
      <c r="J119">
        <f>IF('Support - Calculation Detail'!I119="","",'Support - Calculation Detail'!I119)</f>
        <v>0</v>
      </c>
      <c r="K119">
        <f>IF('Support - Calculation Detail'!K119="","",'Support - Calculation Detail'!K119)</f>
        <v>4550073</v>
      </c>
      <c r="L119">
        <f>IF('Support - Calculation Detail'!L119="","",'Support - Calculation Detail'!L119)</f>
        <v>179867</v>
      </c>
      <c r="M119">
        <f>IF('Support - Calculation Detail'!M119="","",'Support - Calculation Detail'!M119)</f>
        <v>110080</v>
      </c>
      <c r="N119">
        <f>IF('Support - Calculation Detail'!N119="","",'Support - Calculation Detail'!N119)</f>
        <v>550758.69911921781</v>
      </c>
      <c r="P119">
        <f>IF('Support - Calculation Detail'!O119="","",'Support - Calculation Detail'!O119)</f>
        <v>5390778.6991192177</v>
      </c>
      <c r="Q119" t="b">
        <v>1</v>
      </c>
      <c r="R119" t="str">
        <f t="shared" si="5"/>
        <v>0410000</v>
      </c>
      <c r="S119" t="str">
        <f t="shared" si="6"/>
        <v>0410000-UT</v>
      </c>
      <c r="T119" t="str">
        <f t="shared" si="7"/>
        <v>0410000-UT</v>
      </c>
      <c r="U119" t="str">
        <f t="shared" si="8"/>
        <v>1</v>
      </c>
      <c r="V119" t="str">
        <f t="shared" si="9"/>
        <v>UT</v>
      </c>
    </row>
    <row r="120" spans="1:22" x14ac:dyDescent="0.35">
      <c r="A120" t="str">
        <f>IF('Support - Calculation Detail'!A120="","",LEFT('Support - Calculation Detail'!A120,7)&amp;"-"&amp;RIGHT('Support - Calculation Detail'!A120,2))</f>
        <v>0420001-UT</v>
      </c>
      <c r="B120" t="str">
        <f>IF('Support - Calculation Detail'!C120="","",'Support - Calculation Detail'!C120)</f>
        <v>04</v>
      </c>
      <c r="C120" t="str">
        <f>IF('Support - Calculation Detail'!B120="","",'Support - Calculation Detail'!B120)</f>
        <v>N</v>
      </c>
      <c r="D120">
        <f>IF('Support - Calculation Detail'!D120="","",'Support - Calculation Detail'!D120)</f>
        <v>20972</v>
      </c>
      <c r="E120">
        <f>IF('Support - Calculation Detail'!E120="","",'Support - Calculation Detail'!E120)</f>
        <v>0</v>
      </c>
      <c r="G120">
        <f>IF('Support - Calculation Detail'!F120="","",'Support - Calculation Detail'!F120)</f>
        <v>20972</v>
      </c>
      <c r="H120">
        <f>IF('Support - Calculation Detail'!G120="","",'Support - Calculation Detail'!G120)</f>
        <v>1.04</v>
      </c>
      <c r="I120">
        <f>IF('Support - Calculation Detail'!H120="","",'Support - Calculation Detail'!H120)</f>
        <v>21811</v>
      </c>
      <c r="J120">
        <f>IF('Support - Calculation Detail'!I120="","",'Support - Calculation Detail'!I120)</f>
        <v>0</v>
      </c>
      <c r="K120">
        <f>IF('Support - Calculation Detail'!K120="","",'Support - Calculation Detail'!K120)</f>
        <v>21811</v>
      </c>
      <c r="L120">
        <f>IF('Support - Calculation Detail'!L120="","",'Support - Calculation Detail'!L120)</f>
        <v>0</v>
      </c>
      <c r="M120">
        <f>IF('Support - Calculation Detail'!M120="","",'Support - Calculation Detail'!M120)</f>
        <v>0</v>
      </c>
      <c r="N120">
        <f>IF('Support - Calculation Detail'!N120="","",'Support - Calculation Detail'!N120)</f>
        <v>0</v>
      </c>
      <c r="P120">
        <f>IF('Support - Calculation Detail'!O120="","",'Support - Calculation Detail'!O120)</f>
        <v>21811</v>
      </c>
      <c r="Q120" t="b">
        <v>1</v>
      </c>
      <c r="R120" t="str">
        <f t="shared" si="5"/>
        <v>0420001</v>
      </c>
      <c r="S120" t="str">
        <f t="shared" si="6"/>
        <v>0420001-UT</v>
      </c>
      <c r="T120" t="str">
        <f t="shared" si="7"/>
        <v>0420001-UT</v>
      </c>
      <c r="U120" t="str">
        <f t="shared" si="8"/>
        <v>2</v>
      </c>
      <c r="V120" t="str">
        <f t="shared" si="9"/>
        <v>UT</v>
      </c>
    </row>
    <row r="121" spans="1:22" x14ac:dyDescent="0.35">
      <c r="A121" t="str">
        <f>IF('Support - Calculation Detail'!A121="","",LEFT('Support - Calculation Detail'!A121,7)&amp;"-"&amp;RIGHT('Support - Calculation Detail'!A121,2))</f>
        <v>0420002-UT</v>
      </c>
      <c r="B121" t="str">
        <f>IF('Support - Calculation Detail'!C121="","",'Support - Calculation Detail'!C121)</f>
        <v>04</v>
      </c>
      <c r="C121" t="str">
        <f>IF('Support - Calculation Detail'!B121="","",'Support - Calculation Detail'!B121)</f>
        <v>N</v>
      </c>
      <c r="D121">
        <f>IF('Support - Calculation Detail'!D121="","",'Support - Calculation Detail'!D121)</f>
        <v>35063</v>
      </c>
      <c r="E121">
        <f>IF('Support - Calculation Detail'!E121="","",'Support - Calculation Detail'!E121)</f>
        <v>0</v>
      </c>
      <c r="G121">
        <f>IF('Support - Calculation Detail'!F121="","",'Support - Calculation Detail'!F121)</f>
        <v>35063</v>
      </c>
      <c r="H121">
        <f>IF('Support - Calculation Detail'!G121="","",'Support - Calculation Detail'!G121)</f>
        <v>1.04</v>
      </c>
      <c r="I121">
        <f>IF('Support - Calculation Detail'!H121="","",'Support - Calculation Detail'!H121)</f>
        <v>36466</v>
      </c>
      <c r="J121">
        <f>IF('Support - Calculation Detail'!I121="","",'Support - Calculation Detail'!I121)</f>
        <v>0</v>
      </c>
      <c r="K121">
        <f>IF('Support - Calculation Detail'!K121="","",'Support - Calculation Detail'!K121)</f>
        <v>36466</v>
      </c>
      <c r="L121">
        <f>IF('Support - Calculation Detail'!L121="","",'Support - Calculation Detail'!L121)</f>
        <v>0</v>
      </c>
      <c r="M121">
        <f>IF('Support - Calculation Detail'!M121="","",'Support - Calculation Detail'!M121)</f>
        <v>0</v>
      </c>
      <c r="N121">
        <f>IF('Support - Calculation Detail'!N121="","",'Support - Calculation Detail'!N121)</f>
        <v>0</v>
      </c>
      <c r="P121">
        <f>IF('Support - Calculation Detail'!O121="","",'Support - Calculation Detail'!O121)</f>
        <v>36466</v>
      </c>
      <c r="Q121" t="b">
        <v>1</v>
      </c>
      <c r="R121" t="str">
        <f t="shared" si="5"/>
        <v>0420002</v>
      </c>
      <c r="S121" t="str">
        <f t="shared" si="6"/>
        <v>0420002-UT</v>
      </c>
      <c r="T121" t="str">
        <f t="shared" si="7"/>
        <v>0420002-UT</v>
      </c>
      <c r="U121" t="str">
        <f t="shared" si="8"/>
        <v>2</v>
      </c>
      <c r="V121" t="str">
        <f t="shared" si="9"/>
        <v>UT</v>
      </c>
    </row>
    <row r="122" spans="1:22" x14ac:dyDescent="0.35">
      <c r="A122" t="str">
        <f>IF('Support - Calculation Detail'!A122="","",LEFT('Support - Calculation Detail'!A122,7)&amp;"-"&amp;RIGHT('Support - Calculation Detail'!A122,2))</f>
        <v>0420002-TF</v>
      </c>
      <c r="B122" t="str">
        <f>IF('Support - Calculation Detail'!C122="","",'Support - Calculation Detail'!C122)</f>
        <v>04</v>
      </c>
      <c r="C122" t="str">
        <f>IF('Support - Calculation Detail'!B122="","",'Support - Calculation Detail'!B122)</f>
        <v>N</v>
      </c>
      <c r="D122">
        <f>IF('Support - Calculation Detail'!D122="","",'Support - Calculation Detail'!D122)</f>
        <v>46183</v>
      </c>
      <c r="E122">
        <f>IF('Support - Calculation Detail'!E122="","",'Support - Calculation Detail'!E122)</f>
        <v>0</v>
      </c>
      <c r="G122">
        <f>IF('Support - Calculation Detail'!F122="","",'Support - Calculation Detail'!F122)</f>
        <v>46183</v>
      </c>
      <c r="H122">
        <f>IF('Support - Calculation Detail'!G122="","",'Support - Calculation Detail'!G122)</f>
        <v>1.04</v>
      </c>
      <c r="I122">
        <f>IF('Support - Calculation Detail'!H122="","",'Support - Calculation Detail'!H122)</f>
        <v>48030</v>
      </c>
      <c r="J122">
        <f>IF('Support - Calculation Detail'!I122="","",'Support - Calculation Detail'!I122)</f>
        <v>0</v>
      </c>
      <c r="K122">
        <f>IF('Support - Calculation Detail'!K122="","",'Support - Calculation Detail'!K122)</f>
        <v>48030</v>
      </c>
      <c r="L122">
        <f>IF('Support - Calculation Detail'!L122="","",'Support - Calculation Detail'!L122)</f>
        <v>0</v>
      </c>
      <c r="M122">
        <f>IF('Support - Calculation Detail'!M122="","",'Support - Calculation Detail'!M122)</f>
        <v>0</v>
      </c>
      <c r="N122">
        <f>IF('Support - Calculation Detail'!N122="","",'Support - Calculation Detail'!N122)</f>
        <v>0</v>
      </c>
      <c r="P122">
        <f>IF('Support - Calculation Detail'!O122="","",'Support - Calculation Detail'!O122)</f>
        <v>48030</v>
      </c>
      <c r="Q122" t="b">
        <v>1</v>
      </c>
      <c r="R122" t="str">
        <f t="shared" si="5"/>
        <v>0420002</v>
      </c>
      <c r="S122" t="str">
        <f t="shared" si="6"/>
        <v>0420002-TF</v>
      </c>
      <c r="T122" t="str">
        <f t="shared" si="7"/>
        <v>0420002-TF</v>
      </c>
      <c r="U122" t="str">
        <f t="shared" si="8"/>
        <v>2</v>
      </c>
      <c r="V122" t="str">
        <f t="shared" si="9"/>
        <v>TF</v>
      </c>
    </row>
    <row r="123" spans="1:22" x14ac:dyDescent="0.35">
      <c r="A123" t="str">
        <f>IF('Support - Calculation Detail'!A123="","",LEFT('Support - Calculation Detail'!A123,7)&amp;"-"&amp;RIGHT('Support - Calculation Detail'!A123,2))</f>
        <v>0420003-TF</v>
      </c>
      <c r="B123" t="str">
        <f>IF('Support - Calculation Detail'!C123="","",'Support - Calculation Detail'!C123)</f>
        <v>04</v>
      </c>
      <c r="C123" t="str">
        <f>IF('Support - Calculation Detail'!B123="","",'Support - Calculation Detail'!B123)</f>
        <v>N</v>
      </c>
      <c r="D123">
        <f>IF('Support - Calculation Detail'!D123="","",'Support - Calculation Detail'!D123)</f>
        <v>4460</v>
      </c>
      <c r="E123">
        <f>IF('Support - Calculation Detail'!E123="","",'Support - Calculation Detail'!E123)</f>
        <v>0</v>
      </c>
      <c r="G123">
        <f>IF('Support - Calculation Detail'!F123="","",'Support - Calculation Detail'!F123)</f>
        <v>4460</v>
      </c>
      <c r="H123">
        <f>IF('Support - Calculation Detail'!G123="","",'Support - Calculation Detail'!G123)</f>
        <v>1.04</v>
      </c>
      <c r="I123">
        <f>IF('Support - Calculation Detail'!H123="","",'Support - Calculation Detail'!H123)</f>
        <v>4638</v>
      </c>
      <c r="J123">
        <f>IF('Support - Calculation Detail'!I123="","",'Support - Calculation Detail'!I123)</f>
        <v>0</v>
      </c>
      <c r="K123">
        <f>IF('Support - Calculation Detail'!K123="","",'Support - Calculation Detail'!K123)</f>
        <v>4638</v>
      </c>
      <c r="L123">
        <f>IF('Support - Calculation Detail'!L123="","",'Support - Calculation Detail'!L123)</f>
        <v>0</v>
      </c>
      <c r="M123">
        <f>IF('Support - Calculation Detail'!M123="","",'Support - Calculation Detail'!M123)</f>
        <v>0</v>
      </c>
      <c r="N123">
        <f>IF('Support - Calculation Detail'!N123="","",'Support - Calculation Detail'!N123)</f>
        <v>0</v>
      </c>
      <c r="P123">
        <f>IF('Support - Calculation Detail'!O123="","",'Support - Calculation Detail'!O123)</f>
        <v>4638</v>
      </c>
      <c r="Q123" t="b">
        <v>1</v>
      </c>
      <c r="R123" t="str">
        <f t="shared" si="5"/>
        <v>0420003</v>
      </c>
      <c r="S123" t="str">
        <f t="shared" si="6"/>
        <v>0420003-TF</v>
      </c>
      <c r="T123" t="str">
        <f t="shared" si="7"/>
        <v>0420003-TF</v>
      </c>
      <c r="U123" t="str">
        <f t="shared" si="8"/>
        <v>2</v>
      </c>
      <c r="V123" t="str">
        <f t="shared" si="9"/>
        <v>TF</v>
      </c>
    </row>
    <row r="124" spans="1:22" x14ac:dyDescent="0.35">
      <c r="A124" t="str">
        <f>IF('Support - Calculation Detail'!A124="","",LEFT('Support - Calculation Detail'!A124,7)&amp;"-"&amp;RIGHT('Support - Calculation Detail'!A124,2))</f>
        <v>0420003-UT</v>
      </c>
      <c r="B124" t="str">
        <f>IF('Support - Calculation Detail'!C124="","",'Support - Calculation Detail'!C124)</f>
        <v>04</v>
      </c>
      <c r="C124" t="str">
        <f>IF('Support - Calculation Detail'!B124="","",'Support - Calculation Detail'!B124)</f>
        <v>N</v>
      </c>
      <c r="D124">
        <f>IF('Support - Calculation Detail'!D124="","",'Support - Calculation Detail'!D124)</f>
        <v>12408</v>
      </c>
      <c r="E124">
        <f>IF('Support - Calculation Detail'!E124="","",'Support - Calculation Detail'!E124)</f>
        <v>0</v>
      </c>
      <c r="G124">
        <f>IF('Support - Calculation Detail'!F124="","",'Support - Calculation Detail'!F124)</f>
        <v>12408</v>
      </c>
      <c r="H124">
        <f>IF('Support - Calculation Detail'!G124="","",'Support - Calculation Detail'!G124)</f>
        <v>1.04</v>
      </c>
      <c r="I124">
        <f>IF('Support - Calculation Detail'!H124="","",'Support - Calculation Detail'!H124)</f>
        <v>12904</v>
      </c>
      <c r="J124">
        <f>IF('Support - Calculation Detail'!I124="","",'Support - Calculation Detail'!I124)</f>
        <v>0</v>
      </c>
      <c r="K124">
        <f>IF('Support - Calculation Detail'!K124="","",'Support - Calculation Detail'!K124)</f>
        <v>12904</v>
      </c>
      <c r="L124">
        <f>IF('Support - Calculation Detail'!L124="","",'Support - Calculation Detail'!L124)</f>
        <v>0</v>
      </c>
      <c r="M124">
        <f>IF('Support - Calculation Detail'!M124="","",'Support - Calculation Detail'!M124)</f>
        <v>0</v>
      </c>
      <c r="N124">
        <f>IF('Support - Calculation Detail'!N124="","",'Support - Calculation Detail'!N124)</f>
        <v>0</v>
      </c>
      <c r="P124">
        <f>IF('Support - Calculation Detail'!O124="","",'Support - Calculation Detail'!O124)</f>
        <v>12904</v>
      </c>
      <c r="Q124" t="b">
        <v>1</v>
      </c>
      <c r="R124" t="str">
        <f t="shared" si="5"/>
        <v>0420003</v>
      </c>
      <c r="S124" t="str">
        <f t="shared" si="6"/>
        <v>0420003-UT</v>
      </c>
      <c r="T124" t="str">
        <f t="shared" si="7"/>
        <v>0420003-UT</v>
      </c>
      <c r="U124" t="str">
        <f t="shared" si="8"/>
        <v>2</v>
      </c>
      <c r="V124" t="str">
        <f t="shared" si="9"/>
        <v>UT</v>
      </c>
    </row>
    <row r="125" spans="1:22" x14ac:dyDescent="0.35">
      <c r="A125" t="str">
        <f>IF('Support - Calculation Detail'!A125="","",LEFT('Support - Calculation Detail'!A125,7)&amp;"-"&amp;RIGHT('Support - Calculation Detail'!A125,2))</f>
        <v>0420004-UT</v>
      </c>
      <c r="B125" t="str">
        <f>IF('Support - Calculation Detail'!C125="","",'Support - Calculation Detail'!C125)</f>
        <v>04</v>
      </c>
      <c r="C125" t="str">
        <f>IF('Support - Calculation Detail'!B125="","",'Support - Calculation Detail'!B125)</f>
        <v>N</v>
      </c>
      <c r="D125">
        <f>IF('Support - Calculation Detail'!D125="","",'Support - Calculation Detail'!D125)</f>
        <v>11392</v>
      </c>
      <c r="E125">
        <f>IF('Support - Calculation Detail'!E125="","",'Support - Calculation Detail'!E125)</f>
        <v>0</v>
      </c>
      <c r="G125">
        <f>IF('Support - Calculation Detail'!F125="","",'Support - Calculation Detail'!F125)</f>
        <v>11392</v>
      </c>
      <c r="H125">
        <f>IF('Support - Calculation Detail'!G125="","",'Support - Calculation Detail'!G125)</f>
        <v>1.04</v>
      </c>
      <c r="I125">
        <f>IF('Support - Calculation Detail'!H125="","",'Support - Calculation Detail'!H125)</f>
        <v>11848</v>
      </c>
      <c r="J125">
        <f>IF('Support - Calculation Detail'!I125="","",'Support - Calculation Detail'!I125)</f>
        <v>0</v>
      </c>
      <c r="K125">
        <f>IF('Support - Calculation Detail'!K125="","",'Support - Calculation Detail'!K125)</f>
        <v>11848</v>
      </c>
      <c r="L125">
        <f>IF('Support - Calculation Detail'!L125="","",'Support - Calculation Detail'!L125)</f>
        <v>0</v>
      </c>
      <c r="M125">
        <f>IF('Support - Calculation Detail'!M125="","",'Support - Calculation Detail'!M125)</f>
        <v>0</v>
      </c>
      <c r="N125">
        <f>IF('Support - Calculation Detail'!N125="","",'Support - Calculation Detail'!N125)</f>
        <v>0</v>
      </c>
      <c r="P125">
        <f>IF('Support - Calculation Detail'!O125="","",'Support - Calculation Detail'!O125)</f>
        <v>11848</v>
      </c>
      <c r="Q125" t="b">
        <v>1</v>
      </c>
      <c r="R125" t="str">
        <f t="shared" si="5"/>
        <v>0420004</v>
      </c>
      <c r="S125" t="str">
        <f t="shared" si="6"/>
        <v>0420004-UT</v>
      </c>
      <c r="T125" t="str">
        <f t="shared" si="7"/>
        <v>0420004-UT</v>
      </c>
      <c r="U125" t="str">
        <f t="shared" si="8"/>
        <v>2</v>
      </c>
      <c r="V125" t="str">
        <f t="shared" si="9"/>
        <v>UT</v>
      </c>
    </row>
    <row r="126" spans="1:22" x14ac:dyDescent="0.35">
      <c r="A126" t="str">
        <f>IF('Support - Calculation Detail'!A126="","",LEFT('Support - Calculation Detail'!A126,7)&amp;"-"&amp;RIGHT('Support - Calculation Detail'!A126,2))</f>
        <v>0420004-TF</v>
      </c>
      <c r="B126" t="str">
        <f>IF('Support - Calculation Detail'!C126="","",'Support - Calculation Detail'!C126)</f>
        <v>04</v>
      </c>
      <c r="C126" t="str">
        <f>IF('Support - Calculation Detail'!B126="","",'Support - Calculation Detail'!B126)</f>
        <v>N</v>
      </c>
      <c r="D126">
        <f>IF('Support - Calculation Detail'!D126="","",'Support - Calculation Detail'!D126)</f>
        <v>20836</v>
      </c>
      <c r="E126">
        <f>IF('Support - Calculation Detail'!E126="","",'Support - Calculation Detail'!E126)</f>
        <v>0</v>
      </c>
      <c r="G126">
        <f>IF('Support - Calculation Detail'!F126="","",'Support - Calculation Detail'!F126)</f>
        <v>20836</v>
      </c>
      <c r="H126">
        <f>IF('Support - Calculation Detail'!G126="","",'Support - Calculation Detail'!G126)</f>
        <v>1.04</v>
      </c>
      <c r="I126">
        <f>IF('Support - Calculation Detail'!H126="","",'Support - Calculation Detail'!H126)</f>
        <v>21669</v>
      </c>
      <c r="J126">
        <f>IF('Support - Calculation Detail'!I126="","",'Support - Calculation Detail'!I126)</f>
        <v>0</v>
      </c>
      <c r="K126">
        <f>IF('Support - Calculation Detail'!K126="","",'Support - Calculation Detail'!K126)</f>
        <v>21669</v>
      </c>
      <c r="L126">
        <f>IF('Support - Calculation Detail'!L126="","",'Support - Calculation Detail'!L126)</f>
        <v>0</v>
      </c>
      <c r="M126">
        <f>IF('Support - Calculation Detail'!M126="","",'Support - Calculation Detail'!M126)</f>
        <v>0</v>
      </c>
      <c r="N126">
        <f>IF('Support - Calculation Detail'!N126="","",'Support - Calculation Detail'!N126)</f>
        <v>0</v>
      </c>
      <c r="P126">
        <f>IF('Support - Calculation Detail'!O126="","",'Support - Calculation Detail'!O126)</f>
        <v>21669</v>
      </c>
      <c r="Q126" t="b">
        <v>1</v>
      </c>
      <c r="R126" t="str">
        <f t="shared" si="5"/>
        <v>0420004</v>
      </c>
      <c r="S126" t="str">
        <f t="shared" si="6"/>
        <v>0420004-TF</v>
      </c>
      <c r="T126" t="str">
        <f t="shared" si="7"/>
        <v>0420004-TF</v>
      </c>
      <c r="U126" t="str">
        <f t="shared" si="8"/>
        <v>2</v>
      </c>
      <c r="V126" t="str">
        <f t="shared" si="9"/>
        <v>TF</v>
      </c>
    </row>
    <row r="127" spans="1:22" x14ac:dyDescent="0.35">
      <c r="A127" t="str">
        <f>IF('Support - Calculation Detail'!A127="","",LEFT('Support - Calculation Detail'!A127,7)&amp;"-"&amp;RIGHT('Support - Calculation Detail'!A127,2))</f>
        <v>0420005-TF</v>
      </c>
      <c r="B127" t="str">
        <f>IF('Support - Calculation Detail'!C127="","",'Support - Calculation Detail'!C127)</f>
        <v>04</v>
      </c>
      <c r="C127" t="str">
        <f>IF('Support - Calculation Detail'!B127="","",'Support - Calculation Detail'!B127)</f>
        <v>N</v>
      </c>
      <c r="D127">
        <f>IF('Support - Calculation Detail'!D127="","",'Support - Calculation Detail'!D127)</f>
        <v>38636</v>
      </c>
      <c r="E127">
        <f>IF('Support - Calculation Detail'!E127="","",'Support - Calculation Detail'!E127)</f>
        <v>0</v>
      </c>
      <c r="G127">
        <f>IF('Support - Calculation Detail'!F127="","",'Support - Calculation Detail'!F127)</f>
        <v>38636</v>
      </c>
      <c r="H127">
        <f>IF('Support - Calculation Detail'!G127="","",'Support - Calculation Detail'!G127)</f>
        <v>1.04</v>
      </c>
      <c r="I127">
        <f>IF('Support - Calculation Detail'!H127="","",'Support - Calculation Detail'!H127)</f>
        <v>40181</v>
      </c>
      <c r="J127">
        <f>IF('Support - Calculation Detail'!I127="","",'Support - Calculation Detail'!I127)</f>
        <v>0</v>
      </c>
      <c r="K127">
        <f>IF('Support - Calculation Detail'!K127="","",'Support - Calculation Detail'!K127)</f>
        <v>40181</v>
      </c>
      <c r="L127">
        <f>IF('Support - Calculation Detail'!L127="","",'Support - Calculation Detail'!L127)</f>
        <v>0</v>
      </c>
      <c r="M127">
        <f>IF('Support - Calculation Detail'!M127="","",'Support - Calculation Detail'!M127)</f>
        <v>0</v>
      </c>
      <c r="N127">
        <f>IF('Support - Calculation Detail'!N127="","",'Support - Calculation Detail'!N127)</f>
        <v>0</v>
      </c>
      <c r="P127">
        <f>IF('Support - Calculation Detail'!O127="","",'Support - Calculation Detail'!O127)</f>
        <v>40181</v>
      </c>
      <c r="Q127" t="b">
        <v>1</v>
      </c>
      <c r="R127" t="str">
        <f t="shared" si="5"/>
        <v>0420005</v>
      </c>
      <c r="S127" t="str">
        <f t="shared" si="6"/>
        <v>0420005-TF</v>
      </c>
      <c r="T127" t="str">
        <f t="shared" si="7"/>
        <v>0420005-TF</v>
      </c>
      <c r="U127" t="str">
        <f t="shared" si="8"/>
        <v>2</v>
      </c>
      <c r="V127" t="str">
        <f t="shared" si="9"/>
        <v>TF</v>
      </c>
    </row>
    <row r="128" spans="1:22" x14ac:dyDescent="0.35">
      <c r="A128" t="str">
        <f>IF('Support - Calculation Detail'!A128="","",LEFT('Support - Calculation Detail'!A128,7)&amp;"-"&amp;RIGHT('Support - Calculation Detail'!A128,2))</f>
        <v>0420005-UT</v>
      </c>
      <c r="B128" t="str">
        <f>IF('Support - Calculation Detail'!C128="","",'Support - Calculation Detail'!C128)</f>
        <v>04</v>
      </c>
      <c r="C128" t="str">
        <f>IF('Support - Calculation Detail'!B128="","",'Support - Calculation Detail'!B128)</f>
        <v>N</v>
      </c>
      <c r="D128">
        <f>IF('Support - Calculation Detail'!D128="","",'Support - Calculation Detail'!D128)</f>
        <v>42384</v>
      </c>
      <c r="E128">
        <f>IF('Support - Calculation Detail'!E128="","",'Support - Calculation Detail'!E128)</f>
        <v>0</v>
      </c>
      <c r="G128">
        <f>IF('Support - Calculation Detail'!F128="","",'Support - Calculation Detail'!F128)</f>
        <v>42384</v>
      </c>
      <c r="H128">
        <f>IF('Support - Calculation Detail'!G128="","",'Support - Calculation Detail'!G128)</f>
        <v>1.04</v>
      </c>
      <c r="I128">
        <f>IF('Support - Calculation Detail'!H128="","",'Support - Calculation Detail'!H128)</f>
        <v>44079</v>
      </c>
      <c r="J128">
        <f>IF('Support - Calculation Detail'!I128="","",'Support - Calculation Detail'!I128)</f>
        <v>0</v>
      </c>
      <c r="K128">
        <f>IF('Support - Calculation Detail'!K128="","",'Support - Calculation Detail'!K128)</f>
        <v>44079</v>
      </c>
      <c r="L128">
        <f>IF('Support - Calculation Detail'!L128="","",'Support - Calculation Detail'!L128)</f>
        <v>0</v>
      </c>
      <c r="M128">
        <f>IF('Support - Calculation Detail'!M128="","",'Support - Calculation Detail'!M128)</f>
        <v>0</v>
      </c>
      <c r="N128">
        <f>IF('Support - Calculation Detail'!N128="","",'Support - Calculation Detail'!N128)</f>
        <v>0</v>
      </c>
      <c r="P128">
        <f>IF('Support - Calculation Detail'!O128="","",'Support - Calculation Detail'!O128)</f>
        <v>44079</v>
      </c>
      <c r="Q128" t="b">
        <v>1</v>
      </c>
      <c r="R128" t="str">
        <f t="shared" si="5"/>
        <v>0420005</v>
      </c>
      <c r="S128" t="str">
        <f t="shared" si="6"/>
        <v>0420005-UT</v>
      </c>
      <c r="T128" t="str">
        <f t="shared" si="7"/>
        <v>0420005-UT</v>
      </c>
      <c r="U128" t="str">
        <f t="shared" si="8"/>
        <v>2</v>
      </c>
      <c r="V128" t="str">
        <f t="shared" si="9"/>
        <v>UT</v>
      </c>
    </row>
    <row r="129" spans="1:22" x14ac:dyDescent="0.35">
      <c r="A129" t="str">
        <f>IF('Support - Calculation Detail'!A129="","",LEFT('Support - Calculation Detail'!A129,7)&amp;"-"&amp;RIGHT('Support - Calculation Detail'!A129,2))</f>
        <v>0420006-UT</v>
      </c>
      <c r="B129" t="str">
        <f>IF('Support - Calculation Detail'!C129="","",'Support - Calculation Detail'!C129)</f>
        <v>04</v>
      </c>
      <c r="C129" t="str">
        <f>IF('Support - Calculation Detail'!B129="","",'Support - Calculation Detail'!B129)</f>
        <v>N</v>
      </c>
      <c r="D129">
        <f>IF('Support - Calculation Detail'!D129="","",'Support - Calculation Detail'!D129)</f>
        <v>24818</v>
      </c>
      <c r="E129">
        <f>IF('Support - Calculation Detail'!E129="","",'Support - Calculation Detail'!E129)</f>
        <v>0</v>
      </c>
      <c r="G129">
        <f>IF('Support - Calculation Detail'!F129="","",'Support - Calculation Detail'!F129)</f>
        <v>24818</v>
      </c>
      <c r="H129">
        <f>IF('Support - Calculation Detail'!G129="","",'Support - Calculation Detail'!G129)</f>
        <v>1.04</v>
      </c>
      <c r="I129">
        <f>IF('Support - Calculation Detail'!H129="","",'Support - Calculation Detail'!H129)</f>
        <v>25811</v>
      </c>
      <c r="J129">
        <f>IF('Support - Calculation Detail'!I129="","",'Support - Calculation Detail'!I129)</f>
        <v>0</v>
      </c>
      <c r="K129">
        <f>IF('Support - Calculation Detail'!K129="","",'Support - Calculation Detail'!K129)</f>
        <v>25811</v>
      </c>
      <c r="L129">
        <f>IF('Support - Calculation Detail'!L129="","",'Support - Calculation Detail'!L129)</f>
        <v>0</v>
      </c>
      <c r="M129">
        <f>IF('Support - Calculation Detail'!M129="","",'Support - Calculation Detail'!M129)</f>
        <v>0</v>
      </c>
      <c r="N129">
        <f>IF('Support - Calculation Detail'!N129="","",'Support - Calculation Detail'!N129)</f>
        <v>0</v>
      </c>
      <c r="P129">
        <f>IF('Support - Calculation Detail'!O129="","",'Support - Calculation Detail'!O129)</f>
        <v>25811</v>
      </c>
      <c r="Q129" t="b">
        <v>1</v>
      </c>
      <c r="R129" t="str">
        <f t="shared" si="5"/>
        <v>0420006</v>
      </c>
      <c r="S129" t="str">
        <f t="shared" si="6"/>
        <v>0420006-UT</v>
      </c>
      <c r="T129" t="str">
        <f t="shared" si="7"/>
        <v>0420006-UT</v>
      </c>
      <c r="U129" t="str">
        <f t="shared" si="8"/>
        <v>2</v>
      </c>
      <c r="V129" t="str">
        <f t="shared" si="9"/>
        <v>UT</v>
      </c>
    </row>
    <row r="130" spans="1:22" x14ac:dyDescent="0.35">
      <c r="A130" t="str">
        <f>IF('Support - Calculation Detail'!A130="","",LEFT('Support - Calculation Detail'!A130,7)&amp;"-"&amp;RIGHT('Support - Calculation Detail'!A130,2))</f>
        <v>0420006-TF</v>
      </c>
      <c r="B130" t="str">
        <f>IF('Support - Calculation Detail'!C130="","",'Support - Calculation Detail'!C130)</f>
        <v>04</v>
      </c>
      <c r="C130" t="str">
        <f>IF('Support - Calculation Detail'!B130="","",'Support - Calculation Detail'!B130)</f>
        <v>N</v>
      </c>
      <c r="D130">
        <f>IF('Support - Calculation Detail'!D130="","",'Support - Calculation Detail'!D130)</f>
        <v>17754</v>
      </c>
      <c r="E130">
        <f>IF('Support - Calculation Detail'!E130="","",'Support - Calculation Detail'!E130)</f>
        <v>0</v>
      </c>
      <c r="G130">
        <f>IF('Support - Calculation Detail'!F130="","",'Support - Calculation Detail'!F130)</f>
        <v>17754</v>
      </c>
      <c r="H130">
        <f>IF('Support - Calculation Detail'!G130="","",'Support - Calculation Detail'!G130)</f>
        <v>1.04</v>
      </c>
      <c r="I130">
        <f>IF('Support - Calculation Detail'!H130="","",'Support - Calculation Detail'!H130)</f>
        <v>18464</v>
      </c>
      <c r="J130">
        <f>IF('Support - Calculation Detail'!I130="","",'Support - Calculation Detail'!I130)</f>
        <v>0</v>
      </c>
      <c r="K130">
        <f>IF('Support - Calculation Detail'!K130="","",'Support - Calculation Detail'!K130)</f>
        <v>18464</v>
      </c>
      <c r="L130">
        <f>IF('Support - Calculation Detail'!L130="","",'Support - Calculation Detail'!L130)</f>
        <v>0</v>
      </c>
      <c r="M130">
        <f>IF('Support - Calculation Detail'!M130="","",'Support - Calculation Detail'!M130)</f>
        <v>0</v>
      </c>
      <c r="N130">
        <f>IF('Support - Calculation Detail'!N130="","",'Support - Calculation Detail'!N130)</f>
        <v>0</v>
      </c>
      <c r="P130">
        <f>IF('Support - Calculation Detail'!O130="","",'Support - Calculation Detail'!O130)</f>
        <v>18464</v>
      </c>
      <c r="Q130" t="b">
        <v>1</v>
      </c>
      <c r="R130" t="str">
        <f t="shared" si="5"/>
        <v>0420006</v>
      </c>
      <c r="S130" t="str">
        <f t="shared" si="6"/>
        <v>0420006-TF</v>
      </c>
      <c r="T130" t="str">
        <f t="shared" si="7"/>
        <v>0420006-TF</v>
      </c>
      <c r="U130" t="str">
        <f t="shared" si="8"/>
        <v>2</v>
      </c>
      <c r="V130" t="str">
        <f t="shared" si="9"/>
        <v>TF</v>
      </c>
    </row>
    <row r="131" spans="1:22" x14ac:dyDescent="0.35">
      <c r="A131" t="str">
        <f>IF('Support - Calculation Detail'!A131="","",LEFT('Support - Calculation Detail'!A131,7)&amp;"-"&amp;RIGHT('Support - Calculation Detail'!A131,2))</f>
        <v>0420007-TF</v>
      </c>
      <c r="B131" t="str">
        <f>IF('Support - Calculation Detail'!C131="","",'Support - Calculation Detail'!C131)</f>
        <v>04</v>
      </c>
      <c r="C131" t="str">
        <f>IF('Support - Calculation Detail'!B131="","",'Support - Calculation Detail'!B131)</f>
        <v>N</v>
      </c>
      <c r="D131">
        <f>IF('Support - Calculation Detail'!D131="","",'Support - Calculation Detail'!D131)</f>
        <v>8563</v>
      </c>
      <c r="E131">
        <f>IF('Support - Calculation Detail'!E131="","",'Support - Calculation Detail'!E131)</f>
        <v>0</v>
      </c>
      <c r="G131">
        <f>IF('Support - Calculation Detail'!F131="","",'Support - Calculation Detail'!F131)</f>
        <v>8563</v>
      </c>
      <c r="H131">
        <f>IF('Support - Calculation Detail'!G131="","",'Support - Calculation Detail'!G131)</f>
        <v>1.04</v>
      </c>
      <c r="I131">
        <f>IF('Support - Calculation Detail'!H131="","",'Support - Calculation Detail'!H131)</f>
        <v>8906</v>
      </c>
      <c r="J131">
        <f>IF('Support - Calculation Detail'!I131="","",'Support - Calculation Detail'!I131)</f>
        <v>0</v>
      </c>
      <c r="K131">
        <f>IF('Support - Calculation Detail'!K131="","",'Support - Calculation Detail'!K131)</f>
        <v>8906</v>
      </c>
      <c r="L131">
        <f>IF('Support - Calculation Detail'!L131="","",'Support - Calculation Detail'!L131)</f>
        <v>0</v>
      </c>
      <c r="M131">
        <f>IF('Support - Calculation Detail'!M131="","",'Support - Calculation Detail'!M131)</f>
        <v>0</v>
      </c>
      <c r="N131">
        <f>IF('Support - Calculation Detail'!N131="","",'Support - Calculation Detail'!N131)</f>
        <v>0</v>
      </c>
      <c r="P131">
        <f>IF('Support - Calculation Detail'!O131="","",'Support - Calculation Detail'!O131)</f>
        <v>8906</v>
      </c>
      <c r="Q131" t="b">
        <v>1</v>
      </c>
      <c r="R131" t="str">
        <f t="shared" ref="R131:R194" si="10">LEFT(A131,7)</f>
        <v>0420007</v>
      </c>
      <c r="S131" t="str">
        <f t="shared" ref="S131:S194" si="11">A131</f>
        <v>0420007-TF</v>
      </c>
      <c r="T131" t="str">
        <f t="shared" ref="T131:T194" si="12">S131</f>
        <v>0420007-TF</v>
      </c>
      <c r="U131" t="str">
        <f t="shared" ref="U131:U194" si="13">MID(S131,3,1)</f>
        <v>2</v>
      </c>
      <c r="V131" t="str">
        <f t="shared" ref="V131:V194" si="14">RIGHT(T131,2)</f>
        <v>TF</v>
      </c>
    </row>
    <row r="132" spans="1:22" x14ac:dyDescent="0.35">
      <c r="A132" t="str">
        <f>IF('Support - Calculation Detail'!A132="","",LEFT('Support - Calculation Detail'!A132,7)&amp;"-"&amp;RIGHT('Support - Calculation Detail'!A132,2))</f>
        <v>0420007-UT</v>
      </c>
      <c r="B132" t="str">
        <f>IF('Support - Calculation Detail'!C132="","",'Support - Calculation Detail'!C132)</f>
        <v>04</v>
      </c>
      <c r="C132" t="str">
        <f>IF('Support - Calculation Detail'!B132="","",'Support - Calculation Detail'!B132)</f>
        <v>N</v>
      </c>
      <c r="D132">
        <f>IF('Support - Calculation Detail'!D132="","",'Support - Calculation Detail'!D132)</f>
        <v>21742</v>
      </c>
      <c r="E132">
        <f>IF('Support - Calculation Detail'!E132="","",'Support - Calculation Detail'!E132)</f>
        <v>0</v>
      </c>
      <c r="G132">
        <f>IF('Support - Calculation Detail'!F132="","",'Support - Calculation Detail'!F132)</f>
        <v>21742</v>
      </c>
      <c r="H132">
        <f>IF('Support - Calculation Detail'!G132="","",'Support - Calculation Detail'!G132)</f>
        <v>1.04</v>
      </c>
      <c r="I132">
        <f>IF('Support - Calculation Detail'!H132="","",'Support - Calculation Detail'!H132)</f>
        <v>22612</v>
      </c>
      <c r="J132">
        <f>IF('Support - Calculation Detail'!I132="","",'Support - Calculation Detail'!I132)</f>
        <v>0</v>
      </c>
      <c r="K132">
        <f>IF('Support - Calculation Detail'!K132="","",'Support - Calculation Detail'!K132)</f>
        <v>22612</v>
      </c>
      <c r="L132">
        <f>IF('Support - Calculation Detail'!L132="","",'Support - Calculation Detail'!L132)</f>
        <v>0</v>
      </c>
      <c r="M132">
        <f>IF('Support - Calculation Detail'!M132="","",'Support - Calculation Detail'!M132)</f>
        <v>0</v>
      </c>
      <c r="N132">
        <f>IF('Support - Calculation Detail'!N132="","",'Support - Calculation Detail'!N132)</f>
        <v>0</v>
      </c>
      <c r="P132">
        <f>IF('Support - Calculation Detail'!O132="","",'Support - Calculation Detail'!O132)</f>
        <v>22612</v>
      </c>
      <c r="Q132" t="b">
        <v>1</v>
      </c>
      <c r="R132" t="str">
        <f t="shared" si="10"/>
        <v>0420007</v>
      </c>
      <c r="S132" t="str">
        <f t="shared" si="11"/>
        <v>0420007-UT</v>
      </c>
      <c r="T132" t="str">
        <f t="shared" si="12"/>
        <v>0420007-UT</v>
      </c>
      <c r="U132" t="str">
        <f t="shared" si="13"/>
        <v>2</v>
      </c>
      <c r="V132" t="str">
        <f t="shared" si="14"/>
        <v>UT</v>
      </c>
    </row>
    <row r="133" spans="1:22" x14ac:dyDescent="0.35">
      <c r="A133" t="str">
        <f>IF('Support - Calculation Detail'!A133="","",LEFT('Support - Calculation Detail'!A133,7)&amp;"-"&amp;RIGHT('Support - Calculation Detail'!A133,2))</f>
        <v>0450007-UT</v>
      </c>
      <c r="B133" t="str">
        <f>IF('Support - Calculation Detail'!C133="","",'Support - Calculation Detail'!C133)</f>
        <v>04</v>
      </c>
      <c r="C133" t="str">
        <f>IF('Support - Calculation Detail'!B133="","",'Support - Calculation Detail'!B133)</f>
        <v>N</v>
      </c>
      <c r="D133">
        <f>IF('Support - Calculation Detail'!D133="","",'Support - Calculation Detail'!D133)</f>
        <v>124476</v>
      </c>
      <c r="E133">
        <f>IF('Support - Calculation Detail'!E133="","",'Support - Calculation Detail'!E133)</f>
        <v>0</v>
      </c>
      <c r="G133">
        <f>IF('Support - Calculation Detail'!F133="","",'Support - Calculation Detail'!F133)</f>
        <v>124476</v>
      </c>
      <c r="H133">
        <f>IF('Support - Calculation Detail'!G133="","",'Support - Calculation Detail'!G133)</f>
        <v>1.04</v>
      </c>
      <c r="I133">
        <f>IF('Support - Calculation Detail'!H133="","",'Support - Calculation Detail'!H133)</f>
        <v>129455</v>
      </c>
      <c r="J133">
        <f>IF('Support - Calculation Detail'!I133="","",'Support - Calculation Detail'!I133)</f>
        <v>0</v>
      </c>
      <c r="K133">
        <f>IF('Support - Calculation Detail'!K133="","",'Support - Calculation Detail'!K133)</f>
        <v>129455</v>
      </c>
      <c r="L133">
        <f>IF('Support - Calculation Detail'!L133="","",'Support - Calculation Detail'!L133)</f>
        <v>0</v>
      </c>
      <c r="M133">
        <f>IF('Support - Calculation Detail'!M133="","",'Support - Calculation Detail'!M133)</f>
        <v>0</v>
      </c>
      <c r="N133">
        <f>IF('Support - Calculation Detail'!N133="","",'Support - Calculation Detail'!N133)</f>
        <v>0</v>
      </c>
      <c r="P133">
        <f>IF('Support - Calculation Detail'!O133="","",'Support - Calculation Detail'!O133)</f>
        <v>129455</v>
      </c>
      <c r="Q133" t="b">
        <v>1</v>
      </c>
      <c r="R133" t="str">
        <f t="shared" si="10"/>
        <v>0450007</v>
      </c>
      <c r="S133" t="str">
        <f t="shared" si="11"/>
        <v>0450007-UT</v>
      </c>
      <c r="T133" t="str">
        <f t="shared" si="12"/>
        <v>0450007-UT</v>
      </c>
      <c r="U133" t="str">
        <f t="shared" si="13"/>
        <v>5</v>
      </c>
      <c r="V133" t="str">
        <f t="shared" si="14"/>
        <v>UT</v>
      </c>
    </row>
    <row r="134" spans="1:22" x14ac:dyDescent="0.35">
      <c r="A134" t="str">
        <f>IF('Support - Calculation Detail'!A134="","",LEFT('Support - Calculation Detail'!A134,7)&amp;"-"&amp;RIGHT('Support - Calculation Detail'!A134,2))</f>
        <v>0420008-UT</v>
      </c>
      <c r="B134" t="str">
        <f>IF('Support - Calculation Detail'!C134="","",'Support - Calculation Detail'!C134)</f>
        <v>04</v>
      </c>
      <c r="C134" t="str">
        <f>IF('Support - Calculation Detail'!B134="","",'Support - Calculation Detail'!B134)</f>
        <v>N</v>
      </c>
      <c r="D134">
        <f>IF('Support - Calculation Detail'!D134="","",'Support - Calculation Detail'!D134)</f>
        <v>10650</v>
      </c>
      <c r="E134">
        <f>IF('Support - Calculation Detail'!E134="","",'Support - Calculation Detail'!E134)</f>
        <v>0</v>
      </c>
      <c r="G134">
        <f>IF('Support - Calculation Detail'!F134="","",'Support - Calculation Detail'!F134)</f>
        <v>10650</v>
      </c>
      <c r="H134">
        <f>IF('Support - Calculation Detail'!G134="","",'Support - Calculation Detail'!G134)</f>
        <v>1.04</v>
      </c>
      <c r="I134">
        <f>IF('Support - Calculation Detail'!H134="","",'Support - Calculation Detail'!H134)</f>
        <v>11076</v>
      </c>
      <c r="J134">
        <f>IF('Support - Calculation Detail'!I134="","",'Support - Calculation Detail'!I134)</f>
        <v>0</v>
      </c>
      <c r="K134">
        <f>IF('Support - Calculation Detail'!K134="","",'Support - Calculation Detail'!K134)</f>
        <v>11076</v>
      </c>
      <c r="L134">
        <f>IF('Support - Calculation Detail'!L134="","",'Support - Calculation Detail'!L134)</f>
        <v>0</v>
      </c>
      <c r="M134">
        <f>IF('Support - Calculation Detail'!M134="","",'Support - Calculation Detail'!M134)</f>
        <v>0</v>
      </c>
      <c r="N134">
        <f>IF('Support - Calculation Detail'!N134="","",'Support - Calculation Detail'!N134)</f>
        <v>0</v>
      </c>
      <c r="P134">
        <f>IF('Support - Calculation Detail'!O134="","",'Support - Calculation Detail'!O134)</f>
        <v>11076</v>
      </c>
      <c r="Q134" t="b">
        <v>1</v>
      </c>
      <c r="R134" t="str">
        <f t="shared" si="10"/>
        <v>0420008</v>
      </c>
      <c r="S134" t="str">
        <f t="shared" si="11"/>
        <v>0420008-UT</v>
      </c>
      <c r="T134" t="str">
        <f t="shared" si="12"/>
        <v>0420008-UT</v>
      </c>
      <c r="U134" t="str">
        <f t="shared" si="13"/>
        <v>2</v>
      </c>
      <c r="V134" t="str">
        <f t="shared" si="14"/>
        <v>UT</v>
      </c>
    </row>
    <row r="135" spans="1:22" x14ac:dyDescent="0.35">
      <c r="A135" t="str">
        <f>IF('Support - Calculation Detail'!A135="","",LEFT('Support - Calculation Detail'!A135,7)&amp;"-"&amp;RIGHT('Support - Calculation Detail'!A135,2))</f>
        <v>0450008-UT</v>
      </c>
      <c r="B135" t="str">
        <f>IF('Support - Calculation Detail'!C135="","",'Support - Calculation Detail'!C135)</f>
        <v>04</v>
      </c>
      <c r="C135" t="str">
        <f>IF('Support - Calculation Detail'!B135="","",'Support - Calculation Detail'!B135)</f>
        <v>N</v>
      </c>
      <c r="D135">
        <f>IF('Support - Calculation Detail'!D135="","",'Support - Calculation Detail'!D135)</f>
        <v>47261</v>
      </c>
      <c r="E135">
        <f>IF('Support - Calculation Detail'!E135="","",'Support - Calculation Detail'!E135)</f>
        <v>0</v>
      </c>
      <c r="G135">
        <f>IF('Support - Calculation Detail'!F135="","",'Support - Calculation Detail'!F135)</f>
        <v>47261</v>
      </c>
      <c r="H135">
        <f>IF('Support - Calculation Detail'!G135="","",'Support - Calculation Detail'!G135)</f>
        <v>1.04</v>
      </c>
      <c r="I135">
        <f>IF('Support - Calculation Detail'!H135="","",'Support - Calculation Detail'!H135)</f>
        <v>49151</v>
      </c>
      <c r="J135">
        <f>IF('Support - Calculation Detail'!I135="","",'Support - Calculation Detail'!I135)</f>
        <v>0</v>
      </c>
      <c r="K135">
        <f>IF('Support - Calculation Detail'!K135="","",'Support - Calculation Detail'!K135)</f>
        <v>49151</v>
      </c>
      <c r="L135">
        <f>IF('Support - Calculation Detail'!L135="","",'Support - Calculation Detail'!L135)</f>
        <v>0</v>
      </c>
      <c r="M135">
        <f>IF('Support - Calculation Detail'!M135="","",'Support - Calculation Detail'!M135)</f>
        <v>0</v>
      </c>
      <c r="N135">
        <f>IF('Support - Calculation Detail'!N135="","",'Support - Calculation Detail'!N135)</f>
        <v>0</v>
      </c>
      <c r="P135">
        <f>IF('Support - Calculation Detail'!O135="","",'Support - Calculation Detail'!O135)</f>
        <v>49151</v>
      </c>
      <c r="Q135" t="b">
        <v>1</v>
      </c>
      <c r="R135" t="str">
        <f t="shared" si="10"/>
        <v>0450008</v>
      </c>
      <c r="S135" t="str">
        <f t="shared" si="11"/>
        <v>0450008-UT</v>
      </c>
      <c r="T135" t="str">
        <f t="shared" si="12"/>
        <v>0450008-UT</v>
      </c>
      <c r="U135" t="str">
        <f t="shared" si="13"/>
        <v>5</v>
      </c>
      <c r="V135" t="str">
        <f t="shared" si="14"/>
        <v>UT</v>
      </c>
    </row>
    <row r="136" spans="1:22" x14ac:dyDescent="0.35">
      <c r="A136" t="str">
        <f>IF('Support - Calculation Detail'!A136="","",LEFT('Support - Calculation Detail'!A136,7)&amp;"-"&amp;RIGHT('Support - Calculation Detail'!A136,2))</f>
        <v>0420009-UT</v>
      </c>
      <c r="B136" t="str">
        <f>IF('Support - Calculation Detail'!C136="","",'Support - Calculation Detail'!C136)</f>
        <v>04</v>
      </c>
      <c r="C136" t="str">
        <f>IF('Support - Calculation Detail'!B136="","",'Support - Calculation Detail'!B136)</f>
        <v>N</v>
      </c>
      <c r="D136">
        <f>IF('Support - Calculation Detail'!D136="","",'Support - Calculation Detail'!D136)</f>
        <v>18412</v>
      </c>
      <c r="E136">
        <f>IF('Support - Calculation Detail'!E136="","",'Support - Calculation Detail'!E136)</f>
        <v>0</v>
      </c>
      <c r="G136">
        <f>IF('Support - Calculation Detail'!F136="","",'Support - Calculation Detail'!F136)</f>
        <v>18412</v>
      </c>
      <c r="H136">
        <f>IF('Support - Calculation Detail'!G136="","",'Support - Calculation Detail'!G136)</f>
        <v>1.04</v>
      </c>
      <c r="I136">
        <f>IF('Support - Calculation Detail'!H136="","",'Support - Calculation Detail'!H136)</f>
        <v>19148</v>
      </c>
      <c r="J136">
        <f>IF('Support - Calculation Detail'!I136="","",'Support - Calculation Detail'!I136)</f>
        <v>0</v>
      </c>
      <c r="K136">
        <f>IF('Support - Calculation Detail'!K136="","",'Support - Calculation Detail'!K136)</f>
        <v>19148</v>
      </c>
      <c r="L136">
        <f>IF('Support - Calculation Detail'!L136="","",'Support - Calculation Detail'!L136)</f>
        <v>0</v>
      </c>
      <c r="M136">
        <f>IF('Support - Calculation Detail'!M136="","",'Support - Calculation Detail'!M136)</f>
        <v>0</v>
      </c>
      <c r="N136">
        <f>IF('Support - Calculation Detail'!N136="","",'Support - Calculation Detail'!N136)</f>
        <v>0</v>
      </c>
      <c r="P136">
        <f>IF('Support - Calculation Detail'!O136="","",'Support - Calculation Detail'!O136)</f>
        <v>19148</v>
      </c>
      <c r="Q136" t="b">
        <v>1</v>
      </c>
      <c r="R136" t="str">
        <f t="shared" si="10"/>
        <v>0420009</v>
      </c>
      <c r="S136" t="str">
        <f t="shared" si="11"/>
        <v>0420009-UT</v>
      </c>
      <c r="T136" t="str">
        <f t="shared" si="12"/>
        <v>0420009-UT</v>
      </c>
      <c r="U136" t="str">
        <f t="shared" si="13"/>
        <v>2</v>
      </c>
      <c r="V136" t="str">
        <f t="shared" si="14"/>
        <v>UT</v>
      </c>
    </row>
    <row r="137" spans="1:22" x14ac:dyDescent="0.35">
      <c r="A137" t="str">
        <f>IF('Support - Calculation Detail'!A137="","",LEFT('Support - Calculation Detail'!A137,7)&amp;"-"&amp;RIGHT('Support - Calculation Detail'!A137,2))</f>
        <v>0420009-TF</v>
      </c>
      <c r="B137" t="str">
        <f>IF('Support - Calculation Detail'!C137="","",'Support - Calculation Detail'!C137)</f>
        <v>04</v>
      </c>
      <c r="C137" t="str">
        <f>IF('Support - Calculation Detail'!B137="","",'Support - Calculation Detail'!B137)</f>
        <v>N</v>
      </c>
      <c r="D137">
        <f>IF('Support - Calculation Detail'!D137="","",'Support - Calculation Detail'!D137)</f>
        <v>30029</v>
      </c>
      <c r="E137">
        <f>IF('Support - Calculation Detail'!E137="","",'Support - Calculation Detail'!E137)</f>
        <v>0</v>
      </c>
      <c r="G137">
        <f>IF('Support - Calculation Detail'!F137="","",'Support - Calculation Detail'!F137)</f>
        <v>30029</v>
      </c>
      <c r="H137">
        <f>IF('Support - Calculation Detail'!G137="","",'Support - Calculation Detail'!G137)</f>
        <v>1.04</v>
      </c>
      <c r="I137">
        <f>IF('Support - Calculation Detail'!H137="","",'Support - Calculation Detail'!H137)</f>
        <v>31230</v>
      </c>
      <c r="J137">
        <f>IF('Support - Calculation Detail'!I137="","",'Support - Calculation Detail'!I137)</f>
        <v>0</v>
      </c>
      <c r="K137">
        <f>IF('Support - Calculation Detail'!K137="","",'Support - Calculation Detail'!K137)</f>
        <v>31230</v>
      </c>
      <c r="L137">
        <f>IF('Support - Calculation Detail'!L137="","",'Support - Calculation Detail'!L137)</f>
        <v>0</v>
      </c>
      <c r="M137">
        <f>IF('Support - Calculation Detail'!M137="","",'Support - Calculation Detail'!M137)</f>
        <v>0</v>
      </c>
      <c r="N137">
        <f>IF('Support - Calculation Detail'!N137="","",'Support - Calculation Detail'!N137)</f>
        <v>0</v>
      </c>
      <c r="P137">
        <f>IF('Support - Calculation Detail'!O137="","",'Support - Calculation Detail'!O137)</f>
        <v>31230</v>
      </c>
      <c r="Q137" t="b">
        <v>1</v>
      </c>
      <c r="R137" t="str">
        <f t="shared" si="10"/>
        <v>0420009</v>
      </c>
      <c r="S137" t="str">
        <f t="shared" si="11"/>
        <v>0420009-TF</v>
      </c>
      <c r="T137" t="str">
        <f t="shared" si="12"/>
        <v>0420009-TF</v>
      </c>
      <c r="U137" t="str">
        <f t="shared" si="13"/>
        <v>2</v>
      </c>
      <c r="V137" t="str">
        <f t="shared" si="14"/>
        <v>TF</v>
      </c>
    </row>
    <row r="138" spans="1:22" x14ac:dyDescent="0.35">
      <c r="A138" t="str">
        <f>IF('Support - Calculation Detail'!A138="","",LEFT('Support - Calculation Detail'!A138,7)&amp;"-"&amp;RIGHT('Support - Calculation Detail'!A138,2))</f>
        <v>0450009-UT</v>
      </c>
      <c r="B138" t="str">
        <f>IF('Support - Calculation Detail'!C138="","",'Support - Calculation Detail'!C138)</f>
        <v>04</v>
      </c>
      <c r="C138" t="str">
        <f>IF('Support - Calculation Detail'!B138="","",'Support - Calculation Detail'!B138)</f>
        <v>N</v>
      </c>
      <c r="D138">
        <f>IF('Support - Calculation Detail'!D138="","",'Support - Calculation Detail'!D138)</f>
        <v>109386</v>
      </c>
      <c r="E138">
        <f>IF('Support - Calculation Detail'!E138="","",'Support - Calculation Detail'!E138)</f>
        <v>0</v>
      </c>
      <c r="G138">
        <f>IF('Support - Calculation Detail'!F138="","",'Support - Calculation Detail'!F138)</f>
        <v>109386</v>
      </c>
      <c r="H138">
        <f>IF('Support - Calculation Detail'!G138="","",'Support - Calculation Detail'!G138)</f>
        <v>1.04</v>
      </c>
      <c r="I138">
        <f>IF('Support - Calculation Detail'!H138="","",'Support - Calculation Detail'!H138)</f>
        <v>113761</v>
      </c>
      <c r="J138">
        <f>IF('Support - Calculation Detail'!I138="","",'Support - Calculation Detail'!I138)</f>
        <v>0</v>
      </c>
      <c r="K138">
        <f>IF('Support - Calculation Detail'!K138="","",'Support - Calculation Detail'!K138)</f>
        <v>113761</v>
      </c>
      <c r="L138">
        <f>IF('Support - Calculation Detail'!L138="","",'Support - Calculation Detail'!L138)</f>
        <v>0</v>
      </c>
      <c r="M138">
        <f>IF('Support - Calculation Detail'!M138="","",'Support - Calculation Detail'!M138)</f>
        <v>0</v>
      </c>
      <c r="N138">
        <f>IF('Support - Calculation Detail'!N138="","",'Support - Calculation Detail'!N138)</f>
        <v>0</v>
      </c>
      <c r="P138">
        <f>IF('Support - Calculation Detail'!O138="","",'Support - Calculation Detail'!O138)</f>
        <v>113761</v>
      </c>
      <c r="Q138" t="b">
        <v>1</v>
      </c>
      <c r="R138" t="str">
        <f t="shared" si="10"/>
        <v>0450009</v>
      </c>
      <c r="S138" t="str">
        <f t="shared" si="11"/>
        <v>0450009-UT</v>
      </c>
      <c r="T138" t="str">
        <f t="shared" si="12"/>
        <v>0450009-UT</v>
      </c>
      <c r="U138" t="str">
        <f t="shared" si="13"/>
        <v>5</v>
      </c>
      <c r="V138" t="str">
        <f t="shared" si="14"/>
        <v>UT</v>
      </c>
    </row>
    <row r="139" spans="1:22" x14ac:dyDescent="0.35">
      <c r="A139" t="str">
        <f>IF('Support - Calculation Detail'!A139="","",LEFT('Support - Calculation Detail'!A139,7)&amp;"-"&amp;RIGHT('Support - Calculation Detail'!A139,2))</f>
        <v>0420010-UT</v>
      </c>
      <c r="B139" t="str">
        <f>IF('Support - Calculation Detail'!C139="","",'Support - Calculation Detail'!C139)</f>
        <v>04</v>
      </c>
      <c r="C139" t="str">
        <f>IF('Support - Calculation Detail'!B139="","",'Support - Calculation Detail'!B139)</f>
        <v>N</v>
      </c>
      <c r="D139">
        <f>IF('Support - Calculation Detail'!D139="","",'Support - Calculation Detail'!D139)</f>
        <v>9197</v>
      </c>
      <c r="E139">
        <f>IF('Support - Calculation Detail'!E139="","",'Support - Calculation Detail'!E139)</f>
        <v>0</v>
      </c>
      <c r="G139">
        <f>IF('Support - Calculation Detail'!F139="","",'Support - Calculation Detail'!F139)</f>
        <v>9197</v>
      </c>
      <c r="H139">
        <f>IF('Support - Calculation Detail'!G139="","",'Support - Calculation Detail'!G139)</f>
        <v>1.04</v>
      </c>
      <c r="I139">
        <f>IF('Support - Calculation Detail'!H139="","",'Support - Calculation Detail'!H139)</f>
        <v>9565</v>
      </c>
      <c r="J139">
        <f>IF('Support - Calculation Detail'!I139="","",'Support - Calculation Detail'!I139)</f>
        <v>0</v>
      </c>
      <c r="K139">
        <f>IF('Support - Calculation Detail'!K139="","",'Support - Calculation Detail'!K139)</f>
        <v>9565</v>
      </c>
      <c r="L139">
        <f>IF('Support - Calculation Detail'!L139="","",'Support - Calculation Detail'!L139)</f>
        <v>0</v>
      </c>
      <c r="M139">
        <f>IF('Support - Calculation Detail'!M139="","",'Support - Calculation Detail'!M139)</f>
        <v>0</v>
      </c>
      <c r="N139">
        <f>IF('Support - Calculation Detail'!N139="","",'Support - Calculation Detail'!N139)</f>
        <v>0</v>
      </c>
      <c r="P139">
        <f>IF('Support - Calculation Detail'!O139="","",'Support - Calculation Detail'!O139)</f>
        <v>9565</v>
      </c>
      <c r="Q139" t="b">
        <v>1</v>
      </c>
      <c r="R139" t="str">
        <f t="shared" si="10"/>
        <v>0420010</v>
      </c>
      <c r="S139" t="str">
        <f t="shared" si="11"/>
        <v>0420010-UT</v>
      </c>
      <c r="T139" t="str">
        <f t="shared" si="12"/>
        <v>0420010-UT</v>
      </c>
      <c r="U139" t="str">
        <f t="shared" si="13"/>
        <v>2</v>
      </c>
      <c r="V139" t="str">
        <f t="shared" si="14"/>
        <v>UT</v>
      </c>
    </row>
    <row r="140" spans="1:22" x14ac:dyDescent="0.35">
      <c r="A140" t="str">
        <f>IF('Support - Calculation Detail'!A140="","",LEFT('Support - Calculation Detail'!A140,7)&amp;"-"&amp;RIGHT('Support - Calculation Detail'!A140,2))</f>
        <v>0420010-TF</v>
      </c>
      <c r="B140" t="str">
        <f>IF('Support - Calculation Detail'!C140="","",'Support - Calculation Detail'!C140)</f>
        <v>04</v>
      </c>
      <c r="C140" t="str">
        <f>IF('Support - Calculation Detail'!B140="","",'Support - Calculation Detail'!B140)</f>
        <v>N</v>
      </c>
      <c r="D140">
        <f>IF('Support - Calculation Detail'!D140="","",'Support - Calculation Detail'!D140)</f>
        <v>10297</v>
      </c>
      <c r="E140">
        <f>IF('Support - Calculation Detail'!E140="","",'Support - Calculation Detail'!E140)</f>
        <v>0</v>
      </c>
      <c r="G140">
        <f>IF('Support - Calculation Detail'!F140="","",'Support - Calculation Detail'!F140)</f>
        <v>10297</v>
      </c>
      <c r="H140">
        <f>IF('Support - Calculation Detail'!G140="","",'Support - Calculation Detail'!G140)</f>
        <v>1.04</v>
      </c>
      <c r="I140">
        <f>IF('Support - Calculation Detail'!H140="","",'Support - Calculation Detail'!H140)</f>
        <v>10709</v>
      </c>
      <c r="J140">
        <f>IF('Support - Calculation Detail'!I140="","",'Support - Calculation Detail'!I140)</f>
        <v>0</v>
      </c>
      <c r="K140">
        <f>IF('Support - Calculation Detail'!K140="","",'Support - Calculation Detail'!K140)</f>
        <v>10709</v>
      </c>
      <c r="L140">
        <f>IF('Support - Calculation Detail'!L140="","",'Support - Calculation Detail'!L140)</f>
        <v>0</v>
      </c>
      <c r="M140">
        <f>IF('Support - Calculation Detail'!M140="","",'Support - Calculation Detail'!M140)</f>
        <v>0</v>
      </c>
      <c r="N140">
        <f>IF('Support - Calculation Detail'!N140="","",'Support - Calculation Detail'!N140)</f>
        <v>0</v>
      </c>
      <c r="P140">
        <f>IF('Support - Calculation Detail'!O140="","",'Support - Calculation Detail'!O140)</f>
        <v>10709</v>
      </c>
      <c r="Q140" t="b">
        <v>1</v>
      </c>
      <c r="R140" t="str">
        <f t="shared" si="10"/>
        <v>0420010</v>
      </c>
      <c r="S140" t="str">
        <f t="shared" si="11"/>
        <v>0420010-TF</v>
      </c>
      <c r="T140" t="str">
        <f t="shared" si="12"/>
        <v>0420010-TF</v>
      </c>
      <c r="U140" t="str">
        <f t="shared" si="13"/>
        <v>2</v>
      </c>
      <c r="V140" t="str">
        <f t="shared" si="14"/>
        <v>TF</v>
      </c>
    </row>
    <row r="141" spans="1:22" x14ac:dyDescent="0.35">
      <c r="A141" t="str">
        <f>IF('Support - Calculation Detail'!A141="","",LEFT('Support - Calculation Detail'!A141,7)&amp;"-"&amp;RIGHT('Support - Calculation Detail'!A141,2))</f>
        <v>0450010-UT</v>
      </c>
      <c r="B141" t="str">
        <f>IF('Support - Calculation Detail'!C141="","",'Support - Calculation Detail'!C141)</f>
        <v>04</v>
      </c>
      <c r="C141" t="str">
        <f>IF('Support - Calculation Detail'!B141="","",'Support - Calculation Detail'!B141)</f>
        <v>N</v>
      </c>
      <c r="D141">
        <f>IF('Support - Calculation Detail'!D141="","",'Support - Calculation Detail'!D141)</f>
        <v>173146</v>
      </c>
      <c r="E141">
        <f>IF('Support - Calculation Detail'!E141="","",'Support - Calculation Detail'!E141)</f>
        <v>0</v>
      </c>
      <c r="G141">
        <f>IF('Support - Calculation Detail'!F141="","",'Support - Calculation Detail'!F141)</f>
        <v>173146</v>
      </c>
      <c r="H141">
        <f>IF('Support - Calculation Detail'!G141="","",'Support - Calculation Detail'!G141)</f>
        <v>1.04</v>
      </c>
      <c r="I141">
        <f>IF('Support - Calculation Detail'!H141="","",'Support - Calculation Detail'!H141)</f>
        <v>180072</v>
      </c>
      <c r="J141">
        <f>IF('Support - Calculation Detail'!I141="","",'Support - Calculation Detail'!I141)</f>
        <v>0</v>
      </c>
      <c r="K141">
        <f>IF('Support - Calculation Detail'!K141="","",'Support - Calculation Detail'!K141)</f>
        <v>180072</v>
      </c>
      <c r="L141">
        <f>IF('Support - Calculation Detail'!L141="","",'Support - Calculation Detail'!L141)</f>
        <v>0</v>
      </c>
      <c r="M141">
        <f>IF('Support - Calculation Detail'!M141="","",'Support - Calculation Detail'!M141)</f>
        <v>0</v>
      </c>
      <c r="N141">
        <f>IF('Support - Calculation Detail'!N141="","",'Support - Calculation Detail'!N141)</f>
        <v>0</v>
      </c>
      <c r="P141">
        <f>IF('Support - Calculation Detail'!O141="","",'Support - Calculation Detail'!O141)</f>
        <v>180072</v>
      </c>
      <c r="Q141" t="b">
        <v>1</v>
      </c>
      <c r="R141" t="str">
        <f t="shared" si="10"/>
        <v>0450010</v>
      </c>
      <c r="S141" t="str">
        <f t="shared" si="11"/>
        <v>0450010-UT</v>
      </c>
      <c r="T141" t="str">
        <f t="shared" si="12"/>
        <v>0450010-UT</v>
      </c>
      <c r="U141" t="str">
        <f t="shared" si="13"/>
        <v>5</v>
      </c>
      <c r="V141" t="str">
        <f t="shared" si="14"/>
        <v>UT</v>
      </c>
    </row>
    <row r="142" spans="1:22" x14ac:dyDescent="0.35">
      <c r="A142" t="str">
        <f>IF('Support - Calculation Detail'!A142="","",LEFT('Support - Calculation Detail'!A142,7)&amp;"-"&amp;RIGHT('Support - Calculation Detail'!A142,2))</f>
        <v>0420011-UT</v>
      </c>
      <c r="B142" t="str">
        <f>IF('Support - Calculation Detail'!C142="","",'Support - Calculation Detail'!C142)</f>
        <v>04</v>
      </c>
      <c r="C142" t="str">
        <f>IF('Support - Calculation Detail'!B142="","",'Support - Calculation Detail'!B142)</f>
        <v>N</v>
      </c>
      <c r="D142">
        <f>IF('Support - Calculation Detail'!D142="","",'Support - Calculation Detail'!D142)</f>
        <v>12580</v>
      </c>
      <c r="E142">
        <f>IF('Support - Calculation Detail'!E142="","",'Support - Calculation Detail'!E142)</f>
        <v>0</v>
      </c>
      <c r="G142">
        <f>IF('Support - Calculation Detail'!F142="","",'Support - Calculation Detail'!F142)</f>
        <v>12580</v>
      </c>
      <c r="H142">
        <f>IF('Support - Calculation Detail'!G142="","",'Support - Calculation Detail'!G142)</f>
        <v>1.04</v>
      </c>
      <c r="I142">
        <f>IF('Support - Calculation Detail'!H142="","",'Support - Calculation Detail'!H142)</f>
        <v>13083</v>
      </c>
      <c r="J142">
        <f>IF('Support - Calculation Detail'!I142="","",'Support - Calculation Detail'!I142)</f>
        <v>0</v>
      </c>
      <c r="K142">
        <f>IF('Support - Calculation Detail'!K142="","",'Support - Calculation Detail'!K142)</f>
        <v>13083</v>
      </c>
      <c r="L142">
        <f>IF('Support - Calculation Detail'!L142="","",'Support - Calculation Detail'!L142)</f>
        <v>0</v>
      </c>
      <c r="M142">
        <f>IF('Support - Calculation Detail'!M142="","",'Support - Calculation Detail'!M142)</f>
        <v>0</v>
      </c>
      <c r="N142">
        <f>IF('Support - Calculation Detail'!N142="","",'Support - Calculation Detail'!N142)</f>
        <v>0</v>
      </c>
      <c r="P142">
        <f>IF('Support - Calculation Detail'!O142="","",'Support - Calculation Detail'!O142)</f>
        <v>13083</v>
      </c>
      <c r="Q142" t="b">
        <v>1</v>
      </c>
      <c r="R142" t="str">
        <f t="shared" si="10"/>
        <v>0420011</v>
      </c>
      <c r="S142" t="str">
        <f t="shared" si="11"/>
        <v>0420011-UT</v>
      </c>
      <c r="T142" t="str">
        <f t="shared" si="12"/>
        <v>0420011-UT</v>
      </c>
      <c r="U142" t="str">
        <f t="shared" si="13"/>
        <v>2</v>
      </c>
      <c r="V142" t="str">
        <f t="shared" si="14"/>
        <v>UT</v>
      </c>
    </row>
    <row r="143" spans="1:22" x14ac:dyDescent="0.35">
      <c r="A143" t="str">
        <f>IF('Support - Calculation Detail'!A143="","",LEFT('Support - Calculation Detail'!A143,7)&amp;"-"&amp;RIGHT('Support - Calculation Detail'!A143,2))</f>
        <v>0420011-TF</v>
      </c>
      <c r="B143" t="str">
        <f>IF('Support - Calculation Detail'!C143="","",'Support - Calculation Detail'!C143)</f>
        <v>04</v>
      </c>
      <c r="C143" t="str">
        <f>IF('Support - Calculation Detail'!B143="","",'Support - Calculation Detail'!B143)</f>
        <v>N</v>
      </c>
      <c r="D143">
        <f>IF('Support - Calculation Detail'!D143="","",'Support - Calculation Detail'!D143)</f>
        <v>11257</v>
      </c>
      <c r="E143">
        <f>IF('Support - Calculation Detail'!E143="","",'Support - Calculation Detail'!E143)</f>
        <v>0</v>
      </c>
      <c r="G143">
        <f>IF('Support - Calculation Detail'!F143="","",'Support - Calculation Detail'!F143)</f>
        <v>11257</v>
      </c>
      <c r="H143">
        <f>IF('Support - Calculation Detail'!G143="","",'Support - Calculation Detail'!G143)</f>
        <v>1.04</v>
      </c>
      <c r="I143">
        <f>IF('Support - Calculation Detail'!H143="","",'Support - Calculation Detail'!H143)</f>
        <v>11707</v>
      </c>
      <c r="J143">
        <f>IF('Support - Calculation Detail'!I143="","",'Support - Calculation Detail'!I143)</f>
        <v>0</v>
      </c>
      <c r="K143">
        <f>IF('Support - Calculation Detail'!K143="","",'Support - Calculation Detail'!K143)</f>
        <v>11707</v>
      </c>
      <c r="L143">
        <f>IF('Support - Calculation Detail'!L143="","",'Support - Calculation Detail'!L143)</f>
        <v>0</v>
      </c>
      <c r="M143">
        <f>IF('Support - Calculation Detail'!M143="","",'Support - Calculation Detail'!M143)</f>
        <v>0</v>
      </c>
      <c r="N143">
        <f>IF('Support - Calculation Detail'!N143="","",'Support - Calculation Detail'!N143)</f>
        <v>0</v>
      </c>
      <c r="P143">
        <f>IF('Support - Calculation Detail'!O143="","",'Support - Calculation Detail'!O143)</f>
        <v>11707</v>
      </c>
      <c r="Q143" t="b">
        <v>1</v>
      </c>
      <c r="R143" t="str">
        <f t="shared" si="10"/>
        <v>0420011</v>
      </c>
      <c r="S143" t="str">
        <f t="shared" si="11"/>
        <v>0420011-TF</v>
      </c>
      <c r="T143" t="str">
        <f t="shared" si="12"/>
        <v>0420011-TF</v>
      </c>
      <c r="U143" t="str">
        <f t="shared" si="13"/>
        <v>2</v>
      </c>
      <c r="V143" t="str">
        <f t="shared" si="14"/>
        <v>TF</v>
      </c>
    </row>
    <row r="144" spans="1:22" x14ac:dyDescent="0.35">
      <c r="A144" t="str">
        <f>IF('Support - Calculation Detail'!A144="","",LEFT('Support - Calculation Detail'!A144,7)&amp;"-"&amp;RIGHT('Support - Calculation Detail'!A144,2))</f>
        <v>0450011-UT</v>
      </c>
      <c r="B144" t="str">
        <f>IF('Support - Calculation Detail'!C144="","",'Support - Calculation Detail'!C144)</f>
        <v>04</v>
      </c>
      <c r="C144" t="str">
        <f>IF('Support - Calculation Detail'!B144="","",'Support - Calculation Detail'!B144)</f>
        <v>N</v>
      </c>
      <c r="D144">
        <f>IF('Support - Calculation Detail'!D144="","",'Support - Calculation Detail'!D144)</f>
        <v>304346</v>
      </c>
      <c r="E144">
        <f>IF('Support - Calculation Detail'!E144="","",'Support - Calculation Detail'!E144)</f>
        <v>0</v>
      </c>
      <c r="G144">
        <f>IF('Support - Calculation Detail'!F144="","",'Support - Calculation Detail'!F144)</f>
        <v>304346</v>
      </c>
      <c r="H144">
        <f>IF('Support - Calculation Detail'!G144="","",'Support - Calculation Detail'!G144)</f>
        <v>1.04</v>
      </c>
      <c r="I144">
        <f>IF('Support - Calculation Detail'!H144="","",'Support - Calculation Detail'!H144)</f>
        <v>316520</v>
      </c>
      <c r="J144">
        <f>IF('Support - Calculation Detail'!I144="","",'Support - Calculation Detail'!I144)</f>
        <v>0</v>
      </c>
      <c r="K144">
        <f>IF('Support - Calculation Detail'!K144="","",'Support - Calculation Detail'!K144)</f>
        <v>316520</v>
      </c>
      <c r="L144">
        <f>IF('Support - Calculation Detail'!L144="","",'Support - Calculation Detail'!L144)</f>
        <v>0</v>
      </c>
      <c r="M144">
        <f>IF('Support - Calculation Detail'!M144="","",'Support - Calculation Detail'!M144)</f>
        <v>0</v>
      </c>
      <c r="N144">
        <f>IF('Support - Calculation Detail'!N144="","",'Support - Calculation Detail'!N144)</f>
        <v>0</v>
      </c>
      <c r="P144">
        <f>IF('Support - Calculation Detail'!O144="","",'Support - Calculation Detail'!O144)</f>
        <v>316520</v>
      </c>
      <c r="Q144" t="b">
        <v>1</v>
      </c>
      <c r="R144" t="str">
        <f t="shared" si="10"/>
        <v>0450011</v>
      </c>
      <c r="S144" t="str">
        <f t="shared" si="11"/>
        <v>0450011-UT</v>
      </c>
      <c r="T144" t="str">
        <f t="shared" si="12"/>
        <v>0450011-UT</v>
      </c>
      <c r="U144" t="str">
        <f t="shared" si="13"/>
        <v>5</v>
      </c>
      <c r="V144" t="str">
        <f t="shared" si="14"/>
        <v>UT</v>
      </c>
    </row>
    <row r="145" spans="1:22" x14ac:dyDescent="0.35">
      <c r="A145" t="str">
        <f>IF('Support - Calculation Detail'!A145="","",LEFT('Support - Calculation Detail'!A145,7)&amp;"-"&amp;RIGHT('Support - Calculation Detail'!A145,2))</f>
        <v>0450012-UT</v>
      </c>
      <c r="B145" t="str">
        <f>IF('Support - Calculation Detail'!C145="","",'Support - Calculation Detail'!C145)</f>
        <v>04</v>
      </c>
      <c r="C145" t="str">
        <f>IF('Support - Calculation Detail'!B145="","",'Support - Calculation Detail'!B145)</f>
        <v>N</v>
      </c>
      <c r="D145">
        <f>IF('Support - Calculation Detail'!D145="","",'Support - Calculation Detail'!D145)</f>
        <v>17352</v>
      </c>
      <c r="E145">
        <f>IF('Support - Calculation Detail'!E145="","",'Support - Calculation Detail'!E145)</f>
        <v>0</v>
      </c>
      <c r="G145">
        <f>IF('Support - Calculation Detail'!F145="","",'Support - Calculation Detail'!F145)</f>
        <v>17352</v>
      </c>
      <c r="H145">
        <f>IF('Support - Calculation Detail'!G145="","",'Support - Calculation Detail'!G145)</f>
        <v>1.04</v>
      </c>
      <c r="I145">
        <f>IF('Support - Calculation Detail'!H145="","",'Support - Calculation Detail'!H145)</f>
        <v>18046</v>
      </c>
      <c r="J145">
        <f>IF('Support - Calculation Detail'!I145="","",'Support - Calculation Detail'!I145)</f>
        <v>0</v>
      </c>
      <c r="K145">
        <f>IF('Support - Calculation Detail'!K145="","",'Support - Calculation Detail'!K145)</f>
        <v>18046</v>
      </c>
      <c r="L145">
        <f>IF('Support - Calculation Detail'!L145="","",'Support - Calculation Detail'!L145)</f>
        <v>0</v>
      </c>
      <c r="M145">
        <f>IF('Support - Calculation Detail'!M145="","",'Support - Calculation Detail'!M145)</f>
        <v>0</v>
      </c>
      <c r="N145">
        <f>IF('Support - Calculation Detail'!N145="","",'Support - Calculation Detail'!N145)</f>
        <v>0</v>
      </c>
      <c r="P145">
        <f>IF('Support - Calculation Detail'!O145="","",'Support - Calculation Detail'!O145)</f>
        <v>18046</v>
      </c>
      <c r="Q145" t="b">
        <v>1</v>
      </c>
      <c r="R145" t="str">
        <f t="shared" si="10"/>
        <v>0450012</v>
      </c>
      <c r="S145" t="str">
        <f t="shared" si="11"/>
        <v>0450012-UT</v>
      </c>
      <c r="T145" t="str">
        <f t="shared" si="12"/>
        <v>0450012-UT</v>
      </c>
      <c r="U145" t="str">
        <f t="shared" si="13"/>
        <v>5</v>
      </c>
      <c r="V145" t="str">
        <f t="shared" si="14"/>
        <v>UT</v>
      </c>
    </row>
    <row r="146" spans="1:22" x14ac:dyDescent="0.35">
      <c r="A146" t="str">
        <f>IF('Support - Calculation Detail'!A146="","",LEFT('Support - Calculation Detail'!A146,7)&amp;"-"&amp;RIGHT('Support - Calculation Detail'!A146,2))</f>
        <v>0440395-SO</v>
      </c>
      <c r="B146" t="str">
        <f>IF('Support - Calculation Detail'!C146="","",'Support - Calculation Detail'!C146)</f>
        <v>04</v>
      </c>
      <c r="C146" t="str">
        <f>IF('Support - Calculation Detail'!B146="","",'Support - Calculation Detail'!B146)</f>
        <v>N</v>
      </c>
      <c r="D146">
        <f>IF('Support - Calculation Detail'!D146="","",'Support - Calculation Detail'!D146)</f>
        <v>6676692</v>
      </c>
      <c r="E146">
        <f>IF('Support - Calculation Detail'!E146="","",'Support - Calculation Detail'!E146)</f>
        <v>0</v>
      </c>
      <c r="G146">
        <f>IF('Support - Calculation Detail'!F146="","",'Support - Calculation Detail'!F146)</f>
        <v>6676692</v>
      </c>
      <c r="H146">
        <f>IF('Support - Calculation Detail'!G146="","",'Support - Calculation Detail'!G146)</f>
        <v>1.04</v>
      </c>
      <c r="I146">
        <f>IF('Support - Calculation Detail'!H146="","",'Support - Calculation Detail'!H146)</f>
        <v>6943760</v>
      </c>
      <c r="J146">
        <f>IF('Support - Calculation Detail'!I146="","",'Support - Calculation Detail'!I146)</f>
        <v>0</v>
      </c>
      <c r="K146">
        <f>IF('Support - Calculation Detail'!K146="","",'Support - Calculation Detail'!K146)</f>
        <v>6943760</v>
      </c>
      <c r="L146">
        <f>IF('Support - Calculation Detail'!L146="","",'Support - Calculation Detail'!L146)</f>
        <v>0</v>
      </c>
      <c r="M146">
        <f>IF('Support - Calculation Detail'!M146="","",'Support - Calculation Detail'!M146)</f>
        <v>0</v>
      </c>
      <c r="N146">
        <f>IF('Support - Calculation Detail'!N146="","",'Support - Calculation Detail'!N146)</f>
        <v>0</v>
      </c>
      <c r="P146">
        <f>IF('Support - Calculation Detail'!O146="","",'Support - Calculation Detail'!O146)</f>
        <v>6943760</v>
      </c>
      <c r="Q146" t="b">
        <v>1</v>
      </c>
      <c r="R146" t="str">
        <f t="shared" si="10"/>
        <v>0440395</v>
      </c>
      <c r="S146" t="str">
        <f t="shared" si="11"/>
        <v>0440395-SO</v>
      </c>
      <c r="T146" t="str">
        <f t="shared" si="12"/>
        <v>0440395-SO</v>
      </c>
      <c r="U146" t="str">
        <f t="shared" si="13"/>
        <v>4</v>
      </c>
      <c r="V146" t="str">
        <f t="shared" si="14"/>
        <v>SO</v>
      </c>
    </row>
    <row r="147" spans="1:22" x14ac:dyDescent="0.35">
      <c r="A147" t="str">
        <f>IF('Support - Calculation Detail'!A147="","",LEFT('Support - Calculation Detail'!A147,7)&amp;"-"&amp;RIGHT('Support - Calculation Detail'!A147,2))</f>
        <v>0430530-UT</v>
      </c>
      <c r="B147" t="str">
        <f>IF('Support - Calculation Detail'!C147="","",'Support - Calculation Detail'!C147)</f>
        <v>04</v>
      </c>
      <c r="C147" t="str">
        <f>IF('Support - Calculation Detail'!B147="","",'Support - Calculation Detail'!B147)</f>
        <v>N</v>
      </c>
      <c r="D147">
        <f>IF('Support - Calculation Detail'!D147="","",'Support - Calculation Detail'!D147)</f>
        <v>41268</v>
      </c>
      <c r="E147">
        <f>IF('Support - Calculation Detail'!E147="","",'Support - Calculation Detail'!E147)</f>
        <v>0</v>
      </c>
      <c r="G147">
        <f>IF('Support - Calculation Detail'!F147="","",'Support - Calculation Detail'!F147)</f>
        <v>41268</v>
      </c>
      <c r="H147">
        <f>IF('Support - Calculation Detail'!G147="","",'Support - Calculation Detail'!G147)</f>
        <v>1.04</v>
      </c>
      <c r="I147">
        <f>IF('Support - Calculation Detail'!H147="","",'Support - Calculation Detail'!H147)</f>
        <v>42919</v>
      </c>
      <c r="J147">
        <f>IF('Support - Calculation Detail'!I147="","",'Support - Calculation Detail'!I147)</f>
        <v>0</v>
      </c>
      <c r="K147">
        <f>IF('Support - Calculation Detail'!K147="","",'Support - Calculation Detail'!K147)</f>
        <v>42919</v>
      </c>
      <c r="L147">
        <f>IF('Support - Calculation Detail'!L147="","",'Support - Calculation Detail'!L147)</f>
        <v>0</v>
      </c>
      <c r="M147">
        <f>IF('Support - Calculation Detail'!M147="","",'Support - Calculation Detail'!M147)</f>
        <v>0</v>
      </c>
      <c r="N147">
        <f>IF('Support - Calculation Detail'!N147="","",'Support - Calculation Detail'!N147)</f>
        <v>0</v>
      </c>
      <c r="P147">
        <f>IF('Support - Calculation Detail'!O147="","",'Support - Calculation Detail'!O147)</f>
        <v>42919</v>
      </c>
      <c r="Q147" t="b">
        <v>1</v>
      </c>
      <c r="R147" t="str">
        <f t="shared" si="10"/>
        <v>0430530</v>
      </c>
      <c r="S147" t="str">
        <f t="shared" si="11"/>
        <v>0430530-UT</v>
      </c>
      <c r="T147" t="str">
        <f t="shared" si="12"/>
        <v>0430530-UT</v>
      </c>
      <c r="U147" t="str">
        <f t="shared" si="13"/>
        <v>3</v>
      </c>
      <c r="V147" t="str">
        <f t="shared" si="14"/>
        <v>UT</v>
      </c>
    </row>
    <row r="148" spans="1:22" x14ac:dyDescent="0.35">
      <c r="A148" t="str">
        <f>IF('Support - Calculation Detail'!A148="","",LEFT('Support - Calculation Detail'!A148,7)&amp;"-"&amp;RIGHT('Support - Calculation Detail'!A148,2))</f>
        <v>0430531-UT</v>
      </c>
      <c r="B148" t="str">
        <f>IF('Support - Calculation Detail'!C148="","",'Support - Calculation Detail'!C148)</f>
        <v>04</v>
      </c>
      <c r="C148" t="str">
        <f>IF('Support - Calculation Detail'!B148="","",'Support - Calculation Detail'!B148)</f>
        <v>N</v>
      </c>
      <c r="D148">
        <f>IF('Support - Calculation Detail'!D148="","",'Support - Calculation Detail'!D148)</f>
        <v>354170</v>
      </c>
      <c r="E148">
        <f>IF('Support - Calculation Detail'!E148="","",'Support - Calculation Detail'!E148)</f>
        <v>0</v>
      </c>
      <c r="G148">
        <f>IF('Support - Calculation Detail'!F148="","",'Support - Calculation Detail'!F148)</f>
        <v>354170</v>
      </c>
      <c r="H148">
        <f>IF('Support - Calculation Detail'!G148="","",'Support - Calculation Detail'!G148)</f>
        <v>1.04</v>
      </c>
      <c r="I148">
        <f>IF('Support - Calculation Detail'!H148="","",'Support - Calculation Detail'!H148)</f>
        <v>368337</v>
      </c>
      <c r="J148">
        <f>IF('Support - Calculation Detail'!I148="","",'Support - Calculation Detail'!I148)</f>
        <v>0</v>
      </c>
      <c r="K148">
        <f>IF('Support - Calculation Detail'!K148="","",'Support - Calculation Detail'!K148)</f>
        <v>368337</v>
      </c>
      <c r="L148">
        <f>IF('Support - Calculation Detail'!L148="","",'Support - Calculation Detail'!L148)</f>
        <v>4747</v>
      </c>
      <c r="M148">
        <f>IF('Support - Calculation Detail'!M148="","",'Support - Calculation Detail'!M148)</f>
        <v>0</v>
      </c>
      <c r="N148">
        <f>IF('Support - Calculation Detail'!N148="","",'Support - Calculation Detail'!N148)</f>
        <v>0</v>
      </c>
      <c r="P148">
        <f>IF('Support - Calculation Detail'!O148="","",'Support - Calculation Detail'!O148)</f>
        <v>373084</v>
      </c>
      <c r="Q148" t="b">
        <v>1</v>
      </c>
      <c r="R148" t="str">
        <f t="shared" si="10"/>
        <v>0430531</v>
      </c>
      <c r="S148" t="str">
        <f t="shared" si="11"/>
        <v>0430531-UT</v>
      </c>
      <c r="T148" t="str">
        <f t="shared" si="12"/>
        <v>0430531-UT</v>
      </c>
      <c r="U148" t="str">
        <f t="shared" si="13"/>
        <v>3</v>
      </c>
      <c r="V148" t="str">
        <f t="shared" si="14"/>
        <v>UT</v>
      </c>
    </row>
    <row r="149" spans="1:22" x14ac:dyDescent="0.35">
      <c r="A149" t="str">
        <f>IF('Support - Calculation Detail'!A149="","",LEFT('Support - Calculation Detail'!A149,7)&amp;"-"&amp;RIGHT('Support - Calculation Detail'!A149,2))</f>
        <v>0430532-UT</v>
      </c>
      <c r="B149" t="str">
        <f>IF('Support - Calculation Detail'!C149="","",'Support - Calculation Detail'!C149)</f>
        <v>04</v>
      </c>
      <c r="C149" t="str">
        <f>IF('Support - Calculation Detail'!B149="","",'Support - Calculation Detail'!B149)</f>
        <v>N</v>
      </c>
      <c r="D149">
        <f>IF('Support - Calculation Detail'!D149="","",'Support - Calculation Detail'!D149)</f>
        <v>95525</v>
      </c>
      <c r="E149">
        <f>IF('Support - Calculation Detail'!E149="","",'Support - Calculation Detail'!E149)</f>
        <v>0</v>
      </c>
      <c r="G149">
        <f>IF('Support - Calculation Detail'!F149="","",'Support - Calculation Detail'!F149)</f>
        <v>95525</v>
      </c>
      <c r="H149">
        <f>IF('Support - Calculation Detail'!G149="","",'Support - Calculation Detail'!G149)</f>
        <v>1.04</v>
      </c>
      <c r="I149">
        <f>IF('Support - Calculation Detail'!H149="","",'Support - Calculation Detail'!H149)</f>
        <v>99346</v>
      </c>
      <c r="J149">
        <f>IF('Support - Calculation Detail'!I149="","",'Support - Calculation Detail'!I149)</f>
        <v>0</v>
      </c>
      <c r="K149">
        <f>IF('Support - Calculation Detail'!K149="","",'Support - Calculation Detail'!K149)</f>
        <v>99346</v>
      </c>
      <c r="L149">
        <f>IF('Support - Calculation Detail'!L149="","",'Support - Calculation Detail'!L149)</f>
        <v>0</v>
      </c>
      <c r="M149">
        <f>IF('Support - Calculation Detail'!M149="","",'Support - Calculation Detail'!M149)</f>
        <v>0</v>
      </c>
      <c r="N149">
        <f>IF('Support - Calculation Detail'!N149="","",'Support - Calculation Detail'!N149)</f>
        <v>0</v>
      </c>
      <c r="P149">
        <f>IF('Support - Calculation Detail'!O149="","",'Support - Calculation Detail'!O149)</f>
        <v>99346</v>
      </c>
      <c r="Q149" t="b">
        <v>1</v>
      </c>
      <c r="R149" t="str">
        <f t="shared" si="10"/>
        <v>0430532</v>
      </c>
      <c r="S149" t="str">
        <f t="shared" si="11"/>
        <v>0430532-UT</v>
      </c>
      <c r="T149" t="str">
        <f t="shared" si="12"/>
        <v>0430532-UT</v>
      </c>
      <c r="U149" t="str">
        <f t="shared" si="13"/>
        <v>3</v>
      </c>
      <c r="V149" t="str">
        <f t="shared" si="14"/>
        <v>UT</v>
      </c>
    </row>
    <row r="150" spans="1:22" x14ac:dyDescent="0.35">
      <c r="A150" t="str">
        <f>IF('Support - Calculation Detail'!A150="","",LEFT('Support - Calculation Detail'!A150,7)&amp;"-"&amp;RIGHT('Support - Calculation Detail'!A150,2))</f>
        <v>0430533-UT</v>
      </c>
      <c r="B150" t="str">
        <f>IF('Support - Calculation Detail'!C150="","",'Support - Calculation Detail'!C150)</f>
        <v>04</v>
      </c>
      <c r="C150" t="str">
        <f>IF('Support - Calculation Detail'!B150="","",'Support - Calculation Detail'!B150)</f>
        <v>N</v>
      </c>
      <c r="D150">
        <f>IF('Support - Calculation Detail'!D150="","",'Support - Calculation Detail'!D150)</f>
        <v>1461122</v>
      </c>
      <c r="E150">
        <f>IF('Support - Calculation Detail'!E150="","",'Support - Calculation Detail'!E150)</f>
        <v>0</v>
      </c>
      <c r="G150">
        <f>IF('Support - Calculation Detail'!F150="","",'Support - Calculation Detail'!F150)</f>
        <v>1461122</v>
      </c>
      <c r="H150">
        <f>IF('Support - Calculation Detail'!G150="","",'Support - Calculation Detail'!G150)</f>
        <v>1.04</v>
      </c>
      <c r="I150">
        <f>IF('Support - Calculation Detail'!H150="","",'Support - Calculation Detail'!H150)</f>
        <v>1519567</v>
      </c>
      <c r="J150">
        <f>IF('Support - Calculation Detail'!I150="","",'Support - Calculation Detail'!I150)</f>
        <v>0</v>
      </c>
      <c r="K150">
        <f>IF('Support - Calculation Detail'!K150="","",'Support - Calculation Detail'!K150)</f>
        <v>1519567</v>
      </c>
      <c r="L150">
        <f>IF('Support - Calculation Detail'!L150="","",'Support - Calculation Detail'!L150)</f>
        <v>46278</v>
      </c>
      <c r="M150">
        <f>IF('Support - Calculation Detail'!M150="","",'Support - Calculation Detail'!M150)</f>
        <v>0</v>
      </c>
      <c r="N150">
        <f>IF('Support - Calculation Detail'!N150="","",'Support - Calculation Detail'!N150)</f>
        <v>0</v>
      </c>
      <c r="P150">
        <f>IF('Support - Calculation Detail'!O150="","",'Support - Calculation Detail'!O150)</f>
        <v>1565845</v>
      </c>
      <c r="Q150" t="b">
        <v>1</v>
      </c>
      <c r="R150" t="str">
        <f t="shared" si="10"/>
        <v>0430533</v>
      </c>
      <c r="S150" t="str">
        <f t="shared" si="11"/>
        <v>0430533-UT</v>
      </c>
      <c r="T150" t="str">
        <f t="shared" si="12"/>
        <v>0430533-UT</v>
      </c>
      <c r="U150" t="str">
        <f t="shared" si="13"/>
        <v>3</v>
      </c>
      <c r="V150" t="str">
        <f t="shared" si="14"/>
        <v>UT</v>
      </c>
    </row>
    <row r="151" spans="1:22" x14ac:dyDescent="0.35">
      <c r="A151" t="str">
        <f>IF('Support - Calculation Detail'!A151="","",LEFT('Support - Calculation Detail'!A151,7)&amp;"-"&amp;RIGHT('Support - Calculation Detail'!A151,2))</f>
        <v>0430534-UT</v>
      </c>
      <c r="B151" t="str">
        <f>IF('Support - Calculation Detail'!C151="","",'Support - Calculation Detail'!C151)</f>
        <v>04</v>
      </c>
      <c r="C151" t="str">
        <f>IF('Support - Calculation Detail'!B151="","",'Support - Calculation Detail'!B151)</f>
        <v>N</v>
      </c>
      <c r="D151">
        <f>IF('Support - Calculation Detail'!D151="","",'Support - Calculation Detail'!D151)</f>
        <v>435414</v>
      </c>
      <c r="E151">
        <f>IF('Support - Calculation Detail'!E151="","",'Support - Calculation Detail'!E151)</f>
        <v>0</v>
      </c>
      <c r="G151">
        <f>IF('Support - Calculation Detail'!F151="","",'Support - Calculation Detail'!F151)</f>
        <v>435414</v>
      </c>
      <c r="H151">
        <f>IF('Support - Calculation Detail'!G151="","",'Support - Calculation Detail'!G151)</f>
        <v>1.04</v>
      </c>
      <c r="I151">
        <f>IF('Support - Calculation Detail'!H151="","",'Support - Calculation Detail'!H151)</f>
        <v>452831</v>
      </c>
      <c r="J151">
        <f>IF('Support - Calculation Detail'!I151="","",'Support - Calculation Detail'!I151)</f>
        <v>0</v>
      </c>
      <c r="K151">
        <f>IF('Support - Calculation Detail'!K151="","",'Support - Calculation Detail'!K151)</f>
        <v>452831</v>
      </c>
      <c r="L151">
        <f>IF('Support - Calculation Detail'!L151="","",'Support - Calculation Detail'!L151)</f>
        <v>24872</v>
      </c>
      <c r="M151">
        <f>IF('Support - Calculation Detail'!M151="","",'Support - Calculation Detail'!M151)</f>
        <v>0</v>
      </c>
      <c r="N151">
        <f>IF('Support - Calculation Detail'!N151="","",'Support - Calculation Detail'!N151)</f>
        <v>0</v>
      </c>
      <c r="P151">
        <f>IF('Support - Calculation Detail'!O151="","",'Support - Calculation Detail'!O151)</f>
        <v>477703</v>
      </c>
      <c r="Q151" t="b">
        <v>1</v>
      </c>
      <c r="R151" t="str">
        <f t="shared" si="10"/>
        <v>0430534</v>
      </c>
      <c r="S151" t="str">
        <f t="shared" si="11"/>
        <v>0430534-UT</v>
      </c>
      <c r="T151" t="str">
        <f t="shared" si="12"/>
        <v>0430534-UT</v>
      </c>
      <c r="U151" t="str">
        <f t="shared" si="13"/>
        <v>3</v>
      </c>
      <c r="V151" t="str">
        <f t="shared" si="14"/>
        <v>UT</v>
      </c>
    </row>
    <row r="152" spans="1:22" x14ac:dyDescent="0.35">
      <c r="A152" t="str">
        <f>IF('Support - Calculation Detail'!A152="","",LEFT('Support - Calculation Detail'!A152,7)&amp;"-"&amp;RIGHT('Support - Calculation Detail'!A152,2))</f>
        <v>0430535-UT</v>
      </c>
      <c r="B152" t="str">
        <f>IF('Support - Calculation Detail'!C152="","",'Support - Calculation Detail'!C152)</f>
        <v>04</v>
      </c>
      <c r="C152" t="str">
        <f>IF('Support - Calculation Detail'!B152="","",'Support - Calculation Detail'!B152)</f>
        <v>N</v>
      </c>
      <c r="D152">
        <f>IF('Support - Calculation Detail'!D152="","",'Support - Calculation Detail'!D152)</f>
        <v>427498</v>
      </c>
      <c r="E152">
        <f>IF('Support - Calculation Detail'!E152="","",'Support - Calculation Detail'!E152)</f>
        <v>0</v>
      </c>
      <c r="G152">
        <f>IF('Support - Calculation Detail'!F152="","",'Support - Calculation Detail'!F152)</f>
        <v>427498</v>
      </c>
      <c r="H152">
        <f>IF('Support - Calculation Detail'!G152="","",'Support - Calculation Detail'!G152)</f>
        <v>1.04</v>
      </c>
      <c r="I152">
        <f>IF('Support - Calculation Detail'!H152="","",'Support - Calculation Detail'!H152)</f>
        <v>444598</v>
      </c>
      <c r="J152">
        <f>IF('Support - Calculation Detail'!I152="","",'Support - Calculation Detail'!I152)</f>
        <v>0</v>
      </c>
      <c r="K152">
        <f>IF('Support - Calculation Detail'!K152="","",'Support - Calculation Detail'!K152)</f>
        <v>444598</v>
      </c>
      <c r="L152">
        <f>IF('Support - Calculation Detail'!L152="","",'Support - Calculation Detail'!L152)</f>
        <v>18417</v>
      </c>
      <c r="M152">
        <f>IF('Support - Calculation Detail'!M152="","",'Support - Calculation Detail'!M152)</f>
        <v>0</v>
      </c>
      <c r="N152">
        <f>IF('Support - Calculation Detail'!N152="","",'Support - Calculation Detail'!N152)</f>
        <v>0</v>
      </c>
      <c r="P152">
        <f>IF('Support - Calculation Detail'!O152="","",'Support - Calculation Detail'!O152)</f>
        <v>463015</v>
      </c>
      <c r="Q152" t="b">
        <v>1</v>
      </c>
      <c r="R152" t="str">
        <f t="shared" si="10"/>
        <v>0430535</v>
      </c>
      <c r="S152" t="str">
        <f t="shared" si="11"/>
        <v>0430535-UT</v>
      </c>
      <c r="T152" t="str">
        <f t="shared" si="12"/>
        <v>0430535-UT</v>
      </c>
      <c r="U152" t="str">
        <f t="shared" si="13"/>
        <v>3</v>
      </c>
      <c r="V152" t="str">
        <f t="shared" si="14"/>
        <v>UT</v>
      </c>
    </row>
    <row r="153" spans="1:22" x14ac:dyDescent="0.35">
      <c r="A153" t="str">
        <f>IF('Support - Calculation Detail'!A153="","",LEFT('Support - Calculation Detail'!A153,7)&amp;"-"&amp;RIGHT('Support - Calculation Detail'!A153,2))</f>
        <v>3761062-UT</v>
      </c>
      <c r="B153" t="str">
        <f>IF('Support - Calculation Detail'!C153="","",'Support - Calculation Detail'!C153)</f>
        <v>37</v>
      </c>
      <c r="C153" t="str">
        <f>IF('Support - Calculation Detail'!B153="","",'Support - Calculation Detail'!B153)</f>
        <v>N</v>
      </c>
      <c r="D153">
        <f>IF('Support - Calculation Detail'!D153="","",'Support - Calculation Detail'!D153)</f>
        <v>0</v>
      </c>
      <c r="E153">
        <f>IF('Support - Calculation Detail'!E153="","",'Support - Calculation Detail'!E153)</f>
        <v>0</v>
      </c>
      <c r="G153">
        <f>IF('Support - Calculation Detail'!F153="","",'Support - Calculation Detail'!F153)</f>
        <v>0</v>
      </c>
      <c r="H153">
        <f>IF('Support - Calculation Detail'!G153="","",'Support - Calculation Detail'!G153)</f>
        <v>1.04</v>
      </c>
      <c r="I153">
        <f>IF('Support - Calculation Detail'!H153="","",'Support - Calculation Detail'!H153)</f>
        <v>0</v>
      </c>
      <c r="J153">
        <f>IF('Support - Calculation Detail'!I153="","",'Support - Calculation Detail'!I153)</f>
        <v>0</v>
      </c>
      <c r="K153">
        <f>IF('Support - Calculation Detail'!K153="","",'Support - Calculation Detail'!K153)</f>
        <v>0</v>
      </c>
      <c r="L153">
        <f>IF('Support - Calculation Detail'!L153="","",'Support - Calculation Detail'!L153)</f>
        <v>0</v>
      </c>
      <c r="M153">
        <f>IF('Support - Calculation Detail'!M153="","",'Support - Calculation Detail'!M153)</f>
        <v>0</v>
      </c>
      <c r="N153">
        <f>IF('Support - Calculation Detail'!N153="","",'Support - Calculation Detail'!N153)</f>
        <v>0</v>
      </c>
      <c r="P153">
        <f>IF('Support - Calculation Detail'!O153="","",'Support - Calculation Detail'!O153)</f>
        <v>0</v>
      </c>
      <c r="Q153" t="b">
        <v>1</v>
      </c>
      <c r="R153" t="str">
        <f t="shared" si="10"/>
        <v>3761062</v>
      </c>
      <c r="S153" t="str">
        <f t="shared" si="11"/>
        <v>3761062-UT</v>
      </c>
      <c r="T153" t="str">
        <f t="shared" si="12"/>
        <v>3761062-UT</v>
      </c>
      <c r="U153" t="str">
        <f t="shared" si="13"/>
        <v>6</v>
      </c>
      <c r="V153" t="str">
        <f t="shared" si="14"/>
        <v>UT</v>
      </c>
    </row>
    <row r="154" spans="1:22" x14ac:dyDescent="0.35">
      <c r="A154" t="str">
        <f>IF('Support - Calculation Detail'!A154="","",LEFT('Support - Calculation Detail'!A154,7)&amp;"-"&amp;RIGHT('Support - Calculation Detail'!A154,2))</f>
        <v>7961188-FT</v>
      </c>
      <c r="B154" t="str">
        <f>IF('Support - Calculation Detail'!C154="","",'Support - Calculation Detail'!C154)</f>
        <v>79</v>
      </c>
      <c r="C154" t="str">
        <f>IF('Support - Calculation Detail'!B154="","",'Support - Calculation Detail'!B154)</f>
        <v>N</v>
      </c>
      <c r="D154">
        <f>IF('Support - Calculation Detail'!D154="","",'Support - Calculation Detail'!D154)</f>
        <v>181709</v>
      </c>
      <c r="E154">
        <f>IF('Support - Calculation Detail'!E154="","",'Support - Calculation Detail'!E154)</f>
        <v>0</v>
      </c>
      <c r="G154">
        <f>IF('Support - Calculation Detail'!F154="","",'Support - Calculation Detail'!F154)</f>
        <v>181709</v>
      </c>
      <c r="H154">
        <f>IF('Support - Calculation Detail'!G154="","",'Support - Calculation Detail'!G154)</f>
        <v>1.04</v>
      </c>
      <c r="I154">
        <f>IF('Support - Calculation Detail'!H154="","",'Support - Calculation Detail'!H154)</f>
        <v>188977</v>
      </c>
      <c r="J154">
        <f>IF('Support - Calculation Detail'!I154="","",'Support - Calculation Detail'!I154)</f>
        <v>0</v>
      </c>
      <c r="K154">
        <f>IF('Support - Calculation Detail'!K154="","",'Support - Calculation Detail'!K154)</f>
        <v>188977</v>
      </c>
      <c r="L154">
        <f>IF('Support - Calculation Detail'!L154="","",'Support - Calculation Detail'!L154)</f>
        <v>0</v>
      </c>
      <c r="M154">
        <f>IF('Support - Calculation Detail'!M154="","",'Support - Calculation Detail'!M154)</f>
        <v>0</v>
      </c>
      <c r="N154">
        <f>IF('Support - Calculation Detail'!N154="","",'Support - Calculation Detail'!N154)</f>
        <v>0</v>
      </c>
      <c r="P154">
        <f>IF('Support - Calculation Detail'!O154="","",'Support - Calculation Detail'!O154)</f>
        <v>188977</v>
      </c>
      <c r="Q154" t="b">
        <v>1</v>
      </c>
      <c r="R154" t="str">
        <f t="shared" si="10"/>
        <v>7961188</v>
      </c>
      <c r="S154" t="str">
        <f t="shared" si="11"/>
        <v>7961188-FT</v>
      </c>
      <c r="T154" t="str">
        <f t="shared" si="12"/>
        <v>7961188-FT</v>
      </c>
      <c r="U154" t="str">
        <f t="shared" si="13"/>
        <v>6</v>
      </c>
      <c r="V154" t="str">
        <f t="shared" si="14"/>
        <v>FT</v>
      </c>
    </row>
    <row r="155" spans="1:22" x14ac:dyDescent="0.35">
      <c r="A155" t="str">
        <f>IF('Support - Calculation Detail'!A155="","",LEFT('Support - Calculation Detail'!A155,7)&amp;"-"&amp;RIGHT('Support - Calculation Detail'!A155,2))</f>
        <v>5645995-SO</v>
      </c>
      <c r="B155" t="str">
        <f>IF('Support - Calculation Detail'!C155="","",'Support - Calculation Detail'!C155)</f>
        <v>56</v>
      </c>
      <c r="C155" t="str">
        <f>IF('Support - Calculation Detail'!B155="","",'Support - Calculation Detail'!B155)</f>
        <v>N</v>
      </c>
      <c r="D155">
        <f>IF('Support - Calculation Detail'!D155="","",'Support - Calculation Detail'!D155)</f>
        <v>3142664</v>
      </c>
      <c r="E155">
        <f>IF('Support - Calculation Detail'!E155="","",'Support - Calculation Detail'!E155)</f>
        <v>0</v>
      </c>
      <c r="G155">
        <f>IF('Support - Calculation Detail'!F155="","",'Support - Calculation Detail'!F155)</f>
        <v>3142664</v>
      </c>
      <c r="H155">
        <f>IF('Support - Calculation Detail'!G155="","",'Support - Calculation Detail'!G155)</f>
        <v>1.04</v>
      </c>
      <c r="I155">
        <f>IF('Support - Calculation Detail'!H155="","",'Support - Calculation Detail'!H155)</f>
        <v>3268371</v>
      </c>
      <c r="J155">
        <f>IF('Support - Calculation Detail'!I155="","",'Support - Calculation Detail'!I155)</f>
        <v>0</v>
      </c>
      <c r="K155">
        <f>IF('Support - Calculation Detail'!K155="","",'Support - Calculation Detail'!K155)</f>
        <v>3268371</v>
      </c>
      <c r="L155">
        <f>IF('Support - Calculation Detail'!L155="","",'Support - Calculation Detail'!L155)</f>
        <v>0</v>
      </c>
      <c r="M155">
        <f>IF('Support - Calculation Detail'!M155="","",'Support - Calculation Detail'!M155)</f>
        <v>0</v>
      </c>
      <c r="N155">
        <f>IF('Support - Calculation Detail'!N155="","",'Support - Calculation Detail'!N155)</f>
        <v>0</v>
      </c>
      <c r="P155">
        <f>IF('Support - Calculation Detail'!O155="","",'Support - Calculation Detail'!O155)</f>
        <v>3268371</v>
      </c>
      <c r="Q155" t="b">
        <v>1</v>
      </c>
      <c r="R155" t="str">
        <f t="shared" si="10"/>
        <v>5645995</v>
      </c>
      <c r="S155" t="str">
        <f t="shared" si="11"/>
        <v>5645995-SO</v>
      </c>
      <c r="T155" t="str">
        <f t="shared" si="12"/>
        <v>5645995-SO</v>
      </c>
      <c r="U155" t="str">
        <f t="shared" si="13"/>
        <v>4</v>
      </c>
      <c r="V155" t="str">
        <f t="shared" si="14"/>
        <v>SO</v>
      </c>
    </row>
    <row r="156" spans="1:22" x14ac:dyDescent="0.35">
      <c r="A156" t="str">
        <f>IF('Support - Calculation Detail'!A156="","",LEFT('Support - Calculation Detail'!A156,7)&amp;"-"&amp;RIGHT('Support - Calculation Detail'!A156,2))</f>
        <v>9148535-SO</v>
      </c>
      <c r="B156" t="str">
        <f>IF('Support - Calculation Detail'!C156="","",'Support - Calculation Detail'!C156)</f>
        <v>91</v>
      </c>
      <c r="C156" t="str">
        <f>IF('Support - Calculation Detail'!B156="","",'Support - Calculation Detail'!B156)</f>
        <v>N</v>
      </c>
      <c r="D156">
        <f>IF('Support - Calculation Detail'!D156="","",'Support - Calculation Detail'!D156)</f>
        <v>3202691</v>
      </c>
      <c r="E156">
        <f>IF('Support - Calculation Detail'!E156="","",'Support - Calculation Detail'!E156)</f>
        <v>0</v>
      </c>
      <c r="G156">
        <f>IF('Support - Calculation Detail'!F156="","",'Support - Calculation Detail'!F156)</f>
        <v>3202691</v>
      </c>
      <c r="H156">
        <f>IF('Support - Calculation Detail'!G156="","",'Support - Calculation Detail'!G156)</f>
        <v>1.04</v>
      </c>
      <c r="I156">
        <f>IF('Support - Calculation Detail'!H156="","",'Support - Calculation Detail'!H156)</f>
        <v>3330799</v>
      </c>
      <c r="J156">
        <f>IF('Support - Calculation Detail'!I156="","",'Support - Calculation Detail'!I156)</f>
        <v>0</v>
      </c>
      <c r="K156">
        <f>IF('Support - Calculation Detail'!K156="","",'Support - Calculation Detail'!K156)</f>
        <v>3330799</v>
      </c>
      <c r="L156">
        <f>IF('Support - Calculation Detail'!L156="","",'Support - Calculation Detail'!L156)</f>
        <v>0</v>
      </c>
      <c r="M156">
        <f>IF('Support - Calculation Detail'!M156="","",'Support - Calculation Detail'!M156)</f>
        <v>0</v>
      </c>
      <c r="N156">
        <f>IF('Support - Calculation Detail'!N156="","",'Support - Calculation Detail'!N156)</f>
        <v>0</v>
      </c>
      <c r="P156">
        <f>IF('Support - Calculation Detail'!O156="","",'Support - Calculation Detail'!O156)</f>
        <v>3330799</v>
      </c>
      <c r="Q156" t="b">
        <v>1</v>
      </c>
      <c r="R156" t="str">
        <f t="shared" si="10"/>
        <v>9148535</v>
      </c>
      <c r="S156" t="str">
        <f t="shared" si="11"/>
        <v>9148535-SO</v>
      </c>
      <c r="T156" t="str">
        <f t="shared" si="12"/>
        <v>9148535-SO</v>
      </c>
      <c r="U156" t="str">
        <f t="shared" si="13"/>
        <v>4</v>
      </c>
      <c r="V156" t="str">
        <f t="shared" si="14"/>
        <v>SO</v>
      </c>
    </row>
    <row r="157" spans="1:22" x14ac:dyDescent="0.35">
      <c r="A157" t="str">
        <f>IF('Support - Calculation Detail'!A157="","",LEFT('Support - Calculation Detail'!A157,7)&amp;"-"&amp;RIGHT('Support - Calculation Detail'!A157,2))</f>
        <v>0510000-UT</v>
      </c>
      <c r="B157" t="str">
        <f>IF('Support - Calculation Detail'!C157="","",'Support - Calculation Detail'!C157)</f>
        <v>05</v>
      </c>
      <c r="C157" t="str">
        <f>IF('Support - Calculation Detail'!B157="","",'Support - Calculation Detail'!B157)</f>
        <v>N</v>
      </c>
      <c r="D157">
        <f>IF('Support - Calculation Detail'!D157="","",'Support - Calculation Detail'!D157)</f>
        <v>4580753</v>
      </c>
      <c r="E157">
        <f>IF('Support - Calculation Detail'!E157="","",'Support - Calculation Detail'!E157)</f>
        <v>0</v>
      </c>
      <c r="G157">
        <f>IF('Support - Calculation Detail'!F157="","",'Support - Calculation Detail'!F157)</f>
        <v>4580753</v>
      </c>
      <c r="H157">
        <f>IF('Support - Calculation Detail'!G157="","",'Support - Calculation Detail'!G157)</f>
        <v>1.04</v>
      </c>
      <c r="I157">
        <f>IF('Support - Calculation Detail'!H157="","",'Support - Calculation Detail'!H157)</f>
        <v>4763983</v>
      </c>
      <c r="J157">
        <f>IF('Support - Calculation Detail'!I157="","",'Support - Calculation Detail'!I157)</f>
        <v>0</v>
      </c>
      <c r="K157">
        <f>IF('Support - Calculation Detail'!K157="","",'Support - Calculation Detail'!K157)</f>
        <v>4763983</v>
      </c>
      <c r="L157">
        <f>IF('Support - Calculation Detail'!L157="","",'Support - Calculation Detail'!L157)</f>
        <v>123903</v>
      </c>
      <c r="M157">
        <f>IF('Support - Calculation Detail'!M157="","",'Support - Calculation Detail'!M157)</f>
        <v>96057</v>
      </c>
      <c r="N157">
        <f>IF('Support - Calculation Detail'!N157="","",'Support - Calculation Detail'!N157)</f>
        <v>212051.5195787031</v>
      </c>
      <c r="P157">
        <f>IF('Support - Calculation Detail'!O157="","",'Support - Calculation Detail'!O157)</f>
        <v>5195994.5195787027</v>
      </c>
      <c r="Q157" t="b">
        <v>1</v>
      </c>
      <c r="R157" t="str">
        <f t="shared" si="10"/>
        <v>0510000</v>
      </c>
      <c r="S157" t="str">
        <f t="shared" si="11"/>
        <v>0510000-UT</v>
      </c>
      <c r="T157" t="str">
        <f t="shared" si="12"/>
        <v>0510000-UT</v>
      </c>
      <c r="U157" t="str">
        <f t="shared" si="13"/>
        <v>1</v>
      </c>
      <c r="V157" t="str">
        <f t="shared" si="14"/>
        <v>UT</v>
      </c>
    </row>
    <row r="158" spans="1:22" x14ac:dyDescent="0.35">
      <c r="A158" t="str">
        <f>IF('Support - Calculation Detail'!A158="","",LEFT('Support - Calculation Detail'!A158,7)&amp;"-"&amp;RIGHT('Support - Calculation Detail'!A158,2))</f>
        <v>0520001-UT</v>
      </c>
      <c r="B158" t="str">
        <f>IF('Support - Calculation Detail'!C158="","",'Support - Calculation Detail'!C158)</f>
        <v>05</v>
      </c>
      <c r="C158" t="str">
        <f>IF('Support - Calculation Detail'!B158="","",'Support - Calculation Detail'!B158)</f>
        <v>N</v>
      </c>
      <c r="D158">
        <f>IF('Support - Calculation Detail'!D158="","",'Support - Calculation Detail'!D158)</f>
        <v>69337</v>
      </c>
      <c r="E158">
        <f>IF('Support - Calculation Detail'!E158="","",'Support - Calculation Detail'!E158)</f>
        <v>0</v>
      </c>
      <c r="G158">
        <f>IF('Support - Calculation Detail'!F158="","",'Support - Calculation Detail'!F158)</f>
        <v>69337</v>
      </c>
      <c r="H158">
        <f>IF('Support - Calculation Detail'!G158="","",'Support - Calculation Detail'!G158)</f>
        <v>1.04</v>
      </c>
      <c r="I158">
        <f>IF('Support - Calculation Detail'!H158="","",'Support - Calculation Detail'!H158)</f>
        <v>72110</v>
      </c>
      <c r="J158">
        <f>IF('Support - Calculation Detail'!I158="","",'Support - Calculation Detail'!I158)</f>
        <v>0</v>
      </c>
      <c r="K158">
        <f>IF('Support - Calculation Detail'!K158="","",'Support - Calculation Detail'!K158)</f>
        <v>72110</v>
      </c>
      <c r="L158">
        <f>IF('Support - Calculation Detail'!L158="","",'Support - Calculation Detail'!L158)</f>
        <v>0</v>
      </c>
      <c r="M158">
        <f>IF('Support - Calculation Detail'!M158="","",'Support - Calculation Detail'!M158)</f>
        <v>0</v>
      </c>
      <c r="N158">
        <f>IF('Support - Calculation Detail'!N158="","",'Support - Calculation Detail'!N158)</f>
        <v>0</v>
      </c>
      <c r="P158">
        <f>IF('Support - Calculation Detail'!O158="","",'Support - Calculation Detail'!O158)</f>
        <v>72110</v>
      </c>
      <c r="Q158" t="b">
        <v>1</v>
      </c>
      <c r="R158" t="str">
        <f t="shared" si="10"/>
        <v>0520001</v>
      </c>
      <c r="S158" t="str">
        <f t="shared" si="11"/>
        <v>0520001-UT</v>
      </c>
      <c r="T158" t="str">
        <f t="shared" si="12"/>
        <v>0520001-UT</v>
      </c>
      <c r="U158" t="str">
        <f t="shared" si="13"/>
        <v>2</v>
      </c>
      <c r="V158" t="str">
        <f t="shared" si="14"/>
        <v>UT</v>
      </c>
    </row>
    <row r="159" spans="1:22" x14ac:dyDescent="0.35">
      <c r="A159" t="str">
        <f>IF('Support - Calculation Detail'!A159="","",LEFT('Support - Calculation Detail'!A159,7)&amp;"-"&amp;RIGHT('Support - Calculation Detail'!A159,2))</f>
        <v>0520001-TF</v>
      </c>
      <c r="B159" t="str">
        <f>IF('Support - Calculation Detail'!C159="","",'Support - Calculation Detail'!C159)</f>
        <v>05</v>
      </c>
      <c r="C159" t="str">
        <f>IF('Support - Calculation Detail'!B159="","",'Support - Calculation Detail'!B159)</f>
        <v>N</v>
      </c>
      <c r="D159">
        <f>IF('Support - Calculation Detail'!D159="","",'Support - Calculation Detail'!D159)</f>
        <v>32833</v>
      </c>
      <c r="E159">
        <f>IF('Support - Calculation Detail'!E159="","",'Support - Calculation Detail'!E159)</f>
        <v>0</v>
      </c>
      <c r="G159">
        <f>IF('Support - Calculation Detail'!F159="","",'Support - Calculation Detail'!F159)</f>
        <v>32833</v>
      </c>
      <c r="H159">
        <f>IF('Support - Calculation Detail'!G159="","",'Support - Calculation Detail'!G159)</f>
        <v>1.04</v>
      </c>
      <c r="I159">
        <f>IF('Support - Calculation Detail'!H159="","",'Support - Calculation Detail'!H159)</f>
        <v>34146</v>
      </c>
      <c r="J159">
        <f>IF('Support - Calculation Detail'!I159="","",'Support - Calculation Detail'!I159)</f>
        <v>0</v>
      </c>
      <c r="K159">
        <f>IF('Support - Calculation Detail'!K159="","",'Support - Calculation Detail'!K159)</f>
        <v>34146</v>
      </c>
      <c r="L159">
        <f>IF('Support - Calculation Detail'!L159="","",'Support - Calculation Detail'!L159)</f>
        <v>0</v>
      </c>
      <c r="M159">
        <f>IF('Support - Calculation Detail'!M159="","",'Support - Calculation Detail'!M159)</f>
        <v>0</v>
      </c>
      <c r="N159">
        <f>IF('Support - Calculation Detail'!N159="","",'Support - Calculation Detail'!N159)</f>
        <v>0</v>
      </c>
      <c r="P159">
        <f>IF('Support - Calculation Detail'!O159="","",'Support - Calculation Detail'!O159)</f>
        <v>34146</v>
      </c>
      <c r="Q159" t="b">
        <v>1</v>
      </c>
      <c r="R159" t="str">
        <f t="shared" si="10"/>
        <v>0520001</v>
      </c>
      <c r="S159" t="str">
        <f t="shared" si="11"/>
        <v>0520001-TF</v>
      </c>
      <c r="T159" t="str">
        <f t="shared" si="12"/>
        <v>0520001-TF</v>
      </c>
      <c r="U159" t="str">
        <f t="shared" si="13"/>
        <v>2</v>
      </c>
      <c r="V159" t="str">
        <f t="shared" si="14"/>
        <v>TF</v>
      </c>
    </row>
    <row r="160" spans="1:22" x14ac:dyDescent="0.35">
      <c r="A160" t="str">
        <f>IF('Support - Calculation Detail'!A160="","",LEFT('Support - Calculation Detail'!A160,7)&amp;"-"&amp;RIGHT('Support - Calculation Detail'!A160,2))</f>
        <v>0520002-TF</v>
      </c>
      <c r="B160" t="str">
        <f>IF('Support - Calculation Detail'!C160="","",'Support - Calculation Detail'!C160)</f>
        <v>05</v>
      </c>
      <c r="C160" t="str">
        <f>IF('Support - Calculation Detail'!B160="","",'Support - Calculation Detail'!B160)</f>
        <v>N</v>
      </c>
      <c r="D160">
        <f>IF('Support - Calculation Detail'!D160="","",'Support - Calculation Detail'!D160)</f>
        <v>144207</v>
      </c>
      <c r="E160">
        <f>IF('Support - Calculation Detail'!E160="","",'Support - Calculation Detail'!E160)</f>
        <v>0</v>
      </c>
      <c r="G160">
        <f>IF('Support - Calculation Detail'!F160="","",'Support - Calculation Detail'!F160)</f>
        <v>144207</v>
      </c>
      <c r="H160">
        <f>IF('Support - Calculation Detail'!G160="","",'Support - Calculation Detail'!G160)</f>
        <v>1.04</v>
      </c>
      <c r="I160">
        <f>IF('Support - Calculation Detail'!H160="","",'Support - Calculation Detail'!H160)</f>
        <v>149975</v>
      </c>
      <c r="J160">
        <f>IF('Support - Calculation Detail'!I160="","",'Support - Calculation Detail'!I160)</f>
        <v>0</v>
      </c>
      <c r="K160">
        <f>IF('Support - Calculation Detail'!K160="","",'Support - Calculation Detail'!K160)</f>
        <v>149975</v>
      </c>
      <c r="L160">
        <f>IF('Support - Calculation Detail'!L160="","",'Support - Calculation Detail'!L160)</f>
        <v>0</v>
      </c>
      <c r="M160">
        <f>IF('Support - Calculation Detail'!M160="","",'Support - Calculation Detail'!M160)</f>
        <v>0</v>
      </c>
      <c r="N160">
        <f>IF('Support - Calculation Detail'!N160="","",'Support - Calculation Detail'!N160)</f>
        <v>0</v>
      </c>
      <c r="P160">
        <f>IF('Support - Calculation Detail'!O160="","",'Support - Calculation Detail'!O160)</f>
        <v>149975</v>
      </c>
      <c r="Q160" t="b">
        <v>1</v>
      </c>
      <c r="R160" t="str">
        <f t="shared" si="10"/>
        <v>0520002</v>
      </c>
      <c r="S160" t="str">
        <f t="shared" si="11"/>
        <v>0520002-TF</v>
      </c>
      <c r="T160" t="str">
        <f t="shared" si="12"/>
        <v>0520002-TF</v>
      </c>
      <c r="U160" t="str">
        <f t="shared" si="13"/>
        <v>2</v>
      </c>
      <c r="V160" t="str">
        <f t="shared" si="14"/>
        <v>TF</v>
      </c>
    </row>
    <row r="161" spans="1:22" x14ac:dyDescent="0.35">
      <c r="A161" t="str">
        <f>IF('Support - Calculation Detail'!A161="","",LEFT('Support - Calculation Detail'!A161,7)&amp;"-"&amp;RIGHT('Support - Calculation Detail'!A161,2))</f>
        <v>0520002-UT</v>
      </c>
      <c r="B161" t="str">
        <f>IF('Support - Calculation Detail'!C161="","",'Support - Calculation Detail'!C161)</f>
        <v>05</v>
      </c>
      <c r="C161" t="str">
        <f>IF('Support - Calculation Detail'!B161="","",'Support - Calculation Detail'!B161)</f>
        <v>N</v>
      </c>
      <c r="D161">
        <f>IF('Support - Calculation Detail'!D161="","",'Support - Calculation Detail'!D161)</f>
        <v>25941</v>
      </c>
      <c r="E161">
        <f>IF('Support - Calculation Detail'!E161="","",'Support - Calculation Detail'!E161)</f>
        <v>0</v>
      </c>
      <c r="G161">
        <f>IF('Support - Calculation Detail'!F161="","",'Support - Calculation Detail'!F161)</f>
        <v>25941</v>
      </c>
      <c r="H161">
        <f>IF('Support - Calculation Detail'!G161="","",'Support - Calculation Detail'!G161)</f>
        <v>1.04</v>
      </c>
      <c r="I161">
        <f>IF('Support - Calculation Detail'!H161="","",'Support - Calculation Detail'!H161)</f>
        <v>26979</v>
      </c>
      <c r="J161">
        <f>IF('Support - Calculation Detail'!I161="","",'Support - Calculation Detail'!I161)</f>
        <v>0</v>
      </c>
      <c r="K161">
        <f>IF('Support - Calculation Detail'!K161="","",'Support - Calculation Detail'!K161)</f>
        <v>26979</v>
      </c>
      <c r="L161">
        <f>IF('Support - Calculation Detail'!L161="","",'Support - Calculation Detail'!L161)</f>
        <v>0</v>
      </c>
      <c r="M161">
        <f>IF('Support - Calculation Detail'!M161="","",'Support - Calculation Detail'!M161)</f>
        <v>0</v>
      </c>
      <c r="N161">
        <f>IF('Support - Calculation Detail'!N161="","",'Support - Calculation Detail'!N161)</f>
        <v>0</v>
      </c>
      <c r="P161">
        <f>IF('Support - Calculation Detail'!O161="","",'Support - Calculation Detail'!O161)</f>
        <v>26979</v>
      </c>
      <c r="Q161" t="b">
        <v>1</v>
      </c>
      <c r="R161" t="str">
        <f t="shared" si="10"/>
        <v>0520002</v>
      </c>
      <c r="S161" t="str">
        <f t="shared" si="11"/>
        <v>0520002-UT</v>
      </c>
      <c r="T161" t="str">
        <f t="shared" si="12"/>
        <v>0520002-UT</v>
      </c>
      <c r="U161" t="str">
        <f t="shared" si="13"/>
        <v>2</v>
      </c>
      <c r="V161" t="str">
        <f t="shared" si="14"/>
        <v>UT</v>
      </c>
    </row>
    <row r="162" spans="1:22" x14ac:dyDescent="0.35">
      <c r="A162" t="str">
        <f>IF('Support - Calculation Detail'!A162="","",LEFT('Support - Calculation Detail'!A162,7)&amp;"-"&amp;RIGHT('Support - Calculation Detail'!A162,2))</f>
        <v>0520003-UT</v>
      </c>
      <c r="B162" t="str">
        <f>IF('Support - Calculation Detail'!C162="","",'Support - Calculation Detail'!C162)</f>
        <v>05</v>
      </c>
      <c r="C162" t="str">
        <f>IF('Support - Calculation Detail'!B162="","",'Support - Calculation Detail'!B162)</f>
        <v>N</v>
      </c>
      <c r="D162">
        <f>IF('Support - Calculation Detail'!D162="","",'Support - Calculation Detail'!D162)</f>
        <v>294661</v>
      </c>
      <c r="E162">
        <f>IF('Support - Calculation Detail'!E162="","",'Support - Calculation Detail'!E162)</f>
        <v>0</v>
      </c>
      <c r="G162">
        <f>IF('Support - Calculation Detail'!F162="","",'Support - Calculation Detail'!F162)</f>
        <v>294661</v>
      </c>
      <c r="H162">
        <f>IF('Support - Calculation Detail'!G162="","",'Support - Calculation Detail'!G162)</f>
        <v>1.04</v>
      </c>
      <c r="I162">
        <f>IF('Support - Calculation Detail'!H162="","",'Support - Calculation Detail'!H162)</f>
        <v>306447</v>
      </c>
      <c r="J162">
        <f>IF('Support - Calculation Detail'!I162="","",'Support - Calculation Detail'!I162)</f>
        <v>0</v>
      </c>
      <c r="K162">
        <f>IF('Support - Calculation Detail'!K162="","",'Support - Calculation Detail'!K162)</f>
        <v>306447</v>
      </c>
      <c r="L162">
        <f>IF('Support - Calculation Detail'!L162="","",'Support - Calculation Detail'!L162)</f>
        <v>0</v>
      </c>
      <c r="M162">
        <f>IF('Support - Calculation Detail'!M162="","",'Support - Calculation Detail'!M162)</f>
        <v>0</v>
      </c>
      <c r="N162">
        <f>IF('Support - Calculation Detail'!N162="","",'Support - Calculation Detail'!N162)</f>
        <v>0</v>
      </c>
      <c r="P162">
        <f>IF('Support - Calculation Detail'!O162="","",'Support - Calculation Detail'!O162)</f>
        <v>306447</v>
      </c>
      <c r="Q162" t="b">
        <v>1</v>
      </c>
      <c r="R162" t="str">
        <f t="shared" si="10"/>
        <v>0520003</v>
      </c>
      <c r="S162" t="str">
        <f t="shared" si="11"/>
        <v>0520003-UT</v>
      </c>
      <c r="T162" t="str">
        <f t="shared" si="12"/>
        <v>0520003-UT</v>
      </c>
      <c r="U162" t="str">
        <f t="shared" si="13"/>
        <v>2</v>
      </c>
      <c r="V162" t="str">
        <f t="shared" si="14"/>
        <v>UT</v>
      </c>
    </row>
    <row r="163" spans="1:22" x14ac:dyDescent="0.35">
      <c r="A163" t="str">
        <f>IF('Support - Calculation Detail'!A163="","",LEFT('Support - Calculation Detail'!A163,7)&amp;"-"&amp;RIGHT('Support - Calculation Detail'!A163,2))</f>
        <v>0520003-TF</v>
      </c>
      <c r="B163" t="str">
        <f>IF('Support - Calculation Detail'!C163="","",'Support - Calculation Detail'!C163)</f>
        <v>05</v>
      </c>
      <c r="C163" t="str">
        <f>IF('Support - Calculation Detail'!B163="","",'Support - Calculation Detail'!B163)</f>
        <v>N</v>
      </c>
      <c r="D163">
        <f>IF('Support - Calculation Detail'!D163="","",'Support - Calculation Detail'!D163)</f>
        <v>22001</v>
      </c>
      <c r="E163">
        <f>IF('Support - Calculation Detail'!E163="","",'Support - Calculation Detail'!E163)</f>
        <v>0</v>
      </c>
      <c r="G163">
        <f>IF('Support - Calculation Detail'!F163="","",'Support - Calculation Detail'!F163)</f>
        <v>22001</v>
      </c>
      <c r="H163">
        <f>IF('Support - Calculation Detail'!G163="","",'Support - Calculation Detail'!G163)</f>
        <v>1.04</v>
      </c>
      <c r="I163">
        <f>IF('Support - Calculation Detail'!H163="","",'Support - Calculation Detail'!H163)</f>
        <v>22881</v>
      </c>
      <c r="J163">
        <f>IF('Support - Calculation Detail'!I163="","",'Support - Calculation Detail'!I163)</f>
        <v>0</v>
      </c>
      <c r="K163">
        <f>IF('Support - Calculation Detail'!K163="","",'Support - Calculation Detail'!K163)</f>
        <v>22881</v>
      </c>
      <c r="L163">
        <f>IF('Support - Calculation Detail'!L163="","",'Support - Calculation Detail'!L163)</f>
        <v>0</v>
      </c>
      <c r="M163">
        <f>IF('Support - Calculation Detail'!M163="","",'Support - Calculation Detail'!M163)</f>
        <v>0</v>
      </c>
      <c r="N163">
        <f>IF('Support - Calculation Detail'!N163="","",'Support - Calculation Detail'!N163)</f>
        <v>0</v>
      </c>
      <c r="P163">
        <f>IF('Support - Calculation Detail'!O163="","",'Support - Calculation Detail'!O163)</f>
        <v>22881</v>
      </c>
      <c r="Q163" t="b">
        <v>1</v>
      </c>
      <c r="R163" t="str">
        <f t="shared" si="10"/>
        <v>0520003</v>
      </c>
      <c r="S163" t="str">
        <f t="shared" si="11"/>
        <v>0520003-TF</v>
      </c>
      <c r="T163" t="str">
        <f t="shared" si="12"/>
        <v>0520003-TF</v>
      </c>
      <c r="U163" t="str">
        <f t="shared" si="13"/>
        <v>2</v>
      </c>
      <c r="V163" t="str">
        <f t="shared" si="14"/>
        <v>TF</v>
      </c>
    </row>
    <row r="164" spans="1:22" x14ac:dyDescent="0.35">
      <c r="A164" t="str">
        <f>IF('Support - Calculation Detail'!A164="","",LEFT('Support - Calculation Detail'!A164,7)&amp;"-"&amp;RIGHT('Support - Calculation Detail'!A164,2))</f>
        <v>0520004-TF</v>
      </c>
      <c r="B164" t="str">
        <f>IF('Support - Calculation Detail'!C164="","",'Support - Calculation Detail'!C164)</f>
        <v>05</v>
      </c>
      <c r="C164" t="str">
        <f>IF('Support - Calculation Detail'!B164="","",'Support - Calculation Detail'!B164)</f>
        <v>N</v>
      </c>
      <c r="D164">
        <f>IF('Support - Calculation Detail'!D164="","",'Support - Calculation Detail'!D164)</f>
        <v>30236</v>
      </c>
      <c r="E164">
        <f>IF('Support - Calculation Detail'!E164="","",'Support - Calculation Detail'!E164)</f>
        <v>0</v>
      </c>
      <c r="G164">
        <f>IF('Support - Calculation Detail'!F164="","",'Support - Calculation Detail'!F164)</f>
        <v>30236</v>
      </c>
      <c r="H164">
        <f>IF('Support - Calculation Detail'!G164="","",'Support - Calculation Detail'!G164)</f>
        <v>1.04</v>
      </c>
      <c r="I164">
        <f>IF('Support - Calculation Detail'!H164="","",'Support - Calculation Detail'!H164)</f>
        <v>31445</v>
      </c>
      <c r="J164">
        <f>IF('Support - Calculation Detail'!I164="","",'Support - Calculation Detail'!I164)</f>
        <v>0</v>
      </c>
      <c r="K164">
        <f>IF('Support - Calculation Detail'!K164="","",'Support - Calculation Detail'!K164)</f>
        <v>31445</v>
      </c>
      <c r="L164">
        <f>IF('Support - Calculation Detail'!L164="","",'Support - Calculation Detail'!L164)</f>
        <v>0</v>
      </c>
      <c r="M164">
        <f>IF('Support - Calculation Detail'!M164="","",'Support - Calculation Detail'!M164)</f>
        <v>0</v>
      </c>
      <c r="N164">
        <f>IF('Support - Calculation Detail'!N164="","",'Support - Calculation Detail'!N164)</f>
        <v>0</v>
      </c>
      <c r="P164">
        <f>IF('Support - Calculation Detail'!O164="","",'Support - Calculation Detail'!O164)</f>
        <v>31445</v>
      </c>
      <c r="Q164" t="b">
        <v>1</v>
      </c>
      <c r="R164" t="str">
        <f t="shared" si="10"/>
        <v>0520004</v>
      </c>
      <c r="S164" t="str">
        <f t="shared" si="11"/>
        <v>0520004-TF</v>
      </c>
      <c r="T164" t="str">
        <f t="shared" si="12"/>
        <v>0520004-TF</v>
      </c>
      <c r="U164" t="str">
        <f t="shared" si="13"/>
        <v>2</v>
      </c>
      <c r="V164" t="str">
        <f t="shared" si="14"/>
        <v>TF</v>
      </c>
    </row>
    <row r="165" spans="1:22" x14ac:dyDescent="0.35">
      <c r="A165" t="str">
        <f>IF('Support - Calculation Detail'!A165="","",LEFT('Support - Calculation Detail'!A165,7)&amp;"-"&amp;RIGHT('Support - Calculation Detail'!A165,2))</f>
        <v>0520004-UT</v>
      </c>
      <c r="B165" t="str">
        <f>IF('Support - Calculation Detail'!C165="","",'Support - Calculation Detail'!C165)</f>
        <v>05</v>
      </c>
      <c r="C165" t="str">
        <f>IF('Support - Calculation Detail'!B165="","",'Support - Calculation Detail'!B165)</f>
        <v>N</v>
      </c>
      <c r="D165">
        <f>IF('Support - Calculation Detail'!D165="","",'Support - Calculation Detail'!D165)</f>
        <v>18270</v>
      </c>
      <c r="E165">
        <f>IF('Support - Calculation Detail'!E165="","",'Support - Calculation Detail'!E165)</f>
        <v>0</v>
      </c>
      <c r="G165">
        <f>IF('Support - Calculation Detail'!F165="","",'Support - Calculation Detail'!F165)</f>
        <v>18270</v>
      </c>
      <c r="H165">
        <f>IF('Support - Calculation Detail'!G165="","",'Support - Calculation Detail'!G165)</f>
        <v>1.04</v>
      </c>
      <c r="I165">
        <f>IF('Support - Calculation Detail'!H165="","",'Support - Calculation Detail'!H165)</f>
        <v>19001</v>
      </c>
      <c r="J165">
        <f>IF('Support - Calculation Detail'!I165="","",'Support - Calculation Detail'!I165)</f>
        <v>0</v>
      </c>
      <c r="K165">
        <f>IF('Support - Calculation Detail'!K165="","",'Support - Calculation Detail'!K165)</f>
        <v>19001</v>
      </c>
      <c r="L165">
        <f>IF('Support - Calculation Detail'!L165="","",'Support - Calculation Detail'!L165)</f>
        <v>0</v>
      </c>
      <c r="M165">
        <f>IF('Support - Calculation Detail'!M165="","",'Support - Calculation Detail'!M165)</f>
        <v>0</v>
      </c>
      <c r="N165">
        <f>IF('Support - Calculation Detail'!N165="","",'Support - Calculation Detail'!N165)</f>
        <v>0</v>
      </c>
      <c r="P165">
        <f>IF('Support - Calculation Detail'!O165="","",'Support - Calculation Detail'!O165)</f>
        <v>19001</v>
      </c>
      <c r="Q165" t="b">
        <v>1</v>
      </c>
      <c r="R165" t="str">
        <f t="shared" si="10"/>
        <v>0520004</v>
      </c>
      <c r="S165" t="str">
        <f t="shared" si="11"/>
        <v>0520004-UT</v>
      </c>
      <c r="T165" t="str">
        <f t="shared" si="12"/>
        <v>0520004-UT</v>
      </c>
      <c r="U165" t="str">
        <f t="shared" si="13"/>
        <v>2</v>
      </c>
      <c r="V165" t="str">
        <f t="shared" si="14"/>
        <v>UT</v>
      </c>
    </row>
    <row r="166" spans="1:22" x14ac:dyDescent="0.35">
      <c r="A166" t="str">
        <f>IF('Support - Calculation Detail'!A166="","",LEFT('Support - Calculation Detail'!A166,7)&amp;"-"&amp;RIGHT('Support - Calculation Detail'!A166,2))</f>
        <v>0550013-UT</v>
      </c>
      <c r="B166" t="str">
        <f>IF('Support - Calculation Detail'!C166="","",'Support - Calculation Detail'!C166)</f>
        <v>05</v>
      </c>
      <c r="C166" t="str">
        <f>IF('Support - Calculation Detail'!B166="","",'Support - Calculation Detail'!B166)</f>
        <v>N</v>
      </c>
      <c r="D166">
        <f>IF('Support - Calculation Detail'!D166="","",'Support - Calculation Detail'!D166)</f>
        <v>473000</v>
      </c>
      <c r="E166">
        <f>IF('Support - Calculation Detail'!E166="","",'Support - Calculation Detail'!E166)</f>
        <v>0</v>
      </c>
      <c r="G166">
        <f>IF('Support - Calculation Detail'!F166="","",'Support - Calculation Detail'!F166)</f>
        <v>473000</v>
      </c>
      <c r="H166">
        <f>IF('Support - Calculation Detail'!G166="","",'Support - Calculation Detail'!G166)</f>
        <v>1.04</v>
      </c>
      <c r="I166">
        <f>IF('Support - Calculation Detail'!H166="","",'Support - Calculation Detail'!H166)</f>
        <v>491920</v>
      </c>
      <c r="J166">
        <f>IF('Support - Calculation Detail'!I166="","",'Support - Calculation Detail'!I166)</f>
        <v>0</v>
      </c>
      <c r="K166">
        <f>IF('Support - Calculation Detail'!K166="","",'Support - Calculation Detail'!K166)</f>
        <v>491920</v>
      </c>
      <c r="L166">
        <f>IF('Support - Calculation Detail'!L166="","",'Support - Calculation Detail'!L166)</f>
        <v>0</v>
      </c>
      <c r="M166">
        <f>IF('Support - Calculation Detail'!M166="","",'Support - Calculation Detail'!M166)</f>
        <v>0</v>
      </c>
      <c r="N166">
        <f>IF('Support - Calculation Detail'!N166="","",'Support - Calculation Detail'!N166)</f>
        <v>0</v>
      </c>
      <c r="P166">
        <f>IF('Support - Calculation Detail'!O166="","",'Support - Calculation Detail'!O166)</f>
        <v>491920</v>
      </c>
      <c r="Q166" t="b">
        <v>1</v>
      </c>
      <c r="R166" t="str">
        <f t="shared" si="10"/>
        <v>0550013</v>
      </c>
      <c r="S166" t="str">
        <f t="shared" si="11"/>
        <v>0550013-UT</v>
      </c>
      <c r="T166" t="str">
        <f t="shared" si="12"/>
        <v>0550013-UT</v>
      </c>
      <c r="U166" t="str">
        <f t="shared" si="13"/>
        <v>5</v>
      </c>
      <c r="V166" t="str">
        <f t="shared" si="14"/>
        <v>UT</v>
      </c>
    </row>
    <row r="167" spans="1:22" x14ac:dyDescent="0.35">
      <c r="A167" t="str">
        <f>IF('Support - Calculation Detail'!A167="","",LEFT('Support - Calculation Detail'!A167,7)&amp;"-"&amp;RIGHT('Support - Calculation Detail'!A167,2))</f>
        <v>0550014-UT</v>
      </c>
      <c r="B167" t="str">
        <f>IF('Support - Calculation Detail'!C167="","",'Support - Calculation Detail'!C167)</f>
        <v>05</v>
      </c>
      <c r="C167" t="str">
        <f>IF('Support - Calculation Detail'!B167="","",'Support - Calculation Detail'!B167)</f>
        <v>N</v>
      </c>
      <c r="D167">
        <f>IF('Support - Calculation Detail'!D167="","",'Support - Calculation Detail'!D167)</f>
        <v>131206</v>
      </c>
      <c r="E167">
        <f>IF('Support - Calculation Detail'!E167="","",'Support - Calculation Detail'!E167)</f>
        <v>0</v>
      </c>
      <c r="G167">
        <f>IF('Support - Calculation Detail'!F167="","",'Support - Calculation Detail'!F167)</f>
        <v>131206</v>
      </c>
      <c r="H167">
        <f>IF('Support - Calculation Detail'!G167="","",'Support - Calculation Detail'!G167)</f>
        <v>1.04</v>
      </c>
      <c r="I167">
        <f>IF('Support - Calculation Detail'!H167="","",'Support - Calculation Detail'!H167)</f>
        <v>136454</v>
      </c>
      <c r="J167">
        <f>IF('Support - Calculation Detail'!I167="","",'Support - Calculation Detail'!I167)</f>
        <v>0</v>
      </c>
      <c r="K167">
        <f>IF('Support - Calculation Detail'!K167="","",'Support - Calculation Detail'!K167)</f>
        <v>136454</v>
      </c>
      <c r="L167">
        <f>IF('Support - Calculation Detail'!L167="","",'Support - Calculation Detail'!L167)</f>
        <v>0</v>
      </c>
      <c r="M167">
        <f>IF('Support - Calculation Detail'!M167="","",'Support - Calculation Detail'!M167)</f>
        <v>0</v>
      </c>
      <c r="N167">
        <f>IF('Support - Calculation Detail'!N167="","",'Support - Calculation Detail'!N167)</f>
        <v>0</v>
      </c>
      <c r="P167">
        <f>IF('Support - Calculation Detail'!O167="","",'Support - Calculation Detail'!O167)</f>
        <v>136454</v>
      </c>
      <c r="Q167" t="b">
        <v>1</v>
      </c>
      <c r="R167" t="str">
        <f t="shared" si="10"/>
        <v>0550014</v>
      </c>
      <c r="S167" t="str">
        <f t="shared" si="11"/>
        <v>0550014-UT</v>
      </c>
      <c r="T167" t="str">
        <f t="shared" si="12"/>
        <v>0550014-UT</v>
      </c>
      <c r="U167" t="str">
        <f t="shared" si="13"/>
        <v>5</v>
      </c>
      <c r="V167" t="str">
        <f t="shared" si="14"/>
        <v>UT</v>
      </c>
    </row>
    <row r="168" spans="1:22" x14ac:dyDescent="0.35">
      <c r="A168" t="str">
        <f>IF('Support - Calculation Detail'!A168="","",LEFT('Support - Calculation Detail'!A168,7)&amp;"-"&amp;RIGHT('Support - Calculation Detail'!A168,2))</f>
        <v>3850106-UT</v>
      </c>
      <c r="B168" t="str">
        <f>IF('Support - Calculation Detail'!C168="","",'Support - Calculation Detail'!C168)</f>
        <v>38</v>
      </c>
      <c r="C168" t="str">
        <f>IF('Support - Calculation Detail'!B168="","",'Support - Calculation Detail'!B168)</f>
        <v>N</v>
      </c>
      <c r="D168">
        <f>IF('Support - Calculation Detail'!D168="","",'Support - Calculation Detail'!D168)</f>
        <v>167659</v>
      </c>
      <c r="E168">
        <f>IF('Support - Calculation Detail'!E168="","",'Support - Calculation Detail'!E168)</f>
        <v>0</v>
      </c>
      <c r="G168">
        <f>IF('Support - Calculation Detail'!F168="","",'Support - Calculation Detail'!F168)</f>
        <v>167659</v>
      </c>
      <c r="H168">
        <f>IF('Support - Calculation Detail'!G168="","",'Support - Calculation Detail'!G168)</f>
        <v>1.04</v>
      </c>
      <c r="I168">
        <f>IF('Support - Calculation Detail'!H168="","",'Support - Calculation Detail'!H168)</f>
        <v>174365</v>
      </c>
      <c r="J168">
        <f>IF('Support - Calculation Detail'!I168="","",'Support - Calculation Detail'!I168)</f>
        <v>0</v>
      </c>
      <c r="K168">
        <f>IF('Support - Calculation Detail'!K168="","",'Support - Calculation Detail'!K168)</f>
        <v>174365</v>
      </c>
      <c r="L168">
        <f>IF('Support - Calculation Detail'!L168="","",'Support - Calculation Detail'!L168)</f>
        <v>0</v>
      </c>
      <c r="M168">
        <f>IF('Support - Calculation Detail'!M168="","",'Support - Calculation Detail'!M168)</f>
        <v>0</v>
      </c>
      <c r="N168">
        <f>IF('Support - Calculation Detail'!N168="","",'Support - Calculation Detail'!N168)</f>
        <v>0</v>
      </c>
      <c r="P168">
        <f>IF('Support - Calculation Detail'!O168="","",'Support - Calculation Detail'!O168)</f>
        <v>174365</v>
      </c>
      <c r="Q168" t="b">
        <v>1</v>
      </c>
      <c r="R168" t="str">
        <f t="shared" si="10"/>
        <v>3850106</v>
      </c>
      <c r="S168" t="str">
        <f t="shared" si="11"/>
        <v>3850106-UT</v>
      </c>
      <c r="T168" t="str">
        <f t="shared" si="12"/>
        <v>3850106-UT</v>
      </c>
      <c r="U168" t="str">
        <f t="shared" si="13"/>
        <v>5</v>
      </c>
      <c r="V168" t="str">
        <f t="shared" si="14"/>
        <v>UT</v>
      </c>
    </row>
    <row r="169" spans="1:22" x14ac:dyDescent="0.35">
      <c r="A169" t="str">
        <f>IF('Support - Calculation Detail'!A169="","",LEFT('Support - Calculation Detail'!A169,7)&amp;"-"&amp;RIGHT('Support - Calculation Detail'!A169,2))</f>
        <v>0530409-UT</v>
      </c>
      <c r="B169" t="str">
        <f>IF('Support - Calculation Detail'!C169="","",'Support - Calculation Detail'!C169)</f>
        <v>05</v>
      </c>
      <c r="C169" t="str">
        <f>IF('Support - Calculation Detail'!B169="","",'Support - Calculation Detail'!B169)</f>
        <v>N</v>
      </c>
      <c r="D169">
        <f>IF('Support - Calculation Detail'!D169="","",'Support - Calculation Detail'!D169)</f>
        <v>2940641</v>
      </c>
      <c r="E169">
        <f>IF('Support - Calculation Detail'!E169="","",'Support - Calculation Detail'!E169)</f>
        <v>0</v>
      </c>
      <c r="G169">
        <f>IF('Support - Calculation Detail'!F169="","",'Support - Calculation Detail'!F169)</f>
        <v>2940641</v>
      </c>
      <c r="H169">
        <f>IF('Support - Calculation Detail'!G169="","",'Support - Calculation Detail'!G169)</f>
        <v>1.04</v>
      </c>
      <c r="I169">
        <f>IF('Support - Calculation Detail'!H169="","",'Support - Calculation Detail'!H169)</f>
        <v>3058267</v>
      </c>
      <c r="J169">
        <f>IF('Support - Calculation Detail'!I169="","",'Support - Calculation Detail'!I169)</f>
        <v>0</v>
      </c>
      <c r="K169">
        <f>IF('Support - Calculation Detail'!K169="","",'Support - Calculation Detail'!K169)</f>
        <v>3058267</v>
      </c>
      <c r="L169">
        <f>IF('Support - Calculation Detail'!L169="","",'Support - Calculation Detail'!L169)</f>
        <v>74855</v>
      </c>
      <c r="M169">
        <f>IF('Support - Calculation Detail'!M169="","",'Support - Calculation Detail'!M169)</f>
        <v>0</v>
      </c>
      <c r="N169">
        <f>IF('Support - Calculation Detail'!N169="","",'Support - Calculation Detail'!N169)</f>
        <v>0</v>
      </c>
      <c r="P169">
        <f>IF('Support - Calculation Detail'!O169="","",'Support - Calculation Detail'!O169)</f>
        <v>3133122</v>
      </c>
      <c r="Q169" t="b">
        <v>1</v>
      </c>
      <c r="R169" t="str">
        <f t="shared" si="10"/>
        <v>0530409</v>
      </c>
      <c r="S169" t="str">
        <f t="shared" si="11"/>
        <v>0530409-UT</v>
      </c>
      <c r="T169" t="str">
        <f t="shared" si="12"/>
        <v>0530409-UT</v>
      </c>
      <c r="U169" t="str">
        <f t="shared" si="13"/>
        <v>3</v>
      </c>
      <c r="V169" t="str">
        <f t="shared" si="14"/>
        <v>UT</v>
      </c>
    </row>
    <row r="170" spans="1:22" x14ac:dyDescent="0.35">
      <c r="A170" t="str">
        <f>IF('Support - Calculation Detail'!A170="","",LEFT('Support - Calculation Detail'!A170,7)&amp;"-"&amp;RIGHT('Support - Calculation Detail'!A170,2))</f>
        <v>3830450-UT</v>
      </c>
      <c r="B170" t="str">
        <f>IF('Support - Calculation Detail'!C170="","",'Support - Calculation Detail'!C170)</f>
        <v>38</v>
      </c>
      <c r="C170" t="str">
        <f>IF('Support - Calculation Detail'!B170="","",'Support - Calculation Detail'!B170)</f>
        <v>N</v>
      </c>
      <c r="D170">
        <f>IF('Support - Calculation Detail'!D170="","",'Support - Calculation Detail'!D170)</f>
        <v>1349158</v>
      </c>
      <c r="E170">
        <f>IF('Support - Calculation Detail'!E170="","",'Support - Calculation Detail'!E170)</f>
        <v>0</v>
      </c>
      <c r="G170">
        <f>IF('Support - Calculation Detail'!F170="","",'Support - Calculation Detail'!F170)</f>
        <v>1349158</v>
      </c>
      <c r="H170">
        <f>IF('Support - Calculation Detail'!G170="","",'Support - Calculation Detail'!G170)</f>
        <v>1.04</v>
      </c>
      <c r="I170">
        <f>IF('Support - Calculation Detail'!H170="","",'Support - Calculation Detail'!H170)</f>
        <v>1403124</v>
      </c>
      <c r="J170">
        <f>IF('Support - Calculation Detail'!I170="","",'Support - Calculation Detail'!I170)</f>
        <v>0</v>
      </c>
      <c r="K170">
        <f>IF('Support - Calculation Detail'!K170="","",'Support - Calculation Detail'!K170)</f>
        <v>1403124</v>
      </c>
      <c r="L170">
        <f>IF('Support - Calculation Detail'!L170="","",'Support - Calculation Detail'!L170)</f>
        <v>0</v>
      </c>
      <c r="M170">
        <f>IF('Support - Calculation Detail'!M170="","",'Support - Calculation Detail'!M170)</f>
        <v>0</v>
      </c>
      <c r="N170">
        <f>IF('Support - Calculation Detail'!N170="","",'Support - Calculation Detail'!N170)</f>
        <v>0</v>
      </c>
      <c r="P170">
        <f>IF('Support - Calculation Detail'!O170="","",'Support - Calculation Detail'!O170)</f>
        <v>1403124</v>
      </c>
      <c r="Q170" t="b">
        <v>1</v>
      </c>
      <c r="R170" t="str">
        <f t="shared" si="10"/>
        <v>3830450</v>
      </c>
      <c r="S170" t="str">
        <f t="shared" si="11"/>
        <v>3830450-UT</v>
      </c>
      <c r="T170" t="str">
        <f t="shared" si="12"/>
        <v>3830450-UT</v>
      </c>
      <c r="U170" t="str">
        <f t="shared" si="13"/>
        <v>3</v>
      </c>
      <c r="V170" t="str">
        <f t="shared" si="14"/>
        <v>UT</v>
      </c>
    </row>
    <row r="171" spans="1:22" x14ac:dyDescent="0.35">
      <c r="A171" t="str">
        <f>IF('Support - Calculation Detail'!A171="","",LEFT('Support - Calculation Detail'!A171,7)&amp;"-"&amp;RIGHT('Support - Calculation Detail'!A171,2))</f>
        <v>0530464-UT</v>
      </c>
      <c r="B171" t="str">
        <f>IF('Support - Calculation Detail'!C171="","",'Support - Calculation Detail'!C171)</f>
        <v>05</v>
      </c>
      <c r="C171" t="str">
        <f>IF('Support - Calculation Detail'!B171="","",'Support - Calculation Detail'!B171)</f>
        <v>N</v>
      </c>
      <c r="D171">
        <f>IF('Support - Calculation Detail'!D171="","",'Support - Calculation Detail'!D171)</f>
        <v>656558</v>
      </c>
      <c r="E171">
        <f>IF('Support - Calculation Detail'!E171="","",'Support - Calculation Detail'!E171)</f>
        <v>0</v>
      </c>
      <c r="G171">
        <f>IF('Support - Calculation Detail'!F171="","",'Support - Calculation Detail'!F171)</f>
        <v>656558</v>
      </c>
      <c r="H171">
        <f>IF('Support - Calculation Detail'!G171="","",'Support - Calculation Detail'!G171)</f>
        <v>1.04</v>
      </c>
      <c r="I171">
        <f>IF('Support - Calculation Detail'!H171="","",'Support - Calculation Detail'!H171)</f>
        <v>682820</v>
      </c>
      <c r="J171">
        <f>IF('Support - Calculation Detail'!I171="","",'Support - Calculation Detail'!I171)</f>
        <v>0</v>
      </c>
      <c r="K171">
        <f>IF('Support - Calculation Detail'!K171="","",'Support - Calculation Detail'!K171)</f>
        <v>682820</v>
      </c>
      <c r="L171">
        <f>IF('Support - Calculation Detail'!L171="","",'Support - Calculation Detail'!L171)</f>
        <v>30238</v>
      </c>
      <c r="M171">
        <f>IF('Support - Calculation Detail'!M171="","",'Support - Calculation Detail'!M171)</f>
        <v>0</v>
      </c>
      <c r="N171">
        <f>IF('Support - Calculation Detail'!N171="","",'Support - Calculation Detail'!N171)</f>
        <v>0</v>
      </c>
      <c r="P171">
        <f>IF('Support - Calculation Detail'!O171="","",'Support - Calculation Detail'!O171)</f>
        <v>713058</v>
      </c>
      <c r="Q171" t="b">
        <v>1</v>
      </c>
      <c r="R171" t="str">
        <f t="shared" si="10"/>
        <v>0530464</v>
      </c>
      <c r="S171" t="str">
        <f t="shared" si="11"/>
        <v>0530464-UT</v>
      </c>
      <c r="T171" t="str">
        <f t="shared" si="12"/>
        <v>0530464-UT</v>
      </c>
      <c r="U171" t="str">
        <f t="shared" si="13"/>
        <v>3</v>
      </c>
      <c r="V171" t="str">
        <f t="shared" si="14"/>
        <v>UT</v>
      </c>
    </row>
    <row r="172" spans="1:22" x14ac:dyDescent="0.35">
      <c r="A172" t="str">
        <f>IF('Support - Calculation Detail'!A172="","",LEFT('Support - Calculation Detail'!A172,7)&amp;"-"&amp;RIGHT('Support - Calculation Detail'!A172,2))</f>
        <v>0540515-SO</v>
      </c>
      <c r="B172" t="str">
        <f>IF('Support - Calculation Detail'!C172="","",'Support - Calculation Detail'!C172)</f>
        <v>05</v>
      </c>
      <c r="C172" t="str">
        <f>IF('Support - Calculation Detail'!B172="","",'Support - Calculation Detail'!B172)</f>
        <v>N</v>
      </c>
      <c r="D172">
        <f>IF('Support - Calculation Detail'!D172="","",'Support - Calculation Detail'!D172)</f>
        <v>3450492</v>
      </c>
      <c r="E172">
        <f>IF('Support - Calculation Detail'!E172="","",'Support - Calculation Detail'!E172)</f>
        <v>0</v>
      </c>
      <c r="G172">
        <f>IF('Support - Calculation Detail'!F172="","",'Support - Calculation Detail'!F172)</f>
        <v>3450492</v>
      </c>
      <c r="H172">
        <f>IF('Support - Calculation Detail'!G172="","",'Support - Calculation Detail'!G172)</f>
        <v>1.04</v>
      </c>
      <c r="I172">
        <f>IF('Support - Calculation Detail'!H172="","",'Support - Calculation Detail'!H172)</f>
        <v>3588512</v>
      </c>
      <c r="J172">
        <f>IF('Support - Calculation Detail'!I172="","",'Support - Calculation Detail'!I172)</f>
        <v>0</v>
      </c>
      <c r="K172">
        <f>IF('Support - Calculation Detail'!K172="","",'Support - Calculation Detail'!K172)</f>
        <v>3588512</v>
      </c>
      <c r="L172">
        <f>IF('Support - Calculation Detail'!L172="","",'Support - Calculation Detail'!L172)</f>
        <v>0</v>
      </c>
      <c r="M172">
        <f>IF('Support - Calculation Detail'!M172="","",'Support - Calculation Detail'!M172)</f>
        <v>0</v>
      </c>
      <c r="N172">
        <f>IF('Support - Calculation Detail'!N172="","",'Support - Calculation Detail'!N172)</f>
        <v>0</v>
      </c>
      <c r="P172">
        <f>IF('Support - Calculation Detail'!O172="","",'Support - Calculation Detail'!O172)</f>
        <v>3588512</v>
      </c>
      <c r="Q172" t="b">
        <v>1</v>
      </c>
      <c r="R172" t="str">
        <f t="shared" si="10"/>
        <v>0540515</v>
      </c>
      <c r="S172" t="str">
        <f t="shared" si="11"/>
        <v>0540515-SO</v>
      </c>
      <c r="T172" t="str">
        <f t="shared" si="12"/>
        <v>0540515-SO</v>
      </c>
      <c r="U172" t="str">
        <f t="shared" si="13"/>
        <v>4</v>
      </c>
      <c r="V172" t="str">
        <f t="shared" si="14"/>
        <v>SO</v>
      </c>
    </row>
    <row r="173" spans="1:22" x14ac:dyDescent="0.35">
      <c r="A173" t="str">
        <f>IF('Support - Calculation Detail'!A173="","",LEFT('Support - Calculation Detail'!A173,7)&amp;"-"&amp;RIGHT('Support - Calculation Detail'!A173,2))</f>
        <v>0530951-UT</v>
      </c>
      <c r="B173" t="str">
        <f>IF('Support - Calculation Detail'!C173="","",'Support - Calculation Detail'!C173)</f>
        <v>05</v>
      </c>
      <c r="C173" t="str">
        <f>IF('Support - Calculation Detail'!B173="","",'Support - Calculation Detail'!B173)</f>
        <v>N</v>
      </c>
      <c r="D173">
        <f>IF('Support - Calculation Detail'!D173="","",'Support - Calculation Detail'!D173)</f>
        <v>51813</v>
      </c>
      <c r="E173">
        <f>IF('Support - Calculation Detail'!E173="","",'Support - Calculation Detail'!E173)</f>
        <v>0</v>
      </c>
      <c r="G173">
        <f>IF('Support - Calculation Detail'!F173="","",'Support - Calculation Detail'!F173)</f>
        <v>51813</v>
      </c>
      <c r="H173">
        <f>IF('Support - Calculation Detail'!G173="","",'Support - Calculation Detail'!G173)</f>
        <v>1.04</v>
      </c>
      <c r="I173">
        <f>IF('Support - Calculation Detail'!H173="","",'Support - Calculation Detail'!H173)</f>
        <v>53886</v>
      </c>
      <c r="J173">
        <f>IF('Support - Calculation Detail'!I173="","",'Support - Calculation Detail'!I173)</f>
        <v>0</v>
      </c>
      <c r="K173">
        <f>IF('Support - Calculation Detail'!K173="","",'Support - Calculation Detail'!K173)</f>
        <v>53886</v>
      </c>
      <c r="L173">
        <f>IF('Support - Calculation Detail'!L173="","",'Support - Calculation Detail'!L173)</f>
        <v>0</v>
      </c>
      <c r="M173">
        <f>IF('Support - Calculation Detail'!M173="","",'Support - Calculation Detail'!M173)</f>
        <v>0</v>
      </c>
      <c r="N173">
        <f>IF('Support - Calculation Detail'!N173="","",'Support - Calculation Detail'!N173)</f>
        <v>0</v>
      </c>
      <c r="P173">
        <f>IF('Support - Calculation Detail'!O173="","",'Support - Calculation Detail'!O173)</f>
        <v>53886</v>
      </c>
      <c r="Q173" t="b">
        <v>1</v>
      </c>
      <c r="R173" t="str">
        <f t="shared" si="10"/>
        <v>0530951</v>
      </c>
      <c r="S173" t="str">
        <f t="shared" si="11"/>
        <v>0530951-UT</v>
      </c>
      <c r="T173" t="str">
        <f t="shared" si="12"/>
        <v>0530951-UT</v>
      </c>
      <c r="U173" t="str">
        <f t="shared" si="13"/>
        <v>3</v>
      </c>
      <c r="V173" t="str">
        <f t="shared" si="14"/>
        <v>UT</v>
      </c>
    </row>
    <row r="174" spans="1:22" x14ac:dyDescent="0.35">
      <c r="A174" t="str">
        <f>IF('Support - Calculation Detail'!A174="","",LEFT('Support - Calculation Detail'!A174,7)&amp;"-"&amp;RIGHT('Support - Calculation Detail'!A174,2))</f>
        <v>0561092-UT</v>
      </c>
      <c r="B174" t="str">
        <f>IF('Support - Calculation Detail'!C174="","",'Support - Calculation Detail'!C174)</f>
        <v>05</v>
      </c>
      <c r="C174" t="str">
        <f>IF('Support - Calculation Detail'!B174="","",'Support - Calculation Detail'!B174)</f>
        <v>N</v>
      </c>
      <c r="D174">
        <f>IF('Support - Calculation Detail'!D174="","",'Support - Calculation Detail'!D174)</f>
        <v>5672</v>
      </c>
      <c r="E174">
        <f>IF('Support - Calculation Detail'!E174="","",'Support - Calculation Detail'!E174)</f>
        <v>0</v>
      </c>
      <c r="G174">
        <f>IF('Support - Calculation Detail'!F174="","",'Support - Calculation Detail'!F174)</f>
        <v>5672</v>
      </c>
      <c r="H174">
        <f>IF('Support - Calculation Detail'!G174="","",'Support - Calculation Detail'!G174)</f>
        <v>1.04</v>
      </c>
      <c r="I174">
        <f>IF('Support - Calculation Detail'!H174="","",'Support - Calculation Detail'!H174)</f>
        <v>5899</v>
      </c>
      <c r="J174">
        <f>IF('Support - Calculation Detail'!I174="","",'Support - Calculation Detail'!I174)</f>
        <v>0</v>
      </c>
      <c r="K174">
        <f>IF('Support - Calculation Detail'!K174="","",'Support - Calculation Detail'!K174)</f>
        <v>5899</v>
      </c>
      <c r="L174">
        <f>IF('Support - Calculation Detail'!L174="","",'Support - Calculation Detail'!L174)</f>
        <v>0</v>
      </c>
      <c r="M174">
        <f>IF('Support - Calculation Detail'!M174="","",'Support - Calculation Detail'!M174)</f>
        <v>0</v>
      </c>
      <c r="N174">
        <f>IF('Support - Calculation Detail'!N174="","",'Support - Calculation Detail'!N174)</f>
        <v>0</v>
      </c>
      <c r="P174">
        <f>IF('Support - Calculation Detail'!O174="","",'Support - Calculation Detail'!O174)</f>
        <v>5899</v>
      </c>
      <c r="Q174" t="b">
        <v>1</v>
      </c>
      <c r="R174" t="str">
        <f t="shared" si="10"/>
        <v>0561092</v>
      </c>
      <c r="S174" t="str">
        <f t="shared" si="11"/>
        <v>0561092-UT</v>
      </c>
      <c r="T174" t="str">
        <f t="shared" si="12"/>
        <v>0561092-UT</v>
      </c>
      <c r="U174" t="str">
        <f t="shared" si="13"/>
        <v>6</v>
      </c>
      <c r="V174" t="str">
        <f t="shared" si="14"/>
        <v>UT</v>
      </c>
    </row>
    <row r="175" spans="1:22" x14ac:dyDescent="0.35">
      <c r="A175" t="str">
        <f>IF('Support - Calculation Detail'!A175="","",LEFT('Support - Calculation Detail'!A175,7)&amp;"-"&amp;RIGHT('Support - Calculation Detail'!A175,2))</f>
        <v>3843945-SO</v>
      </c>
      <c r="B175" t="str">
        <f>IF('Support - Calculation Detail'!C175="","",'Support - Calculation Detail'!C175)</f>
        <v>38</v>
      </c>
      <c r="C175" t="str">
        <f>IF('Support - Calculation Detail'!B175="","",'Support - Calculation Detail'!B175)</f>
        <v>N</v>
      </c>
      <c r="D175">
        <f>IF('Support - Calculation Detail'!D175="","",'Support - Calculation Detail'!D175)</f>
        <v>8254560</v>
      </c>
      <c r="E175">
        <f>IF('Support - Calculation Detail'!E175="","",'Support - Calculation Detail'!E175)</f>
        <v>0</v>
      </c>
      <c r="G175">
        <f>IF('Support - Calculation Detail'!F175="","",'Support - Calculation Detail'!F175)</f>
        <v>8254560</v>
      </c>
      <c r="H175">
        <f>IF('Support - Calculation Detail'!G175="","",'Support - Calculation Detail'!G175)</f>
        <v>1.04</v>
      </c>
      <c r="I175">
        <f>IF('Support - Calculation Detail'!H175="","",'Support - Calculation Detail'!H175)</f>
        <v>8584742</v>
      </c>
      <c r="J175">
        <f>IF('Support - Calculation Detail'!I175="","",'Support - Calculation Detail'!I175)</f>
        <v>0</v>
      </c>
      <c r="K175">
        <f>IF('Support - Calculation Detail'!K175="","",'Support - Calculation Detail'!K175)</f>
        <v>8584742</v>
      </c>
      <c r="L175">
        <f>IF('Support - Calculation Detail'!L175="","",'Support - Calculation Detail'!L175)</f>
        <v>0</v>
      </c>
      <c r="M175">
        <f>IF('Support - Calculation Detail'!M175="","",'Support - Calculation Detail'!M175)</f>
        <v>0</v>
      </c>
      <c r="N175">
        <f>IF('Support - Calculation Detail'!N175="","",'Support - Calculation Detail'!N175)</f>
        <v>0</v>
      </c>
      <c r="P175">
        <f>IF('Support - Calculation Detail'!O175="","",'Support - Calculation Detail'!O175)</f>
        <v>8584742</v>
      </c>
      <c r="Q175" t="b">
        <v>1</v>
      </c>
      <c r="R175" t="str">
        <f t="shared" si="10"/>
        <v>3843945</v>
      </c>
      <c r="S175" t="str">
        <f t="shared" si="11"/>
        <v>3843945-SO</v>
      </c>
      <c r="T175" t="str">
        <f t="shared" si="12"/>
        <v>3843945-SO</v>
      </c>
      <c r="U175" t="str">
        <f t="shared" si="13"/>
        <v>4</v>
      </c>
      <c r="V175" t="str">
        <f t="shared" si="14"/>
        <v>SO</v>
      </c>
    </row>
    <row r="176" spans="1:22" x14ac:dyDescent="0.35">
      <c r="A176" t="str">
        <f>IF('Support - Calculation Detail'!A176="","",LEFT('Support - Calculation Detail'!A176,7)&amp;"-"&amp;RIGHT('Support - Calculation Detail'!A176,2))</f>
        <v>0610000-UT</v>
      </c>
      <c r="B176" t="str">
        <f>IF('Support - Calculation Detail'!C176="","",'Support - Calculation Detail'!C176)</f>
        <v>06</v>
      </c>
      <c r="C176" t="str">
        <f>IF('Support - Calculation Detail'!B176="","",'Support - Calculation Detail'!B176)</f>
        <v>N</v>
      </c>
      <c r="D176">
        <f>IF('Support - Calculation Detail'!D176="","",'Support - Calculation Detail'!D176)</f>
        <v>12209690</v>
      </c>
      <c r="E176">
        <f>IF('Support - Calculation Detail'!E176="","",'Support - Calculation Detail'!E176)</f>
        <v>0</v>
      </c>
      <c r="G176">
        <f>IF('Support - Calculation Detail'!F176="","",'Support - Calculation Detail'!F176)</f>
        <v>12209690</v>
      </c>
      <c r="H176">
        <f>IF('Support - Calculation Detail'!G176="","",'Support - Calculation Detail'!G176)</f>
        <v>1.04</v>
      </c>
      <c r="I176">
        <f>IF('Support - Calculation Detail'!H176="","",'Support - Calculation Detail'!H176)</f>
        <v>12698078</v>
      </c>
      <c r="J176">
        <f>IF('Support - Calculation Detail'!I176="","",'Support - Calculation Detail'!I176)</f>
        <v>0</v>
      </c>
      <c r="K176">
        <f>IF('Support - Calculation Detail'!K176="","",'Support - Calculation Detail'!K176)</f>
        <v>12698078</v>
      </c>
      <c r="L176">
        <f>IF('Support - Calculation Detail'!L176="","",'Support - Calculation Detail'!L176)</f>
        <v>3024003</v>
      </c>
      <c r="M176">
        <f>IF('Support - Calculation Detail'!M176="","",'Support - Calculation Detail'!M176)</f>
        <v>498691</v>
      </c>
      <c r="N176">
        <f>IF('Support - Calculation Detail'!N176="","",'Support - Calculation Detail'!N176)</f>
        <v>2224413.4749874985</v>
      </c>
      <c r="P176">
        <f>IF('Support - Calculation Detail'!O176="","",'Support - Calculation Detail'!O176)</f>
        <v>18445185.474987499</v>
      </c>
      <c r="Q176" t="b">
        <v>1</v>
      </c>
      <c r="R176" t="str">
        <f t="shared" si="10"/>
        <v>0610000</v>
      </c>
      <c r="S176" t="str">
        <f t="shared" si="11"/>
        <v>0610000-UT</v>
      </c>
      <c r="T176" t="str">
        <f t="shared" si="12"/>
        <v>0610000-UT</v>
      </c>
      <c r="U176" t="str">
        <f t="shared" si="13"/>
        <v>1</v>
      </c>
      <c r="V176" t="str">
        <f t="shared" si="14"/>
        <v>UT</v>
      </c>
    </row>
    <row r="177" spans="1:22" x14ac:dyDescent="0.35">
      <c r="A177" t="str">
        <f>IF('Support - Calculation Detail'!A177="","",LEFT('Support - Calculation Detail'!A177,7)&amp;"-"&amp;RIGHT('Support - Calculation Detail'!A177,2))</f>
        <v>0620001-UT</v>
      </c>
      <c r="B177" t="str">
        <f>IF('Support - Calculation Detail'!C177="","",'Support - Calculation Detail'!C177)</f>
        <v>06</v>
      </c>
      <c r="C177" t="str">
        <f>IF('Support - Calculation Detail'!B177="","",'Support - Calculation Detail'!B177)</f>
        <v>N</v>
      </c>
      <c r="D177">
        <f>IF('Support - Calculation Detail'!D177="","",'Support - Calculation Detail'!D177)</f>
        <v>370736</v>
      </c>
      <c r="E177">
        <f>IF('Support - Calculation Detail'!E177="","",'Support - Calculation Detail'!E177)</f>
        <v>0</v>
      </c>
      <c r="G177">
        <f>IF('Support - Calculation Detail'!F177="","",'Support - Calculation Detail'!F177)</f>
        <v>370736</v>
      </c>
      <c r="H177">
        <f>IF('Support - Calculation Detail'!G177="","",'Support - Calculation Detail'!G177)</f>
        <v>1.04</v>
      </c>
      <c r="I177">
        <f>IF('Support - Calculation Detail'!H177="","",'Support - Calculation Detail'!H177)</f>
        <v>385565</v>
      </c>
      <c r="J177">
        <f>IF('Support - Calculation Detail'!I177="","",'Support - Calculation Detail'!I177)</f>
        <v>0</v>
      </c>
      <c r="K177">
        <f>IF('Support - Calculation Detail'!K177="","",'Support - Calculation Detail'!K177)</f>
        <v>385565</v>
      </c>
      <c r="L177">
        <f>IF('Support - Calculation Detail'!L177="","",'Support - Calculation Detail'!L177)</f>
        <v>0</v>
      </c>
      <c r="M177">
        <f>IF('Support - Calculation Detail'!M177="","",'Support - Calculation Detail'!M177)</f>
        <v>0</v>
      </c>
      <c r="N177">
        <f>IF('Support - Calculation Detail'!N177="","",'Support - Calculation Detail'!N177)</f>
        <v>0</v>
      </c>
      <c r="P177">
        <f>IF('Support - Calculation Detail'!O177="","",'Support - Calculation Detail'!O177)</f>
        <v>385565</v>
      </c>
      <c r="Q177" t="b">
        <v>1</v>
      </c>
      <c r="R177" t="str">
        <f t="shared" si="10"/>
        <v>0620001</v>
      </c>
      <c r="S177" t="str">
        <f t="shared" si="11"/>
        <v>0620001-UT</v>
      </c>
      <c r="T177" t="str">
        <f t="shared" si="12"/>
        <v>0620001-UT</v>
      </c>
      <c r="U177" t="str">
        <f t="shared" si="13"/>
        <v>2</v>
      </c>
      <c r="V177" t="str">
        <f t="shared" si="14"/>
        <v>UT</v>
      </c>
    </row>
    <row r="178" spans="1:22" x14ac:dyDescent="0.35">
      <c r="A178" t="str">
        <f>IF('Support - Calculation Detail'!A178="","",LEFT('Support - Calculation Detail'!A178,7)&amp;"-"&amp;RIGHT('Support - Calculation Detail'!A178,2))</f>
        <v>0620001-TF</v>
      </c>
      <c r="B178" t="str">
        <f>IF('Support - Calculation Detail'!C178="","",'Support - Calculation Detail'!C178)</f>
        <v>06</v>
      </c>
      <c r="C178" t="str">
        <f>IF('Support - Calculation Detail'!B178="","",'Support - Calculation Detail'!B178)</f>
        <v>N</v>
      </c>
      <c r="D178">
        <f>IF('Support - Calculation Detail'!D178="","",'Support - Calculation Detail'!D178)</f>
        <v>444432</v>
      </c>
      <c r="E178">
        <f>IF('Support - Calculation Detail'!E178="","",'Support - Calculation Detail'!E178)</f>
        <v>0</v>
      </c>
      <c r="G178">
        <f>IF('Support - Calculation Detail'!F178="","",'Support - Calculation Detail'!F178)</f>
        <v>444432</v>
      </c>
      <c r="H178">
        <f>IF('Support - Calculation Detail'!G178="","",'Support - Calculation Detail'!G178)</f>
        <v>1.04</v>
      </c>
      <c r="I178">
        <f>IF('Support - Calculation Detail'!H178="","",'Support - Calculation Detail'!H178)</f>
        <v>462209</v>
      </c>
      <c r="J178">
        <f>IF('Support - Calculation Detail'!I178="","",'Support - Calculation Detail'!I178)</f>
        <v>0</v>
      </c>
      <c r="K178">
        <f>IF('Support - Calculation Detail'!K178="","",'Support - Calculation Detail'!K178)</f>
        <v>462209</v>
      </c>
      <c r="L178">
        <f>IF('Support - Calculation Detail'!L178="","",'Support - Calculation Detail'!L178)</f>
        <v>0</v>
      </c>
      <c r="M178">
        <f>IF('Support - Calculation Detail'!M178="","",'Support - Calculation Detail'!M178)</f>
        <v>0</v>
      </c>
      <c r="N178">
        <f>IF('Support - Calculation Detail'!N178="","",'Support - Calculation Detail'!N178)</f>
        <v>0</v>
      </c>
      <c r="P178">
        <f>IF('Support - Calculation Detail'!O178="","",'Support - Calculation Detail'!O178)</f>
        <v>462209</v>
      </c>
      <c r="Q178" t="b">
        <v>1</v>
      </c>
      <c r="R178" t="str">
        <f t="shared" si="10"/>
        <v>0620001</v>
      </c>
      <c r="S178" t="str">
        <f t="shared" si="11"/>
        <v>0620001-TF</v>
      </c>
      <c r="T178" t="str">
        <f t="shared" si="12"/>
        <v>0620001-TF</v>
      </c>
      <c r="U178" t="str">
        <f t="shared" si="13"/>
        <v>2</v>
      </c>
      <c r="V178" t="str">
        <f t="shared" si="14"/>
        <v>TF</v>
      </c>
    </row>
    <row r="179" spans="1:22" x14ac:dyDescent="0.35">
      <c r="A179" t="str">
        <f>IF('Support - Calculation Detail'!A179="","",LEFT('Support - Calculation Detail'!A179,7)&amp;"-"&amp;RIGHT('Support - Calculation Detail'!A179,2))</f>
        <v>0620002-TF</v>
      </c>
      <c r="B179" t="str">
        <f>IF('Support - Calculation Detail'!C179="","",'Support - Calculation Detail'!C179)</f>
        <v>06</v>
      </c>
      <c r="C179" t="str">
        <f>IF('Support - Calculation Detail'!B179="","",'Support - Calculation Detail'!B179)</f>
        <v>N</v>
      </c>
      <c r="D179">
        <f>IF('Support - Calculation Detail'!D179="","",'Support - Calculation Detail'!D179)</f>
        <v>12825</v>
      </c>
      <c r="E179">
        <f>IF('Support - Calculation Detail'!E179="","",'Support - Calculation Detail'!E179)</f>
        <v>0</v>
      </c>
      <c r="G179">
        <f>IF('Support - Calculation Detail'!F179="","",'Support - Calculation Detail'!F179)</f>
        <v>12825</v>
      </c>
      <c r="H179">
        <f>IF('Support - Calculation Detail'!G179="","",'Support - Calculation Detail'!G179)</f>
        <v>1.04</v>
      </c>
      <c r="I179">
        <f>IF('Support - Calculation Detail'!H179="","",'Support - Calculation Detail'!H179)</f>
        <v>13338</v>
      </c>
      <c r="J179">
        <f>IF('Support - Calculation Detail'!I179="","",'Support - Calculation Detail'!I179)</f>
        <v>0</v>
      </c>
      <c r="K179">
        <f>IF('Support - Calculation Detail'!K179="","",'Support - Calculation Detail'!K179)</f>
        <v>13338</v>
      </c>
      <c r="L179">
        <f>IF('Support - Calculation Detail'!L179="","",'Support - Calculation Detail'!L179)</f>
        <v>0</v>
      </c>
      <c r="M179">
        <f>IF('Support - Calculation Detail'!M179="","",'Support - Calculation Detail'!M179)</f>
        <v>0</v>
      </c>
      <c r="N179">
        <f>IF('Support - Calculation Detail'!N179="","",'Support - Calculation Detail'!N179)</f>
        <v>0</v>
      </c>
      <c r="P179">
        <f>IF('Support - Calculation Detail'!O179="","",'Support - Calculation Detail'!O179)</f>
        <v>13338</v>
      </c>
      <c r="Q179" t="b">
        <v>1</v>
      </c>
      <c r="R179" t="str">
        <f t="shared" si="10"/>
        <v>0620002</v>
      </c>
      <c r="S179" t="str">
        <f t="shared" si="11"/>
        <v>0620002-TF</v>
      </c>
      <c r="T179" t="str">
        <f t="shared" si="12"/>
        <v>0620002-TF</v>
      </c>
      <c r="U179" t="str">
        <f t="shared" si="13"/>
        <v>2</v>
      </c>
      <c r="V179" t="str">
        <f t="shared" si="14"/>
        <v>TF</v>
      </c>
    </row>
    <row r="180" spans="1:22" x14ac:dyDescent="0.35">
      <c r="A180" t="str">
        <f>IF('Support - Calculation Detail'!A180="","",LEFT('Support - Calculation Detail'!A180,7)&amp;"-"&amp;RIGHT('Support - Calculation Detail'!A180,2))</f>
        <v>0620002-UT</v>
      </c>
      <c r="B180" t="str">
        <f>IF('Support - Calculation Detail'!C180="","",'Support - Calculation Detail'!C180)</f>
        <v>06</v>
      </c>
      <c r="C180" t="str">
        <f>IF('Support - Calculation Detail'!B180="","",'Support - Calculation Detail'!B180)</f>
        <v>N</v>
      </c>
      <c r="D180">
        <f>IF('Support - Calculation Detail'!D180="","",'Support - Calculation Detail'!D180)</f>
        <v>11561</v>
      </c>
      <c r="E180">
        <f>IF('Support - Calculation Detail'!E180="","",'Support - Calculation Detail'!E180)</f>
        <v>0</v>
      </c>
      <c r="G180">
        <f>IF('Support - Calculation Detail'!F180="","",'Support - Calculation Detail'!F180)</f>
        <v>11561</v>
      </c>
      <c r="H180">
        <f>IF('Support - Calculation Detail'!G180="","",'Support - Calculation Detail'!G180)</f>
        <v>1.04</v>
      </c>
      <c r="I180">
        <f>IF('Support - Calculation Detail'!H180="","",'Support - Calculation Detail'!H180)</f>
        <v>12023</v>
      </c>
      <c r="J180">
        <f>IF('Support - Calculation Detail'!I180="","",'Support - Calculation Detail'!I180)</f>
        <v>0</v>
      </c>
      <c r="K180">
        <f>IF('Support - Calculation Detail'!K180="","",'Support - Calculation Detail'!K180)</f>
        <v>12023</v>
      </c>
      <c r="L180">
        <f>IF('Support - Calculation Detail'!L180="","",'Support - Calculation Detail'!L180)</f>
        <v>0</v>
      </c>
      <c r="M180">
        <f>IF('Support - Calculation Detail'!M180="","",'Support - Calculation Detail'!M180)</f>
        <v>0</v>
      </c>
      <c r="N180">
        <f>IF('Support - Calculation Detail'!N180="","",'Support - Calculation Detail'!N180)</f>
        <v>0</v>
      </c>
      <c r="P180">
        <f>IF('Support - Calculation Detail'!O180="","",'Support - Calculation Detail'!O180)</f>
        <v>12023</v>
      </c>
      <c r="Q180" t="b">
        <v>1</v>
      </c>
      <c r="R180" t="str">
        <f t="shared" si="10"/>
        <v>0620002</v>
      </c>
      <c r="S180" t="str">
        <f t="shared" si="11"/>
        <v>0620002-UT</v>
      </c>
      <c r="T180" t="str">
        <f t="shared" si="12"/>
        <v>0620002-UT</v>
      </c>
      <c r="U180" t="str">
        <f t="shared" si="13"/>
        <v>2</v>
      </c>
      <c r="V180" t="str">
        <f t="shared" si="14"/>
        <v>UT</v>
      </c>
    </row>
    <row r="181" spans="1:22" x14ac:dyDescent="0.35">
      <c r="A181" t="str">
        <f>IF('Support - Calculation Detail'!A181="","",LEFT('Support - Calculation Detail'!A181,7)&amp;"-"&amp;RIGHT('Support - Calculation Detail'!A181,2))</f>
        <v>0620004-UT</v>
      </c>
      <c r="B181" t="str">
        <f>IF('Support - Calculation Detail'!C181="","",'Support - Calculation Detail'!C181)</f>
        <v>06</v>
      </c>
      <c r="C181" t="str">
        <f>IF('Support - Calculation Detail'!B181="","",'Support - Calculation Detail'!B181)</f>
        <v>N</v>
      </c>
      <c r="D181">
        <f>IF('Support - Calculation Detail'!D181="","",'Support - Calculation Detail'!D181)</f>
        <v>14576</v>
      </c>
      <c r="E181">
        <f>IF('Support - Calculation Detail'!E181="","",'Support - Calculation Detail'!E181)</f>
        <v>0</v>
      </c>
      <c r="G181">
        <f>IF('Support - Calculation Detail'!F181="","",'Support - Calculation Detail'!F181)</f>
        <v>14576</v>
      </c>
      <c r="H181">
        <f>IF('Support - Calculation Detail'!G181="","",'Support - Calculation Detail'!G181)</f>
        <v>1.04</v>
      </c>
      <c r="I181">
        <f>IF('Support - Calculation Detail'!H181="","",'Support - Calculation Detail'!H181)</f>
        <v>15159</v>
      </c>
      <c r="J181">
        <f>IF('Support - Calculation Detail'!I181="","",'Support - Calculation Detail'!I181)</f>
        <v>0</v>
      </c>
      <c r="K181">
        <f>IF('Support - Calculation Detail'!K181="","",'Support - Calculation Detail'!K181)</f>
        <v>15159</v>
      </c>
      <c r="L181">
        <f>IF('Support - Calculation Detail'!L181="","",'Support - Calculation Detail'!L181)</f>
        <v>0</v>
      </c>
      <c r="M181">
        <f>IF('Support - Calculation Detail'!M181="","",'Support - Calculation Detail'!M181)</f>
        <v>0</v>
      </c>
      <c r="N181">
        <f>IF('Support - Calculation Detail'!N181="","",'Support - Calculation Detail'!N181)</f>
        <v>0</v>
      </c>
      <c r="P181">
        <f>IF('Support - Calculation Detail'!O181="","",'Support - Calculation Detail'!O181)</f>
        <v>15159</v>
      </c>
      <c r="Q181" t="b">
        <v>1</v>
      </c>
      <c r="R181" t="str">
        <f t="shared" si="10"/>
        <v>0620004</v>
      </c>
      <c r="S181" t="str">
        <f t="shared" si="11"/>
        <v>0620004-UT</v>
      </c>
      <c r="T181" t="str">
        <f t="shared" si="12"/>
        <v>0620004-UT</v>
      </c>
      <c r="U181" t="str">
        <f t="shared" si="13"/>
        <v>2</v>
      </c>
      <c r="V181" t="str">
        <f t="shared" si="14"/>
        <v>UT</v>
      </c>
    </row>
    <row r="182" spans="1:22" x14ac:dyDescent="0.35">
      <c r="A182" t="str">
        <f>IF('Support - Calculation Detail'!A182="","",LEFT('Support - Calculation Detail'!A182,7)&amp;"-"&amp;RIGHT('Support - Calculation Detail'!A182,2))</f>
        <v>0620004-TF</v>
      </c>
      <c r="B182" t="str">
        <f>IF('Support - Calculation Detail'!C182="","",'Support - Calculation Detail'!C182)</f>
        <v>06</v>
      </c>
      <c r="C182" t="str">
        <f>IF('Support - Calculation Detail'!B182="","",'Support - Calculation Detail'!B182)</f>
        <v>N</v>
      </c>
      <c r="D182">
        <f>IF('Support - Calculation Detail'!D182="","",'Support - Calculation Detail'!D182)</f>
        <v>2229</v>
      </c>
      <c r="E182">
        <f>IF('Support - Calculation Detail'!E182="","",'Support - Calculation Detail'!E182)</f>
        <v>0</v>
      </c>
      <c r="G182">
        <f>IF('Support - Calculation Detail'!F182="","",'Support - Calculation Detail'!F182)</f>
        <v>2229</v>
      </c>
      <c r="H182">
        <f>IF('Support - Calculation Detail'!G182="","",'Support - Calculation Detail'!G182)</f>
        <v>1.04</v>
      </c>
      <c r="I182">
        <f>IF('Support - Calculation Detail'!H182="","",'Support - Calculation Detail'!H182)</f>
        <v>2318</v>
      </c>
      <c r="J182">
        <f>IF('Support - Calculation Detail'!I182="","",'Support - Calculation Detail'!I182)</f>
        <v>0</v>
      </c>
      <c r="K182">
        <f>IF('Support - Calculation Detail'!K182="","",'Support - Calculation Detail'!K182)</f>
        <v>2318</v>
      </c>
      <c r="L182">
        <f>IF('Support - Calculation Detail'!L182="","",'Support - Calculation Detail'!L182)</f>
        <v>0</v>
      </c>
      <c r="M182">
        <f>IF('Support - Calculation Detail'!M182="","",'Support - Calculation Detail'!M182)</f>
        <v>0</v>
      </c>
      <c r="N182">
        <f>IF('Support - Calculation Detail'!N182="","",'Support - Calculation Detail'!N182)</f>
        <v>0</v>
      </c>
      <c r="P182">
        <f>IF('Support - Calculation Detail'!O182="","",'Support - Calculation Detail'!O182)</f>
        <v>2318</v>
      </c>
      <c r="Q182" t="b">
        <v>1</v>
      </c>
      <c r="R182" t="str">
        <f t="shared" si="10"/>
        <v>0620004</v>
      </c>
      <c r="S182" t="str">
        <f t="shared" si="11"/>
        <v>0620004-TF</v>
      </c>
      <c r="T182" t="str">
        <f t="shared" si="12"/>
        <v>0620004-TF</v>
      </c>
      <c r="U182" t="str">
        <f t="shared" si="13"/>
        <v>2</v>
      </c>
      <c r="V182" t="str">
        <f t="shared" si="14"/>
        <v>TF</v>
      </c>
    </row>
    <row r="183" spans="1:22" x14ac:dyDescent="0.35">
      <c r="A183" t="str">
        <f>IF('Support - Calculation Detail'!A183="","",LEFT('Support - Calculation Detail'!A183,7)&amp;"-"&amp;RIGHT('Support - Calculation Detail'!A183,2))</f>
        <v>0620005-TF</v>
      </c>
      <c r="B183" t="str">
        <f>IF('Support - Calculation Detail'!C183="","",'Support - Calculation Detail'!C183)</f>
        <v>06</v>
      </c>
      <c r="C183" t="str">
        <f>IF('Support - Calculation Detail'!B183="","",'Support - Calculation Detail'!B183)</f>
        <v>N</v>
      </c>
      <c r="D183">
        <f>IF('Support - Calculation Detail'!D183="","",'Support - Calculation Detail'!D183)</f>
        <v>34434</v>
      </c>
      <c r="E183">
        <f>IF('Support - Calculation Detail'!E183="","",'Support - Calculation Detail'!E183)</f>
        <v>0</v>
      </c>
      <c r="G183">
        <f>IF('Support - Calculation Detail'!F183="","",'Support - Calculation Detail'!F183)</f>
        <v>34434</v>
      </c>
      <c r="H183">
        <f>IF('Support - Calculation Detail'!G183="","",'Support - Calculation Detail'!G183)</f>
        <v>1.04</v>
      </c>
      <c r="I183">
        <f>IF('Support - Calculation Detail'!H183="","",'Support - Calculation Detail'!H183)</f>
        <v>35811</v>
      </c>
      <c r="J183">
        <f>IF('Support - Calculation Detail'!I183="","",'Support - Calculation Detail'!I183)</f>
        <v>0</v>
      </c>
      <c r="K183">
        <f>IF('Support - Calculation Detail'!K183="","",'Support - Calculation Detail'!K183)</f>
        <v>35811</v>
      </c>
      <c r="L183">
        <f>IF('Support - Calculation Detail'!L183="","",'Support - Calculation Detail'!L183)</f>
        <v>0</v>
      </c>
      <c r="M183">
        <f>IF('Support - Calculation Detail'!M183="","",'Support - Calculation Detail'!M183)</f>
        <v>0</v>
      </c>
      <c r="N183">
        <f>IF('Support - Calculation Detail'!N183="","",'Support - Calculation Detail'!N183)</f>
        <v>0</v>
      </c>
      <c r="P183">
        <f>IF('Support - Calculation Detail'!O183="","",'Support - Calculation Detail'!O183)</f>
        <v>35811</v>
      </c>
      <c r="Q183" t="b">
        <v>1</v>
      </c>
      <c r="R183" t="str">
        <f t="shared" si="10"/>
        <v>0620005</v>
      </c>
      <c r="S183" t="str">
        <f t="shared" si="11"/>
        <v>0620005-TF</v>
      </c>
      <c r="T183" t="str">
        <f t="shared" si="12"/>
        <v>0620005-TF</v>
      </c>
      <c r="U183" t="str">
        <f t="shared" si="13"/>
        <v>2</v>
      </c>
      <c r="V183" t="str">
        <f t="shared" si="14"/>
        <v>TF</v>
      </c>
    </row>
    <row r="184" spans="1:22" x14ac:dyDescent="0.35">
      <c r="A184" t="str">
        <f>IF('Support - Calculation Detail'!A184="","",LEFT('Support - Calculation Detail'!A184,7)&amp;"-"&amp;RIGHT('Support - Calculation Detail'!A184,2))</f>
        <v>0620005-UT</v>
      </c>
      <c r="B184" t="str">
        <f>IF('Support - Calculation Detail'!C184="","",'Support - Calculation Detail'!C184)</f>
        <v>06</v>
      </c>
      <c r="C184" t="str">
        <f>IF('Support - Calculation Detail'!B184="","",'Support - Calculation Detail'!B184)</f>
        <v>N</v>
      </c>
      <c r="D184">
        <f>IF('Support - Calculation Detail'!D184="","",'Support - Calculation Detail'!D184)</f>
        <v>27740</v>
      </c>
      <c r="E184">
        <f>IF('Support - Calculation Detail'!E184="","",'Support - Calculation Detail'!E184)</f>
        <v>0</v>
      </c>
      <c r="G184">
        <f>IF('Support - Calculation Detail'!F184="","",'Support - Calculation Detail'!F184)</f>
        <v>27740</v>
      </c>
      <c r="H184">
        <f>IF('Support - Calculation Detail'!G184="","",'Support - Calculation Detail'!G184)</f>
        <v>1.04</v>
      </c>
      <c r="I184">
        <f>IF('Support - Calculation Detail'!H184="","",'Support - Calculation Detail'!H184)</f>
        <v>28850</v>
      </c>
      <c r="J184">
        <f>IF('Support - Calculation Detail'!I184="","",'Support - Calculation Detail'!I184)</f>
        <v>0</v>
      </c>
      <c r="K184">
        <f>IF('Support - Calculation Detail'!K184="","",'Support - Calculation Detail'!K184)</f>
        <v>28850</v>
      </c>
      <c r="L184">
        <f>IF('Support - Calculation Detail'!L184="","",'Support - Calculation Detail'!L184)</f>
        <v>0</v>
      </c>
      <c r="M184">
        <f>IF('Support - Calculation Detail'!M184="","",'Support - Calculation Detail'!M184)</f>
        <v>0</v>
      </c>
      <c r="N184">
        <f>IF('Support - Calculation Detail'!N184="","",'Support - Calculation Detail'!N184)</f>
        <v>0</v>
      </c>
      <c r="P184">
        <f>IF('Support - Calculation Detail'!O184="","",'Support - Calculation Detail'!O184)</f>
        <v>28850</v>
      </c>
      <c r="Q184" t="b">
        <v>1</v>
      </c>
      <c r="R184" t="str">
        <f t="shared" si="10"/>
        <v>0620005</v>
      </c>
      <c r="S184" t="str">
        <f t="shared" si="11"/>
        <v>0620005-UT</v>
      </c>
      <c r="T184" t="str">
        <f t="shared" si="12"/>
        <v>0620005-UT</v>
      </c>
      <c r="U184" t="str">
        <f t="shared" si="13"/>
        <v>2</v>
      </c>
      <c r="V184" t="str">
        <f t="shared" si="14"/>
        <v>UT</v>
      </c>
    </row>
    <row r="185" spans="1:22" x14ac:dyDescent="0.35">
      <c r="A185" t="str">
        <f>IF('Support - Calculation Detail'!A185="","",LEFT('Support - Calculation Detail'!A185,7)&amp;"-"&amp;RIGHT('Support - Calculation Detail'!A185,2))</f>
        <v>0620006-UT</v>
      </c>
      <c r="B185" t="str">
        <f>IF('Support - Calculation Detail'!C185="","",'Support - Calculation Detail'!C185)</f>
        <v>06</v>
      </c>
      <c r="C185" t="str">
        <f>IF('Support - Calculation Detail'!B185="","",'Support - Calculation Detail'!B185)</f>
        <v>N</v>
      </c>
      <c r="D185">
        <f>IF('Support - Calculation Detail'!D185="","",'Support - Calculation Detail'!D185)</f>
        <v>11246</v>
      </c>
      <c r="E185">
        <f>IF('Support - Calculation Detail'!E185="","",'Support - Calculation Detail'!E185)</f>
        <v>0</v>
      </c>
      <c r="G185">
        <f>IF('Support - Calculation Detail'!F185="","",'Support - Calculation Detail'!F185)</f>
        <v>11246</v>
      </c>
      <c r="H185">
        <f>IF('Support - Calculation Detail'!G185="","",'Support - Calculation Detail'!G185)</f>
        <v>1.04</v>
      </c>
      <c r="I185">
        <f>IF('Support - Calculation Detail'!H185="","",'Support - Calculation Detail'!H185)</f>
        <v>11696</v>
      </c>
      <c r="J185">
        <f>IF('Support - Calculation Detail'!I185="","",'Support - Calculation Detail'!I185)</f>
        <v>0</v>
      </c>
      <c r="K185">
        <f>IF('Support - Calculation Detail'!K185="","",'Support - Calculation Detail'!K185)</f>
        <v>11696</v>
      </c>
      <c r="L185">
        <f>IF('Support - Calculation Detail'!L185="","",'Support - Calculation Detail'!L185)</f>
        <v>0</v>
      </c>
      <c r="M185">
        <f>IF('Support - Calculation Detail'!M185="","",'Support - Calculation Detail'!M185)</f>
        <v>0</v>
      </c>
      <c r="N185">
        <f>IF('Support - Calculation Detail'!N185="","",'Support - Calculation Detail'!N185)</f>
        <v>0</v>
      </c>
      <c r="P185">
        <f>IF('Support - Calculation Detail'!O185="","",'Support - Calculation Detail'!O185)</f>
        <v>11696</v>
      </c>
      <c r="Q185" t="b">
        <v>1</v>
      </c>
      <c r="R185" t="str">
        <f t="shared" si="10"/>
        <v>0620006</v>
      </c>
      <c r="S185" t="str">
        <f t="shared" si="11"/>
        <v>0620006-UT</v>
      </c>
      <c r="T185" t="str">
        <f t="shared" si="12"/>
        <v>0620006-UT</v>
      </c>
      <c r="U185" t="str">
        <f t="shared" si="13"/>
        <v>2</v>
      </c>
      <c r="V185" t="str">
        <f t="shared" si="14"/>
        <v>UT</v>
      </c>
    </row>
    <row r="186" spans="1:22" x14ac:dyDescent="0.35">
      <c r="A186" t="str">
        <f>IF('Support - Calculation Detail'!A186="","",LEFT('Support - Calculation Detail'!A186,7)&amp;"-"&amp;RIGHT('Support - Calculation Detail'!A186,2))</f>
        <v>0620006-TF</v>
      </c>
      <c r="B186" t="str">
        <f>IF('Support - Calculation Detail'!C186="","",'Support - Calculation Detail'!C186)</f>
        <v>06</v>
      </c>
      <c r="C186" t="str">
        <f>IF('Support - Calculation Detail'!B186="","",'Support - Calculation Detail'!B186)</f>
        <v>N</v>
      </c>
      <c r="D186">
        <f>IF('Support - Calculation Detail'!D186="","",'Support - Calculation Detail'!D186)</f>
        <v>19092</v>
      </c>
      <c r="E186">
        <f>IF('Support - Calculation Detail'!E186="","",'Support - Calculation Detail'!E186)</f>
        <v>0</v>
      </c>
      <c r="G186">
        <f>IF('Support - Calculation Detail'!F186="","",'Support - Calculation Detail'!F186)</f>
        <v>19092</v>
      </c>
      <c r="H186">
        <f>IF('Support - Calculation Detail'!G186="","",'Support - Calculation Detail'!G186)</f>
        <v>1.04</v>
      </c>
      <c r="I186">
        <f>IF('Support - Calculation Detail'!H186="","",'Support - Calculation Detail'!H186)</f>
        <v>19856</v>
      </c>
      <c r="J186">
        <f>IF('Support - Calculation Detail'!I186="","",'Support - Calculation Detail'!I186)</f>
        <v>0</v>
      </c>
      <c r="K186">
        <f>IF('Support - Calculation Detail'!K186="","",'Support - Calculation Detail'!K186)</f>
        <v>19856</v>
      </c>
      <c r="L186">
        <f>IF('Support - Calculation Detail'!L186="","",'Support - Calculation Detail'!L186)</f>
        <v>0</v>
      </c>
      <c r="M186">
        <f>IF('Support - Calculation Detail'!M186="","",'Support - Calculation Detail'!M186)</f>
        <v>0</v>
      </c>
      <c r="N186">
        <f>IF('Support - Calculation Detail'!N186="","",'Support - Calculation Detail'!N186)</f>
        <v>0</v>
      </c>
      <c r="P186">
        <f>IF('Support - Calculation Detail'!O186="","",'Support - Calculation Detail'!O186)</f>
        <v>19856</v>
      </c>
      <c r="Q186" t="b">
        <v>1</v>
      </c>
      <c r="R186" t="str">
        <f t="shared" si="10"/>
        <v>0620006</v>
      </c>
      <c r="S186" t="str">
        <f t="shared" si="11"/>
        <v>0620006-TF</v>
      </c>
      <c r="T186" t="str">
        <f t="shared" si="12"/>
        <v>0620006-TF</v>
      </c>
      <c r="U186" t="str">
        <f t="shared" si="13"/>
        <v>2</v>
      </c>
      <c r="V186" t="str">
        <f t="shared" si="14"/>
        <v>TF</v>
      </c>
    </row>
    <row r="187" spans="1:22" x14ac:dyDescent="0.35">
      <c r="A187" t="str">
        <f>IF('Support - Calculation Detail'!A187="","",LEFT('Support - Calculation Detail'!A187,7)&amp;"-"&amp;RIGHT('Support - Calculation Detail'!A187,2))</f>
        <v>0620007-TF</v>
      </c>
      <c r="B187" t="str">
        <f>IF('Support - Calculation Detail'!C187="","",'Support - Calculation Detail'!C187)</f>
        <v>06</v>
      </c>
      <c r="C187" t="str">
        <f>IF('Support - Calculation Detail'!B187="","",'Support - Calculation Detail'!B187)</f>
        <v>N</v>
      </c>
      <c r="D187">
        <f>IF('Support - Calculation Detail'!D187="","",'Support - Calculation Detail'!D187)</f>
        <v>17491</v>
      </c>
      <c r="E187">
        <f>IF('Support - Calculation Detail'!E187="","",'Support - Calculation Detail'!E187)</f>
        <v>0</v>
      </c>
      <c r="G187">
        <f>IF('Support - Calculation Detail'!F187="","",'Support - Calculation Detail'!F187)</f>
        <v>17491</v>
      </c>
      <c r="H187">
        <f>IF('Support - Calculation Detail'!G187="","",'Support - Calculation Detail'!G187)</f>
        <v>1.04</v>
      </c>
      <c r="I187">
        <f>IF('Support - Calculation Detail'!H187="","",'Support - Calculation Detail'!H187)</f>
        <v>18191</v>
      </c>
      <c r="J187">
        <f>IF('Support - Calculation Detail'!I187="","",'Support - Calculation Detail'!I187)</f>
        <v>0</v>
      </c>
      <c r="K187">
        <f>IF('Support - Calculation Detail'!K187="","",'Support - Calculation Detail'!K187)</f>
        <v>18191</v>
      </c>
      <c r="L187">
        <f>IF('Support - Calculation Detail'!L187="","",'Support - Calculation Detail'!L187)</f>
        <v>0</v>
      </c>
      <c r="M187">
        <f>IF('Support - Calculation Detail'!M187="","",'Support - Calculation Detail'!M187)</f>
        <v>0</v>
      </c>
      <c r="N187">
        <f>IF('Support - Calculation Detail'!N187="","",'Support - Calculation Detail'!N187)</f>
        <v>0</v>
      </c>
      <c r="P187">
        <f>IF('Support - Calculation Detail'!O187="","",'Support - Calculation Detail'!O187)</f>
        <v>18191</v>
      </c>
      <c r="Q187" t="b">
        <v>1</v>
      </c>
      <c r="R187" t="str">
        <f t="shared" si="10"/>
        <v>0620007</v>
      </c>
      <c r="S187" t="str">
        <f t="shared" si="11"/>
        <v>0620007-TF</v>
      </c>
      <c r="T187" t="str">
        <f t="shared" si="12"/>
        <v>0620007-TF</v>
      </c>
      <c r="U187" t="str">
        <f t="shared" si="13"/>
        <v>2</v>
      </c>
      <c r="V187" t="str">
        <f t="shared" si="14"/>
        <v>TF</v>
      </c>
    </row>
    <row r="188" spans="1:22" x14ac:dyDescent="0.35">
      <c r="A188" t="str">
        <f>IF('Support - Calculation Detail'!A188="","",LEFT('Support - Calculation Detail'!A188,7)&amp;"-"&amp;RIGHT('Support - Calculation Detail'!A188,2))</f>
        <v>0620007-UT</v>
      </c>
      <c r="B188" t="str">
        <f>IF('Support - Calculation Detail'!C188="","",'Support - Calculation Detail'!C188)</f>
        <v>06</v>
      </c>
      <c r="C188" t="str">
        <f>IF('Support - Calculation Detail'!B188="","",'Support - Calculation Detail'!B188)</f>
        <v>N</v>
      </c>
      <c r="D188">
        <f>IF('Support - Calculation Detail'!D188="","",'Support - Calculation Detail'!D188)</f>
        <v>10174</v>
      </c>
      <c r="E188">
        <f>IF('Support - Calculation Detail'!E188="","",'Support - Calculation Detail'!E188)</f>
        <v>0</v>
      </c>
      <c r="G188">
        <f>IF('Support - Calculation Detail'!F188="","",'Support - Calculation Detail'!F188)</f>
        <v>10174</v>
      </c>
      <c r="H188">
        <f>IF('Support - Calculation Detail'!G188="","",'Support - Calculation Detail'!G188)</f>
        <v>1.04</v>
      </c>
      <c r="I188">
        <f>IF('Support - Calculation Detail'!H188="","",'Support - Calculation Detail'!H188)</f>
        <v>10581</v>
      </c>
      <c r="J188">
        <f>IF('Support - Calculation Detail'!I188="","",'Support - Calculation Detail'!I188)</f>
        <v>0</v>
      </c>
      <c r="K188">
        <f>IF('Support - Calculation Detail'!K188="","",'Support - Calculation Detail'!K188)</f>
        <v>10581</v>
      </c>
      <c r="L188">
        <f>IF('Support - Calculation Detail'!L188="","",'Support - Calculation Detail'!L188)</f>
        <v>0</v>
      </c>
      <c r="M188">
        <f>IF('Support - Calculation Detail'!M188="","",'Support - Calculation Detail'!M188)</f>
        <v>0</v>
      </c>
      <c r="N188">
        <f>IF('Support - Calculation Detail'!N188="","",'Support - Calculation Detail'!N188)</f>
        <v>0</v>
      </c>
      <c r="P188">
        <f>IF('Support - Calculation Detail'!O188="","",'Support - Calculation Detail'!O188)</f>
        <v>10581</v>
      </c>
      <c r="Q188" t="b">
        <v>1</v>
      </c>
      <c r="R188" t="str">
        <f t="shared" si="10"/>
        <v>0620007</v>
      </c>
      <c r="S188" t="str">
        <f t="shared" si="11"/>
        <v>0620007-UT</v>
      </c>
      <c r="T188" t="str">
        <f t="shared" si="12"/>
        <v>0620007-UT</v>
      </c>
      <c r="U188" t="str">
        <f t="shared" si="13"/>
        <v>2</v>
      </c>
      <c r="V188" t="str">
        <f t="shared" si="14"/>
        <v>UT</v>
      </c>
    </row>
    <row r="189" spans="1:22" x14ac:dyDescent="0.35">
      <c r="A189" t="str">
        <f>IF('Support - Calculation Detail'!A189="","",LEFT('Support - Calculation Detail'!A189,7)&amp;"-"&amp;RIGHT('Support - Calculation Detail'!A189,2))</f>
        <v>0620009-UT</v>
      </c>
      <c r="B189" t="str">
        <f>IF('Support - Calculation Detail'!C189="","",'Support - Calculation Detail'!C189)</f>
        <v>06</v>
      </c>
      <c r="C189" t="str">
        <f>IF('Support - Calculation Detail'!B189="","",'Support - Calculation Detail'!B189)</f>
        <v>N</v>
      </c>
      <c r="D189">
        <f>IF('Support - Calculation Detail'!D189="","",'Support - Calculation Detail'!D189)</f>
        <v>36068</v>
      </c>
      <c r="E189">
        <f>IF('Support - Calculation Detail'!E189="","",'Support - Calculation Detail'!E189)</f>
        <v>0</v>
      </c>
      <c r="G189">
        <f>IF('Support - Calculation Detail'!F189="","",'Support - Calculation Detail'!F189)</f>
        <v>36068</v>
      </c>
      <c r="H189">
        <f>IF('Support - Calculation Detail'!G189="","",'Support - Calculation Detail'!G189)</f>
        <v>1.04</v>
      </c>
      <c r="I189">
        <f>IF('Support - Calculation Detail'!H189="","",'Support - Calculation Detail'!H189)</f>
        <v>37511</v>
      </c>
      <c r="J189">
        <f>IF('Support - Calculation Detail'!I189="","",'Support - Calculation Detail'!I189)</f>
        <v>0</v>
      </c>
      <c r="K189">
        <f>IF('Support - Calculation Detail'!K189="","",'Support - Calculation Detail'!K189)</f>
        <v>37511</v>
      </c>
      <c r="L189">
        <f>IF('Support - Calculation Detail'!L189="","",'Support - Calculation Detail'!L189)</f>
        <v>0</v>
      </c>
      <c r="M189">
        <f>IF('Support - Calculation Detail'!M189="","",'Support - Calculation Detail'!M189)</f>
        <v>0</v>
      </c>
      <c r="N189">
        <f>IF('Support - Calculation Detail'!N189="","",'Support - Calculation Detail'!N189)</f>
        <v>0</v>
      </c>
      <c r="P189">
        <f>IF('Support - Calculation Detail'!O189="","",'Support - Calculation Detail'!O189)</f>
        <v>37511</v>
      </c>
      <c r="Q189" t="b">
        <v>1</v>
      </c>
      <c r="R189" t="str">
        <f t="shared" si="10"/>
        <v>0620009</v>
      </c>
      <c r="S189" t="str">
        <f t="shared" si="11"/>
        <v>0620009-UT</v>
      </c>
      <c r="T189" t="str">
        <f t="shared" si="12"/>
        <v>0620009-UT</v>
      </c>
      <c r="U189" t="str">
        <f t="shared" si="13"/>
        <v>2</v>
      </c>
      <c r="V189" t="str">
        <f t="shared" si="14"/>
        <v>UT</v>
      </c>
    </row>
    <row r="190" spans="1:22" x14ac:dyDescent="0.35">
      <c r="A190" t="str">
        <f>IF('Support - Calculation Detail'!A190="","",LEFT('Support - Calculation Detail'!A190,7)&amp;"-"&amp;RIGHT('Support - Calculation Detail'!A190,2))</f>
        <v>0620009-TF</v>
      </c>
      <c r="B190" t="str">
        <f>IF('Support - Calculation Detail'!C190="","",'Support - Calculation Detail'!C190)</f>
        <v>06</v>
      </c>
      <c r="C190" t="str">
        <f>IF('Support - Calculation Detail'!B190="","",'Support - Calculation Detail'!B190)</f>
        <v>N</v>
      </c>
      <c r="D190">
        <f>IF('Support - Calculation Detail'!D190="","",'Support - Calculation Detail'!D190)</f>
        <v>52300</v>
      </c>
      <c r="E190">
        <f>IF('Support - Calculation Detail'!E190="","",'Support - Calculation Detail'!E190)</f>
        <v>0</v>
      </c>
      <c r="G190">
        <f>IF('Support - Calculation Detail'!F190="","",'Support - Calculation Detail'!F190)</f>
        <v>52300</v>
      </c>
      <c r="H190">
        <f>IF('Support - Calculation Detail'!G190="","",'Support - Calculation Detail'!G190)</f>
        <v>1.04</v>
      </c>
      <c r="I190">
        <f>IF('Support - Calculation Detail'!H190="","",'Support - Calculation Detail'!H190)</f>
        <v>54392</v>
      </c>
      <c r="J190">
        <f>IF('Support - Calculation Detail'!I190="","",'Support - Calculation Detail'!I190)</f>
        <v>0</v>
      </c>
      <c r="K190">
        <f>IF('Support - Calculation Detail'!K190="","",'Support - Calculation Detail'!K190)</f>
        <v>54392</v>
      </c>
      <c r="L190">
        <f>IF('Support - Calculation Detail'!L190="","",'Support - Calculation Detail'!L190)</f>
        <v>0</v>
      </c>
      <c r="M190">
        <f>IF('Support - Calculation Detail'!M190="","",'Support - Calculation Detail'!M190)</f>
        <v>0</v>
      </c>
      <c r="N190">
        <f>IF('Support - Calculation Detail'!N190="","",'Support - Calculation Detail'!N190)</f>
        <v>0</v>
      </c>
      <c r="P190">
        <f>IF('Support - Calculation Detail'!O190="","",'Support - Calculation Detail'!O190)</f>
        <v>54392</v>
      </c>
      <c r="Q190" t="b">
        <v>1</v>
      </c>
      <c r="R190" t="str">
        <f t="shared" si="10"/>
        <v>0620009</v>
      </c>
      <c r="S190" t="str">
        <f t="shared" si="11"/>
        <v>0620009-TF</v>
      </c>
      <c r="T190" t="str">
        <f t="shared" si="12"/>
        <v>0620009-TF</v>
      </c>
      <c r="U190" t="str">
        <f t="shared" si="13"/>
        <v>2</v>
      </c>
      <c r="V190" t="str">
        <f t="shared" si="14"/>
        <v>TF</v>
      </c>
    </row>
    <row r="191" spans="1:22" x14ac:dyDescent="0.35">
      <c r="A191" t="str">
        <f>IF('Support - Calculation Detail'!A191="","",LEFT('Support - Calculation Detail'!A191,7)&amp;"-"&amp;RIGHT('Support - Calculation Detail'!A191,2))</f>
        <v>0620011-TF</v>
      </c>
      <c r="B191" t="str">
        <f>IF('Support - Calculation Detail'!C191="","",'Support - Calculation Detail'!C191)</f>
        <v>06</v>
      </c>
      <c r="C191" t="str">
        <f>IF('Support - Calculation Detail'!B191="","",'Support - Calculation Detail'!B191)</f>
        <v>N</v>
      </c>
      <c r="D191">
        <f>IF('Support - Calculation Detail'!D191="","",'Support - Calculation Detail'!D191)</f>
        <v>10223</v>
      </c>
      <c r="E191">
        <f>IF('Support - Calculation Detail'!E191="","",'Support - Calculation Detail'!E191)</f>
        <v>0</v>
      </c>
      <c r="G191">
        <f>IF('Support - Calculation Detail'!F191="","",'Support - Calculation Detail'!F191)</f>
        <v>10223</v>
      </c>
      <c r="H191">
        <f>IF('Support - Calculation Detail'!G191="","",'Support - Calculation Detail'!G191)</f>
        <v>1.04</v>
      </c>
      <c r="I191">
        <f>IF('Support - Calculation Detail'!H191="","",'Support - Calculation Detail'!H191)</f>
        <v>10632</v>
      </c>
      <c r="J191">
        <f>IF('Support - Calculation Detail'!I191="","",'Support - Calculation Detail'!I191)</f>
        <v>0</v>
      </c>
      <c r="K191">
        <f>IF('Support - Calculation Detail'!K191="","",'Support - Calculation Detail'!K191)</f>
        <v>10632</v>
      </c>
      <c r="L191">
        <f>IF('Support - Calculation Detail'!L191="","",'Support - Calculation Detail'!L191)</f>
        <v>0</v>
      </c>
      <c r="M191">
        <f>IF('Support - Calculation Detail'!M191="","",'Support - Calculation Detail'!M191)</f>
        <v>0</v>
      </c>
      <c r="N191">
        <f>IF('Support - Calculation Detail'!N191="","",'Support - Calculation Detail'!N191)</f>
        <v>0</v>
      </c>
      <c r="P191">
        <f>IF('Support - Calculation Detail'!O191="","",'Support - Calculation Detail'!O191)</f>
        <v>10632</v>
      </c>
      <c r="Q191" t="b">
        <v>1</v>
      </c>
      <c r="R191" t="str">
        <f t="shared" si="10"/>
        <v>0620011</v>
      </c>
      <c r="S191" t="str">
        <f t="shared" si="11"/>
        <v>0620011-TF</v>
      </c>
      <c r="T191" t="str">
        <f t="shared" si="12"/>
        <v>0620011-TF</v>
      </c>
      <c r="U191" t="str">
        <f t="shared" si="13"/>
        <v>2</v>
      </c>
      <c r="V191" t="str">
        <f t="shared" si="14"/>
        <v>TF</v>
      </c>
    </row>
    <row r="192" spans="1:22" x14ac:dyDescent="0.35">
      <c r="A192" t="str">
        <f>IF('Support - Calculation Detail'!A192="","",LEFT('Support - Calculation Detail'!A192,7)&amp;"-"&amp;RIGHT('Support - Calculation Detail'!A192,2))</f>
        <v>0620011-UT</v>
      </c>
      <c r="B192" t="str">
        <f>IF('Support - Calculation Detail'!C192="","",'Support - Calculation Detail'!C192)</f>
        <v>06</v>
      </c>
      <c r="C192" t="str">
        <f>IF('Support - Calculation Detail'!B192="","",'Support - Calculation Detail'!B192)</f>
        <v>N</v>
      </c>
      <c r="D192">
        <f>IF('Support - Calculation Detail'!D192="","",'Support - Calculation Detail'!D192)</f>
        <v>11967</v>
      </c>
      <c r="E192">
        <f>IF('Support - Calculation Detail'!E192="","",'Support - Calculation Detail'!E192)</f>
        <v>0</v>
      </c>
      <c r="G192">
        <f>IF('Support - Calculation Detail'!F192="","",'Support - Calculation Detail'!F192)</f>
        <v>11967</v>
      </c>
      <c r="H192">
        <f>IF('Support - Calculation Detail'!G192="","",'Support - Calculation Detail'!G192)</f>
        <v>1.04</v>
      </c>
      <c r="I192">
        <f>IF('Support - Calculation Detail'!H192="","",'Support - Calculation Detail'!H192)</f>
        <v>12446</v>
      </c>
      <c r="J192">
        <f>IF('Support - Calculation Detail'!I192="","",'Support - Calculation Detail'!I192)</f>
        <v>0</v>
      </c>
      <c r="K192">
        <f>IF('Support - Calculation Detail'!K192="","",'Support - Calculation Detail'!K192)</f>
        <v>12446</v>
      </c>
      <c r="L192">
        <f>IF('Support - Calculation Detail'!L192="","",'Support - Calculation Detail'!L192)</f>
        <v>0</v>
      </c>
      <c r="M192">
        <f>IF('Support - Calculation Detail'!M192="","",'Support - Calculation Detail'!M192)</f>
        <v>0</v>
      </c>
      <c r="N192">
        <f>IF('Support - Calculation Detail'!N192="","",'Support - Calculation Detail'!N192)</f>
        <v>0</v>
      </c>
      <c r="P192">
        <f>IF('Support - Calculation Detail'!O192="","",'Support - Calculation Detail'!O192)</f>
        <v>12446</v>
      </c>
      <c r="Q192" t="b">
        <v>1</v>
      </c>
      <c r="R192" t="str">
        <f t="shared" si="10"/>
        <v>0620011</v>
      </c>
      <c r="S192" t="str">
        <f t="shared" si="11"/>
        <v>0620011-UT</v>
      </c>
      <c r="T192" t="str">
        <f t="shared" si="12"/>
        <v>0620011-UT</v>
      </c>
      <c r="U192" t="str">
        <f t="shared" si="13"/>
        <v>2</v>
      </c>
      <c r="V192" t="str">
        <f t="shared" si="14"/>
        <v>UT</v>
      </c>
    </row>
    <row r="193" spans="1:22" x14ac:dyDescent="0.35">
      <c r="A193" t="str">
        <f>IF('Support - Calculation Detail'!A193="","",LEFT('Support - Calculation Detail'!A193,7)&amp;"-"&amp;RIGHT('Support - Calculation Detail'!A193,2))</f>
        <v>0620012-UT</v>
      </c>
      <c r="B193" t="str">
        <f>IF('Support - Calculation Detail'!C193="","",'Support - Calculation Detail'!C193)</f>
        <v>06</v>
      </c>
      <c r="C193" t="str">
        <f>IF('Support - Calculation Detail'!B193="","",'Support - Calculation Detail'!B193)</f>
        <v>N</v>
      </c>
      <c r="D193">
        <f>IF('Support - Calculation Detail'!D193="","",'Support - Calculation Detail'!D193)</f>
        <v>26048</v>
      </c>
      <c r="E193">
        <f>IF('Support - Calculation Detail'!E193="","",'Support - Calculation Detail'!E193)</f>
        <v>0</v>
      </c>
      <c r="G193">
        <f>IF('Support - Calculation Detail'!F193="","",'Support - Calculation Detail'!F193)</f>
        <v>26048</v>
      </c>
      <c r="H193">
        <f>IF('Support - Calculation Detail'!G193="","",'Support - Calculation Detail'!G193)</f>
        <v>1.04</v>
      </c>
      <c r="I193">
        <f>IF('Support - Calculation Detail'!H193="","",'Support - Calculation Detail'!H193)</f>
        <v>27090</v>
      </c>
      <c r="J193">
        <f>IF('Support - Calculation Detail'!I193="","",'Support - Calculation Detail'!I193)</f>
        <v>0</v>
      </c>
      <c r="K193">
        <f>IF('Support - Calculation Detail'!K193="","",'Support - Calculation Detail'!K193)</f>
        <v>27090</v>
      </c>
      <c r="L193">
        <f>IF('Support - Calculation Detail'!L193="","",'Support - Calculation Detail'!L193)</f>
        <v>0</v>
      </c>
      <c r="M193">
        <f>IF('Support - Calculation Detail'!M193="","",'Support - Calculation Detail'!M193)</f>
        <v>0</v>
      </c>
      <c r="N193">
        <f>IF('Support - Calculation Detail'!N193="","",'Support - Calculation Detail'!N193)</f>
        <v>0</v>
      </c>
      <c r="P193">
        <f>IF('Support - Calculation Detail'!O193="","",'Support - Calculation Detail'!O193)</f>
        <v>27090</v>
      </c>
      <c r="Q193" t="b">
        <v>1</v>
      </c>
      <c r="R193" t="str">
        <f t="shared" si="10"/>
        <v>0620012</v>
      </c>
      <c r="S193" t="str">
        <f t="shared" si="11"/>
        <v>0620012-UT</v>
      </c>
      <c r="T193" t="str">
        <f t="shared" si="12"/>
        <v>0620012-UT</v>
      </c>
      <c r="U193" t="str">
        <f t="shared" si="13"/>
        <v>2</v>
      </c>
      <c r="V193" t="str">
        <f t="shared" si="14"/>
        <v>UT</v>
      </c>
    </row>
    <row r="194" spans="1:22" x14ac:dyDescent="0.35">
      <c r="A194" t="str">
        <f>IF('Support - Calculation Detail'!A194="","",LEFT('Support - Calculation Detail'!A194,7)&amp;"-"&amp;RIGHT('Support - Calculation Detail'!A194,2))</f>
        <v>0620012-TF</v>
      </c>
      <c r="B194" t="str">
        <f>IF('Support - Calculation Detail'!C194="","",'Support - Calculation Detail'!C194)</f>
        <v>06</v>
      </c>
      <c r="C194" t="str">
        <f>IF('Support - Calculation Detail'!B194="","",'Support - Calculation Detail'!B194)</f>
        <v>N</v>
      </c>
      <c r="D194">
        <f>IF('Support - Calculation Detail'!D194="","",'Support - Calculation Detail'!D194)</f>
        <v>485936</v>
      </c>
      <c r="E194">
        <f>IF('Support - Calculation Detail'!E194="","",'Support - Calculation Detail'!E194)</f>
        <v>0</v>
      </c>
      <c r="G194">
        <f>IF('Support - Calculation Detail'!F194="","",'Support - Calculation Detail'!F194)</f>
        <v>485936</v>
      </c>
      <c r="H194">
        <f>IF('Support - Calculation Detail'!G194="","",'Support - Calculation Detail'!G194)</f>
        <v>1.04</v>
      </c>
      <c r="I194">
        <f>IF('Support - Calculation Detail'!H194="","",'Support - Calculation Detail'!H194)</f>
        <v>505373</v>
      </c>
      <c r="J194">
        <f>IF('Support - Calculation Detail'!I194="","",'Support - Calculation Detail'!I194)</f>
        <v>0</v>
      </c>
      <c r="K194">
        <f>IF('Support - Calculation Detail'!K194="","",'Support - Calculation Detail'!K194)</f>
        <v>505373</v>
      </c>
      <c r="L194">
        <f>IF('Support - Calculation Detail'!L194="","",'Support - Calculation Detail'!L194)</f>
        <v>0</v>
      </c>
      <c r="M194">
        <f>IF('Support - Calculation Detail'!M194="","",'Support - Calculation Detail'!M194)</f>
        <v>0</v>
      </c>
      <c r="N194">
        <f>IF('Support - Calculation Detail'!N194="","",'Support - Calculation Detail'!N194)</f>
        <v>0</v>
      </c>
      <c r="P194">
        <f>IF('Support - Calculation Detail'!O194="","",'Support - Calculation Detail'!O194)</f>
        <v>505373</v>
      </c>
      <c r="Q194" t="b">
        <v>1</v>
      </c>
      <c r="R194" t="str">
        <f t="shared" si="10"/>
        <v>0620012</v>
      </c>
      <c r="S194" t="str">
        <f t="shared" si="11"/>
        <v>0620012-TF</v>
      </c>
      <c r="T194" t="str">
        <f t="shared" si="12"/>
        <v>0620012-TF</v>
      </c>
      <c r="U194" t="str">
        <f t="shared" si="13"/>
        <v>2</v>
      </c>
      <c r="V194" t="str">
        <f t="shared" si="14"/>
        <v>TF</v>
      </c>
    </row>
    <row r="195" spans="1:22" x14ac:dyDescent="0.35">
      <c r="A195" t="str">
        <f>IF('Support - Calculation Detail'!A195="","",LEFT('Support - Calculation Detail'!A195,7)&amp;"-"&amp;RIGHT('Support - Calculation Detail'!A195,2))</f>
        <v>0650015-UT</v>
      </c>
      <c r="B195" t="str">
        <f>IF('Support - Calculation Detail'!C195="","",'Support - Calculation Detail'!C195)</f>
        <v>06</v>
      </c>
      <c r="C195" t="str">
        <f>IF('Support - Calculation Detail'!B195="","",'Support - Calculation Detail'!B195)</f>
        <v>N</v>
      </c>
      <c r="D195">
        <f>IF('Support - Calculation Detail'!D195="","",'Support - Calculation Detail'!D195)</f>
        <v>660007</v>
      </c>
      <c r="E195">
        <f>IF('Support - Calculation Detail'!E195="","",'Support - Calculation Detail'!E195)</f>
        <v>0</v>
      </c>
      <c r="G195">
        <f>IF('Support - Calculation Detail'!F195="","",'Support - Calculation Detail'!F195)</f>
        <v>660007</v>
      </c>
      <c r="H195">
        <f>IF('Support - Calculation Detail'!G195="","",'Support - Calculation Detail'!G195)</f>
        <v>1.04</v>
      </c>
      <c r="I195">
        <f>IF('Support - Calculation Detail'!H195="","",'Support - Calculation Detail'!H195)</f>
        <v>686407</v>
      </c>
      <c r="J195">
        <f>IF('Support - Calculation Detail'!I195="","",'Support - Calculation Detail'!I195)</f>
        <v>0</v>
      </c>
      <c r="K195">
        <f>IF('Support - Calculation Detail'!K195="","",'Support - Calculation Detail'!K195)</f>
        <v>686407</v>
      </c>
      <c r="L195">
        <f>IF('Support - Calculation Detail'!L195="","",'Support - Calculation Detail'!L195)</f>
        <v>0</v>
      </c>
      <c r="M195">
        <f>IF('Support - Calculation Detail'!M195="","",'Support - Calculation Detail'!M195)</f>
        <v>0</v>
      </c>
      <c r="N195">
        <f>IF('Support - Calculation Detail'!N195="","",'Support - Calculation Detail'!N195)</f>
        <v>0</v>
      </c>
      <c r="P195">
        <f>IF('Support - Calculation Detail'!O195="","",'Support - Calculation Detail'!O195)</f>
        <v>686407</v>
      </c>
      <c r="Q195" t="b">
        <v>1</v>
      </c>
      <c r="R195" t="str">
        <f t="shared" ref="R195:R258" si="15">LEFT(A195,7)</f>
        <v>0650015</v>
      </c>
      <c r="S195" t="str">
        <f t="shared" ref="S195:S258" si="16">A195</f>
        <v>0650015-UT</v>
      </c>
      <c r="T195" t="str">
        <f t="shared" ref="T195:T258" si="17">S195</f>
        <v>0650015-UT</v>
      </c>
      <c r="U195" t="str">
        <f t="shared" ref="U195:U258" si="18">MID(S195,3,1)</f>
        <v>5</v>
      </c>
      <c r="V195" t="str">
        <f t="shared" ref="V195:V258" si="19">RIGHT(T195,2)</f>
        <v>UT</v>
      </c>
    </row>
    <row r="196" spans="1:22" x14ac:dyDescent="0.35">
      <c r="A196" t="str">
        <f>IF('Support - Calculation Detail'!A196="","",LEFT('Support - Calculation Detail'!A196,7)&amp;"-"&amp;RIGHT('Support - Calculation Detail'!A196,2))</f>
        <v>0650016-UT</v>
      </c>
      <c r="B196" t="str">
        <f>IF('Support - Calculation Detail'!C196="","",'Support - Calculation Detail'!C196)</f>
        <v>06</v>
      </c>
      <c r="C196" t="str">
        <f>IF('Support - Calculation Detail'!B196="","",'Support - Calculation Detail'!B196)</f>
        <v>N</v>
      </c>
      <c r="D196">
        <f>IF('Support - Calculation Detail'!D196="","",'Support - Calculation Detail'!D196)</f>
        <v>423884</v>
      </c>
      <c r="E196">
        <f>IF('Support - Calculation Detail'!E196="","",'Support - Calculation Detail'!E196)</f>
        <v>0</v>
      </c>
      <c r="G196">
        <f>IF('Support - Calculation Detail'!F196="","",'Support - Calculation Detail'!F196)</f>
        <v>423884</v>
      </c>
      <c r="H196">
        <f>IF('Support - Calculation Detail'!G196="","",'Support - Calculation Detail'!G196)</f>
        <v>1.04</v>
      </c>
      <c r="I196">
        <f>IF('Support - Calculation Detail'!H196="","",'Support - Calculation Detail'!H196)</f>
        <v>440839</v>
      </c>
      <c r="J196">
        <f>IF('Support - Calculation Detail'!I196="","",'Support - Calculation Detail'!I196)</f>
        <v>0</v>
      </c>
      <c r="K196">
        <f>IF('Support - Calculation Detail'!K196="","",'Support - Calculation Detail'!K196)</f>
        <v>440839</v>
      </c>
      <c r="L196">
        <f>IF('Support - Calculation Detail'!L196="","",'Support - Calculation Detail'!L196)</f>
        <v>0</v>
      </c>
      <c r="M196">
        <f>IF('Support - Calculation Detail'!M196="","",'Support - Calculation Detail'!M196)</f>
        <v>0</v>
      </c>
      <c r="N196">
        <f>IF('Support - Calculation Detail'!N196="","",'Support - Calculation Detail'!N196)</f>
        <v>0</v>
      </c>
      <c r="P196">
        <f>IF('Support - Calculation Detail'!O196="","",'Support - Calculation Detail'!O196)</f>
        <v>440839</v>
      </c>
      <c r="Q196" t="b">
        <v>1</v>
      </c>
      <c r="R196" t="str">
        <f t="shared" si="15"/>
        <v>0650016</v>
      </c>
      <c r="S196" t="str">
        <f t="shared" si="16"/>
        <v>0650016-UT</v>
      </c>
      <c r="T196" t="str">
        <f t="shared" si="17"/>
        <v>0650016-UT</v>
      </c>
      <c r="U196" t="str">
        <f t="shared" si="18"/>
        <v>5</v>
      </c>
      <c r="V196" t="str">
        <f t="shared" si="19"/>
        <v>UT</v>
      </c>
    </row>
    <row r="197" spans="1:22" x14ac:dyDescent="0.35">
      <c r="A197" t="str">
        <f>IF('Support - Calculation Detail'!A197="","",LEFT('Support - Calculation Detail'!A197,7)&amp;"-"&amp;RIGHT('Support - Calculation Detail'!A197,2))</f>
        <v>0650296-UT</v>
      </c>
      <c r="B197" t="str">
        <f>IF('Support - Calculation Detail'!C197="","",'Support - Calculation Detail'!C197)</f>
        <v>06</v>
      </c>
      <c r="C197" t="str">
        <f>IF('Support - Calculation Detail'!B197="","",'Support - Calculation Detail'!B197)</f>
        <v>N</v>
      </c>
      <c r="D197">
        <f>IF('Support - Calculation Detail'!D197="","",'Support - Calculation Detail'!D197)</f>
        <v>2388855</v>
      </c>
      <c r="E197">
        <f>IF('Support - Calculation Detail'!E197="","",'Support - Calculation Detail'!E197)</f>
        <v>0</v>
      </c>
      <c r="G197">
        <f>IF('Support - Calculation Detail'!F197="","",'Support - Calculation Detail'!F197)</f>
        <v>2388855</v>
      </c>
      <c r="H197">
        <f>IF('Support - Calculation Detail'!G197="","",'Support - Calculation Detail'!G197)</f>
        <v>1.04</v>
      </c>
      <c r="I197">
        <f>IF('Support - Calculation Detail'!H197="","",'Support - Calculation Detail'!H197)</f>
        <v>2484409</v>
      </c>
      <c r="J197">
        <f>IF('Support - Calculation Detail'!I197="","",'Support - Calculation Detail'!I197)</f>
        <v>0</v>
      </c>
      <c r="K197">
        <f>IF('Support - Calculation Detail'!K197="","",'Support - Calculation Detail'!K197)</f>
        <v>2484409</v>
      </c>
      <c r="L197">
        <f>IF('Support - Calculation Detail'!L197="","",'Support - Calculation Detail'!L197)</f>
        <v>0</v>
      </c>
      <c r="M197">
        <f>IF('Support - Calculation Detail'!M197="","",'Support - Calculation Detail'!M197)</f>
        <v>0</v>
      </c>
      <c r="N197">
        <f>IF('Support - Calculation Detail'!N197="","",'Support - Calculation Detail'!N197)</f>
        <v>0</v>
      </c>
      <c r="P197">
        <f>IF('Support - Calculation Detail'!O197="","",'Support - Calculation Detail'!O197)</f>
        <v>2484409</v>
      </c>
      <c r="Q197" t="b">
        <v>1</v>
      </c>
      <c r="R197" t="str">
        <f t="shared" si="15"/>
        <v>0650296</v>
      </c>
      <c r="S197" t="str">
        <f t="shared" si="16"/>
        <v>0650296-UT</v>
      </c>
      <c r="T197" t="str">
        <f t="shared" si="17"/>
        <v>0650296-UT</v>
      </c>
      <c r="U197" t="str">
        <f t="shared" si="18"/>
        <v>5</v>
      </c>
      <c r="V197" t="str">
        <f t="shared" si="19"/>
        <v>UT</v>
      </c>
    </row>
    <row r="198" spans="1:22" x14ac:dyDescent="0.35">
      <c r="A198" t="str">
        <f>IF('Support - Calculation Detail'!A198="","",LEFT('Support - Calculation Detail'!A198,7)&amp;"-"&amp;RIGHT('Support - Calculation Detail'!A198,2))</f>
        <v>0630402-UT</v>
      </c>
      <c r="B198" t="str">
        <f>IF('Support - Calculation Detail'!C198="","",'Support - Calculation Detail'!C198)</f>
        <v>06</v>
      </c>
      <c r="C198" t="str">
        <f>IF('Support - Calculation Detail'!B198="","",'Support - Calculation Detail'!B198)</f>
        <v>N</v>
      </c>
      <c r="D198">
        <f>IF('Support - Calculation Detail'!D198="","",'Support - Calculation Detail'!D198)</f>
        <v>8346137</v>
      </c>
      <c r="E198">
        <f>IF('Support - Calculation Detail'!E198="","",'Support - Calculation Detail'!E198)</f>
        <v>0</v>
      </c>
      <c r="G198">
        <f>IF('Support - Calculation Detail'!F198="","",'Support - Calculation Detail'!F198)</f>
        <v>8346137</v>
      </c>
      <c r="H198">
        <f>IF('Support - Calculation Detail'!G198="","",'Support - Calculation Detail'!G198)</f>
        <v>1.04</v>
      </c>
      <c r="I198">
        <f>IF('Support - Calculation Detail'!H198="","",'Support - Calculation Detail'!H198)</f>
        <v>8679982</v>
      </c>
      <c r="J198">
        <f>IF('Support - Calculation Detail'!I198="","",'Support - Calculation Detail'!I198)</f>
        <v>0</v>
      </c>
      <c r="K198">
        <f>IF('Support - Calculation Detail'!K198="","",'Support - Calculation Detail'!K198)</f>
        <v>8679982</v>
      </c>
      <c r="L198">
        <f>IF('Support - Calculation Detail'!L198="","",'Support - Calculation Detail'!L198)</f>
        <v>780577</v>
      </c>
      <c r="M198">
        <f>IF('Support - Calculation Detail'!M198="","",'Support - Calculation Detail'!M198)</f>
        <v>0</v>
      </c>
      <c r="N198">
        <f>IF('Support - Calculation Detail'!N198="","",'Support - Calculation Detail'!N198)</f>
        <v>0</v>
      </c>
      <c r="P198">
        <f>IF('Support - Calculation Detail'!O198="","",'Support - Calculation Detail'!O198)</f>
        <v>9460559</v>
      </c>
      <c r="Q198" t="b">
        <v>1</v>
      </c>
      <c r="R198" t="str">
        <f t="shared" si="15"/>
        <v>0630402</v>
      </c>
      <c r="S198" t="str">
        <f t="shared" si="16"/>
        <v>0630402-UT</v>
      </c>
      <c r="T198" t="str">
        <f t="shared" si="17"/>
        <v>0630402-UT</v>
      </c>
      <c r="U198" t="str">
        <f t="shared" si="18"/>
        <v>3</v>
      </c>
      <c r="V198" t="str">
        <f t="shared" si="19"/>
        <v>UT</v>
      </c>
    </row>
    <row r="199" spans="1:22" x14ac:dyDescent="0.35">
      <c r="A199" t="str">
        <f>IF('Support - Calculation Detail'!A199="","",LEFT('Support - Calculation Detail'!A199,7)&amp;"-"&amp;RIGHT('Support - Calculation Detail'!A199,2))</f>
        <v>0630536-UT</v>
      </c>
      <c r="B199" t="str">
        <f>IF('Support - Calculation Detail'!C199="","",'Support - Calculation Detail'!C199)</f>
        <v>06</v>
      </c>
      <c r="C199" t="str">
        <f>IF('Support - Calculation Detail'!B199="","",'Support - Calculation Detail'!B199)</f>
        <v>N</v>
      </c>
      <c r="D199">
        <f>IF('Support - Calculation Detail'!D199="","",'Support - Calculation Detail'!D199)</f>
        <v>150664</v>
      </c>
      <c r="E199">
        <f>IF('Support - Calculation Detail'!E199="","",'Support - Calculation Detail'!E199)</f>
        <v>0</v>
      </c>
      <c r="G199">
        <f>IF('Support - Calculation Detail'!F199="","",'Support - Calculation Detail'!F199)</f>
        <v>150664</v>
      </c>
      <c r="H199">
        <f>IF('Support - Calculation Detail'!G199="","",'Support - Calculation Detail'!G199)</f>
        <v>1.04</v>
      </c>
      <c r="I199">
        <f>IF('Support - Calculation Detail'!H199="","",'Support - Calculation Detail'!H199)</f>
        <v>156691</v>
      </c>
      <c r="J199">
        <f>IF('Support - Calculation Detail'!I199="","",'Support - Calculation Detail'!I199)</f>
        <v>0</v>
      </c>
      <c r="K199">
        <f>IF('Support - Calculation Detail'!K199="","",'Support - Calculation Detail'!K199)</f>
        <v>156691</v>
      </c>
      <c r="L199">
        <f>IF('Support - Calculation Detail'!L199="","",'Support - Calculation Detail'!L199)</f>
        <v>8510</v>
      </c>
      <c r="M199">
        <f>IF('Support - Calculation Detail'!M199="","",'Support - Calculation Detail'!M199)</f>
        <v>0</v>
      </c>
      <c r="N199">
        <f>IF('Support - Calculation Detail'!N199="","",'Support - Calculation Detail'!N199)</f>
        <v>0</v>
      </c>
      <c r="P199">
        <f>IF('Support - Calculation Detail'!O199="","",'Support - Calculation Detail'!O199)</f>
        <v>165201</v>
      </c>
      <c r="Q199" t="b">
        <v>1</v>
      </c>
      <c r="R199" t="str">
        <f t="shared" si="15"/>
        <v>0630536</v>
      </c>
      <c r="S199" t="str">
        <f t="shared" si="16"/>
        <v>0630536-UT</v>
      </c>
      <c r="T199" t="str">
        <f t="shared" si="17"/>
        <v>0630536-UT</v>
      </c>
      <c r="U199" t="str">
        <f t="shared" si="18"/>
        <v>3</v>
      </c>
      <c r="V199" t="str">
        <f t="shared" si="19"/>
        <v>UT</v>
      </c>
    </row>
    <row r="200" spans="1:22" x14ac:dyDescent="0.35">
      <c r="A200" t="str">
        <f>IF('Support - Calculation Detail'!A200="","",LEFT('Support - Calculation Detail'!A200,7)&amp;"-"&amp;RIGHT('Support - Calculation Detail'!A200,2))</f>
        <v>0630537-UT</v>
      </c>
      <c r="B200" t="str">
        <f>IF('Support - Calculation Detail'!C200="","",'Support - Calculation Detail'!C200)</f>
        <v>06</v>
      </c>
      <c r="C200" t="str">
        <f>IF('Support - Calculation Detail'!B200="","",'Support - Calculation Detail'!B200)</f>
        <v>N</v>
      </c>
      <c r="D200">
        <f>IF('Support - Calculation Detail'!D200="","",'Support - Calculation Detail'!D200)</f>
        <v>163231</v>
      </c>
      <c r="E200">
        <f>IF('Support - Calculation Detail'!E200="","",'Support - Calculation Detail'!E200)</f>
        <v>0</v>
      </c>
      <c r="G200">
        <f>IF('Support - Calculation Detail'!F200="","",'Support - Calculation Detail'!F200)</f>
        <v>163231</v>
      </c>
      <c r="H200">
        <f>IF('Support - Calculation Detail'!G200="","",'Support - Calculation Detail'!G200)</f>
        <v>1.04</v>
      </c>
      <c r="I200">
        <f>IF('Support - Calculation Detail'!H200="","",'Support - Calculation Detail'!H200)</f>
        <v>169760</v>
      </c>
      <c r="J200">
        <f>IF('Support - Calculation Detail'!I200="","",'Support - Calculation Detail'!I200)</f>
        <v>0</v>
      </c>
      <c r="K200">
        <f>IF('Support - Calculation Detail'!K200="","",'Support - Calculation Detail'!K200)</f>
        <v>169760</v>
      </c>
      <c r="L200">
        <f>IF('Support - Calculation Detail'!L200="","",'Support - Calculation Detail'!L200)</f>
        <v>24934</v>
      </c>
      <c r="M200">
        <f>IF('Support - Calculation Detail'!M200="","",'Support - Calculation Detail'!M200)</f>
        <v>0</v>
      </c>
      <c r="N200">
        <f>IF('Support - Calculation Detail'!N200="","",'Support - Calculation Detail'!N200)</f>
        <v>0</v>
      </c>
      <c r="P200">
        <f>IF('Support - Calculation Detail'!O200="","",'Support - Calculation Detail'!O200)</f>
        <v>194694</v>
      </c>
      <c r="Q200" t="b">
        <v>1</v>
      </c>
      <c r="R200" t="str">
        <f t="shared" si="15"/>
        <v>0630537</v>
      </c>
      <c r="S200" t="str">
        <f t="shared" si="16"/>
        <v>0630537-UT</v>
      </c>
      <c r="T200" t="str">
        <f t="shared" si="17"/>
        <v>0630537-UT</v>
      </c>
      <c r="U200" t="str">
        <f t="shared" si="18"/>
        <v>3</v>
      </c>
      <c r="V200" t="str">
        <f t="shared" si="19"/>
        <v>UT</v>
      </c>
    </row>
    <row r="201" spans="1:22" x14ac:dyDescent="0.35">
      <c r="A201" t="str">
        <f>IF('Support - Calculation Detail'!A201="","",LEFT('Support - Calculation Detail'!A201,7)&amp;"-"&amp;RIGHT('Support - Calculation Detail'!A201,2))</f>
        <v>0630538-UT</v>
      </c>
      <c r="B201" t="str">
        <f>IF('Support - Calculation Detail'!C201="","",'Support - Calculation Detail'!C201)</f>
        <v>06</v>
      </c>
      <c r="C201" t="str">
        <f>IF('Support - Calculation Detail'!B201="","",'Support - Calculation Detail'!B201)</f>
        <v>N</v>
      </c>
      <c r="D201">
        <f>IF('Support - Calculation Detail'!D201="","",'Support - Calculation Detail'!D201)</f>
        <v>265115</v>
      </c>
      <c r="E201">
        <f>IF('Support - Calculation Detail'!E201="","",'Support - Calculation Detail'!E201)</f>
        <v>0</v>
      </c>
      <c r="G201">
        <f>IF('Support - Calculation Detail'!F201="","",'Support - Calculation Detail'!F201)</f>
        <v>265115</v>
      </c>
      <c r="H201">
        <f>IF('Support - Calculation Detail'!G201="","",'Support - Calculation Detail'!G201)</f>
        <v>1.04</v>
      </c>
      <c r="I201">
        <f>IF('Support - Calculation Detail'!H201="","",'Support - Calculation Detail'!H201)</f>
        <v>275720</v>
      </c>
      <c r="J201">
        <f>IF('Support - Calculation Detail'!I201="","",'Support - Calculation Detail'!I201)</f>
        <v>0</v>
      </c>
      <c r="K201">
        <f>IF('Support - Calculation Detail'!K201="","",'Support - Calculation Detail'!K201)</f>
        <v>275720</v>
      </c>
      <c r="L201">
        <f>IF('Support - Calculation Detail'!L201="","",'Support - Calculation Detail'!L201)</f>
        <v>30376</v>
      </c>
      <c r="M201">
        <f>IF('Support - Calculation Detail'!M201="","",'Support - Calculation Detail'!M201)</f>
        <v>0</v>
      </c>
      <c r="N201">
        <f>IF('Support - Calculation Detail'!N201="","",'Support - Calculation Detail'!N201)</f>
        <v>0</v>
      </c>
      <c r="P201">
        <f>IF('Support - Calculation Detail'!O201="","",'Support - Calculation Detail'!O201)</f>
        <v>306096</v>
      </c>
      <c r="Q201" t="b">
        <v>1</v>
      </c>
      <c r="R201" t="str">
        <f t="shared" si="15"/>
        <v>0630538</v>
      </c>
      <c r="S201" t="str">
        <f t="shared" si="16"/>
        <v>0630538-UT</v>
      </c>
      <c r="T201" t="str">
        <f t="shared" si="17"/>
        <v>0630538-UT</v>
      </c>
      <c r="U201" t="str">
        <f t="shared" si="18"/>
        <v>3</v>
      </c>
      <c r="V201" t="str">
        <f t="shared" si="19"/>
        <v>UT</v>
      </c>
    </row>
    <row r="202" spans="1:22" x14ac:dyDescent="0.35">
      <c r="A202" t="str">
        <f>IF('Support - Calculation Detail'!A202="","",LEFT('Support - Calculation Detail'!A202,7)&amp;"-"&amp;RIGHT('Support - Calculation Detail'!A202,2))</f>
        <v>0630539-UT</v>
      </c>
      <c r="B202" t="str">
        <f>IF('Support - Calculation Detail'!C202="","",'Support - Calculation Detail'!C202)</f>
        <v>06</v>
      </c>
      <c r="C202" t="str">
        <f>IF('Support - Calculation Detail'!B202="","",'Support - Calculation Detail'!B202)</f>
        <v>N</v>
      </c>
      <c r="D202">
        <f>IF('Support - Calculation Detail'!D202="","",'Support - Calculation Detail'!D202)</f>
        <v>62010</v>
      </c>
      <c r="E202">
        <f>IF('Support - Calculation Detail'!E202="","",'Support - Calculation Detail'!E202)</f>
        <v>0</v>
      </c>
      <c r="G202">
        <f>IF('Support - Calculation Detail'!F202="","",'Support - Calculation Detail'!F202)</f>
        <v>62010</v>
      </c>
      <c r="H202">
        <f>IF('Support - Calculation Detail'!G202="","",'Support - Calculation Detail'!G202)</f>
        <v>1.04</v>
      </c>
      <c r="I202">
        <f>IF('Support - Calculation Detail'!H202="","",'Support - Calculation Detail'!H202)</f>
        <v>64490</v>
      </c>
      <c r="J202">
        <f>IF('Support - Calculation Detail'!I202="","",'Support - Calculation Detail'!I202)</f>
        <v>0</v>
      </c>
      <c r="K202">
        <f>IF('Support - Calculation Detail'!K202="","",'Support - Calculation Detail'!K202)</f>
        <v>64490</v>
      </c>
      <c r="L202">
        <f>IF('Support - Calculation Detail'!L202="","",'Support - Calculation Detail'!L202)</f>
        <v>7319</v>
      </c>
      <c r="M202">
        <f>IF('Support - Calculation Detail'!M202="","",'Support - Calculation Detail'!M202)</f>
        <v>0</v>
      </c>
      <c r="N202">
        <f>IF('Support - Calculation Detail'!N202="","",'Support - Calculation Detail'!N202)</f>
        <v>0</v>
      </c>
      <c r="P202">
        <f>IF('Support - Calculation Detail'!O202="","",'Support - Calculation Detail'!O202)</f>
        <v>71809</v>
      </c>
      <c r="Q202" t="b">
        <v>1</v>
      </c>
      <c r="R202" t="str">
        <f t="shared" si="15"/>
        <v>0630539</v>
      </c>
      <c r="S202" t="str">
        <f t="shared" si="16"/>
        <v>0630539-UT</v>
      </c>
      <c r="T202" t="str">
        <f t="shared" si="17"/>
        <v>0630539-UT</v>
      </c>
      <c r="U202" t="str">
        <f t="shared" si="18"/>
        <v>3</v>
      </c>
      <c r="V202" t="str">
        <f t="shared" si="19"/>
        <v>UT</v>
      </c>
    </row>
    <row r="203" spans="1:22" x14ac:dyDescent="0.35">
      <c r="A203" t="str">
        <f>IF('Support - Calculation Detail'!A203="","",LEFT('Support - Calculation Detail'!A203,7)&amp;"-"&amp;RIGHT('Support - Calculation Detail'!A203,2))</f>
        <v>0630540-UT</v>
      </c>
      <c r="B203" t="str">
        <f>IF('Support - Calculation Detail'!C203="","",'Support - Calculation Detail'!C203)</f>
        <v>06</v>
      </c>
      <c r="C203" t="str">
        <f>IF('Support - Calculation Detail'!B203="","",'Support - Calculation Detail'!B203)</f>
        <v>N</v>
      </c>
      <c r="D203">
        <f>IF('Support - Calculation Detail'!D203="","",'Support - Calculation Detail'!D203)</f>
        <v>20245911</v>
      </c>
      <c r="E203">
        <f>IF('Support - Calculation Detail'!E203="","",'Support - Calculation Detail'!E203)</f>
        <v>2000000</v>
      </c>
      <c r="G203">
        <f>IF('Support - Calculation Detail'!F203="","",'Support - Calculation Detail'!F203)</f>
        <v>22245911</v>
      </c>
      <c r="H203">
        <f>IF('Support - Calculation Detail'!G203="","",'Support - Calculation Detail'!G203)</f>
        <v>1.04</v>
      </c>
      <c r="I203">
        <f>IF('Support - Calculation Detail'!H203="","",'Support - Calculation Detail'!H203)</f>
        <v>23135747</v>
      </c>
      <c r="J203">
        <f>IF('Support - Calculation Detail'!I203="","",'Support - Calculation Detail'!I203)</f>
        <v>0</v>
      </c>
      <c r="K203">
        <f>IF('Support - Calculation Detail'!K203="","",'Support - Calculation Detail'!K203)</f>
        <v>23135747</v>
      </c>
      <c r="L203">
        <f>IF('Support - Calculation Detail'!L203="","",'Support - Calculation Detail'!L203)</f>
        <v>409052</v>
      </c>
      <c r="M203">
        <f>IF('Support - Calculation Detail'!M203="","",'Support - Calculation Detail'!M203)</f>
        <v>0</v>
      </c>
      <c r="N203">
        <f>IF('Support - Calculation Detail'!N203="","",'Support - Calculation Detail'!N203)</f>
        <v>0</v>
      </c>
      <c r="P203">
        <f>IF('Support - Calculation Detail'!O203="","",'Support - Calculation Detail'!O203)</f>
        <v>23544799</v>
      </c>
      <c r="Q203" t="b">
        <v>1</v>
      </c>
      <c r="R203" t="str">
        <f t="shared" si="15"/>
        <v>0630540</v>
      </c>
      <c r="S203" t="str">
        <f t="shared" si="16"/>
        <v>0630540-UT</v>
      </c>
      <c r="T203" t="str">
        <f t="shared" si="17"/>
        <v>0630540-UT</v>
      </c>
      <c r="U203" t="str">
        <f t="shared" si="18"/>
        <v>3</v>
      </c>
      <c r="V203" t="str">
        <f t="shared" si="19"/>
        <v>UT</v>
      </c>
    </row>
    <row r="204" spans="1:22" x14ac:dyDescent="0.35">
      <c r="A204" t="str">
        <f>IF('Support - Calculation Detail'!A204="","",LEFT('Support - Calculation Detail'!A204,7)&amp;"-"&amp;RIGHT('Support - Calculation Detail'!A204,2))</f>
        <v>0630541-UT</v>
      </c>
      <c r="B204" t="str">
        <f>IF('Support - Calculation Detail'!C204="","",'Support - Calculation Detail'!C204)</f>
        <v>06</v>
      </c>
      <c r="C204" t="str">
        <f>IF('Support - Calculation Detail'!B204="","",'Support - Calculation Detail'!B204)</f>
        <v>N</v>
      </c>
      <c r="D204">
        <f>IF('Support - Calculation Detail'!D204="","",'Support - Calculation Detail'!D204)</f>
        <v>13375019</v>
      </c>
      <c r="E204">
        <f>IF('Support - Calculation Detail'!E204="","",'Support - Calculation Detail'!E204)</f>
        <v>1027562</v>
      </c>
      <c r="G204">
        <f>IF('Support - Calculation Detail'!F204="","",'Support - Calculation Detail'!F204)</f>
        <v>14402581</v>
      </c>
      <c r="H204">
        <f>IF('Support - Calculation Detail'!G204="","",'Support - Calculation Detail'!G204)</f>
        <v>1.04</v>
      </c>
      <c r="I204">
        <f>IF('Support - Calculation Detail'!H204="","",'Support - Calculation Detail'!H204)</f>
        <v>14978684</v>
      </c>
      <c r="J204">
        <f>IF('Support - Calculation Detail'!I204="","",'Support - Calculation Detail'!I204)</f>
        <v>0</v>
      </c>
      <c r="K204">
        <f>IF('Support - Calculation Detail'!K204="","",'Support - Calculation Detail'!K204)</f>
        <v>14978684</v>
      </c>
      <c r="L204">
        <f>IF('Support - Calculation Detail'!L204="","",'Support - Calculation Detail'!L204)</f>
        <v>2392913</v>
      </c>
      <c r="M204">
        <f>IF('Support - Calculation Detail'!M204="","",'Support - Calculation Detail'!M204)</f>
        <v>0</v>
      </c>
      <c r="N204">
        <f>IF('Support - Calculation Detail'!N204="","",'Support - Calculation Detail'!N204)</f>
        <v>0</v>
      </c>
      <c r="P204">
        <f>IF('Support - Calculation Detail'!O204="","",'Support - Calculation Detail'!O204)</f>
        <v>17371597</v>
      </c>
      <c r="Q204" t="b">
        <v>1</v>
      </c>
      <c r="R204" t="str">
        <f t="shared" si="15"/>
        <v>0630541</v>
      </c>
      <c r="S204" t="str">
        <f t="shared" si="16"/>
        <v>0630541-UT</v>
      </c>
      <c r="T204" t="str">
        <f t="shared" si="17"/>
        <v>0630541-UT</v>
      </c>
      <c r="U204" t="str">
        <f t="shared" si="18"/>
        <v>3</v>
      </c>
      <c r="V204" t="str">
        <f t="shared" si="19"/>
        <v>UT</v>
      </c>
    </row>
    <row r="205" spans="1:22" x14ac:dyDescent="0.35">
      <c r="A205" t="str">
        <f>IF('Support - Calculation Detail'!A205="","",LEFT('Support - Calculation Detail'!A205,7)&amp;"-"&amp;RIGHT('Support - Calculation Detail'!A205,2))</f>
        <v>0640615-SO</v>
      </c>
      <c r="B205" t="str">
        <f>IF('Support - Calculation Detail'!C205="","",'Support - Calculation Detail'!C205)</f>
        <v>06</v>
      </c>
      <c r="C205" t="str">
        <f>IF('Support - Calculation Detail'!B205="","",'Support - Calculation Detail'!B205)</f>
        <v>N</v>
      </c>
      <c r="D205">
        <f>IF('Support - Calculation Detail'!D205="","",'Support - Calculation Detail'!D205)</f>
        <v>4160373</v>
      </c>
      <c r="E205">
        <f>IF('Support - Calculation Detail'!E205="","",'Support - Calculation Detail'!E205)</f>
        <v>0</v>
      </c>
      <c r="G205">
        <f>IF('Support - Calculation Detail'!F205="","",'Support - Calculation Detail'!F205)</f>
        <v>4160373</v>
      </c>
      <c r="H205">
        <f>IF('Support - Calculation Detail'!G205="","",'Support - Calculation Detail'!G205)</f>
        <v>1.04</v>
      </c>
      <c r="I205">
        <f>IF('Support - Calculation Detail'!H205="","",'Support - Calculation Detail'!H205)</f>
        <v>4326788</v>
      </c>
      <c r="J205">
        <f>IF('Support - Calculation Detail'!I205="","",'Support - Calculation Detail'!I205)</f>
        <v>0</v>
      </c>
      <c r="K205">
        <f>IF('Support - Calculation Detail'!K205="","",'Support - Calculation Detail'!K205)</f>
        <v>4326788</v>
      </c>
      <c r="L205">
        <f>IF('Support - Calculation Detail'!L205="","",'Support - Calculation Detail'!L205)</f>
        <v>0</v>
      </c>
      <c r="M205">
        <f>IF('Support - Calculation Detail'!M205="","",'Support - Calculation Detail'!M205)</f>
        <v>0</v>
      </c>
      <c r="N205">
        <f>IF('Support - Calculation Detail'!N205="","",'Support - Calculation Detail'!N205)</f>
        <v>0</v>
      </c>
      <c r="P205">
        <f>IF('Support - Calculation Detail'!O205="","",'Support - Calculation Detail'!O205)</f>
        <v>4326788</v>
      </c>
      <c r="Q205" t="b">
        <v>1</v>
      </c>
      <c r="R205" t="str">
        <f t="shared" si="15"/>
        <v>0640615</v>
      </c>
      <c r="S205" t="str">
        <f t="shared" si="16"/>
        <v>0640615-SO</v>
      </c>
      <c r="T205" t="str">
        <f t="shared" si="17"/>
        <v>0640615-SO</v>
      </c>
      <c r="U205" t="str">
        <f t="shared" si="18"/>
        <v>4</v>
      </c>
      <c r="V205" t="str">
        <f t="shared" si="19"/>
        <v>SO</v>
      </c>
    </row>
    <row r="206" spans="1:22" x14ac:dyDescent="0.35">
      <c r="A206" t="str">
        <f>IF('Support - Calculation Detail'!A206="","",LEFT('Support - Calculation Detail'!A206,7)&amp;"-"&amp;RIGHT('Support - Calculation Detail'!A206,2))</f>
        <v>0640630-SO</v>
      </c>
      <c r="B206" t="str">
        <f>IF('Support - Calculation Detail'!C206="","",'Support - Calculation Detail'!C206)</f>
        <v>06</v>
      </c>
      <c r="C206" t="str">
        <f>IF('Support - Calculation Detail'!B206="","",'Support - Calculation Detail'!B206)</f>
        <v>N</v>
      </c>
      <c r="D206">
        <f>IF('Support - Calculation Detail'!D206="","",'Support - Calculation Detail'!D206)</f>
        <v>11925494</v>
      </c>
      <c r="E206">
        <f>IF('Support - Calculation Detail'!E206="","",'Support - Calculation Detail'!E206)</f>
        <v>886915</v>
      </c>
      <c r="G206">
        <f>IF('Support - Calculation Detail'!F206="","",'Support - Calculation Detail'!F206)</f>
        <v>12812409</v>
      </c>
      <c r="H206">
        <f>IF('Support - Calculation Detail'!G206="","",'Support - Calculation Detail'!G206)</f>
        <v>1.04</v>
      </c>
      <c r="I206">
        <f>IF('Support - Calculation Detail'!H206="","",'Support - Calculation Detail'!H206)</f>
        <v>13324905</v>
      </c>
      <c r="J206">
        <f>IF('Support - Calculation Detail'!I206="","",'Support - Calculation Detail'!I206)</f>
        <v>0</v>
      </c>
      <c r="K206">
        <f>IF('Support - Calculation Detail'!K206="","",'Support - Calculation Detail'!K206)</f>
        <v>13324905</v>
      </c>
      <c r="L206">
        <f>IF('Support - Calculation Detail'!L206="","",'Support - Calculation Detail'!L206)</f>
        <v>0</v>
      </c>
      <c r="M206">
        <f>IF('Support - Calculation Detail'!M206="","",'Support - Calculation Detail'!M206)</f>
        <v>0</v>
      </c>
      <c r="N206">
        <f>IF('Support - Calculation Detail'!N206="","",'Support - Calculation Detail'!N206)</f>
        <v>0</v>
      </c>
      <c r="P206">
        <f>IF('Support - Calculation Detail'!O206="","",'Support - Calculation Detail'!O206)</f>
        <v>13324905</v>
      </c>
      <c r="Q206" t="b">
        <v>1</v>
      </c>
      <c r="R206" t="str">
        <f t="shared" si="15"/>
        <v>0640630</v>
      </c>
      <c r="S206" t="str">
        <f t="shared" si="16"/>
        <v>0640630-SO</v>
      </c>
      <c r="T206" t="str">
        <f t="shared" si="17"/>
        <v>0640630-SO</v>
      </c>
      <c r="U206" t="str">
        <f t="shared" si="18"/>
        <v>4</v>
      </c>
      <c r="V206" t="str">
        <f t="shared" si="19"/>
        <v>SO</v>
      </c>
    </row>
    <row r="207" spans="1:22" x14ac:dyDescent="0.35">
      <c r="A207" t="str">
        <f>IF('Support - Calculation Detail'!A207="","",LEFT('Support - Calculation Detail'!A207,7)&amp;"-"&amp;RIGHT('Support - Calculation Detail'!A207,2))</f>
        <v>0640665-SO</v>
      </c>
      <c r="B207" t="str">
        <f>IF('Support - Calculation Detail'!C207="","",'Support - Calculation Detail'!C207)</f>
        <v>06</v>
      </c>
      <c r="C207" t="str">
        <f>IF('Support - Calculation Detail'!B207="","",'Support - Calculation Detail'!B207)</f>
        <v>N</v>
      </c>
      <c r="D207">
        <f>IF('Support - Calculation Detail'!D207="","",'Support - Calculation Detail'!D207)</f>
        <v>7629220</v>
      </c>
      <c r="E207">
        <f>IF('Support - Calculation Detail'!E207="","",'Support - Calculation Detail'!E207)</f>
        <v>0</v>
      </c>
      <c r="G207">
        <f>IF('Support - Calculation Detail'!F207="","",'Support - Calculation Detail'!F207)</f>
        <v>7629220</v>
      </c>
      <c r="H207">
        <f>IF('Support - Calculation Detail'!G207="","",'Support - Calculation Detail'!G207)</f>
        <v>1.04</v>
      </c>
      <c r="I207">
        <f>IF('Support - Calculation Detail'!H207="","",'Support - Calculation Detail'!H207)</f>
        <v>7934389</v>
      </c>
      <c r="J207">
        <f>IF('Support - Calculation Detail'!I207="","",'Support - Calculation Detail'!I207)</f>
        <v>0</v>
      </c>
      <c r="K207">
        <f>IF('Support - Calculation Detail'!K207="","",'Support - Calculation Detail'!K207)</f>
        <v>7934389</v>
      </c>
      <c r="L207">
        <f>IF('Support - Calculation Detail'!L207="","",'Support - Calculation Detail'!L207)</f>
        <v>0</v>
      </c>
      <c r="M207">
        <f>IF('Support - Calculation Detail'!M207="","",'Support - Calculation Detail'!M207)</f>
        <v>0</v>
      </c>
      <c r="N207">
        <f>IF('Support - Calculation Detail'!N207="","",'Support - Calculation Detail'!N207)</f>
        <v>0</v>
      </c>
      <c r="P207">
        <f>IF('Support - Calculation Detail'!O207="","",'Support - Calculation Detail'!O207)</f>
        <v>7934389</v>
      </c>
      <c r="Q207" t="b">
        <v>1</v>
      </c>
      <c r="R207" t="str">
        <f t="shared" si="15"/>
        <v>0640665</v>
      </c>
      <c r="S207" t="str">
        <f t="shared" si="16"/>
        <v>0640665-SO</v>
      </c>
      <c r="T207" t="str">
        <f t="shared" si="17"/>
        <v>0640665-SO</v>
      </c>
      <c r="U207" t="str">
        <f t="shared" si="18"/>
        <v>4</v>
      </c>
      <c r="V207" t="str">
        <f t="shared" si="19"/>
        <v>SO</v>
      </c>
    </row>
    <row r="208" spans="1:22" x14ac:dyDescent="0.35">
      <c r="A208" t="str">
        <f>IF('Support - Calculation Detail'!A208="","",LEFT('Support - Calculation Detail'!A208,7)&amp;"-"&amp;RIGHT('Support - Calculation Detail'!A208,2))</f>
        <v>0661040-UT</v>
      </c>
      <c r="B208" t="str">
        <f>IF('Support - Calculation Detail'!C208="","",'Support - Calculation Detail'!C208)</f>
        <v>06</v>
      </c>
      <c r="C208" t="str">
        <f>IF('Support - Calculation Detail'!B208="","",'Support - Calculation Detail'!B208)</f>
        <v>N</v>
      </c>
      <c r="D208">
        <f>IF('Support - Calculation Detail'!D208="","",'Support - Calculation Detail'!D208)</f>
        <v>0</v>
      </c>
      <c r="E208">
        <f>IF('Support - Calculation Detail'!E208="","",'Support - Calculation Detail'!E208)</f>
        <v>0</v>
      </c>
      <c r="G208">
        <f>IF('Support - Calculation Detail'!F208="","",'Support - Calculation Detail'!F208)</f>
        <v>0</v>
      </c>
      <c r="H208">
        <f>IF('Support - Calculation Detail'!G208="","",'Support - Calculation Detail'!G208)</f>
        <v>1.04</v>
      </c>
      <c r="I208">
        <f>IF('Support - Calculation Detail'!H208="","",'Support - Calculation Detail'!H208)</f>
        <v>0</v>
      </c>
      <c r="J208">
        <f>IF('Support - Calculation Detail'!I208="","",'Support - Calculation Detail'!I208)</f>
        <v>0</v>
      </c>
      <c r="K208">
        <f>IF('Support - Calculation Detail'!K208="","",'Support - Calculation Detail'!K208)</f>
        <v>0</v>
      </c>
      <c r="L208">
        <f>IF('Support - Calculation Detail'!L208="","",'Support - Calculation Detail'!L208)</f>
        <v>0</v>
      </c>
      <c r="M208">
        <f>IF('Support - Calculation Detail'!M208="","",'Support - Calculation Detail'!M208)</f>
        <v>0</v>
      </c>
      <c r="N208">
        <f>IF('Support - Calculation Detail'!N208="","",'Support - Calculation Detail'!N208)</f>
        <v>0</v>
      </c>
      <c r="P208">
        <f>IF('Support - Calculation Detail'!O208="","",'Support - Calculation Detail'!O208)</f>
        <v>0</v>
      </c>
      <c r="Q208" t="b">
        <v>1</v>
      </c>
      <c r="R208" t="str">
        <f t="shared" si="15"/>
        <v>0661040</v>
      </c>
      <c r="S208" t="str">
        <f t="shared" si="16"/>
        <v>0661040-UT</v>
      </c>
      <c r="T208" t="str">
        <f t="shared" si="17"/>
        <v>0661040-UT</v>
      </c>
      <c r="U208" t="str">
        <f t="shared" si="18"/>
        <v>6</v>
      </c>
      <c r="V208" t="str">
        <f t="shared" si="19"/>
        <v>UT</v>
      </c>
    </row>
    <row r="209" spans="1:22" x14ac:dyDescent="0.35">
      <c r="A209" t="str">
        <f>IF('Support - Calculation Detail'!A209="","",LEFT('Support - Calculation Detail'!A209,7)&amp;"-"&amp;RIGHT('Support - Calculation Detail'!A209,2))</f>
        <v>2943055-SO</v>
      </c>
      <c r="B209" t="str">
        <f>IF('Support - Calculation Detail'!C209="","",'Support - Calculation Detail'!C209)</f>
        <v>29</v>
      </c>
      <c r="C209" t="str">
        <f>IF('Support - Calculation Detail'!B209="","",'Support - Calculation Detail'!B209)</f>
        <v>N</v>
      </c>
      <c r="D209">
        <f>IF('Support - Calculation Detail'!D209="","",'Support - Calculation Detail'!D209)</f>
        <v>2464650</v>
      </c>
      <c r="E209">
        <f>IF('Support - Calculation Detail'!E209="","",'Support - Calculation Detail'!E209)</f>
        <v>0</v>
      </c>
      <c r="G209">
        <f>IF('Support - Calculation Detail'!F209="","",'Support - Calculation Detail'!F209)</f>
        <v>2464650</v>
      </c>
      <c r="H209">
        <f>IF('Support - Calculation Detail'!G209="","",'Support - Calculation Detail'!G209)</f>
        <v>1.04</v>
      </c>
      <c r="I209">
        <f>IF('Support - Calculation Detail'!H209="","",'Support - Calculation Detail'!H209)</f>
        <v>2563236</v>
      </c>
      <c r="J209">
        <f>IF('Support - Calculation Detail'!I209="","",'Support - Calculation Detail'!I209)</f>
        <v>0</v>
      </c>
      <c r="K209">
        <f>IF('Support - Calculation Detail'!K209="","",'Support - Calculation Detail'!K209)</f>
        <v>2563236</v>
      </c>
      <c r="L209">
        <f>IF('Support - Calculation Detail'!L209="","",'Support - Calculation Detail'!L209)</f>
        <v>0</v>
      </c>
      <c r="M209">
        <f>IF('Support - Calculation Detail'!M209="","",'Support - Calculation Detail'!M209)</f>
        <v>0</v>
      </c>
      <c r="N209">
        <f>IF('Support - Calculation Detail'!N209="","",'Support - Calculation Detail'!N209)</f>
        <v>0</v>
      </c>
      <c r="P209">
        <f>IF('Support - Calculation Detail'!O209="","",'Support - Calculation Detail'!O209)</f>
        <v>2563236</v>
      </c>
      <c r="Q209" t="b">
        <v>1</v>
      </c>
      <c r="R209" t="str">
        <f t="shared" si="15"/>
        <v>2943055</v>
      </c>
      <c r="S209" t="str">
        <f t="shared" si="16"/>
        <v>2943055-SO</v>
      </c>
      <c r="T209" t="str">
        <f t="shared" si="17"/>
        <v>2943055-SO</v>
      </c>
      <c r="U209" t="str">
        <f t="shared" si="18"/>
        <v>4</v>
      </c>
      <c r="V209" t="str">
        <f t="shared" si="19"/>
        <v>SO</v>
      </c>
    </row>
    <row r="210" spans="1:22" x14ac:dyDescent="0.35">
      <c r="A210" t="str">
        <f>IF('Support - Calculation Detail'!A210="","",LEFT('Support - Calculation Detail'!A210,7)&amp;"-"&amp;RIGHT('Support - Calculation Detail'!A210,2))</f>
        <v>0710000-UT</v>
      </c>
      <c r="B210" t="str">
        <f>IF('Support - Calculation Detail'!C210="","",'Support - Calculation Detail'!C210)</f>
        <v>07</v>
      </c>
      <c r="C210" t="str">
        <f>IF('Support - Calculation Detail'!B210="","",'Support - Calculation Detail'!B210)</f>
        <v>N</v>
      </c>
      <c r="D210">
        <f>IF('Support - Calculation Detail'!D210="","",'Support - Calculation Detail'!D210)</f>
        <v>3819656</v>
      </c>
      <c r="E210">
        <f>IF('Support - Calculation Detail'!E210="","",'Support - Calculation Detail'!E210)</f>
        <v>0</v>
      </c>
      <c r="G210">
        <f>IF('Support - Calculation Detail'!F210="","",'Support - Calculation Detail'!F210)</f>
        <v>3819656</v>
      </c>
      <c r="H210">
        <f>IF('Support - Calculation Detail'!G210="","",'Support - Calculation Detail'!G210)</f>
        <v>1.04</v>
      </c>
      <c r="I210">
        <f>IF('Support - Calculation Detail'!H210="","",'Support - Calculation Detail'!H210)</f>
        <v>3972442</v>
      </c>
      <c r="J210">
        <f>IF('Support - Calculation Detail'!I210="","",'Support - Calculation Detail'!I210)</f>
        <v>0</v>
      </c>
      <c r="K210">
        <f>IF('Support - Calculation Detail'!K210="","",'Support - Calculation Detail'!K210)</f>
        <v>3972442</v>
      </c>
      <c r="L210">
        <f>IF('Support - Calculation Detail'!L210="","",'Support - Calculation Detail'!L210)</f>
        <v>706952</v>
      </c>
      <c r="M210">
        <f>IF('Support - Calculation Detail'!M210="","",'Support - Calculation Detail'!M210)</f>
        <v>128897</v>
      </c>
      <c r="N210">
        <f>IF('Support - Calculation Detail'!N210="","",'Support - Calculation Detail'!N210)</f>
        <v>613237.59840581438</v>
      </c>
      <c r="P210">
        <f>IF('Support - Calculation Detail'!O210="","",'Support - Calculation Detail'!O210)</f>
        <v>5421528.5984058147</v>
      </c>
      <c r="Q210" t="b">
        <v>1</v>
      </c>
      <c r="R210" t="str">
        <f t="shared" si="15"/>
        <v>0710000</v>
      </c>
      <c r="S210" t="str">
        <f t="shared" si="16"/>
        <v>0710000-UT</v>
      </c>
      <c r="T210" t="str">
        <f t="shared" si="17"/>
        <v>0710000-UT</v>
      </c>
      <c r="U210" t="str">
        <f t="shared" si="18"/>
        <v>1</v>
      </c>
      <c r="V210" t="str">
        <f t="shared" si="19"/>
        <v>UT</v>
      </c>
    </row>
    <row r="211" spans="1:22" x14ac:dyDescent="0.35">
      <c r="A211" t="str">
        <f>IF('Support - Calculation Detail'!A211="","",LEFT('Support - Calculation Detail'!A211,7)&amp;"-"&amp;RIGHT('Support - Calculation Detail'!A211,2))</f>
        <v>0720001-UT</v>
      </c>
      <c r="B211" t="str">
        <f>IF('Support - Calculation Detail'!C211="","",'Support - Calculation Detail'!C211)</f>
        <v>07</v>
      </c>
      <c r="C211" t="str">
        <f>IF('Support - Calculation Detail'!B211="","",'Support - Calculation Detail'!B211)</f>
        <v>N</v>
      </c>
      <c r="D211">
        <f>IF('Support - Calculation Detail'!D211="","",'Support - Calculation Detail'!D211)</f>
        <v>25197</v>
      </c>
      <c r="E211">
        <f>IF('Support - Calculation Detail'!E211="","",'Support - Calculation Detail'!E211)</f>
        <v>0</v>
      </c>
      <c r="G211">
        <f>IF('Support - Calculation Detail'!F211="","",'Support - Calculation Detail'!F211)</f>
        <v>25197</v>
      </c>
      <c r="H211">
        <f>IF('Support - Calculation Detail'!G211="","",'Support - Calculation Detail'!G211)</f>
        <v>1.04</v>
      </c>
      <c r="I211">
        <f>IF('Support - Calculation Detail'!H211="","",'Support - Calculation Detail'!H211)</f>
        <v>26205</v>
      </c>
      <c r="J211">
        <f>IF('Support - Calculation Detail'!I211="","",'Support - Calculation Detail'!I211)</f>
        <v>0</v>
      </c>
      <c r="K211">
        <f>IF('Support - Calculation Detail'!K211="","",'Support - Calculation Detail'!K211)</f>
        <v>26205</v>
      </c>
      <c r="L211">
        <f>IF('Support - Calculation Detail'!L211="","",'Support - Calculation Detail'!L211)</f>
        <v>0</v>
      </c>
      <c r="M211">
        <f>IF('Support - Calculation Detail'!M211="","",'Support - Calculation Detail'!M211)</f>
        <v>0</v>
      </c>
      <c r="N211">
        <f>IF('Support - Calculation Detail'!N211="","",'Support - Calculation Detail'!N211)</f>
        <v>0</v>
      </c>
      <c r="P211">
        <f>IF('Support - Calculation Detail'!O211="","",'Support - Calculation Detail'!O211)</f>
        <v>26205</v>
      </c>
      <c r="Q211" t="b">
        <v>1</v>
      </c>
      <c r="R211" t="str">
        <f t="shared" si="15"/>
        <v>0720001</v>
      </c>
      <c r="S211" t="str">
        <f t="shared" si="16"/>
        <v>0720001-UT</v>
      </c>
      <c r="T211" t="str">
        <f t="shared" si="17"/>
        <v>0720001-UT</v>
      </c>
      <c r="U211" t="str">
        <f t="shared" si="18"/>
        <v>2</v>
      </c>
      <c r="V211" t="str">
        <f t="shared" si="19"/>
        <v>UT</v>
      </c>
    </row>
    <row r="212" spans="1:22" x14ac:dyDescent="0.35">
      <c r="A212" t="str">
        <f>IF('Support - Calculation Detail'!A212="","",LEFT('Support - Calculation Detail'!A212,7)&amp;"-"&amp;RIGHT('Support - Calculation Detail'!A212,2))</f>
        <v>0720001-TF</v>
      </c>
      <c r="B212" t="str">
        <f>IF('Support - Calculation Detail'!C212="","",'Support - Calculation Detail'!C212)</f>
        <v>07</v>
      </c>
      <c r="C212" t="str">
        <f>IF('Support - Calculation Detail'!B212="","",'Support - Calculation Detail'!B212)</f>
        <v>N</v>
      </c>
      <c r="D212">
        <f>IF('Support - Calculation Detail'!D212="","",'Support - Calculation Detail'!D212)</f>
        <v>15876</v>
      </c>
      <c r="E212">
        <f>IF('Support - Calculation Detail'!E212="","",'Support - Calculation Detail'!E212)</f>
        <v>0</v>
      </c>
      <c r="G212">
        <f>IF('Support - Calculation Detail'!F212="","",'Support - Calculation Detail'!F212)</f>
        <v>15876</v>
      </c>
      <c r="H212">
        <f>IF('Support - Calculation Detail'!G212="","",'Support - Calculation Detail'!G212)</f>
        <v>1.04</v>
      </c>
      <c r="I212">
        <f>IF('Support - Calculation Detail'!H212="","",'Support - Calculation Detail'!H212)</f>
        <v>16511</v>
      </c>
      <c r="J212">
        <f>IF('Support - Calculation Detail'!I212="","",'Support - Calculation Detail'!I212)</f>
        <v>0</v>
      </c>
      <c r="K212">
        <f>IF('Support - Calculation Detail'!K212="","",'Support - Calculation Detail'!K212)</f>
        <v>16511</v>
      </c>
      <c r="L212">
        <f>IF('Support - Calculation Detail'!L212="","",'Support - Calculation Detail'!L212)</f>
        <v>0</v>
      </c>
      <c r="M212">
        <f>IF('Support - Calculation Detail'!M212="","",'Support - Calculation Detail'!M212)</f>
        <v>0</v>
      </c>
      <c r="N212">
        <f>IF('Support - Calculation Detail'!N212="","",'Support - Calculation Detail'!N212)</f>
        <v>0</v>
      </c>
      <c r="P212">
        <f>IF('Support - Calculation Detail'!O212="","",'Support - Calculation Detail'!O212)</f>
        <v>16511</v>
      </c>
      <c r="Q212" t="b">
        <v>1</v>
      </c>
      <c r="R212" t="str">
        <f t="shared" si="15"/>
        <v>0720001</v>
      </c>
      <c r="S212" t="str">
        <f t="shared" si="16"/>
        <v>0720001-TF</v>
      </c>
      <c r="T212" t="str">
        <f t="shared" si="17"/>
        <v>0720001-TF</v>
      </c>
      <c r="U212" t="str">
        <f t="shared" si="18"/>
        <v>2</v>
      </c>
      <c r="V212" t="str">
        <f t="shared" si="19"/>
        <v>TF</v>
      </c>
    </row>
    <row r="213" spans="1:22" x14ac:dyDescent="0.35">
      <c r="A213" t="str">
        <f>IF('Support - Calculation Detail'!A213="","",LEFT('Support - Calculation Detail'!A213,7)&amp;"-"&amp;RIGHT('Support - Calculation Detail'!A213,2))</f>
        <v>0720002-TF</v>
      </c>
      <c r="B213" t="str">
        <f>IF('Support - Calculation Detail'!C213="","",'Support - Calculation Detail'!C213)</f>
        <v>07</v>
      </c>
      <c r="C213" t="str">
        <f>IF('Support - Calculation Detail'!B213="","",'Support - Calculation Detail'!B213)</f>
        <v>N</v>
      </c>
      <c r="D213">
        <f>IF('Support - Calculation Detail'!D213="","",'Support - Calculation Detail'!D213)</f>
        <v>24793</v>
      </c>
      <c r="E213">
        <f>IF('Support - Calculation Detail'!E213="","",'Support - Calculation Detail'!E213)</f>
        <v>0</v>
      </c>
      <c r="G213">
        <f>IF('Support - Calculation Detail'!F213="","",'Support - Calculation Detail'!F213)</f>
        <v>24793</v>
      </c>
      <c r="H213">
        <f>IF('Support - Calculation Detail'!G213="","",'Support - Calculation Detail'!G213)</f>
        <v>1.04</v>
      </c>
      <c r="I213">
        <f>IF('Support - Calculation Detail'!H213="","",'Support - Calculation Detail'!H213)</f>
        <v>25785</v>
      </c>
      <c r="J213">
        <f>IF('Support - Calculation Detail'!I213="","",'Support - Calculation Detail'!I213)</f>
        <v>0</v>
      </c>
      <c r="K213">
        <f>IF('Support - Calculation Detail'!K213="","",'Support - Calculation Detail'!K213)</f>
        <v>25785</v>
      </c>
      <c r="L213">
        <f>IF('Support - Calculation Detail'!L213="","",'Support - Calculation Detail'!L213)</f>
        <v>0</v>
      </c>
      <c r="M213">
        <f>IF('Support - Calculation Detail'!M213="","",'Support - Calculation Detail'!M213)</f>
        <v>0</v>
      </c>
      <c r="N213">
        <f>IF('Support - Calculation Detail'!N213="","",'Support - Calculation Detail'!N213)</f>
        <v>0</v>
      </c>
      <c r="P213">
        <f>IF('Support - Calculation Detail'!O213="","",'Support - Calculation Detail'!O213)</f>
        <v>25785</v>
      </c>
      <c r="Q213" t="b">
        <v>1</v>
      </c>
      <c r="R213" t="str">
        <f t="shared" si="15"/>
        <v>0720002</v>
      </c>
      <c r="S213" t="str">
        <f t="shared" si="16"/>
        <v>0720002-TF</v>
      </c>
      <c r="T213" t="str">
        <f t="shared" si="17"/>
        <v>0720002-TF</v>
      </c>
      <c r="U213" t="str">
        <f t="shared" si="18"/>
        <v>2</v>
      </c>
      <c r="V213" t="str">
        <f t="shared" si="19"/>
        <v>TF</v>
      </c>
    </row>
    <row r="214" spans="1:22" x14ac:dyDescent="0.35">
      <c r="A214" t="str">
        <f>IF('Support - Calculation Detail'!A214="","",LEFT('Support - Calculation Detail'!A214,7)&amp;"-"&amp;RIGHT('Support - Calculation Detail'!A214,2))</f>
        <v>0720002-UT</v>
      </c>
      <c r="B214" t="str">
        <f>IF('Support - Calculation Detail'!C214="","",'Support - Calculation Detail'!C214)</f>
        <v>07</v>
      </c>
      <c r="C214" t="str">
        <f>IF('Support - Calculation Detail'!B214="","",'Support - Calculation Detail'!B214)</f>
        <v>N</v>
      </c>
      <c r="D214">
        <f>IF('Support - Calculation Detail'!D214="","",'Support - Calculation Detail'!D214)</f>
        <v>23505</v>
      </c>
      <c r="E214">
        <f>IF('Support - Calculation Detail'!E214="","",'Support - Calculation Detail'!E214)</f>
        <v>0</v>
      </c>
      <c r="G214">
        <f>IF('Support - Calculation Detail'!F214="","",'Support - Calculation Detail'!F214)</f>
        <v>23505</v>
      </c>
      <c r="H214">
        <f>IF('Support - Calculation Detail'!G214="","",'Support - Calculation Detail'!G214)</f>
        <v>1.04</v>
      </c>
      <c r="I214">
        <f>IF('Support - Calculation Detail'!H214="","",'Support - Calculation Detail'!H214)</f>
        <v>24445</v>
      </c>
      <c r="J214">
        <f>IF('Support - Calculation Detail'!I214="","",'Support - Calculation Detail'!I214)</f>
        <v>0</v>
      </c>
      <c r="K214">
        <f>IF('Support - Calculation Detail'!K214="","",'Support - Calculation Detail'!K214)</f>
        <v>24445</v>
      </c>
      <c r="L214">
        <f>IF('Support - Calculation Detail'!L214="","",'Support - Calculation Detail'!L214)</f>
        <v>0</v>
      </c>
      <c r="M214">
        <f>IF('Support - Calculation Detail'!M214="","",'Support - Calculation Detail'!M214)</f>
        <v>0</v>
      </c>
      <c r="N214">
        <f>IF('Support - Calculation Detail'!N214="","",'Support - Calculation Detail'!N214)</f>
        <v>0</v>
      </c>
      <c r="P214">
        <f>IF('Support - Calculation Detail'!O214="","",'Support - Calculation Detail'!O214)</f>
        <v>24445</v>
      </c>
      <c r="Q214" t="b">
        <v>1</v>
      </c>
      <c r="R214" t="str">
        <f t="shared" si="15"/>
        <v>0720002</v>
      </c>
      <c r="S214" t="str">
        <f t="shared" si="16"/>
        <v>0720002-UT</v>
      </c>
      <c r="T214" t="str">
        <f t="shared" si="17"/>
        <v>0720002-UT</v>
      </c>
      <c r="U214" t="str">
        <f t="shared" si="18"/>
        <v>2</v>
      </c>
      <c r="V214" t="str">
        <f t="shared" si="19"/>
        <v>UT</v>
      </c>
    </row>
    <row r="215" spans="1:22" x14ac:dyDescent="0.35">
      <c r="A215" t="str">
        <f>IF('Support - Calculation Detail'!A215="","",LEFT('Support - Calculation Detail'!A215,7)&amp;"-"&amp;RIGHT('Support - Calculation Detail'!A215,2))</f>
        <v>0720003-UT</v>
      </c>
      <c r="B215" t="str">
        <f>IF('Support - Calculation Detail'!C215="","",'Support - Calculation Detail'!C215)</f>
        <v>07</v>
      </c>
      <c r="C215" t="str">
        <f>IF('Support - Calculation Detail'!B215="","",'Support - Calculation Detail'!B215)</f>
        <v>N</v>
      </c>
      <c r="D215">
        <f>IF('Support - Calculation Detail'!D215="","",'Support - Calculation Detail'!D215)</f>
        <v>21940</v>
      </c>
      <c r="E215">
        <f>IF('Support - Calculation Detail'!E215="","",'Support - Calculation Detail'!E215)</f>
        <v>0</v>
      </c>
      <c r="G215">
        <f>IF('Support - Calculation Detail'!F215="","",'Support - Calculation Detail'!F215)</f>
        <v>21940</v>
      </c>
      <c r="H215">
        <f>IF('Support - Calculation Detail'!G215="","",'Support - Calculation Detail'!G215)</f>
        <v>1.04</v>
      </c>
      <c r="I215">
        <f>IF('Support - Calculation Detail'!H215="","",'Support - Calculation Detail'!H215)</f>
        <v>22818</v>
      </c>
      <c r="J215">
        <f>IF('Support - Calculation Detail'!I215="","",'Support - Calculation Detail'!I215)</f>
        <v>0</v>
      </c>
      <c r="K215">
        <f>IF('Support - Calculation Detail'!K215="","",'Support - Calculation Detail'!K215)</f>
        <v>22818</v>
      </c>
      <c r="L215">
        <f>IF('Support - Calculation Detail'!L215="","",'Support - Calculation Detail'!L215)</f>
        <v>0</v>
      </c>
      <c r="M215">
        <f>IF('Support - Calculation Detail'!M215="","",'Support - Calculation Detail'!M215)</f>
        <v>0</v>
      </c>
      <c r="N215">
        <f>IF('Support - Calculation Detail'!N215="","",'Support - Calculation Detail'!N215)</f>
        <v>0</v>
      </c>
      <c r="P215">
        <f>IF('Support - Calculation Detail'!O215="","",'Support - Calculation Detail'!O215)</f>
        <v>22818</v>
      </c>
      <c r="Q215" t="b">
        <v>1</v>
      </c>
      <c r="R215" t="str">
        <f t="shared" si="15"/>
        <v>0720003</v>
      </c>
      <c r="S215" t="str">
        <f t="shared" si="16"/>
        <v>0720003-UT</v>
      </c>
      <c r="T215" t="str">
        <f t="shared" si="17"/>
        <v>0720003-UT</v>
      </c>
      <c r="U215" t="str">
        <f t="shared" si="18"/>
        <v>2</v>
      </c>
      <c r="V215" t="str">
        <f t="shared" si="19"/>
        <v>UT</v>
      </c>
    </row>
    <row r="216" spans="1:22" x14ac:dyDescent="0.35">
      <c r="A216" t="str">
        <f>IF('Support - Calculation Detail'!A216="","",LEFT('Support - Calculation Detail'!A216,7)&amp;"-"&amp;RIGHT('Support - Calculation Detail'!A216,2))</f>
        <v>0720003-TF</v>
      </c>
      <c r="B216" t="str">
        <f>IF('Support - Calculation Detail'!C216="","",'Support - Calculation Detail'!C216)</f>
        <v>07</v>
      </c>
      <c r="C216" t="str">
        <f>IF('Support - Calculation Detail'!B216="","",'Support - Calculation Detail'!B216)</f>
        <v>N</v>
      </c>
      <c r="D216">
        <f>IF('Support - Calculation Detail'!D216="","",'Support - Calculation Detail'!D216)</f>
        <v>6823</v>
      </c>
      <c r="E216">
        <f>IF('Support - Calculation Detail'!E216="","",'Support - Calculation Detail'!E216)</f>
        <v>0</v>
      </c>
      <c r="G216">
        <f>IF('Support - Calculation Detail'!F216="","",'Support - Calculation Detail'!F216)</f>
        <v>6823</v>
      </c>
      <c r="H216">
        <f>IF('Support - Calculation Detail'!G216="","",'Support - Calculation Detail'!G216)</f>
        <v>1.04</v>
      </c>
      <c r="I216">
        <f>IF('Support - Calculation Detail'!H216="","",'Support - Calculation Detail'!H216)</f>
        <v>7096</v>
      </c>
      <c r="J216">
        <f>IF('Support - Calculation Detail'!I216="","",'Support - Calculation Detail'!I216)</f>
        <v>0</v>
      </c>
      <c r="K216">
        <f>IF('Support - Calculation Detail'!K216="","",'Support - Calculation Detail'!K216)</f>
        <v>7096</v>
      </c>
      <c r="L216">
        <f>IF('Support - Calculation Detail'!L216="","",'Support - Calculation Detail'!L216)</f>
        <v>0</v>
      </c>
      <c r="M216">
        <f>IF('Support - Calculation Detail'!M216="","",'Support - Calculation Detail'!M216)</f>
        <v>0</v>
      </c>
      <c r="N216">
        <f>IF('Support - Calculation Detail'!N216="","",'Support - Calculation Detail'!N216)</f>
        <v>0</v>
      </c>
      <c r="P216">
        <f>IF('Support - Calculation Detail'!O216="","",'Support - Calculation Detail'!O216)</f>
        <v>7096</v>
      </c>
      <c r="Q216" t="b">
        <v>1</v>
      </c>
      <c r="R216" t="str">
        <f t="shared" si="15"/>
        <v>0720003</v>
      </c>
      <c r="S216" t="str">
        <f t="shared" si="16"/>
        <v>0720003-TF</v>
      </c>
      <c r="T216" t="str">
        <f t="shared" si="17"/>
        <v>0720003-TF</v>
      </c>
      <c r="U216" t="str">
        <f t="shared" si="18"/>
        <v>2</v>
      </c>
      <c r="V216" t="str">
        <f t="shared" si="19"/>
        <v>TF</v>
      </c>
    </row>
    <row r="217" spans="1:22" x14ac:dyDescent="0.35">
      <c r="A217" t="str">
        <f>IF('Support - Calculation Detail'!A217="","",LEFT('Support - Calculation Detail'!A217,7)&amp;"-"&amp;RIGHT('Support - Calculation Detail'!A217,2))</f>
        <v>0720004-TF</v>
      </c>
      <c r="B217" t="str">
        <f>IF('Support - Calculation Detail'!C217="","",'Support - Calculation Detail'!C217)</f>
        <v>07</v>
      </c>
      <c r="C217" t="str">
        <f>IF('Support - Calculation Detail'!B217="","",'Support - Calculation Detail'!B217)</f>
        <v>N</v>
      </c>
      <c r="D217">
        <f>IF('Support - Calculation Detail'!D217="","",'Support - Calculation Detail'!D217)</f>
        <v>11966</v>
      </c>
      <c r="E217">
        <f>IF('Support - Calculation Detail'!E217="","",'Support - Calculation Detail'!E217)</f>
        <v>0</v>
      </c>
      <c r="G217">
        <f>IF('Support - Calculation Detail'!F217="","",'Support - Calculation Detail'!F217)</f>
        <v>11966</v>
      </c>
      <c r="H217">
        <f>IF('Support - Calculation Detail'!G217="","",'Support - Calculation Detail'!G217)</f>
        <v>1.04</v>
      </c>
      <c r="I217">
        <f>IF('Support - Calculation Detail'!H217="","",'Support - Calculation Detail'!H217)</f>
        <v>12445</v>
      </c>
      <c r="J217">
        <f>IF('Support - Calculation Detail'!I217="","",'Support - Calculation Detail'!I217)</f>
        <v>0</v>
      </c>
      <c r="K217">
        <f>IF('Support - Calculation Detail'!K217="","",'Support - Calculation Detail'!K217)</f>
        <v>12445</v>
      </c>
      <c r="L217">
        <f>IF('Support - Calculation Detail'!L217="","",'Support - Calculation Detail'!L217)</f>
        <v>0</v>
      </c>
      <c r="M217">
        <f>IF('Support - Calculation Detail'!M217="","",'Support - Calculation Detail'!M217)</f>
        <v>0</v>
      </c>
      <c r="N217">
        <f>IF('Support - Calculation Detail'!N217="","",'Support - Calculation Detail'!N217)</f>
        <v>0</v>
      </c>
      <c r="P217">
        <f>IF('Support - Calculation Detail'!O217="","",'Support - Calculation Detail'!O217)</f>
        <v>12445</v>
      </c>
      <c r="Q217" t="b">
        <v>1</v>
      </c>
      <c r="R217" t="str">
        <f t="shared" si="15"/>
        <v>0720004</v>
      </c>
      <c r="S217" t="str">
        <f t="shared" si="16"/>
        <v>0720004-TF</v>
      </c>
      <c r="T217" t="str">
        <f t="shared" si="17"/>
        <v>0720004-TF</v>
      </c>
      <c r="U217" t="str">
        <f t="shared" si="18"/>
        <v>2</v>
      </c>
      <c r="V217" t="str">
        <f t="shared" si="19"/>
        <v>TF</v>
      </c>
    </row>
    <row r="218" spans="1:22" x14ac:dyDescent="0.35">
      <c r="A218" t="str">
        <f>IF('Support - Calculation Detail'!A218="","",LEFT('Support - Calculation Detail'!A218,7)&amp;"-"&amp;RIGHT('Support - Calculation Detail'!A218,2))</f>
        <v>0720004-UT</v>
      </c>
      <c r="B218" t="str">
        <f>IF('Support - Calculation Detail'!C218="","",'Support - Calculation Detail'!C218)</f>
        <v>07</v>
      </c>
      <c r="C218" t="str">
        <f>IF('Support - Calculation Detail'!B218="","",'Support - Calculation Detail'!B218)</f>
        <v>N</v>
      </c>
      <c r="D218">
        <f>IF('Support - Calculation Detail'!D218="","",'Support - Calculation Detail'!D218)</f>
        <v>35448</v>
      </c>
      <c r="E218">
        <f>IF('Support - Calculation Detail'!E218="","",'Support - Calculation Detail'!E218)</f>
        <v>0</v>
      </c>
      <c r="G218">
        <f>IF('Support - Calculation Detail'!F218="","",'Support - Calculation Detail'!F218)</f>
        <v>35448</v>
      </c>
      <c r="H218">
        <f>IF('Support - Calculation Detail'!G218="","",'Support - Calculation Detail'!G218)</f>
        <v>1.04</v>
      </c>
      <c r="I218">
        <f>IF('Support - Calculation Detail'!H218="","",'Support - Calculation Detail'!H218)</f>
        <v>36866</v>
      </c>
      <c r="J218">
        <f>IF('Support - Calculation Detail'!I218="","",'Support - Calculation Detail'!I218)</f>
        <v>0</v>
      </c>
      <c r="K218">
        <f>IF('Support - Calculation Detail'!K218="","",'Support - Calculation Detail'!K218)</f>
        <v>36866</v>
      </c>
      <c r="L218">
        <f>IF('Support - Calculation Detail'!L218="","",'Support - Calculation Detail'!L218)</f>
        <v>0</v>
      </c>
      <c r="M218">
        <f>IF('Support - Calculation Detail'!M218="","",'Support - Calculation Detail'!M218)</f>
        <v>0</v>
      </c>
      <c r="N218">
        <f>IF('Support - Calculation Detail'!N218="","",'Support - Calculation Detail'!N218)</f>
        <v>0</v>
      </c>
      <c r="P218">
        <f>IF('Support - Calculation Detail'!O218="","",'Support - Calculation Detail'!O218)</f>
        <v>36866</v>
      </c>
      <c r="Q218" t="b">
        <v>1</v>
      </c>
      <c r="R218" t="str">
        <f t="shared" si="15"/>
        <v>0720004</v>
      </c>
      <c r="S218" t="str">
        <f t="shared" si="16"/>
        <v>0720004-UT</v>
      </c>
      <c r="T218" t="str">
        <f t="shared" si="17"/>
        <v>0720004-UT</v>
      </c>
      <c r="U218" t="str">
        <f t="shared" si="18"/>
        <v>2</v>
      </c>
      <c r="V218" t="str">
        <f t="shared" si="19"/>
        <v>UT</v>
      </c>
    </row>
    <row r="219" spans="1:22" x14ac:dyDescent="0.35">
      <c r="A219" t="str">
        <f>IF('Support - Calculation Detail'!A219="","",LEFT('Support - Calculation Detail'!A219,7)&amp;"-"&amp;RIGHT('Support - Calculation Detail'!A219,2))</f>
        <v>0750017-UT</v>
      </c>
      <c r="B219" t="str">
        <f>IF('Support - Calculation Detail'!C219="","",'Support - Calculation Detail'!C219)</f>
        <v>07</v>
      </c>
      <c r="C219" t="str">
        <f>IF('Support - Calculation Detail'!B219="","",'Support - Calculation Detail'!B219)</f>
        <v>N</v>
      </c>
      <c r="D219">
        <f>IF('Support - Calculation Detail'!D219="","",'Support - Calculation Detail'!D219)</f>
        <v>291961</v>
      </c>
      <c r="E219">
        <f>IF('Support - Calculation Detail'!E219="","",'Support - Calculation Detail'!E219)</f>
        <v>0</v>
      </c>
      <c r="G219">
        <f>IF('Support - Calculation Detail'!F219="","",'Support - Calculation Detail'!F219)</f>
        <v>291961</v>
      </c>
      <c r="H219">
        <f>IF('Support - Calculation Detail'!G219="","",'Support - Calculation Detail'!G219)</f>
        <v>1.04</v>
      </c>
      <c r="I219">
        <f>IF('Support - Calculation Detail'!H219="","",'Support - Calculation Detail'!H219)</f>
        <v>303639</v>
      </c>
      <c r="J219">
        <f>IF('Support - Calculation Detail'!I219="","",'Support - Calculation Detail'!I219)</f>
        <v>0</v>
      </c>
      <c r="K219">
        <f>IF('Support - Calculation Detail'!K219="","",'Support - Calculation Detail'!K219)</f>
        <v>303639</v>
      </c>
      <c r="L219">
        <f>IF('Support - Calculation Detail'!L219="","",'Support - Calculation Detail'!L219)</f>
        <v>0</v>
      </c>
      <c r="M219">
        <f>IF('Support - Calculation Detail'!M219="","",'Support - Calculation Detail'!M219)</f>
        <v>0</v>
      </c>
      <c r="N219">
        <f>IF('Support - Calculation Detail'!N219="","",'Support - Calculation Detail'!N219)</f>
        <v>0</v>
      </c>
      <c r="P219">
        <f>IF('Support - Calculation Detail'!O219="","",'Support - Calculation Detail'!O219)</f>
        <v>303639</v>
      </c>
      <c r="Q219" t="b">
        <v>1</v>
      </c>
      <c r="R219" t="str">
        <f t="shared" si="15"/>
        <v>0750017</v>
      </c>
      <c r="S219" t="str">
        <f t="shared" si="16"/>
        <v>0750017-UT</v>
      </c>
      <c r="T219" t="str">
        <f t="shared" si="17"/>
        <v>0750017-UT</v>
      </c>
      <c r="U219" t="str">
        <f t="shared" si="18"/>
        <v>5</v>
      </c>
      <c r="V219" t="str">
        <f t="shared" si="19"/>
        <v>UT</v>
      </c>
    </row>
    <row r="220" spans="1:22" x14ac:dyDescent="0.35">
      <c r="A220" t="str">
        <f>IF('Support - Calculation Detail'!A220="","",LEFT('Support - Calculation Detail'!A220,7)&amp;"-"&amp;RIGHT('Support - Calculation Detail'!A220,2))</f>
        <v>0730542-UT</v>
      </c>
      <c r="B220" t="str">
        <f>IF('Support - Calculation Detail'!C220="","",'Support - Calculation Detail'!C220)</f>
        <v>07</v>
      </c>
      <c r="C220" t="str">
        <f>IF('Support - Calculation Detail'!B220="","",'Support - Calculation Detail'!B220)</f>
        <v>N</v>
      </c>
      <c r="D220">
        <f>IF('Support - Calculation Detail'!D220="","",'Support - Calculation Detail'!D220)</f>
        <v>499099</v>
      </c>
      <c r="E220">
        <f>IF('Support - Calculation Detail'!E220="","",'Support - Calculation Detail'!E220)</f>
        <v>0</v>
      </c>
      <c r="G220">
        <f>IF('Support - Calculation Detail'!F220="","",'Support - Calculation Detail'!F220)</f>
        <v>499099</v>
      </c>
      <c r="H220">
        <f>IF('Support - Calculation Detail'!G220="","",'Support - Calculation Detail'!G220)</f>
        <v>1.04</v>
      </c>
      <c r="I220">
        <f>IF('Support - Calculation Detail'!H220="","",'Support - Calculation Detail'!H220)</f>
        <v>519063</v>
      </c>
      <c r="J220">
        <f>IF('Support - Calculation Detail'!I220="","",'Support - Calculation Detail'!I220)</f>
        <v>0</v>
      </c>
      <c r="K220">
        <f>IF('Support - Calculation Detail'!K220="","",'Support - Calculation Detail'!K220)</f>
        <v>519063</v>
      </c>
      <c r="L220">
        <f>IF('Support - Calculation Detail'!L220="","",'Support - Calculation Detail'!L220)</f>
        <v>76493</v>
      </c>
      <c r="M220">
        <f>IF('Support - Calculation Detail'!M220="","",'Support - Calculation Detail'!M220)</f>
        <v>0</v>
      </c>
      <c r="N220">
        <f>IF('Support - Calculation Detail'!N220="","",'Support - Calculation Detail'!N220)</f>
        <v>0</v>
      </c>
      <c r="P220">
        <f>IF('Support - Calculation Detail'!O220="","",'Support - Calculation Detail'!O220)</f>
        <v>595556</v>
      </c>
      <c r="Q220" t="b">
        <v>1</v>
      </c>
      <c r="R220" t="str">
        <f t="shared" si="15"/>
        <v>0730542</v>
      </c>
      <c r="S220" t="str">
        <f t="shared" si="16"/>
        <v>0730542-UT</v>
      </c>
      <c r="T220" t="str">
        <f t="shared" si="17"/>
        <v>0730542-UT</v>
      </c>
      <c r="U220" t="str">
        <f t="shared" si="18"/>
        <v>3</v>
      </c>
      <c r="V220" t="str">
        <f t="shared" si="19"/>
        <v>UT</v>
      </c>
    </row>
    <row r="221" spans="1:22" x14ac:dyDescent="0.35">
      <c r="A221" t="str">
        <f>IF('Support - Calculation Detail'!A221="","",LEFT('Support - Calculation Detail'!A221,7)&amp;"-"&amp;RIGHT('Support - Calculation Detail'!A221,2))</f>
        <v>0740670-SO</v>
      </c>
      <c r="B221" t="str">
        <f>IF('Support - Calculation Detail'!C221="","",'Support - Calculation Detail'!C221)</f>
        <v>07</v>
      </c>
      <c r="C221" t="str">
        <f>IF('Support - Calculation Detail'!B221="","",'Support - Calculation Detail'!B221)</f>
        <v>N</v>
      </c>
      <c r="D221">
        <f>IF('Support - Calculation Detail'!D221="","",'Support - Calculation Detail'!D221)</f>
        <v>6006584</v>
      </c>
      <c r="E221">
        <f>IF('Support - Calculation Detail'!E221="","",'Support - Calculation Detail'!E221)</f>
        <v>0</v>
      </c>
      <c r="G221">
        <f>IF('Support - Calculation Detail'!F221="","",'Support - Calculation Detail'!F221)</f>
        <v>6006584</v>
      </c>
      <c r="H221">
        <f>IF('Support - Calculation Detail'!G221="","",'Support - Calculation Detail'!G221)</f>
        <v>1.04</v>
      </c>
      <c r="I221">
        <f>IF('Support - Calculation Detail'!H221="","",'Support - Calculation Detail'!H221)</f>
        <v>6246847</v>
      </c>
      <c r="J221">
        <f>IF('Support - Calculation Detail'!I221="","",'Support - Calculation Detail'!I221)</f>
        <v>0</v>
      </c>
      <c r="K221">
        <f>IF('Support - Calculation Detail'!K221="","",'Support - Calculation Detail'!K221)</f>
        <v>6246847</v>
      </c>
      <c r="L221">
        <f>IF('Support - Calculation Detail'!L221="","",'Support - Calculation Detail'!L221)</f>
        <v>0</v>
      </c>
      <c r="M221">
        <f>IF('Support - Calculation Detail'!M221="","",'Support - Calculation Detail'!M221)</f>
        <v>0</v>
      </c>
      <c r="N221">
        <f>IF('Support - Calculation Detail'!N221="","",'Support - Calculation Detail'!N221)</f>
        <v>0</v>
      </c>
      <c r="P221">
        <f>IF('Support - Calculation Detail'!O221="","",'Support - Calculation Detail'!O221)</f>
        <v>6246847</v>
      </c>
      <c r="Q221" t="b">
        <v>1</v>
      </c>
      <c r="R221" t="str">
        <f t="shared" si="15"/>
        <v>0740670</v>
      </c>
      <c r="S221" t="str">
        <f t="shared" si="16"/>
        <v>0740670-SO</v>
      </c>
      <c r="T221" t="str">
        <f t="shared" si="17"/>
        <v>0740670-SO</v>
      </c>
      <c r="U221" t="str">
        <f t="shared" si="18"/>
        <v>4</v>
      </c>
      <c r="V221" t="str">
        <f t="shared" si="19"/>
        <v>SO</v>
      </c>
    </row>
    <row r="222" spans="1:22" x14ac:dyDescent="0.35">
      <c r="A222" t="str">
        <f>IF('Support - Calculation Detail'!A222="","",LEFT('Support - Calculation Detail'!A222,7)&amp;"-"&amp;RIGHT('Support - Calculation Detail'!A222,2))</f>
        <v>0760960-UT</v>
      </c>
      <c r="B222" t="str">
        <f>IF('Support - Calculation Detail'!C222="","",'Support - Calculation Detail'!C222)</f>
        <v>07</v>
      </c>
      <c r="C222" t="str">
        <f>IF('Support - Calculation Detail'!B222="","",'Support - Calculation Detail'!B222)</f>
        <v>N</v>
      </c>
      <c r="D222">
        <f>IF('Support - Calculation Detail'!D222="","",'Support - Calculation Detail'!D222)</f>
        <v>41791</v>
      </c>
      <c r="E222">
        <f>IF('Support - Calculation Detail'!E222="","",'Support - Calculation Detail'!E222)</f>
        <v>0</v>
      </c>
      <c r="G222">
        <f>IF('Support - Calculation Detail'!F222="","",'Support - Calculation Detail'!F222)</f>
        <v>41791</v>
      </c>
      <c r="H222">
        <f>IF('Support - Calculation Detail'!G222="","",'Support - Calculation Detail'!G222)</f>
        <v>1.04</v>
      </c>
      <c r="I222">
        <f>IF('Support - Calculation Detail'!H222="","",'Support - Calculation Detail'!H222)</f>
        <v>43463</v>
      </c>
      <c r="J222">
        <f>IF('Support - Calculation Detail'!I222="","",'Support - Calculation Detail'!I222)</f>
        <v>0</v>
      </c>
      <c r="K222">
        <f>IF('Support - Calculation Detail'!K222="","",'Support - Calculation Detail'!K222)</f>
        <v>43463</v>
      </c>
      <c r="L222">
        <f>IF('Support - Calculation Detail'!L222="","",'Support - Calculation Detail'!L222)</f>
        <v>0</v>
      </c>
      <c r="M222">
        <f>IF('Support - Calculation Detail'!M222="","",'Support - Calculation Detail'!M222)</f>
        <v>0</v>
      </c>
      <c r="N222">
        <f>IF('Support - Calculation Detail'!N222="","",'Support - Calculation Detail'!N222)</f>
        <v>0</v>
      </c>
      <c r="P222">
        <f>IF('Support - Calculation Detail'!O222="","",'Support - Calculation Detail'!O222)</f>
        <v>43463</v>
      </c>
      <c r="Q222" t="b">
        <v>1</v>
      </c>
      <c r="R222" t="str">
        <f t="shared" si="15"/>
        <v>0760960</v>
      </c>
      <c r="S222" t="str">
        <f t="shared" si="16"/>
        <v>0760960-UT</v>
      </c>
      <c r="T222" t="str">
        <f t="shared" si="17"/>
        <v>0760960-UT</v>
      </c>
      <c r="U222" t="str">
        <f t="shared" si="18"/>
        <v>6</v>
      </c>
      <c r="V222" t="str">
        <f t="shared" si="19"/>
        <v>UT</v>
      </c>
    </row>
    <row r="223" spans="1:22" x14ac:dyDescent="0.35">
      <c r="A223" t="str">
        <f>IF('Support - Calculation Detail'!A223="","",LEFT('Support - Calculation Detail'!A223,7)&amp;"-"&amp;RIGHT('Support - Calculation Detail'!A223,2))</f>
        <v>0761041-UT</v>
      </c>
      <c r="B223" t="str">
        <f>IF('Support - Calculation Detail'!C223="","",'Support - Calculation Detail'!C223)</f>
        <v>07</v>
      </c>
      <c r="C223" t="str">
        <f>IF('Support - Calculation Detail'!B223="","",'Support - Calculation Detail'!B223)</f>
        <v>N</v>
      </c>
      <c r="D223">
        <f>IF('Support - Calculation Detail'!D223="","",'Support - Calculation Detail'!D223)</f>
        <v>335016</v>
      </c>
      <c r="E223">
        <f>IF('Support - Calculation Detail'!E223="","",'Support - Calculation Detail'!E223)</f>
        <v>0</v>
      </c>
      <c r="G223">
        <f>IF('Support - Calculation Detail'!F223="","",'Support - Calculation Detail'!F223)</f>
        <v>335016</v>
      </c>
      <c r="H223">
        <f>IF('Support - Calculation Detail'!G223="","",'Support - Calculation Detail'!G223)</f>
        <v>1.04</v>
      </c>
      <c r="I223">
        <f>IF('Support - Calculation Detail'!H223="","",'Support - Calculation Detail'!H223)</f>
        <v>348417</v>
      </c>
      <c r="J223">
        <f>IF('Support - Calculation Detail'!I223="","",'Support - Calculation Detail'!I223)</f>
        <v>0</v>
      </c>
      <c r="K223">
        <f>IF('Support - Calculation Detail'!K223="","",'Support - Calculation Detail'!K223)</f>
        <v>348417</v>
      </c>
      <c r="L223">
        <f>IF('Support - Calculation Detail'!L223="","",'Support - Calculation Detail'!L223)</f>
        <v>0</v>
      </c>
      <c r="M223">
        <f>IF('Support - Calculation Detail'!M223="","",'Support - Calculation Detail'!M223)</f>
        <v>0</v>
      </c>
      <c r="N223">
        <f>IF('Support - Calculation Detail'!N223="","",'Support - Calculation Detail'!N223)</f>
        <v>0</v>
      </c>
      <c r="P223">
        <f>IF('Support - Calculation Detail'!O223="","",'Support - Calculation Detail'!O223)</f>
        <v>348417</v>
      </c>
      <c r="Q223" t="b">
        <v>1</v>
      </c>
      <c r="R223" t="str">
        <f t="shared" si="15"/>
        <v>0761041</v>
      </c>
      <c r="S223" t="str">
        <f t="shared" si="16"/>
        <v>0761041-UT</v>
      </c>
      <c r="T223" t="str">
        <f t="shared" si="17"/>
        <v>0761041-UT</v>
      </c>
      <c r="U223" t="str">
        <f t="shared" si="18"/>
        <v>6</v>
      </c>
      <c r="V223" t="str">
        <f t="shared" si="19"/>
        <v>UT</v>
      </c>
    </row>
    <row r="224" spans="1:22" x14ac:dyDescent="0.35">
      <c r="A224" t="str">
        <f>IF('Support - Calculation Detail'!A224="","",LEFT('Support - Calculation Detail'!A224,7)&amp;"-"&amp;RIGHT('Support - Calculation Detail'!A224,2))</f>
        <v>0810000-UT</v>
      </c>
      <c r="B224" t="str">
        <f>IF('Support - Calculation Detail'!C224="","",'Support - Calculation Detail'!C224)</f>
        <v>08</v>
      </c>
      <c r="C224" t="str">
        <f>IF('Support - Calculation Detail'!B224="","",'Support - Calculation Detail'!B224)</f>
        <v>N</v>
      </c>
      <c r="D224">
        <f>IF('Support - Calculation Detail'!D224="","",'Support - Calculation Detail'!D224)</f>
        <v>3278731</v>
      </c>
      <c r="E224">
        <f>IF('Support - Calculation Detail'!E224="","",'Support - Calculation Detail'!E224)</f>
        <v>0</v>
      </c>
      <c r="G224">
        <f>IF('Support - Calculation Detail'!F224="","",'Support - Calculation Detail'!F224)</f>
        <v>3278731</v>
      </c>
      <c r="H224">
        <f>IF('Support - Calculation Detail'!G224="","",'Support - Calculation Detail'!G224)</f>
        <v>1</v>
      </c>
      <c r="I224">
        <f>IF('Support - Calculation Detail'!H224="","",'Support - Calculation Detail'!H224)</f>
        <v>3278731</v>
      </c>
      <c r="J224">
        <f>IF('Support - Calculation Detail'!I224="","",'Support - Calculation Detail'!I224)</f>
        <v>0</v>
      </c>
      <c r="K224">
        <f>IF('Support - Calculation Detail'!K224="","",'Support - Calculation Detail'!K224)</f>
        <v>3278731</v>
      </c>
      <c r="L224">
        <f>IF('Support - Calculation Detail'!L224="","",'Support - Calculation Detail'!L224)</f>
        <v>588196</v>
      </c>
      <c r="M224">
        <f>IF('Support - Calculation Detail'!M224="","",'Support - Calculation Detail'!M224)</f>
        <v>190526</v>
      </c>
      <c r="N224">
        <f>IF('Support - Calculation Detail'!N224="","",'Support - Calculation Detail'!N224)</f>
        <v>572730.39691212645</v>
      </c>
      <c r="P224">
        <f>IF('Support - Calculation Detail'!O224="","",'Support - Calculation Detail'!O224)</f>
        <v>4630183.3969121268</v>
      </c>
      <c r="Q224" t="b">
        <v>1</v>
      </c>
      <c r="R224" t="str">
        <f t="shared" si="15"/>
        <v>0810000</v>
      </c>
      <c r="S224" t="str">
        <f t="shared" si="16"/>
        <v>0810000-UT</v>
      </c>
      <c r="T224" t="str">
        <f t="shared" si="17"/>
        <v>0810000-UT</v>
      </c>
      <c r="U224" t="str">
        <f t="shared" si="18"/>
        <v>1</v>
      </c>
      <c r="V224" t="str">
        <f t="shared" si="19"/>
        <v>UT</v>
      </c>
    </row>
    <row r="225" spans="1:22" x14ac:dyDescent="0.35">
      <c r="A225" t="str">
        <f>IF('Support - Calculation Detail'!A225="","",LEFT('Support - Calculation Detail'!A225,7)&amp;"-"&amp;RIGHT('Support - Calculation Detail'!A225,2))</f>
        <v>0820001-TF</v>
      </c>
      <c r="B225" t="str">
        <f>IF('Support - Calculation Detail'!C225="","",'Support - Calculation Detail'!C225)</f>
        <v>08</v>
      </c>
      <c r="C225" t="str">
        <f>IF('Support - Calculation Detail'!B225="","",'Support - Calculation Detail'!B225)</f>
        <v>N</v>
      </c>
      <c r="D225">
        <f>IF('Support - Calculation Detail'!D225="","",'Support - Calculation Detail'!D225)</f>
        <v>6100</v>
      </c>
      <c r="E225">
        <f>IF('Support - Calculation Detail'!E225="","",'Support - Calculation Detail'!E225)</f>
        <v>0</v>
      </c>
      <c r="G225">
        <f>IF('Support - Calculation Detail'!F225="","",'Support - Calculation Detail'!F225)</f>
        <v>6100</v>
      </c>
      <c r="H225">
        <f>IF('Support - Calculation Detail'!G225="","",'Support - Calculation Detail'!G225)</f>
        <v>1</v>
      </c>
      <c r="I225">
        <f>IF('Support - Calculation Detail'!H225="","",'Support - Calculation Detail'!H225)</f>
        <v>6100</v>
      </c>
      <c r="J225">
        <f>IF('Support - Calculation Detail'!I225="","",'Support - Calculation Detail'!I225)</f>
        <v>0</v>
      </c>
      <c r="K225">
        <f>IF('Support - Calculation Detail'!K225="","",'Support - Calculation Detail'!K225)</f>
        <v>6100</v>
      </c>
      <c r="L225">
        <f>IF('Support - Calculation Detail'!L225="","",'Support - Calculation Detail'!L225)</f>
        <v>0</v>
      </c>
      <c r="M225">
        <f>IF('Support - Calculation Detail'!M225="","",'Support - Calculation Detail'!M225)</f>
        <v>0</v>
      </c>
      <c r="N225">
        <f>IF('Support - Calculation Detail'!N225="","",'Support - Calculation Detail'!N225)</f>
        <v>0</v>
      </c>
      <c r="P225">
        <f>IF('Support - Calculation Detail'!O225="","",'Support - Calculation Detail'!O225)</f>
        <v>6100</v>
      </c>
      <c r="Q225" t="b">
        <v>1</v>
      </c>
      <c r="R225" t="str">
        <f t="shared" si="15"/>
        <v>0820001</v>
      </c>
      <c r="S225" t="str">
        <f t="shared" si="16"/>
        <v>0820001-TF</v>
      </c>
      <c r="T225" t="str">
        <f t="shared" si="17"/>
        <v>0820001-TF</v>
      </c>
      <c r="U225" t="str">
        <f t="shared" si="18"/>
        <v>2</v>
      </c>
      <c r="V225" t="str">
        <f t="shared" si="19"/>
        <v>TF</v>
      </c>
    </row>
    <row r="226" spans="1:22" x14ac:dyDescent="0.35">
      <c r="A226" t="str">
        <f>IF('Support - Calculation Detail'!A226="","",LEFT('Support - Calculation Detail'!A226,7)&amp;"-"&amp;RIGHT('Support - Calculation Detail'!A226,2))</f>
        <v>0820001-UT</v>
      </c>
      <c r="B226" t="str">
        <f>IF('Support - Calculation Detail'!C226="","",'Support - Calculation Detail'!C226)</f>
        <v>08</v>
      </c>
      <c r="C226" t="str">
        <f>IF('Support - Calculation Detail'!B226="","",'Support - Calculation Detail'!B226)</f>
        <v>N</v>
      </c>
      <c r="D226">
        <f>IF('Support - Calculation Detail'!D226="","",'Support - Calculation Detail'!D226)</f>
        <v>4314</v>
      </c>
      <c r="E226">
        <f>IF('Support - Calculation Detail'!E226="","",'Support - Calculation Detail'!E226)</f>
        <v>0</v>
      </c>
      <c r="G226">
        <f>IF('Support - Calculation Detail'!F226="","",'Support - Calculation Detail'!F226)</f>
        <v>4314</v>
      </c>
      <c r="H226">
        <f>IF('Support - Calculation Detail'!G226="","",'Support - Calculation Detail'!G226)</f>
        <v>1</v>
      </c>
      <c r="I226">
        <f>IF('Support - Calculation Detail'!H226="","",'Support - Calculation Detail'!H226)</f>
        <v>4314</v>
      </c>
      <c r="J226">
        <f>IF('Support - Calculation Detail'!I226="","",'Support - Calculation Detail'!I226)</f>
        <v>0</v>
      </c>
      <c r="K226">
        <f>IF('Support - Calculation Detail'!K226="","",'Support - Calculation Detail'!K226)</f>
        <v>4314</v>
      </c>
      <c r="L226">
        <f>IF('Support - Calculation Detail'!L226="","",'Support - Calculation Detail'!L226)</f>
        <v>0</v>
      </c>
      <c r="M226">
        <f>IF('Support - Calculation Detail'!M226="","",'Support - Calculation Detail'!M226)</f>
        <v>0</v>
      </c>
      <c r="N226">
        <f>IF('Support - Calculation Detail'!N226="","",'Support - Calculation Detail'!N226)</f>
        <v>0</v>
      </c>
      <c r="P226">
        <f>IF('Support - Calculation Detail'!O226="","",'Support - Calculation Detail'!O226)</f>
        <v>4314</v>
      </c>
      <c r="Q226" t="b">
        <v>1</v>
      </c>
      <c r="R226" t="str">
        <f t="shared" si="15"/>
        <v>0820001</v>
      </c>
      <c r="S226" t="str">
        <f t="shared" si="16"/>
        <v>0820001-UT</v>
      </c>
      <c r="T226" t="str">
        <f t="shared" si="17"/>
        <v>0820001-UT</v>
      </c>
      <c r="U226" t="str">
        <f t="shared" si="18"/>
        <v>2</v>
      </c>
      <c r="V226" t="str">
        <f t="shared" si="19"/>
        <v>UT</v>
      </c>
    </row>
    <row r="227" spans="1:22" x14ac:dyDescent="0.35">
      <c r="A227" t="str">
        <f>IF('Support - Calculation Detail'!A227="","",LEFT('Support - Calculation Detail'!A227,7)&amp;"-"&amp;RIGHT('Support - Calculation Detail'!A227,2))</f>
        <v>0820002-TF</v>
      </c>
      <c r="B227" t="str">
        <f>IF('Support - Calculation Detail'!C227="","",'Support - Calculation Detail'!C227)</f>
        <v>08</v>
      </c>
      <c r="C227" t="str">
        <f>IF('Support - Calculation Detail'!B227="","",'Support - Calculation Detail'!B227)</f>
        <v>N</v>
      </c>
      <c r="D227">
        <f>IF('Support - Calculation Detail'!D227="","",'Support - Calculation Detail'!D227)</f>
        <v>27533</v>
      </c>
      <c r="E227">
        <f>IF('Support - Calculation Detail'!E227="","",'Support - Calculation Detail'!E227)</f>
        <v>0</v>
      </c>
      <c r="G227">
        <f>IF('Support - Calculation Detail'!F227="","",'Support - Calculation Detail'!F227)</f>
        <v>27533</v>
      </c>
      <c r="H227">
        <f>IF('Support - Calculation Detail'!G227="","",'Support - Calculation Detail'!G227)</f>
        <v>1</v>
      </c>
      <c r="I227">
        <f>IF('Support - Calculation Detail'!H227="","",'Support - Calculation Detail'!H227)</f>
        <v>27533</v>
      </c>
      <c r="J227">
        <f>IF('Support - Calculation Detail'!I227="","",'Support - Calculation Detail'!I227)</f>
        <v>0</v>
      </c>
      <c r="K227">
        <f>IF('Support - Calculation Detail'!K227="","",'Support - Calculation Detail'!K227)</f>
        <v>27533</v>
      </c>
      <c r="L227">
        <f>IF('Support - Calculation Detail'!L227="","",'Support - Calculation Detail'!L227)</f>
        <v>0</v>
      </c>
      <c r="M227">
        <f>IF('Support - Calculation Detail'!M227="","",'Support - Calculation Detail'!M227)</f>
        <v>0</v>
      </c>
      <c r="N227">
        <f>IF('Support - Calculation Detail'!N227="","",'Support - Calculation Detail'!N227)</f>
        <v>0</v>
      </c>
      <c r="P227">
        <f>IF('Support - Calculation Detail'!O227="","",'Support - Calculation Detail'!O227)</f>
        <v>27533</v>
      </c>
      <c r="Q227" t="b">
        <v>1</v>
      </c>
      <c r="R227" t="str">
        <f t="shared" si="15"/>
        <v>0820002</v>
      </c>
      <c r="S227" t="str">
        <f t="shared" si="16"/>
        <v>0820002-TF</v>
      </c>
      <c r="T227" t="str">
        <f t="shared" si="17"/>
        <v>0820002-TF</v>
      </c>
      <c r="U227" t="str">
        <f t="shared" si="18"/>
        <v>2</v>
      </c>
      <c r="V227" t="str">
        <f t="shared" si="19"/>
        <v>TF</v>
      </c>
    </row>
    <row r="228" spans="1:22" x14ac:dyDescent="0.35">
      <c r="A228" t="str">
        <f>IF('Support - Calculation Detail'!A228="","",LEFT('Support - Calculation Detail'!A228,7)&amp;"-"&amp;RIGHT('Support - Calculation Detail'!A228,2))</f>
        <v>0820002-UT</v>
      </c>
      <c r="B228" t="str">
        <f>IF('Support - Calculation Detail'!C228="","",'Support - Calculation Detail'!C228)</f>
        <v>08</v>
      </c>
      <c r="C228" t="str">
        <f>IF('Support - Calculation Detail'!B228="","",'Support - Calculation Detail'!B228)</f>
        <v>N</v>
      </c>
      <c r="D228">
        <f>IF('Support - Calculation Detail'!D228="","",'Support - Calculation Detail'!D228)</f>
        <v>69039</v>
      </c>
      <c r="E228">
        <f>IF('Support - Calculation Detail'!E228="","",'Support - Calculation Detail'!E228)</f>
        <v>0</v>
      </c>
      <c r="G228">
        <f>IF('Support - Calculation Detail'!F228="","",'Support - Calculation Detail'!F228)</f>
        <v>69039</v>
      </c>
      <c r="H228">
        <f>IF('Support - Calculation Detail'!G228="","",'Support - Calculation Detail'!G228)</f>
        <v>1</v>
      </c>
      <c r="I228">
        <f>IF('Support - Calculation Detail'!H228="","",'Support - Calculation Detail'!H228)</f>
        <v>69039</v>
      </c>
      <c r="J228">
        <f>IF('Support - Calculation Detail'!I228="","",'Support - Calculation Detail'!I228)</f>
        <v>0</v>
      </c>
      <c r="K228">
        <f>IF('Support - Calculation Detail'!K228="","",'Support - Calculation Detail'!K228)</f>
        <v>69039</v>
      </c>
      <c r="L228">
        <f>IF('Support - Calculation Detail'!L228="","",'Support - Calculation Detail'!L228)</f>
        <v>0</v>
      </c>
      <c r="M228">
        <f>IF('Support - Calculation Detail'!M228="","",'Support - Calculation Detail'!M228)</f>
        <v>0</v>
      </c>
      <c r="N228">
        <f>IF('Support - Calculation Detail'!N228="","",'Support - Calculation Detail'!N228)</f>
        <v>0</v>
      </c>
      <c r="P228">
        <f>IF('Support - Calculation Detail'!O228="","",'Support - Calculation Detail'!O228)</f>
        <v>69039</v>
      </c>
      <c r="Q228" t="b">
        <v>1</v>
      </c>
      <c r="R228" t="str">
        <f t="shared" si="15"/>
        <v>0820002</v>
      </c>
      <c r="S228" t="str">
        <f t="shared" si="16"/>
        <v>0820002-UT</v>
      </c>
      <c r="T228" t="str">
        <f t="shared" si="17"/>
        <v>0820002-UT</v>
      </c>
      <c r="U228" t="str">
        <f t="shared" si="18"/>
        <v>2</v>
      </c>
      <c r="V228" t="str">
        <f t="shared" si="19"/>
        <v>UT</v>
      </c>
    </row>
    <row r="229" spans="1:22" x14ac:dyDescent="0.35">
      <c r="A229" t="str">
        <f>IF('Support - Calculation Detail'!A229="","",LEFT('Support - Calculation Detail'!A229,7)&amp;"-"&amp;RIGHT('Support - Calculation Detail'!A229,2))</f>
        <v>0820003-TF</v>
      </c>
      <c r="B229" t="str">
        <f>IF('Support - Calculation Detail'!C229="","",'Support - Calculation Detail'!C229)</f>
        <v>08</v>
      </c>
      <c r="C229" t="str">
        <f>IF('Support - Calculation Detail'!B229="","",'Support - Calculation Detail'!B229)</f>
        <v>N</v>
      </c>
      <c r="D229">
        <f>IF('Support - Calculation Detail'!D229="","",'Support - Calculation Detail'!D229)</f>
        <v>5800</v>
      </c>
      <c r="E229">
        <f>IF('Support - Calculation Detail'!E229="","",'Support - Calculation Detail'!E229)</f>
        <v>0</v>
      </c>
      <c r="G229">
        <f>IF('Support - Calculation Detail'!F229="","",'Support - Calculation Detail'!F229)</f>
        <v>5800</v>
      </c>
      <c r="H229">
        <f>IF('Support - Calculation Detail'!G229="","",'Support - Calculation Detail'!G229)</f>
        <v>1</v>
      </c>
      <c r="I229">
        <f>IF('Support - Calculation Detail'!H229="","",'Support - Calculation Detail'!H229)</f>
        <v>5800</v>
      </c>
      <c r="J229">
        <f>IF('Support - Calculation Detail'!I229="","",'Support - Calculation Detail'!I229)</f>
        <v>0</v>
      </c>
      <c r="K229">
        <f>IF('Support - Calculation Detail'!K229="","",'Support - Calculation Detail'!K229)</f>
        <v>5800</v>
      </c>
      <c r="L229">
        <f>IF('Support - Calculation Detail'!L229="","",'Support - Calculation Detail'!L229)</f>
        <v>0</v>
      </c>
      <c r="M229">
        <f>IF('Support - Calculation Detail'!M229="","",'Support - Calculation Detail'!M229)</f>
        <v>0</v>
      </c>
      <c r="N229">
        <f>IF('Support - Calculation Detail'!N229="","",'Support - Calculation Detail'!N229)</f>
        <v>0</v>
      </c>
      <c r="P229">
        <f>IF('Support - Calculation Detail'!O229="","",'Support - Calculation Detail'!O229)</f>
        <v>5800</v>
      </c>
      <c r="Q229" t="b">
        <v>1</v>
      </c>
      <c r="R229" t="str">
        <f t="shared" si="15"/>
        <v>0820003</v>
      </c>
      <c r="S229" t="str">
        <f t="shared" si="16"/>
        <v>0820003-TF</v>
      </c>
      <c r="T229" t="str">
        <f t="shared" si="17"/>
        <v>0820003-TF</v>
      </c>
      <c r="U229" t="str">
        <f t="shared" si="18"/>
        <v>2</v>
      </c>
      <c r="V229" t="str">
        <f t="shared" si="19"/>
        <v>TF</v>
      </c>
    </row>
    <row r="230" spans="1:22" x14ac:dyDescent="0.35">
      <c r="A230" t="str">
        <f>IF('Support - Calculation Detail'!A230="","",LEFT('Support - Calculation Detail'!A230,7)&amp;"-"&amp;RIGHT('Support - Calculation Detail'!A230,2))</f>
        <v>0820003-UT</v>
      </c>
      <c r="B230" t="str">
        <f>IF('Support - Calculation Detail'!C230="","",'Support - Calculation Detail'!C230)</f>
        <v>08</v>
      </c>
      <c r="C230" t="str">
        <f>IF('Support - Calculation Detail'!B230="","",'Support - Calculation Detail'!B230)</f>
        <v>N</v>
      </c>
      <c r="D230">
        <f>IF('Support - Calculation Detail'!D230="","",'Support - Calculation Detail'!D230)</f>
        <v>7810</v>
      </c>
      <c r="E230">
        <f>IF('Support - Calculation Detail'!E230="","",'Support - Calculation Detail'!E230)</f>
        <v>0</v>
      </c>
      <c r="G230">
        <f>IF('Support - Calculation Detail'!F230="","",'Support - Calculation Detail'!F230)</f>
        <v>7810</v>
      </c>
      <c r="H230">
        <f>IF('Support - Calculation Detail'!G230="","",'Support - Calculation Detail'!G230)</f>
        <v>1</v>
      </c>
      <c r="I230">
        <f>IF('Support - Calculation Detail'!H230="","",'Support - Calculation Detail'!H230)</f>
        <v>7810</v>
      </c>
      <c r="J230">
        <f>IF('Support - Calculation Detail'!I230="","",'Support - Calculation Detail'!I230)</f>
        <v>0</v>
      </c>
      <c r="K230">
        <f>IF('Support - Calculation Detail'!K230="","",'Support - Calculation Detail'!K230)</f>
        <v>7810</v>
      </c>
      <c r="L230">
        <f>IF('Support - Calculation Detail'!L230="","",'Support - Calculation Detail'!L230)</f>
        <v>0</v>
      </c>
      <c r="M230">
        <f>IF('Support - Calculation Detail'!M230="","",'Support - Calculation Detail'!M230)</f>
        <v>0</v>
      </c>
      <c r="N230">
        <f>IF('Support - Calculation Detail'!N230="","",'Support - Calculation Detail'!N230)</f>
        <v>0</v>
      </c>
      <c r="P230">
        <f>IF('Support - Calculation Detail'!O230="","",'Support - Calculation Detail'!O230)</f>
        <v>7810</v>
      </c>
      <c r="Q230" t="b">
        <v>1</v>
      </c>
      <c r="R230" t="str">
        <f t="shared" si="15"/>
        <v>0820003</v>
      </c>
      <c r="S230" t="str">
        <f t="shared" si="16"/>
        <v>0820003-UT</v>
      </c>
      <c r="T230" t="str">
        <f t="shared" si="17"/>
        <v>0820003-UT</v>
      </c>
      <c r="U230" t="str">
        <f t="shared" si="18"/>
        <v>2</v>
      </c>
      <c r="V230" t="str">
        <f t="shared" si="19"/>
        <v>UT</v>
      </c>
    </row>
    <row r="231" spans="1:22" x14ac:dyDescent="0.35">
      <c r="A231" t="str">
        <f>IF('Support - Calculation Detail'!A231="","",LEFT('Support - Calculation Detail'!A231,7)&amp;"-"&amp;RIGHT('Support - Calculation Detail'!A231,2))</f>
        <v>0820004-TF</v>
      </c>
      <c r="B231" t="str">
        <f>IF('Support - Calculation Detail'!C231="","",'Support - Calculation Detail'!C231)</f>
        <v>08</v>
      </c>
      <c r="C231" t="str">
        <f>IF('Support - Calculation Detail'!B231="","",'Support - Calculation Detail'!B231)</f>
        <v>N</v>
      </c>
      <c r="D231">
        <f>IF('Support - Calculation Detail'!D231="","",'Support - Calculation Detail'!D231)</f>
        <v>13909</v>
      </c>
      <c r="E231">
        <f>IF('Support - Calculation Detail'!E231="","",'Support - Calculation Detail'!E231)</f>
        <v>0</v>
      </c>
      <c r="G231">
        <f>IF('Support - Calculation Detail'!F231="","",'Support - Calculation Detail'!F231)</f>
        <v>13909</v>
      </c>
      <c r="H231">
        <f>IF('Support - Calculation Detail'!G231="","",'Support - Calculation Detail'!G231)</f>
        <v>1</v>
      </c>
      <c r="I231">
        <f>IF('Support - Calculation Detail'!H231="","",'Support - Calculation Detail'!H231)</f>
        <v>13909</v>
      </c>
      <c r="J231">
        <f>IF('Support - Calculation Detail'!I231="","",'Support - Calculation Detail'!I231)</f>
        <v>0</v>
      </c>
      <c r="K231">
        <f>IF('Support - Calculation Detail'!K231="","",'Support - Calculation Detail'!K231)</f>
        <v>13909</v>
      </c>
      <c r="L231">
        <f>IF('Support - Calculation Detail'!L231="","",'Support - Calculation Detail'!L231)</f>
        <v>0</v>
      </c>
      <c r="M231">
        <f>IF('Support - Calculation Detail'!M231="","",'Support - Calculation Detail'!M231)</f>
        <v>0</v>
      </c>
      <c r="N231">
        <f>IF('Support - Calculation Detail'!N231="","",'Support - Calculation Detail'!N231)</f>
        <v>0</v>
      </c>
      <c r="P231">
        <f>IF('Support - Calculation Detail'!O231="","",'Support - Calculation Detail'!O231)</f>
        <v>13909</v>
      </c>
      <c r="Q231" t="b">
        <v>1</v>
      </c>
      <c r="R231" t="str">
        <f t="shared" si="15"/>
        <v>0820004</v>
      </c>
      <c r="S231" t="str">
        <f t="shared" si="16"/>
        <v>0820004-TF</v>
      </c>
      <c r="T231" t="str">
        <f t="shared" si="17"/>
        <v>0820004-TF</v>
      </c>
      <c r="U231" t="str">
        <f t="shared" si="18"/>
        <v>2</v>
      </c>
      <c r="V231" t="str">
        <f t="shared" si="19"/>
        <v>TF</v>
      </c>
    </row>
    <row r="232" spans="1:22" x14ac:dyDescent="0.35">
      <c r="A232" t="str">
        <f>IF('Support - Calculation Detail'!A232="","",LEFT('Support - Calculation Detail'!A232,7)&amp;"-"&amp;RIGHT('Support - Calculation Detail'!A232,2))</f>
        <v>0820004-UT</v>
      </c>
      <c r="B232" t="str">
        <f>IF('Support - Calculation Detail'!C232="","",'Support - Calculation Detail'!C232)</f>
        <v>08</v>
      </c>
      <c r="C232" t="str">
        <f>IF('Support - Calculation Detail'!B232="","",'Support - Calculation Detail'!B232)</f>
        <v>N</v>
      </c>
      <c r="D232">
        <f>IF('Support - Calculation Detail'!D232="","",'Support - Calculation Detail'!D232)</f>
        <v>11994</v>
      </c>
      <c r="E232">
        <f>IF('Support - Calculation Detail'!E232="","",'Support - Calculation Detail'!E232)</f>
        <v>0</v>
      </c>
      <c r="G232">
        <f>IF('Support - Calculation Detail'!F232="","",'Support - Calculation Detail'!F232)</f>
        <v>11994</v>
      </c>
      <c r="H232">
        <f>IF('Support - Calculation Detail'!G232="","",'Support - Calculation Detail'!G232)</f>
        <v>1</v>
      </c>
      <c r="I232">
        <f>IF('Support - Calculation Detail'!H232="","",'Support - Calculation Detail'!H232)</f>
        <v>11994</v>
      </c>
      <c r="J232">
        <f>IF('Support - Calculation Detail'!I232="","",'Support - Calculation Detail'!I232)</f>
        <v>0</v>
      </c>
      <c r="K232">
        <f>IF('Support - Calculation Detail'!K232="","",'Support - Calculation Detail'!K232)</f>
        <v>11994</v>
      </c>
      <c r="L232">
        <f>IF('Support - Calculation Detail'!L232="","",'Support - Calculation Detail'!L232)</f>
        <v>0</v>
      </c>
      <c r="M232">
        <f>IF('Support - Calculation Detail'!M232="","",'Support - Calculation Detail'!M232)</f>
        <v>0</v>
      </c>
      <c r="N232">
        <f>IF('Support - Calculation Detail'!N232="","",'Support - Calculation Detail'!N232)</f>
        <v>0</v>
      </c>
      <c r="P232">
        <f>IF('Support - Calculation Detail'!O232="","",'Support - Calculation Detail'!O232)</f>
        <v>11994</v>
      </c>
      <c r="Q232" t="b">
        <v>1</v>
      </c>
      <c r="R232" t="str">
        <f t="shared" si="15"/>
        <v>0820004</v>
      </c>
      <c r="S232" t="str">
        <f t="shared" si="16"/>
        <v>0820004-UT</v>
      </c>
      <c r="T232" t="str">
        <f t="shared" si="17"/>
        <v>0820004-UT</v>
      </c>
      <c r="U232" t="str">
        <f t="shared" si="18"/>
        <v>2</v>
      </c>
      <c r="V232" t="str">
        <f t="shared" si="19"/>
        <v>UT</v>
      </c>
    </row>
    <row r="233" spans="1:22" x14ac:dyDescent="0.35">
      <c r="A233" t="str">
        <f>IF('Support - Calculation Detail'!A233="","",LEFT('Support - Calculation Detail'!A233,7)&amp;"-"&amp;RIGHT('Support - Calculation Detail'!A233,2))</f>
        <v>0820005-UT</v>
      </c>
      <c r="B233" t="str">
        <f>IF('Support - Calculation Detail'!C233="","",'Support - Calculation Detail'!C233)</f>
        <v>08</v>
      </c>
      <c r="C233" t="str">
        <f>IF('Support - Calculation Detail'!B233="","",'Support - Calculation Detail'!B233)</f>
        <v>N</v>
      </c>
      <c r="D233">
        <f>IF('Support - Calculation Detail'!D233="","",'Support - Calculation Detail'!D233)</f>
        <v>67130</v>
      </c>
      <c r="E233">
        <f>IF('Support - Calculation Detail'!E233="","",'Support - Calculation Detail'!E233)</f>
        <v>0</v>
      </c>
      <c r="G233">
        <f>IF('Support - Calculation Detail'!F233="","",'Support - Calculation Detail'!F233)</f>
        <v>67130</v>
      </c>
      <c r="H233">
        <f>IF('Support - Calculation Detail'!G233="","",'Support - Calculation Detail'!G233)</f>
        <v>1</v>
      </c>
      <c r="I233">
        <f>IF('Support - Calculation Detail'!H233="","",'Support - Calculation Detail'!H233)</f>
        <v>67130</v>
      </c>
      <c r="J233">
        <f>IF('Support - Calculation Detail'!I233="","",'Support - Calculation Detail'!I233)</f>
        <v>0</v>
      </c>
      <c r="K233">
        <f>IF('Support - Calculation Detail'!K233="","",'Support - Calculation Detail'!K233)</f>
        <v>67130</v>
      </c>
      <c r="L233">
        <f>IF('Support - Calculation Detail'!L233="","",'Support - Calculation Detail'!L233)</f>
        <v>0</v>
      </c>
      <c r="M233">
        <f>IF('Support - Calculation Detail'!M233="","",'Support - Calculation Detail'!M233)</f>
        <v>0</v>
      </c>
      <c r="N233">
        <f>IF('Support - Calculation Detail'!N233="","",'Support - Calculation Detail'!N233)</f>
        <v>0</v>
      </c>
      <c r="P233">
        <f>IF('Support - Calculation Detail'!O233="","",'Support - Calculation Detail'!O233)</f>
        <v>67130</v>
      </c>
      <c r="Q233" t="b">
        <v>1</v>
      </c>
      <c r="R233" t="str">
        <f t="shared" si="15"/>
        <v>0820005</v>
      </c>
      <c r="S233" t="str">
        <f t="shared" si="16"/>
        <v>0820005-UT</v>
      </c>
      <c r="T233" t="str">
        <f t="shared" si="17"/>
        <v>0820005-UT</v>
      </c>
      <c r="U233" t="str">
        <f t="shared" si="18"/>
        <v>2</v>
      </c>
      <c r="V233" t="str">
        <f t="shared" si="19"/>
        <v>UT</v>
      </c>
    </row>
    <row r="234" spans="1:22" x14ac:dyDescent="0.35">
      <c r="A234" t="str">
        <f>IF('Support - Calculation Detail'!A234="","",LEFT('Support - Calculation Detail'!A234,7)&amp;"-"&amp;RIGHT('Support - Calculation Detail'!A234,2))</f>
        <v>0820006-TF</v>
      </c>
      <c r="B234" t="str">
        <f>IF('Support - Calculation Detail'!C234="","",'Support - Calculation Detail'!C234)</f>
        <v>08</v>
      </c>
      <c r="C234" t="str">
        <f>IF('Support - Calculation Detail'!B234="","",'Support - Calculation Detail'!B234)</f>
        <v>N</v>
      </c>
      <c r="D234">
        <f>IF('Support - Calculation Detail'!D234="","",'Support - Calculation Detail'!D234)</f>
        <v>22644</v>
      </c>
      <c r="E234">
        <f>IF('Support - Calculation Detail'!E234="","",'Support - Calculation Detail'!E234)</f>
        <v>0</v>
      </c>
      <c r="G234">
        <f>IF('Support - Calculation Detail'!F234="","",'Support - Calculation Detail'!F234)</f>
        <v>22644</v>
      </c>
      <c r="H234">
        <f>IF('Support - Calculation Detail'!G234="","",'Support - Calculation Detail'!G234)</f>
        <v>1</v>
      </c>
      <c r="I234">
        <f>IF('Support - Calculation Detail'!H234="","",'Support - Calculation Detail'!H234)</f>
        <v>22644</v>
      </c>
      <c r="J234">
        <f>IF('Support - Calculation Detail'!I234="","",'Support - Calculation Detail'!I234)</f>
        <v>0</v>
      </c>
      <c r="K234">
        <f>IF('Support - Calculation Detail'!K234="","",'Support - Calculation Detail'!K234)</f>
        <v>22644</v>
      </c>
      <c r="L234">
        <f>IF('Support - Calculation Detail'!L234="","",'Support - Calculation Detail'!L234)</f>
        <v>0</v>
      </c>
      <c r="M234">
        <f>IF('Support - Calculation Detail'!M234="","",'Support - Calculation Detail'!M234)</f>
        <v>0</v>
      </c>
      <c r="N234">
        <f>IF('Support - Calculation Detail'!N234="","",'Support - Calculation Detail'!N234)</f>
        <v>0</v>
      </c>
      <c r="P234">
        <f>IF('Support - Calculation Detail'!O234="","",'Support - Calculation Detail'!O234)</f>
        <v>22644</v>
      </c>
      <c r="Q234" t="b">
        <v>1</v>
      </c>
      <c r="R234" t="str">
        <f t="shared" si="15"/>
        <v>0820006</v>
      </c>
      <c r="S234" t="str">
        <f t="shared" si="16"/>
        <v>0820006-TF</v>
      </c>
      <c r="T234" t="str">
        <f t="shared" si="17"/>
        <v>0820006-TF</v>
      </c>
      <c r="U234" t="str">
        <f t="shared" si="18"/>
        <v>2</v>
      </c>
      <c r="V234" t="str">
        <f t="shared" si="19"/>
        <v>TF</v>
      </c>
    </row>
    <row r="235" spans="1:22" x14ac:dyDescent="0.35">
      <c r="A235" t="str">
        <f>IF('Support - Calculation Detail'!A235="","",LEFT('Support - Calculation Detail'!A235,7)&amp;"-"&amp;RIGHT('Support - Calculation Detail'!A235,2))</f>
        <v>0820006-UT</v>
      </c>
      <c r="B235" t="str">
        <f>IF('Support - Calculation Detail'!C235="","",'Support - Calculation Detail'!C235)</f>
        <v>08</v>
      </c>
      <c r="C235" t="str">
        <f>IF('Support - Calculation Detail'!B235="","",'Support - Calculation Detail'!B235)</f>
        <v>N</v>
      </c>
      <c r="D235">
        <f>IF('Support - Calculation Detail'!D235="","",'Support - Calculation Detail'!D235)</f>
        <v>12330</v>
      </c>
      <c r="E235">
        <f>IF('Support - Calculation Detail'!E235="","",'Support - Calculation Detail'!E235)</f>
        <v>0</v>
      </c>
      <c r="G235">
        <f>IF('Support - Calculation Detail'!F235="","",'Support - Calculation Detail'!F235)</f>
        <v>12330</v>
      </c>
      <c r="H235">
        <f>IF('Support - Calculation Detail'!G235="","",'Support - Calculation Detail'!G235)</f>
        <v>1</v>
      </c>
      <c r="I235">
        <f>IF('Support - Calculation Detail'!H235="","",'Support - Calculation Detail'!H235)</f>
        <v>12330</v>
      </c>
      <c r="J235">
        <f>IF('Support - Calculation Detail'!I235="","",'Support - Calculation Detail'!I235)</f>
        <v>0</v>
      </c>
      <c r="K235">
        <f>IF('Support - Calculation Detail'!K235="","",'Support - Calculation Detail'!K235)</f>
        <v>12330</v>
      </c>
      <c r="L235">
        <f>IF('Support - Calculation Detail'!L235="","",'Support - Calculation Detail'!L235)</f>
        <v>0</v>
      </c>
      <c r="M235">
        <f>IF('Support - Calculation Detail'!M235="","",'Support - Calculation Detail'!M235)</f>
        <v>0</v>
      </c>
      <c r="N235">
        <f>IF('Support - Calculation Detail'!N235="","",'Support - Calculation Detail'!N235)</f>
        <v>0</v>
      </c>
      <c r="P235">
        <f>IF('Support - Calculation Detail'!O235="","",'Support - Calculation Detail'!O235)</f>
        <v>12330</v>
      </c>
      <c r="Q235" t="b">
        <v>1</v>
      </c>
      <c r="R235" t="str">
        <f t="shared" si="15"/>
        <v>0820006</v>
      </c>
      <c r="S235" t="str">
        <f t="shared" si="16"/>
        <v>0820006-UT</v>
      </c>
      <c r="T235" t="str">
        <f t="shared" si="17"/>
        <v>0820006-UT</v>
      </c>
      <c r="U235" t="str">
        <f t="shared" si="18"/>
        <v>2</v>
      </c>
      <c r="V235" t="str">
        <f t="shared" si="19"/>
        <v>UT</v>
      </c>
    </row>
    <row r="236" spans="1:22" x14ac:dyDescent="0.35">
      <c r="A236" t="str">
        <f>IF('Support - Calculation Detail'!A236="","",LEFT('Support - Calculation Detail'!A236,7)&amp;"-"&amp;RIGHT('Support - Calculation Detail'!A236,2))</f>
        <v>0820007-TF</v>
      </c>
      <c r="B236" t="str">
        <f>IF('Support - Calculation Detail'!C236="","",'Support - Calculation Detail'!C236)</f>
        <v>08</v>
      </c>
      <c r="C236" t="str">
        <f>IF('Support - Calculation Detail'!B236="","",'Support - Calculation Detail'!B236)</f>
        <v>N</v>
      </c>
      <c r="D236">
        <f>IF('Support - Calculation Detail'!D236="","",'Support - Calculation Detail'!D236)</f>
        <v>19648</v>
      </c>
      <c r="E236">
        <f>IF('Support - Calculation Detail'!E236="","",'Support - Calculation Detail'!E236)</f>
        <v>0</v>
      </c>
      <c r="G236">
        <f>IF('Support - Calculation Detail'!F236="","",'Support - Calculation Detail'!F236)</f>
        <v>19648</v>
      </c>
      <c r="H236">
        <f>IF('Support - Calculation Detail'!G236="","",'Support - Calculation Detail'!G236)</f>
        <v>1</v>
      </c>
      <c r="I236">
        <f>IF('Support - Calculation Detail'!H236="","",'Support - Calculation Detail'!H236)</f>
        <v>19648</v>
      </c>
      <c r="J236">
        <f>IF('Support - Calculation Detail'!I236="","",'Support - Calculation Detail'!I236)</f>
        <v>0</v>
      </c>
      <c r="K236">
        <f>IF('Support - Calculation Detail'!K236="","",'Support - Calculation Detail'!K236)</f>
        <v>19648</v>
      </c>
      <c r="L236">
        <f>IF('Support - Calculation Detail'!L236="","",'Support - Calculation Detail'!L236)</f>
        <v>0</v>
      </c>
      <c r="M236">
        <f>IF('Support - Calculation Detail'!M236="","",'Support - Calculation Detail'!M236)</f>
        <v>0</v>
      </c>
      <c r="N236">
        <f>IF('Support - Calculation Detail'!N236="","",'Support - Calculation Detail'!N236)</f>
        <v>0</v>
      </c>
      <c r="P236">
        <f>IF('Support - Calculation Detail'!O236="","",'Support - Calculation Detail'!O236)</f>
        <v>19648</v>
      </c>
      <c r="Q236" t="b">
        <v>1</v>
      </c>
      <c r="R236" t="str">
        <f t="shared" si="15"/>
        <v>0820007</v>
      </c>
      <c r="S236" t="str">
        <f t="shared" si="16"/>
        <v>0820007-TF</v>
      </c>
      <c r="T236" t="str">
        <f t="shared" si="17"/>
        <v>0820007-TF</v>
      </c>
      <c r="U236" t="str">
        <f t="shared" si="18"/>
        <v>2</v>
      </c>
      <c r="V236" t="str">
        <f t="shared" si="19"/>
        <v>TF</v>
      </c>
    </row>
    <row r="237" spans="1:22" x14ac:dyDescent="0.35">
      <c r="A237" t="str">
        <f>IF('Support - Calculation Detail'!A237="","",LEFT('Support - Calculation Detail'!A237,7)&amp;"-"&amp;RIGHT('Support - Calculation Detail'!A237,2))</f>
        <v>0820007-UT</v>
      </c>
      <c r="B237" t="str">
        <f>IF('Support - Calculation Detail'!C237="","",'Support - Calculation Detail'!C237)</f>
        <v>08</v>
      </c>
      <c r="C237" t="str">
        <f>IF('Support - Calculation Detail'!B237="","",'Support - Calculation Detail'!B237)</f>
        <v>N</v>
      </c>
      <c r="D237">
        <f>IF('Support - Calculation Detail'!D237="","",'Support - Calculation Detail'!D237)</f>
        <v>42583</v>
      </c>
      <c r="E237">
        <f>IF('Support - Calculation Detail'!E237="","",'Support - Calculation Detail'!E237)</f>
        <v>0</v>
      </c>
      <c r="G237">
        <f>IF('Support - Calculation Detail'!F237="","",'Support - Calculation Detail'!F237)</f>
        <v>42583</v>
      </c>
      <c r="H237">
        <f>IF('Support - Calculation Detail'!G237="","",'Support - Calculation Detail'!G237)</f>
        <v>1</v>
      </c>
      <c r="I237">
        <f>IF('Support - Calculation Detail'!H237="","",'Support - Calculation Detail'!H237)</f>
        <v>42583</v>
      </c>
      <c r="J237">
        <f>IF('Support - Calculation Detail'!I237="","",'Support - Calculation Detail'!I237)</f>
        <v>0</v>
      </c>
      <c r="K237">
        <f>IF('Support - Calculation Detail'!K237="","",'Support - Calculation Detail'!K237)</f>
        <v>42583</v>
      </c>
      <c r="L237">
        <f>IF('Support - Calculation Detail'!L237="","",'Support - Calculation Detail'!L237)</f>
        <v>0</v>
      </c>
      <c r="M237">
        <f>IF('Support - Calculation Detail'!M237="","",'Support - Calculation Detail'!M237)</f>
        <v>0</v>
      </c>
      <c r="N237">
        <f>IF('Support - Calculation Detail'!N237="","",'Support - Calculation Detail'!N237)</f>
        <v>0</v>
      </c>
      <c r="P237">
        <f>IF('Support - Calculation Detail'!O237="","",'Support - Calculation Detail'!O237)</f>
        <v>42583</v>
      </c>
      <c r="Q237" t="b">
        <v>1</v>
      </c>
      <c r="R237" t="str">
        <f t="shared" si="15"/>
        <v>0820007</v>
      </c>
      <c r="S237" t="str">
        <f t="shared" si="16"/>
        <v>0820007-UT</v>
      </c>
      <c r="T237" t="str">
        <f t="shared" si="17"/>
        <v>0820007-UT</v>
      </c>
      <c r="U237" t="str">
        <f t="shared" si="18"/>
        <v>2</v>
      </c>
      <c r="V237" t="str">
        <f t="shared" si="19"/>
        <v>UT</v>
      </c>
    </row>
    <row r="238" spans="1:22" x14ac:dyDescent="0.35">
      <c r="A238" t="str">
        <f>IF('Support - Calculation Detail'!A238="","",LEFT('Support - Calculation Detail'!A238,7)&amp;"-"&amp;RIGHT('Support - Calculation Detail'!A238,2))</f>
        <v>0820008-TF</v>
      </c>
      <c r="B238" t="str">
        <f>IF('Support - Calculation Detail'!C238="","",'Support - Calculation Detail'!C238)</f>
        <v>08</v>
      </c>
      <c r="C238" t="str">
        <f>IF('Support - Calculation Detail'!B238="","",'Support - Calculation Detail'!B238)</f>
        <v>N</v>
      </c>
      <c r="D238">
        <f>IF('Support - Calculation Detail'!D238="","",'Support - Calculation Detail'!D238)</f>
        <v>49630</v>
      </c>
      <c r="E238">
        <f>IF('Support - Calculation Detail'!E238="","",'Support - Calculation Detail'!E238)</f>
        <v>0</v>
      </c>
      <c r="G238">
        <f>IF('Support - Calculation Detail'!F238="","",'Support - Calculation Detail'!F238)</f>
        <v>49630</v>
      </c>
      <c r="H238">
        <f>IF('Support - Calculation Detail'!G238="","",'Support - Calculation Detail'!G238)</f>
        <v>1</v>
      </c>
      <c r="I238">
        <f>IF('Support - Calculation Detail'!H238="","",'Support - Calculation Detail'!H238)</f>
        <v>49630</v>
      </c>
      <c r="J238">
        <f>IF('Support - Calculation Detail'!I238="","",'Support - Calculation Detail'!I238)</f>
        <v>0</v>
      </c>
      <c r="K238">
        <f>IF('Support - Calculation Detail'!K238="","",'Support - Calculation Detail'!K238)</f>
        <v>49630</v>
      </c>
      <c r="L238">
        <f>IF('Support - Calculation Detail'!L238="","",'Support - Calculation Detail'!L238)</f>
        <v>0</v>
      </c>
      <c r="M238">
        <f>IF('Support - Calculation Detail'!M238="","",'Support - Calculation Detail'!M238)</f>
        <v>0</v>
      </c>
      <c r="N238">
        <f>IF('Support - Calculation Detail'!N238="","",'Support - Calculation Detail'!N238)</f>
        <v>0</v>
      </c>
      <c r="P238">
        <f>IF('Support - Calculation Detail'!O238="","",'Support - Calculation Detail'!O238)</f>
        <v>49630</v>
      </c>
      <c r="Q238" t="b">
        <v>1</v>
      </c>
      <c r="R238" t="str">
        <f t="shared" si="15"/>
        <v>0820008</v>
      </c>
      <c r="S238" t="str">
        <f t="shared" si="16"/>
        <v>0820008-TF</v>
      </c>
      <c r="T238" t="str">
        <f t="shared" si="17"/>
        <v>0820008-TF</v>
      </c>
      <c r="U238" t="str">
        <f t="shared" si="18"/>
        <v>2</v>
      </c>
      <c r="V238" t="str">
        <f t="shared" si="19"/>
        <v>TF</v>
      </c>
    </row>
    <row r="239" spans="1:22" x14ac:dyDescent="0.35">
      <c r="A239" t="str">
        <f>IF('Support - Calculation Detail'!A239="","",LEFT('Support - Calculation Detail'!A239,7)&amp;"-"&amp;RIGHT('Support - Calculation Detail'!A239,2))</f>
        <v>0820008-UT</v>
      </c>
      <c r="B239" t="str">
        <f>IF('Support - Calculation Detail'!C239="","",'Support - Calculation Detail'!C239)</f>
        <v>08</v>
      </c>
      <c r="C239" t="str">
        <f>IF('Support - Calculation Detail'!B239="","",'Support - Calculation Detail'!B239)</f>
        <v>N</v>
      </c>
      <c r="D239">
        <f>IF('Support - Calculation Detail'!D239="","",'Support - Calculation Detail'!D239)</f>
        <v>1845</v>
      </c>
      <c r="E239">
        <f>IF('Support - Calculation Detail'!E239="","",'Support - Calculation Detail'!E239)</f>
        <v>0</v>
      </c>
      <c r="G239">
        <f>IF('Support - Calculation Detail'!F239="","",'Support - Calculation Detail'!F239)</f>
        <v>1845</v>
      </c>
      <c r="H239">
        <f>IF('Support - Calculation Detail'!G239="","",'Support - Calculation Detail'!G239)</f>
        <v>1</v>
      </c>
      <c r="I239">
        <f>IF('Support - Calculation Detail'!H239="","",'Support - Calculation Detail'!H239)</f>
        <v>1845</v>
      </c>
      <c r="J239">
        <f>IF('Support - Calculation Detail'!I239="","",'Support - Calculation Detail'!I239)</f>
        <v>0</v>
      </c>
      <c r="K239">
        <f>IF('Support - Calculation Detail'!K239="","",'Support - Calculation Detail'!K239)</f>
        <v>1845</v>
      </c>
      <c r="L239">
        <f>IF('Support - Calculation Detail'!L239="","",'Support - Calculation Detail'!L239)</f>
        <v>0</v>
      </c>
      <c r="M239">
        <f>IF('Support - Calculation Detail'!M239="","",'Support - Calculation Detail'!M239)</f>
        <v>0</v>
      </c>
      <c r="N239">
        <f>IF('Support - Calculation Detail'!N239="","",'Support - Calculation Detail'!N239)</f>
        <v>0</v>
      </c>
      <c r="P239">
        <f>IF('Support - Calculation Detail'!O239="","",'Support - Calculation Detail'!O239)</f>
        <v>1845</v>
      </c>
      <c r="Q239" t="b">
        <v>1</v>
      </c>
      <c r="R239" t="str">
        <f t="shared" si="15"/>
        <v>0820008</v>
      </c>
      <c r="S239" t="str">
        <f t="shared" si="16"/>
        <v>0820008-UT</v>
      </c>
      <c r="T239" t="str">
        <f t="shared" si="17"/>
        <v>0820008-UT</v>
      </c>
      <c r="U239" t="str">
        <f t="shared" si="18"/>
        <v>2</v>
      </c>
      <c r="V239" t="str">
        <f t="shared" si="19"/>
        <v>UT</v>
      </c>
    </row>
    <row r="240" spans="1:22" x14ac:dyDescent="0.35">
      <c r="A240" t="str">
        <f>IF('Support - Calculation Detail'!A240="","",LEFT('Support - Calculation Detail'!A240,7)&amp;"-"&amp;RIGHT('Support - Calculation Detail'!A240,2))</f>
        <v>0820009-TF</v>
      </c>
      <c r="B240" t="str">
        <f>IF('Support - Calculation Detail'!C240="","",'Support - Calculation Detail'!C240)</f>
        <v>08</v>
      </c>
      <c r="C240" t="str">
        <f>IF('Support - Calculation Detail'!B240="","",'Support - Calculation Detail'!B240)</f>
        <v>N</v>
      </c>
      <c r="D240">
        <f>IF('Support - Calculation Detail'!D240="","",'Support - Calculation Detail'!D240)</f>
        <v>18689</v>
      </c>
      <c r="E240">
        <f>IF('Support - Calculation Detail'!E240="","",'Support - Calculation Detail'!E240)</f>
        <v>0</v>
      </c>
      <c r="G240">
        <f>IF('Support - Calculation Detail'!F240="","",'Support - Calculation Detail'!F240)</f>
        <v>18689</v>
      </c>
      <c r="H240">
        <f>IF('Support - Calculation Detail'!G240="","",'Support - Calculation Detail'!G240)</f>
        <v>1</v>
      </c>
      <c r="I240">
        <f>IF('Support - Calculation Detail'!H240="","",'Support - Calculation Detail'!H240)</f>
        <v>18689</v>
      </c>
      <c r="J240">
        <f>IF('Support - Calculation Detail'!I240="","",'Support - Calculation Detail'!I240)</f>
        <v>0</v>
      </c>
      <c r="K240">
        <f>IF('Support - Calculation Detail'!K240="","",'Support - Calculation Detail'!K240)</f>
        <v>18689</v>
      </c>
      <c r="L240">
        <f>IF('Support - Calculation Detail'!L240="","",'Support - Calculation Detail'!L240)</f>
        <v>0</v>
      </c>
      <c r="M240">
        <f>IF('Support - Calculation Detail'!M240="","",'Support - Calculation Detail'!M240)</f>
        <v>0</v>
      </c>
      <c r="N240">
        <f>IF('Support - Calculation Detail'!N240="","",'Support - Calculation Detail'!N240)</f>
        <v>0</v>
      </c>
      <c r="P240">
        <f>IF('Support - Calculation Detail'!O240="","",'Support - Calculation Detail'!O240)</f>
        <v>18689</v>
      </c>
      <c r="Q240" t="b">
        <v>1</v>
      </c>
      <c r="R240" t="str">
        <f t="shared" si="15"/>
        <v>0820009</v>
      </c>
      <c r="S240" t="str">
        <f t="shared" si="16"/>
        <v>0820009-TF</v>
      </c>
      <c r="T240" t="str">
        <f t="shared" si="17"/>
        <v>0820009-TF</v>
      </c>
      <c r="U240" t="str">
        <f t="shared" si="18"/>
        <v>2</v>
      </c>
      <c r="V240" t="str">
        <f t="shared" si="19"/>
        <v>TF</v>
      </c>
    </row>
    <row r="241" spans="1:22" x14ac:dyDescent="0.35">
      <c r="A241" t="str">
        <f>IF('Support - Calculation Detail'!A241="","",LEFT('Support - Calculation Detail'!A241,7)&amp;"-"&amp;RIGHT('Support - Calculation Detail'!A241,2))</f>
        <v>0820009-UT</v>
      </c>
      <c r="B241" t="str">
        <f>IF('Support - Calculation Detail'!C241="","",'Support - Calculation Detail'!C241)</f>
        <v>08</v>
      </c>
      <c r="C241" t="str">
        <f>IF('Support - Calculation Detail'!B241="","",'Support - Calculation Detail'!B241)</f>
        <v>N</v>
      </c>
      <c r="D241">
        <f>IF('Support - Calculation Detail'!D241="","",'Support - Calculation Detail'!D241)</f>
        <v>11416</v>
      </c>
      <c r="E241">
        <f>IF('Support - Calculation Detail'!E241="","",'Support - Calculation Detail'!E241)</f>
        <v>0</v>
      </c>
      <c r="G241">
        <f>IF('Support - Calculation Detail'!F241="","",'Support - Calculation Detail'!F241)</f>
        <v>11416</v>
      </c>
      <c r="H241">
        <f>IF('Support - Calculation Detail'!G241="","",'Support - Calculation Detail'!G241)</f>
        <v>1</v>
      </c>
      <c r="I241">
        <f>IF('Support - Calculation Detail'!H241="","",'Support - Calculation Detail'!H241)</f>
        <v>11416</v>
      </c>
      <c r="J241">
        <f>IF('Support - Calculation Detail'!I241="","",'Support - Calculation Detail'!I241)</f>
        <v>0</v>
      </c>
      <c r="K241">
        <f>IF('Support - Calculation Detail'!K241="","",'Support - Calculation Detail'!K241)</f>
        <v>11416</v>
      </c>
      <c r="L241">
        <f>IF('Support - Calculation Detail'!L241="","",'Support - Calculation Detail'!L241)</f>
        <v>0</v>
      </c>
      <c r="M241">
        <f>IF('Support - Calculation Detail'!M241="","",'Support - Calculation Detail'!M241)</f>
        <v>0</v>
      </c>
      <c r="N241">
        <f>IF('Support - Calculation Detail'!N241="","",'Support - Calculation Detail'!N241)</f>
        <v>0</v>
      </c>
      <c r="P241">
        <f>IF('Support - Calculation Detail'!O241="","",'Support - Calculation Detail'!O241)</f>
        <v>11416</v>
      </c>
      <c r="Q241" t="b">
        <v>1</v>
      </c>
      <c r="R241" t="str">
        <f t="shared" si="15"/>
        <v>0820009</v>
      </c>
      <c r="S241" t="str">
        <f t="shared" si="16"/>
        <v>0820009-UT</v>
      </c>
      <c r="T241" t="str">
        <f t="shared" si="17"/>
        <v>0820009-UT</v>
      </c>
      <c r="U241" t="str">
        <f t="shared" si="18"/>
        <v>2</v>
      </c>
      <c r="V241" t="str">
        <f t="shared" si="19"/>
        <v>UT</v>
      </c>
    </row>
    <row r="242" spans="1:22" x14ac:dyDescent="0.35">
      <c r="A242" t="str">
        <f>IF('Support - Calculation Detail'!A242="","",LEFT('Support - Calculation Detail'!A242,7)&amp;"-"&amp;RIGHT('Support - Calculation Detail'!A242,2))</f>
        <v>0820010-UT</v>
      </c>
      <c r="B242" t="str">
        <f>IF('Support - Calculation Detail'!C242="","",'Support - Calculation Detail'!C242)</f>
        <v>08</v>
      </c>
      <c r="C242" t="str">
        <f>IF('Support - Calculation Detail'!B242="","",'Support - Calculation Detail'!B242)</f>
        <v>N</v>
      </c>
      <c r="D242">
        <f>IF('Support - Calculation Detail'!D242="","",'Support - Calculation Detail'!D242)</f>
        <v>5294</v>
      </c>
      <c r="E242">
        <f>IF('Support - Calculation Detail'!E242="","",'Support - Calculation Detail'!E242)</f>
        <v>0</v>
      </c>
      <c r="G242">
        <f>IF('Support - Calculation Detail'!F242="","",'Support - Calculation Detail'!F242)</f>
        <v>5294</v>
      </c>
      <c r="H242">
        <f>IF('Support - Calculation Detail'!G242="","",'Support - Calculation Detail'!G242)</f>
        <v>1</v>
      </c>
      <c r="I242">
        <f>IF('Support - Calculation Detail'!H242="","",'Support - Calculation Detail'!H242)</f>
        <v>5294</v>
      </c>
      <c r="J242">
        <f>IF('Support - Calculation Detail'!I242="","",'Support - Calculation Detail'!I242)</f>
        <v>0</v>
      </c>
      <c r="K242">
        <f>IF('Support - Calculation Detail'!K242="","",'Support - Calculation Detail'!K242)</f>
        <v>5294</v>
      </c>
      <c r="L242">
        <f>IF('Support - Calculation Detail'!L242="","",'Support - Calculation Detail'!L242)</f>
        <v>0</v>
      </c>
      <c r="M242">
        <f>IF('Support - Calculation Detail'!M242="","",'Support - Calculation Detail'!M242)</f>
        <v>0</v>
      </c>
      <c r="N242">
        <f>IF('Support - Calculation Detail'!N242="","",'Support - Calculation Detail'!N242)</f>
        <v>0</v>
      </c>
      <c r="P242">
        <f>IF('Support - Calculation Detail'!O242="","",'Support - Calculation Detail'!O242)</f>
        <v>5294</v>
      </c>
      <c r="Q242" t="b">
        <v>1</v>
      </c>
      <c r="R242" t="str">
        <f t="shared" si="15"/>
        <v>0820010</v>
      </c>
      <c r="S242" t="str">
        <f t="shared" si="16"/>
        <v>0820010-UT</v>
      </c>
      <c r="T242" t="str">
        <f t="shared" si="17"/>
        <v>0820010-UT</v>
      </c>
      <c r="U242" t="str">
        <f t="shared" si="18"/>
        <v>2</v>
      </c>
      <c r="V242" t="str">
        <f t="shared" si="19"/>
        <v>UT</v>
      </c>
    </row>
    <row r="243" spans="1:22" x14ac:dyDescent="0.35">
      <c r="A243" t="str">
        <f>IF('Support - Calculation Detail'!A243="","",LEFT('Support - Calculation Detail'!A243,7)&amp;"-"&amp;RIGHT('Support - Calculation Detail'!A243,2))</f>
        <v>0820011-TF</v>
      </c>
      <c r="B243" t="str">
        <f>IF('Support - Calculation Detail'!C243="","",'Support - Calculation Detail'!C243)</f>
        <v>08</v>
      </c>
      <c r="C243" t="str">
        <f>IF('Support - Calculation Detail'!B243="","",'Support - Calculation Detail'!B243)</f>
        <v>N</v>
      </c>
      <c r="D243">
        <f>IF('Support - Calculation Detail'!D243="","",'Support - Calculation Detail'!D243)</f>
        <v>3011</v>
      </c>
      <c r="E243">
        <f>IF('Support - Calculation Detail'!E243="","",'Support - Calculation Detail'!E243)</f>
        <v>0</v>
      </c>
      <c r="G243">
        <f>IF('Support - Calculation Detail'!F243="","",'Support - Calculation Detail'!F243)</f>
        <v>3011</v>
      </c>
      <c r="H243">
        <f>IF('Support - Calculation Detail'!G243="","",'Support - Calculation Detail'!G243)</f>
        <v>1</v>
      </c>
      <c r="I243">
        <f>IF('Support - Calculation Detail'!H243="","",'Support - Calculation Detail'!H243)</f>
        <v>3011</v>
      </c>
      <c r="J243">
        <f>IF('Support - Calculation Detail'!I243="","",'Support - Calculation Detail'!I243)</f>
        <v>0</v>
      </c>
      <c r="K243">
        <f>IF('Support - Calculation Detail'!K243="","",'Support - Calculation Detail'!K243)</f>
        <v>3011</v>
      </c>
      <c r="L243">
        <f>IF('Support - Calculation Detail'!L243="","",'Support - Calculation Detail'!L243)</f>
        <v>0</v>
      </c>
      <c r="M243">
        <f>IF('Support - Calculation Detail'!M243="","",'Support - Calculation Detail'!M243)</f>
        <v>0</v>
      </c>
      <c r="N243">
        <f>IF('Support - Calculation Detail'!N243="","",'Support - Calculation Detail'!N243)</f>
        <v>0</v>
      </c>
      <c r="P243">
        <f>IF('Support - Calculation Detail'!O243="","",'Support - Calculation Detail'!O243)</f>
        <v>3011</v>
      </c>
      <c r="Q243" t="b">
        <v>1</v>
      </c>
      <c r="R243" t="str">
        <f t="shared" si="15"/>
        <v>0820011</v>
      </c>
      <c r="S243" t="str">
        <f t="shared" si="16"/>
        <v>0820011-TF</v>
      </c>
      <c r="T243" t="str">
        <f t="shared" si="17"/>
        <v>0820011-TF</v>
      </c>
      <c r="U243" t="str">
        <f t="shared" si="18"/>
        <v>2</v>
      </c>
      <c r="V243" t="str">
        <f t="shared" si="19"/>
        <v>TF</v>
      </c>
    </row>
    <row r="244" spans="1:22" x14ac:dyDescent="0.35">
      <c r="A244" t="str">
        <f>IF('Support - Calculation Detail'!A244="","",LEFT('Support - Calculation Detail'!A244,7)&amp;"-"&amp;RIGHT('Support - Calculation Detail'!A244,2))</f>
        <v>0820011-UT</v>
      </c>
      <c r="B244" t="str">
        <f>IF('Support - Calculation Detail'!C244="","",'Support - Calculation Detail'!C244)</f>
        <v>08</v>
      </c>
      <c r="C244" t="str">
        <f>IF('Support - Calculation Detail'!B244="","",'Support - Calculation Detail'!B244)</f>
        <v>N</v>
      </c>
      <c r="D244">
        <f>IF('Support - Calculation Detail'!D244="","",'Support - Calculation Detail'!D244)</f>
        <v>30789</v>
      </c>
      <c r="E244">
        <f>IF('Support - Calculation Detail'!E244="","",'Support - Calculation Detail'!E244)</f>
        <v>0</v>
      </c>
      <c r="G244">
        <f>IF('Support - Calculation Detail'!F244="","",'Support - Calculation Detail'!F244)</f>
        <v>30789</v>
      </c>
      <c r="H244">
        <f>IF('Support - Calculation Detail'!G244="","",'Support - Calculation Detail'!G244)</f>
        <v>1</v>
      </c>
      <c r="I244">
        <f>IF('Support - Calculation Detail'!H244="","",'Support - Calculation Detail'!H244)</f>
        <v>30789</v>
      </c>
      <c r="J244">
        <f>IF('Support - Calculation Detail'!I244="","",'Support - Calculation Detail'!I244)</f>
        <v>0</v>
      </c>
      <c r="K244">
        <f>IF('Support - Calculation Detail'!K244="","",'Support - Calculation Detail'!K244)</f>
        <v>30789</v>
      </c>
      <c r="L244">
        <f>IF('Support - Calculation Detail'!L244="","",'Support - Calculation Detail'!L244)</f>
        <v>0</v>
      </c>
      <c r="M244">
        <f>IF('Support - Calculation Detail'!M244="","",'Support - Calculation Detail'!M244)</f>
        <v>0</v>
      </c>
      <c r="N244">
        <f>IF('Support - Calculation Detail'!N244="","",'Support - Calculation Detail'!N244)</f>
        <v>0</v>
      </c>
      <c r="P244">
        <f>IF('Support - Calculation Detail'!O244="","",'Support - Calculation Detail'!O244)</f>
        <v>30789</v>
      </c>
      <c r="Q244" t="b">
        <v>1</v>
      </c>
      <c r="R244" t="str">
        <f t="shared" si="15"/>
        <v>0820011</v>
      </c>
      <c r="S244" t="str">
        <f t="shared" si="16"/>
        <v>0820011-UT</v>
      </c>
      <c r="T244" t="str">
        <f t="shared" si="17"/>
        <v>0820011-UT</v>
      </c>
      <c r="U244" t="str">
        <f t="shared" si="18"/>
        <v>2</v>
      </c>
      <c r="V244" t="str">
        <f t="shared" si="19"/>
        <v>UT</v>
      </c>
    </row>
    <row r="245" spans="1:22" x14ac:dyDescent="0.35">
      <c r="A245" t="str">
        <f>IF('Support - Calculation Detail'!A245="","",LEFT('Support - Calculation Detail'!A245,7)&amp;"-"&amp;RIGHT('Support - Calculation Detail'!A245,2))</f>
        <v>0820012-TF</v>
      </c>
      <c r="B245" t="str">
        <f>IF('Support - Calculation Detail'!C245="","",'Support - Calculation Detail'!C245)</f>
        <v>08</v>
      </c>
      <c r="C245" t="str">
        <f>IF('Support - Calculation Detail'!B245="","",'Support - Calculation Detail'!B245)</f>
        <v>N</v>
      </c>
      <c r="D245">
        <f>IF('Support - Calculation Detail'!D245="","",'Support - Calculation Detail'!D245)</f>
        <v>9548</v>
      </c>
      <c r="E245">
        <f>IF('Support - Calculation Detail'!E245="","",'Support - Calculation Detail'!E245)</f>
        <v>0</v>
      </c>
      <c r="G245">
        <f>IF('Support - Calculation Detail'!F245="","",'Support - Calculation Detail'!F245)</f>
        <v>9548</v>
      </c>
      <c r="H245">
        <f>IF('Support - Calculation Detail'!G245="","",'Support - Calculation Detail'!G245)</f>
        <v>1</v>
      </c>
      <c r="I245">
        <f>IF('Support - Calculation Detail'!H245="","",'Support - Calculation Detail'!H245)</f>
        <v>9548</v>
      </c>
      <c r="J245">
        <f>IF('Support - Calculation Detail'!I245="","",'Support - Calculation Detail'!I245)</f>
        <v>0</v>
      </c>
      <c r="K245">
        <f>IF('Support - Calculation Detail'!K245="","",'Support - Calculation Detail'!K245)</f>
        <v>9548</v>
      </c>
      <c r="L245">
        <f>IF('Support - Calculation Detail'!L245="","",'Support - Calculation Detail'!L245)</f>
        <v>0</v>
      </c>
      <c r="M245">
        <f>IF('Support - Calculation Detail'!M245="","",'Support - Calculation Detail'!M245)</f>
        <v>0</v>
      </c>
      <c r="N245">
        <f>IF('Support - Calculation Detail'!N245="","",'Support - Calculation Detail'!N245)</f>
        <v>0</v>
      </c>
      <c r="P245">
        <f>IF('Support - Calculation Detail'!O245="","",'Support - Calculation Detail'!O245)</f>
        <v>9548</v>
      </c>
      <c r="Q245" t="b">
        <v>1</v>
      </c>
      <c r="R245" t="str">
        <f t="shared" si="15"/>
        <v>0820012</v>
      </c>
      <c r="S245" t="str">
        <f t="shared" si="16"/>
        <v>0820012-TF</v>
      </c>
      <c r="T245" t="str">
        <f t="shared" si="17"/>
        <v>0820012-TF</v>
      </c>
      <c r="U245" t="str">
        <f t="shared" si="18"/>
        <v>2</v>
      </c>
      <c r="V245" t="str">
        <f t="shared" si="19"/>
        <v>TF</v>
      </c>
    </row>
    <row r="246" spans="1:22" x14ac:dyDescent="0.35">
      <c r="A246" t="str">
        <f>IF('Support - Calculation Detail'!A246="","",LEFT('Support - Calculation Detail'!A246,7)&amp;"-"&amp;RIGHT('Support - Calculation Detail'!A246,2))</f>
        <v>0820012-UT</v>
      </c>
      <c r="B246" t="str">
        <f>IF('Support - Calculation Detail'!C246="","",'Support - Calculation Detail'!C246)</f>
        <v>08</v>
      </c>
      <c r="C246" t="str">
        <f>IF('Support - Calculation Detail'!B246="","",'Support - Calculation Detail'!B246)</f>
        <v>N</v>
      </c>
      <c r="D246">
        <f>IF('Support - Calculation Detail'!D246="","",'Support - Calculation Detail'!D246)</f>
        <v>23034</v>
      </c>
      <c r="E246">
        <f>IF('Support - Calculation Detail'!E246="","",'Support - Calculation Detail'!E246)</f>
        <v>0</v>
      </c>
      <c r="G246">
        <f>IF('Support - Calculation Detail'!F246="","",'Support - Calculation Detail'!F246)</f>
        <v>23034</v>
      </c>
      <c r="H246">
        <f>IF('Support - Calculation Detail'!G246="","",'Support - Calculation Detail'!G246)</f>
        <v>1</v>
      </c>
      <c r="I246">
        <f>IF('Support - Calculation Detail'!H246="","",'Support - Calculation Detail'!H246)</f>
        <v>23034</v>
      </c>
      <c r="J246">
        <f>IF('Support - Calculation Detail'!I246="","",'Support - Calculation Detail'!I246)</f>
        <v>0</v>
      </c>
      <c r="K246">
        <f>IF('Support - Calculation Detail'!K246="","",'Support - Calculation Detail'!K246)</f>
        <v>23034</v>
      </c>
      <c r="L246">
        <f>IF('Support - Calculation Detail'!L246="","",'Support - Calculation Detail'!L246)</f>
        <v>0</v>
      </c>
      <c r="M246">
        <f>IF('Support - Calculation Detail'!M246="","",'Support - Calculation Detail'!M246)</f>
        <v>0</v>
      </c>
      <c r="N246">
        <f>IF('Support - Calculation Detail'!N246="","",'Support - Calculation Detail'!N246)</f>
        <v>0</v>
      </c>
      <c r="P246">
        <f>IF('Support - Calculation Detail'!O246="","",'Support - Calculation Detail'!O246)</f>
        <v>23034</v>
      </c>
      <c r="Q246" t="b">
        <v>1</v>
      </c>
      <c r="R246" t="str">
        <f t="shared" si="15"/>
        <v>0820012</v>
      </c>
      <c r="S246" t="str">
        <f t="shared" si="16"/>
        <v>0820012-UT</v>
      </c>
      <c r="T246" t="str">
        <f t="shared" si="17"/>
        <v>0820012-UT</v>
      </c>
      <c r="U246" t="str">
        <f t="shared" si="18"/>
        <v>2</v>
      </c>
      <c r="V246" t="str">
        <f t="shared" si="19"/>
        <v>UT</v>
      </c>
    </row>
    <row r="247" spans="1:22" x14ac:dyDescent="0.35">
      <c r="A247" t="str">
        <f>IF('Support - Calculation Detail'!A247="","",LEFT('Support - Calculation Detail'!A247,7)&amp;"-"&amp;RIGHT('Support - Calculation Detail'!A247,2))</f>
        <v>0820013-UT</v>
      </c>
      <c r="B247" t="str">
        <f>IF('Support - Calculation Detail'!C247="","",'Support - Calculation Detail'!C247)</f>
        <v>08</v>
      </c>
      <c r="C247" t="str">
        <f>IF('Support - Calculation Detail'!B247="","",'Support - Calculation Detail'!B247)</f>
        <v>N</v>
      </c>
      <c r="D247">
        <f>IF('Support - Calculation Detail'!D247="","",'Support - Calculation Detail'!D247)</f>
        <v>21421</v>
      </c>
      <c r="E247">
        <f>IF('Support - Calculation Detail'!E247="","",'Support - Calculation Detail'!E247)</f>
        <v>0</v>
      </c>
      <c r="G247">
        <f>IF('Support - Calculation Detail'!F247="","",'Support - Calculation Detail'!F247)</f>
        <v>21421</v>
      </c>
      <c r="H247">
        <f>IF('Support - Calculation Detail'!G247="","",'Support - Calculation Detail'!G247)</f>
        <v>1</v>
      </c>
      <c r="I247">
        <f>IF('Support - Calculation Detail'!H247="","",'Support - Calculation Detail'!H247)</f>
        <v>21421</v>
      </c>
      <c r="J247">
        <f>IF('Support - Calculation Detail'!I247="","",'Support - Calculation Detail'!I247)</f>
        <v>0</v>
      </c>
      <c r="K247">
        <f>IF('Support - Calculation Detail'!K247="","",'Support - Calculation Detail'!K247)</f>
        <v>21421</v>
      </c>
      <c r="L247">
        <f>IF('Support - Calculation Detail'!L247="","",'Support - Calculation Detail'!L247)</f>
        <v>0</v>
      </c>
      <c r="M247">
        <f>IF('Support - Calculation Detail'!M247="","",'Support - Calculation Detail'!M247)</f>
        <v>0</v>
      </c>
      <c r="N247">
        <f>IF('Support - Calculation Detail'!N247="","",'Support - Calculation Detail'!N247)</f>
        <v>0</v>
      </c>
      <c r="P247">
        <f>IF('Support - Calculation Detail'!O247="","",'Support - Calculation Detail'!O247)</f>
        <v>21421</v>
      </c>
      <c r="Q247" t="b">
        <v>1</v>
      </c>
      <c r="R247" t="str">
        <f t="shared" si="15"/>
        <v>0820013</v>
      </c>
      <c r="S247" t="str">
        <f t="shared" si="16"/>
        <v>0820013-UT</v>
      </c>
      <c r="T247" t="str">
        <f t="shared" si="17"/>
        <v>0820013-UT</v>
      </c>
      <c r="U247" t="str">
        <f t="shared" si="18"/>
        <v>2</v>
      </c>
      <c r="V247" t="str">
        <f t="shared" si="19"/>
        <v>UT</v>
      </c>
    </row>
    <row r="248" spans="1:22" x14ac:dyDescent="0.35">
      <c r="A248" t="str">
        <f>IF('Support - Calculation Detail'!A248="","",LEFT('Support - Calculation Detail'!A248,7)&amp;"-"&amp;RIGHT('Support - Calculation Detail'!A248,2))</f>
        <v>0820014-TF</v>
      </c>
      <c r="B248" t="str">
        <f>IF('Support - Calculation Detail'!C248="","",'Support - Calculation Detail'!C248)</f>
        <v>08</v>
      </c>
      <c r="C248" t="str">
        <f>IF('Support - Calculation Detail'!B248="","",'Support - Calculation Detail'!B248)</f>
        <v>N</v>
      </c>
      <c r="D248">
        <f>IF('Support - Calculation Detail'!D248="","",'Support - Calculation Detail'!D248)</f>
        <v>2264</v>
      </c>
      <c r="E248">
        <f>IF('Support - Calculation Detail'!E248="","",'Support - Calculation Detail'!E248)</f>
        <v>0</v>
      </c>
      <c r="G248">
        <f>IF('Support - Calculation Detail'!F248="","",'Support - Calculation Detail'!F248)</f>
        <v>2264</v>
      </c>
      <c r="H248">
        <f>IF('Support - Calculation Detail'!G248="","",'Support - Calculation Detail'!G248)</f>
        <v>1</v>
      </c>
      <c r="I248">
        <f>IF('Support - Calculation Detail'!H248="","",'Support - Calculation Detail'!H248)</f>
        <v>2264</v>
      </c>
      <c r="J248">
        <f>IF('Support - Calculation Detail'!I248="","",'Support - Calculation Detail'!I248)</f>
        <v>0</v>
      </c>
      <c r="K248">
        <f>IF('Support - Calculation Detail'!K248="","",'Support - Calculation Detail'!K248)</f>
        <v>2264</v>
      </c>
      <c r="L248">
        <f>IF('Support - Calculation Detail'!L248="","",'Support - Calculation Detail'!L248)</f>
        <v>0</v>
      </c>
      <c r="M248">
        <f>IF('Support - Calculation Detail'!M248="","",'Support - Calculation Detail'!M248)</f>
        <v>0</v>
      </c>
      <c r="N248">
        <f>IF('Support - Calculation Detail'!N248="","",'Support - Calculation Detail'!N248)</f>
        <v>0</v>
      </c>
      <c r="P248">
        <f>IF('Support - Calculation Detail'!O248="","",'Support - Calculation Detail'!O248)</f>
        <v>2264</v>
      </c>
      <c r="Q248" t="b">
        <v>1</v>
      </c>
      <c r="R248" t="str">
        <f t="shared" si="15"/>
        <v>0820014</v>
      </c>
      <c r="S248" t="str">
        <f t="shared" si="16"/>
        <v>0820014-TF</v>
      </c>
      <c r="T248" t="str">
        <f t="shared" si="17"/>
        <v>0820014-TF</v>
      </c>
      <c r="U248" t="str">
        <f t="shared" si="18"/>
        <v>2</v>
      </c>
      <c r="V248" t="str">
        <f t="shared" si="19"/>
        <v>TF</v>
      </c>
    </row>
    <row r="249" spans="1:22" x14ac:dyDescent="0.35">
      <c r="A249" t="str">
        <f>IF('Support - Calculation Detail'!A249="","",LEFT('Support - Calculation Detail'!A249,7)&amp;"-"&amp;RIGHT('Support - Calculation Detail'!A249,2))</f>
        <v>0820014-UT</v>
      </c>
      <c r="B249" t="str">
        <f>IF('Support - Calculation Detail'!C249="","",'Support - Calculation Detail'!C249)</f>
        <v>08</v>
      </c>
      <c r="C249" t="str">
        <f>IF('Support - Calculation Detail'!B249="","",'Support - Calculation Detail'!B249)</f>
        <v>N</v>
      </c>
      <c r="D249">
        <f>IF('Support - Calculation Detail'!D249="","",'Support - Calculation Detail'!D249)</f>
        <v>6287</v>
      </c>
      <c r="E249">
        <f>IF('Support - Calculation Detail'!E249="","",'Support - Calculation Detail'!E249)</f>
        <v>0</v>
      </c>
      <c r="G249">
        <f>IF('Support - Calculation Detail'!F249="","",'Support - Calculation Detail'!F249)</f>
        <v>6287</v>
      </c>
      <c r="H249">
        <f>IF('Support - Calculation Detail'!G249="","",'Support - Calculation Detail'!G249)</f>
        <v>1</v>
      </c>
      <c r="I249">
        <f>IF('Support - Calculation Detail'!H249="","",'Support - Calculation Detail'!H249)</f>
        <v>6287</v>
      </c>
      <c r="J249">
        <f>IF('Support - Calculation Detail'!I249="","",'Support - Calculation Detail'!I249)</f>
        <v>0</v>
      </c>
      <c r="K249">
        <f>IF('Support - Calculation Detail'!K249="","",'Support - Calculation Detail'!K249)</f>
        <v>6287</v>
      </c>
      <c r="L249">
        <f>IF('Support - Calculation Detail'!L249="","",'Support - Calculation Detail'!L249)</f>
        <v>0</v>
      </c>
      <c r="M249">
        <f>IF('Support - Calculation Detail'!M249="","",'Support - Calculation Detail'!M249)</f>
        <v>0</v>
      </c>
      <c r="N249">
        <f>IF('Support - Calculation Detail'!N249="","",'Support - Calculation Detail'!N249)</f>
        <v>0</v>
      </c>
      <c r="P249">
        <f>IF('Support - Calculation Detail'!O249="","",'Support - Calculation Detail'!O249)</f>
        <v>6287</v>
      </c>
      <c r="Q249" t="b">
        <v>1</v>
      </c>
      <c r="R249" t="str">
        <f t="shared" si="15"/>
        <v>0820014</v>
      </c>
      <c r="S249" t="str">
        <f t="shared" si="16"/>
        <v>0820014-UT</v>
      </c>
      <c r="T249" t="str">
        <f t="shared" si="17"/>
        <v>0820014-UT</v>
      </c>
      <c r="U249" t="str">
        <f t="shared" si="18"/>
        <v>2</v>
      </c>
      <c r="V249" t="str">
        <f t="shared" si="19"/>
        <v>UT</v>
      </c>
    </row>
    <row r="250" spans="1:22" x14ac:dyDescent="0.35">
      <c r="A250" t="str">
        <f>IF('Support - Calculation Detail'!A250="","",LEFT('Support - Calculation Detail'!A250,7)&amp;"-"&amp;RIGHT('Support - Calculation Detail'!A250,2))</f>
        <v>0850018-UT</v>
      </c>
      <c r="B250" t="str">
        <f>IF('Support - Calculation Detail'!C250="","",'Support - Calculation Detail'!C250)</f>
        <v>08</v>
      </c>
      <c r="C250" t="str">
        <f>IF('Support - Calculation Detail'!B250="","",'Support - Calculation Detail'!B250)</f>
        <v>N</v>
      </c>
      <c r="D250">
        <f>IF('Support - Calculation Detail'!D250="","",'Support - Calculation Detail'!D250)</f>
        <v>33793</v>
      </c>
      <c r="E250">
        <f>IF('Support - Calculation Detail'!E250="","",'Support - Calculation Detail'!E250)</f>
        <v>0</v>
      </c>
      <c r="G250">
        <f>IF('Support - Calculation Detail'!F250="","",'Support - Calculation Detail'!F250)</f>
        <v>33793</v>
      </c>
      <c r="H250">
        <f>IF('Support - Calculation Detail'!G250="","",'Support - Calculation Detail'!G250)</f>
        <v>1</v>
      </c>
      <c r="I250">
        <f>IF('Support - Calculation Detail'!H250="","",'Support - Calculation Detail'!H250)</f>
        <v>33793</v>
      </c>
      <c r="J250">
        <f>IF('Support - Calculation Detail'!I250="","",'Support - Calculation Detail'!I250)</f>
        <v>0</v>
      </c>
      <c r="K250">
        <f>IF('Support - Calculation Detail'!K250="","",'Support - Calculation Detail'!K250)</f>
        <v>33793</v>
      </c>
      <c r="L250">
        <f>IF('Support - Calculation Detail'!L250="","",'Support - Calculation Detail'!L250)</f>
        <v>0</v>
      </c>
      <c r="M250">
        <f>IF('Support - Calculation Detail'!M250="","",'Support - Calculation Detail'!M250)</f>
        <v>0</v>
      </c>
      <c r="N250">
        <f>IF('Support - Calculation Detail'!N250="","",'Support - Calculation Detail'!N250)</f>
        <v>0</v>
      </c>
      <c r="P250">
        <f>IF('Support - Calculation Detail'!O250="","",'Support - Calculation Detail'!O250)</f>
        <v>33793</v>
      </c>
      <c r="Q250" t="b">
        <v>1</v>
      </c>
      <c r="R250" t="str">
        <f t="shared" si="15"/>
        <v>0850018</v>
      </c>
      <c r="S250" t="str">
        <f t="shared" si="16"/>
        <v>0850018-UT</v>
      </c>
      <c r="T250" t="str">
        <f t="shared" si="17"/>
        <v>0850018-UT</v>
      </c>
      <c r="U250" t="str">
        <f t="shared" si="18"/>
        <v>5</v>
      </c>
      <c r="V250" t="str">
        <f t="shared" si="19"/>
        <v>UT</v>
      </c>
    </row>
    <row r="251" spans="1:22" x14ac:dyDescent="0.35">
      <c r="A251" t="str">
        <f>IF('Support - Calculation Detail'!A251="","",LEFT('Support - Calculation Detail'!A251,7)&amp;"-"&amp;RIGHT('Support - Calculation Detail'!A251,2))</f>
        <v>0850019-UT</v>
      </c>
      <c r="B251" t="str">
        <f>IF('Support - Calculation Detail'!C251="","",'Support - Calculation Detail'!C251)</f>
        <v>08</v>
      </c>
      <c r="C251" t="str">
        <f>IF('Support - Calculation Detail'!B251="","",'Support - Calculation Detail'!B251)</f>
        <v>N</v>
      </c>
      <c r="D251">
        <f>IF('Support - Calculation Detail'!D251="","",'Support - Calculation Detail'!D251)</f>
        <v>454163</v>
      </c>
      <c r="E251">
        <f>IF('Support - Calculation Detail'!E251="","",'Support - Calculation Detail'!E251)</f>
        <v>0</v>
      </c>
      <c r="G251">
        <f>IF('Support - Calculation Detail'!F251="","",'Support - Calculation Detail'!F251)</f>
        <v>454163</v>
      </c>
      <c r="H251">
        <f>IF('Support - Calculation Detail'!G251="","",'Support - Calculation Detail'!G251)</f>
        <v>1</v>
      </c>
      <c r="I251">
        <f>IF('Support - Calculation Detail'!H251="","",'Support - Calculation Detail'!H251)</f>
        <v>454163</v>
      </c>
      <c r="J251">
        <f>IF('Support - Calculation Detail'!I251="","",'Support - Calculation Detail'!I251)</f>
        <v>0</v>
      </c>
      <c r="K251">
        <f>IF('Support - Calculation Detail'!K251="","",'Support - Calculation Detail'!K251)</f>
        <v>454163</v>
      </c>
      <c r="L251">
        <f>IF('Support - Calculation Detail'!L251="","",'Support - Calculation Detail'!L251)</f>
        <v>0</v>
      </c>
      <c r="M251">
        <f>IF('Support - Calculation Detail'!M251="","",'Support - Calculation Detail'!M251)</f>
        <v>0</v>
      </c>
      <c r="N251">
        <f>IF('Support - Calculation Detail'!N251="","",'Support - Calculation Detail'!N251)</f>
        <v>0</v>
      </c>
      <c r="P251">
        <f>IF('Support - Calculation Detail'!O251="","",'Support - Calculation Detail'!O251)</f>
        <v>454163</v>
      </c>
      <c r="Q251" t="b">
        <v>1</v>
      </c>
      <c r="R251" t="str">
        <f t="shared" si="15"/>
        <v>0850019</v>
      </c>
      <c r="S251" t="str">
        <f t="shared" si="16"/>
        <v>0850019-UT</v>
      </c>
      <c r="T251" t="str">
        <f t="shared" si="17"/>
        <v>0850019-UT</v>
      </c>
      <c r="U251" t="str">
        <f t="shared" si="18"/>
        <v>5</v>
      </c>
      <c r="V251" t="str">
        <f t="shared" si="19"/>
        <v>UT</v>
      </c>
    </row>
    <row r="252" spans="1:22" x14ac:dyDescent="0.35">
      <c r="A252" t="str">
        <f>IF('Support - Calculation Detail'!A252="","",LEFT('Support - Calculation Detail'!A252,7)&amp;"-"&amp;RIGHT('Support - Calculation Detail'!A252,2))</f>
        <v>0850020-UT</v>
      </c>
      <c r="B252" t="str">
        <f>IF('Support - Calculation Detail'!C252="","",'Support - Calculation Detail'!C252)</f>
        <v>08</v>
      </c>
      <c r="C252" t="str">
        <f>IF('Support - Calculation Detail'!B252="","",'Support - Calculation Detail'!B252)</f>
        <v>N</v>
      </c>
      <c r="D252">
        <f>IF('Support - Calculation Detail'!D252="","",'Support - Calculation Detail'!D252)</f>
        <v>86384</v>
      </c>
      <c r="E252">
        <f>IF('Support - Calculation Detail'!E252="","",'Support - Calculation Detail'!E252)</f>
        <v>0</v>
      </c>
      <c r="G252">
        <f>IF('Support - Calculation Detail'!F252="","",'Support - Calculation Detail'!F252)</f>
        <v>86384</v>
      </c>
      <c r="H252">
        <f>IF('Support - Calculation Detail'!G252="","",'Support - Calculation Detail'!G252)</f>
        <v>1</v>
      </c>
      <c r="I252">
        <f>IF('Support - Calculation Detail'!H252="","",'Support - Calculation Detail'!H252)</f>
        <v>86384</v>
      </c>
      <c r="J252">
        <f>IF('Support - Calculation Detail'!I252="","",'Support - Calculation Detail'!I252)</f>
        <v>0</v>
      </c>
      <c r="K252">
        <f>IF('Support - Calculation Detail'!K252="","",'Support - Calculation Detail'!K252)</f>
        <v>86384</v>
      </c>
      <c r="L252">
        <f>IF('Support - Calculation Detail'!L252="","",'Support - Calculation Detail'!L252)</f>
        <v>0</v>
      </c>
      <c r="M252">
        <f>IF('Support - Calculation Detail'!M252="","",'Support - Calculation Detail'!M252)</f>
        <v>0</v>
      </c>
      <c r="N252">
        <f>IF('Support - Calculation Detail'!N252="","",'Support - Calculation Detail'!N252)</f>
        <v>0</v>
      </c>
      <c r="P252">
        <f>IF('Support - Calculation Detail'!O252="","",'Support - Calculation Detail'!O252)</f>
        <v>86384</v>
      </c>
      <c r="Q252" t="b">
        <v>1</v>
      </c>
      <c r="R252" t="str">
        <f t="shared" si="15"/>
        <v>0850020</v>
      </c>
      <c r="S252" t="str">
        <f t="shared" si="16"/>
        <v>0850020-UT</v>
      </c>
      <c r="T252" t="str">
        <f t="shared" si="17"/>
        <v>0850020-UT</v>
      </c>
      <c r="U252" t="str">
        <f t="shared" si="18"/>
        <v>5</v>
      </c>
      <c r="V252" t="str">
        <f t="shared" si="19"/>
        <v>UT</v>
      </c>
    </row>
    <row r="253" spans="1:22" x14ac:dyDescent="0.35">
      <c r="A253" t="str">
        <f>IF('Support - Calculation Detail'!A253="","",LEFT('Support - Calculation Detail'!A253,7)&amp;"-"&amp;RIGHT('Support - Calculation Detail'!A253,2))</f>
        <v>0830457-FT</v>
      </c>
      <c r="B253" t="str">
        <f>IF('Support - Calculation Detail'!C253="","",'Support - Calculation Detail'!C253)</f>
        <v>08</v>
      </c>
      <c r="C253" t="str">
        <f>IF('Support - Calculation Detail'!B253="","",'Support - Calculation Detail'!B253)</f>
        <v>N</v>
      </c>
      <c r="D253">
        <f>IF('Support - Calculation Detail'!D253="","",'Support - Calculation Detail'!D253)</f>
        <v>154083</v>
      </c>
      <c r="E253">
        <f>IF('Support - Calculation Detail'!E253="","",'Support - Calculation Detail'!E253)</f>
        <v>16395</v>
      </c>
      <c r="G253">
        <f>IF('Support - Calculation Detail'!F253="","",'Support - Calculation Detail'!F253)</f>
        <v>170478</v>
      </c>
      <c r="H253">
        <f>IF('Support - Calculation Detail'!G253="","",'Support - Calculation Detail'!G253)</f>
        <v>1</v>
      </c>
      <c r="I253">
        <f>IF('Support - Calculation Detail'!H253="","",'Support - Calculation Detail'!H253)</f>
        <v>170478</v>
      </c>
      <c r="J253">
        <f>IF('Support - Calculation Detail'!I253="","",'Support - Calculation Detail'!I253)</f>
        <v>0</v>
      </c>
      <c r="K253">
        <f>IF('Support - Calculation Detail'!K253="","",'Support - Calculation Detail'!K253)</f>
        <v>170478</v>
      </c>
      <c r="L253">
        <f>IF('Support - Calculation Detail'!L253="","",'Support - Calculation Detail'!L253)</f>
        <v>0</v>
      </c>
      <c r="M253">
        <f>IF('Support - Calculation Detail'!M253="","",'Support - Calculation Detail'!M253)</f>
        <v>0</v>
      </c>
      <c r="N253">
        <f>IF('Support - Calculation Detail'!N253="","",'Support - Calculation Detail'!N253)</f>
        <v>0</v>
      </c>
      <c r="P253">
        <f>IF('Support - Calculation Detail'!O253="","",'Support - Calculation Detail'!O253)</f>
        <v>170478</v>
      </c>
      <c r="Q253" t="b">
        <v>1</v>
      </c>
      <c r="R253" t="str">
        <f t="shared" si="15"/>
        <v>0830457</v>
      </c>
      <c r="S253" t="str">
        <f t="shared" si="16"/>
        <v>0830457-FT</v>
      </c>
      <c r="T253" t="str">
        <f t="shared" si="17"/>
        <v>0830457-FT</v>
      </c>
      <c r="U253" t="str">
        <f t="shared" si="18"/>
        <v>3</v>
      </c>
      <c r="V253" t="str">
        <f t="shared" si="19"/>
        <v>FT</v>
      </c>
    </row>
    <row r="254" spans="1:22" x14ac:dyDescent="0.35">
      <c r="A254" t="str">
        <f>IF('Support - Calculation Detail'!A254="","",LEFT('Support - Calculation Detail'!A254,7)&amp;"-"&amp;RIGHT('Support - Calculation Detail'!A254,2))</f>
        <v>0830457-UT</v>
      </c>
      <c r="B254" t="str">
        <f>IF('Support - Calculation Detail'!C254="","",'Support - Calculation Detail'!C254)</f>
        <v>08</v>
      </c>
      <c r="C254" t="str">
        <f>IF('Support - Calculation Detail'!B254="","",'Support - Calculation Detail'!B254)</f>
        <v>N</v>
      </c>
      <c r="D254">
        <f>IF('Support - Calculation Detail'!D254="","",'Support - Calculation Detail'!D254)</f>
        <v>1298081</v>
      </c>
      <c r="E254">
        <f>IF('Support - Calculation Detail'!E254="","",'Support - Calculation Detail'!E254)</f>
        <v>0</v>
      </c>
      <c r="G254">
        <f>IF('Support - Calculation Detail'!F254="","",'Support - Calculation Detail'!F254)</f>
        <v>1298081</v>
      </c>
      <c r="H254">
        <f>IF('Support - Calculation Detail'!G254="","",'Support - Calculation Detail'!G254)</f>
        <v>1</v>
      </c>
      <c r="I254">
        <f>IF('Support - Calculation Detail'!H254="","",'Support - Calculation Detail'!H254)</f>
        <v>1298081</v>
      </c>
      <c r="J254">
        <f>IF('Support - Calculation Detail'!I254="","",'Support - Calculation Detail'!I254)</f>
        <v>0</v>
      </c>
      <c r="K254">
        <f>IF('Support - Calculation Detail'!K254="","",'Support - Calculation Detail'!K254)</f>
        <v>1298081</v>
      </c>
      <c r="L254">
        <f>IF('Support - Calculation Detail'!L254="","",'Support - Calculation Detail'!L254)</f>
        <v>0</v>
      </c>
      <c r="M254">
        <f>IF('Support - Calculation Detail'!M254="","",'Support - Calculation Detail'!M254)</f>
        <v>0</v>
      </c>
      <c r="N254">
        <f>IF('Support - Calculation Detail'!N254="","",'Support - Calculation Detail'!N254)</f>
        <v>0</v>
      </c>
      <c r="P254">
        <f>IF('Support - Calculation Detail'!O254="","",'Support - Calculation Detail'!O254)</f>
        <v>1298081</v>
      </c>
      <c r="Q254" t="b">
        <v>1</v>
      </c>
      <c r="R254" t="str">
        <f t="shared" si="15"/>
        <v>0830457</v>
      </c>
      <c r="S254" t="str">
        <f t="shared" si="16"/>
        <v>0830457-UT</v>
      </c>
      <c r="T254" t="str">
        <f t="shared" si="17"/>
        <v>0830457-UT</v>
      </c>
      <c r="U254" t="str">
        <f t="shared" si="18"/>
        <v>3</v>
      </c>
      <c r="V254" t="str">
        <f t="shared" si="19"/>
        <v>UT</v>
      </c>
    </row>
    <row r="255" spans="1:22" x14ac:dyDescent="0.35">
      <c r="A255" t="str">
        <f>IF('Support - Calculation Detail'!A255="","",LEFT('Support - Calculation Detail'!A255,7)&amp;"-"&amp;RIGHT('Support - Calculation Detail'!A255,2))</f>
        <v>0830543-UT</v>
      </c>
      <c r="B255" t="str">
        <f>IF('Support - Calculation Detail'!C255="","",'Support - Calculation Detail'!C255)</f>
        <v>08</v>
      </c>
      <c r="C255" t="str">
        <f>IF('Support - Calculation Detail'!B255="","",'Support - Calculation Detail'!B255)</f>
        <v>N</v>
      </c>
      <c r="D255">
        <f>IF('Support - Calculation Detail'!D255="","",'Support - Calculation Detail'!D255)</f>
        <v>105362</v>
      </c>
      <c r="E255">
        <f>IF('Support - Calculation Detail'!E255="","",'Support - Calculation Detail'!E255)</f>
        <v>0</v>
      </c>
      <c r="G255">
        <f>IF('Support - Calculation Detail'!F255="","",'Support - Calculation Detail'!F255)</f>
        <v>105362</v>
      </c>
      <c r="H255">
        <f>IF('Support - Calculation Detail'!G255="","",'Support - Calculation Detail'!G255)</f>
        <v>1</v>
      </c>
      <c r="I255">
        <f>IF('Support - Calculation Detail'!H255="","",'Support - Calculation Detail'!H255)</f>
        <v>105362</v>
      </c>
      <c r="J255">
        <f>IF('Support - Calculation Detail'!I255="","",'Support - Calculation Detail'!I255)</f>
        <v>0</v>
      </c>
      <c r="K255">
        <f>IF('Support - Calculation Detail'!K255="","",'Support - Calculation Detail'!K255)</f>
        <v>105362</v>
      </c>
      <c r="L255">
        <f>IF('Support - Calculation Detail'!L255="","",'Support - Calculation Detail'!L255)</f>
        <v>10499</v>
      </c>
      <c r="M255">
        <f>IF('Support - Calculation Detail'!M255="","",'Support - Calculation Detail'!M255)</f>
        <v>0</v>
      </c>
      <c r="N255">
        <f>IF('Support - Calculation Detail'!N255="","",'Support - Calculation Detail'!N255)</f>
        <v>0</v>
      </c>
      <c r="P255">
        <f>IF('Support - Calculation Detail'!O255="","",'Support - Calculation Detail'!O255)</f>
        <v>115861</v>
      </c>
      <c r="Q255" t="b">
        <v>1</v>
      </c>
      <c r="R255" t="str">
        <f t="shared" si="15"/>
        <v>0830543</v>
      </c>
      <c r="S255" t="str">
        <f t="shared" si="16"/>
        <v>0830543-UT</v>
      </c>
      <c r="T255" t="str">
        <f t="shared" si="17"/>
        <v>0830543-UT</v>
      </c>
      <c r="U255" t="str">
        <f t="shared" si="18"/>
        <v>3</v>
      </c>
      <c r="V255" t="str">
        <f t="shared" si="19"/>
        <v>UT</v>
      </c>
    </row>
    <row r="256" spans="1:22" x14ac:dyDescent="0.35">
      <c r="A256" t="str">
        <f>IF('Support - Calculation Detail'!A256="","",LEFT('Support - Calculation Detail'!A256,7)&amp;"-"&amp;RIGHT('Support - Calculation Detail'!A256,2))</f>
        <v>0830544-UT</v>
      </c>
      <c r="B256" t="str">
        <f>IF('Support - Calculation Detail'!C256="","",'Support - Calculation Detail'!C256)</f>
        <v>08</v>
      </c>
      <c r="C256" t="str">
        <f>IF('Support - Calculation Detail'!B256="","",'Support - Calculation Detail'!B256)</f>
        <v>N</v>
      </c>
      <c r="D256">
        <f>IF('Support - Calculation Detail'!D256="","",'Support - Calculation Detail'!D256)</f>
        <v>123046</v>
      </c>
      <c r="E256">
        <f>IF('Support - Calculation Detail'!E256="","",'Support - Calculation Detail'!E256)</f>
        <v>0</v>
      </c>
      <c r="G256">
        <f>IF('Support - Calculation Detail'!F256="","",'Support - Calculation Detail'!F256)</f>
        <v>123046</v>
      </c>
      <c r="H256">
        <f>IF('Support - Calculation Detail'!G256="","",'Support - Calculation Detail'!G256)</f>
        <v>1</v>
      </c>
      <c r="I256">
        <f>IF('Support - Calculation Detail'!H256="","",'Support - Calculation Detail'!H256)</f>
        <v>123046</v>
      </c>
      <c r="J256">
        <f>IF('Support - Calculation Detail'!I256="","",'Support - Calculation Detail'!I256)</f>
        <v>0</v>
      </c>
      <c r="K256">
        <f>IF('Support - Calculation Detail'!K256="","",'Support - Calculation Detail'!K256)</f>
        <v>123046</v>
      </c>
      <c r="L256">
        <f>IF('Support - Calculation Detail'!L256="","",'Support - Calculation Detail'!L256)</f>
        <v>2028</v>
      </c>
      <c r="M256">
        <f>IF('Support - Calculation Detail'!M256="","",'Support - Calculation Detail'!M256)</f>
        <v>0</v>
      </c>
      <c r="N256">
        <f>IF('Support - Calculation Detail'!N256="","",'Support - Calculation Detail'!N256)</f>
        <v>0</v>
      </c>
      <c r="P256">
        <f>IF('Support - Calculation Detail'!O256="","",'Support - Calculation Detail'!O256)</f>
        <v>125074</v>
      </c>
      <c r="Q256" t="b">
        <v>1</v>
      </c>
      <c r="R256" t="str">
        <f t="shared" si="15"/>
        <v>0830544</v>
      </c>
      <c r="S256" t="str">
        <f t="shared" si="16"/>
        <v>0830544-UT</v>
      </c>
      <c r="T256" t="str">
        <f t="shared" si="17"/>
        <v>0830544-UT</v>
      </c>
      <c r="U256" t="str">
        <f t="shared" si="18"/>
        <v>3</v>
      </c>
      <c r="V256" t="str">
        <f t="shared" si="19"/>
        <v>UT</v>
      </c>
    </row>
    <row r="257" spans="1:22" x14ac:dyDescent="0.35">
      <c r="A257" t="str">
        <f>IF('Support - Calculation Detail'!A257="","",LEFT('Support - Calculation Detail'!A257,7)&amp;"-"&amp;RIGHT('Support - Calculation Detail'!A257,2))</f>
        <v>0830545-UT</v>
      </c>
      <c r="B257" t="str">
        <f>IF('Support - Calculation Detail'!C257="","",'Support - Calculation Detail'!C257)</f>
        <v>08</v>
      </c>
      <c r="C257" t="str">
        <f>IF('Support - Calculation Detail'!B257="","",'Support - Calculation Detail'!B257)</f>
        <v>N</v>
      </c>
      <c r="D257">
        <f>IF('Support - Calculation Detail'!D257="","",'Support - Calculation Detail'!D257)</f>
        <v>621715</v>
      </c>
      <c r="E257">
        <f>IF('Support - Calculation Detail'!E257="","",'Support - Calculation Detail'!E257)</f>
        <v>0</v>
      </c>
      <c r="G257">
        <f>IF('Support - Calculation Detail'!F257="","",'Support - Calculation Detail'!F257)</f>
        <v>621715</v>
      </c>
      <c r="H257">
        <f>IF('Support - Calculation Detail'!G257="","",'Support - Calculation Detail'!G257)</f>
        <v>1</v>
      </c>
      <c r="I257">
        <f>IF('Support - Calculation Detail'!H257="","",'Support - Calculation Detail'!H257)</f>
        <v>621715</v>
      </c>
      <c r="J257">
        <f>IF('Support - Calculation Detail'!I257="","",'Support - Calculation Detail'!I257)</f>
        <v>0</v>
      </c>
      <c r="K257">
        <f>IF('Support - Calculation Detail'!K257="","",'Support - Calculation Detail'!K257)</f>
        <v>621715</v>
      </c>
      <c r="L257">
        <f>IF('Support - Calculation Detail'!L257="","",'Support - Calculation Detail'!L257)</f>
        <v>31153</v>
      </c>
      <c r="M257">
        <f>IF('Support - Calculation Detail'!M257="","",'Support - Calculation Detail'!M257)</f>
        <v>0</v>
      </c>
      <c r="N257">
        <f>IF('Support - Calculation Detail'!N257="","",'Support - Calculation Detail'!N257)</f>
        <v>0</v>
      </c>
      <c r="P257">
        <f>IF('Support - Calculation Detail'!O257="","",'Support - Calculation Detail'!O257)</f>
        <v>652868</v>
      </c>
      <c r="Q257" t="b">
        <v>1</v>
      </c>
      <c r="R257" t="str">
        <f t="shared" si="15"/>
        <v>0830545</v>
      </c>
      <c r="S257" t="str">
        <f t="shared" si="16"/>
        <v>0830545-UT</v>
      </c>
      <c r="T257" t="str">
        <f t="shared" si="17"/>
        <v>0830545-UT</v>
      </c>
      <c r="U257" t="str">
        <f t="shared" si="18"/>
        <v>3</v>
      </c>
      <c r="V257" t="str">
        <f t="shared" si="19"/>
        <v>UT</v>
      </c>
    </row>
    <row r="258" spans="1:22" x14ac:dyDescent="0.35">
      <c r="A258" t="str">
        <f>IF('Support - Calculation Detail'!A258="","",LEFT('Support - Calculation Detail'!A258,7)&amp;"-"&amp;RIGHT('Support - Calculation Detail'!A258,2))</f>
        <v>0830546-UT</v>
      </c>
      <c r="B258" t="str">
        <f>IF('Support - Calculation Detail'!C258="","",'Support - Calculation Detail'!C258)</f>
        <v>08</v>
      </c>
      <c r="C258" t="str">
        <f>IF('Support - Calculation Detail'!B258="","",'Support - Calculation Detail'!B258)</f>
        <v>N</v>
      </c>
      <c r="D258">
        <f>IF('Support - Calculation Detail'!D258="","",'Support - Calculation Detail'!D258)</f>
        <v>8827</v>
      </c>
      <c r="E258">
        <f>IF('Support - Calculation Detail'!E258="","",'Support - Calculation Detail'!E258)</f>
        <v>0</v>
      </c>
      <c r="G258">
        <f>IF('Support - Calculation Detail'!F258="","",'Support - Calculation Detail'!F258)</f>
        <v>8827</v>
      </c>
      <c r="H258">
        <f>IF('Support - Calculation Detail'!G258="","",'Support - Calculation Detail'!G258)</f>
        <v>1</v>
      </c>
      <c r="I258">
        <f>IF('Support - Calculation Detail'!H258="","",'Support - Calculation Detail'!H258)</f>
        <v>8827</v>
      </c>
      <c r="J258">
        <f>IF('Support - Calculation Detail'!I258="","",'Support - Calculation Detail'!I258)</f>
        <v>0</v>
      </c>
      <c r="K258">
        <f>IF('Support - Calculation Detail'!K258="","",'Support - Calculation Detail'!K258)</f>
        <v>8827</v>
      </c>
      <c r="L258">
        <f>IF('Support - Calculation Detail'!L258="","",'Support - Calculation Detail'!L258)</f>
        <v>0</v>
      </c>
      <c r="M258">
        <f>IF('Support - Calculation Detail'!M258="","",'Support - Calculation Detail'!M258)</f>
        <v>0</v>
      </c>
      <c r="N258">
        <f>IF('Support - Calculation Detail'!N258="","",'Support - Calculation Detail'!N258)</f>
        <v>0</v>
      </c>
      <c r="P258">
        <f>IF('Support - Calculation Detail'!O258="","",'Support - Calculation Detail'!O258)</f>
        <v>8827</v>
      </c>
      <c r="Q258" t="b">
        <v>1</v>
      </c>
      <c r="R258" t="str">
        <f t="shared" si="15"/>
        <v>0830546</v>
      </c>
      <c r="S258" t="str">
        <f t="shared" si="16"/>
        <v>0830546-UT</v>
      </c>
      <c r="T258" t="str">
        <f t="shared" si="17"/>
        <v>0830546-UT</v>
      </c>
      <c r="U258" t="str">
        <f t="shared" si="18"/>
        <v>3</v>
      </c>
      <c r="V258" t="str">
        <f t="shared" si="19"/>
        <v>UT</v>
      </c>
    </row>
    <row r="259" spans="1:22" x14ac:dyDescent="0.35">
      <c r="A259" t="str">
        <f>IF('Support - Calculation Detail'!A259="","",LEFT('Support - Calculation Detail'!A259,7)&amp;"-"&amp;RIGHT('Support - Calculation Detail'!A259,2))</f>
        <v>0840750-SO</v>
      </c>
      <c r="B259" t="str">
        <f>IF('Support - Calculation Detail'!C259="","",'Support - Calculation Detail'!C259)</f>
        <v>08</v>
      </c>
      <c r="C259" t="str">
        <f>IF('Support - Calculation Detail'!B259="","",'Support - Calculation Detail'!B259)</f>
        <v>N</v>
      </c>
      <c r="D259">
        <f>IF('Support - Calculation Detail'!D259="","",'Support - Calculation Detail'!D259)</f>
        <v>2224065</v>
      </c>
      <c r="E259">
        <f>IF('Support - Calculation Detail'!E259="","",'Support - Calculation Detail'!E259)</f>
        <v>0</v>
      </c>
      <c r="G259">
        <f>IF('Support - Calculation Detail'!F259="","",'Support - Calculation Detail'!F259)</f>
        <v>2224065</v>
      </c>
      <c r="H259">
        <f>IF('Support - Calculation Detail'!G259="","",'Support - Calculation Detail'!G259)</f>
        <v>1.04</v>
      </c>
      <c r="I259">
        <f>IF('Support - Calculation Detail'!H259="","",'Support - Calculation Detail'!H259)</f>
        <v>2313028</v>
      </c>
      <c r="J259">
        <f>IF('Support - Calculation Detail'!I259="","",'Support - Calculation Detail'!I259)</f>
        <v>0</v>
      </c>
      <c r="K259">
        <f>IF('Support - Calculation Detail'!K259="","",'Support - Calculation Detail'!K259)</f>
        <v>2313028</v>
      </c>
      <c r="L259">
        <f>IF('Support - Calculation Detail'!L259="","",'Support - Calculation Detail'!L259)</f>
        <v>0</v>
      </c>
      <c r="M259">
        <f>IF('Support - Calculation Detail'!M259="","",'Support - Calculation Detail'!M259)</f>
        <v>0</v>
      </c>
      <c r="N259">
        <f>IF('Support - Calculation Detail'!N259="","",'Support - Calculation Detail'!N259)</f>
        <v>0</v>
      </c>
      <c r="P259">
        <f>IF('Support - Calculation Detail'!O259="","",'Support - Calculation Detail'!O259)</f>
        <v>2313028</v>
      </c>
      <c r="Q259" t="b">
        <v>1</v>
      </c>
      <c r="R259" t="str">
        <f t="shared" ref="R259:R322" si="20">LEFT(A259,7)</f>
        <v>0840750</v>
      </c>
      <c r="S259" t="str">
        <f t="shared" ref="S259:S322" si="21">A259</f>
        <v>0840750-SO</v>
      </c>
      <c r="T259" t="str">
        <f t="shared" ref="T259:T322" si="22">S259</f>
        <v>0840750-SO</v>
      </c>
      <c r="U259" t="str">
        <f t="shared" ref="U259:U322" si="23">MID(S259,3,1)</f>
        <v>4</v>
      </c>
      <c r="V259" t="str">
        <f t="shared" ref="V259:V322" si="24">RIGHT(T259,2)</f>
        <v>SO</v>
      </c>
    </row>
    <row r="260" spans="1:22" x14ac:dyDescent="0.35">
      <c r="A260" t="str">
        <f>IF('Support - Calculation Detail'!A260="","",LEFT('Support - Calculation Detail'!A260,7)&amp;"-"&amp;RIGHT('Support - Calculation Detail'!A260,2))</f>
        <v>0840755-SO</v>
      </c>
      <c r="B260" t="str">
        <f>IF('Support - Calculation Detail'!C260="","",'Support - Calculation Detail'!C260)</f>
        <v>08</v>
      </c>
      <c r="C260" t="str">
        <f>IF('Support - Calculation Detail'!B260="","",'Support - Calculation Detail'!B260)</f>
        <v>N</v>
      </c>
      <c r="D260">
        <f>IF('Support - Calculation Detail'!D260="","",'Support - Calculation Detail'!D260)</f>
        <v>3935568</v>
      </c>
      <c r="E260">
        <f>IF('Support - Calculation Detail'!E260="","",'Support - Calculation Detail'!E260)</f>
        <v>0</v>
      </c>
      <c r="G260">
        <f>IF('Support - Calculation Detail'!F260="","",'Support - Calculation Detail'!F260)</f>
        <v>3935568</v>
      </c>
      <c r="H260">
        <f>IF('Support - Calculation Detail'!G260="","",'Support - Calculation Detail'!G260)</f>
        <v>1.04</v>
      </c>
      <c r="I260">
        <f>IF('Support - Calculation Detail'!H260="","",'Support - Calculation Detail'!H260)</f>
        <v>4092991</v>
      </c>
      <c r="J260">
        <f>IF('Support - Calculation Detail'!I260="","",'Support - Calculation Detail'!I260)</f>
        <v>0</v>
      </c>
      <c r="K260">
        <f>IF('Support - Calculation Detail'!K260="","",'Support - Calculation Detail'!K260)</f>
        <v>4092991</v>
      </c>
      <c r="L260">
        <f>IF('Support - Calculation Detail'!L260="","",'Support - Calculation Detail'!L260)</f>
        <v>0</v>
      </c>
      <c r="M260">
        <f>IF('Support - Calculation Detail'!M260="","",'Support - Calculation Detail'!M260)</f>
        <v>0</v>
      </c>
      <c r="N260">
        <f>IF('Support - Calculation Detail'!N260="","",'Support - Calculation Detail'!N260)</f>
        <v>0</v>
      </c>
      <c r="P260">
        <f>IF('Support - Calculation Detail'!O260="","",'Support - Calculation Detail'!O260)</f>
        <v>4092991</v>
      </c>
      <c r="Q260" t="b">
        <v>1</v>
      </c>
      <c r="R260" t="str">
        <f t="shared" si="20"/>
        <v>0840755</v>
      </c>
      <c r="S260" t="str">
        <f t="shared" si="21"/>
        <v>0840755-SO</v>
      </c>
      <c r="T260" t="str">
        <f t="shared" si="22"/>
        <v>0840755-SO</v>
      </c>
      <c r="U260" t="str">
        <f t="shared" si="23"/>
        <v>4</v>
      </c>
      <c r="V260" t="str">
        <f t="shared" si="24"/>
        <v>SO</v>
      </c>
    </row>
    <row r="261" spans="1:22" x14ac:dyDescent="0.35">
      <c r="A261" t="str">
        <f>IF('Support - Calculation Detail'!A261="","",LEFT('Support - Calculation Detail'!A261,7)&amp;"-"&amp;RIGHT('Support - Calculation Detail'!A261,2))</f>
        <v>1241180-SO</v>
      </c>
      <c r="B261" t="str">
        <f>IF('Support - Calculation Detail'!C261="","",'Support - Calculation Detail'!C261)</f>
        <v>12</v>
      </c>
      <c r="C261" t="str">
        <f>IF('Support - Calculation Detail'!B261="","",'Support - Calculation Detail'!B261)</f>
        <v>N</v>
      </c>
      <c r="D261">
        <f>IF('Support - Calculation Detail'!D261="","",'Support - Calculation Detail'!D261)</f>
        <v>1530276</v>
      </c>
      <c r="E261">
        <f>IF('Support - Calculation Detail'!E261="","",'Support - Calculation Detail'!E261)</f>
        <v>0</v>
      </c>
      <c r="G261">
        <f>IF('Support - Calculation Detail'!F261="","",'Support - Calculation Detail'!F261)</f>
        <v>1530276</v>
      </c>
      <c r="H261">
        <f>IF('Support - Calculation Detail'!G261="","",'Support - Calculation Detail'!G261)</f>
        <v>1.04</v>
      </c>
      <c r="I261">
        <f>IF('Support - Calculation Detail'!H261="","",'Support - Calculation Detail'!H261)</f>
        <v>1591487</v>
      </c>
      <c r="J261">
        <f>IF('Support - Calculation Detail'!I261="","",'Support - Calculation Detail'!I261)</f>
        <v>0</v>
      </c>
      <c r="K261">
        <f>IF('Support - Calculation Detail'!K261="","",'Support - Calculation Detail'!K261)</f>
        <v>1591487</v>
      </c>
      <c r="L261">
        <f>IF('Support - Calculation Detail'!L261="","",'Support - Calculation Detail'!L261)</f>
        <v>0</v>
      </c>
      <c r="M261">
        <f>IF('Support - Calculation Detail'!M261="","",'Support - Calculation Detail'!M261)</f>
        <v>0</v>
      </c>
      <c r="N261">
        <f>IF('Support - Calculation Detail'!N261="","",'Support - Calculation Detail'!N261)</f>
        <v>0</v>
      </c>
      <c r="P261">
        <f>IF('Support - Calculation Detail'!O261="","",'Support - Calculation Detail'!O261)</f>
        <v>1591487</v>
      </c>
      <c r="Q261" t="b">
        <v>1</v>
      </c>
      <c r="R261" t="str">
        <f t="shared" si="20"/>
        <v>1241180</v>
      </c>
      <c r="S261" t="str">
        <f t="shared" si="21"/>
        <v>1241180-SO</v>
      </c>
      <c r="T261" t="str">
        <f t="shared" si="22"/>
        <v>1241180-SO</v>
      </c>
      <c r="U261" t="str">
        <f t="shared" si="23"/>
        <v>4</v>
      </c>
      <c r="V261" t="str">
        <f t="shared" si="24"/>
        <v>SO</v>
      </c>
    </row>
    <row r="262" spans="1:22" x14ac:dyDescent="0.35">
      <c r="A262" t="str">
        <f>IF('Support - Calculation Detail'!A262="","",LEFT('Support - Calculation Detail'!A262,7)&amp;"-"&amp;RIGHT('Support - Calculation Detail'!A262,2))</f>
        <v>9148565-SO</v>
      </c>
      <c r="B262" t="str">
        <f>IF('Support - Calculation Detail'!C262="","",'Support - Calculation Detail'!C262)</f>
        <v>91</v>
      </c>
      <c r="C262" t="str">
        <f>IF('Support - Calculation Detail'!B262="","",'Support - Calculation Detail'!B262)</f>
        <v>N</v>
      </c>
      <c r="D262">
        <f>IF('Support - Calculation Detail'!D262="","",'Support - Calculation Detail'!D262)</f>
        <v>5850100</v>
      </c>
      <c r="E262">
        <f>IF('Support - Calculation Detail'!E262="","",'Support - Calculation Detail'!E262)</f>
        <v>0</v>
      </c>
      <c r="G262">
        <f>IF('Support - Calculation Detail'!F262="","",'Support - Calculation Detail'!F262)</f>
        <v>5850100</v>
      </c>
      <c r="H262">
        <f>IF('Support - Calculation Detail'!G262="","",'Support - Calculation Detail'!G262)</f>
        <v>1.04</v>
      </c>
      <c r="I262">
        <f>IF('Support - Calculation Detail'!H262="","",'Support - Calculation Detail'!H262)</f>
        <v>6084104</v>
      </c>
      <c r="J262">
        <f>IF('Support - Calculation Detail'!I262="","",'Support - Calculation Detail'!I262)</f>
        <v>0</v>
      </c>
      <c r="K262">
        <f>IF('Support - Calculation Detail'!K262="","",'Support - Calculation Detail'!K262)</f>
        <v>6084104</v>
      </c>
      <c r="L262">
        <f>IF('Support - Calculation Detail'!L262="","",'Support - Calculation Detail'!L262)</f>
        <v>0</v>
      </c>
      <c r="M262">
        <f>IF('Support - Calculation Detail'!M262="","",'Support - Calculation Detail'!M262)</f>
        <v>0</v>
      </c>
      <c r="N262">
        <f>IF('Support - Calculation Detail'!N262="","",'Support - Calculation Detail'!N262)</f>
        <v>0</v>
      </c>
      <c r="P262">
        <f>IF('Support - Calculation Detail'!O262="","",'Support - Calculation Detail'!O262)</f>
        <v>6084104</v>
      </c>
      <c r="Q262" t="b">
        <v>1</v>
      </c>
      <c r="R262" t="str">
        <f t="shared" si="20"/>
        <v>9148565</v>
      </c>
      <c r="S262" t="str">
        <f t="shared" si="21"/>
        <v>9148565-SO</v>
      </c>
      <c r="T262" t="str">
        <f t="shared" si="22"/>
        <v>9148565-SO</v>
      </c>
      <c r="U262" t="str">
        <f t="shared" si="23"/>
        <v>4</v>
      </c>
      <c r="V262" t="str">
        <f t="shared" si="24"/>
        <v>SO</v>
      </c>
    </row>
    <row r="263" spans="1:22" x14ac:dyDescent="0.35">
      <c r="A263" t="str">
        <f>IF('Support - Calculation Detail'!A263="","",LEFT('Support - Calculation Detail'!A263,7)&amp;"-"&amp;RIGHT('Support - Calculation Detail'!A263,2))</f>
        <v>0910000-UT</v>
      </c>
      <c r="B263" t="str">
        <f>IF('Support - Calculation Detail'!C263="","",'Support - Calculation Detail'!C263)</f>
        <v>09</v>
      </c>
      <c r="C263" t="str">
        <f>IF('Support - Calculation Detail'!B263="","",'Support - Calculation Detail'!B263)</f>
        <v>N</v>
      </c>
      <c r="D263">
        <f>IF('Support - Calculation Detail'!D263="","",'Support - Calculation Detail'!D263)</f>
        <v>11976675</v>
      </c>
      <c r="E263">
        <f>IF('Support - Calculation Detail'!E263="","",'Support - Calculation Detail'!E263)</f>
        <v>0</v>
      </c>
      <c r="G263">
        <f>IF('Support - Calculation Detail'!F263="","",'Support - Calculation Detail'!F263)</f>
        <v>11976675</v>
      </c>
      <c r="H263">
        <f>IF('Support - Calculation Detail'!G263="","",'Support - Calculation Detail'!G263)</f>
        <v>1.04</v>
      </c>
      <c r="I263">
        <f>IF('Support - Calculation Detail'!H263="","",'Support - Calculation Detail'!H263)</f>
        <v>12455742</v>
      </c>
      <c r="J263">
        <f>IF('Support - Calculation Detail'!I263="","",'Support - Calculation Detail'!I263)</f>
        <v>0</v>
      </c>
      <c r="K263">
        <f>IF('Support - Calculation Detail'!K263="","",'Support - Calculation Detail'!K263)</f>
        <v>12455742</v>
      </c>
      <c r="L263">
        <f>IF('Support - Calculation Detail'!L263="","",'Support - Calculation Detail'!L263)</f>
        <v>595139</v>
      </c>
      <c r="M263">
        <f>IF('Support - Calculation Detail'!M263="","",'Support - Calculation Detail'!M263)</f>
        <v>281669</v>
      </c>
      <c r="N263">
        <f>IF('Support - Calculation Detail'!N263="","",'Support - Calculation Detail'!N263)</f>
        <v>653001.33195844409</v>
      </c>
      <c r="P263">
        <f>IF('Support - Calculation Detail'!O263="","",'Support - Calculation Detail'!O263)</f>
        <v>13985551.331958445</v>
      </c>
      <c r="Q263" t="b">
        <v>1</v>
      </c>
      <c r="R263" t="str">
        <f t="shared" si="20"/>
        <v>0910000</v>
      </c>
      <c r="S263" t="str">
        <f t="shared" si="21"/>
        <v>0910000-UT</v>
      </c>
      <c r="T263" t="str">
        <f t="shared" si="22"/>
        <v>0910000-UT</v>
      </c>
      <c r="U263" t="str">
        <f t="shared" si="23"/>
        <v>1</v>
      </c>
      <c r="V263" t="str">
        <f t="shared" si="24"/>
        <v>UT</v>
      </c>
    </row>
    <row r="264" spans="1:22" x14ac:dyDescent="0.35">
      <c r="A264" t="str">
        <f>IF('Support - Calculation Detail'!A264="","",LEFT('Support - Calculation Detail'!A264,7)&amp;"-"&amp;RIGHT('Support - Calculation Detail'!A264,2))</f>
        <v>0920001-TF</v>
      </c>
      <c r="B264" t="str">
        <f>IF('Support - Calculation Detail'!C264="","",'Support - Calculation Detail'!C264)</f>
        <v>09</v>
      </c>
      <c r="C264" t="str">
        <f>IF('Support - Calculation Detail'!B264="","",'Support - Calculation Detail'!B264)</f>
        <v>N</v>
      </c>
      <c r="D264">
        <f>IF('Support - Calculation Detail'!D264="","",'Support - Calculation Detail'!D264)</f>
        <v>21753</v>
      </c>
      <c r="E264">
        <f>IF('Support - Calculation Detail'!E264="","",'Support - Calculation Detail'!E264)</f>
        <v>0</v>
      </c>
      <c r="G264">
        <f>IF('Support - Calculation Detail'!F264="","",'Support - Calculation Detail'!F264)</f>
        <v>21753</v>
      </c>
      <c r="H264">
        <f>IF('Support - Calculation Detail'!G264="","",'Support - Calculation Detail'!G264)</f>
        <v>1.04</v>
      </c>
      <c r="I264">
        <f>IF('Support - Calculation Detail'!H264="","",'Support - Calculation Detail'!H264)</f>
        <v>22623</v>
      </c>
      <c r="J264">
        <f>IF('Support - Calculation Detail'!I264="","",'Support - Calculation Detail'!I264)</f>
        <v>0</v>
      </c>
      <c r="K264">
        <f>IF('Support - Calculation Detail'!K264="","",'Support - Calculation Detail'!K264)</f>
        <v>22623</v>
      </c>
      <c r="L264">
        <f>IF('Support - Calculation Detail'!L264="","",'Support - Calculation Detail'!L264)</f>
        <v>0</v>
      </c>
      <c r="M264">
        <f>IF('Support - Calculation Detail'!M264="","",'Support - Calculation Detail'!M264)</f>
        <v>0</v>
      </c>
      <c r="N264">
        <f>IF('Support - Calculation Detail'!N264="","",'Support - Calculation Detail'!N264)</f>
        <v>0</v>
      </c>
      <c r="P264">
        <f>IF('Support - Calculation Detail'!O264="","",'Support - Calculation Detail'!O264)</f>
        <v>22623</v>
      </c>
      <c r="Q264" t="b">
        <v>1</v>
      </c>
      <c r="R264" t="str">
        <f t="shared" si="20"/>
        <v>0920001</v>
      </c>
      <c r="S264" t="str">
        <f t="shared" si="21"/>
        <v>0920001-TF</v>
      </c>
      <c r="T264" t="str">
        <f t="shared" si="22"/>
        <v>0920001-TF</v>
      </c>
      <c r="U264" t="str">
        <f t="shared" si="23"/>
        <v>2</v>
      </c>
      <c r="V264" t="str">
        <f t="shared" si="24"/>
        <v>TF</v>
      </c>
    </row>
    <row r="265" spans="1:22" x14ac:dyDescent="0.35">
      <c r="A265" t="str">
        <f>IF('Support - Calculation Detail'!A265="","",LEFT('Support - Calculation Detail'!A265,7)&amp;"-"&amp;RIGHT('Support - Calculation Detail'!A265,2))</f>
        <v>0920001-UT</v>
      </c>
      <c r="B265" t="str">
        <f>IF('Support - Calculation Detail'!C265="","",'Support - Calculation Detail'!C265)</f>
        <v>09</v>
      </c>
      <c r="C265" t="str">
        <f>IF('Support - Calculation Detail'!B265="","",'Support - Calculation Detail'!B265)</f>
        <v>N</v>
      </c>
      <c r="D265">
        <f>IF('Support - Calculation Detail'!D265="","",'Support - Calculation Detail'!D265)</f>
        <v>17375</v>
      </c>
      <c r="E265">
        <f>IF('Support - Calculation Detail'!E265="","",'Support - Calculation Detail'!E265)</f>
        <v>0</v>
      </c>
      <c r="G265">
        <f>IF('Support - Calculation Detail'!F265="","",'Support - Calculation Detail'!F265)</f>
        <v>17375</v>
      </c>
      <c r="H265">
        <f>IF('Support - Calculation Detail'!G265="","",'Support - Calculation Detail'!G265)</f>
        <v>1.04</v>
      </c>
      <c r="I265">
        <f>IF('Support - Calculation Detail'!H265="","",'Support - Calculation Detail'!H265)</f>
        <v>18070</v>
      </c>
      <c r="J265">
        <f>IF('Support - Calculation Detail'!I265="","",'Support - Calculation Detail'!I265)</f>
        <v>0</v>
      </c>
      <c r="K265">
        <f>IF('Support - Calculation Detail'!K265="","",'Support - Calculation Detail'!K265)</f>
        <v>18070</v>
      </c>
      <c r="L265">
        <f>IF('Support - Calculation Detail'!L265="","",'Support - Calculation Detail'!L265)</f>
        <v>0</v>
      </c>
      <c r="M265">
        <f>IF('Support - Calculation Detail'!M265="","",'Support - Calculation Detail'!M265)</f>
        <v>0</v>
      </c>
      <c r="N265">
        <f>IF('Support - Calculation Detail'!N265="","",'Support - Calculation Detail'!N265)</f>
        <v>0</v>
      </c>
      <c r="P265">
        <f>IF('Support - Calculation Detail'!O265="","",'Support - Calculation Detail'!O265)</f>
        <v>18070</v>
      </c>
      <c r="Q265" t="b">
        <v>1</v>
      </c>
      <c r="R265" t="str">
        <f t="shared" si="20"/>
        <v>0920001</v>
      </c>
      <c r="S265" t="str">
        <f t="shared" si="21"/>
        <v>0920001-UT</v>
      </c>
      <c r="T265" t="str">
        <f t="shared" si="22"/>
        <v>0920001-UT</v>
      </c>
      <c r="U265" t="str">
        <f t="shared" si="23"/>
        <v>2</v>
      </c>
      <c r="V265" t="str">
        <f t="shared" si="24"/>
        <v>UT</v>
      </c>
    </row>
    <row r="266" spans="1:22" x14ac:dyDescent="0.35">
      <c r="A266" t="str">
        <f>IF('Support - Calculation Detail'!A266="","",LEFT('Support - Calculation Detail'!A266,7)&amp;"-"&amp;RIGHT('Support - Calculation Detail'!A266,2))</f>
        <v>0920002-TF</v>
      </c>
      <c r="B266" t="str">
        <f>IF('Support - Calculation Detail'!C266="","",'Support - Calculation Detail'!C266)</f>
        <v>09</v>
      </c>
      <c r="C266" t="str">
        <f>IF('Support - Calculation Detail'!B266="","",'Support - Calculation Detail'!B266)</f>
        <v>N</v>
      </c>
      <c r="D266">
        <f>IF('Support - Calculation Detail'!D266="","",'Support - Calculation Detail'!D266)</f>
        <v>27541</v>
      </c>
      <c r="E266">
        <f>IF('Support - Calculation Detail'!E266="","",'Support - Calculation Detail'!E266)</f>
        <v>0</v>
      </c>
      <c r="G266">
        <f>IF('Support - Calculation Detail'!F266="","",'Support - Calculation Detail'!F266)</f>
        <v>27541</v>
      </c>
      <c r="H266">
        <f>IF('Support - Calculation Detail'!G266="","",'Support - Calculation Detail'!G266)</f>
        <v>1.04</v>
      </c>
      <c r="I266">
        <f>IF('Support - Calculation Detail'!H266="","",'Support - Calculation Detail'!H266)</f>
        <v>28643</v>
      </c>
      <c r="J266">
        <f>IF('Support - Calculation Detail'!I266="","",'Support - Calculation Detail'!I266)</f>
        <v>0</v>
      </c>
      <c r="K266">
        <f>IF('Support - Calculation Detail'!K266="","",'Support - Calculation Detail'!K266)</f>
        <v>28643</v>
      </c>
      <c r="L266">
        <f>IF('Support - Calculation Detail'!L266="","",'Support - Calculation Detail'!L266)</f>
        <v>0</v>
      </c>
      <c r="M266">
        <f>IF('Support - Calculation Detail'!M266="","",'Support - Calculation Detail'!M266)</f>
        <v>0</v>
      </c>
      <c r="N266">
        <f>IF('Support - Calculation Detail'!N266="","",'Support - Calculation Detail'!N266)</f>
        <v>0</v>
      </c>
      <c r="P266">
        <f>IF('Support - Calculation Detail'!O266="","",'Support - Calculation Detail'!O266)</f>
        <v>28643</v>
      </c>
      <c r="Q266" t="b">
        <v>1</v>
      </c>
      <c r="R266" t="str">
        <f t="shared" si="20"/>
        <v>0920002</v>
      </c>
      <c r="S266" t="str">
        <f t="shared" si="21"/>
        <v>0920002-TF</v>
      </c>
      <c r="T266" t="str">
        <f t="shared" si="22"/>
        <v>0920002-TF</v>
      </c>
      <c r="U266" t="str">
        <f t="shared" si="23"/>
        <v>2</v>
      </c>
      <c r="V266" t="str">
        <f t="shared" si="24"/>
        <v>TF</v>
      </c>
    </row>
    <row r="267" spans="1:22" x14ac:dyDescent="0.35">
      <c r="A267" t="str">
        <f>IF('Support - Calculation Detail'!A267="","",LEFT('Support - Calculation Detail'!A267,7)&amp;"-"&amp;RIGHT('Support - Calculation Detail'!A267,2))</f>
        <v>0920002-UT</v>
      </c>
      <c r="B267" t="str">
        <f>IF('Support - Calculation Detail'!C267="","",'Support - Calculation Detail'!C267)</f>
        <v>09</v>
      </c>
      <c r="C267" t="str">
        <f>IF('Support - Calculation Detail'!B267="","",'Support - Calculation Detail'!B267)</f>
        <v>N</v>
      </c>
      <c r="D267">
        <f>IF('Support - Calculation Detail'!D267="","",'Support - Calculation Detail'!D267)</f>
        <v>11174</v>
      </c>
      <c r="E267">
        <f>IF('Support - Calculation Detail'!E267="","",'Support - Calculation Detail'!E267)</f>
        <v>0</v>
      </c>
      <c r="G267">
        <f>IF('Support - Calculation Detail'!F267="","",'Support - Calculation Detail'!F267)</f>
        <v>11174</v>
      </c>
      <c r="H267">
        <f>IF('Support - Calculation Detail'!G267="","",'Support - Calculation Detail'!G267)</f>
        <v>1.04</v>
      </c>
      <c r="I267">
        <f>IF('Support - Calculation Detail'!H267="","",'Support - Calculation Detail'!H267)</f>
        <v>11621</v>
      </c>
      <c r="J267">
        <f>IF('Support - Calculation Detail'!I267="","",'Support - Calculation Detail'!I267)</f>
        <v>0</v>
      </c>
      <c r="K267">
        <f>IF('Support - Calculation Detail'!K267="","",'Support - Calculation Detail'!K267)</f>
        <v>11621</v>
      </c>
      <c r="L267">
        <f>IF('Support - Calculation Detail'!L267="","",'Support - Calculation Detail'!L267)</f>
        <v>0</v>
      </c>
      <c r="M267">
        <f>IF('Support - Calculation Detail'!M267="","",'Support - Calculation Detail'!M267)</f>
        <v>0</v>
      </c>
      <c r="N267">
        <f>IF('Support - Calculation Detail'!N267="","",'Support - Calculation Detail'!N267)</f>
        <v>0</v>
      </c>
      <c r="P267">
        <f>IF('Support - Calculation Detail'!O267="","",'Support - Calculation Detail'!O267)</f>
        <v>11621</v>
      </c>
      <c r="Q267" t="b">
        <v>1</v>
      </c>
      <c r="R267" t="str">
        <f t="shared" si="20"/>
        <v>0920002</v>
      </c>
      <c r="S267" t="str">
        <f t="shared" si="21"/>
        <v>0920002-UT</v>
      </c>
      <c r="T267" t="str">
        <f t="shared" si="22"/>
        <v>0920002-UT</v>
      </c>
      <c r="U267" t="str">
        <f t="shared" si="23"/>
        <v>2</v>
      </c>
      <c r="V267" t="str">
        <f t="shared" si="24"/>
        <v>UT</v>
      </c>
    </row>
    <row r="268" spans="1:22" x14ac:dyDescent="0.35">
      <c r="A268" t="str">
        <f>IF('Support - Calculation Detail'!A268="","",LEFT('Support - Calculation Detail'!A268,7)&amp;"-"&amp;RIGHT('Support - Calculation Detail'!A268,2))</f>
        <v>0920003-TF</v>
      </c>
      <c r="B268" t="str">
        <f>IF('Support - Calculation Detail'!C268="","",'Support - Calculation Detail'!C268)</f>
        <v>09</v>
      </c>
      <c r="C268" t="str">
        <f>IF('Support - Calculation Detail'!B268="","",'Support - Calculation Detail'!B268)</f>
        <v>N</v>
      </c>
      <c r="D268">
        <f>IF('Support - Calculation Detail'!D268="","",'Support - Calculation Detail'!D268)</f>
        <v>7769</v>
      </c>
      <c r="E268">
        <f>IF('Support - Calculation Detail'!E268="","",'Support - Calculation Detail'!E268)</f>
        <v>0</v>
      </c>
      <c r="G268">
        <f>IF('Support - Calculation Detail'!F268="","",'Support - Calculation Detail'!F268)</f>
        <v>7769</v>
      </c>
      <c r="H268">
        <f>IF('Support - Calculation Detail'!G268="","",'Support - Calculation Detail'!G268)</f>
        <v>1.04</v>
      </c>
      <c r="I268">
        <f>IF('Support - Calculation Detail'!H268="","",'Support - Calculation Detail'!H268)</f>
        <v>8080</v>
      </c>
      <c r="J268">
        <f>IF('Support - Calculation Detail'!I268="","",'Support - Calculation Detail'!I268)</f>
        <v>0</v>
      </c>
      <c r="K268">
        <f>IF('Support - Calculation Detail'!K268="","",'Support - Calculation Detail'!K268)</f>
        <v>8080</v>
      </c>
      <c r="L268">
        <f>IF('Support - Calculation Detail'!L268="","",'Support - Calculation Detail'!L268)</f>
        <v>0</v>
      </c>
      <c r="M268">
        <f>IF('Support - Calculation Detail'!M268="","",'Support - Calculation Detail'!M268)</f>
        <v>0</v>
      </c>
      <c r="N268">
        <f>IF('Support - Calculation Detail'!N268="","",'Support - Calculation Detail'!N268)</f>
        <v>0</v>
      </c>
      <c r="P268">
        <f>IF('Support - Calculation Detail'!O268="","",'Support - Calculation Detail'!O268)</f>
        <v>8080</v>
      </c>
      <c r="Q268" t="b">
        <v>1</v>
      </c>
      <c r="R268" t="str">
        <f t="shared" si="20"/>
        <v>0920003</v>
      </c>
      <c r="S268" t="str">
        <f t="shared" si="21"/>
        <v>0920003-TF</v>
      </c>
      <c r="T268" t="str">
        <f t="shared" si="22"/>
        <v>0920003-TF</v>
      </c>
      <c r="U268" t="str">
        <f t="shared" si="23"/>
        <v>2</v>
      </c>
      <c r="V268" t="str">
        <f t="shared" si="24"/>
        <v>TF</v>
      </c>
    </row>
    <row r="269" spans="1:22" x14ac:dyDescent="0.35">
      <c r="A269" t="str">
        <f>IF('Support - Calculation Detail'!A269="","",LEFT('Support - Calculation Detail'!A269,7)&amp;"-"&amp;RIGHT('Support - Calculation Detail'!A269,2))</f>
        <v>0920003-UT</v>
      </c>
      <c r="B269" t="str">
        <f>IF('Support - Calculation Detail'!C269="","",'Support - Calculation Detail'!C269)</f>
        <v>09</v>
      </c>
      <c r="C269" t="str">
        <f>IF('Support - Calculation Detail'!B269="","",'Support - Calculation Detail'!B269)</f>
        <v>N</v>
      </c>
      <c r="D269">
        <f>IF('Support - Calculation Detail'!D269="","",'Support - Calculation Detail'!D269)</f>
        <v>35617</v>
      </c>
      <c r="E269">
        <f>IF('Support - Calculation Detail'!E269="","",'Support - Calculation Detail'!E269)</f>
        <v>0</v>
      </c>
      <c r="G269">
        <f>IF('Support - Calculation Detail'!F269="","",'Support - Calculation Detail'!F269)</f>
        <v>35617</v>
      </c>
      <c r="H269">
        <f>IF('Support - Calculation Detail'!G269="","",'Support - Calculation Detail'!G269)</f>
        <v>1.04</v>
      </c>
      <c r="I269">
        <f>IF('Support - Calculation Detail'!H269="","",'Support - Calculation Detail'!H269)</f>
        <v>37042</v>
      </c>
      <c r="J269">
        <f>IF('Support - Calculation Detail'!I269="","",'Support - Calculation Detail'!I269)</f>
        <v>0</v>
      </c>
      <c r="K269">
        <f>IF('Support - Calculation Detail'!K269="","",'Support - Calculation Detail'!K269)</f>
        <v>37042</v>
      </c>
      <c r="L269">
        <f>IF('Support - Calculation Detail'!L269="","",'Support - Calculation Detail'!L269)</f>
        <v>0</v>
      </c>
      <c r="M269">
        <f>IF('Support - Calculation Detail'!M269="","",'Support - Calculation Detail'!M269)</f>
        <v>0</v>
      </c>
      <c r="N269">
        <f>IF('Support - Calculation Detail'!N269="","",'Support - Calculation Detail'!N269)</f>
        <v>0</v>
      </c>
      <c r="P269">
        <f>IF('Support - Calculation Detail'!O269="","",'Support - Calculation Detail'!O269)</f>
        <v>37042</v>
      </c>
      <c r="Q269" t="b">
        <v>1</v>
      </c>
      <c r="R269" t="str">
        <f t="shared" si="20"/>
        <v>0920003</v>
      </c>
      <c r="S269" t="str">
        <f t="shared" si="21"/>
        <v>0920003-UT</v>
      </c>
      <c r="T269" t="str">
        <f t="shared" si="22"/>
        <v>0920003-UT</v>
      </c>
      <c r="U269" t="str">
        <f t="shared" si="23"/>
        <v>2</v>
      </c>
      <c r="V269" t="str">
        <f t="shared" si="24"/>
        <v>UT</v>
      </c>
    </row>
    <row r="270" spans="1:22" x14ac:dyDescent="0.35">
      <c r="A270" t="str">
        <f>IF('Support - Calculation Detail'!A270="","",LEFT('Support - Calculation Detail'!A270,7)&amp;"-"&amp;RIGHT('Support - Calculation Detail'!A270,2))</f>
        <v>0920004-UT</v>
      </c>
      <c r="B270" t="str">
        <f>IF('Support - Calculation Detail'!C270="","",'Support - Calculation Detail'!C270)</f>
        <v>09</v>
      </c>
      <c r="C270" t="str">
        <f>IF('Support - Calculation Detail'!B270="","",'Support - Calculation Detail'!B270)</f>
        <v>N</v>
      </c>
      <c r="D270">
        <f>IF('Support - Calculation Detail'!D270="","",'Support - Calculation Detail'!D270)</f>
        <v>29359</v>
      </c>
      <c r="E270">
        <f>IF('Support - Calculation Detail'!E270="","",'Support - Calculation Detail'!E270)</f>
        <v>0</v>
      </c>
      <c r="G270">
        <f>IF('Support - Calculation Detail'!F270="","",'Support - Calculation Detail'!F270)</f>
        <v>29359</v>
      </c>
      <c r="H270">
        <f>IF('Support - Calculation Detail'!G270="","",'Support - Calculation Detail'!G270)</f>
        <v>1.04</v>
      </c>
      <c r="I270">
        <f>IF('Support - Calculation Detail'!H270="","",'Support - Calculation Detail'!H270)</f>
        <v>30533</v>
      </c>
      <c r="J270">
        <f>IF('Support - Calculation Detail'!I270="","",'Support - Calculation Detail'!I270)</f>
        <v>0</v>
      </c>
      <c r="K270">
        <f>IF('Support - Calculation Detail'!K270="","",'Support - Calculation Detail'!K270)</f>
        <v>30533</v>
      </c>
      <c r="L270">
        <f>IF('Support - Calculation Detail'!L270="","",'Support - Calculation Detail'!L270)</f>
        <v>0</v>
      </c>
      <c r="M270">
        <f>IF('Support - Calculation Detail'!M270="","",'Support - Calculation Detail'!M270)</f>
        <v>0</v>
      </c>
      <c r="N270">
        <f>IF('Support - Calculation Detail'!N270="","",'Support - Calculation Detail'!N270)</f>
        <v>0</v>
      </c>
      <c r="P270">
        <f>IF('Support - Calculation Detail'!O270="","",'Support - Calculation Detail'!O270)</f>
        <v>30533</v>
      </c>
      <c r="Q270" t="b">
        <v>1</v>
      </c>
      <c r="R270" t="str">
        <f t="shared" si="20"/>
        <v>0920004</v>
      </c>
      <c r="S270" t="str">
        <f t="shared" si="21"/>
        <v>0920004-UT</v>
      </c>
      <c r="T270" t="str">
        <f t="shared" si="22"/>
        <v>0920004-UT</v>
      </c>
      <c r="U270" t="str">
        <f t="shared" si="23"/>
        <v>2</v>
      </c>
      <c r="V270" t="str">
        <f t="shared" si="24"/>
        <v>UT</v>
      </c>
    </row>
    <row r="271" spans="1:22" x14ac:dyDescent="0.35">
      <c r="A271" t="str">
        <f>IF('Support - Calculation Detail'!A271="","",LEFT('Support - Calculation Detail'!A271,7)&amp;"-"&amp;RIGHT('Support - Calculation Detail'!A271,2))</f>
        <v>0920005-TF</v>
      </c>
      <c r="B271" t="str">
        <f>IF('Support - Calculation Detail'!C271="","",'Support - Calculation Detail'!C271)</f>
        <v>09</v>
      </c>
      <c r="C271" t="str">
        <f>IF('Support - Calculation Detail'!B271="","",'Support - Calculation Detail'!B271)</f>
        <v>N</v>
      </c>
      <c r="D271">
        <f>IF('Support - Calculation Detail'!D271="","",'Support - Calculation Detail'!D271)</f>
        <v>33886</v>
      </c>
      <c r="E271">
        <f>IF('Support - Calculation Detail'!E271="","",'Support - Calculation Detail'!E271)</f>
        <v>0</v>
      </c>
      <c r="G271">
        <f>IF('Support - Calculation Detail'!F271="","",'Support - Calculation Detail'!F271)</f>
        <v>33886</v>
      </c>
      <c r="H271">
        <f>IF('Support - Calculation Detail'!G271="","",'Support - Calculation Detail'!G271)</f>
        <v>1.04</v>
      </c>
      <c r="I271">
        <f>IF('Support - Calculation Detail'!H271="","",'Support - Calculation Detail'!H271)</f>
        <v>35241</v>
      </c>
      <c r="J271">
        <f>IF('Support - Calculation Detail'!I271="","",'Support - Calculation Detail'!I271)</f>
        <v>0</v>
      </c>
      <c r="K271">
        <f>IF('Support - Calculation Detail'!K271="","",'Support - Calculation Detail'!K271)</f>
        <v>35241</v>
      </c>
      <c r="L271">
        <f>IF('Support - Calculation Detail'!L271="","",'Support - Calculation Detail'!L271)</f>
        <v>0</v>
      </c>
      <c r="M271">
        <f>IF('Support - Calculation Detail'!M271="","",'Support - Calculation Detail'!M271)</f>
        <v>0</v>
      </c>
      <c r="N271">
        <f>IF('Support - Calculation Detail'!N271="","",'Support - Calculation Detail'!N271)</f>
        <v>0</v>
      </c>
      <c r="P271">
        <f>IF('Support - Calculation Detail'!O271="","",'Support - Calculation Detail'!O271)</f>
        <v>35241</v>
      </c>
      <c r="Q271" t="b">
        <v>1</v>
      </c>
      <c r="R271" t="str">
        <f t="shared" si="20"/>
        <v>0920005</v>
      </c>
      <c r="S271" t="str">
        <f t="shared" si="21"/>
        <v>0920005-TF</v>
      </c>
      <c r="T271" t="str">
        <f t="shared" si="22"/>
        <v>0920005-TF</v>
      </c>
      <c r="U271" t="str">
        <f t="shared" si="23"/>
        <v>2</v>
      </c>
      <c r="V271" t="str">
        <f t="shared" si="24"/>
        <v>TF</v>
      </c>
    </row>
    <row r="272" spans="1:22" x14ac:dyDescent="0.35">
      <c r="A272" t="str">
        <f>IF('Support - Calculation Detail'!A272="","",LEFT('Support - Calculation Detail'!A272,7)&amp;"-"&amp;RIGHT('Support - Calculation Detail'!A272,2))</f>
        <v>0920005-UT</v>
      </c>
      <c r="B272" t="str">
        <f>IF('Support - Calculation Detail'!C272="","",'Support - Calculation Detail'!C272)</f>
        <v>09</v>
      </c>
      <c r="C272" t="str">
        <f>IF('Support - Calculation Detail'!B272="","",'Support - Calculation Detail'!B272)</f>
        <v>N</v>
      </c>
      <c r="D272">
        <f>IF('Support - Calculation Detail'!D272="","",'Support - Calculation Detail'!D272)</f>
        <v>34197</v>
      </c>
      <c r="E272">
        <f>IF('Support - Calculation Detail'!E272="","",'Support - Calculation Detail'!E272)</f>
        <v>0</v>
      </c>
      <c r="G272">
        <f>IF('Support - Calculation Detail'!F272="","",'Support - Calculation Detail'!F272)</f>
        <v>34197</v>
      </c>
      <c r="H272">
        <f>IF('Support - Calculation Detail'!G272="","",'Support - Calculation Detail'!G272)</f>
        <v>1.04</v>
      </c>
      <c r="I272">
        <f>IF('Support - Calculation Detail'!H272="","",'Support - Calculation Detail'!H272)</f>
        <v>35565</v>
      </c>
      <c r="J272">
        <f>IF('Support - Calculation Detail'!I272="","",'Support - Calculation Detail'!I272)</f>
        <v>0</v>
      </c>
      <c r="K272">
        <f>IF('Support - Calculation Detail'!K272="","",'Support - Calculation Detail'!K272)</f>
        <v>35565</v>
      </c>
      <c r="L272">
        <f>IF('Support - Calculation Detail'!L272="","",'Support - Calculation Detail'!L272)</f>
        <v>0</v>
      </c>
      <c r="M272">
        <f>IF('Support - Calculation Detail'!M272="","",'Support - Calculation Detail'!M272)</f>
        <v>0</v>
      </c>
      <c r="N272">
        <f>IF('Support - Calculation Detail'!N272="","",'Support - Calculation Detail'!N272)</f>
        <v>0</v>
      </c>
      <c r="P272">
        <f>IF('Support - Calculation Detail'!O272="","",'Support - Calculation Detail'!O272)</f>
        <v>35565</v>
      </c>
      <c r="Q272" t="b">
        <v>1</v>
      </c>
      <c r="R272" t="str">
        <f t="shared" si="20"/>
        <v>0920005</v>
      </c>
      <c r="S272" t="str">
        <f t="shared" si="21"/>
        <v>0920005-UT</v>
      </c>
      <c r="T272" t="str">
        <f t="shared" si="22"/>
        <v>0920005-UT</v>
      </c>
      <c r="U272" t="str">
        <f t="shared" si="23"/>
        <v>2</v>
      </c>
      <c r="V272" t="str">
        <f t="shared" si="24"/>
        <v>UT</v>
      </c>
    </row>
    <row r="273" spans="1:22" x14ac:dyDescent="0.35">
      <c r="A273" t="str">
        <f>IF('Support - Calculation Detail'!A273="","",LEFT('Support - Calculation Detail'!A273,7)&amp;"-"&amp;RIGHT('Support - Calculation Detail'!A273,2))</f>
        <v>0920006-TF</v>
      </c>
      <c r="B273" t="str">
        <f>IF('Support - Calculation Detail'!C273="","",'Support - Calculation Detail'!C273)</f>
        <v>09</v>
      </c>
      <c r="C273" t="str">
        <f>IF('Support - Calculation Detail'!B273="","",'Support - Calculation Detail'!B273)</f>
        <v>N</v>
      </c>
      <c r="D273">
        <f>IF('Support - Calculation Detail'!D273="","",'Support - Calculation Detail'!D273)</f>
        <v>49950</v>
      </c>
      <c r="E273">
        <f>IF('Support - Calculation Detail'!E273="","",'Support - Calculation Detail'!E273)</f>
        <v>0</v>
      </c>
      <c r="G273">
        <f>IF('Support - Calculation Detail'!F273="","",'Support - Calculation Detail'!F273)</f>
        <v>49950</v>
      </c>
      <c r="H273">
        <f>IF('Support - Calculation Detail'!G273="","",'Support - Calculation Detail'!G273)</f>
        <v>1.04</v>
      </c>
      <c r="I273">
        <f>IF('Support - Calculation Detail'!H273="","",'Support - Calculation Detail'!H273)</f>
        <v>51948</v>
      </c>
      <c r="J273">
        <f>IF('Support - Calculation Detail'!I273="","",'Support - Calculation Detail'!I273)</f>
        <v>0</v>
      </c>
      <c r="K273">
        <f>IF('Support - Calculation Detail'!K273="","",'Support - Calculation Detail'!K273)</f>
        <v>51948</v>
      </c>
      <c r="L273">
        <f>IF('Support - Calculation Detail'!L273="","",'Support - Calculation Detail'!L273)</f>
        <v>0</v>
      </c>
      <c r="M273">
        <f>IF('Support - Calculation Detail'!M273="","",'Support - Calculation Detail'!M273)</f>
        <v>0</v>
      </c>
      <c r="N273">
        <f>IF('Support - Calculation Detail'!N273="","",'Support - Calculation Detail'!N273)</f>
        <v>0</v>
      </c>
      <c r="P273">
        <f>IF('Support - Calculation Detail'!O273="","",'Support - Calculation Detail'!O273)</f>
        <v>51948</v>
      </c>
      <c r="Q273" t="b">
        <v>1</v>
      </c>
      <c r="R273" t="str">
        <f t="shared" si="20"/>
        <v>0920006</v>
      </c>
      <c r="S273" t="str">
        <f t="shared" si="21"/>
        <v>0920006-TF</v>
      </c>
      <c r="T273" t="str">
        <f t="shared" si="22"/>
        <v>0920006-TF</v>
      </c>
      <c r="U273" t="str">
        <f t="shared" si="23"/>
        <v>2</v>
      </c>
      <c r="V273" t="str">
        <f t="shared" si="24"/>
        <v>TF</v>
      </c>
    </row>
    <row r="274" spans="1:22" x14ac:dyDescent="0.35">
      <c r="A274" t="str">
        <f>IF('Support - Calculation Detail'!A274="","",LEFT('Support - Calculation Detail'!A274,7)&amp;"-"&amp;RIGHT('Support - Calculation Detail'!A274,2))</f>
        <v>0920006-UT</v>
      </c>
      <c r="B274" t="str">
        <f>IF('Support - Calculation Detail'!C274="","",'Support - Calculation Detail'!C274)</f>
        <v>09</v>
      </c>
      <c r="C274" t="str">
        <f>IF('Support - Calculation Detail'!B274="","",'Support - Calculation Detail'!B274)</f>
        <v>N</v>
      </c>
      <c r="D274">
        <f>IF('Support - Calculation Detail'!D274="","",'Support - Calculation Detail'!D274)</f>
        <v>28337</v>
      </c>
      <c r="E274">
        <f>IF('Support - Calculation Detail'!E274="","",'Support - Calculation Detail'!E274)</f>
        <v>0</v>
      </c>
      <c r="G274">
        <f>IF('Support - Calculation Detail'!F274="","",'Support - Calculation Detail'!F274)</f>
        <v>28337</v>
      </c>
      <c r="H274">
        <f>IF('Support - Calculation Detail'!G274="","",'Support - Calculation Detail'!G274)</f>
        <v>1.04</v>
      </c>
      <c r="I274">
        <f>IF('Support - Calculation Detail'!H274="","",'Support - Calculation Detail'!H274)</f>
        <v>29470</v>
      </c>
      <c r="J274">
        <f>IF('Support - Calculation Detail'!I274="","",'Support - Calculation Detail'!I274)</f>
        <v>0</v>
      </c>
      <c r="K274">
        <f>IF('Support - Calculation Detail'!K274="","",'Support - Calculation Detail'!K274)</f>
        <v>29470</v>
      </c>
      <c r="L274">
        <f>IF('Support - Calculation Detail'!L274="","",'Support - Calculation Detail'!L274)</f>
        <v>0</v>
      </c>
      <c r="M274">
        <f>IF('Support - Calculation Detail'!M274="","",'Support - Calculation Detail'!M274)</f>
        <v>0</v>
      </c>
      <c r="N274">
        <f>IF('Support - Calculation Detail'!N274="","",'Support - Calculation Detail'!N274)</f>
        <v>0</v>
      </c>
      <c r="P274">
        <f>IF('Support - Calculation Detail'!O274="","",'Support - Calculation Detail'!O274)</f>
        <v>29470</v>
      </c>
      <c r="Q274" t="b">
        <v>1</v>
      </c>
      <c r="R274" t="str">
        <f t="shared" si="20"/>
        <v>0920006</v>
      </c>
      <c r="S274" t="str">
        <f t="shared" si="21"/>
        <v>0920006-UT</v>
      </c>
      <c r="T274" t="str">
        <f t="shared" si="22"/>
        <v>0920006-UT</v>
      </c>
      <c r="U274" t="str">
        <f t="shared" si="23"/>
        <v>2</v>
      </c>
      <c r="V274" t="str">
        <f t="shared" si="24"/>
        <v>UT</v>
      </c>
    </row>
    <row r="275" spans="1:22" x14ac:dyDescent="0.35">
      <c r="A275" t="str">
        <f>IF('Support - Calculation Detail'!A275="","",LEFT('Support - Calculation Detail'!A275,7)&amp;"-"&amp;RIGHT('Support - Calculation Detail'!A275,2))</f>
        <v>0920007-UT</v>
      </c>
      <c r="B275" t="str">
        <f>IF('Support - Calculation Detail'!C275="","",'Support - Calculation Detail'!C275)</f>
        <v>09</v>
      </c>
      <c r="C275" t="str">
        <f>IF('Support - Calculation Detail'!B275="","",'Support - Calculation Detail'!B275)</f>
        <v>N</v>
      </c>
      <c r="D275">
        <f>IF('Support - Calculation Detail'!D275="","",'Support - Calculation Detail'!D275)</f>
        <v>372721</v>
      </c>
      <c r="E275">
        <f>IF('Support - Calculation Detail'!E275="","",'Support - Calculation Detail'!E275)</f>
        <v>0</v>
      </c>
      <c r="G275">
        <f>IF('Support - Calculation Detail'!F275="","",'Support - Calculation Detail'!F275)</f>
        <v>372721</v>
      </c>
      <c r="H275">
        <f>IF('Support - Calculation Detail'!G275="","",'Support - Calculation Detail'!G275)</f>
        <v>1.04</v>
      </c>
      <c r="I275">
        <f>IF('Support - Calculation Detail'!H275="","",'Support - Calculation Detail'!H275)</f>
        <v>387630</v>
      </c>
      <c r="J275">
        <f>IF('Support - Calculation Detail'!I275="","",'Support - Calculation Detail'!I275)</f>
        <v>0</v>
      </c>
      <c r="K275">
        <f>IF('Support - Calculation Detail'!K275="","",'Support - Calculation Detail'!K275)</f>
        <v>387630</v>
      </c>
      <c r="L275">
        <f>IF('Support - Calculation Detail'!L275="","",'Support - Calculation Detail'!L275)</f>
        <v>0</v>
      </c>
      <c r="M275">
        <f>IF('Support - Calculation Detail'!M275="","",'Support - Calculation Detail'!M275)</f>
        <v>0</v>
      </c>
      <c r="N275">
        <f>IF('Support - Calculation Detail'!N275="","",'Support - Calculation Detail'!N275)</f>
        <v>0</v>
      </c>
      <c r="P275">
        <f>IF('Support - Calculation Detail'!O275="","",'Support - Calculation Detail'!O275)</f>
        <v>387630</v>
      </c>
      <c r="Q275" t="b">
        <v>1</v>
      </c>
      <c r="R275" t="str">
        <f t="shared" si="20"/>
        <v>0920007</v>
      </c>
      <c r="S275" t="str">
        <f t="shared" si="21"/>
        <v>0920007-UT</v>
      </c>
      <c r="T275" t="str">
        <f t="shared" si="22"/>
        <v>0920007-UT</v>
      </c>
      <c r="U275" t="str">
        <f t="shared" si="23"/>
        <v>2</v>
      </c>
      <c r="V275" t="str">
        <f t="shared" si="24"/>
        <v>UT</v>
      </c>
    </row>
    <row r="276" spans="1:22" x14ac:dyDescent="0.35">
      <c r="A276" t="str">
        <f>IF('Support - Calculation Detail'!A276="","",LEFT('Support - Calculation Detail'!A276,7)&amp;"-"&amp;RIGHT('Support - Calculation Detail'!A276,2))</f>
        <v>0920008-TF</v>
      </c>
      <c r="B276" t="str">
        <f>IF('Support - Calculation Detail'!C276="","",'Support - Calculation Detail'!C276)</f>
        <v>09</v>
      </c>
      <c r="C276" t="str">
        <f>IF('Support - Calculation Detail'!B276="","",'Support - Calculation Detail'!B276)</f>
        <v>N</v>
      </c>
      <c r="D276">
        <f>IF('Support - Calculation Detail'!D276="","",'Support - Calculation Detail'!D276)</f>
        <v>44331</v>
      </c>
      <c r="E276">
        <f>IF('Support - Calculation Detail'!E276="","",'Support - Calculation Detail'!E276)</f>
        <v>0</v>
      </c>
      <c r="G276">
        <f>IF('Support - Calculation Detail'!F276="","",'Support - Calculation Detail'!F276)</f>
        <v>44331</v>
      </c>
      <c r="H276">
        <f>IF('Support - Calculation Detail'!G276="","",'Support - Calculation Detail'!G276)</f>
        <v>1.04</v>
      </c>
      <c r="I276">
        <f>IF('Support - Calculation Detail'!H276="","",'Support - Calculation Detail'!H276)</f>
        <v>46104</v>
      </c>
      <c r="J276">
        <f>IF('Support - Calculation Detail'!I276="","",'Support - Calculation Detail'!I276)</f>
        <v>0</v>
      </c>
      <c r="K276">
        <f>IF('Support - Calculation Detail'!K276="","",'Support - Calculation Detail'!K276)</f>
        <v>46104</v>
      </c>
      <c r="L276">
        <f>IF('Support - Calculation Detail'!L276="","",'Support - Calculation Detail'!L276)</f>
        <v>0</v>
      </c>
      <c r="M276">
        <f>IF('Support - Calculation Detail'!M276="","",'Support - Calculation Detail'!M276)</f>
        <v>0</v>
      </c>
      <c r="N276">
        <f>IF('Support - Calculation Detail'!N276="","",'Support - Calculation Detail'!N276)</f>
        <v>0</v>
      </c>
      <c r="P276">
        <f>IF('Support - Calculation Detail'!O276="","",'Support - Calculation Detail'!O276)</f>
        <v>46104</v>
      </c>
      <c r="Q276" t="b">
        <v>1</v>
      </c>
      <c r="R276" t="str">
        <f t="shared" si="20"/>
        <v>0920008</v>
      </c>
      <c r="S276" t="str">
        <f t="shared" si="21"/>
        <v>0920008-TF</v>
      </c>
      <c r="T276" t="str">
        <f t="shared" si="22"/>
        <v>0920008-TF</v>
      </c>
      <c r="U276" t="str">
        <f t="shared" si="23"/>
        <v>2</v>
      </c>
      <c r="V276" t="str">
        <f t="shared" si="24"/>
        <v>TF</v>
      </c>
    </row>
    <row r="277" spans="1:22" x14ac:dyDescent="0.35">
      <c r="A277" t="str">
        <f>IF('Support - Calculation Detail'!A277="","",LEFT('Support - Calculation Detail'!A277,7)&amp;"-"&amp;RIGHT('Support - Calculation Detail'!A277,2))</f>
        <v>0920008-UT</v>
      </c>
      <c r="B277" t="str">
        <f>IF('Support - Calculation Detail'!C277="","",'Support - Calculation Detail'!C277)</f>
        <v>09</v>
      </c>
      <c r="C277" t="str">
        <f>IF('Support - Calculation Detail'!B277="","",'Support - Calculation Detail'!B277)</f>
        <v>N</v>
      </c>
      <c r="D277">
        <f>IF('Support - Calculation Detail'!D277="","",'Support - Calculation Detail'!D277)</f>
        <v>13087</v>
      </c>
      <c r="E277">
        <f>IF('Support - Calculation Detail'!E277="","",'Support - Calculation Detail'!E277)</f>
        <v>0</v>
      </c>
      <c r="G277">
        <f>IF('Support - Calculation Detail'!F277="","",'Support - Calculation Detail'!F277)</f>
        <v>13087</v>
      </c>
      <c r="H277">
        <f>IF('Support - Calculation Detail'!G277="","",'Support - Calculation Detail'!G277)</f>
        <v>1.04</v>
      </c>
      <c r="I277">
        <f>IF('Support - Calculation Detail'!H277="","",'Support - Calculation Detail'!H277)</f>
        <v>13610</v>
      </c>
      <c r="J277">
        <f>IF('Support - Calculation Detail'!I277="","",'Support - Calculation Detail'!I277)</f>
        <v>0</v>
      </c>
      <c r="K277">
        <f>IF('Support - Calculation Detail'!K277="","",'Support - Calculation Detail'!K277)</f>
        <v>13610</v>
      </c>
      <c r="L277">
        <f>IF('Support - Calculation Detail'!L277="","",'Support - Calculation Detail'!L277)</f>
        <v>0</v>
      </c>
      <c r="M277">
        <f>IF('Support - Calculation Detail'!M277="","",'Support - Calculation Detail'!M277)</f>
        <v>0</v>
      </c>
      <c r="N277">
        <f>IF('Support - Calculation Detail'!N277="","",'Support - Calculation Detail'!N277)</f>
        <v>0</v>
      </c>
      <c r="P277">
        <f>IF('Support - Calculation Detail'!O277="","",'Support - Calculation Detail'!O277)</f>
        <v>13610</v>
      </c>
      <c r="Q277" t="b">
        <v>1</v>
      </c>
      <c r="R277" t="str">
        <f t="shared" si="20"/>
        <v>0920008</v>
      </c>
      <c r="S277" t="str">
        <f t="shared" si="21"/>
        <v>0920008-UT</v>
      </c>
      <c r="T277" t="str">
        <f t="shared" si="22"/>
        <v>0920008-UT</v>
      </c>
      <c r="U277" t="str">
        <f t="shared" si="23"/>
        <v>2</v>
      </c>
      <c r="V277" t="str">
        <f t="shared" si="24"/>
        <v>UT</v>
      </c>
    </row>
    <row r="278" spans="1:22" x14ac:dyDescent="0.35">
      <c r="A278" t="str">
        <f>IF('Support - Calculation Detail'!A278="","",LEFT('Support - Calculation Detail'!A278,7)&amp;"-"&amp;RIGHT('Support - Calculation Detail'!A278,2))</f>
        <v>0920009-TF</v>
      </c>
      <c r="B278" t="str">
        <f>IF('Support - Calculation Detail'!C278="","",'Support - Calculation Detail'!C278)</f>
        <v>09</v>
      </c>
      <c r="C278" t="str">
        <f>IF('Support - Calculation Detail'!B278="","",'Support - Calculation Detail'!B278)</f>
        <v>N</v>
      </c>
      <c r="D278">
        <f>IF('Support - Calculation Detail'!D278="","",'Support - Calculation Detail'!D278)</f>
        <v>32983</v>
      </c>
      <c r="E278">
        <f>IF('Support - Calculation Detail'!E278="","",'Support - Calculation Detail'!E278)</f>
        <v>0</v>
      </c>
      <c r="G278">
        <f>IF('Support - Calculation Detail'!F278="","",'Support - Calculation Detail'!F278)</f>
        <v>32983</v>
      </c>
      <c r="H278">
        <f>IF('Support - Calculation Detail'!G278="","",'Support - Calculation Detail'!G278)</f>
        <v>1.04</v>
      </c>
      <c r="I278">
        <f>IF('Support - Calculation Detail'!H278="","",'Support - Calculation Detail'!H278)</f>
        <v>34302</v>
      </c>
      <c r="J278">
        <f>IF('Support - Calculation Detail'!I278="","",'Support - Calculation Detail'!I278)</f>
        <v>0</v>
      </c>
      <c r="K278">
        <f>IF('Support - Calculation Detail'!K278="","",'Support - Calculation Detail'!K278)</f>
        <v>34302</v>
      </c>
      <c r="L278">
        <f>IF('Support - Calculation Detail'!L278="","",'Support - Calculation Detail'!L278)</f>
        <v>0</v>
      </c>
      <c r="M278">
        <f>IF('Support - Calculation Detail'!M278="","",'Support - Calculation Detail'!M278)</f>
        <v>0</v>
      </c>
      <c r="N278">
        <f>IF('Support - Calculation Detail'!N278="","",'Support - Calculation Detail'!N278)</f>
        <v>0</v>
      </c>
      <c r="P278">
        <f>IF('Support - Calculation Detail'!O278="","",'Support - Calculation Detail'!O278)</f>
        <v>34302</v>
      </c>
      <c r="Q278" t="b">
        <v>1</v>
      </c>
      <c r="R278" t="str">
        <f t="shared" si="20"/>
        <v>0920009</v>
      </c>
      <c r="S278" t="str">
        <f t="shared" si="21"/>
        <v>0920009-TF</v>
      </c>
      <c r="T278" t="str">
        <f t="shared" si="22"/>
        <v>0920009-TF</v>
      </c>
      <c r="U278" t="str">
        <f t="shared" si="23"/>
        <v>2</v>
      </c>
      <c r="V278" t="str">
        <f t="shared" si="24"/>
        <v>TF</v>
      </c>
    </row>
    <row r="279" spans="1:22" x14ac:dyDescent="0.35">
      <c r="A279" t="str">
        <f>IF('Support - Calculation Detail'!A279="","",LEFT('Support - Calculation Detail'!A279,7)&amp;"-"&amp;RIGHT('Support - Calculation Detail'!A279,2))</f>
        <v>0920009-UT</v>
      </c>
      <c r="B279" t="str">
        <f>IF('Support - Calculation Detail'!C279="","",'Support - Calculation Detail'!C279)</f>
        <v>09</v>
      </c>
      <c r="C279" t="str">
        <f>IF('Support - Calculation Detail'!B279="","",'Support - Calculation Detail'!B279)</f>
        <v>N</v>
      </c>
      <c r="D279">
        <f>IF('Support - Calculation Detail'!D279="","",'Support - Calculation Detail'!D279)</f>
        <v>34937</v>
      </c>
      <c r="E279">
        <f>IF('Support - Calculation Detail'!E279="","",'Support - Calculation Detail'!E279)</f>
        <v>0</v>
      </c>
      <c r="G279">
        <f>IF('Support - Calculation Detail'!F279="","",'Support - Calculation Detail'!F279)</f>
        <v>34937</v>
      </c>
      <c r="H279">
        <f>IF('Support - Calculation Detail'!G279="","",'Support - Calculation Detail'!G279)</f>
        <v>1.04</v>
      </c>
      <c r="I279">
        <f>IF('Support - Calculation Detail'!H279="","",'Support - Calculation Detail'!H279)</f>
        <v>36334</v>
      </c>
      <c r="J279">
        <f>IF('Support - Calculation Detail'!I279="","",'Support - Calculation Detail'!I279)</f>
        <v>0</v>
      </c>
      <c r="K279">
        <f>IF('Support - Calculation Detail'!K279="","",'Support - Calculation Detail'!K279)</f>
        <v>36334</v>
      </c>
      <c r="L279">
        <f>IF('Support - Calculation Detail'!L279="","",'Support - Calculation Detail'!L279)</f>
        <v>0</v>
      </c>
      <c r="M279">
        <f>IF('Support - Calculation Detail'!M279="","",'Support - Calculation Detail'!M279)</f>
        <v>0</v>
      </c>
      <c r="N279">
        <f>IF('Support - Calculation Detail'!N279="","",'Support - Calculation Detail'!N279)</f>
        <v>0</v>
      </c>
      <c r="P279">
        <f>IF('Support - Calculation Detail'!O279="","",'Support - Calculation Detail'!O279)</f>
        <v>36334</v>
      </c>
      <c r="Q279" t="b">
        <v>1</v>
      </c>
      <c r="R279" t="str">
        <f t="shared" si="20"/>
        <v>0920009</v>
      </c>
      <c r="S279" t="str">
        <f t="shared" si="21"/>
        <v>0920009-UT</v>
      </c>
      <c r="T279" t="str">
        <f t="shared" si="22"/>
        <v>0920009-UT</v>
      </c>
      <c r="U279" t="str">
        <f t="shared" si="23"/>
        <v>2</v>
      </c>
      <c r="V279" t="str">
        <f t="shared" si="24"/>
        <v>UT</v>
      </c>
    </row>
    <row r="280" spans="1:22" x14ac:dyDescent="0.35">
      <c r="A280" t="str">
        <f>IF('Support - Calculation Detail'!A280="","",LEFT('Support - Calculation Detail'!A280,7)&amp;"-"&amp;RIGHT('Support - Calculation Detail'!A280,2))</f>
        <v>0920010-TF</v>
      </c>
      <c r="B280" t="str">
        <f>IF('Support - Calculation Detail'!C280="","",'Support - Calculation Detail'!C280)</f>
        <v>09</v>
      </c>
      <c r="C280" t="str">
        <f>IF('Support - Calculation Detail'!B280="","",'Support - Calculation Detail'!B280)</f>
        <v>N</v>
      </c>
      <c r="D280">
        <f>IF('Support - Calculation Detail'!D280="","",'Support - Calculation Detail'!D280)</f>
        <v>25138</v>
      </c>
      <c r="E280">
        <f>IF('Support - Calculation Detail'!E280="","",'Support - Calculation Detail'!E280)</f>
        <v>0</v>
      </c>
      <c r="G280">
        <f>IF('Support - Calculation Detail'!F280="","",'Support - Calculation Detail'!F280)</f>
        <v>25138</v>
      </c>
      <c r="H280">
        <f>IF('Support - Calculation Detail'!G280="","",'Support - Calculation Detail'!G280)</f>
        <v>1.04</v>
      </c>
      <c r="I280">
        <f>IF('Support - Calculation Detail'!H280="","",'Support - Calculation Detail'!H280)</f>
        <v>26144</v>
      </c>
      <c r="J280">
        <f>IF('Support - Calculation Detail'!I280="","",'Support - Calculation Detail'!I280)</f>
        <v>0</v>
      </c>
      <c r="K280">
        <f>IF('Support - Calculation Detail'!K280="","",'Support - Calculation Detail'!K280)</f>
        <v>26144</v>
      </c>
      <c r="L280">
        <f>IF('Support - Calculation Detail'!L280="","",'Support - Calculation Detail'!L280)</f>
        <v>0</v>
      </c>
      <c r="M280">
        <f>IF('Support - Calculation Detail'!M280="","",'Support - Calculation Detail'!M280)</f>
        <v>0</v>
      </c>
      <c r="N280">
        <f>IF('Support - Calculation Detail'!N280="","",'Support - Calculation Detail'!N280)</f>
        <v>0</v>
      </c>
      <c r="P280">
        <f>IF('Support - Calculation Detail'!O280="","",'Support - Calculation Detail'!O280)</f>
        <v>26144</v>
      </c>
      <c r="Q280" t="b">
        <v>1</v>
      </c>
      <c r="R280" t="str">
        <f t="shared" si="20"/>
        <v>0920010</v>
      </c>
      <c r="S280" t="str">
        <f t="shared" si="21"/>
        <v>0920010-TF</v>
      </c>
      <c r="T280" t="str">
        <f t="shared" si="22"/>
        <v>0920010-TF</v>
      </c>
      <c r="U280" t="str">
        <f t="shared" si="23"/>
        <v>2</v>
      </c>
      <c r="V280" t="str">
        <f t="shared" si="24"/>
        <v>TF</v>
      </c>
    </row>
    <row r="281" spans="1:22" x14ac:dyDescent="0.35">
      <c r="A281" t="str">
        <f>IF('Support - Calculation Detail'!A281="","",LEFT('Support - Calculation Detail'!A281,7)&amp;"-"&amp;RIGHT('Support - Calculation Detail'!A281,2))</f>
        <v>0920010-UT</v>
      </c>
      <c r="B281" t="str">
        <f>IF('Support - Calculation Detail'!C281="","",'Support - Calculation Detail'!C281)</f>
        <v>09</v>
      </c>
      <c r="C281" t="str">
        <f>IF('Support - Calculation Detail'!B281="","",'Support - Calculation Detail'!B281)</f>
        <v>N</v>
      </c>
      <c r="D281">
        <f>IF('Support - Calculation Detail'!D281="","",'Support - Calculation Detail'!D281)</f>
        <v>10191</v>
      </c>
      <c r="E281">
        <f>IF('Support - Calculation Detail'!E281="","",'Support - Calculation Detail'!E281)</f>
        <v>0</v>
      </c>
      <c r="G281">
        <f>IF('Support - Calculation Detail'!F281="","",'Support - Calculation Detail'!F281)</f>
        <v>10191</v>
      </c>
      <c r="H281">
        <f>IF('Support - Calculation Detail'!G281="","",'Support - Calculation Detail'!G281)</f>
        <v>1.04</v>
      </c>
      <c r="I281">
        <f>IF('Support - Calculation Detail'!H281="","",'Support - Calculation Detail'!H281)</f>
        <v>10599</v>
      </c>
      <c r="J281">
        <f>IF('Support - Calculation Detail'!I281="","",'Support - Calculation Detail'!I281)</f>
        <v>0</v>
      </c>
      <c r="K281">
        <f>IF('Support - Calculation Detail'!K281="","",'Support - Calculation Detail'!K281)</f>
        <v>10599</v>
      </c>
      <c r="L281">
        <f>IF('Support - Calculation Detail'!L281="","",'Support - Calculation Detail'!L281)</f>
        <v>0</v>
      </c>
      <c r="M281">
        <f>IF('Support - Calculation Detail'!M281="","",'Support - Calculation Detail'!M281)</f>
        <v>0</v>
      </c>
      <c r="N281">
        <f>IF('Support - Calculation Detail'!N281="","",'Support - Calculation Detail'!N281)</f>
        <v>0</v>
      </c>
      <c r="P281">
        <f>IF('Support - Calculation Detail'!O281="","",'Support - Calculation Detail'!O281)</f>
        <v>10599</v>
      </c>
      <c r="Q281" t="b">
        <v>1</v>
      </c>
      <c r="R281" t="str">
        <f t="shared" si="20"/>
        <v>0920010</v>
      </c>
      <c r="S281" t="str">
        <f t="shared" si="21"/>
        <v>0920010-UT</v>
      </c>
      <c r="T281" t="str">
        <f t="shared" si="22"/>
        <v>0920010-UT</v>
      </c>
      <c r="U281" t="str">
        <f t="shared" si="23"/>
        <v>2</v>
      </c>
      <c r="V281" t="str">
        <f t="shared" si="24"/>
        <v>UT</v>
      </c>
    </row>
    <row r="282" spans="1:22" x14ac:dyDescent="0.35">
      <c r="A282" t="str">
        <f>IF('Support - Calculation Detail'!A282="","",LEFT('Support - Calculation Detail'!A282,7)&amp;"-"&amp;RIGHT('Support - Calculation Detail'!A282,2))</f>
        <v>0920011-TF</v>
      </c>
      <c r="B282" t="str">
        <f>IF('Support - Calculation Detail'!C282="","",'Support - Calculation Detail'!C282)</f>
        <v>09</v>
      </c>
      <c r="C282" t="str">
        <f>IF('Support - Calculation Detail'!B282="","",'Support - Calculation Detail'!B282)</f>
        <v>N</v>
      </c>
      <c r="D282">
        <f>IF('Support - Calculation Detail'!D282="","",'Support - Calculation Detail'!D282)</f>
        <v>296475</v>
      </c>
      <c r="E282">
        <f>IF('Support - Calculation Detail'!E282="","",'Support - Calculation Detail'!E282)</f>
        <v>0</v>
      </c>
      <c r="G282">
        <f>IF('Support - Calculation Detail'!F282="","",'Support - Calculation Detail'!F282)</f>
        <v>296475</v>
      </c>
      <c r="H282">
        <f>IF('Support - Calculation Detail'!G282="","",'Support - Calculation Detail'!G282)</f>
        <v>1.04</v>
      </c>
      <c r="I282">
        <f>IF('Support - Calculation Detail'!H282="","",'Support - Calculation Detail'!H282)</f>
        <v>308334</v>
      </c>
      <c r="J282">
        <f>IF('Support - Calculation Detail'!I282="","",'Support - Calculation Detail'!I282)</f>
        <v>0</v>
      </c>
      <c r="K282">
        <f>IF('Support - Calculation Detail'!K282="","",'Support - Calculation Detail'!K282)</f>
        <v>308334</v>
      </c>
      <c r="L282">
        <f>IF('Support - Calculation Detail'!L282="","",'Support - Calculation Detail'!L282)</f>
        <v>0</v>
      </c>
      <c r="M282">
        <f>IF('Support - Calculation Detail'!M282="","",'Support - Calculation Detail'!M282)</f>
        <v>0</v>
      </c>
      <c r="N282">
        <f>IF('Support - Calculation Detail'!N282="","",'Support - Calculation Detail'!N282)</f>
        <v>0</v>
      </c>
      <c r="P282">
        <f>IF('Support - Calculation Detail'!O282="","",'Support - Calculation Detail'!O282)</f>
        <v>308334</v>
      </c>
      <c r="Q282" t="b">
        <v>1</v>
      </c>
      <c r="R282" t="str">
        <f t="shared" si="20"/>
        <v>0920011</v>
      </c>
      <c r="S282" t="str">
        <f t="shared" si="21"/>
        <v>0920011-TF</v>
      </c>
      <c r="T282" t="str">
        <f t="shared" si="22"/>
        <v>0920011-TF</v>
      </c>
      <c r="U282" t="str">
        <f t="shared" si="23"/>
        <v>2</v>
      </c>
      <c r="V282" t="str">
        <f t="shared" si="24"/>
        <v>TF</v>
      </c>
    </row>
    <row r="283" spans="1:22" x14ac:dyDescent="0.35">
      <c r="A283" t="str">
        <f>IF('Support - Calculation Detail'!A283="","",LEFT('Support - Calculation Detail'!A283,7)&amp;"-"&amp;RIGHT('Support - Calculation Detail'!A283,2))</f>
        <v>0920011-UT</v>
      </c>
      <c r="B283" t="str">
        <f>IF('Support - Calculation Detail'!C283="","",'Support - Calculation Detail'!C283)</f>
        <v>09</v>
      </c>
      <c r="C283" t="str">
        <f>IF('Support - Calculation Detail'!B283="","",'Support - Calculation Detail'!B283)</f>
        <v>N</v>
      </c>
      <c r="D283">
        <f>IF('Support - Calculation Detail'!D283="","",'Support - Calculation Detail'!D283)</f>
        <v>1994</v>
      </c>
      <c r="E283">
        <f>IF('Support - Calculation Detail'!E283="","",'Support - Calculation Detail'!E283)</f>
        <v>0</v>
      </c>
      <c r="G283">
        <f>IF('Support - Calculation Detail'!F283="","",'Support - Calculation Detail'!F283)</f>
        <v>1994</v>
      </c>
      <c r="H283">
        <f>IF('Support - Calculation Detail'!G283="","",'Support - Calculation Detail'!G283)</f>
        <v>1.04</v>
      </c>
      <c r="I283">
        <f>IF('Support - Calculation Detail'!H283="","",'Support - Calculation Detail'!H283)</f>
        <v>2074</v>
      </c>
      <c r="J283">
        <f>IF('Support - Calculation Detail'!I283="","",'Support - Calculation Detail'!I283)</f>
        <v>0</v>
      </c>
      <c r="K283">
        <f>IF('Support - Calculation Detail'!K283="","",'Support - Calculation Detail'!K283)</f>
        <v>2074</v>
      </c>
      <c r="L283">
        <f>IF('Support - Calculation Detail'!L283="","",'Support - Calculation Detail'!L283)</f>
        <v>0</v>
      </c>
      <c r="M283">
        <f>IF('Support - Calculation Detail'!M283="","",'Support - Calculation Detail'!M283)</f>
        <v>0</v>
      </c>
      <c r="N283">
        <f>IF('Support - Calculation Detail'!N283="","",'Support - Calculation Detail'!N283)</f>
        <v>0</v>
      </c>
      <c r="P283">
        <f>IF('Support - Calculation Detail'!O283="","",'Support - Calculation Detail'!O283)</f>
        <v>2074</v>
      </c>
      <c r="Q283" t="b">
        <v>1</v>
      </c>
      <c r="R283" t="str">
        <f t="shared" si="20"/>
        <v>0920011</v>
      </c>
      <c r="S283" t="str">
        <f t="shared" si="21"/>
        <v>0920011-UT</v>
      </c>
      <c r="T283" t="str">
        <f t="shared" si="22"/>
        <v>0920011-UT</v>
      </c>
      <c r="U283" t="str">
        <f t="shared" si="23"/>
        <v>2</v>
      </c>
      <c r="V283" t="str">
        <f t="shared" si="24"/>
        <v>UT</v>
      </c>
    </row>
    <row r="284" spans="1:22" x14ac:dyDescent="0.35">
      <c r="A284" t="str">
        <f>IF('Support - Calculation Detail'!A284="","",LEFT('Support - Calculation Detail'!A284,7)&amp;"-"&amp;RIGHT('Support - Calculation Detail'!A284,2))</f>
        <v>0920012-UT</v>
      </c>
      <c r="B284" t="str">
        <f>IF('Support - Calculation Detail'!C284="","",'Support - Calculation Detail'!C284)</f>
        <v>09</v>
      </c>
      <c r="C284" t="str">
        <f>IF('Support - Calculation Detail'!B284="","",'Support - Calculation Detail'!B284)</f>
        <v>N</v>
      </c>
      <c r="D284">
        <f>IF('Support - Calculation Detail'!D284="","",'Support - Calculation Detail'!D284)</f>
        <v>29892</v>
      </c>
      <c r="E284">
        <f>IF('Support - Calculation Detail'!E284="","",'Support - Calculation Detail'!E284)</f>
        <v>0</v>
      </c>
      <c r="G284">
        <f>IF('Support - Calculation Detail'!F284="","",'Support - Calculation Detail'!F284)</f>
        <v>29892</v>
      </c>
      <c r="H284">
        <f>IF('Support - Calculation Detail'!G284="","",'Support - Calculation Detail'!G284)</f>
        <v>1.04</v>
      </c>
      <c r="I284">
        <f>IF('Support - Calculation Detail'!H284="","",'Support - Calculation Detail'!H284)</f>
        <v>31088</v>
      </c>
      <c r="J284">
        <f>IF('Support - Calculation Detail'!I284="","",'Support - Calculation Detail'!I284)</f>
        <v>0</v>
      </c>
      <c r="K284">
        <f>IF('Support - Calculation Detail'!K284="","",'Support - Calculation Detail'!K284)</f>
        <v>31088</v>
      </c>
      <c r="L284">
        <f>IF('Support - Calculation Detail'!L284="","",'Support - Calculation Detail'!L284)</f>
        <v>0</v>
      </c>
      <c r="M284">
        <f>IF('Support - Calculation Detail'!M284="","",'Support - Calculation Detail'!M284)</f>
        <v>0</v>
      </c>
      <c r="N284">
        <f>IF('Support - Calculation Detail'!N284="","",'Support - Calculation Detail'!N284)</f>
        <v>0</v>
      </c>
      <c r="P284">
        <f>IF('Support - Calculation Detail'!O284="","",'Support - Calculation Detail'!O284)</f>
        <v>31088</v>
      </c>
      <c r="Q284" t="b">
        <v>1</v>
      </c>
      <c r="R284" t="str">
        <f t="shared" si="20"/>
        <v>0920012</v>
      </c>
      <c r="S284" t="str">
        <f t="shared" si="21"/>
        <v>0920012-UT</v>
      </c>
      <c r="T284" t="str">
        <f t="shared" si="22"/>
        <v>0920012-UT</v>
      </c>
      <c r="U284" t="str">
        <f t="shared" si="23"/>
        <v>2</v>
      </c>
      <c r="V284" t="str">
        <f t="shared" si="24"/>
        <v>UT</v>
      </c>
    </row>
    <row r="285" spans="1:22" x14ac:dyDescent="0.35">
      <c r="A285" t="str">
        <f>IF('Support - Calculation Detail'!A285="","",LEFT('Support - Calculation Detail'!A285,7)&amp;"-"&amp;RIGHT('Support - Calculation Detail'!A285,2))</f>
        <v>0920013-TF</v>
      </c>
      <c r="B285" t="str">
        <f>IF('Support - Calculation Detail'!C285="","",'Support - Calculation Detail'!C285)</f>
        <v>09</v>
      </c>
      <c r="C285" t="str">
        <f>IF('Support - Calculation Detail'!B285="","",'Support - Calculation Detail'!B285)</f>
        <v>N</v>
      </c>
      <c r="D285">
        <f>IF('Support - Calculation Detail'!D285="","",'Support - Calculation Detail'!D285)</f>
        <v>38270</v>
      </c>
      <c r="E285">
        <f>IF('Support - Calculation Detail'!E285="","",'Support - Calculation Detail'!E285)</f>
        <v>0</v>
      </c>
      <c r="G285">
        <f>IF('Support - Calculation Detail'!F285="","",'Support - Calculation Detail'!F285)</f>
        <v>38270</v>
      </c>
      <c r="H285">
        <f>IF('Support - Calculation Detail'!G285="","",'Support - Calculation Detail'!G285)</f>
        <v>1.04</v>
      </c>
      <c r="I285">
        <f>IF('Support - Calculation Detail'!H285="","",'Support - Calculation Detail'!H285)</f>
        <v>39801</v>
      </c>
      <c r="J285">
        <f>IF('Support - Calculation Detail'!I285="","",'Support - Calculation Detail'!I285)</f>
        <v>0</v>
      </c>
      <c r="K285">
        <f>IF('Support - Calculation Detail'!K285="","",'Support - Calculation Detail'!K285)</f>
        <v>39801</v>
      </c>
      <c r="L285">
        <f>IF('Support - Calculation Detail'!L285="","",'Support - Calculation Detail'!L285)</f>
        <v>0</v>
      </c>
      <c r="M285">
        <f>IF('Support - Calculation Detail'!M285="","",'Support - Calculation Detail'!M285)</f>
        <v>0</v>
      </c>
      <c r="N285">
        <f>IF('Support - Calculation Detail'!N285="","",'Support - Calculation Detail'!N285)</f>
        <v>0</v>
      </c>
      <c r="P285">
        <f>IF('Support - Calculation Detail'!O285="","",'Support - Calculation Detail'!O285)</f>
        <v>39801</v>
      </c>
      <c r="Q285" t="b">
        <v>1</v>
      </c>
      <c r="R285" t="str">
        <f t="shared" si="20"/>
        <v>0920013</v>
      </c>
      <c r="S285" t="str">
        <f t="shared" si="21"/>
        <v>0920013-TF</v>
      </c>
      <c r="T285" t="str">
        <f t="shared" si="22"/>
        <v>0920013-TF</v>
      </c>
      <c r="U285" t="str">
        <f t="shared" si="23"/>
        <v>2</v>
      </c>
      <c r="V285" t="str">
        <f t="shared" si="24"/>
        <v>TF</v>
      </c>
    </row>
    <row r="286" spans="1:22" x14ac:dyDescent="0.35">
      <c r="A286" t="str">
        <f>IF('Support - Calculation Detail'!A286="","",LEFT('Support - Calculation Detail'!A286,7)&amp;"-"&amp;RIGHT('Support - Calculation Detail'!A286,2))</f>
        <v>0920013-UT</v>
      </c>
      <c r="B286" t="str">
        <f>IF('Support - Calculation Detail'!C286="","",'Support - Calculation Detail'!C286)</f>
        <v>09</v>
      </c>
      <c r="C286" t="str">
        <f>IF('Support - Calculation Detail'!B286="","",'Support - Calculation Detail'!B286)</f>
        <v>N</v>
      </c>
      <c r="D286">
        <f>IF('Support - Calculation Detail'!D286="","",'Support - Calculation Detail'!D286)</f>
        <v>18678</v>
      </c>
      <c r="E286">
        <f>IF('Support - Calculation Detail'!E286="","",'Support - Calculation Detail'!E286)</f>
        <v>0</v>
      </c>
      <c r="G286">
        <f>IF('Support - Calculation Detail'!F286="","",'Support - Calculation Detail'!F286)</f>
        <v>18678</v>
      </c>
      <c r="H286">
        <f>IF('Support - Calculation Detail'!G286="","",'Support - Calculation Detail'!G286)</f>
        <v>1.04</v>
      </c>
      <c r="I286">
        <f>IF('Support - Calculation Detail'!H286="","",'Support - Calculation Detail'!H286)</f>
        <v>19425</v>
      </c>
      <c r="J286">
        <f>IF('Support - Calculation Detail'!I286="","",'Support - Calculation Detail'!I286)</f>
        <v>0</v>
      </c>
      <c r="K286">
        <f>IF('Support - Calculation Detail'!K286="","",'Support - Calculation Detail'!K286)</f>
        <v>19425</v>
      </c>
      <c r="L286">
        <f>IF('Support - Calculation Detail'!L286="","",'Support - Calculation Detail'!L286)</f>
        <v>0</v>
      </c>
      <c r="M286">
        <f>IF('Support - Calculation Detail'!M286="","",'Support - Calculation Detail'!M286)</f>
        <v>0</v>
      </c>
      <c r="N286">
        <f>IF('Support - Calculation Detail'!N286="","",'Support - Calculation Detail'!N286)</f>
        <v>0</v>
      </c>
      <c r="P286">
        <f>IF('Support - Calculation Detail'!O286="","",'Support - Calculation Detail'!O286)</f>
        <v>19425</v>
      </c>
      <c r="Q286" t="b">
        <v>1</v>
      </c>
      <c r="R286" t="str">
        <f t="shared" si="20"/>
        <v>0920013</v>
      </c>
      <c r="S286" t="str">
        <f t="shared" si="21"/>
        <v>0920013-UT</v>
      </c>
      <c r="T286" t="str">
        <f t="shared" si="22"/>
        <v>0920013-UT</v>
      </c>
      <c r="U286" t="str">
        <f t="shared" si="23"/>
        <v>2</v>
      </c>
      <c r="V286" t="str">
        <f t="shared" si="24"/>
        <v>UT</v>
      </c>
    </row>
    <row r="287" spans="1:22" x14ac:dyDescent="0.35">
      <c r="A287" t="str">
        <f>IF('Support - Calculation Detail'!A287="","",LEFT('Support - Calculation Detail'!A287,7)&amp;"-"&amp;RIGHT('Support - Calculation Detail'!A287,2))</f>
        <v>0920014-TF</v>
      </c>
      <c r="B287" t="str">
        <f>IF('Support - Calculation Detail'!C287="","",'Support - Calculation Detail'!C287)</f>
        <v>09</v>
      </c>
      <c r="C287" t="str">
        <f>IF('Support - Calculation Detail'!B287="","",'Support - Calculation Detail'!B287)</f>
        <v>N</v>
      </c>
      <c r="D287">
        <f>IF('Support - Calculation Detail'!D287="","",'Support - Calculation Detail'!D287)</f>
        <v>103879</v>
      </c>
      <c r="E287">
        <f>IF('Support - Calculation Detail'!E287="","",'Support - Calculation Detail'!E287)</f>
        <v>0</v>
      </c>
      <c r="G287">
        <f>IF('Support - Calculation Detail'!F287="","",'Support - Calculation Detail'!F287)</f>
        <v>103879</v>
      </c>
      <c r="H287">
        <f>IF('Support - Calculation Detail'!G287="","",'Support - Calculation Detail'!G287)</f>
        <v>1.04</v>
      </c>
      <c r="I287">
        <f>IF('Support - Calculation Detail'!H287="","",'Support - Calculation Detail'!H287)</f>
        <v>108034</v>
      </c>
      <c r="J287">
        <f>IF('Support - Calculation Detail'!I287="","",'Support - Calculation Detail'!I287)</f>
        <v>0</v>
      </c>
      <c r="K287">
        <f>IF('Support - Calculation Detail'!K287="","",'Support - Calculation Detail'!K287)</f>
        <v>108034</v>
      </c>
      <c r="L287">
        <f>IF('Support - Calculation Detail'!L287="","",'Support - Calculation Detail'!L287)</f>
        <v>0</v>
      </c>
      <c r="M287">
        <f>IF('Support - Calculation Detail'!M287="","",'Support - Calculation Detail'!M287)</f>
        <v>0</v>
      </c>
      <c r="N287">
        <f>IF('Support - Calculation Detail'!N287="","",'Support - Calculation Detail'!N287)</f>
        <v>0</v>
      </c>
      <c r="P287">
        <f>IF('Support - Calculation Detail'!O287="","",'Support - Calculation Detail'!O287)</f>
        <v>108034</v>
      </c>
      <c r="Q287" t="b">
        <v>1</v>
      </c>
      <c r="R287" t="str">
        <f t="shared" si="20"/>
        <v>0920014</v>
      </c>
      <c r="S287" t="str">
        <f t="shared" si="21"/>
        <v>0920014-TF</v>
      </c>
      <c r="T287" t="str">
        <f t="shared" si="22"/>
        <v>0920014-TF</v>
      </c>
      <c r="U287" t="str">
        <f t="shared" si="23"/>
        <v>2</v>
      </c>
      <c r="V287" t="str">
        <f t="shared" si="24"/>
        <v>TF</v>
      </c>
    </row>
    <row r="288" spans="1:22" x14ac:dyDescent="0.35">
      <c r="A288" t="str">
        <f>IF('Support - Calculation Detail'!A288="","",LEFT('Support - Calculation Detail'!A288,7)&amp;"-"&amp;RIGHT('Support - Calculation Detail'!A288,2))</f>
        <v>0920014-UT</v>
      </c>
      <c r="B288" t="str">
        <f>IF('Support - Calculation Detail'!C288="","",'Support - Calculation Detail'!C288)</f>
        <v>09</v>
      </c>
      <c r="C288" t="str">
        <f>IF('Support - Calculation Detail'!B288="","",'Support - Calculation Detail'!B288)</f>
        <v>N</v>
      </c>
      <c r="D288">
        <f>IF('Support - Calculation Detail'!D288="","",'Support - Calculation Detail'!D288)</f>
        <v>70046</v>
      </c>
      <c r="E288">
        <f>IF('Support - Calculation Detail'!E288="","",'Support - Calculation Detail'!E288)</f>
        <v>0</v>
      </c>
      <c r="G288">
        <f>IF('Support - Calculation Detail'!F288="","",'Support - Calculation Detail'!F288)</f>
        <v>70046</v>
      </c>
      <c r="H288">
        <f>IF('Support - Calculation Detail'!G288="","",'Support - Calculation Detail'!G288)</f>
        <v>1.04</v>
      </c>
      <c r="I288">
        <f>IF('Support - Calculation Detail'!H288="","",'Support - Calculation Detail'!H288)</f>
        <v>72848</v>
      </c>
      <c r="J288">
        <f>IF('Support - Calculation Detail'!I288="","",'Support - Calculation Detail'!I288)</f>
        <v>0</v>
      </c>
      <c r="K288">
        <f>IF('Support - Calculation Detail'!K288="","",'Support - Calculation Detail'!K288)</f>
        <v>72848</v>
      </c>
      <c r="L288">
        <f>IF('Support - Calculation Detail'!L288="","",'Support - Calculation Detail'!L288)</f>
        <v>0</v>
      </c>
      <c r="M288">
        <f>IF('Support - Calculation Detail'!M288="","",'Support - Calculation Detail'!M288)</f>
        <v>0</v>
      </c>
      <c r="N288">
        <f>IF('Support - Calculation Detail'!N288="","",'Support - Calculation Detail'!N288)</f>
        <v>0</v>
      </c>
      <c r="P288">
        <f>IF('Support - Calculation Detail'!O288="","",'Support - Calculation Detail'!O288)</f>
        <v>72848</v>
      </c>
      <c r="Q288" t="b">
        <v>1</v>
      </c>
      <c r="R288" t="str">
        <f t="shared" si="20"/>
        <v>0920014</v>
      </c>
      <c r="S288" t="str">
        <f t="shared" si="21"/>
        <v>0920014-UT</v>
      </c>
      <c r="T288" t="str">
        <f t="shared" si="22"/>
        <v>0920014-UT</v>
      </c>
      <c r="U288" t="str">
        <f t="shared" si="23"/>
        <v>2</v>
      </c>
      <c r="V288" t="str">
        <f t="shared" si="24"/>
        <v>UT</v>
      </c>
    </row>
    <row r="289" spans="1:22" x14ac:dyDescent="0.35">
      <c r="A289" t="str">
        <f>IF('Support - Calculation Detail'!A289="","",LEFT('Support - Calculation Detail'!A289,7)&amp;"-"&amp;RIGHT('Support - Calculation Detail'!A289,2))</f>
        <v>0950021-UT</v>
      </c>
      <c r="B289" t="str">
        <f>IF('Support - Calculation Detail'!C289="","",'Support - Calculation Detail'!C289)</f>
        <v>09</v>
      </c>
      <c r="C289" t="str">
        <f>IF('Support - Calculation Detail'!B289="","",'Support - Calculation Detail'!B289)</f>
        <v>N</v>
      </c>
      <c r="D289">
        <f>IF('Support - Calculation Detail'!D289="","",'Support - Calculation Detail'!D289)</f>
        <v>1620849</v>
      </c>
      <c r="E289">
        <f>IF('Support - Calculation Detail'!E289="","",'Support - Calculation Detail'!E289)</f>
        <v>0</v>
      </c>
      <c r="G289">
        <f>IF('Support - Calculation Detail'!F289="","",'Support - Calculation Detail'!F289)</f>
        <v>1620849</v>
      </c>
      <c r="H289">
        <f>IF('Support - Calculation Detail'!G289="","",'Support - Calculation Detail'!G289)</f>
        <v>1.04</v>
      </c>
      <c r="I289">
        <f>IF('Support - Calculation Detail'!H289="","",'Support - Calculation Detail'!H289)</f>
        <v>1685683</v>
      </c>
      <c r="J289">
        <f>IF('Support - Calculation Detail'!I289="","",'Support - Calculation Detail'!I289)</f>
        <v>0</v>
      </c>
      <c r="K289">
        <f>IF('Support - Calculation Detail'!K289="","",'Support - Calculation Detail'!K289)</f>
        <v>1685683</v>
      </c>
      <c r="L289">
        <f>IF('Support - Calculation Detail'!L289="","",'Support - Calculation Detail'!L289)</f>
        <v>0</v>
      </c>
      <c r="M289">
        <f>IF('Support - Calculation Detail'!M289="","",'Support - Calculation Detail'!M289)</f>
        <v>0</v>
      </c>
      <c r="N289">
        <f>IF('Support - Calculation Detail'!N289="","",'Support - Calculation Detail'!N289)</f>
        <v>0</v>
      </c>
      <c r="P289">
        <f>IF('Support - Calculation Detail'!O289="","",'Support - Calculation Detail'!O289)</f>
        <v>1685683</v>
      </c>
      <c r="Q289" t="b">
        <v>1</v>
      </c>
      <c r="R289" t="str">
        <f t="shared" si="20"/>
        <v>0950021</v>
      </c>
      <c r="S289" t="str">
        <f t="shared" si="21"/>
        <v>0950021-UT</v>
      </c>
      <c r="T289" t="str">
        <f t="shared" si="22"/>
        <v>0950021-UT</v>
      </c>
      <c r="U289" t="str">
        <f t="shared" si="23"/>
        <v>5</v>
      </c>
      <c r="V289" t="str">
        <f t="shared" si="24"/>
        <v>UT</v>
      </c>
    </row>
    <row r="290" spans="1:22" x14ac:dyDescent="0.35">
      <c r="A290" t="str">
        <f>IF('Support - Calculation Detail'!A290="","",LEFT('Support - Calculation Detail'!A290,7)&amp;"-"&amp;RIGHT('Support - Calculation Detail'!A290,2))</f>
        <v>0950022-UT</v>
      </c>
      <c r="B290" t="str">
        <f>IF('Support - Calculation Detail'!C290="","",'Support - Calculation Detail'!C290)</f>
        <v>09</v>
      </c>
      <c r="C290" t="str">
        <f>IF('Support - Calculation Detail'!B290="","",'Support - Calculation Detail'!B290)</f>
        <v>N</v>
      </c>
      <c r="D290">
        <f>IF('Support - Calculation Detail'!D290="","",'Support - Calculation Detail'!D290)</f>
        <v>129722</v>
      </c>
      <c r="E290">
        <f>IF('Support - Calculation Detail'!E290="","",'Support - Calculation Detail'!E290)</f>
        <v>0</v>
      </c>
      <c r="G290">
        <f>IF('Support - Calculation Detail'!F290="","",'Support - Calculation Detail'!F290)</f>
        <v>129722</v>
      </c>
      <c r="H290">
        <f>IF('Support - Calculation Detail'!G290="","",'Support - Calculation Detail'!G290)</f>
        <v>1.04</v>
      </c>
      <c r="I290">
        <f>IF('Support - Calculation Detail'!H290="","",'Support - Calculation Detail'!H290)</f>
        <v>134911</v>
      </c>
      <c r="J290">
        <f>IF('Support - Calculation Detail'!I290="","",'Support - Calculation Detail'!I290)</f>
        <v>0</v>
      </c>
      <c r="K290">
        <f>IF('Support - Calculation Detail'!K290="","",'Support - Calculation Detail'!K290)</f>
        <v>134911</v>
      </c>
      <c r="L290">
        <f>IF('Support - Calculation Detail'!L290="","",'Support - Calculation Detail'!L290)</f>
        <v>0</v>
      </c>
      <c r="M290">
        <f>IF('Support - Calculation Detail'!M290="","",'Support - Calculation Detail'!M290)</f>
        <v>0</v>
      </c>
      <c r="N290">
        <f>IF('Support - Calculation Detail'!N290="","",'Support - Calculation Detail'!N290)</f>
        <v>0</v>
      </c>
      <c r="P290">
        <f>IF('Support - Calculation Detail'!O290="","",'Support - Calculation Detail'!O290)</f>
        <v>134911</v>
      </c>
      <c r="Q290" t="b">
        <v>1</v>
      </c>
      <c r="R290" t="str">
        <f t="shared" si="20"/>
        <v>0950022</v>
      </c>
      <c r="S290" t="str">
        <f t="shared" si="21"/>
        <v>0950022-UT</v>
      </c>
      <c r="T290" t="str">
        <f t="shared" si="22"/>
        <v>0950022-UT</v>
      </c>
      <c r="U290" t="str">
        <f t="shared" si="23"/>
        <v>5</v>
      </c>
      <c r="V290" t="str">
        <f t="shared" si="24"/>
        <v>UT</v>
      </c>
    </row>
    <row r="291" spans="1:22" x14ac:dyDescent="0.35">
      <c r="A291" t="str">
        <f>IF('Support - Calculation Detail'!A291="","",LEFT('Support - Calculation Detail'!A291,7)&amp;"-"&amp;RIGHT('Support - Calculation Detail'!A291,2))</f>
        <v>0950023-UT</v>
      </c>
      <c r="B291" t="str">
        <f>IF('Support - Calculation Detail'!C291="","",'Support - Calculation Detail'!C291)</f>
        <v>09</v>
      </c>
      <c r="C291" t="str">
        <f>IF('Support - Calculation Detail'!B291="","",'Support - Calculation Detail'!B291)</f>
        <v>N</v>
      </c>
      <c r="D291">
        <f>IF('Support - Calculation Detail'!D291="","",'Support - Calculation Detail'!D291)</f>
        <v>133241</v>
      </c>
      <c r="E291">
        <f>IF('Support - Calculation Detail'!E291="","",'Support - Calculation Detail'!E291)</f>
        <v>0</v>
      </c>
      <c r="G291">
        <f>IF('Support - Calculation Detail'!F291="","",'Support - Calculation Detail'!F291)</f>
        <v>133241</v>
      </c>
      <c r="H291">
        <f>IF('Support - Calculation Detail'!G291="","",'Support - Calculation Detail'!G291)</f>
        <v>1.04</v>
      </c>
      <c r="I291">
        <f>IF('Support - Calculation Detail'!H291="","",'Support - Calculation Detail'!H291)</f>
        <v>138571</v>
      </c>
      <c r="J291">
        <f>IF('Support - Calculation Detail'!I291="","",'Support - Calculation Detail'!I291)</f>
        <v>0</v>
      </c>
      <c r="K291">
        <f>IF('Support - Calculation Detail'!K291="","",'Support - Calculation Detail'!K291)</f>
        <v>138571</v>
      </c>
      <c r="L291">
        <f>IF('Support - Calculation Detail'!L291="","",'Support - Calculation Detail'!L291)</f>
        <v>0</v>
      </c>
      <c r="M291">
        <f>IF('Support - Calculation Detail'!M291="","",'Support - Calculation Detail'!M291)</f>
        <v>0</v>
      </c>
      <c r="N291">
        <f>IF('Support - Calculation Detail'!N291="","",'Support - Calculation Detail'!N291)</f>
        <v>0</v>
      </c>
      <c r="P291">
        <f>IF('Support - Calculation Detail'!O291="","",'Support - Calculation Detail'!O291)</f>
        <v>138571</v>
      </c>
      <c r="Q291" t="b">
        <v>1</v>
      </c>
      <c r="R291" t="str">
        <f t="shared" si="20"/>
        <v>0950023</v>
      </c>
      <c r="S291" t="str">
        <f t="shared" si="21"/>
        <v>0950023-UT</v>
      </c>
      <c r="T291" t="str">
        <f t="shared" si="22"/>
        <v>0950023-UT</v>
      </c>
      <c r="U291" t="str">
        <f t="shared" si="23"/>
        <v>5</v>
      </c>
      <c r="V291" t="str">
        <f t="shared" si="24"/>
        <v>UT</v>
      </c>
    </row>
    <row r="292" spans="1:22" x14ac:dyDescent="0.35">
      <c r="A292" t="str">
        <f>IF('Support - Calculation Detail'!A292="","",LEFT('Support - Calculation Detail'!A292,7)&amp;"-"&amp;RIGHT('Support - Calculation Detail'!A292,2))</f>
        <v>0930301-UT</v>
      </c>
      <c r="B292" t="str">
        <f>IF('Support - Calculation Detail'!C292="","",'Support - Calculation Detail'!C292)</f>
        <v>09</v>
      </c>
      <c r="C292" t="str">
        <f>IF('Support - Calculation Detail'!B292="","",'Support - Calculation Detail'!B292)</f>
        <v>N</v>
      </c>
      <c r="D292">
        <f>IF('Support - Calculation Detail'!D292="","",'Support - Calculation Detail'!D292)</f>
        <v>13128666</v>
      </c>
      <c r="E292">
        <f>IF('Support - Calculation Detail'!E292="","",'Support - Calculation Detail'!E292)</f>
        <v>0</v>
      </c>
      <c r="G292">
        <f>IF('Support - Calculation Detail'!F292="","",'Support - Calculation Detail'!F292)</f>
        <v>13128666</v>
      </c>
      <c r="H292">
        <f>IF('Support - Calculation Detail'!G292="","",'Support - Calculation Detail'!G292)</f>
        <v>1.04</v>
      </c>
      <c r="I292">
        <f>IF('Support - Calculation Detail'!H292="","",'Support - Calculation Detail'!H292)</f>
        <v>13653813</v>
      </c>
      <c r="J292">
        <f>IF('Support - Calculation Detail'!I292="","",'Support - Calculation Detail'!I292)</f>
        <v>0</v>
      </c>
      <c r="K292">
        <f>IF('Support - Calculation Detail'!K292="","",'Support - Calculation Detail'!K292)</f>
        <v>13653813</v>
      </c>
      <c r="L292">
        <f>IF('Support - Calculation Detail'!L292="","",'Support - Calculation Detail'!L292)</f>
        <v>0</v>
      </c>
      <c r="M292">
        <f>IF('Support - Calculation Detail'!M292="","",'Support - Calculation Detail'!M292)</f>
        <v>0</v>
      </c>
      <c r="N292">
        <f>IF('Support - Calculation Detail'!N292="","",'Support - Calculation Detail'!N292)</f>
        <v>0</v>
      </c>
      <c r="P292">
        <f>IF('Support - Calculation Detail'!O292="","",'Support - Calculation Detail'!O292)</f>
        <v>13653813</v>
      </c>
      <c r="Q292" t="b">
        <v>1</v>
      </c>
      <c r="R292" t="str">
        <f t="shared" si="20"/>
        <v>0930301</v>
      </c>
      <c r="S292" t="str">
        <f t="shared" si="21"/>
        <v>0930301-UT</v>
      </c>
      <c r="T292" t="str">
        <f t="shared" si="22"/>
        <v>0930301-UT</v>
      </c>
      <c r="U292" t="str">
        <f t="shared" si="23"/>
        <v>3</v>
      </c>
      <c r="V292" t="str">
        <f t="shared" si="24"/>
        <v>UT</v>
      </c>
    </row>
    <row r="293" spans="1:22" x14ac:dyDescent="0.35">
      <c r="A293" t="str">
        <f>IF('Support - Calculation Detail'!A293="","",LEFT('Support - Calculation Detail'!A293,7)&amp;"-"&amp;RIGHT('Support - Calculation Detail'!A293,2))</f>
        <v>0930547-UT</v>
      </c>
      <c r="B293" t="str">
        <f>IF('Support - Calculation Detail'!C293="","",'Support - Calculation Detail'!C293)</f>
        <v>09</v>
      </c>
      <c r="C293" t="str">
        <f>IF('Support - Calculation Detail'!B293="","",'Support - Calculation Detail'!B293)</f>
        <v>N</v>
      </c>
      <c r="D293">
        <f>IF('Support - Calculation Detail'!D293="","",'Support - Calculation Detail'!D293)</f>
        <v>414764</v>
      </c>
      <c r="E293">
        <f>IF('Support - Calculation Detail'!E293="","",'Support - Calculation Detail'!E293)</f>
        <v>0</v>
      </c>
      <c r="G293">
        <f>IF('Support - Calculation Detail'!F293="","",'Support - Calculation Detail'!F293)</f>
        <v>414764</v>
      </c>
      <c r="H293">
        <f>IF('Support - Calculation Detail'!G293="","",'Support - Calculation Detail'!G293)</f>
        <v>1.04</v>
      </c>
      <c r="I293">
        <f>IF('Support - Calculation Detail'!H293="","",'Support - Calculation Detail'!H293)</f>
        <v>431355</v>
      </c>
      <c r="J293">
        <f>IF('Support - Calculation Detail'!I293="","",'Support - Calculation Detail'!I293)</f>
        <v>0</v>
      </c>
      <c r="K293">
        <f>IF('Support - Calculation Detail'!K293="","",'Support - Calculation Detail'!K293)</f>
        <v>431355</v>
      </c>
      <c r="L293">
        <f>IF('Support - Calculation Detail'!L293="","",'Support - Calculation Detail'!L293)</f>
        <v>16634</v>
      </c>
      <c r="M293">
        <f>IF('Support - Calculation Detail'!M293="","",'Support - Calculation Detail'!M293)</f>
        <v>0</v>
      </c>
      <c r="N293">
        <f>IF('Support - Calculation Detail'!N293="","",'Support - Calculation Detail'!N293)</f>
        <v>0</v>
      </c>
      <c r="P293">
        <f>IF('Support - Calculation Detail'!O293="","",'Support - Calculation Detail'!O293)</f>
        <v>447989</v>
      </c>
      <c r="Q293" t="b">
        <v>1</v>
      </c>
      <c r="R293" t="str">
        <f t="shared" si="20"/>
        <v>0930547</v>
      </c>
      <c r="S293" t="str">
        <f t="shared" si="21"/>
        <v>0930547-UT</v>
      </c>
      <c r="T293" t="str">
        <f t="shared" si="22"/>
        <v>0930547-UT</v>
      </c>
      <c r="U293" t="str">
        <f t="shared" si="23"/>
        <v>3</v>
      </c>
      <c r="V293" t="str">
        <f t="shared" si="24"/>
        <v>UT</v>
      </c>
    </row>
    <row r="294" spans="1:22" x14ac:dyDescent="0.35">
      <c r="A294" t="str">
        <f>IF('Support - Calculation Detail'!A294="","",LEFT('Support - Calculation Detail'!A294,7)&amp;"-"&amp;RIGHT('Support - Calculation Detail'!A294,2))</f>
        <v>0930548-UT</v>
      </c>
      <c r="B294" t="str">
        <f>IF('Support - Calculation Detail'!C294="","",'Support - Calculation Detail'!C294)</f>
        <v>09</v>
      </c>
      <c r="C294" t="str">
        <f>IF('Support - Calculation Detail'!B294="","",'Support - Calculation Detail'!B294)</f>
        <v>N</v>
      </c>
      <c r="D294">
        <f>IF('Support - Calculation Detail'!D294="","",'Support - Calculation Detail'!D294)</f>
        <v>16110</v>
      </c>
      <c r="E294">
        <f>IF('Support - Calculation Detail'!E294="","",'Support - Calculation Detail'!E294)</f>
        <v>0</v>
      </c>
      <c r="G294">
        <f>IF('Support - Calculation Detail'!F294="","",'Support - Calculation Detail'!F294)</f>
        <v>16110</v>
      </c>
      <c r="H294">
        <f>IF('Support - Calculation Detail'!G294="","",'Support - Calculation Detail'!G294)</f>
        <v>1.04</v>
      </c>
      <c r="I294">
        <f>IF('Support - Calculation Detail'!H294="","",'Support - Calculation Detail'!H294)</f>
        <v>16754</v>
      </c>
      <c r="J294">
        <f>IF('Support - Calculation Detail'!I294="","",'Support - Calculation Detail'!I294)</f>
        <v>0</v>
      </c>
      <c r="K294">
        <f>IF('Support - Calculation Detail'!K294="","",'Support - Calculation Detail'!K294)</f>
        <v>16754</v>
      </c>
      <c r="L294">
        <f>IF('Support - Calculation Detail'!L294="","",'Support - Calculation Detail'!L294)</f>
        <v>0</v>
      </c>
      <c r="M294">
        <f>IF('Support - Calculation Detail'!M294="","",'Support - Calculation Detail'!M294)</f>
        <v>0</v>
      </c>
      <c r="N294">
        <f>IF('Support - Calculation Detail'!N294="","",'Support - Calculation Detail'!N294)</f>
        <v>0</v>
      </c>
      <c r="P294">
        <f>IF('Support - Calculation Detail'!O294="","",'Support - Calculation Detail'!O294)</f>
        <v>16754</v>
      </c>
      <c r="Q294" t="b">
        <v>1</v>
      </c>
      <c r="R294" t="str">
        <f t="shared" si="20"/>
        <v>0930548</v>
      </c>
      <c r="S294" t="str">
        <f t="shared" si="21"/>
        <v>0930548-UT</v>
      </c>
      <c r="T294" t="str">
        <f t="shared" si="22"/>
        <v>0930548-UT</v>
      </c>
      <c r="U294" t="str">
        <f t="shared" si="23"/>
        <v>3</v>
      </c>
      <c r="V294" t="str">
        <f t="shared" si="24"/>
        <v>UT</v>
      </c>
    </row>
    <row r="295" spans="1:22" x14ac:dyDescent="0.35">
      <c r="A295" t="str">
        <f>IF('Support - Calculation Detail'!A295="","",LEFT('Support - Calculation Detail'!A295,7)&amp;"-"&amp;RIGHT('Support - Calculation Detail'!A295,2))</f>
        <v>0930549-UT</v>
      </c>
      <c r="B295" t="str">
        <f>IF('Support - Calculation Detail'!C295="","",'Support - Calculation Detail'!C295)</f>
        <v>09</v>
      </c>
      <c r="C295" t="str">
        <f>IF('Support - Calculation Detail'!B295="","",'Support - Calculation Detail'!B295)</f>
        <v>N</v>
      </c>
      <c r="D295">
        <f>IF('Support - Calculation Detail'!D295="","",'Support - Calculation Detail'!D295)</f>
        <v>290429</v>
      </c>
      <c r="E295">
        <f>IF('Support - Calculation Detail'!E295="","",'Support - Calculation Detail'!E295)</f>
        <v>0</v>
      </c>
      <c r="G295">
        <f>IF('Support - Calculation Detail'!F295="","",'Support - Calculation Detail'!F295)</f>
        <v>290429</v>
      </c>
      <c r="H295">
        <f>IF('Support - Calculation Detail'!G295="","",'Support - Calculation Detail'!G295)</f>
        <v>1.04</v>
      </c>
      <c r="I295">
        <f>IF('Support - Calculation Detail'!H295="","",'Support - Calculation Detail'!H295)</f>
        <v>302046</v>
      </c>
      <c r="J295">
        <f>IF('Support - Calculation Detail'!I295="","",'Support - Calculation Detail'!I295)</f>
        <v>0</v>
      </c>
      <c r="K295">
        <f>IF('Support - Calculation Detail'!K295="","",'Support - Calculation Detail'!K295)</f>
        <v>302046</v>
      </c>
      <c r="L295">
        <f>IF('Support - Calculation Detail'!L295="","",'Support - Calculation Detail'!L295)</f>
        <v>10128</v>
      </c>
      <c r="M295">
        <f>IF('Support - Calculation Detail'!M295="","",'Support - Calculation Detail'!M295)</f>
        <v>0</v>
      </c>
      <c r="N295">
        <f>IF('Support - Calculation Detail'!N295="","",'Support - Calculation Detail'!N295)</f>
        <v>0</v>
      </c>
      <c r="P295">
        <f>IF('Support - Calculation Detail'!O295="","",'Support - Calculation Detail'!O295)</f>
        <v>312174</v>
      </c>
      <c r="Q295" t="b">
        <v>1</v>
      </c>
      <c r="R295" t="str">
        <f t="shared" si="20"/>
        <v>0930549</v>
      </c>
      <c r="S295" t="str">
        <f t="shared" si="21"/>
        <v>0930549-UT</v>
      </c>
      <c r="T295" t="str">
        <f t="shared" si="22"/>
        <v>0930549-UT</v>
      </c>
      <c r="U295" t="str">
        <f t="shared" si="23"/>
        <v>3</v>
      </c>
      <c r="V295" t="str">
        <f t="shared" si="24"/>
        <v>UT</v>
      </c>
    </row>
    <row r="296" spans="1:22" x14ac:dyDescent="0.35">
      <c r="A296" t="str">
        <f>IF('Support - Calculation Detail'!A296="","",LEFT('Support - Calculation Detail'!A296,7)&amp;"-"&amp;RIGHT('Support - Calculation Detail'!A296,2))</f>
        <v>0930550-UT</v>
      </c>
      <c r="B296" t="str">
        <f>IF('Support - Calculation Detail'!C296="","",'Support - Calculation Detail'!C296)</f>
        <v>09</v>
      </c>
      <c r="C296" t="str">
        <f>IF('Support - Calculation Detail'!B296="","",'Support - Calculation Detail'!B296)</f>
        <v>N</v>
      </c>
      <c r="D296">
        <f>IF('Support - Calculation Detail'!D296="","",'Support - Calculation Detail'!D296)</f>
        <v>250889</v>
      </c>
      <c r="E296">
        <f>IF('Support - Calculation Detail'!E296="","",'Support - Calculation Detail'!E296)</f>
        <v>0</v>
      </c>
      <c r="G296">
        <f>IF('Support - Calculation Detail'!F296="","",'Support - Calculation Detail'!F296)</f>
        <v>250889</v>
      </c>
      <c r="H296">
        <f>IF('Support - Calculation Detail'!G296="","",'Support - Calculation Detail'!G296)</f>
        <v>1.04</v>
      </c>
      <c r="I296">
        <f>IF('Support - Calculation Detail'!H296="","",'Support - Calculation Detail'!H296)</f>
        <v>260925</v>
      </c>
      <c r="J296">
        <f>IF('Support - Calculation Detail'!I296="","",'Support - Calculation Detail'!I296)</f>
        <v>0</v>
      </c>
      <c r="K296">
        <f>IF('Support - Calculation Detail'!K296="","",'Support - Calculation Detail'!K296)</f>
        <v>260925</v>
      </c>
      <c r="L296">
        <f>IF('Support - Calculation Detail'!L296="","",'Support - Calculation Detail'!L296)</f>
        <v>12543</v>
      </c>
      <c r="M296">
        <f>IF('Support - Calculation Detail'!M296="","",'Support - Calculation Detail'!M296)</f>
        <v>0</v>
      </c>
      <c r="N296">
        <f>IF('Support - Calculation Detail'!N296="","",'Support - Calculation Detail'!N296)</f>
        <v>0</v>
      </c>
      <c r="P296">
        <f>IF('Support - Calculation Detail'!O296="","",'Support - Calculation Detail'!O296)</f>
        <v>273468</v>
      </c>
      <c r="Q296" t="b">
        <v>1</v>
      </c>
      <c r="R296" t="str">
        <f t="shared" si="20"/>
        <v>0930550</v>
      </c>
      <c r="S296" t="str">
        <f t="shared" si="21"/>
        <v>0930550-UT</v>
      </c>
      <c r="T296" t="str">
        <f t="shared" si="22"/>
        <v>0930550-UT</v>
      </c>
      <c r="U296" t="str">
        <f t="shared" si="23"/>
        <v>3</v>
      </c>
      <c r="V296" t="str">
        <f t="shared" si="24"/>
        <v>UT</v>
      </c>
    </row>
    <row r="297" spans="1:22" x14ac:dyDescent="0.35">
      <c r="A297" t="str">
        <f>IF('Support - Calculation Detail'!A297="","",LEFT('Support - Calculation Detail'!A297,7)&amp;"-"&amp;RIGHT('Support - Calculation Detail'!A297,2))</f>
        <v>0940775-SO</v>
      </c>
      <c r="B297" t="str">
        <f>IF('Support - Calculation Detail'!C297="","",'Support - Calculation Detail'!C297)</f>
        <v>09</v>
      </c>
      <c r="C297" t="str">
        <f>IF('Support - Calculation Detail'!B297="","",'Support - Calculation Detail'!B297)</f>
        <v>N</v>
      </c>
      <c r="D297">
        <f>IF('Support - Calculation Detail'!D297="","",'Support - Calculation Detail'!D297)</f>
        <v>2491526</v>
      </c>
      <c r="E297">
        <f>IF('Support - Calculation Detail'!E297="","",'Support - Calculation Detail'!E297)</f>
        <v>0</v>
      </c>
      <c r="G297">
        <f>IF('Support - Calculation Detail'!F297="","",'Support - Calculation Detail'!F297)</f>
        <v>2491526</v>
      </c>
      <c r="H297">
        <f>IF('Support - Calculation Detail'!G297="","",'Support - Calculation Detail'!G297)</f>
        <v>1.04</v>
      </c>
      <c r="I297">
        <f>IF('Support - Calculation Detail'!H297="","",'Support - Calculation Detail'!H297)</f>
        <v>2591187</v>
      </c>
      <c r="J297">
        <f>IF('Support - Calculation Detail'!I297="","",'Support - Calculation Detail'!I297)</f>
        <v>0</v>
      </c>
      <c r="K297">
        <f>IF('Support - Calculation Detail'!K297="","",'Support - Calculation Detail'!K297)</f>
        <v>2591187</v>
      </c>
      <c r="L297">
        <f>IF('Support - Calculation Detail'!L297="","",'Support - Calculation Detail'!L297)</f>
        <v>0</v>
      </c>
      <c r="M297">
        <f>IF('Support - Calculation Detail'!M297="","",'Support - Calculation Detail'!M297)</f>
        <v>0</v>
      </c>
      <c r="N297">
        <f>IF('Support - Calculation Detail'!N297="","",'Support - Calculation Detail'!N297)</f>
        <v>0</v>
      </c>
      <c r="P297">
        <f>IF('Support - Calculation Detail'!O297="","",'Support - Calculation Detail'!O297)</f>
        <v>2591187</v>
      </c>
      <c r="Q297" t="b">
        <v>1</v>
      </c>
      <c r="R297" t="str">
        <f t="shared" si="20"/>
        <v>0940775</v>
      </c>
      <c r="S297" t="str">
        <f t="shared" si="21"/>
        <v>0940775-SO</v>
      </c>
      <c r="T297" t="str">
        <f t="shared" si="22"/>
        <v>0940775-SO</v>
      </c>
      <c r="U297" t="str">
        <f t="shared" si="23"/>
        <v>4</v>
      </c>
      <c r="V297" t="str">
        <f t="shared" si="24"/>
        <v>SO</v>
      </c>
    </row>
    <row r="298" spans="1:22" x14ac:dyDescent="0.35">
      <c r="A298" t="str">
        <f>IF('Support - Calculation Detail'!A298="","",LEFT('Support - Calculation Detail'!A298,7)&amp;"-"&amp;RIGHT('Support - Calculation Detail'!A298,2))</f>
        <v>0940815-SO</v>
      </c>
      <c r="B298" t="str">
        <f>IF('Support - Calculation Detail'!C298="","",'Support - Calculation Detail'!C298)</f>
        <v>09</v>
      </c>
      <c r="C298" t="str">
        <f>IF('Support - Calculation Detail'!B298="","",'Support - Calculation Detail'!B298)</f>
        <v>N</v>
      </c>
      <c r="D298">
        <f>IF('Support - Calculation Detail'!D298="","",'Support - Calculation Detail'!D298)</f>
        <v>3205500</v>
      </c>
      <c r="E298">
        <f>IF('Support - Calculation Detail'!E298="","",'Support - Calculation Detail'!E298)</f>
        <v>0</v>
      </c>
      <c r="G298">
        <f>IF('Support - Calculation Detail'!F298="","",'Support - Calculation Detail'!F298)</f>
        <v>3205500</v>
      </c>
      <c r="H298">
        <f>IF('Support - Calculation Detail'!G298="","",'Support - Calculation Detail'!G298)</f>
        <v>1.04</v>
      </c>
      <c r="I298">
        <f>IF('Support - Calculation Detail'!H298="","",'Support - Calculation Detail'!H298)</f>
        <v>3333720</v>
      </c>
      <c r="J298">
        <f>IF('Support - Calculation Detail'!I298="","",'Support - Calculation Detail'!I298)</f>
        <v>0</v>
      </c>
      <c r="K298">
        <f>IF('Support - Calculation Detail'!K298="","",'Support - Calculation Detail'!K298)</f>
        <v>3333720</v>
      </c>
      <c r="L298">
        <f>IF('Support - Calculation Detail'!L298="","",'Support - Calculation Detail'!L298)</f>
        <v>0</v>
      </c>
      <c r="M298">
        <f>IF('Support - Calculation Detail'!M298="","",'Support - Calculation Detail'!M298)</f>
        <v>0</v>
      </c>
      <c r="N298">
        <f>IF('Support - Calculation Detail'!N298="","",'Support - Calculation Detail'!N298)</f>
        <v>0</v>
      </c>
      <c r="P298">
        <f>IF('Support - Calculation Detail'!O298="","",'Support - Calculation Detail'!O298)</f>
        <v>3333720</v>
      </c>
      <c r="Q298" t="b">
        <v>1</v>
      </c>
      <c r="R298" t="str">
        <f t="shared" si="20"/>
        <v>0940815</v>
      </c>
      <c r="S298" t="str">
        <f t="shared" si="21"/>
        <v>0940815-SO</v>
      </c>
      <c r="T298" t="str">
        <f t="shared" si="22"/>
        <v>0940815-SO</v>
      </c>
      <c r="U298" t="str">
        <f t="shared" si="23"/>
        <v>4</v>
      </c>
      <c r="V298" t="str">
        <f t="shared" si="24"/>
        <v>SO</v>
      </c>
    </row>
    <row r="299" spans="1:22" x14ac:dyDescent="0.35">
      <c r="A299" t="str">
        <f>IF('Support - Calculation Detail'!A299="","",LEFT('Support - Calculation Detail'!A299,7)&amp;"-"&amp;RIGHT('Support - Calculation Detail'!A299,2))</f>
        <v>0940875-SO</v>
      </c>
      <c r="B299" t="str">
        <f>IF('Support - Calculation Detail'!C299="","",'Support - Calculation Detail'!C299)</f>
        <v>09</v>
      </c>
      <c r="C299" t="str">
        <f>IF('Support - Calculation Detail'!B299="","",'Support - Calculation Detail'!B299)</f>
        <v>N</v>
      </c>
      <c r="D299">
        <f>IF('Support - Calculation Detail'!D299="","",'Support - Calculation Detail'!D299)</f>
        <v>5453585</v>
      </c>
      <c r="E299">
        <f>IF('Support - Calculation Detail'!E299="","",'Support - Calculation Detail'!E299)</f>
        <v>0</v>
      </c>
      <c r="G299">
        <f>IF('Support - Calculation Detail'!F299="","",'Support - Calculation Detail'!F299)</f>
        <v>5453585</v>
      </c>
      <c r="H299">
        <f>IF('Support - Calculation Detail'!G299="","",'Support - Calculation Detail'!G299)</f>
        <v>1.04</v>
      </c>
      <c r="I299">
        <f>IF('Support - Calculation Detail'!H299="","",'Support - Calculation Detail'!H299)</f>
        <v>5671728</v>
      </c>
      <c r="J299">
        <f>IF('Support - Calculation Detail'!I299="","",'Support - Calculation Detail'!I299)</f>
        <v>0</v>
      </c>
      <c r="K299">
        <f>IF('Support - Calculation Detail'!K299="","",'Support - Calculation Detail'!K299)</f>
        <v>5671728</v>
      </c>
      <c r="L299">
        <f>IF('Support - Calculation Detail'!L299="","",'Support - Calculation Detail'!L299)</f>
        <v>0</v>
      </c>
      <c r="M299">
        <f>IF('Support - Calculation Detail'!M299="","",'Support - Calculation Detail'!M299)</f>
        <v>0</v>
      </c>
      <c r="N299">
        <f>IF('Support - Calculation Detail'!N299="","",'Support - Calculation Detail'!N299)</f>
        <v>0</v>
      </c>
      <c r="P299">
        <f>IF('Support - Calculation Detail'!O299="","",'Support - Calculation Detail'!O299)</f>
        <v>5671728</v>
      </c>
      <c r="Q299" t="b">
        <v>1</v>
      </c>
      <c r="R299" t="str">
        <f t="shared" si="20"/>
        <v>0940875</v>
      </c>
      <c r="S299" t="str">
        <f t="shared" si="21"/>
        <v>0940875-SO</v>
      </c>
      <c r="T299" t="str">
        <f t="shared" si="22"/>
        <v>0940875-SO</v>
      </c>
      <c r="U299" t="str">
        <f t="shared" si="23"/>
        <v>4</v>
      </c>
      <c r="V299" t="str">
        <f t="shared" si="24"/>
        <v>SO</v>
      </c>
    </row>
    <row r="300" spans="1:22" x14ac:dyDescent="0.35">
      <c r="A300" t="str">
        <f>IF('Support - Calculation Detail'!A300="","",LEFT('Support - Calculation Detail'!A300,7)&amp;"-"&amp;RIGHT('Support - Calculation Detail'!A300,2))</f>
        <v>0961042-UT</v>
      </c>
      <c r="B300" t="str">
        <f>IF('Support - Calculation Detail'!C300="","",'Support - Calculation Detail'!C300)</f>
        <v>09</v>
      </c>
      <c r="C300" t="str">
        <f>IF('Support - Calculation Detail'!B300="","",'Support - Calculation Detail'!B300)</f>
        <v>N</v>
      </c>
      <c r="D300">
        <f>IF('Support - Calculation Detail'!D300="","",'Support - Calculation Detail'!D300)</f>
        <v>0</v>
      </c>
      <c r="E300">
        <f>IF('Support - Calculation Detail'!E300="","",'Support - Calculation Detail'!E300)</f>
        <v>0</v>
      </c>
      <c r="G300">
        <f>IF('Support - Calculation Detail'!F300="","",'Support - Calculation Detail'!F300)</f>
        <v>0</v>
      </c>
      <c r="H300">
        <f>IF('Support - Calculation Detail'!G300="","",'Support - Calculation Detail'!G300)</f>
        <v>1.04</v>
      </c>
      <c r="I300">
        <f>IF('Support - Calculation Detail'!H300="","",'Support - Calculation Detail'!H300)</f>
        <v>0</v>
      </c>
      <c r="J300">
        <f>IF('Support - Calculation Detail'!I300="","",'Support - Calculation Detail'!I300)</f>
        <v>0</v>
      </c>
      <c r="K300">
        <f>IF('Support - Calculation Detail'!K300="","",'Support - Calculation Detail'!K300)</f>
        <v>0</v>
      </c>
      <c r="L300">
        <f>IF('Support - Calculation Detail'!L300="","",'Support - Calculation Detail'!L300)</f>
        <v>0</v>
      </c>
      <c r="M300">
        <f>IF('Support - Calculation Detail'!M300="","",'Support - Calculation Detail'!M300)</f>
        <v>0</v>
      </c>
      <c r="N300">
        <f>IF('Support - Calculation Detail'!N300="","",'Support - Calculation Detail'!N300)</f>
        <v>0</v>
      </c>
      <c r="P300">
        <f>IF('Support - Calculation Detail'!O300="","",'Support - Calculation Detail'!O300)</f>
        <v>0</v>
      </c>
      <c r="Q300" t="b">
        <v>1</v>
      </c>
      <c r="R300" t="str">
        <f t="shared" si="20"/>
        <v>0961042</v>
      </c>
      <c r="S300" t="str">
        <f t="shared" si="21"/>
        <v>0961042-UT</v>
      </c>
      <c r="T300" t="str">
        <f t="shared" si="22"/>
        <v>0961042-UT</v>
      </c>
      <c r="U300" t="str">
        <f t="shared" si="23"/>
        <v>6</v>
      </c>
      <c r="V300" t="str">
        <f t="shared" si="24"/>
        <v>UT</v>
      </c>
    </row>
    <row r="301" spans="1:22" x14ac:dyDescent="0.35">
      <c r="A301" t="str">
        <f>IF('Support - Calculation Detail'!A301="","",LEFT('Support - Calculation Detail'!A301,7)&amp;"-"&amp;RIGHT('Support - Calculation Detail'!A301,2))</f>
        <v>0961101-UT</v>
      </c>
      <c r="B301" t="str">
        <f>IF('Support - Calculation Detail'!C301="","",'Support - Calculation Detail'!C301)</f>
        <v>09</v>
      </c>
      <c r="C301" t="str">
        <f>IF('Support - Calculation Detail'!B301="","",'Support - Calculation Detail'!B301)</f>
        <v>N</v>
      </c>
      <c r="D301">
        <f>IF('Support - Calculation Detail'!D301="","",'Support - Calculation Detail'!D301)</f>
        <v>683118</v>
      </c>
      <c r="E301">
        <f>IF('Support - Calculation Detail'!E301="","",'Support - Calculation Detail'!E301)</f>
        <v>0</v>
      </c>
      <c r="G301">
        <f>IF('Support - Calculation Detail'!F301="","",'Support - Calculation Detail'!F301)</f>
        <v>683118</v>
      </c>
      <c r="H301">
        <f>IF('Support - Calculation Detail'!G301="","",'Support - Calculation Detail'!G301)</f>
        <v>1.04</v>
      </c>
      <c r="I301">
        <f>IF('Support - Calculation Detail'!H301="","",'Support - Calculation Detail'!H301)</f>
        <v>710443</v>
      </c>
      <c r="J301">
        <f>IF('Support - Calculation Detail'!I301="","",'Support - Calculation Detail'!I301)</f>
        <v>0</v>
      </c>
      <c r="K301">
        <f>IF('Support - Calculation Detail'!K301="","",'Support - Calculation Detail'!K301)</f>
        <v>710443</v>
      </c>
      <c r="L301">
        <f>IF('Support - Calculation Detail'!L301="","",'Support - Calculation Detail'!L301)</f>
        <v>0</v>
      </c>
      <c r="M301">
        <f>IF('Support - Calculation Detail'!M301="","",'Support - Calculation Detail'!M301)</f>
        <v>0</v>
      </c>
      <c r="N301">
        <f>IF('Support - Calculation Detail'!N301="","",'Support - Calculation Detail'!N301)</f>
        <v>0</v>
      </c>
      <c r="P301">
        <f>IF('Support - Calculation Detail'!O301="","",'Support - Calculation Detail'!O301)</f>
        <v>710443</v>
      </c>
      <c r="Q301" t="b">
        <v>1</v>
      </c>
      <c r="R301" t="str">
        <f t="shared" si="20"/>
        <v>0961101</v>
      </c>
      <c r="S301" t="str">
        <f t="shared" si="21"/>
        <v>0961101-UT</v>
      </c>
      <c r="T301" t="str">
        <f t="shared" si="22"/>
        <v>0961101-UT</v>
      </c>
      <c r="U301" t="str">
        <f t="shared" si="23"/>
        <v>6</v>
      </c>
      <c r="V301" t="str">
        <f t="shared" si="24"/>
        <v>UT</v>
      </c>
    </row>
    <row r="302" spans="1:22" x14ac:dyDescent="0.35">
      <c r="A302" t="str">
        <f>IF('Support - Calculation Detail'!A302="","",LEFT('Support - Calculation Detail'!A302,7)&amp;"-"&amp;RIGHT('Support - Calculation Detail'!A302,2))</f>
        <v>0962002-UT</v>
      </c>
      <c r="B302" t="str">
        <f>IF('Support - Calculation Detail'!C302="","",'Support - Calculation Detail'!C302)</f>
        <v>09</v>
      </c>
      <c r="C302" t="str">
        <f>IF('Support - Calculation Detail'!B302="","",'Support - Calculation Detail'!B302)</f>
        <v>N</v>
      </c>
      <c r="D302">
        <f>IF('Support - Calculation Detail'!D302="","",'Support - Calculation Detail'!D302)</f>
        <v>810672</v>
      </c>
      <c r="E302">
        <f>IF('Support - Calculation Detail'!E302="","",'Support - Calculation Detail'!E302)</f>
        <v>0</v>
      </c>
      <c r="G302">
        <f>IF('Support - Calculation Detail'!F302="","",'Support - Calculation Detail'!F302)</f>
        <v>810672</v>
      </c>
      <c r="H302">
        <f>IF('Support - Calculation Detail'!G302="","",'Support - Calculation Detail'!G302)</f>
        <v>1.04</v>
      </c>
      <c r="I302">
        <f>IF('Support - Calculation Detail'!H302="","",'Support - Calculation Detail'!H302)</f>
        <v>843099</v>
      </c>
      <c r="J302">
        <f>IF('Support - Calculation Detail'!I302="","",'Support - Calculation Detail'!I302)</f>
        <v>0</v>
      </c>
      <c r="K302">
        <f>IF('Support - Calculation Detail'!K302="","",'Support - Calculation Detail'!K302)</f>
        <v>843099</v>
      </c>
      <c r="L302">
        <f>IF('Support - Calculation Detail'!L302="","",'Support - Calculation Detail'!L302)</f>
        <v>0</v>
      </c>
      <c r="M302">
        <f>IF('Support - Calculation Detail'!M302="","",'Support - Calculation Detail'!M302)</f>
        <v>0</v>
      </c>
      <c r="N302">
        <f>IF('Support - Calculation Detail'!N302="","",'Support - Calculation Detail'!N302)</f>
        <v>0</v>
      </c>
      <c r="P302">
        <f>IF('Support - Calculation Detail'!O302="","",'Support - Calculation Detail'!O302)</f>
        <v>843099</v>
      </c>
      <c r="Q302" t="b">
        <v>1</v>
      </c>
      <c r="R302" t="str">
        <f t="shared" si="20"/>
        <v>0962002</v>
      </c>
      <c r="S302" t="str">
        <f t="shared" si="21"/>
        <v>0962002-UT</v>
      </c>
      <c r="T302" t="str">
        <f t="shared" si="22"/>
        <v>0962002-UT</v>
      </c>
      <c r="U302" t="str">
        <f t="shared" si="23"/>
        <v>6</v>
      </c>
      <c r="V302" t="str">
        <f t="shared" si="24"/>
        <v>UT</v>
      </c>
    </row>
    <row r="303" spans="1:22" x14ac:dyDescent="0.35">
      <c r="A303" t="str">
        <f>IF('Support - Calculation Detail'!A303="","",LEFT('Support - Calculation Detail'!A303,7)&amp;"-"&amp;RIGHT('Support - Calculation Detail'!A303,2))</f>
        <v>2542650-SO</v>
      </c>
      <c r="B303" t="str">
        <f>IF('Support - Calculation Detail'!C303="","",'Support - Calculation Detail'!C303)</f>
        <v>25</v>
      </c>
      <c r="C303" t="str">
        <f>IF('Support - Calculation Detail'!B303="","",'Support - Calculation Detail'!B303)</f>
        <v>N</v>
      </c>
      <c r="D303">
        <f>IF('Support - Calculation Detail'!D303="","",'Support - Calculation Detail'!D303)</f>
        <v>2431607</v>
      </c>
      <c r="E303">
        <f>IF('Support - Calculation Detail'!E303="","",'Support - Calculation Detail'!E303)</f>
        <v>0</v>
      </c>
      <c r="G303">
        <f>IF('Support - Calculation Detail'!F303="","",'Support - Calculation Detail'!F303)</f>
        <v>2431607</v>
      </c>
      <c r="H303">
        <f>IF('Support - Calculation Detail'!G303="","",'Support - Calculation Detail'!G303)</f>
        <v>1.04</v>
      </c>
      <c r="I303">
        <f>IF('Support - Calculation Detail'!H303="","",'Support - Calculation Detail'!H303)</f>
        <v>2528871</v>
      </c>
      <c r="J303">
        <f>IF('Support - Calculation Detail'!I303="","",'Support - Calculation Detail'!I303)</f>
        <v>0</v>
      </c>
      <c r="K303">
        <f>IF('Support - Calculation Detail'!K303="","",'Support - Calculation Detail'!K303)</f>
        <v>2528871</v>
      </c>
      <c r="L303">
        <f>IF('Support - Calculation Detail'!L303="","",'Support - Calculation Detail'!L303)</f>
        <v>0</v>
      </c>
      <c r="M303">
        <f>IF('Support - Calculation Detail'!M303="","",'Support - Calculation Detail'!M303)</f>
        <v>0</v>
      </c>
      <c r="N303">
        <f>IF('Support - Calculation Detail'!N303="","",'Support - Calculation Detail'!N303)</f>
        <v>0</v>
      </c>
      <c r="P303">
        <f>IF('Support - Calculation Detail'!O303="","",'Support - Calculation Detail'!O303)</f>
        <v>2528871</v>
      </c>
      <c r="Q303" t="b">
        <v>1</v>
      </c>
      <c r="R303" t="str">
        <f t="shared" si="20"/>
        <v>2542650</v>
      </c>
      <c r="S303" t="str">
        <f t="shared" si="21"/>
        <v>2542650-SO</v>
      </c>
      <c r="T303" t="str">
        <f t="shared" si="22"/>
        <v>2542650-SO</v>
      </c>
      <c r="U303" t="str">
        <f t="shared" si="23"/>
        <v>4</v>
      </c>
      <c r="V303" t="str">
        <f t="shared" si="24"/>
        <v>SO</v>
      </c>
    </row>
    <row r="304" spans="1:22" x14ac:dyDescent="0.35">
      <c r="A304" t="str">
        <f>IF('Support - Calculation Detail'!A304="","",LEFT('Support - Calculation Detail'!A304,7)&amp;"-"&amp;RIGHT('Support - Calculation Detail'!A304,2))</f>
        <v>1010000-UT</v>
      </c>
      <c r="B304" t="str">
        <f>IF('Support - Calculation Detail'!C304="","",'Support - Calculation Detail'!C304)</f>
        <v>10</v>
      </c>
      <c r="C304" t="str">
        <f>IF('Support - Calculation Detail'!B304="","",'Support - Calculation Detail'!B304)</f>
        <v>N</v>
      </c>
      <c r="D304">
        <f>IF('Support - Calculation Detail'!D304="","",'Support - Calculation Detail'!D304)</f>
        <v>23017828</v>
      </c>
      <c r="E304">
        <f>IF('Support - Calculation Detail'!E304="","",'Support - Calculation Detail'!E304)</f>
        <v>1721911</v>
      </c>
      <c r="G304">
        <f>IF('Support - Calculation Detail'!F304="","",'Support - Calculation Detail'!F304)</f>
        <v>24739739</v>
      </c>
      <c r="H304">
        <f>IF('Support - Calculation Detail'!G304="","",'Support - Calculation Detail'!G304)</f>
        <v>1.04</v>
      </c>
      <c r="I304">
        <f>IF('Support - Calculation Detail'!H304="","",'Support - Calculation Detail'!H304)</f>
        <v>25729329</v>
      </c>
      <c r="J304">
        <f>IF('Support - Calculation Detail'!I304="","",'Support - Calculation Detail'!I304)</f>
        <v>0</v>
      </c>
      <c r="K304">
        <f>IF('Support - Calculation Detail'!K304="","",'Support - Calculation Detail'!K304)</f>
        <v>25729329</v>
      </c>
      <c r="L304">
        <f>IF('Support - Calculation Detail'!L304="","",'Support - Calculation Detail'!L304)</f>
        <v>1784027</v>
      </c>
      <c r="M304">
        <f>IF('Support - Calculation Detail'!M304="","",'Support - Calculation Detail'!M304)</f>
        <v>749862</v>
      </c>
      <c r="N304">
        <f>IF('Support - Calculation Detail'!N304="","",'Support - Calculation Detail'!N304)</f>
        <v>1945576.5544379987</v>
      </c>
      <c r="P304">
        <f>IF('Support - Calculation Detail'!O304="","",'Support - Calculation Detail'!O304)</f>
        <v>30208794.554437999</v>
      </c>
      <c r="Q304" t="b">
        <v>1</v>
      </c>
      <c r="R304" t="str">
        <f t="shared" si="20"/>
        <v>1010000</v>
      </c>
      <c r="S304" t="str">
        <f t="shared" si="21"/>
        <v>1010000-UT</v>
      </c>
      <c r="T304" t="str">
        <f t="shared" si="22"/>
        <v>1010000-UT</v>
      </c>
      <c r="U304" t="str">
        <f t="shared" si="23"/>
        <v>1</v>
      </c>
      <c r="V304" t="str">
        <f t="shared" si="24"/>
        <v>UT</v>
      </c>
    </row>
    <row r="305" spans="1:22" x14ac:dyDescent="0.35">
      <c r="A305" t="str">
        <f>IF('Support - Calculation Detail'!A305="","",LEFT('Support - Calculation Detail'!A305,7)&amp;"-"&amp;RIGHT('Support - Calculation Detail'!A305,2))</f>
        <v>1020001-UT</v>
      </c>
      <c r="B305" t="str">
        <f>IF('Support - Calculation Detail'!C305="","",'Support - Calculation Detail'!C305)</f>
        <v>10</v>
      </c>
      <c r="C305" t="str">
        <f>IF('Support - Calculation Detail'!B305="","",'Support - Calculation Detail'!B305)</f>
        <v>N</v>
      </c>
      <c r="D305">
        <f>IF('Support - Calculation Detail'!D305="","",'Support - Calculation Detail'!D305)</f>
        <v>9310</v>
      </c>
      <c r="E305">
        <f>IF('Support - Calculation Detail'!E305="","",'Support - Calculation Detail'!E305)</f>
        <v>0</v>
      </c>
      <c r="G305">
        <f>IF('Support - Calculation Detail'!F305="","",'Support - Calculation Detail'!F305)</f>
        <v>9310</v>
      </c>
      <c r="H305">
        <f>IF('Support - Calculation Detail'!G305="","",'Support - Calculation Detail'!G305)</f>
        <v>1.04</v>
      </c>
      <c r="I305">
        <f>IF('Support - Calculation Detail'!H305="","",'Support - Calculation Detail'!H305)</f>
        <v>9682</v>
      </c>
      <c r="J305">
        <f>IF('Support - Calculation Detail'!I305="","",'Support - Calculation Detail'!I305)</f>
        <v>0</v>
      </c>
      <c r="K305">
        <f>IF('Support - Calculation Detail'!K305="","",'Support - Calculation Detail'!K305)</f>
        <v>9682</v>
      </c>
      <c r="L305">
        <f>IF('Support - Calculation Detail'!L305="","",'Support - Calculation Detail'!L305)</f>
        <v>0</v>
      </c>
      <c r="M305">
        <f>IF('Support - Calculation Detail'!M305="","",'Support - Calculation Detail'!M305)</f>
        <v>0</v>
      </c>
      <c r="N305">
        <f>IF('Support - Calculation Detail'!N305="","",'Support - Calculation Detail'!N305)</f>
        <v>0</v>
      </c>
      <c r="P305">
        <f>IF('Support - Calculation Detail'!O305="","",'Support - Calculation Detail'!O305)</f>
        <v>9682</v>
      </c>
      <c r="Q305" t="b">
        <v>1</v>
      </c>
      <c r="R305" t="str">
        <f t="shared" si="20"/>
        <v>1020001</v>
      </c>
      <c r="S305" t="str">
        <f t="shared" si="21"/>
        <v>1020001-UT</v>
      </c>
      <c r="T305" t="str">
        <f t="shared" si="22"/>
        <v>1020001-UT</v>
      </c>
      <c r="U305" t="str">
        <f t="shared" si="23"/>
        <v>2</v>
      </c>
      <c r="V305" t="str">
        <f t="shared" si="24"/>
        <v>UT</v>
      </c>
    </row>
    <row r="306" spans="1:22" x14ac:dyDescent="0.35">
      <c r="A306" t="str">
        <f>IF('Support - Calculation Detail'!A306="","",LEFT('Support - Calculation Detail'!A306,7)&amp;"-"&amp;RIGHT('Support - Calculation Detail'!A306,2))</f>
        <v>1020002-UT</v>
      </c>
      <c r="B306" t="str">
        <f>IF('Support - Calculation Detail'!C306="","",'Support - Calculation Detail'!C306)</f>
        <v>10</v>
      </c>
      <c r="C306" t="str">
        <f>IF('Support - Calculation Detail'!B306="","",'Support - Calculation Detail'!B306)</f>
        <v>N</v>
      </c>
      <c r="D306">
        <f>IF('Support - Calculation Detail'!D306="","",'Support - Calculation Detail'!D306)</f>
        <v>58422</v>
      </c>
      <c r="E306">
        <f>IF('Support - Calculation Detail'!E306="","",'Support - Calculation Detail'!E306)</f>
        <v>0</v>
      </c>
      <c r="G306">
        <f>IF('Support - Calculation Detail'!F306="","",'Support - Calculation Detail'!F306)</f>
        <v>58422</v>
      </c>
      <c r="H306">
        <f>IF('Support - Calculation Detail'!G306="","",'Support - Calculation Detail'!G306)</f>
        <v>1.04</v>
      </c>
      <c r="I306">
        <f>IF('Support - Calculation Detail'!H306="","",'Support - Calculation Detail'!H306)</f>
        <v>60759</v>
      </c>
      <c r="J306">
        <f>IF('Support - Calculation Detail'!I306="","",'Support - Calculation Detail'!I306)</f>
        <v>0</v>
      </c>
      <c r="K306">
        <f>IF('Support - Calculation Detail'!K306="","",'Support - Calculation Detail'!K306)</f>
        <v>60759</v>
      </c>
      <c r="L306">
        <f>IF('Support - Calculation Detail'!L306="","",'Support - Calculation Detail'!L306)</f>
        <v>0</v>
      </c>
      <c r="M306">
        <f>IF('Support - Calculation Detail'!M306="","",'Support - Calculation Detail'!M306)</f>
        <v>0</v>
      </c>
      <c r="N306">
        <f>IF('Support - Calculation Detail'!N306="","",'Support - Calculation Detail'!N306)</f>
        <v>0</v>
      </c>
      <c r="P306">
        <f>IF('Support - Calculation Detail'!O306="","",'Support - Calculation Detail'!O306)</f>
        <v>60759</v>
      </c>
      <c r="Q306" t="b">
        <v>1</v>
      </c>
      <c r="R306" t="str">
        <f t="shared" si="20"/>
        <v>1020002</v>
      </c>
      <c r="S306" t="str">
        <f t="shared" si="21"/>
        <v>1020002-UT</v>
      </c>
      <c r="T306" t="str">
        <f t="shared" si="22"/>
        <v>1020002-UT</v>
      </c>
      <c r="U306" t="str">
        <f t="shared" si="23"/>
        <v>2</v>
      </c>
      <c r="V306" t="str">
        <f t="shared" si="24"/>
        <v>UT</v>
      </c>
    </row>
    <row r="307" spans="1:22" x14ac:dyDescent="0.35">
      <c r="A307" t="str">
        <f>IF('Support - Calculation Detail'!A307="","",LEFT('Support - Calculation Detail'!A307,7)&amp;"-"&amp;RIGHT('Support - Calculation Detail'!A307,2))</f>
        <v>1020003-UT</v>
      </c>
      <c r="B307" t="str">
        <f>IF('Support - Calculation Detail'!C307="","",'Support - Calculation Detail'!C307)</f>
        <v>10</v>
      </c>
      <c r="C307" t="str">
        <f>IF('Support - Calculation Detail'!B307="","",'Support - Calculation Detail'!B307)</f>
        <v>N</v>
      </c>
      <c r="D307">
        <f>IF('Support - Calculation Detail'!D307="","",'Support - Calculation Detail'!D307)</f>
        <v>219585</v>
      </c>
      <c r="E307">
        <f>IF('Support - Calculation Detail'!E307="","",'Support - Calculation Detail'!E307)</f>
        <v>0</v>
      </c>
      <c r="G307">
        <f>IF('Support - Calculation Detail'!F307="","",'Support - Calculation Detail'!F307)</f>
        <v>219585</v>
      </c>
      <c r="H307">
        <f>IF('Support - Calculation Detail'!G307="","",'Support - Calculation Detail'!G307)</f>
        <v>1.04</v>
      </c>
      <c r="I307">
        <f>IF('Support - Calculation Detail'!H307="","",'Support - Calculation Detail'!H307)</f>
        <v>228368</v>
      </c>
      <c r="J307">
        <f>IF('Support - Calculation Detail'!I307="","",'Support - Calculation Detail'!I307)</f>
        <v>0</v>
      </c>
      <c r="K307">
        <f>IF('Support - Calculation Detail'!K307="","",'Support - Calculation Detail'!K307)</f>
        <v>228368</v>
      </c>
      <c r="L307">
        <f>IF('Support - Calculation Detail'!L307="","",'Support - Calculation Detail'!L307)</f>
        <v>0</v>
      </c>
      <c r="M307">
        <f>IF('Support - Calculation Detail'!M307="","",'Support - Calculation Detail'!M307)</f>
        <v>0</v>
      </c>
      <c r="N307">
        <f>IF('Support - Calculation Detail'!N307="","",'Support - Calculation Detail'!N307)</f>
        <v>0</v>
      </c>
      <c r="P307">
        <f>IF('Support - Calculation Detail'!O307="","",'Support - Calculation Detail'!O307)</f>
        <v>228368</v>
      </c>
      <c r="Q307" t="b">
        <v>1</v>
      </c>
      <c r="R307" t="str">
        <f t="shared" si="20"/>
        <v>1020003</v>
      </c>
      <c r="S307" t="str">
        <f t="shared" si="21"/>
        <v>1020003-UT</v>
      </c>
      <c r="T307" t="str">
        <f t="shared" si="22"/>
        <v>1020003-UT</v>
      </c>
      <c r="U307" t="str">
        <f t="shared" si="23"/>
        <v>2</v>
      </c>
      <c r="V307" t="str">
        <f t="shared" si="24"/>
        <v>UT</v>
      </c>
    </row>
    <row r="308" spans="1:22" x14ac:dyDescent="0.35">
      <c r="A308" t="str">
        <f>IF('Support - Calculation Detail'!A308="","",LEFT('Support - Calculation Detail'!A308,7)&amp;"-"&amp;RIGHT('Support - Calculation Detail'!A308,2))</f>
        <v>1020004-UT</v>
      </c>
      <c r="B308" t="str">
        <f>IF('Support - Calculation Detail'!C308="","",'Support - Calculation Detail'!C308)</f>
        <v>10</v>
      </c>
      <c r="C308" t="str">
        <f>IF('Support - Calculation Detail'!B308="","",'Support - Calculation Detail'!B308)</f>
        <v>N</v>
      </c>
      <c r="D308">
        <f>IF('Support - Calculation Detail'!D308="","",'Support - Calculation Detail'!D308)</f>
        <v>633329</v>
      </c>
      <c r="E308">
        <f>IF('Support - Calculation Detail'!E308="","",'Support - Calculation Detail'!E308)</f>
        <v>46099</v>
      </c>
      <c r="G308">
        <f>IF('Support - Calculation Detail'!F308="","",'Support - Calculation Detail'!F308)</f>
        <v>679428</v>
      </c>
      <c r="H308">
        <f>IF('Support - Calculation Detail'!G308="","",'Support - Calculation Detail'!G308)</f>
        <v>1.04</v>
      </c>
      <c r="I308">
        <f>IF('Support - Calculation Detail'!H308="","",'Support - Calculation Detail'!H308)</f>
        <v>706605</v>
      </c>
      <c r="J308">
        <f>IF('Support - Calculation Detail'!I308="","",'Support - Calculation Detail'!I308)</f>
        <v>0</v>
      </c>
      <c r="K308">
        <f>IF('Support - Calculation Detail'!K308="","",'Support - Calculation Detail'!K308)</f>
        <v>706605</v>
      </c>
      <c r="L308">
        <f>IF('Support - Calculation Detail'!L308="","",'Support - Calculation Detail'!L308)</f>
        <v>0</v>
      </c>
      <c r="M308">
        <f>IF('Support - Calculation Detail'!M308="","",'Support - Calculation Detail'!M308)</f>
        <v>0</v>
      </c>
      <c r="N308">
        <f>IF('Support - Calculation Detail'!N308="","",'Support - Calculation Detail'!N308)</f>
        <v>0</v>
      </c>
      <c r="P308">
        <f>IF('Support - Calculation Detail'!O308="","",'Support - Calculation Detail'!O308)</f>
        <v>706605</v>
      </c>
      <c r="Q308" t="b">
        <v>1</v>
      </c>
      <c r="R308" t="str">
        <f t="shared" si="20"/>
        <v>1020004</v>
      </c>
      <c r="S308" t="str">
        <f t="shared" si="21"/>
        <v>1020004-UT</v>
      </c>
      <c r="T308" t="str">
        <f t="shared" si="22"/>
        <v>1020004-UT</v>
      </c>
      <c r="U308" t="str">
        <f t="shared" si="23"/>
        <v>2</v>
      </c>
      <c r="V308" t="str">
        <f t="shared" si="24"/>
        <v>UT</v>
      </c>
    </row>
    <row r="309" spans="1:22" x14ac:dyDescent="0.35">
      <c r="A309" t="str">
        <f>IF('Support - Calculation Detail'!A309="","",LEFT('Support - Calculation Detail'!A309,7)&amp;"-"&amp;RIGHT('Support - Calculation Detail'!A309,2))</f>
        <v>1020005-UT</v>
      </c>
      <c r="B309" t="str">
        <f>IF('Support - Calculation Detail'!C309="","",'Support - Calculation Detail'!C309)</f>
        <v>10</v>
      </c>
      <c r="C309" t="str">
        <f>IF('Support - Calculation Detail'!B309="","",'Support - Calculation Detail'!B309)</f>
        <v>N</v>
      </c>
      <c r="D309">
        <f>IF('Support - Calculation Detail'!D309="","",'Support - Calculation Detail'!D309)</f>
        <v>87273</v>
      </c>
      <c r="E309">
        <f>IF('Support - Calculation Detail'!E309="","",'Support - Calculation Detail'!E309)</f>
        <v>0</v>
      </c>
      <c r="G309">
        <f>IF('Support - Calculation Detail'!F309="","",'Support - Calculation Detail'!F309)</f>
        <v>87273</v>
      </c>
      <c r="H309">
        <f>IF('Support - Calculation Detail'!G309="","",'Support - Calculation Detail'!G309)</f>
        <v>1.04</v>
      </c>
      <c r="I309">
        <f>IF('Support - Calculation Detail'!H309="","",'Support - Calculation Detail'!H309)</f>
        <v>90764</v>
      </c>
      <c r="J309">
        <f>IF('Support - Calculation Detail'!I309="","",'Support - Calculation Detail'!I309)</f>
        <v>0</v>
      </c>
      <c r="K309">
        <f>IF('Support - Calculation Detail'!K309="","",'Support - Calculation Detail'!K309)</f>
        <v>90764</v>
      </c>
      <c r="L309">
        <f>IF('Support - Calculation Detail'!L309="","",'Support - Calculation Detail'!L309)</f>
        <v>0</v>
      </c>
      <c r="M309">
        <f>IF('Support - Calculation Detail'!M309="","",'Support - Calculation Detail'!M309)</f>
        <v>0</v>
      </c>
      <c r="N309">
        <f>IF('Support - Calculation Detail'!N309="","",'Support - Calculation Detail'!N309)</f>
        <v>0</v>
      </c>
      <c r="P309">
        <f>IF('Support - Calculation Detail'!O309="","",'Support - Calculation Detail'!O309)</f>
        <v>90764</v>
      </c>
      <c r="Q309" t="b">
        <v>1</v>
      </c>
      <c r="R309" t="str">
        <f t="shared" si="20"/>
        <v>1020005</v>
      </c>
      <c r="S309" t="str">
        <f t="shared" si="21"/>
        <v>1020005-UT</v>
      </c>
      <c r="T309" t="str">
        <f t="shared" si="22"/>
        <v>1020005-UT</v>
      </c>
      <c r="U309" t="str">
        <f t="shared" si="23"/>
        <v>2</v>
      </c>
      <c r="V309" t="str">
        <f t="shared" si="24"/>
        <v>UT</v>
      </c>
    </row>
    <row r="310" spans="1:22" x14ac:dyDescent="0.35">
      <c r="A310" t="str">
        <f>IF('Support - Calculation Detail'!A310="","",LEFT('Support - Calculation Detail'!A310,7)&amp;"-"&amp;RIGHT('Support - Calculation Detail'!A310,2))</f>
        <v>1020006-UT</v>
      </c>
      <c r="B310" t="str">
        <f>IF('Support - Calculation Detail'!C310="","",'Support - Calculation Detail'!C310)</f>
        <v>10</v>
      </c>
      <c r="C310" t="str">
        <f>IF('Support - Calculation Detail'!B310="","",'Support - Calculation Detail'!B310)</f>
        <v>N</v>
      </c>
      <c r="D310">
        <f>IF('Support - Calculation Detail'!D310="","",'Support - Calculation Detail'!D310)</f>
        <v>21269</v>
      </c>
      <c r="E310">
        <f>IF('Support - Calculation Detail'!E310="","",'Support - Calculation Detail'!E310)</f>
        <v>0</v>
      </c>
      <c r="G310">
        <f>IF('Support - Calculation Detail'!F310="","",'Support - Calculation Detail'!F310)</f>
        <v>21269</v>
      </c>
      <c r="H310">
        <f>IF('Support - Calculation Detail'!G310="","",'Support - Calculation Detail'!G310)</f>
        <v>1.04</v>
      </c>
      <c r="I310">
        <f>IF('Support - Calculation Detail'!H310="","",'Support - Calculation Detail'!H310)</f>
        <v>22120</v>
      </c>
      <c r="J310">
        <f>IF('Support - Calculation Detail'!I310="","",'Support - Calculation Detail'!I310)</f>
        <v>0</v>
      </c>
      <c r="K310">
        <f>IF('Support - Calculation Detail'!K310="","",'Support - Calculation Detail'!K310)</f>
        <v>22120</v>
      </c>
      <c r="L310">
        <f>IF('Support - Calculation Detail'!L310="","",'Support - Calculation Detail'!L310)</f>
        <v>0</v>
      </c>
      <c r="M310">
        <f>IF('Support - Calculation Detail'!M310="","",'Support - Calculation Detail'!M310)</f>
        <v>0</v>
      </c>
      <c r="N310">
        <f>IF('Support - Calculation Detail'!N310="","",'Support - Calculation Detail'!N310)</f>
        <v>0</v>
      </c>
      <c r="P310">
        <f>IF('Support - Calculation Detail'!O310="","",'Support - Calculation Detail'!O310)</f>
        <v>22120</v>
      </c>
      <c r="Q310" t="b">
        <v>1</v>
      </c>
      <c r="R310" t="str">
        <f t="shared" si="20"/>
        <v>1020006</v>
      </c>
      <c r="S310" t="str">
        <f t="shared" si="21"/>
        <v>1020006-UT</v>
      </c>
      <c r="T310" t="str">
        <f t="shared" si="22"/>
        <v>1020006-UT</v>
      </c>
      <c r="U310" t="str">
        <f t="shared" si="23"/>
        <v>2</v>
      </c>
      <c r="V310" t="str">
        <f t="shared" si="24"/>
        <v>UT</v>
      </c>
    </row>
    <row r="311" spans="1:22" x14ac:dyDescent="0.35">
      <c r="A311" t="str">
        <f>IF('Support - Calculation Detail'!A311="","",LEFT('Support - Calculation Detail'!A311,7)&amp;"-"&amp;RIGHT('Support - Calculation Detail'!A311,2))</f>
        <v>1020007-UT</v>
      </c>
      <c r="B311" t="str">
        <f>IF('Support - Calculation Detail'!C311="","",'Support - Calculation Detail'!C311)</f>
        <v>10</v>
      </c>
      <c r="C311" t="str">
        <f>IF('Support - Calculation Detail'!B311="","",'Support - Calculation Detail'!B311)</f>
        <v>N</v>
      </c>
      <c r="D311">
        <f>IF('Support - Calculation Detail'!D311="","",'Support - Calculation Detail'!D311)</f>
        <v>27617</v>
      </c>
      <c r="E311">
        <f>IF('Support - Calculation Detail'!E311="","",'Support - Calculation Detail'!E311)</f>
        <v>0</v>
      </c>
      <c r="G311">
        <f>IF('Support - Calculation Detail'!F311="","",'Support - Calculation Detail'!F311)</f>
        <v>27617</v>
      </c>
      <c r="H311">
        <f>IF('Support - Calculation Detail'!G311="","",'Support - Calculation Detail'!G311)</f>
        <v>1.04</v>
      </c>
      <c r="I311">
        <f>IF('Support - Calculation Detail'!H311="","",'Support - Calculation Detail'!H311)</f>
        <v>28722</v>
      </c>
      <c r="J311">
        <f>IF('Support - Calculation Detail'!I311="","",'Support - Calculation Detail'!I311)</f>
        <v>0</v>
      </c>
      <c r="K311">
        <f>IF('Support - Calculation Detail'!K311="","",'Support - Calculation Detail'!K311)</f>
        <v>28722</v>
      </c>
      <c r="L311">
        <f>IF('Support - Calculation Detail'!L311="","",'Support - Calculation Detail'!L311)</f>
        <v>0</v>
      </c>
      <c r="M311">
        <f>IF('Support - Calculation Detail'!M311="","",'Support - Calculation Detail'!M311)</f>
        <v>0</v>
      </c>
      <c r="N311">
        <f>IF('Support - Calculation Detail'!N311="","",'Support - Calculation Detail'!N311)</f>
        <v>0</v>
      </c>
      <c r="P311">
        <f>IF('Support - Calculation Detail'!O311="","",'Support - Calculation Detail'!O311)</f>
        <v>28722</v>
      </c>
      <c r="Q311" t="b">
        <v>1</v>
      </c>
      <c r="R311" t="str">
        <f t="shared" si="20"/>
        <v>1020007</v>
      </c>
      <c r="S311" t="str">
        <f t="shared" si="21"/>
        <v>1020007-UT</v>
      </c>
      <c r="T311" t="str">
        <f t="shared" si="22"/>
        <v>1020007-UT</v>
      </c>
      <c r="U311" t="str">
        <f t="shared" si="23"/>
        <v>2</v>
      </c>
      <c r="V311" t="str">
        <f t="shared" si="24"/>
        <v>UT</v>
      </c>
    </row>
    <row r="312" spans="1:22" x14ac:dyDescent="0.35">
      <c r="A312" t="str">
        <f>IF('Support - Calculation Detail'!A312="","",LEFT('Support - Calculation Detail'!A312,7)&amp;"-"&amp;RIGHT('Support - Calculation Detail'!A312,2))</f>
        <v>1020008-UT</v>
      </c>
      <c r="B312" t="str">
        <f>IF('Support - Calculation Detail'!C312="","",'Support - Calculation Detail'!C312)</f>
        <v>10</v>
      </c>
      <c r="C312" t="str">
        <f>IF('Support - Calculation Detail'!B312="","",'Support - Calculation Detail'!B312)</f>
        <v>N</v>
      </c>
      <c r="D312">
        <f>IF('Support - Calculation Detail'!D312="","",'Support - Calculation Detail'!D312)</f>
        <v>189886</v>
      </c>
      <c r="E312">
        <f>IF('Support - Calculation Detail'!E312="","",'Support - Calculation Detail'!E312)</f>
        <v>0</v>
      </c>
      <c r="G312">
        <f>IF('Support - Calculation Detail'!F312="","",'Support - Calculation Detail'!F312)</f>
        <v>189886</v>
      </c>
      <c r="H312">
        <f>IF('Support - Calculation Detail'!G312="","",'Support - Calculation Detail'!G312)</f>
        <v>1.04</v>
      </c>
      <c r="I312">
        <f>IF('Support - Calculation Detail'!H312="","",'Support - Calculation Detail'!H312)</f>
        <v>197481</v>
      </c>
      <c r="J312">
        <f>IF('Support - Calculation Detail'!I312="","",'Support - Calculation Detail'!I312)</f>
        <v>0</v>
      </c>
      <c r="K312">
        <f>IF('Support - Calculation Detail'!K312="","",'Support - Calculation Detail'!K312)</f>
        <v>197481</v>
      </c>
      <c r="L312">
        <f>IF('Support - Calculation Detail'!L312="","",'Support - Calculation Detail'!L312)</f>
        <v>0</v>
      </c>
      <c r="M312">
        <f>IF('Support - Calculation Detail'!M312="","",'Support - Calculation Detail'!M312)</f>
        <v>0</v>
      </c>
      <c r="N312">
        <f>IF('Support - Calculation Detail'!N312="","",'Support - Calculation Detail'!N312)</f>
        <v>0</v>
      </c>
      <c r="P312">
        <f>IF('Support - Calculation Detail'!O312="","",'Support - Calculation Detail'!O312)</f>
        <v>197481</v>
      </c>
      <c r="Q312" t="b">
        <v>1</v>
      </c>
      <c r="R312" t="str">
        <f t="shared" si="20"/>
        <v>1020008</v>
      </c>
      <c r="S312" t="str">
        <f t="shared" si="21"/>
        <v>1020008-UT</v>
      </c>
      <c r="T312" t="str">
        <f t="shared" si="22"/>
        <v>1020008-UT</v>
      </c>
      <c r="U312" t="str">
        <f t="shared" si="23"/>
        <v>2</v>
      </c>
      <c r="V312" t="str">
        <f t="shared" si="24"/>
        <v>UT</v>
      </c>
    </row>
    <row r="313" spans="1:22" x14ac:dyDescent="0.35">
      <c r="A313" t="str">
        <f>IF('Support - Calculation Detail'!A313="","",LEFT('Support - Calculation Detail'!A313,7)&amp;"-"&amp;RIGHT('Support - Calculation Detail'!A313,2))</f>
        <v>1020009-UT</v>
      </c>
      <c r="B313" t="str">
        <f>IF('Support - Calculation Detail'!C313="","",'Support - Calculation Detail'!C313)</f>
        <v>10</v>
      </c>
      <c r="C313" t="str">
        <f>IF('Support - Calculation Detail'!B313="","",'Support - Calculation Detail'!B313)</f>
        <v>N</v>
      </c>
      <c r="D313">
        <f>IF('Support - Calculation Detail'!D313="","",'Support - Calculation Detail'!D313)</f>
        <v>25785</v>
      </c>
      <c r="E313">
        <f>IF('Support - Calculation Detail'!E313="","",'Support - Calculation Detail'!E313)</f>
        <v>2524</v>
      </c>
      <c r="G313">
        <f>IF('Support - Calculation Detail'!F313="","",'Support - Calculation Detail'!F313)</f>
        <v>28309</v>
      </c>
      <c r="H313">
        <f>IF('Support - Calculation Detail'!G313="","",'Support - Calculation Detail'!G313)</f>
        <v>1.04</v>
      </c>
      <c r="I313">
        <f>IF('Support - Calculation Detail'!H313="","",'Support - Calculation Detail'!H313)</f>
        <v>29441</v>
      </c>
      <c r="J313">
        <f>IF('Support - Calculation Detail'!I313="","",'Support - Calculation Detail'!I313)</f>
        <v>0</v>
      </c>
      <c r="K313">
        <f>IF('Support - Calculation Detail'!K313="","",'Support - Calculation Detail'!K313)</f>
        <v>29441</v>
      </c>
      <c r="L313">
        <f>IF('Support - Calculation Detail'!L313="","",'Support - Calculation Detail'!L313)</f>
        <v>0</v>
      </c>
      <c r="M313">
        <f>IF('Support - Calculation Detail'!M313="","",'Support - Calculation Detail'!M313)</f>
        <v>0</v>
      </c>
      <c r="N313">
        <f>IF('Support - Calculation Detail'!N313="","",'Support - Calculation Detail'!N313)</f>
        <v>0</v>
      </c>
      <c r="P313">
        <f>IF('Support - Calculation Detail'!O313="","",'Support - Calculation Detail'!O313)</f>
        <v>29441</v>
      </c>
      <c r="Q313" t="b">
        <v>1</v>
      </c>
      <c r="R313" t="str">
        <f t="shared" si="20"/>
        <v>1020009</v>
      </c>
      <c r="S313" t="str">
        <f t="shared" si="21"/>
        <v>1020009-UT</v>
      </c>
      <c r="T313" t="str">
        <f t="shared" si="22"/>
        <v>1020009-UT</v>
      </c>
      <c r="U313" t="str">
        <f t="shared" si="23"/>
        <v>2</v>
      </c>
      <c r="V313" t="str">
        <f t="shared" si="24"/>
        <v>UT</v>
      </c>
    </row>
    <row r="314" spans="1:22" x14ac:dyDescent="0.35">
      <c r="A314" t="str">
        <f>IF('Support - Calculation Detail'!A314="","",LEFT('Support - Calculation Detail'!A314,7)&amp;"-"&amp;RIGHT('Support - Calculation Detail'!A314,2))</f>
        <v>1020010-UT</v>
      </c>
      <c r="B314" t="str">
        <f>IF('Support - Calculation Detail'!C314="","",'Support - Calculation Detail'!C314)</f>
        <v>10</v>
      </c>
      <c r="C314" t="str">
        <f>IF('Support - Calculation Detail'!B314="","",'Support - Calculation Detail'!B314)</f>
        <v>N</v>
      </c>
      <c r="D314">
        <f>IF('Support - Calculation Detail'!D314="","",'Support - Calculation Detail'!D314)</f>
        <v>68078</v>
      </c>
      <c r="E314">
        <f>IF('Support - Calculation Detail'!E314="","",'Support - Calculation Detail'!E314)</f>
        <v>0</v>
      </c>
      <c r="G314">
        <f>IF('Support - Calculation Detail'!F314="","",'Support - Calculation Detail'!F314)</f>
        <v>68078</v>
      </c>
      <c r="H314">
        <f>IF('Support - Calculation Detail'!G314="","",'Support - Calculation Detail'!G314)</f>
        <v>1.04</v>
      </c>
      <c r="I314">
        <f>IF('Support - Calculation Detail'!H314="","",'Support - Calculation Detail'!H314)</f>
        <v>70801</v>
      </c>
      <c r="J314">
        <f>IF('Support - Calculation Detail'!I314="","",'Support - Calculation Detail'!I314)</f>
        <v>0</v>
      </c>
      <c r="K314">
        <f>IF('Support - Calculation Detail'!K314="","",'Support - Calculation Detail'!K314)</f>
        <v>70801</v>
      </c>
      <c r="L314">
        <f>IF('Support - Calculation Detail'!L314="","",'Support - Calculation Detail'!L314)</f>
        <v>0</v>
      </c>
      <c r="M314">
        <f>IF('Support - Calculation Detail'!M314="","",'Support - Calculation Detail'!M314)</f>
        <v>0</v>
      </c>
      <c r="N314">
        <f>IF('Support - Calculation Detail'!N314="","",'Support - Calculation Detail'!N314)</f>
        <v>0</v>
      </c>
      <c r="P314">
        <f>IF('Support - Calculation Detail'!O314="","",'Support - Calculation Detail'!O314)</f>
        <v>70801</v>
      </c>
      <c r="Q314" t="b">
        <v>1</v>
      </c>
      <c r="R314" t="str">
        <f t="shared" si="20"/>
        <v>1020010</v>
      </c>
      <c r="S314" t="str">
        <f t="shared" si="21"/>
        <v>1020010-UT</v>
      </c>
      <c r="T314" t="str">
        <f t="shared" si="22"/>
        <v>1020010-UT</v>
      </c>
      <c r="U314" t="str">
        <f t="shared" si="23"/>
        <v>2</v>
      </c>
      <c r="V314" t="str">
        <f t="shared" si="24"/>
        <v>UT</v>
      </c>
    </row>
    <row r="315" spans="1:22" x14ac:dyDescent="0.35">
      <c r="A315" t="str">
        <f>IF('Support - Calculation Detail'!A315="","",LEFT('Support - Calculation Detail'!A315,7)&amp;"-"&amp;RIGHT('Support - Calculation Detail'!A315,2))</f>
        <v>1020011-UT</v>
      </c>
      <c r="B315" t="str">
        <f>IF('Support - Calculation Detail'!C315="","",'Support - Calculation Detail'!C315)</f>
        <v>10</v>
      </c>
      <c r="C315" t="str">
        <f>IF('Support - Calculation Detail'!B315="","",'Support - Calculation Detail'!B315)</f>
        <v>N</v>
      </c>
      <c r="D315">
        <f>IF('Support - Calculation Detail'!D315="","",'Support - Calculation Detail'!D315)</f>
        <v>27464</v>
      </c>
      <c r="E315">
        <f>IF('Support - Calculation Detail'!E315="","",'Support - Calculation Detail'!E315)</f>
        <v>0</v>
      </c>
      <c r="G315">
        <f>IF('Support - Calculation Detail'!F315="","",'Support - Calculation Detail'!F315)</f>
        <v>27464</v>
      </c>
      <c r="H315">
        <f>IF('Support - Calculation Detail'!G315="","",'Support - Calculation Detail'!G315)</f>
        <v>1.04</v>
      </c>
      <c r="I315">
        <f>IF('Support - Calculation Detail'!H315="","",'Support - Calculation Detail'!H315)</f>
        <v>28563</v>
      </c>
      <c r="J315">
        <f>IF('Support - Calculation Detail'!I315="","",'Support - Calculation Detail'!I315)</f>
        <v>0</v>
      </c>
      <c r="K315">
        <f>IF('Support - Calculation Detail'!K315="","",'Support - Calculation Detail'!K315)</f>
        <v>28563</v>
      </c>
      <c r="L315">
        <f>IF('Support - Calculation Detail'!L315="","",'Support - Calculation Detail'!L315)</f>
        <v>0</v>
      </c>
      <c r="M315">
        <f>IF('Support - Calculation Detail'!M315="","",'Support - Calculation Detail'!M315)</f>
        <v>0</v>
      </c>
      <c r="N315">
        <f>IF('Support - Calculation Detail'!N315="","",'Support - Calculation Detail'!N315)</f>
        <v>0</v>
      </c>
      <c r="P315">
        <f>IF('Support - Calculation Detail'!O315="","",'Support - Calculation Detail'!O315)</f>
        <v>28563</v>
      </c>
      <c r="Q315" t="b">
        <v>1</v>
      </c>
      <c r="R315" t="str">
        <f t="shared" si="20"/>
        <v>1020011</v>
      </c>
      <c r="S315" t="str">
        <f t="shared" si="21"/>
        <v>1020011-UT</v>
      </c>
      <c r="T315" t="str">
        <f t="shared" si="22"/>
        <v>1020011-UT</v>
      </c>
      <c r="U315" t="str">
        <f t="shared" si="23"/>
        <v>2</v>
      </c>
      <c r="V315" t="str">
        <f t="shared" si="24"/>
        <v>UT</v>
      </c>
    </row>
    <row r="316" spans="1:22" x14ac:dyDescent="0.35">
      <c r="A316" t="str">
        <f>IF('Support - Calculation Detail'!A316="","",LEFT('Support - Calculation Detail'!A316,7)&amp;"-"&amp;RIGHT('Support - Calculation Detail'!A316,2))</f>
        <v>1020012-UT</v>
      </c>
      <c r="B316" t="str">
        <f>IF('Support - Calculation Detail'!C316="","",'Support - Calculation Detail'!C316)</f>
        <v>10</v>
      </c>
      <c r="C316" t="str">
        <f>IF('Support - Calculation Detail'!B316="","",'Support - Calculation Detail'!B316)</f>
        <v>N</v>
      </c>
      <c r="D316">
        <f>IF('Support - Calculation Detail'!D316="","",'Support - Calculation Detail'!D316)</f>
        <v>65311</v>
      </c>
      <c r="E316">
        <f>IF('Support - Calculation Detail'!E316="","",'Support - Calculation Detail'!E316)</f>
        <v>0</v>
      </c>
      <c r="G316">
        <f>IF('Support - Calculation Detail'!F316="","",'Support - Calculation Detail'!F316)</f>
        <v>65311</v>
      </c>
      <c r="H316">
        <f>IF('Support - Calculation Detail'!G316="","",'Support - Calculation Detail'!G316)</f>
        <v>1.04</v>
      </c>
      <c r="I316">
        <f>IF('Support - Calculation Detail'!H316="","",'Support - Calculation Detail'!H316)</f>
        <v>67923</v>
      </c>
      <c r="J316">
        <f>IF('Support - Calculation Detail'!I316="","",'Support - Calculation Detail'!I316)</f>
        <v>0</v>
      </c>
      <c r="K316">
        <f>IF('Support - Calculation Detail'!K316="","",'Support - Calculation Detail'!K316)</f>
        <v>67923</v>
      </c>
      <c r="L316">
        <f>IF('Support - Calculation Detail'!L316="","",'Support - Calculation Detail'!L316)</f>
        <v>0</v>
      </c>
      <c r="M316">
        <f>IF('Support - Calculation Detail'!M316="","",'Support - Calculation Detail'!M316)</f>
        <v>0</v>
      </c>
      <c r="N316">
        <f>IF('Support - Calculation Detail'!N316="","",'Support - Calculation Detail'!N316)</f>
        <v>0</v>
      </c>
      <c r="P316">
        <f>IF('Support - Calculation Detail'!O316="","",'Support - Calculation Detail'!O316)</f>
        <v>67923</v>
      </c>
      <c r="Q316" t="b">
        <v>1</v>
      </c>
      <c r="R316" t="str">
        <f t="shared" si="20"/>
        <v>1020012</v>
      </c>
      <c r="S316" t="str">
        <f t="shared" si="21"/>
        <v>1020012-UT</v>
      </c>
      <c r="T316" t="str">
        <f t="shared" si="22"/>
        <v>1020012-UT</v>
      </c>
      <c r="U316" t="str">
        <f t="shared" si="23"/>
        <v>2</v>
      </c>
      <c r="V316" t="str">
        <f t="shared" si="24"/>
        <v>UT</v>
      </c>
    </row>
    <row r="317" spans="1:22" x14ac:dyDescent="0.35">
      <c r="A317" t="str">
        <f>IF('Support - Calculation Detail'!A317="","",LEFT('Support - Calculation Detail'!A317,7)&amp;"-"&amp;RIGHT('Support - Calculation Detail'!A317,2))</f>
        <v>1020012-TF</v>
      </c>
      <c r="B317" t="str">
        <f>IF('Support - Calculation Detail'!C317="","",'Support - Calculation Detail'!C317)</f>
        <v>10</v>
      </c>
      <c r="C317" t="str">
        <f>IF('Support - Calculation Detail'!B317="","",'Support - Calculation Detail'!B317)</f>
        <v>N</v>
      </c>
      <c r="D317">
        <f>IF('Support - Calculation Detail'!D317="","",'Support - Calculation Detail'!D317)</f>
        <v>33051</v>
      </c>
      <c r="E317">
        <f>IF('Support - Calculation Detail'!E317="","",'Support - Calculation Detail'!E317)</f>
        <v>0</v>
      </c>
      <c r="G317">
        <f>IF('Support - Calculation Detail'!F317="","",'Support - Calculation Detail'!F317)</f>
        <v>33051</v>
      </c>
      <c r="H317">
        <f>IF('Support - Calculation Detail'!G317="","",'Support - Calculation Detail'!G317)</f>
        <v>1.04</v>
      </c>
      <c r="I317">
        <f>IF('Support - Calculation Detail'!H317="","",'Support - Calculation Detail'!H317)</f>
        <v>34373</v>
      </c>
      <c r="J317">
        <f>IF('Support - Calculation Detail'!I317="","",'Support - Calculation Detail'!I317)</f>
        <v>0</v>
      </c>
      <c r="K317">
        <f>IF('Support - Calculation Detail'!K317="","",'Support - Calculation Detail'!K317)</f>
        <v>34373</v>
      </c>
      <c r="L317">
        <f>IF('Support - Calculation Detail'!L317="","",'Support - Calculation Detail'!L317)</f>
        <v>0</v>
      </c>
      <c r="M317">
        <f>IF('Support - Calculation Detail'!M317="","",'Support - Calculation Detail'!M317)</f>
        <v>0</v>
      </c>
      <c r="N317">
        <f>IF('Support - Calculation Detail'!N317="","",'Support - Calculation Detail'!N317)</f>
        <v>0</v>
      </c>
      <c r="P317">
        <f>IF('Support - Calculation Detail'!O317="","",'Support - Calculation Detail'!O317)</f>
        <v>34373</v>
      </c>
      <c r="Q317" t="b">
        <v>1</v>
      </c>
      <c r="R317" t="str">
        <f t="shared" si="20"/>
        <v>1020012</v>
      </c>
      <c r="S317" t="str">
        <f t="shared" si="21"/>
        <v>1020012-TF</v>
      </c>
      <c r="T317" t="str">
        <f t="shared" si="22"/>
        <v>1020012-TF</v>
      </c>
      <c r="U317" t="str">
        <f t="shared" si="23"/>
        <v>2</v>
      </c>
      <c r="V317" t="str">
        <f t="shared" si="24"/>
        <v>TF</v>
      </c>
    </row>
    <row r="318" spans="1:22" x14ac:dyDescent="0.35">
      <c r="A318" t="str">
        <f>IF('Support - Calculation Detail'!A318="","",LEFT('Support - Calculation Detail'!A318,7)&amp;"-"&amp;RIGHT('Support - Calculation Detail'!A318,2))</f>
        <v>1050025-UT</v>
      </c>
      <c r="B318" t="str">
        <f>IF('Support - Calculation Detail'!C318="","",'Support - Calculation Detail'!C318)</f>
        <v>10</v>
      </c>
      <c r="C318" t="str">
        <f>IF('Support - Calculation Detail'!B318="","",'Support - Calculation Detail'!B318)</f>
        <v>N</v>
      </c>
      <c r="D318">
        <f>IF('Support - Calculation Detail'!D318="","",'Support - Calculation Detail'!D318)</f>
        <v>2287225</v>
      </c>
      <c r="E318">
        <f>IF('Support - Calculation Detail'!E318="","",'Support - Calculation Detail'!E318)</f>
        <v>155956</v>
      </c>
      <c r="G318">
        <f>IF('Support - Calculation Detail'!F318="","",'Support - Calculation Detail'!F318)</f>
        <v>2443181</v>
      </c>
      <c r="H318">
        <f>IF('Support - Calculation Detail'!G318="","",'Support - Calculation Detail'!G318)</f>
        <v>1.04</v>
      </c>
      <c r="I318">
        <f>IF('Support - Calculation Detail'!H318="","",'Support - Calculation Detail'!H318)</f>
        <v>2540908</v>
      </c>
      <c r="J318">
        <f>IF('Support - Calculation Detail'!I318="","",'Support - Calculation Detail'!I318)</f>
        <v>0</v>
      </c>
      <c r="K318">
        <f>IF('Support - Calculation Detail'!K318="","",'Support - Calculation Detail'!K318)</f>
        <v>2540908</v>
      </c>
      <c r="L318">
        <f>IF('Support - Calculation Detail'!L318="","",'Support - Calculation Detail'!L318)</f>
        <v>0</v>
      </c>
      <c r="M318">
        <f>IF('Support - Calculation Detail'!M318="","",'Support - Calculation Detail'!M318)</f>
        <v>0</v>
      </c>
      <c r="N318">
        <f>IF('Support - Calculation Detail'!N318="","",'Support - Calculation Detail'!N318)</f>
        <v>0</v>
      </c>
      <c r="P318">
        <f>IF('Support - Calculation Detail'!O318="","",'Support - Calculation Detail'!O318)</f>
        <v>2540908</v>
      </c>
      <c r="Q318" t="b">
        <v>1</v>
      </c>
      <c r="R318" t="str">
        <f t="shared" si="20"/>
        <v>1050025</v>
      </c>
      <c r="S318" t="str">
        <f t="shared" si="21"/>
        <v>1050025-UT</v>
      </c>
      <c r="T318" t="str">
        <f t="shared" si="22"/>
        <v>1050025-UT</v>
      </c>
      <c r="U318" t="str">
        <f t="shared" si="23"/>
        <v>5</v>
      </c>
      <c r="V318" t="str">
        <f t="shared" si="24"/>
        <v>UT</v>
      </c>
    </row>
    <row r="319" spans="1:22" x14ac:dyDescent="0.35">
      <c r="A319" t="str">
        <f>IF('Support - Calculation Detail'!A319="","",LEFT('Support - Calculation Detail'!A319,7)&amp;"-"&amp;RIGHT('Support - Calculation Detail'!A319,2))</f>
        <v>1030205-UT</v>
      </c>
      <c r="B319" t="str">
        <f>IF('Support - Calculation Detail'!C319="","",'Support - Calculation Detail'!C319)</f>
        <v>10</v>
      </c>
      <c r="C319" t="str">
        <f>IF('Support - Calculation Detail'!B319="","",'Support - Calculation Detail'!B319)</f>
        <v>N</v>
      </c>
      <c r="D319">
        <f>IF('Support - Calculation Detail'!D319="","",'Support - Calculation Detail'!D319)</f>
        <v>35609675</v>
      </c>
      <c r="E319">
        <f>IF('Support - Calculation Detail'!E319="","",'Support - Calculation Detail'!E319)</f>
        <v>2622790</v>
      </c>
      <c r="G319">
        <f>IF('Support - Calculation Detail'!F319="","",'Support - Calculation Detail'!F319)</f>
        <v>38232465</v>
      </c>
      <c r="H319">
        <f>IF('Support - Calculation Detail'!G319="","",'Support - Calculation Detail'!G319)</f>
        <v>1.04</v>
      </c>
      <c r="I319">
        <f>IF('Support - Calculation Detail'!H319="","",'Support - Calculation Detail'!H319)</f>
        <v>39761764</v>
      </c>
      <c r="J319">
        <f>IF('Support - Calculation Detail'!I319="","",'Support - Calculation Detail'!I319)</f>
        <v>0</v>
      </c>
      <c r="K319">
        <f>IF('Support - Calculation Detail'!K319="","",'Support - Calculation Detail'!K319)</f>
        <v>39761764</v>
      </c>
      <c r="L319">
        <f>IF('Support - Calculation Detail'!L319="","",'Support - Calculation Detail'!L319)</f>
        <v>1192119</v>
      </c>
      <c r="M319">
        <f>IF('Support - Calculation Detail'!M319="","",'Support - Calculation Detail'!M319)</f>
        <v>0</v>
      </c>
      <c r="N319">
        <f>IF('Support - Calculation Detail'!N319="","",'Support - Calculation Detail'!N319)</f>
        <v>0</v>
      </c>
      <c r="P319">
        <f>IF('Support - Calculation Detail'!O319="","",'Support - Calculation Detail'!O319)</f>
        <v>40953883</v>
      </c>
      <c r="Q319" t="b">
        <v>1</v>
      </c>
      <c r="R319" t="str">
        <f t="shared" si="20"/>
        <v>1030205</v>
      </c>
      <c r="S319" t="str">
        <f t="shared" si="21"/>
        <v>1030205-UT</v>
      </c>
      <c r="T319" t="str">
        <f t="shared" si="22"/>
        <v>1030205-UT</v>
      </c>
      <c r="U319" t="str">
        <f t="shared" si="23"/>
        <v>3</v>
      </c>
      <c r="V319" t="str">
        <f t="shared" si="24"/>
        <v>UT</v>
      </c>
    </row>
    <row r="320" spans="1:22" x14ac:dyDescent="0.35">
      <c r="A320" t="str">
        <f>IF('Support - Calculation Detail'!A320="","",LEFT('Support - Calculation Detail'!A320,7)&amp;"-"&amp;RIGHT('Support - Calculation Detail'!A320,2))</f>
        <v>1050287-UT</v>
      </c>
      <c r="B320" t="str">
        <f>IF('Support - Calculation Detail'!C320="","",'Support - Calculation Detail'!C320)</f>
        <v>10</v>
      </c>
      <c r="C320" t="str">
        <f>IF('Support - Calculation Detail'!B320="","",'Support - Calculation Detail'!B320)</f>
        <v>N</v>
      </c>
      <c r="D320">
        <f>IF('Support - Calculation Detail'!D320="","",'Support - Calculation Detail'!D320)</f>
        <v>1626777</v>
      </c>
      <c r="E320">
        <f>IF('Support - Calculation Detail'!E320="","",'Support - Calculation Detail'!E320)</f>
        <v>0</v>
      </c>
      <c r="G320">
        <f>IF('Support - Calculation Detail'!F320="","",'Support - Calculation Detail'!F320)</f>
        <v>1626777</v>
      </c>
      <c r="H320">
        <f>IF('Support - Calculation Detail'!G320="","",'Support - Calculation Detail'!G320)</f>
        <v>1.04</v>
      </c>
      <c r="I320">
        <f>IF('Support - Calculation Detail'!H320="","",'Support - Calculation Detail'!H320)</f>
        <v>1691848</v>
      </c>
      <c r="J320">
        <f>IF('Support - Calculation Detail'!I320="","",'Support - Calculation Detail'!I320)</f>
        <v>0</v>
      </c>
      <c r="K320">
        <f>IF('Support - Calculation Detail'!K320="","",'Support - Calculation Detail'!K320)</f>
        <v>1691848</v>
      </c>
      <c r="L320">
        <f>IF('Support - Calculation Detail'!L320="","",'Support - Calculation Detail'!L320)</f>
        <v>0</v>
      </c>
      <c r="M320">
        <f>IF('Support - Calculation Detail'!M320="","",'Support - Calculation Detail'!M320)</f>
        <v>0</v>
      </c>
      <c r="N320">
        <f>IF('Support - Calculation Detail'!N320="","",'Support - Calculation Detail'!N320)</f>
        <v>0</v>
      </c>
      <c r="P320">
        <f>IF('Support - Calculation Detail'!O320="","",'Support - Calculation Detail'!O320)</f>
        <v>1691848</v>
      </c>
      <c r="Q320" t="b">
        <v>1</v>
      </c>
      <c r="R320" t="str">
        <f t="shared" si="20"/>
        <v>1050287</v>
      </c>
      <c r="S320" t="str">
        <f t="shared" si="21"/>
        <v>1050287-UT</v>
      </c>
      <c r="T320" t="str">
        <f t="shared" si="22"/>
        <v>1050287-UT</v>
      </c>
      <c r="U320" t="str">
        <f t="shared" si="23"/>
        <v>5</v>
      </c>
      <c r="V320" t="str">
        <f t="shared" si="24"/>
        <v>UT</v>
      </c>
    </row>
    <row r="321" spans="1:22" x14ac:dyDescent="0.35">
      <c r="A321" t="str">
        <f>IF('Support - Calculation Detail'!A321="","",LEFT('Support - Calculation Detail'!A321,7)&amp;"-"&amp;RIGHT('Support - Calculation Detail'!A321,2))</f>
        <v>1030421-UT</v>
      </c>
      <c r="B321" t="str">
        <f>IF('Support - Calculation Detail'!C321="","",'Support - Calculation Detail'!C321)</f>
        <v>10</v>
      </c>
      <c r="C321" t="str">
        <f>IF('Support - Calculation Detail'!B321="","",'Support - Calculation Detail'!B321)</f>
        <v>N</v>
      </c>
      <c r="D321">
        <f>IF('Support - Calculation Detail'!D321="","",'Support - Calculation Detail'!D321)</f>
        <v>3716493</v>
      </c>
      <c r="E321">
        <f>IF('Support - Calculation Detail'!E321="","",'Support - Calculation Detail'!E321)</f>
        <v>429183</v>
      </c>
      <c r="G321">
        <f>IF('Support - Calculation Detail'!F321="","",'Support - Calculation Detail'!F321)</f>
        <v>4145676</v>
      </c>
      <c r="H321">
        <f>IF('Support - Calculation Detail'!G321="","",'Support - Calculation Detail'!G321)</f>
        <v>1.04</v>
      </c>
      <c r="I321">
        <f>IF('Support - Calculation Detail'!H321="","",'Support - Calculation Detail'!H321)</f>
        <v>4311503</v>
      </c>
      <c r="J321">
        <f>IF('Support - Calculation Detail'!I321="","",'Support - Calculation Detail'!I321)</f>
        <v>0</v>
      </c>
      <c r="K321">
        <f>IF('Support - Calculation Detail'!K321="","",'Support - Calculation Detail'!K321)</f>
        <v>4311503</v>
      </c>
      <c r="L321">
        <f>IF('Support - Calculation Detail'!L321="","",'Support - Calculation Detail'!L321)</f>
        <v>139404</v>
      </c>
      <c r="M321">
        <f>IF('Support - Calculation Detail'!M321="","",'Support - Calculation Detail'!M321)</f>
        <v>0</v>
      </c>
      <c r="N321">
        <f>IF('Support - Calculation Detail'!N321="","",'Support - Calculation Detail'!N321)</f>
        <v>0</v>
      </c>
      <c r="P321">
        <f>IF('Support - Calculation Detail'!O321="","",'Support - Calculation Detail'!O321)</f>
        <v>4450907</v>
      </c>
      <c r="Q321" t="b">
        <v>1</v>
      </c>
      <c r="R321" t="str">
        <f t="shared" si="20"/>
        <v>1030421</v>
      </c>
      <c r="S321" t="str">
        <f t="shared" si="21"/>
        <v>1030421-UT</v>
      </c>
      <c r="T321" t="str">
        <f t="shared" si="22"/>
        <v>1030421-UT</v>
      </c>
      <c r="U321" t="str">
        <f t="shared" si="23"/>
        <v>3</v>
      </c>
      <c r="V321" t="str">
        <f t="shared" si="24"/>
        <v>UT</v>
      </c>
    </row>
    <row r="322" spans="1:22" x14ac:dyDescent="0.35">
      <c r="A322" t="str">
        <f>IF('Support - Calculation Detail'!A322="","",LEFT('Support - Calculation Detail'!A322,7)&amp;"-"&amp;RIGHT('Support - Calculation Detail'!A322,2))</f>
        <v>1030500-UT</v>
      </c>
      <c r="B322" t="str">
        <f>IF('Support - Calculation Detail'!C322="","",'Support - Calculation Detail'!C322)</f>
        <v>10</v>
      </c>
      <c r="C322" t="str">
        <f>IF('Support - Calculation Detail'!B322="","",'Support - Calculation Detail'!B322)</f>
        <v>N</v>
      </c>
      <c r="D322">
        <f>IF('Support - Calculation Detail'!D322="","",'Support - Calculation Detail'!D322)</f>
        <v>12291762</v>
      </c>
      <c r="E322">
        <f>IF('Support - Calculation Detail'!E322="","",'Support - Calculation Detail'!E322)</f>
        <v>0</v>
      </c>
      <c r="G322">
        <f>IF('Support - Calculation Detail'!F322="","",'Support - Calculation Detail'!F322)</f>
        <v>12291762</v>
      </c>
      <c r="H322">
        <f>IF('Support - Calculation Detail'!G322="","",'Support - Calculation Detail'!G322)</f>
        <v>1.04</v>
      </c>
      <c r="I322">
        <f>IF('Support - Calculation Detail'!H322="","",'Support - Calculation Detail'!H322)</f>
        <v>12783432</v>
      </c>
      <c r="J322">
        <f>IF('Support - Calculation Detail'!I322="","",'Support - Calculation Detail'!I322)</f>
        <v>0</v>
      </c>
      <c r="K322">
        <f>IF('Support - Calculation Detail'!K322="","",'Support - Calculation Detail'!K322)</f>
        <v>12783432</v>
      </c>
      <c r="L322">
        <f>IF('Support - Calculation Detail'!L322="","",'Support - Calculation Detail'!L322)</f>
        <v>569754</v>
      </c>
      <c r="M322">
        <f>IF('Support - Calculation Detail'!M322="","",'Support - Calculation Detail'!M322)</f>
        <v>0</v>
      </c>
      <c r="N322">
        <f>IF('Support - Calculation Detail'!N322="","",'Support - Calculation Detail'!N322)</f>
        <v>0</v>
      </c>
      <c r="P322">
        <f>IF('Support - Calculation Detail'!O322="","",'Support - Calculation Detail'!O322)</f>
        <v>13353186</v>
      </c>
      <c r="Q322" t="b">
        <v>1</v>
      </c>
      <c r="R322" t="str">
        <f t="shared" si="20"/>
        <v>1030500</v>
      </c>
      <c r="S322" t="str">
        <f t="shared" si="21"/>
        <v>1030500-UT</v>
      </c>
      <c r="T322" t="str">
        <f t="shared" si="22"/>
        <v>1030500-UT</v>
      </c>
      <c r="U322" t="str">
        <f t="shared" si="23"/>
        <v>3</v>
      </c>
      <c r="V322" t="str">
        <f t="shared" si="24"/>
        <v>UT</v>
      </c>
    </row>
    <row r="323" spans="1:22" x14ac:dyDescent="0.35">
      <c r="A323" t="str">
        <f>IF('Support - Calculation Detail'!A323="","",LEFT('Support - Calculation Detail'!A323,7)&amp;"-"&amp;RIGHT('Support - Calculation Detail'!A323,2))</f>
        <v>1030500-FT</v>
      </c>
      <c r="B323" t="str">
        <f>IF('Support - Calculation Detail'!C323="","",'Support - Calculation Detail'!C323)</f>
        <v>10</v>
      </c>
      <c r="C323" t="str">
        <f>IF('Support - Calculation Detail'!B323="","",'Support - Calculation Detail'!B323)</f>
        <v>N</v>
      </c>
      <c r="D323">
        <f>IF('Support - Calculation Detail'!D323="","",'Support - Calculation Detail'!D323)</f>
        <v>9360095</v>
      </c>
      <c r="E323">
        <f>IF('Support - Calculation Detail'!E323="","",'Support - Calculation Detail'!E323)</f>
        <v>0</v>
      </c>
      <c r="G323">
        <f>IF('Support - Calculation Detail'!F323="","",'Support - Calculation Detail'!F323)</f>
        <v>9360095</v>
      </c>
      <c r="H323">
        <f>IF('Support - Calculation Detail'!G323="","",'Support - Calculation Detail'!G323)</f>
        <v>1.04</v>
      </c>
      <c r="I323">
        <f>IF('Support - Calculation Detail'!H323="","",'Support - Calculation Detail'!H323)</f>
        <v>9734499</v>
      </c>
      <c r="J323">
        <f>IF('Support - Calculation Detail'!I323="","",'Support - Calculation Detail'!I323)</f>
        <v>0</v>
      </c>
      <c r="K323">
        <f>IF('Support - Calculation Detail'!K323="","",'Support - Calculation Detail'!K323)</f>
        <v>9734499</v>
      </c>
      <c r="L323">
        <f>IF('Support - Calculation Detail'!L323="","",'Support - Calculation Detail'!L323)</f>
        <v>0</v>
      </c>
      <c r="M323">
        <f>IF('Support - Calculation Detail'!M323="","",'Support - Calculation Detail'!M323)</f>
        <v>0</v>
      </c>
      <c r="N323">
        <f>IF('Support - Calculation Detail'!N323="","",'Support - Calculation Detail'!N323)</f>
        <v>0</v>
      </c>
      <c r="P323">
        <f>IF('Support - Calculation Detail'!O323="","",'Support - Calculation Detail'!O323)</f>
        <v>9734499</v>
      </c>
      <c r="Q323" t="b">
        <v>1</v>
      </c>
      <c r="R323" t="str">
        <f t="shared" ref="R323:R386" si="25">LEFT(A323,7)</f>
        <v>1030500</v>
      </c>
      <c r="S323" t="str">
        <f t="shared" ref="S323:S386" si="26">A323</f>
        <v>1030500-FT</v>
      </c>
      <c r="T323" t="str">
        <f t="shared" ref="T323:T386" si="27">S323</f>
        <v>1030500-FT</v>
      </c>
      <c r="U323" t="str">
        <f t="shared" ref="U323:U386" si="28">MID(S323,3,1)</f>
        <v>3</v>
      </c>
      <c r="V323" t="str">
        <f t="shared" ref="V323:V386" si="29">RIGHT(T323,2)</f>
        <v>FT</v>
      </c>
    </row>
    <row r="324" spans="1:22" x14ac:dyDescent="0.35">
      <c r="A324" t="str">
        <f>IF('Support - Calculation Detail'!A324="","",LEFT('Support - Calculation Detail'!A324,7)&amp;"-"&amp;RIGHT('Support - Calculation Detail'!A324,2))</f>
        <v>1030551-UT</v>
      </c>
      <c r="B324" t="str">
        <f>IF('Support - Calculation Detail'!C324="","",'Support - Calculation Detail'!C324)</f>
        <v>10</v>
      </c>
      <c r="C324" t="str">
        <f>IF('Support - Calculation Detail'!B324="","",'Support - Calculation Detail'!B324)</f>
        <v>N</v>
      </c>
      <c r="D324">
        <f>IF('Support - Calculation Detail'!D324="","",'Support - Calculation Detail'!D324)</f>
        <v>221171</v>
      </c>
      <c r="E324">
        <f>IF('Support - Calculation Detail'!E324="","",'Support - Calculation Detail'!E324)</f>
        <v>0</v>
      </c>
      <c r="G324">
        <f>IF('Support - Calculation Detail'!F324="","",'Support - Calculation Detail'!F324)</f>
        <v>221171</v>
      </c>
      <c r="H324">
        <f>IF('Support - Calculation Detail'!G324="","",'Support - Calculation Detail'!G324)</f>
        <v>1.04</v>
      </c>
      <c r="I324">
        <f>IF('Support - Calculation Detail'!H324="","",'Support - Calculation Detail'!H324)</f>
        <v>230018</v>
      </c>
      <c r="J324">
        <f>IF('Support - Calculation Detail'!I324="","",'Support - Calculation Detail'!I324)</f>
        <v>0</v>
      </c>
      <c r="K324">
        <f>IF('Support - Calculation Detail'!K324="","",'Support - Calculation Detail'!K324)</f>
        <v>230018</v>
      </c>
      <c r="L324">
        <f>IF('Support - Calculation Detail'!L324="","",'Support - Calculation Detail'!L324)</f>
        <v>0</v>
      </c>
      <c r="M324">
        <f>IF('Support - Calculation Detail'!M324="","",'Support - Calculation Detail'!M324)</f>
        <v>0</v>
      </c>
      <c r="N324">
        <f>IF('Support - Calculation Detail'!N324="","",'Support - Calculation Detail'!N324)</f>
        <v>0</v>
      </c>
      <c r="P324">
        <f>IF('Support - Calculation Detail'!O324="","",'Support - Calculation Detail'!O324)</f>
        <v>230018</v>
      </c>
      <c r="Q324" t="b">
        <v>1</v>
      </c>
      <c r="R324" t="str">
        <f t="shared" si="25"/>
        <v>1030551</v>
      </c>
      <c r="S324" t="str">
        <f t="shared" si="26"/>
        <v>1030551-UT</v>
      </c>
      <c r="T324" t="str">
        <f t="shared" si="27"/>
        <v>1030551-UT</v>
      </c>
      <c r="U324" t="str">
        <f t="shared" si="28"/>
        <v>3</v>
      </c>
      <c r="V324" t="str">
        <f t="shared" si="29"/>
        <v>UT</v>
      </c>
    </row>
    <row r="325" spans="1:22" x14ac:dyDescent="0.35">
      <c r="A325" t="str">
        <f>IF('Support - Calculation Detail'!A325="","",LEFT('Support - Calculation Detail'!A325,7)&amp;"-"&amp;RIGHT('Support - Calculation Detail'!A325,2))</f>
        <v>1030552-UT</v>
      </c>
      <c r="B325" t="str">
        <f>IF('Support - Calculation Detail'!C325="","",'Support - Calculation Detail'!C325)</f>
        <v>10</v>
      </c>
      <c r="C325" t="str">
        <f>IF('Support - Calculation Detail'!B325="","",'Support - Calculation Detail'!B325)</f>
        <v>N</v>
      </c>
      <c r="D325">
        <f>IF('Support - Calculation Detail'!D325="","",'Support - Calculation Detail'!D325)</f>
        <v>2870892</v>
      </c>
      <c r="E325">
        <f>IF('Support - Calculation Detail'!E325="","",'Support - Calculation Detail'!E325)</f>
        <v>0</v>
      </c>
      <c r="G325">
        <f>IF('Support - Calculation Detail'!F325="","",'Support - Calculation Detail'!F325)</f>
        <v>2870892</v>
      </c>
      <c r="H325">
        <f>IF('Support - Calculation Detail'!G325="","",'Support - Calculation Detail'!G325)</f>
        <v>1.04</v>
      </c>
      <c r="I325">
        <f>IF('Support - Calculation Detail'!H325="","",'Support - Calculation Detail'!H325)</f>
        <v>2985728</v>
      </c>
      <c r="J325">
        <f>IF('Support - Calculation Detail'!I325="","",'Support - Calculation Detail'!I325)</f>
        <v>0</v>
      </c>
      <c r="K325">
        <f>IF('Support - Calculation Detail'!K325="","",'Support - Calculation Detail'!K325)</f>
        <v>2985728</v>
      </c>
      <c r="L325">
        <f>IF('Support - Calculation Detail'!L325="","",'Support - Calculation Detail'!L325)</f>
        <v>0</v>
      </c>
      <c r="M325">
        <f>IF('Support - Calculation Detail'!M325="","",'Support - Calculation Detail'!M325)</f>
        <v>0</v>
      </c>
      <c r="N325">
        <f>IF('Support - Calculation Detail'!N325="","",'Support - Calculation Detail'!N325)</f>
        <v>0</v>
      </c>
      <c r="P325">
        <f>IF('Support - Calculation Detail'!O325="","",'Support - Calculation Detail'!O325)</f>
        <v>2985728</v>
      </c>
      <c r="Q325" t="b">
        <v>1</v>
      </c>
      <c r="R325" t="str">
        <f t="shared" si="25"/>
        <v>1030552</v>
      </c>
      <c r="S325" t="str">
        <f t="shared" si="26"/>
        <v>1030552-UT</v>
      </c>
      <c r="T325" t="str">
        <f t="shared" si="27"/>
        <v>1030552-UT</v>
      </c>
      <c r="U325" t="str">
        <f t="shared" si="28"/>
        <v>3</v>
      </c>
      <c r="V325" t="str">
        <f t="shared" si="29"/>
        <v>UT</v>
      </c>
    </row>
    <row r="326" spans="1:22" x14ac:dyDescent="0.35">
      <c r="A326" t="str">
        <f>IF('Support - Calculation Detail'!A326="","",LEFT('Support - Calculation Detail'!A326,7)&amp;"-"&amp;RIGHT('Support - Calculation Detail'!A326,2))</f>
        <v>1040935-SO</v>
      </c>
      <c r="B326" t="str">
        <f>IF('Support - Calculation Detail'!C326="","",'Support - Calculation Detail'!C326)</f>
        <v>10</v>
      </c>
      <c r="C326" t="str">
        <f>IF('Support - Calculation Detail'!B326="","",'Support - Calculation Detail'!B326)</f>
        <v>N</v>
      </c>
      <c r="D326">
        <f>IF('Support - Calculation Detail'!D326="","",'Support - Calculation Detail'!D326)</f>
        <v>3496435</v>
      </c>
      <c r="E326">
        <f>IF('Support - Calculation Detail'!E326="","",'Support - Calculation Detail'!E326)</f>
        <v>0</v>
      </c>
      <c r="G326">
        <f>IF('Support - Calculation Detail'!F326="","",'Support - Calculation Detail'!F326)</f>
        <v>3496435</v>
      </c>
      <c r="H326">
        <f>IF('Support - Calculation Detail'!G326="","",'Support - Calculation Detail'!G326)</f>
        <v>1.04</v>
      </c>
      <c r="I326">
        <f>IF('Support - Calculation Detail'!H326="","",'Support - Calculation Detail'!H326)</f>
        <v>3636292</v>
      </c>
      <c r="J326">
        <f>IF('Support - Calculation Detail'!I326="","",'Support - Calculation Detail'!I326)</f>
        <v>0</v>
      </c>
      <c r="K326">
        <f>IF('Support - Calculation Detail'!K326="","",'Support - Calculation Detail'!K326)</f>
        <v>3636292</v>
      </c>
      <c r="L326">
        <f>IF('Support - Calculation Detail'!L326="","",'Support - Calculation Detail'!L326)</f>
        <v>0</v>
      </c>
      <c r="M326">
        <f>IF('Support - Calculation Detail'!M326="","",'Support - Calculation Detail'!M326)</f>
        <v>0</v>
      </c>
      <c r="N326">
        <f>IF('Support - Calculation Detail'!N326="","",'Support - Calculation Detail'!N326)</f>
        <v>0</v>
      </c>
      <c r="P326">
        <f>IF('Support - Calculation Detail'!O326="","",'Support - Calculation Detail'!O326)</f>
        <v>3636292</v>
      </c>
      <c r="Q326" t="b">
        <v>1</v>
      </c>
      <c r="R326" t="str">
        <f t="shared" si="25"/>
        <v>1040935</v>
      </c>
      <c r="S326" t="str">
        <f t="shared" si="26"/>
        <v>1040935-SO</v>
      </c>
      <c r="T326" t="str">
        <f t="shared" si="27"/>
        <v>1040935-SO</v>
      </c>
      <c r="U326" t="str">
        <f t="shared" si="28"/>
        <v>4</v>
      </c>
      <c r="V326" t="str">
        <f t="shared" si="29"/>
        <v>SO</v>
      </c>
    </row>
    <row r="327" spans="1:22" x14ac:dyDescent="0.35">
      <c r="A327" t="str">
        <f>IF('Support - Calculation Detail'!A327="","",LEFT('Support - Calculation Detail'!A327,7)&amp;"-"&amp;RIGHT('Support - Calculation Detail'!A327,2))</f>
        <v>1040945-SO</v>
      </c>
      <c r="B327" t="str">
        <f>IF('Support - Calculation Detail'!C327="","",'Support - Calculation Detail'!C327)</f>
        <v>10</v>
      </c>
      <c r="C327" t="str">
        <f>IF('Support - Calculation Detail'!B327="","",'Support - Calculation Detail'!B327)</f>
        <v>N</v>
      </c>
      <c r="D327">
        <f>IF('Support - Calculation Detail'!D327="","",'Support - Calculation Detail'!D327)</f>
        <v>4171944</v>
      </c>
      <c r="E327">
        <f>IF('Support - Calculation Detail'!E327="","",'Support - Calculation Detail'!E327)</f>
        <v>0</v>
      </c>
      <c r="G327">
        <f>IF('Support - Calculation Detail'!F327="","",'Support - Calculation Detail'!F327)</f>
        <v>4171944</v>
      </c>
      <c r="H327">
        <f>IF('Support - Calculation Detail'!G327="","",'Support - Calculation Detail'!G327)</f>
        <v>1.04</v>
      </c>
      <c r="I327">
        <f>IF('Support - Calculation Detail'!H327="","",'Support - Calculation Detail'!H327)</f>
        <v>4338822</v>
      </c>
      <c r="J327">
        <f>IF('Support - Calculation Detail'!I327="","",'Support - Calculation Detail'!I327)</f>
        <v>0</v>
      </c>
      <c r="K327">
        <f>IF('Support - Calculation Detail'!K327="","",'Support - Calculation Detail'!K327)</f>
        <v>4338822</v>
      </c>
      <c r="L327">
        <f>IF('Support - Calculation Detail'!L327="","",'Support - Calculation Detail'!L327)</f>
        <v>0</v>
      </c>
      <c r="M327">
        <f>IF('Support - Calculation Detail'!M327="","",'Support - Calculation Detail'!M327)</f>
        <v>0</v>
      </c>
      <c r="N327">
        <f>IF('Support - Calculation Detail'!N327="","",'Support - Calculation Detail'!N327)</f>
        <v>0</v>
      </c>
      <c r="P327">
        <f>IF('Support - Calculation Detail'!O327="","",'Support - Calculation Detail'!O327)</f>
        <v>4338822</v>
      </c>
      <c r="Q327" t="b">
        <v>1</v>
      </c>
      <c r="R327" t="str">
        <f t="shared" si="25"/>
        <v>1040945</v>
      </c>
      <c r="S327" t="str">
        <f t="shared" si="26"/>
        <v>1040945-SO</v>
      </c>
      <c r="T327" t="str">
        <f t="shared" si="27"/>
        <v>1040945-SO</v>
      </c>
      <c r="U327" t="str">
        <f t="shared" si="28"/>
        <v>4</v>
      </c>
      <c r="V327" t="str">
        <f t="shared" si="29"/>
        <v>SO</v>
      </c>
    </row>
    <row r="328" spans="1:22" x14ac:dyDescent="0.35">
      <c r="A328" t="str">
        <f>IF('Support - Calculation Detail'!A328="","",LEFT('Support - Calculation Detail'!A328,7)&amp;"-"&amp;RIGHT('Support - Calculation Detail'!A328,2))</f>
        <v>1030962-UT</v>
      </c>
      <c r="B328" t="str">
        <f>IF('Support - Calculation Detail'!C328="","",'Support - Calculation Detail'!C328)</f>
        <v>10</v>
      </c>
      <c r="C328" t="str">
        <f>IF('Support - Calculation Detail'!B328="","",'Support - Calculation Detail'!B328)</f>
        <v>N</v>
      </c>
      <c r="D328">
        <f>IF('Support - Calculation Detail'!D328="","",'Support - Calculation Detail'!D328)</f>
        <v>190013</v>
      </c>
      <c r="E328">
        <f>IF('Support - Calculation Detail'!E328="","",'Support - Calculation Detail'!E328)</f>
        <v>0</v>
      </c>
      <c r="G328">
        <f>IF('Support - Calculation Detail'!F328="","",'Support - Calculation Detail'!F328)</f>
        <v>190013</v>
      </c>
      <c r="H328">
        <f>IF('Support - Calculation Detail'!G328="","",'Support - Calculation Detail'!G328)</f>
        <v>1.04</v>
      </c>
      <c r="I328">
        <f>IF('Support - Calculation Detail'!H328="","",'Support - Calculation Detail'!H328)</f>
        <v>197614</v>
      </c>
      <c r="J328">
        <f>IF('Support - Calculation Detail'!I328="","",'Support - Calculation Detail'!I328)</f>
        <v>0</v>
      </c>
      <c r="K328">
        <f>IF('Support - Calculation Detail'!K328="","",'Support - Calculation Detail'!K328)</f>
        <v>197614</v>
      </c>
      <c r="L328">
        <f>IF('Support - Calculation Detail'!L328="","",'Support - Calculation Detail'!L328)</f>
        <v>0</v>
      </c>
      <c r="M328">
        <f>IF('Support - Calculation Detail'!M328="","",'Support - Calculation Detail'!M328)</f>
        <v>0</v>
      </c>
      <c r="N328">
        <f>IF('Support - Calculation Detail'!N328="","",'Support - Calculation Detail'!N328)</f>
        <v>0</v>
      </c>
      <c r="P328">
        <f>IF('Support - Calculation Detail'!O328="","",'Support - Calculation Detail'!O328)</f>
        <v>197614</v>
      </c>
      <c r="Q328" t="b">
        <v>1</v>
      </c>
      <c r="R328" t="str">
        <f t="shared" si="25"/>
        <v>1030962</v>
      </c>
      <c r="S328" t="str">
        <f t="shared" si="26"/>
        <v>1030962-UT</v>
      </c>
      <c r="T328" t="str">
        <f t="shared" si="27"/>
        <v>1030962-UT</v>
      </c>
      <c r="U328" t="str">
        <f t="shared" si="28"/>
        <v>3</v>
      </c>
      <c r="V328" t="str">
        <f t="shared" si="29"/>
        <v>UT</v>
      </c>
    </row>
    <row r="329" spans="1:22" x14ac:dyDescent="0.35">
      <c r="A329" t="str">
        <f>IF('Support - Calculation Detail'!A329="","",LEFT('Support - Calculation Detail'!A329,7)&amp;"-"&amp;RIGHT('Support - Calculation Detail'!A329,2))</f>
        <v>1060962-UT</v>
      </c>
      <c r="B329" t="str">
        <f>IF('Support - Calculation Detail'!C329="","",'Support - Calculation Detail'!C329)</f>
        <v>10</v>
      </c>
      <c r="C329" t="str">
        <f>IF('Support - Calculation Detail'!B329="","",'Support - Calculation Detail'!B329)</f>
        <v>N</v>
      </c>
      <c r="D329">
        <f>IF('Support - Calculation Detail'!D329="","",'Support - Calculation Detail'!D329)</f>
        <v>1131496</v>
      </c>
      <c r="E329">
        <f>IF('Support - Calculation Detail'!E329="","",'Support - Calculation Detail'!E329)</f>
        <v>871289</v>
      </c>
      <c r="G329">
        <f>IF('Support - Calculation Detail'!F329="","",'Support - Calculation Detail'!F329)</f>
        <v>2002785</v>
      </c>
      <c r="H329">
        <f>IF('Support - Calculation Detail'!G329="","",'Support - Calculation Detail'!G329)</f>
        <v>1.04</v>
      </c>
      <c r="I329">
        <f>IF('Support - Calculation Detail'!H329="","",'Support - Calculation Detail'!H329)</f>
        <v>2082896</v>
      </c>
      <c r="J329">
        <f>IF('Support - Calculation Detail'!I329="","",'Support - Calculation Detail'!I329)</f>
        <v>0</v>
      </c>
      <c r="K329">
        <f>IF('Support - Calculation Detail'!K329="","",'Support - Calculation Detail'!K329)</f>
        <v>2082896</v>
      </c>
      <c r="L329">
        <f>IF('Support - Calculation Detail'!L329="","",'Support - Calculation Detail'!L329)</f>
        <v>0</v>
      </c>
      <c r="M329">
        <f>IF('Support - Calculation Detail'!M329="","",'Support - Calculation Detail'!M329)</f>
        <v>0</v>
      </c>
      <c r="N329">
        <f>IF('Support - Calculation Detail'!N329="","",'Support - Calculation Detail'!N329)</f>
        <v>0</v>
      </c>
      <c r="P329">
        <f>IF('Support - Calculation Detail'!O329="","",'Support - Calculation Detail'!O329)</f>
        <v>2082896</v>
      </c>
      <c r="Q329" t="b">
        <v>1</v>
      </c>
      <c r="R329" t="str">
        <f t="shared" si="25"/>
        <v>1060962</v>
      </c>
      <c r="S329" t="str">
        <f t="shared" si="26"/>
        <v>1060962-UT</v>
      </c>
      <c r="T329" t="str">
        <f t="shared" si="27"/>
        <v>1060962-UT</v>
      </c>
      <c r="U329" t="str">
        <f t="shared" si="28"/>
        <v>6</v>
      </c>
      <c r="V329" t="str">
        <f t="shared" si="29"/>
        <v>UT</v>
      </c>
    </row>
    <row r="330" spans="1:22" x14ac:dyDescent="0.35">
      <c r="A330" t="str">
        <f>IF('Support - Calculation Detail'!A330="","",LEFT('Support - Calculation Detail'!A330,7)&amp;"-"&amp;RIGHT('Support - Calculation Detail'!A330,2))</f>
        <v>1060967-UT</v>
      </c>
      <c r="B330" t="str">
        <f>IF('Support - Calculation Detail'!C330="","",'Support - Calculation Detail'!C330)</f>
        <v>10</v>
      </c>
      <c r="C330" t="str">
        <f>IF('Support - Calculation Detail'!B330="","",'Support - Calculation Detail'!B330)</f>
        <v>N</v>
      </c>
      <c r="D330">
        <f>IF('Support - Calculation Detail'!D330="","",'Support - Calculation Detail'!D330)</f>
        <v>3987047</v>
      </c>
      <c r="E330">
        <f>IF('Support - Calculation Detail'!E330="","",'Support - Calculation Detail'!E330)</f>
        <v>0</v>
      </c>
      <c r="G330">
        <f>IF('Support - Calculation Detail'!F330="","",'Support - Calculation Detail'!F330)</f>
        <v>3987047</v>
      </c>
      <c r="H330">
        <f>IF('Support - Calculation Detail'!G330="","",'Support - Calculation Detail'!G330)</f>
        <v>1.04</v>
      </c>
      <c r="I330">
        <f>IF('Support - Calculation Detail'!H330="","",'Support - Calculation Detail'!H330)</f>
        <v>4146529</v>
      </c>
      <c r="J330">
        <f>IF('Support - Calculation Detail'!I330="","",'Support - Calculation Detail'!I330)</f>
        <v>0</v>
      </c>
      <c r="K330">
        <f>IF('Support - Calculation Detail'!K330="","",'Support - Calculation Detail'!K330)</f>
        <v>4146529</v>
      </c>
      <c r="L330">
        <f>IF('Support - Calculation Detail'!L330="","",'Support - Calculation Detail'!L330)</f>
        <v>0</v>
      </c>
      <c r="M330">
        <f>IF('Support - Calculation Detail'!M330="","",'Support - Calculation Detail'!M330)</f>
        <v>0</v>
      </c>
      <c r="N330">
        <f>IF('Support - Calculation Detail'!N330="","",'Support - Calculation Detail'!N330)</f>
        <v>0</v>
      </c>
      <c r="P330">
        <f>IF('Support - Calculation Detail'!O330="","",'Support - Calculation Detail'!O330)</f>
        <v>4146529</v>
      </c>
      <c r="Q330" t="b">
        <v>1</v>
      </c>
      <c r="R330" t="str">
        <f t="shared" si="25"/>
        <v>1060967</v>
      </c>
      <c r="S330" t="str">
        <f t="shared" si="26"/>
        <v>1060967-UT</v>
      </c>
      <c r="T330" t="str">
        <f t="shared" si="27"/>
        <v>1060967-UT</v>
      </c>
      <c r="U330" t="str">
        <f t="shared" si="28"/>
        <v>6</v>
      </c>
      <c r="V330" t="str">
        <f t="shared" si="29"/>
        <v>UT</v>
      </c>
    </row>
    <row r="331" spans="1:22" x14ac:dyDescent="0.35">
      <c r="A331" t="str">
        <f>IF('Support - Calculation Detail'!A331="","",LEFT('Support - Calculation Detail'!A331,7)&amp;"-"&amp;RIGHT('Support - Calculation Detail'!A331,2))</f>
        <v>1060971-UT</v>
      </c>
      <c r="B331" t="str">
        <f>IF('Support - Calculation Detail'!C331="","",'Support - Calculation Detail'!C331)</f>
        <v>10</v>
      </c>
      <c r="C331" t="str">
        <f>IF('Support - Calculation Detail'!B331="","",'Support - Calculation Detail'!B331)</f>
        <v>N</v>
      </c>
      <c r="D331">
        <f>IF('Support - Calculation Detail'!D331="","",'Support - Calculation Detail'!D331)</f>
        <v>259954</v>
      </c>
      <c r="E331">
        <f>IF('Support - Calculation Detail'!E331="","",'Support - Calculation Detail'!E331)</f>
        <v>25096</v>
      </c>
      <c r="G331">
        <f>IF('Support - Calculation Detail'!F331="","",'Support - Calculation Detail'!F331)</f>
        <v>285050</v>
      </c>
      <c r="H331">
        <f>IF('Support - Calculation Detail'!G331="","",'Support - Calculation Detail'!G331)</f>
        <v>1.04</v>
      </c>
      <c r="I331">
        <f>IF('Support - Calculation Detail'!H331="","",'Support - Calculation Detail'!H331)</f>
        <v>296452</v>
      </c>
      <c r="J331">
        <f>IF('Support - Calculation Detail'!I331="","",'Support - Calculation Detail'!I331)</f>
        <v>0</v>
      </c>
      <c r="K331">
        <f>IF('Support - Calculation Detail'!K331="","",'Support - Calculation Detail'!K331)</f>
        <v>296452</v>
      </c>
      <c r="L331">
        <f>IF('Support - Calculation Detail'!L331="","",'Support - Calculation Detail'!L331)</f>
        <v>0</v>
      </c>
      <c r="M331">
        <f>IF('Support - Calculation Detail'!M331="","",'Support - Calculation Detail'!M331)</f>
        <v>0</v>
      </c>
      <c r="N331">
        <f>IF('Support - Calculation Detail'!N331="","",'Support - Calculation Detail'!N331)</f>
        <v>0</v>
      </c>
      <c r="P331">
        <f>IF('Support - Calculation Detail'!O331="","",'Support - Calculation Detail'!O331)</f>
        <v>296452</v>
      </c>
      <c r="Q331" t="b">
        <v>1</v>
      </c>
      <c r="R331" t="str">
        <f t="shared" si="25"/>
        <v>1060971</v>
      </c>
      <c r="S331" t="str">
        <f t="shared" si="26"/>
        <v>1060971-UT</v>
      </c>
      <c r="T331" t="str">
        <f t="shared" si="27"/>
        <v>1060971-UT</v>
      </c>
      <c r="U331" t="str">
        <f t="shared" si="28"/>
        <v>6</v>
      </c>
      <c r="V331" t="str">
        <f t="shared" si="29"/>
        <v>UT</v>
      </c>
    </row>
    <row r="332" spans="1:22" x14ac:dyDescent="0.35">
      <c r="A332" t="str">
        <f>IF('Support - Calculation Detail'!A332="","",LEFT('Support - Calculation Detail'!A332,7)&amp;"-"&amp;RIGHT('Support - Calculation Detail'!A332,2))</f>
        <v>1060972-UT</v>
      </c>
      <c r="B332" t="str">
        <f>IF('Support - Calculation Detail'!C332="","",'Support - Calculation Detail'!C332)</f>
        <v>10</v>
      </c>
      <c r="C332" t="str">
        <f>IF('Support - Calculation Detail'!B332="","",'Support - Calculation Detail'!B332)</f>
        <v>N</v>
      </c>
      <c r="D332">
        <f>IF('Support - Calculation Detail'!D332="","",'Support - Calculation Detail'!D332)</f>
        <v>121697</v>
      </c>
      <c r="E332">
        <f>IF('Support - Calculation Detail'!E332="","",'Support - Calculation Detail'!E332)</f>
        <v>15680</v>
      </c>
      <c r="G332">
        <f>IF('Support - Calculation Detail'!F332="","",'Support - Calculation Detail'!F332)</f>
        <v>137377</v>
      </c>
      <c r="H332">
        <f>IF('Support - Calculation Detail'!G332="","",'Support - Calculation Detail'!G332)</f>
        <v>1.04</v>
      </c>
      <c r="I332">
        <f>IF('Support - Calculation Detail'!H332="","",'Support - Calculation Detail'!H332)</f>
        <v>142872</v>
      </c>
      <c r="J332">
        <f>IF('Support - Calculation Detail'!I332="","",'Support - Calculation Detail'!I332)</f>
        <v>0</v>
      </c>
      <c r="K332">
        <f>IF('Support - Calculation Detail'!K332="","",'Support - Calculation Detail'!K332)</f>
        <v>142872</v>
      </c>
      <c r="L332">
        <f>IF('Support - Calculation Detail'!L332="","",'Support - Calculation Detail'!L332)</f>
        <v>0</v>
      </c>
      <c r="M332">
        <f>IF('Support - Calculation Detail'!M332="","",'Support - Calculation Detail'!M332)</f>
        <v>0</v>
      </c>
      <c r="N332">
        <f>IF('Support - Calculation Detail'!N332="","",'Support - Calculation Detail'!N332)</f>
        <v>0</v>
      </c>
      <c r="P332">
        <f>IF('Support - Calculation Detail'!O332="","",'Support - Calculation Detail'!O332)</f>
        <v>142872</v>
      </c>
      <c r="Q332" t="b">
        <v>1</v>
      </c>
      <c r="R332" t="str">
        <f t="shared" si="25"/>
        <v>1060972</v>
      </c>
      <c r="S332" t="str">
        <f t="shared" si="26"/>
        <v>1060972-UT</v>
      </c>
      <c r="T332" t="str">
        <f t="shared" si="27"/>
        <v>1060972-UT</v>
      </c>
      <c r="U332" t="str">
        <f t="shared" si="28"/>
        <v>6</v>
      </c>
      <c r="V332" t="str">
        <f t="shared" si="29"/>
        <v>UT</v>
      </c>
    </row>
    <row r="333" spans="1:22" x14ac:dyDescent="0.35">
      <c r="A333" t="str">
        <f>IF('Support - Calculation Detail'!A333="","",LEFT('Support - Calculation Detail'!A333,7)&amp;"-"&amp;RIGHT('Support - Calculation Detail'!A333,2))</f>
        <v>1060997-UT</v>
      </c>
      <c r="B333" t="str">
        <f>IF('Support - Calculation Detail'!C333="","",'Support - Calculation Detail'!C333)</f>
        <v>10</v>
      </c>
      <c r="C333" t="str">
        <f>IF('Support - Calculation Detail'!B333="","",'Support - Calculation Detail'!B333)</f>
        <v>N</v>
      </c>
      <c r="D333">
        <f>IF('Support - Calculation Detail'!D333="","",'Support - Calculation Detail'!D333)</f>
        <v>245503</v>
      </c>
      <c r="E333">
        <f>IF('Support - Calculation Detail'!E333="","",'Support - Calculation Detail'!E333)</f>
        <v>17893</v>
      </c>
      <c r="G333">
        <f>IF('Support - Calculation Detail'!F333="","",'Support - Calculation Detail'!F333)</f>
        <v>263396</v>
      </c>
      <c r="H333">
        <f>IF('Support - Calculation Detail'!G333="","",'Support - Calculation Detail'!G333)</f>
        <v>1.04</v>
      </c>
      <c r="I333">
        <f>IF('Support - Calculation Detail'!H333="","",'Support - Calculation Detail'!H333)</f>
        <v>273932</v>
      </c>
      <c r="J333">
        <f>IF('Support - Calculation Detail'!I333="","",'Support - Calculation Detail'!I333)</f>
        <v>0</v>
      </c>
      <c r="K333">
        <f>IF('Support - Calculation Detail'!K333="","",'Support - Calculation Detail'!K333)</f>
        <v>273932</v>
      </c>
      <c r="L333">
        <f>IF('Support - Calculation Detail'!L333="","",'Support - Calculation Detail'!L333)</f>
        <v>0</v>
      </c>
      <c r="M333">
        <f>IF('Support - Calculation Detail'!M333="","",'Support - Calculation Detail'!M333)</f>
        <v>0</v>
      </c>
      <c r="N333">
        <f>IF('Support - Calculation Detail'!N333="","",'Support - Calculation Detail'!N333)</f>
        <v>0</v>
      </c>
      <c r="P333">
        <f>IF('Support - Calculation Detail'!O333="","",'Support - Calculation Detail'!O333)</f>
        <v>273932</v>
      </c>
      <c r="Q333" t="b">
        <v>1</v>
      </c>
      <c r="R333" t="str">
        <f t="shared" si="25"/>
        <v>1060997</v>
      </c>
      <c r="S333" t="str">
        <f t="shared" si="26"/>
        <v>1060997-UT</v>
      </c>
      <c r="T333" t="str">
        <f t="shared" si="27"/>
        <v>1060997-UT</v>
      </c>
      <c r="U333" t="str">
        <f t="shared" si="28"/>
        <v>6</v>
      </c>
      <c r="V333" t="str">
        <f t="shared" si="29"/>
        <v>UT</v>
      </c>
    </row>
    <row r="334" spans="1:22" x14ac:dyDescent="0.35">
      <c r="A334" t="str">
        <f>IF('Support - Calculation Detail'!A334="","",LEFT('Support - Calculation Detail'!A334,7)&amp;"-"&amp;RIGHT('Support - Calculation Detail'!A334,2))</f>
        <v>1041000-SO</v>
      </c>
      <c r="B334" t="str">
        <f>IF('Support - Calculation Detail'!C334="","",'Support - Calculation Detail'!C334)</f>
        <v>10</v>
      </c>
      <c r="C334" t="str">
        <f>IF('Support - Calculation Detail'!B334="","",'Support - Calculation Detail'!B334)</f>
        <v>N</v>
      </c>
      <c r="D334">
        <f>IF('Support - Calculation Detail'!D334="","",'Support - Calculation Detail'!D334)</f>
        <v>2975475</v>
      </c>
      <c r="E334">
        <f>IF('Support - Calculation Detail'!E334="","",'Support - Calculation Detail'!E334)</f>
        <v>0</v>
      </c>
      <c r="G334">
        <f>IF('Support - Calculation Detail'!F334="","",'Support - Calculation Detail'!F334)</f>
        <v>2975475</v>
      </c>
      <c r="H334">
        <f>IF('Support - Calculation Detail'!G334="","",'Support - Calculation Detail'!G334)</f>
        <v>1.04</v>
      </c>
      <c r="I334">
        <f>IF('Support - Calculation Detail'!H334="","",'Support - Calculation Detail'!H334)</f>
        <v>3094494</v>
      </c>
      <c r="J334">
        <f>IF('Support - Calculation Detail'!I334="","",'Support - Calculation Detail'!I334)</f>
        <v>0</v>
      </c>
      <c r="K334">
        <f>IF('Support - Calculation Detail'!K334="","",'Support - Calculation Detail'!K334)</f>
        <v>3094494</v>
      </c>
      <c r="L334">
        <f>IF('Support - Calculation Detail'!L334="","",'Support - Calculation Detail'!L334)</f>
        <v>0</v>
      </c>
      <c r="M334">
        <f>IF('Support - Calculation Detail'!M334="","",'Support - Calculation Detail'!M334)</f>
        <v>0</v>
      </c>
      <c r="N334">
        <f>IF('Support - Calculation Detail'!N334="","",'Support - Calculation Detail'!N334)</f>
        <v>0</v>
      </c>
      <c r="P334">
        <f>IF('Support - Calculation Detail'!O334="","",'Support - Calculation Detail'!O334)</f>
        <v>3094494</v>
      </c>
      <c r="Q334" t="b">
        <v>1</v>
      </c>
      <c r="R334" t="str">
        <f t="shared" si="25"/>
        <v>1041000</v>
      </c>
      <c r="S334" t="str">
        <f t="shared" si="26"/>
        <v>1041000-SO</v>
      </c>
      <c r="T334" t="str">
        <f t="shared" si="27"/>
        <v>1041000-SO</v>
      </c>
      <c r="U334" t="str">
        <f t="shared" si="28"/>
        <v>4</v>
      </c>
      <c r="V334" t="str">
        <f t="shared" si="29"/>
        <v>SO</v>
      </c>
    </row>
    <row r="335" spans="1:22" x14ac:dyDescent="0.35">
      <c r="A335" t="str">
        <f>IF('Support - Calculation Detail'!A335="","",LEFT('Support - Calculation Detail'!A335,7)&amp;"-"&amp;RIGHT('Support - Calculation Detail'!A335,2))</f>
        <v>1041010-SO</v>
      </c>
      <c r="B335" t="str">
        <f>IF('Support - Calculation Detail'!C335="","",'Support - Calculation Detail'!C335)</f>
        <v>10</v>
      </c>
      <c r="C335" t="str">
        <f>IF('Support - Calculation Detail'!B335="","",'Support - Calculation Detail'!B335)</f>
        <v>N</v>
      </c>
      <c r="D335">
        <f>IF('Support - Calculation Detail'!D335="","",'Support - Calculation Detail'!D335)</f>
        <v>19938599</v>
      </c>
      <c r="E335">
        <f>IF('Support - Calculation Detail'!E335="","",'Support - Calculation Detail'!E335)</f>
        <v>0</v>
      </c>
      <c r="G335">
        <f>IF('Support - Calculation Detail'!F335="","",'Support - Calculation Detail'!F335)</f>
        <v>19938599</v>
      </c>
      <c r="H335">
        <f>IF('Support - Calculation Detail'!G335="","",'Support - Calculation Detail'!G335)</f>
        <v>1.04</v>
      </c>
      <c r="I335">
        <f>IF('Support - Calculation Detail'!H335="","",'Support - Calculation Detail'!H335)</f>
        <v>20736143</v>
      </c>
      <c r="J335">
        <f>IF('Support - Calculation Detail'!I335="","",'Support - Calculation Detail'!I335)</f>
        <v>0</v>
      </c>
      <c r="K335">
        <f>IF('Support - Calculation Detail'!K335="","",'Support - Calculation Detail'!K335)</f>
        <v>20736143</v>
      </c>
      <c r="L335">
        <f>IF('Support - Calculation Detail'!L335="","",'Support - Calculation Detail'!L335)</f>
        <v>0</v>
      </c>
      <c r="M335">
        <f>IF('Support - Calculation Detail'!M335="","",'Support - Calculation Detail'!M335)</f>
        <v>0</v>
      </c>
      <c r="N335">
        <f>IF('Support - Calculation Detail'!N335="","",'Support - Calculation Detail'!N335)</f>
        <v>0</v>
      </c>
      <c r="P335">
        <f>IF('Support - Calculation Detail'!O335="","",'Support - Calculation Detail'!O335)</f>
        <v>20736143</v>
      </c>
      <c r="Q335" t="b">
        <v>1</v>
      </c>
      <c r="R335" t="str">
        <f t="shared" si="25"/>
        <v>1041010</v>
      </c>
      <c r="S335" t="str">
        <f t="shared" si="26"/>
        <v>1041010-SO</v>
      </c>
      <c r="T335" t="str">
        <f t="shared" si="27"/>
        <v>1041010-SO</v>
      </c>
      <c r="U335" t="str">
        <f t="shared" si="28"/>
        <v>4</v>
      </c>
      <c r="V335" t="str">
        <f t="shared" si="29"/>
        <v>SO</v>
      </c>
    </row>
    <row r="336" spans="1:22" x14ac:dyDescent="0.35">
      <c r="A336" t="str">
        <f>IF('Support - Calculation Detail'!A336="","",LEFT('Support - Calculation Detail'!A336,7)&amp;"-"&amp;RIGHT('Support - Calculation Detail'!A336,2))</f>
        <v>1110000-UT</v>
      </c>
      <c r="B336" t="str">
        <f>IF('Support - Calculation Detail'!C336="","",'Support - Calculation Detail'!C336)</f>
        <v>11</v>
      </c>
      <c r="C336" t="str">
        <f>IF('Support - Calculation Detail'!B336="","",'Support - Calculation Detail'!B336)</f>
        <v>N</v>
      </c>
      <c r="D336">
        <f>IF('Support - Calculation Detail'!D336="","",'Support - Calculation Detail'!D336)</f>
        <v>4701259</v>
      </c>
      <c r="E336">
        <f>IF('Support - Calculation Detail'!E336="","",'Support - Calculation Detail'!E336)</f>
        <v>0</v>
      </c>
      <c r="G336">
        <f>IF('Support - Calculation Detail'!F336="","",'Support - Calculation Detail'!F336)</f>
        <v>4701259</v>
      </c>
      <c r="H336">
        <f>IF('Support - Calculation Detail'!G336="","",'Support - Calculation Detail'!G336)</f>
        <v>1.04</v>
      </c>
      <c r="I336">
        <f>IF('Support - Calculation Detail'!H336="","",'Support - Calculation Detail'!H336)</f>
        <v>4889309</v>
      </c>
      <c r="J336">
        <f>IF('Support - Calculation Detail'!I336="","",'Support - Calculation Detail'!I336)</f>
        <v>0</v>
      </c>
      <c r="K336">
        <f>IF('Support - Calculation Detail'!K336="","",'Support - Calculation Detail'!K336)</f>
        <v>4889309</v>
      </c>
      <c r="L336">
        <f>IF('Support - Calculation Detail'!L336="","",'Support - Calculation Detail'!L336)</f>
        <v>400487</v>
      </c>
      <c r="M336">
        <f>IF('Support - Calculation Detail'!M336="","",'Support - Calculation Detail'!M336)</f>
        <v>187946</v>
      </c>
      <c r="N336">
        <f>IF('Support - Calculation Detail'!N336="","",'Support - Calculation Detail'!N336)</f>
        <v>473522.35268606624</v>
      </c>
      <c r="P336">
        <f>IF('Support - Calculation Detail'!O336="","",'Support - Calculation Detail'!O336)</f>
        <v>5951264.3526860662</v>
      </c>
      <c r="Q336" t="b">
        <v>1</v>
      </c>
      <c r="R336" t="str">
        <f t="shared" si="25"/>
        <v>1110000</v>
      </c>
      <c r="S336" t="str">
        <f t="shared" si="26"/>
        <v>1110000-UT</v>
      </c>
      <c r="T336" t="str">
        <f t="shared" si="27"/>
        <v>1110000-UT</v>
      </c>
      <c r="U336" t="str">
        <f t="shared" si="28"/>
        <v>1</v>
      </c>
      <c r="V336" t="str">
        <f t="shared" si="29"/>
        <v>UT</v>
      </c>
    </row>
    <row r="337" spans="1:22" x14ac:dyDescent="0.35">
      <c r="A337" t="str">
        <f>IF('Support - Calculation Detail'!A337="","",LEFT('Support - Calculation Detail'!A337,7)&amp;"-"&amp;RIGHT('Support - Calculation Detail'!A337,2))</f>
        <v>1120001-UT</v>
      </c>
      <c r="B337" t="str">
        <f>IF('Support - Calculation Detail'!C337="","",'Support - Calculation Detail'!C337)</f>
        <v>11</v>
      </c>
      <c r="C337" t="str">
        <f>IF('Support - Calculation Detail'!B337="","",'Support - Calculation Detail'!B337)</f>
        <v>N</v>
      </c>
      <c r="D337">
        <f>IF('Support - Calculation Detail'!D337="","",'Support - Calculation Detail'!D337)</f>
        <v>149606</v>
      </c>
      <c r="E337">
        <f>IF('Support - Calculation Detail'!E337="","",'Support - Calculation Detail'!E337)</f>
        <v>0</v>
      </c>
      <c r="G337">
        <f>IF('Support - Calculation Detail'!F337="","",'Support - Calculation Detail'!F337)</f>
        <v>149606</v>
      </c>
      <c r="H337">
        <f>IF('Support - Calculation Detail'!G337="","",'Support - Calculation Detail'!G337)</f>
        <v>1.04</v>
      </c>
      <c r="I337">
        <f>IF('Support - Calculation Detail'!H337="","",'Support - Calculation Detail'!H337)</f>
        <v>155590</v>
      </c>
      <c r="J337">
        <f>IF('Support - Calculation Detail'!I337="","",'Support - Calculation Detail'!I337)</f>
        <v>0</v>
      </c>
      <c r="K337">
        <f>IF('Support - Calculation Detail'!K337="","",'Support - Calculation Detail'!K337)</f>
        <v>155590</v>
      </c>
      <c r="L337">
        <f>IF('Support - Calculation Detail'!L337="","",'Support - Calculation Detail'!L337)</f>
        <v>0</v>
      </c>
      <c r="M337">
        <f>IF('Support - Calculation Detail'!M337="","",'Support - Calculation Detail'!M337)</f>
        <v>0</v>
      </c>
      <c r="N337">
        <f>IF('Support - Calculation Detail'!N337="","",'Support - Calculation Detail'!N337)</f>
        <v>0</v>
      </c>
      <c r="P337">
        <f>IF('Support - Calculation Detail'!O337="","",'Support - Calculation Detail'!O337)</f>
        <v>155590</v>
      </c>
      <c r="Q337" t="b">
        <v>1</v>
      </c>
      <c r="R337" t="str">
        <f t="shared" si="25"/>
        <v>1120001</v>
      </c>
      <c r="S337" t="str">
        <f t="shared" si="26"/>
        <v>1120001-UT</v>
      </c>
      <c r="T337" t="str">
        <f t="shared" si="27"/>
        <v>1120001-UT</v>
      </c>
      <c r="U337" t="str">
        <f t="shared" si="28"/>
        <v>2</v>
      </c>
      <c r="V337" t="str">
        <f t="shared" si="29"/>
        <v>UT</v>
      </c>
    </row>
    <row r="338" spans="1:22" x14ac:dyDescent="0.35">
      <c r="A338" t="str">
        <f>IF('Support - Calculation Detail'!A338="","",LEFT('Support - Calculation Detail'!A338,7)&amp;"-"&amp;RIGHT('Support - Calculation Detail'!A338,2))</f>
        <v>1120001-TF</v>
      </c>
      <c r="B338" t="str">
        <f>IF('Support - Calculation Detail'!C338="","",'Support - Calculation Detail'!C338)</f>
        <v>11</v>
      </c>
      <c r="C338" t="str">
        <f>IF('Support - Calculation Detail'!B338="","",'Support - Calculation Detail'!B338)</f>
        <v>N</v>
      </c>
      <c r="D338">
        <f>IF('Support - Calculation Detail'!D338="","",'Support - Calculation Detail'!D338)</f>
        <v>23617</v>
      </c>
      <c r="E338">
        <f>IF('Support - Calculation Detail'!E338="","",'Support - Calculation Detail'!E338)</f>
        <v>0</v>
      </c>
      <c r="G338">
        <f>IF('Support - Calculation Detail'!F338="","",'Support - Calculation Detail'!F338)</f>
        <v>23617</v>
      </c>
      <c r="H338">
        <f>IF('Support - Calculation Detail'!G338="","",'Support - Calculation Detail'!G338)</f>
        <v>1.04</v>
      </c>
      <c r="I338">
        <f>IF('Support - Calculation Detail'!H338="","",'Support - Calculation Detail'!H338)</f>
        <v>24562</v>
      </c>
      <c r="J338">
        <f>IF('Support - Calculation Detail'!I338="","",'Support - Calculation Detail'!I338)</f>
        <v>0</v>
      </c>
      <c r="K338">
        <f>IF('Support - Calculation Detail'!K338="","",'Support - Calculation Detail'!K338)</f>
        <v>24562</v>
      </c>
      <c r="L338">
        <f>IF('Support - Calculation Detail'!L338="","",'Support - Calculation Detail'!L338)</f>
        <v>0</v>
      </c>
      <c r="M338">
        <f>IF('Support - Calculation Detail'!M338="","",'Support - Calculation Detail'!M338)</f>
        <v>0</v>
      </c>
      <c r="N338">
        <f>IF('Support - Calculation Detail'!N338="","",'Support - Calculation Detail'!N338)</f>
        <v>0</v>
      </c>
      <c r="P338">
        <f>IF('Support - Calculation Detail'!O338="","",'Support - Calculation Detail'!O338)</f>
        <v>24562</v>
      </c>
      <c r="Q338" t="b">
        <v>1</v>
      </c>
      <c r="R338" t="str">
        <f t="shared" si="25"/>
        <v>1120001</v>
      </c>
      <c r="S338" t="str">
        <f t="shared" si="26"/>
        <v>1120001-TF</v>
      </c>
      <c r="T338" t="str">
        <f t="shared" si="27"/>
        <v>1120001-TF</v>
      </c>
      <c r="U338" t="str">
        <f t="shared" si="28"/>
        <v>2</v>
      </c>
      <c r="V338" t="str">
        <f t="shared" si="29"/>
        <v>TF</v>
      </c>
    </row>
    <row r="339" spans="1:22" x14ac:dyDescent="0.35">
      <c r="A339" t="str">
        <f>IF('Support - Calculation Detail'!A339="","",LEFT('Support - Calculation Detail'!A339,7)&amp;"-"&amp;RIGHT('Support - Calculation Detail'!A339,2))</f>
        <v>1120002-UT</v>
      </c>
      <c r="B339" t="str">
        <f>IF('Support - Calculation Detail'!C339="","",'Support - Calculation Detail'!C339)</f>
        <v>11</v>
      </c>
      <c r="C339" t="str">
        <f>IF('Support - Calculation Detail'!B339="","",'Support - Calculation Detail'!B339)</f>
        <v>N</v>
      </c>
      <c r="D339">
        <f>IF('Support - Calculation Detail'!D339="","",'Support - Calculation Detail'!D339)</f>
        <v>5176</v>
      </c>
      <c r="E339">
        <f>IF('Support - Calculation Detail'!E339="","",'Support - Calculation Detail'!E339)</f>
        <v>0</v>
      </c>
      <c r="G339">
        <f>IF('Support - Calculation Detail'!F339="","",'Support - Calculation Detail'!F339)</f>
        <v>5176</v>
      </c>
      <c r="H339">
        <f>IF('Support - Calculation Detail'!G339="","",'Support - Calculation Detail'!G339)</f>
        <v>1.04</v>
      </c>
      <c r="I339">
        <f>IF('Support - Calculation Detail'!H339="","",'Support - Calculation Detail'!H339)</f>
        <v>5383</v>
      </c>
      <c r="J339">
        <f>IF('Support - Calculation Detail'!I339="","",'Support - Calculation Detail'!I339)</f>
        <v>0</v>
      </c>
      <c r="K339">
        <f>IF('Support - Calculation Detail'!K339="","",'Support - Calculation Detail'!K339)</f>
        <v>5383</v>
      </c>
      <c r="L339">
        <f>IF('Support - Calculation Detail'!L339="","",'Support - Calculation Detail'!L339)</f>
        <v>0</v>
      </c>
      <c r="M339">
        <f>IF('Support - Calculation Detail'!M339="","",'Support - Calculation Detail'!M339)</f>
        <v>0</v>
      </c>
      <c r="N339">
        <f>IF('Support - Calculation Detail'!N339="","",'Support - Calculation Detail'!N339)</f>
        <v>0</v>
      </c>
      <c r="P339">
        <f>IF('Support - Calculation Detail'!O339="","",'Support - Calculation Detail'!O339)</f>
        <v>5383</v>
      </c>
      <c r="Q339" t="b">
        <v>1</v>
      </c>
      <c r="R339" t="str">
        <f t="shared" si="25"/>
        <v>1120002</v>
      </c>
      <c r="S339" t="str">
        <f t="shared" si="26"/>
        <v>1120002-UT</v>
      </c>
      <c r="T339" t="str">
        <f t="shared" si="27"/>
        <v>1120002-UT</v>
      </c>
      <c r="U339" t="str">
        <f t="shared" si="28"/>
        <v>2</v>
      </c>
      <c r="V339" t="str">
        <f t="shared" si="29"/>
        <v>UT</v>
      </c>
    </row>
    <row r="340" spans="1:22" x14ac:dyDescent="0.35">
      <c r="A340" t="str">
        <f>IF('Support - Calculation Detail'!A340="","",LEFT('Support - Calculation Detail'!A340,7)&amp;"-"&amp;RIGHT('Support - Calculation Detail'!A340,2))</f>
        <v>1120003-UT</v>
      </c>
      <c r="B340" t="str">
        <f>IF('Support - Calculation Detail'!C340="","",'Support - Calculation Detail'!C340)</f>
        <v>11</v>
      </c>
      <c r="C340" t="str">
        <f>IF('Support - Calculation Detail'!B340="","",'Support - Calculation Detail'!B340)</f>
        <v>N</v>
      </c>
      <c r="D340">
        <f>IF('Support - Calculation Detail'!D340="","",'Support - Calculation Detail'!D340)</f>
        <v>10216</v>
      </c>
      <c r="E340">
        <f>IF('Support - Calculation Detail'!E340="","",'Support - Calculation Detail'!E340)</f>
        <v>0</v>
      </c>
      <c r="G340">
        <f>IF('Support - Calculation Detail'!F340="","",'Support - Calculation Detail'!F340)</f>
        <v>10216</v>
      </c>
      <c r="H340">
        <f>IF('Support - Calculation Detail'!G340="","",'Support - Calculation Detail'!G340)</f>
        <v>1.04</v>
      </c>
      <c r="I340">
        <f>IF('Support - Calculation Detail'!H340="","",'Support - Calculation Detail'!H340)</f>
        <v>10625</v>
      </c>
      <c r="J340">
        <f>IF('Support - Calculation Detail'!I340="","",'Support - Calculation Detail'!I340)</f>
        <v>0</v>
      </c>
      <c r="K340">
        <f>IF('Support - Calculation Detail'!K340="","",'Support - Calculation Detail'!K340)</f>
        <v>10625</v>
      </c>
      <c r="L340">
        <f>IF('Support - Calculation Detail'!L340="","",'Support - Calculation Detail'!L340)</f>
        <v>0</v>
      </c>
      <c r="M340">
        <f>IF('Support - Calculation Detail'!M340="","",'Support - Calculation Detail'!M340)</f>
        <v>0</v>
      </c>
      <c r="N340">
        <f>IF('Support - Calculation Detail'!N340="","",'Support - Calculation Detail'!N340)</f>
        <v>0</v>
      </c>
      <c r="P340">
        <f>IF('Support - Calculation Detail'!O340="","",'Support - Calculation Detail'!O340)</f>
        <v>10625</v>
      </c>
      <c r="Q340" t="b">
        <v>1</v>
      </c>
      <c r="R340" t="str">
        <f t="shared" si="25"/>
        <v>1120003</v>
      </c>
      <c r="S340" t="str">
        <f t="shared" si="26"/>
        <v>1120003-UT</v>
      </c>
      <c r="T340" t="str">
        <f t="shared" si="27"/>
        <v>1120003-UT</v>
      </c>
      <c r="U340" t="str">
        <f t="shared" si="28"/>
        <v>2</v>
      </c>
      <c r="V340" t="str">
        <f t="shared" si="29"/>
        <v>UT</v>
      </c>
    </row>
    <row r="341" spans="1:22" x14ac:dyDescent="0.35">
      <c r="A341" t="str">
        <f>IF('Support - Calculation Detail'!A341="","",LEFT('Support - Calculation Detail'!A341,7)&amp;"-"&amp;RIGHT('Support - Calculation Detail'!A341,2))</f>
        <v>1120003-TF</v>
      </c>
      <c r="B341" t="str">
        <f>IF('Support - Calculation Detail'!C341="","",'Support - Calculation Detail'!C341)</f>
        <v>11</v>
      </c>
      <c r="C341" t="str">
        <f>IF('Support - Calculation Detail'!B341="","",'Support - Calculation Detail'!B341)</f>
        <v>N</v>
      </c>
      <c r="D341">
        <f>IF('Support - Calculation Detail'!D341="","",'Support - Calculation Detail'!D341)</f>
        <v>45965</v>
      </c>
      <c r="E341">
        <f>IF('Support - Calculation Detail'!E341="","",'Support - Calculation Detail'!E341)</f>
        <v>0</v>
      </c>
      <c r="G341">
        <f>IF('Support - Calculation Detail'!F341="","",'Support - Calculation Detail'!F341)</f>
        <v>45965</v>
      </c>
      <c r="H341">
        <f>IF('Support - Calculation Detail'!G341="","",'Support - Calculation Detail'!G341)</f>
        <v>1.04</v>
      </c>
      <c r="I341">
        <f>IF('Support - Calculation Detail'!H341="","",'Support - Calculation Detail'!H341)</f>
        <v>47804</v>
      </c>
      <c r="J341">
        <f>IF('Support - Calculation Detail'!I341="","",'Support - Calculation Detail'!I341)</f>
        <v>0</v>
      </c>
      <c r="K341">
        <f>IF('Support - Calculation Detail'!K341="","",'Support - Calculation Detail'!K341)</f>
        <v>47804</v>
      </c>
      <c r="L341">
        <f>IF('Support - Calculation Detail'!L341="","",'Support - Calculation Detail'!L341)</f>
        <v>0</v>
      </c>
      <c r="M341">
        <f>IF('Support - Calculation Detail'!M341="","",'Support - Calculation Detail'!M341)</f>
        <v>0</v>
      </c>
      <c r="N341">
        <f>IF('Support - Calculation Detail'!N341="","",'Support - Calculation Detail'!N341)</f>
        <v>0</v>
      </c>
      <c r="P341">
        <f>IF('Support - Calculation Detail'!O341="","",'Support - Calculation Detail'!O341)</f>
        <v>47804</v>
      </c>
      <c r="Q341" t="b">
        <v>1</v>
      </c>
      <c r="R341" t="str">
        <f t="shared" si="25"/>
        <v>1120003</v>
      </c>
      <c r="S341" t="str">
        <f t="shared" si="26"/>
        <v>1120003-TF</v>
      </c>
      <c r="T341" t="str">
        <f t="shared" si="27"/>
        <v>1120003-TF</v>
      </c>
      <c r="U341" t="str">
        <f t="shared" si="28"/>
        <v>2</v>
      </c>
      <c r="V341" t="str">
        <f t="shared" si="29"/>
        <v>TF</v>
      </c>
    </row>
    <row r="342" spans="1:22" x14ac:dyDescent="0.35">
      <c r="A342" t="str">
        <f>IF('Support - Calculation Detail'!A342="","",LEFT('Support - Calculation Detail'!A342,7)&amp;"-"&amp;RIGHT('Support - Calculation Detail'!A342,2))</f>
        <v>1120004-TF</v>
      </c>
      <c r="B342" t="str">
        <f>IF('Support - Calculation Detail'!C342="","",'Support - Calculation Detail'!C342)</f>
        <v>11</v>
      </c>
      <c r="C342" t="str">
        <f>IF('Support - Calculation Detail'!B342="","",'Support - Calculation Detail'!B342)</f>
        <v>N</v>
      </c>
      <c r="D342">
        <f>IF('Support - Calculation Detail'!D342="","",'Support - Calculation Detail'!D342)</f>
        <v>17605</v>
      </c>
      <c r="E342">
        <f>IF('Support - Calculation Detail'!E342="","",'Support - Calculation Detail'!E342)</f>
        <v>0</v>
      </c>
      <c r="G342">
        <f>IF('Support - Calculation Detail'!F342="","",'Support - Calculation Detail'!F342)</f>
        <v>17605</v>
      </c>
      <c r="H342">
        <f>IF('Support - Calculation Detail'!G342="","",'Support - Calculation Detail'!G342)</f>
        <v>1.04</v>
      </c>
      <c r="I342">
        <f>IF('Support - Calculation Detail'!H342="","",'Support - Calculation Detail'!H342)</f>
        <v>18309</v>
      </c>
      <c r="J342">
        <f>IF('Support - Calculation Detail'!I342="","",'Support - Calculation Detail'!I342)</f>
        <v>0</v>
      </c>
      <c r="K342">
        <f>IF('Support - Calculation Detail'!K342="","",'Support - Calculation Detail'!K342)</f>
        <v>18309</v>
      </c>
      <c r="L342">
        <f>IF('Support - Calculation Detail'!L342="","",'Support - Calculation Detail'!L342)</f>
        <v>0</v>
      </c>
      <c r="M342">
        <f>IF('Support - Calculation Detail'!M342="","",'Support - Calculation Detail'!M342)</f>
        <v>0</v>
      </c>
      <c r="N342">
        <f>IF('Support - Calculation Detail'!N342="","",'Support - Calculation Detail'!N342)</f>
        <v>0</v>
      </c>
      <c r="P342">
        <f>IF('Support - Calculation Detail'!O342="","",'Support - Calculation Detail'!O342)</f>
        <v>18309</v>
      </c>
      <c r="Q342" t="b">
        <v>1</v>
      </c>
      <c r="R342" t="str">
        <f t="shared" si="25"/>
        <v>1120004</v>
      </c>
      <c r="S342" t="str">
        <f t="shared" si="26"/>
        <v>1120004-TF</v>
      </c>
      <c r="T342" t="str">
        <f t="shared" si="27"/>
        <v>1120004-TF</v>
      </c>
      <c r="U342" t="str">
        <f t="shared" si="28"/>
        <v>2</v>
      </c>
      <c r="V342" t="str">
        <f t="shared" si="29"/>
        <v>TF</v>
      </c>
    </row>
    <row r="343" spans="1:22" x14ac:dyDescent="0.35">
      <c r="A343" t="str">
        <f>IF('Support - Calculation Detail'!A343="","",LEFT('Support - Calculation Detail'!A343,7)&amp;"-"&amp;RIGHT('Support - Calculation Detail'!A343,2))</f>
        <v>1120004-UT</v>
      </c>
      <c r="B343" t="str">
        <f>IF('Support - Calculation Detail'!C343="","",'Support - Calculation Detail'!C343)</f>
        <v>11</v>
      </c>
      <c r="C343" t="str">
        <f>IF('Support - Calculation Detail'!B343="","",'Support - Calculation Detail'!B343)</f>
        <v>N</v>
      </c>
      <c r="D343">
        <f>IF('Support - Calculation Detail'!D343="","",'Support - Calculation Detail'!D343)</f>
        <v>35352</v>
      </c>
      <c r="E343">
        <f>IF('Support - Calculation Detail'!E343="","",'Support - Calculation Detail'!E343)</f>
        <v>0</v>
      </c>
      <c r="G343">
        <f>IF('Support - Calculation Detail'!F343="","",'Support - Calculation Detail'!F343)</f>
        <v>35352</v>
      </c>
      <c r="H343">
        <f>IF('Support - Calculation Detail'!G343="","",'Support - Calculation Detail'!G343)</f>
        <v>1.04</v>
      </c>
      <c r="I343">
        <f>IF('Support - Calculation Detail'!H343="","",'Support - Calculation Detail'!H343)</f>
        <v>36766</v>
      </c>
      <c r="J343">
        <f>IF('Support - Calculation Detail'!I343="","",'Support - Calculation Detail'!I343)</f>
        <v>0</v>
      </c>
      <c r="K343">
        <f>IF('Support - Calculation Detail'!K343="","",'Support - Calculation Detail'!K343)</f>
        <v>36766</v>
      </c>
      <c r="L343">
        <f>IF('Support - Calculation Detail'!L343="","",'Support - Calculation Detail'!L343)</f>
        <v>0</v>
      </c>
      <c r="M343">
        <f>IF('Support - Calculation Detail'!M343="","",'Support - Calculation Detail'!M343)</f>
        <v>0</v>
      </c>
      <c r="N343">
        <f>IF('Support - Calculation Detail'!N343="","",'Support - Calculation Detail'!N343)</f>
        <v>0</v>
      </c>
      <c r="P343">
        <f>IF('Support - Calculation Detail'!O343="","",'Support - Calculation Detail'!O343)</f>
        <v>36766</v>
      </c>
      <c r="Q343" t="b">
        <v>1</v>
      </c>
      <c r="R343" t="str">
        <f t="shared" si="25"/>
        <v>1120004</v>
      </c>
      <c r="S343" t="str">
        <f t="shared" si="26"/>
        <v>1120004-UT</v>
      </c>
      <c r="T343" t="str">
        <f t="shared" si="27"/>
        <v>1120004-UT</v>
      </c>
      <c r="U343" t="str">
        <f t="shared" si="28"/>
        <v>2</v>
      </c>
      <c r="V343" t="str">
        <f t="shared" si="29"/>
        <v>UT</v>
      </c>
    </row>
    <row r="344" spans="1:22" x14ac:dyDescent="0.35">
      <c r="A344" t="str">
        <f>IF('Support - Calculation Detail'!A344="","",LEFT('Support - Calculation Detail'!A344,7)&amp;"-"&amp;RIGHT('Support - Calculation Detail'!A344,2))</f>
        <v>1120005-UT</v>
      </c>
      <c r="B344" t="str">
        <f>IF('Support - Calculation Detail'!C344="","",'Support - Calculation Detail'!C344)</f>
        <v>11</v>
      </c>
      <c r="C344" t="str">
        <f>IF('Support - Calculation Detail'!B344="","",'Support - Calculation Detail'!B344)</f>
        <v>N</v>
      </c>
      <c r="D344">
        <f>IF('Support - Calculation Detail'!D344="","",'Support - Calculation Detail'!D344)</f>
        <v>3292</v>
      </c>
      <c r="E344">
        <f>IF('Support - Calculation Detail'!E344="","",'Support - Calculation Detail'!E344)</f>
        <v>0</v>
      </c>
      <c r="G344">
        <f>IF('Support - Calculation Detail'!F344="","",'Support - Calculation Detail'!F344)</f>
        <v>3292</v>
      </c>
      <c r="H344">
        <f>IF('Support - Calculation Detail'!G344="","",'Support - Calculation Detail'!G344)</f>
        <v>1.04</v>
      </c>
      <c r="I344">
        <f>IF('Support - Calculation Detail'!H344="","",'Support - Calculation Detail'!H344)</f>
        <v>3424</v>
      </c>
      <c r="J344">
        <f>IF('Support - Calculation Detail'!I344="","",'Support - Calculation Detail'!I344)</f>
        <v>0</v>
      </c>
      <c r="K344">
        <f>IF('Support - Calculation Detail'!K344="","",'Support - Calculation Detail'!K344)</f>
        <v>3424</v>
      </c>
      <c r="L344">
        <f>IF('Support - Calculation Detail'!L344="","",'Support - Calculation Detail'!L344)</f>
        <v>0</v>
      </c>
      <c r="M344">
        <f>IF('Support - Calculation Detail'!M344="","",'Support - Calculation Detail'!M344)</f>
        <v>0</v>
      </c>
      <c r="N344">
        <f>IF('Support - Calculation Detail'!N344="","",'Support - Calculation Detail'!N344)</f>
        <v>0</v>
      </c>
      <c r="P344">
        <f>IF('Support - Calculation Detail'!O344="","",'Support - Calculation Detail'!O344)</f>
        <v>3424</v>
      </c>
      <c r="Q344" t="b">
        <v>1</v>
      </c>
      <c r="R344" t="str">
        <f t="shared" si="25"/>
        <v>1120005</v>
      </c>
      <c r="S344" t="str">
        <f t="shared" si="26"/>
        <v>1120005-UT</v>
      </c>
      <c r="T344" t="str">
        <f t="shared" si="27"/>
        <v>1120005-UT</v>
      </c>
      <c r="U344" t="str">
        <f t="shared" si="28"/>
        <v>2</v>
      </c>
      <c r="V344" t="str">
        <f t="shared" si="29"/>
        <v>UT</v>
      </c>
    </row>
    <row r="345" spans="1:22" x14ac:dyDescent="0.35">
      <c r="A345" t="str">
        <f>IF('Support - Calculation Detail'!A345="","",LEFT('Support - Calculation Detail'!A345,7)&amp;"-"&amp;RIGHT('Support - Calculation Detail'!A345,2))</f>
        <v>1120005-TF</v>
      </c>
      <c r="B345" t="str">
        <f>IF('Support - Calculation Detail'!C345="","",'Support - Calculation Detail'!C345)</f>
        <v>11</v>
      </c>
      <c r="C345" t="str">
        <f>IF('Support - Calculation Detail'!B345="","",'Support - Calculation Detail'!B345)</f>
        <v>N</v>
      </c>
      <c r="D345">
        <f>IF('Support - Calculation Detail'!D345="","",'Support - Calculation Detail'!D345)</f>
        <v>37386</v>
      </c>
      <c r="E345">
        <f>IF('Support - Calculation Detail'!E345="","",'Support - Calculation Detail'!E345)</f>
        <v>0</v>
      </c>
      <c r="G345">
        <f>IF('Support - Calculation Detail'!F345="","",'Support - Calculation Detail'!F345)</f>
        <v>37386</v>
      </c>
      <c r="H345">
        <f>IF('Support - Calculation Detail'!G345="","",'Support - Calculation Detail'!G345)</f>
        <v>1.04</v>
      </c>
      <c r="I345">
        <f>IF('Support - Calculation Detail'!H345="","",'Support - Calculation Detail'!H345)</f>
        <v>38881</v>
      </c>
      <c r="J345">
        <f>IF('Support - Calculation Detail'!I345="","",'Support - Calculation Detail'!I345)</f>
        <v>0</v>
      </c>
      <c r="K345">
        <f>IF('Support - Calculation Detail'!K345="","",'Support - Calculation Detail'!K345)</f>
        <v>38881</v>
      </c>
      <c r="L345">
        <f>IF('Support - Calculation Detail'!L345="","",'Support - Calculation Detail'!L345)</f>
        <v>0</v>
      </c>
      <c r="M345">
        <f>IF('Support - Calculation Detail'!M345="","",'Support - Calculation Detail'!M345)</f>
        <v>0</v>
      </c>
      <c r="N345">
        <f>IF('Support - Calculation Detail'!N345="","",'Support - Calculation Detail'!N345)</f>
        <v>0</v>
      </c>
      <c r="P345">
        <f>IF('Support - Calculation Detail'!O345="","",'Support - Calculation Detail'!O345)</f>
        <v>38881</v>
      </c>
      <c r="Q345" t="b">
        <v>1</v>
      </c>
      <c r="R345" t="str">
        <f t="shared" si="25"/>
        <v>1120005</v>
      </c>
      <c r="S345" t="str">
        <f t="shared" si="26"/>
        <v>1120005-TF</v>
      </c>
      <c r="T345" t="str">
        <f t="shared" si="27"/>
        <v>1120005-TF</v>
      </c>
      <c r="U345" t="str">
        <f t="shared" si="28"/>
        <v>2</v>
      </c>
      <c r="V345" t="str">
        <f t="shared" si="29"/>
        <v>TF</v>
      </c>
    </row>
    <row r="346" spans="1:22" x14ac:dyDescent="0.35">
      <c r="A346" t="str">
        <f>IF('Support - Calculation Detail'!A346="","",LEFT('Support - Calculation Detail'!A346,7)&amp;"-"&amp;RIGHT('Support - Calculation Detail'!A346,2))</f>
        <v>1120006-UT</v>
      </c>
      <c r="B346" t="str">
        <f>IF('Support - Calculation Detail'!C346="","",'Support - Calculation Detail'!C346)</f>
        <v>11</v>
      </c>
      <c r="C346" t="str">
        <f>IF('Support - Calculation Detail'!B346="","",'Support - Calculation Detail'!B346)</f>
        <v>N</v>
      </c>
      <c r="D346">
        <f>IF('Support - Calculation Detail'!D346="","",'Support - Calculation Detail'!D346)</f>
        <v>13876</v>
      </c>
      <c r="E346">
        <f>IF('Support - Calculation Detail'!E346="","",'Support - Calculation Detail'!E346)</f>
        <v>0</v>
      </c>
      <c r="G346">
        <f>IF('Support - Calculation Detail'!F346="","",'Support - Calculation Detail'!F346)</f>
        <v>13876</v>
      </c>
      <c r="H346">
        <f>IF('Support - Calculation Detail'!G346="","",'Support - Calculation Detail'!G346)</f>
        <v>1.04</v>
      </c>
      <c r="I346">
        <f>IF('Support - Calculation Detail'!H346="","",'Support - Calculation Detail'!H346)</f>
        <v>14431</v>
      </c>
      <c r="J346">
        <f>IF('Support - Calculation Detail'!I346="","",'Support - Calculation Detail'!I346)</f>
        <v>0</v>
      </c>
      <c r="K346">
        <f>IF('Support - Calculation Detail'!K346="","",'Support - Calculation Detail'!K346)</f>
        <v>14431</v>
      </c>
      <c r="L346">
        <f>IF('Support - Calculation Detail'!L346="","",'Support - Calculation Detail'!L346)</f>
        <v>0</v>
      </c>
      <c r="M346">
        <f>IF('Support - Calculation Detail'!M346="","",'Support - Calculation Detail'!M346)</f>
        <v>0</v>
      </c>
      <c r="N346">
        <f>IF('Support - Calculation Detail'!N346="","",'Support - Calculation Detail'!N346)</f>
        <v>0</v>
      </c>
      <c r="P346">
        <f>IF('Support - Calculation Detail'!O346="","",'Support - Calculation Detail'!O346)</f>
        <v>14431</v>
      </c>
      <c r="Q346" t="b">
        <v>1</v>
      </c>
      <c r="R346" t="str">
        <f t="shared" si="25"/>
        <v>1120006</v>
      </c>
      <c r="S346" t="str">
        <f t="shared" si="26"/>
        <v>1120006-UT</v>
      </c>
      <c r="T346" t="str">
        <f t="shared" si="27"/>
        <v>1120006-UT</v>
      </c>
      <c r="U346" t="str">
        <f t="shared" si="28"/>
        <v>2</v>
      </c>
      <c r="V346" t="str">
        <f t="shared" si="29"/>
        <v>UT</v>
      </c>
    </row>
    <row r="347" spans="1:22" x14ac:dyDescent="0.35">
      <c r="A347" t="str">
        <f>IF('Support - Calculation Detail'!A347="","",LEFT('Support - Calculation Detail'!A347,7)&amp;"-"&amp;RIGHT('Support - Calculation Detail'!A347,2))</f>
        <v>1120007-UT</v>
      </c>
      <c r="B347" t="str">
        <f>IF('Support - Calculation Detail'!C347="","",'Support - Calculation Detail'!C347)</f>
        <v>11</v>
      </c>
      <c r="C347" t="str">
        <f>IF('Support - Calculation Detail'!B347="","",'Support - Calculation Detail'!B347)</f>
        <v>N</v>
      </c>
      <c r="D347">
        <f>IF('Support - Calculation Detail'!D347="","",'Support - Calculation Detail'!D347)</f>
        <v>20482</v>
      </c>
      <c r="E347">
        <f>IF('Support - Calculation Detail'!E347="","",'Support - Calculation Detail'!E347)</f>
        <v>0</v>
      </c>
      <c r="G347">
        <f>IF('Support - Calculation Detail'!F347="","",'Support - Calculation Detail'!F347)</f>
        <v>20482</v>
      </c>
      <c r="H347">
        <f>IF('Support - Calculation Detail'!G347="","",'Support - Calculation Detail'!G347)</f>
        <v>1.04</v>
      </c>
      <c r="I347">
        <f>IF('Support - Calculation Detail'!H347="","",'Support - Calculation Detail'!H347)</f>
        <v>21301</v>
      </c>
      <c r="J347">
        <f>IF('Support - Calculation Detail'!I347="","",'Support - Calculation Detail'!I347)</f>
        <v>0</v>
      </c>
      <c r="K347">
        <f>IF('Support - Calculation Detail'!K347="","",'Support - Calculation Detail'!K347)</f>
        <v>21301</v>
      </c>
      <c r="L347">
        <f>IF('Support - Calculation Detail'!L347="","",'Support - Calculation Detail'!L347)</f>
        <v>0</v>
      </c>
      <c r="M347">
        <f>IF('Support - Calculation Detail'!M347="","",'Support - Calculation Detail'!M347)</f>
        <v>0</v>
      </c>
      <c r="N347">
        <f>IF('Support - Calculation Detail'!N347="","",'Support - Calculation Detail'!N347)</f>
        <v>0</v>
      </c>
      <c r="P347">
        <f>IF('Support - Calculation Detail'!O347="","",'Support - Calculation Detail'!O347)</f>
        <v>21301</v>
      </c>
      <c r="Q347" t="b">
        <v>1</v>
      </c>
      <c r="R347" t="str">
        <f t="shared" si="25"/>
        <v>1120007</v>
      </c>
      <c r="S347" t="str">
        <f t="shared" si="26"/>
        <v>1120007-UT</v>
      </c>
      <c r="T347" t="str">
        <f t="shared" si="27"/>
        <v>1120007-UT</v>
      </c>
      <c r="U347" t="str">
        <f t="shared" si="28"/>
        <v>2</v>
      </c>
      <c r="V347" t="str">
        <f t="shared" si="29"/>
        <v>UT</v>
      </c>
    </row>
    <row r="348" spans="1:22" x14ac:dyDescent="0.35">
      <c r="A348" t="str">
        <f>IF('Support - Calculation Detail'!A348="","",LEFT('Support - Calculation Detail'!A348,7)&amp;"-"&amp;RIGHT('Support - Calculation Detail'!A348,2))</f>
        <v>1120007-TF</v>
      </c>
      <c r="B348" t="str">
        <f>IF('Support - Calculation Detail'!C348="","",'Support - Calculation Detail'!C348)</f>
        <v>11</v>
      </c>
      <c r="C348" t="str">
        <f>IF('Support - Calculation Detail'!B348="","",'Support - Calculation Detail'!B348)</f>
        <v>N</v>
      </c>
      <c r="D348">
        <f>IF('Support - Calculation Detail'!D348="","",'Support - Calculation Detail'!D348)</f>
        <v>14938</v>
      </c>
      <c r="E348">
        <f>IF('Support - Calculation Detail'!E348="","",'Support - Calculation Detail'!E348)</f>
        <v>0</v>
      </c>
      <c r="G348">
        <f>IF('Support - Calculation Detail'!F348="","",'Support - Calculation Detail'!F348)</f>
        <v>14938</v>
      </c>
      <c r="H348">
        <f>IF('Support - Calculation Detail'!G348="","",'Support - Calculation Detail'!G348)</f>
        <v>1.04</v>
      </c>
      <c r="I348">
        <f>IF('Support - Calculation Detail'!H348="","",'Support - Calculation Detail'!H348)</f>
        <v>15536</v>
      </c>
      <c r="J348">
        <f>IF('Support - Calculation Detail'!I348="","",'Support - Calculation Detail'!I348)</f>
        <v>0</v>
      </c>
      <c r="K348">
        <f>IF('Support - Calculation Detail'!K348="","",'Support - Calculation Detail'!K348)</f>
        <v>15536</v>
      </c>
      <c r="L348">
        <f>IF('Support - Calculation Detail'!L348="","",'Support - Calculation Detail'!L348)</f>
        <v>0</v>
      </c>
      <c r="M348">
        <f>IF('Support - Calculation Detail'!M348="","",'Support - Calculation Detail'!M348)</f>
        <v>0</v>
      </c>
      <c r="N348">
        <f>IF('Support - Calculation Detail'!N348="","",'Support - Calculation Detail'!N348)</f>
        <v>0</v>
      </c>
      <c r="P348">
        <f>IF('Support - Calculation Detail'!O348="","",'Support - Calculation Detail'!O348)</f>
        <v>15536</v>
      </c>
      <c r="Q348" t="b">
        <v>1</v>
      </c>
      <c r="R348" t="str">
        <f t="shared" si="25"/>
        <v>1120007</v>
      </c>
      <c r="S348" t="str">
        <f t="shared" si="26"/>
        <v>1120007-TF</v>
      </c>
      <c r="T348" t="str">
        <f t="shared" si="27"/>
        <v>1120007-TF</v>
      </c>
      <c r="U348" t="str">
        <f t="shared" si="28"/>
        <v>2</v>
      </c>
      <c r="V348" t="str">
        <f t="shared" si="29"/>
        <v>TF</v>
      </c>
    </row>
    <row r="349" spans="1:22" x14ac:dyDescent="0.35">
      <c r="A349" t="str">
        <f>IF('Support - Calculation Detail'!A349="","",LEFT('Support - Calculation Detail'!A349,7)&amp;"-"&amp;RIGHT('Support - Calculation Detail'!A349,2))</f>
        <v>1120008-UT</v>
      </c>
      <c r="B349" t="str">
        <f>IF('Support - Calculation Detail'!C349="","",'Support - Calculation Detail'!C349)</f>
        <v>11</v>
      </c>
      <c r="C349" t="str">
        <f>IF('Support - Calculation Detail'!B349="","",'Support - Calculation Detail'!B349)</f>
        <v>N</v>
      </c>
      <c r="D349">
        <f>IF('Support - Calculation Detail'!D349="","",'Support - Calculation Detail'!D349)</f>
        <v>45319</v>
      </c>
      <c r="E349">
        <f>IF('Support - Calculation Detail'!E349="","",'Support - Calculation Detail'!E349)</f>
        <v>0</v>
      </c>
      <c r="G349">
        <f>IF('Support - Calculation Detail'!F349="","",'Support - Calculation Detail'!F349)</f>
        <v>45319</v>
      </c>
      <c r="H349">
        <f>IF('Support - Calculation Detail'!G349="","",'Support - Calculation Detail'!G349)</f>
        <v>1.04</v>
      </c>
      <c r="I349">
        <f>IF('Support - Calculation Detail'!H349="","",'Support - Calculation Detail'!H349)</f>
        <v>47132</v>
      </c>
      <c r="J349">
        <f>IF('Support - Calculation Detail'!I349="","",'Support - Calculation Detail'!I349)</f>
        <v>0</v>
      </c>
      <c r="K349">
        <f>IF('Support - Calculation Detail'!K349="","",'Support - Calculation Detail'!K349)</f>
        <v>47132</v>
      </c>
      <c r="L349">
        <f>IF('Support - Calculation Detail'!L349="","",'Support - Calculation Detail'!L349)</f>
        <v>0</v>
      </c>
      <c r="M349">
        <f>IF('Support - Calculation Detail'!M349="","",'Support - Calculation Detail'!M349)</f>
        <v>0</v>
      </c>
      <c r="N349">
        <f>IF('Support - Calculation Detail'!N349="","",'Support - Calculation Detail'!N349)</f>
        <v>0</v>
      </c>
      <c r="P349">
        <f>IF('Support - Calculation Detail'!O349="","",'Support - Calculation Detail'!O349)</f>
        <v>47132</v>
      </c>
      <c r="Q349" t="b">
        <v>1</v>
      </c>
      <c r="R349" t="str">
        <f t="shared" si="25"/>
        <v>1120008</v>
      </c>
      <c r="S349" t="str">
        <f t="shared" si="26"/>
        <v>1120008-UT</v>
      </c>
      <c r="T349" t="str">
        <f t="shared" si="27"/>
        <v>1120008-UT</v>
      </c>
      <c r="U349" t="str">
        <f t="shared" si="28"/>
        <v>2</v>
      </c>
      <c r="V349" t="str">
        <f t="shared" si="29"/>
        <v>UT</v>
      </c>
    </row>
    <row r="350" spans="1:22" x14ac:dyDescent="0.35">
      <c r="A350" t="str">
        <f>IF('Support - Calculation Detail'!A350="","",LEFT('Support - Calculation Detail'!A350,7)&amp;"-"&amp;RIGHT('Support - Calculation Detail'!A350,2))</f>
        <v>1120009-UT</v>
      </c>
      <c r="B350" t="str">
        <f>IF('Support - Calculation Detail'!C350="","",'Support - Calculation Detail'!C350)</f>
        <v>11</v>
      </c>
      <c r="C350" t="str">
        <f>IF('Support - Calculation Detail'!B350="","",'Support - Calculation Detail'!B350)</f>
        <v>N</v>
      </c>
      <c r="D350">
        <f>IF('Support - Calculation Detail'!D350="","",'Support - Calculation Detail'!D350)</f>
        <v>16911</v>
      </c>
      <c r="E350">
        <f>IF('Support - Calculation Detail'!E350="","",'Support - Calculation Detail'!E350)</f>
        <v>0</v>
      </c>
      <c r="G350">
        <f>IF('Support - Calculation Detail'!F350="","",'Support - Calculation Detail'!F350)</f>
        <v>16911</v>
      </c>
      <c r="H350">
        <f>IF('Support - Calculation Detail'!G350="","",'Support - Calculation Detail'!G350)</f>
        <v>1.04</v>
      </c>
      <c r="I350">
        <f>IF('Support - Calculation Detail'!H350="","",'Support - Calculation Detail'!H350)</f>
        <v>17587</v>
      </c>
      <c r="J350">
        <f>IF('Support - Calculation Detail'!I350="","",'Support - Calculation Detail'!I350)</f>
        <v>0</v>
      </c>
      <c r="K350">
        <f>IF('Support - Calculation Detail'!K350="","",'Support - Calculation Detail'!K350)</f>
        <v>17587</v>
      </c>
      <c r="L350">
        <f>IF('Support - Calculation Detail'!L350="","",'Support - Calculation Detail'!L350)</f>
        <v>0</v>
      </c>
      <c r="M350">
        <f>IF('Support - Calculation Detail'!M350="","",'Support - Calculation Detail'!M350)</f>
        <v>0</v>
      </c>
      <c r="N350">
        <f>IF('Support - Calculation Detail'!N350="","",'Support - Calculation Detail'!N350)</f>
        <v>0</v>
      </c>
      <c r="P350">
        <f>IF('Support - Calculation Detail'!O350="","",'Support - Calculation Detail'!O350)</f>
        <v>17587</v>
      </c>
      <c r="Q350" t="b">
        <v>1</v>
      </c>
      <c r="R350" t="str">
        <f t="shared" si="25"/>
        <v>1120009</v>
      </c>
      <c r="S350" t="str">
        <f t="shared" si="26"/>
        <v>1120009-UT</v>
      </c>
      <c r="T350" t="str">
        <f t="shared" si="27"/>
        <v>1120009-UT</v>
      </c>
      <c r="U350" t="str">
        <f t="shared" si="28"/>
        <v>2</v>
      </c>
      <c r="V350" t="str">
        <f t="shared" si="29"/>
        <v>UT</v>
      </c>
    </row>
    <row r="351" spans="1:22" x14ac:dyDescent="0.35">
      <c r="A351" t="str">
        <f>IF('Support - Calculation Detail'!A351="","",LEFT('Support - Calculation Detail'!A351,7)&amp;"-"&amp;RIGHT('Support - Calculation Detail'!A351,2))</f>
        <v>1120009-TF</v>
      </c>
      <c r="B351" t="str">
        <f>IF('Support - Calculation Detail'!C351="","",'Support - Calculation Detail'!C351)</f>
        <v>11</v>
      </c>
      <c r="C351" t="str">
        <f>IF('Support - Calculation Detail'!B351="","",'Support - Calculation Detail'!B351)</f>
        <v>N</v>
      </c>
      <c r="D351">
        <f>IF('Support - Calculation Detail'!D351="","",'Support - Calculation Detail'!D351)</f>
        <v>14125</v>
      </c>
      <c r="E351">
        <f>IF('Support - Calculation Detail'!E351="","",'Support - Calculation Detail'!E351)</f>
        <v>0</v>
      </c>
      <c r="G351">
        <f>IF('Support - Calculation Detail'!F351="","",'Support - Calculation Detail'!F351)</f>
        <v>14125</v>
      </c>
      <c r="H351">
        <f>IF('Support - Calculation Detail'!G351="","",'Support - Calculation Detail'!G351)</f>
        <v>1.04</v>
      </c>
      <c r="I351">
        <f>IF('Support - Calculation Detail'!H351="","",'Support - Calculation Detail'!H351)</f>
        <v>14690</v>
      </c>
      <c r="J351">
        <f>IF('Support - Calculation Detail'!I351="","",'Support - Calculation Detail'!I351)</f>
        <v>0</v>
      </c>
      <c r="K351">
        <f>IF('Support - Calculation Detail'!K351="","",'Support - Calculation Detail'!K351)</f>
        <v>14690</v>
      </c>
      <c r="L351">
        <f>IF('Support - Calculation Detail'!L351="","",'Support - Calculation Detail'!L351)</f>
        <v>0</v>
      </c>
      <c r="M351">
        <f>IF('Support - Calculation Detail'!M351="","",'Support - Calculation Detail'!M351)</f>
        <v>0</v>
      </c>
      <c r="N351">
        <f>IF('Support - Calculation Detail'!N351="","",'Support - Calculation Detail'!N351)</f>
        <v>0</v>
      </c>
      <c r="P351">
        <f>IF('Support - Calculation Detail'!O351="","",'Support - Calculation Detail'!O351)</f>
        <v>14690</v>
      </c>
      <c r="Q351" t="b">
        <v>1</v>
      </c>
      <c r="R351" t="str">
        <f t="shared" si="25"/>
        <v>1120009</v>
      </c>
      <c r="S351" t="str">
        <f t="shared" si="26"/>
        <v>1120009-TF</v>
      </c>
      <c r="T351" t="str">
        <f t="shared" si="27"/>
        <v>1120009-TF</v>
      </c>
      <c r="U351" t="str">
        <f t="shared" si="28"/>
        <v>2</v>
      </c>
      <c r="V351" t="str">
        <f t="shared" si="29"/>
        <v>TF</v>
      </c>
    </row>
    <row r="352" spans="1:22" x14ac:dyDescent="0.35">
      <c r="A352" t="str">
        <f>IF('Support - Calculation Detail'!A352="","",LEFT('Support - Calculation Detail'!A352,7)&amp;"-"&amp;RIGHT('Support - Calculation Detail'!A352,2))</f>
        <v>1120010-UT</v>
      </c>
      <c r="B352" t="str">
        <f>IF('Support - Calculation Detail'!C352="","",'Support - Calculation Detail'!C352)</f>
        <v>11</v>
      </c>
      <c r="C352" t="str">
        <f>IF('Support - Calculation Detail'!B352="","",'Support - Calculation Detail'!B352)</f>
        <v>N</v>
      </c>
      <c r="D352">
        <f>IF('Support - Calculation Detail'!D352="","",'Support - Calculation Detail'!D352)</f>
        <v>45874</v>
      </c>
      <c r="E352">
        <f>IF('Support - Calculation Detail'!E352="","",'Support - Calculation Detail'!E352)</f>
        <v>0</v>
      </c>
      <c r="G352">
        <f>IF('Support - Calculation Detail'!F352="","",'Support - Calculation Detail'!F352)</f>
        <v>45874</v>
      </c>
      <c r="H352">
        <f>IF('Support - Calculation Detail'!G352="","",'Support - Calculation Detail'!G352)</f>
        <v>1.04</v>
      </c>
      <c r="I352">
        <f>IF('Support - Calculation Detail'!H352="","",'Support - Calculation Detail'!H352)</f>
        <v>47709</v>
      </c>
      <c r="J352">
        <f>IF('Support - Calculation Detail'!I352="","",'Support - Calculation Detail'!I352)</f>
        <v>0</v>
      </c>
      <c r="K352">
        <f>IF('Support - Calculation Detail'!K352="","",'Support - Calculation Detail'!K352)</f>
        <v>47709</v>
      </c>
      <c r="L352">
        <f>IF('Support - Calculation Detail'!L352="","",'Support - Calculation Detail'!L352)</f>
        <v>0</v>
      </c>
      <c r="M352">
        <f>IF('Support - Calculation Detail'!M352="","",'Support - Calculation Detail'!M352)</f>
        <v>0</v>
      </c>
      <c r="N352">
        <f>IF('Support - Calculation Detail'!N352="","",'Support - Calculation Detail'!N352)</f>
        <v>0</v>
      </c>
      <c r="P352">
        <f>IF('Support - Calculation Detail'!O352="","",'Support - Calculation Detail'!O352)</f>
        <v>47709</v>
      </c>
      <c r="Q352" t="b">
        <v>1</v>
      </c>
      <c r="R352" t="str">
        <f t="shared" si="25"/>
        <v>1120010</v>
      </c>
      <c r="S352" t="str">
        <f t="shared" si="26"/>
        <v>1120010-UT</v>
      </c>
      <c r="T352" t="str">
        <f t="shared" si="27"/>
        <v>1120010-UT</v>
      </c>
      <c r="U352" t="str">
        <f t="shared" si="28"/>
        <v>2</v>
      </c>
      <c r="V352" t="str">
        <f t="shared" si="29"/>
        <v>UT</v>
      </c>
    </row>
    <row r="353" spans="1:22" x14ac:dyDescent="0.35">
      <c r="A353" t="str">
        <f>IF('Support - Calculation Detail'!A353="","",LEFT('Support - Calculation Detail'!A353,7)&amp;"-"&amp;RIGHT('Support - Calculation Detail'!A353,2))</f>
        <v>1120011-UT</v>
      </c>
      <c r="B353" t="str">
        <f>IF('Support - Calculation Detail'!C353="","",'Support - Calculation Detail'!C353)</f>
        <v>11</v>
      </c>
      <c r="C353" t="str">
        <f>IF('Support - Calculation Detail'!B353="","",'Support - Calculation Detail'!B353)</f>
        <v>N</v>
      </c>
      <c r="D353">
        <f>IF('Support - Calculation Detail'!D353="","",'Support - Calculation Detail'!D353)</f>
        <v>4845</v>
      </c>
      <c r="E353">
        <f>IF('Support - Calculation Detail'!E353="","",'Support - Calculation Detail'!E353)</f>
        <v>0</v>
      </c>
      <c r="G353">
        <f>IF('Support - Calculation Detail'!F353="","",'Support - Calculation Detail'!F353)</f>
        <v>4845</v>
      </c>
      <c r="H353">
        <f>IF('Support - Calculation Detail'!G353="","",'Support - Calculation Detail'!G353)</f>
        <v>1.04</v>
      </c>
      <c r="I353">
        <f>IF('Support - Calculation Detail'!H353="","",'Support - Calculation Detail'!H353)</f>
        <v>5039</v>
      </c>
      <c r="J353">
        <f>IF('Support - Calculation Detail'!I353="","",'Support - Calculation Detail'!I353)</f>
        <v>0</v>
      </c>
      <c r="K353">
        <f>IF('Support - Calculation Detail'!K353="","",'Support - Calculation Detail'!K353)</f>
        <v>5039</v>
      </c>
      <c r="L353">
        <f>IF('Support - Calculation Detail'!L353="","",'Support - Calculation Detail'!L353)</f>
        <v>0</v>
      </c>
      <c r="M353">
        <f>IF('Support - Calculation Detail'!M353="","",'Support - Calculation Detail'!M353)</f>
        <v>0</v>
      </c>
      <c r="N353">
        <f>IF('Support - Calculation Detail'!N353="","",'Support - Calculation Detail'!N353)</f>
        <v>0</v>
      </c>
      <c r="P353">
        <f>IF('Support - Calculation Detail'!O353="","",'Support - Calculation Detail'!O353)</f>
        <v>5039</v>
      </c>
      <c r="Q353" t="b">
        <v>1</v>
      </c>
      <c r="R353" t="str">
        <f t="shared" si="25"/>
        <v>1120011</v>
      </c>
      <c r="S353" t="str">
        <f t="shared" si="26"/>
        <v>1120011-UT</v>
      </c>
      <c r="T353" t="str">
        <f t="shared" si="27"/>
        <v>1120011-UT</v>
      </c>
      <c r="U353" t="str">
        <f t="shared" si="28"/>
        <v>2</v>
      </c>
      <c r="V353" t="str">
        <f t="shared" si="29"/>
        <v>UT</v>
      </c>
    </row>
    <row r="354" spans="1:22" x14ac:dyDescent="0.35">
      <c r="A354" t="str">
        <f>IF('Support - Calculation Detail'!A354="","",LEFT('Support - Calculation Detail'!A354,7)&amp;"-"&amp;RIGHT('Support - Calculation Detail'!A354,2))</f>
        <v>1120011-TF</v>
      </c>
      <c r="B354" t="str">
        <f>IF('Support - Calculation Detail'!C354="","",'Support - Calculation Detail'!C354)</f>
        <v>11</v>
      </c>
      <c r="C354" t="str">
        <f>IF('Support - Calculation Detail'!B354="","",'Support - Calculation Detail'!B354)</f>
        <v>N</v>
      </c>
      <c r="D354">
        <f>IF('Support - Calculation Detail'!D354="","",'Support - Calculation Detail'!D354)</f>
        <v>11195</v>
      </c>
      <c r="E354">
        <f>IF('Support - Calculation Detail'!E354="","",'Support - Calculation Detail'!E354)</f>
        <v>0</v>
      </c>
      <c r="G354">
        <f>IF('Support - Calculation Detail'!F354="","",'Support - Calculation Detail'!F354)</f>
        <v>11195</v>
      </c>
      <c r="H354">
        <f>IF('Support - Calculation Detail'!G354="","",'Support - Calculation Detail'!G354)</f>
        <v>1.04</v>
      </c>
      <c r="I354">
        <f>IF('Support - Calculation Detail'!H354="","",'Support - Calculation Detail'!H354)</f>
        <v>11643</v>
      </c>
      <c r="J354">
        <f>IF('Support - Calculation Detail'!I354="","",'Support - Calculation Detail'!I354)</f>
        <v>0</v>
      </c>
      <c r="K354">
        <f>IF('Support - Calculation Detail'!K354="","",'Support - Calculation Detail'!K354)</f>
        <v>11643</v>
      </c>
      <c r="L354">
        <f>IF('Support - Calculation Detail'!L354="","",'Support - Calculation Detail'!L354)</f>
        <v>0</v>
      </c>
      <c r="M354">
        <f>IF('Support - Calculation Detail'!M354="","",'Support - Calculation Detail'!M354)</f>
        <v>0</v>
      </c>
      <c r="N354">
        <f>IF('Support - Calculation Detail'!N354="","",'Support - Calculation Detail'!N354)</f>
        <v>0</v>
      </c>
      <c r="P354">
        <f>IF('Support - Calculation Detail'!O354="","",'Support - Calculation Detail'!O354)</f>
        <v>11643</v>
      </c>
      <c r="Q354" t="b">
        <v>1</v>
      </c>
      <c r="R354" t="str">
        <f t="shared" si="25"/>
        <v>1120011</v>
      </c>
      <c r="S354" t="str">
        <f t="shared" si="26"/>
        <v>1120011-TF</v>
      </c>
      <c r="T354" t="str">
        <f t="shared" si="27"/>
        <v>1120011-TF</v>
      </c>
      <c r="U354" t="str">
        <f t="shared" si="28"/>
        <v>2</v>
      </c>
      <c r="V354" t="str">
        <f t="shared" si="29"/>
        <v>TF</v>
      </c>
    </row>
    <row r="355" spans="1:22" x14ac:dyDescent="0.35">
      <c r="A355" t="str">
        <f>IF('Support - Calculation Detail'!A355="","",LEFT('Support - Calculation Detail'!A355,7)&amp;"-"&amp;RIGHT('Support - Calculation Detail'!A355,2))</f>
        <v>1150026-UT</v>
      </c>
      <c r="B355" t="str">
        <f>IF('Support - Calculation Detail'!C355="","",'Support - Calculation Detail'!C355)</f>
        <v>11</v>
      </c>
      <c r="C355" t="str">
        <f>IF('Support - Calculation Detail'!B355="","",'Support - Calculation Detail'!B355)</f>
        <v>N</v>
      </c>
      <c r="D355">
        <f>IF('Support - Calculation Detail'!D355="","",'Support - Calculation Detail'!D355)</f>
        <v>426094</v>
      </c>
      <c r="E355">
        <f>IF('Support - Calculation Detail'!E355="","",'Support - Calculation Detail'!E355)</f>
        <v>0</v>
      </c>
      <c r="G355">
        <f>IF('Support - Calculation Detail'!F355="","",'Support - Calculation Detail'!F355)</f>
        <v>426094</v>
      </c>
      <c r="H355">
        <f>IF('Support - Calculation Detail'!G355="","",'Support - Calculation Detail'!G355)</f>
        <v>1.04</v>
      </c>
      <c r="I355">
        <f>IF('Support - Calculation Detail'!H355="","",'Support - Calculation Detail'!H355)</f>
        <v>443138</v>
      </c>
      <c r="J355">
        <f>IF('Support - Calculation Detail'!I355="","",'Support - Calculation Detail'!I355)</f>
        <v>0</v>
      </c>
      <c r="K355">
        <f>IF('Support - Calculation Detail'!K355="","",'Support - Calculation Detail'!K355)</f>
        <v>443138</v>
      </c>
      <c r="L355">
        <f>IF('Support - Calculation Detail'!L355="","",'Support - Calculation Detail'!L355)</f>
        <v>0</v>
      </c>
      <c r="M355">
        <f>IF('Support - Calculation Detail'!M355="","",'Support - Calculation Detail'!M355)</f>
        <v>0</v>
      </c>
      <c r="N355">
        <f>IF('Support - Calculation Detail'!N355="","",'Support - Calculation Detail'!N355)</f>
        <v>0</v>
      </c>
      <c r="P355">
        <f>IF('Support - Calculation Detail'!O355="","",'Support - Calculation Detail'!O355)</f>
        <v>443138</v>
      </c>
      <c r="Q355" t="b">
        <v>1</v>
      </c>
      <c r="R355" t="str">
        <f t="shared" si="25"/>
        <v>1150026</v>
      </c>
      <c r="S355" t="str">
        <f t="shared" si="26"/>
        <v>1150026-UT</v>
      </c>
      <c r="T355" t="str">
        <f t="shared" si="27"/>
        <v>1150026-UT</v>
      </c>
      <c r="U355" t="str">
        <f t="shared" si="28"/>
        <v>5</v>
      </c>
      <c r="V355" t="str">
        <f t="shared" si="29"/>
        <v>UT</v>
      </c>
    </row>
    <row r="356" spans="1:22" x14ac:dyDescent="0.35">
      <c r="A356" t="str">
        <f>IF('Support - Calculation Detail'!A356="","",LEFT('Support - Calculation Detail'!A356,7)&amp;"-"&amp;RIGHT('Support - Calculation Detail'!A356,2))</f>
        <v>1160331-UT</v>
      </c>
      <c r="B356" t="str">
        <f>IF('Support - Calculation Detail'!C356="","",'Support - Calculation Detail'!C356)</f>
        <v>11</v>
      </c>
      <c r="C356" t="str">
        <f>IF('Support - Calculation Detail'!B356="","",'Support - Calculation Detail'!B356)</f>
        <v>N</v>
      </c>
      <c r="D356">
        <f>IF('Support - Calculation Detail'!D356="","",'Support - Calculation Detail'!D356)</f>
        <v>101421</v>
      </c>
      <c r="E356">
        <f>IF('Support - Calculation Detail'!E356="","",'Support - Calculation Detail'!E356)</f>
        <v>0</v>
      </c>
      <c r="G356">
        <f>IF('Support - Calculation Detail'!F356="","",'Support - Calculation Detail'!F356)</f>
        <v>101421</v>
      </c>
      <c r="H356">
        <f>IF('Support - Calculation Detail'!G356="","",'Support - Calculation Detail'!G356)</f>
        <v>1.04</v>
      </c>
      <c r="I356">
        <f>IF('Support - Calculation Detail'!H356="","",'Support - Calculation Detail'!H356)</f>
        <v>105478</v>
      </c>
      <c r="J356">
        <f>IF('Support - Calculation Detail'!I356="","",'Support - Calculation Detail'!I356)</f>
        <v>0</v>
      </c>
      <c r="K356">
        <f>IF('Support - Calculation Detail'!K356="","",'Support - Calculation Detail'!K356)</f>
        <v>105478</v>
      </c>
      <c r="L356">
        <f>IF('Support - Calculation Detail'!L356="","",'Support - Calculation Detail'!L356)</f>
        <v>0</v>
      </c>
      <c r="M356">
        <f>IF('Support - Calculation Detail'!M356="","",'Support - Calculation Detail'!M356)</f>
        <v>0</v>
      </c>
      <c r="N356">
        <f>IF('Support - Calculation Detail'!N356="","",'Support - Calculation Detail'!N356)</f>
        <v>0</v>
      </c>
      <c r="P356">
        <f>IF('Support - Calculation Detail'!O356="","",'Support - Calculation Detail'!O356)</f>
        <v>105478</v>
      </c>
      <c r="Q356" t="b">
        <v>1</v>
      </c>
      <c r="R356" t="str">
        <f t="shared" si="25"/>
        <v>1160331</v>
      </c>
      <c r="S356" t="str">
        <f t="shared" si="26"/>
        <v>1160331-UT</v>
      </c>
      <c r="T356" t="str">
        <f t="shared" si="27"/>
        <v>1160331-UT</v>
      </c>
      <c r="U356" t="str">
        <f t="shared" si="28"/>
        <v>6</v>
      </c>
      <c r="V356" t="str">
        <f t="shared" si="29"/>
        <v>UT</v>
      </c>
    </row>
    <row r="357" spans="1:22" x14ac:dyDescent="0.35">
      <c r="A357" t="str">
        <f>IF('Support - Calculation Detail'!A357="","",LEFT('Support - Calculation Detail'!A357,7)&amp;"-"&amp;RIGHT('Support - Calculation Detail'!A357,2))</f>
        <v>1160333-UT</v>
      </c>
      <c r="B357" t="str">
        <f>IF('Support - Calculation Detail'!C357="","",'Support - Calculation Detail'!C357)</f>
        <v>11</v>
      </c>
      <c r="C357" t="str">
        <f>IF('Support - Calculation Detail'!B357="","",'Support - Calculation Detail'!B357)</f>
        <v>N</v>
      </c>
      <c r="D357">
        <f>IF('Support - Calculation Detail'!D357="","",'Support - Calculation Detail'!D357)</f>
        <v>0</v>
      </c>
      <c r="E357">
        <f>IF('Support - Calculation Detail'!E357="","",'Support - Calculation Detail'!E357)</f>
        <v>0</v>
      </c>
      <c r="G357">
        <f>IF('Support - Calculation Detail'!F357="","",'Support - Calculation Detail'!F357)</f>
        <v>0</v>
      </c>
      <c r="H357">
        <f>IF('Support - Calculation Detail'!G357="","",'Support - Calculation Detail'!G357)</f>
        <v>1.04</v>
      </c>
      <c r="I357">
        <f>IF('Support - Calculation Detail'!H357="","",'Support - Calculation Detail'!H357)</f>
        <v>0</v>
      </c>
      <c r="J357">
        <f>IF('Support - Calculation Detail'!I357="","",'Support - Calculation Detail'!I357)</f>
        <v>0</v>
      </c>
      <c r="K357">
        <f>IF('Support - Calculation Detail'!K357="","",'Support - Calculation Detail'!K357)</f>
        <v>0</v>
      </c>
      <c r="L357">
        <f>IF('Support - Calculation Detail'!L357="","",'Support - Calculation Detail'!L357)</f>
        <v>0</v>
      </c>
      <c r="M357">
        <f>IF('Support - Calculation Detail'!M357="","",'Support - Calculation Detail'!M357)</f>
        <v>0</v>
      </c>
      <c r="N357">
        <f>IF('Support - Calculation Detail'!N357="","",'Support - Calculation Detail'!N357)</f>
        <v>0</v>
      </c>
      <c r="P357">
        <f>IF('Support - Calculation Detail'!O357="","",'Support - Calculation Detail'!O357)</f>
        <v>0</v>
      </c>
      <c r="Q357" t="b">
        <v>1</v>
      </c>
      <c r="R357" t="str">
        <f t="shared" si="25"/>
        <v>1160333</v>
      </c>
      <c r="S357" t="str">
        <f t="shared" si="26"/>
        <v>1160333-UT</v>
      </c>
      <c r="T357" t="str">
        <f t="shared" si="27"/>
        <v>1160333-UT</v>
      </c>
      <c r="U357" t="str">
        <f t="shared" si="28"/>
        <v>6</v>
      </c>
      <c r="V357" t="str">
        <f t="shared" si="29"/>
        <v>UT</v>
      </c>
    </row>
    <row r="358" spans="1:22" x14ac:dyDescent="0.35">
      <c r="A358" t="str">
        <f>IF('Support - Calculation Detail'!A358="","",LEFT('Support - Calculation Detail'!A358,7)&amp;"-"&amp;RIGHT('Support - Calculation Detail'!A358,2))</f>
        <v>1160338-UT</v>
      </c>
      <c r="B358" t="str">
        <f>IF('Support - Calculation Detail'!C358="","",'Support - Calculation Detail'!C358)</f>
        <v>11</v>
      </c>
      <c r="C358" t="str">
        <f>IF('Support - Calculation Detail'!B358="","",'Support - Calculation Detail'!B358)</f>
        <v>N</v>
      </c>
      <c r="D358">
        <f>IF('Support - Calculation Detail'!D358="","",'Support - Calculation Detail'!D358)</f>
        <v>592621</v>
      </c>
      <c r="E358">
        <f>IF('Support - Calculation Detail'!E358="","",'Support - Calculation Detail'!E358)</f>
        <v>0</v>
      </c>
      <c r="G358">
        <f>IF('Support - Calculation Detail'!F358="","",'Support - Calculation Detail'!F358)</f>
        <v>592621</v>
      </c>
      <c r="H358">
        <f>IF('Support - Calculation Detail'!G358="","",'Support - Calculation Detail'!G358)</f>
        <v>1.04</v>
      </c>
      <c r="I358">
        <f>IF('Support - Calculation Detail'!H358="","",'Support - Calculation Detail'!H358)</f>
        <v>616326</v>
      </c>
      <c r="J358">
        <f>IF('Support - Calculation Detail'!I358="","",'Support - Calculation Detail'!I358)</f>
        <v>0</v>
      </c>
      <c r="K358">
        <f>IF('Support - Calculation Detail'!K358="","",'Support - Calculation Detail'!K358)</f>
        <v>616326</v>
      </c>
      <c r="L358">
        <f>IF('Support - Calculation Detail'!L358="","",'Support - Calculation Detail'!L358)</f>
        <v>0</v>
      </c>
      <c r="M358">
        <f>IF('Support - Calculation Detail'!M358="","",'Support - Calculation Detail'!M358)</f>
        <v>0</v>
      </c>
      <c r="N358">
        <f>IF('Support - Calculation Detail'!N358="","",'Support - Calculation Detail'!N358)</f>
        <v>0</v>
      </c>
      <c r="P358">
        <f>IF('Support - Calculation Detail'!O358="","",'Support - Calculation Detail'!O358)</f>
        <v>616326</v>
      </c>
      <c r="Q358" t="b">
        <v>1</v>
      </c>
      <c r="R358" t="str">
        <f t="shared" si="25"/>
        <v>1160338</v>
      </c>
      <c r="S358" t="str">
        <f t="shared" si="26"/>
        <v>1160338-UT</v>
      </c>
      <c r="T358" t="str">
        <f t="shared" si="27"/>
        <v>1160338-UT</v>
      </c>
      <c r="U358" t="str">
        <f t="shared" si="28"/>
        <v>6</v>
      </c>
      <c r="V358" t="str">
        <f t="shared" si="29"/>
        <v>UT</v>
      </c>
    </row>
    <row r="359" spans="1:22" x14ac:dyDescent="0.35">
      <c r="A359" t="str">
        <f>IF('Support - Calculation Detail'!A359="","",LEFT('Support - Calculation Detail'!A359,7)&amp;"-"&amp;RIGHT('Support - Calculation Detail'!A359,2))</f>
        <v>1160342-UT</v>
      </c>
      <c r="B359" t="str">
        <f>IF('Support - Calculation Detail'!C359="","",'Support - Calculation Detail'!C359)</f>
        <v>11</v>
      </c>
      <c r="C359" t="str">
        <f>IF('Support - Calculation Detail'!B359="","",'Support - Calculation Detail'!B359)</f>
        <v>N</v>
      </c>
      <c r="D359">
        <f>IF('Support - Calculation Detail'!D359="","",'Support - Calculation Detail'!D359)</f>
        <v>209596</v>
      </c>
      <c r="E359">
        <f>IF('Support - Calculation Detail'!E359="","",'Support - Calculation Detail'!E359)</f>
        <v>0</v>
      </c>
      <c r="G359">
        <f>IF('Support - Calculation Detail'!F359="","",'Support - Calculation Detail'!F359)</f>
        <v>209596</v>
      </c>
      <c r="H359">
        <f>IF('Support - Calculation Detail'!G359="","",'Support - Calculation Detail'!G359)</f>
        <v>1.04</v>
      </c>
      <c r="I359">
        <f>IF('Support - Calculation Detail'!H359="","",'Support - Calculation Detail'!H359)</f>
        <v>217980</v>
      </c>
      <c r="J359">
        <f>IF('Support - Calculation Detail'!I359="","",'Support - Calculation Detail'!I359)</f>
        <v>0</v>
      </c>
      <c r="K359">
        <f>IF('Support - Calculation Detail'!K359="","",'Support - Calculation Detail'!K359)</f>
        <v>217980</v>
      </c>
      <c r="L359">
        <f>IF('Support - Calculation Detail'!L359="","",'Support - Calculation Detail'!L359)</f>
        <v>0</v>
      </c>
      <c r="M359">
        <f>IF('Support - Calculation Detail'!M359="","",'Support - Calculation Detail'!M359)</f>
        <v>0</v>
      </c>
      <c r="N359">
        <f>IF('Support - Calculation Detail'!N359="","",'Support - Calculation Detail'!N359)</f>
        <v>0</v>
      </c>
      <c r="P359">
        <f>IF('Support - Calculation Detail'!O359="","",'Support - Calculation Detail'!O359)</f>
        <v>217980</v>
      </c>
      <c r="Q359" t="b">
        <v>1</v>
      </c>
      <c r="R359" t="str">
        <f t="shared" si="25"/>
        <v>1160342</v>
      </c>
      <c r="S359" t="str">
        <f t="shared" si="26"/>
        <v>1160342-UT</v>
      </c>
      <c r="T359" t="str">
        <f t="shared" si="27"/>
        <v>1160342-UT</v>
      </c>
      <c r="U359" t="str">
        <f t="shared" si="28"/>
        <v>6</v>
      </c>
      <c r="V359" t="str">
        <f t="shared" si="29"/>
        <v>UT</v>
      </c>
    </row>
    <row r="360" spans="1:22" x14ac:dyDescent="0.35">
      <c r="A360" t="str">
        <f>IF('Support - Calculation Detail'!A360="","",LEFT('Support - Calculation Detail'!A360,7)&amp;"-"&amp;RIGHT('Support - Calculation Detail'!A360,2))</f>
        <v>1130410-UT</v>
      </c>
      <c r="B360" t="str">
        <f>IF('Support - Calculation Detail'!C360="","",'Support - Calculation Detail'!C360)</f>
        <v>11</v>
      </c>
      <c r="C360" t="str">
        <f>IF('Support - Calculation Detail'!B360="","",'Support - Calculation Detail'!B360)</f>
        <v>N</v>
      </c>
      <c r="D360">
        <f>IF('Support - Calculation Detail'!D360="","",'Support - Calculation Detail'!D360)</f>
        <v>2369223</v>
      </c>
      <c r="E360">
        <f>IF('Support - Calculation Detail'!E360="","",'Support - Calculation Detail'!E360)</f>
        <v>0</v>
      </c>
      <c r="G360">
        <f>IF('Support - Calculation Detail'!F360="","",'Support - Calculation Detail'!F360)</f>
        <v>2369223</v>
      </c>
      <c r="H360">
        <f>IF('Support - Calculation Detail'!G360="","",'Support - Calculation Detail'!G360)</f>
        <v>1.04</v>
      </c>
      <c r="I360">
        <f>IF('Support - Calculation Detail'!H360="","",'Support - Calculation Detail'!H360)</f>
        <v>2463992</v>
      </c>
      <c r="J360">
        <f>IF('Support - Calculation Detail'!I360="","",'Support - Calculation Detail'!I360)</f>
        <v>0</v>
      </c>
      <c r="K360">
        <f>IF('Support - Calculation Detail'!K360="","",'Support - Calculation Detail'!K360)</f>
        <v>2463992</v>
      </c>
      <c r="L360">
        <f>IF('Support - Calculation Detail'!L360="","",'Support - Calculation Detail'!L360)</f>
        <v>107863</v>
      </c>
      <c r="M360">
        <f>IF('Support - Calculation Detail'!M360="","",'Support - Calculation Detail'!M360)</f>
        <v>0</v>
      </c>
      <c r="N360">
        <f>IF('Support - Calculation Detail'!N360="","",'Support - Calculation Detail'!N360)</f>
        <v>0</v>
      </c>
      <c r="P360">
        <f>IF('Support - Calculation Detail'!O360="","",'Support - Calculation Detail'!O360)</f>
        <v>2571855</v>
      </c>
      <c r="Q360" t="b">
        <v>1</v>
      </c>
      <c r="R360" t="str">
        <f t="shared" si="25"/>
        <v>1130410</v>
      </c>
      <c r="S360" t="str">
        <f t="shared" si="26"/>
        <v>1130410-UT</v>
      </c>
      <c r="T360" t="str">
        <f t="shared" si="27"/>
        <v>1130410-UT</v>
      </c>
      <c r="U360" t="str">
        <f t="shared" si="28"/>
        <v>3</v>
      </c>
      <c r="V360" t="str">
        <f t="shared" si="29"/>
        <v>UT</v>
      </c>
    </row>
    <row r="361" spans="1:22" x14ac:dyDescent="0.35">
      <c r="A361" t="str">
        <f>IF('Support - Calculation Detail'!A361="","",LEFT('Support - Calculation Detail'!A361,7)&amp;"-"&amp;RIGHT('Support - Calculation Detail'!A361,2))</f>
        <v>1130553-UT</v>
      </c>
      <c r="B361" t="str">
        <f>IF('Support - Calculation Detail'!C361="","",'Support - Calculation Detail'!C361)</f>
        <v>11</v>
      </c>
      <c r="C361" t="str">
        <f>IF('Support - Calculation Detail'!B361="","",'Support - Calculation Detail'!B361)</f>
        <v>N</v>
      </c>
      <c r="D361">
        <f>IF('Support - Calculation Detail'!D361="","",'Support - Calculation Detail'!D361)</f>
        <v>14305</v>
      </c>
      <c r="E361">
        <f>IF('Support - Calculation Detail'!E361="","",'Support - Calculation Detail'!E361)</f>
        <v>0</v>
      </c>
      <c r="G361">
        <f>IF('Support - Calculation Detail'!F361="","",'Support - Calculation Detail'!F361)</f>
        <v>14305</v>
      </c>
      <c r="H361">
        <f>IF('Support - Calculation Detail'!G361="","",'Support - Calculation Detail'!G361)</f>
        <v>1.04</v>
      </c>
      <c r="I361">
        <f>IF('Support - Calculation Detail'!H361="","",'Support - Calculation Detail'!H361)</f>
        <v>14877</v>
      </c>
      <c r="J361">
        <f>IF('Support - Calculation Detail'!I361="","",'Support - Calculation Detail'!I361)</f>
        <v>0</v>
      </c>
      <c r="K361">
        <f>IF('Support - Calculation Detail'!K361="","",'Support - Calculation Detail'!K361)</f>
        <v>14877</v>
      </c>
      <c r="L361">
        <f>IF('Support - Calculation Detail'!L361="","",'Support - Calculation Detail'!L361)</f>
        <v>0</v>
      </c>
      <c r="M361">
        <f>IF('Support - Calculation Detail'!M361="","",'Support - Calculation Detail'!M361)</f>
        <v>0</v>
      </c>
      <c r="N361">
        <f>IF('Support - Calculation Detail'!N361="","",'Support - Calculation Detail'!N361)</f>
        <v>0</v>
      </c>
      <c r="P361">
        <f>IF('Support - Calculation Detail'!O361="","",'Support - Calculation Detail'!O361)</f>
        <v>14877</v>
      </c>
      <c r="Q361" t="b">
        <v>1</v>
      </c>
      <c r="R361" t="str">
        <f t="shared" si="25"/>
        <v>1130553</v>
      </c>
      <c r="S361" t="str">
        <f t="shared" si="26"/>
        <v>1130553-UT</v>
      </c>
      <c r="T361" t="str">
        <f t="shared" si="27"/>
        <v>1130553-UT</v>
      </c>
      <c r="U361" t="str">
        <f t="shared" si="28"/>
        <v>3</v>
      </c>
      <c r="V361" t="str">
        <f t="shared" si="29"/>
        <v>UT</v>
      </c>
    </row>
    <row r="362" spans="1:22" x14ac:dyDescent="0.35">
      <c r="A362" t="str">
        <f>IF('Support - Calculation Detail'!A362="","",LEFT('Support - Calculation Detail'!A362,7)&amp;"-"&amp;RIGHT('Support - Calculation Detail'!A362,2))</f>
        <v>1130554-UT</v>
      </c>
      <c r="B362" t="str">
        <f>IF('Support - Calculation Detail'!C362="","",'Support - Calculation Detail'!C362)</f>
        <v>11</v>
      </c>
      <c r="C362" t="str">
        <f>IF('Support - Calculation Detail'!B362="","",'Support - Calculation Detail'!B362)</f>
        <v>N</v>
      </c>
      <c r="D362">
        <f>IF('Support - Calculation Detail'!D362="","",'Support - Calculation Detail'!D362)</f>
        <v>20165</v>
      </c>
      <c r="E362">
        <f>IF('Support - Calculation Detail'!E362="","",'Support - Calculation Detail'!E362)</f>
        <v>0</v>
      </c>
      <c r="G362">
        <f>IF('Support - Calculation Detail'!F362="","",'Support - Calculation Detail'!F362)</f>
        <v>20165</v>
      </c>
      <c r="H362">
        <f>IF('Support - Calculation Detail'!G362="","",'Support - Calculation Detail'!G362)</f>
        <v>1.04</v>
      </c>
      <c r="I362">
        <f>IF('Support - Calculation Detail'!H362="","",'Support - Calculation Detail'!H362)</f>
        <v>20972</v>
      </c>
      <c r="J362">
        <f>IF('Support - Calculation Detail'!I362="","",'Support - Calculation Detail'!I362)</f>
        <v>0</v>
      </c>
      <c r="K362">
        <f>IF('Support - Calculation Detail'!K362="","",'Support - Calculation Detail'!K362)</f>
        <v>20972</v>
      </c>
      <c r="L362">
        <f>IF('Support - Calculation Detail'!L362="","",'Support - Calculation Detail'!L362)</f>
        <v>3474</v>
      </c>
      <c r="M362">
        <f>IF('Support - Calculation Detail'!M362="","",'Support - Calculation Detail'!M362)</f>
        <v>0</v>
      </c>
      <c r="N362">
        <f>IF('Support - Calculation Detail'!N362="","",'Support - Calculation Detail'!N362)</f>
        <v>0</v>
      </c>
      <c r="P362">
        <f>IF('Support - Calculation Detail'!O362="","",'Support - Calculation Detail'!O362)</f>
        <v>24446</v>
      </c>
      <c r="Q362" t="b">
        <v>1</v>
      </c>
      <c r="R362" t="str">
        <f t="shared" si="25"/>
        <v>1130554</v>
      </c>
      <c r="S362" t="str">
        <f t="shared" si="26"/>
        <v>1130554-UT</v>
      </c>
      <c r="T362" t="str">
        <f t="shared" si="27"/>
        <v>1130554-UT</v>
      </c>
      <c r="U362" t="str">
        <f t="shared" si="28"/>
        <v>3</v>
      </c>
      <c r="V362" t="str">
        <f t="shared" si="29"/>
        <v>UT</v>
      </c>
    </row>
    <row r="363" spans="1:22" x14ac:dyDescent="0.35">
      <c r="A363" t="str">
        <f>IF('Support - Calculation Detail'!A363="","",LEFT('Support - Calculation Detail'!A363,7)&amp;"-"&amp;RIGHT('Support - Calculation Detail'!A363,2))</f>
        <v>1130555-UT</v>
      </c>
      <c r="B363" t="str">
        <f>IF('Support - Calculation Detail'!C363="","",'Support - Calculation Detail'!C363)</f>
        <v>11</v>
      </c>
      <c r="C363" t="str">
        <f>IF('Support - Calculation Detail'!B363="","",'Support - Calculation Detail'!B363)</f>
        <v>N</v>
      </c>
      <c r="D363">
        <f>IF('Support - Calculation Detail'!D363="","",'Support - Calculation Detail'!D363)</f>
        <v>237568</v>
      </c>
      <c r="E363">
        <f>IF('Support - Calculation Detail'!E363="","",'Support - Calculation Detail'!E363)</f>
        <v>0</v>
      </c>
      <c r="G363">
        <f>IF('Support - Calculation Detail'!F363="","",'Support - Calculation Detail'!F363)</f>
        <v>237568</v>
      </c>
      <c r="H363">
        <f>IF('Support - Calculation Detail'!G363="","",'Support - Calculation Detail'!G363)</f>
        <v>1.04</v>
      </c>
      <c r="I363">
        <f>IF('Support - Calculation Detail'!H363="","",'Support - Calculation Detail'!H363)</f>
        <v>247071</v>
      </c>
      <c r="J363">
        <f>IF('Support - Calculation Detail'!I363="","",'Support - Calculation Detail'!I363)</f>
        <v>0</v>
      </c>
      <c r="K363">
        <f>IF('Support - Calculation Detail'!K363="","",'Support - Calculation Detail'!K363)</f>
        <v>247071</v>
      </c>
      <c r="L363">
        <f>IF('Support - Calculation Detail'!L363="","",'Support - Calculation Detail'!L363)</f>
        <v>0</v>
      </c>
      <c r="M363">
        <f>IF('Support - Calculation Detail'!M363="","",'Support - Calculation Detail'!M363)</f>
        <v>0</v>
      </c>
      <c r="N363">
        <f>IF('Support - Calculation Detail'!N363="","",'Support - Calculation Detail'!N363)</f>
        <v>0</v>
      </c>
      <c r="P363">
        <f>IF('Support - Calculation Detail'!O363="","",'Support - Calculation Detail'!O363)</f>
        <v>247071</v>
      </c>
      <c r="Q363" t="b">
        <v>1</v>
      </c>
      <c r="R363" t="str">
        <f t="shared" si="25"/>
        <v>1130555</v>
      </c>
      <c r="S363" t="str">
        <f t="shared" si="26"/>
        <v>1130555-UT</v>
      </c>
      <c r="T363" t="str">
        <f t="shared" si="27"/>
        <v>1130555-UT</v>
      </c>
      <c r="U363" t="str">
        <f t="shared" si="28"/>
        <v>3</v>
      </c>
      <c r="V363" t="str">
        <f t="shared" si="29"/>
        <v>UT</v>
      </c>
    </row>
    <row r="364" spans="1:22" x14ac:dyDescent="0.35">
      <c r="A364" t="str">
        <f>IF('Support - Calculation Detail'!A364="","",LEFT('Support - Calculation Detail'!A364,7)&amp;"-"&amp;RIGHT('Support - Calculation Detail'!A364,2))</f>
        <v>1130556-UT</v>
      </c>
      <c r="B364" t="str">
        <f>IF('Support - Calculation Detail'!C364="","",'Support - Calculation Detail'!C364)</f>
        <v>11</v>
      </c>
      <c r="C364" t="str">
        <f>IF('Support - Calculation Detail'!B364="","",'Support - Calculation Detail'!B364)</f>
        <v>N</v>
      </c>
      <c r="D364">
        <f>IF('Support - Calculation Detail'!D364="","",'Support - Calculation Detail'!D364)</f>
        <v>47075</v>
      </c>
      <c r="E364">
        <f>IF('Support - Calculation Detail'!E364="","",'Support - Calculation Detail'!E364)</f>
        <v>0</v>
      </c>
      <c r="G364">
        <f>IF('Support - Calculation Detail'!F364="","",'Support - Calculation Detail'!F364)</f>
        <v>47075</v>
      </c>
      <c r="H364">
        <f>IF('Support - Calculation Detail'!G364="","",'Support - Calculation Detail'!G364)</f>
        <v>1.04</v>
      </c>
      <c r="I364">
        <f>IF('Support - Calculation Detail'!H364="","",'Support - Calculation Detail'!H364)</f>
        <v>48958</v>
      </c>
      <c r="J364">
        <f>IF('Support - Calculation Detail'!I364="","",'Support - Calculation Detail'!I364)</f>
        <v>0</v>
      </c>
      <c r="K364">
        <f>IF('Support - Calculation Detail'!K364="","",'Support - Calculation Detail'!K364)</f>
        <v>48958</v>
      </c>
      <c r="L364">
        <f>IF('Support - Calculation Detail'!L364="","",'Support - Calculation Detail'!L364)</f>
        <v>5241</v>
      </c>
      <c r="M364">
        <f>IF('Support - Calculation Detail'!M364="","",'Support - Calculation Detail'!M364)</f>
        <v>0</v>
      </c>
      <c r="N364">
        <f>IF('Support - Calculation Detail'!N364="","",'Support - Calculation Detail'!N364)</f>
        <v>0</v>
      </c>
      <c r="P364">
        <f>IF('Support - Calculation Detail'!O364="","",'Support - Calculation Detail'!O364)</f>
        <v>54199</v>
      </c>
      <c r="Q364" t="b">
        <v>1</v>
      </c>
      <c r="R364" t="str">
        <f t="shared" si="25"/>
        <v>1130556</v>
      </c>
      <c r="S364" t="str">
        <f t="shared" si="26"/>
        <v>1130556-UT</v>
      </c>
      <c r="T364" t="str">
        <f t="shared" si="27"/>
        <v>1130556-UT</v>
      </c>
      <c r="U364" t="str">
        <f t="shared" si="28"/>
        <v>3</v>
      </c>
      <c r="V364" t="str">
        <f t="shared" si="29"/>
        <v>UT</v>
      </c>
    </row>
    <row r="365" spans="1:22" x14ac:dyDescent="0.35">
      <c r="A365" t="str">
        <f>IF('Support - Calculation Detail'!A365="","",LEFT('Support - Calculation Detail'!A365,7)&amp;"-"&amp;RIGHT('Support - Calculation Detail'!A365,2))</f>
        <v>1130557-UT</v>
      </c>
      <c r="B365" t="str">
        <f>IF('Support - Calculation Detail'!C365="","",'Support - Calculation Detail'!C365)</f>
        <v>11</v>
      </c>
      <c r="C365" t="str">
        <f>IF('Support - Calculation Detail'!B365="","",'Support - Calculation Detail'!B365)</f>
        <v>N</v>
      </c>
      <c r="D365">
        <f>IF('Support - Calculation Detail'!D365="","",'Support - Calculation Detail'!D365)</f>
        <v>39142</v>
      </c>
      <c r="E365">
        <f>IF('Support - Calculation Detail'!E365="","",'Support - Calculation Detail'!E365)</f>
        <v>0</v>
      </c>
      <c r="G365">
        <f>IF('Support - Calculation Detail'!F365="","",'Support - Calculation Detail'!F365)</f>
        <v>39142</v>
      </c>
      <c r="H365">
        <f>IF('Support - Calculation Detail'!G365="","",'Support - Calculation Detail'!G365)</f>
        <v>1.04</v>
      </c>
      <c r="I365">
        <f>IF('Support - Calculation Detail'!H365="","",'Support - Calculation Detail'!H365)</f>
        <v>40708</v>
      </c>
      <c r="J365">
        <f>IF('Support - Calculation Detail'!I365="","",'Support - Calculation Detail'!I365)</f>
        <v>0</v>
      </c>
      <c r="K365">
        <f>IF('Support - Calculation Detail'!K365="","",'Support - Calculation Detail'!K365)</f>
        <v>40708</v>
      </c>
      <c r="L365">
        <f>IF('Support - Calculation Detail'!L365="","",'Support - Calculation Detail'!L365)</f>
        <v>0</v>
      </c>
      <c r="M365">
        <f>IF('Support - Calculation Detail'!M365="","",'Support - Calculation Detail'!M365)</f>
        <v>0</v>
      </c>
      <c r="N365">
        <f>IF('Support - Calculation Detail'!N365="","",'Support - Calculation Detail'!N365)</f>
        <v>0</v>
      </c>
      <c r="P365">
        <f>IF('Support - Calculation Detail'!O365="","",'Support - Calculation Detail'!O365)</f>
        <v>40708</v>
      </c>
      <c r="Q365" t="b">
        <v>1</v>
      </c>
      <c r="R365" t="str">
        <f t="shared" si="25"/>
        <v>1130557</v>
      </c>
      <c r="S365" t="str">
        <f t="shared" si="26"/>
        <v>1130557-UT</v>
      </c>
      <c r="T365" t="str">
        <f t="shared" si="27"/>
        <v>1130557-UT</v>
      </c>
      <c r="U365" t="str">
        <f t="shared" si="28"/>
        <v>3</v>
      </c>
      <c r="V365" t="str">
        <f t="shared" si="29"/>
        <v>UT</v>
      </c>
    </row>
    <row r="366" spans="1:22" x14ac:dyDescent="0.35">
      <c r="A366" t="str">
        <f>IF('Support - Calculation Detail'!A366="","",LEFT('Support - Calculation Detail'!A366,7)&amp;"-"&amp;RIGHT('Support - Calculation Detail'!A366,2))</f>
        <v>1130558-UT</v>
      </c>
      <c r="B366" t="str">
        <f>IF('Support - Calculation Detail'!C366="","",'Support - Calculation Detail'!C366)</f>
        <v>11</v>
      </c>
      <c r="C366" t="str">
        <f>IF('Support - Calculation Detail'!B366="","",'Support - Calculation Detail'!B366)</f>
        <v>N</v>
      </c>
      <c r="D366">
        <f>IF('Support - Calculation Detail'!D366="","",'Support - Calculation Detail'!D366)</f>
        <v>63860</v>
      </c>
      <c r="E366">
        <f>IF('Support - Calculation Detail'!E366="","",'Support - Calculation Detail'!E366)</f>
        <v>0</v>
      </c>
      <c r="G366">
        <f>IF('Support - Calculation Detail'!F366="","",'Support - Calculation Detail'!F366)</f>
        <v>63860</v>
      </c>
      <c r="H366">
        <f>IF('Support - Calculation Detail'!G366="","",'Support - Calculation Detail'!G366)</f>
        <v>1.04</v>
      </c>
      <c r="I366">
        <f>IF('Support - Calculation Detail'!H366="","",'Support - Calculation Detail'!H366)</f>
        <v>66414</v>
      </c>
      <c r="J366">
        <f>IF('Support - Calculation Detail'!I366="","",'Support - Calculation Detail'!I366)</f>
        <v>0</v>
      </c>
      <c r="K366">
        <f>IF('Support - Calculation Detail'!K366="","",'Support - Calculation Detail'!K366)</f>
        <v>66414</v>
      </c>
      <c r="L366">
        <f>IF('Support - Calculation Detail'!L366="","",'Support - Calculation Detail'!L366)</f>
        <v>5299</v>
      </c>
      <c r="M366">
        <f>IF('Support - Calculation Detail'!M366="","",'Support - Calculation Detail'!M366)</f>
        <v>0</v>
      </c>
      <c r="N366">
        <f>IF('Support - Calculation Detail'!N366="","",'Support - Calculation Detail'!N366)</f>
        <v>0</v>
      </c>
      <c r="P366">
        <f>IF('Support - Calculation Detail'!O366="","",'Support - Calculation Detail'!O366)</f>
        <v>71713</v>
      </c>
      <c r="Q366" t="b">
        <v>1</v>
      </c>
      <c r="R366" t="str">
        <f t="shared" si="25"/>
        <v>1130558</v>
      </c>
      <c r="S366" t="str">
        <f t="shared" si="26"/>
        <v>1130558-UT</v>
      </c>
      <c r="T366" t="str">
        <f t="shared" si="27"/>
        <v>1130558-UT</v>
      </c>
      <c r="U366" t="str">
        <f t="shared" si="28"/>
        <v>3</v>
      </c>
      <c r="V366" t="str">
        <f t="shared" si="29"/>
        <v>UT</v>
      </c>
    </row>
    <row r="367" spans="1:22" x14ac:dyDescent="0.35">
      <c r="A367" t="str">
        <f>IF('Support - Calculation Detail'!A367="","",LEFT('Support - Calculation Detail'!A367,7)&amp;"-"&amp;RIGHT('Support - Calculation Detail'!A367,2))</f>
        <v>1141125-SO</v>
      </c>
      <c r="B367" t="str">
        <f>IF('Support - Calculation Detail'!C367="","",'Support - Calculation Detail'!C367)</f>
        <v>11</v>
      </c>
      <c r="C367" t="str">
        <f>IF('Support - Calculation Detail'!B367="","",'Support - Calculation Detail'!B367)</f>
        <v>N</v>
      </c>
      <c r="D367">
        <f>IF('Support - Calculation Detail'!D367="","",'Support - Calculation Detail'!D367)</f>
        <v>7584844</v>
      </c>
      <c r="E367">
        <f>IF('Support - Calculation Detail'!E367="","",'Support - Calculation Detail'!E367)</f>
        <v>0</v>
      </c>
      <c r="G367">
        <f>IF('Support - Calculation Detail'!F367="","",'Support - Calculation Detail'!F367)</f>
        <v>7584844</v>
      </c>
      <c r="H367">
        <f>IF('Support - Calculation Detail'!G367="","",'Support - Calculation Detail'!G367)</f>
        <v>1.04</v>
      </c>
      <c r="I367">
        <f>IF('Support - Calculation Detail'!H367="","",'Support - Calculation Detail'!H367)</f>
        <v>7888238</v>
      </c>
      <c r="J367">
        <f>IF('Support - Calculation Detail'!I367="","",'Support - Calculation Detail'!I367)</f>
        <v>0</v>
      </c>
      <c r="K367">
        <f>IF('Support - Calculation Detail'!K367="","",'Support - Calculation Detail'!K367)</f>
        <v>7888238</v>
      </c>
      <c r="L367">
        <f>IF('Support - Calculation Detail'!L367="","",'Support - Calculation Detail'!L367)</f>
        <v>0</v>
      </c>
      <c r="M367">
        <f>IF('Support - Calculation Detail'!M367="","",'Support - Calculation Detail'!M367)</f>
        <v>0</v>
      </c>
      <c r="N367">
        <f>IF('Support - Calculation Detail'!N367="","",'Support - Calculation Detail'!N367)</f>
        <v>0</v>
      </c>
      <c r="P367">
        <f>IF('Support - Calculation Detail'!O367="","",'Support - Calculation Detail'!O367)</f>
        <v>7888238</v>
      </c>
      <c r="Q367" t="b">
        <v>1</v>
      </c>
      <c r="R367" t="str">
        <f t="shared" si="25"/>
        <v>1141125</v>
      </c>
      <c r="S367" t="str">
        <f t="shared" si="26"/>
        <v>1141125-SO</v>
      </c>
      <c r="T367" t="str">
        <f t="shared" si="27"/>
        <v>1141125-SO</v>
      </c>
      <c r="U367" t="str">
        <f t="shared" si="28"/>
        <v>4</v>
      </c>
      <c r="V367" t="str">
        <f t="shared" si="29"/>
        <v>SO</v>
      </c>
    </row>
    <row r="368" spans="1:22" x14ac:dyDescent="0.35">
      <c r="A368" t="str">
        <f>IF('Support - Calculation Detail'!A368="","",LEFT('Support - Calculation Detail'!A368,7)&amp;"-"&amp;RIGHT('Support - Calculation Detail'!A368,2))</f>
        <v>6061186-FT</v>
      </c>
      <c r="B368" t="str">
        <f>IF('Support - Calculation Detail'!C368="","",'Support - Calculation Detail'!C368)</f>
        <v>60</v>
      </c>
      <c r="C368" t="str">
        <f>IF('Support - Calculation Detail'!B368="","",'Support - Calculation Detail'!B368)</f>
        <v>N</v>
      </c>
      <c r="D368">
        <f>IF('Support - Calculation Detail'!D368="","",'Support - Calculation Detail'!D368)</f>
        <v>86522</v>
      </c>
      <c r="E368">
        <f>IF('Support - Calculation Detail'!E368="","",'Support - Calculation Detail'!E368)</f>
        <v>0</v>
      </c>
      <c r="G368">
        <f>IF('Support - Calculation Detail'!F368="","",'Support - Calculation Detail'!F368)</f>
        <v>86522</v>
      </c>
      <c r="H368">
        <f>IF('Support - Calculation Detail'!G368="","",'Support - Calculation Detail'!G368)</f>
        <v>1.04</v>
      </c>
      <c r="I368">
        <f>IF('Support - Calculation Detail'!H368="","",'Support - Calculation Detail'!H368)</f>
        <v>89983</v>
      </c>
      <c r="J368">
        <f>IF('Support - Calculation Detail'!I368="","",'Support - Calculation Detail'!I368)</f>
        <v>0</v>
      </c>
      <c r="K368">
        <f>IF('Support - Calculation Detail'!K368="","",'Support - Calculation Detail'!K368)</f>
        <v>89983</v>
      </c>
      <c r="L368">
        <f>IF('Support - Calculation Detail'!L368="","",'Support - Calculation Detail'!L368)</f>
        <v>0</v>
      </c>
      <c r="M368">
        <f>IF('Support - Calculation Detail'!M368="","",'Support - Calculation Detail'!M368)</f>
        <v>0</v>
      </c>
      <c r="N368">
        <f>IF('Support - Calculation Detail'!N368="","",'Support - Calculation Detail'!N368)</f>
        <v>0</v>
      </c>
      <c r="P368">
        <f>IF('Support - Calculation Detail'!O368="","",'Support - Calculation Detail'!O368)</f>
        <v>89983</v>
      </c>
      <c r="Q368" t="b">
        <v>1</v>
      </c>
      <c r="R368" t="str">
        <f t="shared" si="25"/>
        <v>6061186</v>
      </c>
      <c r="S368" t="str">
        <f t="shared" si="26"/>
        <v>6061186-FT</v>
      </c>
      <c r="T368" t="str">
        <f t="shared" si="27"/>
        <v>6061186-FT</v>
      </c>
      <c r="U368" t="str">
        <f t="shared" si="28"/>
        <v>6</v>
      </c>
      <c r="V368" t="str">
        <f t="shared" si="29"/>
        <v>FT</v>
      </c>
    </row>
    <row r="369" spans="1:22" x14ac:dyDescent="0.35">
      <c r="A369" t="str">
        <f>IF('Support - Calculation Detail'!A369="","",LEFT('Support - Calculation Detail'!A369,7)&amp;"-"&amp;RIGHT('Support - Calculation Detail'!A369,2))</f>
        <v>1142960-SO</v>
      </c>
      <c r="B369" t="str">
        <f>IF('Support - Calculation Detail'!C369="","",'Support - Calculation Detail'!C369)</f>
        <v>11</v>
      </c>
      <c r="C369" t="str">
        <f>IF('Support - Calculation Detail'!B369="","",'Support - Calculation Detail'!B369)</f>
        <v>N</v>
      </c>
      <c r="D369">
        <f>IF('Support - Calculation Detail'!D369="","",'Support - Calculation Detail'!D369)</f>
        <v>1241230</v>
      </c>
      <c r="E369">
        <f>IF('Support - Calculation Detail'!E369="","",'Support - Calculation Detail'!E369)</f>
        <v>0</v>
      </c>
      <c r="G369">
        <f>IF('Support - Calculation Detail'!F369="","",'Support - Calculation Detail'!F369)</f>
        <v>1241230</v>
      </c>
      <c r="H369">
        <f>IF('Support - Calculation Detail'!G369="","",'Support - Calculation Detail'!G369)</f>
        <v>1.04</v>
      </c>
      <c r="I369">
        <f>IF('Support - Calculation Detail'!H369="","",'Support - Calculation Detail'!H369)</f>
        <v>1290879</v>
      </c>
      <c r="J369">
        <f>IF('Support - Calculation Detail'!I369="","",'Support - Calculation Detail'!I369)</f>
        <v>0</v>
      </c>
      <c r="K369">
        <f>IF('Support - Calculation Detail'!K369="","",'Support - Calculation Detail'!K369)</f>
        <v>1290879</v>
      </c>
      <c r="L369">
        <f>IF('Support - Calculation Detail'!L369="","",'Support - Calculation Detail'!L369)</f>
        <v>0</v>
      </c>
      <c r="M369">
        <f>IF('Support - Calculation Detail'!M369="","",'Support - Calculation Detail'!M369)</f>
        <v>0</v>
      </c>
      <c r="N369">
        <f>IF('Support - Calculation Detail'!N369="","",'Support - Calculation Detail'!N369)</f>
        <v>0</v>
      </c>
      <c r="P369">
        <f>IF('Support - Calculation Detail'!O369="","",'Support - Calculation Detail'!O369)</f>
        <v>1290879</v>
      </c>
      <c r="Q369" t="b">
        <v>1</v>
      </c>
      <c r="R369" t="str">
        <f t="shared" si="25"/>
        <v>1142960</v>
      </c>
      <c r="S369" t="str">
        <f t="shared" si="26"/>
        <v>1142960-SO</v>
      </c>
      <c r="T369" t="str">
        <f t="shared" si="27"/>
        <v>1142960-SO</v>
      </c>
      <c r="U369" t="str">
        <f t="shared" si="28"/>
        <v>4</v>
      </c>
      <c r="V369" t="str">
        <f t="shared" si="29"/>
        <v>SO</v>
      </c>
    </row>
    <row r="370" spans="1:22" x14ac:dyDescent="0.35">
      <c r="A370" t="str">
        <f>IF('Support - Calculation Detail'!A370="","",LEFT('Support - Calculation Detail'!A370,7)&amp;"-"&amp;RIGHT('Support - Calculation Detail'!A370,2))</f>
        <v>1210000-UT</v>
      </c>
      <c r="B370" t="str">
        <f>IF('Support - Calculation Detail'!C370="","",'Support - Calculation Detail'!C370)</f>
        <v>12</v>
      </c>
      <c r="C370" t="str">
        <f>IF('Support - Calculation Detail'!B370="","",'Support - Calculation Detail'!B370)</f>
        <v>N</v>
      </c>
      <c r="D370">
        <f>IF('Support - Calculation Detail'!D370="","",'Support - Calculation Detail'!D370)</f>
        <v>9932973</v>
      </c>
      <c r="E370">
        <f>IF('Support - Calculation Detail'!E370="","",'Support - Calculation Detail'!E370)</f>
        <v>0</v>
      </c>
      <c r="G370">
        <f>IF('Support - Calculation Detail'!F370="","",'Support - Calculation Detail'!F370)</f>
        <v>9932973</v>
      </c>
      <c r="H370">
        <f>IF('Support - Calculation Detail'!G370="","",'Support - Calculation Detail'!G370)</f>
        <v>1.04</v>
      </c>
      <c r="I370">
        <f>IF('Support - Calculation Detail'!H370="","",'Support - Calculation Detail'!H370)</f>
        <v>10330292</v>
      </c>
      <c r="J370">
        <f>IF('Support - Calculation Detail'!I370="","",'Support - Calculation Detail'!I370)</f>
        <v>0</v>
      </c>
      <c r="K370">
        <f>IF('Support - Calculation Detail'!K370="","",'Support - Calculation Detail'!K370)</f>
        <v>10330292</v>
      </c>
      <c r="L370">
        <f>IF('Support - Calculation Detail'!L370="","",'Support - Calculation Detail'!L370)</f>
        <v>315699</v>
      </c>
      <c r="M370">
        <f>IF('Support - Calculation Detail'!M370="","",'Support - Calculation Detail'!M370)</f>
        <v>267486</v>
      </c>
      <c r="N370">
        <f>IF('Support - Calculation Detail'!N370="","",'Support - Calculation Detail'!N370)</f>
        <v>776522.83934897219</v>
      </c>
      <c r="P370">
        <f>IF('Support - Calculation Detail'!O370="","",'Support - Calculation Detail'!O370)</f>
        <v>11689999.839348972</v>
      </c>
      <c r="Q370" t="b">
        <v>1</v>
      </c>
      <c r="R370" t="str">
        <f t="shared" si="25"/>
        <v>1210000</v>
      </c>
      <c r="S370" t="str">
        <f t="shared" si="26"/>
        <v>1210000-UT</v>
      </c>
      <c r="T370" t="str">
        <f t="shared" si="27"/>
        <v>1210000-UT</v>
      </c>
      <c r="U370" t="str">
        <f t="shared" si="28"/>
        <v>1</v>
      </c>
      <c r="V370" t="str">
        <f t="shared" si="29"/>
        <v>UT</v>
      </c>
    </row>
    <row r="371" spans="1:22" x14ac:dyDescent="0.35">
      <c r="A371" t="str">
        <f>IF('Support - Calculation Detail'!A371="","",LEFT('Support - Calculation Detail'!A371,7)&amp;"-"&amp;RIGHT('Support - Calculation Detail'!A371,2))</f>
        <v>1220001-TF</v>
      </c>
      <c r="B371" t="str">
        <f>IF('Support - Calculation Detail'!C371="","",'Support - Calculation Detail'!C371)</f>
        <v>12</v>
      </c>
      <c r="C371" t="str">
        <f>IF('Support - Calculation Detail'!B371="","",'Support - Calculation Detail'!B371)</f>
        <v>N</v>
      </c>
      <c r="D371">
        <f>IF('Support - Calculation Detail'!D371="","",'Support - Calculation Detail'!D371)</f>
        <v>244262</v>
      </c>
      <c r="E371">
        <f>IF('Support - Calculation Detail'!E371="","",'Support - Calculation Detail'!E371)</f>
        <v>0</v>
      </c>
      <c r="G371">
        <f>IF('Support - Calculation Detail'!F371="","",'Support - Calculation Detail'!F371)</f>
        <v>244262</v>
      </c>
      <c r="H371">
        <f>IF('Support - Calculation Detail'!G371="","",'Support - Calculation Detail'!G371)</f>
        <v>1.04</v>
      </c>
      <c r="I371">
        <f>IF('Support - Calculation Detail'!H371="","",'Support - Calculation Detail'!H371)</f>
        <v>254032</v>
      </c>
      <c r="J371">
        <f>IF('Support - Calculation Detail'!I371="","",'Support - Calculation Detail'!I371)</f>
        <v>0</v>
      </c>
      <c r="K371">
        <f>IF('Support - Calculation Detail'!K371="","",'Support - Calculation Detail'!K371)</f>
        <v>254032</v>
      </c>
      <c r="L371">
        <f>IF('Support - Calculation Detail'!L371="","",'Support - Calculation Detail'!L371)</f>
        <v>0</v>
      </c>
      <c r="M371">
        <f>IF('Support - Calculation Detail'!M371="","",'Support - Calculation Detail'!M371)</f>
        <v>0</v>
      </c>
      <c r="N371">
        <f>IF('Support - Calculation Detail'!N371="","",'Support - Calculation Detail'!N371)</f>
        <v>0</v>
      </c>
      <c r="P371">
        <f>IF('Support - Calculation Detail'!O371="","",'Support - Calculation Detail'!O371)</f>
        <v>254032</v>
      </c>
      <c r="Q371" t="b">
        <v>1</v>
      </c>
      <c r="R371" t="str">
        <f t="shared" si="25"/>
        <v>1220001</v>
      </c>
      <c r="S371" t="str">
        <f t="shared" si="26"/>
        <v>1220001-TF</v>
      </c>
      <c r="T371" t="str">
        <f t="shared" si="27"/>
        <v>1220001-TF</v>
      </c>
      <c r="U371" t="str">
        <f t="shared" si="28"/>
        <v>2</v>
      </c>
      <c r="V371" t="str">
        <f t="shared" si="29"/>
        <v>TF</v>
      </c>
    </row>
    <row r="372" spans="1:22" x14ac:dyDescent="0.35">
      <c r="A372" t="str">
        <f>IF('Support - Calculation Detail'!A372="","",LEFT('Support - Calculation Detail'!A372,7)&amp;"-"&amp;RIGHT('Support - Calculation Detail'!A372,2))</f>
        <v>1220001-UT</v>
      </c>
      <c r="B372" t="str">
        <f>IF('Support - Calculation Detail'!C372="","",'Support - Calculation Detail'!C372)</f>
        <v>12</v>
      </c>
      <c r="C372" t="str">
        <f>IF('Support - Calculation Detail'!B372="","",'Support - Calculation Detail'!B372)</f>
        <v>N</v>
      </c>
      <c r="D372">
        <f>IF('Support - Calculation Detail'!D372="","",'Support - Calculation Detail'!D372)</f>
        <v>385866</v>
      </c>
      <c r="E372">
        <f>IF('Support - Calculation Detail'!E372="","",'Support - Calculation Detail'!E372)</f>
        <v>0</v>
      </c>
      <c r="G372">
        <f>IF('Support - Calculation Detail'!F372="","",'Support - Calculation Detail'!F372)</f>
        <v>385866</v>
      </c>
      <c r="H372">
        <f>IF('Support - Calculation Detail'!G372="","",'Support - Calculation Detail'!G372)</f>
        <v>1.04</v>
      </c>
      <c r="I372">
        <f>IF('Support - Calculation Detail'!H372="","",'Support - Calculation Detail'!H372)</f>
        <v>401301</v>
      </c>
      <c r="J372">
        <f>IF('Support - Calculation Detail'!I372="","",'Support - Calculation Detail'!I372)</f>
        <v>0</v>
      </c>
      <c r="K372">
        <f>IF('Support - Calculation Detail'!K372="","",'Support - Calculation Detail'!K372)</f>
        <v>401301</v>
      </c>
      <c r="L372">
        <f>IF('Support - Calculation Detail'!L372="","",'Support - Calculation Detail'!L372)</f>
        <v>0</v>
      </c>
      <c r="M372">
        <f>IF('Support - Calculation Detail'!M372="","",'Support - Calculation Detail'!M372)</f>
        <v>0</v>
      </c>
      <c r="N372">
        <f>IF('Support - Calculation Detail'!N372="","",'Support - Calculation Detail'!N372)</f>
        <v>0</v>
      </c>
      <c r="P372">
        <f>IF('Support - Calculation Detail'!O372="","",'Support - Calculation Detail'!O372)</f>
        <v>401301</v>
      </c>
      <c r="Q372" t="b">
        <v>1</v>
      </c>
      <c r="R372" t="str">
        <f t="shared" si="25"/>
        <v>1220001</v>
      </c>
      <c r="S372" t="str">
        <f t="shared" si="26"/>
        <v>1220001-UT</v>
      </c>
      <c r="T372" t="str">
        <f t="shared" si="27"/>
        <v>1220001-UT</v>
      </c>
      <c r="U372" t="str">
        <f t="shared" si="28"/>
        <v>2</v>
      </c>
      <c r="V372" t="str">
        <f t="shared" si="29"/>
        <v>UT</v>
      </c>
    </row>
    <row r="373" spans="1:22" x14ac:dyDescent="0.35">
      <c r="A373" t="str">
        <f>IF('Support - Calculation Detail'!A373="","",LEFT('Support - Calculation Detail'!A373,7)&amp;"-"&amp;RIGHT('Support - Calculation Detail'!A373,2))</f>
        <v>1220002-UT</v>
      </c>
      <c r="B373" t="str">
        <f>IF('Support - Calculation Detail'!C373="","",'Support - Calculation Detail'!C373)</f>
        <v>12</v>
      </c>
      <c r="C373" t="str">
        <f>IF('Support - Calculation Detail'!B373="","",'Support - Calculation Detail'!B373)</f>
        <v>N</v>
      </c>
      <c r="D373">
        <f>IF('Support - Calculation Detail'!D373="","",'Support - Calculation Detail'!D373)</f>
        <v>40767</v>
      </c>
      <c r="E373">
        <f>IF('Support - Calculation Detail'!E373="","",'Support - Calculation Detail'!E373)</f>
        <v>0</v>
      </c>
      <c r="G373">
        <f>IF('Support - Calculation Detail'!F373="","",'Support - Calculation Detail'!F373)</f>
        <v>40767</v>
      </c>
      <c r="H373">
        <f>IF('Support - Calculation Detail'!G373="","",'Support - Calculation Detail'!G373)</f>
        <v>1.04</v>
      </c>
      <c r="I373">
        <f>IF('Support - Calculation Detail'!H373="","",'Support - Calculation Detail'!H373)</f>
        <v>42398</v>
      </c>
      <c r="J373">
        <f>IF('Support - Calculation Detail'!I373="","",'Support - Calculation Detail'!I373)</f>
        <v>0</v>
      </c>
      <c r="K373">
        <f>IF('Support - Calculation Detail'!K373="","",'Support - Calculation Detail'!K373)</f>
        <v>42398</v>
      </c>
      <c r="L373">
        <f>IF('Support - Calculation Detail'!L373="","",'Support - Calculation Detail'!L373)</f>
        <v>0</v>
      </c>
      <c r="M373">
        <f>IF('Support - Calculation Detail'!M373="","",'Support - Calculation Detail'!M373)</f>
        <v>0</v>
      </c>
      <c r="N373">
        <f>IF('Support - Calculation Detail'!N373="","",'Support - Calculation Detail'!N373)</f>
        <v>0</v>
      </c>
      <c r="P373">
        <f>IF('Support - Calculation Detail'!O373="","",'Support - Calculation Detail'!O373)</f>
        <v>42398</v>
      </c>
      <c r="Q373" t="b">
        <v>1</v>
      </c>
      <c r="R373" t="str">
        <f t="shared" si="25"/>
        <v>1220002</v>
      </c>
      <c r="S373" t="str">
        <f t="shared" si="26"/>
        <v>1220002-UT</v>
      </c>
      <c r="T373" t="str">
        <f t="shared" si="27"/>
        <v>1220002-UT</v>
      </c>
      <c r="U373" t="str">
        <f t="shared" si="28"/>
        <v>2</v>
      </c>
      <c r="V373" t="str">
        <f t="shared" si="29"/>
        <v>UT</v>
      </c>
    </row>
    <row r="374" spans="1:22" x14ac:dyDescent="0.35">
      <c r="A374" t="str">
        <f>IF('Support - Calculation Detail'!A374="","",LEFT('Support - Calculation Detail'!A374,7)&amp;"-"&amp;RIGHT('Support - Calculation Detail'!A374,2))</f>
        <v>1220003-TF</v>
      </c>
      <c r="B374" t="str">
        <f>IF('Support - Calculation Detail'!C374="","",'Support - Calculation Detail'!C374)</f>
        <v>12</v>
      </c>
      <c r="C374" t="str">
        <f>IF('Support - Calculation Detail'!B374="","",'Support - Calculation Detail'!B374)</f>
        <v>N</v>
      </c>
      <c r="D374">
        <f>IF('Support - Calculation Detail'!D374="","",'Support - Calculation Detail'!D374)</f>
        <v>41918</v>
      </c>
      <c r="E374">
        <f>IF('Support - Calculation Detail'!E374="","",'Support - Calculation Detail'!E374)</f>
        <v>0</v>
      </c>
      <c r="G374">
        <f>IF('Support - Calculation Detail'!F374="","",'Support - Calculation Detail'!F374)</f>
        <v>41918</v>
      </c>
      <c r="H374">
        <f>IF('Support - Calculation Detail'!G374="","",'Support - Calculation Detail'!G374)</f>
        <v>1.04</v>
      </c>
      <c r="I374">
        <f>IF('Support - Calculation Detail'!H374="","",'Support - Calculation Detail'!H374)</f>
        <v>43595</v>
      </c>
      <c r="J374">
        <f>IF('Support - Calculation Detail'!I374="","",'Support - Calculation Detail'!I374)</f>
        <v>0</v>
      </c>
      <c r="K374">
        <f>IF('Support - Calculation Detail'!K374="","",'Support - Calculation Detail'!K374)</f>
        <v>43595</v>
      </c>
      <c r="L374">
        <f>IF('Support - Calculation Detail'!L374="","",'Support - Calculation Detail'!L374)</f>
        <v>0</v>
      </c>
      <c r="M374">
        <f>IF('Support - Calculation Detail'!M374="","",'Support - Calculation Detail'!M374)</f>
        <v>0</v>
      </c>
      <c r="N374">
        <f>IF('Support - Calculation Detail'!N374="","",'Support - Calculation Detail'!N374)</f>
        <v>0</v>
      </c>
      <c r="P374">
        <f>IF('Support - Calculation Detail'!O374="","",'Support - Calculation Detail'!O374)</f>
        <v>43595</v>
      </c>
      <c r="Q374" t="b">
        <v>1</v>
      </c>
      <c r="R374" t="str">
        <f t="shared" si="25"/>
        <v>1220003</v>
      </c>
      <c r="S374" t="str">
        <f t="shared" si="26"/>
        <v>1220003-TF</v>
      </c>
      <c r="T374" t="str">
        <f t="shared" si="27"/>
        <v>1220003-TF</v>
      </c>
      <c r="U374" t="str">
        <f t="shared" si="28"/>
        <v>2</v>
      </c>
      <c r="V374" t="str">
        <f t="shared" si="29"/>
        <v>TF</v>
      </c>
    </row>
    <row r="375" spans="1:22" x14ac:dyDescent="0.35">
      <c r="A375" t="str">
        <f>IF('Support - Calculation Detail'!A375="","",LEFT('Support - Calculation Detail'!A375,7)&amp;"-"&amp;RIGHT('Support - Calculation Detail'!A375,2))</f>
        <v>1220003-UT</v>
      </c>
      <c r="B375" t="str">
        <f>IF('Support - Calculation Detail'!C375="","",'Support - Calculation Detail'!C375)</f>
        <v>12</v>
      </c>
      <c r="C375" t="str">
        <f>IF('Support - Calculation Detail'!B375="","",'Support - Calculation Detail'!B375)</f>
        <v>N</v>
      </c>
      <c r="D375">
        <f>IF('Support - Calculation Detail'!D375="","",'Support - Calculation Detail'!D375)</f>
        <v>19637</v>
      </c>
      <c r="E375">
        <f>IF('Support - Calculation Detail'!E375="","",'Support - Calculation Detail'!E375)</f>
        <v>0</v>
      </c>
      <c r="G375">
        <f>IF('Support - Calculation Detail'!F375="","",'Support - Calculation Detail'!F375)</f>
        <v>19637</v>
      </c>
      <c r="H375">
        <f>IF('Support - Calculation Detail'!G375="","",'Support - Calculation Detail'!G375)</f>
        <v>1.04</v>
      </c>
      <c r="I375">
        <f>IF('Support - Calculation Detail'!H375="","",'Support - Calculation Detail'!H375)</f>
        <v>20422</v>
      </c>
      <c r="J375">
        <f>IF('Support - Calculation Detail'!I375="","",'Support - Calculation Detail'!I375)</f>
        <v>0</v>
      </c>
      <c r="K375">
        <f>IF('Support - Calculation Detail'!K375="","",'Support - Calculation Detail'!K375)</f>
        <v>20422</v>
      </c>
      <c r="L375">
        <f>IF('Support - Calculation Detail'!L375="","",'Support - Calculation Detail'!L375)</f>
        <v>0</v>
      </c>
      <c r="M375">
        <f>IF('Support - Calculation Detail'!M375="","",'Support - Calculation Detail'!M375)</f>
        <v>0</v>
      </c>
      <c r="N375">
        <f>IF('Support - Calculation Detail'!N375="","",'Support - Calculation Detail'!N375)</f>
        <v>0</v>
      </c>
      <c r="P375">
        <f>IF('Support - Calculation Detail'!O375="","",'Support - Calculation Detail'!O375)</f>
        <v>20422</v>
      </c>
      <c r="Q375" t="b">
        <v>1</v>
      </c>
      <c r="R375" t="str">
        <f t="shared" si="25"/>
        <v>1220003</v>
      </c>
      <c r="S375" t="str">
        <f t="shared" si="26"/>
        <v>1220003-UT</v>
      </c>
      <c r="T375" t="str">
        <f t="shared" si="27"/>
        <v>1220003-UT</v>
      </c>
      <c r="U375" t="str">
        <f t="shared" si="28"/>
        <v>2</v>
      </c>
      <c r="V375" t="str">
        <f t="shared" si="29"/>
        <v>UT</v>
      </c>
    </row>
    <row r="376" spans="1:22" x14ac:dyDescent="0.35">
      <c r="A376" t="str">
        <f>IF('Support - Calculation Detail'!A376="","",LEFT('Support - Calculation Detail'!A376,7)&amp;"-"&amp;RIGHT('Support - Calculation Detail'!A376,2))</f>
        <v>1220004-UT</v>
      </c>
      <c r="B376" t="str">
        <f>IF('Support - Calculation Detail'!C376="","",'Support - Calculation Detail'!C376)</f>
        <v>12</v>
      </c>
      <c r="C376" t="str">
        <f>IF('Support - Calculation Detail'!B376="","",'Support - Calculation Detail'!B376)</f>
        <v>N</v>
      </c>
      <c r="D376">
        <f>IF('Support - Calculation Detail'!D376="","",'Support - Calculation Detail'!D376)</f>
        <v>86059</v>
      </c>
      <c r="E376">
        <f>IF('Support - Calculation Detail'!E376="","",'Support - Calculation Detail'!E376)</f>
        <v>0</v>
      </c>
      <c r="G376">
        <f>IF('Support - Calculation Detail'!F376="","",'Support - Calculation Detail'!F376)</f>
        <v>86059</v>
      </c>
      <c r="H376">
        <f>IF('Support - Calculation Detail'!G376="","",'Support - Calculation Detail'!G376)</f>
        <v>1.04</v>
      </c>
      <c r="I376">
        <f>IF('Support - Calculation Detail'!H376="","",'Support - Calculation Detail'!H376)</f>
        <v>89501</v>
      </c>
      <c r="J376">
        <f>IF('Support - Calculation Detail'!I376="","",'Support - Calculation Detail'!I376)</f>
        <v>0</v>
      </c>
      <c r="K376">
        <f>IF('Support - Calculation Detail'!K376="","",'Support - Calculation Detail'!K376)</f>
        <v>89501</v>
      </c>
      <c r="L376">
        <f>IF('Support - Calculation Detail'!L376="","",'Support - Calculation Detail'!L376)</f>
        <v>0</v>
      </c>
      <c r="M376">
        <f>IF('Support - Calculation Detail'!M376="","",'Support - Calculation Detail'!M376)</f>
        <v>0</v>
      </c>
      <c r="N376">
        <f>IF('Support - Calculation Detail'!N376="","",'Support - Calculation Detail'!N376)</f>
        <v>0</v>
      </c>
      <c r="P376">
        <f>IF('Support - Calculation Detail'!O376="","",'Support - Calculation Detail'!O376)</f>
        <v>89501</v>
      </c>
      <c r="Q376" t="b">
        <v>1</v>
      </c>
      <c r="R376" t="str">
        <f t="shared" si="25"/>
        <v>1220004</v>
      </c>
      <c r="S376" t="str">
        <f t="shared" si="26"/>
        <v>1220004-UT</v>
      </c>
      <c r="T376" t="str">
        <f t="shared" si="27"/>
        <v>1220004-UT</v>
      </c>
      <c r="U376" t="str">
        <f t="shared" si="28"/>
        <v>2</v>
      </c>
      <c r="V376" t="str">
        <f t="shared" si="29"/>
        <v>UT</v>
      </c>
    </row>
    <row r="377" spans="1:22" x14ac:dyDescent="0.35">
      <c r="A377" t="str">
        <f>IF('Support - Calculation Detail'!A377="","",LEFT('Support - Calculation Detail'!A377,7)&amp;"-"&amp;RIGHT('Support - Calculation Detail'!A377,2))</f>
        <v>1220005-FT</v>
      </c>
      <c r="B377" t="str">
        <f>IF('Support - Calculation Detail'!C377="","",'Support - Calculation Detail'!C377)</f>
        <v>12</v>
      </c>
      <c r="C377" t="str">
        <f>IF('Support - Calculation Detail'!B377="","",'Support - Calculation Detail'!B377)</f>
        <v>N</v>
      </c>
      <c r="D377">
        <f>IF('Support - Calculation Detail'!D377="","",'Support - Calculation Detail'!D377)</f>
        <v>36449</v>
      </c>
      <c r="E377">
        <f>IF('Support - Calculation Detail'!E377="","",'Support - Calculation Detail'!E377)</f>
        <v>0</v>
      </c>
      <c r="G377">
        <f>IF('Support - Calculation Detail'!F377="","",'Support - Calculation Detail'!F377)</f>
        <v>36449</v>
      </c>
      <c r="H377">
        <f>IF('Support - Calculation Detail'!G377="","",'Support - Calculation Detail'!G377)</f>
        <v>1.04</v>
      </c>
      <c r="I377">
        <f>IF('Support - Calculation Detail'!H377="","",'Support - Calculation Detail'!H377)</f>
        <v>37907</v>
      </c>
      <c r="J377">
        <f>IF('Support - Calculation Detail'!I377="","",'Support - Calculation Detail'!I377)</f>
        <v>0</v>
      </c>
      <c r="K377">
        <f>IF('Support - Calculation Detail'!K377="","",'Support - Calculation Detail'!K377)</f>
        <v>37907</v>
      </c>
      <c r="L377">
        <f>IF('Support - Calculation Detail'!L377="","",'Support - Calculation Detail'!L377)</f>
        <v>0</v>
      </c>
      <c r="M377">
        <f>IF('Support - Calculation Detail'!M377="","",'Support - Calculation Detail'!M377)</f>
        <v>0</v>
      </c>
      <c r="N377">
        <f>IF('Support - Calculation Detail'!N377="","",'Support - Calculation Detail'!N377)</f>
        <v>0</v>
      </c>
      <c r="P377">
        <f>IF('Support - Calculation Detail'!O377="","",'Support - Calculation Detail'!O377)</f>
        <v>37907</v>
      </c>
      <c r="Q377" t="b">
        <v>1</v>
      </c>
      <c r="R377" t="str">
        <f t="shared" si="25"/>
        <v>1220005</v>
      </c>
      <c r="S377" t="str">
        <f t="shared" si="26"/>
        <v>1220005-FT</v>
      </c>
      <c r="T377" t="str">
        <f t="shared" si="27"/>
        <v>1220005-FT</v>
      </c>
      <c r="U377" t="str">
        <f t="shared" si="28"/>
        <v>2</v>
      </c>
      <c r="V377" t="str">
        <f t="shared" si="29"/>
        <v>FT</v>
      </c>
    </row>
    <row r="378" spans="1:22" x14ac:dyDescent="0.35">
      <c r="A378" t="str">
        <f>IF('Support - Calculation Detail'!A378="","",LEFT('Support - Calculation Detail'!A378,7)&amp;"-"&amp;RIGHT('Support - Calculation Detail'!A378,2))</f>
        <v>1220005-UT</v>
      </c>
      <c r="B378" t="str">
        <f>IF('Support - Calculation Detail'!C378="","",'Support - Calculation Detail'!C378)</f>
        <v>12</v>
      </c>
      <c r="C378" t="str">
        <f>IF('Support - Calculation Detail'!B378="","",'Support - Calculation Detail'!B378)</f>
        <v>N</v>
      </c>
      <c r="D378">
        <f>IF('Support - Calculation Detail'!D378="","",'Support - Calculation Detail'!D378)</f>
        <v>47816</v>
      </c>
      <c r="E378">
        <f>IF('Support - Calculation Detail'!E378="","",'Support - Calculation Detail'!E378)</f>
        <v>0</v>
      </c>
      <c r="G378">
        <f>IF('Support - Calculation Detail'!F378="","",'Support - Calculation Detail'!F378)</f>
        <v>47816</v>
      </c>
      <c r="H378">
        <f>IF('Support - Calculation Detail'!G378="","",'Support - Calculation Detail'!G378)</f>
        <v>1.04</v>
      </c>
      <c r="I378">
        <f>IF('Support - Calculation Detail'!H378="","",'Support - Calculation Detail'!H378)</f>
        <v>49729</v>
      </c>
      <c r="J378">
        <f>IF('Support - Calculation Detail'!I378="","",'Support - Calculation Detail'!I378)</f>
        <v>0</v>
      </c>
      <c r="K378">
        <f>IF('Support - Calculation Detail'!K378="","",'Support - Calculation Detail'!K378)</f>
        <v>49729</v>
      </c>
      <c r="L378">
        <f>IF('Support - Calculation Detail'!L378="","",'Support - Calculation Detail'!L378)</f>
        <v>0</v>
      </c>
      <c r="M378">
        <f>IF('Support - Calculation Detail'!M378="","",'Support - Calculation Detail'!M378)</f>
        <v>0</v>
      </c>
      <c r="N378">
        <f>IF('Support - Calculation Detail'!N378="","",'Support - Calculation Detail'!N378)</f>
        <v>0</v>
      </c>
      <c r="P378">
        <f>IF('Support - Calculation Detail'!O378="","",'Support - Calculation Detail'!O378)</f>
        <v>49729</v>
      </c>
      <c r="Q378" t="b">
        <v>1</v>
      </c>
      <c r="R378" t="str">
        <f t="shared" si="25"/>
        <v>1220005</v>
      </c>
      <c r="S378" t="str">
        <f t="shared" si="26"/>
        <v>1220005-UT</v>
      </c>
      <c r="T378" t="str">
        <f t="shared" si="27"/>
        <v>1220005-UT</v>
      </c>
      <c r="U378" t="str">
        <f t="shared" si="28"/>
        <v>2</v>
      </c>
      <c r="V378" t="str">
        <f t="shared" si="29"/>
        <v>UT</v>
      </c>
    </row>
    <row r="379" spans="1:22" x14ac:dyDescent="0.35">
      <c r="A379" t="str">
        <f>IF('Support - Calculation Detail'!A379="","",LEFT('Support - Calculation Detail'!A379,7)&amp;"-"&amp;RIGHT('Support - Calculation Detail'!A379,2))</f>
        <v>1220006-TF</v>
      </c>
      <c r="B379" t="str">
        <f>IF('Support - Calculation Detail'!C379="","",'Support - Calculation Detail'!C379)</f>
        <v>12</v>
      </c>
      <c r="C379" t="str">
        <f>IF('Support - Calculation Detail'!B379="","",'Support - Calculation Detail'!B379)</f>
        <v>N</v>
      </c>
      <c r="D379">
        <f>IF('Support - Calculation Detail'!D379="","",'Support - Calculation Detail'!D379)</f>
        <v>35312</v>
      </c>
      <c r="E379">
        <f>IF('Support - Calculation Detail'!E379="","",'Support - Calculation Detail'!E379)</f>
        <v>0</v>
      </c>
      <c r="G379">
        <f>IF('Support - Calculation Detail'!F379="","",'Support - Calculation Detail'!F379)</f>
        <v>35312</v>
      </c>
      <c r="H379">
        <f>IF('Support - Calculation Detail'!G379="","",'Support - Calculation Detail'!G379)</f>
        <v>1.04</v>
      </c>
      <c r="I379">
        <f>IF('Support - Calculation Detail'!H379="","",'Support - Calculation Detail'!H379)</f>
        <v>36724</v>
      </c>
      <c r="J379">
        <f>IF('Support - Calculation Detail'!I379="","",'Support - Calculation Detail'!I379)</f>
        <v>0</v>
      </c>
      <c r="K379">
        <f>IF('Support - Calculation Detail'!K379="","",'Support - Calculation Detail'!K379)</f>
        <v>36724</v>
      </c>
      <c r="L379">
        <f>IF('Support - Calculation Detail'!L379="","",'Support - Calculation Detail'!L379)</f>
        <v>0</v>
      </c>
      <c r="M379">
        <f>IF('Support - Calculation Detail'!M379="","",'Support - Calculation Detail'!M379)</f>
        <v>0</v>
      </c>
      <c r="N379">
        <f>IF('Support - Calculation Detail'!N379="","",'Support - Calculation Detail'!N379)</f>
        <v>0</v>
      </c>
      <c r="P379">
        <f>IF('Support - Calculation Detail'!O379="","",'Support - Calculation Detail'!O379)</f>
        <v>36724</v>
      </c>
      <c r="Q379" t="b">
        <v>1</v>
      </c>
      <c r="R379" t="str">
        <f t="shared" si="25"/>
        <v>1220006</v>
      </c>
      <c r="S379" t="str">
        <f t="shared" si="26"/>
        <v>1220006-TF</v>
      </c>
      <c r="T379" t="str">
        <f t="shared" si="27"/>
        <v>1220006-TF</v>
      </c>
      <c r="U379" t="str">
        <f t="shared" si="28"/>
        <v>2</v>
      </c>
      <c r="V379" t="str">
        <f t="shared" si="29"/>
        <v>TF</v>
      </c>
    </row>
    <row r="380" spans="1:22" x14ac:dyDescent="0.35">
      <c r="A380" t="str">
        <f>IF('Support - Calculation Detail'!A380="","",LEFT('Support - Calculation Detail'!A380,7)&amp;"-"&amp;RIGHT('Support - Calculation Detail'!A380,2))</f>
        <v>1220006-UT</v>
      </c>
      <c r="B380" t="str">
        <f>IF('Support - Calculation Detail'!C380="","",'Support - Calculation Detail'!C380)</f>
        <v>12</v>
      </c>
      <c r="C380" t="str">
        <f>IF('Support - Calculation Detail'!B380="","",'Support - Calculation Detail'!B380)</f>
        <v>N</v>
      </c>
      <c r="D380">
        <f>IF('Support - Calculation Detail'!D380="","",'Support - Calculation Detail'!D380)</f>
        <v>37681</v>
      </c>
      <c r="E380">
        <f>IF('Support - Calculation Detail'!E380="","",'Support - Calculation Detail'!E380)</f>
        <v>0</v>
      </c>
      <c r="G380">
        <f>IF('Support - Calculation Detail'!F380="","",'Support - Calculation Detail'!F380)</f>
        <v>37681</v>
      </c>
      <c r="H380">
        <f>IF('Support - Calculation Detail'!G380="","",'Support - Calculation Detail'!G380)</f>
        <v>1.04</v>
      </c>
      <c r="I380">
        <f>IF('Support - Calculation Detail'!H380="","",'Support - Calculation Detail'!H380)</f>
        <v>39188</v>
      </c>
      <c r="J380">
        <f>IF('Support - Calculation Detail'!I380="","",'Support - Calculation Detail'!I380)</f>
        <v>0</v>
      </c>
      <c r="K380">
        <f>IF('Support - Calculation Detail'!K380="","",'Support - Calculation Detail'!K380)</f>
        <v>39188</v>
      </c>
      <c r="L380">
        <f>IF('Support - Calculation Detail'!L380="","",'Support - Calculation Detail'!L380)</f>
        <v>0</v>
      </c>
      <c r="M380">
        <f>IF('Support - Calculation Detail'!M380="","",'Support - Calculation Detail'!M380)</f>
        <v>0</v>
      </c>
      <c r="N380">
        <f>IF('Support - Calculation Detail'!N380="","",'Support - Calculation Detail'!N380)</f>
        <v>0</v>
      </c>
      <c r="P380">
        <f>IF('Support - Calculation Detail'!O380="","",'Support - Calculation Detail'!O380)</f>
        <v>39188</v>
      </c>
      <c r="Q380" t="b">
        <v>1</v>
      </c>
      <c r="R380" t="str">
        <f t="shared" si="25"/>
        <v>1220006</v>
      </c>
      <c r="S380" t="str">
        <f t="shared" si="26"/>
        <v>1220006-UT</v>
      </c>
      <c r="T380" t="str">
        <f t="shared" si="27"/>
        <v>1220006-UT</v>
      </c>
      <c r="U380" t="str">
        <f t="shared" si="28"/>
        <v>2</v>
      </c>
      <c r="V380" t="str">
        <f t="shared" si="29"/>
        <v>UT</v>
      </c>
    </row>
    <row r="381" spans="1:22" x14ac:dyDescent="0.35">
      <c r="A381" t="str">
        <f>IF('Support - Calculation Detail'!A381="","",LEFT('Support - Calculation Detail'!A381,7)&amp;"-"&amp;RIGHT('Support - Calculation Detail'!A381,2))</f>
        <v>1220007-FT</v>
      </c>
      <c r="B381" t="str">
        <f>IF('Support - Calculation Detail'!C381="","",'Support - Calculation Detail'!C381)</f>
        <v>12</v>
      </c>
      <c r="C381" t="str">
        <f>IF('Support - Calculation Detail'!B381="","",'Support - Calculation Detail'!B381)</f>
        <v>N</v>
      </c>
      <c r="D381">
        <f>IF('Support - Calculation Detail'!D381="","",'Support - Calculation Detail'!D381)</f>
        <v>228563</v>
      </c>
      <c r="E381">
        <f>IF('Support - Calculation Detail'!E381="","",'Support - Calculation Detail'!E381)</f>
        <v>0</v>
      </c>
      <c r="G381">
        <f>IF('Support - Calculation Detail'!F381="","",'Support - Calculation Detail'!F381)</f>
        <v>228563</v>
      </c>
      <c r="H381">
        <f>IF('Support - Calculation Detail'!G381="","",'Support - Calculation Detail'!G381)</f>
        <v>1.04</v>
      </c>
      <c r="I381">
        <f>IF('Support - Calculation Detail'!H381="","",'Support - Calculation Detail'!H381)</f>
        <v>237706</v>
      </c>
      <c r="J381">
        <f>IF('Support - Calculation Detail'!I381="","",'Support - Calculation Detail'!I381)</f>
        <v>0</v>
      </c>
      <c r="K381">
        <f>IF('Support - Calculation Detail'!K381="","",'Support - Calculation Detail'!K381)</f>
        <v>237706</v>
      </c>
      <c r="L381">
        <f>IF('Support - Calculation Detail'!L381="","",'Support - Calculation Detail'!L381)</f>
        <v>0</v>
      </c>
      <c r="M381">
        <f>IF('Support - Calculation Detail'!M381="","",'Support - Calculation Detail'!M381)</f>
        <v>0</v>
      </c>
      <c r="N381">
        <f>IF('Support - Calculation Detail'!N381="","",'Support - Calculation Detail'!N381)</f>
        <v>0</v>
      </c>
      <c r="P381">
        <f>IF('Support - Calculation Detail'!O381="","",'Support - Calculation Detail'!O381)</f>
        <v>237706</v>
      </c>
      <c r="Q381" t="b">
        <v>1</v>
      </c>
      <c r="R381" t="str">
        <f t="shared" si="25"/>
        <v>1220007</v>
      </c>
      <c r="S381" t="str">
        <f t="shared" si="26"/>
        <v>1220007-FT</v>
      </c>
      <c r="T381" t="str">
        <f t="shared" si="27"/>
        <v>1220007-FT</v>
      </c>
      <c r="U381" t="str">
        <f t="shared" si="28"/>
        <v>2</v>
      </c>
      <c r="V381" t="str">
        <f t="shared" si="29"/>
        <v>FT</v>
      </c>
    </row>
    <row r="382" spans="1:22" x14ac:dyDescent="0.35">
      <c r="A382" t="str">
        <f>IF('Support - Calculation Detail'!A382="","",LEFT('Support - Calculation Detail'!A382,7)&amp;"-"&amp;RIGHT('Support - Calculation Detail'!A382,2))</f>
        <v>1220007-UT</v>
      </c>
      <c r="B382" t="str">
        <f>IF('Support - Calculation Detail'!C382="","",'Support - Calculation Detail'!C382)</f>
        <v>12</v>
      </c>
      <c r="C382" t="str">
        <f>IF('Support - Calculation Detail'!B382="","",'Support - Calculation Detail'!B382)</f>
        <v>N</v>
      </c>
      <c r="D382">
        <f>IF('Support - Calculation Detail'!D382="","",'Support - Calculation Detail'!D382)</f>
        <v>28692</v>
      </c>
      <c r="E382">
        <f>IF('Support - Calculation Detail'!E382="","",'Support - Calculation Detail'!E382)</f>
        <v>0</v>
      </c>
      <c r="G382">
        <f>IF('Support - Calculation Detail'!F382="","",'Support - Calculation Detail'!F382)</f>
        <v>28692</v>
      </c>
      <c r="H382">
        <f>IF('Support - Calculation Detail'!G382="","",'Support - Calculation Detail'!G382)</f>
        <v>1.04</v>
      </c>
      <c r="I382">
        <f>IF('Support - Calculation Detail'!H382="","",'Support - Calculation Detail'!H382)</f>
        <v>29840</v>
      </c>
      <c r="J382">
        <f>IF('Support - Calculation Detail'!I382="","",'Support - Calculation Detail'!I382)</f>
        <v>0</v>
      </c>
      <c r="K382">
        <f>IF('Support - Calculation Detail'!K382="","",'Support - Calculation Detail'!K382)</f>
        <v>29840</v>
      </c>
      <c r="L382">
        <f>IF('Support - Calculation Detail'!L382="","",'Support - Calculation Detail'!L382)</f>
        <v>0</v>
      </c>
      <c r="M382">
        <f>IF('Support - Calculation Detail'!M382="","",'Support - Calculation Detail'!M382)</f>
        <v>0</v>
      </c>
      <c r="N382">
        <f>IF('Support - Calculation Detail'!N382="","",'Support - Calculation Detail'!N382)</f>
        <v>0</v>
      </c>
      <c r="P382">
        <f>IF('Support - Calculation Detail'!O382="","",'Support - Calculation Detail'!O382)</f>
        <v>29840</v>
      </c>
      <c r="Q382" t="b">
        <v>1</v>
      </c>
      <c r="R382" t="str">
        <f t="shared" si="25"/>
        <v>1220007</v>
      </c>
      <c r="S382" t="str">
        <f t="shared" si="26"/>
        <v>1220007-UT</v>
      </c>
      <c r="T382" t="str">
        <f t="shared" si="27"/>
        <v>1220007-UT</v>
      </c>
      <c r="U382" t="str">
        <f t="shared" si="28"/>
        <v>2</v>
      </c>
      <c r="V382" t="str">
        <f t="shared" si="29"/>
        <v>UT</v>
      </c>
    </row>
    <row r="383" spans="1:22" x14ac:dyDescent="0.35">
      <c r="A383" t="str">
        <f>IF('Support - Calculation Detail'!A383="","",LEFT('Support - Calculation Detail'!A383,7)&amp;"-"&amp;RIGHT('Support - Calculation Detail'!A383,2))</f>
        <v>1220008-TF</v>
      </c>
      <c r="B383" t="str">
        <f>IF('Support - Calculation Detail'!C383="","",'Support - Calculation Detail'!C383)</f>
        <v>12</v>
      </c>
      <c r="C383" t="str">
        <f>IF('Support - Calculation Detail'!B383="","",'Support - Calculation Detail'!B383)</f>
        <v>N</v>
      </c>
      <c r="D383">
        <f>IF('Support - Calculation Detail'!D383="","",'Support - Calculation Detail'!D383)</f>
        <v>32976</v>
      </c>
      <c r="E383">
        <f>IF('Support - Calculation Detail'!E383="","",'Support - Calculation Detail'!E383)</f>
        <v>0</v>
      </c>
      <c r="G383">
        <f>IF('Support - Calculation Detail'!F383="","",'Support - Calculation Detail'!F383)</f>
        <v>32976</v>
      </c>
      <c r="H383">
        <f>IF('Support - Calculation Detail'!G383="","",'Support - Calculation Detail'!G383)</f>
        <v>1.04</v>
      </c>
      <c r="I383">
        <f>IF('Support - Calculation Detail'!H383="","",'Support - Calculation Detail'!H383)</f>
        <v>34295</v>
      </c>
      <c r="J383">
        <f>IF('Support - Calculation Detail'!I383="","",'Support - Calculation Detail'!I383)</f>
        <v>0</v>
      </c>
      <c r="K383">
        <f>IF('Support - Calculation Detail'!K383="","",'Support - Calculation Detail'!K383)</f>
        <v>34295</v>
      </c>
      <c r="L383">
        <f>IF('Support - Calculation Detail'!L383="","",'Support - Calculation Detail'!L383)</f>
        <v>0</v>
      </c>
      <c r="M383">
        <f>IF('Support - Calculation Detail'!M383="","",'Support - Calculation Detail'!M383)</f>
        <v>0</v>
      </c>
      <c r="N383">
        <f>IF('Support - Calculation Detail'!N383="","",'Support - Calculation Detail'!N383)</f>
        <v>0</v>
      </c>
      <c r="P383">
        <f>IF('Support - Calculation Detail'!O383="","",'Support - Calculation Detail'!O383)</f>
        <v>34295</v>
      </c>
      <c r="Q383" t="b">
        <v>1</v>
      </c>
      <c r="R383" t="str">
        <f t="shared" si="25"/>
        <v>1220008</v>
      </c>
      <c r="S383" t="str">
        <f t="shared" si="26"/>
        <v>1220008-TF</v>
      </c>
      <c r="T383" t="str">
        <f t="shared" si="27"/>
        <v>1220008-TF</v>
      </c>
      <c r="U383" t="str">
        <f t="shared" si="28"/>
        <v>2</v>
      </c>
      <c r="V383" t="str">
        <f t="shared" si="29"/>
        <v>TF</v>
      </c>
    </row>
    <row r="384" spans="1:22" x14ac:dyDescent="0.35">
      <c r="A384" t="str">
        <f>IF('Support - Calculation Detail'!A384="","",LEFT('Support - Calculation Detail'!A384,7)&amp;"-"&amp;RIGHT('Support - Calculation Detail'!A384,2))</f>
        <v>1220008-UT</v>
      </c>
      <c r="B384" t="str">
        <f>IF('Support - Calculation Detail'!C384="","",'Support - Calculation Detail'!C384)</f>
        <v>12</v>
      </c>
      <c r="C384" t="str">
        <f>IF('Support - Calculation Detail'!B384="","",'Support - Calculation Detail'!B384)</f>
        <v>N</v>
      </c>
      <c r="D384">
        <f>IF('Support - Calculation Detail'!D384="","",'Support - Calculation Detail'!D384)</f>
        <v>29660</v>
      </c>
      <c r="E384">
        <f>IF('Support - Calculation Detail'!E384="","",'Support - Calculation Detail'!E384)</f>
        <v>0</v>
      </c>
      <c r="G384">
        <f>IF('Support - Calculation Detail'!F384="","",'Support - Calculation Detail'!F384)</f>
        <v>29660</v>
      </c>
      <c r="H384">
        <f>IF('Support - Calculation Detail'!G384="","",'Support - Calculation Detail'!G384)</f>
        <v>1.04</v>
      </c>
      <c r="I384">
        <f>IF('Support - Calculation Detail'!H384="","",'Support - Calculation Detail'!H384)</f>
        <v>30846</v>
      </c>
      <c r="J384">
        <f>IF('Support - Calculation Detail'!I384="","",'Support - Calculation Detail'!I384)</f>
        <v>0</v>
      </c>
      <c r="K384">
        <f>IF('Support - Calculation Detail'!K384="","",'Support - Calculation Detail'!K384)</f>
        <v>30846</v>
      </c>
      <c r="L384">
        <f>IF('Support - Calculation Detail'!L384="","",'Support - Calculation Detail'!L384)</f>
        <v>0</v>
      </c>
      <c r="M384">
        <f>IF('Support - Calculation Detail'!M384="","",'Support - Calculation Detail'!M384)</f>
        <v>0</v>
      </c>
      <c r="N384">
        <f>IF('Support - Calculation Detail'!N384="","",'Support - Calculation Detail'!N384)</f>
        <v>0</v>
      </c>
      <c r="P384">
        <f>IF('Support - Calculation Detail'!O384="","",'Support - Calculation Detail'!O384)</f>
        <v>30846</v>
      </c>
      <c r="Q384" t="b">
        <v>1</v>
      </c>
      <c r="R384" t="str">
        <f t="shared" si="25"/>
        <v>1220008</v>
      </c>
      <c r="S384" t="str">
        <f t="shared" si="26"/>
        <v>1220008-UT</v>
      </c>
      <c r="T384" t="str">
        <f t="shared" si="27"/>
        <v>1220008-UT</v>
      </c>
      <c r="U384" t="str">
        <f t="shared" si="28"/>
        <v>2</v>
      </c>
      <c r="V384" t="str">
        <f t="shared" si="29"/>
        <v>UT</v>
      </c>
    </row>
    <row r="385" spans="1:22" x14ac:dyDescent="0.35">
      <c r="A385" t="str">
        <f>IF('Support - Calculation Detail'!A385="","",LEFT('Support - Calculation Detail'!A385,7)&amp;"-"&amp;RIGHT('Support - Calculation Detail'!A385,2))</f>
        <v>1220009-TF</v>
      </c>
      <c r="B385" t="str">
        <f>IF('Support - Calculation Detail'!C385="","",'Support - Calculation Detail'!C385)</f>
        <v>12</v>
      </c>
      <c r="C385" t="str">
        <f>IF('Support - Calculation Detail'!B385="","",'Support - Calculation Detail'!B385)</f>
        <v>N</v>
      </c>
      <c r="D385">
        <f>IF('Support - Calculation Detail'!D385="","",'Support - Calculation Detail'!D385)</f>
        <v>26781</v>
      </c>
      <c r="E385">
        <f>IF('Support - Calculation Detail'!E385="","",'Support - Calculation Detail'!E385)</f>
        <v>0</v>
      </c>
      <c r="G385">
        <f>IF('Support - Calculation Detail'!F385="","",'Support - Calculation Detail'!F385)</f>
        <v>26781</v>
      </c>
      <c r="H385">
        <f>IF('Support - Calculation Detail'!G385="","",'Support - Calculation Detail'!G385)</f>
        <v>1.04</v>
      </c>
      <c r="I385">
        <f>IF('Support - Calculation Detail'!H385="","",'Support - Calculation Detail'!H385)</f>
        <v>27852</v>
      </c>
      <c r="J385">
        <f>IF('Support - Calculation Detail'!I385="","",'Support - Calculation Detail'!I385)</f>
        <v>0</v>
      </c>
      <c r="K385">
        <f>IF('Support - Calculation Detail'!K385="","",'Support - Calculation Detail'!K385)</f>
        <v>27852</v>
      </c>
      <c r="L385">
        <f>IF('Support - Calculation Detail'!L385="","",'Support - Calculation Detail'!L385)</f>
        <v>0</v>
      </c>
      <c r="M385">
        <f>IF('Support - Calculation Detail'!M385="","",'Support - Calculation Detail'!M385)</f>
        <v>0</v>
      </c>
      <c r="N385">
        <f>IF('Support - Calculation Detail'!N385="","",'Support - Calculation Detail'!N385)</f>
        <v>0</v>
      </c>
      <c r="P385">
        <f>IF('Support - Calculation Detail'!O385="","",'Support - Calculation Detail'!O385)</f>
        <v>27852</v>
      </c>
      <c r="Q385" t="b">
        <v>1</v>
      </c>
      <c r="R385" t="str">
        <f t="shared" si="25"/>
        <v>1220009</v>
      </c>
      <c r="S385" t="str">
        <f t="shared" si="26"/>
        <v>1220009-TF</v>
      </c>
      <c r="T385" t="str">
        <f t="shared" si="27"/>
        <v>1220009-TF</v>
      </c>
      <c r="U385" t="str">
        <f t="shared" si="28"/>
        <v>2</v>
      </c>
      <c r="V385" t="str">
        <f t="shared" si="29"/>
        <v>TF</v>
      </c>
    </row>
    <row r="386" spans="1:22" x14ac:dyDescent="0.35">
      <c r="A386" t="str">
        <f>IF('Support - Calculation Detail'!A386="","",LEFT('Support - Calculation Detail'!A386,7)&amp;"-"&amp;RIGHT('Support - Calculation Detail'!A386,2))</f>
        <v>1220009-UT</v>
      </c>
      <c r="B386" t="str">
        <f>IF('Support - Calculation Detail'!C386="","",'Support - Calculation Detail'!C386)</f>
        <v>12</v>
      </c>
      <c r="C386" t="str">
        <f>IF('Support - Calculation Detail'!B386="","",'Support - Calculation Detail'!B386)</f>
        <v>N</v>
      </c>
      <c r="D386">
        <f>IF('Support - Calculation Detail'!D386="","",'Support - Calculation Detail'!D386)</f>
        <v>42652</v>
      </c>
      <c r="E386">
        <f>IF('Support - Calculation Detail'!E386="","",'Support - Calculation Detail'!E386)</f>
        <v>0</v>
      </c>
      <c r="G386">
        <f>IF('Support - Calculation Detail'!F386="","",'Support - Calculation Detail'!F386)</f>
        <v>42652</v>
      </c>
      <c r="H386">
        <f>IF('Support - Calculation Detail'!G386="","",'Support - Calculation Detail'!G386)</f>
        <v>1.04</v>
      </c>
      <c r="I386">
        <f>IF('Support - Calculation Detail'!H386="","",'Support - Calculation Detail'!H386)</f>
        <v>44358</v>
      </c>
      <c r="J386">
        <f>IF('Support - Calculation Detail'!I386="","",'Support - Calculation Detail'!I386)</f>
        <v>0</v>
      </c>
      <c r="K386">
        <f>IF('Support - Calculation Detail'!K386="","",'Support - Calculation Detail'!K386)</f>
        <v>44358</v>
      </c>
      <c r="L386">
        <f>IF('Support - Calculation Detail'!L386="","",'Support - Calculation Detail'!L386)</f>
        <v>0</v>
      </c>
      <c r="M386">
        <f>IF('Support - Calculation Detail'!M386="","",'Support - Calculation Detail'!M386)</f>
        <v>0</v>
      </c>
      <c r="N386">
        <f>IF('Support - Calculation Detail'!N386="","",'Support - Calculation Detail'!N386)</f>
        <v>0</v>
      </c>
      <c r="P386">
        <f>IF('Support - Calculation Detail'!O386="","",'Support - Calculation Detail'!O386)</f>
        <v>44358</v>
      </c>
      <c r="Q386" t="b">
        <v>1</v>
      </c>
      <c r="R386" t="str">
        <f t="shared" si="25"/>
        <v>1220009</v>
      </c>
      <c r="S386" t="str">
        <f t="shared" si="26"/>
        <v>1220009-UT</v>
      </c>
      <c r="T386" t="str">
        <f t="shared" si="27"/>
        <v>1220009-UT</v>
      </c>
      <c r="U386" t="str">
        <f t="shared" si="28"/>
        <v>2</v>
      </c>
      <c r="V386" t="str">
        <f t="shared" si="29"/>
        <v>UT</v>
      </c>
    </row>
    <row r="387" spans="1:22" x14ac:dyDescent="0.35">
      <c r="A387" t="str">
        <f>IF('Support - Calculation Detail'!A387="","",LEFT('Support - Calculation Detail'!A387,7)&amp;"-"&amp;RIGHT('Support - Calculation Detail'!A387,2))</f>
        <v>1220010-TF</v>
      </c>
      <c r="B387" t="str">
        <f>IF('Support - Calculation Detail'!C387="","",'Support - Calculation Detail'!C387)</f>
        <v>12</v>
      </c>
      <c r="C387" t="str">
        <f>IF('Support - Calculation Detail'!B387="","",'Support - Calculation Detail'!B387)</f>
        <v>N</v>
      </c>
      <c r="D387">
        <f>IF('Support - Calculation Detail'!D387="","",'Support - Calculation Detail'!D387)</f>
        <v>31776</v>
      </c>
      <c r="E387">
        <f>IF('Support - Calculation Detail'!E387="","",'Support - Calculation Detail'!E387)</f>
        <v>0</v>
      </c>
      <c r="G387">
        <f>IF('Support - Calculation Detail'!F387="","",'Support - Calculation Detail'!F387)</f>
        <v>31776</v>
      </c>
      <c r="H387">
        <f>IF('Support - Calculation Detail'!G387="","",'Support - Calculation Detail'!G387)</f>
        <v>1.04</v>
      </c>
      <c r="I387">
        <f>IF('Support - Calculation Detail'!H387="","",'Support - Calculation Detail'!H387)</f>
        <v>33047</v>
      </c>
      <c r="J387">
        <f>IF('Support - Calculation Detail'!I387="","",'Support - Calculation Detail'!I387)</f>
        <v>0</v>
      </c>
      <c r="K387">
        <f>IF('Support - Calculation Detail'!K387="","",'Support - Calculation Detail'!K387)</f>
        <v>33047</v>
      </c>
      <c r="L387">
        <f>IF('Support - Calculation Detail'!L387="","",'Support - Calculation Detail'!L387)</f>
        <v>0</v>
      </c>
      <c r="M387">
        <f>IF('Support - Calculation Detail'!M387="","",'Support - Calculation Detail'!M387)</f>
        <v>0</v>
      </c>
      <c r="N387">
        <f>IF('Support - Calculation Detail'!N387="","",'Support - Calculation Detail'!N387)</f>
        <v>0</v>
      </c>
      <c r="P387">
        <f>IF('Support - Calculation Detail'!O387="","",'Support - Calculation Detail'!O387)</f>
        <v>33047</v>
      </c>
      <c r="Q387" t="b">
        <v>1</v>
      </c>
      <c r="R387" t="str">
        <f t="shared" ref="R387:R450" si="30">LEFT(A387,7)</f>
        <v>1220010</v>
      </c>
      <c r="S387" t="str">
        <f t="shared" ref="S387:S450" si="31">A387</f>
        <v>1220010-TF</v>
      </c>
      <c r="T387" t="str">
        <f t="shared" ref="T387:T450" si="32">S387</f>
        <v>1220010-TF</v>
      </c>
      <c r="U387" t="str">
        <f t="shared" ref="U387:U450" si="33">MID(S387,3,1)</f>
        <v>2</v>
      </c>
      <c r="V387" t="str">
        <f t="shared" ref="V387:V450" si="34">RIGHT(T387,2)</f>
        <v>TF</v>
      </c>
    </row>
    <row r="388" spans="1:22" x14ac:dyDescent="0.35">
      <c r="A388" t="str">
        <f>IF('Support - Calculation Detail'!A388="","",LEFT('Support - Calculation Detail'!A388,7)&amp;"-"&amp;RIGHT('Support - Calculation Detail'!A388,2))</f>
        <v>1220010-UT</v>
      </c>
      <c r="B388" t="str">
        <f>IF('Support - Calculation Detail'!C388="","",'Support - Calculation Detail'!C388)</f>
        <v>12</v>
      </c>
      <c r="C388" t="str">
        <f>IF('Support - Calculation Detail'!B388="","",'Support - Calculation Detail'!B388)</f>
        <v>N</v>
      </c>
      <c r="D388">
        <f>IF('Support - Calculation Detail'!D388="","",'Support - Calculation Detail'!D388)</f>
        <v>54562</v>
      </c>
      <c r="E388">
        <f>IF('Support - Calculation Detail'!E388="","",'Support - Calculation Detail'!E388)</f>
        <v>0</v>
      </c>
      <c r="G388">
        <f>IF('Support - Calculation Detail'!F388="","",'Support - Calculation Detail'!F388)</f>
        <v>54562</v>
      </c>
      <c r="H388">
        <f>IF('Support - Calculation Detail'!G388="","",'Support - Calculation Detail'!G388)</f>
        <v>1.04</v>
      </c>
      <c r="I388">
        <f>IF('Support - Calculation Detail'!H388="","",'Support - Calculation Detail'!H388)</f>
        <v>56744</v>
      </c>
      <c r="J388">
        <f>IF('Support - Calculation Detail'!I388="","",'Support - Calculation Detail'!I388)</f>
        <v>0</v>
      </c>
      <c r="K388">
        <f>IF('Support - Calculation Detail'!K388="","",'Support - Calculation Detail'!K388)</f>
        <v>56744</v>
      </c>
      <c r="L388">
        <f>IF('Support - Calculation Detail'!L388="","",'Support - Calculation Detail'!L388)</f>
        <v>0</v>
      </c>
      <c r="M388">
        <f>IF('Support - Calculation Detail'!M388="","",'Support - Calculation Detail'!M388)</f>
        <v>0</v>
      </c>
      <c r="N388">
        <f>IF('Support - Calculation Detail'!N388="","",'Support - Calculation Detail'!N388)</f>
        <v>0</v>
      </c>
      <c r="P388">
        <f>IF('Support - Calculation Detail'!O388="","",'Support - Calculation Detail'!O388)</f>
        <v>56744</v>
      </c>
      <c r="Q388" t="b">
        <v>1</v>
      </c>
      <c r="R388" t="str">
        <f t="shared" si="30"/>
        <v>1220010</v>
      </c>
      <c r="S388" t="str">
        <f t="shared" si="31"/>
        <v>1220010-UT</v>
      </c>
      <c r="T388" t="str">
        <f t="shared" si="32"/>
        <v>1220010-UT</v>
      </c>
      <c r="U388" t="str">
        <f t="shared" si="33"/>
        <v>2</v>
      </c>
      <c r="V388" t="str">
        <f t="shared" si="34"/>
        <v>UT</v>
      </c>
    </row>
    <row r="389" spans="1:22" x14ac:dyDescent="0.35">
      <c r="A389" t="str">
        <f>IF('Support - Calculation Detail'!A389="","",LEFT('Support - Calculation Detail'!A389,7)&amp;"-"&amp;RIGHT('Support - Calculation Detail'!A389,2))</f>
        <v>1220011-UT</v>
      </c>
      <c r="B389" t="str">
        <f>IF('Support - Calculation Detail'!C389="","",'Support - Calculation Detail'!C389)</f>
        <v>12</v>
      </c>
      <c r="C389" t="str">
        <f>IF('Support - Calculation Detail'!B389="","",'Support - Calculation Detail'!B389)</f>
        <v>N</v>
      </c>
      <c r="D389">
        <f>IF('Support - Calculation Detail'!D389="","",'Support - Calculation Detail'!D389)</f>
        <v>21427</v>
      </c>
      <c r="E389">
        <f>IF('Support - Calculation Detail'!E389="","",'Support - Calculation Detail'!E389)</f>
        <v>0</v>
      </c>
      <c r="G389">
        <f>IF('Support - Calculation Detail'!F389="","",'Support - Calculation Detail'!F389)</f>
        <v>21427</v>
      </c>
      <c r="H389">
        <f>IF('Support - Calculation Detail'!G389="","",'Support - Calculation Detail'!G389)</f>
        <v>1.04</v>
      </c>
      <c r="I389">
        <f>IF('Support - Calculation Detail'!H389="","",'Support - Calculation Detail'!H389)</f>
        <v>22284</v>
      </c>
      <c r="J389">
        <f>IF('Support - Calculation Detail'!I389="","",'Support - Calculation Detail'!I389)</f>
        <v>0</v>
      </c>
      <c r="K389">
        <f>IF('Support - Calculation Detail'!K389="","",'Support - Calculation Detail'!K389)</f>
        <v>22284</v>
      </c>
      <c r="L389">
        <f>IF('Support - Calculation Detail'!L389="","",'Support - Calculation Detail'!L389)</f>
        <v>0</v>
      </c>
      <c r="M389">
        <f>IF('Support - Calculation Detail'!M389="","",'Support - Calculation Detail'!M389)</f>
        <v>0</v>
      </c>
      <c r="N389">
        <f>IF('Support - Calculation Detail'!N389="","",'Support - Calculation Detail'!N389)</f>
        <v>0</v>
      </c>
      <c r="P389">
        <f>IF('Support - Calculation Detail'!O389="","",'Support - Calculation Detail'!O389)</f>
        <v>22284</v>
      </c>
      <c r="Q389" t="b">
        <v>1</v>
      </c>
      <c r="R389" t="str">
        <f t="shared" si="30"/>
        <v>1220011</v>
      </c>
      <c r="S389" t="str">
        <f t="shared" si="31"/>
        <v>1220011-UT</v>
      </c>
      <c r="T389" t="str">
        <f t="shared" si="32"/>
        <v>1220011-UT</v>
      </c>
      <c r="U389" t="str">
        <f t="shared" si="33"/>
        <v>2</v>
      </c>
      <c r="V389" t="str">
        <f t="shared" si="34"/>
        <v>UT</v>
      </c>
    </row>
    <row r="390" spans="1:22" x14ac:dyDescent="0.35">
      <c r="A390" t="str">
        <f>IF('Support - Calculation Detail'!A390="","",LEFT('Support - Calculation Detail'!A390,7)&amp;"-"&amp;RIGHT('Support - Calculation Detail'!A390,2))</f>
        <v>1220012-TF</v>
      </c>
      <c r="B390" t="str">
        <f>IF('Support - Calculation Detail'!C390="","",'Support - Calculation Detail'!C390)</f>
        <v>12</v>
      </c>
      <c r="C390" t="str">
        <f>IF('Support - Calculation Detail'!B390="","",'Support - Calculation Detail'!B390)</f>
        <v>N</v>
      </c>
      <c r="D390">
        <f>IF('Support - Calculation Detail'!D390="","",'Support - Calculation Detail'!D390)</f>
        <v>30319</v>
      </c>
      <c r="E390">
        <f>IF('Support - Calculation Detail'!E390="","",'Support - Calculation Detail'!E390)</f>
        <v>0</v>
      </c>
      <c r="G390">
        <f>IF('Support - Calculation Detail'!F390="","",'Support - Calculation Detail'!F390)</f>
        <v>30319</v>
      </c>
      <c r="H390">
        <f>IF('Support - Calculation Detail'!G390="","",'Support - Calculation Detail'!G390)</f>
        <v>1.04</v>
      </c>
      <c r="I390">
        <f>IF('Support - Calculation Detail'!H390="","",'Support - Calculation Detail'!H390)</f>
        <v>31532</v>
      </c>
      <c r="J390">
        <f>IF('Support - Calculation Detail'!I390="","",'Support - Calculation Detail'!I390)</f>
        <v>0</v>
      </c>
      <c r="K390">
        <f>IF('Support - Calculation Detail'!K390="","",'Support - Calculation Detail'!K390)</f>
        <v>31532</v>
      </c>
      <c r="L390">
        <f>IF('Support - Calculation Detail'!L390="","",'Support - Calculation Detail'!L390)</f>
        <v>0</v>
      </c>
      <c r="M390">
        <f>IF('Support - Calculation Detail'!M390="","",'Support - Calculation Detail'!M390)</f>
        <v>0</v>
      </c>
      <c r="N390">
        <f>IF('Support - Calculation Detail'!N390="","",'Support - Calculation Detail'!N390)</f>
        <v>0</v>
      </c>
      <c r="P390">
        <f>IF('Support - Calculation Detail'!O390="","",'Support - Calculation Detail'!O390)</f>
        <v>31532</v>
      </c>
      <c r="Q390" t="b">
        <v>1</v>
      </c>
      <c r="R390" t="str">
        <f t="shared" si="30"/>
        <v>1220012</v>
      </c>
      <c r="S390" t="str">
        <f t="shared" si="31"/>
        <v>1220012-TF</v>
      </c>
      <c r="T390" t="str">
        <f t="shared" si="32"/>
        <v>1220012-TF</v>
      </c>
      <c r="U390" t="str">
        <f t="shared" si="33"/>
        <v>2</v>
      </c>
      <c r="V390" t="str">
        <f t="shared" si="34"/>
        <v>TF</v>
      </c>
    </row>
    <row r="391" spans="1:22" x14ac:dyDescent="0.35">
      <c r="A391" t="str">
        <f>IF('Support - Calculation Detail'!A391="","",LEFT('Support - Calculation Detail'!A391,7)&amp;"-"&amp;RIGHT('Support - Calculation Detail'!A391,2))</f>
        <v>1220012-UT</v>
      </c>
      <c r="B391" t="str">
        <f>IF('Support - Calculation Detail'!C391="","",'Support - Calculation Detail'!C391)</f>
        <v>12</v>
      </c>
      <c r="C391" t="str">
        <f>IF('Support - Calculation Detail'!B391="","",'Support - Calculation Detail'!B391)</f>
        <v>N</v>
      </c>
      <c r="D391">
        <f>IF('Support - Calculation Detail'!D391="","",'Support - Calculation Detail'!D391)</f>
        <v>28699</v>
      </c>
      <c r="E391">
        <f>IF('Support - Calculation Detail'!E391="","",'Support - Calculation Detail'!E391)</f>
        <v>0</v>
      </c>
      <c r="G391">
        <f>IF('Support - Calculation Detail'!F391="","",'Support - Calculation Detail'!F391)</f>
        <v>28699</v>
      </c>
      <c r="H391">
        <f>IF('Support - Calculation Detail'!G391="","",'Support - Calculation Detail'!G391)</f>
        <v>1.04</v>
      </c>
      <c r="I391">
        <f>IF('Support - Calculation Detail'!H391="","",'Support - Calculation Detail'!H391)</f>
        <v>29847</v>
      </c>
      <c r="J391">
        <f>IF('Support - Calculation Detail'!I391="","",'Support - Calculation Detail'!I391)</f>
        <v>0</v>
      </c>
      <c r="K391">
        <f>IF('Support - Calculation Detail'!K391="","",'Support - Calculation Detail'!K391)</f>
        <v>29847</v>
      </c>
      <c r="L391">
        <f>IF('Support - Calculation Detail'!L391="","",'Support - Calculation Detail'!L391)</f>
        <v>0</v>
      </c>
      <c r="M391">
        <f>IF('Support - Calculation Detail'!M391="","",'Support - Calculation Detail'!M391)</f>
        <v>0</v>
      </c>
      <c r="N391">
        <f>IF('Support - Calculation Detail'!N391="","",'Support - Calculation Detail'!N391)</f>
        <v>0</v>
      </c>
      <c r="P391">
        <f>IF('Support - Calculation Detail'!O391="","",'Support - Calculation Detail'!O391)</f>
        <v>29847</v>
      </c>
      <c r="Q391" t="b">
        <v>1</v>
      </c>
      <c r="R391" t="str">
        <f t="shared" si="30"/>
        <v>1220012</v>
      </c>
      <c r="S391" t="str">
        <f t="shared" si="31"/>
        <v>1220012-UT</v>
      </c>
      <c r="T391" t="str">
        <f t="shared" si="32"/>
        <v>1220012-UT</v>
      </c>
      <c r="U391" t="str">
        <f t="shared" si="33"/>
        <v>2</v>
      </c>
      <c r="V391" t="str">
        <f t="shared" si="34"/>
        <v>UT</v>
      </c>
    </row>
    <row r="392" spans="1:22" x14ac:dyDescent="0.35">
      <c r="A392" t="str">
        <f>IF('Support - Calculation Detail'!A392="","",LEFT('Support - Calculation Detail'!A392,7)&amp;"-"&amp;RIGHT('Support - Calculation Detail'!A392,2))</f>
        <v>1220013-UT</v>
      </c>
      <c r="B392" t="str">
        <f>IF('Support - Calculation Detail'!C392="","",'Support - Calculation Detail'!C392)</f>
        <v>12</v>
      </c>
      <c r="C392" t="str">
        <f>IF('Support - Calculation Detail'!B392="","",'Support - Calculation Detail'!B392)</f>
        <v>N</v>
      </c>
      <c r="D392">
        <f>IF('Support - Calculation Detail'!D392="","",'Support - Calculation Detail'!D392)</f>
        <v>24648</v>
      </c>
      <c r="E392">
        <f>IF('Support - Calculation Detail'!E392="","",'Support - Calculation Detail'!E392)</f>
        <v>0</v>
      </c>
      <c r="G392">
        <f>IF('Support - Calculation Detail'!F392="","",'Support - Calculation Detail'!F392)</f>
        <v>24648</v>
      </c>
      <c r="H392">
        <f>IF('Support - Calculation Detail'!G392="","",'Support - Calculation Detail'!G392)</f>
        <v>1.04</v>
      </c>
      <c r="I392">
        <f>IF('Support - Calculation Detail'!H392="","",'Support - Calculation Detail'!H392)</f>
        <v>25634</v>
      </c>
      <c r="J392">
        <f>IF('Support - Calculation Detail'!I392="","",'Support - Calculation Detail'!I392)</f>
        <v>0</v>
      </c>
      <c r="K392">
        <f>IF('Support - Calculation Detail'!K392="","",'Support - Calculation Detail'!K392)</f>
        <v>25634</v>
      </c>
      <c r="L392">
        <f>IF('Support - Calculation Detail'!L392="","",'Support - Calculation Detail'!L392)</f>
        <v>0</v>
      </c>
      <c r="M392">
        <f>IF('Support - Calculation Detail'!M392="","",'Support - Calculation Detail'!M392)</f>
        <v>0</v>
      </c>
      <c r="N392">
        <f>IF('Support - Calculation Detail'!N392="","",'Support - Calculation Detail'!N392)</f>
        <v>0</v>
      </c>
      <c r="P392">
        <f>IF('Support - Calculation Detail'!O392="","",'Support - Calculation Detail'!O392)</f>
        <v>25634</v>
      </c>
      <c r="Q392" t="b">
        <v>1</v>
      </c>
      <c r="R392" t="str">
        <f t="shared" si="30"/>
        <v>1220013</v>
      </c>
      <c r="S392" t="str">
        <f t="shared" si="31"/>
        <v>1220013-UT</v>
      </c>
      <c r="T392" t="str">
        <f t="shared" si="32"/>
        <v>1220013-UT</v>
      </c>
      <c r="U392" t="str">
        <f t="shared" si="33"/>
        <v>2</v>
      </c>
      <c r="V392" t="str">
        <f t="shared" si="34"/>
        <v>UT</v>
      </c>
    </row>
    <row r="393" spans="1:22" x14ac:dyDescent="0.35">
      <c r="A393" t="str">
        <f>IF('Support - Calculation Detail'!A393="","",LEFT('Support - Calculation Detail'!A393,7)&amp;"-"&amp;RIGHT('Support - Calculation Detail'!A393,2))</f>
        <v>1220014-TF</v>
      </c>
      <c r="B393" t="str">
        <f>IF('Support - Calculation Detail'!C393="","",'Support - Calculation Detail'!C393)</f>
        <v>12</v>
      </c>
      <c r="C393" t="str">
        <f>IF('Support - Calculation Detail'!B393="","",'Support - Calculation Detail'!B393)</f>
        <v>N</v>
      </c>
      <c r="D393">
        <f>IF('Support - Calculation Detail'!D393="","",'Support - Calculation Detail'!D393)</f>
        <v>32218</v>
      </c>
      <c r="E393">
        <f>IF('Support - Calculation Detail'!E393="","",'Support - Calculation Detail'!E393)</f>
        <v>0</v>
      </c>
      <c r="G393">
        <f>IF('Support - Calculation Detail'!F393="","",'Support - Calculation Detail'!F393)</f>
        <v>32218</v>
      </c>
      <c r="H393">
        <f>IF('Support - Calculation Detail'!G393="","",'Support - Calculation Detail'!G393)</f>
        <v>1.04</v>
      </c>
      <c r="I393">
        <f>IF('Support - Calculation Detail'!H393="","",'Support - Calculation Detail'!H393)</f>
        <v>33507</v>
      </c>
      <c r="J393">
        <f>IF('Support - Calculation Detail'!I393="","",'Support - Calculation Detail'!I393)</f>
        <v>0</v>
      </c>
      <c r="K393">
        <f>IF('Support - Calculation Detail'!K393="","",'Support - Calculation Detail'!K393)</f>
        <v>33507</v>
      </c>
      <c r="L393">
        <f>IF('Support - Calculation Detail'!L393="","",'Support - Calculation Detail'!L393)</f>
        <v>0</v>
      </c>
      <c r="M393">
        <f>IF('Support - Calculation Detail'!M393="","",'Support - Calculation Detail'!M393)</f>
        <v>0</v>
      </c>
      <c r="N393">
        <f>IF('Support - Calculation Detail'!N393="","",'Support - Calculation Detail'!N393)</f>
        <v>0</v>
      </c>
      <c r="P393">
        <f>IF('Support - Calculation Detail'!O393="","",'Support - Calculation Detail'!O393)</f>
        <v>33507</v>
      </c>
      <c r="Q393" t="b">
        <v>1</v>
      </c>
      <c r="R393" t="str">
        <f t="shared" si="30"/>
        <v>1220014</v>
      </c>
      <c r="S393" t="str">
        <f t="shared" si="31"/>
        <v>1220014-TF</v>
      </c>
      <c r="T393" t="str">
        <f t="shared" si="32"/>
        <v>1220014-TF</v>
      </c>
      <c r="U393" t="str">
        <f t="shared" si="33"/>
        <v>2</v>
      </c>
      <c r="V393" t="str">
        <f t="shared" si="34"/>
        <v>TF</v>
      </c>
    </row>
    <row r="394" spans="1:22" x14ac:dyDescent="0.35">
      <c r="A394" t="str">
        <f>IF('Support - Calculation Detail'!A394="","",LEFT('Support - Calculation Detail'!A394,7)&amp;"-"&amp;RIGHT('Support - Calculation Detail'!A394,2))</f>
        <v>1220014-UT</v>
      </c>
      <c r="B394" t="str">
        <f>IF('Support - Calculation Detail'!C394="","",'Support - Calculation Detail'!C394)</f>
        <v>12</v>
      </c>
      <c r="C394" t="str">
        <f>IF('Support - Calculation Detail'!B394="","",'Support - Calculation Detail'!B394)</f>
        <v>N</v>
      </c>
      <c r="D394">
        <f>IF('Support - Calculation Detail'!D394="","",'Support - Calculation Detail'!D394)</f>
        <v>30465</v>
      </c>
      <c r="E394">
        <f>IF('Support - Calculation Detail'!E394="","",'Support - Calculation Detail'!E394)</f>
        <v>0</v>
      </c>
      <c r="G394">
        <f>IF('Support - Calculation Detail'!F394="","",'Support - Calculation Detail'!F394)</f>
        <v>30465</v>
      </c>
      <c r="H394">
        <f>IF('Support - Calculation Detail'!G394="","",'Support - Calculation Detail'!G394)</f>
        <v>1.04</v>
      </c>
      <c r="I394">
        <f>IF('Support - Calculation Detail'!H394="","",'Support - Calculation Detail'!H394)</f>
        <v>31684</v>
      </c>
      <c r="J394">
        <f>IF('Support - Calculation Detail'!I394="","",'Support - Calculation Detail'!I394)</f>
        <v>0</v>
      </c>
      <c r="K394">
        <f>IF('Support - Calculation Detail'!K394="","",'Support - Calculation Detail'!K394)</f>
        <v>31684</v>
      </c>
      <c r="L394">
        <f>IF('Support - Calculation Detail'!L394="","",'Support - Calculation Detail'!L394)</f>
        <v>0</v>
      </c>
      <c r="M394">
        <f>IF('Support - Calculation Detail'!M394="","",'Support - Calculation Detail'!M394)</f>
        <v>0</v>
      </c>
      <c r="N394">
        <f>IF('Support - Calculation Detail'!N394="","",'Support - Calculation Detail'!N394)</f>
        <v>0</v>
      </c>
      <c r="P394">
        <f>IF('Support - Calculation Detail'!O394="","",'Support - Calculation Detail'!O394)</f>
        <v>31684</v>
      </c>
      <c r="Q394" t="b">
        <v>1</v>
      </c>
      <c r="R394" t="str">
        <f t="shared" si="30"/>
        <v>1220014</v>
      </c>
      <c r="S394" t="str">
        <f t="shared" si="31"/>
        <v>1220014-UT</v>
      </c>
      <c r="T394" t="str">
        <f t="shared" si="32"/>
        <v>1220014-UT</v>
      </c>
      <c r="U394" t="str">
        <f t="shared" si="33"/>
        <v>2</v>
      </c>
      <c r="V394" t="str">
        <f t="shared" si="34"/>
        <v>UT</v>
      </c>
    </row>
    <row r="395" spans="1:22" x14ac:dyDescent="0.35">
      <c r="A395" t="str">
        <f>IF('Support - Calculation Detail'!A395="","",LEFT('Support - Calculation Detail'!A395,7)&amp;"-"&amp;RIGHT('Support - Calculation Detail'!A395,2))</f>
        <v>1250027-UT</v>
      </c>
      <c r="B395" t="str">
        <f>IF('Support - Calculation Detail'!C395="","",'Support - Calculation Detail'!C395)</f>
        <v>12</v>
      </c>
      <c r="C395" t="str">
        <f>IF('Support - Calculation Detail'!B395="","",'Support - Calculation Detail'!B395)</f>
        <v>N</v>
      </c>
      <c r="D395">
        <f>IF('Support - Calculation Detail'!D395="","",'Support - Calculation Detail'!D395)</f>
        <v>110387</v>
      </c>
      <c r="E395">
        <f>IF('Support - Calculation Detail'!E395="","",'Support - Calculation Detail'!E395)</f>
        <v>0</v>
      </c>
      <c r="G395">
        <f>IF('Support - Calculation Detail'!F395="","",'Support - Calculation Detail'!F395)</f>
        <v>110387</v>
      </c>
      <c r="H395">
        <f>IF('Support - Calculation Detail'!G395="","",'Support - Calculation Detail'!G395)</f>
        <v>1.04</v>
      </c>
      <c r="I395">
        <f>IF('Support - Calculation Detail'!H395="","",'Support - Calculation Detail'!H395)</f>
        <v>114802</v>
      </c>
      <c r="J395">
        <f>IF('Support - Calculation Detail'!I395="","",'Support - Calculation Detail'!I395)</f>
        <v>0</v>
      </c>
      <c r="K395">
        <f>IF('Support - Calculation Detail'!K395="","",'Support - Calculation Detail'!K395)</f>
        <v>114802</v>
      </c>
      <c r="L395">
        <f>IF('Support - Calculation Detail'!L395="","",'Support - Calculation Detail'!L395)</f>
        <v>0</v>
      </c>
      <c r="M395">
        <f>IF('Support - Calculation Detail'!M395="","",'Support - Calculation Detail'!M395)</f>
        <v>0</v>
      </c>
      <c r="N395">
        <f>IF('Support - Calculation Detail'!N395="","",'Support - Calculation Detail'!N395)</f>
        <v>0</v>
      </c>
      <c r="P395">
        <f>IF('Support - Calculation Detail'!O395="","",'Support - Calculation Detail'!O395)</f>
        <v>114802</v>
      </c>
      <c r="Q395" t="b">
        <v>1</v>
      </c>
      <c r="R395" t="str">
        <f t="shared" si="30"/>
        <v>1250027</v>
      </c>
      <c r="S395" t="str">
        <f t="shared" si="31"/>
        <v>1250027-UT</v>
      </c>
      <c r="T395" t="str">
        <f t="shared" si="32"/>
        <v>1250027-UT</v>
      </c>
      <c r="U395" t="str">
        <f t="shared" si="33"/>
        <v>5</v>
      </c>
      <c r="V395" t="str">
        <f t="shared" si="34"/>
        <v>UT</v>
      </c>
    </row>
    <row r="396" spans="1:22" x14ac:dyDescent="0.35">
      <c r="A396" t="str">
        <f>IF('Support - Calculation Detail'!A396="","",LEFT('Support - Calculation Detail'!A396,7)&amp;"-"&amp;RIGHT('Support - Calculation Detail'!A396,2))</f>
        <v>1250028-UT</v>
      </c>
      <c r="B396" t="str">
        <f>IF('Support - Calculation Detail'!C396="","",'Support - Calculation Detail'!C396)</f>
        <v>12</v>
      </c>
      <c r="C396" t="str">
        <f>IF('Support - Calculation Detail'!B396="","",'Support - Calculation Detail'!B396)</f>
        <v>N</v>
      </c>
      <c r="D396">
        <f>IF('Support - Calculation Detail'!D396="","",'Support - Calculation Detail'!D396)</f>
        <v>1270506</v>
      </c>
      <c r="E396">
        <f>IF('Support - Calculation Detail'!E396="","",'Support - Calculation Detail'!E396)</f>
        <v>0</v>
      </c>
      <c r="G396">
        <f>IF('Support - Calculation Detail'!F396="","",'Support - Calculation Detail'!F396)</f>
        <v>1270506</v>
      </c>
      <c r="H396">
        <f>IF('Support - Calculation Detail'!G396="","",'Support - Calculation Detail'!G396)</f>
        <v>1.04</v>
      </c>
      <c r="I396">
        <f>IF('Support - Calculation Detail'!H396="","",'Support - Calculation Detail'!H396)</f>
        <v>1321326</v>
      </c>
      <c r="J396">
        <f>IF('Support - Calculation Detail'!I396="","",'Support - Calculation Detail'!I396)</f>
        <v>0</v>
      </c>
      <c r="K396">
        <f>IF('Support - Calculation Detail'!K396="","",'Support - Calculation Detail'!K396)</f>
        <v>1321326</v>
      </c>
      <c r="L396">
        <f>IF('Support - Calculation Detail'!L396="","",'Support - Calculation Detail'!L396)</f>
        <v>0</v>
      </c>
      <c r="M396">
        <f>IF('Support - Calculation Detail'!M396="","",'Support - Calculation Detail'!M396)</f>
        <v>0</v>
      </c>
      <c r="N396">
        <f>IF('Support - Calculation Detail'!N396="","",'Support - Calculation Detail'!N396)</f>
        <v>0</v>
      </c>
      <c r="P396">
        <f>IF('Support - Calculation Detail'!O396="","",'Support - Calculation Detail'!O396)</f>
        <v>1321326</v>
      </c>
      <c r="Q396" t="b">
        <v>1</v>
      </c>
      <c r="R396" t="str">
        <f t="shared" si="30"/>
        <v>1250028</v>
      </c>
      <c r="S396" t="str">
        <f t="shared" si="31"/>
        <v>1250028-UT</v>
      </c>
      <c r="T396" t="str">
        <f t="shared" si="32"/>
        <v>1250028-UT</v>
      </c>
      <c r="U396" t="str">
        <f t="shared" si="33"/>
        <v>5</v>
      </c>
      <c r="V396" t="str">
        <f t="shared" si="34"/>
        <v>UT</v>
      </c>
    </row>
    <row r="397" spans="1:22" x14ac:dyDescent="0.35">
      <c r="A397" t="str">
        <f>IF('Support - Calculation Detail'!A397="","",LEFT('Support - Calculation Detail'!A397,7)&amp;"-"&amp;RIGHT('Support - Calculation Detail'!A397,2))</f>
        <v>1250029-UT</v>
      </c>
      <c r="B397" t="str">
        <f>IF('Support - Calculation Detail'!C397="","",'Support - Calculation Detail'!C397)</f>
        <v>12</v>
      </c>
      <c r="C397" t="str">
        <f>IF('Support - Calculation Detail'!B397="","",'Support - Calculation Detail'!B397)</f>
        <v>N</v>
      </c>
      <c r="D397">
        <f>IF('Support - Calculation Detail'!D397="","",'Support - Calculation Detail'!D397)</f>
        <v>122935</v>
      </c>
      <c r="E397">
        <f>IF('Support - Calculation Detail'!E397="","",'Support - Calculation Detail'!E397)</f>
        <v>0</v>
      </c>
      <c r="G397">
        <f>IF('Support - Calculation Detail'!F397="","",'Support - Calculation Detail'!F397)</f>
        <v>122935</v>
      </c>
      <c r="H397">
        <f>IF('Support - Calculation Detail'!G397="","",'Support - Calculation Detail'!G397)</f>
        <v>1.04</v>
      </c>
      <c r="I397">
        <f>IF('Support - Calculation Detail'!H397="","",'Support - Calculation Detail'!H397)</f>
        <v>127852</v>
      </c>
      <c r="J397">
        <f>IF('Support - Calculation Detail'!I397="","",'Support - Calculation Detail'!I397)</f>
        <v>0</v>
      </c>
      <c r="K397">
        <f>IF('Support - Calculation Detail'!K397="","",'Support - Calculation Detail'!K397)</f>
        <v>127852</v>
      </c>
      <c r="L397">
        <f>IF('Support - Calculation Detail'!L397="","",'Support - Calculation Detail'!L397)</f>
        <v>0</v>
      </c>
      <c r="M397">
        <f>IF('Support - Calculation Detail'!M397="","",'Support - Calculation Detail'!M397)</f>
        <v>0</v>
      </c>
      <c r="N397">
        <f>IF('Support - Calculation Detail'!N397="","",'Support - Calculation Detail'!N397)</f>
        <v>0</v>
      </c>
      <c r="P397">
        <f>IF('Support - Calculation Detail'!O397="","",'Support - Calculation Detail'!O397)</f>
        <v>127852</v>
      </c>
      <c r="Q397" t="b">
        <v>1</v>
      </c>
      <c r="R397" t="str">
        <f t="shared" si="30"/>
        <v>1250029</v>
      </c>
      <c r="S397" t="str">
        <f t="shared" si="31"/>
        <v>1250029-UT</v>
      </c>
      <c r="T397" t="str">
        <f t="shared" si="32"/>
        <v>1250029-UT</v>
      </c>
      <c r="U397" t="str">
        <f t="shared" si="33"/>
        <v>5</v>
      </c>
      <c r="V397" t="str">
        <f t="shared" si="34"/>
        <v>UT</v>
      </c>
    </row>
    <row r="398" spans="1:22" x14ac:dyDescent="0.35">
      <c r="A398" t="str">
        <f>IF('Support - Calculation Detail'!A398="","",LEFT('Support - Calculation Detail'!A398,7)&amp;"-"&amp;RIGHT('Support - Calculation Detail'!A398,2))</f>
        <v>1250286-UT</v>
      </c>
      <c r="B398" t="str">
        <f>IF('Support - Calculation Detail'!C398="","",'Support - Calculation Detail'!C398)</f>
        <v>12</v>
      </c>
      <c r="C398" t="str">
        <f>IF('Support - Calculation Detail'!B398="","",'Support - Calculation Detail'!B398)</f>
        <v>N</v>
      </c>
      <c r="D398">
        <f>IF('Support - Calculation Detail'!D398="","",'Support - Calculation Detail'!D398)</f>
        <v>905183</v>
      </c>
      <c r="E398">
        <f>IF('Support - Calculation Detail'!E398="","",'Support - Calculation Detail'!E398)</f>
        <v>0</v>
      </c>
      <c r="G398">
        <f>IF('Support - Calculation Detail'!F398="","",'Support - Calculation Detail'!F398)</f>
        <v>905183</v>
      </c>
      <c r="H398">
        <f>IF('Support - Calculation Detail'!G398="","",'Support - Calculation Detail'!G398)</f>
        <v>1.04</v>
      </c>
      <c r="I398">
        <f>IF('Support - Calculation Detail'!H398="","",'Support - Calculation Detail'!H398)</f>
        <v>941390</v>
      </c>
      <c r="J398">
        <f>IF('Support - Calculation Detail'!I398="","",'Support - Calculation Detail'!I398)</f>
        <v>0</v>
      </c>
      <c r="K398">
        <f>IF('Support - Calculation Detail'!K398="","",'Support - Calculation Detail'!K398)</f>
        <v>941390</v>
      </c>
      <c r="L398">
        <f>IF('Support - Calculation Detail'!L398="","",'Support - Calculation Detail'!L398)</f>
        <v>0</v>
      </c>
      <c r="M398">
        <f>IF('Support - Calculation Detail'!M398="","",'Support - Calculation Detail'!M398)</f>
        <v>0</v>
      </c>
      <c r="N398">
        <f>IF('Support - Calculation Detail'!N398="","",'Support - Calculation Detail'!N398)</f>
        <v>0</v>
      </c>
      <c r="P398">
        <f>IF('Support - Calculation Detail'!O398="","",'Support - Calculation Detail'!O398)</f>
        <v>941390</v>
      </c>
      <c r="Q398" t="b">
        <v>1</v>
      </c>
      <c r="R398" t="str">
        <f t="shared" si="30"/>
        <v>1250286</v>
      </c>
      <c r="S398" t="str">
        <f t="shared" si="31"/>
        <v>1250286-UT</v>
      </c>
      <c r="T398" t="str">
        <f t="shared" si="32"/>
        <v>1250286-UT</v>
      </c>
      <c r="U398" t="str">
        <f t="shared" si="33"/>
        <v>5</v>
      </c>
      <c r="V398" t="str">
        <f t="shared" si="34"/>
        <v>UT</v>
      </c>
    </row>
    <row r="399" spans="1:22" x14ac:dyDescent="0.35">
      <c r="A399" t="str">
        <f>IF('Support - Calculation Detail'!A399="","",LEFT('Support - Calculation Detail'!A399,7)&amp;"-"&amp;RIGHT('Support - Calculation Detail'!A399,2))</f>
        <v>1230309-UT</v>
      </c>
      <c r="B399" t="str">
        <f>IF('Support - Calculation Detail'!C399="","",'Support - Calculation Detail'!C399)</f>
        <v>12</v>
      </c>
      <c r="C399" t="str">
        <f>IF('Support - Calculation Detail'!B399="","",'Support - Calculation Detail'!B399)</f>
        <v>N</v>
      </c>
      <c r="D399">
        <f>IF('Support - Calculation Detail'!D399="","",'Support - Calculation Detail'!D399)</f>
        <v>12275310</v>
      </c>
      <c r="E399">
        <f>IF('Support - Calculation Detail'!E399="","",'Support - Calculation Detail'!E399)</f>
        <v>0</v>
      </c>
      <c r="G399">
        <f>IF('Support - Calculation Detail'!F399="","",'Support - Calculation Detail'!F399)</f>
        <v>12275310</v>
      </c>
      <c r="H399">
        <f>IF('Support - Calculation Detail'!G399="","",'Support - Calculation Detail'!G399)</f>
        <v>1.04</v>
      </c>
      <c r="I399">
        <f>IF('Support - Calculation Detail'!H399="","",'Support - Calculation Detail'!H399)</f>
        <v>12766322</v>
      </c>
      <c r="J399">
        <f>IF('Support - Calculation Detail'!I399="","",'Support - Calculation Detail'!I399)</f>
        <v>0</v>
      </c>
      <c r="K399">
        <f>IF('Support - Calculation Detail'!K399="","",'Support - Calculation Detail'!K399)</f>
        <v>12766322</v>
      </c>
      <c r="L399">
        <f>IF('Support - Calculation Detail'!L399="","",'Support - Calculation Detail'!L399)</f>
        <v>297799</v>
      </c>
      <c r="M399">
        <f>IF('Support - Calculation Detail'!M399="","",'Support - Calculation Detail'!M399)</f>
        <v>0</v>
      </c>
      <c r="N399">
        <f>IF('Support - Calculation Detail'!N399="","",'Support - Calculation Detail'!N399)</f>
        <v>0</v>
      </c>
      <c r="P399">
        <f>IF('Support - Calculation Detail'!O399="","",'Support - Calculation Detail'!O399)</f>
        <v>13064121</v>
      </c>
      <c r="Q399" t="b">
        <v>1</v>
      </c>
      <c r="R399" t="str">
        <f t="shared" si="30"/>
        <v>1230309</v>
      </c>
      <c r="S399" t="str">
        <f t="shared" si="31"/>
        <v>1230309-UT</v>
      </c>
      <c r="T399" t="str">
        <f t="shared" si="32"/>
        <v>1230309-UT</v>
      </c>
      <c r="U399" t="str">
        <f t="shared" si="33"/>
        <v>3</v>
      </c>
      <c r="V399" t="str">
        <f t="shared" si="34"/>
        <v>UT</v>
      </c>
    </row>
    <row r="400" spans="1:22" x14ac:dyDescent="0.35">
      <c r="A400" t="str">
        <f>IF('Support - Calculation Detail'!A400="","",LEFT('Support - Calculation Detail'!A400,7)&amp;"-"&amp;RIGHT('Support - Calculation Detail'!A400,2))</f>
        <v>1260326-UT</v>
      </c>
      <c r="B400" t="str">
        <f>IF('Support - Calculation Detail'!C400="","",'Support - Calculation Detail'!C400)</f>
        <v>12</v>
      </c>
      <c r="C400" t="str">
        <f>IF('Support - Calculation Detail'!B400="","",'Support - Calculation Detail'!B400)</f>
        <v>N</v>
      </c>
      <c r="D400">
        <f>IF('Support - Calculation Detail'!D400="","",'Support - Calculation Detail'!D400)</f>
        <v>473206</v>
      </c>
      <c r="E400">
        <f>IF('Support - Calculation Detail'!E400="","",'Support - Calculation Detail'!E400)</f>
        <v>0</v>
      </c>
      <c r="G400">
        <f>IF('Support - Calculation Detail'!F400="","",'Support - Calculation Detail'!F400)</f>
        <v>473206</v>
      </c>
      <c r="H400">
        <f>IF('Support - Calculation Detail'!G400="","",'Support - Calculation Detail'!G400)</f>
        <v>1.04</v>
      </c>
      <c r="I400">
        <f>IF('Support - Calculation Detail'!H400="","",'Support - Calculation Detail'!H400)</f>
        <v>492134</v>
      </c>
      <c r="J400">
        <f>IF('Support - Calculation Detail'!I400="","",'Support - Calculation Detail'!I400)</f>
        <v>0</v>
      </c>
      <c r="K400">
        <f>IF('Support - Calculation Detail'!K400="","",'Support - Calculation Detail'!K400)</f>
        <v>492134</v>
      </c>
      <c r="L400">
        <f>IF('Support - Calculation Detail'!L400="","",'Support - Calculation Detail'!L400)</f>
        <v>0</v>
      </c>
      <c r="M400">
        <f>IF('Support - Calculation Detail'!M400="","",'Support - Calculation Detail'!M400)</f>
        <v>0</v>
      </c>
      <c r="N400">
        <f>IF('Support - Calculation Detail'!N400="","",'Support - Calculation Detail'!N400)</f>
        <v>0</v>
      </c>
      <c r="P400">
        <f>IF('Support - Calculation Detail'!O400="","",'Support - Calculation Detail'!O400)</f>
        <v>492134</v>
      </c>
      <c r="Q400" t="b">
        <v>1</v>
      </c>
      <c r="R400" t="str">
        <f t="shared" si="30"/>
        <v>1260326</v>
      </c>
      <c r="S400" t="str">
        <f t="shared" si="31"/>
        <v>1260326-UT</v>
      </c>
      <c r="T400" t="str">
        <f t="shared" si="32"/>
        <v>1260326-UT</v>
      </c>
      <c r="U400" t="str">
        <f t="shared" si="33"/>
        <v>6</v>
      </c>
      <c r="V400" t="str">
        <f t="shared" si="34"/>
        <v>UT</v>
      </c>
    </row>
    <row r="401" spans="1:22" x14ac:dyDescent="0.35">
      <c r="A401" t="str">
        <f>IF('Support - Calculation Detail'!A401="","",LEFT('Support - Calculation Detail'!A401,7)&amp;"-"&amp;RIGHT('Support - Calculation Detail'!A401,2))</f>
        <v>1260329-UT</v>
      </c>
      <c r="B401" t="str">
        <f>IF('Support - Calculation Detail'!C401="","",'Support - Calculation Detail'!C401)</f>
        <v>12</v>
      </c>
      <c r="C401" t="str">
        <f>IF('Support - Calculation Detail'!B401="","",'Support - Calculation Detail'!B401)</f>
        <v>N</v>
      </c>
      <c r="D401">
        <f>IF('Support - Calculation Detail'!D401="","",'Support - Calculation Detail'!D401)</f>
        <v>268373</v>
      </c>
      <c r="E401">
        <f>IF('Support - Calculation Detail'!E401="","",'Support - Calculation Detail'!E401)</f>
        <v>0</v>
      </c>
      <c r="G401">
        <f>IF('Support - Calculation Detail'!F401="","",'Support - Calculation Detail'!F401)</f>
        <v>268373</v>
      </c>
      <c r="H401">
        <f>IF('Support - Calculation Detail'!G401="","",'Support - Calculation Detail'!G401)</f>
        <v>1.04</v>
      </c>
      <c r="I401">
        <f>IF('Support - Calculation Detail'!H401="","",'Support - Calculation Detail'!H401)</f>
        <v>279108</v>
      </c>
      <c r="J401">
        <f>IF('Support - Calculation Detail'!I401="","",'Support - Calculation Detail'!I401)</f>
        <v>0</v>
      </c>
      <c r="K401">
        <f>IF('Support - Calculation Detail'!K401="","",'Support - Calculation Detail'!K401)</f>
        <v>279108</v>
      </c>
      <c r="L401">
        <f>IF('Support - Calculation Detail'!L401="","",'Support - Calculation Detail'!L401)</f>
        <v>0</v>
      </c>
      <c r="M401">
        <f>IF('Support - Calculation Detail'!M401="","",'Support - Calculation Detail'!M401)</f>
        <v>0</v>
      </c>
      <c r="N401">
        <f>IF('Support - Calculation Detail'!N401="","",'Support - Calculation Detail'!N401)</f>
        <v>0</v>
      </c>
      <c r="P401">
        <f>IF('Support - Calculation Detail'!O401="","",'Support - Calculation Detail'!O401)</f>
        <v>279108</v>
      </c>
      <c r="Q401" t="b">
        <v>1</v>
      </c>
      <c r="R401" t="str">
        <f t="shared" si="30"/>
        <v>1260329</v>
      </c>
      <c r="S401" t="str">
        <f t="shared" si="31"/>
        <v>1260329-UT</v>
      </c>
      <c r="T401" t="str">
        <f t="shared" si="32"/>
        <v>1260329-UT</v>
      </c>
      <c r="U401" t="str">
        <f t="shared" si="33"/>
        <v>6</v>
      </c>
      <c r="V401" t="str">
        <f t="shared" si="34"/>
        <v>UT</v>
      </c>
    </row>
    <row r="402" spans="1:22" x14ac:dyDescent="0.35">
      <c r="A402" t="str">
        <f>IF('Support - Calculation Detail'!A402="","",LEFT('Support - Calculation Detail'!A402,7)&amp;"-"&amp;RIGHT('Support - Calculation Detail'!A402,2))</f>
        <v>1230559-UT</v>
      </c>
      <c r="B402" t="str">
        <f>IF('Support - Calculation Detail'!C402="","",'Support - Calculation Detail'!C402)</f>
        <v>12</v>
      </c>
      <c r="C402" t="str">
        <f>IF('Support - Calculation Detail'!B402="","",'Support - Calculation Detail'!B402)</f>
        <v>N</v>
      </c>
      <c r="D402">
        <f>IF('Support - Calculation Detail'!D402="","",'Support - Calculation Detail'!D402)</f>
        <v>345036</v>
      </c>
      <c r="E402">
        <f>IF('Support - Calculation Detail'!E402="","",'Support - Calculation Detail'!E402)</f>
        <v>0</v>
      </c>
      <c r="G402">
        <f>IF('Support - Calculation Detail'!F402="","",'Support - Calculation Detail'!F402)</f>
        <v>345036</v>
      </c>
      <c r="H402">
        <f>IF('Support - Calculation Detail'!G402="","",'Support - Calculation Detail'!G402)</f>
        <v>1.04</v>
      </c>
      <c r="I402">
        <f>IF('Support - Calculation Detail'!H402="","",'Support - Calculation Detail'!H402)</f>
        <v>358837</v>
      </c>
      <c r="J402">
        <f>IF('Support - Calculation Detail'!I402="","",'Support - Calculation Detail'!I402)</f>
        <v>0</v>
      </c>
      <c r="K402">
        <f>IF('Support - Calculation Detail'!K402="","",'Support - Calculation Detail'!K402)</f>
        <v>358837</v>
      </c>
      <c r="L402">
        <f>IF('Support - Calculation Detail'!L402="","",'Support - Calculation Detail'!L402)</f>
        <v>8381</v>
      </c>
      <c r="M402">
        <f>IF('Support - Calculation Detail'!M402="","",'Support - Calculation Detail'!M402)</f>
        <v>0</v>
      </c>
      <c r="N402">
        <f>IF('Support - Calculation Detail'!N402="","",'Support - Calculation Detail'!N402)</f>
        <v>0</v>
      </c>
      <c r="P402">
        <f>IF('Support - Calculation Detail'!O402="","",'Support - Calculation Detail'!O402)</f>
        <v>367218</v>
      </c>
      <c r="Q402" t="b">
        <v>1</v>
      </c>
      <c r="R402" t="str">
        <f t="shared" si="30"/>
        <v>1230559</v>
      </c>
      <c r="S402" t="str">
        <f t="shared" si="31"/>
        <v>1230559-UT</v>
      </c>
      <c r="T402" t="str">
        <f t="shared" si="32"/>
        <v>1230559-UT</v>
      </c>
      <c r="U402" t="str">
        <f t="shared" si="33"/>
        <v>3</v>
      </c>
      <c r="V402" t="str">
        <f t="shared" si="34"/>
        <v>UT</v>
      </c>
    </row>
    <row r="403" spans="1:22" x14ac:dyDescent="0.35">
      <c r="A403" t="str">
        <f>IF('Support - Calculation Detail'!A403="","",LEFT('Support - Calculation Detail'!A403,7)&amp;"-"&amp;RIGHT('Support - Calculation Detail'!A403,2))</f>
        <v>1230560-UT</v>
      </c>
      <c r="B403" t="str">
        <f>IF('Support - Calculation Detail'!C403="","",'Support - Calculation Detail'!C403)</f>
        <v>12</v>
      </c>
      <c r="C403" t="str">
        <f>IF('Support - Calculation Detail'!B403="","",'Support - Calculation Detail'!B403)</f>
        <v>N</v>
      </c>
      <c r="D403">
        <f>IF('Support - Calculation Detail'!D403="","",'Support - Calculation Detail'!D403)</f>
        <v>215203</v>
      </c>
      <c r="E403">
        <f>IF('Support - Calculation Detail'!E403="","",'Support - Calculation Detail'!E403)</f>
        <v>0</v>
      </c>
      <c r="G403">
        <f>IF('Support - Calculation Detail'!F403="","",'Support - Calculation Detail'!F403)</f>
        <v>215203</v>
      </c>
      <c r="H403">
        <f>IF('Support - Calculation Detail'!G403="","",'Support - Calculation Detail'!G403)</f>
        <v>1.04</v>
      </c>
      <c r="I403">
        <f>IF('Support - Calculation Detail'!H403="","",'Support - Calculation Detail'!H403)</f>
        <v>223811</v>
      </c>
      <c r="J403">
        <f>IF('Support - Calculation Detail'!I403="","",'Support - Calculation Detail'!I403)</f>
        <v>0</v>
      </c>
      <c r="K403">
        <f>IF('Support - Calculation Detail'!K403="","",'Support - Calculation Detail'!K403)</f>
        <v>223811</v>
      </c>
      <c r="L403">
        <f>IF('Support - Calculation Detail'!L403="","",'Support - Calculation Detail'!L403)</f>
        <v>9714</v>
      </c>
      <c r="M403">
        <f>IF('Support - Calculation Detail'!M403="","",'Support - Calculation Detail'!M403)</f>
        <v>0</v>
      </c>
      <c r="N403">
        <f>IF('Support - Calculation Detail'!N403="","",'Support - Calculation Detail'!N403)</f>
        <v>0</v>
      </c>
      <c r="P403">
        <f>IF('Support - Calculation Detail'!O403="","",'Support - Calculation Detail'!O403)</f>
        <v>233525</v>
      </c>
      <c r="Q403" t="b">
        <v>1</v>
      </c>
      <c r="R403" t="str">
        <f t="shared" si="30"/>
        <v>1230560</v>
      </c>
      <c r="S403" t="str">
        <f t="shared" si="31"/>
        <v>1230560-UT</v>
      </c>
      <c r="T403" t="str">
        <f t="shared" si="32"/>
        <v>1230560-UT</v>
      </c>
      <c r="U403" t="str">
        <f t="shared" si="33"/>
        <v>3</v>
      </c>
      <c r="V403" t="str">
        <f t="shared" si="34"/>
        <v>UT</v>
      </c>
    </row>
    <row r="404" spans="1:22" x14ac:dyDescent="0.35">
      <c r="A404" t="str">
        <f>IF('Support - Calculation Detail'!A404="","",LEFT('Support - Calculation Detail'!A404,7)&amp;"-"&amp;RIGHT('Support - Calculation Detail'!A404,2))</f>
        <v>1230561-UT</v>
      </c>
      <c r="B404" t="str">
        <f>IF('Support - Calculation Detail'!C404="","",'Support - Calculation Detail'!C404)</f>
        <v>12</v>
      </c>
      <c r="C404" t="str">
        <f>IF('Support - Calculation Detail'!B404="","",'Support - Calculation Detail'!B404)</f>
        <v>N</v>
      </c>
      <c r="D404">
        <f>IF('Support - Calculation Detail'!D404="","",'Support - Calculation Detail'!D404)</f>
        <v>92991</v>
      </c>
      <c r="E404">
        <f>IF('Support - Calculation Detail'!E404="","",'Support - Calculation Detail'!E404)</f>
        <v>0</v>
      </c>
      <c r="G404">
        <f>IF('Support - Calculation Detail'!F404="","",'Support - Calculation Detail'!F404)</f>
        <v>92991</v>
      </c>
      <c r="H404">
        <f>IF('Support - Calculation Detail'!G404="","",'Support - Calculation Detail'!G404)</f>
        <v>1.04</v>
      </c>
      <c r="I404">
        <f>IF('Support - Calculation Detail'!H404="","",'Support - Calculation Detail'!H404)</f>
        <v>96711</v>
      </c>
      <c r="J404">
        <f>IF('Support - Calculation Detail'!I404="","",'Support - Calculation Detail'!I404)</f>
        <v>0</v>
      </c>
      <c r="K404">
        <f>IF('Support - Calculation Detail'!K404="","",'Support - Calculation Detail'!K404)</f>
        <v>96711</v>
      </c>
      <c r="L404">
        <f>IF('Support - Calculation Detail'!L404="","",'Support - Calculation Detail'!L404)</f>
        <v>2477</v>
      </c>
      <c r="M404">
        <f>IF('Support - Calculation Detail'!M404="","",'Support - Calculation Detail'!M404)</f>
        <v>0</v>
      </c>
      <c r="N404">
        <f>IF('Support - Calculation Detail'!N404="","",'Support - Calculation Detail'!N404)</f>
        <v>0</v>
      </c>
      <c r="P404">
        <f>IF('Support - Calculation Detail'!O404="","",'Support - Calculation Detail'!O404)</f>
        <v>99188</v>
      </c>
      <c r="Q404" t="b">
        <v>1</v>
      </c>
      <c r="R404" t="str">
        <f t="shared" si="30"/>
        <v>1230561</v>
      </c>
      <c r="S404" t="str">
        <f t="shared" si="31"/>
        <v>1230561-UT</v>
      </c>
      <c r="T404" t="str">
        <f t="shared" si="32"/>
        <v>1230561-UT</v>
      </c>
      <c r="U404" t="str">
        <f t="shared" si="33"/>
        <v>3</v>
      </c>
      <c r="V404" t="str">
        <f t="shared" si="34"/>
        <v>UT</v>
      </c>
    </row>
    <row r="405" spans="1:22" x14ac:dyDescent="0.35">
      <c r="A405" t="str">
        <f>IF('Support - Calculation Detail'!A405="","",LEFT('Support - Calculation Detail'!A405,7)&amp;"-"&amp;RIGHT('Support - Calculation Detail'!A405,2))</f>
        <v>1230562-UT</v>
      </c>
      <c r="B405" t="str">
        <f>IF('Support - Calculation Detail'!C405="","",'Support - Calculation Detail'!C405)</f>
        <v>12</v>
      </c>
      <c r="C405" t="str">
        <f>IF('Support - Calculation Detail'!B405="","",'Support - Calculation Detail'!B405)</f>
        <v>N</v>
      </c>
      <c r="D405">
        <f>IF('Support - Calculation Detail'!D405="","",'Support - Calculation Detail'!D405)</f>
        <v>266611</v>
      </c>
      <c r="E405">
        <f>IF('Support - Calculation Detail'!E405="","",'Support - Calculation Detail'!E405)</f>
        <v>0</v>
      </c>
      <c r="G405">
        <f>IF('Support - Calculation Detail'!F405="","",'Support - Calculation Detail'!F405)</f>
        <v>266611</v>
      </c>
      <c r="H405">
        <f>IF('Support - Calculation Detail'!G405="","",'Support - Calculation Detail'!G405)</f>
        <v>1.04</v>
      </c>
      <c r="I405">
        <f>IF('Support - Calculation Detail'!H405="","",'Support - Calculation Detail'!H405)</f>
        <v>277275</v>
      </c>
      <c r="J405">
        <f>IF('Support - Calculation Detail'!I405="","",'Support - Calculation Detail'!I405)</f>
        <v>0</v>
      </c>
      <c r="K405">
        <f>IF('Support - Calculation Detail'!K405="","",'Support - Calculation Detail'!K405)</f>
        <v>277275</v>
      </c>
      <c r="L405">
        <f>IF('Support - Calculation Detail'!L405="","",'Support - Calculation Detail'!L405)</f>
        <v>14737</v>
      </c>
      <c r="M405">
        <f>IF('Support - Calculation Detail'!M405="","",'Support - Calculation Detail'!M405)</f>
        <v>0</v>
      </c>
      <c r="N405">
        <f>IF('Support - Calculation Detail'!N405="","",'Support - Calculation Detail'!N405)</f>
        <v>0</v>
      </c>
      <c r="P405">
        <f>IF('Support - Calculation Detail'!O405="","",'Support - Calculation Detail'!O405)</f>
        <v>292012</v>
      </c>
      <c r="Q405" t="b">
        <v>1</v>
      </c>
      <c r="R405" t="str">
        <f t="shared" si="30"/>
        <v>1230562</v>
      </c>
      <c r="S405" t="str">
        <f t="shared" si="31"/>
        <v>1230562-UT</v>
      </c>
      <c r="T405" t="str">
        <f t="shared" si="32"/>
        <v>1230562-UT</v>
      </c>
      <c r="U405" t="str">
        <f t="shared" si="33"/>
        <v>3</v>
      </c>
      <c r="V405" t="str">
        <f t="shared" si="34"/>
        <v>UT</v>
      </c>
    </row>
    <row r="406" spans="1:22" x14ac:dyDescent="0.35">
      <c r="A406" t="str">
        <f>IF('Support - Calculation Detail'!A406="","",LEFT('Support - Calculation Detail'!A406,7)&amp;"-"&amp;RIGHT('Support - Calculation Detail'!A406,2))</f>
        <v>1230563-UT</v>
      </c>
      <c r="B406" t="str">
        <f>IF('Support - Calculation Detail'!C406="","",'Support - Calculation Detail'!C406)</f>
        <v>12</v>
      </c>
      <c r="C406" t="str">
        <f>IF('Support - Calculation Detail'!B406="","",'Support - Calculation Detail'!B406)</f>
        <v>N</v>
      </c>
      <c r="D406">
        <f>IF('Support - Calculation Detail'!D406="","",'Support - Calculation Detail'!D406)</f>
        <v>307583</v>
      </c>
      <c r="E406">
        <f>IF('Support - Calculation Detail'!E406="","",'Support - Calculation Detail'!E406)</f>
        <v>0</v>
      </c>
      <c r="G406">
        <f>IF('Support - Calculation Detail'!F406="","",'Support - Calculation Detail'!F406)</f>
        <v>307583</v>
      </c>
      <c r="H406">
        <f>IF('Support - Calculation Detail'!G406="","",'Support - Calculation Detail'!G406)</f>
        <v>1.04</v>
      </c>
      <c r="I406">
        <f>IF('Support - Calculation Detail'!H406="","",'Support - Calculation Detail'!H406)</f>
        <v>319886</v>
      </c>
      <c r="J406">
        <f>IF('Support - Calculation Detail'!I406="","",'Support - Calculation Detail'!I406)</f>
        <v>0</v>
      </c>
      <c r="K406">
        <f>IF('Support - Calculation Detail'!K406="","",'Support - Calculation Detail'!K406)</f>
        <v>319886</v>
      </c>
      <c r="L406">
        <f>IF('Support - Calculation Detail'!L406="","",'Support - Calculation Detail'!L406)</f>
        <v>31370</v>
      </c>
      <c r="M406">
        <f>IF('Support - Calculation Detail'!M406="","",'Support - Calculation Detail'!M406)</f>
        <v>0</v>
      </c>
      <c r="N406">
        <f>IF('Support - Calculation Detail'!N406="","",'Support - Calculation Detail'!N406)</f>
        <v>0</v>
      </c>
      <c r="P406">
        <f>IF('Support - Calculation Detail'!O406="","",'Support - Calculation Detail'!O406)</f>
        <v>351256</v>
      </c>
      <c r="Q406" t="b">
        <v>1</v>
      </c>
      <c r="R406" t="str">
        <f t="shared" si="30"/>
        <v>1230563</v>
      </c>
      <c r="S406" t="str">
        <f t="shared" si="31"/>
        <v>1230563-UT</v>
      </c>
      <c r="T406" t="str">
        <f t="shared" si="32"/>
        <v>1230563-UT</v>
      </c>
      <c r="U406" t="str">
        <f t="shared" si="33"/>
        <v>3</v>
      </c>
      <c r="V406" t="str">
        <f t="shared" si="34"/>
        <v>UT</v>
      </c>
    </row>
    <row r="407" spans="1:22" x14ac:dyDescent="0.35">
      <c r="A407" t="str">
        <f>IF('Support - Calculation Detail'!A407="","",LEFT('Support - Calculation Detail'!A407,7)&amp;"-"&amp;RIGHT('Support - Calculation Detail'!A407,2))</f>
        <v>1241150-SO</v>
      </c>
      <c r="B407" t="str">
        <f>IF('Support - Calculation Detail'!C407="","",'Support - Calculation Detail'!C407)</f>
        <v>12</v>
      </c>
      <c r="C407" t="str">
        <f>IF('Support - Calculation Detail'!B407="","",'Support - Calculation Detail'!B407)</f>
        <v>N</v>
      </c>
      <c r="D407">
        <f>IF('Support - Calculation Detail'!D407="","",'Support - Calculation Detail'!D407)</f>
        <v>2539311</v>
      </c>
      <c r="E407">
        <f>IF('Support - Calculation Detail'!E407="","",'Support - Calculation Detail'!E407)</f>
        <v>0</v>
      </c>
      <c r="G407">
        <f>IF('Support - Calculation Detail'!F407="","",'Support - Calculation Detail'!F407)</f>
        <v>2539311</v>
      </c>
      <c r="H407">
        <f>IF('Support - Calculation Detail'!G407="","",'Support - Calculation Detail'!G407)</f>
        <v>1.04</v>
      </c>
      <c r="I407">
        <f>IF('Support - Calculation Detail'!H407="","",'Support - Calculation Detail'!H407)</f>
        <v>2640883</v>
      </c>
      <c r="J407">
        <f>IF('Support - Calculation Detail'!I407="","",'Support - Calculation Detail'!I407)</f>
        <v>0</v>
      </c>
      <c r="K407">
        <f>IF('Support - Calculation Detail'!K407="","",'Support - Calculation Detail'!K407)</f>
        <v>2640883</v>
      </c>
      <c r="L407">
        <f>IF('Support - Calculation Detail'!L407="","",'Support - Calculation Detail'!L407)</f>
        <v>0</v>
      </c>
      <c r="M407">
        <f>IF('Support - Calculation Detail'!M407="","",'Support - Calculation Detail'!M407)</f>
        <v>0</v>
      </c>
      <c r="N407">
        <f>IF('Support - Calculation Detail'!N407="","",'Support - Calculation Detail'!N407)</f>
        <v>0</v>
      </c>
      <c r="P407">
        <f>IF('Support - Calculation Detail'!O407="","",'Support - Calculation Detail'!O407)</f>
        <v>2640883</v>
      </c>
      <c r="Q407" t="b">
        <v>1</v>
      </c>
      <c r="R407" t="str">
        <f t="shared" si="30"/>
        <v>1241150</v>
      </c>
      <c r="S407" t="str">
        <f t="shared" si="31"/>
        <v>1241150-SO</v>
      </c>
      <c r="T407" t="str">
        <f t="shared" si="32"/>
        <v>1241150-SO</v>
      </c>
      <c r="U407" t="str">
        <f t="shared" si="33"/>
        <v>4</v>
      </c>
      <c r="V407" t="str">
        <f t="shared" si="34"/>
        <v>SO</v>
      </c>
    </row>
    <row r="408" spans="1:22" x14ac:dyDescent="0.35">
      <c r="A408" t="str">
        <f>IF('Support - Calculation Detail'!A408="","",LEFT('Support - Calculation Detail'!A408,7)&amp;"-"&amp;RIGHT('Support - Calculation Detail'!A408,2))</f>
        <v>1241160-SO</v>
      </c>
      <c r="B408" t="str">
        <f>IF('Support - Calculation Detail'!C408="","",'Support - Calculation Detail'!C408)</f>
        <v>12</v>
      </c>
      <c r="C408" t="str">
        <f>IF('Support - Calculation Detail'!B408="","",'Support - Calculation Detail'!B408)</f>
        <v>N</v>
      </c>
      <c r="D408">
        <f>IF('Support - Calculation Detail'!D408="","",'Support - Calculation Detail'!D408)</f>
        <v>2554075</v>
      </c>
      <c r="E408">
        <f>IF('Support - Calculation Detail'!E408="","",'Support - Calculation Detail'!E408)</f>
        <v>0</v>
      </c>
      <c r="G408">
        <f>IF('Support - Calculation Detail'!F408="","",'Support - Calculation Detail'!F408)</f>
        <v>2554075</v>
      </c>
      <c r="H408">
        <f>IF('Support - Calculation Detail'!G408="","",'Support - Calculation Detail'!G408)</f>
        <v>1.04</v>
      </c>
      <c r="I408">
        <f>IF('Support - Calculation Detail'!H408="","",'Support - Calculation Detail'!H408)</f>
        <v>2656238</v>
      </c>
      <c r="J408">
        <f>IF('Support - Calculation Detail'!I408="","",'Support - Calculation Detail'!I408)</f>
        <v>0</v>
      </c>
      <c r="K408">
        <f>IF('Support - Calculation Detail'!K408="","",'Support - Calculation Detail'!K408)</f>
        <v>2656238</v>
      </c>
      <c r="L408">
        <f>IF('Support - Calculation Detail'!L408="","",'Support - Calculation Detail'!L408)</f>
        <v>0</v>
      </c>
      <c r="M408">
        <f>IF('Support - Calculation Detail'!M408="","",'Support - Calculation Detail'!M408)</f>
        <v>0</v>
      </c>
      <c r="N408">
        <f>IF('Support - Calculation Detail'!N408="","",'Support - Calculation Detail'!N408)</f>
        <v>0</v>
      </c>
      <c r="P408">
        <f>IF('Support - Calculation Detail'!O408="","",'Support - Calculation Detail'!O408)</f>
        <v>2656238</v>
      </c>
      <c r="Q408" t="b">
        <v>1</v>
      </c>
      <c r="R408" t="str">
        <f t="shared" si="30"/>
        <v>1241160</v>
      </c>
      <c r="S408" t="str">
        <f t="shared" si="31"/>
        <v>1241160-SO</v>
      </c>
      <c r="T408" t="str">
        <f t="shared" si="32"/>
        <v>1241160-SO</v>
      </c>
      <c r="U408" t="str">
        <f t="shared" si="33"/>
        <v>4</v>
      </c>
      <c r="V408" t="str">
        <f t="shared" si="34"/>
        <v>SO</v>
      </c>
    </row>
    <row r="409" spans="1:22" x14ac:dyDescent="0.35">
      <c r="A409" t="str">
        <f>IF('Support - Calculation Detail'!A409="","",LEFT('Support - Calculation Detail'!A409,7)&amp;"-"&amp;RIGHT('Support - Calculation Detail'!A409,2))</f>
        <v>1241170-SO</v>
      </c>
      <c r="B409" t="str">
        <f>IF('Support - Calculation Detail'!C409="","",'Support - Calculation Detail'!C409)</f>
        <v>12</v>
      </c>
      <c r="C409" t="str">
        <f>IF('Support - Calculation Detail'!B409="","",'Support - Calculation Detail'!B409)</f>
        <v>N</v>
      </c>
      <c r="D409">
        <f>IF('Support - Calculation Detail'!D409="","",'Support - Calculation Detail'!D409)</f>
        <v>3811228</v>
      </c>
      <c r="E409">
        <f>IF('Support - Calculation Detail'!E409="","",'Support - Calculation Detail'!E409)</f>
        <v>0</v>
      </c>
      <c r="G409">
        <f>IF('Support - Calculation Detail'!F409="","",'Support - Calculation Detail'!F409)</f>
        <v>3811228</v>
      </c>
      <c r="H409">
        <f>IF('Support - Calculation Detail'!G409="","",'Support - Calculation Detail'!G409)</f>
        <v>1.04</v>
      </c>
      <c r="I409">
        <f>IF('Support - Calculation Detail'!H409="","",'Support - Calculation Detail'!H409)</f>
        <v>3963677</v>
      </c>
      <c r="J409">
        <f>IF('Support - Calculation Detail'!I409="","",'Support - Calculation Detail'!I409)</f>
        <v>0</v>
      </c>
      <c r="K409">
        <f>IF('Support - Calculation Detail'!K409="","",'Support - Calculation Detail'!K409)</f>
        <v>3963677</v>
      </c>
      <c r="L409">
        <f>IF('Support - Calculation Detail'!L409="","",'Support - Calculation Detail'!L409)</f>
        <v>0</v>
      </c>
      <c r="M409">
        <f>IF('Support - Calculation Detail'!M409="","",'Support - Calculation Detail'!M409)</f>
        <v>0</v>
      </c>
      <c r="N409">
        <f>IF('Support - Calculation Detail'!N409="","",'Support - Calculation Detail'!N409)</f>
        <v>0</v>
      </c>
      <c r="P409">
        <f>IF('Support - Calculation Detail'!O409="","",'Support - Calculation Detail'!O409)</f>
        <v>3963677</v>
      </c>
      <c r="Q409" t="b">
        <v>1</v>
      </c>
      <c r="R409" t="str">
        <f t="shared" si="30"/>
        <v>1241170</v>
      </c>
      <c r="S409" t="str">
        <f t="shared" si="31"/>
        <v>1241170-SO</v>
      </c>
      <c r="T409" t="str">
        <f t="shared" si="32"/>
        <v>1241170-SO</v>
      </c>
      <c r="U409" t="str">
        <f t="shared" si="33"/>
        <v>4</v>
      </c>
      <c r="V409" t="str">
        <f t="shared" si="34"/>
        <v>SO</v>
      </c>
    </row>
    <row r="410" spans="1:22" x14ac:dyDescent="0.35">
      <c r="A410" t="str">
        <f>IF('Support - Calculation Detail'!A410="","",LEFT('Support - Calculation Detail'!A410,7)&amp;"-"&amp;RIGHT('Support - Calculation Detail'!A410,2))</f>
        <v>1310000-UT</v>
      </c>
      <c r="B410" t="str">
        <f>IF('Support - Calculation Detail'!C410="","",'Support - Calculation Detail'!C410)</f>
        <v>13</v>
      </c>
      <c r="C410" t="str">
        <f>IF('Support - Calculation Detail'!B410="","",'Support - Calculation Detail'!B410)</f>
        <v>N</v>
      </c>
      <c r="D410">
        <f>IF('Support - Calculation Detail'!D410="","",'Support - Calculation Detail'!D410)</f>
        <v>4466781</v>
      </c>
      <c r="E410">
        <f>IF('Support - Calculation Detail'!E410="","",'Support - Calculation Detail'!E410)</f>
        <v>0</v>
      </c>
      <c r="G410">
        <f>IF('Support - Calculation Detail'!F410="","",'Support - Calculation Detail'!F410)</f>
        <v>4466781</v>
      </c>
      <c r="H410">
        <f>IF('Support - Calculation Detail'!G410="","",'Support - Calculation Detail'!G410)</f>
        <v>1.04</v>
      </c>
      <c r="I410">
        <f>IF('Support - Calculation Detail'!H410="","",'Support - Calculation Detail'!H410)</f>
        <v>4645452</v>
      </c>
      <c r="J410">
        <f>IF('Support - Calculation Detail'!I410="","",'Support - Calculation Detail'!I410)</f>
        <v>0</v>
      </c>
      <c r="K410">
        <f>IF('Support - Calculation Detail'!K410="","",'Support - Calculation Detail'!K410)</f>
        <v>4645452</v>
      </c>
      <c r="L410">
        <f>IF('Support - Calculation Detail'!L410="","",'Support - Calculation Detail'!L410)</f>
        <v>82641</v>
      </c>
      <c r="M410">
        <f>IF('Support - Calculation Detail'!M410="","",'Support - Calculation Detail'!M410)</f>
        <v>56253</v>
      </c>
      <c r="N410">
        <f>IF('Support - Calculation Detail'!N410="","",'Support - Calculation Detail'!N410)</f>
        <v>146835.15613799149</v>
      </c>
      <c r="P410">
        <f>IF('Support - Calculation Detail'!O410="","",'Support - Calculation Detail'!O410)</f>
        <v>4931181.1561379917</v>
      </c>
      <c r="Q410" t="b">
        <v>1</v>
      </c>
      <c r="R410" t="str">
        <f t="shared" si="30"/>
        <v>1310000</v>
      </c>
      <c r="S410" t="str">
        <f t="shared" si="31"/>
        <v>1310000-UT</v>
      </c>
      <c r="T410" t="str">
        <f t="shared" si="32"/>
        <v>1310000-UT</v>
      </c>
      <c r="U410" t="str">
        <f t="shared" si="33"/>
        <v>1</v>
      </c>
      <c r="V410" t="str">
        <f t="shared" si="34"/>
        <v>UT</v>
      </c>
    </row>
    <row r="411" spans="1:22" x14ac:dyDescent="0.35">
      <c r="A411" t="str">
        <f>IF('Support - Calculation Detail'!A411="","",LEFT('Support - Calculation Detail'!A411,7)&amp;"-"&amp;RIGHT('Support - Calculation Detail'!A411,2))</f>
        <v>1320001-UT</v>
      </c>
      <c r="B411" t="str">
        <f>IF('Support - Calculation Detail'!C411="","",'Support - Calculation Detail'!C411)</f>
        <v>13</v>
      </c>
      <c r="C411" t="str">
        <f>IF('Support - Calculation Detail'!B411="","",'Support - Calculation Detail'!B411)</f>
        <v>N</v>
      </c>
      <c r="D411">
        <f>IF('Support - Calculation Detail'!D411="","",'Support - Calculation Detail'!D411)</f>
        <v>11079</v>
      </c>
      <c r="E411">
        <f>IF('Support - Calculation Detail'!E411="","",'Support - Calculation Detail'!E411)</f>
        <v>0</v>
      </c>
      <c r="G411">
        <f>IF('Support - Calculation Detail'!F411="","",'Support - Calculation Detail'!F411)</f>
        <v>11079</v>
      </c>
      <c r="H411">
        <f>IF('Support - Calculation Detail'!G411="","",'Support - Calculation Detail'!G411)</f>
        <v>1.04</v>
      </c>
      <c r="I411">
        <f>IF('Support - Calculation Detail'!H411="","",'Support - Calculation Detail'!H411)</f>
        <v>11522</v>
      </c>
      <c r="J411">
        <f>IF('Support - Calculation Detail'!I411="","",'Support - Calculation Detail'!I411)</f>
        <v>0</v>
      </c>
      <c r="K411">
        <f>IF('Support - Calculation Detail'!K411="","",'Support - Calculation Detail'!K411)</f>
        <v>11522</v>
      </c>
      <c r="L411">
        <f>IF('Support - Calculation Detail'!L411="","",'Support - Calculation Detail'!L411)</f>
        <v>0</v>
      </c>
      <c r="M411">
        <f>IF('Support - Calculation Detail'!M411="","",'Support - Calculation Detail'!M411)</f>
        <v>0</v>
      </c>
      <c r="N411">
        <f>IF('Support - Calculation Detail'!N411="","",'Support - Calculation Detail'!N411)</f>
        <v>0</v>
      </c>
      <c r="P411">
        <f>IF('Support - Calculation Detail'!O411="","",'Support - Calculation Detail'!O411)</f>
        <v>11522</v>
      </c>
      <c r="Q411" t="b">
        <v>1</v>
      </c>
      <c r="R411" t="str">
        <f t="shared" si="30"/>
        <v>1320001</v>
      </c>
      <c r="S411" t="str">
        <f t="shared" si="31"/>
        <v>1320001-UT</v>
      </c>
      <c r="T411" t="str">
        <f t="shared" si="32"/>
        <v>1320001-UT</v>
      </c>
      <c r="U411" t="str">
        <f t="shared" si="33"/>
        <v>2</v>
      </c>
      <c r="V411" t="str">
        <f t="shared" si="34"/>
        <v>UT</v>
      </c>
    </row>
    <row r="412" spans="1:22" x14ac:dyDescent="0.35">
      <c r="A412" t="str">
        <f>IF('Support - Calculation Detail'!A412="","",LEFT('Support - Calculation Detail'!A412,7)&amp;"-"&amp;RIGHT('Support - Calculation Detail'!A412,2))</f>
        <v>1320002-UT</v>
      </c>
      <c r="B412" t="str">
        <f>IF('Support - Calculation Detail'!C412="","",'Support - Calculation Detail'!C412)</f>
        <v>13</v>
      </c>
      <c r="C412" t="str">
        <f>IF('Support - Calculation Detail'!B412="","",'Support - Calculation Detail'!B412)</f>
        <v>N</v>
      </c>
      <c r="D412">
        <f>IF('Support - Calculation Detail'!D412="","",'Support - Calculation Detail'!D412)</f>
        <v>24880</v>
      </c>
      <c r="E412">
        <f>IF('Support - Calculation Detail'!E412="","",'Support - Calculation Detail'!E412)</f>
        <v>0</v>
      </c>
      <c r="G412">
        <f>IF('Support - Calculation Detail'!F412="","",'Support - Calculation Detail'!F412)</f>
        <v>24880</v>
      </c>
      <c r="H412">
        <f>IF('Support - Calculation Detail'!G412="","",'Support - Calculation Detail'!G412)</f>
        <v>1.04</v>
      </c>
      <c r="I412">
        <f>IF('Support - Calculation Detail'!H412="","",'Support - Calculation Detail'!H412)</f>
        <v>25875</v>
      </c>
      <c r="J412">
        <f>IF('Support - Calculation Detail'!I412="","",'Support - Calculation Detail'!I412)</f>
        <v>0</v>
      </c>
      <c r="K412">
        <f>IF('Support - Calculation Detail'!K412="","",'Support - Calculation Detail'!K412)</f>
        <v>25875</v>
      </c>
      <c r="L412">
        <f>IF('Support - Calculation Detail'!L412="","",'Support - Calculation Detail'!L412)</f>
        <v>0</v>
      </c>
      <c r="M412">
        <f>IF('Support - Calculation Detail'!M412="","",'Support - Calculation Detail'!M412)</f>
        <v>0</v>
      </c>
      <c r="N412">
        <f>IF('Support - Calculation Detail'!N412="","",'Support - Calculation Detail'!N412)</f>
        <v>0</v>
      </c>
      <c r="P412">
        <f>IF('Support - Calculation Detail'!O412="","",'Support - Calculation Detail'!O412)</f>
        <v>25875</v>
      </c>
      <c r="Q412" t="b">
        <v>1</v>
      </c>
      <c r="R412" t="str">
        <f t="shared" si="30"/>
        <v>1320002</v>
      </c>
      <c r="S412" t="str">
        <f t="shared" si="31"/>
        <v>1320002-UT</v>
      </c>
      <c r="T412" t="str">
        <f t="shared" si="32"/>
        <v>1320002-UT</v>
      </c>
      <c r="U412" t="str">
        <f t="shared" si="33"/>
        <v>2</v>
      </c>
      <c r="V412" t="str">
        <f t="shared" si="34"/>
        <v>UT</v>
      </c>
    </row>
    <row r="413" spans="1:22" x14ac:dyDescent="0.35">
      <c r="A413" t="str">
        <f>IF('Support - Calculation Detail'!A413="","",LEFT('Support - Calculation Detail'!A413,7)&amp;"-"&amp;RIGHT('Support - Calculation Detail'!A413,2))</f>
        <v>1320003-UT</v>
      </c>
      <c r="B413" t="str">
        <f>IF('Support - Calculation Detail'!C413="","",'Support - Calculation Detail'!C413)</f>
        <v>13</v>
      </c>
      <c r="C413" t="str">
        <f>IF('Support - Calculation Detail'!B413="","",'Support - Calculation Detail'!B413)</f>
        <v>N</v>
      </c>
      <c r="D413">
        <f>IF('Support - Calculation Detail'!D413="","",'Support - Calculation Detail'!D413)</f>
        <v>4356</v>
      </c>
      <c r="E413">
        <f>IF('Support - Calculation Detail'!E413="","",'Support - Calculation Detail'!E413)</f>
        <v>0</v>
      </c>
      <c r="G413">
        <f>IF('Support - Calculation Detail'!F413="","",'Support - Calculation Detail'!F413)</f>
        <v>4356</v>
      </c>
      <c r="H413">
        <f>IF('Support - Calculation Detail'!G413="","",'Support - Calculation Detail'!G413)</f>
        <v>1.04</v>
      </c>
      <c r="I413">
        <f>IF('Support - Calculation Detail'!H413="","",'Support - Calculation Detail'!H413)</f>
        <v>4530</v>
      </c>
      <c r="J413">
        <f>IF('Support - Calculation Detail'!I413="","",'Support - Calculation Detail'!I413)</f>
        <v>0</v>
      </c>
      <c r="K413">
        <f>IF('Support - Calculation Detail'!K413="","",'Support - Calculation Detail'!K413)</f>
        <v>4530</v>
      </c>
      <c r="L413">
        <f>IF('Support - Calculation Detail'!L413="","",'Support - Calculation Detail'!L413)</f>
        <v>0</v>
      </c>
      <c r="M413">
        <f>IF('Support - Calculation Detail'!M413="","",'Support - Calculation Detail'!M413)</f>
        <v>0</v>
      </c>
      <c r="N413">
        <f>IF('Support - Calculation Detail'!N413="","",'Support - Calculation Detail'!N413)</f>
        <v>0</v>
      </c>
      <c r="P413">
        <f>IF('Support - Calculation Detail'!O413="","",'Support - Calculation Detail'!O413)</f>
        <v>4530</v>
      </c>
      <c r="Q413" t="b">
        <v>1</v>
      </c>
      <c r="R413" t="str">
        <f t="shared" si="30"/>
        <v>1320003</v>
      </c>
      <c r="S413" t="str">
        <f t="shared" si="31"/>
        <v>1320003-UT</v>
      </c>
      <c r="T413" t="str">
        <f t="shared" si="32"/>
        <v>1320003-UT</v>
      </c>
      <c r="U413" t="str">
        <f t="shared" si="33"/>
        <v>2</v>
      </c>
      <c r="V413" t="str">
        <f t="shared" si="34"/>
        <v>UT</v>
      </c>
    </row>
    <row r="414" spans="1:22" x14ac:dyDescent="0.35">
      <c r="A414" t="str">
        <f>IF('Support - Calculation Detail'!A414="","",LEFT('Support - Calculation Detail'!A414,7)&amp;"-"&amp;RIGHT('Support - Calculation Detail'!A414,2))</f>
        <v>1320004-UT</v>
      </c>
      <c r="B414" t="str">
        <f>IF('Support - Calculation Detail'!C414="","",'Support - Calculation Detail'!C414)</f>
        <v>13</v>
      </c>
      <c r="C414" t="str">
        <f>IF('Support - Calculation Detail'!B414="","",'Support - Calculation Detail'!B414)</f>
        <v>N</v>
      </c>
      <c r="D414">
        <f>IF('Support - Calculation Detail'!D414="","",'Support - Calculation Detail'!D414)</f>
        <v>22432</v>
      </c>
      <c r="E414">
        <f>IF('Support - Calculation Detail'!E414="","",'Support - Calculation Detail'!E414)</f>
        <v>0</v>
      </c>
      <c r="G414">
        <f>IF('Support - Calculation Detail'!F414="","",'Support - Calculation Detail'!F414)</f>
        <v>22432</v>
      </c>
      <c r="H414">
        <f>IF('Support - Calculation Detail'!G414="","",'Support - Calculation Detail'!G414)</f>
        <v>1.04</v>
      </c>
      <c r="I414">
        <f>IF('Support - Calculation Detail'!H414="","",'Support - Calculation Detail'!H414)</f>
        <v>23329</v>
      </c>
      <c r="J414">
        <f>IF('Support - Calculation Detail'!I414="","",'Support - Calculation Detail'!I414)</f>
        <v>0</v>
      </c>
      <c r="K414">
        <f>IF('Support - Calculation Detail'!K414="","",'Support - Calculation Detail'!K414)</f>
        <v>23329</v>
      </c>
      <c r="L414">
        <f>IF('Support - Calculation Detail'!L414="","",'Support - Calculation Detail'!L414)</f>
        <v>0</v>
      </c>
      <c r="M414">
        <f>IF('Support - Calculation Detail'!M414="","",'Support - Calculation Detail'!M414)</f>
        <v>0</v>
      </c>
      <c r="N414">
        <f>IF('Support - Calculation Detail'!N414="","",'Support - Calculation Detail'!N414)</f>
        <v>0</v>
      </c>
      <c r="P414">
        <f>IF('Support - Calculation Detail'!O414="","",'Support - Calculation Detail'!O414)</f>
        <v>23329</v>
      </c>
      <c r="Q414" t="b">
        <v>1</v>
      </c>
      <c r="R414" t="str">
        <f t="shared" si="30"/>
        <v>1320004</v>
      </c>
      <c r="S414" t="str">
        <f t="shared" si="31"/>
        <v>1320004-UT</v>
      </c>
      <c r="T414" t="str">
        <f t="shared" si="32"/>
        <v>1320004-UT</v>
      </c>
      <c r="U414" t="str">
        <f t="shared" si="33"/>
        <v>2</v>
      </c>
      <c r="V414" t="str">
        <f t="shared" si="34"/>
        <v>UT</v>
      </c>
    </row>
    <row r="415" spans="1:22" x14ac:dyDescent="0.35">
      <c r="A415" t="str">
        <f>IF('Support - Calculation Detail'!A415="","",LEFT('Support - Calculation Detail'!A415,7)&amp;"-"&amp;RIGHT('Support - Calculation Detail'!A415,2))</f>
        <v>1320005-UT</v>
      </c>
      <c r="B415" t="str">
        <f>IF('Support - Calculation Detail'!C415="","",'Support - Calculation Detail'!C415)</f>
        <v>13</v>
      </c>
      <c r="C415" t="str">
        <f>IF('Support - Calculation Detail'!B415="","",'Support - Calculation Detail'!B415)</f>
        <v>N</v>
      </c>
      <c r="D415">
        <f>IF('Support - Calculation Detail'!D415="","",'Support - Calculation Detail'!D415)</f>
        <v>8509</v>
      </c>
      <c r="E415">
        <f>IF('Support - Calculation Detail'!E415="","",'Support - Calculation Detail'!E415)</f>
        <v>0</v>
      </c>
      <c r="G415">
        <f>IF('Support - Calculation Detail'!F415="","",'Support - Calculation Detail'!F415)</f>
        <v>8509</v>
      </c>
      <c r="H415">
        <f>IF('Support - Calculation Detail'!G415="","",'Support - Calculation Detail'!G415)</f>
        <v>1.04</v>
      </c>
      <c r="I415">
        <f>IF('Support - Calculation Detail'!H415="","",'Support - Calculation Detail'!H415)</f>
        <v>8849</v>
      </c>
      <c r="J415">
        <f>IF('Support - Calculation Detail'!I415="","",'Support - Calculation Detail'!I415)</f>
        <v>0</v>
      </c>
      <c r="K415">
        <f>IF('Support - Calculation Detail'!K415="","",'Support - Calculation Detail'!K415)</f>
        <v>8849</v>
      </c>
      <c r="L415">
        <f>IF('Support - Calculation Detail'!L415="","",'Support - Calculation Detail'!L415)</f>
        <v>0</v>
      </c>
      <c r="M415">
        <f>IF('Support - Calculation Detail'!M415="","",'Support - Calculation Detail'!M415)</f>
        <v>0</v>
      </c>
      <c r="N415">
        <f>IF('Support - Calculation Detail'!N415="","",'Support - Calculation Detail'!N415)</f>
        <v>0</v>
      </c>
      <c r="P415">
        <f>IF('Support - Calculation Detail'!O415="","",'Support - Calculation Detail'!O415)</f>
        <v>8849</v>
      </c>
      <c r="Q415" t="b">
        <v>1</v>
      </c>
      <c r="R415" t="str">
        <f t="shared" si="30"/>
        <v>1320005</v>
      </c>
      <c r="S415" t="str">
        <f t="shared" si="31"/>
        <v>1320005-UT</v>
      </c>
      <c r="T415" t="str">
        <f t="shared" si="32"/>
        <v>1320005-UT</v>
      </c>
      <c r="U415" t="str">
        <f t="shared" si="33"/>
        <v>2</v>
      </c>
      <c r="V415" t="str">
        <f t="shared" si="34"/>
        <v>UT</v>
      </c>
    </row>
    <row r="416" spans="1:22" x14ac:dyDescent="0.35">
      <c r="A416" t="str">
        <f>IF('Support - Calculation Detail'!A416="","",LEFT('Support - Calculation Detail'!A416,7)&amp;"-"&amp;RIGHT('Support - Calculation Detail'!A416,2))</f>
        <v>1320006-UT</v>
      </c>
      <c r="B416" t="str">
        <f>IF('Support - Calculation Detail'!C416="","",'Support - Calculation Detail'!C416)</f>
        <v>13</v>
      </c>
      <c r="C416" t="str">
        <f>IF('Support - Calculation Detail'!B416="","",'Support - Calculation Detail'!B416)</f>
        <v>N</v>
      </c>
      <c r="D416">
        <f>IF('Support - Calculation Detail'!D416="","",'Support - Calculation Detail'!D416)</f>
        <v>27051</v>
      </c>
      <c r="E416">
        <f>IF('Support - Calculation Detail'!E416="","",'Support - Calculation Detail'!E416)</f>
        <v>0</v>
      </c>
      <c r="G416">
        <f>IF('Support - Calculation Detail'!F416="","",'Support - Calculation Detail'!F416)</f>
        <v>27051</v>
      </c>
      <c r="H416">
        <f>IF('Support - Calculation Detail'!G416="","",'Support - Calculation Detail'!G416)</f>
        <v>1.04</v>
      </c>
      <c r="I416">
        <f>IF('Support - Calculation Detail'!H416="","",'Support - Calculation Detail'!H416)</f>
        <v>28133</v>
      </c>
      <c r="J416">
        <f>IF('Support - Calculation Detail'!I416="","",'Support - Calculation Detail'!I416)</f>
        <v>0</v>
      </c>
      <c r="K416">
        <f>IF('Support - Calculation Detail'!K416="","",'Support - Calculation Detail'!K416)</f>
        <v>28133</v>
      </c>
      <c r="L416">
        <f>IF('Support - Calculation Detail'!L416="","",'Support - Calculation Detail'!L416)</f>
        <v>0</v>
      </c>
      <c r="M416">
        <f>IF('Support - Calculation Detail'!M416="","",'Support - Calculation Detail'!M416)</f>
        <v>0</v>
      </c>
      <c r="N416">
        <f>IF('Support - Calculation Detail'!N416="","",'Support - Calculation Detail'!N416)</f>
        <v>0</v>
      </c>
      <c r="P416">
        <f>IF('Support - Calculation Detail'!O416="","",'Support - Calculation Detail'!O416)</f>
        <v>28133</v>
      </c>
      <c r="Q416" t="b">
        <v>1</v>
      </c>
      <c r="R416" t="str">
        <f t="shared" si="30"/>
        <v>1320006</v>
      </c>
      <c r="S416" t="str">
        <f t="shared" si="31"/>
        <v>1320006-UT</v>
      </c>
      <c r="T416" t="str">
        <f t="shared" si="32"/>
        <v>1320006-UT</v>
      </c>
      <c r="U416" t="str">
        <f t="shared" si="33"/>
        <v>2</v>
      </c>
      <c r="V416" t="str">
        <f t="shared" si="34"/>
        <v>UT</v>
      </c>
    </row>
    <row r="417" spans="1:22" x14ac:dyDescent="0.35">
      <c r="A417" t="str">
        <f>IF('Support - Calculation Detail'!A417="","",LEFT('Support - Calculation Detail'!A417,7)&amp;"-"&amp;RIGHT('Support - Calculation Detail'!A417,2))</f>
        <v>1320007-UT</v>
      </c>
      <c r="B417" t="str">
        <f>IF('Support - Calculation Detail'!C417="","",'Support - Calculation Detail'!C417)</f>
        <v>13</v>
      </c>
      <c r="C417" t="str">
        <f>IF('Support - Calculation Detail'!B417="","",'Support - Calculation Detail'!B417)</f>
        <v>N</v>
      </c>
      <c r="D417">
        <f>IF('Support - Calculation Detail'!D417="","",'Support - Calculation Detail'!D417)</f>
        <v>27213</v>
      </c>
      <c r="E417">
        <f>IF('Support - Calculation Detail'!E417="","",'Support - Calculation Detail'!E417)</f>
        <v>0</v>
      </c>
      <c r="G417">
        <f>IF('Support - Calculation Detail'!F417="","",'Support - Calculation Detail'!F417)</f>
        <v>27213</v>
      </c>
      <c r="H417">
        <f>IF('Support - Calculation Detail'!G417="","",'Support - Calculation Detail'!G417)</f>
        <v>1.04</v>
      </c>
      <c r="I417">
        <f>IF('Support - Calculation Detail'!H417="","",'Support - Calculation Detail'!H417)</f>
        <v>28302</v>
      </c>
      <c r="J417">
        <f>IF('Support - Calculation Detail'!I417="","",'Support - Calculation Detail'!I417)</f>
        <v>0</v>
      </c>
      <c r="K417">
        <f>IF('Support - Calculation Detail'!K417="","",'Support - Calculation Detail'!K417)</f>
        <v>28302</v>
      </c>
      <c r="L417">
        <f>IF('Support - Calculation Detail'!L417="","",'Support - Calculation Detail'!L417)</f>
        <v>0</v>
      </c>
      <c r="M417">
        <f>IF('Support - Calculation Detail'!M417="","",'Support - Calculation Detail'!M417)</f>
        <v>0</v>
      </c>
      <c r="N417">
        <f>IF('Support - Calculation Detail'!N417="","",'Support - Calculation Detail'!N417)</f>
        <v>0</v>
      </c>
      <c r="P417">
        <f>IF('Support - Calculation Detail'!O417="","",'Support - Calculation Detail'!O417)</f>
        <v>28302</v>
      </c>
      <c r="Q417" t="b">
        <v>1</v>
      </c>
      <c r="R417" t="str">
        <f t="shared" si="30"/>
        <v>1320007</v>
      </c>
      <c r="S417" t="str">
        <f t="shared" si="31"/>
        <v>1320007-UT</v>
      </c>
      <c r="T417" t="str">
        <f t="shared" si="32"/>
        <v>1320007-UT</v>
      </c>
      <c r="U417" t="str">
        <f t="shared" si="33"/>
        <v>2</v>
      </c>
      <c r="V417" t="str">
        <f t="shared" si="34"/>
        <v>UT</v>
      </c>
    </row>
    <row r="418" spans="1:22" x14ac:dyDescent="0.35">
      <c r="A418" t="str">
        <f>IF('Support - Calculation Detail'!A418="","",LEFT('Support - Calculation Detail'!A418,7)&amp;"-"&amp;RIGHT('Support - Calculation Detail'!A418,2))</f>
        <v>1320008-UT</v>
      </c>
      <c r="B418" t="str">
        <f>IF('Support - Calculation Detail'!C418="","",'Support - Calculation Detail'!C418)</f>
        <v>13</v>
      </c>
      <c r="C418" t="str">
        <f>IF('Support - Calculation Detail'!B418="","",'Support - Calculation Detail'!B418)</f>
        <v>N</v>
      </c>
      <c r="D418">
        <f>IF('Support - Calculation Detail'!D418="","",'Support - Calculation Detail'!D418)</f>
        <v>11852</v>
      </c>
      <c r="E418">
        <f>IF('Support - Calculation Detail'!E418="","",'Support - Calculation Detail'!E418)</f>
        <v>0</v>
      </c>
      <c r="G418">
        <f>IF('Support - Calculation Detail'!F418="","",'Support - Calculation Detail'!F418)</f>
        <v>11852</v>
      </c>
      <c r="H418">
        <f>IF('Support - Calculation Detail'!G418="","",'Support - Calculation Detail'!G418)</f>
        <v>1.04</v>
      </c>
      <c r="I418">
        <f>IF('Support - Calculation Detail'!H418="","",'Support - Calculation Detail'!H418)</f>
        <v>12326</v>
      </c>
      <c r="J418">
        <f>IF('Support - Calculation Detail'!I418="","",'Support - Calculation Detail'!I418)</f>
        <v>0</v>
      </c>
      <c r="K418">
        <f>IF('Support - Calculation Detail'!K418="","",'Support - Calculation Detail'!K418)</f>
        <v>12326</v>
      </c>
      <c r="L418">
        <f>IF('Support - Calculation Detail'!L418="","",'Support - Calculation Detail'!L418)</f>
        <v>0</v>
      </c>
      <c r="M418">
        <f>IF('Support - Calculation Detail'!M418="","",'Support - Calculation Detail'!M418)</f>
        <v>0</v>
      </c>
      <c r="N418">
        <f>IF('Support - Calculation Detail'!N418="","",'Support - Calculation Detail'!N418)</f>
        <v>0</v>
      </c>
      <c r="P418">
        <f>IF('Support - Calculation Detail'!O418="","",'Support - Calculation Detail'!O418)</f>
        <v>12326</v>
      </c>
      <c r="Q418" t="b">
        <v>1</v>
      </c>
      <c r="R418" t="str">
        <f t="shared" si="30"/>
        <v>1320008</v>
      </c>
      <c r="S418" t="str">
        <f t="shared" si="31"/>
        <v>1320008-UT</v>
      </c>
      <c r="T418" t="str">
        <f t="shared" si="32"/>
        <v>1320008-UT</v>
      </c>
      <c r="U418" t="str">
        <f t="shared" si="33"/>
        <v>2</v>
      </c>
      <c r="V418" t="str">
        <f t="shared" si="34"/>
        <v>UT</v>
      </c>
    </row>
    <row r="419" spans="1:22" x14ac:dyDescent="0.35">
      <c r="A419" t="str">
        <f>IF('Support - Calculation Detail'!A419="","",LEFT('Support - Calculation Detail'!A419,7)&amp;"-"&amp;RIGHT('Support - Calculation Detail'!A419,2))</f>
        <v>1320009-UT</v>
      </c>
      <c r="B419" t="str">
        <f>IF('Support - Calculation Detail'!C419="","",'Support - Calculation Detail'!C419)</f>
        <v>13</v>
      </c>
      <c r="C419" t="str">
        <f>IF('Support - Calculation Detail'!B419="","",'Support - Calculation Detail'!B419)</f>
        <v>N</v>
      </c>
      <c r="D419">
        <f>IF('Support - Calculation Detail'!D419="","",'Support - Calculation Detail'!D419)</f>
        <v>19934</v>
      </c>
      <c r="E419">
        <f>IF('Support - Calculation Detail'!E419="","",'Support - Calculation Detail'!E419)</f>
        <v>0</v>
      </c>
      <c r="G419">
        <f>IF('Support - Calculation Detail'!F419="","",'Support - Calculation Detail'!F419)</f>
        <v>19934</v>
      </c>
      <c r="H419">
        <f>IF('Support - Calculation Detail'!G419="","",'Support - Calculation Detail'!G419)</f>
        <v>1.04</v>
      </c>
      <c r="I419">
        <f>IF('Support - Calculation Detail'!H419="","",'Support - Calculation Detail'!H419)</f>
        <v>20731</v>
      </c>
      <c r="J419">
        <f>IF('Support - Calculation Detail'!I419="","",'Support - Calculation Detail'!I419)</f>
        <v>0</v>
      </c>
      <c r="K419">
        <f>IF('Support - Calculation Detail'!K419="","",'Support - Calculation Detail'!K419)</f>
        <v>20731</v>
      </c>
      <c r="L419">
        <f>IF('Support - Calculation Detail'!L419="","",'Support - Calculation Detail'!L419)</f>
        <v>0</v>
      </c>
      <c r="M419">
        <f>IF('Support - Calculation Detail'!M419="","",'Support - Calculation Detail'!M419)</f>
        <v>0</v>
      </c>
      <c r="N419">
        <f>IF('Support - Calculation Detail'!N419="","",'Support - Calculation Detail'!N419)</f>
        <v>0</v>
      </c>
      <c r="P419">
        <f>IF('Support - Calculation Detail'!O419="","",'Support - Calculation Detail'!O419)</f>
        <v>20731</v>
      </c>
      <c r="Q419" t="b">
        <v>1</v>
      </c>
      <c r="R419" t="str">
        <f t="shared" si="30"/>
        <v>1320009</v>
      </c>
      <c r="S419" t="str">
        <f t="shared" si="31"/>
        <v>1320009-UT</v>
      </c>
      <c r="T419" t="str">
        <f t="shared" si="32"/>
        <v>1320009-UT</v>
      </c>
      <c r="U419" t="str">
        <f t="shared" si="33"/>
        <v>2</v>
      </c>
      <c r="V419" t="str">
        <f t="shared" si="34"/>
        <v>UT</v>
      </c>
    </row>
    <row r="420" spans="1:22" x14ac:dyDescent="0.35">
      <c r="A420" t="str">
        <f>IF('Support - Calculation Detail'!A420="","",LEFT('Support - Calculation Detail'!A420,7)&amp;"-"&amp;RIGHT('Support - Calculation Detail'!A420,2))</f>
        <v>1350030-UT</v>
      </c>
      <c r="B420" t="str">
        <f>IF('Support - Calculation Detail'!C420="","",'Support - Calculation Detail'!C420)</f>
        <v>13</v>
      </c>
      <c r="C420" t="str">
        <f>IF('Support - Calculation Detail'!B420="","",'Support - Calculation Detail'!B420)</f>
        <v>N</v>
      </c>
      <c r="D420">
        <f>IF('Support - Calculation Detail'!D420="","",'Support - Calculation Detail'!D420)</f>
        <v>239419</v>
      </c>
      <c r="E420">
        <f>IF('Support - Calculation Detail'!E420="","",'Support - Calculation Detail'!E420)</f>
        <v>0</v>
      </c>
      <c r="G420">
        <f>IF('Support - Calculation Detail'!F420="","",'Support - Calculation Detail'!F420)</f>
        <v>239419</v>
      </c>
      <c r="H420">
        <f>IF('Support - Calculation Detail'!G420="","",'Support - Calculation Detail'!G420)</f>
        <v>1.04</v>
      </c>
      <c r="I420">
        <f>IF('Support - Calculation Detail'!H420="","",'Support - Calculation Detail'!H420)</f>
        <v>248996</v>
      </c>
      <c r="J420">
        <f>IF('Support - Calculation Detail'!I420="","",'Support - Calculation Detail'!I420)</f>
        <v>0</v>
      </c>
      <c r="K420">
        <f>IF('Support - Calculation Detail'!K420="","",'Support - Calculation Detail'!K420)</f>
        <v>248996</v>
      </c>
      <c r="L420">
        <f>IF('Support - Calculation Detail'!L420="","",'Support - Calculation Detail'!L420)</f>
        <v>0</v>
      </c>
      <c r="M420">
        <f>IF('Support - Calculation Detail'!M420="","",'Support - Calculation Detail'!M420)</f>
        <v>0</v>
      </c>
      <c r="N420">
        <f>IF('Support - Calculation Detail'!N420="","",'Support - Calculation Detail'!N420)</f>
        <v>0</v>
      </c>
      <c r="P420">
        <f>IF('Support - Calculation Detail'!O420="","",'Support - Calculation Detail'!O420)</f>
        <v>248996</v>
      </c>
      <c r="Q420" t="b">
        <v>1</v>
      </c>
      <c r="R420" t="str">
        <f t="shared" si="30"/>
        <v>1350030</v>
      </c>
      <c r="S420" t="str">
        <f t="shared" si="31"/>
        <v>1350030-UT</v>
      </c>
      <c r="T420" t="str">
        <f t="shared" si="32"/>
        <v>1350030-UT</v>
      </c>
      <c r="U420" t="str">
        <f t="shared" si="33"/>
        <v>5</v>
      </c>
      <c r="V420" t="str">
        <f t="shared" si="34"/>
        <v>UT</v>
      </c>
    </row>
    <row r="421" spans="1:22" x14ac:dyDescent="0.35">
      <c r="A421" t="str">
        <f>IF('Support - Calculation Detail'!A421="","",LEFT('Support - Calculation Detail'!A421,7)&amp;"-"&amp;RIGHT('Support - Calculation Detail'!A421,2))</f>
        <v>1330564-UT</v>
      </c>
      <c r="B421" t="str">
        <f>IF('Support - Calculation Detail'!C421="","",'Support - Calculation Detail'!C421)</f>
        <v>13</v>
      </c>
      <c r="C421" t="str">
        <f>IF('Support - Calculation Detail'!B421="","",'Support - Calculation Detail'!B421)</f>
        <v>N</v>
      </c>
      <c r="D421">
        <f>IF('Support - Calculation Detail'!D421="","",'Support - Calculation Detail'!D421)</f>
        <v>0</v>
      </c>
      <c r="E421">
        <f>IF('Support - Calculation Detail'!E421="","",'Support - Calculation Detail'!E421)</f>
        <v>0</v>
      </c>
      <c r="G421">
        <f>IF('Support - Calculation Detail'!F421="","",'Support - Calculation Detail'!F421)</f>
        <v>0</v>
      </c>
      <c r="H421">
        <f>IF('Support - Calculation Detail'!G421="","",'Support - Calculation Detail'!G421)</f>
        <v>1.04</v>
      </c>
      <c r="I421">
        <f>IF('Support - Calculation Detail'!H421="","",'Support - Calculation Detail'!H421)</f>
        <v>0</v>
      </c>
      <c r="J421">
        <f>IF('Support - Calculation Detail'!I421="","",'Support - Calculation Detail'!I421)</f>
        <v>0</v>
      </c>
      <c r="K421">
        <f>IF('Support - Calculation Detail'!K421="","",'Support - Calculation Detail'!K421)</f>
        <v>0</v>
      </c>
      <c r="L421">
        <f>IF('Support - Calculation Detail'!L421="","",'Support - Calculation Detail'!L421)</f>
        <v>0</v>
      </c>
      <c r="M421">
        <f>IF('Support - Calculation Detail'!M421="","",'Support - Calculation Detail'!M421)</f>
        <v>0</v>
      </c>
      <c r="N421">
        <f>IF('Support - Calculation Detail'!N421="","",'Support - Calculation Detail'!N421)</f>
        <v>0</v>
      </c>
      <c r="P421">
        <f>IF('Support - Calculation Detail'!O421="","",'Support - Calculation Detail'!O421)</f>
        <v>0</v>
      </c>
      <c r="Q421" t="b">
        <v>1</v>
      </c>
      <c r="R421" t="str">
        <f t="shared" si="30"/>
        <v>1330564</v>
      </c>
      <c r="S421" t="str">
        <f t="shared" si="31"/>
        <v>1330564-UT</v>
      </c>
      <c r="T421" t="str">
        <f t="shared" si="32"/>
        <v>1330564-UT</v>
      </c>
      <c r="U421" t="str">
        <f t="shared" si="33"/>
        <v>3</v>
      </c>
      <c r="V421" t="str">
        <f t="shared" si="34"/>
        <v>UT</v>
      </c>
    </row>
    <row r="422" spans="1:22" x14ac:dyDescent="0.35">
      <c r="A422" t="str">
        <f>IF('Support - Calculation Detail'!A422="","",LEFT('Support - Calculation Detail'!A422,7)&amp;"-"&amp;RIGHT('Support - Calculation Detail'!A422,2))</f>
        <v>1330565-UT</v>
      </c>
      <c r="B422" t="str">
        <f>IF('Support - Calculation Detail'!C422="","",'Support - Calculation Detail'!C422)</f>
        <v>13</v>
      </c>
      <c r="C422" t="str">
        <f>IF('Support - Calculation Detail'!B422="","",'Support - Calculation Detail'!B422)</f>
        <v>N</v>
      </c>
      <c r="D422">
        <f>IF('Support - Calculation Detail'!D422="","",'Support - Calculation Detail'!D422)</f>
        <v>123321</v>
      </c>
      <c r="E422">
        <f>IF('Support - Calculation Detail'!E422="","",'Support - Calculation Detail'!E422)</f>
        <v>0</v>
      </c>
      <c r="G422">
        <f>IF('Support - Calculation Detail'!F422="","",'Support - Calculation Detail'!F422)</f>
        <v>123321</v>
      </c>
      <c r="H422">
        <f>IF('Support - Calculation Detail'!G422="","",'Support - Calculation Detail'!G422)</f>
        <v>1.04</v>
      </c>
      <c r="I422">
        <f>IF('Support - Calculation Detail'!H422="","",'Support - Calculation Detail'!H422)</f>
        <v>128254</v>
      </c>
      <c r="J422">
        <f>IF('Support - Calculation Detail'!I422="","",'Support - Calculation Detail'!I422)</f>
        <v>0</v>
      </c>
      <c r="K422">
        <f>IF('Support - Calculation Detail'!K422="","",'Support - Calculation Detail'!K422)</f>
        <v>128254</v>
      </c>
      <c r="L422">
        <f>IF('Support - Calculation Detail'!L422="","",'Support - Calculation Detail'!L422)</f>
        <v>6450</v>
      </c>
      <c r="M422">
        <f>IF('Support - Calculation Detail'!M422="","",'Support - Calculation Detail'!M422)</f>
        <v>0</v>
      </c>
      <c r="N422">
        <f>IF('Support - Calculation Detail'!N422="","",'Support - Calculation Detail'!N422)</f>
        <v>0</v>
      </c>
      <c r="P422">
        <f>IF('Support - Calculation Detail'!O422="","",'Support - Calculation Detail'!O422)</f>
        <v>134704</v>
      </c>
      <c r="Q422" t="b">
        <v>1</v>
      </c>
      <c r="R422" t="str">
        <f t="shared" si="30"/>
        <v>1330565</v>
      </c>
      <c r="S422" t="str">
        <f t="shared" si="31"/>
        <v>1330565-UT</v>
      </c>
      <c r="T422" t="str">
        <f t="shared" si="32"/>
        <v>1330565-UT</v>
      </c>
      <c r="U422" t="str">
        <f t="shared" si="33"/>
        <v>3</v>
      </c>
      <c r="V422" t="str">
        <f t="shared" si="34"/>
        <v>UT</v>
      </c>
    </row>
    <row r="423" spans="1:22" x14ac:dyDescent="0.35">
      <c r="A423" t="str">
        <f>IF('Support - Calculation Detail'!A423="","",LEFT('Support - Calculation Detail'!A423,7)&amp;"-"&amp;RIGHT('Support - Calculation Detail'!A423,2))</f>
        <v>1330566-UT</v>
      </c>
      <c r="B423" t="str">
        <f>IF('Support - Calculation Detail'!C423="","",'Support - Calculation Detail'!C423)</f>
        <v>13</v>
      </c>
      <c r="C423" t="str">
        <f>IF('Support - Calculation Detail'!B423="","",'Support - Calculation Detail'!B423)</f>
        <v>N</v>
      </c>
      <c r="D423">
        <f>IF('Support - Calculation Detail'!D423="","",'Support - Calculation Detail'!D423)</f>
        <v>32530</v>
      </c>
      <c r="E423">
        <f>IF('Support - Calculation Detail'!E423="","",'Support - Calculation Detail'!E423)</f>
        <v>0</v>
      </c>
      <c r="G423">
        <f>IF('Support - Calculation Detail'!F423="","",'Support - Calculation Detail'!F423)</f>
        <v>32530</v>
      </c>
      <c r="H423">
        <f>IF('Support - Calculation Detail'!G423="","",'Support - Calculation Detail'!G423)</f>
        <v>1.04</v>
      </c>
      <c r="I423">
        <f>IF('Support - Calculation Detail'!H423="","",'Support - Calculation Detail'!H423)</f>
        <v>33831</v>
      </c>
      <c r="J423">
        <f>IF('Support - Calculation Detail'!I423="","",'Support - Calculation Detail'!I423)</f>
        <v>0</v>
      </c>
      <c r="K423">
        <f>IF('Support - Calculation Detail'!K423="","",'Support - Calculation Detail'!K423)</f>
        <v>33831</v>
      </c>
      <c r="L423">
        <f>IF('Support - Calculation Detail'!L423="","",'Support - Calculation Detail'!L423)</f>
        <v>0</v>
      </c>
      <c r="M423">
        <f>IF('Support - Calculation Detail'!M423="","",'Support - Calculation Detail'!M423)</f>
        <v>0</v>
      </c>
      <c r="N423">
        <f>IF('Support - Calculation Detail'!N423="","",'Support - Calculation Detail'!N423)</f>
        <v>0</v>
      </c>
      <c r="P423">
        <f>IF('Support - Calculation Detail'!O423="","",'Support - Calculation Detail'!O423)</f>
        <v>33831</v>
      </c>
      <c r="Q423" t="b">
        <v>1</v>
      </c>
      <c r="R423" t="str">
        <f t="shared" si="30"/>
        <v>1330566</v>
      </c>
      <c r="S423" t="str">
        <f t="shared" si="31"/>
        <v>1330566-UT</v>
      </c>
      <c r="T423" t="str">
        <f t="shared" si="32"/>
        <v>1330566-UT</v>
      </c>
      <c r="U423" t="str">
        <f t="shared" si="33"/>
        <v>3</v>
      </c>
      <c r="V423" t="str">
        <f t="shared" si="34"/>
        <v>UT</v>
      </c>
    </row>
    <row r="424" spans="1:22" x14ac:dyDescent="0.35">
      <c r="A424" t="str">
        <f>IF('Support - Calculation Detail'!A424="","",LEFT('Support - Calculation Detail'!A424,7)&amp;"-"&amp;RIGHT('Support - Calculation Detail'!A424,2))</f>
        <v>1330567-UT</v>
      </c>
      <c r="B424" t="str">
        <f>IF('Support - Calculation Detail'!C424="","",'Support - Calculation Detail'!C424)</f>
        <v>13</v>
      </c>
      <c r="C424" t="str">
        <f>IF('Support - Calculation Detail'!B424="","",'Support - Calculation Detail'!B424)</f>
        <v>N</v>
      </c>
      <c r="D424">
        <f>IF('Support - Calculation Detail'!D424="","",'Support - Calculation Detail'!D424)</f>
        <v>93871</v>
      </c>
      <c r="E424">
        <f>IF('Support - Calculation Detail'!E424="","",'Support - Calculation Detail'!E424)</f>
        <v>0</v>
      </c>
      <c r="G424">
        <f>IF('Support - Calculation Detail'!F424="","",'Support - Calculation Detail'!F424)</f>
        <v>93871</v>
      </c>
      <c r="H424">
        <f>IF('Support - Calculation Detail'!G424="","",'Support - Calculation Detail'!G424)</f>
        <v>1.04</v>
      </c>
      <c r="I424">
        <f>IF('Support - Calculation Detail'!H424="","",'Support - Calculation Detail'!H424)</f>
        <v>97626</v>
      </c>
      <c r="J424">
        <f>IF('Support - Calculation Detail'!I424="","",'Support - Calculation Detail'!I424)</f>
        <v>0</v>
      </c>
      <c r="K424">
        <f>IF('Support - Calculation Detail'!K424="","",'Support - Calculation Detail'!K424)</f>
        <v>97626</v>
      </c>
      <c r="L424">
        <f>IF('Support - Calculation Detail'!L424="","",'Support - Calculation Detail'!L424)</f>
        <v>0</v>
      </c>
      <c r="M424">
        <f>IF('Support - Calculation Detail'!M424="","",'Support - Calculation Detail'!M424)</f>
        <v>0</v>
      </c>
      <c r="N424">
        <f>IF('Support - Calculation Detail'!N424="","",'Support - Calculation Detail'!N424)</f>
        <v>0</v>
      </c>
      <c r="P424">
        <f>IF('Support - Calculation Detail'!O424="","",'Support - Calculation Detail'!O424)</f>
        <v>97626</v>
      </c>
      <c r="Q424" t="b">
        <v>1</v>
      </c>
      <c r="R424" t="str">
        <f t="shared" si="30"/>
        <v>1330567</v>
      </c>
      <c r="S424" t="str">
        <f t="shared" si="31"/>
        <v>1330567-UT</v>
      </c>
      <c r="T424" t="str">
        <f t="shared" si="32"/>
        <v>1330567-UT</v>
      </c>
      <c r="U424" t="str">
        <f t="shared" si="33"/>
        <v>3</v>
      </c>
      <c r="V424" t="str">
        <f t="shared" si="34"/>
        <v>UT</v>
      </c>
    </row>
    <row r="425" spans="1:22" x14ac:dyDescent="0.35">
      <c r="A425" t="str">
        <f>IF('Support - Calculation Detail'!A425="","",LEFT('Support - Calculation Detail'!A425,7)&amp;"-"&amp;RIGHT('Support - Calculation Detail'!A425,2))</f>
        <v>3130568-UT</v>
      </c>
      <c r="B425" t="str">
        <f>IF('Support - Calculation Detail'!C425="","",'Support - Calculation Detail'!C425)</f>
        <v>31</v>
      </c>
      <c r="C425" t="str">
        <f>IF('Support - Calculation Detail'!B425="","",'Support - Calculation Detail'!B425)</f>
        <v>N</v>
      </c>
      <c r="D425">
        <f>IF('Support - Calculation Detail'!D425="","",'Support - Calculation Detail'!D425)</f>
        <v>181109</v>
      </c>
      <c r="E425">
        <f>IF('Support - Calculation Detail'!E425="","",'Support - Calculation Detail'!E425)</f>
        <v>0</v>
      </c>
      <c r="G425">
        <f>IF('Support - Calculation Detail'!F425="","",'Support - Calculation Detail'!F425)</f>
        <v>181109</v>
      </c>
      <c r="H425">
        <f>IF('Support - Calculation Detail'!G425="","",'Support - Calculation Detail'!G425)</f>
        <v>1.04</v>
      </c>
      <c r="I425">
        <f>IF('Support - Calculation Detail'!H425="","",'Support - Calculation Detail'!H425)</f>
        <v>188353</v>
      </c>
      <c r="J425">
        <f>IF('Support - Calculation Detail'!I425="","",'Support - Calculation Detail'!I425)</f>
        <v>0</v>
      </c>
      <c r="K425">
        <f>IF('Support - Calculation Detail'!K425="","",'Support - Calculation Detail'!K425)</f>
        <v>188353</v>
      </c>
      <c r="L425">
        <f>IF('Support - Calculation Detail'!L425="","",'Support - Calculation Detail'!L425)</f>
        <v>0</v>
      </c>
      <c r="M425">
        <f>IF('Support - Calculation Detail'!M425="","",'Support - Calculation Detail'!M425)</f>
        <v>0</v>
      </c>
      <c r="N425">
        <f>IF('Support - Calculation Detail'!N425="","",'Support - Calculation Detail'!N425)</f>
        <v>0</v>
      </c>
      <c r="P425">
        <f>IF('Support - Calculation Detail'!O425="","",'Support - Calculation Detail'!O425)</f>
        <v>188353</v>
      </c>
      <c r="Q425" t="b">
        <v>1</v>
      </c>
      <c r="R425" t="str">
        <f t="shared" si="30"/>
        <v>3130568</v>
      </c>
      <c r="S425" t="str">
        <f t="shared" si="31"/>
        <v>3130568-UT</v>
      </c>
      <c r="T425" t="str">
        <f t="shared" si="32"/>
        <v>3130568-UT</v>
      </c>
      <c r="U425" t="str">
        <f t="shared" si="33"/>
        <v>3</v>
      </c>
      <c r="V425" t="str">
        <f t="shared" si="34"/>
        <v>UT</v>
      </c>
    </row>
    <row r="426" spans="1:22" x14ac:dyDescent="0.35">
      <c r="A426" t="str">
        <f>IF('Support - Calculation Detail'!A426="","",LEFT('Support - Calculation Detail'!A426,7)&amp;"-"&amp;RIGHT('Support - Calculation Detail'!A426,2))</f>
        <v>1360965-UT</v>
      </c>
      <c r="B426" t="str">
        <f>IF('Support - Calculation Detail'!C426="","",'Support - Calculation Detail'!C426)</f>
        <v>13</v>
      </c>
      <c r="C426" t="str">
        <f>IF('Support - Calculation Detail'!B426="","",'Support - Calculation Detail'!B426)</f>
        <v>N</v>
      </c>
      <c r="D426">
        <f>IF('Support - Calculation Detail'!D426="","",'Support - Calculation Detail'!D426)</f>
        <v>94458</v>
      </c>
      <c r="E426">
        <f>IF('Support - Calculation Detail'!E426="","",'Support - Calculation Detail'!E426)</f>
        <v>0</v>
      </c>
      <c r="G426">
        <f>IF('Support - Calculation Detail'!F426="","",'Support - Calculation Detail'!F426)</f>
        <v>94458</v>
      </c>
      <c r="H426">
        <f>IF('Support - Calculation Detail'!G426="","",'Support - Calculation Detail'!G426)</f>
        <v>1.04</v>
      </c>
      <c r="I426">
        <f>IF('Support - Calculation Detail'!H426="","",'Support - Calculation Detail'!H426)</f>
        <v>98236</v>
      </c>
      <c r="J426">
        <f>IF('Support - Calculation Detail'!I426="","",'Support - Calculation Detail'!I426)</f>
        <v>0</v>
      </c>
      <c r="K426">
        <f>IF('Support - Calculation Detail'!K426="","",'Support - Calculation Detail'!K426)</f>
        <v>98236</v>
      </c>
      <c r="L426">
        <f>IF('Support - Calculation Detail'!L426="","",'Support - Calculation Detail'!L426)</f>
        <v>0</v>
      </c>
      <c r="M426">
        <f>IF('Support - Calculation Detail'!M426="","",'Support - Calculation Detail'!M426)</f>
        <v>0</v>
      </c>
      <c r="N426">
        <f>IF('Support - Calculation Detail'!N426="","",'Support - Calculation Detail'!N426)</f>
        <v>0</v>
      </c>
      <c r="P426">
        <f>IF('Support - Calculation Detail'!O426="","",'Support - Calculation Detail'!O426)</f>
        <v>98236</v>
      </c>
      <c r="Q426" t="b">
        <v>1</v>
      </c>
      <c r="R426" t="str">
        <f t="shared" si="30"/>
        <v>1360965</v>
      </c>
      <c r="S426" t="str">
        <f t="shared" si="31"/>
        <v>1360965-UT</v>
      </c>
      <c r="T426" t="str">
        <f t="shared" si="32"/>
        <v>1360965-UT</v>
      </c>
      <c r="U426" t="str">
        <f t="shared" si="33"/>
        <v>6</v>
      </c>
      <c r="V426" t="str">
        <f t="shared" si="34"/>
        <v>UT</v>
      </c>
    </row>
    <row r="427" spans="1:22" x14ac:dyDescent="0.35">
      <c r="A427" t="str">
        <f>IF('Support - Calculation Detail'!A427="","",LEFT('Support - Calculation Detail'!A427,7)&amp;"-"&amp;RIGHT('Support - Calculation Detail'!A427,2))</f>
        <v>1360966-UT</v>
      </c>
      <c r="B427" t="str">
        <f>IF('Support - Calculation Detail'!C427="","",'Support - Calculation Detail'!C427)</f>
        <v>13</v>
      </c>
      <c r="C427" t="str">
        <f>IF('Support - Calculation Detail'!B427="","",'Support - Calculation Detail'!B427)</f>
        <v>N</v>
      </c>
      <c r="D427">
        <f>IF('Support - Calculation Detail'!D427="","",'Support - Calculation Detail'!D427)</f>
        <v>221570</v>
      </c>
      <c r="E427">
        <f>IF('Support - Calculation Detail'!E427="","",'Support - Calculation Detail'!E427)</f>
        <v>0</v>
      </c>
      <c r="G427">
        <f>IF('Support - Calculation Detail'!F427="","",'Support - Calculation Detail'!F427)</f>
        <v>221570</v>
      </c>
      <c r="H427">
        <f>IF('Support - Calculation Detail'!G427="","",'Support - Calculation Detail'!G427)</f>
        <v>1.04</v>
      </c>
      <c r="I427">
        <f>IF('Support - Calculation Detail'!H427="","",'Support - Calculation Detail'!H427)</f>
        <v>230433</v>
      </c>
      <c r="J427">
        <f>IF('Support - Calculation Detail'!I427="","",'Support - Calculation Detail'!I427)</f>
        <v>0</v>
      </c>
      <c r="K427">
        <f>IF('Support - Calculation Detail'!K427="","",'Support - Calculation Detail'!K427)</f>
        <v>230433</v>
      </c>
      <c r="L427">
        <f>IF('Support - Calculation Detail'!L427="","",'Support - Calculation Detail'!L427)</f>
        <v>0</v>
      </c>
      <c r="M427">
        <f>IF('Support - Calculation Detail'!M427="","",'Support - Calculation Detail'!M427)</f>
        <v>0</v>
      </c>
      <c r="N427">
        <f>IF('Support - Calculation Detail'!N427="","",'Support - Calculation Detail'!N427)</f>
        <v>0</v>
      </c>
      <c r="P427">
        <f>IF('Support - Calculation Detail'!O427="","",'Support - Calculation Detail'!O427)</f>
        <v>230433</v>
      </c>
      <c r="Q427" t="b">
        <v>1</v>
      </c>
      <c r="R427" t="str">
        <f t="shared" si="30"/>
        <v>1360966</v>
      </c>
      <c r="S427" t="str">
        <f t="shared" si="31"/>
        <v>1360966-UT</v>
      </c>
      <c r="T427" t="str">
        <f t="shared" si="32"/>
        <v>1360966-UT</v>
      </c>
      <c r="U427" t="str">
        <f t="shared" si="33"/>
        <v>6</v>
      </c>
      <c r="V427" t="str">
        <f t="shared" si="34"/>
        <v>UT</v>
      </c>
    </row>
    <row r="428" spans="1:22" x14ac:dyDescent="0.35">
      <c r="A428" t="str">
        <f>IF('Support - Calculation Detail'!A428="","",LEFT('Support - Calculation Detail'!A428,7)&amp;"-"&amp;RIGHT('Support - Calculation Detail'!A428,2))</f>
        <v>1360967-UT</v>
      </c>
      <c r="B428" t="str">
        <f>IF('Support - Calculation Detail'!C428="","",'Support - Calculation Detail'!C428)</f>
        <v>13</v>
      </c>
      <c r="C428" t="str">
        <f>IF('Support - Calculation Detail'!B428="","",'Support - Calculation Detail'!B428)</f>
        <v>N</v>
      </c>
      <c r="D428">
        <f>IF('Support - Calculation Detail'!D428="","",'Support - Calculation Detail'!D428)</f>
        <v>87131</v>
      </c>
      <c r="E428">
        <f>IF('Support - Calculation Detail'!E428="","",'Support - Calculation Detail'!E428)</f>
        <v>0</v>
      </c>
      <c r="G428">
        <f>IF('Support - Calculation Detail'!F428="","",'Support - Calculation Detail'!F428)</f>
        <v>87131</v>
      </c>
      <c r="H428">
        <f>IF('Support - Calculation Detail'!G428="","",'Support - Calculation Detail'!G428)</f>
        <v>1.04</v>
      </c>
      <c r="I428">
        <f>IF('Support - Calculation Detail'!H428="","",'Support - Calculation Detail'!H428)</f>
        <v>90616</v>
      </c>
      <c r="J428">
        <f>IF('Support - Calculation Detail'!I428="","",'Support - Calculation Detail'!I428)</f>
        <v>0</v>
      </c>
      <c r="K428">
        <f>IF('Support - Calculation Detail'!K428="","",'Support - Calculation Detail'!K428)</f>
        <v>90616</v>
      </c>
      <c r="L428">
        <f>IF('Support - Calculation Detail'!L428="","",'Support - Calculation Detail'!L428)</f>
        <v>0</v>
      </c>
      <c r="M428">
        <f>IF('Support - Calculation Detail'!M428="","",'Support - Calculation Detail'!M428)</f>
        <v>0</v>
      </c>
      <c r="N428">
        <f>IF('Support - Calculation Detail'!N428="","",'Support - Calculation Detail'!N428)</f>
        <v>0</v>
      </c>
      <c r="P428">
        <f>IF('Support - Calculation Detail'!O428="","",'Support - Calculation Detail'!O428)</f>
        <v>90616</v>
      </c>
      <c r="Q428" t="b">
        <v>1</v>
      </c>
      <c r="R428" t="str">
        <f t="shared" si="30"/>
        <v>1360967</v>
      </c>
      <c r="S428" t="str">
        <f t="shared" si="31"/>
        <v>1360967-UT</v>
      </c>
      <c r="T428" t="str">
        <f t="shared" si="32"/>
        <v>1360967-UT</v>
      </c>
      <c r="U428" t="str">
        <f t="shared" si="33"/>
        <v>6</v>
      </c>
      <c r="V428" t="str">
        <f t="shared" si="34"/>
        <v>UT</v>
      </c>
    </row>
    <row r="429" spans="1:22" x14ac:dyDescent="0.35">
      <c r="A429" t="str">
        <f>IF('Support - Calculation Detail'!A429="","",LEFT('Support - Calculation Detail'!A429,7)&amp;"-"&amp;RIGHT('Support - Calculation Detail'!A429,2))</f>
        <v>1360968-UT</v>
      </c>
      <c r="B429" t="str">
        <f>IF('Support - Calculation Detail'!C429="","",'Support - Calculation Detail'!C429)</f>
        <v>13</v>
      </c>
      <c r="C429" t="str">
        <f>IF('Support - Calculation Detail'!B429="","",'Support - Calculation Detail'!B429)</f>
        <v>N</v>
      </c>
      <c r="D429">
        <f>IF('Support - Calculation Detail'!D429="","",'Support - Calculation Detail'!D429)</f>
        <v>198215</v>
      </c>
      <c r="E429">
        <f>IF('Support - Calculation Detail'!E429="","",'Support - Calculation Detail'!E429)</f>
        <v>0</v>
      </c>
      <c r="G429">
        <f>IF('Support - Calculation Detail'!F429="","",'Support - Calculation Detail'!F429)</f>
        <v>198215</v>
      </c>
      <c r="H429">
        <f>IF('Support - Calculation Detail'!G429="","",'Support - Calculation Detail'!G429)</f>
        <v>1.04</v>
      </c>
      <c r="I429">
        <f>IF('Support - Calculation Detail'!H429="","",'Support - Calculation Detail'!H429)</f>
        <v>206144</v>
      </c>
      <c r="J429">
        <f>IF('Support - Calculation Detail'!I429="","",'Support - Calculation Detail'!I429)</f>
        <v>0</v>
      </c>
      <c r="K429">
        <f>IF('Support - Calculation Detail'!K429="","",'Support - Calculation Detail'!K429)</f>
        <v>206144</v>
      </c>
      <c r="L429">
        <f>IF('Support - Calculation Detail'!L429="","",'Support - Calculation Detail'!L429)</f>
        <v>0</v>
      </c>
      <c r="M429">
        <f>IF('Support - Calculation Detail'!M429="","",'Support - Calculation Detail'!M429)</f>
        <v>0</v>
      </c>
      <c r="N429">
        <f>IF('Support - Calculation Detail'!N429="","",'Support - Calculation Detail'!N429)</f>
        <v>0</v>
      </c>
      <c r="P429">
        <f>IF('Support - Calculation Detail'!O429="","",'Support - Calculation Detail'!O429)</f>
        <v>206144</v>
      </c>
      <c r="Q429" t="b">
        <v>1</v>
      </c>
      <c r="R429" t="str">
        <f t="shared" si="30"/>
        <v>1360968</v>
      </c>
      <c r="S429" t="str">
        <f t="shared" si="31"/>
        <v>1360968-UT</v>
      </c>
      <c r="T429" t="str">
        <f t="shared" si="32"/>
        <v>1360968-UT</v>
      </c>
      <c r="U429" t="str">
        <f t="shared" si="33"/>
        <v>6</v>
      </c>
      <c r="V429" t="str">
        <f t="shared" si="34"/>
        <v>UT</v>
      </c>
    </row>
    <row r="430" spans="1:22" x14ac:dyDescent="0.35">
      <c r="A430" t="str">
        <f>IF('Support - Calculation Detail'!A430="","",LEFT('Support - Calculation Detail'!A430,7)&amp;"-"&amp;RIGHT('Support - Calculation Detail'!A430,2))</f>
        <v>1361045-UT</v>
      </c>
      <c r="B430" t="str">
        <f>IF('Support - Calculation Detail'!C430="","",'Support - Calculation Detail'!C430)</f>
        <v>13</v>
      </c>
      <c r="C430" t="str">
        <f>IF('Support - Calculation Detail'!B430="","",'Support - Calculation Detail'!B430)</f>
        <v>N</v>
      </c>
      <c r="D430">
        <f>IF('Support - Calculation Detail'!D430="","",'Support - Calculation Detail'!D430)</f>
        <v>297801</v>
      </c>
      <c r="E430">
        <f>IF('Support - Calculation Detail'!E430="","",'Support - Calculation Detail'!E430)</f>
        <v>0</v>
      </c>
      <c r="G430">
        <f>IF('Support - Calculation Detail'!F430="","",'Support - Calculation Detail'!F430)</f>
        <v>297801</v>
      </c>
      <c r="H430">
        <f>IF('Support - Calculation Detail'!G430="","",'Support - Calculation Detail'!G430)</f>
        <v>1.04</v>
      </c>
      <c r="I430">
        <f>IF('Support - Calculation Detail'!H430="","",'Support - Calculation Detail'!H430)</f>
        <v>309713</v>
      </c>
      <c r="J430">
        <f>IF('Support - Calculation Detail'!I430="","",'Support - Calculation Detail'!I430)</f>
        <v>0</v>
      </c>
      <c r="K430">
        <f>IF('Support - Calculation Detail'!K430="","",'Support - Calculation Detail'!K430)</f>
        <v>309713</v>
      </c>
      <c r="L430">
        <f>IF('Support - Calculation Detail'!L430="","",'Support - Calculation Detail'!L430)</f>
        <v>0</v>
      </c>
      <c r="M430">
        <f>IF('Support - Calculation Detail'!M430="","",'Support - Calculation Detail'!M430)</f>
        <v>0</v>
      </c>
      <c r="N430">
        <f>IF('Support - Calculation Detail'!N430="","",'Support - Calculation Detail'!N430)</f>
        <v>0</v>
      </c>
      <c r="P430">
        <f>IF('Support - Calculation Detail'!O430="","",'Support - Calculation Detail'!O430)</f>
        <v>309713</v>
      </c>
      <c r="Q430" t="b">
        <v>1</v>
      </c>
      <c r="R430" t="str">
        <f t="shared" si="30"/>
        <v>1361045</v>
      </c>
      <c r="S430" t="str">
        <f t="shared" si="31"/>
        <v>1361045-UT</v>
      </c>
      <c r="T430" t="str">
        <f t="shared" si="32"/>
        <v>1361045-UT</v>
      </c>
      <c r="U430" t="str">
        <f t="shared" si="33"/>
        <v>6</v>
      </c>
      <c r="V430" t="str">
        <f t="shared" si="34"/>
        <v>UT</v>
      </c>
    </row>
    <row r="431" spans="1:22" x14ac:dyDescent="0.35">
      <c r="A431" t="str">
        <f>IF('Support - Calculation Detail'!A431="","",LEFT('Support - Calculation Detail'!A431,7)&amp;"-"&amp;RIGHT('Support - Calculation Detail'!A431,2))</f>
        <v>1341300-SO</v>
      </c>
      <c r="B431" t="str">
        <f>IF('Support - Calculation Detail'!C431="","",'Support - Calculation Detail'!C431)</f>
        <v>13</v>
      </c>
      <c r="C431" t="str">
        <f>IF('Support - Calculation Detail'!B431="","",'Support - Calculation Detail'!B431)</f>
        <v>N</v>
      </c>
      <c r="D431">
        <f>IF('Support - Calculation Detail'!D431="","",'Support - Calculation Detail'!D431)</f>
        <v>3745809</v>
      </c>
      <c r="E431">
        <f>IF('Support - Calculation Detail'!E431="","",'Support - Calculation Detail'!E431)</f>
        <v>0</v>
      </c>
      <c r="G431">
        <f>IF('Support - Calculation Detail'!F431="","",'Support - Calculation Detail'!F431)</f>
        <v>3745809</v>
      </c>
      <c r="H431">
        <f>IF('Support - Calculation Detail'!G431="","",'Support - Calculation Detail'!G431)</f>
        <v>1.04</v>
      </c>
      <c r="I431">
        <f>IF('Support - Calculation Detail'!H431="","",'Support - Calculation Detail'!H431)</f>
        <v>3895641</v>
      </c>
      <c r="J431">
        <f>IF('Support - Calculation Detail'!I431="","",'Support - Calculation Detail'!I431)</f>
        <v>0</v>
      </c>
      <c r="K431">
        <f>IF('Support - Calculation Detail'!K431="","",'Support - Calculation Detail'!K431)</f>
        <v>3895641</v>
      </c>
      <c r="L431">
        <f>IF('Support - Calculation Detail'!L431="","",'Support - Calculation Detail'!L431)</f>
        <v>0</v>
      </c>
      <c r="M431">
        <f>IF('Support - Calculation Detail'!M431="","",'Support - Calculation Detail'!M431)</f>
        <v>0</v>
      </c>
      <c r="N431">
        <f>IF('Support - Calculation Detail'!N431="","",'Support - Calculation Detail'!N431)</f>
        <v>0</v>
      </c>
      <c r="P431">
        <f>IF('Support - Calculation Detail'!O431="","",'Support - Calculation Detail'!O431)</f>
        <v>3895641</v>
      </c>
      <c r="Q431" t="b">
        <v>1</v>
      </c>
      <c r="R431" t="str">
        <f t="shared" si="30"/>
        <v>1341300</v>
      </c>
      <c r="S431" t="str">
        <f t="shared" si="31"/>
        <v>1341300-SO</v>
      </c>
      <c r="T431" t="str">
        <f t="shared" si="32"/>
        <v>1341300-SO</v>
      </c>
      <c r="U431" t="str">
        <f t="shared" si="33"/>
        <v>4</v>
      </c>
      <c r="V431" t="str">
        <f t="shared" si="34"/>
        <v>SO</v>
      </c>
    </row>
    <row r="432" spans="1:22" x14ac:dyDescent="0.35">
      <c r="A432" t="str">
        <f>IF('Support - Calculation Detail'!A432="","",LEFT('Support - Calculation Detail'!A432,7)&amp;"-"&amp;RIGHT('Support - Calculation Detail'!A432,2))</f>
        <v>1410000-UT</v>
      </c>
      <c r="B432" t="str">
        <f>IF('Support - Calculation Detail'!C432="","",'Support - Calculation Detail'!C432)</f>
        <v>14</v>
      </c>
      <c r="C432" t="str">
        <f>IF('Support - Calculation Detail'!B432="","",'Support - Calculation Detail'!B432)</f>
        <v>N</v>
      </c>
      <c r="D432">
        <f>IF('Support - Calculation Detail'!D432="","",'Support - Calculation Detail'!D432)</f>
        <v>14358480</v>
      </c>
      <c r="E432">
        <f>IF('Support - Calculation Detail'!E432="","",'Support - Calculation Detail'!E432)</f>
        <v>0</v>
      </c>
      <c r="G432">
        <f>IF('Support - Calculation Detail'!F432="","",'Support - Calculation Detail'!F432)</f>
        <v>14358480</v>
      </c>
      <c r="H432">
        <f>IF('Support - Calculation Detail'!G432="","",'Support - Calculation Detail'!G432)</f>
        <v>1.04</v>
      </c>
      <c r="I432">
        <f>IF('Support - Calculation Detail'!H432="","",'Support - Calculation Detail'!H432)</f>
        <v>14932819</v>
      </c>
      <c r="J432">
        <f>IF('Support - Calculation Detail'!I432="","",'Support - Calculation Detail'!I432)</f>
        <v>0</v>
      </c>
      <c r="K432">
        <f>IF('Support - Calculation Detail'!K432="","",'Support - Calculation Detail'!K432)</f>
        <v>14932819</v>
      </c>
      <c r="L432">
        <f>IF('Support - Calculation Detail'!L432="","",'Support - Calculation Detail'!L432)</f>
        <v>461900</v>
      </c>
      <c r="M432">
        <f>IF('Support - Calculation Detail'!M432="","",'Support - Calculation Detail'!M432)</f>
        <v>230043</v>
      </c>
      <c r="N432">
        <f>IF('Support - Calculation Detail'!N432="","",'Support - Calculation Detail'!N432)</f>
        <v>636540.72759413614</v>
      </c>
      <c r="P432">
        <f>IF('Support - Calculation Detail'!O432="","",'Support - Calculation Detail'!O432)</f>
        <v>16261302.727594135</v>
      </c>
      <c r="Q432" t="b">
        <v>1</v>
      </c>
      <c r="R432" t="str">
        <f t="shared" si="30"/>
        <v>1410000</v>
      </c>
      <c r="S432" t="str">
        <f t="shared" si="31"/>
        <v>1410000-UT</v>
      </c>
      <c r="T432" t="str">
        <f t="shared" si="32"/>
        <v>1410000-UT</v>
      </c>
      <c r="U432" t="str">
        <f t="shared" si="33"/>
        <v>1</v>
      </c>
      <c r="V432" t="str">
        <f t="shared" si="34"/>
        <v>UT</v>
      </c>
    </row>
    <row r="433" spans="1:22" x14ac:dyDescent="0.35">
      <c r="A433" t="str">
        <f>IF('Support - Calculation Detail'!A433="","",LEFT('Support - Calculation Detail'!A433,7)&amp;"-"&amp;RIGHT('Support - Calculation Detail'!A433,2))</f>
        <v>1420001-UT</v>
      </c>
      <c r="B433" t="str">
        <f>IF('Support - Calculation Detail'!C433="","",'Support - Calculation Detail'!C433)</f>
        <v>14</v>
      </c>
      <c r="C433" t="str">
        <f>IF('Support - Calculation Detail'!B433="","",'Support - Calculation Detail'!B433)</f>
        <v>N</v>
      </c>
      <c r="D433">
        <f>IF('Support - Calculation Detail'!D433="","",'Support - Calculation Detail'!D433)</f>
        <v>44065</v>
      </c>
      <c r="E433">
        <f>IF('Support - Calculation Detail'!E433="","",'Support - Calculation Detail'!E433)</f>
        <v>0</v>
      </c>
      <c r="G433">
        <f>IF('Support - Calculation Detail'!F433="","",'Support - Calculation Detail'!F433)</f>
        <v>44065</v>
      </c>
      <c r="H433">
        <f>IF('Support - Calculation Detail'!G433="","",'Support - Calculation Detail'!G433)</f>
        <v>1.04</v>
      </c>
      <c r="I433">
        <f>IF('Support - Calculation Detail'!H433="","",'Support - Calculation Detail'!H433)</f>
        <v>45828</v>
      </c>
      <c r="J433">
        <f>IF('Support - Calculation Detail'!I433="","",'Support - Calculation Detail'!I433)</f>
        <v>0</v>
      </c>
      <c r="K433">
        <f>IF('Support - Calculation Detail'!K433="","",'Support - Calculation Detail'!K433)</f>
        <v>45828</v>
      </c>
      <c r="L433">
        <f>IF('Support - Calculation Detail'!L433="","",'Support - Calculation Detail'!L433)</f>
        <v>0</v>
      </c>
      <c r="M433">
        <f>IF('Support - Calculation Detail'!M433="","",'Support - Calculation Detail'!M433)</f>
        <v>0</v>
      </c>
      <c r="N433">
        <f>IF('Support - Calculation Detail'!N433="","",'Support - Calculation Detail'!N433)</f>
        <v>0</v>
      </c>
      <c r="P433">
        <f>IF('Support - Calculation Detail'!O433="","",'Support - Calculation Detail'!O433)</f>
        <v>45828</v>
      </c>
      <c r="Q433" t="b">
        <v>1</v>
      </c>
      <c r="R433" t="str">
        <f t="shared" si="30"/>
        <v>1420001</v>
      </c>
      <c r="S433" t="str">
        <f t="shared" si="31"/>
        <v>1420001-UT</v>
      </c>
      <c r="T433" t="str">
        <f t="shared" si="32"/>
        <v>1420001-UT</v>
      </c>
      <c r="U433" t="str">
        <f t="shared" si="33"/>
        <v>2</v>
      </c>
      <c r="V433" t="str">
        <f t="shared" si="34"/>
        <v>UT</v>
      </c>
    </row>
    <row r="434" spans="1:22" x14ac:dyDescent="0.35">
      <c r="A434" t="str">
        <f>IF('Support - Calculation Detail'!A434="","",LEFT('Support - Calculation Detail'!A434,7)&amp;"-"&amp;RIGHT('Support - Calculation Detail'!A434,2))</f>
        <v>1420001-TF</v>
      </c>
      <c r="B434" t="str">
        <f>IF('Support - Calculation Detail'!C434="","",'Support - Calculation Detail'!C434)</f>
        <v>14</v>
      </c>
      <c r="C434" t="str">
        <f>IF('Support - Calculation Detail'!B434="","",'Support - Calculation Detail'!B434)</f>
        <v>N</v>
      </c>
      <c r="D434">
        <f>IF('Support - Calculation Detail'!D434="","",'Support - Calculation Detail'!D434)</f>
        <v>47433</v>
      </c>
      <c r="E434">
        <f>IF('Support - Calculation Detail'!E434="","",'Support - Calculation Detail'!E434)</f>
        <v>0</v>
      </c>
      <c r="G434">
        <f>IF('Support - Calculation Detail'!F434="","",'Support - Calculation Detail'!F434)</f>
        <v>47433</v>
      </c>
      <c r="H434">
        <f>IF('Support - Calculation Detail'!G434="","",'Support - Calculation Detail'!G434)</f>
        <v>1.04</v>
      </c>
      <c r="I434">
        <f>IF('Support - Calculation Detail'!H434="","",'Support - Calculation Detail'!H434)</f>
        <v>49330</v>
      </c>
      <c r="J434">
        <f>IF('Support - Calculation Detail'!I434="","",'Support - Calculation Detail'!I434)</f>
        <v>0</v>
      </c>
      <c r="K434">
        <f>IF('Support - Calculation Detail'!K434="","",'Support - Calculation Detail'!K434)</f>
        <v>49330</v>
      </c>
      <c r="L434">
        <f>IF('Support - Calculation Detail'!L434="","",'Support - Calculation Detail'!L434)</f>
        <v>0</v>
      </c>
      <c r="M434">
        <f>IF('Support - Calculation Detail'!M434="","",'Support - Calculation Detail'!M434)</f>
        <v>0</v>
      </c>
      <c r="N434">
        <f>IF('Support - Calculation Detail'!N434="","",'Support - Calculation Detail'!N434)</f>
        <v>0</v>
      </c>
      <c r="P434">
        <f>IF('Support - Calculation Detail'!O434="","",'Support - Calculation Detail'!O434)</f>
        <v>49330</v>
      </c>
      <c r="Q434" t="b">
        <v>1</v>
      </c>
      <c r="R434" t="str">
        <f t="shared" si="30"/>
        <v>1420001</v>
      </c>
      <c r="S434" t="str">
        <f t="shared" si="31"/>
        <v>1420001-TF</v>
      </c>
      <c r="T434" t="str">
        <f t="shared" si="32"/>
        <v>1420001-TF</v>
      </c>
      <c r="U434" t="str">
        <f t="shared" si="33"/>
        <v>2</v>
      </c>
      <c r="V434" t="str">
        <f t="shared" si="34"/>
        <v>TF</v>
      </c>
    </row>
    <row r="435" spans="1:22" x14ac:dyDescent="0.35">
      <c r="A435" t="str">
        <f>IF('Support - Calculation Detail'!A435="","",LEFT('Support - Calculation Detail'!A435,7)&amp;"-"&amp;RIGHT('Support - Calculation Detail'!A435,2))</f>
        <v>1420002-TF</v>
      </c>
      <c r="B435" t="str">
        <f>IF('Support - Calculation Detail'!C435="","",'Support - Calculation Detail'!C435)</f>
        <v>14</v>
      </c>
      <c r="C435" t="str">
        <f>IF('Support - Calculation Detail'!B435="","",'Support - Calculation Detail'!B435)</f>
        <v>N</v>
      </c>
      <c r="D435">
        <f>IF('Support - Calculation Detail'!D435="","",'Support - Calculation Detail'!D435)</f>
        <v>8482</v>
      </c>
      <c r="E435">
        <f>IF('Support - Calculation Detail'!E435="","",'Support - Calculation Detail'!E435)</f>
        <v>0</v>
      </c>
      <c r="G435">
        <f>IF('Support - Calculation Detail'!F435="","",'Support - Calculation Detail'!F435)</f>
        <v>8482</v>
      </c>
      <c r="H435">
        <f>IF('Support - Calculation Detail'!G435="","",'Support - Calculation Detail'!G435)</f>
        <v>1.04</v>
      </c>
      <c r="I435">
        <f>IF('Support - Calculation Detail'!H435="","",'Support - Calculation Detail'!H435)</f>
        <v>8821</v>
      </c>
      <c r="J435">
        <f>IF('Support - Calculation Detail'!I435="","",'Support - Calculation Detail'!I435)</f>
        <v>0</v>
      </c>
      <c r="K435">
        <f>IF('Support - Calculation Detail'!K435="","",'Support - Calculation Detail'!K435)</f>
        <v>8821</v>
      </c>
      <c r="L435">
        <f>IF('Support - Calculation Detail'!L435="","",'Support - Calculation Detail'!L435)</f>
        <v>0</v>
      </c>
      <c r="M435">
        <f>IF('Support - Calculation Detail'!M435="","",'Support - Calculation Detail'!M435)</f>
        <v>0</v>
      </c>
      <c r="N435">
        <f>IF('Support - Calculation Detail'!N435="","",'Support - Calculation Detail'!N435)</f>
        <v>0</v>
      </c>
      <c r="P435">
        <f>IF('Support - Calculation Detail'!O435="","",'Support - Calculation Detail'!O435)</f>
        <v>8821</v>
      </c>
      <c r="Q435" t="b">
        <v>1</v>
      </c>
      <c r="R435" t="str">
        <f t="shared" si="30"/>
        <v>1420002</v>
      </c>
      <c r="S435" t="str">
        <f t="shared" si="31"/>
        <v>1420002-TF</v>
      </c>
      <c r="T435" t="str">
        <f t="shared" si="32"/>
        <v>1420002-TF</v>
      </c>
      <c r="U435" t="str">
        <f t="shared" si="33"/>
        <v>2</v>
      </c>
      <c r="V435" t="str">
        <f t="shared" si="34"/>
        <v>TF</v>
      </c>
    </row>
    <row r="436" spans="1:22" x14ac:dyDescent="0.35">
      <c r="A436" t="str">
        <f>IF('Support - Calculation Detail'!A436="","",LEFT('Support - Calculation Detail'!A436,7)&amp;"-"&amp;RIGHT('Support - Calculation Detail'!A436,2))</f>
        <v>1420002-UT</v>
      </c>
      <c r="B436" t="str">
        <f>IF('Support - Calculation Detail'!C436="","",'Support - Calculation Detail'!C436)</f>
        <v>14</v>
      </c>
      <c r="C436" t="str">
        <f>IF('Support - Calculation Detail'!B436="","",'Support - Calculation Detail'!B436)</f>
        <v>N</v>
      </c>
      <c r="D436">
        <f>IF('Support - Calculation Detail'!D436="","",'Support - Calculation Detail'!D436)</f>
        <v>31375</v>
      </c>
      <c r="E436">
        <f>IF('Support - Calculation Detail'!E436="","",'Support - Calculation Detail'!E436)</f>
        <v>0</v>
      </c>
      <c r="G436">
        <f>IF('Support - Calculation Detail'!F436="","",'Support - Calculation Detail'!F436)</f>
        <v>31375</v>
      </c>
      <c r="H436">
        <f>IF('Support - Calculation Detail'!G436="","",'Support - Calculation Detail'!G436)</f>
        <v>1.04</v>
      </c>
      <c r="I436">
        <f>IF('Support - Calculation Detail'!H436="","",'Support - Calculation Detail'!H436)</f>
        <v>32630</v>
      </c>
      <c r="J436">
        <f>IF('Support - Calculation Detail'!I436="","",'Support - Calculation Detail'!I436)</f>
        <v>0</v>
      </c>
      <c r="K436">
        <f>IF('Support - Calculation Detail'!K436="","",'Support - Calculation Detail'!K436)</f>
        <v>32630</v>
      </c>
      <c r="L436">
        <f>IF('Support - Calculation Detail'!L436="","",'Support - Calculation Detail'!L436)</f>
        <v>0</v>
      </c>
      <c r="M436">
        <f>IF('Support - Calculation Detail'!M436="","",'Support - Calculation Detail'!M436)</f>
        <v>0</v>
      </c>
      <c r="N436">
        <f>IF('Support - Calculation Detail'!N436="","",'Support - Calculation Detail'!N436)</f>
        <v>0</v>
      </c>
      <c r="P436">
        <f>IF('Support - Calculation Detail'!O436="","",'Support - Calculation Detail'!O436)</f>
        <v>32630</v>
      </c>
      <c r="Q436" t="b">
        <v>1</v>
      </c>
      <c r="R436" t="str">
        <f t="shared" si="30"/>
        <v>1420002</v>
      </c>
      <c r="S436" t="str">
        <f t="shared" si="31"/>
        <v>1420002-UT</v>
      </c>
      <c r="T436" t="str">
        <f t="shared" si="32"/>
        <v>1420002-UT</v>
      </c>
      <c r="U436" t="str">
        <f t="shared" si="33"/>
        <v>2</v>
      </c>
      <c r="V436" t="str">
        <f t="shared" si="34"/>
        <v>UT</v>
      </c>
    </row>
    <row r="437" spans="1:22" x14ac:dyDescent="0.35">
      <c r="A437" t="str">
        <f>IF('Support - Calculation Detail'!A437="","",LEFT('Support - Calculation Detail'!A437,7)&amp;"-"&amp;RIGHT('Support - Calculation Detail'!A437,2))</f>
        <v>1420003-UT</v>
      </c>
      <c r="B437" t="str">
        <f>IF('Support - Calculation Detail'!C437="","",'Support - Calculation Detail'!C437)</f>
        <v>14</v>
      </c>
      <c r="C437" t="str">
        <f>IF('Support - Calculation Detail'!B437="","",'Support - Calculation Detail'!B437)</f>
        <v>N</v>
      </c>
      <c r="D437">
        <f>IF('Support - Calculation Detail'!D437="","",'Support - Calculation Detail'!D437)</f>
        <v>14828</v>
      </c>
      <c r="E437">
        <f>IF('Support - Calculation Detail'!E437="","",'Support - Calculation Detail'!E437)</f>
        <v>0</v>
      </c>
      <c r="G437">
        <f>IF('Support - Calculation Detail'!F437="","",'Support - Calculation Detail'!F437)</f>
        <v>14828</v>
      </c>
      <c r="H437">
        <f>IF('Support - Calculation Detail'!G437="","",'Support - Calculation Detail'!G437)</f>
        <v>1.04</v>
      </c>
      <c r="I437">
        <f>IF('Support - Calculation Detail'!H437="","",'Support - Calculation Detail'!H437)</f>
        <v>15421</v>
      </c>
      <c r="J437">
        <f>IF('Support - Calculation Detail'!I437="","",'Support - Calculation Detail'!I437)</f>
        <v>0</v>
      </c>
      <c r="K437">
        <f>IF('Support - Calculation Detail'!K437="","",'Support - Calculation Detail'!K437)</f>
        <v>15421</v>
      </c>
      <c r="L437">
        <f>IF('Support - Calculation Detail'!L437="","",'Support - Calculation Detail'!L437)</f>
        <v>0</v>
      </c>
      <c r="M437">
        <f>IF('Support - Calculation Detail'!M437="","",'Support - Calculation Detail'!M437)</f>
        <v>0</v>
      </c>
      <c r="N437">
        <f>IF('Support - Calculation Detail'!N437="","",'Support - Calculation Detail'!N437)</f>
        <v>0</v>
      </c>
      <c r="P437">
        <f>IF('Support - Calculation Detail'!O437="","",'Support - Calculation Detail'!O437)</f>
        <v>15421</v>
      </c>
      <c r="Q437" t="b">
        <v>1</v>
      </c>
      <c r="R437" t="str">
        <f t="shared" si="30"/>
        <v>1420003</v>
      </c>
      <c r="S437" t="str">
        <f t="shared" si="31"/>
        <v>1420003-UT</v>
      </c>
      <c r="T437" t="str">
        <f t="shared" si="32"/>
        <v>1420003-UT</v>
      </c>
      <c r="U437" t="str">
        <f t="shared" si="33"/>
        <v>2</v>
      </c>
      <c r="V437" t="str">
        <f t="shared" si="34"/>
        <v>UT</v>
      </c>
    </row>
    <row r="438" spans="1:22" x14ac:dyDescent="0.35">
      <c r="A438" t="str">
        <f>IF('Support - Calculation Detail'!A438="","",LEFT('Support - Calculation Detail'!A438,7)&amp;"-"&amp;RIGHT('Support - Calculation Detail'!A438,2))</f>
        <v>1420003-TF</v>
      </c>
      <c r="B438" t="str">
        <f>IF('Support - Calculation Detail'!C438="","",'Support - Calculation Detail'!C438)</f>
        <v>14</v>
      </c>
      <c r="C438" t="str">
        <f>IF('Support - Calculation Detail'!B438="","",'Support - Calculation Detail'!B438)</f>
        <v>N</v>
      </c>
      <c r="D438">
        <f>IF('Support - Calculation Detail'!D438="","",'Support - Calculation Detail'!D438)</f>
        <v>17411</v>
      </c>
      <c r="E438">
        <f>IF('Support - Calculation Detail'!E438="","",'Support - Calculation Detail'!E438)</f>
        <v>0</v>
      </c>
      <c r="G438">
        <f>IF('Support - Calculation Detail'!F438="","",'Support - Calculation Detail'!F438)</f>
        <v>17411</v>
      </c>
      <c r="H438">
        <f>IF('Support - Calculation Detail'!G438="","",'Support - Calculation Detail'!G438)</f>
        <v>1.04</v>
      </c>
      <c r="I438">
        <f>IF('Support - Calculation Detail'!H438="","",'Support - Calculation Detail'!H438)</f>
        <v>18107</v>
      </c>
      <c r="J438">
        <f>IF('Support - Calculation Detail'!I438="","",'Support - Calculation Detail'!I438)</f>
        <v>0</v>
      </c>
      <c r="K438">
        <f>IF('Support - Calculation Detail'!K438="","",'Support - Calculation Detail'!K438)</f>
        <v>18107</v>
      </c>
      <c r="L438">
        <f>IF('Support - Calculation Detail'!L438="","",'Support - Calculation Detail'!L438)</f>
        <v>0</v>
      </c>
      <c r="M438">
        <f>IF('Support - Calculation Detail'!M438="","",'Support - Calculation Detail'!M438)</f>
        <v>0</v>
      </c>
      <c r="N438">
        <f>IF('Support - Calculation Detail'!N438="","",'Support - Calculation Detail'!N438)</f>
        <v>0</v>
      </c>
      <c r="P438">
        <f>IF('Support - Calculation Detail'!O438="","",'Support - Calculation Detail'!O438)</f>
        <v>18107</v>
      </c>
      <c r="Q438" t="b">
        <v>1</v>
      </c>
      <c r="R438" t="str">
        <f t="shared" si="30"/>
        <v>1420003</v>
      </c>
      <c r="S438" t="str">
        <f t="shared" si="31"/>
        <v>1420003-TF</v>
      </c>
      <c r="T438" t="str">
        <f t="shared" si="32"/>
        <v>1420003-TF</v>
      </c>
      <c r="U438" t="str">
        <f t="shared" si="33"/>
        <v>2</v>
      </c>
      <c r="V438" t="str">
        <f t="shared" si="34"/>
        <v>TF</v>
      </c>
    </row>
    <row r="439" spans="1:22" x14ac:dyDescent="0.35">
      <c r="A439" t="str">
        <f>IF('Support - Calculation Detail'!A439="","",LEFT('Support - Calculation Detail'!A439,7)&amp;"-"&amp;RIGHT('Support - Calculation Detail'!A439,2))</f>
        <v>1420004-UT</v>
      </c>
      <c r="B439" t="str">
        <f>IF('Support - Calculation Detail'!C439="","",'Support - Calculation Detail'!C439)</f>
        <v>14</v>
      </c>
      <c r="C439" t="str">
        <f>IF('Support - Calculation Detail'!B439="","",'Support - Calculation Detail'!B439)</f>
        <v>N</v>
      </c>
      <c r="D439">
        <f>IF('Support - Calculation Detail'!D439="","",'Support - Calculation Detail'!D439)</f>
        <v>6452</v>
      </c>
      <c r="E439">
        <f>IF('Support - Calculation Detail'!E439="","",'Support - Calculation Detail'!E439)</f>
        <v>0</v>
      </c>
      <c r="G439">
        <f>IF('Support - Calculation Detail'!F439="","",'Support - Calculation Detail'!F439)</f>
        <v>6452</v>
      </c>
      <c r="H439">
        <f>IF('Support - Calculation Detail'!G439="","",'Support - Calculation Detail'!G439)</f>
        <v>1.04</v>
      </c>
      <c r="I439">
        <f>IF('Support - Calculation Detail'!H439="","",'Support - Calculation Detail'!H439)</f>
        <v>6710</v>
      </c>
      <c r="J439">
        <f>IF('Support - Calculation Detail'!I439="","",'Support - Calculation Detail'!I439)</f>
        <v>0</v>
      </c>
      <c r="K439">
        <f>IF('Support - Calculation Detail'!K439="","",'Support - Calculation Detail'!K439)</f>
        <v>6710</v>
      </c>
      <c r="L439">
        <f>IF('Support - Calculation Detail'!L439="","",'Support - Calculation Detail'!L439)</f>
        <v>0</v>
      </c>
      <c r="M439">
        <f>IF('Support - Calculation Detail'!M439="","",'Support - Calculation Detail'!M439)</f>
        <v>0</v>
      </c>
      <c r="N439">
        <f>IF('Support - Calculation Detail'!N439="","",'Support - Calculation Detail'!N439)</f>
        <v>0</v>
      </c>
      <c r="P439">
        <f>IF('Support - Calculation Detail'!O439="","",'Support - Calculation Detail'!O439)</f>
        <v>6710</v>
      </c>
      <c r="Q439" t="b">
        <v>1</v>
      </c>
      <c r="R439" t="str">
        <f t="shared" si="30"/>
        <v>1420004</v>
      </c>
      <c r="S439" t="str">
        <f t="shared" si="31"/>
        <v>1420004-UT</v>
      </c>
      <c r="T439" t="str">
        <f t="shared" si="32"/>
        <v>1420004-UT</v>
      </c>
      <c r="U439" t="str">
        <f t="shared" si="33"/>
        <v>2</v>
      </c>
      <c r="V439" t="str">
        <f t="shared" si="34"/>
        <v>UT</v>
      </c>
    </row>
    <row r="440" spans="1:22" x14ac:dyDescent="0.35">
      <c r="A440" t="str">
        <f>IF('Support - Calculation Detail'!A440="","",LEFT('Support - Calculation Detail'!A440,7)&amp;"-"&amp;RIGHT('Support - Calculation Detail'!A440,2))</f>
        <v>1420005-UT</v>
      </c>
      <c r="B440" t="str">
        <f>IF('Support - Calculation Detail'!C440="","",'Support - Calculation Detail'!C440)</f>
        <v>14</v>
      </c>
      <c r="C440" t="str">
        <f>IF('Support - Calculation Detail'!B440="","",'Support - Calculation Detail'!B440)</f>
        <v>N</v>
      </c>
      <c r="D440">
        <f>IF('Support - Calculation Detail'!D440="","",'Support - Calculation Detail'!D440)</f>
        <v>40853</v>
      </c>
      <c r="E440">
        <f>IF('Support - Calculation Detail'!E440="","",'Support - Calculation Detail'!E440)</f>
        <v>0</v>
      </c>
      <c r="G440">
        <f>IF('Support - Calculation Detail'!F440="","",'Support - Calculation Detail'!F440)</f>
        <v>40853</v>
      </c>
      <c r="H440">
        <f>IF('Support - Calculation Detail'!G440="","",'Support - Calculation Detail'!G440)</f>
        <v>1.04</v>
      </c>
      <c r="I440">
        <f>IF('Support - Calculation Detail'!H440="","",'Support - Calculation Detail'!H440)</f>
        <v>42487</v>
      </c>
      <c r="J440">
        <f>IF('Support - Calculation Detail'!I440="","",'Support - Calculation Detail'!I440)</f>
        <v>0</v>
      </c>
      <c r="K440">
        <f>IF('Support - Calculation Detail'!K440="","",'Support - Calculation Detail'!K440)</f>
        <v>42487</v>
      </c>
      <c r="L440">
        <f>IF('Support - Calculation Detail'!L440="","",'Support - Calculation Detail'!L440)</f>
        <v>0</v>
      </c>
      <c r="M440">
        <f>IF('Support - Calculation Detail'!M440="","",'Support - Calculation Detail'!M440)</f>
        <v>0</v>
      </c>
      <c r="N440">
        <f>IF('Support - Calculation Detail'!N440="","",'Support - Calculation Detail'!N440)</f>
        <v>0</v>
      </c>
      <c r="P440">
        <f>IF('Support - Calculation Detail'!O440="","",'Support - Calculation Detail'!O440)</f>
        <v>42487</v>
      </c>
      <c r="Q440" t="b">
        <v>1</v>
      </c>
      <c r="R440" t="str">
        <f t="shared" si="30"/>
        <v>1420005</v>
      </c>
      <c r="S440" t="str">
        <f t="shared" si="31"/>
        <v>1420005-UT</v>
      </c>
      <c r="T440" t="str">
        <f t="shared" si="32"/>
        <v>1420005-UT</v>
      </c>
      <c r="U440" t="str">
        <f t="shared" si="33"/>
        <v>2</v>
      </c>
      <c r="V440" t="str">
        <f t="shared" si="34"/>
        <v>UT</v>
      </c>
    </row>
    <row r="441" spans="1:22" x14ac:dyDescent="0.35">
      <c r="A441" t="str">
        <f>IF('Support - Calculation Detail'!A441="","",LEFT('Support - Calculation Detail'!A441,7)&amp;"-"&amp;RIGHT('Support - Calculation Detail'!A441,2))</f>
        <v>1420005-TF</v>
      </c>
      <c r="B441" t="str">
        <f>IF('Support - Calculation Detail'!C441="","",'Support - Calculation Detail'!C441)</f>
        <v>14</v>
      </c>
      <c r="C441" t="str">
        <f>IF('Support - Calculation Detail'!B441="","",'Support - Calculation Detail'!B441)</f>
        <v>N</v>
      </c>
      <c r="D441">
        <f>IF('Support - Calculation Detail'!D441="","",'Support - Calculation Detail'!D441)</f>
        <v>49190</v>
      </c>
      <c r="E441">
        <f>IF('Support - Calculation Detail'!E441="","",'Support - Calculation Detail'!E441)</f>
        <v>0</v>
      </c>
      <c r="G441">
        <f>IF('Support - Calculation Detail'!F441="","",'Support - Calculation Detail'!F441)</f>
        <v>49190</v>
      </c>
      <c r="H441">
        <f>IF('Support - Calculation Detail'!G441="","",'Support - Calculation Detail'!G441)</f>
        <v>1.04</v>
      </c>
      <c r="I441">
        <f>IF('Support - Calculation Detail'!H441="","",'Support - Calculation Detail'!H441)</f>
        <v>51158</v>
      </c>
      <c r="J441">
        <f>IF('Support - Calculation Detail'!I441="","",'Support - Calculation Detail'!I441)</f>
        <v>0</v>
      </c>
      <c r="K441">
        <f>IF('Support - Calculation Detail'!K441="","",'Support - Calculation Detail'!K441)</f>
        <v>51158</v>
      </c>
      <c r="L441">
        <f>IF('Support - Calculation Detail'!L441="","",'Support - Calculation Detail'!L441)</f>
        <v>0</v>
      </c>
      <c r="M441">
        <f>IF('Support - Calculation Detail'!M441="","",'Support - Calculation Detail'!M441)</f>
        <v>0</v>
      </c>
      <c r="N441">
        <f>IF('Support - Calculation Detail'!N441="","",'Support - Calculation Detail'!N441)</f>
        <v>0</v>
      </c>
      <c r="P441">
        <f>IF('Support - Calculation Detail'!O441="","",'Support - Calculation Detail'!O441)</f>
        <v>51158</v>
      </c>
      <c r="Q441" t="b">
        <v>1</v>
      </c>
      <c r="R441" t="str">
        <f t="shared" si="30"/>
        <v>1420005</v>
      </c>
      <c r="S441" t="str">
        <f t="shared" si="31"/>
        <v>1420005-TF</v>
      </c>
      <c r="T441" t="str">
        <f t="shared" si="32"/>
        <v>1420005-TF</v>
      </c>
      <c r="U441" t="str">
        <f t="shared" si="33"/>
        <v>2</v>
      </c>
      <c r="V441" t="str">
        <f t="shared" si="34"/>
        <v>TF</v>
      </c>
    </row>
    <row r="442" spans="1:22" x14ac:dyDescent="0.35">
      <c r="A442" t="str">
        <f>IF('Support - Calculation Detail'!A442="","",LEFT('Support - Calculation Detail'!A442,7)&amp;"-"&amp;RIGHT('Support - Calculation Detail'!A442,2))</f>
        <v>1420006-UT</v>
      </c>
      <c r="B442" t="str">
        <f>IF('Support - Calculation Detail'!C442="","",'Support - Calculation Detail'!C442)</f>
        <v>14</v>
      </c>
      <c r="C442" t="str">
        <f>IF('Support - Calculation Detail'!B442="","",'Support - Calculation Detail'!B442)</f>
        <v>N</v>
      </c>
      <c r="D442">
        <f>IF('Support - Calculation Detail'!D442="","",'Support - Calculation Detail'!D442)</f>
        <v>23056</v>
      </c>
      <c r="E442">
        <f>IF('Support - Calculation Detail'!E442="","",'Support - Calculation Detail'!E442)</f>
        <v>0</v>
      </c>
      <c r="G442">
        <f>IF('Support - Calculation Detail'!F442="","",'Support - Calculation Detail'!F442)</f>
        <v>23056</v>
      </c>
      <c r="H442">
        <f>IF('Support - Calculation Detail'!G442="","",'Support - Calculation Detail'!G442)</f>
        <v>1.04</v>
      </c>
      <c r="I442">
        <f>IF('Support - Calculation Detail'!H442="","",'Support - Calculation Detail'!H442)</f>
        <v>23978</v>
      </c>
      <c r="J442">
        <f>IF('Support - Calculation Detail'!I442="","",'Support - Calculation Detail'!I442)</f>
        <v>0</v>
      </c>
      <c r="K442">
        <f>IF('Support - Calculation Detail'!K442="","",'Support - Calculation Detail'!K442)</f>
        <v>23978</v>
      </c>
      <c r="L442">
        <f>IF('Support - Calculation Detail'!L442="","",'Support - Calculation Detail'!L442)</f>
        <v>0</v>
      </c>
      <c r="M442">
        <f>IF('Support - Calculation Detail'!M442="","",'Support - Calculation Detail'!M442)</f>
        <v>0</v>
      </c>
      <c r="N442">
        <f>IF('Support - Calculation Detail'!N442="","",'Support - Calculation Detail'!N442)</f>
        <v>0</v>
      </c>
      <c r="P442">
        <f>IF('Support - Calculation Detail'!O442="","",'Support - Calculation Detail'!O442)</f>
        <v>23978</v>
      </c>
      <c r="Q442" t="b">
        <v>1</v>
      </c>
      <c r="R442" t="str">
        <f t="shared" si="30"/>
        <v>1420006</v>
      </c>
      <c r="S442" t="str">
        <f t="shared" si="31"/>
        <v>1420006-UT</v>
      </c>
      <c r="T442" t="str">
        <f t="shared" si="32"/>
        <v>1420006-UT</v>
      </c>
      <c r="U442" t="str">
        <f t="shared" si="33"/>
        <v>2</v>
      </c>
      <c r="V442" t="str">
        <f t="shared" si="34"/>
        <v>UT</v>
      </c>
    </row>
    <row r="443" spans="1:22" x14ac:dyDescent="0.35">
      <c r="A443" t="str">
        <f>IF('Support - Calculation Detail'!A443="","",LEFT('Support - Calculation Detail'!A443,7)&amp;"-"&amp;RIGHT('Support - Calculation Detail'!A443,2))</f>
        <v>1420007-UT</v>
      </c>
      <c r="B443" t="str">
        <f>IF('Support - Calculation Detail'!C443="","",'Support - Calculation Detail'!C443)</f>
        <v>14</v>
      </c>
      <c r="C443" t="str">
        <f>IF('Support - Calculation Detail'!B443="","",'Support - Calculation Detail'!B443)</f>
        <v>N</v>
      </c>
      <c r="D443">
        <f>IF('Support - Calculation Detail'!D443="","",'Support - Calculation Detail'!D443)</f>
        <v>47818</v>
      </c>
      <c r="E443">
        <f>IF('Support - Calculation Detail'!E443="","",'Support - Calculation Detail'!E443)</f>
        <v>0</v>
      </c>
      <c r="G443">
        <f>IF('Support - Calculation Detail'!F443="","",'Support - Calculation Detail'!F443)</f>
        <v>47818</v>
      </c>
      <c r="H443">
        <f>IF('Support - Calculation Detail'!G443="","",'Support - Calculation Detail'!G443)</f>
        <v>1.04</v>
      </c>
      <c r="I443">
        <f>IF('Support - Calculation Detail'!H443="","",'Support - Calculation Detail'!H443)</f>
        <v>49731</v>
      </c>
      <c r="J443">
        <f>IF('Support - Calculation Detail'!I443="","",'Support - Calculation Detail'!I443)</f>
        <v>0</v>
      </c>
      <c r="K443">
        <f>IF('Support - Calculation Detail'!K443="","",'Support - Calculation Detail'!K443)</f>
        <v>49731</v>
      </c>
      <c r="L443">
        <f>IF('Support - Calculation Detail'!L443="","",'Support - Calculation Detail'!L443)</f>
        <v>0</v>
      </c>
      <c r="M443">
        <f>IF('Support - Calculation Detail'!M443="","",'Support - Calculation Detail'!M443)</f>
        <v>0</v>
      </c>
      <c r="N443">
        <f>IF('Support - Calculation Detail'!N443="","",'Support - Calculation Detail'!N443)</f>
        <v>0</v>
      </c>
      <c r="P443">
        <f>IF('Support - Calculation Detail'!O443="","",'Support - Calculation Detail'!O443)</f>
        <v>49731</v>
      </c>
      <c r="Q443" t="b">
        <v>1</v>
      </c>
      <c r="R443" t="str">
        <f t="shared" si="30"/>
        <v>1420007</v>
      </c>
      <c r="S443" t="str">
        <f t="shared" si="31"/>
        <v>1420007-UT</v>
      </c>
      <c r="T443" t="str">
        <f t="shared" si="32"/>
        <v>1420007-UT</v>
      </c>
      <c r="U443" t="str">
        <f t="shared" si="33"/>
        <v>2</v>
      </c>
      <c r="V443" t="str">
        <f t="shared" si="34"/>
        <v>UT</v>
      </c>
    </row>
    <row r="444" spans="1:22" x14ac:dyDescent="0.35">
      <c r="A444" t="str">
        <f>IF('Support - Calculation Detail'!A444="","",LEFT('Support - Calculation Detail'!A444,7)&amp;"-"&amp;RIGHT('Support - Calculation Detail'!A444,2))</f>
        <v>1420007-TF</v>
      </c>
      <c r="B444" t="str">
        <f>IF('Support - Calculation Detail'!C444="","",'Support - Calculation Detail'!C444)</f>
        <v>14</v>
      </c>
      <c r="C444" t="str">
        <f>IF('Support - Calculation Detail'!B444="","",'Support - Calculation Detail'!B444)</f>
        <v>N</v>
      </c>
      <c r="D444">
        <f>IF('Support - Calculation Detail'!D444="","",'Support - Calculation Detail'!D444)</f>
        <v>9147</v>
      </c>
      <c r="E444">
        <f>IF('Support - Calculation Detail'!E444="","",'Support - Calculation Detail'!E444)</f>
        <v>0</v>
      </c>
      <c r="G444">
        <f>IF('Support - Calculation Detail'!F444="","",'Support - Calculation Detail'!F444)</f>
        <v>9147</v>
      </c>
      <c r="H444">
        <f>IF('Support - Calculation Detail'!G444="","",'Support - Calculation Detail'!G444)</f>
        <v>1.04</v>
      </c>
      <c r="I444">
        <f>IF('Support - Calculation Detail'!H444="","",'Support - Calculation Detail'!H444)</f>
        <v>9513</v>
      </c>
      <c r="J444">
        <f>IF('Support - Calculation Detail'!I444="","",'Support - Calculation Detail'!I444)</f>
        <v>0</v>
      </c>
      <c r="K444">
        <f>IF('Support - Calculation Detail'!K444="","",'Support - Calculation Detail'!K444)</f>
        <v>9513</v>
      </c>
      <c r="L444">
        <f>IF('Support - Calculation Detail'!L444="","",'Support - Calculation Detail'!L444)</f>
        <v>0</v>
      </c>
      <c r="M444">
        <f>IF('Support - Calculation Detail'!M444="","",'Support - Calculation Detail'!M444)</f>
        <v>0</v>
      </c>
      <c r="N444">
        <f>IF('Support - Calculation Detail'!N444="","",'Support - Calculation Detail'!N444)</f>
        <v>0</v>
      </c>
      <c r="P444">
        <f>IF('Support - Calculation Detail'!O444="","",'Support - Calculation Detail'!O444)</f>
        <v>9513</v>
      </c>
      <c r="Q444" t="b">
        <v>1</v>
      </c>
      <c r="R444" t="str">
        <f t="shared" si="30"/>
        <v>1420007</v>
      </c>
      <c r="S444" t="str">
        <f t="shared" si="31"/>
        <v>1420007-TF</v>
      </c>
      <c r="T444" t="str">
        <f t="shared" si="32"/>
        <v>1420007-TF</v>
      </c>
      <c r="U444" t="str">
        <f t="shared" si="33"/>
        <v>2</v>
      </c>
      <c r="V444" t="str">
        <f t="shared" si="34"/>
        <v>TF</v>
      </c>
    </row>
    <row r="445" spans="1:22" x14ac:dyDescent="0.35">
      <c r="A445" t="str">
        <f>IF('Support - Calculation Detail'!A445="","",LEFT('Support - Calculation Detail'!A445,7)&amp;"-"&amp;RIGHT('Support - Calculation Detail'!A445,2))</f>
        <v>1420008-TF</v>
      </c>
      <c r="B445" t="str">
        <f>IF('Support - Calculation Detail'!C445="","",'Support - Calculation Detail'!C445)</f>
        <v>14</v>
      </c>
      <c r="C445" t="str">
        <f>IF('Support - Calculation Detail'!B445="","",'Support - Calculation Detail'!B445)</f>
        <v>N</v>
      </c>
      <c r="D445">
        <f>IF('Support - Calculation Detail'!D445="","",'Support - Calculation Detail'!D445)</f>
        <v>11525</v>
      </c>
      <c r="E445">
        <f>IF('Support - Calculation Detail'!E445="","",'Support - Calculation Detail'!E445)</f>
        <v>0</v>
      </c>
      <c r="G445">
        <f>IF('Support - Calculation Detail'!F445="","",'Support - Calculation Detail'!F445)</f>
        <v>11525</v>
      </c>
      <c r="H445">
        <f>IF('Support - Calculation Detail'!G445="","",'Support - Calculation Detail'!G445)</f>
        <v>1.04</v>
      </c>
      <c r="I445">
        <f>IF('Support - Calculation Detail'!H445="","",'Support - Calculation Detail'!H445)</f>
        <v>11986</v>
      </c>
      <c r="J445">
        <f>IF('Support - Calculation Detail'!I445="","",'Support - Calculation Detail'!I445)</f>
        <v>0</v>
      </c>
      <c r="K445">
        <f>IF('Support - Calculation Detail'!K445="","",'Support - Calculation Detail'!K445)</f>
        <v>11986</v>
      </c>
      <c r="L445">
        <f>IF('Support - Calculation Detail'!L445="","",'Support - Calculation Detail'!L445)</f>
        <v>0</v>
      </c>
      <c r="M445">
        <f>IF('Support - Calculation Detail'!M445="","",'Support - Calculation Detail'!M445)</f>
        <v>0</v>
      </c>
      <c r="N445">
        <f>IF('Support - Calculation Detail'!N445="","",'Support - Calculation Detail'!N445)</f>
        <v>0</v>
      </c>
      <c r="P445">
        <f>IF('Support - Calculation Detail'!O445="","",'Support - Calculation Detail'!O445)</f>
        <v>11986</v>
      </c>
      <c r="Q445" t="b">
        <v>1</v>
      </c>
      <c r="R445" t="str">
        <f t="shared" si="30"/>
        <v>1420008</v>
      </c>
      <c r="S445" t="str">
        <f t="shared" si="31"/>
        <v>1420008-TF</v>
      </c>
      <c r="T445" t="str">
        <f t="shared" si="32"/>
        <v>1420008-TF</v>
      </c>
      <c r="U445" t="str">
        <f t="shared" si="33"/>
        <v>2</v>
      </c>
      <c r="V445" t="str">
        <f t="shared" si="34"/>
        <v>TF</v>
      </c>
    </row>
    <row r="446" spans="1:22" x14ac:dyDescent="0.35">
      <c r="A446" t="str">
        <f>IF('Support - Calculation Detail'!A446="","",LEFT('Support - Calculation Detail'!A446,7)&amp;"-"&amp;RIGHT('Support - Calculation Detail'!A446,2))</f>
        <v>1420008-UT</v>
      </c>
      <c r="B446" t="str">
        <f>IF('Support - Calculation Detail'!C446="","",'Support - Calculation Detail'!C446)</f>
        <v>14</v>
      </c>
      <c r="C446" t="str">
        <f>IF('Support - Calculation Detail'!B446="","",'Support - Calculation Detail'!B446)</f>
        <v>N</v>
      </c>
      <c r="D446">
        <f>IF('Support - Calculation Detail'!D446="","",'Support - Calculation Detail'!D446)</f>
        <v>26907</v>
      </c>
      <c r="E446">
        <f>IF('Support - Calculation Detail'!E446="","",'Support - Calculation Detail'!E446)</f>
        <v>0</v>
      </c>
      <c r="G446">
        <f>IF('Support - Calculation Detail'!F446="","",'Support - Calculation Detail'!F446)</f>
        <v>26907</v>
      </c>
      <c r="H446">
        <f>IF('Support - Calculation Detail'!G446="","",'Support - Calculation Detail'!G446)</f>
        <v>1.04</v>
      </c>
      <c r="I446">
        <f>IF('Support - Calculation Detail'!H446="","",'Support - Calculation Detail'!H446)</f>
        <v>27983</v>
      </c>
      <c r="J446">
        <f>IF('Support - Calculation Detail'!I446="","",'Support - Calculation Detail'!I446)</f>
        <v>0</v>
      </c>
      <c r="K446">
        <f>IF('Support - Calculation Detail'!K446="","",'Support - Calculation Detail'!K446)</f>
        <v>27983</v>
      </c>
      <c r="L446">
        <f>IF('Support - Calculation Detail'!L446="","",'Support - Calculation Detail'!L446)</f>
        <v>0</v>
      </c>
      <c r="M446">
        <f>IF('Support - Calculation Detail'!M446="","",'Support - Calculation Detail'!M446)</f>
        <v>0</v>
      </c>
      <c r="N446">
        <f>IF('Support - Calculation Detail'!N446="","",'Support - Calculation Detail'!N446)</f>
        <v>0</v>
      </c>
      <c r="P446">
        <f>IF('Support - Calculation Detail'!O446="","",'Support - Calculation Detail'!O446)</f>
        <v>27983</v>
      </c>
      <c r="Q446" t="b">
        <v>1</v>
      </c>
      <c r="R446" t="str">
        <f t="shared" si="30"/>
        <v>1420008</v>
      </c>
      <c r="S446" t="str">
        <f t="shared" si="31"/>
        <v>1420008-UT</v>
      </c>
      <c r="T446" t="str">
        <f t="shared" si="32"/>
        <v>1420008-UT</v>
      </c>
      <c r="U446" t="str">
        <f t="shared" si="33"/>
        <v>2</v>
      </c>
      <c r="V446" t="str">
        <f t="shared" si="34"/>
        <v>UT</v>
      </c>
    </row>
    <row r="447" spans="1:22" x14ac:dyDescent="0.35">
      <c r="A447" t="str">
        <f>IF('Support - Calculation Detail'!A447="","",LEFT('Support - Calculation Detail'!A447,7)&amp;"-"&amp;RIGHT('Support - Calculation Detail'!A447,2))</f>
        <v>1420009-UT</v>
      </c>
      <c r="B447" t="str">
        <f>IF('Support - Calculation Detail'!C447="","",'Support - Calculation Detail'!C447)</f>
        <v>14</v>
      </c>
      <c r="C447" t="str">
        <f>IF('Support - Calculation Detail'!B447="","",'Support - Calculation Detail'!B447)</f>
        <v>N</v>
      </c>
      <c r="D447">
        <f>IF('Support - Calculation Detail'!D447="","",'Support - Calculation Detail'!D447)</f>
        <v>43784</v>
      </c>
      <c r="E447">
        <f>IF('Support - Calculation Detail'!E447="","",'Support - Calculation Detail'!E447)</f>
        <v>0</v>
      </c>
      <c r="G447">
        <f>IF('Support - Calculation Detail'!F447="","",'Support - Calculation Detail'!F447)</f>
        <v>43784</v>
      </c>
      <c r="H447">
        <f>IF('Support - Calculation Detail'!G447="","",'Support - Calculation Detail'!G447)</f>
        <v>1.04</v>
      </c>
      <c r="I447">
        <f>IF('Support - Calculation Detail'!H447="","",'Support - Calculation Detail'!H447)</f>
        <v>45535</v>
      </c>
      <c r="J447">
        <f>IF('Support - Calculation Detail'!I447="","",'Support - Calculation Detail'!I447)</f>
        <v>0</v>
      </c>
      <c r="K447">
        <f>IF('Support - Calculation Detail'!K447="","",'Support - Calculation Detail'!K447)</f>
        <v>45535</v>
      </c>
      <c r="L447">
        <f>IF('Support - Calculation Detail'!L447="","",'Support - Calculation Detail'!L447)</f>
        <v>0</v>
      </c>
      <c r="M447">
        <f>IF('Support - Calculation Detail'!M447="","",'Support - Calculation Detail'!M447)</f>
        <v>0</v>
      </c>
      <c r="N447">
        <f>IF('Support - Calculation Detail'!N447="","",'Support - Calculation Detail'!N447)</f>
        <v>0</v>
      </c>
      <c r="P447">
        <f>IF('Support - Calculation Detail'!O447="","",'Support - Calculation Detail'!O447)</f>
        <v>45535</v>
      </c>
      <c r="Q447" t="b">
        <v>1</v>
      </c>
      <c r="R447" t="str">
        <f t="shared" si="30"/>
        <v>1420009</v>
      </c>
      <c r="S447" t="str">
        <f t="shared" si="31"/>
        <v>1420009-UT</v>
      </c>
      <c r="T447" t="str">
        <f t="shared" si="32"/>
        <v>1420009-UT</v>
      </c>
      <c r="U447" t="str">
        <f t="shared" si="33"/>
        <v>2</v>
      </c>
      <c r="V447" t="str">
        <f t="shared" si="34"/>
        <v>UT</v>
      </c>
    </row>
    <row r="448" spans="1:22" x14ac:dyDescent="0.35">
      <c r="A448" t="str">
        <f>IF('Support - Calculation Detail'!A448="","",LEFT('Support - Calculation Detail'!A448,7)&amp;"-"&amp;RIGHT('Support - Calculation Detail'!A448,2))</f>
        <v>1420010-UT</v>
      </c>
      <c r="B448" t="str">
        <f>IF('Support - Calculation Detail'!C448="","",'Support - Calculation Detail'!C448)</f>
        <v>14</v>
      </c>
      <c r="C448" t="str">
        <f>IF('Support - Calculation Detail'!B448="","",'Support - Calculation Detail'!B448)</f>
        <v>N</v>
      </c>
      <c r="D448">
        <f>IF('Support - Calculation Detail'!D448="","",'Support - Calculation Detail'!D448)</f>
        <v>284027</v>
      </c>
      <c r="E448">
        <f>IF('Support - Calculation Detail'!E448="","",'Support - Calculation Detail'!E448)</f>
        <v>0</v>
      </c>
      <c r="G448">
        <f>IF('Support - Calculation Detail'!F448="","",'Support - Calculation Detail'!F448)</f>
        <v>284027</v>
      </c>
      <c r="H448">
        <f>IF('Support - Calculation Detail'!G448="","",'Support - Calculation Detail'!G448)</f>
        <v>1.04</v>
      </c>
      <c r="I448">
        <f>IF('Support - Calculation Detail'!H448="","",'Support - Calculation Detail'!H448)</f>
        <v>295388</v>
      </c>
      <c r="J448">
        <f>IF('Support - Calculation Detail'!I448="","",'Support - Calculation Detail'!I448)</f>
        <v>0</v>
      </c>
      <c r="K448">
        <f>IF('Support - Calculation Detail'!K448="","",'Support - Calculation Detail'!K448)</f>
        <v>295388</v>
      </c>
      <c r="L448">
        <f>IF('Support - Calculation Detail'!L448="","",'Support - Calculation Detail'!L448)</f>
        <v>0</v>
      </c>
      <c r="M448">
        <f>IF('Support - Calculation Detail'!M448="","",'Support - Calculation Detail'!M448)</f>
        <v>0</v>
      </c>
      <c r="N448">
        <f>IF('Support - Calculation Detail'!N448="","",'Support - Calculation Detail'!N448)</f>
        <v>0</v>
      </c>
      <c r="P448">
        <f>IF('Support - Calculation Detail'!O448="","",'Support - Calculation Detail'!O448)</f>
        <v>295388</v>
      </c>
      <c r="Q448" t="b">
        <v>1</v>
      </c>
      <c r="R448" t="str">
        <f t="shared" si="30"/>
        <v>1420010</v>
      </c>
      <c r="S448" t="str">
        <f t="shared" si="31"/>
        <v>1420010-UT</v>
      </c>
      <c r="T448" t="str">
        <f t="shared" si="32"/>
        <v>1420010-UT</v>
      </c>
      <c r="U448" t="str">
        <f t="shared" si="33"/>
        <v>2</v>
      </c>
      <c r="V448" t="str">
        <f t="shared" si="34"/>
        <v>UT</v>
      </c>
    </row>
    <row r="449" spans="1:22" x14ac:dyDescent="0.35">
      <c r="A449" t="str">
        <f>IF('Support - Calculation Detail'!A449="","",LEFT('Support - Calculation Detail'!A449,7)&amp;"-"&amp;RIGHT('Support - Calculation Detail'!A449,2))</f>
        <v>1420010-TF</v>
      </c>
      <c r="B449" t="str">
        <f>IF('Support - Calculation Detail'!C449="","",'Support - Calculation Detail'!C449)</f>
        <v>14</v>
      </c>
      <c r="C449" t="str">
        <f>IF('Support - Calculation Detail'!B449="","",'Support - Calculation Detail'!B449)</f>
        <v>N</v>
      </c>
      <c r="D449">
        <f>IF('Support - Calculation Detail'!D449="","",'Support - Calculation Detail'!D449)</f>
        <v>363191</v>
      </c>
      <c r="E449">
        <f>IF('Support - Calculation Detail'!E449="","",'Support - Calculation Detail'!E449)</f>
        <v>0</v>
      </c>
      <c r="G449">
        <f>IF('Support - Calculation Detail'!F449="","",'Support - Calculation Detail'!F449)</f>
        <v>363191</v>
      </c>
      <c r="H449">
        <f>IF('Support - Calculation Detail'!G449="","",'Support - Calculation Detail'!G449)</f>
        <v>1.04</v>
      </c>
      <c r="I449">
        <f>IF('Support - Calculation Detail'!H449="","",'Support - Calculation Detail'!H449)</f>
        <v>377719</v>
      </c>
      <c r="J449">
        <f>IF('Support - Calculation Detail'!I449="","",'Support - Calculation Detail'!I449)</f>
        <v>0</v>
      </c>
      <c r="K449">
        <f>IF('Support - Calculation Detail'!K449="","",'Support - Calculation Detail'!K449)</f>
        <v>377719</v>
      </c>
      <c r="L449">
        <f>IF('Support - Calculation Detail'!L449="","",'Support - Calculation Detail'!L449)</f>
        <v>0</v>
      </c>
      <c r="M449">
        <f>IF('Support - Calculation Detail'!M449="","",'Support - Calculation Detail'!M449)</f>
        <v>0</v>
      </c>
      <c r="N449">
        <f>IF('Support - Calculation Detail'!N449="","",'Support - Calculation Detail'!N449)</f>
        <v>0</v>
      </c>
      <c r="P449">
        <f>IF('Support - Calculation Detail'!O449="","",'Support - Calculation Detail'!O449)</f>
        <v>377719</v>
      </c>
      <c r="Q449" t="b">
        <v>1</v>
      </c>
      <c r="R449" t="str">
        <f t="shared" si="30"/>
        <v>1420010</v>
      </c>
      <c r="S449" t="str">
        <f t="shared" si="31"/>
        <v>1420010-TF</v>
      </c>
      <c r="T449" t="str">
        <f t="shared" si="32"/>
        <v>1420010-TF</v>
      </c>
      <c r="U449" t="str">
        <f t="shared" si="33"/>
        <v>2</v>
      </c>
      <c r="V449" t="str">
        <f t="shared" si="34"/>
        <v>TF</v>
      </c>
    </row>
    <row r="450" spans="1:22" x14ac:dyDescent="0.35">
      <c r="A450" t="str">
        <f>IF('Support - Calculation Detail'!A450="","",LEFT('Support - Calculation Detail'!A450,7)&amp;"-"&amp;RIGHT('Support - Calculation Detail'!A450,2))</f>
        <v>1450031-UT</v>
      </c>
      <c r="B450" t="str">
        <f>IF('Support - Calculation Detail'!C450="","",'Support - Calculation Detail'!C450)</f>
        <v>14</v>
      </c>
      <c r="C450" t="str">
        <f>IF('Support - Calculation Detail'!B450="","",'Support - Calculation Detail'!B450)</f>
        <v>N</v>
      </c>
      <c r="D450">
        <f>IF('Support - Calculation Detail'!D450="","",'Support - Calculation Detail'!D450)</f>
        <v>122917</v>
      </c>
      <c r="E450">
        <f>IF('Support - Calculation Detail'!E450="","",'Support - Calculation Detail'!E450)</f>
        <v>0</v>
      </c>
      <c r="G450">
        <f>IF('Support - Calculation Detail'!F450="","",'Support - Calculation Detail'!F450)</f>
        <v>122917</v>
      </c>
      <c r="H450">
        <f>IF('Support - Calculation Detail'!G450="","",'Support - Calculation Detail'!G450)</f>
        <v>1.04</v>
      </c>
      <c r="I450">
        <f>IF('Support - Calculation Detail'!H450="","",'Support - Calculation Detail'!H450)</f>
        <v>127834</v>
      </c>
      <c r="J450">
        <f>IF('Support - Calculation Detail'!I450="","",'Support - Calculation Detail'!I450)</f>
        <v>0</v>
      </c>
      <c r="K450">
        <f>IF('Support - Calculation Detail'!K450="","",'Support - Calculation Detail'!K450)</f>
        <v>127834</v>
      </c>
      <c r="L450">
        <f>IF('Support - Calculation Detail'!L450="","",'Support - Calculation Detail'!L450)</f>
        <v>0</v>
      </c>
      <c r="M450">
        <f>IF('Support - Calculation Detail'!M450="","",'Support - Calculation Detail'!M450)</f>
        <v>0</v>
      </c>
      <c r="N450">
        <f>IF('Support - Calculation Detail'!N450="","",'Support - Calculation Detail'!N450)</f>
        <v>0</v>
      </c>
      <c r="P450">
        <f>IF('Support - Calculation Detail'!O450="","",'Support - Calculation Detail'!O450)</f>
        <v>127834</v>
      </c>
      <c r="Q450" t="b">
        <v>1</v>
      </c>
      <c r="R450" t="str">
        <f t="shared" si="30"/>
        <v>1450031</v>
      </c>
      <c r="S450" t="str">
        <f t="shared" si="31"/>
        <v>1450031-UT</v>
      </c>
      <c r="T450" t="str">
        <f t="shared" si="32"/>
        <v>1450031-UT</v>
      </c>
      <c r="U450" t="str">
        <f t="shared" si="33"/>
        <v>5</v>
      </c>
      <c r="V450" t="str">
        <f t="shared" si="34"/>
        <v>UT</v>
      </c>
    </row>
    <row r="451" spans="1:22" x14ac:dyDescent="0.35">
      <c r="A451" t="str">
        <f>IF('Support - Calculation Detail'!A451="","",LEFT('Support - Calculation Detail'!A451,7)&amp;"-"&amp;RIGHT('Support - Calculation Detail'!A451,2))</f>
        <v>1450032-UT</v>
      </c>
      <c r="B451" t="str">
        <f>IF('Support - Calculation Detail'!C451="","",'Support - Calculation Detail'!C451)</f>
        <v>14</v>
      </c>
      <c r="C451" t="str">
        <f>IF('Support - Calculation Detail'!B451="","",'Support - Calculation Detail'!B451)</f>
        <v>N</v>
      </c>
      <c r="D451">
        <f>IF('Support - Calculation Detail'!D451="","",'Support - Calculation Detail'!D451)</f>
        <v>410484</v>
      </c>
      <c r="E451">
        <f>IF('Support - Calculation Detail'!E451="","",'Support - Calculation Detail'!E451)</f>
        <v>0</v>
      </c>
      <c r="G451">
        <f>IF('Support - Calculation Detail'!F451="","",'Support - Calculation Detail'!F451)</f>
        <v>410484</v>
      </c>
      <c r="H451">
        <f>IF('Support - Calculation Detail'!G451="","",'Support - Calculation Detail'!G451)</f>
        <v>1.04</v>
      </c>
      <c r="I451">
        <f>IF('Support - Calculation Detail'!H451="","",'Support - Calculation Detail'!H451)</f>
        <v>426903</v>
      </c>
      <c r="J451">
        <f>IF('Support - Calculation Detail'!I451="","",'Support - Calculation Detail'!I451)</f>
        <v>0</v>
      </c>
      <c r="K451">
        <f>IF('Support - Calculation Detail'!K451="","",'Support - Calculation Detail'!K451)</f>
        <v>426903</v>
      </c>
      <c r="L451">
        <f>IF('Support - Calculation Detail'!L451="","",'Support - Calculation Detail'!L451)</f>
        <v>0</v>
      </c>
      <c r="M451">
        <f>IF('Support - Calculation Detail'!M451="","",'Support - Calculation Detail'!M451)</f>
        <v>0</v>
      </c>
      <c r="N451">
        <f>IF('Support - Calculation Detail'!N451="","",'Support - Calculation Detail'!N451)</f>
        <v>0</v>
      </c>
      <c r="P451">
        <f>IF('Support - Calculation Detail'!O451="","",'Support - Calculation Detail'!O451)</f>
        <v>426903</v>
      </c>
      <c r="Q451" t="b">
        <v>1</v>
      </c>
      <c r="R451" t="str">
        <f t="shared" ref="R451:R514" si="35">LEFT(A451,7)</f>
        <v>1450032</v>
      </c>
      <c r="S451" t="str">
        <f t="shared" ref="S451:S514" si="36">A451</f>
        <v>1450032-UT</v>
      </c>
      <c r="T451" t="str">
        <f t="shared" ref="T451:T514" si="37">S451</f>
        <v>1450032-UT</v>
      </c>
      <c r="U451" t="str">
        <f t="shared" ref="U451:U514" si="38">MID(S451,3,1)</f>
        <v>5</v>
      </c>
      <c r="V451" t="str">
        <f t="shared" ref="V451:V514" si="39">RIGHT(T451,2)</f>
        <v>UT</v>
      </c>
    </row>
    <row r="452" spans="1:22" x14ac:dyDescent="0.35">
      <c r="A452" t="str">
        <f>IF('Support - Calculation Detail'!A452="","",LEFT('Support - Calculation Detail'!A452,7)&amp;"-"&amp;RIGHT('Support - Calculation Detail'!A452,2))</f>
        <v>1430319-UT</v>
      </c>
      <c r="B452" t="str">
        <f>IF('Support - Calculation Detail'!C452="","",'Support - Calculation Detail'!C452)</f>
        <v>14</v>
      </c>
      <c r="C452" t="str">
        <f>IF('Support - Calculation Detail'!B452="","",'Support - Calculation Detail'!B452)</f>
        <v>N</v>
      </c>
      <c r="D452">
        <f>IF('Support - Calculation Detail'!D452="","",'Support - Calculation Detail'!D452)</f>
        <v>6095209</v>
      </c>
      <c r="E452">
        <f>IF('Support - Calculation Detail'!E452="","",'Support - Calculation Detail'!E452)</f>
        <v>0</v>
      </c>
      <c r="G452">
        <f>IF('Support - Calculation Detail'!F452="","",'Support - Calculation Detail'!F452)</f>
        <v>6095209</v>
      </c>
      <c r="H452">
        <f>IF('Support - Calculation Detail'!G452="","",'Support - Calculation Detail'!G452)</f>
        <v>1.04</v>
      </c>
      <c r="I452">
        <f>IF('Support - Calculation Detail'!H452="","",'Support - Calculation Detail'!H452)</f>
        <v>6339017</v>
      </c>
      <c r="J452">
        <f>IF('Support - Calculation Detail'!I452="","",'Support - Calculation Detail'!I452)</f>
        <v>0</v>
      </c>
      <c r="K452">
        <f>IF('Support - Calculation Detail'!K452="","",'Support - Calculation Detail'!K452)</f>
        <v>6339017</v>
      </c>
      <c r="L452">
        <f>IF('Support - Calculation Detail'!L452="","",'Support - Calculation Detail'!L452)</f>
        <v>192855</v>
      </c>
      <c r="M452">
        <f>IF('Support - Calculation Detail'!M452="","",'Support - Calculation Detail'!M452)</f>
        <v>0</v>
      </c>
      <c r="N452">
        <f>IF('Support - Calculation Detail'!N452="","",'Support - Calculation Detail'!N452)</f>
        <v>0</v>
      </c>
      <c r="P452">
        <f>IF('Support - Calculation Detail'!O452="","",'Support - Calculation Detail'!O452)</f>
        <v>6531872</v>
      </c>
      <c r="Q452" t="b">
        <v>1</v>
      </c>
      <c r="R452" t="str">
        <f t="shared" si="35"/>
        <v>1430319</v>
      </c>
      <c r="S452" t="str">
        <f t="shared" si="36"/>
        <v>1430319-UT</v>
      </c>
      <c r="T452" t="str">
        <f t="shared" si="37"/>
        <v>1430319-UT</v>
      </c>
      <c r="U452" t="str">
        <f t="shared" si="38"/>
        <v>3</v>
      </c>
      <c r="V452" t="str">
        <f t="shared" si="39"/>
        <v>UT</v>
      </c>
    </row>
    <row r="453" spans="1:22" x14ac:dyDescent="0.35">
      <c r="A453" t="str">
        <f>IF('Support - Calculation Detail'!A453="","",LEFT('Support - Calculation Detail'!A453,7)&amp;"-"&amp;RIGHT('Support - Calculation Detail'!A453,2))</f>
        <v>1430569-UT</v>
      </c>
      <c r="B453" t="str">
        <f>IF('Support - Calculation Detail'!C453="","",'Support - Calculation Detail'!C453)</f>
        <v>14</v>
      </c>
      <c r="C453" t="str">
        <f>IF('Support - Calculation Detail'!B453="","",'Support - Calculation Detail'!B453)</f>
        <v>N</v>
      </c>
      <c r="D453">
        <f>IF('Support - Calculation Detail'!D453="","",'Support - Calculation Detail'!D453)</f>
        <v>9387</v>
      </c>
      <c r="E453">
        <f>IF('Support - Calculation Detail'!E453="","",'Support - Calculation Detail'!E453)</f>
        <v>0</v>
      </c>
      <c r="G453">
        <f>IF('Support - Calculation Detail'!F453="","",'Support - Calculation Detail'!F453)</f>
        <v>9387</v>
      </c>
      <c r="H453">
        <f>IF('Support - Calculation Detail'!G453="","",'Support - Calculation Detail'!G453)</f>
        <v>1.04</v>
      </c>
      <c r="I453">
        <f>IF('Support - Calculation Detail'!H453="","",'Support - Calculation Detail'!H453)</f>
        <v>9762</v>
      </c>
      <c r="J453">
        <f>IF('Support - Calculation Detail'!I453="","",'Support - Calculation Detail'!I453)</f>
        <v>0</v>
      </c>
      <c r="K453">
        <f>IF('Support - Calculation Detail'!K453="","",'Support - Calculation Detail'!K453)</f>
        <v>9762</v>
      </c>
      <c r="L453">
        <f>IF('Support - Calculation Detail'!L453="","",'Support - Calculation Detail'!L453)</f>
        <v>0</v>
      </c>
      <c r="M453">
        <f>IF('Support - Calculation Detail'!M453="","",'Support - Calculation Detail'!M453)</f>
        <v>0</v>
      </c>
      <c r="N453">
        <f>IF('Support - Calculation Detail'!N453="","",'Support - Calculation Detail'!N453)</f>
        <v>0</v>
      </c>
      <c r="P453">
        <f>IF('Support - Calculation Detail'!O453="","",'Support - Calculation Detail'!O453)</f>
        <v>9762</v>
      </c>
      <c r="Q453" t="b">
        <v>1</v>
      </c>
      <c r="R453" t="str">
        <f t="shared" si="35"/>
        <v>1430569</v>
      </c>
      <c r="S453" t="str">
        <f t="shared" si="36"/>
        <v>1430569-UT</v>
      </c>
      <c r="T453" t="str">
        <f t="shared" si="37"/>
        <v>1430569-UT</v>
      </c>
      <c r="U453" t="str">
        <f t="shared" si="38"/>
        <v>3</v>
      </c>
      <c r="V453" t="str">
        <f t="shared" si="39"/>
        <v>UT</v>
      </c>
    </row>
    <row r="454" spans="1:22" x14ac:dyDescent="0.35">
      <c r="A454" t="str">
        <f>IF('Support - Calculation Detail'!A454="","",LEFT('Support - Calculation Detail'!A454,7)&amp;"-"&amp;RIGHT('Support - Calculation Detail'!A454,2))</f>
        <v>1430570-UT</v>
      </c>
      <c r="B454" t="str">
        <f>IF('Support - Calculation Detail'!C454="","",'Support - Calculation Detail'!C454)</f>
        <v>14</v>
      </c>
      <c r="C454" t="str">
        <f>IF('Support - Calculation Detail'!B454="","",'Support - Calculation Detail'!B454)</f>
        <v>N</v>
      </c>
      <c r="D454">
        <f>IF('Support - Calculation Detail'!D454="","",'Support - Calculation Detail'!D454)</f>
        <v>16108</v>
      </c>
      <c r="E454">
        <f>IF('Support - Calculation Detail'!E454="","",'Support - Calculation Detail'!E454)</f>
        <v>0</v>
      </c>
      <c r="G454">
        <f>IF('Support - Calculation Detail'!F454="","",'Support - Calculation Detail'!F454)</f>
        <v>16108</v>
      </c>
      <c r="H454">
        <f>IF('Support - Calculation Detail'!G454="","",'Support - Calculation Detail'!G454)</f>
        <v>1.04</v>
      </c>
      <c r="I454">
        <f>IF('Support - Calculation Detail'!H454="","",'Support - Calculation Detail'!H454)</f>
        <v>16752</v>
      </c>
      <c r="J454">
        <f>IF('Support - Calculation Detail'!I454="","",'Support - Calculation Detail'!I454)</f>
        <v>0</v>
      </c>
      <c r="K454">
        <f>IF('Support - Calculation Detail'!K454="","",'Support - Calculation Detail'!K454)</f>
        <v>16752</v>
      </c>
      <c r="L454">
        <f>IF('Support - Calculation Detail'!L454="","",'Support - Calculation Detail'!L454)</f>
        <v>0</v>
      </c>
      <c r="M454">
        <f>IF('Support - Calculation Detail'!M454="","",'Support - Calculation Detail'!M454)</f>
        <v>0</v>
      </c>
      <c r="N454">
        <f>IF('Support - Calculation Detail'!N454="","",'Support - Calculation Detail'!N454)</f>
        <v>0</v>
      </c>
      <c r="P454">
        <f>IF('Support - Calculation Detail'!O454="","",'Support - Calculation Detail'!O454)</f>
        <v>16752</v>
      </c>
      <c r="Q454" t="b">
        <v>1</v>
      </c>
      <c r="R454" t="str">
        <f t="shared" si="35"/>
        <v>1430570</v>
      </c>
      <c r="S454" t="str">
        <f t="shared" si="36"/>
        <v>1430570-UT</v>
      </c>
      <c r="T454" t="str">
        <f t="shared" si="37"/>
        <v>1430570-UT</v>
      </c>
      <c r="U454" t="str">
        <f t="shared" si="38"/>
        <v>3</v>
      </c>
      <c r="V454" t="str">
        <f t="shared" si="39"/>
        <v>UT</v>
      </c>
    </row>
    <row r="455" spans="1:22" x14ac:dyDescent="0.35">
      <c r="A455" t="str">
        <f>IF('Support - Calculation Detail'!A455="","",LEFT('Support - Calculation Detail'!A455,7)&amp;"-"&amp;RIGHT('Support - Calculation Detail'!A455,2))</f>
        <v>1430571-UT</v>
      </c>
      <c r="B455" t="str">
        <f>IF('Support - Calculation Detail'!C455="","",'Support - Calculation Detail'!C455)</f>
        <v>14</v>
      </c>
      <c r="C455" t="str">
        <f>IF('Support - Calculation Detail'!B455="","",'Support - Calculation Detail'!B455)</f>
        <v>N</v>
      </c>
      <c r="D455">
        <f>IF('Support - Calculation Detail'!D455="","",'Support - Calculation Detail'!D455)</f>
        <v>127305</v>
      </c>
      <c r="E455">
        <f>IF('Support - Calculation Detail'!E455="","",'Support - Calculation Detail'!E455)</f>
        <v>0</v>
      </c>
      <c r="G455">
        <f>IF('Support - Calculation Detail'!F455="","",'Support - Calculation Detail'!F455)</f>
        <v>127305</v>
      </c>
      <c r="H455">
        <f>IF('Support - Calculation Detail'!G455="","",'Support - Calculation Detail'!G455)</f>
        <v>1.04</v>
      </c>
      <c r="I455">
        <f>IF('Support - Calculation Detail'!H455="","",'Support - Calculation Detail'!H455)</f>
        <v>132397</v>
      </c>
      <c r="J455">
        <f>IF('Support - Calculation Detail'!I455="","",'Support - Calculation Detail'!I455)</f>
        <v>0</v>
      </c>
      <c r="K455">
        <f>IF('Support - Calculation Detail'!K455="","",'Support - Calculation Detail'!K455)</f>
        <v>132397</v>
      </c>
      <c r="L455">
        <f>IF('Support - Calculation Detail'!L455="","",'Support - Calculation Detail'!L455)</f>
        <v>5633</v>
      </c>
      <c r="M455">
        <f>IF('Support - Calculation Detail'!M455="","",'Support - Calculation Detail'!M455)</f>
        <v>0</v>
      </c>
      <c r="N455">
        <f>IF('Support - Calculation Detail'!N455="","",'Support - Calculation Detail'!N455)</f>
        <v>0</v>
      </c>
      <c r="P455">
        <f>IF('Support - Calculation Detail'!O455="","",'Support - Calculation Detail'!O455)</f>
        <v>138030</v>
      </c>
      <c r="Q455" t="b">
        <v>1</v>
      </c>
      <c r="R455" t="str">
        <f t="shared" si="35"/>
        <v>1430571</v>
      </c>
      <c r="S455" t="str">
        <f t="shared" si="36"/>
        <v>1430571-UT</v>
      </c>
      <c r="T455" t="str">
        <f t="shared" si="37"/>
        <v>1430571-UT</v>
      </c>
      <c r="U455" t="str">
        <f t="shared" si="38"/>
        <v>3</v>
      </c>
      <c r="V455" t="str">
        <f t="shared" si="39"/>
        <v>UT</v>
      </c>
    </row>
    <row r="456" spans="1:22" x14ac:dyDescent="0.35">
      <c r="A456" t="str">
        <f>IF('Support - Calculation Detail'!A456="","",LEFT('Support - Calculation Detail'!A456,7)&amp;"-"&amp;RIGHT('Support - Calculation Detail'!A456,2))</f>
        <v>1430572-UT</v>
      </c>
      <c r="B456" t="str">
        <f>IF('Support - Calculation Detail'!C456="","",'Support - Calculation Detail'!C456)</f>
        <v>14</v>
      </c>
      <c r="C456" t="str">
        <f>IF('Support - Calculation Detail'!B456="","",'Support - Calculation Detail'!B456)</f>
        <v>N</v>
      </c>
      <c r="D456">
        <f>IF('Support - Calculation Detail'!D456="","",'Support - Calculation Detail'!D456)</f>
        <v>150103</v>
      </c>
      <c r="E456">
        <f>IF('Support - Calculation Detail'!E456="","",'Support - Calculation Detail'!E456)</f>
        <v>0</v>
      </c>
      <c r="G456">
        <f>IF('Support - Calculation Detail'!F456="","",'Support - Calculation Detail'!F456)</f>
        <v>150103</v>
      </c>
      <c r="H456">
        <f>IF('Support - Calculation Detail'!G456="","",'Support - Calculation Detail'!G456)</f>
        <v>1.04</v>
      </c>
      <c r="I456">
        <f>IF('Support - Calculation Detail'!H456="","",'Support - Calculation Detail'!H456)</f>
        <v>156107</v>
      </c>
      <c r="J456">
        <f>IF('Support - Calculation Detail'!I456="","",'Support - Calculation Detail'!I456)</f>
        <v>0</v>
      </c>
      <c r="K456">
        <f>IF('Support - Calculation Detail'!K456="","",'Support - Calculation Detail'!K456)</f>
        <v>156107</v>
      </c>
      <c r="L456">
        <f>IF('Support - Calculation Detail'!L456="","",'Support - Calculation Detail'!L456)</f>
        <v>0</v>
      </c>
      <c r="M456">
        <f>IF('Support - Calculation Detail'!M456="","",'Support - Calculation Detail'!M456)</f>
        <v>0</v>
      </c>
      <c r="N456">
        <f>IF('Support - Calculation Detail'!N456="","",'Support - Calculation Detail'!N456)</f>
        <v>0</v>
      </c>
      <c r="P456">
        <f>IF('Support - Calculation Detail'!O456="","",'Support - Calculation Detail'!O456)</f>
        <v>156107</v>
      </c>
      <c r="Q456" t="b">
        <v>1</v>
      </c>
      <c r="R456" t="str">
        <f t="shared" si="35"/>
        <v>1430572</v>
      </c>
      <c r="S456" t="str">
        <f t="shared" si="36"/>
        <v>1430572-UT</v>
      </c>
      <c r="T456" t="str">
        <f t="shared" si="37"/>
        <v>1430572-UT</v>
      </c>
      <c r="U456" t="str">
        <f t="shared" si="38"/>
        <v>3</v>
      </c>
      <c r="V456" t="str">
        <f t="shared" si="39"/>
        <v>UT</v>
      </c>
    </row>
    <row r="457" spans="1:22" x14ac:dyDescent="0.35">
      <c r="A457" t="str">
        <f>IF('Support - Calculation Detail'!A457="","",LEFT('Support - Calculation Detail'!A457,7)&amp;"-"&amp;RIGHT('Support - Calculation Detail'!A457,2))</f>
        <v>1430573-UT</v>
      </c>
      <c r="B457" t="str">
        <f>IF('Support - Calculation Detail'!C457="","",'Support - Calculation Detail'!C457)</f>
        <v>14</v>
      </c>
      <c r="C457" t="str">
        <f>IF('Support - Calculation Detail'!B457="","",'Support - Calculation Detail'!B457)</f>
        <v>N</v>
      </c>
      <c r="D457">
        <f>IF('Support - Calculation Detail'!D457="","",'Support - Calculation Detail'!D457)</f>
        <v>280792</v>
      </c>
      <c r="E457">
        <f>IF('Support - Calculation Detail'!E457="","",'Support - Calculation Detail'!E457)</f>
        <v>0</v>
      </c>
      <c r="G457">
        <f>IF('Support - Calculation Detail'!F457="","",'Support - Calculation Detail'!F457)</f>
        <v>280792</v>
      </c>
      <c r="H457">
        <f>IF('Support - Calculation Detail'!G457="","",'Support - Calculation Detail'!G457)</f>
        <v>1.04</v>
      </c>
      <c r="I457">
        <f>IF('Support - Calculation Detail'!H457="","",'Support - Calculation Detail'!H457)</f>
        <v>292024</v>
      </c>
      <c r="J457">
        <f>IF('Support - Calculation Detail'!I457="","",'Support - Calculation Detail'!I457)</f>
        <v>0</v>
      </c>
      <c r="K457">
        <f>IF('Support - Calculation Detail'!K457="","",'Support - Calculation Detail'!K457)</f>
        <v>292024</v>
      </c>
      <c r="L457">
        <f>IF('Support - Calculation Detail'!L457="","",'Support - Calculation Detail'!L457)</f>
        <v>23917</v>
      </c>
      <c r="M457">
        <f>IF('Support - Calculation Detail'!M457="","",'Support - Calculation Detail'!M457)</f>
        <v>0</v>
      </c>
      <c r="N457">
        <f>IF('Support - Calculation Detail'!N457="","",'Support - Calculation Detail'!N457)</f>
        <v>0</v>
      </c>
      <c r="P457">
        <f>IF('Support - Calculation Detail'!O457="","",'Support - Calculation Detail'!O457)</f>
        <v>315941</v>
      </c>
      <c r="Q457" t="b">
        <v>1</v>
      </c>
      <c r="R457" t="str">
        <f t="shared" si="35"/>
        <v>1430573</v>
      </c>
      <c r="S457" t="str">
        <f t="shared" si="36"/>
        <v>1430573-UT</v>
      </c>
      <c r="T457" t="str">
        <f t="shared" si="37"/>
        <v>1430573-UT</v>
      </c>
      <c r="U457" t="str">
        <f t="shared" si="38"/>
        <v>3</v>
      </c>
      <c r="V457" t="str">
        <f t="shared" si="39"/>
        <v>UT</v>
      </c>
    </row>
    <row r="458" spans="1:22" x14ac:dyDescent="0.35">
      <c r="A458" t="str">
        <f>IF('Support - Calculation Detail'!A458="","",LEFT('Support - Calculation Detail'!A458,7)&amp;"-"&amp;RIGHT('Support - Calculation Detail'!A458,2))</f>
        <v>1430574-UT</v>
      </c>
      <c r="B458" t="str">
        <f>IF('Support - Calculation Detail'!C458="","",'Support - Calculation Detail'!C458)</f>
        <v>14</v>
      </c>
      <c r="C458" t="str">
        <f>IF('Support - Calculation Detail'!B458="","",'Support - Calculation Detail'!B458)</f>
        <v>N</v>
      </c>
      <c r="D458">
        <f>IF('Support - Calculation Detail'!D458="","",'Support - Calculation Detail'!D458)</f>
        <v>92594</v>
      </c>
      <c r="E458">
        <f>IF('Support - Calculation Detail'!E458="","",'Support - Calculation Detail'!E458)</f>
        <v>0</v>
      </c>
      <c r="G458">
        <f>IF('Support - Calculation Detail'!F458="","",'Support - Calculation Detail'!F458)</f>
        <v>92594</v>
      </c>
      <c r="H458">
        <f>IF('Support - Calculation Detail'!G458="","",'Support - Calculation Detail'!G458)</f>
        <v>1.04</v>
      </c>
      <c r="I458">
        <f>IF('Support - Calculation Detail'!H458="","",'Support - Calculation Detail'!H458)</f>
        <v>96298</v>
      </c>
      <c r="J458">
        <f>IF('Support - Calculation Detail'!I458="","",'Support - Calculation Detail'!I458)</f>
        <v>0</v>
      </c>
      <c r="K458">
        <f>IF('Support - Calculation Detail'!K458="","",'Support - Calculation Detail'!K458)</f>
        <v>96298</v>
      </c>
      <c r="L458">
        <f>IF('Support - Calculation Detail'!L458="","",'Support - Calculation Detail'!L458)</f>
        <v>3049</v>
      </c>
      <c r="M458">
        <f>IF('Support - Calculation Detail'!M458="","",'Support - Calculation Detail'!M458)</f>
        <v>0</v>
      </c>
      <c r="N458">
        <f>IF('Support - Calculation Detail'!N458="","",'Support - Calculation Detail'!N458)</f>
        <v>0</v>
      </c>
      <c r="P458">
        <f>IF('Support - Calculation Detail'!O458="","",'Support - Calculation Detail'!O458)</f>
        <v>99347</v>
      </c>
      <c r="Q458" t="b">
        <v>1</v>
      </c>
      <c r="R458" t="str">
        <f t="shared" si="35"/>
        <v>1430574</v>
      </c>
      <c r="S458" t="str">
        <f t="shared" si="36"/>
        <v>1430574-UT</v>
      </c>
      <c r="T458" t="str">
        <f t="shared" si="37"/>
        <v>1430574-UT</v>
      </c>
      <c r="U458" t="str">
        <f t="shared" si="38"/>
        <v>3</v>
      </c>
      <c r="V458" t="str">
        <f t="shared" si="39"/>
        <v>UT</v>
      </c>
    </row>
    <row r="459" spans="1:22" x14ac:dyDescent="0.35">
      <c r="A459" t="str">
        <f>IF('Support - Calculation Detail'!A459="","",LEFT('Support - Calculation Detail'!A459,7)&amp;"-"&amp;RIGHT('Support - Calculation Detail'!A459,2))</f>
        <v>1460984-UT</v>
      </c>
      <c r="B459" t="str">
        <f>IF('Support - Calculation Detail'!C459="","",'Support - Calculation Detail'!C459)</f>
        <v>14</v>
      </c>
      <c r="C459" t="str">
        <f>IF('Support - Calculation Detail'!B459="","",'Support - Calculation Detail'!B459)</f>
        <v>N</v>
      </c>
      <c r="D459">
        <f>IF('Support - Calculation Detail'!D459="","",'Support - Calculation Detail'!D459)</f>
        <v>37741</v>
      </c>
      <c r="E459">
        <f>IF('Support - Calculation Detail'!E459="","",'Support - Calculation Detail'!E459)</f>
        <v>0</v>
      </c>
      <c r="G459">
        <f>IF('Support - Calculation Detail'!F459="","",'Support - Calculation Detail'!F459)</f>
        <v>37741</v>
      </c>
      <c r="H459">
        <f>IF('Support - Calculation Detail'!G459="","",'Support - Calculation Detail'!G459)</f>
        <v>1.04</v>
      </c>
      <c r="I459">
        <f>IF('Support - Calculation Detail'!H459="","",'Support - Calculation Detail'!H459)</f>
        <v>39251</v>
      </c>
      <c r="J459">
        <f>IF('Support - Calculation Detail'!I459="","",'Support - Calculation Detail'!I459)</f>
        <v>0</v>
      </c>
      <c r="K459">
        <f>IF('Support - Calculation Detail'!K459="","",'Support - Calculation Detail'!K459)</f>
        <v>39251</v>
      </c>
      <c r="L459">
        <f>IF('Support - Calculation Detail'!L459="","",'Support - Calculation Detail'!L459)</f>
        <v>0</v>
      </c>
      <c r="M459">
        <f>IF('Support - Calculation Detail'!M459="","",'Support - Calculation Detail'!M459)</f>
        <v>0</v>
      </c>
      <c r="N459">
        <f>IF('Support - Calculation Detail'!N459="","",'Support - Calculation Detail'!N459)</f>
        <v>0</v>
      </c>
      <c r="P459">
        <f>IF('Support - Calculation Detail'!O459="","",'Support - Calculation Detail'!O459)</f>
        <v>39251</v>
      </c>
      <c r="Q459" t="b">
        <v>1</v>
      </c>
      <c r="R459" t="str">
        <f t="shared" si="35"/>
        <v>1460984</v>
      </c>
      <c r="S459" t="str">
        <f t="shared" si="36"/>
        <v>1460984-UT</v>
      </c>
      <c r="T459" t="str">
        <f t="shared" si="37"/>
        <v>1460984-UT</v>
      </c>
      <c r="U459" t="str">
        <f t="shared" si="38"/>
        <v>6</v>
      </c>
      <c r="V459" t="str">
        <f t="shared" si="39"/>
        <v>UT</v>
      </c>
    </row>
    <row r="460" spans="1:22" x14ac:dyDescent="0.35">
      <c r="A460" t="str">
        <f>IF('Support - Calculation Detail'!A460="","",LEFT('Support - Calculation Detail'!A460,7)&amp;"-"&amp;RIGHT('Support - Calculation Detail'!A460,2))</f>
        <v>1460989-UT</v>
      </c>
      <c r="B460" t="str">
        <f>IF('Support - Calculation Detail'!C460="","",'Support - Calculation Detail'!C460)</f>
        <v>14</v>
      </c>
      <c r="C460" t="str">
        <f>IF('Support - Calculation Detail'!B460="","",'Support - Calculation Detail'!B460)</f>
        <v>N</v>
      </c>
      <c r="D460">
        <f>IF('Support - Calculation Detail'!D460="","",'Support - Calculation Detail'!D460)</f>
        <v>128745</v>
      </c>
      <c r="E460">
        <f>IF('Support - Calculation Detail'!E460="","",'Support - Calculation Detail'!E460)</f>
        <v>0</v>
      </c>
      <c r="G460">
        <f>IF('Support - Calculation Detail'!F460="","",'Support - Calculation Detail'!F460)</f>
        <v>128745</v>
      </c>
      <c r="H460">
        <f>IF('Support - Calculation Detail'!G460="","",'Support - Calculation Detail'!G460)</f>
        <v>1.04</v>
      </c>
      <c r="I460">
        <f>IF('Support - Calculation Detail'!H460="","",'Support - Calculation Detail'!H460)</f>
        <v>133895</v>
      </c>
      <c r="J460">
        <f>IF('Support - Calculation Detail'!I460="","",'Support - Calculation Detail'!I460)</f>
        <v>0</v>
      </c>
      <c r="K460">
        <f>IF('Support - Calculation Detail'!K460="","",'Support - Calculation Detail'!K460)</f>
        <v>133895</v>
      </c>
      <c r="L460">
        <f>IF('Support - Calculation Detail'!L460="","",'Support - Calculation Detail'!L460)</f>
        <v>0</v>
      </c>
      <c r="M460">
        <f>IF('Support - Calculation Detail'!M460="","",'Support - Calculation Detail'!M460)</f>
        <v>0</v>
      </c>
      <c r="N460">
        <f>IF('Support - Calculation Detail'!N460="","",'Support - Calculation Detail'!N460)</f>
        <v>0</v>
      </c>
      <c r="P460">
        <f>IF('Support - Calculation Detail'!O460="","",'Support - Calculation Detail'!O460)</f>
        <v>133895</v>
      </c>
      <c r="Q460" t="b">
        <v>1</v>
      </c>
      <c r="R460" t="str">
        <f t="shared" si="35"/>
        <v>1460989</v>
      </c>
      <c r="S460" t="str">
        <f t="shared" si="36"/>
        <v>1460989-UT</v>
      </c>
      <c r="T460" t="str">
        <f t="shared" si="37"/>
        <v>1460989-UT</v>
      </c>
      <c r="U460" t="str">
        <f t="shared" si="38"/>
        <v>6</v>
      </c>
      <c r="V460" t="str">
        <f t="shared" si="39"/>
        <v>UT</v>
      </c>
    </row>
    <row r="461" spans="1:22" x14ac:dyDescent="0.35">
      <c r="A461" t="str">
        <f>IF('Support - Calculation Detail'!A461="","",LEFT('Support - Calculation Detail'!A461,7)&amp;"-"&amp;RIGHT('Support - Calculation Detail'!A461,2))</f>
        <v>1461022-UT</v>
      </c>
      <c r="B461" t="str">
        <f>IF('Support - Calculation Detail'!C461="","",'Support - Calculation Detail'!C461)</f>
        <v>14</v>
      </c>
      <c r="C461" t="str">
        <f>IF('Support - Calculation Detail'!B461="","",'Support - Calculation Detail'!B461)</f>
        <v>N</v>
      </c>
      <c r="D461">
        <f>IF('Support - Calculation Detail'!D461="","",'Support - Calculation Detail'!D461)</f>
        <v>565423</v>
      </c>
      <c r="E461">
        <f>IF('Support - Calculation Detail'!E461="","",'Support - Calculation Detail'!E461)</f>
        <v>0</v>
      </c>
      <c r="G461">
        <f>IF('Support - Calculation Detail'!F461="","",'Support - Calculation Detail'!F461)</f>
        <v>565423</v>
      </c>
      <c r="H461">
        <f>IF('Support - Calculation Detail'!G461="","",'Support - Calculation Detail'!G461)</f>
        <v>1.04</v>
      </c>
      <c r="I461">
        <f>IF('Support - Calculation Detail'!H461="","",'Support - Calculation Detail'!H461)</f>
        <v>588040</v>
      </c>
      <c r="J461">
        <f>IF('Support - Calculation Detail'!I461="","",'Support - Calculation Detail'!I461)</f>
        <v>0</v>
      </c>
      <c r="K461">
        <f>IF('Support - Calculation Detail'!K461="","",'Support - Calculation Detail'!K461)</f>
        <v>588040</v>
      </c>
      <c r="L461">
        <f>IF('Support - Calculation Detail'!L461="","",'Support - Calculation Detail'!L461)</f>
        <v>0</v>
      </c>
      <c r="M461">
        <f>IF('Support - Calculation Detail'!M461="","",'Support - Calculation Detail'!M461)</f>
        <v>0</v>
      </c>
      <c r="N461">
        <f>IF('Support - Calculation Detail'!N461="","",'Support - Calculation Detail'!N461)</f>
        <v>0</v>
      </c>
      <c r="P461">
        <f>IF('Support - Calculation Detail'!O461="","",'Support - Calculation Detail'!O461)</f>
        <v>588040</v>
      </c>
      <c r="Q461" t="b">
        <v>1</v>
      </c>
      <c r="R461" t="str">
        <f t="shared" si="35"/>
        <v>1461022</v>
      </c>
      <c r="S461" t="str">
        <f t="shared" si="36"/>
        <v>1461022-UT</v>
      </c>
      <c r="T461" t="str">
        <f t="shared" si="37"/>
        <v>1461022-UT</v>
      </c>
      <c r="U461" t="str">
        <f t="shared" si="38"/>
        <v>6</v>
      </c>
      <c r="V461" t="str">
        <f t="shared" si="39"/>
        <v>UT</v>
      </c>
    </row>
    <row r="462" spans="1:22" x14ac:dyDescent="0.35">
      <c r="A462" t="str">
        <f>IF('Support - Calculation Detail'!A462="","",LEFT('Support - Calculation Detail'!A462,7)&amp;"-"&amp;RIGHT('Support - Calculation Detail'!A462,2))</f>
        <v>1441315-SO</v>
      </c>
      <c r="B462" t="str">
        <f>IF('Support - Calculation Detail'!C462="","",'Support - Calculation Detail'!C462)</f>
        <v>14</v>
      </c>
      <c r="C462" t="str">
        <f>IF('Support - Calculation Detail'!B462="","",'Support - Calculation Detail'!B462)</f>
        <v>N</v>
      </c>
      <c r="D462">
        <f>IF('Support - Calculation Detail'!D462="","",'Support - Calculation Detail'!D462)</f>
        <v>1946386</v>
      </c>
      <c r="E462">
        <f>IF('Support - Calculation Detail'!E462="","",'Support - Calculation Detail'!E462)</f>
        <v>0</v>
      </c>
      <c r="G462">
        <f>IF('Support - Calculation Detail'!F462="","",'Support - Calculation Detail'!F462)</f>
        <v>1946386</v>
      </c>
      <c r="H462">
        <f>IF('Support - Calculation Detail'!G462="","",'Support - Calculation Detail'!G462)</f>
        <v>1.04</v>
      </c>
      <c r="I462">
        <f>IF('Support - Calculation Detail'!H462="","",'Support - Calculation Detail'!H462)</f>
        <v>2024241</v>
      </c>
      <c r="J462">
        <f>IF('Support - Calculation Detail'!I462="","",'Support - Calculation Detail'!I462)</f>
        <v>0</v>
      </c>
      <c r="K462">
        <f>IF('Support - Calculation Detail'!K462="","",'Support - Calculation Detail'!K462)</f>
        <v>2024241</v>
      </c>
      <c r="L462">
        <f>IF('Support - Calculation Detail'!L462="","",'Support - Calculation Detail'!L462)</f>
        <v>0</v>
      </c>
      <c r="M462">
        <f>IF('Support - Calculation Detail'!M462="","",'Support - Calculation Detail'!M462)</f>
        <v>0</v>
      </c>
      <c r="N462">
        <f>IF('Support - Calculation Detail'!N462="","",'Support - Calculation Detail'!N462)</f>
        <v>0</v>
      </c>
      <c r="P462">
        <f>IF('Support - Calculation Detail'!O462="","",'Support - Calculation Detail'!O462)</f>
        <v>2024241</v>
      </c>
      <c r="Q462" t="b">
        <v>1</v>
      </c>
      <c r="R462" t="str">
        <f t="shared" si="35"/>
        <v>1441315</v>
      </c>
      <c r="S462" t="str">
        <f t="shared" si="36"/>
        <v>1441315-SO</v>
      </c>
      <c r="T462" t="str">
        <f t="shared" si="37"/>
        <v>1441315-SO</v>
      </c>
      <c r="U462" t="str">
        <f t="shared" si="38"/>
        <v>4</v>
      </c>
      <c r="V462" t="str">
        <f t="shared" si="39"/>
        <v>SO</v>
      </c>
    </row>
    <row r="463" spans="1:22" x14ac:dyDescent="0.35">
      <c r="A463" t="str">
        <f>IF('Support - Calculation Detail'!A463="","",LEFT('Support - Calculation Detail'!A463,7)&amp;"-"&amp;RIGHT('Support - Calculation Detail'!A463,2))</f>
        <v>1441375-SO</v>
      </c>
      <c r="B463" t="str">
        <f>IF('Support - Calculation Detail'!C463="","",'Support - Calculation Detail'!C463)</f>
        <v>14</v>
      </c>
      <c r="C463" t="str">
        <f>IF('Support - Calculation Detail'!B463="","",'Support - Calculation Detail'!B463)</f>
        <v>N</v>
      </c>
      <c r="D463">
        <f>IF('Support - Calculation Detail'!D463="","",'Support - Calculation Detail'!D463)</f>
        <v>3082913</v>
      </c>
      <c r="E463">
        <f>IF('Support - Calculation Detail'!E463="","",'Support - Calculation Detail'!E463)</f>
        <v>0</v>
      </c>
      <c r="G463">
        <f>IF('Support - Calculation Detail'!F463="","",'Support - Calculation Detail'!F463)</f>
        <v>3082913</v>
      </c>
      <c r="H463">
        <f>IF('Support - Calculation Detail'!G463="","",'Support - Calculation Detail'!G463)</f>
        <v>1.04</v>
      </c>
      <c r="I463">
        <f>IF('Support - Calculation Detail'!H463="","",'Support - Calculation Detail'!H463)</f>
        <v>3206230</v>
      </c>
      <c r="J463">
        <f>IF('Support - Calculation Detail'!I463="","",'Support - Calculation Detail'!I463)</f>
        <v>0</v>
      </c>
      <c r="K463">
        <f>IF('Support - Calculation Detail'!K463="","",'Support - Calculation Detail'!K463)</f>
        <v>3206230</v>
      </c>
      <c r="L463">
        <f>IF('Support - Calculation Detail'!L463="","",'Support - Calculation Detail'!L463)</f>
        <v>0</v>
      </c>
      <c r="M463">
        <f>IF('Support - Calculation Detail'!M463="","",'Support - Calculation Detail'!M463)</f>
        <v>0</v>
      </c>
      <c r="N463">
        <f>IF('Support - Calculation Detail'!N463="","",'Support - Calculation Detail'!N463)</f>
        <v>0</v>
      </c>
      <c r="P463">
        <f>IF('Support - Calculation Detail'!O463="","",'Support - Calculation Detail'!O463)</f>
        <v>3206230</v>
      </c>
      <c r="Q463" t="b">
        <v>1</v>
      </c>
      <c r="R463" t="str">
        <f t="shared" si="35"/>
        <v>1441375</v>
      </c>
      <c r="S463" t="str">
        <f t="shared" si="36"/>
        <v>1441375-SO</v>
      </c>
      <c r="T463" t="str">
        <f t="shared" si="37"/>
        <v>1441375-SO</v>
      </c>
      <c r="U463" t="str">
        <f t="shared" si="38"/>
        <v>4</v>
      </c>
      <c r="V463" t="str">
        <f t="shared" si="39"/>
        <v>SO</v>
      </c>
    </row>
    <row r="464" spans="1:22" x14ac:dyDescent="0.35">
      <c r="A464" t="str">
        <f>IF('Support - Calculation Detail'!A464="","",LEFT('Support - Calculation Detail'!A464,7)&amp;"-"&amp;RIGHT('Support - Calculation Detail'!A464,2))</f>
        <v>1441405-SO</v>
      </c>
      <c r="B464" t="str">
        <f>IF('Support - Calculation Detail'!C464="","",'Support - Calculation Detail'!C464)</f>
        <v>14</v>
      </c>
      <c r="C464" t="str">
        <f>IF('Support - Calculation Detail'!B464="","",'Support - Calculation Detail'!B464)</f>
        <v>N</v>
      </c>
      <c r="D464">
        <f>IF('Support - Calculation Detail'!D464="","",'Support - Calculation Detail'!D464)</f>
        <v>3773855</v>
      </c>
      <c r="E464">
        <f>IF('Support - Calculation Detail'!E464="","",'Support - Calculation Detail'!E464)</f>
        <v>0</v>
      </c>
      <c r="G464">
        <f>IF('Support - Calculation Detail'!F464="","",'Support - Calculation Detail'!F464)</f>
        <v>3773855</v>
      </c>
      <c r="H464">
        <f>IF('Support - Calculation Detail'!G464="","",'Support - Calculation Detail'!G464)</f>
        <v>1.04</v>
      </c>
      <c r="I464">
        <f>IF('Support - Calculation Detail'!H464="","",'Support - Calculation Detail'!H464)</f>
        <v>3924809</v>
      </c>
      <c r="J464">
        <f>IF('Support - Calculation Detail'!I464="","",'Support - Calculation Detail'!I464)</f>
        <v>0</v>
      </c>
      <c r="K464">
        <f>IF('Support - Calculation Detail'!K464="","",'Support - Calculation Detail'!K464)</f>
        <v>3924809</v>
      </c>
      <c r="L464">
        <f>IF('Support - Calculation Detail'!L464="","",'Support - Calculation Detail'!L464)</f>
        <v>0</v>
      </c>
      <c r="M464">
        <f>IF('Support - Calculation Detail'!M464="","",'Support - Calculation Detail'!M464)</f>
        <v>0</v>
      </c>
      <c r="N464">
        <f>IF('Support - Calculation Detail'!N464="","",'Support - Calculation Detail'!N464)</f>
        <v>0</v>
      </c>
      <c r="P464">
        <f>IF('Support - Calculation Detail'!O464="","",'Support - Calculation Detail'!O464)</f>
        <v>3924809</v>
      </c>
      <c r="Q464" t="b">
        <v>1</v>
      </c>
      <c r="R464" t="str">
        <f t="shared" si="35"/>
        <v>1441405</v>
      </c>
      <c r="S464" t="str">
        <f t="shared" si="36"/>
        <v>1441405-SO</v>
      </c>
      <c r="T464" t="str">
        <f t="shared" si="37"/>
        <v>1441405-SO</v>
      </c>
      <c r="U464" t="str">
        <f t="shared" si="38"/>
        <v>4</v>
      </c>
      <c r="V464" t="str">
        <f t="shared" si="39"/>
        <v>SO</v>
      </c>
    </row>
    <row r="465" spans="1:22" x14ac:dyDescent="0.35">
      <c r="A465" t="str">
        <f>IF('Support - Calculation Detail'!A465="","",LEFT('Support - Calculation Detail'!A465,7)&amp;"-"&amp;RIGHT('Support - Calculation Detail'!A465,2))</f>
        <v>1510000-UT</v>
      </c>
      <c r="B465" t="str">
        <f>IF('Support - Calculation Detail'!C465="","",'Support - Calculation Detail'!C465)</f>
        <v>15</v>
      </c>
      <c r="C465" t="str">
        <f>IF('Support - Calculation Detail'!B465="","",'Support - Calculation Detail'!B465)</f>
        <v>N</v>
      </c>
      <c r="D465">
        <f>IF('Support - Calculation Detail'!D465="","",'Support - Calculation Detail'!D465)</f>
        <v>13282227</v>
      </c>
      <c r="E465">
        <f>IF('Support - Calculation Detail'!E465="","",'Support - Calculation Detail'!E465)</f>
        <v>0</v>
      </c>
      <c r="G465">
        <f>IF('Support - Calculation Detail'!F465="","",'Support - Calculation Detail'!F465)</f>
        <v>13282227</v>
      </c>
      <c r="H465">
        <f>IF('Support - Calculation Detail'!G465="","",'Support - Calculation Detail'!G465)</f>
        <v>1.04</v>
      </c>
      <c r="I465">
        <f>IF('Support - Calculation Detail'!H465="","",'Support - Calculation Detail'!H465)</f>
        <v>13813516</v>
      </c>
      <c r="J465">
        <f>IF('Support - Calculation Detail'!I465="","",'Support - Calculation Detail'!I465)</f>
        <v>0</v>
      </c>
      <c r="K465">
        <f>IF('Support - Calculation Detail'!K465="","",'Support - Calculation Detail'!K465)</f>
        <v>13813516</v>
      </c>
      <c r="L465">
        <f>IF('Support - Calculation Detail'!L465="","",'Support - Calculation Detail'!L465)</f>
        <v>943329</v>
      </c>
      <c r="M465">
        <f>IF('Support - Calculation Detail'!M465="","",'Support - Calculation Detail'!M465)</f>
        <v>427184</v>
      </c>
      <c r="N465">
        <f>IF('Support - Calculation Detail'!N465="","",'Support - Calculation Detail'!N465)</f>
        <v>1058001.3188783249</v>
      </c>
      <c r="P465">
        <f>IF('Support - Calculation Detail'!O465="","",'Support - Calculation Detail'!O465)</f>
        <v>16242030.318878325</v>
      </c>
      <c r="Q465" t="b">
        <v>1</v>
      </c>
      <c r="R465" t="str">
        <f t="shared" si="35"/>
        <v>1510000</v>
      </c>
      <c r="S465" t="str">
        <f t="shared" si="36"/>
        <v>1510000-UT</v>
      </c>
      <c r="T465" t="str">
        <f t="shared" si="37"/>
        <v>1510000-UT</v>
      </c>
      <c r="U465" t="str">
        <f t="shared" si="38"/>
        <v>1</v>
      </c>
      <c r="V465" t="str">
        <f t="shared" si="39"/>
        <v>UT</v>
      </c>
    </row>
    <row r="466" spans="1:22" x14ac:dyDescent="0.35">
      <c r="A466" t="str">
        <f>IF('Support - Calculation Detail'!A466="","",LEFT('Support - Calculation Detail'!A466,7)&amp;"-"&amp;RIGHT('Support - Calculation Detail'!A466,2))</f>
        <v>1520001-TF</v>
      </c>
      <c r="B466" t="str">
        <f>IF('Support - Calculation Detail'!C466="","",'Support - Calculation Detail'!C466)</f>
        <v>15</v>
      </c>
      <c r="C466" t="str">
        <f>IF('Support - Calculation Detail'!B466="","",'Support - Calculation Detail'!B466)</f>
        <v>N</v>
      </c>
      <c r="D466">
        <f>IF('Support - Calculation Detail'!D466="","",'Support - Calculation Detail'!D466)</f>
        <v>3239</v>
      </c>
      <c r="E466">
        <f>IF('Support - Calculation Detail'!E466="","",'Support - Calculation Detail'!E466)</f>
        <v>0</v>
      </c>
      <c r="G466">
        <f>IF('Support - Calculation Detail'!F466="","",'Support - Calculation Detail'!F466)</f>
        <v>3239</v>
      </c>
      <c r="H466">
        <f>IF('Support - Calculation Detail'!G466="","",'Support - Calculation Detail'!G466)</f>
        <v>1.04</v>
      </c>
      <c r="I466">
        <f>IF('Support - Calculation Detail'!H466="","",'Support - Calculation Detail'!H466)</f>
        <v>3369</v>
      </c>
      <c r="J466">
        <f>IF('Support - Calculation Detail'!I466="","",'Support - Calculation Detail'!I466)</f>
        <v>0</v>
      </c>
      <c r="K466">
        <f>IF('Support - Calculation Detail'!K466="","",'Support - Calculation Detail'!K466)</f>
        <v>3369</v>
      </c>
      <c r="L466">
        <f>IF('Support - Calculation Detail'!L466="","",'Support - Calculation Detail'!L466)</f>
        <v>0</v>
      </c>
      <c r="M466">
        <f>IF('Support - Calculation Detail'!M466="","",'Support - Calculation Detail'!M466)</f>
        <v>0</v>
      </c>
      <c r="N466">
        <f>IF('Support - Calculation Detail'!N466="","",'Support - Calculation Detail'!N466)</f>
        <v>0</v>
      </c>
      <c r="P466">
        <f>IF('Support - Calculation Detail'!O466="","",'Support - Calculation Detail'!O466)</f>
        <v>3369</v>
      </c>
      <c r="Q466" t="b">
        <v>1</v>
      </c>
      <c r="R466" t="str">
        <f t="shared" si="35"/>
        <v>1520001</v>
      </c>
      <c r="S466" t="str">
        <f t="shared" si="36"/>
        <v>1520001-TF</v>
      </c>
      <c r="T466" t="str">
        <f t="shared" si="37"/>
        <v>1520001-TF</v>
      </c>
      <c r="U466" t="str">
        <f t="shared" si="38"/>
        <v>2</v>
      </c>
      <c r="V466" t="str">
        <f t="shared" si="39"/>
        <v>TF</v>
      </c>
    </row>
    <row r="467" spans="1:22" x14ac:dyDescent="0.35">
      <c r="A467" t="str">
        <f>IF('Support - Calculation Detail'!A467="","",LEFT('Support - Calculation Detail'!A467,7)&amp;"-"&amp;RIGHT('Support - Calculation Detail'!A467,2))</f>
        <v>1520001-UT</v>
      </c>
      <c r="B467" t="str">
        <f>IF('Support - Calculation Detail'!C467="","",'Support - Calculation Detail'!C467)</f>
        <v>15</v>
      </c>
      <c r="C467" t="str">
        <f>IF('Support - Calculation Detail'!B467="","",'Support - Calculation Detail'!B467)</f>
        <v>N</v>
      </c>
      <c r="D467">
        <f>IF('Support - Calculation Detail'!D467="","",'Support - Calculation Detail'!D467)</f>
        <v>12251</v>
      </c>
      <c r="E467">
        <f>IF('Support - Calculation Detail'!E467="","",'Support - Calculation Detail'!E467)</f>
        <v>0</v>
      </c>
      <c r="G467">
        <f>IF('Support - Calculation Detail'!F467="","",'Support - Calculation Detail'!F467)</f>
        <v>12251</v>
      </c>
      <c r="H467">
        <f>IF('Support - Calculation Detail'!G467="","",'Support - Calculation Detail'!G467)</f>
        <v>1.04</v>
      </c>
      <c r="I467">
        <f>IF('Support - Calculation Detail'!H467="","",'Support - Calculation Detail'!H467)</f>
        <v>12741</v>
      </c>
      <c r="J467">
        <f>IF('Support - Calculation Detail'!I467="","",'Support - Calculation Detail'!I467)</f>
        <v>0</v>
      </c>
      <c r="K467">
        <f>IF('Support - Calculation Detail'!K467="","",'Support - Calculation Detail'!K467)</f>
        <v>12741</v>
      </c>
      <c r="L467">
        <f>IF('Support - Calculation Detail'!L467="","",'Support - Calculation Detail'!L467)</f>
        <v>0</v>
      </c>
      <c r="M467">
        <f>IF('Support - Calculation Detail'!M467="","",'Support - Calculation Detail'!M467)</f>
        <v>0</v>
      </c>
      <c r="N467">
        <f>IF('Support - Calculation Detail'!N467="","",'Support - Calculation Detail'!N467)</f>
        <v>0</v>
      </c>
      <c r="P467">
        <f>IF('Support - Calculation Detail'!O467="","",'Support - Calculation Detail'!O467)</f>
        <v>12741</v>
      </c>
      <c r="Q467" t="b">
        <v>1</v>
      </c>
      <c r="R467" t="str">
        <f t="shared" si="35"/>
        <v>1520001</v>
      </c>
      <c r="S467" t="str">
        <f t="shared" si="36"/>
        <v>1520001-UT</v>
      </c>
      <c r="T467" t="str">
        <f t="shared" si="37"/>
        <v>1520001-UT</v>
      </c>
      <c r="U467" t="str">
        <f t="shared" si="38"/>
        <v>2</v>
      </c>
      <c r="V467" t="str">
        <f t="shared" si="39"/>
        <v>UT</v>
      </c>
    </row>
    <row r="468" spans="1:22" x14ac:dyDescent="0.35">
      <c r="A468" t="str">
        <f>IF('Support - Calculation Detail'!A468="","",LEFT('Support - Calculation Detail'!A468,7)&amp;"-"&amp;RIGHT('Support - Calculation Detail'!A468,2))</f>
        <v>1520002-TF</v>
      </c>
      <c r="B468" t="str">
        <f>IF('Support - Calculation Detail'!C468="","",'Support - Calculation Detail'!C468)</f>
        <v>15</v>
      </c>
      <c r="C468" t="str">
        <f>IF('Support - Calculation Detail'!B468="","",'Support - Calculation Detail'!B468)</f>
        <v>N</v>
      </c>
      <c r="D468">
        <f>IF('Support - Calculation Detail'!D468="","",'Support - Calculation Detail'!D468)</f>
        <v>24058</v>
      </c>
      <c r="E468">
        <f>IF('Support - Calculation Detail'!E468="","",'Support - Calculation Detail'!E468)</f>
        <v>0</v>
      </c>
      <c r="G468">
        <f>IF('Support - Calculation Detail'!F468="","",'Support - Calculation Detail'!F468)</f>
        <v>24058</v>
      </c>
      <c r="H468">
        <f>IF('Support - Calculation Detail'!G468="","",'Support - Calculation Detail'!G468)</f>
        <v>1.04</v>
      </c>
      <c r="I468">
        <f>IF('Support - Calculation Detail'!H468="","",'Support - Calculation Detail'!H468)</f>
        <v>25020</v>
      </c>
      <c r="J468">
        <f>IF('Support - Calculation Detail'!I468="","",'Support - Calculation Detail'!I468)</f>
        <v>0</v>
      </c>
      <c r="K468">
        <f>IF('Support - Calculation Detail'!K468="","",'Support - Calculation Detail'!K468)</f>
        <v>25020</v>
      </c>
      <c r="L468">
        <f>IF('Support - Calculation Detail'!L468="","",'Support - Calculation Detail'!L468)</f>
        <v>0</v>
      </c>
      <c r="M468">
        <f>IF('Support - Calculation Detail'!M468="","",'Support - Calculation Detail'!M468)</f>
        <v>0</v>
      </c>
      <c r="N468">
        <f>IF('Support - Calculation Detail'!N468="","",'Support - Calculation Detail'!N468)</f>
        <v>0</v>
      </c>
      <c r="P468">
        <f>IF('Support - Calculation Detail'!O468="","",'Support - Calculation Detail'!O468)</f>
        <v>25020</v>
      </c>
      <c r="Q468" t="b">
        <v>1</v>
      </c>
      <c r="R468" t="str">
        <f t="shared" si="35"/>
        <v>1520002</v>
      </c>
      <c r="S468" t="str">
        <f t="shared" si="36"/>
        <v>1520002-TF</v>
      </c>
      <c r="T468" t="str">
        <f t="shared" si="37"/>
        <v>1520002-TF</v>
      </c>
      <c r="U468" t="str">
        <f t="shared" si="38"/>
        <v>2</v>
      </c>
      <c r="V468" t="str">
        <f t="shared" si="39"/>
        <v>TF</v>
      </c>
    </row>
    <row r="469" spans="1:22" x14ac:dyDescent="0.35">
      <c r="A469" t="str">
        <f>IF('Support - Calculation Detail'!A469="","",LEFT('Support - Calculation Detail'!A469,7)&amp;"-"&amp;RIGHT('Support - Calculation Detail'!A469,2))</f>
        <v>1520002-UT</v>
      </c>
      <c r="B469" t="str">
        <f>IF('Support - Calculation Detail'!C469="","",'Support - Calculation Detail'!C469)</f>
        <v>15</v>
      </c>
      <c r="C469" t="str">
        <f>IF('Support - Calculation Detail'!B469="","",'Support - Calculation Detail'!B469)</f>
        <v>N</v>
      </c>
      <c r="D469">
        <f>IF('Support - Calculation Detail'!D469="","",'Support - Calculation Detail'!D469)</f>
        <v>34951</v>
      </c>
      <c r="E469">
        <f>IF('Support - Calculation Detail'!E469="","",'Support - Calculation Detail'!E469)</f>
        <v>0</v>
      </c>
      <c r="G469">
        <f>IF('Support - Calculation Detail'!F469="","",'Support - Calculation Detail'!F469)</f>
        <v>34951</v>
      </c>
      <c r="H469">
        <f>IF('Support - Calculation Detail'!G469="","",'Support - Calculation Detail'!G469)</f>
        <v>1.04</v>
      </c>
      <c r="I469">
        <f>IF('Support - Calculation Detail'!H469="","",'Support - Calculation Detail'!H469)</f>
        <v>36349</v>
      </c>
      <c r="J469">
        <f>IF('Support - Calculation Detail'!I469="","",'Support - Calculation Detail'!I469)</f>
        <v>0</v>
      </c>
      <c r="K469">
        <f>IF('Support - Calculation Detail'!K469="","",'Support - Calculation Detail'!K469)</f>
        <v>36349</v>
      </c>
      <c r="L469">
        <f>IF('Support - Calculation Detail'!L469="","",'Support - Calculation Detail'!L469)</f>
        <v>0</v>
      </c>
      <c r="M469">
        <f>IF('Support - Calculation Detail'!M469="","",'Support - Calculation Detail'!M469)</f>
        <v>0</v>
      </c>
      <c r="N469">
        <f>IF('Support - Calculation Detail'!N469="","",'Support - Calculation Detail'!N469)</f>
        <v>0</v>
      </c>
      <c r="P469">
        <f>IF('Support - Calculation Detail'!O469="","",'Support - Calculation Detail'!O469)</f>
        <v>36349</v>
      </c>
      <c r="Q469" t="b">
        <v>1</v>
      </c>
      <c r="R469" t="str">
        <f t="shared" si="35"/>
        <v>1520002</v>
      </c>
      <c r="S469" t="str">
        <f t="shared" si="36"/>
        <v>1520002-UT</v>
      </c>
      <c r="T469" t="str">
        <f t="shared" si="37"/>
        <v>1520002-UT</v>
      </c>
      <c r="U469" t="str">
        <f t="shared" si="38"/>
        <v>2</v>
      </c>
      <c r="V469" t="str">
        <f t="shared" si="39"/>
        <v>UT</v>
      </c>
    </row>
    <row r="470" spans="1:22" x14ac:dyDescent="0.35">
      <c r="A470" t="str">
        <f>IF('Support - Calculation Detail'!A470="","",LEFT('Support - Calculation Detail'!A470,7)&amp;"-"&amp;RIGHT('Support - Calculation Detail'!A470,2))</f>
        <v>1520003-TF</v>
      </c>
      <c r="B470" t="str">
        <f>IF('Support - Calculation Detail'!C470="","",'Support - Calculation Detail'!C470)</f>
        <v>15</v>
      </c>
      <c r="C470" t="str">
        <f>IF('Support - Calculation Detail'!B470="","",'Support - Calculation Detail'!B470)</f>
        <v>N</v>
      </c>
      <c r="D470">
        <f>IF('Support - Calculation Detail'!D470="","",'Support - Calculation Detail'!D470)</f>
        <v>71636</v>
      </c>
      <c r="E470">
        <f>IF('Support - Calculation Detail'!E470="","",'Support - Calculation Detail'!E470)</f>
        <v>0</v>
      </c>
      <c r="G470">
        <f>IF('Support - Calculation Detail'!F470="","",'Support - Calculation Detail'!F470)</f>
        <v>71636</v>
      </c>
      <c r="H470">
        <f>IF('Support - Calculation Detail'!G470="","",'Support - Calculation Detail'!G470)</f>
        <v>1.04</v>
      </c>
      <c r="I470">
        <f>IF('Support - Calculation Detail'!H470="","",'Support - Calculation Detail'!H470)</f>
        <v>74501</v>
      </c>
      <c r="J470">
        <f>IF('Support - Calculation Detail'!I470="","",'Support - Calculation Detail'!I470)</f>
        <v>0</v>
      </c>
      <c r="K470">
        <f>IF('Support - Calculation Detail'!K470="","",'Support - Calculation Detail'!K470)</f>
        <v>74501</v>
      </c>
      <c r="L470">
        <f>IF('Support - Calculation Detail'!L470="","",'Support - Calculation Detail'!L470)</f>
        <v>0</v>
      </c>
      <c r="M470">
        <f>IF('Support - Calculation Detail'!M470="","",'Support - Calculation Detail'!M470)</f>
        <v>0</v>
      </c>
      <c r="N470">
        <f>IF('Support - Calculation Detail'!N470="","",'Support - Calculation Detail'!N470)</f>
        <v>0</v>
      </c>
      <c r="P470">
        <f>IF('Support - Calculation Detail'!O470="","",'Support - Calculation Detail'!O470)</f>
        <v>74501</v>
      </c>
      <c r="Q470" t="b">
        <v>1</v>
      </c>
      <c r="R470" t="str">
        <f t="shared" si="35"/>
        <v>1520003</v>
      </c>
      <c r="S470" t="str">
        <f t="shared" si="36"/>
        <v>1520003-TF</v>
      </c>
      <c r="T470" t="str">
        <f t="shared" si="37"/>
        <v>1520003-TF</v>
      </c>
      <c r="U470" t="str">
        <f t="shared" si="38"/>
        <v>2</v>
      </c>
      <c r="V470" t="str">
        <f t="shared" si="39"/>
        <v>TF</v>
      </c>
    </row>
    <row r="471" spans="1:22" x14ac:dyDescent="0.35">
      <c r="A471" t="str">
        <f>IF('Support - Calculation Detail'!A471="","",LEFT('Support - Calculation Detail'!A471,7)&amp;"-"&amp;RIGHT('Support - Calculation Detail'!A471,2))</f>
        <v>1520003-UT</v>
      </c>
      <c r="B471" t="str">
        <f>IF('Support - Calculation Detail'!C471="","",'Support - Calculation Detail'!C471)</f>
        <v>15</v>
      </c>
      <c r="C471" t="str">
        <f>IF('Support - Calculation Detail'!B471="","",'Support - Calculation Detail'!B471)</f>
        <v>N</v>
      </c>
      <c r="D471">
        <f>IF('Support - Calculation Detail'!D471="","",'Support - Calculation Detail'!D471)</f>
        <v>23849</v>
      </c>
      <c r="E471">
        <f>IF('Support - Calculation Detail'!E471="","",'Support - Calculation Detail'!E471)</f>
        <v>0</v>
      </c>
      <c r="G471">
        <f>IF('Support - Calculation Detail'!F471="","",'Support - Calculation Detail'!F471)</f>
        <v>23849</v>
      </c>
      <c r="H471">
        <f>IF('Support - Calculation Detail'!G471="","",'Support - Calculation Detail'!G471)</f>
        <v>1.04</v>
      </c>
      <c r="I471">
        <f>IF('Support - Calculation Detail'!H471="","",'Support - Calculation Detail'!H471)</f>
        <v>24803</v>
      </c>
      <c r="J471">
        <f>IF('Support - Calculation Detail'!I471="","",'Support - Calculation Detail'!I471)</f>
        <v>0</v>
      </c>
      <c r="K471">
        <f>IF('Support - Calculation Detail'!K471="","",'Support - Calculation Detail'!K471)</f>
        <v>24803</v>
      </c>
      <c r="L471">
        <f>IF('Support - Calculation Detail'!L471="","",'Support - Calculation Detail'!L471)</f>
        <v>0</v>
      </c>
      <c r="M471">
        <f>IF('Support - Calculation Detail'!M471="","",'Support - Calculation Detail'!M471)</f>
        <v>0</v>
      </c>
      <c r="N471">
        <f>IF('Support - Calculation Detail'!N471="","",'Support - Calculation Detail'!N471)</f>
        <v>0</v>
      </c>
      <c r="P471">
        <f>IF('Support - Calculation Detail'!O471="","",'Support - Calculation Detail'!O471)</f>
        <v>24803</v>
      </c>
      <c r="Q471" t="b">
        <v>1</v>
      </c>
      <c r="R471" t="str">
        <f t="shared" si="35"/>
        <v>1520003</v>
      </c>
      <c r="S471" t="str">
        <f t="shared" si="36"/>
        <v>1520003-UT</v>
      </c>
      <c r="T471" t="str">
        <f t="shared" si="37"/>
        <v>1520003-UT</v>
      </c>
      <c r="U471" t="str">
        <f t="shared" si="38"/>
        <v>2</v>
      </c>
      <c r="V471" t="str">
        <f t="shared" si="39"/>
        <v>UT</v>
      </c>
    </row>
    <row r="472" spans="1:22" x14ac:dyDescent="0.35">
      <c r="A472" t="str">
        <f>IF('Support - Calculation Detail'!A472="","",LEFT('Support - Calculation Detail'!A472,7)&amp;"-"&amp;RIGHT('Support - Calculation Detail'!A472,2))</f>
        <v>1520004-TF</v>
      </c>
      <c r="B472" t="str">
        <f>IF('Support - Calculation Detail'!C472="","",'Support - Calculation Detail'!C472)</f>
        <v>15</v>
      </c>
      <c r="C472" t="str">
        <f>IF('Support - Calculation Detail'!B472="","",'Support - Calculation Detail'!B472)</f>
        <v>N</v>
      </c>
      <c r="D472">
        <f>IF('Support - Calculation Detail'!D472="","",'Support - Calculation Detail'!D472)</f>
        <v>68374</v>
      </c>
      <c r="E472">
        <f>IF('Support - Calculation Detail'!E472="","",'Support - Calculation Detail'!E472)</f>
        <v>0</v>
      </c>
      <c r="G472">
        <f>IF('Support - Calculation Detail'!F472="","",'Support - Calculation Detail'!F472)</f>
        <v>68374</v>
      </c>
      <c r="H472">
        <f>IF('Support - Calculation Detail'!G472="","",'Support - Calculation Detail'!G472)</f>
        <v>1.04</v>
      </c>
      <c r="I472">
        <f>IF('Support - Calculation Detail'!H472="","",'Support - Calculation Detail'!H472)</f>
        <v>71109</v>
      </c>
      <c r="J472">
        <f>IF('Support - Calculation Detail'!I472="","",'Support - Calculation Detail'!I472)</f>
        <v>0</v>
      </c>
      <c r="K472">
        <f>IF('Support - Calculation Detail'!K472="","",'Support - Calculation Detail'!K472)</f>
        <v>71109</v>
      </c>
      <c r="L472">
        <f>IF('Support - Calculation Detail'!L472="","",'Support - Calculation Detail'!L472)</f>
        <v>0</v>
      </c>
      <c r="M472">
        <f>IF('Support - Calculation Detail'!M472="","",'Support - Calculation Detail'!M472)</f>
        <v>0</v>
      </c>
      <c r="N472">
        <f>IF('Support - Calculation Detail'!N472="","",'Support - Calculation Detail'!N472)</f>
        <v>0</v>
      </c>
      <c r="P472">
        <f>IF('Support - Calculation Detail'!O472="","",'Support - Calculation Detail'!O472)</f>
        <v>71109</v>
      </c>
      <c r="Q472" t="b">
        <v>1</v>
      </c>
      <c r="R472" t="str">
        <f t="shared" si="35"/>
        <v>1520004</v>
      </c>
      <c r="S472" t="str">
        <f t="shared" si="36"/>
        <v>1520004-TF</v>
      </c>
      <c r="T472" t="str">
        <f t="shared" si="37"/>
        <v>1520004-TF</v>
      </c>
      <c r="U472" t="str">
        <f t="shared" si="38"/>
        <v>2</v>
      </c>
      <c r="V472" t="str">
        <f t="shared" si="39"/>
        <v>TF</v>
      </c>
    </row>
    <row r="473" spans="1:22" x14ac:dyDescent="0.35">
      <c r="A473" t="str">
        <f>IF('Support - Calculation Detail'!A473="","",LEFT('Support - Calculation Detail'!A473,7)&amp;"-"&amp;RIGHT('Support - Calculation Detail'!A473,2))</f>
        <v>1520004-UT</v>
      </c>
      <c r="B473" t="str">
        <f>IF('Support - Calculation Detail'!C473="","",'Support - Calculation Detail'!C473)</f>
        <v>15</v>
      </c>
      <c r="C473" t="str">
        <f>IF('Support - Calculation Detail'!B473="","",'Support - Calculation Detail'!B473)</f>
        <v>N</v>
      </c>
      <c r="D473">
        <f>IF('Support - Calculation Detail'!D473="","",'Support - Calculation Detail'!D473)</f>
        <v>41524</v>
      </c>
      <c r="E473">
        <f>IF('Support - Calculation Detail'!E473="","",'Support - Calculation Detail'!E473)</f>
        <v>0</v>
      </c>
      <c r="G473">
        <f>IF('Support - Calculation Detail'!F473="","",'Support - Calculation Detail'!F473)</f>
        <v>41524</v>
      </c>
      <c r="H473">
        <f>IF('Support - Calculation Detail'!G473="","",'Support - Calculation Detail'!G473)</f>
        <v>1.04</v>
      </c>
      <c r="I473">
        <f>IF('Support - Calculation Detail'!H473="","",'Support - Calculation Detail'!H473)</f>
        <v>43185</v>
      </c>
      <c r="J473">
        <f>IF('Support - Calculation Detail'!I473="","",'Support - Calculation Detail'!I473)</f>
        <v>0</v>
      </c>
      <c r="K473">
        <f>IF('Support - Calculation Detail'!K473="","",'Support - Calculation Detail'!K473)</f>
        <v>43185</v>
      </c>
      <c r="L473">
        <f>IF('Support - Calculation Detail'!L473="","",'Support - Calculation Detail'!L473)</f>
        <v>0</v>
      </c>
      <c r="M473">
        <f>IF('Support - Calculation Detail'!M473="","",'Support - Calculation Detail'!M473)</f>
        <v>0</v>
      </c>
      <c r="N473">
        <f>IF('Support - Calculation Detail'!N473="","",'Support - Calculation Detail'!N473)</f>
        <v>0</v>
      </c>
      <c r="P473">
        <f>IF('Support - Calculation Detail'!O473="","",'Support - Calculation Detail'!O473)</f>
        <v>43185</v>
      </c>
      <c r="Q473" t="b">
        <v>1</v>
      </c>
      <c r="R473" t="str">
        <f t="shared" si="35"/>
        <v>1520004</v>
      </c>
      <c r="S473" t="str">
        <f t="shared" si="36"/>
        <v>1520004-UT</v>
      </c>
      <c r="T473" t="str">
        <f t="shared" si="37"/>
        <v>1520004-UT</v>
      </c>
      <c r="U473" t="str">
        <f t="shared" si="38"/>
        <v>2</v>
      </c>
      <c r="V473" t="str">
        <f t="shared" si="39"/>
        <v>UT</v>
      </c>
    </row>
    <row r="474" spans="1:22" x14ac:dyDescent="0.35">
      <c r="A474" t="str">
        <f>IF('Support - Calculation Detail'!A474="","",LEFT('Support - Calculation Detail'!A474,7)&amp;"-"&amp;RIGHT('Support - Calculation Detail'!A474,2))</f>
        <v>1520005-TF</v>
      </c>
      <c r="B474" t="str">
        <f>IF('Support - Calculation Detail'!C474="","",'Support - Calculation Detail'!C474)</f>
        <v>15</v>
      </c>
      <c r="C474" t="str">
        <f>IF('Support - Calculation Detail'!B474="","",'Support - Calculation Detail'!B474)</f>
        <v>N</v>
      </c>
      <c r="D474">
        <f>IF('Support - Calculation Detail'!D474="","",'Support - Calculation Detail'!D474)</f>
        <v>31804</v>
      </c>
      <c r="E474">
        <f>IF('Support - Calculation Detail'!E474="","",'Support - Calculation Detail'!E474)</f>
        <v>0</v>
      </c>
      <c r="G474">
        <f>IF('Support - Calculation Detail'!F474="","",'Support - Calculation Detail'!F474)</f>
        <v>31804</v>
      </c>
      <c r="H474">
        <f>IF('Support - Calculation Detail'!G474="","",'Support - Calculation Detail'!G474)</f>
        <v>1.04</v>
      </c>
      <c r="I474">
        <f>IF('Support - Calculation Detail'!H474="","",'Support - Calculation Detail'!H474)</f>
        <v>33076</v>
      </c>
      <c r="J474">
        <f>IF('Support - Calculation Detail'!I474="","",'Support - Calculation Detail'!I474)</f>
        <v>0</v>
      </c>
      <c r="K474">
        <f>IF('Support - Calculation Detail'!K474="","",'Support - Calculation Detail'!K474)</f>
        <v>33076</v>
      </c>
      <c r="L474">
        <f>IF('Support - Calculation Detail'!L474="","",'Support - Calculation Detail'!L474)</f>
        <v>0</v>
      </c>
      <c r="M474">
        <f>IF('Support - Calculation Detail'!M474="","",'Support - Calculation Detail'!M474)</f>
        <v>0</v>
      </c>
      <c r="N474">
        <f>IF('Support - Calculation Detail'!N474="","",'Support - Calculation Detail'!N474)</f>
        <v>0</v>
      </c>
      <c r="P474">
        <f>IF('Support - Calculation Detail'!O474="","",'Support - Calculation Detail'!O474)</f>
        <v>33076</v>
      </c>
      <c r="Q474" t="b">
        <v>1</v>
      </c>
      <c r="R474" t="str">
        <f t="shared" si="35"/>
        <v>1520005</v>
      </c>
      <c r="S474" t="str">
        <f t="shared" si="36"/>
        <v>1520005-TF</v>
      </c>
      <c r="T474" t="str">
        <f t="shared" si="37"/>
        <v>1520005-TF</v>
      </c>
      <c r="U474" t="str">
        <f t="shared" si="38"/>
        <v>2</v>
      </c>
      <c r="V474" t="str">
        <f t="shared" si="39"/>
        <v>TF</v>
      </c>
    </row>
    <row r="475" spans="1:22" x14ac:dyDescent="0.35">
      <c r="A475" t="str">
        <f>IF('Support - Calculation Detail'!A475="","",LEFT('Support - Calculation Detail'!A475,7)&amp;"-"&amp;RIGHT('Support - Calculation Detail'!A475,2))</f>
        <v>1520005-UT</v>
      </c>
      <c r="B475" t="str">
        <f>IF('Support - Calculation Detail'!C475="","",'Support - Calculation Detail'!C475)</f>
        <v>15</v>
      </c>
      <c r="C475" t="str">
        <f>IF('Support - Calculation Detail'!B475="","",'Support - Calculation Detail'!B475)</f>
        <v>N</v>
      </c>
      <c r="D475">
        <f>IF('Support - Calculation Detail'!D475="","",'Support - Calculation Detail'!D475)</f>
        <v>28080</v>
      </c>
      <c r="E475">
        <f>IF('Support - Calculation Detail'!E475="","",'Support - Calculation Detail'!E475)</f>
        <v>0</v>
      </c>
      <c r="G475">
        <f>IF('Support - Calculation Detail'!F475="","",'Support - Calculation Detail'!F475)</f>
        <v>28080</v>
      </c>
      <c r="H475">
        <f>IF('Support - Calculation Detail'!G475="","",'Support - Calculation Detail'!G475)</f>
        <v>1.04</v>
      </c>
      <c r="I475">
        <f>IF('Support - Calculation Detail'!H475="","",'Support - Calculation Detail'!H475)</f>
        <v>29203</v>
      </c>
      <c r="J475">
        <f>IF('Support - Calculation Detail'!I475="","",'Support - Calculation Detail'!I475)</f>
        <v>0</v>
      </c>
      <c r="K475">
        <f>IF('Support - Calculation Detail'!K475="","",'Support - Calculation Detail'!K475)</f>
        <v>29203</v>
      </c>
      <c r="L475">
        <f>IF('Support - Calculation Detail'!L475="","",'Support - Calculation Detail'!L475)</f>
        <v>0</v>
      </c>
      <c r="M475">
        <f>IF('Support - Calculation Detail'!M475="","",'Support - Calculation Detail'!M475)</f>
        <v>0</v>
      </c>
      <c r="N475">
        <f>IF('Support - Calculation Detail'!N475="","",'Support - Calculation Detail'!N475)</f>
        <v>0</v>
      </c>
      <c r="P475">
        <f>IF('Support - Calculation Detail'!O475="","",'Support - Calculation Detail'!O475)</f>
        <v>29203</v>
      </c>
      <c r="Q475" t="b">
        <v>1</v>
      </c>
      <c r="R475" t="str">
        <f t="shared" si="35"/>
        <v>1520005</v>
      </c>
      <c r="S475" t="str">
        <f t="shared" si="36"/>
        <v>1520005-UT</v>
      </c>
      <c r="T475" t="str">
        <f t="shared" si="37"/>
        <v>1520005-UT</v>
      </c>
      <c r="U475" t="str">
        <f t="shared" si="38"/>
        <v>2</v>
      </c>
      <c r="V475" t="str">
        <f t="shared" si="39"/>
        <v>UT</v>
      </c>
    </row>
    <row r="476" spans="1:22" x14ac:dyDescent="0.35">
      <c r="A476" t="str">
        <f>IF('Support - Calculation Detail'!A476="","",LEFT('Support - Calculation Detail'!A476,7)&amp;"-"&amp;RIGHT('Support - Calculation Detail'!A476,2))</f>
        <v>1520006-TF</v>
      </c>
      <c r="B476" t="str">
        <f>IF('Support - Calculation Detail'!C476="","",'Support - Calculation Detail'!C476)</f>
        <v>15</v>
      </c>
      <c r="C476" t="str">
        <f>IF('Support - Calculation Detail'!B476="","",'Support - Calculation Detail'!B476)</f>
        <v>N</v>
      </c>
      <c r="D476">
        <f>IF('Support - Calculation Detail'!D476="","",'Support - Calculation Detail'!D476)</f>
        <v>25147</v>
      </c>
      <c r="E476">
        <f>IF('Support - Calculation Detail'!E476="","",'Support - Calculation Detail'!E476)</f>
        <v>0</v>
      </c>
      <c r="G476">
        <f>IF('Support - Calculation Detail'!F476="","",'Support - Calculation Detail'!F476)</f>
        <v>25147</v>
      </c>
      <c r="H476">
        <f>IF('Support - Calculation Detail'!G476="","",'Support - Calculation Detail'!G476)</f>
        <v>1.04</v>
      </c>
      <c r="I476">
        <f>IF('Support - Calculation Detail'!H476="","",'Support - Calculation Detail'!H476)</f>
        <v>26153</v>
      </c>
      <c r="J476">
        <f>IF('Support - Calculation Detail'!I476="","",'Support - Calculation Detail'!I476)</f>
        <v>0</v>
      </c>
      <c r="K476">
        <f>IF('Support - Calculation Detail'!K476="","",'Support - Calculation Detail'!K476)</f>
        <v>26153</v>
      </c>
      <c r="L476">
        <f>IF('Support - Calculation Detail'!L476="","",'Support - Calculation Detail'!L476)</f>
        <v>0</v>
      </c>
      <c r="M476">
        <f>IF('Support - Calculation Detail'!M476="","",'Support - Calculation Detail'!M476)</f>
        <v>0</v>
      </c>
      <c r="N476">
        <f>IF('Support - Calculation Detail'!N476="","",'Support - Calculation Detail'!N476)</f>
        <v>0</v>
      </c>
      <c r="P476">
        <f>IF('Support - Calculation Detail'!O476="","",'Support - Calculation Detail'!O476)</f>
        <v>26153</v>
      </c>
      <c r="Q476" t="b">
        <v>1</v>
      </c>
      <c r="R476" t="str">
        <f t="shared" si="35"/>
        <v>1520006</v>
      </c>
      <c r="S476" t="str">
        <f t="shared" si="36"/>
        <v>1520006-TF</v>
      </c>
      <c r="T476" t="str">
        <f t="shared" si="37"/>
        <v>1520006-TF</v>
      </c>
      <c r="U476" t="str">
        <f t="shared" si="38"/>
        <v>2</v>
      </c>
      <c r="V476" t="str">
        <f t="shared" si="39"/>
        <v>TF</v>
      </c>
    </row>
    <row r="477" spans="1:22" x14ac:dyDescent="0.35">
      <c r="A477" t="str">
        <f>IF('Support - Calculation Detail'!A477="","",LEFT('Support - Calculation Detail'!A477,7)&amp;"-"&amp;RIGHT('Support - Calculation Detail'!A477,2))</f>
        <v>1520006-UT</v>
      </c>
      <c r="B477" t="str">
        <f>IF('Support - Calculation Detail'!C477="","",'Support - Calculation Detail'!C477)</f>
        <v>15</v>
      </c>
      <c r="C477" t="str">
        <f>IF('Support - Calculation Detail'!B477="","",'Support - Calculation Detail'!B477)</f>
        <v>N</v>
      </c>
      <c r="D477">
        <f>IF('Support - Calculation Detail'!D477="","",'Support - Calculation Detail'!D477)</f>
        <v>11710</v>
      </c>
      <c r="E477">
        <f>IF('Support - Calculation Detail'!E477="","",'Support - Calculation Detail'!E477)</f>
        <v>0</v>
      </c>
      <c r="G477">
        <f>IF('Support - Calculation Detail'!F477="","",'Support - Calculation Detail'!F477)</f>
        <v>11710</v>
      </c>
      <c r="H477">
        <f>IF('Support - Calculation Detail'!G477="","",'Support - Calculation Detail'!G477)</f>
        <v>1.04</v>
      </c>
      <c r="I477">
        <f>IF('Support - Calculation Detail'!H477="","",'Support - Calculation Detail'!H477)</f>
        <v>12178</v>
      </c>
      <c r="J477">
        <f>IF('Support - Calculation Detail'!I477="","",'Support - Calculation Detail'!I477)</f>
        <v>0</v>
      </c>
      <c r="K477">
        <f>IF('Support - Calculation Detail'!K477="","",'Support - Calculation Detail'!K477)</f>
        <v>12178</v>
      </c>
      <c r="L477">
        <f>IF('Support - Calculation Detail'!L477="","",'Support - Calculation Detail'!L477)</f>
        <v>0</v>
      </c>
      <c r="M477">
        <f>IF('Support - Calculation Detail'!M477="","",'Support - Calculation Detail'!M477)</f>
        <v>0</v>
      </c>
      <c r="N477">
        <f>IF('Support - Calculation Detail'!N477="","",'Support - Calculation Detail'!N477)</f>
        <v>0</v>
      </c>
      <c r="P477">
        <f>IF('Support - Calculation Detail'!O477="","",'Support - Calculation Detail'!O477)</f>
        <v>12178</v>
      </c>
      <c r="Q477" t="b">
        <v>1</v>
      </c>
      <c r="R477" t="str">
        <f t="shared" si="35"/>
        <v>1520006</v>
      </c>
      <c r="S477" t="str">
        <f t="shared" si="36"/>
        <v>1520006-UT</v>
      </c>
      <c r="T477" t="str">
        <f t="shared" si="37"/>
        <v>1520006-UT</v>
      </c>
      <c r="U477" t="str">
        <f t="shared" si="38"/>
        <v>2</v>
      </c>
      <c r="V477" t="str">
        <f t="shared" si="39"/>
        <v>UT</v>
      </c>
    </row>
    <row r="478" spans="1:22" x14ac:dyDescent="0.35">
      <c r="A478" t="str">
        <f>IF('Support - Calculation Detail'!A478="","",LEFT('Support - Calculation Detail'!A478,7)&amp;"-"&amp;RIGHT('Support - Calculation Detail'!A478,2))</f>
        <v>1520007-TF</v>
      </c>
      <c r="B478" t="str">
        <f>IF('Support - Calculation Detail'!C478="","",'Support - Calculation Detail'!C478)</f>
        <v>15</v>
      </c>
      <c r="C478" t="str">
        <f>IF('Support - Calculation Detail'!B478="","",'Support - Calculation Detail'!B478)</f>
        <v>N</v>
      </c>
      <c r="D478">
        <f>IF('Support - Calculation Detail'!D478="","",'Support - Calculation Detail'!D478)</f>
        <v>15488</v>
      </c>
      <c r="E478">
        <f>IF('Support - Calculation Detail'!E478="","",'Support - Calculation Detail'!E478)</f>
        <v>164556</v>
      </c>
      <c r="G478">
        <f>IF('Support - Calculation Detail'!F478="","",'Support - Calculation Detail'!F478)</f>
        <v>180044</v>
      </c>
      <c r="H478">
        <f>IF('Support - Calculation Detail'!G478="","",'Support - Calculation Detail'!G478)</f>
        <v>1.04</v>
      </c>
      <c r="I478">
        <f>IF('Support - Calculation Detail'!H478="","",'Support - Calculation Detail'!H478)</f>
        <v>187246</v>
      </c>
      <c r="J478">
        <f>IF('Support - Calculation Detail'!I478="","",'Support - Calculation Detail'!I478)</f>
        <v>0</v>
      </c>
      <c r="K478">
        <f>IF('Support - Calculation Detail'!K478="","",'Support - Calculation Detail'!K478)</f>
        <v>187246</v>
      </c>
      <c r="L478">
        <f>IF('Support - Calculation Detail'!L478="","",'Support - Calculation Detail'!L478)</f>
        <v>0</v>
      </c>
      <c r="M478">
        <f>IF('Support - Calculation Detail'!M478="","",'Support - Calculation Detail'!M478)</f>
        <v>0</v>
      </c>
      <c r="N478">
        <f>IF('Support - Calculation Detail'!N478="","",'Support - Calculation Detail'!N478)</f>
        <v>0</v>
      </c>
      <c r="P478">
        <f>IF('Support - Calculation Detail'!O478="","",'Support - Calculation Detail'!O478)</f>
        <v>187246</v>
      </c>
      <c r="Q478" t="b">
        <v>1</v>
      </c>
      <c r="R478" t="str">
        <f t="shared" si="35"/>
        <v>1520007</v>
      </c>
      <c r="S478" t="str">
        <f t="shared" si="36"/>
        <v>1520007-TF</v>
      </c>
      <c r="T478" t="str">
        <f t="shared" si="37"/>
        <v>1520007-TF</v>
      </c>
      <c r="U478" t="str">
        <f t="shared" si="38"/>
        <v>2</v>
      </c>
      <c r="V478" t="str">
        <f t="shared" si="39"/>
        <v>TF</v>
      </c>
    </row>
    <row r="479" spans="1:22" x14ac:dyDescent="0.35">
      <c r="A479" t="str">
        <f>IF('Support - Calculation Detail'!A479="","",LEFT('Support - Calculation Detail'!A479,7)&amp;"-"&amp;RIGHT('Support - Calculation Detail'!A479,2))</f>
        <v>1520007-UT</v>
      </c>
      <c r="B479" t="str">
        <f>IF('Support - Calculation Detail'!C479="","",'Support - Calculation Detail'!C479)</f>
        <v>15</v>
      </c>
      <c r="C479" t="str">
        <f>IF('Support - Calculation Detail'!B479="","",'Support - Calculation Detail'!B479)</f>
        <v>N</v>
      </c>
      <c r="D479">
        <f>IF('Support - Calculation Detail'!D479="","",'Support - Calculation Detail'!D479)</f>
        <v>11807</v>
      </c>
      <c r="E479">
        <f>IF('Support - Calculation Detail'!E479="","",'Support - Calculation Detail'!E479)</f>
        <v>0</v>
      </c>
      <c r="G479">
        <f>IF('Support - Calculation Detail'!F479="","",'Support - Calculation Detail'!F479)</f>
        <v>11807</v>
      </c>
      <c r="H479">
        <f>IF('Support - Calculation Detail'!G479="","",'Support - Calculation Detail'!G479)</f>
        <v>1.04</v>
      </c>
      <c r="I479">
        <f>IF('Support - Calculation Detail'!H479="","",'Support - Calculation Detail'!H479)</f>
        <v>12279</v>
      </c>
      <c r="J479">
        <f>IF('Support - Calculation Detail'!I479="","",'Support - Calculation Detail'!I479)</f>
        <v>0</v>
      </c>
      <c r="K479">
        <f>IF('Support - Calculation Detail'!K479="","",'Support - Calculation Detail'!K479)</f>
        <v>12279</v>
      </c>
      <c r="L479">
        <f>IF('Support - Calculation Detail'!L479="","",'Support - Calculation Detail'!L479)</f>
        <v>0</v>
      </c>
      <c r="M479">
        <f>IF('Support - Calculation Detail'!M479="","",'Support - Calculation Detail'!M479)</f>
        <v>0</v>
      </c>
      <c r="N479">
        <f>IF('Support - Calculation Detail'!N479="","",'Support - Calculation Detail'!N479)</f>
        <v>0</v>
      </c>
      <c r="P479">
        <f>IF('Support - Calculation Detail'!O479="","",'Support - Calculation Detail'!O479)</f>
        <v>12279</v>
      </c>
      <c r="Q479" t="b">
        <v>1</v>
      </c>
      <c r="R479" t="str">
        <f t="shared" si="35"/>
        <v>1520007</v>
      </c>
      <c r="S479" t="str">
        <f t="shared" si="36"/>
        <v>1520007-UT</v>
      </c>
      <c r="T479" t="str">
        <f t="shared" si="37"/>
        <v>1520007-UT</v>
      </c>
      <c r="U479" t="str">
        <f t="shared" si="38"/>
        <v>2</v>
      </c>
      <c r="V479" t="str">
        <f t="shared" si="39"/>
        <v>UT</v>
      </c>
    </row>
    <row r="480" spans="1:22" x14ac:dyDescent="0.35">
      <c r="A480" t="str">
        <f>IF('Support - Calculation Detail'!A480="","",LEFT('Support - Calculation Detail'!A480,7)&amp;"-"&amp;RIGHT('Support - Calculation Detail'!A480,2))</f>
        <v>1520008-TF</v>
      </c>
      <c r="B480" t="str">
        <f>IF('Support - Calculation Detail'!C480="","",'Support - Calculation Detail'!C480)</f>
        <v>15</v>
      </c>
      <c r="C480" t="str">
        <f>IF('Support - Calculation Detail'!B480="","",'Support - Calculation Detail'!B480)</f>
        <v>N</v>
      </c>
      <c r="D480">
        <f>IF('Support - Calculation Detail'!D480="","",'Support - Calculation Detail'!D480)</f>
        <v>45374</v>
      </c>
      <c r="E480">
        <f>IF('Support - Calculation Detail'!E480="","",'Support - Calculation Detail'!E480)</f>
        <v>0</v>
      </c>
      <c r="G480">
        <f>IF('Support - Calculation Detail'!F480="","",'Support - Calculation Detail'!F480)</f>
        <v>45374</v>
      </c>
      <c r="H480">
        <f>IF('Support - Calculation Detail'!G480="","",'Support - Calculation Detail'!G480)</f>
        <v>1.04</v>
      </c>
      <c r="I480">
        <f>IF('Support - Calculation Detail'!H480="","",'Support - Calculation Detail'!H480)</f>
        <v>47189</v>
      </c>
      <c r="J480">
        <f>IF('Support - Calculation Detail'!I480="","",'Support - Calculation Detail'!I480)</f>
        <v>0</v>
      </c>
      <c r="K480">
        <f>IF('Support - Calculation Detail'!K480="","",'Support - Calculation Detail'!K480)</f>
        <v>47189</v>
      </c>
      <c r="L480">
        <f>IF('Support - Calculation Detail'!L480="","",'Support - Calculation Detail'!L480)</f>
        <v>0</v>
      </c>
      <c r="M480">
        <f>IF('Support - Calculation Detail'!M480="","",'Support - Calculation Detail'!M480)</f>
        <v>0</v>
      </c>
      <c r="N480">
        <f>IF('Support - Calculation Detail'!N480="","",'Support - Calculation Detail'!N480)</f>
        <v>0</v>
      </c>
      <c r="P480">
        <f>IF('Support - Calculation Detail'!O480="","",'Support - Calculation Detail'!O480)</f>
        <v>47189</v>
      </c>
      <c r="Q480" t="b">
        <v>1</v>
      </c>
      <c r="R480" t="str">
        <f t="shared" si="35"/>
        <v>1520008</v>
      </c>
      <c r="S480" t="str">
        <f t="shared" si="36"/>
        <v>1520008-TF</v>
      </c>
      <c r="T480" t="str">
        <f t="shared" si="37"/>
        <v>1520008-TF</v>
      </c>
      <c r="U480" t="str">
        <f t="shared" si="38"/>
        <v>2</v>
      </c>
      <c r="V480" t="str">
        <f t="shared" si="39"/>
        <v>TF</v>
      </c>
    </row>
    <row r="481" spans="1:22" x14ac:dyDescent="0.35">
      <c r="A481" t="str">
        <f>IF('Support - Calculation Detail'!A481="","",LEFT('Support - Calculation Detail'!A481,7)&amp;"-"&amp;RIGHT('Support - Calculation Detail'!A481,2))</f>
        <v>1520008-UT</v>
      </c>
      <c r="B481" t="str">
        <f>IF('Support - Calculation Detail'!C481="","",'Support - Calculation Detail'!C481)</f>
        <v>15</v>
      </c>
      <c r="C481" t="str">
        <f>IF('Support - Calculation Detail'!B481="","",'Support - Calculation Detail'!B481)</f>
        <v>N</v>
      </c>
      <c r="D481">
        <f>IF('Support - Calculation Detail'!D481="","",'Support - Calculation Detail'!D481)</f>
        <v>60044</v>
      </c>
      <c r="E481">
        <f>IF('Support - Calculation Detail'!E481="","",'Support - Calculation Detail'!E481)</f>
        <v>0</v>
      </c>
      <c r="G481">
        <f>IF('Support - Calculation Detail'!F481="","",'Support - Calculation Detail'!F481)</f>
        <v>60044</v>
      </c>
      <c r="H481">
        <f>IF('Support - Calculation Detail'!G481="","",'Support - Calculation Detail'!G481)</f>
        <v>1.04</v>
      </c>
      <c r="I481">
        <f>IF('Support - Calculation Detail'!H481="","",'Support - Calculation Detail'!H481)</f>
        <v>62446</v>
      </c>
      <c r="J481">
        <f>IF('Support - Calculation Detail'!I481="","",'Support - Calculation Detail'!I481)</f>
        <v>0</v>
      </c>
      <c r="K481">
        <f>IF('Support - Calculation Detail'!K481="","",'Support - Calculation Detail'!K481)</f>
        <v>62446</v>
      </c>
      <c r="L481">
        <f>IF('Support - Calculation Detail'!L481="","",'Support - Calculation Detail'!L481)</f>
        <v>0</v>
      </c>
      <c r="M481">
        <f>IF('Support - Calculation Detail'!M481="","",'Support - Calculation Detail'!M481)</f>
        <v>0</v>
      </c>
      <c r="N481">
        <f>IF('Support - Calculation Detail'!N481="","",'Support - Calculation Detail'!N481)</f>
        <v>0</v>
      </c>
      <c r="P481">
        <f>IF('Support - Calculation Detail'!O481="","",'Support - Calculation Detail'!O481)</f>
        <v>62446</v>
      </c>
      <c r="Q481" t="b">
        <v>1</v>
      </c>
      <c r="R481" t="str">
        <f t="shared" si="35"/>
        <v>1520008</v>
      </c>
      <c r="S481" t="str">
        <f t="shared" si="36"/>
        <v>1520008-UT</v>
      </c>
      <c r="T481" t="str">
        <f t="shared" si="37"/>
        <v>1520008-UT</v>
      </c>
      <c r="U481" t="str">
        <f t="shared" si="38"/>
        <v>2</v>
      </c>
      <c r="V481" t="str">
        <f t="shared" si="39"/>
        <v>UT</v>
      </c>
    </row>
    <row r="482" spans="1:22" x14ac:dyDescent="0.35">
      <c r="A482" t="str">
        <f>IF('Support - Calculation Detail'!A482="","",LEFT('Support - Calculation Detail'!A482,7)&amp;"-"&amp;RIGHT('Support - Calculation Detail'!A482,2))</f>
        <v>1520009-TF</v>
      </c>
      <c r="B482" t="str">
        <f>IF('Support - Calculation Detail'!C482="","",'Support - Calculation Detail'!C482)</f>
        <v>15</v>
      </c>
      <c r="C482" t="str">
        <f>IF('Support - Calculation Detail'!B482="","",'Support - Calculation Detail'!B482)</f>
        <v>N</v>
      </c>
      <c r="D482">
        <f>IF('Support - Calculation Detail'!D482="","",'Support - Calculation Detail'!D482)</f>
        <v>98898</v>
      </c>
      <c r="E482">
        <f>IF('Support - Calculation Detail'!E482="","",'Support - Calculation Detail'!E482)</f>
        <v>0</v>
      </c>
      <c r="G482">
        <f>IF('Support - Calculation Detail'!F482="","",'Support - Calculation Detail'!F482)</f>
        <v>98898</v>
      </c>
      <c r="H482">
        <f>IF('Support - Calculation Detail'!G482="","",'Support - Calculation Detail'!G482)</f>
        <v>1.04</v>
      </c>
      <c r="I482">
        <f>IF('Support - Calculation Detail'!H482="","",'Support - Calculation Detail'!H482)</f>
        <v>102854</v>
      </c>
      <c r="J482">
        <f>IF('Support - Calculation Detail'!I482="","",'Support - Calculation Detail'!I482)</f>
        <v>0</v>
      </c>
      <c r="K482">
        <f>IF('Support - Calculation Detail'!K482="","",'Support - Calculation Detail'!K482)</f>
        <v>102854</v>
      </c>
      <c r="L482">
        <f>IF('Support - Calculation Detail'!L482="","",'Support - Calculation Detail'!L482)</f>
        <v>0</v>
      </c>
      <c r="M482">
        <f>IF('Support - Calculation Detail'!M482="","",'Support - Calculation Detail'!M482)</f>
        <v>0</v>
      </c>
      <c r="N482">
        <f>IF('Support - Calculation Detail'!N482="","",'Support - Calculation Detail'!N482)</f>
        <v>0</v>
      </c>
      <c r="P482">
        <f>IF('Support - Calculation Detail'!O482="","",'Support - Calculation Detail'!O482)</f>
        <v>102854</v>
      </c>
      <c r="Q482" t="b">
        <v>1</v>
      </c>
      <c r="R482" t="str">
        <f t="shared" si="35"/>
        <v>1520009</v>
      </c>
      <c r="S482" t="str">
        <f t="shared" si="36"/>
        <v>1520009-TF</v>
      </c>
      <c r="T482" t="str">
        <f t="shared" si="37"/>
        <v>1520009-TF</v>
      </c>
      <c r="U482" t="str">
        <f t="shared" si="38"/>
        <v>2</v>
      </c>
      <c r="V482" t="str">
        <f t="shared" si="39"/>
        <v>TF</v>
      </c>
    </row>
    <row r="483" spans="1:22" x14ac:dyDescent="0.35">
      <c r="A483" t="str">
        <f>IF('Support - Calculation Detail'!A483="","",LEFT('Support - Calculation Detail'!A483,7)&amp;"-"&amp;RIGHT('Support - Calculation Detail'!A483,2))</f>
        <v>1520009-UT</v>
      </c>
      <c r="B483" t="str">
        <f>IF('Support - Calculation Detail'!C483="","",'Support - Calculation Detail'!C483)</f>
        <v>15</v>
      </c>
      <c r="C483" t="str">
        <f>IF('Support - Calculation Detail'!B483="","",'Support - Calculation Detail'!B483)</f>
        <v>N</v>
      </c>
      <c r="D483">
        <f>IF('Support - Calculation Detail'!D483="","",'Support - Calculation Detail'!D483)</f>
        <v>11788</v>
      </c>
      <c r="E483">
        <f>IF('Support - Calculation Detail'!E483="","",'Support - Calculation Detail'!E483)</f>
        <v>0</v>
      </c>
      <c r="G483">
        <f>IF('Support - Calculation Detail'!F483="","",'Support - Calculation Detail'!F483)</f>
        <v>11788</v>
      </c>
      <c r="H483">
        <f>IF('Support - Calculation Detail'!G483="","",'Support - Calculation Detail'!G483)</f>
        <v>1.04</v>
      </c>
      <c r="I483">
        <f>IF('Support - Calculation Detail'!H483="","",'Support - Calculation Detail'!H483)</f>
        <v>12260</v>
      </c>
      <c r="J483">
        <f>IF('Support - Calculation Detail'!I483="","",'Support - Calculation Detail'!I483)</f>
        <v>0</v>
      </c>
      <c r="K483">
        <f>IF('Support - Calculation Detail'!K483="","",'Support - Calculation Detail'!K483)</f>
        <v>12260</v>
      </c>
      <c r="L483">
        <f>IF('Support - Calculation Detail'!L483="","",'Support - Calculation Detail'!L483)</f>
        <v>0</v>
      </c>
      <c r="M483">
        <f>IF('Support - Calculation Detail'!M483="","",'Support - Calculation Detail'!M483)</f>
        <v>0</v>
      </c>
      <c r="N483">
        <f>IF('Support - Calculation Detail'!N483="","",'Support - Calculation Detail'!N483)</f>
        <v>0</v>
      </c>
      <c r="P483">
        <f>IF('Support - Calculation Detail'!O483="","",'Support - Calculation Detail'!O483)</f>
        <v>12260</v>
      </c>
      <c r="Q483" t="b">
        <v>1</v>
      </c>
      <c r="R483" t="str">
        <f t="shared" si="35"/>
        <v>1520009</v>
      </c>
      <c r="S483" t="str">
        <f t="shared" si="36"/>
        <v>1520009-UT</v>
      </c>
      <c r="T483" t="str">
        <f t="shared" si="37"/>
        <v>1520009-UT</v>
      </c>
      <c r="U483" t="str">
        <f t="shared" si="38"/>
        <v>2</v>
      </c>
      <c r="V483" t="str">
        <f t="shared" si="39"/>
        <v>UT</v>
      </c>
    </row>
    <row r="484" spans="1:22" x14ac:dyDescent="0.35">
      <c r="A484" t="str">
        <f>IF('Support - Calculation Detail'!A484="","",LEFT('Support - Calculation Detail'!A484,7)&amp;"-"&amp;RIGHT('Support - Calculation Detail'!A484,2))</f>
        <v>1520010-TF</v>
      </c>
      <c r="B484" t="str">
        <f>IF('Support - Calculation Detail'!C484="","",'Support - Calculation Detail'!C484)</f>
        <v>15</v>
      </c>
      <c r="C484" t="str">
        <f>IF('Support - Calculation Detail'!B484="","",'Support - Calculation Detail'!B484)</f>
        <v>N</v>
      </c>
      <c r="D484">
        <f>IF('Support - Calculation Detail'!D484="","",'Support - Calculation Detail'!D484)</f>
        <v>158157</v>
      </c>
      <c r="E484">
        <f>IF('Support - Calculation Detail'!E484="","",'Support - Calculation Detail'!E484)</f>
        <v>0</v>
      </c>
      <c r="G484">
        <f>IF('Support - Calculation Detail'!F484="","",'Support - Calculation Detail'!F484)</f>
        <v>158157</v>
      </c>
      <c r="H484">
        <f>IF('Support - Calculation Detail'!G484="","",'Support - Calculation Detail'!G484)</f>
        <v>1.04</v>
      </c>
      <c r="I484">
        <f>IF('Support - Calculation Detail'!H484="","",'Support - Calculation Detail'!H484)</f>
        <v>164483</v>
      </c>
      <c r="J484">
        <f>IF('Support - Calculation Detail'!I484="","",'Support - Calculation Detail'!I484)</f>
        <v>0</v>
      </c>
      <c r="K484">
        <f>IF('Support - Calculation Detail'!K484="","",'Support - Calculation Detail'!K484)</f>
        <v>164483</v>
      </c>
      <c r="L484">
        <f>IF('Support - Calculation Detail'!L484="","",'Support - Calculation Detail'!L484)</f>
        <v>0</v>
      </c>
      <c r="M484">
        <f>IF('Support - Calculation Detail'!M484="","",'Support - Calculation Detail'!M484)</f>
        <v>0</v>
      </c>
      <c r="N484">
        <f>IF('Support - Calculation Detail'!N484="","",'Support - Calculation Detail'!N484)</f>
        <v>0</v>
      </c>
      <c r="P484">
        <f>IF('Support - Calculation Detail'!O484="","",'Support - Calculation Detail'!O484)</f>
        <v>164483</v>
      </c>
      <c r="Q484" t="b">
        <v>1</v>
      </c>
      <c r="R484" t="str">
        <f t="shared" si="35"/>
        <v>1520010</v>
      </c>
      <c r="S484" t="str">
        <f t="shared" si="36"/>
        <v>1520010-TF</v>
      </c>
      <c r="T484" t="str">
        <f t="shared" si="37"/>
        <v>1520010-TF</v>
      </c>
      <c r="U484" t="str">
        <f t="shared" si="38"/>
        <v>2</v>
      </c>
      <c r="V484" t="str">
        <f t="shared" si="39"/>
        <v>TF</v>
      </c>
    </row>
    <row r="485" spans="1:22" x14ac:dyDescent="0.35">
      <c r="A485" t="str">
        <f>IF('Support - Calculation Detail'!A485="","",LEFT('Support - Calculation Detail'!A485,7)&amp;"-"&amp;RIGHT('Support - Calculation Detail'!A485,2))</f>
        <v>1520010-UT</v>
      </c>
      <c r="B485" t="str">
        <f>IF('Support - Calculation Detail'!C485="","",'Support - Calculation Detail'!C485)</f>
        <v>15</v>
      </c>
      <c r="C485" t="str">
        <f>IF('Support - Calculation Detail'!B485="","",'Support - Calculation Detail'!B485)</f>
        <v>N</v>
      </c>
      <c r="D485">
        <f>IF('Support - Calculation Detail'!D485="","",'Support - Calculation Detail'!D485)</f>
        <v>41159</v>
      </c>
      <c r="E485">
        <f>IF('Support - Calculation Detail'!E485="","",'Support - Calculation Detail'!E485)</f>
        <v>0</v>
      </c>
      <c r="G485">
        <f>IF('Support - Calculation Detail'!F485="","",'Support - Calculation Detail'!F485)</f>
        <v>41159</v>
      </c>
      <c r="H485">
        <f>IF('Support - Calculation Detail'!G485="","",'Support - Calculation Detail'!G485)</f>
        <v>1.04</v>
      </c>
      <c r="I485">
        <f>IF('Support - Calculation Detail'!H485="","",'Support - Calculation Detail'!H485)</f>
        <v>42805</v>
      </c>
      <c r="J485">
        <f>IF('Support - Calculation Detail'!I485="","",'Support - Calculation Detail'!I485)</f>
        <v>0</v>
      </c>
      <c r="K485">
        <f>IF('Support - Calculation Detail'!K485="","",'Support - Calculation Detail'!K485)</f>
        <v>42805</v>
      </c>
      <c r="L485">
        <f>IF('Support - Calculation Detail'!L485="","",'Support - Calculation Detail'!L485)</f>
        <v>0</v>
      </c>
      <c r="M485">
        <f>IF('Support - Calculation Detail'!M485="","",'Support - Calculation Detail'!M485)</f>
        <v>0</v>
      </c>
      <c r="N485">
        <f>IF('Support - Calculation Detail'!N485="","",'Support - Calculation Detail'!N485)</f>
        <v>0</v>
      </c>
      <c r="P485">
        <f>IF('Support - Calculation Detail'!O485="","",'Support - Calculation Detail'!O485)</f>
        <v>42805</v>
      </c>
      <c r="Q485" t="b">
        <v>1</v>
      </c>
      <c r="R485" t="str">
        <f t="shared" si="35"/>
        <v>1520010</v>
      </c>
      <c r="S485" t="str">
        <f t="shared" si="36"/>
        <v>1520010-UT</v>
      </c>
      <c r="T485" t="str">
        <f t="shared" si="37"/>
        <v>1520010-UT</v>
      </c>
      <c r="U485" t="str">
        <f t="shared" si="38"/>
        <v>2</v>
      </c>
      <c r="V485" t="str">
        <f t="shared" si="39"/>
        <v>UT</v>
      </c>
    </row>
    <row r="486" spans="1:22" x14ac:dyDescent="0.35">
      <c r="A486" t="str">
        <f>IF('Support - Calculation Detail'!A486="","",LEFT('Support - Calculation Detail'!A486,7)&amp;"-"&amp;RIGHT('Support - Calculation Detail'!A486,2))</f>
        <v>1520011-TF</v>
      </c>
      <c r="B486" t="str">
        <f>IF('Support - Calculation Detail'!C486="","",'Support - Calculation Detail'!C486)</f>
        <v>15</v>
      </c>
      <c r="C486" t="str">
        <f>IF('Support - Calculation Detail'!B486="","",'Support - Calculation Detail'!B486)</f>
        <v>N</v>
      </c>
      <c r="D486">
        <f>IF('Support - Calculation Detail'!D486="","",'Support - Calculation Detail'!D486)</f>
        <v>219351</v>
      </c>
      <c r="E486">
        <f>IF('Support - Calculation Detail'!E486="","",'Support - Calculation Detail'!E486)</f>
        <v>0</v>
      </c>
      <c r="G486">
        <f>IF('Support - Calculation Detail'!F486="","",'Support - Calculation Detail'!F486)</f>
        <v>219351</v>
      </c>
      <c r="H486">
        <f>IF('Support - Calculation Detail'!G486="","",'Support - Calculation Detail'!G486)</f>
        <v>1.04</v>
      </c>
      <c r="I486">
        <f>IF('Support - Calculation Detail'!H486="","",'Support - Calculation Detail'!H486)</f>
        <v>228125</v>
      </c>
      <c r="J486">
        <f>IF('Support - Calculation Detail'!I486="","",'Support - Calculation Detail'!I486)</f>
        <v>0</v>
      </c>
      <c r="K486">
        <f>IF('Support - Calculation Detail'!K486="","",'Support - Calculation Detail'!K486)</f>
        <v>228125</v>
      </c>
      <c r="L486">
        <f>IF('Support - Calculation Detail'!L486="","",'Support - Calculation Detail'!L486)</f>
        <v>0</v>
      </c>
      <c r="M486">
        <f>IF('Support - Calculation Detail'!M486="","",'Support - Calculation Detail'!M486)</f>
        <v>0</v>
      </c>
      <c r="N486">
        <f>IF('Support - Calculation Detail'!N486="","",'Support - Calculation Detail'!N486)</f>
        <v>0</v>
      </c>
      <c r="P486">
        <f>IF('Support - Calculation Detail'!O486="","",'Support - Calculation Detail'!O486)</f>
        <v>228125</v>
      </c>
      <c r="Q486" t="b">
        <v>1</v>
      </c>
      <c r="R486" t="str">
        <f t="shared" si="35"/>
        <v>1520011</v>
      </c>
      <c r="S486" t="str">
        <f t="shared" si="36"/>
        <v>1520011-TF</v>
      </c>
      <c r="T486" t="str">
        <f t="shared" si="37"/>
        <v>1520011-TF</v>
      </c>
      <c r="U486" t="str">
        <f t="shared" si="38"/>
        <v>2</v>
      </c>
      <c r="V486" t="str">
        <f t="shared" si="39"/>
        <v>TF</v>
      </c>
    </row>
    <row r="487" spans="1:22" x14ac:dyDescent="0.35">
      <c r="A487" t="str">
        <f>IF('Support - Calculation Detail'!A487="","",LEFT('Support - Calculation Detail'!A487,7)&amp;"-"&amp;RIGHT('Support - Calculation Detail'!A487,2))</f>
        <v>1520011-UT</v>
      </c>
      <c r="B487" t="str">
        <f>IF('Support - Calculation Detail'!C487="","",'Support - Calculation Detail'!C487)</f>
        <v>15</v>
      </c>
      <c r="C487" t="str">
        <f>IF('Support - Calculation Detail'!B487="","",'Support - Calculation Detail'!B487)</f>
        <v>N</v>
      </c>
      <c r="D487">
        <f>IF('Support - Calculation Detail'!D487="","",'Support - Calculation Detail'!D487)</f>
        <v>8520</v>
      </c>
      <c r="E487">
        <f>IF('Support - Calculation Detail'!E487="","",'Support - Calculation Detail'!E487)</f>
        <v>0</v>
      </c>
      <c r="G487">
        <f>IF('Support - Calculation Detail'!F487="","",'Support - Calculation Detail'!F487)</f>
        <v>8520</v>
      </c>
      <c r="H487">
        <f>IF('Support - Calculation Detail'!G487="","",'Support - Calculation Detail'!G487)</f>
        <v>1.04</v>
      </c>
      <c r="I487">
        <f>IF('Support - Calculation Detail'!H487="","",'Support - Calculation Detail'!H487)</f>
        <v>8861</v>
      </c>
      <c r="J487">
        <f>IF('Support - Calculation Detail'!I487="","",'Support - Calculation Detail'!I487)</f>
        <v>0</v>
      </c>
      <c r="K487">
        <f>IF('Support - Calculation Detail'!K487="","",'Support - Calculation Detail'!K487)</f>
        <v>8861</v>
      </c>
      <c r="L487">
        <f>IF('Support - Calculation Detail'!L487="","",'Support - Calculation Detail'!L487)</f>
        <v>0</v>
      </c>
      <c r="M487">
        <f>IF('Support - Calculation Detail'!M487="","",'Support - Calculation Detail'!M487)</f>
        <v>0</v>
      </c>
      <c r="N487">
        <f>IF('Support - Calculation Detail'!N487="","",'Support - Calculation Detail'!N487)</f>
        <v>0</v>
      </c>
      <c r="P487">
        <f>IF('Support - Calculation Detail'!O487="","",'Support - Calculation Detail'!O487)</f>
        <v>8861</v>
      </c>
      <c r="Q487" t="b">
        <v>1</v>
      </c>
      <c r="R487" t="str">
        <f t="shared" si="35"/>
        <v>1520011</v>
      </c>
      <c r="S487" t="str">
        <f t="shared" si="36"/>
        <v>1520011-UT</v>
      </c>
      <c r="T487" t="str">
        <f t="shared" si="37"/>
        <v>1520011-UT</v>
      </c>
      <c r="U487" t="str">
        <f t="shared" si="38"/>
        <v>2</v>
      </c>
      <c r="V487" t="str">
        <f t="shared" si="39"/>
        <v>UT</v>
      </c>
    </row>
    <row r="488" spans="1:22" x14ac:dyDescent="0.35">
      <c r="A488" t="str">
        <f>IF('Support - Calculation Detail'!A488="","",LEFT('Support - Calculation Detail'!A488,7)&amp;"-"&amp;RIGHT('Support - Calculation Detail'!A488,2))</f>
        <v>1520012-TF</v>
      </c>
      <c r="B488" t="str">
        <f>IF('Support - Calculation Detail'!C488="","",'Support - Calculation Detail'!C488)</f>
        <v>15</v>
      </c>
      <c r="C488" t="str">
        <f>IF('Support - Calculation Detail'!B488="","",'Support - Calculation Detail'!B488)</f>
        <v>N</v>
      </c>
      <c r="D488">
        <f>IF('Support - Calculation Detail'!D488="","",'Support - Calculation Detail'!D488)</f>
        <v>21169</v>
      </c>
      <c r="E488">
        <f>IF('Support - Calculation Detail'!E488="","",'Support - Calculation Detail'!E488)</f>
        <v>0</v>
      </c>
      <c r="G488">
        <f>IF('Support - Calculation Detail'!F488="","",'Support - Calculation Detail'!F488)</f>
        <v>21169</v>
      </c>
      <c r="H488">
        <f>IF('Support - Calculation Detail'!G488="","",'Support - Calculation Detail'!G488)</f>
        <v>1.04</v>
      </c>
      <c r="I488">
        <f>IF('Support - Calculation Detail'!H488="","",'Support - Calculation Detail'!H488)</f>
        <v>22016</v>
      </c>
      <c r="J488">
        <f>IF('Support - Calculation Detail'!I488="","",'Support - Calculation Detail'!I488)</f>
        <v>0</v>
      </c>
      <c r="K488">
        <f>IF('Support - Calculation Detail'!K488="","",'Support - Calculation Detail'!K488)</f>
        <v>22016</v>
      </c>
      <c r="L488">
        <f>IF('Support - Calculation Detail'!L488="","",'Support - Calculation Detail'!L488)</f>
        <v>0</v>
      </c>
      <c r="M488">
        <f>IF('Support - Calculation Detail'!M488="","",'Support - Calculation Detail'!M488)</f>
        <v>0</v>
      </c>
      <c r="N488">
        <f>IF('Support - Calculation Detail'!N488="","",'Support - Calculation Detail'!N488)</f>
        <v>0</v>
      </c>
      <c r="P488">
        <f>IF('Support - Calculation Detail'!O488="","",'Support - Calculation Detail'!O488)</f>
        <v>22016</v>
      </c>
      <c r="Q488" t="b">
        <v>1</v>
      </c>
      <c r="R488" t="str">
        <f t="shared" si="35"/>
        <v>1520012</v>
      </c>
      <c r="S488" t="str">
        <f t="shared" si="36"/>
        <v>1520012-TF</v>
      </c>
      <c r="T488" t="str">
        <f t="shared" si="37"/>
        <v>1520012-TF</v>
      </c>
      <c r="U488" t="str">
        <f t="shared" si="38"/>
        <v>2</v>
      </c>
      <c r="V488" t="str">
        <f t="shared" si="39"/>
        <v>TF</v>
      </c>
    </row>
    <row r="489" spans="1:22" x14ac:dyDescent="0.35">
      <c r="A489" t="str">
        <f>IF('Support - Calculation Detail'!A489="","",LEFT('Support - Calculation Detail'!A489,7)&amp;"-"&amp;RIGHT('Support - Calculation Detail'!A489,2))</f>
        <v>1520012-UT</v>
      </c>
      <c r="B489" t="str">
        <f>IF('Support - Calculation Detail'!C489="","",'Support - Calculation Detail'!C489)</f>
        <v>15</v>
      </c>
      <c r="C489" t="str">
        <f>IF('Support - Calculation Detail'!B489="","",'Support - Calculation Detail'!B489)</f>
        <v>N</v>
      </c>
      <c r="D489">
        <f>IF('Support - Calculation Detail'!D489="","",'Support - Calculation Detail'!D489)</f>
        <v>24721</v>
      </c>
      <c r="E489">
        <f>IF('Support - Calculation Detail'!E489="","",'Support - Calculation Detail'!E489)</f>
        <v>0</v>
      </c>
      <c r="G489">
        <f>IF('Support - Calculation Detail'!F489="","",'Support - Calculation Detail'!F489)</f>
        <v>24721</v>
      </c>
      <c r="H489">
        <f>IF('Support - Calculation Detail'!G489="","",'Support - Calculation Detail'!G489)</f>
        <v>1.04</v>
      </c>
      <c r="I489">
        <f>IF('Support - Calculation Detail'!H489="","",'Support - Calculation Detail'!H489)</f>
        <v>25710</v>
      </c>
      <c r="J489">
        <f>IF('Support - Calculation Detail'!I489="","",'Support - Calculation Detail'!I489)</f>
        <v>0</v>
      </c>
      <c r="K489">
        <f>IF('Support - Calculation Detail'!K489="","",'Support - Calculation Detail'!K489)</f>
        <v>25710</v>
      </c>
      <c r="L489">
        <f>IF('Support - Calculation Detail'!L489="","",'Support - Calculation Detail'!L489)</f>
        <v>0</v>
      </c>
      <c r="M489">
        <f>IF('Support - Calculation Detail'!M489="","",'Support - Calculation Detail'!M489)</f>
        <v>0</v>
      </c>
      <c r="N489">
        <f>IF('Support - Calculation Detail'!N489="","",'Support - Calculation Detail'!N489)</f>
        <v>0</v>
      </c>
      <c r="P489">
        <f>IF('Support - Calculation Detail'!O489="","",'Support - Calculation Detail'!O489)</f>
        <v>25710</v>
      </c>
      <c r="Q489" t="b">
        <v>1</v>
      </c>
      <c r="R489" t="str">
        <f t="shared" si="35"/>
        <v>1520012</v>
      </c>
      <c r="S489" t="str">
        <f t="shared" si="36"/>
        <v>1520012-UT</v>
      </c>
      <c r="T489" t="str">
        <f t="shared" si="37"/>
        <v>1520012-UT</v>
      </c>
      <c r="U489" t="str">
        <f t="shared" si="38"/>
        <v>2</v>
      </c>
      <c r="V489" t="str">
        <f t="shared" si="39"/>
        <v>UT</v>
      </c>
    </row>
    <row r="490" spans="1:22" x14ac:dyDescent="0.35">
      <c r="A490" t="str">
        <f>IF('Support - Calculation Detail'!A490="","",LEFT('Support - Calculation Detail'!A490,7)&amp;"-"&amp;RIGHT('Support - Calculation Detail'!A490,2))</f>
        <v>1520013-TF</v>
      </c>
      <c r="B490" t="str">
        <f>IF('Support - Calculation Detail'!C490="","",'Support - Calculation Detail'!C490)</f>
        <v>15</v>
      </c>
      <c r="C490" t="str">
        <f>IF('Support - Calculation Detail'!B490="","",'Support - Calculation Detail'!B490)</f>
        <v>N</v>
      </c>
      <c r="D490">
        <f>IF('Support - Calculation Detail'!D490="","",'Support - Calculation Detail'!D490)</f>
        <v>32748</v>
      </c>
      <c r="E490">
        <f>IF('Support - Calculation Detail'!E490="","",'Support - Calculation Detail'!E490)</f>
        <v>0</v>
      </c>
      <c r="G490">
        <f>IF('Support - Calculation Detail'!F490="","",'Support - Calculation Detail'!F490)</f>
        <v>32748</v>
      </c>
      <c r="H490">
        <f>IF('Support - Calculation Detail'!G490="","",'Support - Calculation Detail'!G490)</f>
        <v>1.04</v>
      </c>
      <c r="I490">
        <f>IF('Support - Calculation Detail'!H490="","",'Support - Calculation Detail'!H490)</f>
        <v>34058</v>
      </c>
      <c r="J490">
        <f>IF('Support - Calculation Detail'!I490="","",'Support - Calculation Detail'!I490)</f>
        <v>0</v>
      </c>
      <c r="K490">
        <f>IF('Support - Calculation Detail'!K490="","",'Support - Calculation Detail'!K490)</f>
        <v>34058</v>
      </c>
      <c r="L490">
        <f>IF('Support - Calculation Detail'!L490="","",'Support - Calculation Detail'!L490)</f>
        <v>0</v>
      </c>
      <c r="M490">
        <f>IF('Support - Calculation Detail'!M490="","",'Support - Calculation Detail'!M490)</f>
        <v>0</v>
      </c>
      <c r="N490">
        <f>IF('Support - Calculation Detail'!N490="","",'Support - Calculation Detail'!N490)</f>
        <v>0</v>
      </c>
      <c r="P490">
        <f>IF('Support - Calculation Detail'!O490="","",'Support - Calculation Detail'!O490)</f>
        <v>34058</v>
      </c>
      <c r="Q490" t="b">
        <v>1</v>
      </c>
      <c r="R490" t="str">
        <f t="shared" si="35"/>
        <v>1520013</v>
      </c>
      <c r="S490" t="str">
        <f t="shared" si="36"/>
        <v>1520013-TF</v>
      </c>
      <c r="T490" t="str">
        <f t="shared" si="37"/>
        <v>1520013-TF</v>
      </c>
      <c r="U490" t="str">
        <f t="shared" si="38"/>
        <v>2</v>
      </c>
      <c r="V490" t="str">
        <f t="shared" si="39"/>
        <v>TF</v>
      </c>
    </row>
    <row r="491" spans="1:22" x14ac:dyDescent="0.35">
      <c r="A491" t="str">
        <f>IF('Support - Calculation Detail'!A491="","",LEFT('Support - Calculation Detail'!A491,7)&amp;"-"&amp;RIGHT('Support - Calculation Detail'!A491,2))</f>
        <v>1520013-UT</v>
      </c>
      <c r="B491" t="str">
        <f>IF('Support - Calculation Detail'!C491="","",'Support - Calculation Detail'!C491)</f>
        <v>15</v>
      </c>
      <c r="C491" t="str">
        <f>IF('Support - Calculation Detail'!B491="","",'Support - Calculation Detail'!B491)</f>
        <v>N</v>
      </c>
      <c r="D491">
        <f>IF('Support - Calculation Detail'!D491="","",'Support - Calculation Detail'!D491)</f>
        <v>28772</v>
      </c>
      <c r="E491">
        <f>IF('Support - Calculation Detail'!E491="","",'Support - Calculation Detail'!E491)</f>
        <v>0</v>
      </c>
      <c r="G491">
        <f>IF('Support - Calculation Detail'!F491="","",'Support - Calculation Detail'!F491)</f>
        <v>28772</v>
      </c>
      <c r="H491">
        <f>IF('Support - Calculation Detail'!G491="","",'Support - Calculation Detail'!G491)</f>
        <v>1.04</v>
      </c>
      <c r="I491">
        <f>IF('Support - Calculation Detail'!H491="","",'Support - Calculation Detail'!H491)</f>
        <v>29923</v>
      </c>
      <c r="J491">
        <f>IF('Support - Calculation Detail'!I491="","",'Support - Calculation Detail'!I491)</f>
        <v>0</v>
      </c>
      <c r="K491">
        <f>IF('Support - Calculation Detail'!K491="","",'Support - Calculation Detail'!K491)</f>
        <v>29923</v>
      </c>
      <c r="L491">
        <f>IF('Support - Calculation Detail'!L491="","",'Support - Calculation Detail'!L491)</f>
        <v>0</v>
      </c>
      <c r="M491">
        <f>IF('Support - Calculation Detail'!M491="","",'Support - Calculation Detail'!M491)</f>
        <v>0</v>
      </c>
      <c r="N491">
        <f>IF('Support - Calculation Detail'!N491="","",'Support - Calculation Detail'!N491)</f>
        <v>0</v>
      </c>
      <c r="P491">
        <f>IF('Support - Calculation Detail'!O491="","",'Support - Calculation Detail'!O491)</f>
        <v>29923</v>
      </c>
      <c r="Q491" t="b">
        <v>1</v>
      </c>
      <c r="R491" t="str">
        <f t="shared" si="35"/>
        <v>1520013</v>
      </c>
      <c r="S491" t="str">
        <f t="shared" si="36"/>
        <v>1520013-UT</v>
      </c>
      <c r="T491" t="str">
        <f t="shared" si="37"/>
        <v>1520013-UT</v>
      </c>
      <c r="U491" t="str">
        <f t="shared" si="38"/>
        <v>2</v>
      </c>
      <c r="V491" t="str">
        <f t="shared" si="39"/>
        <v>UT</v>
      </c>
    </row>
    <row r="492" spans="1:22" x14ac:dyDescent="0.35">
      <c r="A492" t="str">
        <f>IF('Support - Calculation Detail'!A492="","",LEFT('Support - Calculation Detail'!A492,7)&amp;"-"&amp;RIGHT('Support - Calculation Detail'!A492,2))</f>
        <v>1520014-TF</v>
      </c>
      <c r="B492" t="str">
        <f>IF('Support - Calculation Detail'!C492="","",'Support - Calculation Detail'!C492)</f>
        <v>15</v>
      </c>
      <c r="C492" t="str">
        <f>IF('Support - Calculation Detail'!B492="","",'Support - Calculation Detail'!B492)</f>
        <v>N</v>
      </c>
      <c r="D492">
        <f>IF('Support - Calculation Detail'!D492="","",'Support - Calculation Detail'!D492)</f>
        <v>28115</v>
      </c>
      <c r="E492">
        <f>IF('Support - Calculation Detail'!E492="","",'Support - Calculation Detail'!E492)</f>
        <v>0</v>
      </c>
      <c r="G492">
        <f>IF('Support - Calculation Detail'!F492="","",'Support - Calculation Detail'!F492)</f>
        <v>28115</v>
      </c>
      <c r="H492">
        <f>IF('Support - Calculation Detail'!G492="","",'Support - Calculation Detail'!G492)</f>
        <v>1.04</v>
      </c>
      <c r="I492">
        <f>IF('Support - Calculation Detail'!H492="","",'Support - Calculation Detail'!H492)</f>
        <v>29240</v>
      </c>
      <c r="J492">
        <f>IF('Support - Calculation Detail'!I492="","",'Support - Calculation Detail'!I492)</f>
        <v>0</v>
      </c>
      <c r="K492">
        <f>IF('Support - Calculation Detail'!K492="","",'Support - Calculation Detail'!K492)</f>
        <v>29240</v>
      </c>
      <c r="L492">
        <f>IF('Support - Calculation Detail'!L492="","",'Support - Calculation Detail'!L492)</f>
        <v>0</v>
      </c>
      <c r="M492">
        <f>IF('Support - Calculation Detail'!M492="","",'Support - Calculation Detail'!M492)</f>
        <v>0</v>
      </c>
      <c r="N492">
        <f>IF('Support - Calculation Detail'!N492="","",'Support - Calculation Detail'!N492)</f>
        <v>0</v>
      </c>
      <c r="P492">
        <f>IF('Support - Calculation Detail'!O492="","",'Support - Calculation Detail'!O492)</f>
        <v>29240</v>
      </c>
      <c r="Q492" t="b">
        <v>1</v>
      </c>
      <c r="R492" t="str">
        <f t="shared" si="35"/>
        <v>1520014</v>
      </c>
      <c r="S492" t="str">
        <f t="shared" si="36"/>
        <v>1520014-TF</v>
      </c>
      <c r="T492" t="str">
        <f t="shared" si="37"/>
        <v>1520014-TF</v>
      </c>
      <c r="U492" t="str">
        <f t="shared" si="38"/>
        <v>2</v>
      </c>
      <c r="V492" t="str">
        <f t="shared" si="39"/>
        <v>TF</v>
      </c>
    </row>
    <row r="493" spans="1:22" x14ac:dyDescent="0.35">
      <c r="A493" t="str">
        <f>IF('Support - Calculation Detail'!A493="","",LEFT('Support - Calculation Detail'!A493,7)&amp;"-"&amp;RIGHT('Support - Calculation Detail'!A493,2))</f>
        <v>1520014-UT</v>
      </c>
      <c r="B493" t="str">
        <f>IF('Support - Calculation Detail'!C493="","",'Support - Calculation Detail'!C493)</f>
        <v>15</v>
      </c>
      <c r="C493" t="str">
        <f>IF('Support - Calculation Detail'!B493="","",'Support - Calculation Detail'!B493)</f>
        <v>N</v>
      </c>
      <c r="D493">
        <f>IF('Support - Calculation Detail'!D493="","",'Support - Calculation Detail'!D493)</f>
        <v>9212</v>
      </c>
      <c r="E493">
        <f>IF('Support - Calculation Detail'!E493="","",'Support - Calculation Detail'!E493)</f>
        <v>0</v>
      </c>
      <c r="G493">
        <f>IF('Support - Calculation Detail'!F493="","",'Support - Calculation Detail'!F493)</f>
        <v>9212</v>
      </c>
      <c r="H493">
        <f>IF('Support - Calculation Detail'!G493="","",'Support - Calculation Detail'!G493)</f>
        <v>1.04</v>
      </c>
      <c r="I493">
        <f>IF('Support - Calculation Detail'!H493="","",'Support - Calculation Detail'!H493)</f>
        <v>9580</v>
      </c>
      <c r="J493">
        <f>IF('Support - Calculation Detail'!I493="","",'Support - Calculation Detail'!I493)</f>
        <v>0</v>
      </c>
      <c r="K493">
        <f>IF('Support - Calculation Detail'!K493="","",'Support - Calculation Detail'!K493)</f>
        <v>9580</v>
      </c>
      <c r="L493">
        <f>IF('Support - Calculation Detail'!L493="","",'Support - Calculation Detail'!L493)</f>
        <v>0</v>
      </c>
      <c r="M493">
        <f>IF('Support - Calculation Detail'!M493="","",'Support - Calculation Detail'!M493)</f>
        <v>0</v>
      </c>
      <c r="N493">
        <f>IF('Support - Calculation Detail'!N493="","",'Support - Calculation Detail'!N493)</f>
        <v>0</v>
      </c>
      <c r="P493">
        <f>IF('Support - Calculation Detail'!O493="","",'Support - Calculation Detail'!O493)</f>
        <v>9580</v>
      </c>
      <c r="Q493" t="b">
        <v>1</v>
      </c>
      <c r="R493" t="str">
        <f t="shared" si="35"/>
        <v>1520014</v>
      </c>
      <c r="S493" t="str">
        <f t="shared" si="36"/>
        <v>1520014-UT</v>
      </c>
      <c r="T493" t="str">
        <f t="shared" si="37"/>
        <v>1520014-UT</v>
      </c>
      <c r="U493" t="str">
        <f t="shared" si="38"/>
        <v>2</v>
      </c>
      <c r="V493" t="str">
        <f t="shared" si="39"/>
        <v>UT</v>
      </c>
    </row>
    <row r="494" spans="1:22" x14ac:dyDescent="0.35">
      <c r="A494" t="str">
        <f>IF('Support - Calculation Detail'!A494="","",LEFT('Support - Calculation Detail'!A494,7)&amp;"-"&amp;RIGHT('Support - Calculation Detail'!A494,2))</f>
        <v>1550033-UT</v>
      </c>
      <c r="B494" t="str">
        <f>IF('Support - Calculation Detail'!C494="","",'Support - Calculation Detail'!C494)</f>
        <v>15</v>
      </c>
      <c r="C494" t="str">
        <f>IF('Support - Calculation Detail'!B494="","",'Support - Calculation Detail'!B494)</f>
        <v>N</v>
      </c>
      <c r="D494">
        <f>IF('Support - Calculation Detail'!D494="","",'Support - Calculation Detail'!D494)</f>
        <v>1142405</v>
      </c>
      <c r="E494">
        <f>IF('Support - Calculation Detail'!E494="","",'Support - Calculation Detail'!E494)</f>
        <v>0</v>
      </c>
      <c r="G494">
        <f>IF('Support - Calculation Detail'!F494="","",'Support - Calculation Detail'!F494)</f>
        <v>1142405</v>
      </c>
      <c r="H494">
        <f>IF('Support - Calculation Detail'!G494="","",'Support - Calculation Detail'!G494)</f>
        <v>1.04</v>
      </c>
      <c r="I494">
        <f>IF('Support - Calculation Detail'!H494="","",'Support - Calculation Detail'!H494)</f>
        <v>1188101</v>
      </c>
      <c r="J494">
        <f>IF('Support - Calculation Detail'!I494="","",'Support - Calculation Detail'!I494)</f>
        <v>0</v>
      </c>
      <c r="K494">
        <f>IF('Support - Calculation Detail'!K494="","",'Support - Calculation Detail'!K494)</f>
        <v>1188101</v>
      </c>
      <c r="L494">
        <f>IF('Support - Calculation Detail'!L494="","",'Support - Calculation Detail'!L494)</f>
        <v>0</v>
      </c>
      <c r="M494">
        <f>IF('Support - Calculation Detail'!M494="","",'Support - Calculation Detail'!M494)</f>
        <v>0</v>
      </c>
      <c r="N494">
        <f>IF('Support - Calculation Detail'!N494="","",'Support - Calculation Detail'!N494)</f>
        <v>0</v>
      </c>
      <c r="P494">
        <f>IF('Support - Calculation Detail'!O494="","",'Support - Calculation Detail'!O494)</f>
        <v>1188101</v>
      </c>
      <c r="Q494" t="b">
        <v>1</v>
      </c>
      <c r="R494" t="str">
        <f t="shared" si="35"/>
        <v>1550033</v>
      </c>
      <c r="S494" t="str">
        <f t="shared" si="36"/>
        <v>1550033-UT</v>
      </c>
      <c r="T494" t="str">
        <f t="shared" si="37"/>
        <v>1550033-UT</v>
      </c>
      <c r="U494" t="str">
        <f t="shared" si="38"/>
        <v>5</v>
      </c>
      <c r="V494" t="str">
        <f t="shared" si="39"/>
        <v>UT</v>
      </c>
    </row>
    <row r="495" spans="1:22" x14ac:dyDescent="0.35">
      <c r="A495" t="str">
        <f>IF('Support - Calculation Detail'!A495="","",LEFT('Support - Calculation Detail'!A495,7)&amp;"-"&amp;RIGHT('Support - Calculation Detail'!A495,2))</f>
        <v>1550034-UT</v>
      </c>
      <c r="B495" t="str">
        <f>IF('Support - Calculation Detail'!C495="","",'Support - Calculation Detail'!C495)</f>
        <v>15</v>
      </c>
      <c r="C495" t="str">
        <f>IF('Support - Calculation Detail'!B495="","",'Support - Calculation Detail'!B495)</f>
        <v>N</v>
      </c>
      <c r="D495">
        <f>IF('Support - Calculation Detail'!D495="","",'Support - Calculation Detail'!D495)</f>
        <v>1718810</v>
      </c>
      <c r="E495">
        <f>IF('Support - Calculation Detail'!E495="","",'Support - Calculation Detail'!E495)</f>
        <v>0</v>
      </c>
      <c r="G495">
        <f>IF('Support - Calculation Detail'!F495="","",'Support - Calculation Detail'!F495)</f>
        <v>1718810</v>
      </c>
      <c r="H495">
        <f>IF('Support - Calculation Detail'!G495="","",'Support - Calculation Detail'!G495)</f>
        <v>1.04</v>
      </c>
      <c r="I495">
        <f>IF('Support - Calculation Detail'!H495="","",'Support - Calculation Detail'!H495)</f>
        <v>1787562</v>
      </c>
      <c r="J495">
        <f>IF('Support - Calculation Detail'!I495="","",'Support - Calculation Detail'!I495)</f>
        <v>0</v>
      </c>
      <c r="K495">
        <f>IF('Support - Calculation Detail'!K495="","",'Support - Calculation Detail'!K495)</f>
        <v>1787562</v>
      </c>
      <c r="L495">
        <f>IF('Support - Calculation Detail'!L495="","",'Support - Calculation Detail'!L495)</f>
        <v>0</v>
      </c>
      <c r="M495">
        <f>IF('Support - Calculation Detail'!M495="","",'Support - Calculation Detail'!M495)</f>
        <v>0</v>
      </c>
      <c r="N495">
        <f>IF('Support - Calculation Detail'!N495="","",'Support - Calculation Detail'!N495)</f>
        <v>0</v>
      </c>
      <c r="P495">
        <f>IF('Support - Calculation Detail'!O495="","",'Support - Calculation Detail'!O495)</f>
        <v>1787562</v>
      </c>
      <c r="Q495" t="b">
        <v>1</v>
      </c>
      <c r="R495" t="str">
        <f t="shared" si="35"/>
        <v>1550034</v>
      </c>
      <c r="S495" t="str">
        <f t="shared" si="36"/>
        <v>1550034-UT</v>
      </c>
      <c r="T495" t="str">
        <f t="shared" si="37"/>
        <v>1550034-UT</v>
      </c>
      <c r="U495" t="str">
        <f t="shared" si="38"/>
        <v>5</v>
      </c>
      <c r="V495" t="str">
        <f t="shared" si="39"/>
        <v>UT</v>
      </c>
    </row>
    <row r="496" spans="1:22" x14ac:dyDescent="0.35">
      <c r="A496" t="str">
        <f>IF('Support - Calculation Detail'!A496="","",LEFT('Support - Calculation Detail'!A496,7)&amp;"-"&amp;RIGHT('Support - Calculation Detail'!A496,2))</f>
        <v>1530439-UT</v>
      </c>
      <c r="B496" t="str">
        <f>IF('Support - Calculation Detail'!C496="","",'Support - Calculation Detail'!C496)</f>
        <v>15</v>
      </c>
      <c r="C496" t="str">
        <f>IF('Support - Calculation Detail'!B496="","",'Support - Calculation Detail'!B496)</f>
        <v>N</v>
      </c>
      <c r="D496">
        <f>IF('Support - Calculation Detail'!D496="","",'Support - Calculation Detail'!D496)</f>
        <v>9066484</v>
      </c>
      <c r="E496">
        <f>IF('Support - Calculation Detail'!E496="","",'Support - Calculation Detail'!E496)</f>
        <v>0</v>
      </c>
      <c r="G496">
        <f>IF('Support - Calculation Detail'!F496="","",'Support - Calculation Detail'!F496)</f>
        <v>9066484</v>
      </c>
      <c r="H496">
        <f>IF('Support - Calculation Detail'!G496="","",'Support - Calculation Detail'!G496)</f>
        <v>1.04</v>
      </c>
      <c r="I496">
        <f>IF('Support - Calculation Detail'!H496="","",'Support - Calculation Detail'!H496)</f>
        <v>9429143</v>
      </c>
      <c r="J496">
        <f>IF('Support - Calculation Detail'!I496="","",'Support - Calculation Detail'!I496)</f>
        <v>0</v>
      </c>
      <c r="K496">
        <f>IF('Support - Calculation Detail'!K496="","",'Support - Calculation Detail'!K496)</f>
        <v>9429143</v>
      </c>
      <c r="L496">
        <f>IF('Support - Calculation Detail'!L496="","",'Support - Calculation Detail'!L496)</f>
        <v>0</v>
      </c>
      <c r="M496">
        <f>IF('Support - Calculation Detail'!M496="","",'Support - Calculation Detail'!M496)</f>
        <v>0</v>
      </c>
      <c r="N496">
        <f>IF('Support - Calculation Detail'!N496="","",'Support - Calculation Detail'!N496)</f>
        <v>0</v>
      </c>
      <c r="P496">
        <f>IF('Support - Calculation Detail'!O496="","",'Support - Calculation Detail'!O496)</f>
        <v>9429143</v>
      </c>
      <c r="Q496" t="b">
        <v>1</v>
      </c>
      <c r="R496" t="str">
        <f t="shared" si="35"/>
        <v>1530439</v>
      </c>
      <c r="S496" t="str">
        <f t="shared" si="36"/>
        <v>1530439-UT</v>
      </c>
      <c r="T496" t="str">
        <f t="shared" si="37"/>
        <v>1530439-UT</v>
      </c>
      <c r="U496" t="str">
        <f t="shared" si="38"/>
        <v>3</v>
      </c>
      <c r="V496" t="str">
        <f t="shared" si="39"/>
        <v>UT</v>
      </c>
    </row>
    <row r="497" spans="1:22" x14ac:dyDescent="0.35">
      <c r="A497" t="str">
        <f>IF('Support - Calculation Detail'!A497="","",LEFT('Support - Calculation Detail'!A497,7)&amp;"-"&amp;RIGHT('Support - Calculation Detail'!A497,2))</f>
        <v>1530442-UT</v>
      </c>
      <c r="B497" t="str">
        <f>IF('Support - Calculation Detail'!C497="","",'Support - Calculation Detail'!C497)</f>
        <v>15</v>
      </c>
      <c r="C497" t="str">
        <f>IF('Support - Calculation Detail'!B497="","",'Support - Calculation Detail'!B497)</f>
        <v>N</v>
      </c>
      <c r="D497">
        <f>IF('Support - Calculation Detail'!D497="","",'Support - Calculation Detail'!D497)</f>
        <v>1877371</v>
      </c>
      <c r="E497">
        <f>IF('Support - Calculation Detail'!E497="","",'Support - Calculation Detail'!E497)</f>
        <v>0</v>
      </c>
      <c r="G497">
        <f>IF('Support - Calculation Detail'!F497="","",'Support - Calculation Detail'!F497)</f>
        <v>1877371</v>
      </c>
      <c r="H497">
        <f>IF('Support - Calculation Detail'!G497="","",'Support - Calculation Detail'!G497)</f>
        <v>1.04</v>
      </c>
      <c r="I497">
        <f>IF('Support - Calculation Detail'!H497="","",'Support - Calculation Detail'!H497)</f>
        <v>1952466</v>
      </c>
      <c r="J497">
        <f>IF('Support - Calculation Detail'!I497="","",'Support - Calculation Detail'!I497)</f>
        <v>0</v>
      </c>
      <c r="K497">
        <f>IF('Support - Calculation Detail'!K497="","",'Support - Calculation Detail'!K497)</f>
        <v>1952466</v>
      </c>
      <c r="L497">
        <f>IF('Support - Calculation Detail'!L497="","",'Support - Calculation Detail'!L497)</f>
        <v>68823</v>
      </c>
      <c r="M497">
        <f>IF('Support - Calculation Detail'!M497="","",'Support - Calculation Detail'!M497)</f>
        <v>0</v>
      </c>
      <c r="N497">
        <f>IF('Support - Calculation Detail'!N497="","",'Support - Calculation Detail'!N497)</f>
        <v>0</v>
      </c>
      <c r="P497">
        <f>IF('Support - Calculation Detail'!O497="","",'Support - Calculation Detail'!O497)</f>
        <v>2021289</v>
      </c>
      <c r="Q497" t="b">
        <v>1</v>
      </c>
      <c r="R497" t="str">
        <f t="shared" si="35"/>
        <v>1530442</v>
      </c>
      <c r="S497" t="str">
        <f t="shared" si="36"/>
        <v>1530442-UT</v>
      </c>
      <c r="T497" t="str">
        <f t="shared" si="37"/>
        <v>1530442-UT</v>
      </c>
      <c r="U497" t="str">
        <f t="shared" si="38"/>
        <v>3</v>
      </c>
      <c r="V497" t="str">
        <f t="shared" si="39"/>
        <v>UT</v>
      </c>
    </row>
    <row r="498" spans="1:22" x14ac:dyDescent="0.35">
      <c r="A498" t="str">
        <f>IF('Support - Calculation Detail'!A498="","",LEFT('Support - Calculation Detail'!A498,7)&amp;"-"&amp;RIGHT('Support - Calculation Detail'!A498,2))</f>
        <v>1530575-UT</v>
      </c>
      <c r="B498" t="str">
        <f>IF('Support - Calculation Detail'!C498="","",'Support - Calculation Detail'!C498)</f>
        <v>15</v>
      </c>
      <c r="C498" t="str">
        <f>IF('Support - Calculation Detail'!B498="","",'Support - Calculation Detail'!B498)</f>
        <v>N</v>
      </c>
      <c r="D498">
        <f>IF('Support - Calculation Detail'!D498="","",'Support - Calculation Detail'!D498)</f>
        <v>289598</v>
      </c>
      <c r="E498">
        <f>IF('Support - Calculation Detail'!E498="","",'Support - Calculation Detail'!E498)</f>
        <v>0</v>
      </c>
      <c r="G498">
        <f>IF('Support - Calculation Detail'!F498="","",'Support - Calculation Detail'!F498)</f>
        <v>289598</v>
      </c>
      <c r="H498">
        <f>IF('Support - Calculation Detail'!G498="","",'Support - Calculation Detail'!G498)</f>
        <v>1.04</v>
      </c>
      <c r="I498">
        <f>IF('Support - Calculation Detail'!H498="","",'Support - Calculation Detail'!H498)</f>
        <v>301182</v>
      </c>
      <c r="J498">
        <f>IF('Support - Calculation Detail'!I498="","",'Support - Calculation Detail'!I498)</f>
        <v>0</v>
      </c>
      <c r="K498">
        <f>IF('Support - Calculation Detail'!K498="","",'Support - Calculation Detail'!K498)</f>
        <v>301182</v>
      </c>
      <c r="L498">
        <f>IF('Support - Calculation Detail'!L498="","",'Support - Calculation Detail'!L498)</f>
        <v>0</v>
      </c>
      <c r="M498">
        <f>IF('Support - Calculation Detail'!M498="","",'Support - Calculation Detail'!M498)</f>
        <v>0</v>
      </c>
      <c r="N498">
        <f>IF('Support - Calculation Detail'!N498="","",'Support - Calculation Detail'!N498)</f>
        <v>0</v>
      </c>
      <c r="P498">
        <f>IF('Support - Calculation Detail'!O498="","",'Support - Calculation Detail'!O498)</f>
        <v>301182</v>
      </c>
      <c r="Q498" t="b">
        <v>1</v>
      </c>
      <c r="R498" t="str">
        <f t="shared" si="35"/>
        <v>1530575</v>
      </c>
      <c r="S498" t="str">
        <f t="shared" si="36"/>
        <v>1530575-UT</v>
      </c>
      <c r="T498" t="str">
        <f t="shared" si="37"/>
        <v>1530575-UT</v>
      </c>
      <c r="U498" t="str">
        <f t="shared" si="38"/>
        <v>3</v>
      </c>
      <c r="V498" t="str">
        <f t="shared" si="39"/>
        <v>UT</v>
      </c>
    </row>
    <row r="499" spans="1:22" x14ac:dyDescent="0.35">
      <c r="A499" t="str">
        <f>IF('Support - Calculation Detail'!A499="","",LEFT('Support - Calculation Detail'!A499,7)&amp;"-"&amp;RIGHT('Support - Calculation Detail'!A499,2))</f>
        <v>1530576-UT</v>
      </c>
      <c r="B499" t="str">
        <f>IF('Support - Calculation Detail'!C499="","",'Support - Calculation Detail'!C499)</f>
        <v>15</v>
      </c>
      <c r="C499" t="str">
        <f>IF('Support - Calculation Detail'!B499="","",'Support - Calculation Detail'!B499)</f>
        <v>N</v>
      </c>
      <c r="D499">
        <f>IF('Support - Calculation Detail'!D499="","",'Support - Calculation Detail'!D499)</f>
        <v>3581159</v>
      </c>
      <c r="E499">
        <f>IF('Support - Calculation Detail'!E499="","",'Support - Calculation Detail'!E499)</f>
        <v>0</v>
      </c>
      <c r="G499">
        <f>IF('Support - Calculation Detail'!F499="","",'Support - Calculation Detail'!F499)</f>
        <v>3581159</v>
      </c>
      <c r="H499">
        <f>IF('Support - Calculation Detail'!G499="","",'Support - Calculation Detail'!G499)</f>
        <v>1.04</v>
      </c>
      <c r="I499">
        <f>IF('Support - Calculation Detail'!H499="","",'Support - Calculation Detail'!H499)</f>
        <v>3724405</v>
      </c>
      <c r="J499">
        <f>IF('Support - Calculation Detail'!I499="","",'Support - Calculation Detail'!I499)</f>
        <v>0</v>
      </c>
      <c r="K499">
        <f>IF('Support - Calculation Detail'!K499="","",'Support - Calculation Detail'!K499)</f>
        <v>3724405</v>
      </c>
      <c r="L499">
        <f>IF('Support - Calculation Detail'!L499="","",'Support - Calculation Detail'!L499)</f>
        <v>39747</v>
      </c>
      <c r="M499">
        <f>IF('Support - Calculation Detail'!M499="","",'Support - Calculation Detail'!M499)</f>
        <v>0</v>
      </c>
      <c r="N499">
        <f>IF('Support - Calculation Detail'!N499="","",'Support - Calculation Detail'!N499)</f>
        <v>0</v>
      </c>
      <c r="P499">
        <f>IF('Support - Calculation Detail'!O499="","",'Support - Calculation Detail'!O499)</f>
        <v>3764152</v>
      </c>
      <c r="Q499" t="b">
        <v>1</v>
      </c>
      <c r="R499" t="str">
        <f t="shared" si="35"/>
        <v>1530576</v>
      </c>
      <c r="S499" t="str">
        <f t="shared" si="36"/>
        <v>1530576-UT</v>
      </c>
      <c r="T499" t="str">
        <f t="shared" si="37"/>
        <v>1530576-UT</v>
      </c>
      <c r="U499" t="str">
        <f t="shared" si="38"/>
        <v>3</v>
      </c>
      <c r="V499" t="str">
        <f t="shared" si="39"/>
        <v>UT</v>
      </c>
    </row>
    <row r="500" spans="1:22" x14ac:dyDescent="0.35">
      <c r="A500" t="str">
        <f>IF('Support - Calculation Detail'!A500="","",LEFT('Support - Calculation Detail'!A500,7)&amp;"-"&amp;RIGHT('Support - Calculation Detail'!A500,2))</f>
        <v>1530577-UT</v>
      </c>
      <c r="B500" t="str">
        <f>IF('Support - Calculation Detail'!C500="","",'Support - Calculation Detail'!C500)</f>
        <v>15</v>
      </c>
      <c r="C500" t="str">
        <f>IF('Support - Calculation Detail'!B500="","",'Support - Calculation Detail'!B500)</f>
        <v>N</v>
      </c>
      <c r="D500">
        <f>IF('Support - Calculation Detail'!D500="","",'Support - Calculation Detail'!D500)</f>
        <v>64357</v>
      </c>
      <c r="E500">
        <f>IF('Support - Calculation Detail'!E500="","",'Support - Calculation Detail'!E500)</f>
        <v>0</v>
      </c>
      <c r="G500">
        <f>IF('Support - Calculation Detail'!F500="","",'Support - Calculation Detail'!F500)</f>
        <v>64357</v>
      </c>
      <c r="H500">
        <f>IF('Support - Calculation Detail'!G500="","",'Support - Calculation Detail'!G500)</f>
        <v>1.04</v>
      </c>
      <c r="I500">
        <f>IF('Support - Calculation Detail'!H500="","",'Support - Calculation Detail'!H500)</f>
        <v>66931</v>
      </c>
      <c r="J500">
        <f>IF('Support - Calculation Detail'!I500="","",'Support - Calculation Detail'!I500)</f>
        <v>0</v>
      </c>
      <c r="K500">
        <f>IF('Support - Calculation Detail'!K500="","",'Support - Calculation Detail'!K500)</f>
        <v>66931</v>
      </c>
      <c r="L500">
        <f>IF('Support - Calculation Detail'!L500="","",'Support - Calculation Detail'!L500)</f>
        <v>0</v>
      </c>
      <c r="M500">
        <f>IF('Support - Calculation Detail'!M500="","",'Support - Calculation Detail'!M500)</f>
        <v>0</v>
      </c>
      <c r="N500">
        <f>IF('Support - Calculation Detail'!N500="","",'Support - Calculation Detail'!N500)</f>
        <v>0</v>
      </c>
      <c r="P500">
        <f>IF('Support - Calculation Detail'!O500="","",'Support - Calculation Detail'!O500)</f>
        <v>66931</v>
      </c>
      <c r="Q500" t="b">
        <v>1</v>
      </c>
      <c r="R500" t="str">
        <f t="shared" si="35"/>
        <v>1530577</v>
      </c>
      <c r="S500" t="str">
        <f t="shared" si="36"/>
        <v>1530577-UT</v>
      </c>
      <c r="T500" t="str">
        <f t="shared" si="37"/>
        <v>1530577-UT</v>
      </c>
      <c r="U500" t="str">
        <f t="shared" si="38"/>
        <v>3</v>
      </c>
      <c r="V500" t="str">
        <f t="shared" si="39"/>
        <v>UT</v>
      </c>
    </row>
    <row r="501" spans="1:22" x14ac:dyDescent="0.35">
      <c r="A501" t="str">
        <f>IF('Support - Calculation Detail'!A501="","",LEFT('Support - Calculation Detail'!A501,7)&amp;"-"&amp;RIGHT('Support - Calculation Detail'!A501,2))</f>
        <v>1530578-UT</v>
      </c>
      <c r="B501" t="str">
        <f>IF('Support - Calculation Detail'!C501="","",'Support - Calculation Detail'!C501)</f>
        <v>15</v>
      </c>
      <c r="C501" t="str">
        <f>IF('Support - Calculation Detail'!B501="","",'Support - Calculation Detail'!B501)</f>
        <v>N</v>
      </c>
      <c r="D501">
        <f>IF('Support - Calculation Detail'!D501="","",'Support - Calculation Detail'!D501)</f>
        <v>2628</v>
      </c>
      <c r="E501">
        <f>IF('Support - Calculation Detail'!E501="","",'Support - Calculation Detail'!E501)</f>
        <v>0</v>
      </c>
      <c r="G501">
        <f>IF('Support - Calculation Detail'!F501="","",'Support - Calculation Detail'!F501)</f>
        <v>2628</v>
      </c>
      <c r="H501">
        <f>IF('Support - Calculation Detail'!G501="","",'Support - Calculation Detail'!G501)</f>
        <v>1.04</v>
      </c>
      <c r="I501">
        <f>IF('Support - Calculation Detail'!H501="","",'Support - Calculation Detail'!H501)</f>
        <v>2733</v>
      </c>
      <c r="J501">
        <f>IF('Support - Calculation Detail'!I501="","",'Support - Calculation Detail'!I501)</f>
        <v>0</v>
      </c>
      <c r="K501">
        <f>IF('Support - Calculation Detail'!K501="","",'Support - Calculation Detail'!K501)</f>
        <v>2733</v>
      </c>
      <c r="L501">
        <f>IF('Support - Calculation Detail'!L501="","",'Support - Calculation Detail'!L501)</f>
        <v>0</v>
      </c>
      <c r="M501">
        <f>IF('Support - Calculation Detail'!M501="","",'Support - Calculation Detail'!M501)</f>
        <v>0</v>
      </c>
      <c r="N501">
        <f>IF('Support - Calculation Detail'!N501="","",'Support - Calculation Detail'!N501)</f>
        <v>0</v>
      </c>
      <c r="P501">
        <f>IF('Support - Calculation Detail'!O501="","",'Support - Calculation Detail'!O501)</f>
        <v>2733</v>
      </c>
      <c r="Q501" t="b">
        <v>1</v>
      </c>
      <c r="R501" t="str">
        <f t="shared" si="35"/>
        <v>1530578</v>
      </c>
      <c r="S501" t="str">
        <f t="shared" si="36"/>
        <v>1530578-UT</v>
      </c>
      <c r="T501" t="str">
        <f t="shared" si="37"/>
        <v>1530578-UT</v>
      </c>
      <c r="U501" t="str">
        <f t="shared" si="38"/>
        <v>3</v>
      </c>
      <c r="V501" t="str">
        <f t="shared" si="39"/>
        <v>UT</v>
      </c>
    </row>
    <row r="502" spans="1:22" x14ac:dyDescent="0.35">
      <c r="A502" t="str">
        <f>IF('Support - Calculation Detail'!A502="","",LEFT('Support - Calculation Detail'!A502,7)&amp;"-"&amp;RIGHT('Support - Calculation Detail'!A502,2))</f>
        <v>1530579-UT</v>
      </c>
      <c r="B502" t="str">
        <f>IF('Support - Calculation Detail'!C502="","",'Support - Calculation Detail'!C502)</f>
        <v>15</v>
      </c>
      <c r="C502" t="str">
        <f>IF('Support - Calculation Detail'!B502="","",'Support - Calculation Detail'!B502)</f>
        <v>N</v>
      </c>
      <c r="D502">
        <f>IF('Support - Calculation Detail'!D502="","",'Support - Calculation Detail'!D502)</f>
        <v>139595</v>
      </c>
      <c r="E502">
        <f>IF('Support - Calculation Detail'!E502="","",'Support - Calculation Detail'!E502)</f>
        <v>0</v>
      </c>
      <c r="G502">
        <f>IF('Support - Calculation Detail'!F502="","",'Support - Calculation Detail'!F502)</f>
        <v>139595</v>
      </c>
      <c r="H502">
        <f>IF('Support - Calculation Detail'!G502="","",'Support - Calculation Detail'!G502)</f>
        <v>1.04</v>
      </c>
      <c r="I502">
        <f>IF('Support - Calculation Detail'!H502="","",'Support - Calculation Detail'!H502)</f>
        <v>145179</v>
      </c>
      <c r="J502">
        <f>IF('Support - Calculation Detail'!I502="","",'Support - Calculation Detail'!I502)</f>
        <v>0</v>
      </c>
      <c r="K502">
        <f>IF('Support - Calculation Detail'!K502="","",'Support - Calculation Detail'!K502)</f>
        <v>145179</v>
      </c>
      <c r="L502">
        <f>IF('Support - Calculation Detail'!L502="","",'Support - Calculation Detail'!L502)</f>
        <v>0</v>
      </c>
      <c r="M502">
        <f>IF('Support - Calculation Detail'!M502="","",'Support - Calculation Detail'!M502)</f>
        <v>0</v>
      </c>
      <c r="N502">
        <f>IF('Support - Calculation Detail'!N502="","",'Support - Calculation Detail'!N502)</f>
        <v>0</v>
      </c>
      <c r="P502">
        <f>IF('Support - Calculation Detail'!O502="","",'Support - Calculation Detail'!O502)</f>
        <v>145179</v>
      </c>
      <c r="Q502" t="b">
        <v>1</v>
      </c>
      <c r="R502" t="str">
        <f t="shared" si="35"/>
        <v>1530579</v>
      </c>
      <c r="S502" t="str">
        <f t="shared" si="36"/>
        <v>1530579-UT</v>
      </c>
      <c r="T502" t="str">
        <f t="shared" si="37"/>
        <v>1530579-UT</v>
      </c>
      <c r="U502" t="str">
        <f t="shared" si="38"/>
        <v>3</v>
      </c>
      <c r="V502" t="str">
        <f t="shared" si="39"/>
        <v>UT</v>
      </c>
    </row>
    <row r="503" spans="1:22" x14ac:dyDescent="0.35">
      <c r="A503" t="str">
        <f>IF('Support - Calculation Detail'!A503="","",LEFT('Support - Calculation Detail'!A503,7)&amp;"-"&amp;RIGHT('Support - Calculation Detail'!A503,2))</f>
        <v>1561036-UT</v>
      </c>
      <c r="B503" t="str">
        <f>IF('Support - Calculation Detail'!C503="","",'Support - Calculation Detail'!C503)</f>
        <v>15</v>
      </c>
      <c r="C503" t="str">
        <f>IF('Support - Calculation Detail'!B503="","",'Support - Calculation Detail'!B503)</f>
        <v>N</v>
      </c>
      <c r="D503">
        <f>IF('Support - Calculation Detail'!D503="","",'Support - Calculation Detail'!D503)</f>
        <v>981884</v>
      </c>
      <c r="E503">
        <f>IF('Support - Calculation Detail'!E503="","",'Support - Calculation Detail'!E503)</f>
        <v>0</v>
      </c>
      <c r="G503">
        <f>IF('Support - Calculation Detail'!F503="","",'Support - Calculation Detail'!F503)</f>
        <v>981884</v>
      </c>
      <c r="H503">
        <f>IF('Support - Calculation Detail'!G503="","",'Support - Calculation Detail'!G503)</f>
        <v>1.04</v>
      </c>
      <c r="I503">
        <f>IF('Support - Calculation Detail'!H503="","",'Support - Calculation Detail'!H503)</f>
        <v>1021159</v>
      </c>
      <c r="J503">
        <f>IF('Support - Calculation Detail'!I503="","",'Support - Calculation Detail'!I503)</f>
        <v>0</v>
      </c>
      <c r="K503">
        <f>IF('Support - Calculation Detail'!K503="","",'Support - Calculation Detail'!K503)</f>
        <v>1021159</v>
      </c>
      <c r="L503">
        <f>IF('Support - Calculation Detail'!L503="","",'Support - Calculation Detail'!L503)</f>
        <v>0</v>
      </c>
      <c r="M503">
        <f>IF('Support - Calculation Detail'!M503="","",'Support - Calculation Detail'!M503)</f>
        <v>0</v>
      </c>
      <c r="N503">
        <f>IF('Support - Calculation Detail'!N503="","",'Support - Calculation Detail'!N503)</f>
        <v>0</v>
      </c>
      <c r="P503">
        <f>IF('Support - Calculation Detail'!O503="","",'Support - Calculation Detail'!O503)</f>
        <v>1021159</v>
      </c>
      <c r="Q503" t="b">
        <v>1</v>
      </c>
      <c r="R503" t="str">
        <f t="shared" si="35"/>
        <v>1561036</v>
      </c>
      <c r="S503" t="str">
        <f t="shared" si="36"/>
        <v>1561036-UT</v>
      </c>
      <c r="T503" t="str">
        <f t="shared" si="37"/>
        <v>1561036-UT</v>
      </c>
      <c r="U503" t="str">
        <f t="shared" si="38"/>
        <v>6</v>
      </c>
      <c r="V503" t="str">
        <f t="shared" si="39"/>
        <v>UT</v>
      </c>
    </row>
    <row r="504" spans="1:22" x14ac:dyDescent="0.35">
      <c r="A504" t="str">
        <f>IF('Support - Calculation Detail'!A504="","",LEFT('Support - Calculation Detail'!A504,7)&amp;"-"&amp;RIGHT('Support - Calculation Detail'!A504,2))</f>
        <v>1541560-SO</v>
      </c>
      <c r="B504" t="str">
        <f>IF('Support - Calculation Detail'!C504="","",'Support - Calculation Detail'!C504)</f>
        <v>15</v>
      </c>
      <c r="C504" t="str">
        <f>IF('Support - Calculation Detail'!B504="","",'Support - Calculation Detail'!B504)</f>
        <v>N</v>
      </c>
      <c r="D504">
        <f>IF('Support - Calculation Detail'!D504="","",'Support - Calculation Detail'!D504)</f>
        <v>9333918</v>
      </c>
      <c r="E504">
        <f>IF('Support - Calculation Detail'!E504="","",'Support - Calculation Detail'!E504)</f>
        <v>0</v>
      </c>
      <c r="G504">
        <f>IF('Support - Calculation Detail'!F504="","",'Support - Calculation Detail'!F504)</f>
        <v>9333918</v>
      </c>
      <c r="H504">
        <f>IF('Support - Calculation Detail'!G504="","",'Support - Calculation Detail'!G504)</f>
        <v>1.04</v>
      </c>
      <c r="I504">
        <f>IF('Support - Calculation Detail'!H504="","",'Support - Calculation Detail'!H504)</f>
        <v>9707275</v>
      </c>
      <c r="J504">
        <f>IF('Support - Calculation Detail'!I504="","",'Support - Calculation Detail'!I504)</f>
        <v>0</v>
      </c>
      <c r="K504">
        <f>IF('Support - Calculation Detail'!K504="","",'Support - Calculation Detail'!K504)</f>
        <v>9707275</v>
      </c>
      <c r="L504">
        <f>IF('Support - Calculation Detail'!L504="","",'Support - Calculation Detail'!L504)</f>
        <v>0</v>
      </c>
      <c r="M504">
        <f>IF('Support - Calculation Detail'!M504="","",'Support - Calculation Detail'!M504)</f>
        <v>0</v>
      </c>
      <c r="N504">
        <f>IF('Support - Calculation Detail'!N504="","",'Support - Calculation Detail'!N504)</f>
        <v>0</v>
      </c>
      <c r="P504">
        <f>IF('Support - Calculation Detail'!O504="","",'Support - Calculation Detail'!O504)</f>
        <v>9707275</v>
      </c>
      <c r="Q504" t="b">
        <v>1</v>
      </c>
      <c r="R504" t="str">
        <f t="shared" si="35"/>
        <v>1541560</v>
      </c>
      <c r="S504" t="str">
        <f t="shared" si="36"/>
        <v>1541560-SO</v>
      </c>
      <c r="T504" t="str">
        <f t="shared" si="37"/>
        <v>1541560-SO</v>
      </c>
      <c r="U504" t="str">
        <f t="shared" si="38"/>
        <v>4</v>
      </c>
      <c r="V504" t="str">
        <f t="shared" si="39"/>
        <v>SO</v>
      </c>
    </row>
    <row r="505" spans="1:22" x14ac:dyDescent="0.35">
      <c r="A505" t="str">
        <f>IF('Support - Calculation Detail'!A505="","",LEFT('Support - Calculation Detail'!A505,7)&amp;"-"&amp;RIGHT('Support - Calculation Detail'!A505,2))</f>
        <v>1541600-SO</v>
      </c>
      <c r="B505" t="str">
        <f>IF('Support - Calculation Detail'!C505="","",'Support - Calculation Detail'!C505)</f>
        <v>15</v>
      </c>
      <c r="C505" t="str">
        <f>IF('Support - Calculation Detail'!B505="","",'Support - Calculation Detail'!B505)</f>
        <v>N</v>
      </c>
      <c r="D505">
        <f>IF('Support - Calculation Detail'!D505="","",'Support - Calculation Detail'!D505)</f>
        <v>4292174</v>
      </c>
      <c r="E505">
        <f>IF('Support - Calculation Detail'!E505="","",'Support - Calculation Detail'!E505)</f>
        <v>0</v>
      </c>
      <c r="G505">
        <f>IF('Support - Calculation Detail'!F505="","",'Support - Calculation Detail'!F505)</f>
        <v>4292174</v>
      </c>
      <c r="H505">
        <f>IF('Support - Calculation Detail'!G505="","",'Support - Calculation Detail'!G505)</f>
        <v>1.04</v>
      </c>
      <c r="I505">
        <f>IF('Support - Calculation Detail'!H505="","",'Support - Calculation Detail'!H505)</f>
        <v>4463861</v>
      </c>
      <c r="J505">
        <f>IF('Support - Calculation Detail'!I505="","",'Support - Calculation Detail'!I505)</f>
        <v>0</v>
      </c>
      <c r="K505">
        <f>IF('Support - Calculation Detail'!K505="","",'Support - Calculation Detail'!K505)</f>
        <v>4463861</v>
      </c>
      <c r="L505">
        <f>IF('Support - Calculation Detail'!L505="","",'Support - Calculation Detail'!L505)</f>
        <v>0</v>
      </c>
      <c r="M505">
        <f>IF('Support - Calculation Detail'!M505="","",'Support - Calculation Detail'!M505)</f>
        <v>0</v>
      </c>
      <c r="N505">
        <f>IF('Support - Calculation Detail'!N505="","",'Support - Calculation Detail'!N505)</f>
        <v>0</v>
      </c>
      <c r="P505">
        <f>IF('Support - Calculation Detail'!O505="","",'Support - Calculation Detail'!O505)</f>
        <v>4463861</v>
      </c>
      <c r="Q505" t="b">
        <v>1</v>
      </c>
      <c r="R505" t="str">
        <f t="shared" si="35"/>
        <v>1541600</v>
      </c>
      <c r="S505" t="str">
        <f t="shared" si="36"/>
        <v>1541600-SO</v>
      </c>
      <c r="T505" t="str">
        <f t="shared" si="37"/>
        <v>1541600-SO</v>
      </c>
      <c r="U505" t="str">
        <f t="shared" si="38"/>
        <v>4</v>
      </c>
      <c r="V505" t="str">
        <f t="shared" si="39"/>
        <v>SO</v>
      </c>
    </row>
    <row r="506" spans="1:22" x14ac:dyDescent="0.35">
      <c r="A506" t="str">
        <f>IF('Support - Calculation Detail'!A506="","",LEFT('Support - Calculation Detail'!A506,7)&amp;"-"&amp;RIGHT('Support - Calculation Detail'!A506,2))</f>
        <v>1541620-SO</v>
      </c>
      <c r="B506" t="str">
        <f>IF('Support - Calculation Detail'!C506="","",'Support - Calculation Detail'!C506)</f>
        <v>15</v>
      </c>
      <c r="C506" t="str">
        <f>IF('Support - Calculation Detail'!B506="","",'Support - Calculation Detail'!B506)</f>
        <v>N</v>
      </c>
      <c r="D506">
        <f>IF('Support - Calculation Detail'!D506="","",'Support - Calculation Detail'!D506)</f>
        <v>4239549</v>
      </c>
      <c r="E506">
        <f>IF('Support - Calculation Detail'!E506="","",'Support - Calculation Detail'!E506)</f>
        <v>0</v>
      </c>
      <c r="G506">
        <f>IF('Support - Calculation Detail'!F506="","",'Support - Calculation Detail'!F506)</f>
        <v>4239549</v>
      </c>
      <c r="H506">
        <f>IF('Support - Calculation Detail'!G506="","",'Support - Calculation Detail'!G506)</f>
        <v>1.04</v>
      </c>
      <c r="I506">
        <f>IF('Support - Calculation Detail'!H506="","",'Support - Calculation Detail'!H506)</f>
        <v>4409131</v>
      </c>
      <c r="J506">
        <f>IF('Support - Calculation Detail'!I506="","",'Support - Calculation Detail'!I506)</f>
        <v>0</v>
      </c>
      <c r="K506">
        <f>IF('Support - Calculation Detail'!K506="","",'Support - Calculation Detail'!K506)</f>
        <v>4409131</v>
      </c>
      <c r="L506">
        <f>IF('Support - Calculation Detail'!L506="","",'Support - Calculation Detail'!L506)</f>
        <v>0</v>
      </c>
      <c r="M506">
        <f>IF('Support - Calculation Detail'!M506="","",'Support - Calculation Detail'!M506)</f>
        <v>0</v>
      </c>
      <c r="N506">
        <f>IF('Support - Calculation Detail'!N506="","",'Support - Calculation Detail'!N506)</f>
        <v>0</v>
      </c>
      <c r="P506">
        <f>IF('Support - Calculation Detail'!O506="","",'Support - Calculation Detail'!O506)</f>
        <v>4409131</v>
      </c>
      <c r="Q506" t="b">
        <v>1</v>
      </c>
      <c r="R506" t="str">
        <f t="shared" si="35"/>
        <v>1541620</v>
      </c>
      <c r="S506" t="str">
        <f t="shared" si="36"/>
        <v>1541620-SO</v>
      </c>
      <c r="T506" t="str">
        <f t="shared" si="37"/>
        <v>1541620-SO</v>
      </c>
      <c r="U506" t="str">
        <f t="shared" si="38"/>
        <v>4</v>
      </c>
      <c r="V506" t="str">
        <f t="shared" si="39"/>
        <v>SO</v>
      </c>
    </row>
    <row r="507" spans="1:22" x14ac:dyDescent="0.35">
      <c r="A507" t="str">
        <f>IF('Support - Calculation Detail'!A507="","",LEFT('Support - Calculation Detail'!A507,7)&amp;"-"&amp;RIGHT('Support - Calculation Detail'!A507,2))</f>
        <v>1610000-UT</v>
      </c>
      <c r="B507" t="str">
        <f>IF('Support - Calculation Detail'!C507="","",'Support - Calculation Detail'!C507)</f>
        <v>16</v>
      </c>
      <c r="C507" t="str">
        <f>IF('Support - Calculation Detail'!B507="","",'Support - Calculation Detail'!B507)</f>
        <v>N</v>
      </c>
      <c r="D507">
        <f>IF('Support - Calculation Detail'!D507="","",'Support - Calculation Detail'!D507)</f>
        <v>7302029</v>
      </c>
      <c r="E507">
        <f>IF('Support - Calculation Detail'!E507="","",'Support - Calculation Detail'!E507)</f>
        <v>0</v>
      </c>
      <c r="G507">
        <f>IF('Support - Calculation Detail'!F507="","",'Support - Calculation Detail'!F507)</f>
        <v>7302029</v>
      </c>
      <c r="H507">
        <f>IF('Support - Calculation Detail'!G507="","",'Support - Calculation Detail'!G507)</f>
        <v>1.04</v>
      </c>
      <c r="I507">
        <f>IF('Support - Calculation Detail'!H507="","",'Support - Calculation Detail'!H507)</f>
        <v>7594110</v>
      </c>
      <c r="J507">
        <f>IF('Support - Calculation Detail'!I507="","",'Support - Calculation Detail'!I507)</f>
        <v>0</v>
      </c>
      <c r="K507">
        <f>IF('Support - Calculation Detail'!K507="","",'Support - Calculation Detail'!K507)</f>
        <v>7594110</v>
      </c>
      <c r="L507">
        <f>IF('Support - Calculation Detail'!L507="","",'Support - Calculation Detail'!L507)</f>
        <v>732302</v>
      </c>
      <c r="M507">
        <f>IF('Support - Calculation Detail'!M507="","",'Support - Calculation Detail'!M507)</f>
        <v>266729</v>
      </c>
      <c r="N507">
        <f>IF('Support - Calculation Detail'!N507="","",'Support - Calculation Detail'!N507)</f>
        <v>687814.81885707879</v>
      </c>
      <c r="P507">
        <f>IF('Support - Calculation Detail'!O507="","",'Support - Calculation Detail'!O507)</f>
        <v>9280955.8188570794</v>
      </c>
      <c r="Q507" t="b">
        <v>1</v>
      </c>
      <c r="R507" t="str">
        <f t="shared" si="35"/>
        <v>1610000</v>
      </c>
      <c r="S507" t="str">
        <f t="shared" si="36"/>
        <v>1610000-UT</v>
      </c>
      <c r="T507" t="str">
        <f t="shared" si="37"/>
        <v>1610000-UT</v>
      </c>
      <c r="U507" t="str">
        <f t="shared" si="38"/>
        <v>1</v>
      </c>
      <c r="V507" t="str">
        <f t="shared" si="39"/>
        <v>UT</v>
      </c>
    </row>
    <row r="508" spans="1:22" x14ac:dyDescent="0.35">
      <c r="A508" t="str">
        <f>IF('Support - Calculation Detail'!A508="","",LEFT('Support - Calculation Detail'!A508,7)&amp;"-"&amp;RIGHT('Support - Calculation Detail'!A508,2))</f>
        <v>1620001-UT</v>
      </c>
      <c r="B508" t="str">
        <f>IF('Support - Calculation Detail'!C508="","",'Support - Calculation Detail'!C508)</f>
        <v>16</v>
      </c>
      <c r="C508" t="str">
        <f>IF('Support - Calculation Detail'!B508="","",'Support - Calculation Detail'!B508)</f>
        <v>N</v>
      </c>
      <c r="D508">
        <f>IF('Support - Calculation Detail'!D508="","",'Support - Calculation Detail'!D508)</f>
        <v>32289</v>
      </c>
      <c r="E508">
        <f>IF('Support - Calculation Detail'!E508="","",'Support - Calculation Detail'!E508)</f>
        <v>0</v>
      </c>
      <c r="G508">
        <f>IF('Support - Calculation Detail'!F508="","",'Support - Calculation Detail'!F508)</f>
        <v>32289</v>
      </c>
      <c r="H508">
        <f>IF('Support - Calculation Detail'!G508="","",'Support - Calculation Detail'!G508)</f>
        <v>1.04</v>
      </c>
      <c r="I508">
        <f>IF('Support - Calculation Detail'!H508="","",'Support - Calculation Detail'!H508)</f>
        <v>33581</v>
      </c>
      <c r="J508">
        <f>IF('Support - Calculation Detail'!I508="","",'Support - Calculation Detail'!I508)</f>
        <v>0</v>
      </c>
      <c r="K508">
        <f>IF('Support - Calculation Detail'!K508="","",'Support - Calculation Detail'!K508)</f>
        <v>33581</v>
      </c>
      <c r="L508">
        <f>IF('Support - Calculation Detail'!L508="","",'Support - Calculation Detail'!L508)</f>
        <v>0</v>
      </c>
      <c r="M508">
        <f>IF('Support - Calculation Detail'!M508="","",'Support - Calculation Detail'!M508)</f>
        <v>0</v>
      </c>
      <c r="N508">
        <f>IF('Support - Calculation Detail'!N508="","",'Support - Calculation Detail'!N508)</f>
        <v>0</v>
      </c>
      <c r="P508">
        <f>IF('Support - Calculation Detail'!O508="","",'Support - Calculation Detail'!O508)</f>
        <v>33581</v>
      </c>
      <c r="Q508" t="b">
        <v>1</v>
      </c>
      <c r="R508" t="str">
        <f t="shared" si="35"/>
        <v>1620001</v>
      </c>
      <c r="S508" t="str">
        <f t="shared" si="36"/>
        <v>1620001-UT</v>
      </c>
      <c r="T508" t="str">
        <f t="shared" si="37"/>
        <v>1620001-UT</v>
      </c>
      <c r="U508" t="str">
        <f t="shared" si="38"/>
        <v>2</v>
      </c>
      <c r="V508" t="str">
        <f t="shared" si="39"/>
        <v>UT</v>
      </c>
    </row>
    <row r="509" spans="1:22" x14ac:dyDescent="0.35">
      <c r="A509" t="str">
        <f>IF('Support - Calculation Detail'!A509="","",LEFT('Support - Calculation Detail'!A509,7)&amp;"-"&amp;RIGHT('Support - Calculation Detail'!A509,2))</f>
        <v>1620001-TF</v>
      </c>
      <c r="B509" t="str">
        <f>IF('Support - Calculation Detail'!C509="","",'Support - Calculation Detail'!C509)</f>
        <v>16</v>
      </c>
      <c r="C509" t="str">
        <f>IF('Support - Calculation Detail'!B509="","",'Support - Calculation Detail'!B509)</f>
        <v>N</v>
      </c>
      <c r="D509">
        <f>IF('Support - Calculation Detail'!D509="","",'Support - Calculation Detail'!D509)</f>
        <v>21314</v>
      </c>
      <c r="E509">
        <f>IF('Support - Calculation Detail'!E509="","",'Support - Calculation Detail'!E509)</f>
        <v>0</v>
      </c>
      <c r="G509">
        <f>IF('Support - Calculation Detail'!F509="","",'Support - Calculation Detail'!F509)</f>
        <v>21314</v>
      </c>
      <c r="H509">
        <f>IF('Support - Calculation Detail'!G509="","",'Support - Calculation Detail'!G509)</f>
        <v>1.04</v>
      </c>
      <c r="I509">
        <f>IF('Support - Calculation Detail'!H509="","",'Support - Calculation Detail'!H509)</f>
        <v>22167</v>
      </c>
      <c r="J509">
        <f>IF('Support - Calculation Detail'!I509="","",'Support - Calculation Detail'!I509)</f>
        <v>0</v>
      </c>
      <c r="K509">
        <f>IF('Support - Calculation Detail'!K509="","",'Support - Calculation Detail'!K509)</f>
        <v>22167</v>
      </c>
      <c r="L509">
        <f>IF('Support - Calculation Detail'!L509="","",'Support - Calculation Detail'!L509)</f>
        <v>0</v>
      </c>
      <c r="M509">
        <f>IF('Support - Calculation Detail'!M509="","",'Support - Calculation Detail'!M509)</f>
        <v>0</v>
      </c>
      <c r="N509">
        <f>IF('Support - Calculation Detail'!N509="","",'Support - Calculation Detail'!N509)</f>
        <v>0</v>
      </c>
      <c r="P509">
        <f>IF('Support - Calculation Detail'!O509="","",'Support - Calculation Detail'!O509)</f>
        <v>22167</v>
      </c>
      <c r="Q509" t="b">
        <v>1</v>
      </c>
      <c r="R509" t="str">
        <f t="shared" si="35"/>
        <v>1620001</v>
      </c>
      <c r="S509" t="str">
        <f t="shared" si="36"/>
        <v>1620001-TF</v>
      </c>
      <c r="T509" t="str">
        <f t="shared" si="37"/>
        <v>1620001-TF</v>
      </c>
      <c r="U509" t="str">
        <f t="shared" si="38"/>
        <v>2</v>
      </c>
      <c r="V509" t="str">
        <f t="shared" si="39"/>
        <v>TF</v>
      </c>
    </row>
    <row r="510" spans="1:22" x14ac:dyDescent="0.35">
      <c r="A510" t="str">
        <f>IF('Support - Calculation Detail'!A510="","",LEFT('Support - Calculation Detail'!A510,7)&amp;"-"&amp;RIGHT('Support - Calculation Detail'!A510,2))</f>
        <v>1620002-TF</v>
      </c>
      <c r="B510" t="str">
        <f>IF('Support - Calculation Detail'!C510="","",'Support - Calculation Detail'!C510)</f>
        <v>16</v>
      </c>
      <c r="C510" t="str">
        <f>IF('Support - Calculation Detail'!B510="","",'Support - Calculation Detail'!B510)</f>
        <v>N</v>
      </c>
      <c r="D510">
        <f>IF('Support - Calculation Detail'!D510="","",'Support - Calculation Detail'!D510)</f>
        <v>37246</v>
      </c>
      <c r="E510">
        <f>IF('Support - Calculation Detail'!E510="","",'Support - Calculation Detail'!E510)</f>
        <v>0</v>
      </c>
      <c r="G510">
        <f>IF('Support - Calculation Detail'!F510="","",'Support - Calculation Detail'!F510)</f>
        <v>37246</v>
      </c>
      <c r="H510">
        <f>IF('Support - Calculation Detail'!G510="","",'Support - Calculation Detail'!G510)</f>
        <v>1.04</v>
      </c>
      <c r="I510">
        <f>IF('Support - Calculation Detail'!H510="","",'Support - Calculation Detail'!H510)</f>
        <v>38736</v>
      </c>
      <c r="J510">
        <f>IF('Support - Calculation Detail'!I510="","",'Support - Calculation Detail'!I510)</f>
        <v>0</v>
      </c>
      <c r="K510">
        <f>IF('Support - Calculation Detail'!K510="","",'Support - Calculation Detail'!K510)</f>
        <v>38736</v>
      </c>
      <c r="L510">
        <f>IF('Support - Calculation Detail'!L510="","",'Support - Calculation Detail'!L510)</f>
        <v>0</v>
      </c>
      <c r="M510">
        <f>IF('Support - Calculation Detail'!M510="","",'Support - Calculation Detail'!M510)</f>
        <v>0</v>
      </c>
      <c r="N510">
        <f>IF('Support - Calculation Detail'!N510="","",'Support - Calculation Detail'!N510)</f>
        <v>0</v>
      </c>
      <c r="P510">
        <f>IF('Support - Calculation Detail'!O510="","",'Support - Calculation Detail'!O510)</f>
        <v>38736</v>
      </c>
      <c r="Q510" t="b">
        <v>1</v>
      </c>
      <c r="R510" t="str">
        <f t="shared" si="35"/>
        <v>1620002</v>
      </c>
      <c r="S510" t="str">
        <f t="shared" si="36"/>
        <v>1620002-TF</v>
      </c>
      <c r="T510" t="str">
        <f t="shared" si="37"/>
        <v>1620002-TF</v>
      </c>
      <c r="U510" t="str">
        <f t="shared" si="38"/>
        <v>2</v>
      </c>
      <c r="V510" t="str">
        <f t="shared" si="39"/>
        <v>TF</v>
      </c>
    </row>
    <row r="511" spans="1:22" x14ac:dyDescent="0.35">
      <c r="A511" t="str">
        <f>IF('Support - Calculation Detail'!A511="","",LEFT('Support - Calculation Detail'!A511,7)&amp;"-"&amp;RIGHT('Support - Calculation Detail'!A511,2))</f>
        <v>1620002-UT</v>
      </c>
      <c r="B511" t="str">
        <f>IF('Support - Calculation Detail'!C511="","",'Support - Calculation Detail'!C511)</f>
        <v>16</v>
      </c>
      <c r="C511" t="str">
        <f>IF('Support - Calculation Detail'!B511="","",'Support - Calculation Detail'!B511)</f>
        <v>N</v>
      </c>
      <c r="D511">
        <f>IF('Support - Calculation Detail'!D511="","",'Support - Calculation Detail'!D511)</f>
        <v>48454</v>
      </c>
      <c r="E511">
        <f>IF('Support - Calculation Detail'!E511="","",'Support - Calculation Detail'!E511)</f>
        <v>0</v>
      </c>
      <c r="G511">
        <f>IF('Support - Calculation Detail'!F511="","",'Support - Calculation Detail'!F511)</f>
        <v>48454</v>
      </c>
      <c r="H511">
        <f>IF('Support - Calculation Detail'!G511="","",'Support - Calculation Detail'!G511)</f>
        <v>1.04</v>
      </c>
      <c r="I511">
        <f>IF('Support - Calculation Detail'!H511="","",'Support - Calculation Detail'!H511)</f>
        <v>50392</v>
      </c>
      <c r="J511">
        <f>IF('Support - Calculation Detail'!I511="","",'Support - Calculation Detail'!I511)</f>
        <v>0</v>
      </c>
      <c r="K511">
        <f>IF('Support - Calculation Detail'!K511="","",'Support - Calculation Detail'!K511)</f>
        <v>50392</v>
      </c>
      <c r="L511">
        <f>IF('Support - Calculation Detail'!L511="","",'Support - Calculation Detail'!L511)</f>
        <v>0</v>
      </c>
      <c r="M511">
        <f>IF('Support - Calculation Detail'!M511="","",'Support - Calculation Detail'!M511)</f>
        <v>0</v>
      </c>
      <c r="N511">
        <f>IF('Support - Calculation Detail'!N511="","",'Support - Calculation Detail'!N511)</f>
        <v>0</v>
      </c>
      <c r="P511">
        <f>IF('Support - Calculation Detail'!O511="","",'Support - Calculation Detail'!O511)</f>
        <v>50392</v>
      </c>
      <c r="Q511" t="b">
        <v>1</v>
      </c>
      <c r="R511" t="str">
        <f t="shared" si="35"/>
        <v>1620002</v>
      </c>
      <c r="S511" t="str">
        <f t="shared" si="36"/>
        <v>1620002-UT</v>
      </c>
      <c r="T511" t="str">
        <f t="shared" si="37"/>
        <v>1620002-UT</v>
      </c>
      <c r="U511" t="str">
        <f t="shared" si="38"/>
        <v>2</v>
      </c>
      <c r="V511" t="str">
        <f t="shared" si="39"/>
        <v>UT</v>
      </c>
    </row>
    <row r="512" spans="1:22" x14ac:dyDescent="0.35">
      <c r="A512" t="str">
        <f>IF('Support - Calculation Detail'!A512="","",LEFT('Support - Calculation Detail'!A512,7)&amp;"-"&amp;RIGHT('Support - Calculation Detail'!A512,2))</f>
        <v>1620003-UT</v>
      </c>
      <c r="B512" t="str">
        <f>IF('Support - Calculation Detail'!C512="","",'Support - Calculation Detail'!C512)</f>
        <v>16</v>
      </c>
      <c r="C512" t="str">
        <f>IF('Support - Calculation Detail'!B512="","",'Support - Calculation Detail'!B512)</f>
        <v>N</v>
      </c>
      <c r="D512">
        <f>IF('Support - Calculation Detail'!D512="","",'Support - Calculation Detail'!D512)</f>
        <v>22453</v>
      </c>
      <c r="E512">
        <f>IF('Support - Calculation Detail'!E512="","",'Support - Calculation Detail'!E512)</f>
        <v>0</v>
      </c>
      <c r="G512">
        <f>IF('Support - Calculation Detail'!F512="","",'Support - Calculation Detail'!F512)</f>
        <v>22453</v>
      </c>
      <c r="H512">
        <f>IF('Support - Calculation Detail'!G512="","",'Support - Calculation Detail'!G512)</f>
        <v>1.04</v>
      </c>
      <c r="I512">
        <f>IF('Support - Calculation Detail'!H512="","",'Support - Calculation Detail'!H512)</f>
        <v>23351</v>
      </c>
      <c r="J512">
        <f>IF('Support - Calculation Detail'!I512="","",'Support - Calculation Detail'!I512)</f>
        <v>0</v>
      </c>
      <c r="K512">
        <f>IF('Support - Calculation Detail'!K512="","",'Support - Calculation Detail'!K512)</f>
        <v>23351</v>
      </c>
      <c r="L512">
        <f>IF('Support - Calculation Detail'!L512="","",'Support - Calculation Detail'!L512)</f>
        <v>0</v>
      </c>
      <c r="M512">
        <f>IF('Support - Calculation Detail'!M512="","",'Support - Calculation Detail'!M512)</f>
        <v>0</v>
      </c>
      <c r="N512">
        <f>IF('Support - Calculation Detail'!N512="","",'Support - Calculation Detail'!N512)</f>
        <v>0</v>
      </c>
      <c r="P512">
        <f>IF('Support - Calculation Detail'!O512="","",'Support - Calculation Detail'!O512)</f>
        <v>23351</v>
      </c>
      <c r="Q512" t="b">
        <v>1</v>
      </c>
      <c r="R512" t="str">
        <f t="shared" si="35"/>
        <v>1620003</v>
      </c>
      <c r="S512" t="str">
        <f t="shared" si="36"/>
        <v>1620003-UT</v>
      </c>
      <c r="T512" t="str">
        <f t="shared" si="37"/>
        <v>1620003-UT</v>
      </c>
      <c r="U512" t="str">
        <f t="shared" si="38"/>
        <v>2</v>
      </c>
      <c r="V512" t="str">
        <f t="shared" si="39"/>
        <v>UT</v>
      </c>
    </row>
    <row r="513" spans="1:22" x14ac:dyDescent="0.35">
      <c r="A513" t="str">
        <f>IF('Support - Calculation Detail'!A513="","",LEFT('Support - Calculation Detail'!A513,7)&amp;"-"&amp;RIGHT('Support - Calculation Detail'!A513,2))</f>
        <v>1620003-TF</v>
      </c>
      <c r="B513" t="str">
        <f>IF('Support - Calculation Detail'!C513="","",'Support - Calculation Detail'!C513)</f>
        <v>16</v>
      </c>
      <c r="C513" t="str">
        <f>IF('Support - Calculation Detail'!B513="","",'Support - Calculation Detail'!B513)</f>
        <v>N</v>
      </c>
      <c r="D513">
        <f>IF('Support - Calculation Detail'!D513="","",'Support - Calculation Detail'!D513)</f>
        <v>5074</v>
      </c>
      <c r="E513">
        <f>IF('Support - Calculation Detail'!E513="","",'Support - Calculation Detail'!E513)</f>
        <v>0</v>
      </c>
      <c r="G513">
        <f>IF('Support - Calculation Detail'!F513="","",'Support - Calculation Detail'!F513)</f>
        <v>5074</v>
      </c>
      <c r="H513">
        <f>IF('Support - Calculation Detail'!G513="","",'Support - Calculation Detail'!G513)</f>
        <v>1.04</v>
      </c>
      <c r="I513">
        <f>IF('Support - Calculation Detail'!H513="","",'Support - Calculation Detail'!H513)</f>
        <v>5277</v>
      </c>
      <c r="J513">
        <f>IF('Support - Calculation Detail'!I513="","",'Support - Calculation Detail'!I513)</f>
        <v>0</v>
      </c>
      <c r="K513">
        <f>IF('Support - Calculation Detail'!K513="","",'Support - Calculation Detail'!K513)</f>
        <v>5277</v>
      </c>
      <c r="L513">
        <f>IF('Support - Calculation Detail'!L513="","",'Support - Calculation Detail'!L513)</f>
        <v>0</v>
      </c>
      <c r="M513">
        <f>IF('Support - Calculation Detail'!M513="","",'Support - Calculation Detail'!M513)</f>
        <v>0</v>
      </c>
      <c r="N513">
        <f>IF('Support - Calculation Detail'!N513="","",'Support - Calculation Detail'!N513)</f>
        <v>0</v>
      </c>
      <c r="P513">
        <f>IF('Support - Calculation Detail'!O513="","",'Support - Calculation Detail'!O513)</f>
        <v>5277</v>
      </c>
      <c r="Q513" t="b">
        <v>1</v>
      </c>
      <c r="R513" t="str">
        <f t="shared" si="35"/>
        <v>1620003</v>
      </c>
      <c r="S513" t="str">
        <f t="shared" si="36"/>
        <v>1620003-TF</v>
      </c>
      <c r="T513" t="str">
        <f t="shared" si="37"/>
        <v>1620003-TF</v>
      </c>
      <c r="U513" t="str">
        <f t="shared" si="38"/>
        <v>2</v>
      </c>
      <c r="V513" t="str">
        <f t="shared" si="39"/>
        <v>TF</v>
      </c>
    </row>
    <row r="514" spans="1:22" x14ac:dyDescent="0.35">
      <c r="A514" t="str">
        <f>IF('Support - Calculation Detail'!A514="","",LEFT('Support - Calculation Detail'!A514,7)&amp;"-"&amp;RIGHT('Support - Calculation Detail'!A514,2))</f>
        <v>1620004-TF</v>
      </c>
      <c r="B514" t="str">
        <f>IF('Support - Calculation Detail'!C514="","",'Support - Calculation Detail'!C514)</f>
        <v>16</v>
      </c>
      <c r="C514" t="str">
        <f>IF('Support - Calculation Detail'!B514="","",'Support - Calculation Detail'!B514)</f>
        <v>N</v>
      </c>
      <c r="D514">
        <f>IF('Support - Calculation Detail'!D514="","",'Support - Calculation Detail'!D514)</f>
        <v>14782</v>
      </c>
      <c r="E514">
        <f>IF('Support - Calculation Detail'!E514="","",'Support - Calculation Detail'!E514)</f>
        <v>0</v>
      </c>
      <c r="G514">
        <f>IF('Support - Calculation Detail'!F514="","",'Support - Calculation Detail'!F514)</f>
        <v>14782</v>
      </c>
      <c r="H514">
        <f>IF('Support - Calculation Detail'!G514="","",'Support - Calculation Detail'!G514)</f>
        <v>1.04</v>
      </c>
      <c r="I514">
        <f>IF('Support - Calculation Detail'!H514="","",'Support - Calculation Detail'!H514)</f>
        <v>15373</v>
      </c>
      <c r="J514">
        <f>IF('Support - Calculation Detail'!I514="","",'Support - Calculation Detail'!I514)</f>
        <v>0</v>
      </c>
      <c r="K514">
        <f>IF('Support - Calculation Detail'!K514="","",'Support - Calculation Detail'!K514)</f>
        <v>15373</v>
      </c>
      <c r="L514">
        <f>IF('Support - Calculation Detail'!L514="","",'Support - Calculation Detail'!L514)</f>
        <v>0</v>
      </c>
      <c r="M514">
        <f>IF('Support - Calculation Detail'!M514="","",'Support - Calculation Detail'!M514)</f>
        <v>0</v>
      </c>
      <c r="N514">
        <f>IF('Support - Calculation Detail'!N514="","",'Support - Calculation Detail'!N514)</f>
        <v>0</v>
      </c>
      <c r="P514">
        <f>IF('Support - Calculation Detail'!O514="","",'Support - Calculation Detail'!O514)</f>
        <v>15373</v>
      </c>
      <c r="Q514" t="b">
        <v>1</v>
      </c>
      <c r="R514" t="str">
        <f t="shared" si="35"/>
        <v>1620004</v>
      </c>
      <c r="S514" t="str">
        <f t="shared" si="36"/>
        <v>1620004-TF</v>
      </c>
      <c r="T514" t="str">
        <f t="shared" si="37"/>
        <v>1620004-TF</v>
      </c>
      <c r="U514" t="str">
        <f t="shared" si="38"/>
        <v>2</v>
      </c>
      <c r="V514" t="str">
        <f t="shared" si="39"/>
        <v>TF</v>
      </c>
    </row>
    <row r="515" spans="1:22" x14ac:dyDescent="0.35">
      <c r="A515" t="str">
        <f>IF('Support - Calculation Detail'!A515="","",LEFT('Support - Calculation Detail'!A515,7)&amp;"-"&amp;RIGHT('Support - Calculation Detail'!A515,2))</f>
        <v>1620004-UT</v>
      </c>
      <c r="B515" t="str">
        <f>IF('Support - Calculation Detail'!C515="","",'Support - Calculation Detail'!C515)</f>
        <v>16</v>
      </c>
      <c r="C515" t="str">
        <f>IF('Support - Calculation Detail'!B515="","",'Support - Calculation Detail'!B515)</f>
        <v>N</v>
      </c>
      <c r="D515">
        <f>IF('Support - Calculation Detail'!D515="","",'Support - Calculation Detail'!D515)</f>
        <v>41453</v>
      </c>
      <c r="E515">
        <f>IF('Support - Calculation Detail'!E515="","",'Support - Calculation Detail'!E515)</f>
        <v>0</v>
      </c>
      <c r="G515">
        <f>IF('Support - Calculation Detail'!F515="","",'Support - Calculation Detail'!F515)</f>
        <v>41453</v>
      </c>
      <c r="H515">
        <f>IF('Support - Calculation Detail'!G515="","",'Support - Calculation Detail'!G515)</f>
        <v>1.04</v>
      </c>
      <c r="I515">
        <f>IF('Support - Calculation Detail'!H515="","",'Support - Calculation Detail'!H515)</f>
        <v>43111</v>
      </c>
      <c r="J515">
        <f>IF('Support - Calculation Detail'!I515="","",'Support - Calculation Detail'!I515)</f>
        <v>0</v>
      </c>
      <c r="K515">
        <f>IF('Support - Calculation Detail'!K515="","",'Support - Calculation Detail'!K515)</f>
        <v>43111</v>
      </c>
      <c r="L515">
        <f>IF('Support - Calculation Detail'!L515="","",'Support - Calculation Detail'!L515)</f>
        <v>0</v>
      </c>
      <c r="M515">
        <f>IF('Support - Calculation Detail'!M515="","",'Support - Calculation Detail'!M515)</f>
        <v>0</v>
      </c>
      <c r="N515">
        <f>IF('Support - Calculation Detail'!N515="","",'Support - Calculation Detail'!N515)</f>
        <v>0</v>
      </c>
      <c r="P515">
        <f>IF('Support - Calculation Detail'!O515="","",'Support - Calculation Detail'!O515)</f>
        <v>43111</v>
      </c>
      <c r="Q515" t="b">
        <v>1</v>
      </c>
      <c r="R515" t="str">
        <f t="shared" ref="R515:R578" si="40">LEFT(A515,7)</f>
        <v>1620004</v>
      </c>
      <c r="S515" t="str">
        <f t="shared" ref="S515:S578" si="41">A515</f>
        <v>1620004-UT</v>
      </c>
      <c r="T515" t="str">
        <f t="shared" ref="T515:T578" si="42">S515</f>
        <v>1620004-UT</v>
      </c>
      <c r="U515" t="str">
        <f t="shared" ref="U515:U578" si="43">MID(S515,3,1)</f>
        <v>2</v>
      </c>
      <c r="V515" t="str">
        <f t="shared" ref="V515:V578" si="44">RIGHT(T515,2)</f>
        <v>UT</v>
      </c>
    </row>
    <row r="516" spans="1:22" x14ac:dyDescent="0.35">
      <c r="A516" t="str">
        <f>IF('Support - Calculation Detail'!A516="","",LEFT('Support - Calculation Detail'!A516,7)&amp;"-"&amp;RIGHT('Support - Calculation Detail'!A516,2))</f>
        <v>1620005-UT</v>
      </c>
      <c r="B516" t="str">
        <f>IF('Support - Calculation Detail'!C516="","",'Support - Calculation Detail'!C516)</f>
        <v>16</v>
      </c>
      <c r="C516" t="str">
        <f>IF('Support - Calculation Detail'!B516="","",'Support - Calculation Detail'!B516)</f>
        <v>N</v>
      </c>
      <c r="D516">
        <f>IF('Support - Calculation Detail'!D516="","",'Support - Calculation Detail'!D516)</f>
        <v>34465</v>
      </c>
      <c r="E516">
        <f>IF('Support - Calculation Detail'!E516="","",'Support - Calculation Detail'!E516)</f>
        <v>0</v>
      </c>
      <c r="G516">
        <f>IF('Support - Calculation Detail'!F516="","",'Support - Calculation Detail'!F516)</f>
        <v>34465</v>
      </c>
      <c r="H516">
        <f>IF('Support - Calculation Detail'!G516="","",'Support - Calculation Detail'!G516)</f>
        <v>1.04</v>
      </c>
      <c r="I516">
        <f>IF('Support - Calculation Detail'!H516="","",'Support - Calculation Detail'!H516)</f>
        <v>35844</v>
      </c>
      <c r="J516">
        <f>IF('Support - Calculation Detail'!I516="","",'Support - Calculation Detail'!I516)</f>
        <v>0</v>
      </c>
      <c r="K516">
        <f>IF('Support - Calculation Detail'!K516="","",'Support - Calculation Detail'!K516)</f>
        <v>35844</v>
      </c>
      <c r="L516">
        <f>IF('Support - Calculation Detail'!L516="","",'Support - Calculation Detail'!L516)</f>
        <v>0</v>
      </c>
      <c r="M516">
        <f>IF('Support - Calculation Detail'!M516="","",'Support - Calculation Detail'!M516)</f>
        <v>0</v>
      </c>
      <c r="N516">
        <f>IF('Support - Calculation Detail'!N516="","",'Support - Calculation Detail'!N516)</f>
        <v>0</v>
      </c>
      <c r="P516">
        <f>IF('Support - Calculation Detail'!O516="","",'Support - Calculation Detail'!O516)</f>
        <v>35844</v>
      </c>
      <c r="Q516" t="b">
        <v>1</v>
      </c>
      <c r="R516" t="str">
        <f t="shared" si="40"/>
        <v>1620005</v>
      </c>
      <c r="S516" t="str">
        <f t="shared" si="41"/>
        <v>1620005-UT</v>
      </c>
      <c r="T516" t="str">
        <f t="shared" si="42"/>
        <v>1620005-UT</v>
      </c>
      <c r="U516" t="str">
        <f t="shared" si="43"/>
        <v>2</v>
      </c>
      <c r="V516" t="str">
        <f t="shared" si="44"/>
        <v>UT</v>
      </c>
    </row>
    <row r="517" spans="1:22" x14ac:dyDescent="0.35">
      <c r="A517" t="str">
        <f>IF('Support - Calculation Detail'!A517="","",LEFT('Support - Calculation Detail'!A517,7)&amp;"-"&amp;RIGHT('Support - Calculation Detail'!A517,2))</f>
        <v>1620005-TF</v>
      </c>
      <c r="B517" t="str">
        <f>IF('Support - Calculation Detail'!C517="","",'Support - Calculation Detail'!C517)</f>
        <v>16</v>
      </c>
      <c r="C517" t="str">
        <f>IF('Support - Calculation Detail'!B517="","",'Support - Calculation Detail'!B517)</f>
        <v>N</v>
      </c>
      <c r="D517">
        <f>IF('Support - Calculation Detail'!D517="","",'Support - Calculation Detail'!D517)</f>
        <v>27584</v>
      </c>
      <c r="E517">
        <f>IF('Support - Calculation Detail'!E517="","",'Support - Calculation Detail'!E517)</f>
        <v>0</v>
      </c>
      <c r="G517">
        <f>IF('Support - Calculation Detail'!F517="","",'Support - Calculation Detail'!F517)</f>
        <v>27584</v>
      </c>
      <c r="H517">
        <f>IF('Support - Calculation Detail'!G517="","",'Support - Calculation Detail'!G517)</f>
        <v>1.04</v>
      </c>
      <c r="I517">
        <f>IF('Support - Calculation Detail'!H517="","",'Support - Calculation Detail'!H517)</f>
        <v>28687</v>
      </c>
      <c r="J517">
        <f>IF('Support - Calculation Detail'!I517="","",'Support - Calculation Detail'!I517)</f>
        <v>0</v>
      </c>
      <c r="K517">
        <f>IF('Support - Calculation Detail'!K517="","",'Support - Calculation Detail'!K517)</f>
        <v>28687</v>
      </c>
      <c r="L517">
        <f>IF('Support - Calculation Detail'!L517="","",'Support - Calculation Detail'!L517)</f>
        <v>0</v>
      </c>
      <c r="M517">
        <f>IF('Support - Calculation Detail'!M517="","",'Support - Calculation Detail'!M517)</f>
        <v>0</v>
      </c>
      <c r="N517">
        <f>IF('Support - Calculation Detail'!N517="","",'Support - Calculation Detail'!N517)</f>
        <v>0</v>
      </c>
      <c r="P517">
        <f>IF('Support - Calculation Detail'!O517="","",'Support - Calculation Detail'!O517)</f>
        <v>28687</v>
      </c>
      <c r="Q517" t="b">
        <v>1</v>
      </c>
      <c r="R517" t="str">
        <f t="shared" si="40"/>
        <v>1620005</v>
      </c>
      <c r="S517" t="str">
        <f t="shared" si="41"/>
        <v>1620005-TF</v>
      </c>
      <c r="T517" t="str">
        <f t="shared" si="42"/>
        <v>1620005-TF</v>
      </c>
      <c r="U517" t="str">
        <f t="shared" si="43"/>
        <v>2</v>
      </c>
      <c r="V517" t="str">
        <f t="shared" si="44"/>
        <v>TF</v>
      </c>
    </row>
    <row r="518" spans="1:22" x14ac:dyDescent="0.35">
      <c r="A518" t="str">
        <f>IF('Support - Calculation Detail'!A518="","",LEFT('Support - Calculation Detail'!A518,7)&amp;"-"&amp;RIGHT('Support - Calculation Detail'!A518,2))</f>
        <v>1620006-TF</v>
      </c>
      <c r="B518" t="str">
        <f>IF('Support - Calculation Detail'!C518="","",'Support - Calculation Detail'!C518)</f>
        <v>16</v>
      </c>
      <c r="C518" t="str">
        <f>IF('Support - Calculation Detail'!B518="","",'Support - Calculation Detail'!B518)</f>
        <v>N</v>
      </c>
      <c r="D518">
        <f>IF('Support - Calculation Detail'!D518="","",'Support - Calculation Detail'!D518)</f>
        <v>235717</v>
      </c>
      <c r="E518">
        <f>IF('Support - Calculation Detail'!E518="","",'Support - Calculation Detail'!E518)</f>
        <v>0</v>
      </c>
      <c r="G518">
        <f>IF('Support - Calculation Detail'!F518="","",'Support - Calculation Detail'!F518)</f>
        <v>235717</v>
      </c>
      <c r="H518">
        <f>IF('Support - Calculation Detail'!G518="","",'Support - Calculation Detail'!G518)</f>
        <v>1.04</v>
      </c>
      <c r="I518">
        <f>IF('Support - Calculation Detail'!H518="","",'Support - Calculation Detail'!H518)</f>
        <v>245146</v>
      </c>
      <c r="J518">
        <f>IF('Support - Calculation Detail'!I518="","",'Support - Calculation Detail'!I518)</f>
        <v>0</v>
      </c>
      <c r="K518">
        <f>IF('Support - Calculation Detail'!K518="","",'Support - Calculation Detail'!K518)</f>
        <v>245146</v>
      </c>
      <c r="L518">
        <f>IF('Support - Calculation Detail'!L518="","",'Support - Calculation Detail'!L518)</f>
        <v>0</v>
      </c>
      <c r="M518">
        <f>IF('Support - Calculation Detail'!M518="","",'Support - Calculation Detail'!M518)</f>
        <v>0</v>
      </c>
      <c r="N518">
        <f>IF('Support - Calculation Detail'!N518="","",'Support - Calculation Detail'!N518)</f>
        <v>0</v>
      </c>
      <c r="P518">
        <f>IF('Support - Calculation Detail'!O518="","",'Support - Calculation Detail'!O518)</f>
        <v>245146</v>
      </c>
      <c r="Q518" t="b">
        <v>1</v>
      </c>
      <c r="R518" t="str">
        <f t="shared" si="40"/>
        <v>1620006</v>
      </c>
      <c r="S518" t="str">
        <f t="shared" si="41"/>
        <v>1620006-TF</v>
      </c>
      <c r="T518" t="str">
        <f t="shared" si="42"/>
        <v>1620006-TF</v>
      </c>
      <c r="U518" t="str">
        <f t="shared" si="43"/>
        <v>2</v>
      </c>
      <c r="V518" t="str">
        <f t="shared" si="44"/>
        <v>TF</v>
      </c>
    </row>
    <row r="519" spans="1:22" x14ac:dyDescent="0.35">
      <c r="A519" t="str">
        <f>IF('Support - Calculation Detail'!A519="","",LEFT('Support - Calculation Detail'!A519,7)&amp;"-"&amp;RIGHT('Support - Calculation Detail'!A519,2))</f>
        <v>1620006-UT</v>
      </c>
      <c r="B519" t="str">
        <f>IF('Support - Calculation Detail'!C519="","",'Support - Calculation Detail'!C519)</f>
        <v>16</v>
      </c>
      <c r="C519" t="str">
        <f>IF('Support - Calculation Detail'!B519="","",'Support - Calculation Detail'!B519)</f>
        <v>N</v>
      </c>
      <c r="D519">
        <f>IF('Support - Calculation Detail'!D519="","",'Support - Calculation Detail'!D519)</f>
        <v>14966</v>
      </c>
      <c r="E519">
        <f>IF('Support - Calculation Detail'!E519="","",'Support - Calculation Detail'!E519)</f>
        <v>0</v>
      </c>
      <c r="G519">
        <f>IF('Support - Calculation Detail'!F519="","",'Support - Calculation Detail'!F519)</f>
        <v>14966</v>
      </c>
      <c r="H519">
        <f>IF('Support - Calculation Detail'!G519="","",'Support - Calculation Detail'!G519)</f>
        <v>1.04</v>
      </c>
      <c r="I519">
        <f>IF('Support - Calculation Detail'!H519="","",'Support - Calculation Detail'!H519)</f>
        <v>15565</v>
      </c>
      <c r="J519">
        <f>IF('Support - Calculation Detail'!I519="","",'Support - Calculation Detail'!I519)</f>
        <v>0</v>
      </c>
      <c r="K519">
        <f>IF('Support - Calculation Detail'!K519="","",'Support - Calculation Detail'!K519)</f>
        <v>15565</v>
      </c>
      <c r="L519">
        <f>IF('Support - Calculation Detail'!L519="","",'Support - Calculation Detail'!L519)</f>
        <v>0</v>
      </c>
      <c r="M519">
        <f>IF('Support - Calculation Detail'!M519="","",'Support - Calculation Detail'!M519)</f>
        <v>0</v>
      </c>
      <c r="N519">
        <f>IF('Support - Calculation Detail'!N519="","",'Support - Calculation Detail'!N519)</f>
        <v>0</v>
      </c>
      <c r="P519">
        <f>IF('Support - Calculation Detail'!O519="","",'Support - Calculation Detail'!O519)</f>
        <v>15565</v>
      </c>
      <c r="Q519" t="b">
        <v>1</v>
      </c>
      <c r="R519" t="str">
        <f t="shared" si="40"/>
        <v>1620006</v>
      </c>
      <c r="S519" t="str">
        <f t="shared" si="41"/>
        <v>1620006-UT</v>
      </c>
      <c r="T519" t="str">
        <f t="shared" si="42"/>
        <v>1620006-UT</v>
      </c>
      <c r="U519" t="str">
        <f t="shared" si="43"/>
        <v>2</v>
      </c>
      <c r="V519" t="str">
        <f t="shared" si="44"/>
        <v>UT</v>
      </c>
    </row>
    <row r="520" spans="1:22" x14ac:dyDescent="0.35">
      <c r="A520" t="str">
        <f>IF('Support - Calculation Detail'!A520="","",LEFT('Support - Calculation Detail'!A520,7)&amp;"-"&amp;RIGHT('Support - Calculation Detail'!A520,2))</f>
        <v>1620007-UT</v>
      </c>
      <c r="B520" t="str">
        <f>IF('Support - Calculation Detail'!C520="","",'Support - Calculation Detail'!C520)</f>
        <v>16</v>
      </c>
      <c r="C520" t="str">
        <f>IF('Support - Calculation Detail'!B520="","",'Support - Calculation Detail'!B520)</f>
        <v>N</v>
      </c>
      <c r="D520">
        <f>IF('Support - Calculation Detail'!D520="","",'Support - Calculation Detail'!D520)</f>
        <v>28888</v>
      </c>
      <c r="E520">
        <f>IF('Support - Calculation Detail'!E520="","",'Support - Calculation Detail'!E520)</f>
        <v>0</v>
      </c>
      <c r="G520">
        <f>IF('Support - Calculation Detail'!F520="","",'Support - Calculation Detail'!F520)</f>
        <v>28888</v>
      </c>
      <c r="H520">
        <f>IF('Support - Calculation Detail'!G520="","",'Support - Calculation Detail'!G520)</f>
        <v>1.04</v>
      </c>
      <c r="I520">
        <f>IF('Support - Calculation Detail'!H520="","",'Support - Calculation Detail'!H520)</f>
        <v>30044</v>
      </c>
      <c r="J520">
        <f>IF('Support - Calculation Detail'!I520="","",'Support - Calculation Detail'!I520)</f>
        <v>0</v>
      </c>
      <c r="K520">
        <f>IF('Support - Calculation Detail'!K520="","",'Support - Calculation Detail'!K520)</f>
        <v>30044</v>
      </c>
      <c r="L520">
        <f>IF('Support - Calculation Detail'!L520="","",'Support - Calculation Detail'!L520)</f>
        <v>0</v>
      </c>
      <c r="M520">
        <f>IF('Support - Calculation Detail'!M520="","",'Support - Calculation Detail'!M520)</f>
        <v>0</v>
      </c>
      <c r="N520">
        <f>IF('Support - Calculation Detail'!N520="","",'Support - Calculation Detail'!N520)</f>
        <v>0</v>
      </c>
      <c r="P520">
        <f>IF('Support - Calculation Detail'!O520="","",'Support - Calculation Detail'!O520)</f>
        <v>30044</v>
      </c>
      <c r="Q520" t="b">
        <v>1</v>
      </c>
      <c r="R520" t="str">
        <f t="shared" si="40"/>
        <v>1620007</v>
      </c>
      <c r="S520" t="str">
        <f t="shared" si="41"/>
        <v>1620007-UT</v>
      </c>
      <c r="T520" t="str">
        <f t="shared" si="42"/>
        <v>1620007-UT</v>
      </c>
      <c r="U520" t="str">
        <f t="shared" si="43"/>
        <v>2</v>
      </c>
      <c r="V520" t="str">
        <f t="shared" si="44"/>
        <v>UT</v>
      </c>
    </row>
    <row r="521" spans="1:22" x14ac:dyDescent="0.35">
      <c r="A521" t="str">
        <f>IF('Support - Calculation Detail'!A521="","",LEFT('Support - Calculation Detail'!A521,7)&amp;"-"&amp;RIGHT('Support - Calculation Detail'!A521,2))</f>
        <v>1620007-TF</v>
      </c>
      <c r="B521" t="str">
        <f>IF('Support - Calculation Detail'!C521="","",'Support - Calculation Detail'!C521)</f>
        <v>16</v>
      </c>
      <c r="C521" t="str">
        <f>IF('Support - Calculation Detail'!B521="","",'Support - Calculation Detail'!B521)</f>
        <v>N</v>
      </c>
      <c r="D521">
        <f>IF('Support - Calculation Detail'!D521="","",'Support - Calculation Detail'!D521)</f>
        <v>56319</v>
      </c>
      <c r="E521">
        <f>IF('Support - Calculation Detail'!E521="","",'Support - Calculation Detail'!E521)</f>
        <v>0</v>
      </c>
      <c r="G521">
        <f>IF('Support - Calculation Detail'!F521="","",'Support - Calculation Detail'!F521)</f>
        <v>56319</v>
      </c>
      <c r="H521">
        <f>IF('Support - Calculation Detail'!G521="","",'Support - Calculation Detail'!G521)</f>
        <v>1.04</v>
      </c>
      <c r="I521">
        <f>IF('Support - Calculation Detail'!H521="","",'Support - Calculation Detail'!H521)</f>
        <v>58572</v>
      </c>
      <c r="J521">
        <f>IF('Support - Calculation Detail'!I521="","",'Support - Calculation Detail'!I521)</f>
        <v>0</v>
      </c>
      <c r="K521">
        <f>IF('Support - Calculation Detail'!K521="","",'Support - Calculation Detail'!K521)</f>
        <v>58572</v>
      </c>
      <c r="L521">
        <f>IF('Support - Calculation Detail'!L521="","",'Support - Calculation Detail'!L521)</f>
        <v>0</v>
      </c>
      <c r="M521">
        <f>IF('Support - Calculation Detail'!M521="","",'Support - Calculation Detail'!M521)</f>
        <v>0</v>
      </c>
      <c r="N521">
        <f>IF('Support - Calculation Detail'!N521="","",'Support - Calculation Detail'!N521)</f>
        <v>0</v>
      </c>
      <c r="P521">
        <f>IF('Support - Calculation Detail'!O521="","",'Support - Calculation Detail'!O521)</f>
        <v>58572</v>
      </c>
      <c r="Q521" t="b">
        <v>1</v>
      </c>
      <c r="R521" t="str">
        <f t="shared" si="40"/>
        <v>1620007</v>
      </c>
      <c r="S521" t="str">
        <f t="shared" si="41"/>
        <v>1620007-TF</v>
      </c>
      <c r="T521" t="str">
        <f t="shared" si="42"/>
        <v>1620007-TF</v>
      </c>
      <c r="U521" t="str">
        <f t="shared" si="43"/>
        <v>2</v>
      </c>
      <c r="V521" t="str">
        <f t="shared" si="44"/>
        <v>TF</v>
      </c>
    </row>
    <row r="522" spans="1:22" x14ac:dyDescent="0.35">
      <c r="A522" t="str">
        <f>IF('Support - Calculation Detail'!A522="","",LEFT('Support - Calculation Detail'!A522,7)&amp;"-"&amp;RIGHT('Support - Calculation Detail'!A522,2))</f>
        <v>1620008-TF</v>
      </c>
      <c r="B522" t="str">
        <f>IF('Support - Calculation Detail'!C522="","",'Support - Calculation Detail'!C522)</f>
        <v>16</v>
      </c>
      <c r="C522" t="str">
        <f>IF('Support - Calculation Detail'!B522="","",'Support - Calculation Detail'!B522)</f>
        <v>N</v>
      </c>
      <c r="D522">
        <f>IF('Support - Calculation Detail'!D522="","",'Support - Calculation Detail'!D522)</f>
        <v>90765</v>
      </c>
      <c r="E522">
        <f>IF('Support - Calculation Detail'!E522="","",'Support - Calculation Detail'!E522)</f>
        <v>0</v>
      </c>
      <c r="G522">
        <f>IF('Support - Calculation Detail'!F522="","",'Support - Calculation Detail'!F522)</f>
        <v>90765</v>
      </c>
      <c r="H522">
        <f>IF('Support - Calculation Detail'!G522="","",'Support - Calculation Detail'!G522)</f>
        <v>1.04</v>
      </c>
      <c r="I522">
        <f>IF('Support - Calculation Detail'!H522="","",'Support - Calculation Detail'!H522)</f>
        <v>94396</v>
      </c>
      <c r="J522">
        <f>IF('Support - Calculation Detail'!I522="","",'Support - Calculation Detail'!I522)</f>
        <v>0</v>
      </c>
      <c r="K522">
        <f>IF('Support - Calculation Detail'!K522="","",'Support - Calculation Detail'!K522)</f>
        <v>94396</v>
      </c>
      <c r="L522">
        <f>IF('Support - Calculation Detail'!L522="","",'Support - Calculation Detail'!L522)</f>
        <v>0</v>
      </c>
      <c r="M522">
        <f>IF('Support - Calculation Detail'!M522="","",'Support - Calculation Detail'!M522)</f>
        <v>0</v>
      </c>
      <c r="N522">
        <f>IF('Support - Calculation Detail'!N522="","",'Support - Calculation Detail'!N522)</f>
        <v>0</v>
      </c>
      <c r="P522">
        <f>IF('Support - Calculation Detail'!O522="","",'Support - Calculation Detail'!O522)</f>
        <v>94396</v>
      </c>
      <c r="Q522" t="b">
        <v>1</v>
      </c>
      <c r="R522" t="str">
        <f t="shared" si="40"/>
        <v>1620008</v>
      </c>
      <c r="S522" t="str">
        <f t="shared" si="41"/>
        <v>1620008-TF</v>
      </c>
      <c r="T522" t="str">
        <f t="shared" si="42"/>
        <v>1620008-TF</v>
      </c>
      <c r="U522" t="str">
        <f t="shared" si="43"/>
        <v>2</v>
      </c>
      <c r="V522" t="str">
        <f t="shared" si="44"/>
        <v>TF</v>
      </c>
    </row>
    <row r="523" spans="1:22" x14ac:dyDescent="0.35">
      <c r="A523" t="str">
        <f>IF('Support - Calculation Detail'!A523="","",LEFT('Support - Calculation Detail'!A523,7)&amp;"-"&amp;RIGHT('Support - Calculation Detail'!A523,2))</f>
        <v>1620008-UT</v>
      </c>
      <c r="B523" t="str">
        <f>IF('Support - Calculation Detail'!C523="","",'Support - Calculation Detail'!C523)</f>
        <v>16</v>
      </c>
      <c r="C523" t="str">
        <f>IF('Support - Calculation Detail'!B523="","",'Support - Calculation Detail'!B523)</f>
        <v>N</v>
      </c>
      <c r="D523">
        <f>IF('Support - Calculation Detail'!D523="","",'Support - Calculation Detail'!D523)</f>
        <v>120447</v>
      </c>
      <c r="E523">
        <f>IF('Support - Calculation Detail'!E523="","",'Support - Calculation Detail'!E523)</f>
        <v>0</v>
      </c>
      <c r="G523">
        <f>IF('Support - Calculation Detail'!F523="","",'Support - Calculation Detail'!F523)</f>
        <v>120447</v>
      </c>
      <c r="H523">
        <f>IF('Support - Calculation Detail'!G523="","",'Support - Calculation Detail'!G523)</f>
        <v>1.04</v>
      </c>
      <c r="I523">
        <f>IF('Support - Calculation Detail'!H523="","",'Support - Calculation Detail'!H523)</f>
        <v>125265</v>
      </c>
      <c r="J523">
        <f>IF('Support - Calculation Detail'!I523="","",'Support - Calculation Detail'!I523)</f>
        <v>0</v>
      </c>
      <c r="K523">
        <f>IF('Support - Calculation Detail'!K523="","",'Support - Calculation Detail'!K523)</f>
        <v>125265</v>
      </c>
      <c r="L523">
        <f>IF('Support - Calculation Detail'!L523="","",'Support - Calculation Detail'!L523)</f>
        <v>0</v>
      </c>
      <c r="M523">
        <f>IF('Support - Calculation Detail'!M523="","",'Support - Calculation Detail'!M523)</f>
        <v>0</v>
      </c>
      <c r="N523">
        <f>IF('Support - Calculation Detail'!N523="","",'Support - Calculation Detail'!N523)</f>
        <v>0</v>
      </c>
      <c r="P523">
        <f>IF('Support - Calculation Detail'!O523="","",'Support - Calculation Detail'!O523)</f>
        <v>125265</v>
      </c>
      <c r="Q523" t="b">
        <v>1</v>
      </c>
      <c r="R523" t="str">
        <f t="shared" si="40"/>
        <v>1620008</v>
      </c>
      <c r="S523" t="str">
        <f t="shared" si="41"/>
        <v>1620008-UT</v>
      </c>
      <c r="T523" t="str">
        <f t="shared" si="42"/>
        <v>1620008-UT</v>
      </c>
      <c r="U523" t="str">
        <f t="shared" si="43"/>
        <v>2</v>
      </c>
      <c r="V523" t="str">
        <f t="shared" si="44"/>
        <v>UT</v>
      </c>
    </row>
    <row r="524" spans="1:22" x14ac:dyDescent="0.35">
      <c r="A524" t="str">
        <f>IF('Support - Calculation Detail'!A524="","",LEFT('Support - Calculation Detail'!A524,7)&amp;"-"&amp;RIGHT('Support - Calculation Detail'!A524,2))</f>
        <v>1620009-UT</v>
      </c>
      <c r="B524" t="str">
        <f>IF('Support - Calculation Detail'!C524="","",'Support - Calculation Detail'!C524)</f>
        <v>16</v>
      </c>
      <c r="C524" t="str">
        <f>IF('Support - Calculation Detail'!B524="","",'Support - Calculation Detail'!B524)</f>
        <v>N</v>
      </c>
      <c r="D524">
        <f>IF('Support - Calculation Detail'!D524="","",'Support - Calculation Detail'!D524)</f>
        <v>5708</v>
      </c>
      <c r="E524">
        <f>IF('Support - Calculation Detail'!E524="","",'Support - Calculation Detail'!E524)</f>
        <v>0</v>
      </c>
      <c r="G524">
        <f>IF('Support - Calculation Detail'!F524="","",'Support - Calculation Detail'!F524)</f>
        <v>5708</v>
      </c>
      <c r="H524">
        <f>IF('Support - Calculation Detail'!G524="","",'Support - Calculation Detail'!G524)</f>
        <v>1.04</v>
      </c>
      <c r="I524">
        <f>IF('Support - Calculation Detail'!H524="","",'Support - Calculation Detail'!H524)</f>
        <v>5936</v>
      </c>
      <c r="J524">
        <f>IF('Support - Calculation Detail'!I524="","",'Support - Calculation Detail'!I524)</f>
        <v>0</v>
      </c>
      <c r="K524">
        <f>IF('Support - Calculation Detail'!K524="","",'Support - Calculation Detail'!K524)</f>
        <v>5936</v>
      </c>
      <c r="L524">
        <f>IF('Support - Calculation Detail'!L524="","",'Support - Calculation Detail'!L524)</f>
        <v>0</v>
      </c>
      <c r="M524">
        <f>IF('Support - Calculation Detail'!M524="","",'Support - Calculation Detail'!M524)</f>
        <v>0</v>
      </c>
      <c r="N524">
        <f>IF('Support - Calculation Detail'!N524="","",'Support - Calculation Detail'!N524)</f>
        <v>0</v>
      </c>
      <c r="P524">
        <f>IF('Support - Calculation Detail'!O524="","",'Support - Calculation Detail'!O524)</f>
        <v>5936</v>
      </c>
      <c r="Q524" t="b">
        <v>1</v>
      </c>
      <c r="R524" t="str">
        <f t="shared" si="40"/>
        <v>1620009</v>
      </c>
      <c r="S524" t="str">
        <f t="shared" si="41"/>
        <v>1620009-UT</v>
      </c>
      <c r="T524" t="str">
        <f t="shared" si="42"/>
        <v>1620009-UT</v>
      </c>
      <c r="U524" t="str">
        <f t="shared" si="43"/>
        <v>2</v>
      </c>
      <c r="V524" t="str">
        <f t="shared" si="44"/>
        <v>UT</v>
      </c>
    </row>
    <row r="525" spans="1:22" x14ac:dyDescent="0.35">
      <c r="A525" t="str">
        <f>IF('Support - Calculation Detail'!A525="","",LEFT('Support - Calculation Detail'!A525,7)&amp;"-"&amp;RIGHT('Support - Calculation Detail'!A525,2))</f>
        <v>1620009-TF</v>
      </c>
      <c r="B525" t="str">
        <f>IF('Support - Calculation Detail'!C525="","",'Support - Calculation Detail'!C525)</f>
        <v>16</v>
      </c>
      <c r="C525" t="str">
        <f>IF('Support - Calculation Detail'!B525="","",'Support - Calculation Detail'!B525)</f>
        <v>N</v>
      </c>
      <c r="D525">
        <f>IF('Support - Calculation Detail'!D525="","",'Support - Calculation Detail'!D525)</f>
        <v>234839</v>
      </c>
      <c r="E525">
        <f>IF('Support - Calculation Detail'!E525="","",'Support - Calculation Detail'!E525)</f>
        <v>383032</v>
      </c>
      <c r="G525">
        <f>IF('Support - Calculation Detail'!F525="","",'Support - Calculation Detail'!F525)</f>
        <v>617871</v>
      </c>
      <c r="H525">
        <f>IF('Support - Calculation Detail'!G525="","",'Support - Calculation Detail'!G525)</f>
        <v>1.04</v>
      </c>
      <c r="I525">
        <f>IF('Support - Calculation Detail'!H525="","",'Support - Calculation Detail'!H525)</f>
        <v>642586</v>
      </c>
      <c r="J525">
        <f>IF('Support - Calculation Detail'!I525="","",'Support - Calculation Detail'!I525)</f>
        <v>0</v>
      </c>
      <c r="K525">
        <f>IF('Support - Calculation Detail'!K525="","",'Support - Calculation Detail'!K525)</f>
        <v>642586</v>
      </c>
      <c r="L525">
        <f>IF('Support - Calculation Detail'!L525="","",'Support - Calculation Detail'!L525)</f>
        <v>0</v>
      </c>
      <c r="M525">
        <f>IF('Support - Calculation Detail'!M525="","",'Support - Calculation Detail'!M525)</f>
        <v>0</v>
      </c>
      <c r="N525">
        <f>IF('Support - Calculation Detail'!N525="","",'Support - Calculation Detail'!N525)</f>
        <v>0</v>
      </c>
      <c r="P525">
        <f>IF('Support - Calculation Detail'!O525="","",'Support - Calculation Detail'!O525)</f>
        <v>642586</v>
      </c>
      <c r="Q525" t="b">
        <v>1</v>
      </c>
      <c r="R525" t="str">
        <f t="shared" si="40"/>
        <v>1620009</v>
      </c>
      <c r="S525" t="str">
        <f t="shared" si="41"/>
        <v>1620009-TF</v>
      </c>
      <c r="T525" t="str">
        <f t="shared" si="42"/>
        <v>1620009-TF</v>
      </c>
      <c r="U525" t="str">
        <f t="shared" si="43"/>
        <v>2</v>
      </c>
      <c r="V525" t="str">
        <f t="shared" si="44"/>
        <v>TF</v>
      </c>
    </row>
    <row r="526" spans="1:22" x14ac:dyDescent="0.35">
      <c r="A526" t="str">
        <f>IF('Support - Calculation Detail'!A526="","",LEFT('Support - Calculation Detail'!A526,7)&amp;"-"&amp;RIGHT('Support - Calculation Detail'!A526,2))</f>
        <v>1650035-UT</v>
      </c>
      <c r="B526" t="str">
        <f>IF('Support - Calculation Detail'!C526="","",'Support - Calculation Detail'!C526)</f>
        <v>16</v>
      </c>
      <c r="C526" t="str">
        <f>IF('Support - Calculation Detail'!B526="","",'Support - Calculation Detail'!B526)</f>
        <v>N</v>
      </c>
      <c r="D526">
        <f>IF('Support - Calculation Detail'!D526="","",'Support - Calculation Detail'!D526)</f>
        <v>485131</v>
      </c>
      <c r="E526">
        <f>IF('Support - Calculation Detail'!E526="","",'Support - Calculation Detail'!E526)</f>
        <v>0</v>
      </c>
      <c r="G526">
        <f>IF('Support - Calculation Detail'!F526="","",'Support - Calculation Detail'!F526)</f>
        <v>485131</v>
      </c>
      <c r="H526">
        <f>IF('Support - Calculation Detail'!G526="","",'Support - Calculation Detail'!G526)</f>
        <v>1.04</v>
      </c>
      <c r="I526">
        <f>IF('Support - Calculation Detail'!H526="","",'Support - Calculation Detail'!H526)</f>
        <v>504536</v>
      </c>
      <c r="J526">
        <f>IF('Support - Calculation Detail'!I526="","",'Support - Calculation Detail'!I526)</f>
        <v>0</v>
      </c>
      <c r="K526">
        <f>IF('Support - Calculation Detail'!K526="","",'Support - Calculation Detail'!K526)</f>
        <v>504536</v>
      </c>
      <c r="L526">
        <f>IF('Support - Calculation Detail'!L526="","",'Support - Calculation Detail'!L526)</f>
        <v>0</v>
      </c>
      <c r="M526">
        <f>IF('Support - Calculation Detail'!M526="","",'Support - Calculation Detail'!M526)</f>
        <v>0</v>
      </c>
      <c r="N526">
        <f>IF('Support - Calculation Detail'!N526="","",'Support - Calculation Detail'!N526)</f>
        <v>0</v>
      </c>
      <c r="P526">
        <f>IF('Support - Calculation Detail'!O526="","",'Support - Calculation Detail'!O526)</f>
        <v>504536</v>
      </c>
      <c r="Q526" t="b">
        <v>1</v>
      </c>
      <c r="R526" t="str">
        <f t="shared" si="40"/>
        <v>1650035</v>
      </c>
      <c r="S526" t="str">
        <f t="shared" si="41"/>
        <v>1650035-UT</v>
      </c>
      <c r="T526" t="str">
        <f t="shared" si="42"/>
        <v>1650035-UT</v>
      </c>
      <c r="U526" t="str">
        <f t="shared" si="43"/>
        <v>5</v>
      </c>
      <c r="V526" t="str">
        <f t="shared" si="44"/>
        <v>UT</v>
      </c>
    </row>
    <row r="527" spans="1:22" x14ac:dyDescent="0.35">
      <c r="A527" t="str">
        <f>IF('Support - Calculation Detail'!A527="","",LEFT('Support - Calculation Detail'!A527,7)&amp;"-"&amp;RIGHT('Support - Calculation Detail'!A527,2))</f>
        <v>1650283-UT</v>
      </c>
      <c r="B527" t="str">
        <f>IF('Support - Calculation Detail'!C527="","",'Support - Calculation Detail'!C527)</f>
        <v>16</v>
      </c>
      <c r="C527" t="str">
        <f>IF('Support - Calculation Detail'!B527="","",'Support - Calculation Detail'!B527)</f>
        <v>N</v>
      </c>
      <c r="D527">
        <f>IF('Support - Calculation Detail'!D527="","",'Support - Calculation Detail'!D527)</f>
        <v>356565</v>
      </c>
      <c r="E527">
        <f>IF('Support - Calculation Detail'!E527="","",'Support - Calculation Detail'!E527)</f>
        <v>0</v>
      </c>
      <c r="G527">
        <f>IF('Support - Calculation Detail'!F527="","",'Support - Calculation Detail'!F527)</f>
        <v>356565</v>
      </c>
      <c r="H527">
        <f>IF('Support - Calculation Detail'!G527="","",'Support - Calculation Detail'!G527)</f>
        <v>1.04</v>
      </c>
      <c r="I527">
        <f>IF('Support - Calculation Detail'!H527="","",'Support - Calculation Detail'!H527)</f>
        <v>370828</v>
      </c>
      <c r="J527">
        <f>IF('Support - Calculation Detail'!I527="","",'Support - Calculation Detail'!I527)</f>
        <v>0</v>
      </c>
      <c r="K527">
        <f>IF('Support - Calculation Detail'!K527="","",'Support - Calculation Detail'!K527)</f>
        <v>370828</v>
      </c>
      <c r="L527">
        <f>IF('Support - Calculation Detail'!L527="","",'Support - Calculation Detail'!L527)</f>
        <v>0</v>
      </c>
      <c r="M527">
        <f>IF('Support - Calculation Detail'!M527="","",'Support - Calculation Detail'!M527)</f>
        <v>0</v>
      </c>
      <c r="N527">
        <f>IF('Support - Calculation Detail'!N527="","",'Support - Calculation Detail'!N527)</f>
        <v>0</v>
      </c>
      <c r="P527">
        <f>IF('Support - Calculation Detail'!O527="","",'Support - Calculation Detail'!O527)</f>
        <v>370828</v>
      </c>
      <c r="Q527" t="b">
        <v>1</v>
      </c>
      <c r="R527" t="str">
        <f t="shared" si="40"/>
        <v>1650283</v>
      </c>
      <c r="S527" t="str">
        <f t="shared" si="41"/>
        <v>1650283-UT</v>
      </c>
      <c r="T527" t="str">
        <f t="shared" si="42"/>
        <v>1650283-UT</v>
      </c>
      <c r="U527" t="str">
        <f t="shared" si="43"/>
        <v>5</v>
      </c>
      <c r="V527" t="str">
        <f t="shared" si="44"/>
        <v>UT</v>
      </c>
    </row>
    <row r="528" spans="1:22" x14ac:dyDescent="0.35">
      <c r="A528" t="str">
        <f>IF('Support - Calculation Detail'!A528="","",LEFT('Support - Calculation Detail'!A528,7)&amp;"-"&amp;RIGHT('Support - Calculation Detail'!A528,2))</f>
        <v>1630406-UT</v>
      </c>
      <c r="B528" t="str">
        <f>IF('Support - Calculation Detail'!C528="","",'Support - Calculation Detail'!C528)</f>
        <v>16</v>
      </c>
      <c r="C528" t="str">
        <f>IF('Support - Calculation Detail'!B528="","",'Support - Calculation Detail'!B528)</f>
        <v>N</v>
      </c>
      <c r="D528">
        <f>IF('Support - Calculation Detail'!D528="","",'Support - Calculation Detail'!D528)</f>
        <v>5696866</v>
      </c>
      <c r="E528">
        <f>IF('Support - Calculation Detail'!E528="","",'Support - Calculation Detail'!E528)</f>
        <v>0</v>
      </c>
      <c r="G528">
        <f>IF('Support - Calculation Detail'!F528="","",'Support - Calculation Detail'!F528)</f>
        <v>5696866</v>
      </c>
      <c r="H528">
        <f>IF('Support - Calculation Detail'!G528="","",'Support - Calculation Detail'!G528)</f>
        <v>1.04</v>
      </c>
      <c r="I528">
        <f>IF('Support - Calculation Detail'!H528="","",'Support - Calculation Detail'!H528)</f>
        <v>5924741</v>
      </c>
      <c r="J528">
        <f>IF('Support - Calculation Detail'!I528="","",'Support - Calculation Detail'!I528)</f>
        <v>0</v>
      </c>
      <c r="K528">
        <f>IF('Support - Calculation Detail'!K528="","",'Support - Calculation Detail'!K528)</f>
        <v>5924741</v>
      </c>
      <c r="L528">
        <f>IF('Support - Calculation Detail'!L528="","",'Support - Calculation Detail'!L528)</f>
        <v>346209</v>
      </c>
      <c r="M528">
        <f>IF('Support - Calculation Detail'!M528="","",'Support - Calculation Detail'!M528)</f>
        <v>0</v>
      </c>
      <c r="N528">
        <f>IF('Support - Calculation Detail'!N528="","",'Support - Calculation Detail'!N528)</f>
        <v>0</v>
      </c>
      <c r="P528">
        <f>IF('Support - Calculation Detail'!O528="","",'Support - Calculation Detail'!O528)</f>
        <v>6270950</v>
      </c>
      <c r="Q528" t="b">
        <v>1</v>
      </c>
      <c r="R528" t="str">
        <f t="shared" si="40"/>
        <v>1630406</v>
      </c>
      <c r="S528" t="str">
        <f t="shared" si="41"/>
        <v>1630406-UT</v>
      </c>
      <c r="T528" t="str">
        <f t="shared" si="42"/>
        <v>1630406-UT</v>
      </c>
      <c r="U528" t="str">
        <f t="shared" si="43"/>
        <v>3</v>
      </c>
      <c r="V528" t="str">
        <f t="shared" si="44"/>
        <v>UT</v>
      </c>
    </row>
    <row r="529" spans="1:22" x14ac:dyDescent="0.35">
      <c r="A529" t="str">
        <f>IF('Support - Calculation Detail'!A529="","",LEFT('Support - Calculation Detail'!A529,7)&amp;"-"&amp;RIGHT('Support - Calculation Detail'!A529,2))</f>
        <v>1630581-UT</v>
      </c>
      <c r="B529" t="str">
        <f>IF('Support - Calculation Detail'!C529="","",'Support - Calculation Detail'!C529)</f>
        <v>16</v>
      </c>
      <c r="C529" t="str">
        <f>IF('Support - Calculation Detail'!B529="","",'Support - Calculation Detail'!B529)</f>
        <v>N</v>
      </c>
      <c r="D529">
        <f>IF('Support - Calculation Detail'!D529="","",'Support - Calculation Detail'!D529)</f>
        <v>10228</v>
      </c>
      <c r="E529">
        <f>IF('Support - Calculation Detail'!E529="","",'Support - Calculation Detail'!E529)</f>
        <v>0</v>
      </c>
      <c r="G529">
        <f>IF('Support - Calculation Detail'!F529="","",'Support - Calculation Detail'!F529)</f>
        <v>10228</v>
      </c>
      <c r="H529">
        <f>IF('Support - Calculation Detail'!G529="","",'Support - Calculation Detail'!G529)</f>
        <v>1.04</v>
      </c>
      <c r="I529">
        <f>IF('Support - Calculation Detail'!H529="","",'Support - Calculation Detail'!H529)</f>
        <v>10637</v>
      </c>
      <c r="J529">
        <f>IF('Support - Calculation Detail'!I529="","",'Support - Calculation Detail'!I529)</f>
        <v>0</v>
      </c>
      <c r="K529">
        <f>IF('Support - Calculation Detail'!K529="","",'Support - Calculation Detail'!K529)</f>
        <v>10637</v>
      </c>
      <c r="L529">
        <f>IF('Support - Calculation Detail'!L529="","",'Support - Calculation Detail'!L529)</f>
        <v>0</v>
      </c>
      <c r="M529">
        <f>IF('Support - Calculation Detail'!M529="","",'Support - Calculation Detail'!M529)</f>
        <v>0</v>
      </c>
      <c r="N529">
        <f>IF('Support - Calculation Detail'!N529="","",'Support - Calculation Detail'!N529)</f>
        <v>0</v>
      </c>
      <c r="P529">
        <f>IF('Support - Calculation Detail'!O529="","",'Support - Calculation Detail'!O529)</f>
        <v>10637</v>
      </c>
      <c r="Q529" t="b">
        <v>1</v>
      </c>
      <c r="R529" t="str">
        <f t="shared" si="40"/>
        <v>1630581</v>
      </c>
      <c r="S529" t="str">
        <f t="shared" si="41"/>
        <v>1630581-UT</v>
      </c>
      <c r="T529" t="str">
        <f t="shared" si="42"/>
        <v>1630581-UT</v>
      </c>
      <c r="U529" t="str">
        <f t="shared" si="43"/>
        <v>3</v>
      </c>
      <c r="V529" t="str">
        <f t="shared" si="44"/>
        <v>UT</v>
      </c>
    </row>
    <row r="530" spans="1:22" x14ac:dyDescent="0.35">
      <c r="A530" t="str">
        <f>IF('Support - Calculation Detail'!A530="","",LEFT('Support - Calculation Detail'!A530,7)&amp;"-"&amp;RIGHT('Support - Calculation Detail'!A530,2))</f>
        <v>1630582-UT</v>
      </c>
      <c r="B530" t="str">
        <f>IF('Support - Calculation Detail'!C530="","",'Support - Calculation Detail'!C530)</f>
        <v>16</v>
      </c>
      <c r="C530" t="str">
        <f>IF('Support - Calculation Detail'!B530="","",'Support - Calculation Detail'!B530)</f>
        <v>N</v>
      </c>
      <c r="D530">
        <f>IF('Support - Calculation Detail'!D530="","",'Support - Calculation Detail'!D530)</f>
        <v>43894</v>
      </c>
      <c r="E530">
        <f>IF('Support - Calculation Detail'!E530="","",'Support - Calculation Detail'!E530)</f>
        <v>0</v>
      </c>
      <c r="G530">
        <f>IF('Support - Calculation Detail'!F530="","",'Support - Calculation Detail'!F530)</f>
        <v>43894</v>
      </c>
      <c r="H530">
        <f>IF('Support - Calculation Detail'!G530="","",'Support - Calculation Detail'!G530)</f>
        <v>1.04</v>
      </c>
      <c r="I530">
        <f>IF('Support - Calculation Detail'!H530="","",'Support - Calculation Detail'!H530)</f>
        <v>45650</v>
      </c>
      <c r="J530">
        <f>IF('Support - Calculation Detail'!I530="","",'Support - Calculation Detail'!I530)</f>
        <v>0</v>
      </c>
      <c r="K530">
        <f>IF('Support - Calculation Detail'!K530="","",'Support - Calculation Detail'!K530)</f>
        <v>45650</v>
      </c>
      <c r="L530">
        <f>IF('Support - Calculation Detail'!L530="","",'Support - Calculation Detail'!L530)</f>
        <v>0</v>
      </c>
      <c r="M530">
        <f>IF('Support - Calculation Detail'!M530="","",'Support - Calculation Detail'!M530)</f>
        <v>0</v>
      </c>
      <c r="N530">
        <f>IF('Support - Calculation Detail'!N530="","",'Support - Calculation Detail'!N530)</f>
        <v>0</v>
      </c>
      <c r="P530">
        <f>IF('Support - Calculation Detail'!O530="","",'Support - Calculation Detail'!O530)</f>
        <v>45650</v>
      </c>
      <c r="Q530" t="b">
        <v>1</v>
      </c>
      <c r="R530" t="str">
        <f t="shared" si="40"/>
        <v>1630582</v>
      </c>
      <c r="S530" t="str">
        <f t="shared" si="41"/>
        <v>1630582-UT</v>
      </c>
      <c r="T530" t="str">
        <f t="shared" si="42"/>
        <v>1630582-UT</v>
      </c>
      <c r="U530" t="str">
        <f t="shared" si="43"/>
        <v>3</v>
      </c>
      <c r="V530" t="str">
        <f t="shared" si="44"/>
        <v>UT</v>
      </c>
    </row>
    <row r="531" spans="1:22" x14ac:dyDescent="0.35">
      <c r="A531" t="str">
        <f>IF('Support - Calculation Detail'!A531="","",LEFT('Support - Calculation Detail'!A531,7)&amp;"-"&amp;RIGHT('Support - Calculation Detail'!A531,2))</f>
        <v>1630583-UT</v>
      </c>
      <c r="B531" t="str">
        <f>IF('Support - Calculation Detail'!C531="","",'Support - Calculation Detail'!C531)</f>
        <v>16</v>
      </c>
      <c r="C531" t="str">
        <f>IF('Support - Calculation Detail'!B531="","",'Support - Calculation Detail'!B531)</f>
        <v>N</v>
      </c>
      <c r="D531">
        <f>IF('Support - Calculation Detail'!D531="","",'Support - Calculation Detail'!D531)</f>
        <v>106441</v>
      </c>
      <c r="E531">
        <f>IF('Support - Calculation Detail'!E531="","",'Support - Calculation Detail'!E531)</f>
        <v>0</v>
      </c>
      <c r="G531">
        <f>IF('Support - Calculation Detail'!F531="","",'Support - Calculation Detail'!F531)</f>
        <v>106441</v>
      </c>
      <c r="H531">
        <f>IF('Support - Calculation Detail'!G531="","",'Support - Calculation Detail'!G531)</f>
        <v>1.04</v>
      </c>
      <c r="I531">
        <f>IF('Support - Calculation Detail'!H531="","",'Support - Calculation Detail'!H531)</f>
        <v>110699</v>
      </c>
      <c r="J531">
        <f>IF('Support - Calculation Detail'!I531="","",'Support - Calculation Detail'!I531)</f>
        <v>0</v>
      </c>
      <c r="K531">
        <f>IF('Support - Calculation Detail'!K531="","",'Support - Calculation Detail'!K531)</f>
        <v>110699</v>
      </c>
      <c r="L531">
        <f>IF('Support - Calculation Detail'!L531="","",'Support - Calculation Detail'!L531)</f>
        <v>0</v>
      </c>
      <c r="M531">
        <f>IF('Support - Calculation Detail'!M531="","",'Support - Calculation Detail'!M531)</f>
        <v>0</v>
      </c>
      <c r="N531">
        <f>IF('Support - Calculation Detail'!N531="","",'Support - Calculation Detail'!N531)</f>
        <v>0</v>
      </c>
      <c r="P531">
        <f>IF('Support - Calculation Detail'!O531="","",'Support - Calculation Detail'!O531)</f>
        <v>110699</v>
      </c>
      <c r="Q531" t="b">
        <v>1</v>
      </c>
      <c r="R531" t="str">
        <f t="shared" si="40"/>
        <v>1630583</v>
      </c>
      <c r="S531" t="str">
        <f t="shared" si="41"/>
        <v>1630583-UT</v>
      </c>
      <c r="T531" t="str">
        <f t="shared" si="42"/>
        <v>1630583-UT</v>
      </c>
      <c r="U531" t="str">
        <f t="shared" si="43"/>
        <v>3</v>
      </c>
      <c r="V531" t="str">
        <f t="shared" si="44"/>
        <v>UT</v>
      </c>
    </row>
    <row r="532" spans="1:22" x14ac:dyDescent="0.35">
      <c r="A532" t="str">
        <f>IF('Support - Calculation Detail'!A532="","",LEFT('Support - Calculation Detail'!A532,7)&amp;"-"&amp;RIGHT('Support - Calculation Detail'!A532,2))</f>
        <v>1630584-UT</v>
      </c>
      <c r="B532" t="str">
        <f>IF('Support - Calculation Detail'!C532="","",'Support - Calculation Detail'!C532)</f>
        <v>16</v>
      </c>
      <c r="C532" t="str">
        <f>IF('Support - Calculation Detail'!B532="","",'Support - Calculation Detail'!B532)</f>
        <v>N</v>
      </c>
      <c r="D532">
        <f>IF('Support - Calculation Detail'!D532="","",'Support - Calculation Detail'!D532)</f>
        <v>288041</v>
      </c>
      <c r="E532">
        <f>IF('Support - Calculation Detail'!E532="","",'Support - Calculation Detail'!E532)</f>
        <v>0</v>
      </c>
      <c r="G532">
        <f>IF('Support - Calculation Detail'!F532="","",'Support - Calculation Detail'!F532)</f>
        <v>288041</v>
      </c>
      <c r="H532">
        <f>IF('Support - Calculation Detail'!G532="","",'Support - Calculation Detail'!G532)</f>
        <v>1.04</v>
      </c>
      <c r="I532">
        <f>IF('Support - Calculation Detail'!H532="","",'Support - Calculation Detail'!H532)</f>
        <v>299563</v>
      </c>
      <c r="J532">
        <f>IF('Support - Calculation Detail'!I532="","",'Support - Calculation Detail'!I532)</f>
        <v>0</v>
      </c>
      <c r="K532">
        <f>IF('Support - Calculation Detail'!K532="","",'Support - Calculation Detail'!K532)</f>
        <v>299563</v>
      </c>
      <c r="L532">
        <f>IF('Support - Calculation Detail'!L532="","",'Support - Calculation Detail'!L532)</f>
        <v>9676</v>
      </c>
      <c r="M532">
        <f>IF('Support - Calculation Detail'!M532="","",'Support - Calculation Detail'!M532)</f>
        <v>0</v>
      </c>
      <c r="N532">
        <f>IF('Support - Calculation Detail'!N532="","",'Support - Calculation Detail'!N532)</f>
        <v>0</v>
      </c>
      <c r="P532">
        <f>IF('Support - Calculation Detail'!O532="","",'Support - Calculation Detail'!O532)</f>
        <v>309239</v>
      </c>
      <c r="Q532" t="b">
        <v>1</v>
      </c>
      <c r="R532" t="str">
        <f t="shared" si="40"/>
        <v>1630584</v>
      </c>
      <c r="S532" t="str">
        <f t="shared" si="41"/>
        <v>1630584-UT</v>
      </c>
      <c r="T532" t="str">
        <f t="shared" si="42"/>
        <v>1630584-UT</v>
      </c>
      <c r="U532" t="str">
        <f t="shared" si="43"/>
        <v>3</v>
      </c>
      <c r="V532" t="str">
        <f t="shared" si="44"/>
        <v>UT</v>
      </c>
    </row>
    <row r="533" spans="1:22" x14ac:dyDescent="0.35">
      <c r="A533" t="str">
        <f>IF('Support - Calculation Detail'!A533="","",LEFT('Support - Calculation Detail'!A533,7)&amp;"-"&amp;RIGHT('Support - Calculation Detail'!A533,2))</f>
        <v>1661003-UT</v>
      </c>
      <c r="B533" t="str">
        <f>IF('Support - Calculation Detail'!C533="","",'Support - Calculation Detail'!C533)</f>
        <v>16</v>
      </c>
      <c r="C533" t="str">
        <f>IF('Support - Calculation Detail'!B533="","",'Support - Calculation Detail'!B533)</f>
        <v>N</v>
      </c>
      <c r="D533">
        <f>IF('Support - Calculation Detail'!D533="","",'Support - Calculation Detail'!D533)</f>
        <v>443566</v>
      </c>
      <c r="E533">
        <f>IF('Support - Calculation Detail'!E533="","",'Support - Calculation Detail'!E533)</f>
        <v>0</v>
      </c>
      <c r="G533">
        <f>IF('Support - Calculation Detail'!F533="","",'Support - Calculation Detail'!F533)</f>
        <v>443566</v>
      </c>
      <c r="H533">
        <f>IF('Support - Calculation Detail'!G533="","",'Support - Calculation Detail'!G533)</f>
        <v>1.04</v>
      </c>
      <c r="I533">
        <f>IF('Support - Calculation Detail'!H533="","",'Support - Calculation Detail'!H533)</f>
        <v>461309</v>
      </c>
      <c r="J533">
        <f>IF('Support - Calculation Detail'!I533="","",'Support - Calculation Detail'!I533)</f>
        <v>0</v>
      </c>
      <c r="K533">
        <f>IF('Support - Calculation Detail'!K533="","",'Support - Calculation Detail'!K533)</f>
        <v>461309</v>
      </c>
      <c r="L533">
        <f>IF('Support - Calculation Detail'!L533="","",'Support - Calculation Detail'!L533)</f>
        <v>0</v>
      </c>
      <c r="M533">
        <f>IF('Support - Calculation Detail'!M533="","",'Support - Calculation Detail'!M533)</f>
        <v>0</v>
      </c>
      <c r="N533">
        <f>IF('Support - Calculation Detail'!N533="","",'Support - Calculation Detail'!N533)</f>
        <v>0</v>
      </c>
      <c r="P533">
        <f>IF('Support - Calculation Detail'!O533="","",'Support - Calculation Detail'!O533)</f>
        <v>461309</v>
      </c>
      <c r="Q533" t="b">
        <v>1</v>
      </c>
      <c r="R533" t="str">
        <f t="shared" si="40"/>
        <v>1661003</v>
      </c>
      <c r="S533" t="str">
        <f t="shared" si="41"/>
        <v>1661003-UT</v>
      </c>
      <c r="T533" t="str">
        <f t="shared" si="42"/>
        <v>1661003-UT</v>
      </c>
      <c r="U533" t="str">
        <f t="shared" si="43"/>
        <v>6</v>
      </c>
      <c r="V533" t="str">
        <f t="shared" si="44"/>
        <v>UT</v>
      </c>
    </row>
    <row r="534" spans="1:22" x14ac:dyDescent="0.35">
      <c r="A534" t="str">
        <f>IF('Support - Calculation Detail'!A534="","",LEFT('Support - Calculation Detail'!A534,7)&amp;"-"&amp;RIGHT('Support - Calculation Detail'!A534,2))</f>
        <v>1641655-SO</v>
      </c>
      <c r="B534" t="str">
        <f>IF('Support - Calculation Detail'!C534="","",'Support - Calculation Detail'!C534)</f>
        <v>16</v>
      </c>
      <c r="C534" t="str">
        <f>IF('Support - Calculation Detail'!B534="","",'Support - Calculation Detail'!B534)</f>
        <v>N</v>
      </c>
      <c r="D534">
        <f>IF('Support - Calculation Detail'!D534="","",'Support - Calculation Detail'!D534)</f>
        <v>4255475</v>
      </c>
      <c r="E534">
        <f>IF('Support - Calculation Detail'!E534="","",'Support - Calculation Detail'!E534)</f>
        <v>0</v>
      </c>
      <c r="G534">
        <f>IF('Support - Calculation Detail'!F534="","",'Support - Calculation Detail'!F534)</f>
        <v>4255475</v>
      </c>
      <c r="H534">
        <f>IF('Support - Calculation Detail'!G534="","",'Support - Calculation Detail'!G534)</f>
        <v>1.04</v>
      </c>
      <c r="I534">
        <f>IF('Support - Calculation Detail'!H534="","",'Support - Calculation Detail'!H534)</f>
        <v>4425694</v>
      </c>
      <c r="J534">
        <f>IF('Support - Calculation Detail'!I534="","",'Support - Calculation Detail'!I534)</f>
        <v>0</v>
      </c>
      <c r="K534">
        <f>IF('Support - Calculation Detail'!K534="","",'Support - Calculation Detail'!K534)</f>
        <v>4425694</v>
      </c>
      <c r="L534">
        <f>IF('Support - Calculation Detail'!L534="","",'Support - Calculation Detail'!L534)</f>
        <v>0</v>
      </c>
      <c r="M534">
        <f>IF('Support - Calculation Detail'!M534="","",'Support - Calculation Detail'!M534)</f>
        <v>0</v>
      </c>
      <c r="N534">
        <f>IF('Support - Calculation Detail'!N534="","",'Support - Calculation Detail'!N534)</f>
        <v>0</v>
      </c>
      <c r="P534">
        <f>IF('Support - Calculation Detail'!O534="","",'Support - Calculation Detail'!O534)</f>
        <v>4425694</v>
      </c>
      <c r="Q534" t="b">
        <v>1</v>
      </c>
      <c r="R534" t="str">
        <f t="shared" si="40"/>
        <v>1641655</v>
      </c>
      <c r="S534" t="str">
        <f t="shared" si="41"/>
        <v>1641655-SO</v>
      </c>
      <c r="T534" t="str">
        <f t="shared" si="42"/>
        <v>1641655-SO</v>
      </c>
      <c r="U534" t="str">
        <f t="shared" si="43"/>
        <v>4</v>
      </c>
      <c r="V534" t="str">
        <f t="shared" si="44"/>
        <v>SO</v>
      </c>
    </row>
    <row r="535" spans="1:22" x14ac:dyDescent="0.35">
      <c r="A535" t="str">
        <f>IF('Support - Calculation Detail'!A535="","",LEFT('Support - Calculation Detail'!A535,7)&amp;"-"&amp;RIGHT('Support - Calculation Detail'!A535,2))</f>
        <v>1641730-SO</v>
      </c>
      <c r="B535" t="str">
        <f>IF('Support - Calculation Detail'!C535="","",'Support - Calculation Detail'!C535)</f>
        <v>16</v>
      </c>
      <c r="C535" t="str">
        <f>IF('Support - Calculation Detail'!B535="","",'Support - Calculation Detail'!B535)</f>
        <v>N</v>
      </c>
      <c r="D535">
        <f>IF('Support - Calculation Detail'!D535="","",'Support - Calculation Detail'!D535)</f>
        <v>4763419</v>
      </c>
      <c r="E535">
        <f>IF('Support - Calculation Detail'!E535="","",'Support - Calculation Detail'!E535)</f>
        <v>0</v>
      </c>
      <c r="G535">
        <f>IF('Support - Calculation Detail'!F535="","",'Support - Calculation Detail'!F535)</f>
        <v>4763419</v>
      </c>
      <c r="H535">
        <f>IF('Support - Calculation Detail'!G535="","",'Support - Calculation Detail'!G535)</f>
        <v>1.04</v>
      </c>
      <c r="I535">
        <f>IF('Support - Calculation Detail'!H535="","",'Support - Calculation Detail'!H535)</f>
        <v>4953956</v>
      </c>
      <c r="J535">
        <f>IF('Support - Calculation Detail'!I535="","",'Support - Calculation Detail'!I535)</f>
        <v>0</v>
      </c>
      <c r="K535">
        <f>IF('Support - Calculation Detail'!K535="","",'Support - Calculation Detail'!K535)</f>
        <v>4953956</v>
      </c>
      <c r="L535">
        <f>IF('Support - Calculation Detail'!L535="","",'Support - Calculation Detail'!L535)</f>
        <v>0</v>
      </c>
      <c r="M535">
        <f>IF('Support - Calculation Detail'!M535="","",'Support - Calculation Detail'!M535)</f>
        <v>0</v>
      </c>
      <c r="N535">
        <f>IF('Support - Calculation Detail'!N535="","",'Support - Calculation Detail'!N535)</f>
        <v>0</v>
      </c>
      <c r="P535">
        <f>IF('Support - Calculation Detail'!O535="","",'Support - Calculation Detail'!O535)</f>
        <v>4953956</v>
      </c>
      <c r="Q535" t="b">
        <v>1</v>
      </c>
      <c r="R535" t="str">
        <f t="shared" si="40"/>
        <v>1641730</v>
      </c>
      <c r="S535" t="str">
        <f t="shared" si="41"/>
        <v>1641730-SO</v>
      </c>
      <c r="T535" t="str">
        <f t="shared" si="42"/>
        <v>1641730-SO</v>
      </c>
      <c r="U535" t="str">
        <f t="shared" si="43"/>
        <v>4</v>
      </c>
      <c r="V535" t="str">
        <f t="shared" si="44"/>
        <v>SO</v>
      </c>
    </row>
    <row r="536" spans="1:22" x14ac:dyDescent="0.35">
      <c r="A536" t="str">
        <f>IF('Support - Calculation Detail'!A536="","",LEFT('Support - Calculation Detail'!A536,7)&amp;"-"&amp;RIGHT('Support - Calculation Detail'!A536,2))</f>
        <v>1710000-UT</v>
      </c>
      <c r="B536" t="str">
        <f>IF('Support - Calculation Detail'!C536="","",'Support - Calculation Detail'!C536)</f>
        <v>17</v>
      </c>
      <c r="C536" t="str">
        <f>IF('Support - Calculation Detail'!B536="","",'Support - Calculation Detail'!B536)</f>
        <v>N</v>
      </c>
      <c r="D536">
        <f>IF('Support - Calculation Detail'!D536="","",'Support - Calculation Detail'!D536)</f>
        <v>11266760</v>
      </c>
      <c r="E536">
        <f>IF('Support - Calculation Detail'!E536="","",'Support - Calculation Detail'!E536)</f>
        <v>0</v>
      </c>
      <c r="G536">
        <f>IF('Support - Calculation Detail'!F536="","",'Support - Calculation Detail'!F536)</f>
        <v>11266760</v>
      </c>
      <c r="H536">
        <f>IF('Support - Calculation Detail'!G536="","",'Support - Calculation Detail'!G536)</f>
        <v>1.04</v>
      </c>
      <c r="I536">
        <f>IF('Support - Calculation Detail'!H536="","",'Support - Calculation Detail'!H536)</f>
        <v>11717430</v>
      </c>
      <c r="J536">
        <f>IF('Support - Calculation Detail'!I536="","",'Support - Calculation Detail'!I536)</f>
        <v>0</v>
      </c>
      <c r="K536">
        <f>IF('Support - Calculation Detail'!K536="","",'Support - Calculation Detail'!K536)</f>
        <v>11717430</v>
      </c>
      <c r="L536">
        <f>IF('Support - Calculation Detail'!L536="","",'Support - Calculation Detail'!L536)</f>
        <v>1138224</v>
      </c>
      <c r="M536">
        <f>IF('Support - Calculation Detail'!M536="","",'Support - Calculation Detail'!M536)</f>
        <v>449801</v>
      </c>
      <c r="N536">
        <f>IF('Support - Calculation Detail'!N536="","",'Support - Calculation Detail'!N536)</f>
        <v>1079839.8925441336</v>
      </c>
      <c r="P536">
        <f>IF('Support - Calculation Detail'!O536="","",'Support - Calculation Detail'!O536)</f>
        <v>14385294.892544134</v>
      </c>
      <c r="Q536" t="b">
        <v>1</v>
      </c>
      <c r="R536" t="str">
        <f t="shared" si="40"/>
        <v>1710000</v>
      </c>
      <c r="S536" t="str">
        <f t="shared" si="41"/>
        <v>1710000-UT</v>
      </c>
      <c r="T536" t="str">
        <f t="shared" si="42"/>
        <v>1710000-UT</v>
      </c>
      <c r="U536" t="str">
        <f t="shared" si="43"/>
        <v>1</v>
      </c>
      <c r="V536" t="str">
        <f t="shared" si="44"/>
        <v>UT</v>
      </c>
    </row>
    <row r="537" spans="1:22" x14ac:dyDescent="0.35">
      <c r="A537" t="str">
        <f>IF('Support - Calculation Detail'!A537="","",LEFT('Support - Calculation Detail'!A537,7)&amp;"-"&amp;RIGHT('Support - Calculation Detail'!A537,2))</f>
        <v>1720001-UT</v>
      </c>
      <c r="B537" t="str">
        <f>IF('Support - Calculation Detail'!C537="","",'Support - Calculation Detail'!C537)</f>
        <v>17</v>
      </c>
      <c r="C537" t="str">
        <f>IF('Support - Calculation Detail'!B537="","",'Support - Calculation Detail'!B537)</f>
        <v>N</v>
      </c>
      <c r="D537">
        <f>IF('Support - Calculation Detail'!D537="","",'Support - Calculation Detail'!D537)</f>
        <v>12657</v>
      </c>
      <c r="E537">
        <f>IF('Support - Calculation Detail'!E537="","",'Support - Calculation Detail'!E537)</f>
        <v>0</v>
      </c>
      <c r="G537">
        <f>IF('Support - Calculation Detail'!F537="","",'Support - Calculation Detail'!F537)</f>
        <v>12657</v>
      </c>
      <c r="H537">
        <f>IF('Support - Calculation Detail'!G537="","",'Support - Calculation Detail'!G537)</f>
        <v>1.04</v>
      </c>
      <c r="I537">
        <f>IF('Support - Calculation Detail'!H537="","",'Support - Calculation Detail'!H537)</f>
        <v>13163</v>
      </c>
      <c r="J537">
        <f>IF('Support - Calculation Detail'!I537="","",'Support - Calculation Detail'!I537)</f>
        <v>0</v>
      </c>
      <c r="K537">
        <f>IF('Support - Calculation Detail'!K537="","",'Support - Calculation Detail'!K537)</f>
        <v>13163</v>
      </c>
      <c r="L537">
        <f>IF('Support - Calculation Detail'!L537="","",'Support - Calculation Detail'!L537)</f>
        <v>0</v>
      </c>
      <c r="M537">
        <f>IF('Support - Calculation Detail'!M537="","",'Support - Calculation Detail'!M537)</f>
        <v>0</v>
      </c>
      <c r="N537">
        <f>IF('Support - Calculation Detail'!N537="","",'Support - Calculation Detail'!N537)</f>
        <v>0</v>
      </c>
      <c r="P537">
        <f>IF('Support - Calculation Detail'!O537="","",'Support - Calculation Detail'!O537)</f>
        <v>13163</v>
      </c>
      <c r="Q537" t="b">
        <v>1</v>
      </c>
      <c r="R537" t="str">
        <f t="shared" si="40"/>
        <v>1720001</v>
      </c>
      <c r="S537" t="str">
        <f t="shared" si="41"/>
        <v>1720001-UT</v>
      </c>
      <c r="T537" t="str">
        <f t="shared" si="42"/>
        <v>1720001-UT</v>
      </c>
      <c r="U537" t="str">
        <f t="shared" si="43"/>
        <v>2</v>
      </c>
      <c r="V537" t="str">
        <f t="shared" si="44"/>
        <v>UT</v>
      </c>
    </row>
    <row r="538" spans="1:22" x14ac:dyDescent="0.35">
      <c r="A538" t="str">
        <f>IF('Support - Calculation Detail'!A538="","",LEFT('Support - Calculation Detail'!A538,7)&amp;"-"&amp;RIGHT('Support - Calculation Detail'!A538,2))</f>
        <v>1720001-TF</v>
      </c>
      <c r="B538" t="str">
        <f>IF('Support - Calculation Detail'!C538="","",'Support - Calculation Detail'!C538)</f>
        <v>17</v>
      </c>
      <c r="C538" t="str">
        <f>IF('Support - Calculation Detail'!B538="","",'Support - Calculation Detail'!B538)</f>
        <v>N</v>
      </c>
      <c r="D538">
        <f>IF('Support - Calculation Detail'!D538="","",'Support - Calculation Detail'!D538)</f>
        <v>47454</v>
      </c>
      <c r="E538">
        <f>IF('Support - Calculation Detail'!E538="","",'Support - Calculation Detail'!E538)</f>
        <v>0</v>
      </c>
      <c r="G538">
        <f>IF('Support - Calculation Detail'!F538="","",'Support - Calculation Detail'!F538)</f>
        <v>47454</v>
      </c>
      <c r="H538">
        <f>IF('Support - Calculation Detail'!G538="","",'Support - Calculation Detail'!G538)</f>
        <v>1.04</v>
      </c>
      <c r="I538">
        <f>IF('Support - Calculation Detail'!H538="","",'Support - Calculation Detail'!H538)</f>
        <v>49352</v>
      </c>
      <c r="J538">
        <f>IF('Support - Calculation Detail'!I538="","",'Support - Calculation Detail'!I538)</f>
        <v>0</v>
      </c>
      <c r="K538">
        <f>IF('Support - Calculation Detail'!K538="","",'Support - Calculation Detail'!K538)</f>
        <v>49352</v>
      </c>
      <c r="L538">
        <f>IF('Support - Calculation Detail'!L538="","",'Support - Calculation Detail'!L538)</f>
        <v>0</v>
      </c>
      <c r="M538">
        <f>IF('Support - Calculation Detail'!M538="","",'Support - Calculation Detail'!M538)</f>
        <v>0</v>
      </c>
      <c r="N538">
        <f>IF('Support - Calculation Detail'!N538="","",'Support - Calculation Detail'!N538)</f>
        <v>0</v>
      </c>
      <c r="P538">
        <f>IF('Support - Calculation Detail'!O538="","",'Support - Calculation Detail'!O538)</f>
        <v>49352</v>
      </c>
      <c r="Q538" t="b">
        <v>1</v>
      </c>
      <c r="R538" t="str">
        <f t="shared" si="40"/>
        <v>1720001</v>
      </c>
      <c r="S538" t="str">
        <f t="shared" si="41"/>
        <v>1720001-TF</v>
      </c>
      <c r="T538" t="str">
        <f t="shared" si="42"/>
        <v>1720001-TF</v>
      </c>
      <c r="U538" t="str">
        <f t="shared" si="43"/>
        <v>2</v>
      </c>
      <c r="V538" t="str">
        <f t="shared" si="44"/>
        <v>TF</v>
      </c>
    </row>
    <row r="539" spans="1:22" x14ac:dyDescent="0.35">
      <c r="A539" t="str">
        <f>IF('Support - Calculation Detail'!A539="","",LEFT('Support - Calculation Detail'!A539,7)&amp;"-"&amp;RIGHT('Support - Calculation Detail'!A539,2))</f>
        <v>1720002-TF</v>
      </c>
      <c r="B539" t="str">
        <f>IF('Support - Calculation Detail'!C539="","",'Support - Calculation Detail'!C539)</f>
        <v>17</v>
      </c>
      <c r="C539" t="str">
        <f>IF('Support - Calculation Detail'!B539="","",'Support - Calculation Detail'!B539)</f>
        <v>N</v>
      </c>
      <c r="D539">
        <f>IF('Support - Calculation Detail'!D539="","",'Support - Calculation Detail'!D539)</f>
        <v>77264</v>
      </c>
      <c r="E539">
        <f>IF('Support - Calculation Detail'!E539="","",'Support - Calculation Detail'!E539)</f>
        <v>0</v>
      </c>
      <c r="G539">
        <f>IF('Support - Calculation Detail'!F539="","",'Support - Calculation Detail'!F539)</f>
        <v>77264</v>
      </c>
      <c r="H539">
        <f>IF('Support - Calculation Detail'!G539="","",'Support - Calculation Detail'!G539)</f>
        <v>1.04</v>
      </c>
      <c r="I539">
        <f>IF('Support - Calculation Detail'!H539="","",'Support - Calculation Detail'!H539)</f>
        <v>80355</v>
      </c>
      <c r="J539">
        <f>IF('Support - Calculation Detail'!I539="","",'Support - Calculation Detail'!I539)</f>
        <v>0</v>
      </c>
      <c r="K539">
        <f>IF('Support - Calculation Detail'!K539="","",'Support - Calculation Detail'!K539)</f>
        <v>80355</v>
      </c>
      <c r="L539">
        <f>IF('Support - Calculation Detail'!L539="","",'Support - Calculation Detail'!L539)</f>
        <v>0</v>
      </c>
      <c r="M539">
        <f>IF('Support - Calculation Detail'!M539="","",'Support - Calculation Detail'!M539)</f>
        <v>0</v>
      </c>
      <c r="N539">
        <f>IF('Support - Calculation Detail'!N539="","",'Support - Calculation Detail'!N539)</f>
        <v>0</v>
      </c>
      <c r="P539">
        <f>IF('Support - Calculation Detail'!O539="","",'Support - Calculation Detail'!O539)</f>
        <v>80355</v>
      </c>
      <c r="Q539" t="b">
        <v>1</v>
      </c>
      <c r="R539" t="str">
        <f t="shared" si="40"/>
        <v>1720002</v>
      </c>
      <c r="S539" t="str">
        <f t="shared" si="41"/>
        <v>1720002-TF</v>
      </c>
      <c r="T539" t="str">
        <f t="shared" si="42"/>
        <v>1720002-TF</v>
      </c>
      <c r="U539" t="str">
        <f t="shared" si="43"/>
        <v>2</v>
      </c>
      <c r="V539" t="str">
        <f t="shared" si="44"/>
        <v>TF</v>
      </c>
    </row>
    <row r="540" spans="1:22" x14ac:dyDescent="0.35">
      <c r="A540" t="str">
        <f>IF('Support - Calculation Detail'!A540="","",LEFT('Support - Calculation Detail'!A540,7)&amp;"-"&amp;RIGHT('Support - Calculation Detail'!A540,2))</f>
        <v>1720002-UT</v>
      </c>
      <c r="B540" t="str">
        <f>IF('Support - Calculation Detail'!C540="","",'Support - Calculation Detail'!C540)</f>
        <v>17</v>
      </c>
      <c r="C540" t="str">
        <f>IF('Support - Calculation Detail'!B540="","",'Support - Calculation Detail'!B540)</f>
        <v>N</v>
      </c>
      <c r="D540">
        <f>IF('Support - Calculation Detail'!D540="","",'Support - Calculation Detail'!D540)</f>
        <v>20518</v>
      </c>
      <c r="E540">
        <f>IF('Support - Calculation Detail'!E540="","",'Support - Calculation Detail'!E540)</f>
        <v>0</v>
      </c>
      <c r="G540">
        <f>IF('Support - Calculation Detail'!F540="","",'Support - Calculation Detail'!F540)</f>
        <v>20518</v>
      </c>
      <c r="H540">
        <f>IF('Support - Calculation Detail'!G540="","",'Support - Calculation Detail'!G540)</f>
        <v>1.04</v>
      </c>
      <c r="I540">
        <f>IF('Support - Calculation Detail'!H540="","",'Support - Calculation Detail'!H540)</f>
        <v>21339</v>
      </c>
      <c r="J540">
        <f>IF('Support - Calculation Detail'!I540="","",'Support - Calculation Detail'!I540)</f>
        <v>0</v>
      </c>
      <c r="K540">
        <f>IF('Support - Calculation Detail'!K540="","",'Support - Calculation Detail'!K540)</f>
        <v>21339</v>
      </c>
      <c r="L540">
        <f>IF('Support - Calculation Detail'!L540="","",'Support - Calculation Detail'!L540)</f>
        <v>0</v>
      </c>
      <c r="M540">
        <f>IF('Support - Calculation Detail'!M540="","",'Support - Calculation Detail'!M540)</f>
        <v>0</v>
      </c>
      <c r="N540">
        <f>IF('Support - Calculation Detail'!N540="","",'Support - Calculation Detail'!N540)</f>
        <v>0</v>
      </c>
      <c r="P540">
        <f>IF('Support - Calculation Detail'!O540="","",'Support - Calculation Detail'!O540)</f>
        <v>21339</v>
      </c>
      <c r="Q540" t="b">
        <v>1</v>
      </c>
      <c r="R540" t="str">
        <f t="shared" si="40"/>
        <v>1720002</v>
      </c>
      <c r="S540" t="str">
        <f t="shared" si="41"/>
        <v>1720002-UT</v>
      </c>
      <c r="T540" t="str">
        <f t="shared" si="42"/>
        <v>1720002-UT</v>
      </c>
      <c r="U540" t="str">
        <f t="shared" si="43"/>
        <v>2</v>
      </c>
      <c r="V540" t="str">
        <f t="shared" si="44"/>
        <v>UT</v>
      </c>
    </row>
    <row r="541" spans="1:22" x14ac:dyDescent="0.35">
      <c r="A541" t="str">
        <f>IF('Support - Calculation Detail'!A541="","",LEFT('Support - Calculation Detail'!A541,7)&amp;"-"&amp;RIGHT('Support - Calculation Detail'!A541,2))</f>
        <v>1720003-UT</v>
      </c>
      <c r="B541" t="str">
        <f>IF('Support - Calculation Detail'!C541="","",'Support - Calculation Detail'!C541)</f>
        <v>17</v>
      </c>
      <c r="C541" t="str">
        <f>IF('Support - Calculation Detail'!B541="","",'Support - Calculation Detail'!B541)</f>
        <v>N</v>
      </c>
      <c r="D541">
        <f>IF('Support - Calculation Detail'!D541="","",'Support - Calculation Detail'!D541)</f>
        <v>29647</v>
      </c>
      <c r="E541">
        <f>IF('Support - Calculation Detail'!E541="","",'Support - Calculation Detail'!E541)</f>
        <v>0</v>
      </c>
      <c r="G541">
        <f>IF('Support - Calculation Detail'!F541="","",'Support - Calculation Detail'!F541)</f>
        <v>29647</v>
      </c>
      <c r="H541">
        <f>IF('Support - Calculation Detail'!G541="","",'Support - Calculation Detail'!G541)</f>
        <v>1.04</v>
      </c>
      <c r="I541">
        <f>IF('Support - Calculation Detail'!H541="","",'Support - Calculation Detail'!H541)</f>
        <v>30833</v>
      </c>
      <c r="J541">
        <f>IF('Support - Calculation Detail'!I541="","",'Support - Calculation Detail'!I541)</f>
        <v>0</v>
      </c>
      <c r="K541">
        <f>IF('Support - Calculation Detail'!K541="","",'Support - Calculation Detail'!K541)</f>
        <v>30833</v>
      </c>
      <c r="L541">
        <f>IF('Support - Calculation Detail'!L541="","",'Support - Calculation Detail'!L541)</f>
        <v>0</v>
      </c>
      <c r="M541">
        <f>IF('Support - Calculation Detail'!M541="","",'Support - Calculation Detail'!M541)</f>
        <v>0</v>
      </c>
      <c r="N541">
        <f>IF('Support - Calculation Detail'!N541="","",'Support - Calculation Detail'!N541)</f>
        <v>0</v>
      </c>
      <c r="P541">
        <f>IF('Support - Calculation Detail'!O541="","",'Support - Calculation Detail'!O541)</f>
        <v>30833</v>
      </c>
      <c r="Q541" t="b">
        <v>1</v>
      </c>
      <c r="R541" t="str">
        <f t="shared" si="40"/>
        <v>1720003</v>
      </c>
      <c r="S541" t="str">
        <f t="shared" si="41"/>
        <v>1720003-UT</v>
      </c>
      <c r="T541" t="str">
        <f t="shared" si="42"/>
        <v>1720003-UT</v>
      </c>
      <c r="U541" t="str">
        <f t="shared" si="43"/>
        <v>2</v>
      </c>
      <c r="V541" t="str">
        <f t="shared" si="44"/>
        <v>UT</v>
      </c>
    </row>
    <row r="542" spans="1:22" x14ac:dyDescent="0.35">
      <c r="A542" t="str">
        <f>IF('Support - Calculation Detail'!A542="","",LEFT('Support - Calculation Detail'!A542,7)&amp;"-"&amp;RIGHT('Support - Calculation Detail'!A542,2))</f>
        <v>1720003-TF</v>
      </c>
      <c r="B542" t="str">
        <f>IF('Support - Calculation Detail'!C542="","",'Support - Calculation Detail'!C542)</f>
        <v>17</v>
      </c>
      <c r="C542" t="str">
        <f>IF('Support - Calculation Detail'!B542="","",'Support - Calculation Detail'!B542)</f>
        <v>N</v>
      </c>
      <c r="D542">
        <f>IF('Support - Calculation Detail'!D542="","",'Support - Calculation Detail'!D542)</f>
        <v>70274</v>
      </c>
      <c r="E542">
        <f>IF('Support - Calculation Detail'!E542="","",'Support - Calculation Detail'!E542)</f>
        <v>0</v>
      </c>
      <c r="G542">
        <f>IF('Support - Calculation Detail'!F542="","",'Support - Calculation Detail'!F542)</f>
        <v>70274</v>
      </c>
      <c r="H542">
        <f>IF('Support - Calculation Detail'!G542="","",'Support - Calculation Detail'!G542)</f>
        <v>1.04</v>
      </c>
      <c r="I542">
        <f>IF('Support - Calculation Detail'!H542="","",'Support - Calculation Detail'!H542)</f>
        <v>73085</v>
      </c>
      <c r="J542">
        <f>IF('Support - Calculation Detail'!I542="","",'Support - Calculation Detail'!I542)</f>
        <v>0</v>
      </c>
      <c r="K542">
        <f>IF('Support - Calculation Detail'!K542="","",'Support - Calculation Detail'!K542)</f>
        <v>73085</v>
      </c>
      <c r="L542">
        <f>IF('Support - Calculation Detail'!L542="","",'Support - Calculation Detail'!L542)</f>
        <v>0</v>
      </c>
      <c r="M542">
        <f>IF('Support - Calculation Detail'!M542="","",'Support - Calculation Detail'!M542)</f>
        <v>0</v>
      </c>
      <c r="N542">
        <f>IF('Support - Calculation Detail'!N542="","",'Support - Calculation Detail'!N542)</f>
        <v>0</v>
      </c>
      <c r="P542">
        <f>IF('Support - Calculation Detail'!O542="","",'Support - Calculation Detail'!O542)</f>
        <v>73085</v>
      </c>
      <c r="Q542" t="b">
        <v>1</v>
      </c>
      <c r="R542" t="str">
        <f t="shared" si="40"/>
        <v>1720003</v>
      </c>
      <c r="S542" t="str">
        <f t="shared" si="41"/>
        <v>1720003-TF</v>
      </c>
      <c r="T542" t="str">
        <f t="shared" si="42"/>
        <v>1720003-TF</v>
      </c>
      <c r="U542" t="str">
        <f t="shared" si="43"/>
        <v>2</v>
      </c>
      <c r="V542" t="str">
        <f t="shared" si="44"/>
        <v>TF</v>
      </c>
    </row>
    <row r="543" spans="1:22" x14ac:dyDescent="0.35">
      <c r="A543" t="str">
        <f>IF('Support - Calculation Detail'!A543="","",LEFT('Support - Calculation Detail'!A543,7)&amp;"-"&amp;RIGHT('Support - Calculation Detail'!A543,2))</f>
        <v>1720004-TF</v>
      </c>
      <c r="B543" t="str">
        <f>IF('Support - Calculation Detail'!C543="","",'Support - Calculation Detail'!C543)</f>
        <v>17</v>
      </c>
      <c r="C543" t="str">
        <f>IF('Support - Calculation Detail'!B543="","",'Support - Calculation Detail'!B543)</f>
        <v>N</v>
      </c>
      <c r="D543">
        <f>IF('Support - Calculation Detail'!D543="","",'Support - Calculation Detail'!D543)</f>
        <v>31567</v>
      </c>
      <c r="E543">
        <f>IF('Support - Calculation Detail'!E543="","",'Support - Calculation Detail'!E543)</f>
        <v>0</v>
      </c>
      <c r="G543">
        <f>IF('Support - Calculation Detail'!F543="","",'Support - Calculation Detail'!F543)</f>
        <v>31567</v>
      </c>
      <c r="H543">
        <f>IF('Support - Calculation Detail'!G543="","",'Support - Calculation Detail'!G543)</f>
        <v>1.04</v>
      </c>
      <c r="I543">
        <f>IF('Support - Calculation Detail'!H543="","",'Support - Calculation Detail'!H543)</f>
        <v>32830</v>
      </c>
      <c r="J543">
        <f>IF('Support - Calculation Detail'!I543="","",'Support - Calculation Detail'!I543)</f>
        <v>0</v>
      </c>
      <c r="K543">
        <f>IF('Support - Calculation Detail'!K543="","",'Support - Calculation Detail'!K543)</f>
        <v>32830</v>
      </c>
      <c r="L543">
        <f>IF('Support - Calculation Detail'!L543="","",'Support - Calculation Detail'!L543)</f>
        <v>0</v>
      </c>
      <c r="M543">
        <f>IF('Support - Calculation Detail'!M543="","",'Support - Calculation Detail'!M543)</f>
        <v>0</v>
      </c>
      <c r="N543">
        <f>IF('Support - Calculation Detail'!N543="","",'Support - Calculation Detail'!N543)</f>
        <v>0</v>
      </c>
      <c r="P543">
        <f>IF('Support - Calculation Detail'!O543="","",'Support - Calculation Detail'!O543)</f>
        <v>32830</v>
      </c>
      <c r="Q543" t="b">
        <v>1</v>
      </c>
      <c r="R543" t="str">
        <f t="shared" si="40"/>
        <v>1720004</v>
      </c>
      <c r="S543" t="str">
        <f t="shared" si="41"/>
        <v>1720004-TF</v>
      </c>
      <c r="T543" t="str">
        <f t="shared" si="42"/>
        <v>1720004-TF</v>
      </c>
      <c r="U543" t="str">
        <f t="shared" si="43"/>
        <v>2</v>
      </c>
      <c r="V543" t="str">
        <f t="shared" si="44"/>
        <v>TF</v>
      </c>
    </row>
    <row r="544" spans="1:22" x14ac:dyDescent="0.35">
      <c r="A544" t="str">
        <f>IF('Support - Calculation Detail'!A544="","",LEFT('Support - Calculation Detail'!A544,7)&amp;"-"&amp;RIGHT('Support - Calculation Detail'!A544,2))</f>
        <v>1720004-UT</v>
      </c>
      <c r="B544" t="str">
        <f>IF('Support - Calculation Detail'!C544="","",'Support - Calculation Detail'!C544)</f>
        <v>17</v>
      </c>
      <c r="C544" t="str">
        <f>IF('Support - Calculation Detail'!B544="","",'Support - Calculation Detail'!B544)</f>
        <v>N</v>
      </c>
      <c r="D544">
        <f>IF('Support - Calculation Detail'!D544="","",'Support - Calculation Detail'!D544)</f>
        <v>25443</v>
      </c>
      <c r="E544">
        <f>IF('Support - Calculation Detail'!E544="","",'Support - Calculation Detail'!E544)</f>
        <v>0</v>
      </c>
      <c r="G544">
        <f>IF('Support - Calculation Detail'!F544="","",'Support - Calculation Detail'!F544)</f>
        <v>25443</v>
      </c>
      <c r="H544">
        <f>IF('Support - Calculation Detail'!G544="","",'Support - Calculation Detail'!G544)</f>
        <v>1.04</v>
      </c>
      <c r="I544">
        <f>IF('Support - Calculation Detail'!H544="","",'Support - Calculation Detail'!H544)</f>
        <v>26461</v>
      </c>
      <c r="J544">
        <f>IF('Support - Calculation Detail'!I544="","",'Support - Calculation Detail'!I544)</f>
        <v>0</v>
      </c>
      <c r="K544">
        <f>IF('Support - Calculation Detail'!K544="","",'Support - Calculation Detail'!K544)</f>
        <v>26461</v>
      </c>
      <c r="L544">
        <f>IF('Support - Calculation Detail'!L544="","",'Support - Calculation Detail'!L544)</f>
        <v>0</v>
      </c>
      <c r="M544">
        <f>IF('Support - Calculation Detail'!M544="","",'Support - Calculation Detail'!M544)</f>
        <v>0</v>
      </c>
      <c r="N544">
        <f>IF('Support - Calculation Detail'!N544="","",'Support - Calculation Detail'!N544)</f>
        <v>0</v>
      </c>
      <c r="P544">
        <f>IF('Support - Calculation Detail'!O544="","",'Support - Calculation Detail'!O544)</f>
        <v>26461</v>
      </c>
      <c r="Q544" t="b">
        <v>1</v>
      </c>
      <c r="R544" t="str">
        <f t="shared" si="40"/>
        <v>1720004</v>
      </c>
      <c r="S544" t="str">
        <f t="shared" si="41"/>
        <v>1720004-UT</v>
      </c>
      <c r="T544" t="str">
        <f t="shared" si="42"/>
        <v>1720004-UT</v>
      </c>
      <c r="U544" t="str">
        <f t="shared" si="43"/>
        <v>2</v>
      </c>
      <c r="V544" t="str">
        <f t="shared" si="44"/>
        <v>UT</v>
      </c>
    </row>
    <row r="545" spans="1:22" x14ac:dyDescent="0.35">
      <c r="A545" t="str">
        <f>IF('Support - Calculation Detail'!A545="","",LEFT('Support - Calculation Detail'!A545,7)&amp;"-"&amp;RIGHT('Support - Calculation Detail'!A545,2))</f>
        <v>1720005-UT</v>
      </c>
      <c r="B545" t="str">
        <f>IF('Support - Calculation Detail'!C545="","",'Support - Calculation Detail'!C545)</f>
        <v>17</v>
      </c>
      <c r="C545" t="str">
        <f>IF('Support - Calculation Detail'!B545="","",'Support - Calculation Detail'!B545)</f>
        <v>N</v>
      </c>
      <c r="D545">
        <f>IF('Support - Calculation Detail'!D545="","",'Support - Calculation Detail'!D545)</f>
        <v>60713</v>
      </c>
      <c r="E545">
        <f>IF('Support - Calculation Detail'!E545="","",'Support - Calculation Detail'!E545)</f>
        <v>0</v>
      </c>
      <c r="G545">
        <f>IF('Support - Calculation Detail'!F545="","",'Support - Calculation Detail'!F545)</f>
        <v>60713</v>
      </c>
      <c r="H545">
        <f>IF('Support - Calculation Detail'!G545="","",'Support - Calculation Detail'!G545)</f>
        <v>1.04</v>
      </c>
      <c r="I545">
        <f>IF('Support - Calculation Detail'!H545="","",'Support - Calculation Detail'!H545)</f>
        <v>63142</v>
      </c>
      <c r="J545">
        <f>IF('Support - Calculation Detail'!I545="","",'Support - Calculation Detail'!I545)</f>
        <v>0</v>
      </c>
      <c r="K545">
        <f>IF('Support - Calculation Detail'!K545="","",'Support - Calculation Detail'!K545)</f>
        <v>63142</v>
      </c>
      <c r="L545">
        <f>IF('Support - Calculation Detail'!L545="","",'Support - Calculation Detail'!L545)</f>
        <v>0</v>
      </c>
      <c r="M545">
        <f>IF('Support - Calculation Detail'!M545="","",'Support - Calculation Detail'!M545)</f>
        <v>0</v>
      </c>
      <c r="N545">
        <f>IF('Support - Calculation Detail'!N545="","",'Support - Calculation Detail'!N545)</f>
        <v>0</v>
      </c>
      <c r="P545">
        <f>IF('Support - Calculation Detail'!O545="","",'Support - Calculation Detail'!O545)</f>
        <v>63142</v>
      </c>
      <c r="Q545" t="b">
        <v>1</v>
      </c>
      <c r="R545" t="str">
        <f t="shared" si="40"/>
        <v>1720005</v>
      </c>
      <c r="S545" t="str">
        <f t="shared" si="41"/>
        <v>1720005-UT</v>
      </c>
      <c r="T545" t="str">
        <f t="shared" si="42"/>
        <v>1720005-UT</v>
      </c>
      <c r="U545" t="str">
        <f t="shared" si="43"/>
        <v>2</v>
      </c>
      <c r="V545" t="str">
        <f t="shared" si="44"/>
        <v>UT</v>
      </c>
    </row>
    <row r="546" spans="1:22" x14ac:dyDescent="0.35">
      <c r="A546" t="str">
        <f>IF('Support - Calculation Detail'!A546="","",LEFT('Support - Calculation Detail'!A546,7)&amp;"-"&amp;RIGHT('Support - Calculation Detail'!A546,2))</f>
        <v>1720005-TF</v>
      </c>
      <c r="B546" t="str">
        <f>IF('Support - Calculation Detail'!C546="","",'Support - Calculation Detail'!C546)</f>
        <v>17</v>
      </c>
      <c r="C546" t="str">
        <f>IF('Support - Calculation Detail'!B546="","",'Support - Calculation Detail'!B546)</f>
        <v>N</v>
      </c>
      <c r="D546">
        <f>IF('Support - Calculation Detail'!D546="","",'Support - Calculation Detail'!D546)</f>
        <v>48283</v>
      </c>
      <c r="E546">
        <f>IF('Support - Calculation Detail'!E546="","",'Support - Calculation Detail'!E546)</f>
        <v>0</v>
      </c>
      <c r="G546">
        <f>IF('Support - Calculation Detail'!F546="","",'Support - Calculation Detail'!F546)</f>
        <v>48283</v>
      </c>
      <c r="H546">
        <f>IF('Support - Calculation Detail'!G546="","",'Support - Calculation Detail'!G546)</f>
        <v>1.04</v>
      </c>
      <c r="I546">
        <f>IF('Support - Calculation Detail'!H546="","",'Support - Calculation Detail'!H546)</f>
        <v>50214</v>
      </c>
      <c r="J546">
        <f>IF('Support - Calculation Detail'!I546="","",'Support - Calculation Detail'!I546)</f>
        <v>0</v>
      </c>
      <c r="K546">
        <f>IF('Support - Calculation Detail'!K546="","",'Support - Calculation Detail'!K546)</f>
        <v>50214</v>
      </c>
      <c r="L546">
        <f>IF('Support - Calculation Detail'!L546="","",'Support - Calculation Detail'!L546)</f>
        <v>0</v>
      </c>
      <c r="M546">
        <f>IF('Support - Calculation Detail'!M546="","",'Support - Calculation Detail'!M546)</f>
        <v>0</v>
      </c>
      <c r="N546">
        <f>IF('Support - Calculation Detail'!N546="","",'Support - Calculation Detail'!N546)</f>
        <v>0</v>
      </c>
      <c r="P546">
        <f>IF('Support - Calculation Detail'!O546="","",'Support - Calculation Detail'!O546)</f>
        <v>50214</v>
      </c>
      <c r="Q546" t="b">
        <v>1</v>
      </c>
      <c r="R546" t="str">
        <f t="shared" si="40"/>
        <v>1720005</v>
      </c>
      <c r="S546" t="str">
        <f t="shared" si="41"/>
        <v>1720005-TF</v>
      </c>
      <c r="T546" t="str">
        <f t="shared" si="42"/>
        <v>1720005-TF</v>
      </c>
      <c r="U546" t="str">
        <f t="shared" si="43"/>
        <v>2</v>
      </c>
      <c r="V546" t="str">
        <f t="shared" si="44"/>
        <v>TF</v>
      </c>
    </row>
    <row r="547" spans="1:22" x14ac:dyDescent="0.35">
      <c r="A547" t="str">
        <f>IF('Support - Calculation Detail'!A547="","",LEFT('Support - Calculation Detail'!A547,7)&amp;"-"&amp;RIGHT('Support - Calculation Detail'!A547,2))</f>
        <v>1720006-TF</v>
      </c>
      <c r="B547" t="str">
        <f>IF('Support - Calculation Detail'!C547="","",'Support - Calculation Detail'!C547)</f>
        <v>17</v>
      </c>
      <c r="C547" t="str">
        <f>IF('Support - Calculation Detail'!B547="","",'Support - Calculation Detail'!B547)</f>
        <v>N</v>
      </c>
      <c r="D547">
        <f>IF('Support - Calculation Detail'!D547="","",'Support - Calculation Detail'!D547)</f>
        <v>38949</v>
      </c>
      <c r="E547">
        <f>IF('Support - Calculation Detail'!E547="","",'Support - Calculation Detail'!E547)</f>
        <v>0</v>
      </c>
      <c r="G547">
        <f>IF('Support - Calculation Detail'!F547="","",'Support - Calculation Detail'!F547)</f>
        <v>38949</v>
      </c>
      <c r="H547">
        <f>IF('Support - Calculation Detail'!G547="","",'Support - Calculation Detail'!G547)</f>
        <v>1.04</v>
      </c>
      <c r="I547">
        <f>IF('Support - Calculation Detail'!H547="","",'Support - Calculation Detail'!H547)</f>
        <v>40507</v>
      </c>
      <c r="J547">
        <f>IF('Support - Calculation Detail'!I547="","",'Support - Calculation Detail'!I547)</f>
        <v>0</v>
      </c>
      <c r="K547">
        <f>IF('Support - Calculation Detail'!K547="","",'Support - Calculation Detail'!K547)</f>
        <v>40507</v>
      </c>
      <c r="L547">
        <f>IF('Support - Calculation Detail'!L547="","",'Support - Calculation Detail'!L547)</f>
        <v>0</v>
      </c>
      <c r="M547">
        <f>IF('Support - Calculation Detail'!M547="","",'Support - Calculation Detail'!M547)</f>
        <v>0</v>
      </c>
      <c r="N547">
        <f>IF('Support - Calculation Detail'!N547="","",'Support - Calculation Detail'!N547)</f>
        <v>0</v>
      </c>
      <c r="P547">
        <f>IF('Support - Calculation Detail'!O547="","",'Support - Calculation Detail'!O547)</f>
        <v>40507</v>
      </c>
      <c r="Q547" t="b">
        <v>1</v>
      </c>
      <c r="R547" t="str">
        <f t="shared" si="40"/>
        <v>1720006</v>
      </c>
      <c r="S547" t="str">
        <f t="shared" si="41"/>
        <v>1720006-TF</v>
      </c>
      <c r="T547" t="str">
        <f t="shared" si="42"/>
        <v>1720006-TF</v>
      </c>
      <c r="U547" t="str">
        <f t="shared" si="43"/>
        <v>2</v>
      </c>
      <c r="V547" t="str">
        <f t="shared" si="44"/>
        <v>TF</v>
      </c>
    </row>
    <row r="548" spans="1:22" x14ac:dyDescent="0.35">
      <c r="A548" t="str">
        <f>IF('Support - Calculation Detail'!A548="","",LEFT('Support - Calculation Detail'!A548,7)&amp;"-"&amp;RIGHT('Support - Calculation Detail'!A548,2))</f>
        <v>1720006-UT</v>
      </c>
      <c r="B548" t="str">
        <f>IF('Support - Calculation Detail'!C548="","",'Support - Calculation Detail'!C548)</f>
        <v>17</v>
      </c>
      <c r="C548" t="str">
        <f>IF('Support - Calculation Detail'!B548="","",'Support - Calculation Detail'!B548)</f>
        <v>N</v>
      </c>
      <c r="D548">
        <f>IF('Support - Calculation Detail'!D548="","",'Support - Calculation Detail'!D548)</f>
        <v>48829</v>
      </c>
      <c r="E548">
        <f>IF('Support - Calculation Detail'!E548="","",'Support - Calculation Detail'!E548)</f>
        <v>0</v>
      </c>
      <c r="G548">
        <f>IF('Support - Calculation Detail'!F548="","",'Support - Calculation Detail'!F548)</f>
        <v>48829</v>
      </c>
      <c r="H548">
        <f>IF('Support - Calculation Detail'!G548="","",'Support - Calculation Detail'!G548)</f>
        <v>1.04</v>
      </c>
      <c r="I548">
        <f>IF('Support - Calculation Detail'!H548="","",'Support - Calculation Detail'!H548)</f>
        <v>50782</v>
      </c>
      <c r="J548">
        <f>IF('Support - Calculation Detail'!I548="","",'Support - Calculation Detail'!I548)</f>
        <v>0</v>
      </c>
      <c r="K548">
        <f>IF('Support - Calculation Detail'!K548="","",'Support - Calculation Detail'!K548)</f>
        <v>50782</v>
      </c>
      <c r="L548">
        <f>IF('Support - Calculation Detail'!L548="","",'Support - Calculation Detail'!L548)</f>
        <v>0</v>
      </c>
      <c r="M548">
        <f>IF('Support - Calculation Detail'!M548="","",'Support - Calculation Detail'!M548)</f>
        <v>0</v>
      </c>
      <c r="N548">
        <f>IF('Support - Calculation Detail'!N548="","",'Support - Calculation Detail'!N548)</f>
        <v>0</v>
      </c>
      <c r="P548">
        <f>IF('Support - Calculation Detail'!O548="","",'Support - Calculation Detail'!O548)</f>
        <v>50782</v>
      </c>
      <c r="Q548" t="b">
        <v>1</v>
      </c>
      <c r="R548" t="str">
        <f t="shared" si="40"/>
        <v>1720006</v>
      </c>
      <c r="S548" t="str">
        <f t="shared" si="41"/>
        <v>1720006-UT</v>
      </c>
      <c r="T548" t="str">
        <f t="shared" si="42"/>
        <v>1720006-UT</v>
      </c>
      <c r="U548" t="str">
        <f t="shared" si="43"/>
        <v>2</v>
      </c>
      <c r="V548" t="str">
        <f t="shared" si="44"/>
        <v>UT</v>
      </c>
    </row>
    <row r="549" spans="1:22" x14ac:dyDescent="0.35">
      <c r="A549" t="str">
        <f>IF('Support - Calculation Detail'!A549="","",LEFT('Support - Calculation Detail'!A549,7)&amp;"-"&amp;RIGHT('Support - Calculation Detail'!A549,2))</f>
        <v>1720007-UT</v>
      </c>
      <c r="B549" t="str">
        <f>IF('Support - Calculation Detail'!C549="","",'Support - Calculation Detail'!C549)</f>
        <v>17</v>
      </c>
      <c r="C549" t="str">
        <f>IF('Support - Calculation Detail'!B549="","",'Support - Calculation Detail'!B549)</f>
        <v>N</v>
      </c>
      <c r="D549">
        <f>IF('Support - Calculation Detail'!D549="","",'Support - Calculation Detail'!D549)</f>
        <v>25507</v>
      </c>
      <c r="E549">
        <f>IF('Support - Calculation Detail'!E549="","",'Support - Calculation Detail'!E549)</f>
        <v>0</v>
      </c>
      <c r="G549">
        <f>IF('Support - Calculation Detail'!F549="","",'Support - Calculation Detail'!F549)</f>
        <v>25507</v>
      </c>
      <c r="H549">
        <f>IF('Support - Calculation Detail'!G549="","",'Support - Calculation Detail'!G549)</f>
        <v>1.04</v>
      </c>
      <c r="I549">
        <f>IF('Support - Calculation Detail'!H549="","",'Support - Calculation Detail'!H549)</f>
        <v>26527</v>
      </c>
      <c r="J549">
        <f>IF('Support - Calculation Detail'!I549="","",'Support - Calculation Detail'!I549)</f>
        <v>0</v>
      </c>
      <c r="K549">
        <f>IF('Support - Calculation Detail'!K549="","",'Support - Calculation Detail'!K549)</f>
        <v>26527</v>
      </c>
      <c r="L549">
        <f>IF('Support - Calculation Detail'!L549="","",'Support - Calculation Detail'!L549)</f>
        <v>0</v>
      </c>
      <c r="M549">
        <f>IF('Support - Calculation Detail'!M549="","",'Support - Calculation Detail'!M549)</f>
        <v>0</v>
      </c>
      <c r="N549">
        <f>IF('Support - Calculation Detail'!N549="","",'Support - Calculation Detail'!N549)</f>
        <v>0</v>
      </c>
      <c r="P549">
        <f>IF('Support - Calculation Detail'!O549="","",'Support - Calculation Detail'!O549)</f>
        <v>26527</v>
      </c>
      <c r="Q549" t="b">
        <v>1</v>
      </c>
      <c r="R549" t="str">
        <f t="shared" si="40"/>
        <v>1720007</v>
      </c>
      <c r="S549" t="str">
        <f t="shared" si="41"/>
        <v>1720007-UT</v>
      </c>
      <c r="T549" t="str">
        <f t="shared" si="42"/>
        <v>1720007-UT</v>
      </c>
      <c r="U549" t="str">
        <f t="shared" si="43"/>
        <v>2</v>
      </c>
      <c r="V549" t="str">
        <f t="shared" si="44"/>
        <v>UT</v>
      </c>
    </row>
    <row r="550" spans="1:22" x14ac:dyDescent="0.35">
      <c r="A550" t="str">
        <f>IF('Support - Calculation Detail'!A550="","",LEFT('Support - Calculation Detail'!A550,7)&amp;"-"&amp;RIGHT('Support - Calculation Detail'!A550,2))</f>
        <v>1720008-UT</v>
      </c>
      <c r="B550" t="str">
        <f>IF('Support - Calculation Detail'!C550="","",'Support - Calculation Detail'!C550)</f>
        <v>17</v>
      </c>
      <c r="C550" t="str">
        <f>IF('Support - Calculation Detail'!B550="","",'Support - Calculation Detail'!B550)</f>
        <v>N</v>
      </c>
      <c r="D550">
        <f>IF('Support - Calculation Detail'!D550="","",'Support - Calculation Detail'!D550)</f>
        <v>16360</v>
      </c>
      <c r="E550">
        <f>IF('Support - Calculation Detail'!E550="","",'Support - Calculation Detail'!E550)</f>
        <v>0</v>
      </c>
      <c r="G550">
        <f>IF('Support - Calculation Detail'!F550="","",'Support - Calculation Detail'!F550)</f>
        <v>16360</v>
      </c>
      <c r="H550">
        <f>IF('Support - Calculation Detail'!G550="","",'Support - Calculation Detail'!G550)</f>
        <v>1.04</v>
      </c>
      <c r="I550">
        <f>IF('Support - Calculation Detail'!H550="","",'Support - Calculation Detail'!H550)</f>
        <v>17014</v>
      </c>
      <c r="J550">
        <f>IF('Support - Calculation Detail'!I550="","",'Support - Calculation Detail'!I550)</f>
        <v>0</v>
      </c>
      <c r="K550">
        <f>IF('Support - Calculation Detail'!K550="","",'Support - Calculation Detail'!K550)</f>
        <v>17014</v>
      </c>
      <c r="L550">
        <f>IF('Support - Calculation Detail'!L550="","",'Support - Calculation Detail'!L550)</f>
        <v>0</v>
      </c>
      <c r="M550">
        <f>IF('Support - Calculation Detail'!M550="","",'Support - Calculation Detail'!M550)</f>
        <v>0</v>
      </c>
      <c r="N550">
        <f>IF('Support - Calculation Detail'!N550="","",'Support - Calculation Detail'!N550)</f>
        <v>0</v>
      </c>
      <c r="P550">
        <f>IF('Support - Calculation Detail'!O550="","",'Support - Calculation Detail'!O550)</f>
        <v>17014</v>
      </c>
      <c r="Q550" t="b">
        <v>1</v>
      </c>
      <c r="R550" t="str">
        <f t="shared" si="40"/>
        <v>1720008</v>
      </c>
      <c r="S550" t="str">
        <f t="shared" si="41"/>
        <v>1720008-UT</v>
      </c>
      <c r="T550" t="str">
        <f t="shared" si="42"/>
        <v>1720008-UT</v>
      </c>
      <c r="U550" t="str">
        <f t="shared" si="43"/>
        <v>2</v>
      </c>
      <c r="V550" t="str">
        <f t="shared" si="44"/>
        <v>UT</v>
      </c>
    </row>
    <row r="551" spans="1:22" x14ac:dyDescent="0.35">
      <c r="A551" t="str">
        <f>IF('Support - Calculation Detail'!A551="","",LEFT('Support - Calculation Detail'!A551,7)&amp;"-"&amp;RIGHT('Support - Calculation Detail'!A551,2))</f>
        <v>1720008-TF</v>
      </c>
      <c r="B551" t="str">
        <f>IF('Support - Calculation Detail'!C551="","",'Support - Calculation Detail'!C551)</f>
        <v>17</v>
      </c>
      <c r="C551" t="str">
        <f>IF('Support - Calculation Detail'!B551="","",'Support - Calculation Detail'!B551)</f>
        <v>N</v>
      </c>
      <c r="D551">
        <f>IF('Support - Calculation Detail'!D551="","",'Support - Calculation Detail'!D551)</f>
        <v>7846</v>
      </c>
      <c r="E551">
        <f>IF('Support - Calculation Detail'!E551="","",'Support - Calculation Detail'!E551)</f>
        <v>0</v>
      </c>
      <c r="G551">
        <f>IF('Support - Calculation Detail'!F551="","",'Support - Calculation Detail'!F551)</f>
        <v>7846</v>
      </c>
      <c r="H551">
        <f>IF('Support - Calculation Detail'!G551="","",'Support - Calculation Detail'!G551)</f>
        <v>1.04</v>
      </c>
      <c r="I551">
        <f>IF('Support - Calculation Detail'!H551="","",'Support - Calculation Detail'!H551)</f>
        <v>8160</v>
      </c>
      <c r="J551">
        <f>IF('Support - Calculation Detail'!I551="","",'Support - Calculation Detail'!I551)</f>
        <v>0</v>
      </c>
      <c r="K551">
        <f>IF('Support - Calculation Detail'!K551="","",'Support - Calculation Detail'!K551)</f>
        <v>8160</v>
      </c>
      <c r="L551">
        <f>IF('Support - Calculation Detail'!L551="","",'Support - Calculation Detail'!L551)</f>
        <v>0</v>
      </c>
      <c r="M551">
        <f>IF('Support - Calculation Detail'!M551="","",'Support - Calculation Detail'!M551)</f>
        <v>0</v>
      </c>
      <c r="N551">
        <f>IF('Support - Calculation Detail'!N551="","",'Support - Calculation Detail'!N551)</f>
        <v>0</v>
      </c>
      <c r="P551">
        <f>IF('Support - Calculation Detail'!O551="","",'Support - Calculation Detail'!O551)</f>
        <v>8160</v>
      </c>
      <c r="Q551" t="b">
        <v>1</v>
      </c>
      <c r="R551" t="str">
        <f t="shared" si="40"/>
        <v>1720008</v>
      </c>
      <c r="S551" t="str">
        <f t="shared" si="41"/>
        <v>1720008-TF</v>
      </c>
      <c r="T551" t="str">
        <f t="shared" si="42"/>
        <v>1720008-TF</v>
      </c>
      <c r="U551" t="str">
        <f t="shared" si="43"/>
        <v>2</v>
      </c>
      <c r="V551" t="str">
        <f t="shared" si="44"/>
        <v>TF</v>
      </c>
    </row>
    <row r="552" spans="1:22" x14ac:dyDescent="0.35">
      <c r="A552" t="str">
        <f>IF('Support - Calculation Detail'!A552="","",LEFT('Support - Calculation Detail'!A552,7)&amp;"-"&amp;RIGHT('Support - Calculation Detail'!A552,2))</f>
        <v>1720009-TF</v>
      </c>
      <c r="B552" t="str">
        <f>IF('Support - Calculation Detail'!C552="","",'Support - Calculation Detail'!C552)</f>
        <v>17</v>
      </c>
      <c r="C552" t="str">
        <f>IF('Support - Calculation Detail'!B552="","",'Support - Calculation Detail'!B552)</f>
        <v>N</v>
      </c>
      <c r="D552">
        <f>IF('Support - Calculation Detail'!D552="","",'Support - Calculation Detail'!D552)</f>
        <v>10294</v>
      </c>
      <c r="E552">
        <f>IF('Support - Calculation Detail'!E552="","",'Support - Calculation Detail'!E552)</f>
        <v>0</v>
      </c>
      <c r="G552">
        <f>IF('Support - Calculation Detail'!F552="","",'Support - Calculation Detail'!F552)</f>
        <v>10294</v>
      </c>
      <c r="H552">
        <f>IF('Support - Calculation Detail'!G552="","",'Support - Calculation Detail'!G552)</f>
        <v>1.04</v>
      </c>
      <c r="I552">
        <f>IF('Support - Calculation Detail'!H552="","",'Support - Calculation Detail'!H552)</f>
        <v>10706</v>
      </c>
      <c r="J552">
        <f>IF('Support - Calculation Detail'!I552="","",'Support - Calculation Detail'!I552)</f>
        <v>0</v>
      </c>
      <c r="K552">
        <f>IF('Support - Calculation Detail'!K552="","",'Support - Calculation Detail'!K552)</f>
        <v>10706</v>
      </c>
      <c r="L552">
        <f>IF('Support - Calculation Detail'!L552="","",'Support - Calculation Detail'!L552)</f>
        <v>0</v>
      </c>
      <c r="M552">
        <f>IF('Support - Calculation Detail'!M552="","",'Support - Calculation Detail'!M552)</f>
        <v>0</v>
      </c>
      <c r="N552">
        <f>IF('Support - Calculation Detail'!N552="","",'Support - Calculation Detail'!N552)</f>
        <v>0</v>
      </c>
      <c r="P552">
        <f>IF('Support - Calculation Detail'!O552="","",'Support - Calculation Detail'!O552)</f>
        <v>10706</v>
      </c>
      <c r="Q552" t="b">
        <v>1</v>
      </c>
      <c r="R552" t="str">
        <f t="shared" si="40"/>
        <v>1720009</v>
      </c>
      <c r="S552" t="str">
        <f t="shared" si="41"/>
        <v>1720009-TF</v>
      </c>
      <c r="T552" t="str">
        <f t="shared" si="42"/>
        <v>1720009-TF</v>
      </c>
      <c r="U552" t="str">
        <f t="shared" si="43"/>
        <v>2</v>
      </c>
      <c r="V552" t="str">
        <f t="shared" si="44"/>
        <v>TF</v>
      </c>
    </row>
    <row r="553" spans="1:22" x14ac:dyDescent="0.35">
      <c r="A553" t="str">
        <f>IF('Support - Calculation Detail'!A553="","",LEFT('Support - Calculation Detail'!A553,7)&amp;"-"&amp;RIGHT('Support - Calculation Detail'!A553,2))</f>
        <v>1720009-UT</v>
      </c>
      <c r="B553" t="str">
        <f>IF('Support - Calculation Detail'!C553="","",'Support - Calculation Detail'!C553)</f>
        <v>17</v>
      </c>
      <c r="C553" t="str">
        <f>IF('Support - Calculation Detail'!B553="","",'Support - Calculation Detail'!B553)</f>
        <v>N</v>
      </c>
      <c r="D553">
        <f>IF('Support - Calculation Detail'!D553="","",'Support - Calculation Detail'!D553)</f>
        <v>28424</v>
      </c>
      <c r="E553">
        <f>IF('Support - Calculation Detail'!E553="","",'Support - Calculation Detail'!E553)</f>
        <v>0</v>
      </c>
      <c r="G553">
        <f>IF('Support - Calculation Detail'!F553="","",'Support - Calculation Detail'!F553)</f>
        <v>28424</v>
      </c>
      <c r="H553">
        <f>IF('Support - Calculation Detail'!G553="","",'Support - Calculation Detail'!G553)</f>
        <v>1.04</v>
      </c>
      <c r="I553">
        <f>IF('Support - Calculation Detail'!H553="","",'Support - Calculation Detail'!H553)</f>
        <v>29561</v>
      </c>
      <c r="J553">
        <f>IF('Support - Calculation Detail'!I553="","",'Support - Calculation Detail'!I553)</f>
        <v>0</v>
      </c>
      <c r="K553">
        <f>IF('Support - Calculation Detail'!K553="","",'Support - Calculation Detail'!K553)</f>
        <v>29561</v>
      </c>
      <c r="L553">
        <f>IF('Support - Calculation Detail'!L553="","",'Support - Calculation Detail'!L553)</f>
        <v>0</v>
      </c>
      <c r="M553">
        <f>IF('Support - Calculation Detail'!M553="","",'Support - Calculation Detail'!M553)</f>
        <v>0</v>
      </c>
      <c r="N553">
        <f>IF('Support - Calculation Detail'!N553="","",'Support - Calculation Detail'!N553)</f>
        <v>0</v>
      </c>
      <c r="P553">
        <f>IF('Support - Calculation Detail'!O553="","",'Support - Calculation Detail'!O553)</f>
        <v>29561</v>
      </c>
      <c r="Q553" t="b">
        <v>1</v>
      </c>
      <c r="R553" t="str">
        <f t="shared" si="40"/>
        <v>1720009</v>
      </c>
      <c r="S553" t="str">
        <f t="shared" si="41"/>
        <v>1720009-UT</v>
      </c>
      <c r="T553" t="str">
        <f t="shared" si="42"/>
        <v>1720009-UT</v>
      </c>
      <c r="U553" t="str">
        <f t="shared" si="43"/>
        <v>2</v>
      </c>
      <c r="V553" t="str">
        <f t="shared" si="44"/>
        <v>UT</v>
      </c>
    </row>
    <row r="554" spans="1:22" x14ac:dyDescent="0.35">
      <c r="A554" t="str">
        <f>IF('Support - Calculation Detail'!A554="","",LEFT('Support - Calculation Detail'!A554,7)&amp;"-"&amp;RIGHT('Support - Calculation Detail'!A554,2))</f>
        <v>1720010-UT</v>
      </c>
      <c r="B554" t="str">
        <f>IF('Support - Calculation Detail'!C554="","",'Support - Calculation Detail'!C554)</f>
        <v>17</v>
      </c>
      <c r="C554" t="str">
        <f>IF('Support - Calculation Detail'!B554="","",'Support - Calculation Detail'!B554)</f>
        <v>N</v>
      </c>
      <c r="D554">
        <f>IF('Support - Calculation Detail'!D554="","",'Support - Calculation Detail'!D554)</f>
        <v>49600</v>
      </c>
      <c r="E554">
        <f>IF('Support - Calculation Detail'!E554="","",'Support - Calculation Detail'!E554)</f>
        <v>0</v>
      </c>
      <c r="G554">
        <f>IF('Support - Calculation Detail'!F554="","",'Support - Calculation Detail'!F554)</f>
        <v>49600</v>
      </c>
      <c r="H554">
        <f>IF('Support - Calculation Detail'!G554="","",'Support - Calculation Detail'!G554)</f>
        <v>1.04</v>
      </c>
      <c r="I554">
        <f>IF('Support - Calculation Detail'!H554="","",'Support - Calculation Detail'!H554)</f>
        <v>51584</v>
      </c>
      <c r="J554">
        <f>IF('Support - Calculation Detail'!I554="","",'Support - Calculation Detail'!I554)</f>
        <v>0</v>
      </c>
      <c r="K554">
        <f>IF('Support - Calculation Detail'!K554="","",'Support - Calculation Detail'!K554)</f>
        <v>51584</v>
      </c>
      <c r="L554">
        <f>IF('Support - Calculation Detail'!L554="","",'Support - Calculation Detail'!L554)</f>
        <v>0</v>
      </c>
      <c r="M554">
        <f>IF('Support - Calculation Detail'!M554="","",'Support - Calculation Detail'!M554)</f>
        <v>0</v>
      </c>
      <c r="N554">
        <f>IF('Support - Calculation Detail'!N554="","",'Support - Calculation Detail'!N554)</f>
        <v>0</v>
      </c>
      <c r="P554">
        <f>IF('Support - Calculation Detail'!O554="","",'Support - Calculation Detail'!O554)</f>
        <v>51584</v>
      </c>
      <c r="Q554" t="b">
        <v>1</v>
      </c>
      <c r="R554" t="str">
        <f t="shared" si="40"/>
        <v>1720010</v>
      </c>
      <c r="S554" t="str">
        <f t="shared" si="41"/>
        <v>1720010-UT</v>
      </c>
      <c r="T554" t="str">
        <f t="shared" si="42"/>
        <v>1720010-UT</v>
      </c>
      <c r="U554" t="str">
        <f t="shared" si="43"/>
        <v>2</v>
      </c>
      <c r="V554" t="str">
        <f t="shared" si="44"/>
        <v>UT</v>
      </c>
    </row>
    <row r="555" spans="1:22" x14ac:dyDescent="0.35">
      <c r="A555" t="str">
        <f>IF('Support - Calculation Detail'!A555="","",LEFT('Support - Calculation Detail'!A555,7)&amp;"-"&amp;RIGHT('Support - Calculation Detail'!A555,2))</f>
        <v>1720010-TF</v>
      </c>
      <c r="B555" t="str">
        <f>IF('Support - Calculation Detail'!C555="","",'Support - Calculation Detail'!C555)</f>
        <v>17</v>
      </c>
      <c r="C555" t="str">
        <f>IF('Support - Calculation Detail'!B555="","",'Support - Calculation Detail'!B555)</f>
        <v>N</v>
      </c>
      <c r="D555">
        <f>IF('Support - Calculation Detail'!D555="","",'Support - Calculation Detail'!D555)</f>
        <v>30579</v>
      </c>
      <c r="E555">
        <f>IF('Support - Calculation Detail'!E555="","",'Support - Calculation Detail'!E555)</f>
        <v>137368</v>
      </c>
      <c r="G555">
        <f>IF('Support - Calculation Detail'!F555="","",'Support - Calculation Detail'!F555)</f>
        <v>167947</v>
      </c>
      <c r="H555">
        <f>IF('Support - Calculation Detail'!G555="","",'Support - Calculation Detail'!G555)</f>
        <v>1.04</v>
      </c>
      <c r="I555">
        <f>IF('Support - Calculation Detail'!H555="","",'Support - Calculation Detail'!H555)</f>
        <v>174665</v>
      </c>
      <c r="J555">
        <f>IF('Support - Calculation Detail'!I555="","",'Support - Calculation Detail'!I555)</f>
        <v>0</v>
      </c>
      <c r="K555">
        <f>IF('Support - Calculation Detail'!K555="","",'Support - Calculation Detail'!K555)</f>
        <v>174665</v>
      </c>
      <c r="L555">
        <f>IF('Support - Calculation Detail'!L555="","",'Support - Calculation Detail'!L555)</f>
        <v>0</v>
      </c>
      <c r="M555">
        <f>IF('Support - Calculation Detail'!M555="","",'Support - Calculation Detail'!M555)</f>
        <v>0</v>
      </c>
      <c r="N555">
        <f>IF('Support - Calculation Detail'!N555="","",'Support - Calculation Detail'!N555)</f>
        <v>0</v>
      </c>
      <c r="P555">
        <f>IF('Support - Calculation Detail'!O555="","",'Support - Calculation Detail'!O555)</f>
        <v>174665</v>
      </c>
      <c r="Q555" t="b">
        <v>1</v>
      </c>
      <c r="R555" t="str">
        <f t="shared" si="40"/>
        <v>1720010</v>
      </c>
      <c r="S555" t="str">
        <f t="shared" si="41"/>
        <v>1720010-TF</v>
      </c>
      <c r="T555" t="str">
        <f t="shared" si="42"/>
        <v>1720010-TF</v>
      </c>
      <c r="U555" t="str">
        <f t="shared" si="43"/>
        <v>2</v>
      </c>
      <c r="V555" t="str">
        <f t="shared" si="44"/>
        <v>TF</v>
      </c>
    </row>
    <row r="556" spans="1:22" x14ac:dyDescent="0.35">
      <c r="A556" t="str">
        <f>IF('Support - Calculation Detail'!A556="","",LEFT('Support - Calculation Detail'!A556,7)&amp;"-"&amp;RIGHT('Support - Calculation Detail'!A556,2))</f>
        <v>1720011-TF</v>
      </c>
      <c r="B556" t="str">
        <f>IF('Support - Calculation Detail'!C556="","",'Support - Calculation Detail'!C556)</f>
        <v>17</v>
      </c>
      <c r="C556" t="str">
        <f>IF('Support - Calculation Detail'!B556="","",'Support - Calculation Detail'!B556)</f>
        <v>N</v>
      </c>
      <c r="D556">
        <f>IF('Support - Calculation Detail'!D556="","",'Support - Calculation Detail'!D556)</f>
        <v>81299</v>
      </c>
      <c r="E556">
        <f>IF('Support - Calculation Detail'!E556="","",'Support - Calculation Detail'!E556)</f>
        <v>0</v>
      </c>
      <c r="G556">
        <f>IF('Support - Calculation Detail'!F556="","",'Support - Calculation Detail'!F556)</f>
        <v>81299</v>
      </c>
      <c r="H556">
        <f>IF('Support - Calculation Detail'!G556="","",'Support - Calculation Detail'!G556)</f>
        <v>1.04</v>
      </c>
      <c r="I556">
        <f>IF('Support - Calculation Detail'!H556="","",'Support - Calculation Detail'!H556)</f>
        <v>84551</v>
      </c>
      <c r="J556">
        <f>IF('Support - Calculation Detail'!I556="","",'Support - Calculation Detail'!I556)</f>
        <v>0</v>
      </c>
      <c r="K556">
        <f>IF('Support - Calculation Detail'!K556="","",'Support - Calculation Detail'!K556)</f>
        <v>84551</v>
      </c>
      <c r="L556">
        <f>IF('Support - Calculation Detail'!L556="","",'Support - Calculation Detail'!L556)</f>
        <v>0</v>
      </c>
      <c r="M556">
        <f>IF('Support - Calculation Detail'!M556="","",'Support - Calculation Detail'!M556)</f>
        <v>0</v>
      </c>
      <c r="N556">
        <f>IF('Support - Calculation Detail'!N556="","",'Support - Calculation Detail'!N556)</f>
        <v>0</v>
      </c>
      <c r="P556">
        <f>IF('Support - Calculation Detail'!O556="","",'Support - Calculation Detail'!O556)</f>
        <v>84551</v>
      </c>
      <c r="Q556" t="b">
        <v>1</v>
      </c>
      <c r="R556" t="str">
        <f t="shared" si="40"/>
        <v>1720011</v>
      </c>
      <c r="S556" t="str">
        <f t="shared" si="41"/>
        <v>1720011-TF</v>
      </c>
      <c r="T556" t="str">
        <f t="shared" si="42"/>
        <v>1720011-TF</v>
      </c>
      <c r="U556" t="str">
        <f t="shared" si="43"/>
        <v>2</v>
      </c>
      <c r="V556" t="str">
        <f t="shared" si="44"/>
        <v>TF</v>
      </c>
    </row>
    <row r="557" spans="1:22" x14ac:dyDescent="0.35">
      <c r="A557" t="str">
        <f>IF('Support - Calculation Detail'!A557="","",LEFT('Support - Calculation Detail'!A557,7)&amp;"-"&amp;RIGHT('Support - Calculation Detail'!A557,2))</f>
        <v>1720011-UT</v>
      </c>
      <c r="B557" t="str">
        <f>IF('Support - Calculation Detail'!C557="","",'Support - Calculation Detail'!C557)</f>
        <v>17</v>
      </c>
      <c r="C557" t="str">
        <f>IF('Support - Calculation Detail'!B557="","",'Support - Calculation Detail'!B557)</f>
        <v>N</v>
      </c>
      <c r="D557">
        <f>IF('Support - Calculation Detail'!D557="","",'Support - Calculation Detail'!D557)</f>
        <v>23351</v>
      </c>
      <c r="E557">
        <f>IF('Support - Calculation Detail'!E557="","",'Support - Calculation Detail'!E557)</f>
        <v>0</v>
      </c>
      <c r="G557">
        <f>IF('Support - Calculation Detail'!F557="","",'Support - Calculation Detail'!F557)</f>
        <v>23351</v>
      </c>
      <c r="H557">
        <f>IF('Support - Calculation Detail'!G557="","",'Support - Calculation Detail'!G557)</f>
        <v>1.04</v>
      </c>
      <c r="I557">
        <f>IF('Support - Calculation Detail'!H557="","",'Support - Calculation Detail'!H557)</f>
        <v>24285</v>
      </c>
      <c r="J557">
        <f>IF('Support - Calculation Detail'!I557="","",'Support - Calculation Detail'!I557)</f>
        <v>0</v>
      </c>
      <c r="K557">
        <f>IF('Support - Calculation Detail'!K557="","",'Support - Calculation Detail'!K557)</f>
        <v>24285</v>
      </c>
      <c r="L557">
        <f>IF('Support - Calculation Detail'!L557="","",'Support - Calculation Detail'!L557)</f>
        <v>0</v>
      </c>
      <c r="M557">
        <f>IF('Support - Calculation Detail'!M557="","",'Support - Calculation Detail'!M557)</f>
        <v>0</v>
      </c>
      <c r="N557">
        <f>IF('Support - Calculation Detail'!N557="","",'Support - Calculation Detail'!N557)</f>
        <v>0</v>
      </c>
      <c r="P557">
        <f>IF('Support - Calculation Detail'!O557="","",'Support - Calculation Detail'!O557)</f>
        <v>24285</v>
      </c>
      <c r="Q557" t="b">
        <v>1</v>
      </c>
      <c r="R557" t="str">
        <f t="shared" si="40"/>
        <v>1720011</v>
      </c>
      <c r="S557" t="str">
        <f t="shared" si="41"/>
        <v>1720011-UT</v>
      </c>
      <c r="T557" t="str">
        <f t="shared" si="42"/>
        <v>1720011-UT</v>
      </c>
      <c r="U557" t="str">
        <f t="shared" si="43"/>
        <v>2</v>
      </c>
      <c r="V557" t="str">
        <f t="shared" si="44"/>
        <v>UT</v>
      </c>
    </row>
    <row r="558" spans="1:22" x14ac:dyDescent="0.35">
      <c r="A558" t="str">
        <f>IF('Support - Calculation Detail'!A558="","",LEFT('Support - Calculation Detail'!A558,7)&amp;"-"&amp;RIGHT('Support - Calculation Detail'!A558,2))</f>
        <v>1720012-UT</v>
      </c>
      <c r="B558" t="str">
        <f>IF('Support - Calculation Detail'!C558="","",'Support - Calculation Detail'!C558)</f>
        <v>17</v>
      </c>
      <c r="C558" t="str">
        <f>IF('Support - Calculation Detail'!B558="","",'Support - Calculation Detail'!B558)</f>
        <v>N</v>
      </c>
      <c r="D558">
        <f>IF('Support - Calculation Detail'!D558="","",'Support - Calculation Detail'!D558)</f>
        <v>6632</v>
      </c>
      <c r="E558">
        <f>IF('Support - Calculation Detail'!E558="","",'Support - Calculation Detail'!E558)</f>
        <v>0</v>
      </c>
      <c r="G558">
        <f>IF('Support - Calculation Detail'!F558="","",'Support - Calculation Detail'!F558)</f>
        <v>6632</v>
      </c>
      <c r="H558">
        <f>IF('Support - Calculation Detail'!G558="","",'Support - Calculation Detail'!G558)</f>
        <v>1.04</v>
      </c>
      <c r="I558">
        <f>IF('Support - Calculation Detail'!H558="","",'Support - Calculation Detail'!H558)</f>
        <v>6897</v>
      </c>
      <c r="J558">
        <f>IF('Support - Calculation Detail'!I558="","",'Support - Calculation Detail'!I558)</f>
        <v>0</v>
      </c>
      <c r="K558">
        <f>IF('Support - Calculation Detail'!K558="","",'Support - Calculation Detail'!K558)</f>
        <v>6897</v>
      </c>
      <c r="L558">
        <f>IF('Support - Calculation Detail'!L558="","",'Support - Calculation Detail'!L558)</f>
        <v>0</v>
      </c>
      <c r="M558">
        <f>IF('Support - Calculation Detail'!M558="","",'Support - Calculation Detail'!M558)</f>
        <v>0</v>
      </c>
      <c r="N558">
        <f>IF('Support - Calculation Detail'!N558="","",'Support - Calculation Detail'!N558)</f>
        <v>0</v>
      </c>
      <c r="P558">
        <f>IF('Support - Calculation Detail'!O558="","",'Support - Calculation Detail'!O558)</f>
        <v>6897</v>
      </c>
      <c r="Q558" t="b">
        <v>1</v>
      </c>
      <c r="R558" t="str">
        <f t="shared" si="40"/>
        <v>1720012</v>
      </c>
      <c r="S558" t="str">
        <f t="shared" si="41"/>
        <v>1720012-UT</v>
      </c>
      <c r="T558" t="str">
        <f t="shared" si="42"/>
        <v>1720012-UT</v>
      </c>
      <c r="U558" t="str">
        <f t="shared" si="43"/>
        <v>2</v>
      </c>
      <c r="V558" t="str">
        <f t="shared" si="44"/>
        <v>UT</v>
      </c>
    </row>
    <row r="559" spans="1:22" x14ac:dyDescent="0.35">
      <c r="A559" t="str">
        <f>IF('Support - Calculation Detail'!A559="","",LEFT('Support - Calculation Detail'!A559,7)&amp;"-"&amp;RIGHT('Support - Calculation Detail'!A559,2))</f>
        <v>1720012-TF</v>
      </c>
      <c r="B559" t="str">
        <f>IF('Support - Calculation Detail'!C559="","",'Support - Calculation Detail'!C559)</f>
        <v>17</v>
      </c>
      <c r="C559" t="str">
        <f>IF('Support - Calculation Detail'!B559="","",'Support - Calculation Detail'!B559)</f>
        <v>N</v>
      </c>
      <c r="D559">
        <f>IF('Support - Calculation Detail'!D559="","",'Support - Calculation Detail'!D559)</f>
        <v>11253</v>
      </c>
      <c r="E559">
        <f>IF('Support - Calculation Detail'!E559="","",'Support - Calculation Detail'!E559)</f>
        <v>0</v>
      </c>
      <c r="G559">
        <f>IF('Support - Calculation Detail'!F559="","",'Support - Calculation Detail'!F559)</f>
        <v>11253</v>
      </c>
      <c r="H559">
        <f>IF('Support - Calculation Detail'!G559="","",'Support - Calculation Detail'!G559)</f>
        <v>1.04</v>
      </c>
      <c r="I559">
        <f>IF('Support - Calculation Detail'!H559="","",'Support - Calculation Detail'!H559)</f>
        <v>11703</v>
      </c>
      <c r="J559">
        <f>IF('Support - Calculation Detail'!I559="","",'Support - Calculation Detail'!I559)</f>
        <v>0</v>
      </c>
      <c r="K559">
        <f>IF('Support - Calculation Detail'!K559="","",'Support - Calculation Detail'!K559)</f>
        <v>11703</v>
      </c>
      <c r="L559">
        <f>IF('Support - Calculation Detail'!L559="","",'Support - Calculation Detail'!L559)</f>
        <v>0</v>
      </c>
      <c r="M559">
        <f>IF('Support - Calculation Detail'!M559="","",'Support - Calculation Detail'!M559)</f>
        <v>0</v>
      </c>
      <c r="N559">
        <f>IF('Support - Calculation Detail'!N559="","",'Support - Calculation Detail'!N559)</f>
        <v>0</v>
      </c>
      <c r="P559">
        <f>IF('Support - Calculation Detail'!O559="","",'Support - Calculation Detail'!O559)</f>
        <v>11703</v>
      </c>
      <c r="Q559" t="b">
        <v>1</v>
      </c>
      <c r="R559" t="str">
        <f t="shared" si="40"/>
        <v>1720012</v>
      </c>
      <c r="S559" t="str">
        <f t="shared" si="41"/>
        <v>1720012-TF</v>
      </c>
      <c r="T559" t="str">
        <f t="shared" si="42"/>
        <v>1720012-TF</v>
      </c>
      <c r="U559" t="str">
        <f t="shared" si="43"/>
        <v>2</v>
      </c>
      <c r="V559" t="str">
        <f t="shared" si="44"/>
        <v>TF</v>
      </c>
    </row>
    <row r="560" spans="1:22" x14ac:dyDescent="0.35">
      <c r="A560" t="str">
        <f>IF('Support - Calculation Detail'!A560="","",LEFT('Support - Calculation Detail'!A560,7)&amp;"-"&amp;RIGHT('Support - Calculation Detail'!A560,2))</f>
        <v>1720013-TF</v>
      </c>
      <c r="B560" t="str">
        <f>IF('Support - Calculation Detail'!C560="","",'Support - Calculation Detail'!C560)</f>
        <v>17</v>
      </c>
      <c r="C560" t="str">
        <f>IF('Support - Calculation Detail'!B560="","",'Support - Calculation Detail'!B560)</f>
        <v>N</v>
      </c>
      <c r="D560">
        <f>IF('Support - Calculation Detail'!D560="","",'Support - Calculation Detail'!D560)</f>
        <v>10412</v>
      </c>
      <c r="E560">
        <f>IF('Support - Calculation Detail'!E560="","",'Support - Calculation Detail'!E560)</f>
        <v>0</v>
      </c>
      <c r="G560">
        <f>IF('Support - Calculation Detail'!F560="","",'Support - Calculation Detail'!F560)</f>
        <v>10412</v>
      </c>
      <c r="H560">
        <f>IF('Support - Calculation Detail'!G560="","",'Support - Calculation Detail'!G560)</f>
        <v>1.04</v>
      </c>
      <c r="I560">
        <f>IF('Support - Calculation Detail'!H560="","",'Support - Calculation Detail'!H560)</f>
        <v>10828</v>
      </c>
      <c r="J560">
        <f>IF('Support - Calculation Detail'!I560="","",'Support - Calculation Detail'!I560)</f>
        <v>0</v>
      </c>
      <c r="K560">
        <f>IF('Support - Calculation Detail'!K560="","",'Support - Calculation Detail'!K560)</f>
        <v>10828</v>
      </c>
      <c r="L560">
        <f>IF('Support - Calculation Detail'!L560="","",'Support - Calculation Detail'!L560)</f>
        <v>0</v>
      </c>
      <c r="M560">
        <f>IF('Support - Calculation Detail'!M560="","",'Support - Calculation Detail'!M560)</f>
        <v>0</v>
      </c>
      <c r="N560">
        <f>IF('Support - Calculation Detail'!N560="","",'Support - Calculation Detail'!N560)</f>
        <v>0</v>
      </c>
      <c r="P560">
        <f>IF('Support - Calculation Detail'!O560="","",'Support - Calculation Detail'!O560)</f>
        <v>10828</v>
      </c>
      <c r="Q560" t="b">
        <v>1</v>
      </c>
      <c r="R560" t="str">
        <f t="shared" si="40"/>
        <v>1720013</v>
      </c>
      <c r="S560" t="str">
        <f t="shared" si="41"/>
        <v>1720013-TF</v>
      </c>
      <c r="T560" t="str">
        <f t="shared" si="42"/>
        <v>1720013-TF</v>
      </c>
      <c r="U560" t="str">
        <f t="shared" si="43"/>
        <v>2</v>
      </c>
      <c r="V560" t="str">
        <f t="shared" si="44"/>
        <v>TF</v>
      </c>
    </row>
    <row r="561" spans="1:22" x14ac:dyDescent="0.35">
      <c r="A561" t="str">
        <f>IF('Support - Calculation Detail'!A561="","",LEFT('Support - Calculation Detail'!A561,7)&amp;"-"&amp;RIGHT('Support - Calculation Detail'!A561,2))</f>
        <v>1720013-UT</v>
      </c>
      <c r="B561" t="str">
        <f>IF('Support - Calculation Detail'!C561="","",'Support - Calculation Detail'!C561)</f>
        <v>17</v>
      </c>
      <c r="C561" t="str">
        <f>IF('Support - Calculation Detail'!B561="","",'Support - Calculation Detail'!B561)</f>
        <v>N</v>
      </c>
      <c r="D561">
        <f>IF('Support - Calculation Detail'!D561="","",'Support - Calculation Detail'!D561)</f>
        <v>5988</v>
      </c>
      <c r="E561">
        <f>IF('Support - Calculation Detail'!E561="","",'Support - Calculation Detail'!E561)</f>
        <v>0</v>
      </c>
      <c r="G561">
        <f>IF('Support - Calculation Detail'!F561="","",'Support - Calculation Detail'!F561)</f>
        <v>5988</v>
      </c>
      <c r="H561">
        <f>IF('Support - Calculation Detail'!G561="","",'Support - Calculation Detail'!G561)</f>
        <v>1.04</v>
      </c>
      <c r="I561">
        <f>IF('Support - Calculation Detail'!H561="","",'Support - Calculation Detail'!H561)</f>
        <v>6228</v>
      </c>
      <c r="J561">
        <f>IF('Support - Calculation Detail'!I561="","",'Support - Calculation Detail'!I561)</f>
        <v>0</v>
      </c>
      <c r="K561">
        <f>IF('Support - Calculation Detail'!K561="","",'Support - Calculation Detail'!K561)</f>
        <v>6228</v>
      </c>
      <c r="L561">
        <f>IF('Support - Calculation Detail'!L561="","",'Support - Calculation Detail'!L561)</f>
        <v>0</v>
      </c>
      <c r="M561">
        <f>IF('Support - Calculation Detail'!M561="","",'Support - Calculation Detail'!M561)</f>
        <v>0</v>
      </c>
      <c r="N561">
        <f>IF('Support - Calculation Detail'!N561="","",'Support - Calculation Detail'!N561)</f>
        <v>0</v>
      </c>
      <c r="P561">
        <f>IF('Support - Calculation Detail'!O561="","",'Support - Calculation Detail'!O561)</f>
        <v>6228</v>
      </c>
      <c r="Q561" t="b">
        <v>1</v>
      </c>
      <c r="R561" t="str">
        <f t="shared" si="40"/>
        <v>1720013</v>
      </c>
      <c r="S561" t="str">
        <f t="shared" si="41"/>
        <v>1720013-UT</v>
      </c>
      <c r="T561" t="str">
        <f t="shared" si="42"/>
        <v>1720013-UT</v>
      </c>
      <c r="U561" t="str">
        <f t="shared" si="43"/>
        <v>2</v>
      </c>
      <c r="V561" t="str">
        <f t="shared" si="44"/>
        <v>UT</v>
      </c>
    </row>
    <row r="562" spans="1:22" x14ac:dyDescent="0.35">
      <c r="A562" t="str">
        <f>IF('Support - Calculation Detail'!A562="","",LEFT('Support - Calculation Detail'!A562,7)&amp;"-"&amp;RIGHT('Support - Calculation Detail'!A562,2))</f>
        <v>1720014-UT</v>
      </c>
      <c r="B562" t="str">
        <f>IF('Support - Calculation Detail'!C562="","",'Support - Calculation Detail'!C562)</f>
        <v>17</v>
      </c>
      <c r="C562" t="str">
        <f>IF('Support - Calculation Detail'!B562="","",'Support - Calculation Detail'!B562)</f>
        <v>N</v>
      </c>
      <c r="D562">
        <f>IF('Support - Calculation Detail'!D562="","",'Support - Calculation Detail'!D562)</f>
        <v>93335</v>
      </c>
      <c r="E562">
        <f>IF('Support - Calculation Detail'!E562="","",'Support - Calculation Detail'!E562)</f>
        <v>0</v>
      </c>
      <c r="G562">
        <f>IF('Support - Calculation Detail'!F562="","",'Support - Calculation Detail'!F562)</f>
        <v>93335</v>
      </c>
      <c r="H562">
        <f>IF('Support - Calculation Detail'!G562="","",'Support - Calculation Detail'!G562)</f>
        <v>1.04</v>
      </c>
      <c r="I562">
        <f>IF('Support - Calculation Detail'!H562="","",'Support - Calculation Detail'!H562)</f>
        <v>97068</v>
      </c>
      <c r="J562">
        <f>IF('Support - Calculation Detail'!I562="","",'Support - Calculation Detail'!I562)</f>
        <v>0</v>
      </c>
      <c r="K562">
        <f>IF('Support - Calculation Detail'!K562="","",'Support - Calculation Detail'!K562)</f>
        <v>97068</v>
      </c>
      <c r="L562">
        <f>IF('Support - Calculation Detail'!L562="","",'Support - Calculation Detail'!L562)</f>
        <v>0</v>
      </c>
      <c r="M562">
        <f>IF('Support - Calculation Detail'!M562="","",'Support - Calculation Detail'!M562)</f>
        <v>0</v>
      </c>
      <c r="N562">
        <f>IF('Support - Calculation Detail'!N562="","",'Support - Calculation Detail'!N562)</f>
        <v>0</v>
      </c>
      <c r="P562">
        <f>IF('Support - Calculation Detail'!O562="","",'Support - Calculation Detail'!O562)</f>
        <v>97068</v>
      </c>
      <c r="Q562" t="b">
        <v>1</v>
      </c>
      <c r="R562" t="str">
        <f t="shared" si="40"/>
        <v>1720014</v>
      </c>
      <c r="S562" t="str">
        <f t="shared" si="41"/>
        <v>1720014-UT</v>
      </c>
      <c r="T562" t="str">
        <f t="shared" si="42"/>
        <v>1720014-UT</v>
      </c>
      <c r="U562" t="str">
        <f t="shared" si="43"/>
        <v>2</v>
      </c>
      <c r="V562" t="str">
        <f t="shared" si="44"/>
        <v>UT</v>
      </c>
    </row>
    <row r="563" spans="1:22" x14ac:dyDescent="0.35">
      <c r="A563" t="str">
        <f>IF('Support - Calculation Detail'!A563="","",LEFT('Support - Calculation Detail'!A563,7)&amp;"-"&amp;RIGHT('Support - Calculation Detail'!A563,2))</f>
        <v>1720015-UT</v>
      </c>
      <c r="B563" t="str">
        <f>IF('Support - Calculation Detail'!C563="","",'Support - Calculation Detail'!C563)</f>
        <v>17</v>
      </c>
      <c r="C563" t="str">
        <f>IF('Support - Calculation Detail'!B563="","",'Support - Calculation Detail'!B563)</f>
        <v>N</v>
      </c>
      <c r="D563">
        <f>IF('Support - Calculation Detail'!D563="","",'Support - Calculation Detail'!D563)</f>
        <v>68579</v>
      </c>
      <c r="E563">
        <f>IF('Support - Calculation Detail'!E563="","",'Support - Calculation Detail'!E563)</f>
        <v>0</v>
      </c>
      <c r="G563">
        <f>IF('Support - Calculation Detail'!F563="","",'Support - Calculation Detail'!F563)</f>
        <v>68579</v>
      </c>
      <c r="H563">
        <f>IF('Support - Calculation Detail'!G563="","",'Support - Calculation Detail'!G563)</f>
        <v>1.04</v>
      </c>
      <c r="I563">
        <f>IF('Support - Calculation Detail'!H563="","",'Support - Calculation Detail'!H563)</f>
        <v>71322</v>
      </c>
      <c r="J563">
        <f>IF('Support - Calculation Detail'!I563="","",'Support - Calculation Detail'!I563)</f>
        <v>0</v>
      </c>
      <c r="K563">
        <f>IF('Support - Calculation Detail'!K563="","",'Support - Calculation Detail'!K563)</f>
        <v>71322</v>
      </c>
      <c r="L563">
        <f>IF('Support - Calculation Detail'!L563="","",'Support - Calculation Detail'!L563)</f>
        <v>0</v>
      </c>
      <c r="M563">
        <f>IF('Support - Calculation Detail'!M563="","",'Support - Calculation Detail'!M563)</f>
        <v>0</v>
      </c>
      <c r="N563">
        <f>IF('Support - Calculation Detail'!N563="","",'Support - Calculation Detail'!N563)</f>
        <v>0</v>
      </c>
      <c r="P563">
        <f>IF('Support - Calculation Detail'!O563="","",'Support - Calculation Detail'!O563)</f>
        <v>71322</v>
      </c>
      <c r="Q563" t="b">
        <v>1</v>
      </c>
      <c r="R563" t="str">
        <f t="shared" si="40"/>
        <v>1720015</v>
      </c>
      <c r="S563" t="str">
        <f t="shared" si="41"/>
        <v>1720015-UT</v>
      </c>
      <c r="T563" t="str">
        <f t="shared" si="42"/>
        <v>1720015-UT</v>
      </c>
      <c r="U563" t="str">
        <f t="shared" si="43"/>
        <v>2</v>
      </c>
      <c r="V563" t="str">
        <f t="shared" si="44"/>
        <v>UT</v>
      </c>
    </row>
    <row r="564" spans="1:22" x14ac:dyDescent="0.35">
      <c r="A564" t="str">
        <f>IF('Support - Calculation Detail'!A564="","",LEFT('Support - Calculation Detail'!A564,7)&amp;"-"&amp;RIGHT('Support - Calculation Detail'!A564,2))</f>
        <v>1750036-UT</v>
      </c>
      <c r="B564" t="str">
        <f>IF('Support - Calculation Detail'!C564="","",'Support - Calculation Detail'!C564)</f>
        <v>17</v>
      </c>
      <c r="C564" t="str">
        <f>IF('Support - Calculation Detail'!B564="","",'Support - Calculation Detail'!B564)</f>
        <v>N</v>
      </c>
      <c r="D564">
        <f>IF('Support - Calculation Detail'!D564="","",'Support - Calculation Detail'!D564)</f>
        <v>1153947</v>
      </c>
      <c r="E564">
        <f>IF('Support - Calculation Detail'!E564="","",'Support - Calculation Detail'!E564)</f>
        <v>0</v>
      </c>
      <c r="G564">
        <f>IF('Support - Calculation Detail'!F564="","",'Support - Calculation Detail'!F564)</f>
        <v>1153947</v>
      </c>
      <c r="H564">
        <f>IF('Support - Calculation Detail'!G564="","",'Support - Calculation Detail'!G564)</f>
        <v>1.04</v>
      </c>
      <c r="I564">
        <f>IF('Support - Calculation Detail'!H564="","",'Support - Calculation Detail'!H564)</f>
        <v>1200105</v>
      </c>
      <c r="J564">
        <f>IF('Support - Calculation Detail'!I564="","",'Support - Calculation Detail'!I564)</f>
        <v>0</v>
      </c>
      <c r="K564">
        <f>IF('Support - Calculation Detail'!K564="","",'Support - Calculation Detail'!K564)</f>
        <v>1200105</v>
      </c>
      <c r="L564">
        <f>IF('Support - Calculation Detail'!L564="","",'Support - Calculation Detail'!L564)</f>
        <v>0</v>
      </c>
      <c r="M564">
        <f>IF('Support - Calculation Detail'!M564="","",'Support - Calculation Detail'!M564)</f>
        <v>0</v>
      </c>
      <c r="N564">
        <f>IF('Support - Calculation Detail'!N564="","",'Support - Calculation Detail'!N564)</f>
        <v>0</v>
      </c>
      <c r="P564">
        <f>IF('Support - Calculation Detail'!O564="","",'Support - Calculation Detail'!O564)</f>
        <v>1200105</v>
      </c>
      <c r="Q564" t="b">
        <v>1</v>
      </c>
      <c r="R564" t="str">
        <f t="shared" si="40"/>
        <v>1750036</v>
      </c>
      <c r="S564" t="str">
        <f t="shared" si="41"/>
        <v>1750036-UT</v>
      </c>
      <c r="T564" t="str">
        <f t="shared" si="42"/>
        <v>1750036-UT</v>
      </c>
      <c r="U564" t="str">
        <f t="shared" si="43"/>
        <v>5</v>
      </c>
      <c r="V564" t="str">
        <f t="shared" si="44"/>
        <v>UT</v>
      </c>
    </row>
    <row r="565" spans="1:22" x14ac:dyDescent="0.35">
      <c r="A565" t="str">
        <f>IF('Support - Calculation Detail'!A565="","",LEFT('Support - Calculation Detail'!A565,7)&amp;"-"&amp;RIGHT('Support - Calculation Detail'!A565,2))</f>
        <v>1750037-UT</v>
      </c>
      <c r="B565" t="str">
        <f>IF('Support - Calculation Detail'!C565="","",'Support - Calculation Detail'!C565)</f>
        <v>17</v>
      </c>
      <c r="C565" t="str">
        <f>IF('Support - Calculation Detail'!B565="","",'Support - Calculation Detail'!B565)</f>
        <v>N</v>
      </c>
      <c r="D565">
        <f>IF('Support - Calculation Detail'!D565="","",'Support - Calculation Detail'!D565)</f>
        <v>278027</v>
      </c>
      <c r="E565">
        <f>IF('Support - Calculation Detail'!E565="","",'Support - Calculation Detail'!E565)</f>
        <v>0</v>
      </c>
      <c r="G565">
        <f>IF('Support - Calculation Detail'!F565="","",'Support - Calculation Detail'!F565)</f>
        <v>278027</v>
      </c>
      <c r="H565">
        <f>IF('Support - Calculation Detail'!G565="","",'Support - Calculation Detail'!G565)</f>
        <v>1.04</v>
      </c>
      <c r="I565">
        <f>IF('Support - Calculation Detail'!H565="","",'Support - Calculation Detail'!H565)</f>
        <v>289148</v>
      </c>
      <c r="J565">
        <f>IF('Support - Calculation Detail'!I565="","",'Support - Calculation Detail'!I565)</f>
        <v>0</v>
      </c>
      <c r="K565">
        <f>IF('Support - Calculation Detail'!K565="","",'Support - Calculation Detail'!K565)</f>
        <v>289148</v>
      </c>
      <c r="L565">
        <f>IF('Support - Calculation Detail'!L565="","",'Support - Calculation Detail'!L565)</f>
        <v>0</v>
      </c>
      <c r="M565">
        <f>IF('Support - Calculation Detail'!M565="","",'Support - Calculation Detail'!M565)</f>
        <v>0</v>
      </c>
      <c r="N565">
        <f>IF('Support - Calculation Detail'!N565="","",'Support - Calculation Detail'!N565)</f>
        <v>0</v>
      </c>
      <c r="P565">
        <f>IF('Support - Calculation Detail'!O565="","",'Support - Calculation Detail'!O565)</f>
        <v>289148</v>
      </c>
      <c r="Q565" t="b">
        <v>1</v>
      </c>
      <c r="R565" t="str">
        <f t="shared" si="40"/>
        <v>1750037</v>
      </c>
      <c r="S565" t="str">
        <f t="shared" si="41"/>
        <v>1750037-UT</v>
      </c>
      <c r="T565" t="str">
        <f t="shared" si="42"/>
        <v>1750037-UT</v>
      </c>
      <c r="U565" t="str">
        <f t="shared" si="43"/>
        <v>5</v>
      </c>
      <c r="V565" t="str">
        <f t="shared" si="44"/>
        <v>UT</v>
      </c>
    </row>
    <row r="566" spans="1:22" x14ac:dyDescent="0.35">
      <c r="A566" t="str">
        <f>IF('Support - Calculation Detail'!A566="","",LEFT('Support - Calculation Detail'!A566,7)&amp;"-"&amp;RIGHT('Support - Calculation Detail'!A566,2))</f>
        <v>1750038-UT</v>
      </c>
      <c r="B566" t="str">
        <f>IF('Support - Calculation Detail'!C566="","",'Support - Calculation Detail'!C566)</f>
        <v>17</v>
      </c>
      <c r="C566" t="str">
        <f>IF('Support - Calculation Detail'!B566="","",'Support - Calculation Detail'!B566)</f>
        <v>N</v>
      </c>
      <c r="D566">
        <f>IF('Support - Calculation Detail'!D566="","",'Support - Calculation Detail'!D566)</f>
        <v>725036</v>
      </c>
      <c r="E566">
        <f>IF('Support - Calculation Detail'!E566="","",'Support - Calculation Detail'!E566)</f>
        <v>0</v>
      </c>
      <c r="G566">
        <f>IF('Support - Calculation Detail'!F566="","",'Support - Calculation Detail'!F566)</f>
        <v>725036</v>
      </c>
      <c r="H566">
        <f>IF('Support - Calculation Detail'!G566="","",'Support - Calculation Detail'!G566)</f>
        <v>1.04</v>
      </c>
      <c r="I566">
        <f>IF('Support - Calculation Detail'!H566="","",'Support - Calculation Detail'!H566)</f>
        <v>754037</v>
      </c>
      <c r="J566">
        <f>IF('Support - Calculation Detail'!I566="","",'Support - Calculation Detail'!I566)</f>
        <v>0</v>
      </c>
      <c r="K566">
        <f>IF('Support - Calculation Detail'!K566="","",'Support - Calculation Detail'!K566)</f>
        <v>754037</v>
      </c>
      <c r="L566">
        <f>IF('Support - Calculation Detail'!L566="","",'Support - Calculation Detail'!L566)</f>
        <v>0</v>
      </c>
      <c r="M566">
        <f>IF('Support - Calculation Detail'!M566="","",'Support - Calculation Detail'!M566)</f>
        <v>0</v>
      </c>
      <c r="N566">
        <f>IF('Support - Calculation Detail'!N566="","",'Support - Calculation Detail'!N566)</f>
        <v>0</v>
      </c>
      <c r="P566">
        <f>IF('Support - Calculation Detail'!O566="","",'Support - Calculation Detail'!O566)</f>
        <v>754037</v>
      </c>
      <c r="Q566" t="b">
        <v>1</v>
      </c>
      <c r="R566" t="str">
        <f t="shared" si="40"/>
        <v>1750038</v>
      </c>
      <c r="S566" t="str">
        <f t="shared" si="41"/>
        <v>1750038-UT</v>
      </c>
      <c r="T566" t="str">
        <f t="shared" si="42"/>
        <v>1750038-UT</v>
      </c>
      <c r="U566" t="str">
        <f t="shared" si="43"/>
        <v>5</v>
      </c>
      <c r="V566" t="str">
        <f t="shared" si="44"/>
        <v>UT</v>
      </c>
    </row>
    <row r="567" spans="1:22" x14ac:dyDescent="0.35">
      <c r="A567" t="str">
        <f>IF('Support - Calculation Detail'!A567="","",LEFT('Support - Calculation Detail'!A567,7)&amp;"-"&amp;RIGHT('Support - Calculation Detail'!A567,2))</f>
        <v>1750039-UT</v>
      </c>
      <c r="B567" t="str">
        <f>IF('Support - Calculation Detail'!C567="","",'Support - Calculation Detail'!C567)</f>
        <v>17</v>
      </c>
      <c r="C567" t="str">
        <f>IF('Support - Calculation Detail'!B567="","",'Support - Calculation Detail'!B567)</f>
        <v>N</v>
      </c>
      <c r="D567">
        <f>IF('Support - Calculation Detail'!D567="","",'Support - Calculation Detail'!D567)</f>
        <v>314303</v>
      </c>
      <c r="E567">
        <f>IF('Support - Calculation Detail'!E567="","",'Support - Calculation Detail'!E567)</f>
        <v>0</v>
      </c>
      <c r="G567">
        <f>IF('Support - Calculation Detail'!F567="","",'Support - Calculation Detail'!F567)</f>
        <v>314303</v>
      </c>
      <c r="H567">
        <f>IF('Support - Calculation Detail'!G567="","",'Support - Calculation Detail'!G567)</f>
        <v>1.04</v>
      </c>
      <c r="I567">
        <f>IF('Support - Calculation Detail'!H567="","",'Support - Calculation Detail'!H567)</f>
        <v>326875</v>
      </c>
      <c r="J567">
        <f>IF('Support - Calculation Detail'!I567="","",'Support - Calculation Detail'!I567)</f>
        <v>0</v>
      </c>
      <c r="K567">
        <f>IF('Support - Calculation Detail'!K567="","",'Support - Calculation Detail'!K567)</f>
        <v>326875</v>
      </c>
      <c r="L567">
        <f>IF('Support - Calculation Detail'!L567="","",'Support - Calculation Detail'!L567)</f>
        <v>0</v>
      </c>
      <c r="M567">
        <f>IF('Support - Calculation Detail'!M567="","",'Support - Calculation Detail'!M567)</f>
        <v>0</v>
      </c>
      <c r="N567">
        <f>IF('Support - Calculation Detail'!N567="","",'Support - Calculation Detail'!N567)</f>
        <v>0</v>
      </c>
      <c r="P567">
        <f>IF('Support - Calculation Detail'!O567="","",'Support - Calculation Detail'!O567)</f>
        <v>326875</v>
      </c>
      <c r="Q567" t="b">
        <v>1</v>
      </c>
      <c r="R567" t="str">
        <f t="shared" si="40"/>
        <v>1750039</v>
      </c>
      <c r="S567" t="str">
        <f t="shared" si="41"/>
        <v>1750039-UT</v>
      </c>
      <c r="T567" t="str">
        <f t="shared" si="42"/>
        <v>1750039-UT</v>
      </c>
      <c r="U567" t="str">
        <f t="shared" si="43"/>
        <v>5</v>
      </c>
      <c r="V567" t="str">
        <f t="shared" si="44"/>
        <v>UT</v>
      </c>
    </row>
    <row r="568" spans="1:22" x14ac:dyDescent="0.35">
      <c r="A568" t="str">
        <f>IF('Support - Calculation Detail'!A568="","",LEFT('Support - Calculation Detail'!A568,7)&amp;"-"&amp;RIGHT('Support - Calculation Detail'!A568,2))</f>
        <v>1730416-UT</v>
      </c>
      <c r="B568" t="str">
        <f>IF('Support - Calculation Detail'!C568="","",'Support - Calculation Detail'!C568)</f>
        <v>17</v>
      </c>
      <c r="C568" t="str">
        <f>IF('Support - Calculation Detail'!B568="","",'Support - Calculation Detail'!B568)</f>
        <v>N</v>
      </c>
      <c r="D568">
        <f>IF('Support - Calculation Detail'!D568="","",'Support - Calculation Detail'!D568)</f>
        <v>4624402</v>
      </c>
      <c r="E568">
        <f>IF('Support - Calculation Detail'!E568="","",'Support - Calculation Detail'!E568)</f>
        <v>0</v>
      </c>
      <c r="G568">
        <f>IF('Support - Calculation Detail'!F568="","",'Support - Calculation Detail'!F568)</f>
        <v>4624402</v>
      </c>
      <c r="H568">
        <f>IF('Support - Calculation Detail'!G568="","",'Support - Calculation Detail'!G568)</f>
        <v>1.04</v>
      </c>
      <c r="I568">
        <f>IF('Support - Calculation Detail'!H568="","",'Support - Calculation Detail'!H568)</f>
        <v>4809378</v>
      </c>
      <c r="J568">
        <f>IF('Support - Calculation Detail'!I568="","",'Support - Calculation Detail'!I568)</f>
        <v>0</v>
      </c>
      <c r="K568">
        <f>IF('Support - Calculation Detail'!K568="","",'Support - Calculation Detail'!K568)</f>
        <v>4809378</v>
      </c>
      <c r="L568">
        <f>IF('Support - Calculation Detail'!L568="","",'Support - Calculation Detail'!L568)</f>
        <v>445463</v>
      </c>
      <c r="M568">
        <f>IF('Support - Calculation Detail'!M568="","",'Support - Calculation Detail'!M568)</f>
        <v>0</v>
      </c>
      <c r="N568">
        <f>IF('Support - Calculation Detail'!N568="","",'Support - Calculation Detail'!N568)</f>
        <v>0</v>
      </c>
      <c r="P568">
        <f>IF('Support - Calculation Detail'!O568="","",'Support - Calculation Detail'!O568)</f>
        <v>5254841</v>
      </c>
      <c r="Q568" t="b">
        <v>1</v>
      </c>
      <c r="R568" t="str">
        <f t="shared" si="40"/>
        <v>1730416</v>
      </c>
      <c r="S568" t="str">
        <f t="shared" si="41"/>
        <v>1730416-UT</v>
      </c>
      <c r="T568" t="str">
        <f t="shared" si="42"/>
        <v>1730416-UT</v>
      </c>
      <c r="U568" t="str">
        <f t="shared" si="43"/>
        <v>3</v>
      </c>
      <c r="V568" t="str">
        <f t="shared" si="44"/>
        <v>UT</v>
      </c>
    </row>
    <row r="569" spans="1:22" x14ac:dyDescent="0.35">
      <c r="A569" t="str">
        <f>IF('Support - Calculation Detail'!A569="","",LEFT('Support - Calculation Detail'!A569,7)&amp;"-"&amp;RIGHT('Support - Calculation Detail'!A569,2))</f>
        <v>1730416-FT</v>
      </c>
      <c r="B569" t="str">
        <f>IF('Support - Calculation Detail'!C569="","",'Support - Calculation Detail'!C569)</f>
        <v>17</v>
      </c>
      <c r="C569" t="str">
        <f>IF('Support - Calculation Detail'!B569="","",'Support - Calculation Detail'!B569)</f>
        <v>N</v>
      </c>
      <c r="D569">
        <f>IF('Support - Calculation Detail'!D569="","",'Support - Calculation Detail'!D569)</f>
        <v>3088368</v>
      </c>
      <c r="E569">
        <f>IF('Support - Calculation Detail'!E569="","",'Support - Calculation Detail'!E569)</f>
        <v>0</v>
      </c>
      <c r="G569">
        <f>IF('Support - Calculation Detail'!F569="","",'Support - Calculation Detail'!F569)</f>
        <v>3088368</v>
      </c>
      <c r="H569">
        <f>IF('Support - Calculation Detail'!G569="","",'Support - Calculation Detail'!G569)</f>
        <v>1.04</v>
      </c>
      <c r="I569">
        <f>IF('Support - Calculation Detail'!H569="","",'Support - Calculation Detail'!H569)</f>
        <v>3211903</v>
      </c>
      <c r="J569">
        <f>IF('Support - Calculation Detail'!I569="","",'Support - Calculation Detail'!I569)</f>
        <v>0</v>
      </c>
      <c r="K569">
        <f>IF('Support - Calculation Detail'!K569="","",'Support - Calculation Detail'!K569)</f>
        <v>3211903</v>
      </c>
      <c r="L569">
        <f>IF('Support - Calculation Detail'!L569="","",'Support - Calculation Detail'!L569)</f>
        <v>0</v>
      </c>
      <c r="M569">
        <f>IF('Support - Calculation Detail'!M569="","",'Support - Calculation Detail'!M569)</f>
        <v>0</v>
      </c>
      <c r="N569">
        <f>IF('Support - Calculation Detail'!N569="","",'Support - Calculation Detail'!N569)</f>
        <v>0</v>
      </c>
      <c r="P569">
        <f>IF('Support - Calculation Detail'!O569="","",'Support - Calculation Detail'!O569)</f>
        <v>3211903</v>
      </c>
      <c r="Q569" t="b">
        <v>1</v>
      </c>
      <c r="R569" t="str">
        <f t="shared" si="40"/>
        <v>1730416</v>
      </c>
      <c r="S569" t="str">
        <f t="shared" si="41"/>
        <v>1730416-FT</v>
      </c>
      <c r="T569" t="str">
        <f t="shared" si="42"/>
        <v>1730416-FT</v>
      </c>
      <c r="U569" t="str">
        <f t="shared" si="43"/>
        <v>3</v>
      </c>
      <c r="V569" t="str">
        <f t="shared" si="44"/>
        <v>FT</v>
      </c>
    </row>
    <row r="570" spans="1:22" x14ac:dyDescent="0.35">
      <c r="A570" t="str">
        <f>IF('Support - Calculation Detail'!A570="","",LEFT('Support - Calculation Detail'!A570,7)&amp;"-"&amp;RIGHT('Support - Calculation Detail'!A570,2))</f>
        <v>1730436-FT</v>
      </c>
      <c r="B570" t="str">
        <f>IF('Support - Calculation Detail'!C570="","",'Support - Calculation Detail'!C570)</f>
        <v>17</v>
      </c>
      <c r="C570" t="str">
        <f>IF('Support - Calculation Detail'!B570="","",'Support - Calculation Detail'!B570)</f>
        <v>N</v>
      </c>
      <c r="D570">
        <f>IF('Support - Calculation Detail'!D570="","",'Support - Calculation Detail'!D570)</f>
        <v>447260</v>
      </c>
      <c r="E570">
        <f>IF('Support - Calculation Detail'!E570="","",'Support - Calculation Detail'!E570)</f>
        <v>0</v>
      </c>
      <c r="G570">
        <f>IF('Support - Calculation Detail'!F570="","",'Support - Calculation Detail'!F570)</f>
        <v>447260</v>
      </c>
      <c r="H570">
        <f>IF('Support - Calculation Detail'!G570="","",'Support - Calculation Detail'!G570)</f>
        <v>1.04</v>
      </c>
      <c r="I570">
        <f>IF('Support - Calculation Detail'!H570="","",'Support - Calculation Detail'!H570)</f>
        <v>465150</v>
      </c>
      <c r="J570">
        <f>IF('Support - Calculation Detail'!I570="","",'Support - Calculation Detail'!I570)</f>
        <v>0</v>
      </c>
      <c r="K570">
        <f>IF('Support - Calculation Detail'!K570="","",'Support - Calculation Detail'!K570)</f>
        <v>465150</v>
      </c>
      <c r="L570">
        <f>IF('Support - Calculation Detail'!L570="","",'Support - Calculation Detail'!L570)</f>
        <v>0</v>
      </c>
      <c r="M570">
        <f>IF('Support - Calculation Detail'!M570="","",'Support - Calculation Detail'!M570)</f>
        <v>0</v>
      </c>
      <c r="N570">
        <f>IF('Support - Calculation Detail'!N570="","",'Support - Calculation Detail'!N570)</f>
        <v>0</v>
      </c>
      <c r="P570">
        <f>IF('Support - Calculation Detail'!O570="","",'Support - Calculation Detail'!O570)</f>
        <v>465150</v>
      </c>
      <c r="Q570" t="b">
        <v>1</v>
      </c>
      <c r="R570" t="str">
        <f t="shared" si="40"/>
        <v>1730436</v>
      </c>
      <c r="S570" t="str">
        <f t="shared" si="41"/>
        <v>1730436-FT</v>
      </c>
      <c r="T570" t="str">
        <f t="shared" si="42"/>
        <v>1730436-FT</v>
      </c>
      <c r="U570" t="str">
        <f t="shared" si="43"/>
        <v>3</v>
      </c>
      <c r="V570" t="str">
        <f t="shared" si="44"/>
        <v>FT</v>
      </c>
    </row>
    <row r="571" spans="1:22" x14ac:dyDescent="0.35">
      <c r="A571" t="str">
        <f>IF('Support - Calculation Detail'!A571="","",LEFT('Support - Calculation Detail'!A571,7)&amp;"-"&amp;RIGHT('Support - Calculation Detail'!A571,2))</f>
        <v>1730436-UT</v>
      </c>
      <c r="B571" t="str">
        <f>IF('Support - Calculation Detail'!C571="","",'Support - Calculation Detail'!C571)</f>
        <v>17</v>
      </c>
      <c r="C571" t="str">
        <f>IF('Support - Calculation Detail'!B571="","",'Support - Calculation Detail'!B571)</f>
        <v>N</v>
      </c>
      <c r="D571">
        <f>IF('Support - Calculation Detail'!D571="","",'Support - Calculation Detail'!D571)</f>
        <v>2110957</v>
      </c>
      <c r="E571">
        <f>IF('Support - Calculation Detail'!E571="","",'Support - Calculation Detail'!E571)</f>
        <v>0</v>
      </c>
      <c r="G571">
        <f>IF('Support - Calculation Detail'!F571="","",'Support - Calculation Detail'!F571)</f>
        <v>2110957</v>
      </c>
      <c r="H571">
        <f>IF('Support - Calculation Detail'!G571="","",'Support - Calculation Detail'!G571)</f>
        <v>1.04</v>
      </c>
      <c r="I571">
        <f>IF('Support - Calculation Detail'!H571="","",'Support - Calculation Detail'!H571)</f>
        <v>2195395</v>
      </c>
      <c r="J571">
        <f>IF('Support - Calculation Detail'!I571="","",'Support - Calculation Detail'!I571)</f>
        <v>0</v>
      </c>
      <c r="K571">
        <f>IF('Support - Calculation Detail'!K571="","",'Support - Calculation Detail'!K571)</f>
        <v>2195395</v>
      </c>
      <c r="L571">
        <f>IF('Support - Calculation Detail'!L571="","",'Support - Calculation Detail'!L571)</f>
        <v>135653</v>
      </c>
      <c r="M571">
        <f>IF('Support - Calculation Detail'!M571="","",'Support - Calculation Detail'!M571)</f>
        <v>0</v>
      </c>
      <c r="N571">
        <f>IF('Support - Calculation Detail'!N571="","",'Support - Calculation Detail'!N571)</f>
        <v>0</v>
      </c>
      <c r="P571">
        <f>IF('Support - Calculation Detail'!O571="","",'Support - Calculation Detail'!O571)</f>
        <v>2331048</v>
      </c>
      <c r="Q571" t="b">
        <v>1</v>
      </c>
      <c r="R571" t="str">
        <f t="shared" si="40"/>
        <v>1730436</v>
      </c>
      <c r="S571" t="str">
        <f t="shared" si="41"/>
        <v>1730436-UT</v>
      </c>
      <c r="T571" t="str">
        <f t="shared" si="42"/>
        <v>1730436-UT</v>
      </c>
      <c r="U571" t="str">
        <f t="shared" si="43"/>
        <v>3</v>
      </c>
      <c r="V571" t="str">
        <f t="shared" si="44"/>
        <v>UT</v>
      </c>
    </row>
    <row r="572" spans="1:22" x14ac:dyDescent="0.35">
      <c r="A572" t="str">
        <f>IF('Support - Calculation Detail'!A572="","",LEFT('Support - Calculation Detail'!A572,7)&amp;"-"&amp;RIGHT('Support - Calculation Detail'!A572,2))</f>
        <v>1730460-UT</v>
      </c>
      <c r="B572" t="str">
        <f>IF('Support - Calculation Detail'!C572="","",'Support - Calculation Detail'!C572)</f>
        <v>17</v>
      </c>
      <c r="C572" t="str">
        <f>IF('Support - Calculation Detail'!B572="","",'Support - Calculation Detail'!B572)</f>
        <v>N</v>
      </c>
      <c r="D572">
        <f>IF('Support - Calculation Detail'!D572="","",'Support - Calculation Detail'!D572)</f>
        <v>1440033</v>
      </c>
      <c r="E572">
        <f>IF('Support - Calculation Detail'!E572="","",'Support - Calculation Detail'!E572)</f>
        <v>0</v>
      </c>
      <c r="G572">
        <f>IF('Support - Calculation Detail'!F572="","",'Support - Calculation Detail'!F572)</f>
        <v>1440033</v>
      </c>
      <c r="H572">
        <f>IF('Support - Calculation Detail'!G572="","",'Support - Calculation Detail'!G572)</f>
        <v>1.04</v>
      </c>
      <c r="I572">
        <f>IF('Support - Calculation Detail'!H572="","",'Support - Calculation Detail'!H572)</f>
        <v>1497634</v>
      </c>
      <c r="J572">
        <f>IF('Support - Calculation Detail'!I572="","",'Support - Calculation Detail'!I572)</f>
        <v>0</v>
      </c>
      <c r="K572">
        <f>IF('Support - Calculation Detail'!K572="","",'Support - Calculation Detail'!K572)</f>
        <v>1497634</v>
      </c>
      <c r="L572">
        <f>IF('Support - Calculation Detail'!L572="","",'Support - Calculation Detail'!L572)</f>
        <v>75563</v>
      </c>
      <c r="M572">
        <f>IF('Support - Calculation Detail'!M572="","",'Support - Calculation Detail'!M572)</f>
        <v>0</v>
      </c>
      <c r="N572">
        <f>IF('Support - Calculation Detail'!N572="","",'Support - Calculation Detail'!N572)</f>
        <v>0</v>
      </c>
      <c r="P572">
        <f>IF('Support - Calculation Detail'!O572="","",'Support - Calculation Detail'!O572)</f>
        <v>1573197</v>
      </c>
      <c r="Q572" t="b">
        <v>1</v>
      </c>
      <c r="R572" t="str">
        <f t="shared" si="40"/>
        <v>1730460</v>
      </c>
      <c r="S572" t="str">
        <f t="shared" si="41"/>
        <v>1730460-UT</v>
      </c>
      <c r="T572" t="str">
        <f t="shared" si="42"/>
        <v>1730460-UT</v>
      </c>
      <c r="U572" t="str">
        <f t="shared" si="43"/>
        <v>3</v>
      </c>
      <c r="V572" t="str">
        <f t="shared" si="44"/>
        <v>UT</v>
      </c>
    </row>
    <row r="573" spans="1:22" x14ac:dyDescent="0.35">
      <c r="A573" t="str">
        <f>IF('Support - Calculation Detail'!A573="","",LEFT('Support - Calculation Detail'!A573,7)&amp;"-"&amp;RIGHT('Support - Calculation Detail'!A573,2))</f>
        <v>1730460-FT</v>
      </c>
      <c r="B573" t="str">
        <f>IF('Support - Calculation Detail'!C573="","",'Support - Calculation Detail'!C573)</f>
        <v>17</v>
      </c>
      <c r="C573" t="str">
        <f>IF('Support - Calculation Detail'!B573="","",'Support - Calculation Detail'!B573)</f>
        <v>N</v>
      </c>
      <c r="D573">
        <f>IF('Support - Calculation Detail'!D573="","",'Support - Calculation Detail'!D573)</f>
        <v>311821</v>
      </c>
      <c r="E573">
        <f>IF('Support - Calculation Detail'!E573="","",'Support - Calculation Detail'!E573)</f>
        <v>0</v>
      </c>
      <c r="G573">
        <f>IF('Support - Calculation Detail'!F573="","",'Support - Calculation Detail'!F573)</f>
        <v>311821</v>
      </c>
      <c r="H573">
        <f>IF('Support - Calculation Detail'!G573="","",'Support - Calculation Detail'!G573)</f>
        <v>1.04</v>
      </c>
      <c r="I573">
        <f>IF('Support - Calculation Detail'!H573="","",'Support - Calculation Detail'!H573)</f>
        <v>324294</v>
      </c>
      <c r="J573">
        <f>IF('Support - Calculation Detail'!I573="","",'Support - Calculation Detail'!I573)</f>
        <v>0</v>
      </c>
      <c r="K573">
        <f>IF('Support - Calculation Detail'!K573="","",'Support - Calculation Detail'!K573)</f>
        <v>324294</v>
      </c>
      <c r="L573">
        <f>IF('Support - Calculation Detail'!L573="","",'Support - Calculation Detail'!L573)</f>
        <v>0</v>
      </c>
      <c r="M573">
        <f>IF('Support - Calculation Detail'!M573="","",'Support - Calculation Detail'!M573)</f>
        <v>0</v>
      </c>
      <c r="N573">
        <f>IF('Support - Calculation Detail'!N573="","",'Support - Calculation Detail'!N573)</f>
        <v>0</v>
      </c>
      <c r="P573">
        <f>IF('Support - Calculation Detail'!O573="","",'Support - Calculation Detail'!O573)</f>
        <v>324294</v>
      </c>
      <c r="Q573" t="b">
        <v>1</v>
      </c>
      <c r="R573" t="str">
        <f t="shared" si="40"/>
        <v>1730460</v>
      </c>
      <c r="S573" t="str">
        <f t="shared" si="41"/>
        <v>1730460-FT</v>
      </c>
      <c r="T573" t="str">
        <f t="shared" si="42"/>
        <v>1730460-FT</v>
      </c>
      <c r="U573" t="str">
        <f t="shared" si="43"/>
        <v>3</v>
      </c>
      <c r="V573" t="str">
        <f t="shared" si="44"/>
        <v>FT</v>
      </c>
    </row>
    <row r="574" spans="1:22" x14ac:dyDescent="0.35">
      <c r="A574" t="str">
        <f>IF('Support - Calculation Detail'!A574="","",LEFT('Support - Calculation Detail'!A574,7)&amp;"-"&amp;RIGHT('Support - Calculation Detail'!A574,2))</f>
        <v>1730585-UT</v>
      </c>
      <c r="B574" t="str">
        <f>IF('Support - Calculation Detail'!C574="","",'Support - Calculation Detail'!C574)</f>
        <v>17</v>
      </c>
      <c r="C574" t="str">
        <f>IF('Support - Calculation Detail'!B574="","",'Support - Calculation Detail'!B574)</f>
        <v>N</v>
      </c>
      <c r="D574">
        <f>IF('Support - Calculation Detail'!D574="","",'Support - Calculation Detail'!D574)</f>
        <v>35883</v>
      </c>
      <c r="E574">
        <f>IF('Support - Calculation Detail'!E574="","",'Support - Calculation Detail'!E574)</f>
        <v>0</v>
      </c>
      <c r="G574">
        <f>IF('Support - Calculation Detail'!F574="","",'Support - Calculation Detail'!F574)</f>
        <v>35883</v>
      </c>
      <c r="H574">
        <f>IF('Support - Calculation Detail'!G574="","",'Support - Calculation Detail'!G574)</f>
        <v>1.04</v>
      </c>
      <c r="I574">
        <f>IF('Support - Calculation Detail'!H574="","",'Support - Calculation Detail'!H574)</f>
        <v>37318</v>
      </c>
      <c r="J574">
        <f>IF('Support - Calculation Detail'!I574="","",'Support - Calculation Detail'!I574)</f>
        <v>0</v>
      </c>
      <c r="K574">
        <f>IF('Support - Calculation Detail'!K574="","",'Support - Calculation Detail'!K574)</f>
        <v>37318</v>
      </c>
      <c r="L574">
        <f>IF('Support - Calculation Detail'!L574="","",'Support - Calculation Detail'!L574)</f>
        <v>0</v>
      </c>
      <c r="M574">
        <f>IF('Support - Calculation Detail'!M574="","",'Support - Calculation Detail'!M574)</f>
        <v>0</v>
      </c>
      <c r="N574">
        <f>IF('Support - Calculation Detail'!N574="","",'Support - Calculation Detail'!N574)</f>
        <v>0</v>
      </c>
      <c r="P574">
        <f>IF('Support - Calculation Detail'!O574="","",'Support - Calculation Detail'!O574)</f>
        <v>37318</v>
      </c>
      <c r="Q574" t="b">
        <v>1</v>
      </c>
      <c r="R574" t="str">
        <f t="shared" si="40"/>
        <v>1730585</v>
      </c>
      <c r="S574" t="str">
        <f t="shared" si="41"/>
        <v>1730585-UT</v>
      </c>
      <c r="T574" t="str">
        <f t="shared" si="42"/>
        <v>1730585-UT</v>
      </c>
      <c r="U574" t="str">
        <f t="shared" si="43"/>
        <v>3</v>
      </c>
      <c r="V574" t="str">
        <f t="shared" si="44"/>
        <v>UT</v>
      </c>
    </row>
    <row r="575" spans="1:22" x14ac:dyDescent="0.35">
      <c r="A575" t="str">
        <f>IF('Support - Calculation Detail'!A575="","",LEFT('Support - Calculation Detail'!A575,7)&amp;"-"&amp;RIGHT('Support - Calculation Detail'!A575,2))</f>
        <v>1730586-UT</v>
      </c>
      <c r="B575" t="str">
        <f>IF('Support - Calculation Detail'!C575="","",'Support - Calculation Detail'!C575)</f>
        <v>17</v>
      </c>
      <c r="C575" t="str">
        <f>IF('Support - Calculation Detail'!B575="","",'Support - Calculation Detail'!B575)</f>
        <v>N</v>
      </c>
      <c r="D575">
        <f>IF('Support - Calculation Detail'!D575="","",'Support - Calculation Detail'!D575)</f>
        <v>779903</v>
      </c>
      <c r="E575">
        <f>IF('Support - Calculation Detail'!E575="","",'Support - Calculation Detail'!E575)</f>
        <v>0</v>
      </c>
      <c r="G575">
        <f>IF('Support - Calculation Detail'!F575="","",'Support - Calculation Detail'!F575)</f>
        <v>779903</v>
      </c>
      <c r="H575">
        <f>IF('Support - Calculation Detail'!G575="","",'Support - Calculation Detail'!G575)</f>
        <v>1.04</v>
      </c>
      <c r="I575">
        <f>IF('Support - Calculation Detail'!H575="","",'Support - Calculation Detail'!H575)</f>
        <v>811099</v>
      </c>
      <c r="J575">
        <f>IF('Support - Calculation Detail'!I575="","",'Support - Calculation Detail'!I575)</f>
        <v>0</v>
      </c>
      <c r="K575">
        <f>IF('Support - Calculation Detail'!K575="","",'Support - Calculation Detail'!K575)</f>
        <v>811099</v>
      </c>
      <c r="L575">
        <f>IF('Support - Calculation Detail'!L575="","",'Support - Calculation Detail'!L575)</f>
        <v>40888</v>
      </c>
      <c r="M575">
        <f>IF('Support - Calculation Detail'!M575="","",'Support - Calculation Detail'!M575)</f>
        <v>0</v>
      </c>
      <c r="N575">
        <f>IF('Support - Calculation Detail'!N575="","",'Support - Calculation Detail'!N575)</f>
        <v>0</v>
      </c>
      <c r="P575">
        <f>IF('Support - Calculation Detail'!O575="","",'Support - Calculation Detail'!O575)</f>
        <v>851987</v>
      </c>
      <c r="Q575" t="b">
        <v>1</v>
      </c>
      <c r="R575" t="str">
        <f t="shared" si="40"/>
        <v>1730586</v>
      </c>
      <c r="S575" t="str">
        <f t="shared" si="41"/>
        <v>1730586-UT</v>
      </c>
      <c r="T575" t="str">
        <f t="shared" si="42"/>
        <v>1730586-UT</v>
      </c>
      <c r="U575" t="str">
        <f t="shared" si="43"/>
        <v>3</v>
      </c>
      <c r="V575" t="str">
        <f t="shared" si="44"/>
        <v>UT</v>
      </c>
    </row>
    <row r="576" spans="1:22" x14ac:dyDescent="0.35">
      <c r="A576" t="str">
        <f>IF('Support - Calculation Detail'!A576="","",LEFT('Support - Calculation Detail'!A576,7)&amp;"-"&amp;RIGHT('Support - Calculation Detail'!A576,2))</f>
        <v>1730587-UT</v>
      </c>
      <c r="B576" t="str">
        <f>IF('Support - Calculation Detail'!C576="","",'Support - Calculation Detail'!C576)</f>
        <v>17</v>
      </c>
      <c r="C576" t="str">
        <f>IF('Support - Calculation Detail'!B576="","",'Support - Calculation Detail'!B576)</f>
        <v>N</v>
      </c>
      <c r="D576">
        <f>IF('Support - Calculation Detail'!D576="","",'Support - Calculation Detail'!D576)</f>
        <v>113349</v>
      </c>
      <c r="E576">
        <f>IF('Support - Calculation Detail'!E576="","",'Support - Calculation Detail'!E576)</f>
        <v>0</v>
      </c>
      <c r="G576">
        <f>IF('Support - Calculation Detail'!F576="","",'Support - Calculation Detail'!F576)</f>
        <v>113349</v>
      </c>
      <c r="H576">
        <f>IF('Support - Calculation Detail'!G576="","",'Support - Calculation Detail'!G576)</f>
        <v>1.04</v>
      </c>
      <c r="I576">
        <f>IF('Support - Calculation Detail'!H576="","",'Support - Calculation Detail'!H576)</f>
        <v>117883</v>
      </c>
      <c r="J576">
        <f>IF('Support - Calculation Detail'!I576="","",'Support - Calculation Detail'!I576)</f>
        <v>0</v>
      </c>
      <c r="K576">
        <f>IF('Support - Calculation Detail'!K576="","",'Support - Calculation Detail'!K576)</f>
        <v>117883</v>
      </c>
      <c r="L576">
        <f>IF('Support - Calculation Detail'!L576="","",'Support - Calculation Detail'!L576)</f>
        <v>3321</v>
      </c>
      <c r="M576">
        <f>IF('Support - Calculation Detail'!M576="","",'Support - Calculation Detail'!M576)</f>
        <v>0</v>
      </c>
      <c r="N576">
        <f>IF('Support - Calculation Detail'!N576="","",'Support - Calculation Detail'!N576)</f>
        <v>0</v>
      </c>
      <c r="P576">
        <f>IF('Support - Calculation Detail'!O576="","",'Support - Calculation Detail'!O576)</f>
        <v>121204</v>
      </c>
      <c r="Q576" t="b">
        <v>1</v>
      </c>
      <c r="R576" t="str">
        <f t="shared" si="40"/>
        <v>1730587</v>
      </c>
      <c r="S576" t="str">
        <f t="shared" si="41"/>
        <v>1730587-UT</v>
      </c>
      <c r="T576" t="str">
        <f t="shared" si="42"/>
        <v>1730587-UT</v>
      </c>
      <c r="U576" t="str">
        <f t="shared" si="43"/>
        <v>3</v>
      </c>
      <c r="V576" t="str">
        <f t="shared" si="44"/>
        <v>UT</v>
      </c>
    </row>
    <row r="577" spans="1:22" x14ac:dyDescent="0.35">
      <c r="A577" t="str">
        <f>IF('Support - Calculation Detail'!A577="","",LEFT('Support - Calculation Detail'!A577,7)&amp;"-"&amp;RIGHT('Support - Calculation Detail'!A577,2))</f>
        <v>1730589-UT</v>
      </c>
      <c r="B577" t="str">
        <f>IF('Support - Calculation Detail'!C577="","",'Support - Calculation Detail'!C577)</f>
        <v>17</v>
      </c>
      <c r="C577" t="str">
        <f>IF('Support - Calculation Detail'!B577="","",'Support - Calculation Detail'!B577)</f>
        <v>N</v>
      </c>
      <c r="D577">
        <f>IF('Support - Calculation Detail'!D577="","",'Support - Calculation Detail'!D577)</f>
        <v>126800</v>
      </c>
      <c r="E577">
        <f>IF('Support - Calculation Detail'!E577="","",'Support - Calculation Detail'!E577)</f>
        <v>0</v>
      </c>
      <c r="G577">
        <f>IF('Support - Calculation Detail'!F577="","",'Support - Calculation Detail'!F577)</f>
        <v>126800</v>
      </c>
      <c r="H577">
        <f>IF('Support - Calculation Detail'!G577="","",'Support - Calculation Detail'!G577)</f>
        <v>1.04</v>
      </c>
      <c r="I577">
        <f>IF('Support - Calculation Detail'!H577="","",'Support - Calculation Detail'!H577)</f>
        <v>131872</v>
      </c>
      <c r="J577">
        <f>IF('Support - Calculation Detail'!I577="","",'Support - Calculation Detail'!I577)</f>
        <v>0</v>
      </c>
      <c r="K577">
        <f>IF('Support - Calculation Detail'!K577="","",'Support - Calculation Detail'!K577)</f>
        <v>131872</v>
      </c>
      <c r="L577">
        <f>IF('Support - Calculation Detail'!L577="","",'Support - Calculation Detail'!L577)</f>
        <v>0</v>
      </c>
      <c r="M577">
        <f>IF('Support - Calculation Detail'!M577="","",'Support - Calculation Detail'!M577)</f>
        <v>0</v>
      </c>
      <c r="N577">
        <f>IF('Support - Calculation Detail'!N577="","",'Support - Calculation Detail'!N577)</f>
        <v>0</v>
      </c>
      <c r="P577">
        <f>IF('Support - Calculation Detail'!O577="","",'Support - Calculation Detail'!O577)</f>
        <v>131872</v>
      </c>
      <c r="Q577" t="b">
        <v>1</v>
      </c>
      <c r="R577" t="str">
        <f t="shared" si="40"/>
        <v>1730589</v>
      </c>
      <c r="S577" t="str">
        <f t="shared" si="41"/>
        <v>1730589-UT</v>
      </c>
      <c r="T577" t="str">
        <f t="shared" si="42"/>
        <v>1730589-UT</v>
      </c>
      <c r="U577" t="str">
        <f t="shared" si="43"/>
        <v>3</v>
      </c>
      <c r="V577" t="str">
        <f t="shared" si="44"/>
        <v>UT</v>
      </c>
    </row>
    <row r="578" spans="1:22" x14ac:dyDescent="0.35">
      <c r="A578" t="str">
        <f>IF('Support - Calculation Detail'!A578="","",LEFT('Support - Calculation Detail'!A578,7)&amp;"-"&amp;RIGHT('Support - Calculation Detail'!A578,2))</f>
        <v>1730590-UT</v>
      </c>
      <c r="B578" t="str">
        <f>IF('Support - Calculation Detail'!C578="","",'Support - Calculation Detail'!C578)</f>
        <v>17</v>
      </c>
      <c r="C578" t="str">
        <f>IF('Support - Calculation Detail'!B578="","",'Support - Calculation Detail'!B578)</f>
        <v>N</v>
      </c>
      <c r="D578">
        <f>IF('Support - Calculation Detail'!D578="","",'Support - Calculation Detail'!D578)</f>
        <v>1308899</v>
      </c>
      <c r="E578">
        <f>IF('Support - Calculation Detail'!E578="","",'Support - Calculation Detail'!E578)</f>
        <v>0</v>
      </c>
      <c r="G578">
        <f>IF('Support - Calculation Detail'!F578="","",'Support - Calculation Detail'!F578)</f>
        <v>1308899</v>
      </c>
      <c r="H578">
        <f>IF('Support - Calculation Detail'!G578="","",'Support - Calculation Detail'!G578)</f>
        <v>1.04</v>
      </c>
      <c r="I578">
        <f>IF('Support - Calculation Detail'!H578="","",'Support - Calculation Detail'!H578)</f>
        <v>1361255</v>
      </c>
      <c r="J578">
        <f>IF('Support - Calculation Detail'!I578="","",'Support - Calculation Detail'!I578)</f>
        <v>0</v>
      </c>
      <c r="K578">
        <f>IF('Support - Calculation Detail'!K578="","",'Support - Calculation Detail'!K578)</f>
        <v>1361255</v>
      </c>
      <c r="L578">
        <f>IF('Support - Calculation Detail'!L578="","",'Support - Calculation Detail'!L578)</f>
        <v>38099</v>
      </c>
      <c r="M578">
        <f>IF('Support - Calculation Detail'!M578="","",'Support - Calculation Detail'!M578)</f>
        <v>0</v>
      </c>
      <c r="N578">
        <f>IF('Support - Calculation Detail'!N578="","",'Support - Calculation Detail'!N578)</f>
        <v>0</v>
      </c>
      <c r="P578">
        <f>IF('Support - Calculation Detail'!O578="","",'Support - Calculation Detail'!O578)</f>
        <v>1399354</v>
      </c>
      <c r="Q578" t="b">
        <v>1</v>
      </c>
      <c r="R578" t="str">
        <f t="shared" si="40"/>
        <v>1730590</v>
      </c>
      <c r="S578" t="str">
        <f t="shared" si="41"/>
        <v>1730590-UT</v>
      </c>
      <c r="T578" t="str">
        <f t="shared" si="42"/>
        <v>1730590-UT</v>
      </c>
      <c r="U578" t="str">
        <f t="shared" si="43"/>
        <v>3</v>
      </c>
      <c r="V578" t="str">
        <f t="shared" si="44"/>
        <v>UT</v>
      </c>
    </row>
    <row r="579" spans="1:22" x14ac:dyDescent="0.35">
      <c r="A579" t="str">
        <f>IF('Support - Calculation Detail'!A579="","",LEFT('Support - Calculation Detail'!A579,7)&amp;"-"&amp;RIGHT('Support - Calculation Detail'!A579,2))</f>
        <v>7630879-UT</v>
      </c>
      <c r="B579" t="str">
        <f>IF('Support - Calculation Detail'!C579="","",'Support - Calculation Detail'!C579)</f>
        <v>76</v>
      </c>
      <c r="C579" t="str">
        <f>IF('Support - Calculation Detail'!B579="","",'Support - Calculation Detail'!B579)</f>
        <v>N</v>
      </c>
      <c r="D579">
        <f>IF('Support - Calculation Detail'!D579="","",'Support - Calculation Detail'!D579)</f>
        <v>1051059</v>
      </c>
      <c r="E579">
        <f>IF('Support - Calculation Detail'!E579="","",'Support - Calculation Detail'!E579)</f>
        <v>0</v>
      </c>
      <c r="G579">
        <f>IF('Support - Calculation Detail'!F579="","",'Support - Calculation Detail'!F579)</f>
        <v>1051059</v>
      </c>
      <c r="H579">
        <f>IF('Support - Calculation Detail'!G579="","",'Support - Calculation Detail'!G579)</f>
        <v>1.04</v>
      </c>
      <c r="I579">
        <f>IF('Support - Calculation Detail'!H579="","",'Support - Calculation Detail'!H579)</f>
        <v>1093101</v>
      </c>
      <c r="J579">
        <f>IF('Support - Calculation Detail'!I579="","",'Support - Calculation Detail'!I579)</f>
        <v>0</v>
      </c>
      <c r="K579">
        <f>IF('Support - Calculation Detail'!K579="","",'Support - Calculation Detail'!K579)</f>
        <v>1093101</v>
      </c>
      <c r="L579">
        <f>IF('Support - Calculation Detail'!L579="","",'Support - Calculation Detail'!L579)</f>
        <v>141520</v>
      </c>
      <c r="M579">
        <f>IF('Support - Calculation Detail'!M579="","",'Support - Calculation Detail'!M579)</f>
        <v>0</v>
      </c>
      <c r="N579">
        <f>IF('Support - Calculation Detail'!N579="","",'Support - Calculation Detail'!N579)</f>
        <v>0</v>
      </c>
      <c r="P579">
        <f>IF('Support - Calculation Detail'!O579="","",'Support - Calculation Detail'!O579)</f>
        <v>1234621</v>
      </c>
      <c r="Q579" t="b">
        <v>1</v>
      </c>
      <c r="R579" t="str">
        <f t="shared" ref="R579:R642" si="45">LEFT(A579,7)</f>
        <v>7630879</v>
      </c>
      <c r="S579" t="str">
        <f t="shared" ref="S579:S642" si="46">A579</f>
        <v>7630879-UT</v>
      </c>
      <c r="T579" t="str">
        <f t="shared" ref="T579:T642" si="47">S579</f>
        <v>7630879-UT</v>
      </c>
      <c r="U579" t="str">
        <f t="shared" ref="U579:U642" si="48">MID(S579,3,1)</f>
        <v>3</v>
      </c>
      <c r="V579" t="str">
        <f t="shared" ref="V579:V642" si="49">RIGHT(T579,2)</f>
        <v>UT</v>
      </c>
    </row>
    <row r="580" spans="1:22" x14ac:dyDescent="0.35">
      <c r="A580" t="str">
        <f>IF('Support - Calculation Detail'!A580="","",LEFT('Support - Calculation Detail'!A580,7)&amp;"-"&amp;RIGHT('Support - Calculation Detail'!A580,2))</f>
        <v>7660994-UT</v>
      </c>
      <c r="B580" t="str">
        <f>IF('Support - Calculation Detail'!C580="","",'Support - Calculation Detail'!C580)</f>
        <v>76</v>
      </c>
      <c r="C580" t="str">
        <f>IF('Support - Calculation Detail'!B580="","",'Support - Calculation Detail'!B580)</f>
        <v>N</v>
      </c>
      <c r="D580">
        <f>IF('Support - Calculation Detail'!D580="","",'Support - Calculation Detail'!D580)</f>
        <v>1644758</v>
      </c>
      <c r="E580">
        <f>IF('Support - Calculation Detail'!E580="","",'Support - Calculation Detail'!E580)</f>
        <v>0</v>
      </c>
      <c r="G580">
        <f>IF('Support - Calculation Detail'!F580="","",'Support - Calculation Detail'!F580)</f>
        <v>1644758</v>
      </c>
      <c r="H580">
        <f>IF('Support - Calculation Detail'!G580="","",'Support - Calculation Detail'!G580)</f>
        <v>1.04</v>
      </c>
      <c r="I580">
        <f>IF('Support - Calculation Detail'!H580="","",'Support - Calculation Detail'!H580)</f>
        <v>1710548</v>
      </c>
      <c r="J580">
        <f>IF('Support - Calculation Detail'!I580="","",'Support - Calculation Detail'!I580)</f>
        <v>0</v>
      </c>
      <c r="K580">
        <f>IF('Support - Calculation Detail'!K580="","",'Support - Calculation Detail'!K580)</f>
        <v>1710548</v>
      </c>
      <c r="L580">
        <f>IF('Support - Calculation Detail'!L580="","",'Support - Calculation Detail'!L580)</f>
        <v>0</v>
      </c>
      <c r="M580">
        <f>IF('Support - Calculation Detail'!M580="","",'Support - Calculation Detail'!M580)</f>
        <v>0</v>
      </c>
      <c r="N580">
        <f>IF('Support - Calculation Detail'!N580="","",'Support - Calculation Detail'!N580)</f>
        <v>0</v>
      </c>
      <c r="P580">
        <f>IF('Support - Calculation Detail'!O580="","",'Support - Calculation Detail'!O580)</f>
        <v>1710548</v>
      </c>
      <c r="Q580" t="b">
        <v>1</v>
      </c>
      <c r="R580" t="str">
        <f t="shared" si="45"/>
        <v>7660994</v>
      </c>
      <c r="S580" t="str">
        <f t="shared" si="46"/>
        <v>7660994-UT</v>
      </c>
      <c r="T580" t="str">
        <f t="shared" si="47"/>
        <v>7660994-UT</v>
      </c>
      <c r="U580" t="str">
        <f t="shared" si="48"/>
        <v>6</v>
      </c>
      <c r="V580" t="str">
        <f t="shared" si="49"/>
        <v>UT</v>
      </c>
    </row>
    <row r="581" spans="1:22" x14ac:dyDescent="0.35">
      <c r="A581" t="str">
        <f>IF('Support - Calculation Detail'!A581="","",LEFT('Support - Calculation Detail'!A581,7)&amp;"-"&amp;RIGHT('Support - Calculation Detail'!A581,2))</f>
        <v>1761103-UT</v>
      </c>
      <c r="B581" t="str">
        <f>IF('Support - Calculation Detail'!C581="","",'Support - Calculation Detail'!C581)</f>
        <v>17</v>
      </c>
      <c r="C581" t="str">
        <f>IF('Support - Calculation Detail'!B581="","",'Support - Calculation Detail'!B581)</f>
        <v>N</v>
      </c>
      <c r="D581">
        <f>IF('Support - Calculation Detail'!D581="","",'Support - Calculation Detail'!D581)</f>
        <v>976555</v>
      </c>
      <c r="E581">
        <f>IF('Support - Calculation Detail'!E581="","",'Support - Calculation Detail'!E581)</f>
        <v>0</v>
      </c>
      <c r="G581">
        <f>IF('Support - Calculation Detail'!F581="","",'Support - Calculation Detail'!F581)</f>
        <v>976555</v>
      </c>
      <c r="H581">
        <f>IF('Support - Calculation Detail'!G581="","",'Support - Calculation Detail'!G581)</f>
        <v>1.04</v>
      </c>
      <c r="I581">
        <f>IF('Support - Calculation Detail'!H581="","",'Support - Calculation Detail'!H581)</f>
        <v>1015617</v>
      </c>
      <c r="J581">
        <f>IF('Support - Calculation Detail'!I581="","",'Support - Calculation Detail'!I581)</f>
        <v>0</v>
      </c>
      <c r="K581">
        <f>IF('Support - Calculation Detail'!K581="","",'Support - Calculation Detail'!K581)</f>
        <v>1015617</v>
      </c>
      <c r="L581">
        <f>IF('Support - Calculation Detail'!L581="","",'Support - Calculation Detail'!L581)</f>
        <v>0</v>
      </c>
      <c r="M581">
        <f>IF('Support - Calculation Detail'!M581="","",'Support - Calculation Detail'!M581)</f>
        <v>0</v>
      </c>
      <c r="N581">
        <f>IF('Support - Calculation Detail'!N581="","",'Support - Calculation Detail'!N581)</f>
        <v>0</v>
      </c>
      <c r="P581">
        <f>IF('Support - Calculation Detail'!O581="","",'Support - Calculation Detail'!O581)</f>
        <v>1015617</v>
      </c>
      <c r="Q581" t="b">
        <v>1</v>
      </c>
      <c r="R581" t="str">
        <f t="shared" si="45"/>
        <v>1761103</v>
      </c>
      <c r="S581" t="str">
        <f t="shared" si="46"/>
        <v>1761103-UT</v>
      </c>
      <c r="T581" t="str">
        <f t="shared" si="47"/>
        <v>1761103-UT</v>
      </c>
      <c r="U581" t="str">
        <f t="shared" si="48"/>
        <v>6</v>
      </c>
      <c r="V581" t="str">
        <f t="shared" si="49"/>
        <v>UT</v>
      </c>
    </row>
    <row r="582" spans="1:22" x14ac:dyDescent="0.35">
      <c r="A582" t="str">
        <f>IF('Support - Calculation Detail'!A582="","",LEFT('Support - Calculation Detail'!A582,7)&amp;"-"&amp;RIGHT('Support - Calculation Detail'!A582,2))</f>
        <v>1741805-SO</v>
      </c>
      <c r="B582" t="str">
        <f>IF('Support - Calculation Detail'!C582="","",'Support - Calculation Detail'!C582)</f>
        <v>17</v>
      </c>
      <c r="C582" t="str">
        <f>IF('Support - Calculation Detail'!B582="","",'Support - Calculation Detail'!B582)</f>
        <v>N</v>
      </c>
      <c r="D582">
        <f>IF('Support - Calculation Detail'!D582="","",'Support - Calculation Detail'!D582)</f>
        <v>5407170</v>
      </c>
      <c r="E582">
        <f>IF('Support - Calculation Detail'!E582="","",'Support - Calculation Detail'!E582)</f>
        <v>0</v>
      </c>
      <c r="G582">
        <f>IF('Support - Calculation Detail'!F582="","",'Support - Calculation Detail'!F582)</f>
        <v>5407170</v>
      </c>
      <c r="H582">
        <f>IF('Support - Calculation Detail'!G582="","",'Support - Calculation Detail'!G582)</f>
        <v>1.04</v>
      </c>
      <c r="I582">
        <f>IF('Support - Calculation Detail'!H582="","",'Support - Calculation Detail'!H582)</f>
        <v>5623457</v>
      </c>
      <c r="J582">
        <f>IF('Support - Calculation Detail'!I582="","",'Support - Calculation Detail'!I582)</f>
        <v>0</v>
      </c>
      <c r="K582">
        <f>IF('Support - Calculation Detail'!K582="","",'Support - Calculation Detail'!K582)</f>
        <v>5623457</v>
      </c>
      <c r="L582">
        <f>IF('Support - Calculation Detail'!L582="","",'Support - Calculation Detail'!L582)</f>
        <v>0</v>
      </c>
      <c r="M582">
        <f>IF('Support - Calculation Detail'!M582="","",'Support - Calculation Detail'!M582)</f>
        <v>0</v>
      </c>
      <c r="N582">
        <f>IF('Support - Calculation Detail'!N582="","",'Support - Calculation Detail'!N582)</f>
        <v>0</v>
      </c>
      <c r="P582">
        <f>IF('Support - Calculation Detail'!O582="","",'Support - Calculation Detail'!O582)</f>
        <v>5623457</v>
      </c>
      <c r="Q582" t="b">
        <v>1</v>
      </c>
      <c r="R582" t="str">
        <f t="shared" si="45"/>
        <v>1741805</v>
      </c>
      <c r="S582" t="str">
        <f t="shared" si="46"/>
        <v>1741805-SO</v>
      </c>
      <c r="T582" t="str">
        <f t="shared" si="47"/>
        <v>1741805-SO</v>
      </c>
      <c r="U582" t="str">
        <f t="shared" si="48"/>
        <v>4</v>
      </c>
      <c r="V582" t="str">
        <f t="shared" si="49"/>
        <v>SO</v>
      </c>
    </row>
    <row r="583" spans="1:22" x14ac:dyDescent="0.35">
      <c r="A583" t="str">
        <f>IF('Support - Calculation Detail'!A583="","",LEFT('Support - Calculation Detail'!A583,7)&amp;"-"&amp;RIGHT('Support - Calculation Detail'!A583,2))</f>
        <v>1741820-SO</v>
      </c>
      <c r="B583" t="str">
        <f>IF('Support - Calculation Detail'!C583="","",'Support - Calculation Detail'!C583)</f>
        <v>17</v>
      </c>
      <c r="C583" t="str">
        <f>IF('Support - Calculation Detail'!B583="","",'Support - Calculation Detail'!B583)</f>
        <v>N</v>
      </c>
      <c r="D583">
        <f>IF('Support - Calculation Detail'!D583="","",'Support - Calculation Detail'!D583)</f>
        <v>2833780</v>
      </c>
      <c r="E583">
        <f>IF('Support - Calculation Detail'!E583="","",'Support - Calculation Detail'!E583)</f>
        <v>0</v>
      </c>
      <c r="G583">
        <f>IF('Support - Calculation Detail'!F583="","",'Support - Calculation Detail'!F583)</f>
        <v>2833780</v>
      </c>
      <c r="H583">
        <f>IF('Support - Calculation Detail'!G583="","",'Support - Calculation Detail'!G583)</f>
        <v>1.04</v>
      </c>
      <c r="I583">
        <f>IF('Support - Calculation Detail'!H583="","",'Support - Calculation Detail'!H583)</f>
        <v>2947131</v>
      </c>
      <c r="J583">
        <f>IF('Support - Calculation Detail'!I583="","",'Support - Calculation Detail'!I583)</f>
        <v>0</v>
      </c>
      <c r="K583">
        <f>IF('Support - Calculation Detail'!K583="","",'Support - Calculation Detail'!K583)</f>
        <v>2947131</v>
      </c>
      <c r="L583">
        <f>IF('Support - Calculation Detail'!L583="","",'Support - Calculation Detail'!L583)</f>
        <v>0</v>
      </c>
      <c r="M583">
        <f>IF('Support - Calculation Detail'!M583="","",'Support - Calculation Detail'!M583)</f>
        <v>0</v>
      </c>
      <c r="N583">
        <f>IF('Support - Calculation Detail'!N583="","",'Support - Calculation Detail'!N583)</f>
        <v>0</v>
      </c>
      <c r="P583">
        <f>IF('Support - Calculation Detail'!O583="","",'Support - Calculation Detail'!O583)</f>
        <v>2947131</v>
      </c>
      <c r="Q583" t="b">
        <v>1</v>
      </c>
      <c r="R583" t="str">
        <f t="shared" si="45"/>
        <v>1741820</v>
      </c>
      <c r="S583" t="str">
        <f t="shared" si="46"/>
        <v>1741820-SO</v>
      </c>
      <c r="T583" t="str">
        <f t="shared" si="47"/>
        <v>1741820-SO</v>
      </c>
      <c r="U583" t="str">
        <f t="shared" si="48"/>
        <v>4</v>
      </c>
      <c r="V583" t="str">
        <f t="shared" si="49"/>
        <v>SO</v>
      </c>
    </row>
    <row r="584" spans="1:22" x14ac:dyDescent="0.35">
      <c r="A584" t="str">
        <f>IF('Support - Calculation Detail'!A584="","",LEFT('Support - Calculation Detail'!A584,7)&amp;"-"&amp;RIGHT('Support - Calculation Detail'!A584,2))</f>
        <v>1741835-SO</v>
      </c>
      <c r="B584" t="str">
        <f>IF('Support - Calculation Detail'!C584="","",'Support - Calculation Detail'!C584)</f>
        <v>17</v>
      </c>
      <c r="C584" t="str">
        <f>IF('Support - Calculation Detail'!B584="","",'Support - Calculation Detail'!B584)</f>
        <v>N</v>
      </c>
      <c r="D584">
        <f>IF('Support - Calculation Detail'!D584="","",'Support - Calculation Detail'!D584)</f>
        <v>8633455</v>
      </c>
      <c r="E584">
        <f>IF('Support - Calculation Detail'!E584="","",'Support - Calculation Detail'!E584)</f>
        <v>0</v>
      </c>
      <c r="G584">
        <f>IF('Support - Calculation Detail'!F584="","",'Support - Calculation Detail'!F584)</f>
        <v>8633455</v>
      </c>
      <c r="H584">
        <f>IF('Support - Calculation Detail'!G584="","",'Support - Calculation Detail'!G584)</f>
        <v>1.04</v>
      </c>
      <c r="I584">
        <f>IF('Support - Calculation Detail'!H584="","",'Support - Calculation Detail'!H584)</f>
        <v>8978793</v>
      </c>
      <c r="J584">
        <f>IF('Support - Calculation Detail'!I584="","",'Support - Calculation Detail'!I584)</f>
        <v>0</v>
      </c>
      <c r="K584">
        <f>IF('Support - Calculation Detail'!K584="","",'Support - Calculation Detail'!K584)</f>
        <v>8978793</v>
      </c>
      <c r="L584">
        <f>IF('Support - Calculation Detail'!L584="","",'Support - Calculation Detail'!L584)</f>
        <v>0</v>
      </c>
      <c r="M584">
        <f>IF('Support - Calculation Detail'!M584="","",'Support - Calculation Detail'!M584)</f>
        <v>0</v>
      </c>
      <c r="N584">
        <f>IF('Support - Calculation Detail'!N584="","",'Support - Calculation Detail'!N584)</f>
        <v>0</v>
      </c>
      <c r="P584">
        <f>IF('Support - Calculation Detail'!O584="","",'Support - Calculation Detail'!O584)</f>
        <v>8978793</v>
      </c>
      <c r="Q584" t="b">
        <v>1</v>
      </c>
      <c r="R584" t="str">
        <f t="shared" si="45"/>
        <v>1741835</v>
      </c>
      <c r="S584" t="str">
        <f t="shared" si="46"/>
        <v>1741835-SO</v>
      </c>
      <c r="T584" t="str">
        <f t="shared" si="47"/>
        <v>1741835-SO</v>
      </c>
      <c r="U584" t="str">
        <f t="shared" si="48"/>
        <v>4</v>
      </c>
      <c r="V584" t="str">
        <f t="shared" si="49"/>
        <v>SO</v>
      </c>
    </row>
    <row r="585" spans="1:22" x14ac:dyDescent="0.35">
      <c r="A585" t="str">
        <f>IF('Support - Calculation Detail'!A585="","",LEFT('Support - Calculation Detail'!A585,7)&amp;"-"&amp;RIGHT('Support - Calculation Detail'!A585,2))</f>
        <v>7647610-SO</v>
      </c>
      <c r="B585" t="str">
        <f>IF('Support - Calculation Detail'!C585="","",'Support - Calculation Detail'!C585)</f>
        <v>76</v>
      </c>
      <c r="C585" t="str">
        <f>IF('Support - Calculation Detail'!B585="","",'Support - Calculation Detail'!B585)</f>
        <v>N</v>
      </c>
      <c r="D585">
        <f>IF('Support - Calculation Detail'!D585="","",'Support - Calculation Detail'!D585)</f>
        <v>1806179</v>
      </c>
      <c r="E585">
        <f>IF('Support - Calculation Detail'!E585="","",'Support - Calculation Detail'!E585)</f>
        <v>0</v>
      </c>
      <c r="G585">
        <f>IF('Support - Calculation Detail'!F585="","",'Support - Calculation Detail'!F585)</f>
        <v>1806179</v>
      </c>
      <c r="H585">
        <f>IF('Support - Calculation Detail'!G585="","",'Support - Calculation Detail'!G585)</f>
        <v>1.04</v>
      </c>
      <c r="I585">
        <f>IF('Support - Calculation Detail'!H585="","",'Support - Calculation Detail'!H585)</f>
        <v>1878426</v>
      </c>
      <c r="J585">
        <f>IF('Support - Calculation Detail'!I585="","",'Support - Calculation Detail'!I585)</f>
        <v>0</v>
      </c>
      <c r="K585">
        <f>IF('Support - Calculation Detail'!K585="","",'Support - Calculation Detail'!K585)</f>
        <v>1878426</v>
      </c>
      <c r="L585">
        <f>IF('Support - Calculation Detail'!L585="","",'Support - Calculation Detail'!L585)</f>
        <v>0</v>
      </c>
      <c r="M585">
        <f>IF('Support - Calculation Detail'!M585="","",'Support - Calculation Detail'!M585)</f>
        <v>0</v>
      </c>
      <c r="N585">
        <f>IF('Support - Calculation Detail'!N585="","",'Support - Calculation Detail'!N585)</f>
        <v>0</v>
      </c>
      <c r="P585">
        <f>IF('Support - Calculation Detail'!O585="","",'Support - Calculation Detail'!O585)</f>
        <v>1878426</v>
      </c>
      <c r="Q585" t="b">
        <v>1</v>
      </c>
      <c r="R585" t="str">
        <f t="shared" si="45"/>
        <v>7647610</v>
      </c>
      <c r="S585" t="str">
        <f t="shared" si="46"/>
        <v>7647610-SO</v>
      </c>
      <c r="T585" t="str">
        <f t="shared" si="47"/>
        <v>7647610-SO</v>
      </c>
      <c r="U585" t="str">
        <f t="shared" si="48"/>
        <v>4</v>
      </c>
      <c r="V585" t="str">
        <f t="shared" si="49"/>
        <v>SO</v>
      </c>
    </row>
    <row r="586" spans="1:22" x14ac:dyDescent="0.35">
      <c r="A586" t="str">
        <f>IF('Support - Calculation Detail'!A586="","",LEFT('Support - Calculation Detail'!A586,7)&amp;"-"&amp;RIGHT('Support - Calculation Detail'!A586,2))</f>
        <v>1810000-UT</v>
      </c>
      <c r="B586" t="str">
        <f>IF('Support - Calculation Detail'!C586="","",'Support - Calculation Detail'!C586)</f>
        <v>18</v>
      </c>
      <c r="C586" t="str">
        <f>IF('Support - Calculation Detail'!B586="","",'Support - Calculation Detail'!B586)</f>
        <v>N</v>
      </c>
      <c r="D586">
        <f>IF('Support - Calculation Detail'!D586="","",'Support - Calculation Detail'!D586)</f>
        <v>30963801</v>
      </c>
      <c r="E586">
        <f>IF('Support - Calculation Detail'!E586="","",'Support - Calculation Detail'!E586)</f>
        <v>0</v>
      </c>
      <c r="G586">
        <f>IF('Support - Calculation Detail'!F586="","",'Support - Calculation Detail'!F586)</f>
        <v>30963801</v>
      </c>
      <c r="H586">
        <f>IF('Support - Calculation Detail'!G586="","",'Support - Calculation Detail'!G586)</f>
        <v>1.04</v>
      </c>
      <c r="I586">
        <f>IF('Support - Calculation Detail'!H586="","",'Support - Calculation Detail'!H586)</f>
        <v>32202353</v>
      </c>
      <c r="J586">
        <f>IF('Support - Calculation Detail'!I586="","",'Support - Calculation Detail'!I586)</f>
        <v>0</v>
      </c>
      <c r="K586">
        <f>IF('Support - Calculation Detail'!K586="","",'Support - Calculation Detail'!K586)</f>
        <v>32202353</v>
      </c>
      <c r="L586">
        <f>IF('Support - Calculation Detail'!L586="","",'Support - Calculation Detail'!L586)</f>
        <v>0</v>
      </c>
      <c r="M586">
        <f>IF('Support - Calculation Detail'!M586="","",'Support - Calculation Detail'!M586)</f>
        <v>744905</v>
      </c>
      <c r="N586">
        <f>IF('Support - Calculation Detail'!N586="","",'Support - Calculation Detail'!N586)</f>
        <v>1691470.0211275825</v>
      </c>
      <c r="P586">
        <f>IF('Support - Calculation Detail'!O586="","",'Support - Calculation Detail'!O586)</f>
        <v>34638728.021127582</v>
      </c>
      <c r="Q586" t="b">
        <v>1</v>
      </c>
      <c r="R586" t="str">
        <f t="shared" si="45"/>
        <v>1810000</v>
      </c>
      <c r="S586" t="str">
        <f t="shared" si="46"/>
        <v>1810000-UT</v>
      </c>
      <c r="T586" t="str">
        <f t="shared" si="47"/>
        <v>1810000-UT</v>
      </c>
      <c r="U586" t="str">
        <f t="shared" si="48"/>
        <v>1</v>
      </c>
      <c r="V586" t="str">
        <f t="shared" si="49"/>
        <v>UT</v>
      </c>
    </row>
    <row r="587" spans="1:22" x14ac:dyDescent="0.35">
      <c r="A587" t="str">
        <f>IF('Support - Calculation Detail'!A587="","",LEFT('Support - Calculation Detail'!A587,7)&amp;"-"&amp;RIGHT('Support - Calculation Detail'!A587,2))</f>
        <v>1820001-UT</v>
      </c>
      <c r="B587" t="str">
        <f>IF('Support - Calculation Detail'!C587="","",'Support - Calculation Detail'!C587)</f>
        <v>18</v>
      </c>
      <c r="C587" t="str">
        <f>IF('Support - Calculation Detail'!B587="","",'Support - Calculation Detail'!B587)</f>
        <v>N</v>
      </c>
      <c r="D587">
        <f>IF('Support - Calculation Detail'!D587="","",'Support - Calculation Detail'!D587)</f>
        <v>3500526</v>
      </c>
      <c r="E587">
        <f>IF('Support - Calculation Detail'!E587="","",'Support - Calculation Detail'!E587)</f>
        <v>0</v>
      </c>
      <c r="G587">
        <f>IF('Support - Calculation Detail'!F587="","",'Support - Calculation Detail'!F587)</f>
        <v>3500526</v>
      </c>
      <c r="H587">
        <f>IF('Support - Calculation Detail'!G587="","",'Support - Calculation Detail'!G587)</f>
        <v>1.04</v>
      </c>
      <c r="I587">
        <f>IF('Support - Calculation Detail'!H587="","",'Support - Calculation Detail'!H587)</f>
        <v>3640547</v>
      </c>
      <c r="J587">
        <f>IF('Support - Calculation Detail'!I587="","",'Support - Calculation Detail'!I587)</f>
        <v>0</v>
      </c>
      <c r="K587">
        <f>IF('Support - Calculation Detail'!K587="","",'Support - Calculation Detail'!K587)</f>
        <v>3640547</v>
      </c>
      <c r="L587">
        <f>IF('Support - Calculation Detail'!L587="","",'Support - Calculation Detail'!L587)</f>
        <v>0</v>
      </c>
      <c r="M587">
        <f>IF('Support - Calculation Detail'!M587="","",'Support - Calculation Detail'!M587)</f>
        <v>0</v>
      </c>
      <c r="N587">
        <f>IF('Support - Calculation Detail'!N587="","",'Support - Calculation Detail'!N587)</f>
        <v>0</v>
      </c>
      <c r="P587">
        <f>IF('Support - Calculation Detail'!O587="","",'Support - Calculation Detail'!O587)</f>
        <v>3640547</v>
      </c>
      <c r="Q587" t="b">
        <v>1</v>
      </c>
      <c r="R587" t="str">
        <f t="shared" si="45"/>
        <v>1820001</v>
      </c>
      <c r="S587" t="str">
        <f t="shared" si="46"/>
        <v>1820001-UT</v>
      </c>
      <c r="T587" t="str">
        <f t="shared" si="47"/>
        <v>1820001-UT</v>
      </c>
      <c r="U587" t="str">
        <f t="shared" si="48"/>
        <v>2</v>
      </c>
      <c r="V587" t="str">
        <f t="shared" si="49"/>
        <v>UT</v>
      </c>
    </row>
    <row r="588" spans="1:22" x14ac:dyDescent="0.35">
      <c r="A588" t="str">
        <f>IF('Support - Calculation Detail'!A588="","",LEFT('Support - Calculation Detail'!A588,7)&amp;"-"&amp;RIGHT('Support - Calculation Detail'!A588,2))</f>
        <v>1820001-TF</v>
      </c>
      <c r="B588" t="str">
        <f>IF('Support - Calculation Detail'!C588="","",'Support - Calculation Detail'!C588)</f>
        <v>18</v>
      </c>
      <c r="C588" t="str">
        <f>IF('Support - Calculation Detail'!B588="","",'Support - Calculation Detail'!B588)</f>
        <v>N</v>
      </c>
      <c r="D588">
        <f>IF('Support - Calculation Detail'!D588="","",'Support - Calculation Detail'!D588)</f>
        <v>671392</v>
      </c>
      <c r="E588">
        <f>IF('Support - Calculation Detail'!E588="","",'Support - Calculation Detail'!E588)</f>
        <v>0</v>
      </c>
      <c r="G588">
        <f>IF('Support - Calculation Detail'!F588="","",'Support - Calculation Detail'!F588)</f>
        <v>671392</v>
      </c>
      <c r="H588">
        <f>IF('Support - Calculation Detail'!G588="","",'Support - Calculation Detail'!G588)</f>
        <v>1.04</v>
      </c>
      <c r="I588">
        <f>IF('Support - Calculation Detail'!H588="","",'Support - Calculation Detail'!H588)</f>
        <v>698248</v>
      </c>
      <c r="J588">
        <f>IF('Support - Calculation Detail'!I588="","",'Support - Calculation Detail'!I588)</f>
        <v>0</v>
      </c>
      <c r="K588">
        <f>IF('Support - Calculation Detail'!K588="","",'Support - Calculation Detail'!K588)</f>
        <v>698248</v>
      </c>
      <c r="L588">
        <f>IF('Support - Calculation Detail'!L588="","",'Support - Calculation Detail'!L588)</f>
        <v>0</v>
      </c>
      <c r="M588">
        <f>IF('Support - Calculation Detail'!M588="","",'Support - Calculation Detail'!M588)</f>
        <v>0</v>
      </c>
      <c r="N588">
        <f>IF('Support - Calculation Detail'!N588="","",'Support - Calculation Detail'!N588)</f>
        <v>0</v>
      </c>
      <c r="P588">
        <f>IF('Support - Calculation Detail'!O588="","",'Support - Calculation Detail'!O588)</f>
        <v>698248</v>
      </c>
      <c r="Q588" t="b">
        <v>1</v>
      </c>
      <c r="R588" t="str">
        <f t="shared" si="45"/>
        <v>1820001</v>
      </c>
      <c r="S588" t="str">
        <f t="shared" si="46"/>
        <v>1820001-TF</v>
      </c>
      <c r="T588" t="str">
        <f t="shared" si="47"/>
        <v>1820001-TF</v>
      </c>
      <c r="U588" t="str">
        <f t="shared" si="48"/>
        <v>2</v>
      </c>
      <c r="V588" t="str">
        <f t="shared" si="49"/>
        <v>TF</v>
      </c>
    </row>
    <row r="589" spans="1:22" x14ac:dyDescent="0.35">
      <c r="A589" t="str">
        <f>IF('Support - Calculation Detail'!A589="","",LEFT('Support - Calculation Detail'!A589,7)&amp;"-"&amp;RIGHT('Support - Calculation Detail'!A589,2))</f>
        <v>1820002-TF</v>
      </c>
      <c r="B589" t="str">
        <f>IF('Support - Calculation Detail'!C589="","",'Support - Calculation Detail'!C589)</f>
        <v>18</v>
      </c>
      <c r="C589" t="str">
        <f>IF('Support - Calculation Detail'!B589="","",'Support - Calculation Detail'!B589)</f>
        <v>N</v>
      </c>
      <c r="D589">
        <f>IF('Support - Calculation Detail'!D589="","",'Support - Calculation Detail'!D589)</f>
        <v>28863</v>
      </c>
      <c r="E589">
        <f>IF('Support - Calculation Detail'!E589="","",'Support - Calculation Detail'!E589)</f>
        <v>0</v>
      </c>
      <c r="G589">
        <f>IF('Support - Calculation Detail'!F589="","",'Support - Calculation Detail'!F589)</f>
        <v>28863</v>
      </c>
      <c r="H589">
        <f>IF('Support - Calculation Detail'!G589="","",'Support - Calculation Detail'!G589)</f>
        <v>1.04</v>
      </c>
      <c r="I589">
        <f>IF('Support - Calculation Detail'!H589="","",'Support - Calculation Detail'!H589)</f>
        <v>30018</v>
      </c>
      <c r="J589">
        <f>IF('Support - Calculation Detail'!I589="","",'Support - Calculation Detail'!I589)</f>
        <v>0</v>
      </c>
      <c r="K589">
        <f>IF('Support - Calculation Detail'!K589="","",'Support - Calculation Detail'!K589)</f>
        <v>30018</v>
      </c>
      <c r="L589">
        <f>IF('Support - Calculation Detail'!L589="","",'Support - Calculation Detail'!L589)</f>
        <v>0</v>
      </c>
      <c r="M589">
        <f>IF('Support - Calculation Detail'!M589="","",'Support - Calculation Detail'!M589)</f>
        <v>0</v>
      </c>
      <c r="N589">
        <f>IF('Support - Calculation Detail'!N589="","",'Support - Calculation Detail'!N589)</f>
        <v>0</v>
      </c>
      <c r="P589">
        <f>IF('Support - Calculation Detail'!O589="","",'Support - Calculation Detail'!O589)</f>
        <v>30018</v>
      </c>
      <c r="Q589" t="b">
        <v>1</v>
      </c>
      <c r="R589" t="str">
        <f t="shared" si="45"/>
        <v>1820002</v>
      </c>
      <c r="S589" t="str">
        <f t="shared" si="46"/>
        <v>1820002-TF</v>
      </c>
      <c r="T589" t="str">
        <f t="shared" si="47"/>
        <v>1820002-TF</v>
      </c>
      <c r="U589" t="str">
        <f t="shared" si="48"/>
        <v>2</v>
      </c>
      <c r="V589" t="str">
        <f t="shared" si="49"/>
        <v>TF</v>
      </c>
    </row>
    <row r="590" spans="1:22" x14ac:dyDescent="0.35">
      <c r="A590" t="str">
        <f>IF('Support - Calculation Detail'!A590="","",LEFT('Support - Calculation Detail'!A590,7)&amp;"-"&amp;RIGHT('Support - Calculation Detail'!A590,2))</f>
        <v>1820002-UT</v>
      </c>
      <c r="B590" t="str">
        <f>IF('Support - Calculation Detail'!C590="","",'Support - Calculation Detail'!C590)</f>
        <v>18</v>
      </c>
      <c r="C590" t="str">
        <f>IF('Support - Calculation Detail'!B590="","",'Support - Calculation Detail'!B590)</f>
        <v>N</v>
      </c>
      <c r="D590">
        <f>IF('Support - Calculation Detail'!D590="","",'Support - Calculation Detail'!D590)</f>
        <v>40005</v>
      </c>
      <c r="E590">
        <f>IF('Support - Calculation Detail'!E590="","",'Support - Calculation Detail'!E590)</f>
        <v>0</v>
      </c>
      <c r="G590">
        <f>IF('Support - Calculation Detail'!F590="","",'Support - Calculation Detail'!F590)</f>
        <v>40005</v>
      </c>
      <c r="H590">
        <f>IF('Support - Calculation Detail'!G590="","",'Support - Calculation Detail'!G590)</f>
        <v>1.04</v>
      </c>
      <c r="I590">
        <f>IF('Support - Calculation Detail'!H590="","",'Support - Calculation Detail'!H590)</f>
        <v>41605</v>
      </c>
      <c r="J590">
        <f>IF('Support - Calculation Detail'!I590="","",'Support - Calculation Detail'!I590)</f>
        <v>0</v>
      </c>
      <c r="K590">
        <f>IF('Support - Calculation Detail'!K590="","",'Support - Calculation Detail'!K590)</f>
        <v>41605</v>
      </c>
      <c r="L590">
        <f>IF('Support - Calculation Detail'!L590="","",'Support - Calculation Detail'!L590)</f>
        <v>0</v>
      </c>
      <c r="M590">
        <f>IF('Support - Calculation Detail'!M590="","",'Support - Calculation Detail'!M590)</f>
        <v>0</v>
      </c>
      <c r="N590">
        <f>IF('Support - Calculation Detail'!N590="","",'Support - Calculation Detail'!N590)</f>
        <v>0</v>
      </c>
      <c r="P590">
        <f>IF('Support - Calculation Detail'!O590="","",'Support - Calculation Detail'!O590)</f>
        <v>41605</v>
      </c>
      <c r="Q590" t="b">
        <v>1</v>
      </c>
      <c r="R590" t="str">
        <f t="shared" si="45"/>
        <v>1820002</v>
      </c>
      <c r="S590" t="str">
        <f t="shared" si="46"/>
        <v>1820002-UT</v>
      </c>
      <c r="T590" t="str">
        <f t="shared" si="47"/>
        <v>1820002-UT</v>
      </c>
      <c r="U590" t="str">
        <f t="shared" si="48"/>
        <v>2</v>
      </c>
      <c r="V590" t="str">
        <f t="shared" si="49"/>
        <v>UT</v>
      </c>
    </row>
    <row r="591" spans="1:22" x14ac:dyDescent="0.35">
      <c r="A591" t="str">
        <f>IF('Support - Calculation Detail'!A591="","",LEFT('Support - Calculation Detail'!A591,7)&amp;"-"&amp;RIGHT('Support - Calculation Detail'!A591,2))</f>
        <v>1820003-UT</v>
      </c>
      <c r="B591" t="str">
        <f>IF('Support - Calculation Detail'!C591="","",'Support - Calculation Detail'!C591)</f>
        <v>18</v>
      </c>
      <c r="C591" t="str">
        <f>IF('Support - Calculation Detail'!B591="","",'Support - Calculation Detail'!B591)</f>
        <v>N</v>
      </c>
      <c r="D591">
        <f>IF('Support - Calculation Detail'!D591="","",'Support - Calculation Detail'!D591)</f>
        <v>30781</v>
      </c>
      <c r="E591">
        <f>IF('Support - Calculation Detail'!E591="","",'Support - Calculation Detail'!E591)</f>
        <v>0</v>
      </c>
      <c r="G591">
        <f>IF('Support - Calculation Detail'!F591="","",'Support - Calculation Detail'!F591)</f>
        <v>30781</v>
      </c>
      <c r="H591">
        <f>IF('Support - Calculation Detail'!G591="","",'Support - Calculation Detail'!G591)</f>
        <v>1.04</v>
      </c>
      <c r="I591">
        <f>IF('Support - Calculation Detail'!H591="","",'Support - Calculation Detail'!H591)</f>
        <v>32012</v>
      </c>
      <c r="J591">
        <f>IF('Support - Calculation Detail'!I591="","",'Support - Calculation Detail'!I591)</f>
        <v>0</v>
      </c>
      <c r="K591">
        <f>IF('Support - Calculation Detail'!K591="","",'Support - Calculation Detail'!K591)</f>
        <v>32012</v>
      </c>
      <c r="L591">
        <f>IF('Support - Calculation Detail'!L591="","",'Support - Calculation Detail'!L591)</f>
        <v>0</v>
      </c>
      <c r="M591">
        <f>IF('Support - Calculation Detail'!M591="","",'Support - Calculation Detail'!M591)</f>
        <v>0</v>
      </c>
      <c r="N591">
        <f>IF('Support - Calculation Detail'!N591="","",'Support - Calculation Detail'!N591)</f>
        <v>0</v>
      </c>
      <c r="P591">
        <f>IF('Support - Calculation Detail'!O591="","",'Support - Calculation Detail'!O591)</f>
        <v>32012</v>
      </c>
      <c r="Q591" t="b">
        <v>1</v>
      </c>
      <c r="R591" t="str">
        <f t="shared" si="45"/>
        <v>1820003</v>
      </c>
      <c r="S591" t="str">
        <f t="shared" si="46"/>
        <v>1820003-UT</v>
      </c>
      <c r="T591" t="str">
        <f t="shared" si="47"/>
        <v>1820003-UT</v>
      </c>
      <c r="U591" t="str">
        <f t="shared" si="48"/>
        <v>2</v>
      </c>
      <c r="V591" t="str">
        <f t="shared" si="49"/>
        <v>UT</v>
      </c>
    </row>
    <row r="592" spans="1:22" x14ac:dyDescent="0.35">
      <c r="A592" t="str">
        <f>IF('Support - Calculation Detail'!A592="","",LEFT('Support - Calculation Detail'!A592,7)&amp;"-"&amp;RIGHT('Support - Calculation Detail'!A592,2))</f>
        <v>1820003-TF</v>
      </c>
      <c r="B592" t="str">
        <f>IF('Support - Calculation Detail'!C592="","",'Support - Calculation Detail'!C592)</f>
        <v>18</v>
      </c>
      <c r="C592" t="str">
        <f>IF('Support - Calculation Detail'!B592="","",'Support - Calculation Detail'!B592)</f>
        <v>N</v>
      </c>
      <c r="D592">
        <f>IF('Support - Calculation Detail'!D592="","",'Support - Calculation Detail'!D592)</f>
        <v>106655</v>
      </c>
      <c r="E592">
        <f>IF('Support - Calculation Detail'!E592="","",'Support - Calculation Detail'!E592)</f>
        <v>0</v>
      </c>
      <c r="G592">
        <f>IF('Support - Calculation Detail'!F592="","",'Support - Calculation Detail'!F592)</f>
        <v>106655</v>
      </c>
      <c r="H592">
        <f>IF('Support - Calculation Detail'!G592="","",'Support - Calculation Detail'!G592)</f>
        <v>1.04</v>
      </c>
      <c r="I592">
        <f>IF('Support - Calculation Detail'!H592="","",'Support - Calculation Detail'!H592)</f>
        <v>110921</v>
      </c>
      <c r="J592">
        <f>IF('Support - Calculation Detail'!I592="","",'Support - Calculation Detail'!I592)</f>
        <v>0</v>
      </c>
      <c r="K592">
        <f>IF('Support - Calculation Detail'!K592="","",'Support - Calculation Detail'!K592)</f>
        <v>110921</v>
      </c>
      <c r="L592">
        <f>IF('Support - Calculation Detail'!L592="","",'Support - Calculation Detail'!L592)</f>
        <v>0</v>
      </c>
      <c r="M592">
        <f>IF('Support - Calculation Detail'!M592="","",'Support - Calculation Detail'!M592)</f>
        <v>0</v>
      </c>
      <c r="N592">
        <f>IF('Support - Calculation Detail'!N592="","",'Support - Calculation Detail'!N592)</f>
        <v>0</v>
      </c>
      <c r="P592">
        <f>IF('Support - Calculation Detail'!O592="","",'Support - Calculation Detail'!O592)</f>
        <v>110921</v>
      </c>
      <c r="Q592" t="b">
        <v>1</v>
      </c>
      <c r="R592" t="str">
        <f t="shared" si="45"/>
        <v>1820003</v>
      </c>
      <c r="S592" t="str">
        <f t="shared" si="46"/>
        <v>1820003-TF</v>
      </c>
      <c r="T592" t="str">
        <f t="shared" si="47"/>
        <v>1820003-TF</v>
      </c>
      <c r="U592" t="str">
        <f t="shared" si="48"/>
        <v>2</v>
      </c>
      <c r="V592" t="str">
        <f t="shared" si="49"/>
        <v>TF</v>
      </c>
    </row>
    <row r="593" spans="1:22" x14ac:dyDescent="0.35">
      <c r="A593" t="str">
        <f>IF('Support - Calculation Detail'!A593="","",LEFT('Support - Calculation Detail'!A593,7)&amp;"-"&amp;RIGHT('Support - Calculation Detail'!A593,2))</f>
        <v>1820004-TF</v>
      </c>
      <c r="B593" t="str">
        <f>IF('Support - Calculation Detail'!C593="","",'Support - Calculation Detail'!C593)</f>
        <v>18</v>
      </c>
      <c r="C593" t="str">
        <f>IF('Support - Calculation Detail'!B593="","",'Support - Calculation Detail'!B593)</f>
        <v>N</v>
      </c>
      <c r="D593">
        <f>IF('Support - Calculation Detail'!D593="","",'Support - Calculation Detail'!D593)</f>
        <v>33522</v>
      </c>
      <c r="E593">
        <f>IF('Support - Calculation Detail'!E593="","",'Support - Calculation Detail'!E593)</f>
        <v>0</v>
      </c>
      <c r="G593">
        <f>IF('Support - Calculation Detail'!F593="","",'Support - Calculation Detail'!F593)</f>
        <v>33522</v>
      </c>
      <c r="H593">
        <f>IF('Support - Calculation Detail'!G593="","",'Support - Calculation Detail'!G593)</f>
        <v>1.04</v>
      </c>
      <c r="I593">
        <f>IF('Support - Calculation Detail'!H593="","",'Support - Calculation Detail'!H593)</f>
        <v>34863</v>
      </c>
      <c r="J593">
        <f>IF('Support - Calculation Detail'!I593="","",'Support - Calculation Detail'!I593)</f>
        <v>0</v>
      </c>
      <c r="K593">
        <f>IF('Support - Calculation Detail'!K593="","",'Support - Calculation Detail'!K593)</f>
        <v>34863</v>
      </c>
      <c r="L593">
        <f>IF('Support - Calculation Detail'!L593="","",'Support - Calculation Detail'!L593)</f>
        <v>0</v>
      </c>
      <c r="M593">
        <f>IF('Support - Calculation Detail'!M593="","",'Support - Calculation Detail'!M593)</f>
        <v>0</v>
      </c>
      <c r="N593">
        <f>IF('Support - Calculation Detail'!N593="","",'Support - Calculation Detail'!N593)</f>
        <v>0</v>
      </c>
      <c r="P593">
        <f>IF('Support - Calculation Detail'!O593="","",'Support - Calculation Detail'!O593)</f>
        <v>34863</v>
      </c>
      <c r="Q593" t="b">
        <v>1</v>
      </c>
      <c r="R593" t="str">
        <f t="shared" si="45"/>
        <v>1820004</v>
      </c>
      <c r="S593" t="str">
        <f t="shared" si="46"/>
        <v>1820004-TF</v>
      </c>
      <c r="T593" t="str">
        <f t="shared" si="47"/>
        <v>1820004-TF</v>
      </c>
      <c r="U593" t="str">
        <f t="shared" si="48"/>
        <v>2</v>
      </c>
      <c r="V593" t="str">
        <f t="shared" si="49"/>
        <v>TF</v>
      </c>
    </row>
    <row r="594" spans="1:22" x14ac:dyDescent="0.35">
      <c r="A594" t="str">
        <f>IF('Support - Calculation Detail'!A594="","",LEFT('Support - Calculation Detail'!A594,7)&amp;"-"&amp;RIGHT('Support - Calculation Detail'!A594,2))</f>
        <v>1820004-UT</v>
      </c>
      <c r="B594" t="str">
        <f>IF('Support - Calculation Detail'!C594="","",'Support - Calculation Detail'!C594)</f>
        <v>18</v>
      </c>
      <c r="C594" t="str">
        <f>IF('Support - Calculation Detail'!B594="","",'Support - Calculation Detail'!B594)</f>
        <v>N</v>
      </c>
      <c r="D594">
        <f>IF('Support - Calculation Detail'!D594="","",'Support - Calculation Detail'!D594)</f>
        <v>53425</v>
      </c>
      <c r="E594">
        <f>IF('Support - Calculation Detail'!E594="","",'Support - Calculation Detail'!E594)</f>
        <v>0</v>
      </c>
      <c r="G594">
        <f>IF('Support - Calculation Detail'!F594="","",'Support - Calculation Detail'!F594)</f>
        <v>53425</v>
      </c>
      <c r="H594">
        <f>IF('Support - Calculation Detail'!G594="","",'Support - Calculation Detail'!G594)</f>
        <v>1.04</v>
      </c>
      <c r="I594">
        <f>IF('Support - Calculation Detail'!H594="","",'Support - Calculation Detail'!H594)</f>
        <v>55562</v>
      </c>
      <c r="J594">
        <f>IF('Support - Calculation Detail'!I594="","",'Support - Calculation Detail'!I594)</f>
        <v>0</v>
      </c>
      <c r="K594">
        <f>IF('Support - Calculation Detail'!K594="","",'Support - Calculation Detail'!K594)</f>
        <v>55562</v>
      </c>
      <c r="L594">
        <f>IF('Support - Calculation Detail'!L594="","",'Support - Calculation Detail'!L594)</f>
        <v>0</v>
      </c>
      <c r="M594">
        <f>IF('Support - Calculation Detail'!M594="","",'Support - Calculation Detail'!M594)</f>
        <v>0</v>
      </c>
      <c r="N594">
        <f>IF('Support - Calculation Detail'!N594="","",'Support - Calculation Detail'!N594)</f>
        <v>0</v>
      </c>
      <c r="P594">
        <f>IF('Support - Calculation Detail'!O594="","",'Support - Calculation Detail'!O594)</f>
        <v>55562</v>
      </c>
      <c r="Q594" t="b">
        <v>1</v>
      </c>
      <c r="R594" t="str">
        <f t="shared" si="45"/>
        <v>1820004</v>
      </c>
      <c r="S594" t="str">
        <f t="shared" si="46"/>
        <v>1820004-UT</v>
      </c>
      <c r="T594" t="str">
        <f t="shared" si="47"/>
        <v>1820004-UT</v>
      </c>
      <c r="U594" t="str">
        <f t="shared" si="48"/>
        <v>2</v>
      </c>
      <c r="V594" t="str">
        <f t="shared" si="49"/>
        <v>UT</v>
      </c>
    </row>
    <row r="595" spans="1:22" x14ac:dyDescent="0.35">
      <c r="A595" t="str">
        <f>IF('Support - Calculation Detail'!A595="","",LEFT('Support - Calculation Detail'!A595,7)&amp;"-"&amp;RIGHT('Support - Calculation Detail'!A595,2))</f>
        <v>1820005-UT</v>
      </c>
      <c r="B595" t="str">
        <f>IF('Support - Calculation Detail'!C595="","",'Support - Calculation Detail'!C595)</f>
        <v>18</v>
      </c>
      <c r="C595" t="str">
        <f>IF('Support - Calculation Detail'!B595="","",'Support - Calculation Detail'!B595)</f>
        <v>N</v>
      </c>
      <c r="D595">
        <f>IF('Support - Calculation Detail'!D595="","",'Support - Calculation Detail'!D595)</f>
        <v>44763</v>
      </c>
      <c r="E595">
        <f>IF('Support - Calculation Detail'!E595="","",'Support - Calculation Detail'!E595)</f>
        <v>0</v>
      </c>
      <c r="G595">
        <f>IF('Support - Calculation Detail'!F595="","",'Support - Calculation Detail'!F595)</f>
        <v>44763</v>
      </c>
      <c r="H595">
        <f>IF('Support - Calculation Detail'!G595="","",'Support - Calculation Detail'!G595)</f>
        <v>1.04</v>
      </c>
      <c r="I595">
        <f>IF('Support - Calculation Detail'!H595="","",'Support - Calculation Detail'!H595)</f>
        <v>46554</v>
      </c>
      <c r="J595">
        <f>IF('Support - Calculation Detail'!I595="","",'Support - Calculation Detail'!I595)</f>
        <v>0</v>
      </c>
      <c r="K595">
        <f>IF('Support - Calculation Detail'!K595="","",'Support - Calculation Detail'!K595)</f>
        <v>46554</v>
      </c>
      <c r="L595">
        <f>IF('Support - Calculation Detail'!L595="","",'Support - Calculation Detail'!L595)</f>
        <v>0</v>
      </c>
      <c r="M595">
        <f>IF('Support - Calculation Detail'!M595="","",'Support - Calculation Detail'!M595)</f>
        <v>0</v>
      </c>
      <c r="N595">
        <f>IF('Support - Calculation Detail'!N595="","",'Support - Calculation Detail'!N595)</f>
        <v>0</v>
      </c>
      <c r="P595">
        <f>IF('Support - Calculation Detail'!O595="","",'Support - Calculation Detail'!O595)</f>
        <v>46554</v>
      </c>
      <c r="Q595" t="b">
        <v>1</v>
      </c>
      <c r="R595" t="str">
        <f t="shared" si="45"/>
        <v>1820005</v>
      </c>
      <c r="S595" t="str">
        <f t="shared" si="46"/>
        <v>1820005-UT</v>
      </c>
      <c r="T595" t="str">
        <f t="shared" si="47"/>
        <v>1820005-UT</v>
      </c>
      <c r="U595" t="str">
        <f t="shared" si="48"/>
        <v>2</v>
      </c>
      <c r="V595" t="str">
        <f t="shared" si="49"/>
        <v>UT</v>
      </c>
    </row>
    <row r="596" spans="1:22" x14ac:dyDescent="0.35">
      <c r="A596" t="str">
        <f>IF('Support - Calculation Detail'!A596="","",LEFT('Support - Calculation Detail'!A596,7)&amp;"-"&amp;RIGHT('Support - Calculation Detail'!A596,2))</f>
        <v>1820005-TF</v>
      </c>
      <c r="B596" t="str">
        <f>IF('Support - Calculation Detail'!C596="","",'Support - Calculation Detail'!C596)</f>
        <v>18</v>
      </c>
      <c r="C596" t="str">
        <f>IF('Support - Calculation Detail'!B596="","",'Support - Calculation Detail'!B596)</f>
        <v>N</v>
      </c>
      <c r="D596">
        <f>IF('Support - Calculation Detail'!D596="","",'Support - Calculation Detail'!D596)</f>
        <v>45689</v>
      </c>
      <c r="E596">
        <f>IF('Support - Calculation Detail'!E596="","",'Support - Calculation Detail'!E596)</f>
        <v>0</v>
      </c>
      <c r="G596">
        <f>IF('Support - Calculation Detail'!F596="","",'Support - Calculation Detail'!F596)</f>
        <v>45689</v>
      </c>
      <c r="H596">
        <f>IF('Support - Calculation Detail'!G596="","",'Support - Calculation Detail'!G596)</f>
        <v>1.04</v>
      </c>
      <c r="I596">
        <f>IF('Support - Calculation Detail'!H596="","",'Support - Calculation Detail'!H596)</f>
        <v>47517</v>
      </c>
      <c r="J596">
        <f>IF('Support - Calculation Detail'!I596="","",'Support - Calculation Detail'!I596)</f>
        <v>0</v>
      </c>
      <c r="K596">
        <f>IF('Support - Calculation Detail'!K596="","",'Support - Calculation Detail'!K596)</f>
        <v>47517</v>
      </c>
      <c r="L596">
        <f>IF('Support - Calculation Detail'!L596="","",'Support - Calculation Detail'!L596)</f>
        <v>0</v>
      </c>
      <c r="M596">
        <f>IF('Support - Calculation Detail'!M596="","",'Support - Calculation Detail'!M596)</f>
        <v>0</v>
      </c>
      <c r="N596">
        <f>IF('Support - Calculation Detail'!N596="","",'Support - Calculation Detail'!N596)</f>
        <v>0</v>
      </c>
      <c r="P596">
        <f>IF('Support - Calculation Detail'!O596="","",'Support - Calculation Detail'!O596)</f>
        <v>47517</v>
      </c>
      <c r="Q596" t="b">
        <v>1</v>
      </c>
      <c r="R596" t="str">
        <f t="shared" si="45"/>
        <v>1820005</v>
      </c>
      <c r="S596" t="str">
        <f t="shared" si="46"/>
        <v>1820005-TF</v>
      </c>
      <c r="T596" t="str">
        <f t="shared" si="47"/>
        <v>1820005-TF</v>
      </c>
      <c r="U596" t="str">
        <f t="shared" si="48"/>
        <v>2</v>
      </c>
      <c r="V596" t="str">
        <f t="shared" si="49"/>
        <v>TF</v>
      </c>
    </row>
    <row r="597" spans="1:22" x14ac:dyDescent="0.35">
      <c r="A597" t="str">
        <f>IF('Support - Calculation Detail'!A597="","",LEFT('Support - Calculation Detail'!A597,7)&amp;"-"&amp;RIGHT('Support - Calculation Detail'!A597,2))</f>
        <v>1820006-TF</v>
      </c>
      <c r="B597" t="str">
        <f>IF('Support - Calculation Detail'!C597="","",'Support - Calculation Detail'!C597)</f>
        <v>18</v>
      </c>
      <c r="C597" t="str">
        <f>IF('Support - Calculation Detail'!B597="","",'Support - Calculation Detail'!B597)</f>
        <v>N</v>
      </c>
      <c r="D597">
        <f>IF('Support - Calculation Detail'!D597="","",'Support - Calculation Detail'!D597)</f>
        <v>75198</v>
      </c>
      <c r="E597">
        <f>IF('Support - Calculation Detail'!E597="","",'Support - Calculation Detail'!E597)</f>
        <v>0</v>
      </c>
      <c r="G597">
        <f>IF('Support - Calculation Detail'!F597="","",'Support - Calculation Detail'!F597)</f>
        <v>75198</v>
      </c>
      <c r="H597">
        <f>IF('Support - Calculation Detail'!G597="","",'Support - Calculation Detail'!G597)</f>
        <v>1.04</v>
      </c>
      <c r="I597">
        <f>IF('Support - Calculation Detail'!H597="","",'Support - Calculation Detail'!H597)</f>
        <v>78206</v>
      </c>
      <c r="J597">
        <f>IF('Support - Calculation Detail'!I597="","",'Support - Calculation Detail'!I597)</f>
        <v>0</v>
      </c>
      <c r="K597">
        <f>IF('Support - Calculation Detail'!K597="","",'Support - Calculation Detail'!K597)</f>
        <v>78206</v>
      </c>
      <c r="L597">
        <f>IF('Support - Calculation Detail'!L597="","",'Support - Calculation Detail'!L597)</f>
        <v>0</v>
      </c>
      <c r="M597">
        <f>IF('Support - Calculation Detail'!M597="","",'Support - Calculation Detail'!M597)</f>
        <v>0</v>
      </c>
      <c r="N597">
        <f>IF('Support - Calculation Detail'!N597="","",'Support - Calculation Detail'!N597)</f>
        <v>0</v>
      </c>
      <c r="P597">
        <f>IF('Support - Calculation Detail'!O597="","",'Support - Calculation Detail'!O597)</f>
        <v>78206</v>
      </c>
      <c r="Q597" t="b">
        <v>1</v>
      </c>
      <c r="R597" t="str">
        <f t="shared" si="45"/>
        <v>1820006</v>
      </c>
      <c r="S597" t="str">
        <f t="shared" si="46"/>
        <v>1820006-TF</v>
      </c>
      <c r="T597" t="str">
        <f t="shared" si="47"/>
        <v>1820006-TF</v>
      </c>
      <c r="U597" t="str">
        <f t="shared" si="48"/>
        <v>2</v>
      </c>
      <c r="V597" t="str">
        <f t="shared" si="49"/>
        <v>TF</v>
      </c>
    </row>
    <row r="598" spans="1:22" x14ac:dyDescent="0.35">
      <c r="A598" t="str">
        <f>IF('Support - Calculation Detail'!A598="","",LEFT('Support - Calculation Detail'!A598,7)&amp;"-"&amp;RIGHT('Support - Calculation Detail'!A598,2))</f>
        <v>1820006-UT</v>
      </c>
      <c r="B598" t="str">
        <f>IF('Support - Calculation Detail'!C598="","",'Support - Calculation Detail'!C598)</f>
        <v>18</v>
      </c>
      <c r="C598" t="str">
        <f>IF('Support - Calculation Detail'!B598="","",'Support - Calculation Detail'!B598)</f>
        <v>N</v>
      </c>
      <c r="D598">
        <f>IF('Support - Calculation Detail'!D598="","",'Support - Calculation Detail'!D598)</f>
        <v>62664</v>
      </c>
      <c r="E598">
        <f>IF('Support - Calculation Detail'!E598="","",'Support - Calculation Detail'!E598)</f>
        <v>0</v>
      </c>
      <c r="G598">
        <f>IF('Support - Calculation Detail'!F598="","",'Support - Calculation Detail'!F598)</f>
        <v>62664</v>
      </c>
      <c r="H598">
        <f>IF('Support - Calculation Detail'!G598="","",'Support - Calculation Detail'!G598)</f>
        <v>1.04</v>
      </c>
      <c r="I598">
        <f>IF('Support - Calculation Detail'!H598="","",'Support - Calculation Detail'!H598)</f>
        <v>65171</v>
      </c>
      <c r="J598">
        <f>IF('Support - Calculation Detail'!I598="","",'Support - Calculation Detail'!I598)</f>
        <v>0</v>
      </c>
      <c r="K598">
        <f>IF('Support - Calculation Detail'!K598="","",'Support - Calculation Detail'!K598)</f>
        <v>65171</v>
      </c>
      <c r="L598">
        <f>IF('Support - Calculation Detail'!L598="","",'Support - Calculation Detail'!L598)</f>
        <v>0</v>
      </c>
      <c r="M598">
        <f>IF('Support - Calculation Detail'!M598="","",'Support - Calculation Detail'!M598)</f>
        <v>0</v>
      </c>
      <c r="N598">
        <f>IF('Support - Calculation Detail'!N598="","",'Support - Calculation Detail'!N598)</f>
        <v>0</v>
      </c>
      <c r="P598">
        <f>IF('Support - Calculation Detail'!O598="","",'Support - Calculation Detail'!O598)</f>
        <v>65171</v>
      </c>
      <c r="Q598" t="b">
        <v>1</v>
      </c>
      <c r="R598" t="str">
        <f t="shared" si="45"/>
        <v>1820006</v>
      </c>
      <c r="S598" t="str">
        <f t="shared" si="46"/>
        <v>1820006-UT</v>
      </c>
      <c r="T598" t="str">
        <f t="shared" si="47"/>
        <v>1820006-UT</v>
      </c>
      <c r="U598" t="str">
        <f t="shared" si="48"/>
        <v>2</v>
      </c>
      <c r="V598" t="str">
        <f t="shared" si="49"/>
        <v>UT</v>
      </c>
    </row>
    <row r="599" spans="1:22" x14ac:dyDescent="0.35">
      <c r="A599" t="str">
        <f>IF('Support - Calculation Detail'!A599="","",LEFT('Support - Calculation Detail'!A599,7)&amp;"-"&amp;RIGHT('Support - Calculation Detail'!A599,2))</f>
        <v>1820008-UT</v>
      </c>
      <c r="B599" t="str">
        <f>IF('Support - Calculation Detail'!C599="","",'Support - Calculation Detail'!C599)</f>
        <v>18</v>
      </c>
      <c r="C599" t="str">
        <f>IF('Support - Calculation Detail'!B599="","",'Support - Calculation Detail'!B599)</f>
        <v>N</v>
      </c>
      <c r="D599">
        <f>IF('Support - Calculation Detail'!D599="","",'Support - Calculation Detail'!D599)</f>
        <v>56273</v>
      </c>
      <c r="E599">
        <f>IF('Support - Calculation Detail'!E599="","",'Support - Calculation Detail'!E599)</f>
        <v>0</v>
      </c>
      <c r="G599">
        <f>IF('Support - Calculation Detail'!F599="","",'Support - Calculation Detail'!F599)</f>
        <v>56273</v>
      </c>
      <c r="H599">
        <f>IF('Support - Calculation Detail'!G599="","",'Support - Calculation Detail'!G599)</f>
        <v>1.04</v>
      </c>
      <c r="I599">
        <f>IF('Support - Calculation Detail'!H599="","",'Support - Calculation Detail'!H599)</f>
        <v>58524</v>
      </c>
      <c r="J599">
        <f>IF('Support - Calculation Detail'!I599="","",'Support - Calculation Detail'!I599)</f>
        <v>0</v>
      </c>
      <c r="K599">
        <f>IF('Support - Calculation Detail'!K599="","",'Support - Calculation Detail'!K599)</f>
        <v>58524</v>
      </c>
      <c r="L599">
        <f>IF('Support - Calculation Detail'!L599="","",'Support - Calculation Detail'!L599)</f>
        <v>0</v>
      </c>
      <c r="M599">
        <f>IF('Support - Calculation Detail'!M599="","",'Support - Calculation Detail'!M599)</f>
        <v>0</v>
      </c>
      <c r="N599">
        <f>IF('Support - Calculation Detail'!N599="","",'Support - Calculation Detail'!N599)</f>
        <v>0</v>
      </c>
      <c r="P599">
        <f>IF('Support - Calculation Detail'!O599="","",'Support - Calculation Detail'!O599)</f>
        <v>58524</v>
      </c>
      <c r="Q599" t="b">
        <v>1</v>
      </c>
      <c r="R599" t="str">
        <f t="shared" si="45"/>
        <v>1820008</v>
      </c>
      <c r="S599" t="str">
        <f t="shared" si="46"/>
        <v>1820008-UT</v>
      </c>
      <c r="T599" t="str">
        <f t="shared" si="47"/>
        <v>1820008-UT</v>
      </c>
      <c r="U599" t="str">
        <f t="shared" si="48"/>
        <v>2</v>
      </c>
      <c r="V599" t="str">
        <f t="shared" si="49"/>
        <v>UT</v>
      </c>
    </row>
    <row r="600" spans="1:22" x14ac:dyDescent="0.35">
      <c r="A600" t="str">
        <f>IF('Support - Calculation Detail'!A600="","",LEFT('Support - Calculation Detail'!A600,7)&amp;"-"&amp;RIGHT('Support - Calculation Detail'!A600,2))</f>
        <v>1820008-TF</v>
      </c>
      <c r="B600" t="str">
        <f>IF('Support - Calculation Detail'!C600="","",'Support - Calculation Detail'!C600)</f>
        <v>18</v>
      </c>
      <c r="C600" t="str">
        <f>IF('Support - Calculation Detail'!B600="","",'Support - Calculation Detail'!B600)</f>
        <v>N</v>
      </c>
      <c r="D600">
        <f>IF('Support - Calculation Detail'!D600="","",'Support - Calculation Detail'!D600)</f>
        <v>12138</v>
      </c>
      <c r="E600">
        <f>IF('Support - Calculation Detail'!E600="","",'Support - Calculation Detail'!E600)</f>
        <v>0</v>
      </c>
      <c r="G600">
        <f>IF('Support - Calculation Detail'!F600="","",'Support - Calculation Detail'!F600)</f>
        <v>12138</v>
      </c>
      <c r="H600">
        <f>IF('Support - Calculation Detail'!G600="","",'Support - Calculation Detail'!G600)</f>
        <v>1.04</v>
      </c>
      <c r="I600">
        <f>IF('Support - Calculation Detail'!H600="","",'Support - Calculation Detail'!H600)</f>
        <v>12624</v>
      </c>
      <c r="J600">
        <f>IF('Support - Calculation Detail'!I600="","",'Support - Calculation Detail'!I600)</f>
        <v>0</v>
      </c>
      <c r="K600">
        <f>IF('Support - Calculation Detail'!K600="","",'Support - Calculation Detail'!K600)</f>
        <v>12624</v>
      </c>
      <c r="L600">
        <f>IF('Support - Calculation Detail'!L600="","",'Support - Calculation Detail'!L600)</f>
        <v>0</v>
      </c>
      <c r="M600">
        <f>IF('Support - Calculation Detail'!M600="","",'Support - Calculation Detail'!M600)</f>
        <v>0</v>
      </c>
      <c r="N600">
        <f>IF('Support - Calculation Detail'!N600="","",'Support - Calculation Detail'!N600)</f>
        <v>0</v>
      </c>
      <c r="P600">
        <f>IF('Support - Calculation Detail'!O600="","",'Support - Calculation Detail'!O600)</f>
        <v>12624</v>
      </c>
      <c r="Q600" t="b">
        <v>1</v>
      </c>
      <c r="R600" t="str">
        <f t="shared" si="45"/>
        <v>1820008</v>
      </c>
      <c r="S600" t="str">
        <f t="shared" si="46"/>
        <v>1820008-TF</v>
      </c>
      <c r="T600" t="str">
        <f t="shared" si="47"/>
        <v>1820008-TF</v>
      </c>
      <c r="U600" t="str">
        <f t="shared" si="48"/>
        <v>2</v>
      </c>
      <c r="V600" t="str">
        <f t="shared" si="49"/>
        <v>TF</v>
      </c>
    </row>
    <row r="601" spans="1:22" x14ac:dyDescent="0.35">
      <c r="A601" t="str">
        <f>IF('Support - Calculation Detail'!A601="","",LEFT('Support - Calculation Detail'!A601,7)&amp;"-"&amp;RIGHT('Support - Calculation Detail'!A601,2))</f>
        <v>1820009-TF</v>
      </c>
      <c r="B601" t="str">
        <f>IF('Support - Calculation Detail'!C601="","",'Support - Calculation Detail'!C601)</f>
        <v>18</v>
      </c>
      <c r="C601" t="str">
        <f>IF('Support - Calculation Detail'!B601="","",'Support - Calculation Detail'!B601)</f>
        <v>N</v>
      </c>
      <c r="D601">
        <f>IF('Support - Calculation Detail'!D601="","",'Support - Calculation Detail'!D601)</f>
        <v>16899</v>
      </c>
      <c r="E601">
        <f>IF('Support - Calculation Detail'!E601="","",'Support - Calculation Detail'!E601)</f>
        <v>0</v>
      </c>
      <c r="G601">
        <f>IF('Support - Calculation Detail'!F601="","",'Support - Calculation Detail'!F601)</f>
        <v>16899</v>
      </c>
      <c r="H601">
        <f>IF('Support - Calculation Detail'!G601="","",'Support - Calculation Detail'!G601)</f>
        <v>1.04</v>
      </c>
      <c r="I601">
        <f>IF('Support - Calculation Detail'!H601="","",'Support - Calculation Detail'!H601)</f>
        <v>17575</v>
      </c>
      <c r="J601">
        <f>IF('Support - Calculation Detail'!I601="","",'Support - Calculation Detail'!I601)</f>
        <v>0</v>
      </c>
      <c r="K601">
        <f>IF('Support - Calculation Detail'!K601="","",'Support - Calculation Detail'!K601)</f>
        <v>17575</v>
      </c>
      <c r="L601">
        <f>IF('Support - Calculation Detail'!L601="","",'Support - Calculation Detail'!L601)</f>
        <v>0</v>
      </c>
      <c r="M601">
        <f>IF('Support - Calculation Detail'!M601="","",'Support - Calculation Detail'!M601)</f>
        <v>0</v>
      </c>
      <c r="N601">
        <f>IF('Support - Calculation Detail'!N601="","",'Support - Calculation Detail'!N601)</f>
        <v>0</v>
      </c>
      <c r="P601">
        <f>IF('Support - Calculation Detail'!O601="","",'Support - Calculation Detail'!O601)</f>
        <v>17575</v>
      </c>
      <c r="Q601" t="b">
        <v>1</v>
      </c>
      <c r="R601" t="str">
        <f t="shared" si="45"/>
        <v>1820009</v>
      </c>
      <c r="S601" t="str">
        <f t="shared" si="46"/>
        <v>1820009-TF</v>
      </c>
      <c r="T601" t="str">
        <f t="shared" si="47"/>
        <v>1820009-TF</v>
      </c>
      <c r="U601" t="str">
        <f t="shared" si="48"/>
        <v>2</v>
      </c>
      <c r="V601" t="str">
        <f t="shared" si="49"/>
        <v>TF</v>
      </c>
    </row>
    <row r="602" spans="1:22" x14ac:dyDescent="0.35">
      <c r="A602" t="str">
        <f>IF('Support - Calculation Detail'!A602="","",LEFT('Support - Calculation Detail'!A602,7)&amp;"-"&amp;RIGHT('Support - Calculation Detail'!A602,2))</f>
        <v>1820009-UT</v>
      </c>
      <c r="B602" t="str">
        <f>IF('Support - Calculation Detail'!C602="","",'Support - Calculation Detail'!C602)</f>
        <v>18</v>
      </c>
      <c r="C602" t="str">
        <f>IF('Support - Calculation Detail'!B602="","",'Support - Calculation Detail'!B602)</f>
        <v>N</v>
      </c>
      <c r="D602">
        <f>IF('Support - Calculation Detail'!D602="","",'Support - Calculation Detail'!D602)</f>
        <v>16897</v>
      </c>
      <c r="E602">
        <f>IF('Support - Calculation Detail'!E602="","",'Support - Calculation Detail'!E602)</f>
        <v>0</v>
      </c>
      <c r="G602">
        <f>IF('Support - Calculation Detail'!F602="","",'Support - Calculation Detail'!F602)</f>
        <v>16897</v>
      </c>
      <c r="H602">
        <f>IF('Support - Calculation Detail'!G602="","",'Support - Calculation Detail'!G602)</f>
        <v>1.04</v>
      </c>
      <c r="I602">
        <f>IF('Support - Calculation Detail'!H602="","",'Support - Calculation Detail'!H602)</f>
        <v>17573</v>
      </c>
      <c r="J602">
        <f>IF('Support - Calculation Detail'!I602="","",'Support - Calculation Detail'!I602)</f>
        <v>0</v>
      </c>
      <c r="K602">
        <f>IF('Support - Calculation Detail'!K602="","",'Support - Calculation Detail'!K602)</f>
        <v>17573</v>
      </c>
      <c r="L602">
        <f>IF('Support - Calculation Detail'!L602="","",'Support - Calculation Detail'!L602)</f>
        <v>0</v>
      </c>
      <c r="M602">
        <f>IF('Support - Calculation Detail'!M602="","",'Support - Calculation Detail'!M602)</f>
        <v>0</v>
      </c>
      <c r="N602">
        <f>IF('Support - Calculation Detail'!N602="","",'Support - Calculation Detail'!N602)</f>
        <v>0</v>
      </c>
      <c r="P602">
        <f>IF('Support - Calculation Detail'!O602="","",'Support - Calculation Detail'!O602)</f>
        <v>17573</v>
      </c>
      <c r="Q602" t="b">
        <v>1</v>
      </c>
      <c r="R602" t="str">
        <f t="shared" si="45"/>
        <v>1820009</v>
      </c>
      <c r="S602" t="str">
        <f t="shared" si="46"/>
        <v>1820009-UT</v>
      </c>
      <c r="T602" t="str">
        <f t="shared" si="47"/>
        <v>1820009-UT</v>
      </c>
      <c r="U602" t="str">
        <f t="shared" si="48"/>
        <v>2</v>
      </c>
      <c r="V602" t="str">
        <f t="shared" si="49"/>
        <v>UT</v>
      </c>
    </row>
    <row r="603" spans="1:22" x14ac:dyDescent="0.35">
      <c r="A603" t="str">
        <f>IF('Support - Calculation Detail'!A603="","",LEFT('Support - Calculation Detail'!A603,7)&amp;"-"&amp;RIGHT('Support - Calculation Detail'!A603,2))</f>
        <v>1820010-UT</v>
      </c>
      <c r="B603" t="str">
        <f>IF('Support - Calculation Detail'!C603="","",'Support - Calculation Detail'!C603)</f>
        <v>18</v>
      </c>
      <c r="C603" t="str">
        <f>IF('Support - Calculation Detail'!B603="","",'Support - Calculation Detail'!B603)</f>
        <v>N</v>
      </c>
      <c r="D603">
        <f>IF('Support - Calculation Detail'!D603="","",'Support - Calculation Detail'!D603)</f>
        <v>80618</v>
      </c>
      <c r="E603">
        <f>IF('Support - Calculation Detail'!E603="","",'Support - Calculation Detail'!E603)</f>
        <v>0</v>
      </c>
      <c r="G603">
        <f>IF('Support - Calculation Detail'!F603="","",'Support - Calculation Detail'!F603)</f>
        <v>80618</v>
      </c>
      <c r="H603">
        <f>IF('Support - Calculation Detail'!G603="","",'Support - Calculation Detail'!G603)</f>
        <v>1.04</v>
      </c>
      <c r="I603">
        <f>IF('Support - Calculation Detail'!H603="","",'Support - Calculation Detail'!H603)</f>
        <v>83843</v>
      </c>
      <c r="J603">
        <f>IF('Support - Calculation Detail'!I603="","",'Support - Calculation Detail'!I603)</f>
        <v>0</v>
      </c>
      <c r="K603">
        <f>IF('Support - Calculation Detail'!K603="","",'Support - Calculation Detail'!K603)</f>
        <v>83843</v>
      </c>
      <c r="L603">
        <f>IF('Support - Calculation Detail'!L603="","",'Support - Calculation Detail'!L603)</f>
        <v>0</v>
      </c>
      <c r="M603">
        <f>IF('Support - Calculation Detail'!M603="","",'Support - Calculation Detail'!M603)</f>
        <v>0</v>
      </c>
      <c r="N603">
        <f>IF('Support - Calculation Detail'!N603="","",'Support - Calculation Detail'!N603)</f>
        <v>0</v>
      </c>
      <c r="P603">
        <f>IF('Support - Calculation Detail'!O603="","",'Support - Calculation Detail'!O603)</f>
        <v>83843</v>
      </c>
      <c r="Q603" t="b">
        <v>1</v>
      </c>
      <c r="R603" t="str">
        <f t="shared" si="45"/>
        <v>1820010</v>
      </c>
      <c r="S603" t="str">
        <f t="shared" si="46"/>
        <v>1820010-UT</v>
      </c>
      <c r="T603" t="str">
        <f t="shared" si="47"/>
        <v>1820010-UT</v>
      </c>
      <c r="U603" t="str">
        <f t="shared" si="48"/>
        <v>2</v>
      </c>
      <c r="V603" t="str">
        <f t="shared" si="49"/>
        <v>UT</v>
      </c>
    </row>
    <row r="604" spans="1:22" x14ac:dyDescent="0.35">
      <c r="A604" t="str">
        <f>IF('Support - Calculation Detail'!A604="","",LEFT('Support - Calculation Detail'!A604,7)&amp;"-"&amp;RIGHT('Support - Calculation Detail'!A604,2))</f>
        <v>1820010-FT</v>
      </c>
      <c r="B604" t="str">
        <f>IF('Support - Calculation Detail'!C604="","",'Support - Calculation Detail'!C604)</f>
        <v>18</v>
      </c>
      <c r="C604" t="str">
        <f>IF('Support - Calculation Detail'!B604="","",'Support - Calculation Detail'!B604)</f>
        <v>N</v>
      </c>
      <c r="D604">
        <f>IF('Support - Calculation Detail'!D604="","",'Support - Calculation Detail'!D604)</f>
        <v>477194</v>
      </c>
      <c r="E604">
        <f>IF('Support - Calculation Detail'!E604="","",'Support - Calculation Detail'!E604)</f>
        <v>0</v>
      </c>
      <c r="G604">
        <f>IF('Support - Calculation Detail'!F604="","",'Support - Calculation Detail'!F604)</f>
        <v>477194</v>
      </c>
      <c r="H604">
        <f>IF('Support - Calculation Detail'!G604="","",'Support - Calculation Detail'!G604)</f>
        <v>1.04</v>
      </c>
      <c r="I604">
        <f>IF('Support - Calculation Detail'!H604="","",'Support - Calculation Detail'!H604)</f>
        <v>496282</v>
      </c>
      <c r="J604">
        <f>IF('Support - Calculation Detail'!I604="","",'Support - Calculation Detail'!I604)</f>
        <v>0</v>
      </c>
      <c r="K604">
        <f>IF('Support - Calculation Detail'!K604="","",'Support - Calculation Detail'!K604)</f>
        <v>496282</v>
      </c>
      <c r="L604">
        <f>IF('Support - Calculation Detail'!L604="","",'Support - Calculation Detail'!L604)</f>
        <v>0</v>
      </c>
      <c r="M604">
        <f>IF('Support - Calculation Detail'!M604="","",'Support - Calculation Detail'!M604)</f>
        <v>0</v>
      </c>
      <c r="N604">
        <f>IF('Support - Calculation Detail'!N604="","",'Support - Calculation Detail'!N604)</f>
        <v>0</v>
      </c>
      <c r="P604">
        <f>IF('Support - Calculation Detail'!O604="","",'Support - Calculation Detail'!O604)</f>
        <v>496282</v>
      </c>
      <c r="Q604" t="b">
        <v>1</v>
      </c>
      <c r="R604" t="str">
        <f t="shared" si="45"/>
        <v>1820010</v>
      </c>
      <c r="S604" t="str">
        <f t="shared" si="46"/>
        <v>1820010-FT</v>
      </c>
      <c r="T604" t="str">
        <f t="shared" si="47"/>
        <v>1820010-FT</v>
      </c>
      <c r="U604" t="str">
        <f t="shared" si="48"/>
        <v>2</v>
      </c>
      <c r="V604" t="str">
        <f t="shared" si="49"/>
        <v>FT</v>
      </c>
    </row>
    <row r="605" spans="1:22" x14ac:dyDescent="0.35">
      <c r="A605" t="str">
        <f>IF('Support - Calculation Detail'!A605="","",LEFT('Support - Calculation Detail'!A605,7)&amp;"-"&amp;RIGHT('Support - Calculation Detail'!A605,2))</f>
        <v>1820011-TF</v>
      </c>
      <c r="B605" t="str">
        <f>IF('Support - Calculation Detail'!C605="","",'Support - Calculation Detail'!C605)</f>
        <v>18</v>
      </c>
      <c r="C605" t="str">
        <f>IF('Support - Calculation Detail'!B605="","",'Support - Calculation Detail'!B605)</f>
        <v>N</v>
      </c>
      <c r="D605">
        <f>IF('Support - Calculation Detail'!D605="","",'Support - Calculation Detail'!D605)</f>
        <v>29181</v>
      </c>
      <c r="E605">
        <f>IF('Support - Calculation Detail'!E605="","",'Support - Calculation Detail'!E605)</f>
        <v>0</v>
      </c>
      <c r="G605">
        <f>IF('Support - Calculation Detail'!F605="","",'Support - Calculation Detail'!F605)</f>
        <v>29181</v>
      </c>
      <c r="H605">
        <f>IF('Support - Calculation Detail'!G605="","",'Support - Calculation Detail'!G605)</f>
        <v>1.04</v>
      </c>
      <c r="I605">
        <f>IF('Support - Calculation Detail'!H605="","",'Support - Calculation Detail'!H605)</f>
        <v>30348</v>
      </c>
      <c r="J605">
        <f>IF('Support - Calculation Detail'!I605="","",'Support - Calculation Detail'!I605)</f>
        <v>0</v>
      </c>
      <c r="K605">
        <f>IF('Support - Calculation Detail'!K605="","",'Support - Calculation Detail'!K605)</f>
        <v>30348</v>
      </c>
      <c r="L605">
        <f>IF('Support - Calculation Detail'!L605="","",'Support - Calculation Detail'!L605)</f>
        <v>0</v>
      </c>
      <c r="M605">
        <f>IF('Support - Calculation Detail'!M605="","",'Support - Calculation Detail'!M605)</f>
        <v>0</v>
      </c>
      <c r="N605">
        <f>IF('Support - Calculation Detail'!N605="","",'Support - Calculation Detail'!N605)</f>
        <v>0</v>
      </c>
      <c r="P605">
        <f>IF('Support - Calculation Detail'!O605="","",'Support - Calculation Detail'!O605)</f>
        <v>30348</v>
      </c>
      <c r="Q605" t="b">
        <v>1</v>
      </c>
      <c r="R605" t="str">
        <f t="shared" si="45"/>
        <v>1820011</v>
      </c>
      <c r="S605" t="str">
        <f t="shared" si="46"/>
        <v>1820011-TF</v>
      </c>
      <c r="T605" t="str">
        <f t="shared" si="47"/>
        <v>1820011-TF</v>
      </c>
      <c r="U605" t="str">
        <f t="shared" si="48"/>
        <v>2</v>
      </c>
      <c r="V605" t="str">
        <f t="shared" si="49"/>
        <v>TF</v>
      </c>
    </row>
    <row r="606" spans="1:22" x14ac:dyDescent="0.35">
      <c r="A606" t="str">
        <f>IF('Support - Calculation Detail'!A606="","",LEFT('Support - Calculation Detail'!A606,7)&amp;"-"&amp;RIGHT('Support - Calculation Detail'!A606,2))</f>
        <v>1820011-UT</v>
      </c>
      <c r="B606" t="str">
        <f>IF('Support - Calculation Detail'!C606="","",'Support - Calculation Detail'!C606)</f>
        <v>18</v>
      </c>
      <c r="C606" t="str">
        <f>IF('Support - Calculation Detail'!B606="","",'Support - Calculation Detail'!B606)</f>
        <v>N</v>
      </c>
      <c r="D606">
        <f>IF('Support - Calculation Detail'!D606="","",'Support - Calculation Detail'!D606)</f>
        <v>41989</v>
      </c>
      <c r="E606">
        <f>IF('Support - Calculation Detail'!E606="","",'Support - Calculation Detail'!E606)</f>
        <v>0</v>
      </c>
      <c r="G606">
        <f>IF('Support - Calculation Detail'!F606="","",'Support - Calculation Detail'!F606)</f>
        <v>41989</v>
      </c>
      <c r="H606">
        <f>IF('Support - Calculation Detail'!G606="","",'Support - Calculation Detail'!G606)</f>
        <v>1.04</v>
      </c>
      <c r="I606">
        <f>IF('Support - Calculation Detail'!H606="","",'Support - Calculation Detail'!H606)</f>
        <v>43669</v>
      </c>
      <c r="J606">
        <f>IF('Support - Calculation Detail'!I606="","",'Support - Calculation Detail'!I606)</f>
        <v>0</v>
      </c>
      <c r="K606">
        <f>IF('Support - Calculation Detail'!K606="","",'Support - Calculation Detail'!K606)</f>
        <v>43669</v>
      </c>
      <c r="L606">
        <f>IF('Support - Calculation Detail'!L606="","",'Support - Calculation Detail'!L606)</f>
        <v>0</v>
      </c>
      <c r="M606">
        <f>IF('Support - Calculation Detail'!M606="","",'Support - Calculation Detail'!M606)</f>
        <v>0</v>
      </c>
      <c r="N606">
        <f>IF('Support - Calculation Detail'!N606="","",'Support - Calculation Detail'!N606)</f>
        <v>0</v>
      </c>
      <c r="P606">
        <f>IF('Support - Calculation Detail'!O606="","",'Support - Calculation Detail'!O606)</f>
        <v>43669</v>
      </c>
      <c r="Q606" t="b">
        <v>1</v>
      </c>
      <c r="R606" t="str">
        <f t="shared" si="45"/>
        <v>1820011</v>
      </c>
      <c r="S606" t="str">
        <f t="shared" si="46"/>
        <v>1820011-UT</v>
      </c>
      <c r="T606" t="str">
        <f t="shared" si="47"/>
        <v>1820011-UT</v>
      </c>
      <c r="U606" t="str">
        <f t="shared" si="48"/>
        <v>2</v>
      </c>
      <c r="V606" t="str">
        <f t="shared" si="49"/>
        <v>UT</v>
      </c>
    </row>
    <row r="607" spans="1:22" x14ac:dyDescent="0.35">
      <c r="A607" t="str">
        <f>IF('Support - Calculation Detail'!A607="","",LEFT('Support - Calculation Detail'!A607,7)&amp;"-"&amp;RIGHT('Support - Calculation Detail'!A607,2))</f>
        <v>1820012-UT</v>
      </c>
      <c r="B607" t="str">
        <f>IF('Support - Calculation Detail'!C607="","",'Support - Calculation Detail'!C607)</f>
        <v>18</v>
      </c>
      <c r="C607" t="str">
        <f>IF('Support - Calculation Detail'!B607="","",'Support - Calculation Detail'!B607)</f>
        <v>N</v>
      </c>
      <c r="D607">
        <f>IF('Support - Calculation Detail'!D607="","",'Support - Calculation Detail'!D607)</f>
        <v>27618</v>
      </c>
      <c r="E607">
        <f>IF('Support - Calculation Detail'!E607="","",'Support - Calculation Detail'!E607)</f>
        <v>0</v>
      </c>
      <c r="G607">
        <f>IF('Support - Calculation Detail'!F607="","",'Support - Calculation Detail'!F607)</f>
        <v>27618</v>
      </c>
      <c r="H607">
        <f>IF('Support - Calculation Detail'!G607="","",'Support - Calculation Detail'!G607)</f>
        <v>1.04</v>
      </c>
      <c r="I607">
        <f>IF('Support - Calculation Detail'!H607="","",'Support - Calculation Detail'!H607)</f>
        <v>28723</v>
      </c>
      <c r="J607">
        <f>IF('Support - Calculation Detail'!I607="","",'Support - Calculation Detail'!I607)</f>
        <v>0</v>
      </c>
      <c r="K607">
        <f>IF('Support - Calculation Detail'!K607="","",'Support - Calculation Detail'!K607)</f>
        <v>28723</v>
      </c>
      <c r="L607">
        <f>IF('Support - Calculation Detail'!L607="","",'Support - Calculation Detail'!L607)</f>
        <v>0</v>
      </c>
      <c r="M607">
        <f>IF('Support - Calculation Detail'!M607="","",'Support - Calculation Detail'!M607)</f>
        <v>0</v>
      </c>
      <c r="N607">
        <f>IF('Support - Calculation Detail'!N607="","",'Support - Calculation Detail'!N607)</f>
        <v>0</v>
      </c>
      <c r="P607">
        <f>IF('Support - Calculation Detail'!O607="","",'Support - Calculation Detail'!O607)</f>
        <v>28723</v>
      </c>
      <c r="Q607" t="b">
        <v>1</v>
      </c>
      <c r="R607" t="str">
        <f t="shared" si="45"/>
        <v>1820012</v>
      </c>
      <c r="S607" t="str">
        <f t="shared" si="46"/>
        <v>1820012-UT</v>
      </c>
      <c r="T607" t="str">
        <f t="shared" si="47"/>
        <v>1820012-UT</v>
      </c>
      <c r="U607" t="str">
        <f t="shared" si="48"/>
        <v>2</v>
      </c>
      <c r="V607" t="str">
        <f t="shared" si="49"/>
        <v>UT</v>
      </c>
    </row>
    <row r="608" spans="1:22" x14ac:dyDescent="0.35">
      <c r="A608" t="str">
        <f>IF('Support - Calculation Detail'!A608="","",LEFT('Support - Calculation Detail'!A608,7)&amp;"-"&amp;RIGHT('Support - Calculation Detail'!A608,2))</f>
        <v>1820012-TF</v>
      </c>
      <c r="B608" t="str">
        <f>IF('Support - Calculation Detail'!C608="","",'Support - Calculation Detail'!C608)</f>
        <v>18</v>
      </c>
      <c r="C608" t="str">
        <f>IF('Support - Calculation Detail'!B608="","",'Support - Calculation Detail'!B608)</f>
        <v>N</v>
      </c>
      <c r="D608">
        <f>IF('Support - Calculation Detail'!D608="","",'Support - Calculation Detail'!D608)</f>
        <v>32941</v>
      </c>
      <c r="E608">
        <f>IF('Support - Calculation Detail'!E608="","",'Support - Calculation Detail'!E608)</f>
        <v>0</v>
      </c>
      <c r="G608">
        <f>IF('Support - Calculation Detail'!F608="","",'Support - Calculation Detail'!F608)</f>
        <v>32941</v>
      </c>
      <c r="H608">
        <f>IF('Support - Calculation Detail'!G608="","",'Support - Calculation Detail'!G608)</f>
        <v>1.04</v>
      </c>
      <c r="I608">
        <f>IF('Support - Calculation Detail'!H608="","",'Support - Calculation Detail'!H608)</f>
        <v>34259</v>
      </c>
      <c r="J608">
        <f>IF('Support - Calculation Detail'!I608="","",'Support - Calculation Detail'!I608)</f>
        <v>0</v>
      </c>
      <c r="K608">
        <f>IF('Support - Calculation Detail'!K608="","",'Support - Calculation Detail'!K608)</f>
        <v>34259</v>
      </c>
      <c r="L608">
        <f>IF('Support - Calculation Detail'!L608="","",'Support - Calculation Detail'!L608)</f>
        <v>0</v>
      </c>
      <c r="M608">
        <f>IF('Support - Calculation Detail'!M608="","",'Support - Calculation Detail'!M608)</f>
        <v>0</v>
      </c>
      <c r="N608">
        <f>IF('Support - Calculation Detail'!N608="","",'Support - Calculation Detail'!N608)</f>
        <v>0</v>
      </c>
      <c r="P608">
        <f>IF('Support - Calculation Detail'!O608="","",'Support - Calculation Detail'!O608)</f>
        <v>34259</v>
      </c>
      <c r="Q608" t="b">
        <v>1</v>
      </c>
      <c r="R608" t="str">
        <f t="shared" si="45"/>
        <v>1820012</v>
      </c>
      <c r="S608" t="str">
        <f t="shared" si="46"/>
        <v>1820012-TF</v>
      </c>
      <c r="T608" t="str">
        <f t="shared" si="47"/>
        <v>1820012-TF</v>
      </c>
      <c r="U608" t="str">
        <f t="shared" si="48"/>
        <v>2</v>
      </c>
      <c r="V608" t="str">
        <f t="shared" si="49"/>
        <v>TF</v>
      </c>
    </row>
    <row r="609" spans="1:22" x14ac:dyDescent="0.35">
      <c r="A609" t="str">
        <f>IF('Support - Calculation Detail'!A609="","",LEFT('Support - Calculation Detail'!A609,7)&amp;"-"&amp;RIGHT('Support - Calculation Detail'!A609,2))</f>
        <v>1850040-UT</v>
      </c>
      <c r="B609" t="str">
        <f>IF('Support - Calculation Detail'!C609="","",'Support - Calculation Detail'!C609)</f>
        <v>18</v>
      </c>
      <c r="C609" t="str">
        <f>IF('Support - Calculation Detail'!B609="","",'Support - Calculation Detail'!B609)</f>
        <v>N</v>
      </c>
      <c r="D609">
        <f>IF('Support - Calculation Detail'!D609="","",'Support - Calculation Detail'!D609)</f>
        <v>6893622</v>
      </c>
      <c r="E609">
        <f>IF('Support - Calculation Detail'!E609="","",'Support - Calculation Detail'!E609)</f>
        <v>0</v>
      </c>
      <c r="G609">
        <f>IF('Support - Calculation Detail'!F609="","",'Support - Calculation Detail'!F609)</f>
        <v>6893622</v>
      </c>
      <c r="H609">
        <f>IF('Support - Calculation Detail'!G609="","",'Support - Calculation Detail'!G609)</f>
        <v>1.04</v>
      </c>
      <c r="I609">
        <f>IF('Support - Calculation Detail'!H609="","",'Support - Calculation Detail'!H609)</f>
        <v>7169367</v>
      </c>
      <c r="J609">
        <f>IF('Support - Calculation Detail'!I609="","",'Support - Calculation Detail'!I609)</f>
        <v>0</v>
      </c>
      <c r="K609">
        <f>IF('Support - Calculation Detail'!K609="","",'Support - Calculation Detail'!K609)</f>
        <v>7169367</v>
      </c>
      <c r="L609">
        <f>IF('Support - Calculation Detail'!L609="","",'Support - Calculation Detail'!L609)</f>
        <v>0</v>
      </c>
      <c r="M609">
        <f>IF('Support - Calculation Detail'!M609="","",'Support - Calculation Detail'!M609)</f>
        <v>0</v>
      </c>
      <c r="N609">
        <f>IF('Support - Calculation Detail'!N609="","",'Support - Calculation Detail'!N609)</f>
        <v>0</v>
      </c>
      <c r="P609">
        <f>IF('Support - Calculation Detail'!O609="","",'Support - Calculation Detail'!O609)</f>
        <v>7169367</v>
      </c>
      <c r="Q609" t="b">
        <v>1</v>
      </c>
      <c r="R609" t="str">
        <f t="shared" si="45"/>
        <v>1850040</v>
      </c>
      <c r="S609" t="str">
        <f t="shared" si="46"/>
        <v>1850040-UT</v>
      </c>
      <c r="T609" t="str">
        <f t="shared" si="47"/>
        <v>1850040-UT</v>
      </c>
      <c r="U609" t="str">
        <f t="shared" si="48"/>
        <v>5</v>
      </c>
      <c r="V609" t="str">
        <f t="shared" si="49"/>
        <v>UT</v>
      </c>
    </row>
    <row r="610" spans="1:22" x14ac:dyDescent="0.35">
      <c r="A610" t="str">
        <f>IF('Support - Calculation Detail'!A610="","",LEFT('Support - Calculation Detail'!A610,7)&amp;"-"&amp;RIGHT('Support - Calculation Detail'!A610,2))</f>
        <v>1850041-UT</v>
      </c>
      <c r="B610" t="str">
        <f>IF('Support - Calculation Detail'!C610="","",'Support - Calculation Detail'!C610)</f>
        <v>18</v>
      </c>
      <c r="C610" t="str">
        <f>IF('Support - Calculation Detail'!B610="","",'Support - Calculation Detail'!B610)</f>
        <v>N</v>
      </c>
      <c r="D610">
        <f>IF('Support - Calculation Detail'!D610="","",'Support - Calculation Detail'!D610)</f>
        <v>718728</v>
      </c>
      <c r="E610">
        <f>IF('Support - Calculation Detail'!E610="","",'Support - Calculation Detail'!E610)</f>
        <v>0</v>
      </c>
      <c r="G610">
        <f>IF('Support - Calculation Detail'!F610="","",'Support - Calculation Detail'!F610)</f>
        <v>718728</v>
      </c>
      <c r="H610">
        <f>IF('Support - Calculation Detail'!G610="","",'Support - Calculation Detail'!G610)</f>
        <v>1.04</v>
      </c>
      <c r="I610">
        <f>IF('Support - Calculation Detail'!H610="","",'Support - Calculation Detail'!H610)</f>
        <v>747477</v>
      </c>
      <c r="J610">
        <f>IF('Support - Calculation Detail'!I610="","",'Support - Calculation Detail'!I610)</f>
        <v>0</v>
      </c>
      <c r="K610">
        <f>IF('Support - Calculation Detail'!K610="","",'Support - Calculation Detail'!K610)</f>
        <v>747477</v>
      </c>
      <c r="L610">
        <f>IF('Support - Calculation Detail'!L610="","",'Support - Calculation Detail'!L610)</f>
        <v>0</v>
      </c>
      <c r="M610">
        <f>IF('Support - Calculation Detail'!M610="","",'Support - Calculation Detail'!M610)</f>
        <v>0</v>
      </c>
      <c r="N610">
        <f>IF('Support - Calculation Detail'!N610="","",'Support - Calculation Detail'!N610)</f>
        <v>0</v>
      </c>
      <c r="P610">
        <f>IF('Support - Calculation Detail'!O610="","",'Support - Calculation Detail'!O610)</f>
        <v>747477</v>
      </c>
      <c r="Q610" t="b">
        <v>1</v>
      </c>
      <c r="R610" t="str">
        <f t="shared" si="45"/>
        <v>1850041</v>
      </c>
      <c r="S610" t="str">
        <f t="shared" si="46"/>
        <v>1850041-UT</v>
      </c>
      <c r="T610" t="str">
        <f t="shared" si="47"/>
        <v>1850041-UT</v>
      </c>
      <c r="U610" t="str">
        <f t="shared" si="48"/>
        <v>5</v>
      </c>
      <c r="V610" t="str">
        <f t="shared" si="49"/>
        <v>UT</v>
      </c>
    </row>
    <row r="611" spans="1:22" x14ac:dyDescent="0.35">
      <c r="A611" t="str">
        <f>IF('Support - Calculation Detail'!A611="","",LEFT('Support - Calculation Detail'!A611,7)&amp;"-"&amp;RIGHT('Support - Calculation Detail'!A611,2))</f>
        <v>1830107-UT</v>
      </c>
      <c r="B611" t="str">
        <f>IF('Support - Calculation Detail'!C611="","",'Support - Calculation Detail'!C611)</f>
        <v>18</v>
      </c>
      <c r="C611" t="str">
        <f>IF('Support - Calculation Detail'!B611="","",'Support - Calculation Detail'!B611)</f>
        <v>N</v>
      </c>
      <c r="D611">
        <f>IF('Support - Calculation Detail'!D611="","",'Support - Calculation Detail'!D611)</f>
        <v>47404529</v>
      </c>
      <c r="E611">
        <f>IF('Support - Calculation Detail'!E611="","",'Support - Calculation Detail'!E611)</f>
        <v>0</v>
      </c>
      <c r="G611">
        <f>IF('Support - Calculation Detail'!F611="","",'Support - Calculation Detail'!F611)</f>
        <v>47404529</v>
      </c>
      <c r="H611">
        <f>IF('Support - Calculation Detail'!G611="","",'Support - Calculation Detail'!G611)</f>
        <v>1.04</v>
      </c>
      <c r="I611">
        <f>IF('Support - Calculation Detail'!H611="","",'Support - Calculation Detail'!H611)</f>
        <v>49300710</v>
      </c>
      <c r="J611">
        <f>IF('Support - Calculation Detail'!I611="","",'Support - Calculation Detail'!I611)</f>
        <v>0</v>
      </c>
      <c r="K611">
        <f>IF('Support - Calculation Detail'!K611="","",'Support - Calculation Detail'!K611)</f>
        <v>49300710</v>
      </c>
      <c r="L611">
        <f>IF('Support - Calculation Detail'!L611="","",'Support - Calculation Detail'!L611)</f>
        <v>0</v>
      </c>
      <c r="M611">
        <f>IF('Support - Calculation Detail'!M611="","",'Support - Calculation Detail'!M611)</f>
        <v>0</v>
      </c>
      <c r="N611">
        <f>IF('Support - Calculation Detail'!N611="","",'Support - Calculation Detail'!N611)</f>
        <v>0</v>
      </c>
      <c r="P611">
        <f>IF('Support - Calculation Detail'!O611="","",'Support - Calculation Detail'!O611)</f>
        <v>49300710</v>
      </c>
      <c r="Q611" t="b">
        <v>1</v>
      </c>
      <c r="R611" t="str">
        <f t="shared" si="45"/>
        <v>1830107</v>
      </c>
      <c r="S611" t="str">
        <f t="shared" si="46"/>
        <v>1830107-UT</v>
      </c>
      <c r="T611" t="str">
        <f t="shared" si="47"/>
        <v>1830107-UT</v>
      </c>
      <c r="U611" t="str">
        <f t="shared" si="48"/>
        <v>3</v>
      </c>
      <c r="V611" t="str">
        <f t="shared" si="49"/>
        <v>UT</v>
      </c>
    </row>
    <row r="612" spans="1:22" x14ac:dyDescent="0.35">
      <c r="A612" t="str">
        <f>IF('Support - Calculation Detail'!A612="","",LEFT('Support - Calculation Detail'!A612,7)&amp;"-"&amp;RIGHT('Support - Calculation Detail'!A612,2))</f>
        <v>1830591-UT</v>
      </c>
      <c r="B612" t="str">
        <f>IF('Support - Calculation Detail'!C612="","",'Support - Calculation Detail'!C612)</f>
        <v>18</v>
      </c>
      <c r="C612" t="str">
        <f>IF('Support - Calculation Detail'!B612="","",'Support - Calculation Detail'!B612)</f>
        <v>N</v>
      </c>
      <c r="D612">
        <f>IF('Support - Calculation Detail'!D612="","",'Support - Calculation Detail'!D612)</f>
        <v>528725</v>
      </c>
      <c r="E612">
        <f>IF('Support - Calculation Detail'!E612="","",'Support - Calculation Detail'!E612)</f>
        <v>0</v>
      </c>
      <c r="G612">
        <f>IF('Support - Calculation Detail'!F612="","",'Support - Calculation Detail'!F612)</f>
        <v>528725</v>
      </c>
      <c r="H612">
        <f>IF('Support - Calculation Detail'!G612="","",'Support - Calculation Detail'!G612)</f>
        <v>1.04</v>
      </c>
      <c r="I612">
        <f>IF('Support - Calculation Detail'!H612="","",'Support - Calculation Detail'!H612)</f>
        <v>549874</v>
      </c>
      <c r="J612">
        <f>IF('Support - Calculation Detail'!I612="","",'Support - Calculation Detail'!I612)</f>
        <v>0</v>
      </c>
      <c r="K612">
        <f>IF('Support - Calculation Detail'!K612="","",'Support - Calculation Detail'!K612)</f>
        <v>549874</v>
      </c>
      <c r="L612">
        <f>IF('Support - Calculation Detail'!L612="","",'Support - Calculation Detail'!L612)</f>
        <v>21816</v>
      </c>
      <c r="M612">
        <f>IF('Support - Calculation Detail'!M612="","",'Support - Calculation Detail'!M612)</f>
        <v>0</v>
      </c>
      <c r="N612">
        <f>IF('Support - Calculation Detail'!N612="","",'Support - Calculation Detail'!N612)</f>
        <v>0</v>
      </c>
      <c r="P612">
        <f>IF('Support - Calculation Detail'!O612="","",'Support - Calculation Detail'!O612)</f>
        <v>571690</v>
      </c>
      <c r="Q612" t="b">
        <v>1</v>
      </c>
      <c r="R612" t="str">
        <f t="shared" si="45"/>
        <v>1830591</v>
      </c>
      <c r="S612" t="str">
        <f t="shared" si="46"/>
        <v>1830591-UT</v>
      </c>
      <c r="T612" t="str">
        <f t="shared" si="47"/>
        <v>1830591-UT</v>
      </c>
      <c r="U612" t="str">
        <f t="shared" si="48"/>
        <v>3</v>
      </c>
      <c r="V612" t="str">
        <f t="shared" si="49"/>
        <v>UT</v>
      </c>
    </row>
    <row r="613" spans="1:22" x14ac:dyDescent="0.35">
      <c r="A613" t="str">
        <f>IF('Support - Calculation Detail'!A613="","",LEFT('Support - Calculation Detail'!A613,7)&amp;"-"&amp;RIGHT('Support - Calculation Detail'!A613,2))</f>
        <v>1830592-UT</v>
      </c>
      <c r="B613" t="str">
        <f>IF('Support - Calculation Detail'!C613="","",'Support - Calculation Detail'!C613)</f>
        <v>18</v>
      </c>
      <c r="C613" t="str">
        <f>IF('Support - Calculation Detail'!B613="","",'Support - Calculation Detail'!B613)</f>
        <v>N</v>
      </c>
      <c r="D613">
        <f>IF('Support - Calculation Detail'!D613="","",'Support - Calculation Detail'!D613)</f>
        <v>792780</v>
      </c>
      <c r="E613">
        <f>IF('Support - Calculation Detail'!E613="","",'Support - Calculation Detail'!E613)</f>
        <v>0</v>
      </c>
      <c r="G613">
        <f>IF('Support - Calculation Detail'!F613="","",'Support - Calculation Detail'!F613)</f>
        <v>792780</v>
      </c>
      <c r="H613">
        <f>IF('Support - Calculation Detail'!G613="","",'Support - Calculation Detail'!G613)</f>
        <v>1.04</v>
      </c>
      <c r="I613">
        <f>IF('Support - Calculation Detail'!H613="","",'Support - Calculation Detail'!H613)</f>
        <v>824491</v>
      </c>
      <c r="J613">
        <f>IF('Support - Calculation Detail'!I613="","",'Support - Calculation Detail'!I613)</f>
        <v>0</v>
      </c>
      <c r="K613">
        <f>IF('Support - Calculation Detail'!K613="","",'Support - Calculation Detail'!K613)</f>
        <v>824491</v>
      </c>
      <c r="L613">
        <f>IF('Support - Calculation Detail'!L613="","",'Support - Calculation Detail'!L613)</f>
        <v>11673</v>
      </c>
      <c r="M613">
        <f>IF('Support - Calculation Detail'!M613="","",'Support - Calculation Detail'!M613)</f>
        <v>0</v>
      </c>
      <c r="N613">
        <f>IF('Support - Calculation Detail'!N613="","",'Support - Calculation Detail'!N613)</f>
        <v>0</v>
      </c>
      <c r="P613">
        <f>IF('Support - Calculation Detail'!O613="","",'Support - Calculation Detail'!O613)</f>
        <v>836164</v>
      </c>
      <c r="Q613" t="b">
        <v>1</v>
      </c>
      <c r="R613" t="str">
        <f t="shared" si="45"/>
        <v>1830592</v>
      </c>
      <c r="S613" t="str">
        <f t="shared" si="46"/>
        <v>1830592-UT</v>
      </c>
      <c r="T613" t="str">
        <f t="shared" si="47"/>
        <v>1830592-UT</v>
      </c>
      <c r="U613" t="str">
        <f t="shared" si="48"/>
        <v>3</v>
      </c>
      <c r="V613" t="str">
        <f t="shared" si="49"/>
        <v>UT</v>
      </c>
    </row>
    <row r="614" spans="1:22" x14ac:dyDescent="0.35">
      <c r="A614" t="str">
        <f>IF('Support - Calculation Detail'!A614="","",LEFT('Support - Calculation Detail'!A614,7)&amp;"-"&amp;RIGHT('Support - Calculation Detail'!A614,2))</f>
        <v>1830593-UT</v>
      </c>
      <c r="B614" t="str">
        <f>IF('Support - Calculation Detail'!C614="","",'Support - Calculation Detail'!C614)</f>
        <v>18</v>
      </c>
      <c r="C614" t="str">
        <f>IF('Support - Calculation Detail'!B614="","",'Support - Calculation Detail'!B614)</f>
        <v>N</v>
      </c>
      <c r="D614">
        <f>IF('Support - Calculation Detail'!D614="","",'Support - Calculation Detail'!D614)</f>
        <v>328119</v>
      </c>
      <c r="E614">
        <f>IF('Support - Calculation Detail'!E614="","",'Support - Calculation Detail'!E614)</f>
        <v>0</v>
      </c>
      <c r="G614">
        <f>IF('Support - Calculation Detail'!F614="","",'Support - Calculation Detail'!F614)</f>
        <v>328119</v>
      </c>
      <c r="H614">
        <f>IF('Support - Calculation Detail'!G614="","",'Support - Calculation Detail'!G614)</f>
        <v>1.04</v>
      </c>
      <c r="I614">
        <f>IF('Support - Calculation Detail'!H614="","",'Support - Calculation Detail'!H614)</f>
        <v>341244</v>
      </c>
      <c r="J614">
        <f>IF('Support - Calculation Detail'!I614="","",'Support - Calculation Detail'!I614)</f>
        <v>0</v>
      </c>
      <c r="K614">
        <f>IF('Support - Calculation Detail'!K614="","",'Support - Calculation Detail'!K614)</f>
        <v>341244</v>
      </c>
      <c r="L614">
        <f>IF('Support - Calculation Detail'!L614="","",'Support - Calculation Detail'!L614)</f>
        <v>2250</v>
      </c>
      <c r="M614">
        <f>IF('Support - Calculation Detail'!M614="","",'Support - Calculation Detail'!M614)</f>
        <v>0</v>
      </c>
      <c r="N614">
        <f>IF('Support - Calculation Detail'!N614="","",'Support - Calculation Detail'!N614)</f>
        <v>0</v>
      </c>
      <c r="P614">
        <f>IF('Support - Calculation Detail'!O614="","",'Support - Calculation Detail'!O614)</f>
        <v>343494</v>
      </c>
      <c r="Q614" t="b">
        <v>1</v>
      </c>
      <c r="R614" t="str">
        <f t="shared" si="45"/>
        <v>1830593</v>
      </c>
      <c r="S614" t="str">
        <f t="shared" si="46"/>
        <v>1830593-UT</v>
      </c>
      <c r="T614" t="str">
        <f t="shared" si="47"/>
        <v>1830593-UT</v>
      </c>
      <c r="U614" t="str">
        <f t="shared" si="48"/>
        <v>3</v>
      </c>
      <c r="V614" t="str">
        <f t="shared" si="49"/>
        <v>UT</v>
      </c>
    </row>
    <row r="615" spans="1:22" x14ac:dyDescent="0.35">
      <c r="A615" t="str">
        <f>IF('Support - Calculation Detail'!A615="","",LEFT('Support - Calculation Detail'!A615,7)&amp;"-"&amp;RIGHT('Support - Calculation Detail'!A615,2))</f>
        <v>1830594-UT</v>
      </c>
      <c r="B615" t="str">
        <f>IF('Support - Calculation Detail'!C615="","",'Support - Calculation Detail'!C615)</f>
        <v>18</v>
      </c>
      <c r="C615" t="str">
        <f>IF('Support - Calculation Detail'!B615="","",'Support - Calculation Detail'!B615)</f>
        <v>N</v>
      </c>
      <c r="D615">
        <f>IF('Support - Calculation Detail'!D615="","",'Support - Calculation Detail'!D615)</f>
        <v>165045</v>
      </c>
      <c r="E615">
        <f>IF('Support - Calculation Detail'!E615="","",'Support - Calculation Detail'!E615)</f>
        <v>0</v>
      </c>
      <c r="G615">
        <f>IF('Support - Calculation Detail'!F615="","",'Support - Calculation Detail'!F615)</f>
        <v>165045</v>
      </c>
      <c r="H615">
        <f>IF('Support - Calculation Detail'!G615="","",'Support - Calculation Detail'!G615)</f>
        <v>1.04</v>
      </c>
      <c r="I615">
        <f>IF('Support - Calculation Detail'!H615="","",'Support - Calculation Detail'!H615)</f>
        <v>171647</v>
      </c>
      <c r="J615">
        <f>IF('Support - Calculation Detail'!I615="","",'Support - Calculation Detail'!I615)</f>
        <v>0</v>
      </c>
      <c r="K615">
        <f>IF('Support - Calculation Detail'!K615="","",'Support - Calculation Detail'!K615)</f>
        <v>171647</v>
      </c>
      <c r="L615">
        <f>IF('Support - Calculation Detail'!L615="","",'Support - Calculation Detail'!L615)</f>
        <v>9041</v>
      </c>
      <c r="M615">
        <f>IF('Support - Calculation Detail'!M615="","",'Support - Calculation Detail'!M615)</f>
        <v>0</v>
      </c>
      <c r="N615">
        <f>IF('Support - Calculation Detail'!N615="","",'Support - Calculation Detail'!N615)</f>
        <v>0</v>
      </c>
      <c r="P615">
        <f>IF('Support - Calculation Detail'!O615="","",'Support - Calculation Detail'!O615)</f>
        <v>180688</v>
      </c>
      <c r="Q615" t="b">
        <v>1</v>
      </c>
      <c r="R615" t="str">
        <f t="shared" si="45"/>
        <v>1830594</v>
      </c>
      <c r="S615" t="str">
        <f t="shared" si="46"/>
        <v>1830594-UT</v>
      </c>
      <c r="T615" t="str">
        <f t="shared" si="47"/>
        <v>1830594-UT</v>
      </c>
      <c r="U615" t="str">
        <f t="shared" si="48"/>
        <v>3</v>
      </c>
      <c r="V615" t="str">
        <f t="shared" si="49"/>
        <v>UT</v>
      </c>
    </row>
    <row r="616" spans="1:22" x14ac:dyDescent="0.35">
      <c r="A616" t="str">
        <f>IF('Support - Calculation Detail'!A616="","",LEFT('Support - Calculation Detail'!A616,7)&amp;"-"&amp;RIGHT('Support - Calculation Detail'!A616,2))</f>
        <v>1830595-UT</v>
      </c>
      <c r="B616" t="str">
        <f>IF('Support - Calculation Detail'!C616="","",'Support - Calculation Detail'!C616)</f>
        <v>18</v>
      </c>
      <c r="C616" t="str">
        <f>IF('Support - Calculation Detail'!B616="","",'Support - Calculation Detail'!B616)</f>
        <v>N</v>
      </c>
      <c r="D616">
        <f>IF('Support - Calculation Detail'!D616="","",'Support - Calculation Detail'!D616)</f>
        <v>3575229</v>
      </c>
      <c r="E616">
        <f>IF('Support - Calculation Detail'!E616="","",'Support - Calculation Detail'!E616)</f>
        <v>0</v>
      </c>
      <c r="G616">
        <f>IF('Support - Calculation Detail'!F616="","",'Support - Calculation Detail'!F616)</f>
        <v>3575229</v>
      </c>
      <c r="H616">
        <f>IF('Support - Calculation Detail'!G616="","",'Support - Calculation Detail'!G616)</f>
        <v>1.04</v>
      </c>
      <c r="I616">
        <f>IF('Support - Calculation Detail'!H616="","",'Support - Calculation Detail'!H616)</f>
        <v>3718238</v>
      </c>
      <c r="J616">
        <f>IF('Support - Calculation Detail'!I616="","",'Support - Calculation Detail'!I616)</f>
        <v>0</v>
      </c>
      <c r="K616">
        <f>IF('Support - Calculation Detail'!K616="","",'Support - Calculation Detail'!K616)</f>
        <v>3718238</v>
      </c>
      <c r="L616">
        <f>IF('Support - Calculation Detail'!L616="","",'Support - Calculation Detail'!L616)</f>
        <v>227230</v>
      </c>
      <c r="M616">
        <f>IF('Support - Calculation Detail'!M616="","",'Support - Calculation Detail'!M616)</f>
        <v>0</v>
      </c>
      <c r="N616">
        <f>IF('Support - Calculation Detail'!N616="","",'Support - Calculation Detail'!N616)</f>
        <v>0</v>
      </c>
      <c r="P616">
        <f>IF('Support - Calculation Detail'!O616="","",'Support - Calculation Detail'!O616)</f>
        <v>3945468</v>
      </c>
      <c r="Q616" t="b">
        <v>1</v>
      </c>
      <c r="R616" t="str">
        <f t="shared" si="45"/>
        <v>1830595</v>
      </c>
      <c r="S616" t="str">
        <f t="shared" si="46"/>
        <v>1830595-UT</v>
      </c>
      <c r="T616" t="str">
        <f t="shared" si="47"/>
        <v>1830595-UT</v>
      </c>
      <c r="U616" t="str">
        <f t="shared" si="48"/>
        <v>3</v>
      </c>
      <c r="V616" t="str">
        <f t="shared" si="49"/>
        <v>UT</v>
      </c>
    </row>
    <row r="617" spans="1:22" x14ac:dyDescent="0.35">
      <c r="A617" t="str">
        <f>IF('Support - Calculation Detail'!A617="","",LEFT('Support - Calculation Detail'!A617,7)&amp;"-"&amp;RIGHT('Support - Calculation Detail'!A617,2))</f>
        <v>4830746-UT</v>
      </c>
      <c r="B617" t="str">
        <f>IF('Support - Calculation Detail'!C617="","",'Support - Calculation Detail'!C617)</f>
        <v>48</v>
      </c>
      <c r="C617" t="str">
        <f>IF('Support - Calculation Detail'!B617="","",'Support - Calculation Detail'!B617)</f>
        <v>N</v>
      </c>
      <c r="D617">
        <f>IF('Support - Calculation Detail'!D617="","",'Support - Calculation Detail'!D617)</f>
        <v>990185</v>
      </c>
      <c r="E617">
        <f>IF('Support - Calculation Detail'!E617="","",'Support - Calculation Detail'!E617)</f>
        <v>0</v>
      </c>
      <c r="G617">
        <f>IF('Support - Calculation Detail'!F617="","",'Support - Calculation Detail'!F617)</f>
        <v>990185</v>
      </c>
      <c r="H617">
        <f>IF('Support - Calculation Detail'!G617="","",'Support - Calculation Detail'!G617)</f>
        <v>1.04</v>
      </c>
      <c r="I617">
        <f>IF('Support - Calculation Detail'!H617="","",'Support - Calculation Detail'!H617)</f>
        <v>1029792</v>
      </c>
      <c r="J617">
        <f>IF('Support - Calculation Detail'!I617="","",'Support - Calculation Detail'!I617)</f>
        <v>0</v>
      </c>
      <c r="K617">
        <f>IF('Support - Calculation Detail'!K617="","",'Support - Calculation Detail'!K617)</f>
        <v>1029792</v>
      </c>
      <c r="L617">
        <f>IF('Support - Calculation Detail'!L617="","",'Support - Calculation Detail'!L617)</f>
        <v>30717</v>
      </c>
      <c r="M617">
        <f>IF('Support - Calculation Detail'!M617="","",'Support - Calculation Detail'!M617)</f>
        <v>0</v>
      </c>
      <c r="N617">
        <f>IF('Support - Calculation Detail'!N617="","",'Support - Calculation Detail'!N617)</f>
        <v>0</v>
      </c>
      <c r="P617">
        <f>IF('Support - Calculation Detail'!O617="","",'Support - Calculation Detail'!O617)</f>
        <v>1060509</v>
      </c>
      <c r="Q617" t="b">
        <v>1</v>
      </c>
      <c r="R617" t="str">
        <f t="shared" si="45"/>
        <v>4830746</v>
      </c>
      <c r="S617" t="str">
        <f t="shared" si="46"/>
        <v>4830746-UT</v>
      </c>
      <c r="T617" t="str">
        <f t="shared" si="47"/>
        <v>4830746-UT</v>
      </c>
      <c r="U617" t="str">
        <f t="shared" si="48"/>
        <v>3</v>
      </c>
      <c r="V617" t="str">
        <f t="shared" si="49"/>
        <v>UT</v>
      </c>
    </row>
    <row r="618" spans="1:22" x14ac:dyDescent="0.35">
      <c r="A618" t="str">
        <f>IF('Support - Calculation Detail'!A618="","",LEFT('Support - Calculation Detail'!A618,7)&amp;"-"&amp;RIGHT('Support - Calculation Detail'!A618,2))</f>
        <v>1860806-UT</v>
      </c>
      <c r="B618" t="str">
        <f>IF('Support - Calculation Detail'!C618="","",'Support - Calculation Detail'!C618)</f>
        <v>18</v>
      </c>
      <c r="C618" t="str">
        <f>IF('Support - Calculation Detail'!B618="","",'Support - Calculation Detail'!B618)</f>
        <v>N</v>
      </c>
      <c r="D618">
        <f>IF('Support - Calculation Detail'!D618="","",'Support - Calculation Detail'!D618)</f>
        <v>13279091</v>
      </c>
      <c r="E618">
        <f>IF('Support - Calculation Detail'!E618="","",'Support - Calculation Detail'!E618)</f>
        <v>0</v>
      </c>
      <c r="G618">
        <f>IF('Support - Calculation Detail'!F618="","",'Support - Calculation Detail'!F618)</f>
        <v>13279091</v>
      </c>
      <c r="H618">
        <f>IF('Support - Calculation Detail'!G618="","",'Support - Calculation Detail'!G618)</f>
        <v>1.04</v>
      </c>
      <c r="I618">
        <f>IF('Support - Calculation Detail'!H618="","",'Support - Calculation Detail'!H618)</f>
        <v>13810255</v>
      </c>
      <c r="J618">
        <f>IF('Support - Calculation Detail'!I618="","",'Support - Calculation Detail'!I618)</f>
        <v>0</v>
      </c>
      <c r="K618">
        <f>IF('Support - Calculation Detail'!K618="","",'Support - Calculation Detail'!K618)</f>
        <v>13810255</v>
      </c>
      <c r="L618">
        <f>IF('Support - Calculation Detail'!L618="","",'Support - Calculation Detail'!L618)</f>
        <v>0</v>
      </c>
      <c r="M618">
        <f>IF('Support - Calculation Detail'!M618="","",'Support - Calculation Detail'!M618)</f>
        <v>0</v>
      </c>
      <c r="N618">
        <f>IF('Support - Calculation Detail'!N618="","",'Support - Calculation Detail'!N618)</f>
        <v>0</v>
      </c>
      <c r="P618">
        <f>IF('Support - Calculation Detail'!O618="","",'Support - Calculation Detail'!O618)</f>
        <v>13810255</v>
      </c>
      <c r="Q618" t="b">
        <v>1</v>
      </c>
      <c r="R618" t="str">
        <f t="shared" si="45"/>
        <v>1860806</v>
      </c>
      <c r="S618" t="str">
        <f t="shared" si="46"/>
        <v>1860806-UT</v>
      </c>
      <c r="T618" t="str">
        <f t="shared" si="47"/>
        <v>1860806-UT</v>
      </c>
      <c r="U618" t="str">
        <f t="shared" si="48"/>
        <v>6</v>
      </c>
      <c r="V618" t="str">
        <f t="shared" si="49"/>
        <v>UT</v>
      </c>
    </row>
    <row r="619" spans="1:22" x14ac:dyDescent="0.35">
      <c r="A619" t="str">
        <f>IF('Support - Calculation Detail'!A619="","",LEFT('Support - Calculation Detail'!A619,7)&amp;"-"&amp;RIGHT('Support - Calculation Detail'!A619,2))</f>
        <v>1860935-UT</v>
      </c>
      <c r="B619" t="str">
        <f>IF('Support - Calculation Detail'!C619="","",'Support - Calculation Detail'!C619)</f>
        <v>18</v>
      </c>
      <c r="C619" t="str">
        <f>IF('Support - Calculation Detail'!B619="","",'Support - Calculation Detail'!B619)</f>
        <v>N</v>
      </c>
      <c r="D619">
        <f>IF('Support - Calculation Detail'!D619="","",'Support - Calculation Detail'!D619)</f>
        <v>6539554</v>
      </c>
      <c r="E619">
        <f>IF('Support - Calculation Detail'!E619="","",'Support - Calculation Detail'!E619)</f>
        <v>0</v>
      </c>
      <c r="G619">
        <f>IF('Support - Calculation Detail'!F619="","",'Support - Calculation Detail'!F619)</f>
        <v>6539554</v>
      </c>
      <c r="H619">
        <f>IF('Support - Calculation Detail'!G619="","",'Support - Calculation Detail'!G619)</f>
        <v>1.04</v>
      </c>
      <c r="I619">
        <f>IF('Support - Calculation Detail'!H619="","",'Support - Calculation Detail'!H619)</f>
        <v>6801136</v>
      </c>
      <c r="J619">
        <f>IF('Support - Calculation Detail'!I619="","",'Support - Calculation Detail'!I619)</f>
        <v>0</v>
      </c>
      <c r="K619">
        <f>IF('Support - Calculation Detail'!K619="","",'Support - Calculation Detail'!K619)</f>
        <v>6801136</v>
      </c>
      <c r="L619">
        <f>IF('Support - Calculation Detail'!L619="","",'Support - Calculation Detail'!L619)</f>
        <v>0</v>
      </c>
      <c r="M619">
        <f>IF('Support - Calculation Detail'!M619="","",'Support - Calculation Detail'!M619)</f>
        <v>0</v>
      </c>
      <c r="N619">
        <f>IF('Support - Calculation Detail'!N619="","",'Support - Calculation Detail'!N619)</f>
        <v>0</v>
      </c>
      <c r="P619">
        <f>IF('Support - Calculation Detail'!O619="","",'Support - Calculation Detail'!O619)</f>
        <v>6801136</v>
      </c>
      <c r="Q619" t="b">
        <v>1</v>
      </c>
      <c r="R619" t="str">
        <f t="shared" si="45"/>
        <v>1860935</v>
      </c>
      <c r="S619" t="str">
        <f t="shared" si="46"/>
        <v>1860935-UT</v>
      </c>
      <c r="T619" t="str">
        <f t="shared" si="47"/>
        <v>1860935-UT</v>
      </c>
      <c r="U619" t="str">
        <f t="shared" si="48"/>
        <v>6</v>
      </c>
      <c r="V619" t="str">
        <f t="shared" si="49"/>
        <v>UT</v>
      </c>
    </row>
    <row r="620" spans="1:22" x14ac:dyDescent="0.35">
      <c r="A620" t="str">
        <f>IF('Support - Calculation Detail'!A620="","",LEFT('Support - Calculation Detail'!A620,7)&amp;"-"&amp;RIGHT('Support - Calculation Detail'!A620,2))</f>
        <v>1860956-UT</v>
      </c>
      <c r="B620" t="str">
        <f>IF('Support - Calculation Detail'!C620="","",'Support - Calculation Detail'!C620)</f>
        <v>18</v>
      </c>
      <c r="C620" t="str">
        <f>IF('Support - Calculation Detail'!B620="","",'Support - Calculation Detail'!B620)</f>
        <v>N</v>
      </c>
      <c r="D620">
        <f>IF('Support - Calculation Detail'!D620="","",'Support - Calculation Detail'!D620)</f>
        <v>619103</v>
      </c>
      <c r="E620">
        <f>IF('Support - Calculation Detail'!E620="","",'Support - Calculation Detail'!E620)</f>
        <v>0</v>
      </c>
      <c r="G620">
        <f>IF('Support - Calculation Detail'!F620="","",'Support - Calculation Detail'!F620)</f>
        <v>619103</v>
      </c>
      <c r="H620">
        <f>IF('Support - Calculation Detail'!G620="","",'Support - Calculation Detail'!G620)</f>
        <v>1.04</v>
      </c>
      <c r="I620">
        <f>IF('Support - Calculation Detail'!H620="","",'Support - Calculation Detail'!H620)</f>
        <v>643867</v>
      </c>
      <c r="J620">
        <f>IF('Support - Calculation Detail'!I620="","",'Support - Calculation Detail'!I620)</f>
        <v>0</v>
      </c>
      <c r="K620">
        <f>IF('Support - Calculation Detail'!K620="","",'Support - Calculation Detail'!K620)</f>
        <v>643867</v>
      </c>
      <c r="L620">
        <f>IF('Support - Calculation Detail'!L620="","",'Support - Calculation Detail'!L620)</f>
        <v>0</v>
      </c>
      <c r="M620">
        <f>IF('Support - Calculation Detail'!M620="","",'Support - Calculation Detail'!M620)</f>
        <v>0</v>
      </c>
      <c r="N620">
        <f>IF('Support - Calculation Detail'!N620="","",'Support - Calculation Detail'!N620)</f>
        <v>0</v>
      </c>
      <c r="P620">
        <f>IF('Support - Calculation Detail'!O620="","",'Support - Calculation Detail'!O620)</f>
        <v>643867</v>
      </c>
      <c r="Q620" t="b">
        <v>1</v>
      </c>
      <c r="R620" t="str">
        <f t="shared" si="45"/>
        <v>1860956</v>
      </c>
      <c r="S620" t="str">
        <f t="shared" si="46"/>
        <v>1860956-UT</v>
      </c>
      <c r="T620" t="str">
        <f t="shared" si="47"/>
        <v>1860956-UT</v>
      </c>
      <c r="U620" t="str">
        <f t="shared" si="48"/>
        <v>6</v>
      </c>
      <c r="V620" t="str">
        <f t="shared" si="49"/>
        <v>UT</v>
      </c>
    </row>
    <row r="621" spans="1:22" x14ac:dyDescent="0.35">
      <c r="A621" t="str">
        <f>IF('Support - Calculation Detail'!A621="","",LEFT('Support - Calculation Detail'!A621,7)&amp;"-"&amp;RIGHT('Support - Calculation Detail'!A621,2))</f>
        <v>1830963-UT</v>
      </c>
      <c r="B621" t="str">
        <f>IF('Support - Calculation Detail'!C621="","",'Support - Calculation Detail'!C621)</f>
        <v>18</v>
      </c>
      <c r="C621" t="str">
        <f>IF('Support - Calculation Detail'!B621="","",'Support - Calculation Detail'!B621)</f>
        <v>N</v>
      </c>
      <c r="D621">
        <f>IF('Support - Calculation Detail'!D621="","",'Support - Calculation Detail'!D621)</f>
        <v>428874</v>
      </c>
      <c r="E621">
        <f>IF('Support - Calculation Detail'!E621="","",'Support - Calculation Detail'!E621)</f>
        <v>0</v>
      </c>
      <c r="G621">
        <f>IF('Support - Calculation Detail'!F621="","",'Support - Calculation Detail'!F621)</f>
        <v>428874</v>
      </c>
      <c r="H621">
        <f>IF('Support - Calculation Detail'!G621="","",'Support - Calculation Detail'!G621)</f>
        <v>1.04</v>
      </c>
      <c r="I621">
        <f>IF('Support - Calculation Detail'!H621="","",'Support - Calculation Detail'!H621)</f>
        <v>446029</v>
      </c>
      <c r="J621">
        <f>IF('Support - Calculation Detail'!I621="","",'Support - Calculation Detail'!I621)</f>
        <v>0</v>
      </c>
      <c r="K621">
        <f>IF('Support - Calculation Detail'!K621="","",'Support - Calculation Detail'!K621)</f>
        <v>446029</v>
      </c>
      <c r="L621">
        <f>IF('Support - Calculation Detail'!L621="","",'Support - Calculation Detail'!L621)</f>
        <v>26763</v>
      </c>
      <c r="M621">
        <f>IF('Support - Calculation Detail'!M621="","",'Support - Calculation Detail'!M621)</f>
        <v>0</v>
      </c>
      <c r="N621">
        <f>IF('Support - Calculation Detail'!N621="","",'Support - Calculation Detail'!N621)</f>
        <v>0</v>
      </c>
      <c r="P621">
        <f>IF('Support - Calculation Detail'!O621="","",'Support - Calculation Detail'!O621)</f>
        <v>472792</v>
      </c>
      <c r="Q621" t="b">
        <v>1</v>
      </c>
      <c r="R621" t="str">
        <f t="shared" si="45"/>
        <v>1830963</v>
      </c>
      <c r="S621" t="str">
        <f t="shared" si="46"/>
        <v>1830963-UT</v>
      </c>
      <c r="T621" t="str">
        <f t="shared" si="47"/>
        <v>1830963-UT</v>
      </c>
      <c r="U621" t="str">
        <f t="shared" si="48"/>
        <v>3</v>
      </c>
      <c r="V621" t="str">
        <f t="shared" si="49"/>
        <v>UT</v>
      </c>
    </row>
    <row r="622" spans="1:22" x14ac:dyDescent="0.35">
      <c r="A622" t="str">
        <f>IF('Support - Calculation Detail'!A622="","",LEFT('Support - Calculation Detail'!A622,7)&amp;"-"&amp;RIGHT('Support - Calculation Detail'!A622,2))</f>
        <v>4861034-UT</v>
      </c>
      <c r="B622" t="str">
        <f>IF('Support - Calculation Detail'!C622="","",'Support - Calculation Detail'!C622)</f>
        <v>48</v>
      </c>
      <c r="C622" t="str">
        <f>IF('Support - Calculation Detail'!B622="","",'Support - Calculation Detail'!B622)</f>
        <v>N</v>
      </c>
      <c r="D622">
        <f>IF('Support - Calculation Detail'!D622="","",'Support - Calculation Detail'!D622)</f>
        <v>1100686</v>
      </c>
      <c r="E622">
        <f>IF('Support - Calculation Detail'!E622="","",'Support - Calculation Detail'!E622)</f>
        <v>0</v>
      </c>
      <c r="G622">
        <f>IF('Support - Calculation Detail'!F622="","",'Support - Calculation Detail'!F622)</f>
        <v>1100686</v>
      </c>
      <c r="H622">
        <f>IF('Support - Calculation Detail'!G622="","",'Support - Calculation Detail'!G622)</f>
        <v>1.04</v>
      </c>
      <c r="I622">
        <f>IF('Support - Calculation Detail'!H622="","",'Support - Calculation Detail'!H622)</f>
        <v>1144713</v>
      </c>
      <c r="J622">
        <f>IF('Support - Calculation Detail'!I622="","",'Support - Calculation Detail'!I622)</f>
        <v>0</v>
      </c>
      <c r="K622">
        <f>IF('Support - Calculation Detail'!K622="","",'Support - Calculation Detail'!K622)</f>
        <v>1144713</v>
      </c>
      <c r="L622">
        <f>IF('Support - Calculation Detail'!L622="","",'Support - Calculation Detail'!L622)</f>
        <v>0</v>
      </c>
      <c r="M622">
        <f>IF('Support - Calculation Detail'!M622="","",'Support - Calculation Detail'!M622)</f>
        <v>0</v>
      </c>
      <c r="N622">
        <f>IF('Support - Calculation Detail'!N622="","",'Support - Calculation Detail'!N622)</f>
        <v>0</v>
      </c>
      <c r="P622">
        <f>IF('Support - Calculation Detail'!O622="","",'Support - Calculation Detail'!O622)</f>
        <v>1144713</v>
      </c>
      <c r="Q622" t="b">
        <v>1</v>
      </c>
      <c r="R622" t="str">
        <f t="shared" si="45"/>
        <v>4861034</v>
      </c>
      <c r="S622" t="str">
        <f t="shared" si="46"/>
        <v>4861034-UT</v>
      </c>
      <c r="T622" t="str">
        <f t="shared" si="47"/>
        <v>4861034-UT</v>
      </c>
      <c r="U622" t="str">
        <f t="shared" si="48"/>
        <v>6</v>
      </c>
      <c r="V622" t="str">
        <f t="shared" si="49"/>
        <v>UT</v>
      </c>
    </row>
    <row r="623" spans="1:22" x14ac:dyDescent="0.35">
      <c r="A623" t="str">
        <f>IF('Support - Calculation Detail'!A623="","",LEFT('Support - Calculation Detail'!A623,7)&amp;"-"&amp;RIGHT('Support - Calculation Detail'!A623,2))</f>
        <v>1841875-SO</v>
      </c>
      <c r="B623" t="str">
        <f>IF('Support - Calculation Detail'!C623="","",'Support - Calculation Detail'!C623)</f>
        <v>18</v>
      </c>
      <c r="C623" t="str">
        <f>IF('Support - Calculation Detail'!B623="","",'Support - Calculation Detail'!B623)</f>
        <v>N</v>
      </c>
      <c r="D623">
        <f>IF('Support - Calculation Detail'!D623="","",'Support - Calculation Detail'!D623)</f>
        <v>5324003</v>
      </c>
      <c r="E623">
        <f>IF('Support - Calculation Detail'!E623="","",'Support - Calculation Detail'!E623)</f>
        <v>0</v>
      </c>
      <c r="G623">
        <f>IF('Support - Calculation Detail'!F623="","",'Support - Calculation Detail'!F623)</f>
        <v>5324003</v>
      </c>
      <c r="H623">
        <f>IF('Support - Calculation Detail'!G623="","",'Support - Calculation Detail'!G623)</f>
        <v>1.04</v>
      </c>
      <c r="I623">
        <f>IF('Support - Calculation Detail'!H623="","",'Support - Calculation Detail'!H623)</f>
        <v>5536963</v>
      </c>
      <c r="J623">
        <f>IF('Support - Calculation Detail'!I623="","",'Support - Calculation Detail'!I623)</f>
        <v>0</v>
      </c>
      <c r="K623">
        <f>IF('Support - Calculation Detail'!K623="","",'Support - Calculation Detail'!K623)</f>
        <v>5536963</v>
      </c>
      <c r="L623">
        <f>IF('Support - Calculation Detail'!L623="","",'Support - Calculation Detail'!L623)</f>
        <v>0</v>
      </c>
      <c r="M623">
        <f>IF('Support - Calculation Detail'!M623="","",'Support - Calculation Detail'!M623)</f>
        <v>0</v>
      </c>
      <c r="N623">
        <f>IF('Support - Calculation Detail'!N623="","",'Support - Calculation Detail'!N623)</f>
        <v>0</v>
      </c>
      <c r="P623">
        <f>IF('Support - Calculation Detail'!O623="","",'Support - Calculation Detail'!O623)</f>
        <v>5536963</v>
      </c>
      <c r="Q623" t="b">
        <v>1</v>
      </c>
      <c r="R623" t="str">
        <f t="shared" si="45"/>
        <v>1841875</v>
      </c>
      <c r="S623" t="str">
        <f t="shared" si="46"/>
        <v>1841875-SO</v>
      </c>
      <c r="T623" t="str">
        <f t="shared" si="47"/>
        <v>1841875-SO</v>
      </c>
      <c r="U623" t="str">
        <f t="shared" si="48"/>
        <v>4</v>
      </c>
      <c r="V623" t="str">
        <f t="shared" si="49"/>
        <v>SO</v>
      </c>
    </row>
    <row r="624" spans="1:22" x14ac:dyDescent="0.35">
      <c r="A624" t="str">
        <f>IF('Support - Calculation Detail'!A624="","",LEFT('Support - Calculation Detail'!A624,7)&amp;"-"&amp;RIGHT('Support - Calculation Detail'!A624,2))</f>
        <v>1841885-SO</v>
      </c>
      <c r="B624" t="str">
        <f>IF('Support - Calculation Detail'!C624="","",'Support - Calculation Detail'!C624)</f>
        <v>18</v>
      </c>
      <c r="C624" t="str">
        <f>IF('Support - Calculation Detail'!B624="","",'Support - Calculation Detail'!B624)</f>
        <v>N</v>
      </c>
      <c r="D624">
        <f>IF('Support - Calculation Detail'!D624="","",'Support - Calculation Detail'!D624)</f>
        <v>1810328</v>
      </c>
      <c r="E624">
        <f>IF('Support - Calculation Detail'!E624="","",'Support - Calculation Detail'!E624)</f>
        <v>0</v>
      </c>
      <c r="G624">
        <f>IF('Support - Calculation Detail'!F624="","",'Support - Calculation Detail'!F624)</f>
        <v>1810328</v>
      </c>
      <c r="H624">
        <f>IF('Support - Calculation Detail'!G624="","",'Support - Calculation Detail'!G624)</f>
        <v>1.04</v>
      </c>
      <c r="I624">
        <f>IF('Support - Calculation Detail'!H624="","",'Support - Calculation Detail'!H624)</f>
        <v>1882741</v>
      </c>
      <c r="J624">
        <f>IF('Support - Calculation Detail'!I624="","",'Support - Calculation Detail'!I624)</f>
        <v>0</v>
      </c>
      <c r="K624">
        <f>IF('Support - Calculation Detail'!K624="","",'Support - Calculation Detail'!K624)</f>
        <v>1882741</v>
      </c>
      <c r="L624">
        <f>IF('Support - Calculation Detail'!L624="","",'Support - Calculation Detail'!L624)</f>
        <v>0</v>
      </c>
      <c r="M624">
        <f>IF('Support - Calculation Detail'!M624="","",'Support - Calculation Detail'!M624)</f>
        <v>0</v>
      </c>
      <c r="N624">
        <f>IF('Support - Calculation Detail'!N624="","",'Support - Calculation Detail'!N624)</f>
        <v>0</v>
      </c>
      <c r="P624">
        <f>IF('Support - Calculation Detail'!O624="","",'Support - Calculation Detail'!O624)</f>
        <v>1882741</v>
      </c>
      <c r="Q624" t="b">
        <v>1</v>
      </c>
      <c r="R624" t="str">
        <f t="shared" si="45"/>
        <v>1841885</v>
      </c>
      <c r="S624" t="str">
        <f t="shared" si="46"/>
        <v>1841885-SO</v>
      </c>
      <c r="T624" t="str">
        <f t="shared" si="47"/>
        <v>1841885-SO</v>
      </c>
      <c r="U624" t="str">
        <f t="shared" si="48"/>
        <v>4</v>
      </c>
      <c r="V624" t="str">
        <f t="shared" si="49"/>
        <v>SO</v>
      </c>
    </row>
    <row r="625" spans="1:22" x14ac:dyDescent="0.35">
      <c r="A625" t="str">
        <f>IF('Support - Calculation Detail'!A625="","",LEFT('Support - Calculation Detail'!A625,7)&amp;"-"&amp;RIGHT('Support - Calculation Detail'!A625,2))</f>
        <v>1841895-SO</v>
      </c>
      <c r="B625" t="str">
        <f>IF('Support - Calculation Detail'!C625="","",'Support - Calculation Detail'!C625)</f>
        <v>18</v>
      </c>
      <c r="C625" t="str">
        <f>IF('Support - Calculation Detail'!B625="","",'Support - Calculation Detail'!B625)</f>
        <v>N</v>
      </c>
      <c r="D625">
        <f>IF('Support - Calculation Detail'!D625="","",'Support - Calculation Detail'!D625)</f>
        <v>2028669</v>
      </c>
      <c r="E625">
        <f>IF('Support - Calculation Detail'!E625="","",'Support - Calculation Detail'!E625)</f>
        <v>0</v>
      </c>
      <c r="G625">
        <f>IF('Support - Calculation Detail'!F625="","",'Support - Calculation Detail'!F625)</f>
        <v>2028669</v>
      </c>
      <c r="H625">
        <f>IF('Support - Calculation Detail'!G625="","",'Support - Calculation Detail'!G625)</f>
        <v>1.04</v>
      </c>
      <c r="I625">
        <f>IF('Support - Calculation Detail'!H625="","",'Support - Calculation Detail'!H625)</f>
        <v>2109816</v>
      </c>
      <c r="J625">
        <f>IF('Support - Calculation Detail'!I625="","",'Support - Calculation Detail'!I625)</f>
        <v>0</v>
      </c>
      <c r="K625">
        <f>IF('Support - Calculation Detail'!K625="","",'Support - Calculation Detail'!K625)</f>
        <v>2109816</v>
      </c>
      <c r="L625">
        <f>IF('Support - Calculation Detail'!L625="","",'Support - Calculation Detail'!L625)</f>
        <v>0</v>
      </c>
      <c r="M625">
        <f>IF('Support - Calculation Detail'!M625="","",'Support - Calculation Detail'!M625)</f>
        <v>0</v>
      </c>
      <c r="N625">
        <f>IF('Support - Calculation Detail'!N625="","",'Support - Calculation Detail'!N625)</f>
        <v>0</v>
      </c>
      <c r="P625">
        <f>IF('Support - Calculation Detail'!O625="","",'Support - Calculation Detail'!O625)</f>
        <v>2109816</v>
      </c>
      <c r="Q625" t="b">
        <v>1</v>
      </c>
      <c r="R625" t="str">
        <f t="shared" si="45"/>
        <v>1841895</v>
      </c>
      <c r="S625" t="str">
        <f t="shared" si="46"/>
        <v>1841895-SO</v>
      </c>
      <c r="T625" t="str">
        <f t="shared" si="47"/>
        <v>1841895-SO</v>
      </c>
      <c r="U625" t="str">
        <f t="shared" si="48"/>
        <v>4</v>
      </c>
      <c r="V625" t="str">
        <f t="shared" si="49"/>
        <v>SO</v>
      </c>
    </row>
    <row r="626" spans="1:22" x14ac:dyDescent="0.35">
      <c r="A626" t="str">
        <f>IF('Support - Calculation Detail'!A626="","",LEFT('Support - Calculation Detail'!A626,7)&amp;"-"&amp;RIGHT('Support - Calculation Detail'!A626,2))</f>
        <v>1841900-SO</v>
      </c>
      <c r="B626" t="str">
        <f>IF('Support - Calculation Detail'!C626="","",'Support - Calculation Detail'!C626)</f>
        <v>18</v>
      </c>
      <c r="C626" t="str">
        <f>IF('Support - Calculation Detail'!B626="","",'Support - Calculation Detail'!B626)</f>
        <v>N</v>
      </c>
      <c r="D626">
        <f>IF('Support - Calculation Detail'!D626="","",'Support - Calculation Detail'!D626)</f>
        <v>1161213</v>
      </c>
      <c r="E626">
        <f>IF('Support - Calculation Detail'!E626="","",'Support - Calculation Detail'!E626)</f>
        <v>0</v>
      </c>
      <c r="G626">
        <f>IF('Support - Calculation Detail'!F626="","",'Support - Calculation Detail'!F626)</f>
        <v>1161213</v>
      </c>
      <c r="H626">
        <f>IF('Support - Calculation Detail'!G626="","",'Support - Calculation Detail'!G626)</f>
        <v>1.04</v>
      </c>
      <c r="I626">
        <f>IF('Support - Calculation Detail'!H626="","",'Support - Calculation Detail'!H626)</f>
        <v>1207662</v>
      </c>
      <c r="J626">
        <f>IF('Support - Calculation Detail'!I626="","",'Support - Calculation Detail'!I626)</f>
        <v>0</v>
      </c>
      <c r="K626">
        <f>IF('Support - Calculation Detail'!K626="","",'Support - Calculation Detail'!K626)</f>
        <v>1207662</v>
      </c>
      <c r="L626">
        <f>IF('Support - Calculation Detail'!L626="","",'Support - Calculation Detail'!L626)</f>
        <v>0</v>
      </c>
      <c r="M626">
        <f>IF('Support - Calculation Detail'!M626="","",'Support - Calculation Detail'!M626)</f>
        <v>0</v>
      </c>
      <c r="N626">
        <f>IF('Support - Calculation Detail'!N626="","",'Support - Calculation Detail'!N626)</f>
        <v>0</v>
      </c>
      <c r="P626">
        <f>IF('Support - Calculation Detail'!O626="","",'Support - Calculation Detail'!O626)</f>
        <v>1207662</v>
      </c>
      <c r="Q626" t="b">
        <v>1</v>
      </c>
      <c r="R626" t="str">
        <f t="shared" si="45"/>
        <v>1841900</v>
      </c>
      <c r="S626" t="str">
        <f t="shared" si="46"/>
        <v>1841900-SO</v>
      </c>
      <c r="T626" t="str">
        <f t="shared" si="47"/>
        <v>1841900-SO</v>
      </c>
      <c r="U626" t="str">
        <f t="shared" si="48"/>
        <v>4</v>
      </c>
      <c r="V626" t="str">
        <f t="shared" si="49"/>
        <v>SO</v>
      </c>
    </row>
    <row r="627" spans="1:22" x14ac:dyDescent="0.35">
      <c r="A627" t="str">
        <f>IF('Support - Calculation Detail'!A627="","",LEFT('Support - Calculation Detail'!A627,7)&amp;"-"&amp;RIGHT('Support - Calculation Detail'!A627,2))</f>
        <v>1841910-SO</v>
      </c>
      <c r="B627" t="str">
        <f>IF('Support - Calculation Detail'!C627="","",'Support - Calculation Detail'!C627)</f>
        <v>18</v>
      </c>
      <c r="C627" t="str">
        <f>IF('Support - Calculation Detail'!B627="","",'Support - Calculation Detail'!B627)</f>
        <v>N</v>
      </c>
      <c r="D627">
        <f>IF('Support - Calculation Detail'!D627="","",'Support - Calculation Detail'!D627)</f>
        <v>4819827</v>
      </c>
      <c r="E627">
        <f>IF('Support - Calculation Detail'!E627="","",'Support - Calculation Detail'!E627)</f>
        <v>0</v>
      </c>
      <c r="G627">
        <f>IF('Support - Calculation Detail'!F627="","",'Support - Calculation Detail'!F627)</f>
        <v>4819827</v>
      </c>
      <c r="H627">
        <f>IF('Support - Calculation Detail'!G627="","",'Support - Calculation Detail'!G627)</f>
        <v>1.04</v>
      </c>
      <c r="I627">
        <f>IF('Support - Calculation Detail'!H627="","",'Support - Calculation Detail'!H627)</f>
        <v>5012620</v>
      </c>
      <c r="J627">
        <f>IF('Support - Calculation Detail'!I627="","",'Support - Calculation Detail'!I627)</f>
        <v>0</v>
      </c>
      <c r="K627">
        <f>IF('Support - Calculation Detail'!K627="","",'Support - Calculation Detail'!K627)</f>
        <v>5012620</v>
      </c>
      <c r="L627">
        <f>IF('Support - Calculation Detail'!L627="","",'Support - Calculation Detail'!L627)</f>
        <v>0</v>
      </c>
      <c r="M627">
        <f>IF('Support - Calculation Detail'!M627="","",'Support - Calculation Detail'!M627)</f>
        <v>0</v>
      </c>
      <c r="N627">
        <f>IF('Support - Calculation Detail'!N627="","",'Support - Calculation Detail'!N627)</f>
        <v>0</v>
      </c>
      <c r="P627">
        <f>IF('Support - Calculation Detail'!O627="","",'Support - Calculation Detail'!O627)</f>
        <v>5012620</v>
      </c>
      <c r="Q627" t="b">
        <v>1</v>
      </c>
      <c r="R627" t="str">
        <f t="shared" si="45"/>
        <v>1841910</v>
      </c>
      <c r="S627" t="str">
        <f t="shared" si="46"/>
        <v>1841910-SO</v>
      </c>
      <c r="T627" t="str">
        <f t="shared" si="47"/>
        <v>1841910-SO</v>
      </c>
      <c r="U627" t="str">
        <f t="shared" si="48"/>
        <v>4</v>
      </c>
      <c r="V627" t="str">
        <f t="shared" si="49"/>
        <v>SO</v>
      </c>
    </row>
    <row r="628" spans="1:22" x14ac:dyDescent="0.35">
      <c r="A628" t="str">
        <f>IF('Support - Calculation Detail'!A628="","",LEFT('Support - Calculation Detail'!A628,7)&amp;"-"&amp;RIGHT('Support - Calculation Detail'!A628,2))</f>
        <v>1841940-SO</v>
      </c>
      <c r="B628" t="str">
        <f>IF('Support - Calculation Detail'!C628="","",'Support - Calculation Detail'!C628)</f>
        <v>18</v>
      </c>
      <c r="C628" t="str">
        <f>IF('Support - Calculation Detail'!B628="","",'Support - Calculation Detail'!B628)</f>
        <v>N</v>
      </c>
      <c r="D628">
        <f>IF('Support - Calculation Detail'!D628="","",'Support - Calculation Detail'!D628)</f>
        <v>1263319</v>
      </c>
      <c r="E628">
        <f>IF('Support - Calculation Detail'!E628="","",'Support - Calculation Detail'!E628)</f>
        <v>0</v>
      </c>
      <c r="G628">
        <f>IF('Support - Calculation Detail'!F628="","",'Support - Calculation Detail'!F628)</f>
        <v>1263319</v>
      </c>
      <c r="H628">
        <f>IF('Support - Calculation Detail'!G628="","",'Support - Calculation Detail'!G628)</f>
        <v>1.04</v>
      </c>
      <c r="I628">
        <f>IF('Support - Calculation Detail'!H628="","",'Support - Calculation Detail'!H628)</f>
        <v>1313852</v>
      </c>
      <c r="J628">
        <f>IF('Support - Calculation Detail'!I628="","",'Support - Calculation Detail'!I628)</f>
        <v>0</v>
      </c>
      <c r="K628">
        <f>IF('Support - Calculation Detail'!K628="","",'Support - Calculation Detail'!K628)</f>
        <v>1313852</v>
      </c>
      <c r="L628">
        <f>IF('Support - Calculation Detail'!L628="","",'Support - Calculation Detail'!L628)</f>
        <v>0</v>
      </c>
      <c r="M628">
        <f>IF('Support - Calculation Detail'!M628="","",'Support - Calculation Detail'!M628)</f>
        <v>0</v>
      </c>
      <c r="N628">
        <f>IF('Support - Calculation Detail'!N628="","",'Support - Calculation Detail'!N628)</f>
        <v>0</v>
      </c>
      <c r="P628">
        <f>IF('Support - Calculation Detail'!O628="","",'Support - Calculation Detail'!O628)</f>
        <v>1313852</v>
      </c>
      <c r="Q628" t="b">
        <v>1</v>
      </c>
      <c r="R628" t="str">
        <f t="shared" si="45"/>
        <v>1841940</v>
      </c>
      <c r="S628" t="str">
        <f t="shared" si="46"/>
        <v>1841940-SO</v>
      </c>
      <c r="T628" t="str">
        <f t="shared" si="47"/>
        <v>1841940-SO</v>
      </c>
      <c r="U628" t="str">
        <f t="shared" si="48"/>
        <v>4</v>
      </c>
      <c r="V628" t="str">
        <f t="shared" si="49"/>
        <v>SO</v>
      </c>
    </row>
    <row r="629" spans="1:22" x14ac:dyDescent="0.35">
      <c r="A629" t="str">
        <f>IF('Support - Calculation Detail'!A629="","",LEFT('Support - Calculation Detail'!A629,7)&amp;"-"&amp;RIGHT('Support - Calculation Detail'!A629,2))</f>
        <v>1841970-SO</v>
      </c>
      <c r="B629" t="str">
        <f>IF('Support - Calculation Detail'!C629="","",'Support - Calculation Detail'!C629)</f>
        <v>18</v>
      </c>
      <c r="C629" t="str">
        <f>IF('Support - Calculation Detail'!B629="","",'Support - Calculation Detail'!B629)</f>
        <v>N</v>
      </c>
      <c r="D629">
        <f>IF('Support - Calculation Detail'!D629="","",'Support - Calculation Detail'!D629)</f>
        <v>14255700</v>
      </c>
      <c r="E629">
        <f>IF('Support - Calculation Detail'!E629="","",'Support - Calculation Detail'!E629)</f>
        <v>0</v>
      </c>
      <c r="G629">
        <f>IF('Support - Calculation Detail'!F629="","",'Support - Calculation Detail'!F629)</f>
        <v>14255700</v>
      </c>
      <c r="H629">
        <f>IF('Support - Calculation Detail'!G629="","",'Support - Calculation Detail'!G629)</f>
        <v>1.04</v>
      </c>
      <c r="I629">
        <f>IF('Support - Calculation Detail'!H629="","",'Support - Calculation Detail'!H629)</f>
        <v>14825928</v>
      </c>
      <c r="J629">
        <f>IF('Support - Calculation Detail'!I629="","",'Support - Calculation Detail'!I629)</f>
        <v>0</v>
      </c>
      <c r="K629">
        <f>IF('Support - Calculation Detail'!K629="","",'Support - Calculation Detail'!K629)</f>
        <v>14825928</v>
      </c>
      <c r="L629">
        <f>IF('Support - Calculation Detail'!L629="","",'Support - Calculation Detail'!L629)</f>
        <v>0</v>
      </c>
      <c r="M629">
        <f>IF('Support - Calculation Detail'!M629="","",'Support - Calculation Detail'!M629)</f>
        <v>0</v>
      </c>
      <c r="N629">
        <f>IF('Support - Calculation Detail'!N629="","",'Support - Calculation Detail'!N629)</f>
        <v>0</v>
      </c>
      <c r="P629">
        <f>IF('Support - Calculation Detail'!O629="","",'Support - Calculation Detail'!O629)</f>
        <v>14825928</v>
      </c>
      <c r="Q629" t="b">
        <v>1</v>
      </c>
      <c r="R629" t="str">
        <f t="shared" si="45"/>
        <v>1841970</v>
      </c>
      <c r="S629" t="str">
        <f t="shared" si="46"/>
        <v>1841970-SO</v>
      </c>
      <c r="T629" t="str">
        <f t="shared" si="47"/>
        <v>1841970-SO</v>
      </c>
      <c r="U629" t="str">
        <f t="shared" si="48"/>
        <v>4</v>
      </c>
      <c r="V629" t="str">
        <f t="shared" si="49"/>
        <v>SO</v>
      </c>
    </row>
    <row r="630" spans="1:22" x14ac:dyDescent="0.35">
      <c r="A630" t="str">
        <f>IF('Support - Calculation Detail'!A630="","",LEFT('Support - Calculation Detail'!A630,7)&amp;"-"&amp;RIGHT('Support - Calculation Detail'!A630,2))</f>
        <v>1910000-UT</v>
      </c>
      <c r="B630" t="str">
        <f>IF('Support - Calculation Detail'!C630="","",'Support - Calculation Detail'!C630)</f>
        <v>19</v>
      </c>
      <c r="C630" t="str">
        <f>IF('Support - Calculation Detail'!B630="","",'Support - Calculation Detail'!B630)</f>
        <v>N</v>
      </c>
      <c r="D630">
        <f>IF('Support - Calculation Detail'!D630="","",'Support - Calculation Detail'!D630)</f>
        <v>9126021</v>
      </c>
      <c r="E630">
        <f>IF('Support - Calculation Detail'!E630="","",'Support - Calculation Detail'!E630)</f>
        <v>0</v>
      </c>
      <c r="G630">
        <f>IF('Support - Calculation Detail'!F630="","",'Support - Calculation Detail'!F630)</f>
        <v>9126021</v>
      </c>
      <c r="H630">
        <f>IF('Support - Calculation Detail'!G630="","",'Support - Calculation Detail'!G630)</f>
        <v>1.04</v>
      </c>
      <c r="I630">
        <f>IF('Support - Calculation Detail'!H630="","",'Support - Calculation Detail'!H630)</f>
        <v>9491062</v>
      </c>
      <c r="J630">
        <f>IF('Support - Calculation Detail'!I630="","",'Support - Calculation Detail'!I630)</f>
        <v>0</v>
      </c>
      <c r="K630">
        <f>IF('Support - Calculation Detail'!K630="","",'Support - Calculation Detail'!K630)</f>
        <v>9491062</v>
      </c>
      <c r="L630">
        <f>IF('Support - Calculation Detail'!L630="","",'Support - Calculation Detail'!L630)</f>
        <v>936438</v>
      </c>
      <c r="M630">
        <f>IF('Support - Calculation Detail'!M630="","",'Support - Calculation Detail'!M630)</f>
        <v>480919</v>
      </c>
      <c r="N630">
        <f>IF('Support - Calculation Detail'!N630="","",'Support - Calculation Detail'!N630)</f>
        <v>1077842.1896457463</v>
      </c>
      <c r="P630">
        <f>IF('Support - Calculation Detail'!O630="","",'Support - Calculation Detail'!O630)</f>
        <v>11986261.189645747</v>
      </c>
      <c r="Q630" t="b">
        <v>1</v>
      </c>
      <c r="R630" t="str">
        <f t="shared" si="45"/>
        <v>1910000</v>
      </c>
      <c r="S630" t="str">
        <f t="shared" si="46"/>
        <v>1910000-UT</v>
      </c>
      <c r="T630" t="str">
        <f t="shared" si="47"/>
        <v>1910000-UT</v>
      </c>
      <c r="U630" t="str">
        <f t="shared" si="48"/>
        <v>1</v>
      </c>
      <c r="V630" t="str">
        <f t="shared" si="49"/>
        <v>UT</v>
      </c>
    </row>
    <row r="631" spans="1:22" x14ac:dyDescent="0.35">
      <c r="A631" t="str">
        <f>IF('Support - Calculation Detail'!A631="","",LEFT('Support - Calculation Detail'!A631,7)&amp;"-"&amp;RIGHT('Support - Calculation Detail'!A631,2))</f>
        <v>1920001-UT</v>
      </c>
      <c r="B631" t="str">
        <f>IF('Support - Calculation Detail'!C631="","",'Support - Calculation Detail'!C631)</f>
        <v>19</v>
      </c>
      <c r="C631" t="str">
        <f>IF('Support - Calculation Detail'!B631="","",'Support - Calculation Detail'!B631)</f>
        <v>N</v>
      </c>
      <c r="D631">
        <f>IF('Support - Calculation Detail'!D631="","",'Support - Calculation Detail'!D631)</f>
        <v>84507</v>
      </c>
      <c r="E631">
        <f>IF('Support - Calculation Detail'!E631="","",'Support - Calculation Detail'!E631)</f>
        <v>0</v>
      </c>
      <c r="G631">
        <f>IF('Support - Calculation Detail'!F631="","",'Support - Calculation Detail'!F631)</f>
        <v>84507</v>
      </c>
      <c r="H631">
        <f>IF('Support - Calculation Detail'!G631="","",'Support - Calculation Detail'!G631)</f>
        <v>1.04</v>
      </c>
      <c r="I631">
        <f>IF('Support - Calculation Detail'!H631="","",'Support - Calculation Detail'!H631)</f>
        <v>87887</v>
      </c>
      <c r="J631">
        <f>IF('Support - Calculation Detail'!I631="","",'Support - Calculation Detail'!I631)</f>
        <v>0</v>
      </c>
      <c r="K631">
        <f>IF('Support - Calculation Detail'!K631="","",'Support - Calculation Detail'!K631)</f>
        <v>87887</v>
      </c>
      <c r="L631">
        <f>IF('Support - Calculation Detail'!L631="","",'Support - Calculation Detail'!L631)</f>
        <v>0</v>
      </c>
      <c r="M631">
        <f>IF('Support - Calculation Detail'!M631="","",'Support - Calculation Detail'!M631)</f>
        <v>0</v>
      </c>
      <c r="N631">
        <f>IF('Support - Calculation Detail'!N631="","",'Support - Calculation Detail'!N631)</f>
        <v>0</v>
      </c>
      <c r="P631">
        <f>IF('Support - Calculation Detail'!O631="","",'Support - Calculation Detail'!O631)</f>
        <v>87887</v>
      </c>
      <c r="Q631" t="b">
        <v>1</v>
      </c>
      <c r="R631" t="str">
        <f t="shared" si="45"/>
        <v>1920001</v>
      </c>
      <c r="S631" t="str">
        <f t="shared" si="46"/>
        <v>1920001-UT</v>
      </c>
      <c r="T631" t="str">
        <f t="shared" si="47"/>
        <v>1920001-UT</v>
      </c>
      <c r="U631" t="str">
        <f t="shared" si="48"/>
        <v>2</v>
      </c>
      <c r="V631" t="str">
        <f t="shared" si="49"/>
        <v>UT</v>
      </c>
    </row>
    <row r="632" spans="1:22" x14ac:dyDescent="0.35">
      <c r="A632" t="str">
        <f>IF('Support - Calculation Detail'!A632="","",LEFT('Support - Calculation Detail'!A632,7)&amp;"-"&amp;RIGHT('Support - Calculation Detail'!A632,2))</f>
        <v>1920001-TF</v>
      </c>
      <c r="B632" t="str">
        <f>IF('Support - Calculation Detail'!C632="","",'Support - Calculation Detail'!C632)</f>
        <v>19</v>
      </c>
      <c r="C632" t="str">
        <f>IF('Support - Calculation Detail'!B632="","",'Support - Calculation Detail'!B632)</f>
        <v>N</v>
      </c>
      <c r="D632">
        <f>IF('Support - Calculation Detail'!D632="","",'Support - Calculation Detail'!D632)</f>
        <v>66716</v>
      </c>
      <c r="E632">
        <f>IF('Support - Calculation Detail'!E632="","",'Support - Calculation Detail'!E632)</f>
        <v>0</v>
      </c>
      <c r="G632">
        <f>IF('Support - Calculation Detail'!F632="","",'Support - Calculation Detail'!F632)</f>
        <v>66716</v>
      </c>
      <c r="H632">
        <f>IF('Support - Calculation Detail'!G632="","",'Support - Calculation Detail'!G632)</f>
        <v>1.04</v>
      </c>
      <c r="I632">
        <f>IF('Support - Calculation Detail'!H632="","",'Support - Calculation Detail'!H632)</f>
        <v>69385</v>
      </c>
      <c r="J632">
        <f>IF('Support - Calculation Detail'!I632="","",'Support - Calculation Detail'!I632)</f>
        <v>0</v>
      </c>
      <c r="K632">
        <f>IF('Support - Calculation Detail'!K632="","",'Support - Calculation Detail'!K632)</f>
        <v>69385</v>
      </c>
      <c r="L632">
        <f>IF('Support - Calculation Detail'!L632="","",'Support - Calculation Detail'!L632)</f>
        <v>0</v>
      </c>
      <c r="M632">
        <f>IF('Support - Calculation Detail'!M632="","",'Support - Calculation Detail'!M632)</f>
        <v>0</v>
      </c>
      <c r="N632">
        <f>IF('Support - Calculation Detail'!N632="","",'Support - Calculation Detail'!N632)</f>
        <v>0</v>
      </c>
      <c r="P632">
        <f>IF('Support - Calculation Detail'!O632="","",'Support - Calculation Detail'!O632)</f>
        <v>69385</v>
      </c>
      <c r="Q632" t="b">
        <v>1</v>
      </c>
      <c r="R632" t="str">
        <f t="shared" si="45"/>
        <v>1920001</v>
      </c>
      <c r="S632" t="str">
        <f t="shared" si="46"/>
        <v>1920001-TF</v>
      </c>
      <c r="T632" t="str">
        <f t="shared" si="47"/>
        <v>1920001-TF</v>
      </c>
      <c r="U632" t="str">
        <f t="shared" si="48"/>
        <v>2</v>
      </c>
      <c r="V632" t="str">
        <f t="shared" si="49"/>
        <v>TF</v>
      </c>
    </row>
    <row r="633" spans="1:22" x14ac:dyDescent="0.35">
      <c r="A633" t="str">
        <f>IF('Support - Calculation Detail'!A633="","",LEFT('Support - Calculation Detail'!A633,7)&amp;"-"&amp;RIGHT('Support - Calculation Detail'!A633,2))</f>
        <v>1920002-TF</v>
      </c>
      <c r="B633" t="str">
        <f>IF('Support - Calculation Detail'!C633="","",'Support - Calculation Detail'!C633)</f>
        <v>19</v>
      </c>
      <c r="C633" t="str">
        <f>IF('Support - Calculation Detail'!B633="","",'Support - Calculation Detail'!B633)</f>
        <v>N</v>
      </c>
      <c r="D633">
        <f>IF('Support - Calculation Detail'!D633="","",'Support - Calculation Detail'!D633)</f>
        <v>28933</v>
      </c>
      <c r="E633">
        <f>IF('Support - Calculation Detail'!E633="","",'Support - Calculation Detail'!E633)</f>
        <v>0</v>
      </c>
      <c r="G633">
        <f>IF('Support - Calculation Detail'!F633="","",'Support - Calculation Detail'!F633)</f>
        <v>28933</v>
      </c>
      <c r="H633">
        <f>IF('Support - Calculation Detail'!G633="","",'Support - Calculation Detail'!G633)</f>
        <v>1.04</v>
      </c>
      <c r="I633">
        <f>IF('Support - Calculation Detail'!H633="","",'Support - Calculation Detail'!H633)</f>
        <v>30090</v>
      </c>
      <c r="J633">
        <f>IF('Support - Calculation Detail'!I633="","",'Support - Calculation Detail'!I633)</f>
        <v>0</v>
      </c>
      <c r="K633">
        <f>IF('Support - Calculation Detail'!K633="","",'Support - Calculation Detail'!K633)</f>
        <v>30090</v>
      </c>
      <c r="L633">
        <f>IF('Support - Calculation Detail'!L633="","",'Support - Calculation Detail'!L633)</f>
        <v>0</v>
      </c>
      <c r="M633">
        <f>IF('Support - Calculation Detail'!M633="","",'Support - Calculation Detail'!M633)</f>
        <v>0</v>
      </c>
      <c r="N633">
        <f>IF('Support - Calculation Detail'!N633="","",'Support - Calculation Detail'!N633)</f>
        <v>0</v>
      </c>
      <c r="P633">
        <f>IF('Support - Calculation Detail'!O633="","",'Support - Calculation Detail'!O633)</f>
        <v>30090</v>
      </c>
      <c r="Q633" t="b">
        <v>1</v>
      </c>
      <c r="R633" t="str">
        <f t="shared" si="45"/>
        <v>1920002</v>
      </c>
      <c r="S633" t="str">
        <f t="shared" si="46"/>
        <v>1920002-TF</v>
      </c>
      <c r="T633" t="str">
        <f t="shared" si="47"/>
        <v>1920002-TF</v>
      </c>
      <c r="U633" t="str">
        <f t="shared" si="48"/>
        <v>2</v>
      </c>
      <c r="V633" t="str">
        <f t="shared" si="49"/>
        <v>TF</v>
      </c>
    </row>
    <row r="634" spans="1:22" x14ac:dyDescent="0.35">
      <c r="A634" t="str">
        <f>IF('Support - Calculation Detail'!A634="","",LEFT('Support - Calculation Detail'!A634,7)&amp;"-"&amp;RIGHT('Support - Calculation Detail'!A634,2))</f>
        <v>1920002-UT</v>
      </c>
      <c r="B634" t="str">
        <f>IF('Support - Calculation Detail'!C634="","",'Support - Calculation Detail'!C634)</f>
        <v>19</v>
      </c>
      <c r="C634" t="str">
        <f>IF('Support - Calculation Detail'!B634="","",'Support - Calculation Detail'!B634)</f>
        <v>N</v>
      </c>
      <c r="D634">
        <f>IF('Support - Calculation Detail'!D634="","",'Support - Calculation Detail'!D634)</f>
        <v>8169</v>
      </c>
      <c r="E634">
        <f>IF('Support - Calculation Detail'!E634="","",'Support - Calculation Detail'!E634)</f>
        <v>0</v>
      </c>
      <c r="G634">
        <f>IF('Support - Calculation Detail'!F634="","",'Support - Calculation Detail'!F634)</f>
        <v>8169</v>
      </c>
      <c r="H634">
        <f>IF('Support - Calculation Detail'!G634="","",'Support - Calculation Detail'!G634)</f>
        <v>1.04</v>
      </c>
      <c r="I634">
        <f>IF('Support - Calculation Detail'!H634="","",'Support - Calculation Detail'!H634)</f>
        <v>8496</v>
      </c>
      <c r="J634">
        <f>IF('Support - Calculation Detail'!I634="","",'Support - Calculation Detail'!I634)</f>
        <v>0</v>
      </c>
      <c r="K634">
        <f>IF('Support - Calculation Detail'!K634="","",'Support - Calculation Detail'!K634)</f>
        <v>8496</v>
      </c>
      <c r="L634">
        <f>IF('Support - Calculation Detail'!L634="","",'Support - Calculation Detail'!L634)</f>
        <v>0</v>
      </c>
      <c r="M634">
        <f>IF('Support - Calculation Detail'!M634="","",'Support - Calculation Detail'!M634)</f>
        <v>0</v>
      </c>
      <c r="N634">
        <f>IF('Support - Calculation Detail'!N634="","",'Support - Calculation Detail'!N634)</f>
        <v>0</v>
      </c>
      <c r="P634">
        <f>IF('Support - Calculation Detail'!O634="","",'Support - Calculation Detail'!O634)</f>
        <v>8496</v>
      </c>
      <c r="Q634" t="b">
        <v>1</v>
      </c>
      <c r="R634" t="str">
        <f t="shared" si="45"/>
        <v>1920002</v>
      </c>
      <c r="S634" t="str">
        <f t="shared" si="46"/>
        <v>1920002-UT</v>
      </c>
      <c r="T634" t="str">
        <f t="shared" si="47"/>
        <v>1920002-UT</v>
      </c>
      <c r="U634" t="str">
        <f t="shared" si="48"/>
        <v>2</v>
      </c>
      <c r="V634" t="str">
        <f t="shared" si="49"/>
        <v>UT</v>
      </c>
    </row>
    <row r="635" spans="1:22" x14ac:dyDescent="0.35">
      <c r="A635" t="str">
        <f>IF('Support - Calculation Detail'!A635="","",LEFT('Support - Calculation Detail'!A635,7)&amp;"-"&amp;RIGHT('Support - Calculation Detail'!A635,2))</f>
        <v>1920003-UT</v>
      </c>
      <c r="B635" t="str">
        <f>IF('Support - Calculation Detail'!C635="","",'Support - Calculation Detail'!C635)</f>
        <v>19</v>
      </c>
      <c r="C635" t="str">
        <f>IF('Support - Calculation Detail'!B635="","",'Support - Calculation Detail'!B635)</f>
        <v>N</v>
      </c>
      <c r="D635">
        <f>IF('Support - Calculation Detail'!D635="","",'Support - Calculation Detail'!D635)</f>
        <v>24795</v>
      </c>
      <c r="E635">
        <f>IF('Support - Calculation Detail'!E635="","",'Support - Calculation Detail'!E635)</f>
        <v>0</v>
      </c>
      <c r="G635">
        <f>IF('Support - Calculation Detail'!F635="","",'Support - Calculation Detail'!F635)</f>
        <v>24795</v>
      </c>
      <c r="H635">
        <f>IF('Support - Calculation Detail'!G635="","",'Support - Calculation Detail'!G635)</f>
        <v>1.04</v>
      </c>
      <c r="I635">
        <f>IF('Support - Calculation Detail'!H635="","",'Support - Calculation Detail'!H635)</f>
        <v>25787</v>
      </c>
      <c r="J635">
        <f>IF('Support - Calculation Detail'!I635="","",'Support - Calculation Detail'!I635)</f>
        <v>0</v>
      </c>
      <c r="K635">
        <f>IF('Support - Calculation Detail'!K635="","",'Support - Calculation Detail'!K635)</f>
        <v>25787</v>
      </c>
      <c r="L635">
        <f>IF('Support - Calculation Detail'!L635="","",'Support - Calculation Detail'!L635)</f>
        <v>0</v>
      </c>
      <c r="M635">
        <f>IF('Support - Calculation Detail'!M635="","",'Support - Calculation Detail'!M635)</f>
        <v>0</v>
      </c>
      <c r="N635">
        <f>IF('Support - Calculation Detail'!N635="","",'Support - Calculation Detail'!N635)</f>
        <v>0</v>
      </c>
      <c r="P635">
        <f>IF('Support - Calculation Detail'!O635="","",'Support - Calculation Detail'!O635)</f>
        <v>25787</v>
      </c>
      <c r="Q635" t="b">
        <v>1</v>
      </c>
      <c r="R635" t="str">
        <f t="shared" si="45"/>
        <v>1920003</v>
      </c>
      <c r="S635" t="str">
        <f t="shared" si="46"/>
        <v>1920003-UT</v>
      </c>
      <c r="T635" t="str">
        <f t="shared" si="47"/>
        <v>1920003-UT</v>
      </c>
      <c r="U635" t="str">
        <f t="shared" si="48"/>
        <v>2</v>
      </c>
      <c r="V635" t="str">
        <f t="shared" si="49"/>
        <v>UT</v>
      </c>
    </row>
    <row r="636" spans="1:22" x14ac:dyDescent="0.35">
      <c r="A636" t="str">
        <f>IF('Support - Calculation Detail'!A636="","",LEFT('Support - Calculation Detail'!A636,7)&amp;"-"&amp;RIGHT('Support - Calculation Detail'!A636,2))</f>
        <v>1920003-TF</v>
      </c>
      <c r="B636" t="str">
        <f>IF('Support - Calculation Detail'!C636="","",'Support - Calculation Detail'!C636)</f>
        <v>19</v>
      </c>
      <c r="C636" t="str">
        <f>IF('Support - Calculation Detail'!B636="","",'Support - Calculation Detail'!B636)</f>
        <v>N</v>
      </c>
      <c r="D636">
        <f>IF('Support - Calculation Detail'!D636="","",'Support - Calculation Detail'!D636)</f>
        <v>22128</v>
      </c>
      <c r="E636">
        <f>IF('Support - Calculation Detail'!E636="","",'Support - Calculation Detail'!E636)</f>
        <v>0</v>
      </c>
      <c r="G636">
        <f>IF('Support - Calculation Detail'!F636="","",'Support - Calculation Detail'!F636)</f>
        <v>22128</v>
      </c>
      <c r="H636">
        <f>IF('Support - Calculation Detail'!G636="","",'Support - Calculation Detail'!G636)</f>
        <v>1.04</v>
      </c>
      <c r="I636">
        <f>IF('Support - Calculation Detail'!H636="","",'Support - Calculation Detail'!H636)</f>
        <v>23013</v>
      </c>
      <c r="J636">
        <f>IF('Support - Calculation Detail'!I636="","",'Support - Calculation Detail'!I636)</f>
        <v>0</v>
      </c>
      <c r="K636">
        <f>IF('Support - Calculation Detail'!K636="","",'Support - Calculation Detail'!K636)</f>
        <v>23013</v>
      </c>
      <c r="L636">
        <f>IF('Support - Calculation Detail'!L636="","",'Support - Calculation Detail'!L636)</f>
        <v>0</v>
      </c>
      <c r="M636">
        <f>IF('Support - Calculation Detail'!M636="","",'Support - Calculation Detail'!M636)</f>
        <v>0</v>
      </c>
      <c r="N636">
        <f>IF('Support - Calculation Detail'!N636="","",'Support - Calculation Detail'!N636)</f>
        <v>0</v>
      </c>
      <c r="P636">
        <f>IF('Support - Calculation Detail'!O636="","",'Support - Calculation Detail'!O636)</f>
        <v>23013</v>
      </c>
      <c r="Q636" t="b">
        <v>1</v>
      </c>
      <c r="R636" t="str">
        <f t="shared" si="45"/>
        <v>1920003</v>
      </c>
      <c r="S636" t="str">
        <f t="shared" si="46"/>
        <v>1920003-TF</v>
      </c>
      <c r="T636" t="str">
        <f t="shared" si="47"/>
        <v>1920003-TF</v>
      </c>
      <c r="U636" t="str">
        <f t="shared" si="48"/>
        <v>2</v>
      </c>
      <c r="V636" t="str">
        <f t="shared" si="49"/>
        <v>TF</v>
      </c>
    </row>
    <row r="637" spans="1:22" x14ac:dyDescent="0.35">
      <c r="A637" t="str">
        <f>IF('Support - Calculation Detail'!A637="","",LEFT('Support - Calculation Detail'!A637,7)&amp;"-"&amp;RIGHT('Support - Calculation Detail'!A637,2))</f>
        <v>1920004-UT</v>
      </c>
      <c r="B637" t="str">
        <f>IF('Support - Calculation Detail'!C637="","",'Support - Calculation Detail'!C637)</f>
        <v>19</v>
      </c>
      <c r="C637" t="str">
        <f>IF('Support - Calculation Detail'!B637="","",'Support - Calculation Detail'!B637)</f>
        <v>N</v>
      </c>
      <c r="D637">
        <f>IF('Support - Calculation Detail'!D637="","",'Support - Calculation Detail'!D637)</f>
        <v>29408</v>
      </c>
      <c r="E637">
        <f>IF('Support - Calculation Detail'!E637="","",'Support - Calculation Detail'!E637)</f>
        <v>0</v>
      </c>
      <c r="G637">
        <f>IF('Support - Calculation Detail'!F637="","",'Support - Calculation Detail'!F637)</f>
        <v>29408</v>
      </c>
      <c r="H637">
        <f>IF('Support - Calculation Detail'!G637="","",'Support - Calculation Detail'!G637)</f>
        <v>1.04</v>
      </c>
      <c r="I637">
        <f>IF('Support - Calculation Detail'!H637="","",'Support - Calculation Detail'!H637)</f>
        <v>30584</v>
      </c>
      <c r="J637">
        <f>IF('Support - Calculation Detail'!I637="","",'Support - Calculation Detail'!I637)</f>
        <v>0</v>
      </c>
      <c r="K637">
        <f>IF('Support - Calculation Detail'!K637="","",'Support - Calculation Detail'!K637)</f>
        <v>30584</v>
      </c>
      <c r="L637">
        <f>IF('Support - Calculation Detail'!L637="","",'Support - Calculation Detail'!L637)</f>
        <v>0</v>
      </c>
      <c r="M637">
        <f>IF('Support - Calculation Detail'!M637="","",'Support - Calculation Detail'!M637)</f>
        <v>0</v>
      </c>
      <c r="N637">
        <f>IF('Support - Calculation Detail'!N637="","",'Support - Calculation Detail'!N637)</f>
        <v>0</v>
      </c>
      <c r="P637">
        <f>IF('Support - Calculation Detail'!O637="","",'Support - Calculation Detail'!O637)</f>
        <v>30584</v>
      </c>
      <c r="Q637" t="b">
        <v>1</v>
      </c>
      <c r="R637" t="str">
        <f t="shared" si="45"/>
        <v>1920004</v>
      </c>
      <c r="S637" t="str">
        <f t="shared" si="46"/>
        <v>1920004-UT</v>
      </c>
      <c r="T637" t="str">
        <f t="shared" si="47"/>
        <v>1920004-UT</v>
      </c>
      <c r="U637" t="str">
        <f t="shared" si="48"/>
        <v>2</v>
      </c>
      <c r="V637" t="str">
        <f t="shared" si="49"/>
        <v>UT</v>
      </c>
    </row>
    <row r="638" spans="1:22" x14ac:dyDescent="0.35">
      <c r="A638" t="str">
        <f>IF('Support - Calculation Detail'!A638="","",LEFT('Support - Calculation Detail'!A638,7)&amp;"-"&amp;RIGHT('Support - Calculation Detail'!A638,2))</f>
        <v>1920005-UT</v>
      </c>
      <c r="B638" t="str">
        <f>IF('Support - Calculation Detail'!C638="","",'Support - Calculation Detail'!C638)</f>
        <v>19</v>
      </c>
      <c r="C638" t="str">
        <f>IF('Support - Calculation Detail'!B638="","",'Support - Calculation Detail'!B638)</f>
        <v>N</v>
      </c>
      <c r="D638">
        <f>IF('Support - Calculation Detail'!D638="","",'Support - Calculation Detail'!D638)</f>
        <v>35341</v>
      </c>
      <c r="E638">
        <f>IF('Support - Calculation Detail'!E638="","",'Support - Calculation Detail'!E638)</f>
        <v>0</v>
      </c>
      <c r="G638">
        <f>IF('Support - Calculation Detail'!F638="","",'Support - Calculation Detail'!F638)</f>
        <v>35341</v>
      </c>
      <c r="H638">
        <f>IF('Support - Calculation Detail'!G638="","",'Support - Calculation Detail'!G638)</f>
        <v>1.04</v>
      </c>
      <c r="I638">
        <f>IF('Support - Calculation Detail'!H638="","",'Support - Calculation Detail'!H638)</f>
        <v>36755</v>
      </c>
      <c r="J638">
        <f>IF('Support - Calculation Detail'!I638="","",'Support - Calculation Detail'!I638)</f>
        <v>0</v>
      </c>
      <c r="K638">
        <f>IF('Support - Calculation Detail'!K638="","",'Support - Calculation Detail'!K638)</f>
        <v>36755</v>
      </c>
      <c r="L638">
        <f>IF('Support - Calculation Detail'!L638="","",'Support - Calculation Detail'!L638)</f>
        <v>0</v>
      </c>
      <c r="M638">
        <f>IF('Support - Calculation Detail'!M638="","",'Support - Calculation Detail'!M638)</f>
        <v>0</v>
      </c>
      <c r="N638">
        <f>IF('Support - Calculation Detail'!N638="","",'Support - Calculation Detail'!N638)</f>
        <v>0</v>
      </c>
      <c r="P638">
        <f>IF('Support - Calculation Detail'!O638="","",'Support - Calculation Detail'!O638)</f>
        <v>36755</v>
      </c>
      <c r="Q638" t="b">
        <v>1</v>
      </c>
      <c r="R638" t="str">
        <f t="shared" si="45"/>
        <v>1920005</v>
      </c>
      <c r="S638" t="str">
        <f t="shared" si="46"/>
        <v>1920005-UT</v>
      </c>
      <c r="T638" t="str">
        <f t="shared" si="47"/>
        <v>1920005-UT</v>
      </c>
      <c r="U638" t="str">
        <f t="shared" si="48"/>
        <v>2</v>
      </c>
      <c r="V638" t="str">
        <f t="shared" si="49"/>
        <v>UT</v>
      </c>
    </row>
    <row r="639" spans="1:22" x14ac:dyDescent="0.35">
      <c r="A639" t="str">
        <f>IF('Support - Calculation Detail'!A639="","",LEFT('Support - Calculation Detail'!A639,7)&amp;"-"&amp;RIGHT('Support - Calculation Detail'!A639,2))</f>
        <v>1920005-TF</v>
      </c>
      <c r="B639" t="str">
        <f>IF('Support - Calculation Detail'!C639="","",'Support - Calculation Detail'!C639)</f>
        <v>19</v>
      </c>
      <c r="C639" t="str">
        <f>IF('Support - Calculation Detail'!B639="","",'Support - Calculation Detail'!B639)</f>
        <v>N</v>
      </c>
      <c r="D639">
        <f>IF('Support - Calculation Detail'!D639="","",'Support - Calculation Detail'!D639)</f>
        <v>53545</v>
      </c>
      <c r="E639">
        <f>IF('Support - Calculation Detail'!E639="","",'Support - Calculation Detail'!E639)</f>
        <v>0</v>
      </c>
      <c r="G639">
        <f>IF('Support - Calculation Detail'!F639="","",'Support - Calculation Detail'!F639)</f>
        <v>53545</v>
      </c>
      <c r="H639">
        <f>IF('Support - Calculation Detail'!G639="","",'Support - Calculation Detail'!G639)</f>
        <v>1.04</v>
      </c>
      <c r="I639">
        <f>IF('Support - Calculation Detail'!H639="","",'Support - Calculation Detail'!H639)</f>
        <v>55687</v>
      </c>
      <c r="J639">
        <f>IF('Support - Calculation Detail'!I639="","",'Support - Calculation Detail'!I639)</f>
        <v>0</v>
      </c>
      <c r="K639">
        <f>IF('Support - Calculation Detail'!K639="","",'Support - Calculation Detail'!K639)</f>
        <v>55687</v>
      </c>
      <c r="L639">
        <f>IF('Support - Calculation Detail'!L639="","",'Support - Calculation Detail'!L639)</f>
        <v>0</v>
      </c>
      <c r="M639">
        <f>IF('Support - Calculation Detail'!M639="","",'Support - Calculation Detail'!M639)</f>
        <v>0</v>
      </c>
      <c r="N639">
        <f>IF('Support - Calculation Detail'!N639="","",'Support - Calculation Detail'!N639)</f>
        <v>0</v>
      </c>
      <c r="P639">
        <f>IF('Support - Calculation Detail'!O639="","",'Support - Calculation Detail'!O639)</f>
        <v>55687</v>
      </c>
      <c r="Q639" t="b">
        <v>1</v>
      </c>
      <c r="R639" t="str">
        <f t="shared" si="45"/>
        <v>1920005</v>
      </c>
      <c r="S639" t="str">
        <f t="shared" si="46"/>
        <v>1920005-TF</v>
      </c>
      <c r="T639" t="str">
        <f t="shared" si="47"/>
        <v>1920005-TF</v>
      </c>
      <c r="U639" t="str">
        <f t="shared" si="48"/>
        <v>2</v>
      </c>
      <c r="V639" t="str">
        <f t="shared" si="49"/>
        <v>TF</v>
      </c>
    </row>
    <row r="640" spans="1:22" x14ac:dyDescent="0.35">
      <c r="A640" t="str">
        <f>IF('Support - Calculation Detail'!A640="","",LEFT('Support - Calculation Detail'!A640,7)&amp;"-"&amp;RIGHT('Support - Calculation Detail'!A640,2))</f>
        <v>1920006-TF</v>
      </c>
      <c r="B640" t="str">
        <f>IF('Support - Calculation Detail'!C640="","",'Support - Calculation Detail'!C640)</f>
        <v>19</v>
      </c>
      <c r="C640" t="str">
        <f>IF('Support - Calculation Detail'!B640="","",'Support - Calculation Detail'!B640)</f>
        <v>N</v>
      </c>
      <c r="D640">
        <f>IF('Support - Calculation Detail'!D640="","",'Support - Calculation Detail'!D640)</f>
        <v>16656</v>
      </c>
      <c r="E640">
        <f>IF('Support - Calculation Detail'!E640="","",'Support - Calculation Detail'!E640)</f>
        <v>0</v>
      </c>
      <c r="G640">
        <f>IF('Support - Calculation Detail'!F640="","",'Support - Calculation Detail'!F640)</f>
        <v>16656</v>
      </c>
      <c r="H640">
        <f>IF('Support - Calculation Detail'!G640="","",'Support - Calculation Detail'!G640)</f>
        <v>1.04</v>
      </c>
      <c r="I640">
        <f>IF('Support - Calculation Detail'!H640="","",'Support - Calculation Detail'!H640)</f>
        <v>17322</v>
      </c>
      <c r="J640">
        <f>IF('Support - Calculation Detail'!I640="","",'Support - Calculation Detail'!I640)</f>
        <v>0</v>
      </c>
      <c r="K640">
        <f>IF('Support - Calculation Detail'!K640="","",'Support - Calculation Detail'!K640)</f>
        <v>17322</v>
      </c>
      <c r="L640">
        <f>IF('Support - Calculation Detail'!L640="","",'Support - Calculation Detail'!L640)</f>
        <v>0</v>
      </c>
      <c r="M640">
        <f>IF('Support - Calculation Detail'!M640="","",'Support - Calculation Detail'!M640)</f>
        <v>0</v>
      </c>
      <c r="N640">
        <f>IF('Support - Calculation Detail'!N640="","",'Support - Calculation Detail'!N640)</f>
        <v>0</v>
      </c>
      <c r="P640">
        <f>IF('Support - Calculation Detail'!O640="","",'Support - Calculation Detail'!O640)</f>
        <v>17322</v>
      </c>
      <c r="Q640" t="b">
        <v>1</v>
      </c>
      <c r="R640" t="str">
        <f t="shared" si="45"/>
        <v>1920006</v>
      </c>
      <c r="S640" t="str">
        <f t="shared" si="46"/>
        <v>1920006-TF</v>
      </c>
      <c r="T640" t="str">
        <f t="shared" si="47"/>
        <v>1920006-TF</v>
      </c>
      <c r="U640" t="str">
        <f t="shared" si="48"/>
        <v>2</v>
      </c>
      <c r="V640" t="str">
        <f t="shared" si="49"/>
        <v>TF</v>
      </c>
    </row>
    <row r="641" spans="1:22" x14ac:dyDescent="0.35">
      <c r="A641" t="str">
        <f>IF('Support - Calculation Detail'!A641="","",LEFT('Support - Calculation Detail'!A641,7)&amp;"-"&amp;RIGHT('Support - Calculation Detail'!A641,2))</f>
        <v>1920006-UT</v>
      </c>
      <c r="B641" t="str">
        <f>IF('Support - Calculation Detail'!C641="","",'Support - Calculation Detail'!C641)</f>
        <v>19</v>
      </c>
      <c r="C641" t="str">
        <f>IF('Support - Calculation Detail'!B641="","",'Support - Calculation Detail'!B641)</f>
        <v>N</v>
      </c>
      <c r="D641">
        <f>IF('Support - Calculation Detail'!D641="","",'Support - Calculation Detail'!D641)</f>
        <v>7494</v>
      </c>
      <c r="E641">
        <f>IF('Support - Calculation Detail'!E641="","",'Support - Calculation Detail'!E641)</f>
        <v>0</v>
      </c>
      <c r="G641">
        <f>IF('Support - Calculation Detail'!F641="","",'Support - Calculation Detail'!F641)</f>
        <v>7494</v>
      </c>
      <c r="H641">
        <f>IF('Support - Calculation Detail'!G641="","",'Support - Calculation Detail'!G641)</f>
        <v>1.04</v>
      </c>
      <c r="I641">
        <f>IF('Support - Calculation Detail'!H641="","",'Support - Calculation Detail'!H641)</f>
        <v>7794</v>
      </c>
      <c r="J641">
        <f>IF('Support - Calculation Detail'!I641="","",'Support - Calculation Detail'!I641)</f>
        <v>0</v>
      </c>
      <c r="K641">
        <f>IF('Support - Calculation Detail'!K641="","",'Support - Calculation Detail'!K641)</f>
        <v>7794</v>
      </c>
      <c r="L641">
        <f>IF('Support - Calculation Detail'!L641="","",'Support - Calculation Detail'!L641)</f>
        <v>0</v>
      </c>
      <c r="M641">
        <f>IF('Support - Calculation Detail'!M641="","",'Support - Calculation Detail'!M641)</f>
        <v>0</v>
      </c>
      <c r="N641">
        <f>IF('Support - Calculation Detail'!N641="","",'Support - Calculation Detail'!N641)</f>
        <v>0</v>
      </c>
      <c r="P641">
        <f>IF('Support - Calculation Detail'!O641="","",'Support - Calculation Detail'!O641)</f>
        <v>7794</v>
      </c>
      <c r="Q641" t="b">
        <v>1</v>
      </c>
      <c r="R641" t="str">
        <f t="shared" si="45"/>
        <v>1920006</v>
      </c>
      <c r="S641" t="str">
        <f t="shared" si="46"/>
        <v>1920006-UT</v>
      </c>
      <c r="T641" t="str">
        <f t="shared" si="47"/>
        <v>1920006-UT</v>
      </c>
      <c r="U641" t="str">
        <f t="shared" si="48"/>
        <v>2</v>
      </c>
      <c r="V641" t="str">
        <f t="shared" si="49"/>
        <v>UT</v>
      </c>
    </row>
    <row r="642" spans="1:22" x14ac:dyDescent="0.35">
      <c r="A642" t="str">
        <f>IF('Support - Calculation Detail'!A642="","",LEFT('Support - Calculation Detail'!A642,7)&amp;"-"&amp;RIGHT('Support - Calculation Detail'!A642,2))</f>
        <v>1920007-UT</v>
      </c>
      <c r="B642" t="str">
        <f>IF('Support - Calculation Detail'!C642="","",'Support - Calculation Detail'!C642)</f>
        <v>19</v>
      </c>
      <c r="C642" t="str">
        <f>IF('Support - Calculation Detail'!B642="","",'Support - Calculation Detail'!B642)</f>
        <v>N</v>
      </c>
      <c r="D642">
        <f>IF('Support - Calculation Detail'!D642="","",'Support - Calculation Detail'!D642)</f>
        <v>38184</v>
      </c>
      <c r="E642">
        <f>IF('Support - Calculation Detail'!E642="","",'Support - Calculation Detail'!E642)</f>
        <v>0</v>
      </c>
      <c r="G642">
        <f>IF('Support - Calculation Detail'!F642="","",'Support - Calculation Detail'!F642)</f>
        <v>38184</v>
      </c>
      <c r="H642">
        <f>IF('Support - Calculation Detail'!G642="","",'Support - Calculation Detail'!G642)</f>
        <v>1.04</v>
      </c>
      <c r="I642">
        <f>IF('Support - Calculation Detail'!H642="","",'Support - Calculation Detail'!H642)</f>
        <v>39711</v>
      </c>
      <c r="J642">
        <f>IF('Support - Calculation Detail'!I642="","",'Support - Calculation Detail'!I642)</f>
        <v>0</v>
      </c>
      <c r="K642">
        <f>IF('Support - Calculation Detail'!K642="","",'Support - Calculation Detail'!K642)</f>
        <v>39711</v>
      </c>
      <c r="L642">
        <f>IF('Support - Calculation Detail'!L642="","",'Support - Calculation Detail'!L642)</f>
        <v>0</v>
      </c>
      <c r="M642">
        <f>IF('Support - Calculation Detail'!M642="","",'Support - Calculation Detail'!M642)</f>
        <v>0</v>
      </c>
      <c r="N642">
        <f>IF('Support - Calculation Detail'!N642="","",'Support - Calculation Detail'!N642)</f>
        <v>0</v>
      </c>
      <c r="P642">
        <f>IF('Support - Calculation Detail'!O642="","",'Support - Calculation Detail'!O642)</f>
        <v>39711</v>
      </c>
      <c r="Q642" t="b">
        <v>1</v>
      </c>
      <c r="R642" t="str">
        <f t="shared" si="45"/>
        <v>1920007</v>
      </c>
      <c r="S642" t="str">
        <f t="shared" si="46"/>
        <v>1920007-UT</v>
      </c>
      <c r="T642" t="str">
        <f t="shared" si="47"/>
        <v>1920007-UT</v>
      </c>
      <c r="U642" t="str">
        <f t="shared" si="48"/>
        <v>2</v>
      </c>
      <c r="V642" t="str">
        <f t="shared" si="49"/>
        <v>UT</v>
      </c>
    </row>
    <row r="643" spans="1:22" x14ac:dyDescent="0.35">
      <c r="A643" t="str">
        <f>IF('Support - Calculation Detail'!A643="","",LEFT('Support - Calculation Detail'!A643,7)&amp;"-"&amp;RIGHT('Support - Calculation Detail'!A643,2))</f>
        <v>1920007-TF</v>
      </c>
      <c r="B643" t="str">
        <f>IF('Support - Calculation Detail'!C643="","",'Support - Calculation Detail'!C643)</f>
        <v>19</v>
      </c>
      <c r="C643" t="str">
        <f>IF('Support - Calculation Detail'!B643="","",'Support - Calculation Detail'!B643)</f>
        <v>N</v>
      </c>
      <c r="D643">
        <f>IF('Support - Calculation Detail'!D643="","",'Support - Calculation Detail'!D643)</f>
        <v>34940</v>
      </c>
      <c r="E643">
        <f>IF('Support - Calculation Detail'!E643="","",'Support - Calculation Detail'!E643)</f>
        <v>0</v>
      </c>
      <c r="G643">
        <f>IF('Support - Calculation Detail'!F643="","",'Support - Calculation Detail'!F643)</f>
        <v>34940</v>
      </c>
      <c r="H643">
        <f>IF('Support - Calculation Detail'!G643="","",'Support - Calculation Detail'!G643)</f>
        <v>1.04</v>
      </c>
      <c r="I643">
        <f>IF('Support - Calculation Detail'!H643="","",'Support - Calculation Detail'!H643)</f>
        <v>36338</v>
      </c>
      <c r="J643">
        <f>IF('Support - Calculation Detail'!I643="","",'Support - Calculation Detail'!I643)</f>
        <v>0</v>
      </c>
      <c r="K643">
        <f>IF('Support - Calculation Detail'!K643="","",'Support - Calculation Detail'!K643)</f>
        <v>36338</v>
      </c>
      <c r="L643">
        <f>IF('Support - Calculation Detail'!L643="","",'Support - Calculation Detail'!L643)</f>
        <v>0</v>
      </c>
      <c r="M643">
        <f>IF('Support - Calculation Detail'!M643="","",'Support - Calculation Detail'!M643)</f>
        <v>0</v>
      </c>
      <c r="N643">
        <f>IF('Support - Calculation Detail'!N643="","",'Support - Calculation Detail'!N643)</f>
        <v>0</v>
      </c>
      <c r="P643">
        <f>IF('Support - Calculation Detail'!O643="","",'Support - Calculation Detail'!O643)</f>
        <v>36338</v>
      </c>
      <c r="Q643" t="b">
        <v>1</v>
      </c>
      <c r="R643" t="str">
        <f t="shared" ref="R643:R706" si="50">LEFT(A643,7)</f>
        <v>1920007</v>
      </c>
      <c r="S643" t="str">
        <f t="shared" ref="S643:S706" si="51">A643</f>
        <v>1920007-TF</v>
      </c>
      <c r="T643" t="str">
        <f t="shared" ref="T643:T706" si="52">S643</f>
        <v>1920007-TF</v>
      </c>
      <c r="U643" t="str">
        <f t="shared" ref="U643:U706" si="53">MID(S643,3,1)</f>
        <v>2</v>
      </c>
      <c r="V643" t="str">
        <f t="shared" ref="V643:V706" si="54">RIGHT(T643,2)</f>
        <v>TF</v>
      </c>
    </row>
    <row r="644" spans="1:22" x14ac:dyDescent="0.35">
      <c r="A644" t="str">
        <f>IF('Support - Calculation Detail'!A644="","",LEFT('Support - Calculation Detail'!A644,7)&amp;"-"&amp;RIGHT('Support - Calculation Detail'!A644,2))</f>
        <v>1920008-TF</v>
      </c>
      <c r="B644" t="str">
        <f>IF('Support - Calculation Detail'!C644="","",'Support - Calculation Detail'!C644)</f>
        <v>19</v>
      </c>
      <c r="C644" t="str">
        <f>IF('Support - Calculation Detail'!B644="","",'Support - Calculation Detail'!B644)</f>
        <v>N</v>
      </c>
      <c r="D644">
        <f>IF('Support - Calculation Detail'!D644="","",'Support - Calculation Detail'!D644)</f>
        <v>58627</v>
      </c>
      <c r="E644">
        <f>IF('Support - Calculation Detail'!E644="","",'Support - Calculation Detail'!E644)</f>
        <v>0</v>
      </c>
      <c r="G644">
        <f>IF('Support - Calculation Detail'!F644="","",'Support - Calculation Detail'!F644)</f>
        <v>58627</v>
      </c>
      <c r="H644">
        <f>IF('Support - Calculation Detail'!G644="","",'Support - Calculation Detail'!G644)</f>
        <v>1.04</v>
      </c>
      <c r="I644">
        <f>IF('Support - Calculation Detail'!H644="","",'Support - Calculation Detail'!H644)</f>
        <v>60972</v>
      </c>
      <c r="J644">
        <f>IF('Support - Calculation Detail'!I644="","",'Support - Calculation Detail'!I644)</f>
        <v>0</v>
      </c>
      <c r="K644">
        <f>IF('Support - Calculation Detail'!K644="","",'Support - Calculation Detail'!K644)</f>
        <v>60972</v>
      </c>
      <c r="L644">
        <f>IF('Support - Calculation Detail'!L644="","",'Support - Calculation Detail'!L644)</f>
        <v>0</v>
      </c>
      <c r="M644">
        <f>IF('Support - Calculation Detail'!M644="","",'Support - Calculation Detail'!M644)</f>
        <v>0</v>
      </c>
      <c r="N644">
        <f>IF('Support - Calculation Detail'!N644="","",'Support - Calculation Detail'!N644)</f>
        <v>0</v>
      </c>
      <c r="P644">
        <f>IF('Support - Calculation Detail'!O644="","",'Support - Calculation Detail'!O644)</f>
        <v>60972</v>
      </c>
      <c r="Q644" t="b">
        <v>1</v>
      </c>
      <c r="R644" t="str">
        <f t="shared" si="50"/>
        <v>1920008</v>
      </c>
      <c r="S644" t="str">
        <f t="shared" si="51"/>
        <v>1920008-TF</v>
      </c>
      <c r="T644" t="str">
        <f t="shared" si="52"/>
        <v>1920008-TF</v>
      </c>
      <c r="U644" t="str">
        <f t="shared" si="53"/>
        <v>2</v>
      </c>
      <c r="V644" t="str">
        <f t="shared" si="54"/>
        <v>TF</v>
      </c>
    </row>
    <row r="645" spans="1:22" x14ac:dyDescent="0.35">
      <c r="A645" t="str">
        <f>IF('Support - Calculation Detail'!A645="","",LEFT('Support - Calculation Detail'!A645,7)&amp;"-"&amp;RIGHT('Support - Calculation Detail'!A645,2))</f>
        <v>1920008-UT</v>
      </c>
      <c r="B645" t="str">
        <f>IF('Support - Calculation Detail'!C645="","",'Support - Calculation Detail'!C645)</f>
        <v>19</v>
      </c>
      <c r="C645" t="str">
        <f>IF('Support - Calculation Detail'!B645="","",'Support - Calculation Detail'!B645)</f>
        <v>N</v>
      </c>
      <c r="D645">
        <f>IF('Support - Calculation Detail'!D645="","",'Support - Calculation Detail'!D645)</f>
        <v>21251</v>
      </c>
      <c r="E645">
        <f>IF('Support - Calculation Detail'!E645="","",'Support - Calculation Detail'!E645)</f>
        <v>0</v>
      </c>
      <c r="G645">
        <f>IF('Support - Calculation Detail'!F645="","",'Support - Calculation Detail'!F645)</f>
        <v>21251</v>
      </c>
      <c r="H645">
        <f>IF('Support - Calculation Detail'!G645="","",'Support - Calculation Detail'!G645)</f>
        <v>1.04</v>
      </c>
      <c r="I645">
        <f>IF('Support - Calculation Detail'!H645="","",'Support - Calculation Detail'!H645)</f>
        <v>22101</v>
      </c>
      <c r="J645">
        <f>IF('Support - Calculation Detail'!I645="","",'Support - Calculation Detail'!I645)</f>
        <v>0</v>
      </c>
      <c r="K645">
        <f>IF('Support - Calculation Detail'!K645="","",'Support - Calculation Detail'!K645)</f>
        <v>22101</v>
      </c>
      <c r="L645">
        <f>IF('Support - Calculation Detail'!L645="","",'Support - Calculation Detail'!L645)</f>
        <v>0</v>
      </c>
      <c r="M645">
        <f>IF('Support - Calculation Detail'!M645="","",'Support - Calculation Detail'!M645)</f>
        <v>0</v>
      </c>
      <c r="N645">
        <f>IF('Support - Calculation Detail'!N645="","",'Support - Calculation Detail'!N645)</f>
        <v>0</v>
      </c>
      <c r="P645">
        <f>IF('Support - Calculation Detail'!O645="","",'Support - Calculation Detail'!O645)</f>
        <v>22101</v>
      </c>
      <c r="Q645" t="b">
        <v>1</v>
      </c>
      <c r="R645" t="str">
        <f t="shared" si="50"/>
        <v>1920008</v>
      </c>
      <c r="S645" t="str">
        <f t="shared" si="51"/>
        <v>1920008-UT</v>
      </c>
      <c r="T645" t="str">
        <f t="shared" si="52"/>
        <v>1920008-UT</v>
      </c>
      <c r="U645" t="str">
        <f t="shared" si="53"/>
        <v>2</v>
      </c>
      <c r="V645" t="str">
        <f t="shared" si="54"/>
        <v>UT</v>
      </c>
    </row>
    <row r="646" spans="1:22" x14ac:dyDescent="0.35">
      <c r="A646" t="str">
        <f>IF('Support - Calculation Detail'!A646="","",LEFT('Support - Calculation Detail'!A646,7)&amp;"-"&amp;RIGHT('Support - Calculation Detail'!A646,2))</f>
        <v>1920009-UT</v>
      </c>
      <c r="B646" t="str">
        <f>IF('Support - Calculation Detail'!C646="","",'Support - Calculation Detail'!C646)</f>
        <v>19</v>
      </c>
      <c r="C646" t="str">
        <f>IF('Support - Calculation Detail'!B646="","",'Support - Calculation Detail'!B646)</f>
        <v>N</v>
      </c>
      <c r="D646">
        <f>IF('Support - Calculation Detail'!D646="","",'Support - Calculation Detail'!D646)</f>
        <v>20224</v>
      </c>
      <c r="E646">
        <f>IF('Support - Calculation Detail'!E646="","",'Support - Calculation Detail'!E646)</f>
        <v>0</v>
      </c>
      <c r="G646">
        <f>IF('Support - Calculation Detail'!F646="","",'Support - Calculation Detail'!F646)</f>
        <v>20224</v>
      </c>
      <c r="H646">
        <f>IF('Support - Calculation Detail'!G646="","",'Support - Calculation Detail'!G646)</f>
        <v>1.04</v>
      </c>
      <c r="I646">
        <f>IF('Support - Calculation Detail'!H646="","",'Support - Calculation Detail'!H646)</f>
        <v>21033</v>
      </c>
      <c r="J646">
        <f>IF('Support - Calculation Detail'!I646="","",'Support - Calculation Detail'!I646)</f>
        <v>0</v>
      </c>
      <c r="K646">
        <f>IF('Support - Calculation Detail'!K646="","",'Support - Calculation Detail'!K646)</f>
        <v>21033</v>
      </c>
      <c r="L646">
        <f>IF('Support - Calculation Detail'!L646="","",'Support - Calculation Detail'!L646)</f>
        <v>0</v>
      </c>
      <c r="M646">
        <f>IF('Support - Calculation Detail'!M646="","",'Support - Calculation Detail'!M646)</f>
        <v>0</v>
      </c>
      <c r="N646">
        <f>IF('Support - Calculation Detail'!N646="","",'Support - Calculation Detail'!N646)</f>
        <v>0</v>
      </c>
      <c r="P646">
        <f>IF('Support - Calculation Detail'!O646="","",'Support - Calculation Detail'!O646)</f>
        <v>21033</v>
      </c>
      <c r="Q646" t="b">
        <v>1</v>
      </c>
      <c r="R646" t="str">
        <f t="shared" si="50"/>
        <v>1920009</v>
      </c>
      <c r="S646" t="str">
        <f t="shared" si="51"/>
        <v>1920009-UT</v>
      </c>
      <c r="T646" t="str">
        <f t="shared" si="52"/>
        <v>1920009-UT</v>
      </c>
      <c r="U646" t="str">
        <f t="shared" si="53"/>
        <v>2</v>
      </c>
      <c r="V646" t="str">
        <f t="shared" si="54"/>
        <v>UT</v>
      </c>
    </row>
    <row r="647" spans="1:22" x14ac:dyDescent="0.35">
      <c r="A647" t="str">
        <f>IF('Support - Calculation Detail'!A647="","",LEFT('Support - Calculation Detail'!A647,7)&amp;"-"&amp;RIGHT('Support - Calculation Detail'!A647,2))</f>
        <v>1920009-TF</v>
      </c>
      <c r="B647" t="str">
        <f>IF('Support - Calculation Detail'!C647="","",'Support - Calculation Detail'!C647)</f>
        <v>19</v>
      </c>
      <c r="C647" t="str">
        <f>IF('Support - Calculation Detail'!B647="","",'Support - Calculation Detail'!B647)</f>
        <v>N</v>
      </c>
      <c r="D647">
        <f>IF('Support - Calculation Detail'!D647="","",'Support - Calculation Detail'!D647)</f>
        <v>11690</v>
      </c>
      <c r="E647">
        <f>IF('Support - Calculation Detail'!E647="","",'Support - Calculation Detail'!E647)</f>
        <v>0</v>
      </c>
      <c r="G647">
        <f>IF('Support - Calculation Detail'!F647="","",'Support - Calculation Detail'!F647)</f>
        <v>11690</v>
      </c>
      <c r="H647">
        <f>IF('Support - Calculation Detail'!G647="","",'Support - Calculation Detail'!G647)</f>
        <v>1.04</v>
      </c>
      <c r="I647">
        <f>IF('Support - Calculation Detail'!H647="","",'Support - Calculation Detail'!H647)</f>
        <v>12158</v>
      </c>
      <c r="J647">
        <f>IF('Support - Calculation Detail'!I647="","",'Support - Calculation Detail'!I647)</f>
        <v>0</v>
      </c>
      <c r="K647">
        <f>IF('Support - Calculation Detail'!K647="","",'Support - Calculation Detail'!K647)</f>
        <v>12158</v>
      </c>
      <c r="L647">
        <f>IF('Support - Calculation Detail'!L647="","",'Support - Calculation Detail'!L647)</f>
        <v>0</v>
      </c>
      <c r="M647">
        <f>IF('Support - Calculation Detail'!M647="","",'Support - Calculation Detail'!M647)</f>
        <v>0</v>
      </c>
      <c r="N647">
        <f>IF('Support - Calculation Detail'!N647="","",'Support - Calculation Detail'!N647)</f>
        <v>0</v>
      </c>
      <c r="P647">
        <f>IF('Support - Calculation Detail'!O647="","",'Support - Calculation Detail'!O647)</f>
        <v>12158</v>
      </c>
      <c r="Q647" t="b">
        <v>1</v>
      </c>
      <c r="R647" t="str">
        <f t="shared" si="50"/>
        <v>1920009</v>
      </c>
      <c r="S647" t="str">
        <f t="shared" si="51"/>
        <v>1920009-TF</v>
      </c>
      <c r="T647" t="str">
        <f t="shared" si="52"/>
        <v>1920009-TF</v>
      </c>
      <c r="U647" t="str">
        <f t="shared" si="53"/>
        <v>2</v>
      </c>
      <c r="V647" t="str">
        <f t="shared" si="54"/>
        <v>TF</v>
      </c>
    </row>
    <row r="648" spans="1:22" x14ac:dyDescent="0.35">
      <c r="A648" t="str">
        <f>IF('Support - Calculation Detail'!A648="","",LEFT('Support - Calculation Detail'!A648,7)&amp;"-"&amp;RIGHT('Support - Calculation Detail'!A648,2))</f>
        <v>1920010-TF</v>
      </c>
      <c r="B648" t="str">
        <f>IF('Support - Calculation Detail'!C648="","",'Support - Calculation Detail'!C648)</f>
        <v>19</v>
      </c>
      <c r="C648" t="str">
        <f>IF('Support - Calculation Detail'!B648="","",'Support - Calculation Detail'!B648)</f>
        <v>N</v>
      </c>
      <c r="D648">
        <f>IF('Support - Calculation Detail'!D648="","",'Support - Calculation Detail'!D648)</f>
        <v>74834</v>
      </c>
      <c r="E648">
        <f>IF('Support - Calculation Detail'!E648="","",'Support - Calculation Detail'!E648)</f>
        <v>0</v>
      </c>
      <c r="G648">
        <f>IF('Support - Calculation Detail'!F648="","",'Support - Calculation Detail'!F648)</f>
        <v>74834</v>
      </c>
      <c r="H648">
        <f>IF('Support - Calculation Detail'!G648="","",'Support - Calculation Detail'!G648)</f>
        <v>1.04</v>
      </c>
      <c r="I648">
        <f>IF('Support - Calculation Detail'!H648="","",'Support - Calculation Detail'!H648)</f>
        <v>77827</v>
      </c>
      <c r="J648">
        <f>IF('Support - Calculation Detail'!I648="","",'Support - Calculation Detail'!I648)</f>
        <v>0</v>
      </c>
      <c r="K648">
        <f>IF('Support - Calculation Detail'!K648="","",'Support - Calculation Detail'!K648)</f>
        <v>77827</v>
      </c>
      <c r="L648">
        <f>IF('Support - Calculation Detail'!L648="","",'Support - Calculation Detail'!L648)</f>
        <v>0</v>
      </c>
      <c r="M648">
        <f>IF('Support - Calculation Detail'!M648="","",'Support - Calculation Detail'!M648)</f>
        <v>0</v>
      </c>
      <c r="N648">
        <f>IF('Support - Calculation Detail'!N648="","",'Support - Calculation Detail'!N648)</f>
        <v>0</v>
      </c>
      <c r="P648">
        <f>IF('Support - Calculation Detail'!O648="","",'Support - Calculation Detail'!O648)</f>
        <v>77827</v>
      </c>
      <c r="Q648" t="b">
        <v>1</v>
      </c>
      <c r="R648" t="str">
        <f t="shared" si="50"/>
        <v>1920010</v>
      </c>
      <c r="S648" t="str">
        <f t="shared" si="51"/>
        <v>1920010-TF</v>
      </c>
      <c r="T648" t="str">
        <f t="shared" si="52"/>
        <v>1920010-TF</v>
      </c>
      <c r="U648" t="str">
        <f t="shared" si="53"/>
        <v>2</v>
      </c>
      <c r="V648" t="str">
        <f t="shared" si="54"/>
        <v>TF</v>
      </c>
    </row>
    <row r="649" spans="1:22" x14ac:dyDescent="0.35">
      <c r="A649" t="str">
        <f>IF('Support - Calculation Detail'!A649="","",LEFT('Support - Calculation Detail'!A649,7)&amp;"-"&amp;RIGHT('Support - Calculation Detail'!A649,2))</f>
        <v>1920010-UT</v>
      </c>
      <c r="B649" t="str">
        <f>IF('Support - Calculation Detail'!C649="","",'Support - Calculation Detail'!C649)</f>
        <v>19</v>
      </c>
      <c r="C649" t="str">
        <f>IF('Support - Calculation Detail'!B649="","",'Support - Calculation Detail'!B649)</f>
        <v>N</v>
      </c>
      <c r="D649">
        <f>IF('Support - Calculation Detail'!D649="","",'Support - Calculation Detail'!D649)</f>
        <v>14188</v>
      </c>
      <c r="E649">
        <f>IF('Support - Calculation Detail'!E649="","",'Support - Calculation Detail'!E649)</f>
        <v>0</v>
      </c>
      <c r="G649">
        <f>IF('Support - Calculation Detail'!F649="","",'Support - Calculation Detail'!F649)</f>
        <v>14188</v>
      </c>
      <c r="H649">
        <f>IF('Support - Calculation Detail'!G649="","",'Support - Calculation Detail'!G649)</f>
        <v>1.04</v>
      </c>
      <c r="I649">
        <f>IF('Support - Calculation Detail'!H649="","",'Support - Calculation Detail'!H649)</f>
        <v>14756</v>
      </c>
      <c r="J649">
        <f>IF('Support - Calculation Detail'!I649="","",'Support - Calculation Detail'!I649)</f>
        <v>0</v>
      </c>
      <c r="K649">
        <f>IF('Support - Calculation Detail'!K649="","",'Support - Calculation Detail'!K649)</f>
        <v>14756</v>
      </c>
      <c r="L649">
        <f>IF('Support - Calculation Detail'!L649="","",'Support - Calculation Detail'!L649)</f>
        <v>0</v>
      </c>
      <c r="M649">
        <f>IF('Support - Calculation Detail'!M649="","",'Support - Calculation Detail'!M649)</f>
        <v>0</v>
      </c>
      <c r="N649">
        <f>IF('Support - Calculation Detail'!N649="","",'Support - Calculation Detail'!N649)</f>
        <v>0</v>
      </c>
      <c r="P649">
        <f>IF('Support - Calculation Detail'!O649="","",'Support - Calculation Detail'!O649)</f>
        <v>14756</v>
      </c>
      <c r="Q649" t="b">
        <v>1</v>
      </c>
      <c r="R649" t="str">
        <f t="shared" si="50"/>
        <v>1920010</v>
      </c>
      <c r="S649" t="str">
        <f t="shared" si="51"/>
        <v>1920010-UT</v>
      </c>
      <c r="T649" t="str">
        <f t="shared" si="52"/>
        <v>1920010-UT</v>
      </c>
      <c r="U649" t="str">
        <f t="shared" si="53"/>
        <v>2</v>
      </c>
      <c r="V649" t="str">
        <f t="shared" si="54"/>
        <v>UT</v>
      </c>
    </row>
    <row r="650" spans="1:22" x14ac:dyDescent="0.35">
      <c r="A650" t="str">
        <f>IF('Support - Calculation Detail'!A650="","",LEFT('Support - Calculation Detail'!A650,7)&amp;"-"&amp;RIGHT('Support - Calculation Detail'!A650,2))</f>
        <v>1920011-UT</v>
      </c>
      <c r="B650" t="str">
        <f>IF('Support - Calculation Detail'!C650="","",'Support - Calculation Detail'!C650)</f>
        <v>19</v>
      </c>
      <c r="C650" t="str">
        <f>IF('Support - Calculation Detail'!B650="","",'Support - Calculation Detail'!B650)</f>
        <v>N</v>
      </c>
      <c r="D650">
        <f>IF('Support - Calculation Detail'!D650="","",'Support - Calculation Detail'!D650)</f>
        <v>27166</v>
      </c>
      <c r="E650">
        <f>IF('Support - Calculation Detail'!E650="","",'Support - Calculation Detail'!E650)</f>
        <v>0</v>
      </c>
      <c r="G650">
        <f>IF('Support - Calculation Detail'!F650="","",'Support - Calculation Detail'!F650)</f>
        <v>27166</v>
      </c>
      <c r="H650">
        <f>IF('Support - Calculation Detail'!G650="","",'Support - Calculation Detail'!G650)</f>
        <v>1.04</v>
      </c>
      <c r="I650">
        <f>IF('Support - Calculation Detail'!H650="","",'Support - Calculation Detail'!H650)</f>
        <v>28253</v>
      </c>
      <c r="J650">
        <f>IF('Support - Calculation Detail'!I650="","",'Support - Calculation Detail'!I650)</f>
        <v>0</v>
      </c>
      <c r="K650">
        <f>IF('Support - Calculation Detail'!K650="","",'Support - Calculation Detail'!K650)</f>
        <v>28253</v>
      </c>
      <c r="L650">
        <f>IF('Support - Calculation Detail'!L650="","",'Support - Calculation Detail'!L650)</f>
        <v>0</v>
      </c>
      <c r="M650">
        <f>IF('Support - Calculation Detail'!M650="","",'Support - Calculation Detail'!M650)</f>
        <v>0</v>
      </c>
      <c r="N650">
        <f>IF('Support - Calculation Detail'!N650="","",'Support - Calculation Detail'!N650)</f>
        <v>0</v>
      </c>
      <c r="P650">
        <f>IF('Support - Calculation Detail'!O650="","",'Support - Calculation Detail'!O650)</f>
        <v>28253</v>
      </c>
      <c r="Q650" t="b">
        <v>1</v>
      </c>
      <c r="R650" t="str">
        <f t="shared" si="50"/>
        <v>1920011</v>
      </c>
      <c r="S650" t="str">
        <f t="shared" si="51"/>
        <v>1920011-UT</v>
      </c>
      <c r="T650" t="str">
        <f t="shared" si="52"/>
        <v>1920011-UT</v>
      </c>
      <c r="U650" t="str">
        <f t="shared" si="53"/>
        <v>2</v>
      </c>
      <c r="V650" t="str">
        <f t="shared" si="54"/>
        <v>UT</v>
      </c>
    </row>
    <row r="651" spans="1:22" x14ac:dyDescent="0.35">
      <c r="A651" t="str">
        <f>IF('Support - Calculation Detail'!A651="","",LEFT('Support - Calculation Detail'!A651,7)&amp;"-"&amp;RIGHT('Support - Calculation Detail'!A651,2))</f>
        <v>1920011-TF</v>
      </c>
      <c r="B651" t="str">
        <f>IF('Support - Calculation Detail'!C651="","",'Support - Calculation Detail'!C651)</f>
        <v>19</v>
      </c>
      <c r="C651" t="str">
        <f>IF('Support - Calculation Detail'!B651="","",'Support - Calculation Detail'!B651)</f>
        <v>N</v>
      </c>
      <c r="D651">
        <f>IF('Support - Calculation Detail'!D651="","",'Support - Calculation Detail'!D651)</f>
        <v>17032</v>
      </c>
      <c r="E651">
        <f>IF('Support - Calculation Detail'!E651="","",'Support - Calculation Detail'!E651)</f>
        <v>0</v>
      </c>
      <c r="G651">
        <f>IF('Support - Calculation Detail'!F651="","",'Support - Calculation Detail'!F651)</f>
        <v>17032</v>
      </c>
      <c r="H651">
        <f>IF('Support - Calculation Detail'!G651="","",'Support - Calculation Detail'!G651)</f>
        <v>1.04</v>
      </c>
      <c r="I651">
        <f>IF('Support - Calculation Detail'!H651="","",'Support - Calculation Detail'!H651)</f>
        <v>17713</v>
      </c>
      <c r="J651">
        <f>IF('Support - Calculation Detail'!I651="","",'Support - Calculation Detail'!I651)</f>
        <v>0</v>
      </c>
      <c r="K651">
        <f>IF('Support - Calculation Detail'!K651="","",'Support - Calculation Detail'!K651)</f>
        <v>17713</v>
      </c>
      <c r="L651">
        <f>IF('Support - Calculation Detail'!L651="","",'Support - Calculation Detail'!L651)</f>
        <v>0</v>
      </c>
      <c r="M651">
        <f>IF('Support - Calculation Detail'!M651="","",'Support - Calculation Detail'!M651)</f>
        <v>0</v>
      </c>
      <c r="N651">
        <f>IF('Support - Calculation Detail'!N651="","",'Support - Calculation Detail'!N651)</f>
        <v>0</v>
      </c>
      <c r="P651">
        <f>IF('Support - Calculation Detail'!O651="","",'Support - Calculation Detail'!O651)</f>
        <v>17713</v>
      </c>
      <c r="Q651" t="b">
        <v>1</v>
      </c>
      <c r="R651" t="str">
        <f t="shared" si="50"/>
        <v>1920011</v>
      </c>
      <c r="S651" t="str">
        <f t="shared" si="51"/>
        <v>1920011-TF</v>
      </c>
      <c r="T651" t="str">
        <f t="shared" si="52"/>
        <v>1920011-TF</v>
      </c>
      <c r="U651" t="str">
        <f t="shared" si="53"/>
        <v>2</v>
      </c>
      <c r="V651" t="str">
        <f t="shared" si="54"/>
        <v>TF</v>
      </c>
    </row>
    <row r="652" spans="1:22" x14ac:dyDescent="0.35">
      <c r="A652" t="str">
        <f>IF('Support - Calculation Detail'!A652="","",LEFT('Support - Calculation Detail'!A652,7)&amp;"-"&amp;RIGHT('Support - Calculation Detail'!A652,2))</f>
        <v>1920012-TF</v>
      </c>
      <c r="B652" t="str">
        <f>IF('Support - Calculation Detail'!C652="","",'Support - Calculation Detail'!C652)</f>
        <v>19</v>
      </c>
      <c r="C652" t="str">
        <f>IF('Support - Calculation Detail'!B652="","",'Support - Calculation Detail'!B652)</f>
        <v>N</v>
      </c>
      <c r="D652">
        <f>IF('Support - Calculation Detail'!D652="","",'Support - Calculation Detail'!D652)</f>
        <v>24030</v>
      </c>
      <c r="E652">
        <f>IF('Support - Calculation Detail'!E652="","",'Support - Calculation Detail'!E652)</f>
        <v>0</v>
      </c>
      <c r="G652">
        <f>IF('Support - Calculation Detail'!F652="","",'Support - Calculation Detail'!F652)</f>
        <v>24030</v>
      </c>
      <c r="H652">
        <f>IF('Support - Calculation Detail'!G652="","",'Support - Calculation Detail'!G652)</f>
        <v>1.04</v>
      </c>
      <c r="I652">
        <f>IF('Support - Calculation Detail'!H652="","",'Support - Calculation Detail'!H652)</f>
        <v>24991</v>
      </c>
      <c r="J652">
        <f>IF('Support - Calculation Detail'!I652="","",'Support - Calculation Detail'!I652)</f>
        <v>0</v>
      </c>
      <c r="K652">
        <f>IF('Support - Calculation Detail'!K652="","",'Support - Calculation Detail'!K652)</f>
        <v>24991</v>
      </c>
      <c r="L652">
        <f>IF('Support - Calculation Detail'!L652="","",'Support - Calculation Detail'!L652)</f>
        <v>0</v>
      </c>
      <c r="M652">
        <f>IF('Support - Calculation Detail'!M652="","",'Support - Calculation Detail'!M652)</f>
        <v>0</v>
      </c>
      <c r="N652">
        <f>IF('Support - Calculation Detail'!N652="","",'Support - Calculation Detail'!N652)</f>
        <v>0</v>
      </c>
      <c r="P652">
        <f>IF('Support - Calculation Detail'!O652="","",'Support - Calculation Detail'!O652)</f>
        <v>24991</v>
      </c>
      <c r="Q652" t="b">
        <v>1</v>
      </c>
      <c r="R652" t="str">
        <f t="shared" si="50"/>
        <v>1920012</v>
      </c>
      <c r="S652" t="str">
        <f t="shared" si="51"/>
        <v>1920012-TF</v>
      </c>
      <c r="T652" t="str">
        <f t="shared" si="52"/>
        <v>1920012-TF</v>
      </c>
      <c r="U652" t="str">
        <f t="shared" si="53"/>
        <v>2</v>
      </c>
      <c r="V652" t="str">
        <f t="shared" si="54"/>
        <v>TF</v>
      </c>
    </row>
    <row r="653" spans="1:22" x14ac:dyDescent="0.35">
      <c r="A653" t="str">
        <f>IF('Support - Calculation Detail'!A653="","",LEFT('Support - Calculation Detail'!A653,7)&amp;"-"&amp;RIGHT('Support - Calculation Detail'!A653,2))</f>
        <v>1920012-UT</v>
      </c>
      <c r="B653" t="str">
        <f>IF('Support - Calculation Detail'!C653="","",'Support - Calculation Detail'!C653)</f>
        <v>19</v>
      </c>
      <c r="C653" t="str">
        <f>IF('Support - Calculation Detail'!B653="","",'Support - Calculation Detail'!B653)</f>
        <v>N</v>
      </c>
      <c r="D653">
        <f>IF('Support - Calculation Detail'!D653="","",'Support - Calculation Detail'!D653)</f>
        <v>124897</v>
      </c>
      <c r="E653">
        <f>IF('Support - Calculation Detail'!E653="","",'Support - Calculation Detail'!E653)</f>
        <v>0</v>
      </c>
      <c r="G653">
        <f>IF('Support - Calculation Detail'!F653="","",'Support - Calculation Detail'!F653)</f>
        <v>124897</v>
      </c>
      <c r="H653">
        <f>IF('Support - Calculation Detail'!G653="","",'Support - Calculation Detail'!G653)</f>
        <v>1.04</v>
      </c>
      <c r="I653">
        <f>IF('Support - Calculation Detail'!H653="","",'Support - Calculation Detail'!H653)</f>
        <v>129893</v>
      </c>
      <c r="J653">
        <f>IF('Support - Calculation Detail'!I653="","",'Support - Calculation Detail'!I653)</f>
        <v>0</v>
      </c>
      <c r="K653">
        <f>IF('Support - Calculation Detail'!K653="","",'Support - Calculation Detail'!K653)</f>
        <v>129893</v>
      </c>
      <c r="L653">
        <f>IF('Support - Calculation Detail'!L653="","",'Support - Calculation Detail'!L653)</f>
        <v>0</v>
      </c>
      <c r="M653">
        <f>IF('Support - Calculation Detail'!M653="","",'Support - Calculation Detail'!M653)</f>
        <v>0</v>
      </c>
      <c r="N653">
        <f>IF('Support - Calculation Detail'!N653="","",'Support - Calculation Detail'!N653)</f>
        <v>0</v>
      </c>
      <c r="P653">
        <f>IF('Support - Calculation Detail'!O653="","",'Support - Calculation Detail'!O653)</f>
        <v>129893</v>
      </c>
      <c r="Q653" t="b">
        <v>1</v>
      </c>
      <c r="R653" t="str">
        <f t="shared" si="50"/>
        <v>1920012</v>
      </c>
      <c r="S653" t="str">
        <f t="shared" si="51"/>
        <v>1920012-UT</v>
      </c>
      <c r="T653" t="str">
        <f t="shared" si="52"/>
        <v>1920012-UT</v>
      </c>
      <c r="U653" t="str">
        <f t="shared" si="53"/>
        <v>2</v>
      </c>
      <c r="V653" t="str">
        <f t="shared" si="54"/>
        <v>UT</v>
      </c>
    </row>
    <row r="654" spans="1:22" x14ac:dyDescent="0.35">
      <c r="A654" t="str">
        <f>IF('Support - Calculation Detail'!A654="","",LEFT('Support - Calculation Detail'!A654,7)&amp;"-"&amp;RIGHT('Support - Calculation Detail'!A654,2))</f>
        <v>1950041-UT</v>
      </c>
      <c r="B654" t="str">
        <f>IF('Support - Calculation Detail'!C654="","",'Support - Calculation Detail'!C654)</f>
        <v>19</v>
      </c>
      <c r="C654" t="str">
        <f>IF('Support - Calculation Detail'!B654="","",'Support - Calculation Detail'!B654)</f>
        <v>N</v>
      </c>
      <c r="D654">
        <f>IF('Support - Calculation Detail'!D654="","",'Support - Calculation Detail'!D654)</f>
        <v>442573</v>
      </c>
      <c r="E654">
        <f>IF('Support - Calculation Detail'!E654="","",'Support - Calculation Detail'!E654)</f>
        <v>0</v>
      </c>
      <c r="G654">
        <f>IF('Support - Calculation Detail'!F654="","",'Support - Calculation Detail'!F654)</f>
        <v>442573</v>
      </c>
      <c r="H654">
        <f>IF('Support - Calculation Detail'!G654="","",'Support - Calculation Detail'!G654)</f>
        <v>1.04</v>
      </c>
      <c r="I654">
        <f>IF('Support - Calculation Detail'!H654="","",'Support - Calculation Detail'!H654)</f>
        <v>460276</v>
      </c>
      <c r="J654">
        <f>IF('Support - Calculation Detail'!I654="","",'Support - Calculation Detail'!I654)</f>
        <v>0</v>
      </c>
      <c r="K654">
        <f>IF('Support - Calculation Detail'!K654="","",'Support - Calculation Detail'!K654)</f>
        <v>460276</v>
      </c>
      <c r="L654">
        <f>IF('Support - Calculation Detail'!L654="","",'Support - Calculation Detail'!L654)</f>
        <v>0</v>
      </c>
      <c r="M654">
        <f>IF('Support - Calculation Detail'!M654="","",'Support - Calculation Detail'!M654)</f>
        <v>0</v>
      </c>
      <c r="N654">
        <f>IF('Support - Calculation Detail'!N654="","",'Support - Calculation Detail'!N654)</f>
        <v>0</v>
      </c>
      <c r="P654">
        <f>IF('Support - Calculation Detail'!O654="","",'Support - Calculation Detail'!O654)</f>
        <v>460276</v>
      </c>
      <c r="Q654" t="b">
        <v>1</v>
      </c>
      <c r="R654" t="str">
        <f t="shared" si="50"/>
        <v>1950041</v>
      </c>
      <c r="S654" t="str">
        <f t="shared" si="51"/>
        <v>1950041-UT</v>
      </c>
      <c r="T654" t="str">
        <f t="shared" si="52"/>
        <v>1950041-UT</v>
      </c>
      <c r="U654" t="str">
        <f t="shared" si="53"/>
        <v>5</v>
      </c>
      <c r="V654" t="str">
        <f t="shared" si="54"/>
        <v>UT</v>
      </c>
    </row>
    <row r="655" spans="1:22" x14ac:dyDescent="0.35">
      <c r="A655" t="str">
        <f>IF('Support - Calculation Detail'!A655="","",LEFT('Support - Calculation Detail'!A655,7)&amp;"-"&amp;RIGHT('Support - Calculation Detail'!A655,2))</f>
        <v>1950042-UT</v>
      </c>
      <c r="B655" t="str">
        <f>IF('Support - Calculation Detail'!C655="","",'Support - Calculation Detail'!C655)</f>
        <v>19</v>
      </c>
      <c r="C655" t="str">
        <f>IF('Support - Calculation Detail'!B655="","",'Support - Calculation Detail'!B655)</f>
        <v>N</v>
      </c>
      <c r="D655">
        <f>IF('Support - Calculation Detail'!D655="","",'Support - Calculation Detail'!D655)</f>
        <v>985123</v>
      </c>
      <c r="E655">
        <f>IF('Support - Calculation Detail'!E655="","",'Support - Calculation Detail'!E655)</f>
        <v>0</v>
      </c>
      <c r="G655">
        <f>IF('Support - Calculation Detail'!F655="","",'Support - Calculation Detail'!F655)</f>
        <v>985123</v>
      </c>
      <c r="H655">
        <f>IF('Support - Calculation Detail'!G655="","",'Support - Calculation Detail'!G655)</f>
        <v>1.04</v>
      </c>
      <c r="I655">
        <f>IF('Support - Calculation Detail'!H655="","",'Support - Calculation Detail'!H655)</f>
        <v>1024528</v>
      </c>
      <c r="J655">
        <f>IF('Support - Calculation Detail'!I655="","",'Support - Calculation Detail'!I655)</f>
        <v>0</v>
      </c>
      <c r="K655">
        <f>IF('Support - Calculation Detail'!K655="","",'Support - Calculation Detail'!K655)</f>
        <v>1024528</v>
      </c>
      <c r="L655">
        <f>IF('Support - Calculation Detail'!L655="","",'Support - Calculation Detail'!L655)</f>
        <v>0</v>
      </c>
      <c r="M655">
        <f>IF('Support - Calculation Detail'!M655="","",'Support - Calculation Detail'!M655)</f>
        <v>0</v>
      </c>
      <c r="N655">
        <f>IF('Support - Calculation Detail'!N655="","",'Support - Calculation Detail'!N655)</f>
        <v>0</v>
      </c>
      <c r="P655">
        <f>IF('Support - Calculation Detail'!O655="","",'Support - Calculation Detail'!O655)</f>
        <v>1024528</v>
      </c>
      <c r="Q655" t="b">
        <v>1</v>
      </c>
      <c r="R655" t="str">
        <f t="shared" si="50"/>
        <v>1950042</v>
      </c>
      <c r="S655" t="str">
        <f t="shared" si="51"/>
        <v>1950042-UT</v>
      </c>
      <c r="T655" t="str">
        <f t="shared" si="52"/>
        <v>1950042-UT</v>
      </c>
      <c r="U655" t="str">
        <f t="shared" si="53"/>
        <v>5</v>
      </c>
      <c r="V655" t="str">
        <f t="shared" si="54"/>
        <v>UT</v>
      </c>
    </row>
    <row r="656" spans="1:22" x14ac:dyDescent="0.35">
      <c r="A656" t="str">
        <f>IF('Support - Calculation Detail'!A656="","",LEFT('Support - Calculation Detail'!A656,7)&amp;"-"&amp;RIGHT('Support - Calculation Detail'!A656,2))</f>
        <v>1950043-UT</v>
      </c>
      <c r="B656" t="str">
        <f>IF('Support - Calculation Detail'!C656="","",'Support - Calculation Detail'!C656)</f>
        <v>19</v>
      </c>
      <c r="C656" t="str">
        <f>IF('Support - Calculation Detail'!B656="","",'Support - Calculation Detail'!B656)</f>
        <v>N</v>
      </c>
      <c r="D656">
        <f>IF('Support - Calculation Detail'!D656="","",'Support - Calculation Detail'!D656)</f>
        <v>723688</v>
      </c>
      <c r="E656">
        <f>IF('Support - Calculation Detail'!E656="","",'Support - Calculation Detail'!E656)</f>
        <v>0</v>
      </c>
      <c r="G656">
        <f>IF('Support - Calculation Detail'!F656="","",'Support - Calculation Detail'!F656)</f>
        <v>723688</v>
      </c>
      <c r="H656">
        <f>IF('Support - Calculation Detail'!G656="","",'Support - Calculation Detail'!G656)</f>
        <v>1.04</v>
      </c>
      <c r="I656">
        <f>IF('Support - Calculation Detail'!H656="","",'Support - Calculation Detail'!H656)</f>
        <v>752636</v>
      </c>
      <c r="J656">
        <f>IF('Support - Calculation Detail'!I656="","",'Support - Calculation Detail'!I656)</f>
        <v>0</v>
      </c>
      <c r="K656">
        <f>IF('Support - Calculation Detail'!K656="","",'Support - Calculation Detail'!K656)</f>
        <v>752636</v>
      </c>
      <c r="L656">
        <f>IF('Support - Calculation Detail'!L656="","",'Support - Calculation Detail'!L656)</f>
        <v>0</v>
      </c>
      <c r="M656">
        <f>IF('Support - Calculation Detail'!M656="","",'Support - Calculation Detail'!M656)</f>
        <v>0</v>
      </c>
      <c r="N656">
        <f>IF('Support - Calculation Detail'!N656="","",'Support - Calculation Detail'!N656)</f>
        <v>0</v>
      </c>
      <c r="P656">
        <f>IF('Support - Calculation Detail'!O656="","",'Support - Calculation Detail'!O656)</f>
        <v>752636</v>
      </c>
      <c r="Q656" t="b">
        <v>1</v>
      </c>
      <c r="R656" t="str">
        <f t="shared" si="50"/>
        <v>1950043</v>
      </c>
      <c r="S656" t="str">
        <f t="shared" si="51"/>
        <v>1950043-UT</v>
      </c>
      <c r="T656" t="str">
        <f t="shared" si="52"/>
        <v>1950043-UT</v>
      </c>
      <c r="U656" t="str">
        <f t="shared" si="53"/>
        <v>5</v>
      </c>
      <c r="V656" t="str">
        <f t="shared" si="54"/>
        <v>UT</v>
      </c>
    </row>
    <row r="657" spans="1:22" x14ac:dyDescent="0.35">
      <c r="A657" t="str">
        <f>IF('Support - Calculation Detail'!A657="","",LEFT('Support - Calculation Detail'!A657,7)&amp;"-"&amp;RIGHT('Support - Calculation Detail'!A657,2))</f>
        <v>1930405-UT</v>
      </c>
      <c r="B657" t="str">
        <f>IF('Support - Calculation Detail'!C657="","",'Support - Calculation Detail'!C657)</f>
        <v>19</v>
      </c>
      <c r="C657" t="str">
        <f>IF('Support - Calculation Detail'!B657="","",'Support - Calculation Detail'!B657)</f>
        <v>N</v>
      </c>
      <c r="D657">
        <f>IF('Support - Calculation Detail'!D657="","",'Support - Calculation Detail'!D657)</f>
        <v>9679008</v>
      </c>
      <c r="E657">
        <f>IF('Support - Calculation Detail'!E657="","",'Support - Calculation Detail'!E657)</f>
        <v>0</v>
      </c>
      <c r="G657">
        <f>IF('Support - Calculation Detail'!F657="","",'Support - Calculation Detail'!F657)</f>
        <v>9679008</v>
      </c>
      <c r="H657">
        <f>IF('Support - Calculation Detail'!G657="","",'Support - Calculation Detail'!G657)</f>
        <v>1.04</v>
      </c>
      <c r="I657">
        <f>IF('Support - Calculation Detail'!H657="","",'Support - Calculation Detail'!H657)</f>
        <v>10066168</v>
      </c>
      <c r="J657">
        <f>IF('Support - Calculation Detail'!I657="","",'Support - Calculation Detail'!I657)</f>
        <v>0</v>
      </c>
      <c r="K657">
        <f>IF('Support - Calculation Detail'!K657="","",'Support - Calculation Detail'!K657)</f>
        <v>10066168</v>
      </c>
      <c r="L657">
        <f>IF('Support - Calculation Detail'!L657="","",'Support - Calculation Detail'!L657)</f>
        <v>480381</v>
      </c>
      <c r="M657">
        <f>IF('Support - Calculation Detail'!M657="","",'Support - Calculation Detail'!M657)</f>
        <v>0</v>
      </c>
      <c r="N657">
        <f>IF('Support - Calculation Detail'!N657="","",'Support - Calculation Detail'!N657)</f>
        <v>0</v>
      </c>
      <c r="P657">
        <f>IF('Support - Calculation Detail'!O657="","",'Support - Calculation Detail'!O657)</f>
        <v>10546549</v>
      </c>
      <c r="Q657" t="b">
        <v>1</v>
      </c>
      <c r="R657" t="str">
        <f t="shared" si="50"/>
        <v>1930405</v>
      </c>
      <c r="S657" t="str">
        <f t="shared" si="51"/>
        <v>1930405-UT</v>
      </c>
      <c r="T657" t="str">
        <f t="shared" si="52"/>
        <v>1930405-UT</v>
      </c>
      <c r="U657" t="str">
        <f t="shared" si="53"/>
        <v>3</v>
      </c>
      <c r="V657" t="str">
        <f t="shared" si="54"/>
        <v>UT</v>
      </c>
    </row>
    <row r="658" spans="1:22" x14ac:dyDescent="0.35">
      <c r="A658" t="str">
        <f>IF('Support - Calculation Detail'!A658="","",LEFT('Support - Calculation Detail'!A658,7)&amp;"-"&amp;RIGHT('Support - Calculation Detail'!A658,2))</f>
        <v>1930434-UT</v>
      </c>
      <c r="B658" t="str">
        <f>IF('Support - Calculation Detail'!C658="","",'Support - Calculation Detail'!C658)</f>
        <v>19</v>
      </c>
      <c r="C658" t="str">
        <f>IF('Support - Calculation Detail'!B658="","",'Support - Calculation Detail'!B658)</f>
        <v>N</v>
      </c>
      <c r="D658">
        <f>IF('Support - Calculation Detail'!D658="","",'Support - Calculation Detail'!D658)</f>
        <v>2639208</v>
      </c>
      <c r="E658">
        <f>IF('Support - Calculation Detail'!E658="","",'Support - Calculation Detail'!E658)</f>
        <v>0</v>
      </c>
      <c r="G658">
        <f>IF('Support - Calculation Detail'!F658="","",'Support - Calculation Detail'!F658)</f>
        <v>2639208</v>
      </c>
      <c r="H658">
        <f>IF('Support - Calculation Detail'!G658="","",'Support - Calculation Detail'!G658)</f>
        <v>1.04</v>
      </c>
      <c r="I658">
        <f>IF('Support - Calculation Detail'!H658="","",'Support - Calculation Detail'!H658)</f>
        <v>2744776</v>
      </c>
      <c r="J658">
        <f>IF('Support - Calculation Detail'!I658="","",'Support - Calculation Detail'!I658)</f>
        <v>0</v>
      </c>
      <c r="K658">
        <f>IF('Support - Calculation Detail'!K658="","",'Support - Calculation Detail'!K658)</f>
        <v>2744776</v>
      </c>
      <c r="L658">
        <f>IF('Support - Calculation Detail'!L658="","",'Support - Calculation Detail'!L658)</f>
        <v>0</v>
      </c>
      <c r="M658">
        <f>IF('Support - Calculation Detail'!M658="","",'Support - Calculation Detail'!M658)</f>
        <v>0</v>
      </c>
      <c r="N658">
        <f>IF('Support - Calculation Detail'!N658="","",'Support - Calculation Detail'!N658)</f>
        <v>0</v>
      </c>
      <c r="P658">
        <f>IF('Support - Calculation Detail'!O658="","",'Support - Calculation Detail'!O658)</f>
        <v>2744776</v>
      </c>
      <c r="Q658" t="b">
        <v>1</v>
      </c>
      <c r="R658" t="str">
        <f t="shared" si="50"/>
        <v>1930434</v>
      </c>
      <c r="S658" t="str">
        <f t="shared" si="51"/>
        <v>1930434-UT</v>
      </c>
      <c r="T658" t="str">
        <f t="shared" si="52"/>
        <v>1930434-UT</v>
      </c>
      <c r="U658" t="str">
        <f t="shared" si="53"/>
        <v>3</v>
      </c>
      <c r="V658" t="str">
        <f t="shared" si="54"/>
        <v>UT</v>
      </c>
    </row>
    <row r="659" spans="1:22" x14ac:dyDescent="0.35">
      <c r="A659" t="str">
        <f>IF('Support - Calculation Detail'!A659="","",LEFT('Support - Calculation Detail'!A659,7)&amp;"-"&amp;RIGHT('Support - Calculation Detail'!A659,2))</f>
        <v>1930596-UT</v>
      </c>
      <c r="B659" t="str">
        <f>IF('Support - Calculation Detail'!C659="","",'Support - Calculation Detail'!C659)</f>
        <v>19</v>
      </c>
      <c r="C659" t="str">
        <f>IF('Support - Calculation Detail'!B659="","",'Support - Calculation Detail'!B659)</f>
        <v>N</v>
      </c>
      <c r="D659">
        <f>IF('Support - Calculation Detail'!D659="","",'Support - Calculation Detail'!D659)</f>
        <v>52107</v>
      </c>
      <c r="E659">
        <f>IF('Support - Calculation Detail'!E659="","",'Support - Calculation Detail'!E659)</f>
        <v>0</v>
      </c>
      <c r="G659">
        <f>IF('Support - Calculation Detail'!F659="","",'Support - Calculation Detail'!F659)</f>
        <v>52107</v>
      </c>
      <c r="H659">
        <f>IF('Support - Calculation Detail'!G659="","",'Support - Calculation Detail'!G659)</f>
        <v>1.04</v>
      </c>
      <c r="I659">
        <f>IF('Support - Calculation Detail'!H659="","",'Support - Calculation Detail'!H659)</f>
        <v>54191</v>
      </c>
      <c r="J659">
        <f>IF('Support - Calculation Detail'!I659="","",'Support - Calculation Detail'!I659)</f>
        <v>0</v>
      </c>
      <c r="K659">
        <f>IF('Support - Calculation Detail'!K659="","",'Support - Calculation Detail'!K659)</f>
        <v>54191</v>
      </c>
      <c r="L659">
        <f>IF('Support - Calculation Detail'!L659="","",'Support - Calculation Detail'!L659)</f>
        <v>0</v>
      </c>
      <c r="M659">
        <f>IF('Support - Calculation Detail'!M659="","",'Support - Calculation Detail'!M659)</f>
        <v>0</v>
      </c>
      <c r="N659">
        <f>IF('Support - Calculation Detail'!N659="","",'Support - Calculation Detail'!N659)</f>
        <v>0</v>
      </c>
      <c r="P659">
        <f>IF('Support - Calculation Detail'!O659="","",'Support - Calculation Detail'!O659)</f>
        <v>54191</v>
      </c>
      <c r="Q659" t="b">
        <v>1</v>
      </c>
      <c r="R659" t="str">
        <f t="shared" si="50"/>
        <v>1930596</v>
      </c>
      <c r="S659" t="str">
        <f t="shared" si="51"/>
        <v>1930596-UT</v>
      </c>
      <c r="T659" t="str">
        <f t="shared" si="52"/>
        <v>1930596-UT</v>
      </c>
      <c r="U659" t="str">
        <f t="shared" si="53"/>
        <v>3</v>
      </c>
      <c r="V659" t="str">
        <f t="shared" si="54"/>
        <v>UT</v>
      </c>
    </row>
    <row r="660" spans="1:22" x14ac:dyDescent="0.35">
      <c r="A660" t="str">
        <f>IF('Support - Calculation Detail'!A660="","",LEFT('Support - Calculation Detail'!A660,7)&amp;"-"&amp;RIGHT('Support - Calculation Detail'!A660,2))</f>
        <v>1930597-UT</v>
      </c>
      <c r="B660" t="str">
        <f>IF('Support - Calculation Detail'!C660="","",'Support - Calculation Detail'!C660)</f>
        <v>19</v>
      </c>
      <c r="C660" t="str">
        <f>IF('Support - Calculation Detail'!B660="","",'Support - Calculation Detail'!B660)</f>
        <v>N</v>
      </c>
      <c r="D660">
        <f>IF('Support - Calculation Detail'!D660="","",'Support - Calculation Detail'!D660)</f>
        <v>948072</v>
      </c>
      <c r="E660">
        <f>IF('Support - Calculation Detail'!E660="","",'Support - Calculation Detail'!E660)</f>
        <v>0</v>
      </c>
      <c r="G660">
        <f>IF('Support - Calculation Detail'!F660="","",'Support - Calculation Detail'!F660)</f>
        <v>948072</v>
      </c>
      <c r="H660">
        <f>IF('Support - Calculation Detail'!G660="","",'Support - Calculation Detail'!G660)</f>
        <v>1.04</v>
      </c>
      <c r="I660">
        <f>IF('Support - Calculation Detail'!H660="","",'Support - Calculation Detail'!H660)</f>
        <v>985995</v>
      </c>
      <c r="J660">
        <f>IF('Support - Calculation Detail'!I660="","",'Support - Calculation Detail'!I660)</f>
        <v>0</v>
      </c>
      <c r="K660">
        <f>IF('Support - Calculation Detail'!K660="","",'Support - Calculation Detail'!K660)</f>
        <v>985995</v>
      </c>
      <c r="L660">
        <f>IF('Support - Calculation Detail'!L660="","",'Support - Calculation Detail'!L660)</f>
        <v>96993</v>
      </c>
      <c r="M660">
        <f>IF('Support - Calculation Detail'!M660="","",'Support - Calculation Detail'!M660)</f>
        <v>0</v>
      </c>
      <c r="N660">
        <f>IF('Support - Calculation Detail'!N660="","",'Support - Calculation Detail'!N660)</f>
        <v>0</v>
      </c>
      <c r="P660">
        <f>IF('Support - Calculation Detail'!O660="","",'Support - Calculation Detail'!O660)</f>
        <v>1082988</v>
      </c>
      <c r="Q660" t="b">
        <v>1</v>
      </c>
      <c r="R660" t="str">
        <f t="shared" si="50"/>
        <v>1930597</v>
      </c>
      <c r="S660" t="str">
        <f t="shared" si="51"/>
        <v>1930597-UT</v>
      </c>
      <c r="T660" t="str">
        <f t="shared" si="52"/>
        <v>1930597-UT</v>
      </c>
      <c r="U660" t="str">
        <f t="shared" si="53"/>
        <v>3</v>
      </c>
      <c r="V660" t="str">
        <f t="shared" si="54"/>
        <v>UT</v>
      </c>
    </row>
    <row r="661" spans="1:22" x14ac:dyDescent="0.35">
      <c r="A661" t="str">
        <f>IF('Support - Calculation Detail'!A661="","",LEFT('Support - Calculation Detail'!A661,7)&amp;"-"&amp;RIGHT('Support - Calculation Detail'!A661,2))</f>
        <v>1930598-UT</v>
      </c>
      <c r="B661" t="str">
        <f>IF('Support - Calculation Detail'!C661="","",'Support - Calculation Detail'!C661)</f>
        <v>19</v>
      </c>
      <c r="C661" t="str">
        <f>IF('Support - Calculation Detail'!B661="","",'Support - Calculation Detail'!B661)</f>
        <v>N</v>
      </c>
      <c r="D661">
        <f>IF('Support - Calculation Detail'!D661="","",'Support - Calculation Detail'!D661)</f>
        <v>206270</v>
      </c>
      <c r="E661">
        <f>IF('Support - Calculation Detail'!E661="","",'Support - Calculation Detail'!E661)</f>
        <v>0</v>
      </c>
      <c r="G661">
        <f>IF('Support - Calculation Detail'!F661="","",'Support - Calculation Detail'!F661)</f>
        <v>206270</v>
      </c>
      <c r="H661">
        <f>IF('Support - Calculation Detail'!G661="","",'Support - Calculation Detail'!G661)</f>
        <v>1.04</v>
      </c>
      <c r="I661">
        <f>IF('Support - Calculation Detail'!H661="","",'Support - Calculation Detail'!H661)</f>
        <v>214521</v>
      </c>
      <c r="J661">
        <f>IF('Support - Calculation Detail'!I661="","",'Support - Calculation Detail'!I661)</f>
        <v>0</v>
      </c>
      <c r="K661">
        <f>IF('Support - Calculation Detail'!K661="","",'Support - Calculation Detail'!K661)</f>
        <v>214521</v>
      </c>
      <c r="L661">
        <f>IF('Support - Calculation Detail'!L661="","",'Support - Calculation Detail'!L661)</f>
        <v>4825</v>
      </c>
      <c r="M661">
        <f>IF('Support - Calculation Detail'!M661="","",'Support - Calculation Detail'!M661)</f>
        <v>0</v>
      </c>
      <c r="N661">
        <f>IF('Support - Calculation Detail'!N661="","",'Support - Calculation Detail'!N661)</f>
        <v>0</v>
      </c>
      <c r="P661">
        <f>IF('Support - Calculation Detail'!O661="","",'Support - Calculation Detail'!O661)</f>
        <v>219346</v>
      </c>
      <c r="Q661" t="b">
        <v>1</v>
      </c>
      <c r="R661" t="str">
        <f t="shared" si="50"/>
        <v>1930598</v>
      </c>
      <c r="S661" t="str">
        <f t="shared" si="51"/>
        <v>1930598-UT</v>
      </c>
      <c r="T661" t="str">
        <f t="shared" si="52"/>
        <v>1930598-UT</v>
      </c>
      <c r="U661" t="str">
        <f t="shared" si="53"/>
        <v>3</v>
      </c>
      <c r="V661" t="str">
        <f t="shared" si="54"/>
        <v>UT</v>
      </c>
    </row>
    <row r="662" spans="1:22" x14ac:dyDescent="0.35">
      <c r="A662" t="str">
        <f>IF('Support - Calculation Detail'!A662="","",LEFT('Support - Calculation Detail'!A662,7)&amp;"-"&amp;RIGHT('Support - Calculation Detail'!A662,2))</f>
        <v>1960922-UT</v>
      </c>
      <c r="B662" t="str">
        <f>IF('Support - Calculation Detail'!C662="","",'Support - Calculation Detail'!C662)</f>
        <v>19</v>
      </c>
      <c r="C662" t="str">
        <f>IF('Support - Calculation Detail'!B662="","",'Support - Calculation Detail'!B662)</f>
        <v>N</v>
      </c>
      <c r="D662">
        <f>IF('Support - Calculation Detail'!D662="","",'Support - Calculation Detail'!D662)</f>
        <v>150710</v>
      </c>
      <c r="E662">
        <f>IF('Support - Calculation Detail'!E662="","",'Support - Calculation Detail'!E662)</f>
        <v>0</v>
      </c>
      <c r="G662">
        <f>IF('Support - Calculation Detail'!F662="","",'Support - Calculation Detail'!F662)</f>
        <v>150710</v>
      </c>
      <c r="H662">
        <f>IF('Support - Calculation Detail'!G662="","",'Support - Calculation Detail'!G662)</f>
        <v>1.04</v>
      </c>
      <c r="I662">
        <f>IF('Support - Calculation Detail'!H662="","",'Support - Calculation Detail'!H662)</f>
        <v>156738</v>
      </c>
      <c r="J662">
        <f>IF('Support - Calculation Detail'!I662="","",'Support - Calculation Detail'!I662)</f>
        <v>0</v>
      </c>
      <c r="K662">
        <f>IF('Support - Calculation Detail'!K662="","",'Support - Calculation Detail'!K662)</f>
        <v>156738</v>
      </c>
      <c r="L662">
        <f>IF('Support - Calculation Detail'!L662="","",'Support - Calculation Detail'!L662)</f>
        <v>0</v>
      </c>
      <c r="M662">
        <f>IF('Support - Calculation Detail'!M662="","",'Support - Calculation Detail'!M662)</f>
        <v>0</v>
      </c>
      <c r="N662">
        <f>IF('Support - Calculation Detail'!N662="","",'Support - Calculation Detail'!N662)</f>
        <v>0</v>
      </c>
      <c r="P662">
        <f>IF('Support - Calculation Detail'!O662="","",'Support - Calculation Detail'!O662)</f>
        <v>156738</v>
      </c>
      <c r="Q662" t="b">
        <v>1</v>
      </c>
      <c r="R662" t="str">
        <f t="shared" si="50"/>
        <v>1960922</v>
      </c>
      <c r="S662" t="str">
        <f t="shared" si="51"/>
        <v>1960922-UT</v>
      </c>
      <c r="T662" t="str">
        <f t="shared" si="52"/>
        <v>1960922-UT</v>
      </c>
      <c r="U662" t="str">
        <f t="shared" si="53"/>
        <v>6</v>
      </c>
      <c r="V662" t="str">
        <f t="shared" si="54"/>
        <v>UT</v>
      </c>
    </row>
    <row r="663" spans="1:22" x14ac:dyDescent="0.35">
      <c r="A663" t="str">
        <f>IF('Support - Calculation Detail'!A663="","",LEFT('Support - Calculation Detail'!A663,7)&amp;"-"&amp;RIGHT('Support - Calculation Detail'!A663,2))</f>
        <v>1961030-UT</v>
      </c>
      <c r="B663" t="str">
        <f>IF('Support - Calculation Detail'!C663="","",'Support - Calculation Detail'!C663)</f>
        <v>19</v>
      </c>
      <c r="C663" t="str">
        <f>IF('Support - Calculation Detail'!B663="","",'Support - Calculation Detail'!B663)</f>
        <v>N</v>
      </c>
      <c r="D663">
        <f>IF('Support - Calculation Detail'!D663="","",'Support - Calculation Detail'!D663)</f>
        <v>79315</v>
      </c>
      <c r="E663">
        <f>IF('Support - Calculation Detail'!E663="","",'Support - Calculation Detail'!E663)</f>
        <v>0</v>
      </c>
      <c r="G663">
        <f>IF('Support - Calculation Detail'!F663="","",'Support - Calculation Detail'!F663)</f>
        <v>79315</v>
      </c>
      <c r="H663">
        <f>IF('Support - Calculation Detail'!G663="","",'Support - Calculation Detail'!G663)</f>
        <v>1.04</v>
      </c>
      <c r="I663">
        <f>IF('Support - Calculation Detail'!H663="","",'Support - Calculation Detail'!H663)</f>
        <v>82488</v>
      </c>
      <c r="J663">
        <f>IF('Support - Calculation Detail'!I663="","",'Support - Calculation Detail'!I663)</f>
        <v>0</v>
      </c>
      <c r="K663">
        <f>IF('Support - Calculation Detail'!K663="","",'Support - Calculation Detail'!K663)</f>
        <v>82488</v>
      </c>
      <c r="L663">
        <f>IF('Support - Calculation Detail'!L663="","",'Support - Calculation Detail'!L663)</f>
        <v>0</v>
      </c>
      <c r="M663">
        <f>IF('Support - Calculation Detail'!M663="","",'Support - Calculation Detail'!M663)</f>
        <v>0</v>
      </c>
      <c r="N663">
        <f>IF('Support - Calculation Detail'!N663="","",'Support - Calculation Detail'!N663)</f>
        <v>0</v>
      </c>
      <c r="P663">
        <f>IF('Support - Calculation Detail'!O663="","",'Support - Calculation Detail'!O663)</f>
        <v>82488</v>
      </c>
      <c r="Q663" t="b">
        <v>1</v>
      </c>
      <c r="R663" t="str">
        <f t="shared" si="50"/>
        <v>1961030</v>
      </c>
      <c r="S663" t="str">
        <f t="shared" si="51"/>
        <v>1961030-UT</v>
      </c>
      <c r="T663" t="str">
        <f t="shared" si="52"/>
        <v>1961030-UT</v>
      </c>
      <c r="U663" t="str">
        <f t="shared" si="53"/>
        <v>6</v>
      </c>
      <c r="V663" t="str">
        <f t="shared" si="54"/>
        <v>UT</v>
      </c>
    </row>
    <row r="664" spans="1:22" x14ac:dyDescent="0.35">
      <c r="A664" t="str">
        <f>IF('Support - Calculation Detail'!A664="","",LEFT('Support - Calculation Detail'!A664,7)&amp;"-"&amp;RIGHT('Support - Calculation Detail'!A664,2))</f>
        <v>1961047-UT</v>
      </c>
      <c r="B664" t="str">
        <f>IF('Support - Calculation Detail'!C664="","",'Support - Calculation Detail'!C664)</f>
        <v>19</v>
      </c>
      <c r="C664" t="str">
        <f>IF('Support - Calculation Detail'!B664="","",'Support - Calculation Detail'!B664)</f>
        <v>N</v>
      </c>
      <c r="D664">
        <f>IF('Support - Calculation Detail'!D664="","",'Support - Calculation Detail'!D664)</f>
        <v>0</v>
      </c>
      <c r="E664">
        <f>IF('Support - Calculation Detail'!E664="","",'Support - Calculation Detail'!E664)</f>
        <v>0</v>
      </c>
      <c r="G664">
        <f>IF('Support - Calculation Detail'!F664="","",'Support - Calculation Detail'!F664)</f>
        <v>0</v>
      </c>
      <c r="H664">
        <f>IF('Support - Calculation Detail'!G664="","",'Support - Calculation Detail'!G664)</f>
        <v>1.04</v>
      </c>
      <c r="I664">
        <f>IF('Support - Calculation Detail'!H664="","",'Support - Calculation Detail'!H664)</f>
        <v>0</v>
      </c>
      <c r="J664">
        <f>IF('Support - Calculation Detail'!I664="","",'Support - Calculation Detail'!I664)</f>
        <v>0</v>
      </c>
      <c r="K664">
        <f>IF('Support - Calculation Detail'!K664="","",'Support - Calculation Detail'!K664)</f>
        <v>0</v>
      </c>
      <c r="L664">
        <f>IF('Support - Calculation Detail'!L664="","",'Support - Calculation Detail'!L664)</f>
        <v>0</v>
      </c>
      <c r="M664">
        <f>IF('Support - Calculation Detail'!M664="","",'Support - Calculation Detail'!M664)</f>
        <v>0</v>
      </c>
      <c r="N664">
        <f>IF('Support - Calculation Detail'!N664="","",'Support - Calculation Detail'!N664)</f>
        <v>0</v>
      </c>
      <c r="P664">
        <f>IF('Support - Calculation Detail'!O664="","",'Support - Calculation Detail'!O664)</f>
        <v>0</v>
      </c>
      <c r="Q664" t="b">
        <v>1</v>
      </c>
      <c r="R664" t="str">
        <f t="shared" si="50"/>
        <v>1961047</v>
      </c>
      <c r="S664" t="str">
        <f t="shared" si="51"/>
        <v>1961047-UT</v>
      </c>
      <c r="T664" t="str">
        <f t="shared" si="52"/>
        <v>1961047-UT</v>
      </c>
      <c r="U664" t="str">
        <f t="shared" si="53"/>
        <v>6</v>
      </c>
      <c r="V664" t="str">
        <f t="shared" si="54"/>
        <v>UT</v>
      </c>
    </row>
    <row r="665" spans="1:22" x14ac:dyDescent="0.35">
      <c r="A665" t="str">
        <f>IF('Support - Calculation Detail'!A665="","",LEFT('Support - Calculation Detail'!A665,7)&amp;"-"&amp;RIGHT('Support - Calculation Detail'!A665,2))</f>
        <v>1942040-SO</v>
      </c>
      <c r="B665" t="str">
        <f>IF('Support - Calculation Detail'!C665="","",'Support - Calculation Detail'!C665)</f>
        <v>19</v>
      </c>
      <c r="C665" t="str">
        <f>IF('Support - Calculation Detail'!B665="","",'Support - Calculation Detail'!B665)</f>
        <v>N</v>
      </c>
      <c r="D665">
        <f>IF('Support - Calculation Detail'!D665="","",'Support - Calculation Detail'!D665)</f>
        <v>2593093</v>
      </c>
      <c r="E665">
        <f>IF('Support - Calculation Detail'!E665="","",'Support - Calculation Detail'!E665)</f>
        <v>0</v>
      </c>
      <c r="G665">
        <f>IF('Support - Calculation Detail'!F665="","",'Support - Calculation Detail'!F665)</f>
        <v>2593093</v>
      </c>
      <c r="H665">
        <f>IF('Support - Calculation Detail'!G665="","",'Support - Calculation Detail'!G665)</f>
        <v>1.04</v>
      </c>
      <c r="I665">
        <f>IF('Support - Calculation Detail'!H665="","",'Support - Calculation Detail'!H665)</f>
        <v>2696817</v>
      </c>
      <c r="J665">
        <f>IF('Support - Calculation Detail'!I665="","",'Support - Calculation Detail'!I665)</f>
        <v>0</v>
      </c>
      <c r="K665">
        <f>IF('Support - Calculation Detail'!K665="","",'Support - Calculation Detail'!K665)</f>
        <v>2696817</v>
      </c>
      <c r="L665">
        <f>IF('Support - Calculation Detail'!L665="","",'Support - Calculation Detail'!L665)</f>
        <v>0</v>
      </c>
      <c r="M665">
        <f>IF('Support - Calculation Detail'!M665="","",'Support - Calculation Detail'!M665)</f>
        <v>0</v>
      </c>
      <c r="N665">
        <f>IF('Support - Calculation Detail'!N665="","",'Support - Calculation Detail'!N665)</f>
        <v>0</v>
      </c>
      <c r="P665">
        <f>IF('Support - Calculation Detail'!O665="","",'Support - Calculation Detail'!O665)</f>
        <v>2696817</v>
      </c>
      <c r="Q665" t="b">
        <v>1</v>
      </c>
      <c r="R665" t="str">
        <f t="shared" si="50"/>
        <v>1942040</v>
      </c>
      <c r="S665" t="str">
        <f t="shared" si="51"/>
        <v>1942040-SO</v>
      </c>
      <c r="T665" t="str">
        <f t="shared" si="52"/>
        <v>1942040-SO</v>
      </c>
      <c r="U665" t="str">
        <f t="shared" si="53"/>
        <v>4</v>
      </c>
      <c r="V665" t="str">
        <f t="shared" si="54"/>
        <v>SO</v>
      </c>
    </row>
    <row r="666" spans="1:22" x14ac:dyDescent="0.35">
      <c r="A666" t="str">
        <f>IF('Support - Calculation Detail'!A666="","",LEFT('Support - Calculation Detail'!A666,7)&amp;"-"&amp;RIGHT('Support - Calculation Detail'!A666,2))</f>
        <v>1942100-SO</v>
      </c>
      <c r="B666" t="str">
        <f>IF('Support - Calculation Detail'!C666="","",'Support - Calculation Detail'!C666)</f>
        <v>19</v>
      </c>
      <c r="C666" t="str">
        <f>IF('Support - Calculation Detail'!B666="","",'Support - Calculation Detail'!B666)</f>
        <v>N</v>
      </c>
      <c r="D666">
        <f>IF('Support - Calculation Detail'!D666="","",'Support - Calculation Detail'!D666)</f>
        <v>3150749</v>
      </c>
      <c r="E666">
        <f>IF('Support - Calculation Detail'!E666="","",'Support - Calculation Detail'!E666)</f>
        <v>0</v>
      </c>
      <c r="G666">
        <f>IF('Support - Calculation Detail'!F666="","",'Support - Calculation Detail'!F666)</f>
        <v>3150749</v>
      </c>
      <c r="H666">
        <f>IF('Support - Calculation Detail'!G666="","",'Support - Calculation Detail'!G666)</f>
        <v>1.04</v>
      </c>
      <c r="I666">
        <f>IF('Support - Calculation Detail'!H666="","",'Support - Calculation Detail'!H666)</f>
        <v>3276779</v>
      </c>
      <c r="J666">
        <f>IF('Support - Calculation Detail'!I666="","",'Support - Calculation Detail'!I666)</f>
        <v>0</v>
      </c>
      <c r="K666">
        <f>IF('Support - Calculation Detail'!K666="","",'Support - Calculation Detail'!K666)</f>
        <v>3276779</v>
      </c>
      <c r="L666">
        <f>IF('Support - Calculation Detail'!L666="","",'Support - Calculation Detail'!L666)</f>
        <v>0</v>
      </c>
      <c r="M666">
        <f>IF('Support - Calculation Detail'!M666="","",'Support - Calculation Detail'!M666)</f>
        <v>0</v>
      </c>
      <c r="N666">
        <f>IF('Support - Calculation Detail'!N666="","",'Support - Calculation Detail'!N666)</f>
        <v>0</v>
      </c>
      <c r="P666">
        <f>IF('Support - Calculation Detail'!O666="","",'Support - Calculation Detail'!O666)</f>
        <v>3276779</v>
      </c>
      <c r="Q666" t="b">
        <v>1</v>
      </c>
      <c r="R666" t="str">
        <f t="shared" si="50"/>
        <v>1942100</v>
      </c>
      <c r="S666" t="str">
        <f t="shared" si="51"/>
        <v>1942100-SO</v>
      </c>
      <c r="T666" t="str">
        <f t="shared" si="52"/>
        <v>1942100-SO</v>
      </c>
      <c r="U666" t="str">
        <f t="shared" si="53"/>
        <v>4</v>
      </c>
      <c r="V666" t="str">
        <f t="shared" si="54"/>
        <v>SO</v>
      </c>
    </row>
    <row r="667" spans="1:22" x14ac:dyDescent="0.35">
      <c r="A667" t="str">
        <f>IF('Support - Calculation Detail'!A667="","",LEFT('Support - Calculation Detail'!A667,7)&amp;"-"&amp;RIGHT('Support - Calculation Detail'!A667,2))</f>
        <v>1942110-SO</v>
      </c>
      <c r="B667" t="str">
        <f>IF('Support - Calculation Detail'!C667="","",'Support - Calculation Detail'!C667)</f>
        <v>19</v>
      </c>
      <c r="C667" t="str">
        <f>IF('Support - Calculation Detail'!B667="","",'Support - Calculation Detail'!B667)</f>
        <v>N</v>
      </c>
      <c r="D667">
        <f>IF('Support - Calculation Detail'!D667="","",'Support - Calculation Detail'!D667)</f>
        <v>3339784</v>
      </c>
      <c r="E667">
        <f>IF('Support - Calculation Detail'!E667="","",'Support - Calculation Detail'!E667)</f>
        <v>0</v>
      </c>
      <c r="G667">
        <f>IF('Support - Calculation Detail'!F667="","",'Support - Calculation Detail'!F667)</f>
        <v>3339784</v>
      </c>
      <c r="H667">
        <f>IF('Support - Calculation Detail'!G667="","",'Support - Calculation Detail'!G667)</f>
        <v>1.04</v>
      </c>
      <c r="I667">
        <f>IF('Support - Calculation Detail'!H667="","",'Support - Calculation Detail'!H667)</f>
        <v>3473375</v>
      </c>
      <c r="J667">
        <f>IF('Support - Calculation Detail'!I667="","",'Support - Calculation Detail'!I667)</f>
        <v>0</v>
      </c>
      <c r="K667">
        <f>IF('Support - Calculation Detail'!K667="","",'Support - Calculation Detail'!K667)</f>
        <v>3473375</v>
      </c>
      <c r="L667">
        <f>IF('Support - Calculation Detail'!L667="","",'Support - Calculation Detail'!L667)</f>
        <v>0</v>
      </c>
      <c r="M667">
        <f>IF('Support - Calculation Detail'!M667="","",'Support - Calculation Detail'!M667)</f>
        <v>0</v>
      </c>
      <c r="N667">
        <f>IF('Support - Calculation Detail'!N667="","",'Support - Calculation Detail'!N667)</f>
        <v>0</v>
      </c>
      <c r="P667">
        <f>IF('Support - Calculation Detail'!O667="","",'Support - Calculation Detail'!O667)</f>
        <v>3473375</v>
      </c>
      <c r="Q667" t="b">
        <v>1</v>
      </c>
      <c r="R667" t="str">
        <f t="shared" si="50"/>
        <v>1942110</v>
      </c>
      <c r="S667" t="str">
        <f t="shared" si="51"/>
        <v>1942110-SO</v>
      </c>
      <c r="T667" t="str">
        <f t="shared" si="52"/>
        <v>1942110-SO</v>
      </c>
      <c r="U667" t="str">
        <f t="shared" si="53"/>
        <v>4</v>
      </c>
      <c r="V667" t="str">
        <f t="shared" si="54"/>
        <v>SO</v>
      </c>
    </row>
    <row r="668" spans="1:22" x14ac:dyDescent="0.35">
      <c r="A668" t="str">
        <f>IF('Support - Calculation Detail'!A668="","",LEFT('Support - Calculation Detail'!A668,7)&amp;"-"&amp;RIGHT('Support - Calculation Detail'!A668,2))</f>
        <v>1942120-SO</v>
      </c>
      <c r="B668" t="str">
        <f>IF('Support - Calculation Detail'!C668="","",'Support - Calculation Detail'!C668)</f>
        <v>19</v>
      </c>
      <c r="C668" t="str">
        <f>IF('Support - Calculation Detail'!B668="","",'Support - Calculation Detail'!B668)</f>
        <v>N</v>
      </c>
      <c r="D668">
        <f>IF('Support - Calculation Detail'!D668="","",'Support - Calculation Detail'!D668)</f>
        <v>8220229</v>
      </c>
      <c r="E668">
        <f>IF('Support - Calculation Detail'!E668="","",'Support - Calculation Detail'!E668)</f>
        <v>0</v>
      </c>
      <c r="G668">
        <f>IF('Support - Calculation Detail'!F668="","",'Support - Calculation Detail'!F668)</f>
        <v>8220229</v>
      </c>
      <c r="H668">
        <f>IF('Support - Calculation Detail'!G668="","",'Support - Calculation Detail'!G668)</f>
        <v>1.04</v>
      </c>
      <c r="I668">
        <f>IF('Support - Calculation Detail'!H668="","",'Support - Calculation Detail'!H668)</f>
        <v>8549038</v>
      </c>
      <c r="J668">
        <f>IF('Support - Calculation Detail'!I668="","",'Support - Calculation Detail'!I668)</f>
        <v>0</v>
      </c>
      <c r="K668">
        <f>IF('Support - Calculation Detail'!K668="","",'Support - Calculation Detail'!K668)</f>
        <v>8549038</v>
      </c>
      <c r="L668">
        <f>IF('Support - Calculation Detail'!L668="","",'Support - Calculation Detail'!L668)</f>
        <v>0</v>
      </c>
      <c r="M668">
        <f>IF('Support - Calculation Detail'!M668="","",'Support - Calculation Detail'!M668)</f>
        <v>0</v>
      </c>
      <c r="N668">
        <f>IF('Support - Calculation Detail'!N668="","",'Support - Calculation Detail'!N668)</f>
        <v>0</v>
      </c>
      <c r="P668">
        <f>IF('Support - Calculation Detail'!O668="","",'Support - Calculation Detail'!O668)</f>
        <v>8549038</v>
      </c>
      <c r="Q668" t="b">
        <v>1</v>
      </c>
      <c r="R668" t="str">
        <f t="shared" si="50"/>
        <v>1942120</v>
      </c>
      <c r="S668" t="str">
        <f t="shared" si="51"/>
        <v>1942120-SO</v>
      </c>
      <c r="T668" t="str">
        <f t="shared" si="52"/>
        <v>1942120-SO</v>
      </c>
      <c r="U668" t="str">
        <f t="shared" si="53"/>
        <v>4</v>
      </c>
      <c r="V668" t="str">
        <f t="shared" si="54"/>
        <v>SO</v>
      </c>
    </row>
    <row r="669" spans="1:22" x14ac:dyDescent="0.35">
      <c r="A669" t="str">
        <f>IF('Support - Calculation Detail'!A669="","",LEFT('Support - Calculation Detail'!A669,7)&amp;"-"&amp;RIGHT('Support - Calculation Detail'!A669,2))</f>
        <v>2010000-UT</v>
      </c>
      <c r="B669" t="str">
        <f>IF('Support - Calculation Detail'!C669="","",'Support - Calculation Detail'!C669)</f>
        <v>20</v>
      </c>
      <c r="C669" t="str">
        <f>IF('Support - Calculation Detail'!B669="","",'Support - Calculation Detail'!B669)</f>
        <v>N</v>
      </c>
      <c r="D669">
        <f>IF('Support - Calculation Detail'!D669="","",'Support - Calculation Detail'!D669)</f>
        <v>43308787</v>
      </c>
      <c r="E669">
        <f>IF('Support - Calculation Detail'!E669="","",'Support - Calculation Detail'!E669)</f>
        <v>0</v>
      </c>
      <c r="G669">
        <f>IF('Support - Calculation Detail'!F669="","",'Support - Calculation Detail'!F669)</f>
        <v>43308787</v>
      </c>
      <c r="H669">
        <f>IF('Support - Calculation Detail'!G669="","",'Support - Calculation Detail'!G669)</f>
        <v>1.04</v>
      </c>
      <c r="I669">
        <f>IF('Support - Calculation Detail'!H669="","",'Support - Calculation Detail'!H669)</f>
        <v>45041138</v>
      </c>
      <c r="J669">
        <f>IF('Support - Calculation Detail'!I669="","",'Support - Calculation Detail'!I669)</f>
        <v>0</v>
      </c>
      <c r="K669">
        <f>IF('Support - Calculation Detail'!K669="","",'Support - Calculation Detail'!K669)</f>
        <v>45041138</v>
      </c>
      <c r="L669">
        <f>IF('Support - Calculation Detail'!L669="","",'Support - Calculation Detail'!L669)</f>
        <v>4682695</v>
      </c>
      <c r="M669">
        <f>IF('Support - Calculation Detail'!M669="","",'Support - Calculation Detail'!M669)</f>
        <v>1972215</v>
      </c>
      <c r="N669">
        <f>IF('Support - Calculation Detail'!N669="","",'Support - Calculation Detail'!N669)</f>
        <v>3911699.6794930724</v>
      </c>
      <c r="P669">
        <f>IF('Support - Calculation Detail'!O669="","",'Support - Calculation Detail'!O669)</f>
        <v>55607747.67949307</v>
      </c>
      <c r="Q669" t="b">
        <v>1</v>
      </c>
      <c r="R669" t="str">
        <f t="shared" si="50"/>
        <v>2010000</v>
      </c>
      <c r="S669" t="str">
        <f t="shared" si="51"/>
        <v>2010000-UT</v>
      </c>
      <c r="T669" t="str">
        <f t="shared" si="52"/>
        <v>2010000-UT</v>
      </c>
      <c r="U669" t="str">
        <f t="shared" si="53"/>
        <v>1</v>
      </c>
      <c r="V669" t="str">
        <f t="shared" si="54"/>
        <v>UT</v>
      </c>
    </row>
    <row r="670" spans="1:22" x14ac:dyDescent="0.35">
      <c r="A670" t="str">
        <f>IF('Support - Calculation Detail'!A670="","",LEFT('Support - Calculation Detail'!A670,7)&amp;"-"&amp;RIGHT('Support - Calculation Detail'!A670,2))</f>
        <v>2020001-TF</v>
      </c>
      <c r="B670" t="str">
        <f>IF('Support - Calculation Detail'!C670="","",'Support - Calculation Detail'!C670)</f>
        <v>20</v>
      </c>
      <c r="C670" t="str">
        <f>IF('Support - Calculation Detail'!B670="","",'Support - Calculation Detail'!B670)</f>
        <v>N</v>
      </c>
      <c r="D670">
        <f>IF('Support - Calculation Detail'!D670="","",'Support - Calculation Detail'!D670)</f>
        <v>774296</v>
      </c>
      <c r="E670">
        <f>IF('Support - Calculation Detail'!E670="","",'Support - Calculation Detail'!E670)</f>
        <v>0</v>
      </c>
      <c r="G670">
        <f>IF('Support - Calculation Detail'!F670="","",'Support - Calculation Detail'!F670)</f>
        <v>774296</v>
      </c>
      <c r="H670">
        <f>IF('Support - Calculation Detail'!G670="","",'Support - Calculation Detail'!G670)</f>
        <v>1.04</v>
      </c>
      <c r="I670">
        <f>IF('Support - Calculation Detail'!H670="","",'Support - Calculation Detail'!H670)</f>
        <v>805268</v>
      </c>
      <c r="J670">
        <f>IF('Support - Calculation Detail'!I670="","",'Support - Calculation Detail'!I670)</f>
        <v>0</v>
      </c>
      <c r="K670">
        <f>IF('Support - Calculation Detail'!K670="","",'Support - Calculation Detail'!K670)</f>
        <v>805268</v>
      </c>
      <c r="L670">
        <f>IF('Support - Calculation Detail'!L670="","",'Support - Calculation Detail'!L670)</f>
        <v>0</v>
      </c>
      <c r="M670">
        <f>IF('Support - Calculation Detail'!M670="","",'Support - Calculation Detail'!M670)</f>
        <v>0</v>
      </c>
      <c r="N670">
        <f>IF('Support - Calculation Detail'!N670="","",'Support - Calculation Detail'!N670)</f>
        <v>0</v>
      </c>
      <c r="P670">
        <f>IF('Support - Calculation Detail'!O670="","",'Support - Calculation Detail'!O670)</f>
        <v>805268</v>
      </c>
      <c r="Q670" t="b">
        <v>1</v>
      </c>
      <c r="R670" t="str">
        <f t="shared" si="50"/>
        <v>2020001</v>
      </c>
      <c r="S670" t="str">
        <f t="shared" si="51"/>
        <v>2020001-TF</v>
      </c>
      <c r="T670" t="str">
        <f t="shared" si="52"/>
        <v>2020001-TF</v>
      </c>
      <c r="U670" t="str">
        <f t="shared" si="53"/>
        <v>2</v>
      </c>
      <c r="V670" t="str">
        <f t="shared" si="54"/>
        <v>TF</v>
      </c>
    </row>
    <row r="671" spans="1:22" x14ac:dyDescent="0.35">
      <c r="A671" t="str">
        <f>IF('Support - Calculation Detail'!A671="","",LEFT('Support - Calculation Detail'!A671,7)&amp;"-"&amp;RIGHT('Support - Calculation Detail'!A671,2))</f>
        <v>2020001-UT</v>
      </c>
      <c r="B671" t="str">
        <f>IF('Support - Calculation Detail'!C671="","",'Support - Calculation Detail'!C671)</f>
        <v>20</v>
      </c>
      <c r="C671" t="str">
        <f>IF('Support - Calculation Detail'!B671="","",'Support - Calculation Detail'!B671)</f>
        <v>N</v>
      </c>
      <c r="D671">
        <f>IF('Support - Calculation Detail'!D671="","",'Support - Calculation Detail'!D671)</f>
        <v>225037</v>
      </c>
      <c r="E671">
        <f>IF('Support - Calculation Detail'!E671="","",'Support - Calculation Detail'!E671)</f>
        <v>0</v>
      </c>
      <c r="G671">
        <f>IF('Support - Calculation Detail'!F671="","",'Support - Calculation Detail'!F671)</f>
        <v>225037</v>
      </c>
      <c r="H671">
        <f>IF('Support - Calculation Detail'!G671="","",'Support - Calculation Detail'!G671)</f>
        <v>1.04</v>
      </c>
      <c r="I671">
        <f>IF('Support - Calculation Detail'!H671="","",'Support - Calculation Detail'!H671)</f>
        <v>234038</v>
      </c>
      <c r="J671">
        <f>IF('Support - Calculation Detail'!I671="","",'Support - Calculation Detail'!I671)</f>
        <v>0</v>
      </c>
      <c r="K671">
        <f>IF('Support - Calculation Detail'!K671="","",'Support - Calculation Detail'!K671)</f>
        <v>234038</v>
      </c>
      <c r="L671">
        <f>IF('Support - Calculation Detail'!L671="","",'Support - Calculation Detail'!L671)</f>
        <v>0</v>
      </c>
      <c r="M671">
        <f>IF('Support - Calculation Detail'!M671="","",'Support - Calculation Detail'!M671)</f>
        <v>0</v>
      </c>
      <c r="N671">
        <f>IF('Support - Calculation Detail'!N671="","",'Support - Calculation Detail'!N671)</f>
        <v>0</v>
      </c>
      <c r="P671">
        <f>IF('Support - Calculation Detail'!O671="","",'Support - Calculation Detail'!O671)</f>
        <v>234038</v>
      </c>
      <c r="Q671" t="b">
        <v>1</v>
      </c>
      <c r="R671" t="str">
        <f t="shared" si="50"/>
        <v>2020001</v>
      </c>
      <c r="S671" t="str">
        <f t="shared" si="51"/>
        <v>2020001-UT</v>
      </c>
      <c r="T671" t="str">
        <f t="shared" si="52"/>
        <v>2020001-UT</v>
      </c>
      <c r="U671" t="str">
        <f t="shared" si="53"/>
        <v>2</v>
      </c>
      <c r="V671" t="str">
        <f t="shared" si="54"/>
        <v>UT</v>
      </c>
    </row>
    <row r="672" spans="1:22" x14ac:dyDescent="0.35">
      <c r="A672" t="str">
        <f>IF('Support - Calculation Detail'!A672="","",LEFT('Support - Calculation Detail'!A672,7)&amp;"-"&amp;RIGHT('Support - Calculation Detail'!A672,2))</f>
        <v>2020002-TF</v>
      </c>
      <c r="B672" t="str">
        <f>IF('Support - Calculation Detail'!C672="","",'Support - Calculation Detail'!C672)</f>
        <v>20</v>
      </c>
      <c r="C672" t="str">
        <f>IF('Support - Calculation Detail'!B672="","",'Support - Calculation Detail'!B672)</f>
        <v>N</v>
      </c>
      <c r="D672">
        <f>IF('Support - Calculation Detail'!D672="","",'Support - Calculation Detail'!D672)</f>
        <v>143383</v>
      </c>
      <c r="E672">
        <f>IF('Support - Calculation Detail'!E672="","",'Support - Calculation Detail'!E672)</f>
        <v>0</v>
      </c>
      <c r="G672">
        <f>IF('Support - Calculation Detail'!F672="","",'Support - Calculation Detail'!F672)</f>
        <v>143383</v>
      </c>
      <c r="H672">
        <f>IF('Support - Calculation Detail'!G672="","",'Support - Calculation Detail'!G672)</f>
        <v>1.04</v>
      </c>
      <c r="I672">
        <f>IF('Support - Calculation Detail'!H672="","",'Support - Calculation Detail'!H672)</f>
        <v>149118</v>
      </c>
      <c r="J672">
        <f>IF('Support - Calculation Detail'!I672="","",'Support - Calculation Detail'!I672)</f>
        <v>0</v>
      </c>
      <c r="K672">
        <f>IF('Support - Calculation Detail'!K672="","",'Support - Calculation Detail'!K672)</f>
        <v>149118</v>
      </c>
      <c r="L672">
        <f>IF('Support - Calculation Detail'!L672="","",'Support - Calculation Detail'!L672)</f>
        <v>0</v>
      </c>
      <c r="M672">
        <f>IF('Support - Calculation Detail'!M672="","",'Support - Calculation Detail'!M672)</f>
        <v>0</v>
      </c>
      <c r="N672">
        <f>IF('Support - Calculation Detail'!N672="","",'Support - Calculation Detail'!N672)</f>
        <v>0</v>
      </c>
      <c r="P672">
        <f>IF('Support - Calculation Detail'!O672="","",'Support - Calculation Detail'!O672)</f>
        <v>149118</v>
      </c>
      <c r="Q672" t="b">
        <v>1</v>
      </c>
      <c r="R672" t="str">
        <f t="shared" si="50"/>
        <v>2020002</v>
      </c>
      <c r="S672" t="str">
        <f t="shared" si="51"/>
        <v>2020002-TF</v>
      </c>
      <c r="T672" t="str">
        <f t="shared" si="52"/>
        <v>2020002-TF</v>
      </c>
      <c r="U672" t="str">
        <f t="shared" si="53"/>
        <v>2</v>
      </c>
      <c r="V672" t="str">
        <f t="shared" si="54"/>
        <v>TF</v>
      </c>
    </row>
    <row r="673" spans="1:22" x14ac:dyDescent="0.35">
      <c r="A673" t="str">
        <f>IF('Support - Calculation Detail'!A673="","",LEFT('Support - Calculation Detail'!A673,7)&amp;"-"&amp;RIGHT('Support - Calculation Detail'!A673,2))</f>
        <v>2020002-UT</v>
      </c>
      <c r="B673" t="str">
        <f>IF('Support - Calculation Detail'!C673="","",'Support - Calculation Detail'!C673)</f>
        <v>20</v>
      </c>
      <c r="C673" t="str">
        <f>IF('Support - Calculation Detail'!B673="","",'Support - Calculation Detail'!B673)</f>
        <v>N</v>
      </c>
      <c r="D673">
        <f>IF('Support - Calculation Detail'!D673="","",'Support - Calculation Detail'!D673)</f>
        <v>54619</v>
      </c>
      <c r="E673">
        <f>IF('Support - Calculation Detail'!E673="","",'Support - Calculation Detail'!E673)</f>
        <v>0</v>
      </c>
      <c r="G673">
        <f>IF('Support - Calculation Detail'!F673="","",'Support - Calculation Detail'!F673)</f>
        <v>54619</v>
      </c>
      <c r="H673">
        <f>IF('Support - Calculation Detail'!G673="","",'Support - Calculation Detail'!G673)</f>
        <v>1.04</v>
      </c>
      <c r="I673">
        <f>IF('Support - Calculation Detail'!H673="","",'Support - Calculation Detail'!H673)</f>
        <v>56804</v>
      </c>
      <c r="J673">
        <f>IF('Support - Calculation Detail'!I673="","",'Support - Calculation Detail'!I673)</f>
        <v>0</v>
      </c>
      <c r="K673">
        <f>IF('Support - Calculation Detail'!K673="","",'Support - Calculation Detail'!K673)</f>
        <v>56804</v>
      </c>
      <c r="L673">
        <f>IF('Support - Calculation Detail'!L673="","",'Support - Calculation Detail'!L673)</f>
        <v>0</v>
      </c>
      <c r="M673">
        <f>IF('Support - Calculation Detail'!M673="","",'Support - Calculation Detail'!M673)</f>
        <v>0</v>
      </c>
      <c r="N673">
        <f>IF('Support - Calculation Detail'!N673="","",'Support - Calculation Detail'!N673)</f>
        <v>0</v>
      </c>
      <c r="P673">
        <f>IF('Support - Calculation Detail'!O673="","",'Support - Calculation Detail'!O673)</f>
        <v>56804</v>
      </c>
      <c r="Q673" t="b">
        <v>1</v>
      </c>
      <c r="R673" t="str">
        <f t="shared" si="50"/>
        <v>2020002</v>
      </c>
      <c r="S673" t="str">
        <f t="shared" si="51"/>
        <v>2020002-UT</v>
      </c>
      <c r="T673" t="str">
        <f t="shared" si="52"/>
        <v>2020002-UT</v>
      </c>
      <c r="U673" t="str">
        <f t="shared" si="53"/>
        <v>2</v>
      </c>
      <c r="V673" t="str">
        <f t="shared" si="54"/>
        <v>UT</v>
      </c>
    </row>
    <row r="674" spans="1:22" x14ac:dyDescent="0.35">
      <c r="A674" t="str">
        <f>IF('Support - Calculation Detail'!A674="","",LEFT('Support - Calculation Detail'!A674,7)&amp;"-"&amp;RIGHT('Support - Calculation Detail'!A674,2))</f>
        <v>2020003-TF</v>
      </c>
      <c r="B674" t="str">
        <f>IF('Support - Calculation Detail'!C674="","",'Support - Calculation Detail'!C674)</f>
        <v>20</v>
      </c>
      <c r="C674" t="str">
        <f>IF('Support - Calculation Detail'!B674="","",'Support - Calculation Detail'!B674)</f>
        <v>N</v>
      </c>
      <c r="D674">
        <f>IF('Support - Calculation Detail'!D674="","",'Support - Calculation Detail'!D674)</f>
        <v>2443667</v>
      </c>
      <c r="E674">
        <f>IF('Support - Calculation Detail'!E674="","",'Support - Calculation Detail'!E674)</f>
        <v>0</v>
      </c>
      <c r="G674">
        <f>IF('Support - Calculation Detail'!F674="","",'Support - Calculation Detail'!F674)</f>
        <v>2443667</v>
      </c>
      <c r="H674">
        <f>IF('Support - Calculation Detail'!G674="","",'Support - Calculation Detail'!G674)</f>
        <v>1.04</v>
      </c>
      <c r="I674">
        <f>IF('Support - Calculation Detail'!H674="","",'Support - Calculation Detail'!H674)</f>
        <v>2541414</v>
      </c>
      <c r="J674">
        <f>IF('Support - Calculation Detail'!I674="","",'Support - Calculation Detail'!I674)</f>
        <v>0</v>
      </c>
      <c r="K674">
        <f>IF('Support - Calculation Detail'!K674="","",'Support - Calculation Detail'!K674)</f>
        <v>2541414</v>
      </c>
      <c r="L674">
        <f>IF('Support - Calculation Detail'!L674="","",'Support - Calculation Detail'!L674)</f>
        <v>0</v>
      </c>
      <c r="M674">
        <f>IF('Support - Calculation Detail'!M674="","",'Support - Calculation Detail'!M674)</f>
        <v>0</v>
      </c>
      <c r="N674">
        <f>IF('Support - Calculation Detail'!N674="","",'Support - Calculation Detail'!N674)</f>
        <v>0</v>
      </c>
      <c r="P674">
        <f>IF('Support - Calculation Detail'!O674="","",'Support - Calculation Detail'!O674)</f>
        <v>2541414</v>
      </c>
      <c r="Q674" t="b">
        <v>1</v>
      </c>
      <c r="R674" t="str">
        <f t="shared" si="50"/>
        <v>2020003</v>
      </c>
      <c r="S674" t="str">
        <f t="shared" si="51"/>
        <v>2020003-TF</v>
      </c>
      <c r="T674" t="str">
        <f t="shared" si="52"/>
        <v>2020003-TF</v>
      </c>
      <c r="U674" t="str">
        <f t="shared" si="53"/>
        <v>2</v>
      </c>
      <c r="V674" t="str">
        <f t="shared" si="54"/>
        <v>TF</v>
      </c>
    </row>
    <row r="675" spans="1:22" x14ac:dyDescent="0.35">
      <c r="A675" t="str">
        <f>IF('Support - Calculation Detail'!A675="","",LEFT('Support - Calculation Detail'!A675,7)&amp;"-"&amp;RIGHT('Support - Calculation Detail'!A675,2))</f>
        <v>2020003-UT</v>
      </c>
      <c r="B675" t="str">
        <f>IF('Support - Calculation Detail'!C675="","",'Support - Calculation Detail'!C675)</f>
        <v>20</v>
      </c>
      <c r="C675" t="str">
        <f>IF('Support - Calculation Detail'!B675="","",'Support - Calculation Detail'!B675)</f>
        <v>N</v>
      </c>
      <c r="D675">
        <f>IF('Support - Calculation Detail'!D675="","",'Support - Calculation Detail'!D675)</f>
        <v>337164</v>
      </c>
      <c r="E675">
        <f>IF('Support - Calculation Detail'!E675="","",'Support - Calculation Detail'!E675)</f>
        <v>0</v>
      </c>
      <c r="G675">
        <f>IF('Support - Calculation Detail'!F675="","",'Support - Calculation Detail'!F675)</f>
        <v>337164</v>
      </c>
      <c r="H675">
        <f>IF('Support - Calculation Detail'!G675="","",'Support - Calculation Detail'!G675)</f>
        <v>1.04</v>
      </c>
      <c r="I675">
        <f>IF('Support - Calculation Detail'!H675="","",'Support - Calculation Detail'!H675)</f>
        <v>350651</v>
      </c>
      <c r="J675">
        <f>IF('Support - Calculation Detail'!I675="","",'Support - Calculation Detail'!I675)</f>
        <v>0</v>
      </c>
      <c r="K675">
        <f>IF('Support - Calculation Detail'!K675="","",'Support - Calculation Detail'!K675)</f>
        <v>350651</v>
      </c>
      <c r="L675">
        <f>IF('Support - Calculation Detail'!L675="","",'Support - Calculation Detail'!L675)</f>
        <v>0</v>
      </c>
      <c r="M675">
        <f>IF('Support - Calculation Detail'!M675="","",'Support - Calculation Detail'!M675)</f>
        <v>0</v>
      </c>
      <c r="N675">
        <f>IF('Support - Calculation Detail'!N675="","",'Support - Calculation Detail'!N675)</f>
        <v>0</v>
      </c>
      <c r="P675">
        <f>IF('Support - Calculation Detail'!O675="","",'Support - Calculation Detail'!O675)</f>
        <v>350651</v>
      </c>
      <c r="Q675" t="b">
        <v>1</v>
      </c>
      <c r="R675" t="str">
        <f t="shared" si="50"/>
        <v>2020003</v>
      </c>
      <c r="S675" t="str">
        <f t="shared" si="51"/>
        <v>2020003-UT</v>
      </c>
      <c r="T675" t="str">
        <f t="shared" si="52"/>
        <v>2020003-UT</v>
      </c>
      <c r="U675" t="str">
        <f t="shared" si="53"/>
        <v>2</v>
      </c>
      <c r="V675" t="str">
        <f t="shared" si="54"/>
        <v>UT</v>
      </c>
    </row>
    <row r="676" spans="1:22" x14ac:dyDescent="0.35">
      <c r="A676" t="str">
        <f>IF('Support - Calculation Detail'!A676="","",LEFT('Support - Calculation Detail'!A676,7)&amp;"-"&amp;RIGHT('Support - Calculation Detail'!A676,2))</f>
        <v>2020004-FT</v>
      </c>
      <c r="B676" t="str">
        <f>IF('Support - Calculation Detail'!C676="","",'Support - Calculation Detail'!C676)</f>
        <v>20</v>
      </c>
      <c r="C676" t="str">
        <f>IF('Support - Calculation Detail'!B676="","",'Support - Calculation Detail'!B676)</f>
        <v>N</v>
      </c>
      <c r="D676">
        <f>IF('Support - Calculation Detail'!D676="","",'Support - Calculation Detail'!D676)</f>
        <v>661389</v>
      </c>
      <c r="E676">
        <f>IF('Support - Calculation Detail'!E676="","",'Support - Calculation Detail'!E676)</f>
        <v>0</v>
      </c>
      <c r="G676">
        <f>IF('Support - Calculation Detail'!F676="","",'Support - Calculation Detail'!F676)</f>
        <v>661389</v>
      </c>
      <c r="H676">
        <f>IF('Support - Calculation Detail'!G676="","",'Support - Calculation Detail'!G676)</f>
        <v>1.04</v>
      </c>
      <c r="I676">
        <f>IF('Support - Calculation Detail'!H676="","",'Support - Calculation Detail'!H676)</f>
        <v>687845</v>
      </c>
      <c r="J676">
        <f>IF('Support - Calculation Detail'!I676="","",'Support - Calculation Detail'!I676)</f>
        <v>0</v>
      </c>
      <c r="K676">
        <f>IF('Support - Calculation Detail'!K676="","",'Support - Calculation Detail'!K676)</f>
        <v>687845</v>
      </c>
      <c r="L676">
        <f>IF('Support - Calculation Detail'!L676="","",'Support - Calculation Detail'!L676)</f>
        <v>0</v>
      </c>
      <c r="M676">
        <f>IF('Support - Calculation Detail'!M676="","",'Support - Calculation Detail'!M676)</f>
        <v>0</v>
      </c>
      <c r="N676">
        <f>IF('Support - Calculation Detail'!N676="","",'Support - Calculation Detail'!N676)</f>
        <v>0</v>
      </c>
      <c r="P676">
        <f>IF('Support - Calculation Detail'!O676="","",'Support - Calculation Detail'!O676)</f>
        <v>687845</v>
      </c>
      <c r="Q676" t="b">
        <v>1</v>
      </c>
      <c r="R676" t="str">
        <f t="shared" si="50"/>
        <v>2020004</v>
      </c>
      <c r="S676" t="str">
        <f t="shared" si="51"/>
        <v>2020004-FT</v>
      </c>
      <c r="T676" t="str">
        <f t="shared" si="52"/>
        <v>2020004-FT</v>
      </c>
      <c r="U676" t="str">
        <f t="shared" si="53"/>
        <v>2</v>
      </c>
      <c r="V676" t="str">
        <f t="shared" si="54"/>
        <v>FT</v>
      </c>
    </row>
    <row r="677" spans="1:22" x14ac:dyDescent="0.35">
      <c r="A677" t="str">
        <f>IF('Support - Calculation Detail'!A677="","",LEFT('Support - Calculation Detail'!A677,7)&amp;"-"&amp;RIGHT('Support - Calculation Detail'!A677,2))</f>
        <v>2020004-UT</v>
      </c>
      <c r="B677" t="str">
        <f>IF('Support - Calculation Detail'!C677="","",'Support - Calculation Detail'!C677)</f>
        <v>20</v>
      </c>
      <c r="C677" t="str">
        <f>IF('Support - Calculation Detail'!B677="","",'Support - Calculation Detail'!B677)</f>
        <v>N</v>
      </c>
      <c r="D677">
        <f>IF('Support - Calculation Detail'!D677="","",'Support - Calculation Detail'!D677)</f>
        <v>57443</v>
      </c>
      <c r="E677">
        <f>IF('Support - Calculation Detail'!E677="","",'Support - Calculation Detail'!E677)</f>
        <v>0</v>
      </c>
      <c r="G677">
        <f>IF('Support - Calculation Detail'!F677="","",'Support - Calculation Detail'!F677)</f>
        <v>57443</v>
      </c>
      <c r="H677">
        <f>IF('Support - Calculation Detail'!G677="","",'Support - Calculation Detail'!G677)</f>
        <v>1.04</v>
      </c>
      <c r="I677">
        <f>IF('Support - Calculation Detail'!H677="","",'Support - Calculation Detail'!H677)</f>
        <v>59741</v>
      </c>
      <c r="J677">
        <f>IF('Support - Calculation Detail'!I677="","",'Support - Calculation Detail'!I677)</f>
        <v>0</v>
      </c>
      <c r="K677">
        <f>IF('Support - Calculation Detail'!K677="","",'Support - Calculation Detail'!K677)</f>
        <v>59741</v>
      </c>
      <c r="L677">
        <f>IF('Support - Calculation Detail'!L677="","",'Support - Calculation Detail'!L677)</f>
        <v>0</v>
      </c>
      <c r="M677">
        <f>IF('Support - Calculation Detail'!M677="","",'Support - Calculation Detail'!M677)</f>
        <v>0</v>
      </c>
      <c r="N677">
        <f>IF('Support - Calculation Detail'!N677="","",'Support - Calculation Detail'!N677)</f>
        <v>0</v>
      </c>
      <c r="P677">
        <f>IF('Support - Calculation Detail'!O677="","",'Support - Calculation Detail'!O677)</f>
        <v>59741</v>
      </c>
      <c r="Q677" t="b">
        <v>1</v>
      </c>
      <c r="R677" t="str">
        <f t="shared" si="50"/>
        <v>2020004</v>
      </c>
      <c r="S677" t="str">
        <f t="shared" si="51"/>
        <v>2020004-UT</v>
      </c>
      <c r="T677" t="str">
        <f t="shared" si="52"/>
        <v>2020004-UT</v>
      </c>
      <c r="U677" t="str">
        <f t="shared" si="53"/>
        <v>2</v>
      </c>
      <c r="V677" t="str">
        <f t="shared" si="54"/>
        <v>UT</v>
      </c>
    </row>
    <row r="678" spans="1:22" x14ac:dyDescent="0.35">
      <c r="A678" t="str">
        <f>IF('Support - Calculation Detail'!A678="","",LEFT('Support - Calculation Detail'!A678,7)&amp;"-"&amp;RIGHT('Support - Calculation Detail'!A678,2))</f>
        <v>2020005-TF</v>
      </c>
      <c r="B678" t="str">
        <f>IF('Support - Calculation Detail'!C678="","",'Support - Calculation Detail'!C678)</f>
        <v>20</v>
      </c>
      <c r="C678" t="str">
        <f>IF('Support - Calculation Detail'!B678="","",'Support - Calculation Detail'!B678)</f>
        <v>N</v>
      </c>
      <c r="D678">
        <f>IF('Support - Calculation Detail'!D678="","",'Support - Calculation Detail'!D678)</f>
        <v>677868</v>
      </c>
      <c r="E678">
        <f>IF('Support - Calculation Detail'!E678="","",'Support - Calculation Detail'!E678)</f>
        <v>0</v>
      </c>
      <c r="G678">
        <f>IF('Support - Calculation Detail'!F678="","",'Support - Calculation Detail'!F678)</f>
        <v>677868</v>
      </c>
      <c r="H678">
        <f>IF('Support - Calculation Detail'!G678="","",'Support - Calculation Detail'!G678)</f>
        <v>1.04</v>
      </c>
      <c r="I678">
        <f>IF('Support - Calculation Detail'!H678="","",'Support - Calculation Detail'!H678)</f>
        <v>704983</v>
      </c>
      <c r="J678">
        <f>IF('Support - Calculation Detail'!I678="","",'Support - Calculation Detail'!I678)</f>
        <v>0</v>
      </c>
      <c r="K678">
        <f>IF('Support - Calculation Detail'!K678="","",'Support - Calculation Detail'!K678)</f>
        <v>704983</v>
      </c>
      <c r="L678">
        <f>IF('Support - Calculation Detail'!L678="","",'Support - Calculation Detail'!L678)</f>
        <v>0</v>
      </c>
      <c r="M678">
        <f>IF('Support - Calculation Detail'!M678="","",'Support - Calculation Detail'!M678)</f>
        <v>0</v>
      </c>
      <c r="N678">
        <f>IF('Support - Calculation Detail'!N678="","",'Support - Calculation Detail'!N678)</f>
        <v>0</v>
      </c>
      <c r="P678">
        <f>IF('Support - Calculation Detail'!O678="","",'Support - Calculation Detail'!O678)</f>
        <v>704983</v>
      </c>
      <c r="Q678" t="b">
        <v>1</v>
      </c>
      <c r="R678" t="str">
        <f t="shared" si="50"/>
        <v>2020005</v>
      </c>
      <c r="S678" t="str">
        <f t="shared" si="51"/>
        <v>2020005-TF</v>
      </c>
      <c r="T678" t="str">
        <f t="shared" si="52"/>
        <v>2020005-TF</v>
      </c>
      <c r="U678" t="str">
        <f t="shared" si="53"/>
        <v>2</v>
      </c>
      <c r="V678" t="str">
        <f t="shared" si="54"/>
        <v>TF</v>
      </c>
    </row>
    <row r="679" spans="1:22" x14ac:dyDescent="0.35">
      <c r="A679" t="str">
        <f>IF('Support - Calculation Detail'!A679="","",LEFT('Support - Calculation Detail'!A679,7)&amp;"-"&amp;RIGHT('Support - Calculation Detail'!A679,2))</f>
        <v>2020005-UT</v>
      </c>
      <c r="B679" t="str">
        <f>IF('Support - Calculation Detail'!C679="","",'Support - Calculation Detail'!C679)</f>
        <v>20</v>
      </c>
      <c r="C679" t="str">
        <f>IF('Support - Calculation Detail'!B679="","",'Support - Calculation Detail'!B679)</f>
        <v>N</v>
      </c>
      <c r="D679">
        <f>IF('Support - Calculation Detail'!D679="","",'Support - Calculation Detail'!D679)</f>
        <v>1678425</v>
      </c>
      <c r="E679">
        <f>IF('Support - Calculation Detail'!E679="","",'Support - Calculation Detail'!E679)</f>
        <v>0</v>
      </c>
      <c r="G679">
        <f>IF('Support - Calculation Detail'!F679="","",'Support - Calculation Detail'!F679)</f>
        <v>1678425</v>
      </c>
      <c r="H679">
        <f>IF('Support - Calculation Detail'!G679="","",'Support - Calculation Detail'!G679)</f>
        <v>1.04</v>
      </c>
      <c r="I679">
        <f>IF('Support - Calculation Detail'!H679="","",'Support - Calculation Detail'!H679)</f>
        <v>1745562</v>
      </c>
      <c r="J679">
        <f>IF('Support - Calculation Detail'!I679="","",'Support - Calculation Detail'!I679)</f>
        <v>0</v>
      </c>
      <c r="K679">
        <f>IF('Support - Calculation Detail'!K679="","",'Support - Calculation Detail'!K679)</f>
        <v>1745562</v>
      </c>
      <c r="L679">
        <f>IF('Support - Calculation Detail'!L679="","",'Support - Calculation Detail'!L679)</f>
        <v>0</v>
      </c>
      <c r="M679">
        <f>IF('Support - Calculation Detail'!M679="","",'Support - Calculation Detail'!M679)</f>
        <v>0</v>
      </c>
      <c r="N679">
        <f>IF('Support - Calculation Detail'!N679="","",'Support - Calculation Detail'!N679)</f>
        <v>0</v>
      </c>
      <c r="P679">
        <f>IF('Support - Calculation Detail'!O679="","",'Support - Calculation Detail'!O679)</f>
        <v>1745562</v>
      </c>
      <c r="Q679" t="b">
        <v>1</v>
      </c>
      <c r="R679" t="str">
        <f t="shared" si="50"/>
        <v>2020005</v>
      </c>
      <c r="S679" t="str">
        <f t="shared" si="51"/>
        <v>2020005-UT</v>
      </c>
      <c r="T679" t="str">
        <f t="shared" si="52"/>
        <v>2020005-UT</v>
      </c>
      <c r="U679" t="str">
        <f t="shared" si="53"/>
        <v>2</v>
      </c>
      <c r="V679" t="str">
        <f t="shared" si="54"/>
        <v>UT</v>
      </c>
    </row>
    <row r="680" spans="1:22" x14ac:dyDescent="0.35">
      <c r="A680" t="str">
        <f>IF('Support - Calculation Detail'!A680="","",LEFT('Support - Calculation Detail'!A680,7)&amp;"-"&amp;RIGHT('Support - Calculation Detail'!A680,2))</f>
        <v>2020006-TF</v>
      </c>
      <c r="B680" t="str">
        <f>IF('Support - Calculation Detail'!C680="","",'Support - Calculation Detail'!C680)</f>
        <v>20</v>
      </c>
      <c r="C680" t="str">
        <f>IF('Support - Calculation Detail'!B680="","",'Support - Calculation Detail'!B680)</f>
        <v>N</v>
      </c>
      <c r="D680">
        <f>IF('Support - Calculation Detail'!D680="","",'Support - Calculation Detail'!D680)</f>
        <v>314657</v>
      </c>
      <c r="E680">
        <f>IF('Support - Calculation Detail'!E680="","",'Support - Calculation Detail'!E680)</f>
        <v>0</v>
      </c>
      <c r="G680">
        <f>IF('Support - Calculation Detail'!F680="","",'Support - Calculation Detail'!F680)</f>
        <v>314657</v>
      </c>
      <c r="H680">
        <f>IF('Support - Calculation Detail'!G680="","",'Support - Calculation Detail'!G680)</f>
        <v>1.04</v>
      </c>
      <c r="I680">
        <f>IF('Support - Calculation Detail'!H680="","",'Support - Calculation Detail'!H680)</f>
        <v>327243</v>
      </c>
      <c r="J680">
        <f>IF('Support - Calculation Detail'!I680="","",'Support - Calculation Detail'!I680)</f>
        <v>0</v>
      </c>
      <c r="K680">
        <f>IF('Support - Calculation Detail'!K680="","",'Support - Calculation Detail'!K680)</f>
        <v>327243</v>
      </c>
      <c r="L680">
        <f>IF('Support - Calculation Detail'!L680="","",'Support - Calculation Detail'!L680)</f>
        <v>0</v>
      </c>
      <c r="M680">
        <f>IF('Support - Calculation Detail'!M680="","",'Support - Calculation Detail'!M680)</f>
        <v>0</v>
      </c>
      <c r="N680">
        <f>IF('Support - Calculation Detail'!N680="","",'Support - Calculation Detail'!N680)</f>
        <v>0</v>
      </c>
      <c r="P680">
        <f>IF('Support - Calculation Detail'!O680="","",'Support - Calculation Detail'!O680)</f>
        <v>327243</v>
      </c>
      <c r="Q680" t="b">
        <v>1</v>
      </c>
      <c r="R680" t="str">
        <f t="shared" si="50"/>
        <v>2020006</v>
      </c>
      <c r="S680" t="str">
        <f t="shared" si="51"/>
        <v>2020006-TF</v>
      </c>
      <c r="T680" t="str">
        <f t="shared" si="52"/>
        <v>2020006-TF</v>
      </c>
      <c r="U680" t="str">
        <f t="shared" si="53"/>
        <v>2</v>
      </c>
      <c r="V680" t="str">
        <f t="shared" si="54"/>
        <v>TF</v>
      </c>
    </row>
    <row r="681" spans="1:22" x14ac:dyDescent="0.35">
      <c r="A681" t="str">
        <f>IF('Support - Calculation Detail'!A681="","",LEFT('Support - Calculation Detail'!A681,7)&amp;"-"&amp;RIGHT('Support - Calculation Detail'!A681,2))</f>
        <v>2020006-UT</v>
      </c>
      <c r="B681" t="str">
        <f>IF('Support - Calculation Detail'!C681="","",'Support - Calculation Detail'!C681)</f>
        <v>20</v>
      </c>
      <c r="C681" t="str">
        <f>IF('Support - Calculation Detail'!B681="","",'Support - Calculation Detail'!B681)</f>
        <v>N</v>
      </c>
      <c r="D681">
        <f>IF('Support - Calculation Detail'!D681="","",'Support - Calculation Detail'!D681)</f>
        <v>273988</v>
      </c>
      <c r="E681">
        <f>IF('Support - Calculation Detail'!E681="","",'Support - Calculation Detail'!E681)</f>
        <v>0</v>
      </c>
      <c r="G681">
        <f>IF('Support - Calculation Detail'!F681="","",'Support - Calculation Detail'!F681)</f>
        <v>273988</v>
      </c>
      <c r="H681">
        <f>IF('Support - Calculation Detail'!G681="","",'Support - Calculation Detail'!G681)</f>
        <v>1.04</v>
      </c>
      <c r="I681">
        <f>IF('Support - Calculation Detail'!H681="","",'Support - Calculation Detail'!H681)</f>
        <v>284948</v>
      </c>
      <c r="J681">
        <f>IF('Support - Calculation Detail'!I681="","",'Support - Calculation Detail'!I681)</f>
        <v>0</v>
      </c>
      <c r="K681">
        <f>IF('Support - Calculation Detail'!K681="","",'Support - Calculation Detail'!K681)</f>
        <v>284948</v>
      </c>
      <c r="L681">
        <f>IF('Support - Calculation Detail'!L681="","",'Support - Calculation Detail'!L681)</f>
        <v>0</v>
      </c>
      <c r="M681">
        <f>IF('Support - Calculation Detail'!M681="","",'Support - Calculation Detail'!M681)</f>
        <v>0</v>
      </c>
      <c r="N681">
        <f>IF('Support - Calculation Detail'!N681="","",'Support - Calculation Detail'!N681)</f>
        <v>0</v>
      </c>
      <c r="P681">
        <f>IF('Support - Calculation Detail'!O681="","",'Support - Calculation Detail'!O681)</f>
        <v>284948</v>
      </c>
      <c r="Q681" t="b">
        <v>1</v>
      </c>
      <c r="R681" t="str">
        <f t="shared" si="50"/>
        <v>2020006</v>
      </c>
      <c r="S681" t="str">
        <f t="shared" si="51"/>
        <v>2020006-UT</v>
      </c>
      <c r="T681" t="str">
        <f t="shared" si="52"/>
        <v>2020006-UT</v>
      </c>
      <c r="U681" t="str">
        <f t="shared" si="53"/>
        <v>2</v>
      </c>
      <c r="V681" t="str">
        <f t="shared" si="54"/>
        <v>UT</v>
      </c>
    </row>
    <row r="682" spans="1:22" x14ac:dyDescent="0.35">
      <c r="A682" t="str">
        <f>IF('Support - Calculation Detail'!A682="","",LEFT('Support - Calculation Detail'!A682,7)&amp;"-"&amp;RIGHT('Support - Calculation Detail'!A682,2))</f>
        <v>2020007-TF</v>
      </c>
      <c r="B682" t="str">
        <f>IF('Support - Calculation Detail'!C682="","",'Support - Calculation Detail'!C682)</f>
        <v>20</v>
      </c>
      <c r="C682" t="str">
        <f>IF('Support - Calculation Detail'!B682="","",'Support - Calculation Detail'!B682)</f>
        <v>N</v>
      </c>
      <c r="D682">
        <f>IF('Support - Calculation Detail'!D682="","",'Support - Calculation Detail'!D682)</f>
        <v>223083</v>
      </c>
      <c r="E682">
        <f>IF('Support - Calculation Detail'!E682="","",'Support - Calculation Detail'!E682)</f>
        <v>0</v>
      </c>
      <c r="G682">
        <f>IF('Support - Calculation Detail'!F682="","",'Support - Calculation Detail'!F682)</f>
        <v>223083</v>
      </c>
      <c r="H682">
        <f>IF('Support - Calculation Detail'!G682="","",'Support - Calculation Detail'!G682)</f>
        <v>1.04</v>
      </c>
      <c r="I682">
        <f>IF('Support - Calculation Detail'!H682="","",'Support - Calculation Detail'!H682)</f>
        <v>232006</v>
      </c>
      <c r="J682">
        <f>IF('Support - Calculation Detail'!I682="","",'Support - Calculation Detail'!I682)</f>
        <v>0</v>
      </c>
      <c r="K682">
        <f>IF('Support - Calculation Detail'!K682="","",'Support - Calculation Detail'!K682)</f>
        <v>232006</v>
      </c>
      <c r="L682">
        <f>IF('Support - Calculation Detail'!L682="","",'Support - Calculation Detail'!L682)</f>
        <v>0</v>
      </c>
      <c r="M682">
        <f>IF('Support - Calculation Detail'!M682="","",'Support - Calculation Detail'!M682)</f>
        <v>0</v>
      </c>
      <c r="N682">
        <f>IF('Support - Calculation Detail'!N682="","",'Support - Calculation Detail'!N682)</f>
        <v>0</v>
      </c>
      <c r="P682">
        <f>IF('Support - Calculation Detail'!O682="","",'Support - Calculation Detail'!O682)</f>
        <v>232006</v>
      </c>
      <c r="Q682" t="b">
        <v>1</v>
      </c>
      <c r="R682" t="str">
        <f t="shared" si="50"/>
        <v>2020007</v>
      </c>
      <c r="S682" t="str">
        <f t="shared" si="51"/>
        <v>2020007-TF</v>
      </c>
      <c r="T682" t="str">
        <f t="shared" si="52"/>
        <v>2020007-TF</v>
      </c>
      <c r="U682" t="str">
        <f t="shared" si="53"/>
        <v>2</v>
      </c>
      <c r="V682" t="str">
        <f t="shared" si="54"/>
        <v>TF</v>
      </c>
    </row>
    <row r="683" spans="1:22" x14ac:dyDescent="0.35">
      <c r="A683" t="str">
        <f>IF('Support - Calculation Detail'!A683="","",LEFT('Support - Calculation Detail'!A683,7)&amp;"-"&amp;RIGHT('Support - Calculation Detail'!A683,2))</f>
        <v>2020007-UT</v>
      </c>
      <c r="B683" t="str">
        <f>IF('Support - Calculation Detail'!C683="","",'Support - Calculation Detail'!C683)</f>
        <v>20</v>
      </c>
      <c r="C683" t="str">
        <f>IF('Support - Calculation Detail'!B683="","",'Support - Calculation Detail'!B683)</f>
        <v>N</v>
      </c>
      <c r="D683">
        <f>IF('Support - Calculation Detail'!D683="","",'Support - Calculation Detail'!D683)</f>
        <v>45155</v>
      </c>
      <c r="E683">
        <f>IF('Support - Calculation Detail'!E683="","",'Support - Calculation Detail'!E683)</f>
        <v>0</v>
      </c>
      <c r="G683">
        <f>IF('Support - Calculation Detail'!F683="","",'Support - Calculation Detail'!F683)</f>
        <v>45155</v>
      </c>
      <c r="H683">
        <f>IF('Support - Calculation Detail'!G683="","",'Support - Calculation Detail'!G683)</f>
        <v>1.04</v>
      </c>
      <c r="I683">
        <f>IF('Support - Calculation Detail'!H683="","",'Support - Calculation Detail'!H683)</f>
        <v>46961</v>
      </c>
      <c r="J683">
        <f>IF('Support - Calculation Detail'!I683="","",'Support - Calculation Detail'!I683)</f>
        <v>0</v>
      </c>
      <c r="K683">
        <f>IF('Support - Calculation Detail'!K683="","",'Support - Calculation Detail'!K683)</f>
        <v>46961</v>
      </c>
      <c r="L683">
        <f>IF('Support - Calculation Detail'!L683="","",'Support - Calculation Detail'!L683)</f>
        <v>0</v>
      </c>
      <c r="M683">
        <f>IF('Support - Calculation Detail'!M683="","",'Support - Calculation Detail'!M683)</f>
        <v>0</v>
      </c>
      <c r="N683">
        <f>IF('Support - Calculation Detail'!N683="","",'Support - Calculation Detail'!N683)</f>
        <v>0</v>
      </c>
      <c r="P683">
        <f>IF('Support - Calculation Detail'!O683="","",'Support - Calculation Detail'!O683)</f>
        <v>46961</v>
      </c>
      <c r="Q683" t="b">
        <v>1</v>
      </c>
      <c r="R683" t="str">
        <f t="shared" si="50"/>
        <v>2020007</v>
      </c>
      <c r="S683" t="str">
        <f t="shared" si="51"/>
        <v>2020007-UT</v>
      </c>
      <c r="T683" t="str">
        <f t="shared" si="52"/>
        <v>2020007-UT</v>
      </c>
      <c r="U683" t="str">
        <f t="shared" si="53"/>
        <v>2</v>
      </c>
      <c r="V683" t="str">
        <f t="shared" si="54"/>
        <v>UT</v>
      </c>
    </row>
    <row r="684" spans="1:22" x14ac:dyDescent="0.35">
      <c r="A684" t="str">
        <f>IF('Support - Calculation Detail'!A684="","",LEFT('Support - Calculation Detail'!A684,7)&amp;"-"&amp;RIGHT('Support - Calculation Detail'!A684,2))</f>
        <v>2020008-TF</v>
      </c>
      <c r="B684" t="str">
        <f>IF('Support - Calculation Detail'!C684="","",'Support - Calculation Detail'!C684)</f>
        <v>20</v>
      </c>
      <c r="C684" t="str">
        <f>IF('Support - Calculation Detail'!B684="","",'Support - Calculation Detail'!B684)</f>
        <v>N</v>
      </c>
      <c r="D684">
        <f>IF('Support - Calculation Detail'!D684="","",'Support - Calculation Detail'!D684)</f>
        <v>680059</v>
      </c>
      <c r="E684">
        <f>IF('Support - Calculation Detail'!E684="","",'Support - Calculation Detail'!E684)</f>
        <v>0</v>
      </c>
      <c r="G684">
        <f>IF('Support - Calculation Detail'!F684="","",'Support - Calculation Detail'!F684)</f>
        <v>680059</v>
      </c>
      <c r="H684">
        <f>IF('Support - Calculation Detail'!G684="","",'Support - Calculation Detail'!G684)</f>
        <v>1.04</v>
      </c>
      <c r="I684">
        <f>IF('Support - Calculation Detail'!H684="","",'Support - Calculation Detail'!H684)</f>
        <v>707261</v>
      </c>
      <c r="J684">
        <f>IF('Support - Calculation Detail'!I684="","",'Support - Calculation Detail'!I684)</f>
        <v>0</v>
      </c>
      <c r="K684">
        <f>IF('Support - Calculation Detail'!K684="","",'Support - Calculation Detail'!K684)</f>
        <v>707261</v>
      </c>
      <c r="L684">
        <f>IF('Support - Calculation Detail'!L684="","",'Support - Calculation Detail'!L684)</f>
        <v>0</v>
      </c>
      <c r="M684">
        <f>IF('Support - Calculation Detail'!M684="","",'Support - Calculation Detail'!M684)</f>
        <v>0</v>
      </c>
      <c r="N684">
        <f>IF('Support - Calculation Detail'!N684="","",'Support - Calculation Detail'!N684)</f>
        <v>0</v>
      </c>
      <c r="P684">
        <f>IF('Support - Calculation Detail'!O684="","",'Support - Calculation Detail'!O684)</f>
        <v>707261</v>
      </c>
      <c r="Q684" t="b">
        <v>1</v>
      </c>
      <c r="R684" t="str">
        <f t="shared" si="50"/>
        <v>2020008</v>
      </c>
      <c r="S684" t="str">
        <f t="shared" si="51"/>
        <v>2020008-TF</v>
      </c>
      <c r="T684" t="str">
        <f t="shared" si="52"/>
        <v>2020008-TF</v>
      </c>
      <c r="U684" t="str">
        <f t="shared" si="53"/>
        <v>2</v>
      </c>
      <c r="V684" t="str">
        <f t="shared" si="54"/>
        <v>TF</v>
      </c>
    </row>
    <row r="685" spans="1:22" x14ac:dyDescent="0.35">
      <c r="A685" t="str">
        <f>IF('Support - Calculation Detail'!A685="","",LEFT('Support - Calculation Detail'!A685,7)&amp;"-"&amp;RIGHT('Support - Calculation Detail'!A685,2))</f>
        <v>2020008-UT</v>
      </c>
      <c r="B685" t="str">
        <f>IF('Support - Calculation Detail'!C685="","",'Support - Calculation Detail'!C685)</f>
        <v>20</v>
      </c>
      <c r="C685" t="str">
        <f>IF('Support - Calculation Detail'!B685="","",'Support - Calculation Detail'!B685)</f>
        <v>N</v>
      </c>
      <c r="D685">
        <f>IF('Support - Calculation Detail'!D685="","",'Support - Calculation Detail'!D685)</f>
        <v>153245</v>
      </c>
      <c r="E685">
        <f>IF('Support - Calculation Detail'!E685="","",'Support - Calculation Detail'!E685)</f>
        <v>0</v>
      </c>
      <c r="G685">
        <f>IF('Support - Calculation Detail'!F685="","",'Support - Calculation Detail'!F685)</f>
        <v>153245</v>
      </c>
      <c r="H685">
        <f>IF('Support - Calculation Detail'!G685="","",'Support - Calculation Detail'!G685)</f>
        <v>1.04</v>
      </c>
      <c r="I685">
        <f>IF('Support - Calculation Detail'!H685="","",'Support - Calculation Detail'!H685)</f>
        <v>159375</v>
      </c>
      <c r="J685">
        <f>IF('Support - Calculation Detail'!I685="","",'Support - Calculation Detail'!I685)</f>
        <v>0</v>
      </c>
      <c r="K685">
        <f>IF('Support - Calculation Detail'!K685="","",'Support - Calculation Detail'!K685)</f>
        <v>159375</v>
      </c>
      <c r="L685">
        <f>IF('Support - Calculation Detail'!L685="","",'Support - Calculation Detail'!L685)</f>
        <v>0</v>
      </c>
      <c r="M685">
        <f>IF('Support - Calculation Detail'!M685="","",'Support - Calculation Detail'!M685)</f>
        <v>0</v>
      </c>
      <c r="N685">
        <f>IF('Support - Calculation Detail'!N685="","",'Support - Calculation Detail'!N685)</f>
        <v>0</v>
      </c>
      <c r="P685">
        <f>IF('Support - Calculation Detail'!O685="","",'Support - Calculation Detail'!O685)</f>
        <v>159375</v>
      </c>
      <c r="Q685" t="b">
        <v>1</v>
      </c>
      <c r="R685" t="str">
        <f t="shared" si="50"/>
        <v>2020008</v>
      </c>
      <c r="S685" t="str">
        <f t="shared" si="51"/>
        <v>2020008-UT</v>
      </c>
      <c r="T685" t="str">
        <f t="shared" si="52"/>
        <v>2020008-UT</v>
      </c>
      <c r="U685" t="str">
        <f t="shared" si="53"/>
        <v>2</v>
      </c>
      <c r="V685" t="str">
        <f t="shared" si="54"/>
        <v>UT</v>
      </c>
    </row>
    <row r="686" spans="1:22" x14ac:dyDescent="0.35">
      <c r="A686" t="str">
        <f>IF('Support - Calculation Detail'!A686="","",LEFT('Support - Calculation Detail'!A686,7)&amp;"-"&amp;RIGHT('Support - Calculation Detail'!A686,2))</f>
        <v>2020009-TF</v>
      </c>
      <c r="B686" t="str">
        <f>IF('Support - Calculation Detail'!C686="","",'Support - Calculation Detail'!C686)</f>
        <v>20</v>
      </c>
      <c r="C686" t="str">
        <f>IF('Support - Calculation Detail'!B686="","",'Support - Calculation Detail'!B686)</f>
        <v>N</v>
      </c>
      <c r="D686">
        <f>IF('Support - Calculation Detail'!D686="","",'Support - Calculation Detail'!D686)</f>
        <v>1038795</v>
      </c>
      <c r="E686">
        <f>IF('Support - Calculation Detail'!E686="","",'Support - Calculation Detail'!E686)</f>
        <v>0</v>
      </c>
      <c r="G686">
        <f>IF('Support - Calculation Detail'!F686="","",'Support - Calculation Detail'!F686)</f>
        <v>1038795</v>
      </c>
      <c r="H686">
        <f>IF('Support - Calculation Detail'!G686="","",'Support - Calculation Detail'!G686)</f>
        <v>1.04</v>
      </c>
      <c r="I686">
        <f>IF('Support - Calculation Detail'!H686="","",'Support - Calculation Detail'!H686)</f>
        <v>1080347</v>
      </c>
      <c r="J686">
        <f>IF('Support - Calculation Detail'!I686="","",'Support - Calculation Detail'!I686)</f>
        <v>0</v>
      </c>
      <c r="K686">
        <f>IF('Support - Calculation Detail'!K686="","",'Support - Calculation Detail'!K686)</f>
        <v>1080347</v>
      </c>
      <c r="L686">
        <f>IF('Support - Calculation Detail'!L686="","",'Support - Calculation Detail'!L686)</f>
        <v>0</v>
      </c>
      <c r="M686">
        <f>IF('Support - Calculation Detail'!M686="","",'Support - Calculation Detail'!M686)</f>
        <v>0</v>
      </c>
      <c r="N686">
        <f>IF('Support - Calculation Detail'!N686="","",'Support - Calculation Detail'!N686)</f>
        <v>0</v>
      </c>
      <c r="P686">
        <f>IF('Support - Calculation Detail'!O686="","",'Support - Calculation Detail'!O686)</f>
        <v>1080347</v>
      </c>
      <c r="Q686" t="b">
        <v>1</v>
      </c>
      <c r="R686" t="str">
        <f t="shared" si="50"/>
        <v>2020009</v>
      </c>
      <c r="S686" t="str">
        <f t="shared" si="51"/>
        <v>2020009-TF</v>
      </c>
      <c r="T686" t="str">
        <f t="shared" si="52"/>
        <v>2020009-TF</v>
      </c>
      <c r="U686" t="str">
        <f t="shared" si="53"/>
        <v>2</v>
      </c>
      <c r="V686" t="str">
        <f t="shared" si="54"/>
        <v>TF</v>
      </c>
    </row>
    <row r="687" spans="1:22" x14ac:dyDescent="0.35">
      <c r="A687" t="str">
        <f>IF('Support - Calculation Detail'!A687="","",LEFT('Support - Calculation Detail'!A687,7)&amp;"-"&amp;RIGHT('Support - Calculation Detail'!A687,2))</f>
        <v>2020009-UT</v>
      </c>
      <c r="B687" t="str">
        <f>IF('Support - Calculation Detail'!C687="","",'Support - Calculation Detail'!C687)</f>
        <v>20</v>
      </c>
      <c r="C687" t="str">
        <f>IF('Support - Calculation Detail'!B687="","",'Support - Calculation Detail'!B687)</f>
        <v>N</v>
      </c>
      <c r="D687">
        <f>IF('Support - Calculation Detail'!D687="","",'Support - Calculation Detail'!D687)</f>
        <v>220256</v>
      </c>
      <c r="E687">
        <f>IF('Support - Calculation Detail'!E687="","",'Support - Calculation Detail'!E687)</f>
        <v>0</v>
      </c>
      <c r="G687">
        <f>IF('Support - Calculation Detail'!F687="","",'Support - Calculation Detail'!F687)</f>
        <v>220256</v>
      </c>
      <c r="H687">
        <f>IF('Support - Calculation Detail'!G687="","",'Support - Calculation Detail'!G687)</f>
        <v>1.04</v>
      </c>
      <c r="I687">
        <f>IF('Support - Calculation Detail'!H687="","",'Support - Calculation Detail'!H687)</f>
        <v>229066</v>
      </c>
      <c r="J687">
        <f>IF('Support - Calculation Detail'!I687="","",'Support - Calculation Detail'!I687)</f>
        <v>0</v>
      </c>
      <c r="K687">
        <f>IF('Support - Calculation Detail'!K687="","",'Support - Calculation Detail'!K687)</f>
        <v>229066</v>
      </c>
      <c r="L687">
        <f>IF('Support - Calculation Detail'!L687="","",'Support - Calculation Detail'!L687)</f>
        <v>0</v>
      </c>
      <c r="M687">
        <f>IF('Support - Calculation Detail'!M687="","",'Support - Calculation Detail'!M687)</f>
        <v>0</v>
      </c>
      <c r="N687">
        <f>IF('Support - Calculation Detail'!N687="","",'Support - Calculation Detail'!N687)</f>
        <v>0</v>
      </c>
      <c r="P687">
        <f>IF('Support - Calculation Detail'!O687="","",'Support - Calculation Detail'!O687)</f>
        <v>229066</v>
      </c>
      <c r="Q687" t="b">
        <v>1</v>
      </c>
      <c r="R687" t="str">
        <f t="shared" si="50"/>
        <v>2020009</v>
      </c>
      <c r="S687" t="str">
        <f t="shared" si="51"/>
        <v>2020009-UT</v>
      </c>
      <c r="T687" t="str">
        <f t="shared" si="52"/>
        <v>2020009-UT</v>
      </c>
      <c r="U687" t="str">
        <f t="shared" si="53"/>
        <v>2</v>
      </c>
      <c r="V687" t="str">
        <f t="shared" si="54"/>
        <v>UT</v>
      </c>
    </row>
    <row r="688" spans="1:22" x14ac:dyDescent="0.35">
      <c r="A688" t="str">
        <f>IF('Support - Calculation Detail'!A688="","",LEFT('Support - Calculation Detail'!A688,7)&amp;"-"&amp;RIGHT('Support - Calculation Detail'!A688,2))</f>
        <v>2020010-TF</v>
      </c>
      <c r="B688" t="str">
        <f>IF('Support - Calculation Detail'!C688="","",'Support - Calculation Detail'!C688)</f>
        <v>20</v>
      </c>
      <c r="C688" t="str">
        <f>IF('Support - Calculation Detail'!B688="","",'Support - Calculation Detail'!B688)</f>
        <v>N</v>
      </c>
      <c r="D688">
        <f>IF('Support - Calculation Detail'!D688="","",'Support - Calculation Detail'!D688)</f>
        <v>14159</v>
      </c>
      <c r="E688">
        <f>IF('Support - Calculation Detail'!E688="","",'Support - Calculation Detail'!E688)</f>
        <v>0</v>
      </c>
      <c r="G688">
        <f>IF('Support - Calculation Detail'!F688="","",'Support - Calculation Detail'!F688)</f>
        <v>14159</v>
      </c>
      <c r="H688">
        <f>IF('Support - Calculation Detail'!G688="","",'Support - Calculation Detail'!G688)</f>
        <v>1.04</v>
      </c>
      <c r="I688">
        <f>IF('Support - Calculation Detail'!H688="","",'Support - Calculation Detail'!H688)</f>
        <v>14725</v>
      </c>
      <c r="J688">
        <f>IF('Support - Calculation Detail'!I688="","",'Support - Calculation Detail'!I688)</f>
        <v>0</v>
      </c>
      <c r="K688">
        <f>IF('Support - Calculation Detail'!K688="","",'Support - Calculation Detail'!K688)</f>
        <v>14725</v>
      </c>
      <c r="L688">
        <f>IF('Support - Calculation Detail'!L688="","",'Support - Calculation Detail'!L688)</f>
        <v>0</v>
      </c>
      <c r="M688">
        <f>IF('Support - Calculation Detail'!M688="","",'Support - Calculation Detail'!M688)</f>
        <v>0</v>
      </c>
      <c r="N688">
        <f>IF('Support - Calculation Detail'!N688="","",'Support - Calculation Detail'!N688)</f>
        <v>0</v>
      </c>
      <c r="P688">
        <f>IF('Support - Calculation Detail'!O688="","",'Support - Calculation Detail'!O688)</f>
        <v>14725</v>
      </c>
      <c r="Q688" t="b">
        <v>1</v>
      </c>
      <c r="R688" t="str">
        <f t="shared" si="50"/>
        <v>2020010</v>
      </c>
      <c r="S688" t="str">
        <f t="shared" si="51"/>
        <v>2020010-TF</v>
      </c>
      <c r="T688" t="str">
        <f t="shared" si="52"/>
        <v>2020010-TF</v>
      </c>
      <c r="U688" t="str">
        <f t="shared" si="53"/>
        <v>2</v>
      </c>
      <c r="V688" t="str">
        <f t="shared" si="54"/>
        <v>TF</v>
      </c>
    </row>
    <row r="689" spans="1:22" x14ac:dyDescent="0.35">
      <c r="A689" t="str">
        <f>IF('Support - Calculation Detail'!A689="","",LEFT('Support - Calculation Detail'!A689,7)&amp;"-"&amp;RIGHT('Support - Calculation Detail'!A689,2))</f>
        <v>2020010-UT</v>
      </c>
      <c r="B689" t="str">
        <f>IF('Support - Calculation Detail'!C689="","",'Support - Calculation Detail'!C689)</f>
        <v>20</v>
      </c>
      <c r="C689" t="str">
        <f>IF('Support - Calculation Detail'!B689="","",'Support - Calculation Detail'!B689)</f>
        <v>N</v>
      </c>
      <c r="D689">
        <f>IF('Support - Calculation Detail'!D689="","",'Support - Calculation Detail'!D689)</f>
        <v>108010</v>
      </c>
      <c r="E689">
        <f>IF('Support - Calculation Detail'!E689="","",'Support - Calculation Detail'!E689)</f>
        <v>0</v>
      </c>
      <c r="G689">
        <f>IF('Support - Calculation Detail'!F689="","",'Support - Calculation Detail'!F689)</f>
        <v>108010</v>
      </c>
      <c r="H689">
        <f>IF('Support - Calculation Detail'!G689="","",'Support - Calculation Detail'!G689)</f>
        <v>1.04</v>
      </c>
      <c r="I689">
        <f>IF('Support - Calculation Detail'!H689="","",'Support - Calculation Detail'!H689)</f>
        <v>112330</v>
      </c>
      <c r="J689">
        <f>IF('Support - Calculation Detail'!I689="","",'Support - Calculation Detail'!I689)</f>
        <v>0</v>
      </c>
      <c r="K689">
        <f>IF('Support - Calculation Detail'!K689="","",'Support - Calculation Detail'!K689)</f>
        <v>112330</v>
      </c>
      <c r="L689">
        <f>IF('Support - Calculation Detail'!L689="","",'Support - Calculation Detail'!L689)</f>
        <v>0</v>
      </c>
      <c r="M689">
        <f>IF('Support - Calculation Detail'!M689="","",'Support - Calculation Detail'!M689)</f>
        <v>0</v>
      </c>
      <c r="N689">
        <f>IF('Support - Calculation Detail'!N689="","",'Support - Calculation Detail'!N689)</f>
        <v>0</v>
      </c>
      <c r="P689">
        <f>IF('Support - Calculation Detail'!O689="","",'Support - Calculation Detail'!O689)</f>
        <v>112330</v>
      </c>
      <c r="Q689" t="b">
        <v>1</v>
      </c>
      <c r="R689" t="str">
        <f t="shared" si="50"/>
        <v>2020010</v>
      </c>
      <c r="S689" t="str">
        <f t="shared" si="51"/>
        <v>2020010-UT</v>
      </c>
      <c r="T689" t="str">
        <f t="shared" si="52"/>
        <v>2020010-UT</v>
      </c>
      <c r="U689" t="str">
        <f t="shared" si="53"/>
        <v>2</v>
      </c>
      <c r="V689" t="str">
        <f t="shared" si="54"/>
        <v>UT</v>
      </c>
    </row>
    <row r="690" spans="1:22" x14ac:dyDescent="0.35">
      <c r="A690" t="str">
        <f>IF('Support - Calculation Detail'!A690="","",LEFT('Support - Calculation Detail'!A690,7)&amp;"-"&amp;RIGHT('Support - Calculation Detail'!A690,2))</f>
        <v>2020011-TF</v>
      </c>
      <c r="B690" t="str">
        <f>IF('Support - Calculation Detail'!C690="","",'Support - Calculation Detail'!C690)</f>
        <v>20</v>
      </c>
      <c r="C690" t="str">
        <f>IF('Support - Calculation Detail'!B690="","",'Support - Calculation Detail'!B690)</f>
        <v>N</v>
      </c>
      <c r="D690">
        <f>IF('Support - Calculation Detail'!D690="","",'Support - Calculation Detail'!D690)</f>
        <v>220321</v>
      </c>
      <c r="E690">
        <f>IF('Support - Calculation Detail'!E690="","",'Support - Calculation Detail'!E690)</f>
        <v>0</v>
      </c>
      <c r="G690">
        <f>IF('Support - Calculation Detail'!F690="","",'Support - Calculation Detail'!F690)</f>
        <v>220321</v>
      </c>
      <c r="H690">
        <f>IF('Support - Calculation Detail'!G690="","",'Support - Calculation Detail'!G690)</f>
        <v>1.04</v>
      </c>
      <c r="I690">
        <f>IF('Support - Calculation Detail'!H690="","",'Support - Calculation Detail'!H690)</f>
        <v>229134</v>
      </c>
      <c r="J690">
        <f>IF('Support - Calculation Detail'!I690="","",'Support - Calculation Detail'!I690)</f>
        <v>0</v>
      </c>
      <c r="K690">
        <f>IF('Support - Calculation Detail'!K690="","",'Support - Calculation Detail'!K690)</f>
        <v>229134</v>
      </c>
      <c r="L690">
        <f>IF('Support - Calculation Detail'!L690="","",'Support - Calculation Detail'!L690)</f>
        <v>0</v>
      </c>
      <c r="M690">
        <f>IF('Support - Calculation Detail'!M690="","",'Support - Calculation Detail'!M690)</f>
        <v>0</v>
      </c>
      <c r="N690">
        <f>IF('Support - Calculation Detail'!N690="","",'Support - Calculation Detail'!N690)</f>
        <v>0</v>
      </c>
      <c r="P690">
        <f>IF('Support - Calculation Detail'!O690="","",'Support - Calculation Detail'!O690)</f>
        <v>229134</v>
      </c>
      <c r="Q690" t="b">
        <v>1</v>
      </c>
      <c r="R690" t="str">
        <f t="shared" si="50"/>
        <v>2020011</v>
      </c>
      <c r="S690" t="str">
        <f t="shared" si="51"/>
        <v>2020011-TF</v>
      </c>
      <c r="T690" t="str">
        <f t="shared" si="52"/>
        <v>2020011-TF</v>
      </c>
      <c r="U690" t="str">
        <f t="shared" si="53"/>
        <v>2</v>
      </c>
      <c r="V690" t="str">
        <f t="shared" si="54"/>
        <v>TF</v>
      </c>
    </row>
    <row r="691" spans="1:22" x14ac:dyDescent="0.35">
      <c r="A691" t="str">
        <f>IF('Support - Calculation Detail'!A691="","",LEFT('Support - Calculation Detail'!A691,7)&amp;"-"&amp;RIGHT('Support - Calculation Detail'!A691,2))</f>
        <v>2020011-UT</v>
      </c>
      <c r="B691" t="str">
        <f>IF('Support - Calculation Detail'!C691="","",'Support - Calculation Detail'!C691)</f>
        <v>20</v>
      </c>
      <c r="C691" t="str">
        <f>IF('Support - Calculation Detail'!B691="","",'Support - Calculation Detail'!B691)</f>
        <v>N</v>
      </c>
      <c r="D691">
        <f>IF('Support - Calculation Detail'!D691="","",'Support - Calculation Detail'!D691)</f>
        <v>1946164</v>
      </c>
      <c r="E691">
        <f>IF('Support - Calculation Detail'!E691="","",'Support - Calculation Detail'!E691)</f>
        <v>0</v>
      </c>
      <c r="G691">
        <f>IF('Support - Calculation Detail'!F691="","",'Support - Calculation Detail'!F691)</f>
        <v>1946164</v>
      </c>
      <c r="H691">
        <f>IF('Support - Calculation Detail'!G691="","",'Support - Calculation Detail'!G691)</f>
        <v>1.04</v>
      </c>
      <c r="I691">
        <f>IF('Support - Calculation Detail'!H691="","",'Support - Calculation Detail'!H691)</f>
        <v>2024011</v>
      </c>
      <c r="J691">
        <f>IF('Support - Calculation Detail'!I691="","",'Support - Calculation Detail'!I691)</f>
        <v>0</v>
      </c>
      <c r="K691">
        <f>IF('Support - Calculation Detail'!K691="","",'Support - Calculation Detail'!K691)</f>
        <v>2024011</v>
      </c>
      <c r="L691">
        <f>IF('Support - Calculation Detail'!L691="","",'Support - Calculation Detail'!L691)</f>
        <v>0</v>
      </c>
      <c r="M691">
        <f>IF('Support - Calculation Detail'!M691="","",'Support - Calculation Detail'!M691)</f>
        <v>0</v>
      </c>
      <c r="N691">
        <f>IF('Support - Calculation Detail'!N691="","",'Support - Calculation Detail'!N691)</f>
        <v>0</v>
      </c>
      <c r="P691">
        <f>IF('Support - Calculation Detail'!O691="","",'Support - Calculation Detail'!O691)</f>
        <v>2024011</v>
      </c>
      <c r="Q691" t="b">
        <v>1</v>
      </c>
      <c r="R691" t="str">
        <f t="shared" si="50"/>
        <v>2020011</v>
      </c>
      <c r="S691" t="str">
        <f t="shared" si="51"/>
        <v>2020011-UT</v>
      </c>
      <c r="T691" t="str">
        <f t="shared" si="52"/>
        <v>2020011-UT</v>
      </c>
      <c r="U691" t="str">
        <f t="shared" si="53"/>
        <v>2</v>
      </c>
      <c r="V691" t="str">
        <f t="shared" si="54"/>
        <v>UT</v>
      </c>
    </row>
    <row r="692" spans="1:22" x14ac:dyDescent="0.35">
      <c r="A692" t="str">
        <f>IF('Support - Calculation Detail'!A692="","",LEFT('Support - Calculation Detail'!A692,7)&amp;"-"&amp;RIGHT('Support - Calculation Detail'!A692,2))</f>
        <v>2020012-TF</v>
      </c>
      <c r="B692" t="str">
        <f>IF('Support - Calculation Detail'!C692="","",'Support - Calculation Detail'!C692)</f>
        <v>20</v>
      </c>
      <c r="C692" t="str">
        <f>IF('Support - Calculation Detail'!B692="","",'Support - Calculation Detail'!B692)</f>
        <v>N</v>
      </c>
      <c r="D692">
        <f>IF('Support - Calculation Detail'!D692="","",'Support - Calculation Detail'!D692)</f>
        <v>102106</v>
      </c>
      <c r="E692">
        <f>IF('Support - Calculation Detail'!E692="","",'Support - Calculation Detail'!E692)</f>
        <v>0</v>
      </c>
      <c r="G692">
        <f>IF('Support - Calculation Detail'!F692="","",'Support - Calculation Detail'!F692)</f>
        <v>102106</v>
      </c>
      <c r="H692">
        <f>IF('Support - Calculation Detail'!G692="","",'Support - Calculation Detail'!G692)</f>
        <v>1.04</v>
      </c>
      <c r="I692">
        <f>IF('Support - Calculation Detail'!H692="","",'Support - Calculation Detail'!H692)</f>
        <v>106190</v>
      </c>
      <c r="J692">
        <f>IF('Support - Calculation Detail'!I692="","",'Support - Calculation Detail'!I692)</f>
        <v>0</v>
      </c>
      <c r="K692">
        <f>IF('Support - Calculation Detail'!K692="","",'Support - Calculation Detail'!K692)</f>
        <v>106190</v>
      </c>
      <c r="L692">
        <f>IF('Support - Calculation Detail'!L692="","",'Support - Calculation Detail'!L692)</f>
        <v>0</v>
      </c>
      <c r="M692">
        <f>IF('Support - Calculation Detail'!M692="","",'Support - Calculation Detail'!M692)</f>
        <v>0</v>
      </c>
      <c r="N692">
        <f>IF('Support - Calculation Detail'!N692="","",'Support - Calculation Detail'!N692)</f>
        <v>0</v>
      </c>
      <c r="P692">
        <f>IF('Support - Calculation Detail'!O692="","",'Support - Calculation Detail'!O692)</f>
        <v>106190</v>
      </c>
      <c r="Q692" t="b">
        <v>1</v>
      </c>
      <c r="R692" t="str">
        <f t="shared" si="50"/>
        <v>2020012</v>
      </c>
      <c r="S692" t="str">
        <f t="shared" si="51"/>
        <v>2020012-TF</v>
      </c>
      <c r="T692" t="str">
        <f t="shared" si="52"/>
        <v>2020012-TF</v>
      </c>
      <c r="U692" t="str">
        <f t="shared" si="53"/>
        <v>2</v>
      </c>
      <c r="V692" t="str">
        <f t="shared" si="54"/>
        <v>TF</v>
      </c>
    </row>
    <row r="693" spans="1:22" x14ac:dyDescent="0.35">
      <c r="A693" t="str">
        <f>IF('Support - Calculation Detail'!A693="","",LEFT('Support - Calculation Detail'!A693,7)&amp;"-"&amp;RIGHT('Support - Calculation Detail'!A693,2))</f>
        <v>2020012-UT</v>
      </c>
      <c r="B693" t="str">
        <f>IF('Support - Calculation Detail'!C693="","",'Support - Calculation Detail'!C693)</f>
        <v>20</v>
      </c>
      <c r="C693" t="str">
        <f>IF('Support - Calculation Detail'!B693="","",'Support - Calculation Detail'!B693)</f>
        <v>N</v>
      </c>
      <c r="D693">
        <f>IF('Support - Calculation Detail'!D693="","",'Support - Calculation Detail'!D693)</f>
        <v>76492</v>
      </c>
      <c r="E693">
        <f>IF('Support - Calculation Detail'!E693="","",'Support - Calculation Detail'!E693)</f>
        <v>0</v>
      </c>
      <c r="G693">
        <f>IF('Support - Calculation Detail'!F693="","",'Support - Calculation Detail'!F693)</f>
        <v>76492</v>
      </c>
      <c r="H693">
        <f>IF('Support - Calculation Detail'!G693="","",'Support - Calculation Detail'!G693)</f>
        <v>1.04</v>
      </c>
      <c r="I693">
        <f>IF('Support - Calculation Detail'!H693="","",'Support - Calculation Detail'!H693)</f>
        <v>79552</v>
      </c>
      <c r="J693">
        <f>IF('Support - Calculation Detail'!I693="","",'Support - Calculation Detail'!I693)</f>
        <v>0</v>
      </c>
      <c r="K693">
        <f>IF('Support - Calculation Detail'!K693="","",'Support - Calculation Detail'!K693)</f>
        <v>79552</v>
      </c>
      <c r="L693">
        <f>IF('Support - Calculation Detail'!L693="","",'Support - Calculation Detail'!L693)</f>
        <v>0</v>
      </c>
      <c r="M693">
        <f>IF('Support - Calculation Detail'!M693="","",'Support - Calculation Detail'!M693)</f>
        <v>0</v>
      </c>
      <c r="N693">
        <f>IF('Support - Calculation Detail'!N693="","",'Support - Calculation Detail'!N693)</f>
        <v>0</v>
      </c>
      <c r="P693">
        <f>IF('Support - Calculation Detail'!O693="","",'Support - Calculation Detail'!O693)</f>
        <v>79552</v>
      </c>
      <c r="Q693" t="b">
        <v>1</v>
      </c>
      <c r="R693" t="str">
        <f t="shared" si="50"/>
        <v>2020012</v>
      </c>
      <c r="S693" t="str">
        <f t="shared" si="51"/>
        <v>2020012-UT</v>
      </c>
      <c r="T693" t="str">
        <f t="shared" si="52"/>
        <v>2020012-UT</v>
      </c>
      <c r="U693" t="str">
        <f t="shared" si="53"/>
        <v>2</v>
      </c>
      <c r="V693" t="str">
        <f t="shared" si="54"/>
        <v>UT</v>
      </c>
    </row>
    <row r="694" spans="1:22" x14ac:dyDescent="0.35">
      <c r="A694" t="str">
        <f>IF('Support - Calculation Detail'!A694="","",LEFT('Support - Calculation Detail'!A694,7)&amp;"-"&amp;RIGHT('Support - Calculation Detail'!A694,2))</f>
        <v>2020013-TF</v>
      </c>
      <c r="B694" t="str">
        <f>IF('Support - Calculation Detail'!C694="","",'Support - Calculation Detail'!C694)</f>
        <v>20</v>
      </c>
      <c r="C694" t="str">
        <f>IF('Support - Calculation Detail'!B694="","",'Support - Calculation Detail'!B694)</f>
        <v>N</v>
      </c>
      <c r="D694">
        <f>IF('Support - Calculation Detail'!D694="","",'Support - Calculation Detail'!D694)</f>
        <v>1351607</v>
      </c>
      <c r="E694">
        <f>IF('Support - Calculation Detail'!E694="","",'Support - Calculation Detail'!E694)</f>
        <v>0</v>
      </c>
      <c r="G694">
        <f>IF('Support - Calculation Detail'!F694="","",'Support - Calculation Detail'!F694)</f>
        <v>1351607</v>
      </c>
      <c r="H694">
        <f>IF('Support - Calculation Detail'!G694="","",'Support - Calculation Detail'!G694)</f>
        <v>1.04</v>
      </c>
      <c r="I694">
        <f>IF('Support - Calculation Detail'!H694="","",'Support - Calculation Detail'!H694)</f>
        <v>1405671</v>
      </c>
      <c r="J694">
        <f>IF('Support - Calculation Detail'!I694="","",'Support - Calculation Detail'!I694)</f>
        <v>0</v>
      </c>
      <c r="K694">
        <f>IF('Support - Calculation Detail'!K694="","",'Support - Calculation Detail'!K694)</f>
        <v>1405671</v>
      </c>
      <c r="L694">
        <f>IF('Support - Calculation Detail'!L694="","",'Support - Calculation Detail'!L694)</f>
        <v>0</v>
      </c>
      <c r="M694">
        <f>IF('Support - Calculation Detail'!M694="","",'Support - Calculation Detail'!M694)</f>
        <v>0</v>
      </c>
      <c r="N694">
        <f>IF('Support - Calculation Detail'!N694="","",'Support - Calculation Detail'!N694)</f>
        <v>0</v>
      </c>
      <c r="P694">
        <f>IF('Support - Calculation Detail'!O694="","",'Support - Calculation Detail'!O694)</f>
        <v>1405671</v>
      </c>
      <c r="Q694" t="b">
        <v>1</v>
      </c>
      <c r="R694" t="str">
        <f t="shared" si="50"/>
        <v>2020013</v>
      </c>
      <c r="S694" t="str">
        <f t="shared" si="51"/>
        <v>2020013-TF</v>
      </c>
      <c r="T694" t="str">
        <f t="shared" si="52"/>
        <v>2020013-TF</v>
      </c>
      <c r="U694" t="str">
        <f t="shared" si="53"/>
        <v>2</v>
      </c>
      <c r="V694" t="str">
        <f t="shared" si="54"/>
        <v>TF</v>
      </c>
    </row>
    <row r="695" spans="1:22" x14ac:dyDescent="0.35">
      <c r="A695" t="str">
        <f>IF('Support - Calculation Detail'!A695="","",LEFT('Support - Calculation Detail'!A695,7)&amp;"-"&amp;RIGHT('Support - Calculation Detail'!A695,2))</f>
        <v>2020013-UT</v>
      </c>
      <c r="B695" t="str">
        <f>IF('Support - Calculation Detail'!C695="","",'Support - Calculation Detail'!C695)</f>
        <v>20</v>
      </c>
      <c r="C695" t="str">
        <f>IF('Support - Calculation Detail'!B695="","",'Support - Calculation Detail'!B695)</f>
        <v>N</v>
      </c>
      <c r="D695">
        <f>IF('Support - Calculation Detail'!D695="","",'Support - Calculation Detail'!D695)</f>
        <v>779891</v>
      </c>
      <c r="E695">
        <f>IF('Support - Calculation Detail'!E695="","",'Support - Calculation Detail'!E695)</f>
        <v>0</v>
      </c>
      <c r="G695">
        <f>IF('Support - Calculation Detail'!F695="","",'Support - Calculation Detail'!F695)</f>
        <v>779891</v>
      </c>
      <c r="H695">
        <f>IF('Support - Calculation Detail'!G695="","",'Support - Calculation Detail'!G695)</f>
        <v>1.04</v>
      </c>
      <c r="I695">
        <f>IF('Support - Calculation Detail'!H695="","",'Support - Calculation Detail'!H695)</f>
        <v>811087</v>
      </c>
      <c r="J695">
        <f>IF('Support - Calculation Detail'!I695="","",'Support - Calculation Detail'!I695)</f>
        <v>0</v>
      </c>
      <c r="K695">
        <f>IF('Support - Calculation Detail'!K695="","",'Support - Calculation Detail'!K695)</f>
        <v>811087</v>
      </c>
      <c r="L695">
        <f>IF('Support - Calculation Detail'!L695="","",'Support - Calculation Detail'!L695)</f>
        <v>0</v>
      </c>
      <c r="M695">
        <f>IF('Support - Calculation Detail'!M695="","",'Support - Calculation Detail'!M695)</f>
        <v>0</v>
      </c>
      <c r="N695">
        <f>IF('Support - Calculation Detail'!N695="","",'Support - Calculation Detail'!N695)</f>
        <v>0</v>
      </c>
      <c r="P695">
        <f>IF('Support - Calculation Detail'!O695="","",'Support - Calculation Detail'!O695)</f>
        <v>811087</v>
      </c>
      <c r="Q695" t="b">
        <v>1</v>
      </c>
      <c r="R695" t="str">
        <f t="shared" si="50"/>
        <v>2020013</v>
      </c>
      <c r="S695" t="str">
        <f t="shared" si="51"/>
        <v>2020013-UT</v>
      </c>
      <c r="T695" t="str">
        <f t="shared" si="52"/>
        <v>2020013-UT</v>
      </c>
      <c r="U695" t="str">
        <f t="shared" si="53"/>
        <v>2</v>
      </c>
      <c r="V695" t="str">
        <f t="shared" si="54"/>
        <v>UT</v>
      </c>
    </row>
    <row r="696" spans="1:22" x14ac:dyDescent="0.35">
      <c r="A696" t="str">
        <f>IF('Support - Calculation Detail'!A696="","",LEFT('Support - Calculation Detail'!A696,7)&amp;"-"&amp;RIGHT('Support - Calculation Detail'!A696,2))</f>
        <v>2020014-TF</v>
      </c>
      <c r="B696" t="str">
        <f>IF('Support - Calculation Detail'!C696="","",'Support - Calculation Detail'!C696)</f>
        <v>20</v>
      </c>
      <c r="C696" t="str">
        <f>IF('Support - Calculation Detail'!B696="","",'Support - Calculation Detail'!B696)</f>
        <v>N</v>
      </c>
      <c r="D696">
        <f>IF('Support - Calculation Detail'!D696="","",'Support - Calculation Detail'!D696)</f>
        <v>140219</v>
      </c>
      <c r="E696">
        <f>IF('Support - Calculation Detail'!E696="","",'Support - Calculation Detail'!E696)</f>
        <v>0</v>
      </c>
      <c r="G696">
        <f>IF('Support - Calculation Detail'!F696="","",'Support - Calculation Detail'!F696)</f>
        <v>140219</v>
      </c>
      <c r="H696">
        <f>IF('Support - Calculation Detail'!G696="","",'Support - Calculation Detail'!G696)</f>
        <v>1.04</v>
      </c>
      <c r="I696">
        <f>IF('Support - Calculation Detail'!H696="","",'Support - Calculation Detail'!H696)</f>
        <v>145828</v>
      </c>
      <c r="J696">
        <f>IF('Support - Calculation Detail'!I696="","",'Support - Calculation Detail'!I696)</f>
        <v>0</v>
      </c>
      <c r="K696">
        <f>IF('Support - Calculation Detail'!K696="","",'Support - Calculation Detail'!K696)</f>
        <v>145828</v>
      </c>
      <c r="L696">
        <f>IF('Support - Calculation Detail'!L696="","",'Support - Calculation Detail'!L696)</f>
        <v>0</v>
      </c>
      <c r="M696">
        <f>IF('Support - Calculation Detail'!M696="","",'Support - Calculation Detail'!M696)</f>
        <v>0</v>
      </c>
      <c r="N696">
        <f>IF('Support - Calculation Detail'!N696="","",'Support - Calculation Detail'!N696)</f>
        <v>0</v>
      </c>
      <c r="P696">
        <f>IF('Support - Calculation Detail'!O696="","",'Support - Calculation Detail'!O696)</f>
        <v>145828</v>
      </c>
      <c r="Q696" t="b">
        <v>1</v>
      </c>
      <c r="R696" t="str">
        <f t="shared" si="50"/>
        <v>2020014</v>
      </c>
      <c r="S696" t="str">
        <f t="shared" si="51"/>
        <v>2020014-TF</v>
      </c>
      <c r="T696" t="str">
        <f t="shared" si="52"/>
        <v>2020014-TF</v>
      </c>
      <c r="U696" t="str">
        <f t="shared" si="53"/>
        <v>2</v>
      </c>
      <c r="V696" t="str">
        <f t="shared" si="54"/>
        <v>TF</v>
      </c>
    </row>
    <row r="697" spans="1:22" x14ac:dyDescent="0.35">
      <c r="A697" t="str">
        <f>IF('Support - Calculation Detail'!A697="","",LEFT('Support - Calculation Detail'!A697,7)&amp;"-"&amp;RIGHT('Support - Calculation Detail'!A697,2))</f>
        <v>2020014-UT</v>
      </c>
      <c r="B697" t="str">
        <f>IF('Support - Calculation Detail'!C697="","",'Support - Calculation Detail'!C697)</f>
        <v>20</v>
      </c>
      <c r="C697" t="str">
        <f>IF('Support - Calculation Detail'!B697="","",'Support - Calculation Detail'!B697)</f>
        <v>N</v>
      </c>
      <c r="D697">
        <f>IF('Support - Calculation Detail'!D697="","",'Support - Calculation Detail'!D697)</f>
        <v>73761</v>
      </c>
      <c r="E697">
        <f>IF('Support - Calculation Detail'!E697="","",'Support - Calculation Detail'!E697)</f>
        <v>0</v>
      </c>
      <c r="G697">
        <f>IF('Support - Calculation Detail'!F697="","",'Support - Calculation Detail'!F697)</f>
        <v>73761</v>
      </c>
      <c r="H697">
        <f>IF('Support - Calculation Detail'!G697="","",'Support - Calculation Detail'!G697)</f>
        <v>1.04</v>
      </c>
      <c r="I697">
        <f>IF('Support - Calculation Detail'!H697="","",'Support - Calculation Detail'!H697)</f>
        <v>76711</v>
      </c>
      <c r="J697">
        <f>IF('Support - Calculation Detail'!I697="","",'Support - Calculation Detail'!I697)</f>
        <v>0</v>
      </c>
      <c r="K697">
        <f>IF('Support - Calculation Detail'!K697="","",'Support - Calculation Detail'!K697)</f>
        <v>76711</v>
      </c>
      <c r="L697">
        <f>IF('Support - Calculation Detail'!L697="","",'Support - Calculation Detail'!L697)</f>
        <v>0</v>
      </c>
      <c r="M697">
        <f>IF('Support - Calculation Detail'!M697="","",'Support - Calculation Detail'!M697)</f>
        <v>0</v>
      </c>
      <c r="N697">
        <f>IF('Support - Calculation Detail'!N697="","",'Support - Calculation Detail'!N697)</f>
        <v>0</v>
      </c>
      <c r="P697">
        <f>IF('Support - Calculation Detail'!O697="","",'Support - Calculation Detail'!O697)</f>
        <v>76711</v>
      </c>
      <c r="Q697" t="b">
        <v>1</v>
      </c>
      <c r="R697" t="str">
        <f t="shared" si="50"/>
        <v>2020014</v>
      </c>
      <c r="S697" t="str">
        <f t="shared" si="51"/>
        <v>2020014-UT</v>
      </c>
      <c r="T697" t="str">
        <f t="shared" si="52"/>
        <v>2020014-UT</v>
      </c>
      <c r="U697" t="str">
        <f t="shared" si="53"/>
        <v>2</v>
      </c>
      <c r="V697" t="str">
        <f t="shared" si="54"/>
        <v>UT</v>
      </c>
    </row>
    <row r="698" spans="1:22" x14ac:dyDescent="0.35">
      <c r="A698" t="str">
        <f>IF('Support - Calculation Detail'!A698="","",LEFT('Support - Calculation Detail'!A698,7)&amp;"-"&amp;RIGHT('Support - Calculation Detail'!A698,2))</f>
        <v>2020015-TF</v>
      </c>
      <c r="B698" t="str">
        <f>IF('Support - Calculation Detail'!C698="","",'Support - Calculation Detail'!C698)</f>
        <v>20</v>
      </c>
      <c r="C698" t="str">
        <f>IF('Support - Calculation Detail'!B698="","",'Support - Calculation Detail'!B698)</f>
        <v>N</v>
      </c>
      <c r="D698">
        <f>IF('Support - Calculation Detail'!D698="","",'Support - Calculation Detail'!D698)</f>
        <v>396898</v>
      </c>
      <c r="E698">
        <f>IF('Support - Calculation Detail'!E698="","",'Support - Calculation Detail'!E698)</f>
        <v>0</v>
      </c>
      <c r="G698">
        <f>IF('Support - Calculation Detail'!F698="","",'Support - Calculation Detail'!F698)</f>
        <v>396898</v>
      </c>
      <c r="H698">
        <f>IF('Support - Calculation Detail'!G698="","",'Support - Calculation Detail'!G698)</f>
        <v>1.04</v>
      </c>
      <c r="I698">
        <f>IF('Support - Calculation Detail'!H698="","",'Support - Calculation Detail'!H698)</f>
        <v>412774</v>
      </c>
      <c r="J698">
        <f>IF('Support - Calculation Detail'!I698="","",'Support - Calculation Detail'!I698)</f>
        <v>0</v>
      </c>
      <c r="K698">
        <f>IF('Support - Calculation Detail'!K698="","",'Support - Calculation Detail'!K698)</f>
        <v>412774</v>
      </c>
      <c r="L698">
        <f>IF('Support - Calculation Detail'!L698="","",'Support - Calculation Detail'!L698)</f>
        <v>0</v>
      </c>
      <c r="M698">
        <f>IF('Support - Calculation Detail'!M698="","",'Support - Calculation Detail'!M698)</f>
        <v>0</v>
      </c>
      <c r="N698">
        <f>IF('Support - Calculation Detail'!N698="","",'Support - Calculation Detail'!N698)</f>
        <v>0</v>
      </c>
      <c r="P698">
        <f>IF('Support - Calculation Detail'!O698="","",'Support - Calculation Detail'!O698)</f>
        <v>412774</v>
      </c>
      <c r="Q698" t="b">
        <v>1</v>
      </c>
      <c r="R698" t="str">
        <f t="shared" si="50"/>
        <v>2020015</v>
      </c>
      <c r="S698" t="str">
        <f t="shared" si="51"/>
        <v>2020015-TF</v>
      </c>
      <c r="T698" t="str">
        <f t="shared" si="52"/>
        <v>2020015-TF</v>
      </c>
      <c r="U698" t="str">
        <f t="shared" si="53"/>
        <v>2</v>
      </c>
      <c r="V698" t="str">
        <f t="shared" si="54"/>
        <v>TF</v>
      </c>
    </row>
    <row r="699" spans="1:22" x14ac:dyDescent="0.35">
      <c r="A699" t="str">
        <f>IF('Support - Calculation Detail'!A699="","",LEFT('Support - Calculation Detail'!A699,7)&amp;"-"&amp;RIGHT('Support - Calculation Detail'!A699,2))</f>
        <v>2020015-UT</v>
      </c>
      <c r="B699" t="str">
        <f>IF('Support - Calculation Detail'!C699="","",'Support - Calculation Detail'!C699)</f>
        <v>20</v>
      </c>
      <c r="C699" t="str">
        <f>IF('Support - Calculation Detail'!B699="","",'Support - Calculation Detail'!B699)</f>
        <v>N</v>
      </c>
      <c r="D699">
        <f>IF('Support - Calculation Detail'!D699="","",'Support - Calculation Detail'!D699)</f>
        <v>95266</v>
      </c>
      <c r="E699">
        <f>IF('Support - Calculation Detail'!E699="","",'Support - Calculation Detail'!E699)</f>
        <v>0</v>
      </c>
      <c r="G699">
        <f>IF('Support - Calculation Detail'!F699="","",'Support - Calculation Detail'!F699)</f>
        <v>95266</v>
      </c>
      <c r="H699">
        <f>IF('Support - Calculation Detail'!G699="","",'Support - Calculation Detail'!G699)</f>
        <v>1.04</v>
      </c>
      <c r="I699">
        <f>IF('Support - Calculation Detail'!H699="","",'Support - Calculation Detail'!H699)</f>
        <v>99077</v>
      </c>
      <c r="J699">
        <f>IF('Support - Calculation Detail'!I699="","",'Support - Calculation Detail'!I699)</f>
        <v>0</v>
      </c>
      <c r="K699">
        <f>IF('Support - Calculation Detail'!K699="","",'Support - Calculation Detail'!K699)</f>
        <v>99077</v>
      </c>
      <c r="L699">
        <f>IF('Support - Calculation Detail'!L699="","",'Support - Calculation Detail'!L699)</f>
        <v>0</v>
      </c>
      <c r="M699">
        <f>IF('Support - Calculation Detail'!M699="","",'Support - Calculation Detail'!M699)</f>
        <v>0</v>
      </c>
      <c r="N699">
        <f>IF('Support - Calculation Detail'!N699="","",'Support - Calculation Detail'!N699)</f>
        <v>0</v>
      </c>
      <c r="P699">
        <f>IF('Support - Calculation Detail'!O699="","",'Support - Calculation Detail'!O699)</f>
        <v>99077</v>
      </c>
      <c r="Q699" t="b">
        <v>1</v>
      </c>
      <c r="R699" t="str">
        <f t="shared" si="50"/>
        <v>2020015</v>
      </c>
      <c r="S699" t="str">
        <f t="shared" si="51"/>
        <v>2020015-UT</v>
      </c>
      <c r="T699" t="str">
        <f t="shared" si="52"/>
        <v>2020015-UT</v>
      </c>
      <c r="U699" t="str">
        <f t="shared" si="53"/>
        <v>2</v>
      </c>
      <c r="V699" t="str">
        <f t="shared" si="54"/>
        <v>UT</v>
      </c>
    </row>
    <row r="700" spans="1:22" x14ac:dyDescent="0.35">
      <c r="A700" t="str">
        <f>IF('Support - Calculation Detail'!A700="","",LEFT('Support - Calculation Detail'!A700,7)&amp;"-"&amp;RIGHT('Support - Calculation Detail'!A700,2))</f>
        <v>2020016-TF</v>
      </c>
      <c r="B700" t="str">
        <f>IF('Support - Calculation Detail'!C700="","",'Support - Calculation Detail'!C700)</f>
        <v>20</v>
      </c>
      <c r="C700" t="str">
        <f>IF('Support - Calculation Detail'!B700="","",'Support - Calculation Detail'!B700)</f>
        <v>N</v>
      </c>
      <c r="D700">
        <f>IF('Support - Calculation Detail'!D700="","",'Support - Calculation Detail'!D700)</f>
        <v>137688</v>
      </c>
      <c r="E700">
        <f>IF('Support - Calculation Detail'!E700="","",'Support - Calculation Detail'!E700)</f>
        <v>0</v>
      </c>
      <c r="G700">
        <f>IF('Support - Calculation Detail'!F700="","",'Support - Calculation Detail'!F700)</f>
        <v>137688</v>
      </c>
      <c r="H700">
        <f>IF('Support - Calculation Detail'!G700="","",'Support - Calculation Detail'!G700)</f>
        <v>1.04</v>
      </c>
      <c r="I700">
        <f>IF('Support - Calculation Detail'!H700="","",'Support - Calculation Detail'!H700)</f>
        <v>143196</v>
      </c>
      <c r="J700">
        <f>IF('Support - Calculation Detail'!I700="","",'Support - Calculation Detail'!I700)</f>
        <v>0</v>
      </c>
      <c r="K700">
        <f>IF('Support - Calculation Detail'!K700="","",'Support - Calculation Detail'!K700)</f>
        <v>143196</v>
      </c>
      <c r="L700">
        <f>IF('Support - Calculation Detail'!L700="","",'Support - Calculation Detail'!L700)</f>
        <v>0</v>
      </c>
      <c r="M700">
        <f>IF('Support - Calculation Detail'!M700="","",'Support - Calculation Detail'!M700)</f>
        <v>0</v>
      </c>
      <c r="N700">
        <f>IF('Support - Calculation Detail'!N700="","",'Support - Calculation Detail'!N700)</f>
        <v>0</v>
      </c>
      <c r="P700">
        <f>IF('Support - Calculation Detail'!O700="","",'Support - Calculation Detail'!O700)</f>
        <v>143196</v>
      </c>
      <c r="Q700" t="b">
        <v>1</v>
      </c>
      <c r="R700" t="str">
        <f t="shared" si="50"/>
        <v>2020016</v>
      </c>
      <c r="S700" t="str">
        <f t="shared" si="51"/>
        <v>2020016-TF</v>
      </c>
      <c r="T700" t="str">
        <f t="shared" si="52"/>
        <v>2020016-TF</v>
      </c>
      <c r="U700" t="str">
        <f t="shared" si="53"/>
        <v>2</v>
      </c>
      <c r="V700" t="str">
        <f t="shared" si="54"/>
        <v>TF</v>
      </c>
    </row>
    <row r="701" spans="1:22" x14ac:dyDescent="0.35">
      <c r="A701" t="str">
        <f>IF('Support - Calculation Detail'!A701="","",LEFT('Support - Calculation Detail'!A701,7)&amp;"-"&amp;RIGHT('Support - Calculation Detail'!A701,2))</f>
        <v>2020016-UT</v>
      </c>
      <c r="B701" t="str">
        <f>IF('Support - Calculation Detail'!C701="","",'Support - Calculation Detail'!C701)</f>
        <v>20</v>
      </c>
      <c r="C701" t="str">
        <f>IF('Support - Calculation Detail'!B701="","",'Support - Calculation Detail'!B701)</f>
        <v>N</v>
      </c>
      <c r="D701">
        <f>IF('Support - Calculation Detail'!D701="","",'Support - Calculation Detail'!D701)</f>
        <v>146288</v>
      </c>
      <c r="E701">
        <f>IF('Support - Calculation Detail'!E701="","",'Support - Calculation Detail'!E701)</f>
        <v>0</v>
      </c>
      <c r="G701">
        <f>IF('Support - Calculation Detail'!F701="","",'Support - Calculation Detail'!F701)</f>
        <v>146288</v>
      </c>
      <c r="H701">
        <f>IF('Support - Calculation Detail'!G701="","",'Support - Calculation Detail'!G701)</f>
        <v>1.04</v>
      </c>
      <c r="I701">
        <f>IF('Support - Calculation Detail'!H701="","",'Support - Calculation Detail'!H701)</f>
        <v>152140</v>
      </c>
      <c r="J701">
        <f>IF('Support - Calculation Detail'!I701="","",'Support - Calculation Detail'!I701)</f>
        <v>0</v>
      </c>
      <c r="K701">
        <f>IF('Support - Calculation Detail'!K701="","",'Support - Calculation Detail'!K701)</f>
        <v>152140</v>
      </c>
      <c r="L701">
        <f>IF('Support - Calculation Detail'!L701="","",'Support - Calculation Detail'!L701)</f>
        <v>0</v>
      </c>
      <c r="M701">
        <f>IF('Support - Calculation Detail'!M701="","",'Support - Calculation Detail'!M701)</f>
        <v>0</v>
      </c>
      <c r="N701">
        <f>IF('Support - Calculation Detail'!N701="","",'Support - Calculation Detail'!N701)</f>
        <v>0</v>
      </c>
      <c r="P701">
        <f>IF('Support - Calculation Detail'!O701="","",'Support - Calculation Detail'!O701)</f>
        <v>152140</v>
      </c>
      <c r="Q701" t="b">
        <v>1</v>
      </c>
      <c r="R701" t="str">
        <f t="shared" si="50"/>
        <v>2020016</v>
      </c>
      <c r="S701" t="str">
        <f t="shared" si="51"/>
        <v>2020016-UT</v>
      </c>
      <c r="T701" t="str">
        <f t="shared" si="52"/>
        <v>2020016-UT</v>
      </c>
      <c r="U701" t="str">
        <f t="shared" si="53"/>
        <v>2</v>
      </c>
      <c r="V701" t="str">
        <f t="shared" si="54"/>
        <v>UT</v>
      </c>
    </row>
    <row r="702" spans="1:22" x14ac:dyDescent="0.35">
      <c r="A702" t="str">
        <f>IF('Support - Calculation Detail'!A702="","",LEFT('Support - Calculation Detail'!A702,7)&amp;"-"&amp;RIGHT('Support - Calculation Detail'!A702,2))</f>
        <v>2050044-UT</v>
      </c>
      <c r="B702" t="str">
        <f>IF('Support - Calculation Detail'!C702="","",'Support - Calculation Detail'!C702)</f>
        <v>20</v>
      </c>
      <c r="C702" t="str">
        <f>IF('Support - Calculation Detail'!B702="","",'Support - Calculation Detail'!B702)</f>
        <v>N</v>
      </c>
      <c r="D702">
        <f>IF('Support - Calculation Detail'!D702="","",'Support - Calculation Detail'!D702)</f>
        <v>314504</v>
      </c>
      <c r="E702">
        <f>IF('Support - Calculation Detail'!E702="","",'Support - Calculation Detail'!E702)</f>
        <v>0</v>
      </c>
      <c r="G702">
        <f>IF('Support - Calculation Detail'!F702="","",'Support - Calculation Detail'!F702)</f>
        <v>314504</v>
      </c>
      <c r="H702">
        <f>IF('Support - Calculation Detail'!G702="","",'Support - Calculation Detail'!G702)</f>
        <v>1.04</v>
      </c>
      <c r="I702">
        <f>IF('Support - Calculation Detail'!H702="","",'Support - Calculation Detail'!H702)</f>
        <v>327084</v>
      </c>
      <c r="J702">
        <f>IF('Support - Calculation Detail'!I702="","",'Support - Calculation Detail'!I702)</f>
        <v>0</v>
      </c>
      <c r="K702">
        <f>IF('Support - Calculation Detail'!K702="","",'Support - Calculation Detail'!K702)</f>
        <v>327084</v>
      </c>
      <c r="L702">
        <f>IF('Support - Calculation Detail'!L702="","",'Support - Calculation Detail'!L702)</f>
        <v>0</v>
      </c>
      <c r="M702">
        <f>IF('Support - Calculation Detail'!M702="","",'Support - Calculation Detail'!M702)</f>
        <v>0</v>
      </c>
      <c r="N702">
        <f>IF('Support - Calculation Detail'!N702="","",'Support - Calculation Detail'!N702)</f>
        <v>0</v>
      </c>
      <c r="P702">
        <f>IF('Support - Calculation Detail'!O702="","",'Support - Calculation Detail'!O702)</f>
        <v>327084</v>
      </c>
      <c r="Q702" t="b">
        <v>1</v>
      </c>
      <c r="R702" t="str">
        <f t="shared" si="50"/>
        <v>2050044</v>
      </c>
      <c r="S702" t="str">
        <f t="shared" si="51"/>
        <v>2050044-UT</v>
      </c>
      <c r="T702" t="str">
        <f t="shared" si="52"/>
        <v>2050044-UT</v>
      </c>
      <c r="U702" t="str">
        <f t="shared" si="53"/>
        <v>5</v>
      </c>
      <c r="V702" t="str">
        <f t="shared" si="54"/>
        <v>UT</v>
      </c>
    </row>
    <row r="703" spans="1:22" x14ac:dyDescent="0.35">
      <c r="A703" t="str">
        <f>IF('Support - Calculation Detail'!A703="","",LEFT('Support - Calculation Detail'!A703,7)&amp;"-"&amp;RIGHT('Support - Calculation Detail'!A703,2))</f>
        <v>2050045-UT</v>
      </c>
      <c r="B703" t="str">
        <f>IF('Support - Calculation Detail'!C703="","",'Support - Calculation Detail'!C703)</f>
        <v>20</v>
      </c>
      <c r="C703" t="str">
        <f>IF('Support - Calculation Detail'!B703="","",'Support - Calculation Detail'!B703)</f>
        <v>N</v>
      </c>
      <c r="D703">
        <f>IF('Support - Calculation Detail'!D703="","",'Support - Calculation Detail'!D703)</f>
        <v>7349067</v>
      </c>
      <c r="E703">
        <f>IF('Support - Calculation Detail'!E703="","",'Support - Calculation Detail'!E703)</f>
        <v>0</v>
      </c>
      <c r="G703">
        <f>IF('Support - Calculation Detail'!F703="","",'Support - Calculation Detail'!F703)</f>
        <v>7349067</v>
      </c>
      <c r="H703">
        <f>IF('Support - Calculation Detail'!G703="","",'Support - Calculation Detail'!G703)</f>
        <v>1.04</v>
      </c>
      <c r="I703">
        <f>IF('Support - Calculation Detail'!H703="","",'Support - Calculation Detail'!H703)</f>
        <v>7643030</v>
      </c>
      <c r="J703">
        <f>IF('Support - Calculation Detail'!I703="","",'Support - Calculation Detail'!I703)</f>
        <v>0</v>
      </c>
      <c r="K703">
        <f>IF('Support - Calculation Detail'!K703="","",'Support - Calculation Detail'!K703)</f>
        <v>7643030</v>
      </c>
      <c r="L703">
        <f>IF('Support - Calculation Detail'!L703="","",'Support - Calculation Detail'!L703)</f>
        <v>0</v>
      </c>
      <c r="M703">
        <f>IF('Support - Calculation Detail'!M703="","",'Support - Calculation Detail'!M703)</f>
        <v>0</v>
      </c>
      <c r="N703">
        <f>IF('Support - Calculation Detail'!N703="","",'Support - Calculation Detail'!N703)</f>
        <v>0</v>
      </c>
      <c r="P703">
        <f>IF('Support - Calculation Detail'!O703="","",'Support - Calculation Detail'!O703)</f>
        <v>7643030</v>
      </c>
      <c r="Q703" t="b">
        <v>1</v>
      </c>
      <c r="R703" t="str">
        <f t="shared" si="50"/>
        <v>2050045</v>
      </c>
      <c r="S703" t="str">
        <f t="shared" si="51"/>
        <v>2050045-UT</v>
      </c>
      <c r="T703" t="str">
        <f t="shared" si="52"/>
        <v>2050045-UT</v>
      </c>
      <c r="U703" t="str">
        <f t="shared" si="53"/>
        <v>5</v>
      </c>
      <c r="V703" t="str">
        <f t="shared" si="54"/>
        <v>UT</v>
      </c>
    </row>
    <row r="704" spans="1:22" x14ac:dyDescent="0.35">
      <c r="A704" t="str">
        <f>IF('Support - Calculation Detail'!A704="","",LEFT('Support - Calculation Detail'!A704,7)&amp;"-"&amp;RIGHT('Support - Calculation Detail'!A704,2))</f>
        <v>2050046-UT</v>
      </c>
      <c r="B704" t="str">
        <f>IF('Support - Calculation Detail'!C704="","",'Support - Calculation Detail'!C704)</f>
        <v>20</v>
      </c>
      <c r="C704" t="str">
        <f>IF('Support - Calculation Detail'!B704="","",'Support - Calculation Detail'!B704)</f>
        <v>N</v>
      </c>
      <c r="D704">
        <f>IF('Support - Calculation Detail'!D704="","",'Support - Calculation Detail'!D704)</f>
        <v>2206754</v>
      </c>
      <c r="E704">
        <f>IF('Support - Calculation Detail'!E704="","",'Support - Calculation Detail'!E704)</f>
        <v>0</v>
      </c>
      <c r="G704">
        <f>IF('Support - Calculation Detail'!F704="","",'Support - Calculation Detail'!F704)</f>
        <v>2206754</v>
      </c>
      <c r="H704">
        <f>IF('Support - Calculation Detail'!G704="","",'Support - Calculation Detail'!G704)</f>
        <v>1.04</v>
      </c>
      <c r="I704">
        <f>IF('Support - Calculation Detail'!H704="","",'Support - Calculation Detail'!H704)</f>
        <v>2295024</v>
      </c>
      <c r="J704">
        <f>IF('Support - Calculation Detail'!I704="","",'Support - Calculation Detail'!I704)</f>
        <v>0</v>
      </c>
      <c r="K704">
        <f>IF('Support - Calculation Detail'!K704="","",'Support - Calculation Detail'!K704)</f>
        <v>2295024</v>
      </c>
      <c r="L704">
        <f>IF('Support - Calculation Detail'!L704="","",'Support - Calculation Detail'!L704)</f>
        <v>0</v>
      </c>
      <c r="M704">
        <f>IF('Support - Calculation Detail'!M704="","",'Support - Calculation Detail'!M704)</f>
        <v>0</v>
      </c>
      <c r="N704">
        <f>IF('Support - Calculation Detail'!N704="","",'Support - Calculation Detail'!N704)</f>
        <v>0</v>
      </c>
      <c r="P704">
        <f>IF('Support - Calculation Detail'!O704="","",'Support - Calculation Detail'!O704)</f>
        <v>2295024</v>
      </c>
      <c r="Q704" t="b">
        <v>1</v>
      </c>
      <c r="R704" t="str">
        <f t="shared" si="50"/>
        <v>2050046</v>
      </c>
      <c r="S704" t="str">
        <f t="shared" si="51"/>
        <v>2050046-UT</v>
      </c>
      <c r="T704" t="str">
        <f t="shared" si="52"/>
        <v>2050046-UT</v>
      </c>
      <c r="U704" t="str">
        <f t="shared" si="53"/>
        <v>5</v>
      </c>
      <c r="V704" t="str">
        <f t="shared" si="54"/>
        <v>UT</v>
      </c>
    </row>
    <row r="705" spans="1:22" x14ac:dyDescent="0.35">
      <c r="A705" t="str">
        <f>IF('Support - Calculation Detail'!A705="","",LEFT('Support - Calculation Detail'!A705,7)&amp;"-"&amp;RIGHT('Support - Calculation Detail'!A705,2))</f>
        <v>2050047-UT</v>
      </c>
      <c r="B705" t="str">
        <f>IF('Support - Calculation Detail'!C705="","",'Support - Calculation Detail'!C705)</f>
        <v>20</v>
      </c>
      <c r="C705" t="str">
        <f>IF('Support - Calculation Detail'!B705="","",'Support - Calculation Detail'!B705)</f>
        <v>N</v>
      </c>
      <c r="D705">
        <f>IF('Support - Calculation Detail'!D705="","",'Support - Calculation Detail'!D705)</f>
        <v>1307147</v>
      </c>
      <c r="E705">
        <f>IF('Support - Calculation Detail'!E705="","",'Support - Calculation Detail'!E705)</f>
        <v>0</v>
      </c>
      <c r="G705">
        <f>IF('Support - Calculation Detail'!F705="","",'Support - Calculation Detail'!F705)</f>
        <v>1307147</v>
      </c>
      <c r="H705">
        <f>IF('Support - Calculation Detail'!G705="","",'Support - Calculation Detail'!G705)</f>
        <v>1.04</v>
      </c>
      <c r="I705">
        <f>IF('Support - Calculation Detail'!H705="","",'Support - Calculation Detail'!H705)</f>
        <v>1359433</v>
      </c>
      <c r="J705">
        <f>IF('Support - Calculation Detail'!I705="","",'Support - Calculation Detail'!I705)</f>
        <v>0</v>
      </c>
      <c r="K705">
        <f>IF('Support - Calculation Detail'!K705="","",'Support - Calculation Detail'!K705)</f>
        <v>1359433</v>
      </c>
      <c r="L705">
        <f>IF('Support - Calculation Detail'!L705="","",'Support - Calculation Detail'!L705)</f>
        <v>0</v>
      </c>
      <c r="M705">
        <f>IF('Support - Calculation Detail'!M705="","",'Support - Calculation Detail'!M705)</f>
        <v>0</v>
      </c>
      <c r="N705">
        <f>IF('Support - Calculation Detail'!N705="","",'Support - Calculation Detail'!N705)</f>
        <v>0</v>
      </c>
      <c r="P705">
        <f>IF('Support - Calculation Detail'!O705="","",'Support - Calculation Detail'!O705)</f>
        <v>1359433</v>
      </c>
      <c r="Q705" t="b">
        <v>1</v>
      </c>
      <c r="R705" t="str">
        <f t="shared" si="50"/>
        <v>2050047</v>
      </c>
      <c r="S705" t="str">
        <f t="shared" si="51"/>
        <v>2050047-UT</v>
      </c>
      <c r="T705" t="str">
        <f t="shared" si="52"/>
        <v>2050047-UT</v>
      </c>
      <c r="U705" t="str">
        <f t="shared" si="53"/>
        <v>5</v>
      </c>
      <c r="V705" t="str">
        <f t="shared" si="54"/>
        <v>UT</v>
      </c>
    </row>
    <row r="706" spans="1:22" x14ac:dyDescent="0.35">
      <c r="A706" t="str">
        <f>IF('Support - Calculation Detail'!A706="","",LEFT('Support - Calculation Detail'!A706,7)&amp;"-"&amp;RIGHT('Support - Calculation Detail'!A706,2))</f>
        <v>2050048-UT</v>
      </c>
      <c r="B706" t="str">
        <f>IF('Support - Calculation Detail'!C706="","",'Support - Calculation Detail'!C706)</f>
        <v>20</v>
      </c>
      <c r="C706" t="str">
        <f>IF('Support - Calculation Detail'!B706="","",'Support - Calculation Detail'!B706)</f>
        <v>N</v>
      </c>
      <c r="D706">
        <f>IF('Support - Calculation Detail'!D706="","",'Support - Calculation Detail'!D706)</f>
        <v>537552</v>
      </c>
      <c r="E706">
        <f>IF('Support - Calculation Detail'!E706="","",'Support - Calculation Detail'!E706)</f>
        <v>0</v>
      </c>
      <c r="G706">
        <f>IF('Support - Calculation Detail'!F706="","",'Support - Calculation Detail'!F706)</f>
        <v>537552</v>
      </c>
      <c r="H706">
        <f>IF('Support - Calculation Detail'!G706="","",'Support - Calculation Detail'!G706)</f>
        <v>1.04</v>
      </c>
      <c r="I706">
        <f>IF('Support - Calculation Detail'!H706="","",'Support - Calculation Detail'!H706)</f>
        <v>559054</v>
      </c>
      <c r="J706">
        <f>IF('Support - Calculation Detail'!I706="","",'Support - Calculation Detail'!I706)</f>
        <v>0</v>
      </c>
      <c r="K706">
        <f>IF('Support - Calculation Detail'!K706="","",'Support - Calculation Detail'!K706)</f>
        <v>559054</v>
      </c>
      <c r="L706">
        <f>IF('Support - Calculation Detail'!L706="","",'Support - Calculation Detail'!L706)</f>
        <v>0</v>
      </c>
      <c r="M706">
        <f>IF('Support - Calculation Detail'!M706="","",'Support - Calculation Detail'!M706)</f>
        <v>0</v>
      </c>
      <c r="N706">
        <f>IF('Support - Calculation Detail'!N706="","",'Support - Calculation Detail'!N706)</f>
        <v>0</v>
      </c>
      <c r="P706">
        <f>IF('Support - Calculation Detail'!O706="","",'Support - Calculation Detail'!O706)</f>
        <v>559054</v>
      </c>
      <c r="Q706" t="b">
        <v>1</v>
      </c>
      <c r="R706" t="str">
        <f t="shared" si="50"/>
        <v>2050048</v>
      </c>
      <c r="S706" t="str">
        <f t="shared" si="51"/>
        <v>2050048-UT</v>
      </c>
      <c r="T706" t="str">
        <f t="shared" si="52"/>
        <v>2050048-UT</v>
      </c>
      <c r="U706" t="str">
        <f t="shared" si="53"/>
        <v>5</v>
      </c>
      <c r="V706" t="str">
        <f t="shared" si="54"/>
        <v>UT</v>
      </c>
    </row>
    <row r="707" spans="1:22" x14ac:dyDescent="0.35">
      <c r="A707" t="str">
        <f>IF('Support - Calculation Detail'!A707="","",LEFT('Support - Calculation Detail'!A707,7)&amp;"-"&amp;RIGHT('Support - Calculation Detail'!A707,2))</f>
        <v>2030112-UT</v>
      </c>
      <c r="B707" t="str">
        <f>IF('Support - Calculation Detail'!C707="","",'Support - Calculation Detail'!C707)</f>
        <v>20</v>
      </c>
      <c r="C707" t="str">
        <f>IF('Support - Calculation Detail'!B707="","",'Support - Calculation Detail'!B707)</f>
        <v>N</v>
      </c>
      <c r="D707">
        <f>IF('Support - Calculation Detail'!D707="","",'Support - Calculation Detail'!D707)</f>
        <v>60718667</v>
      </c>
      <c r="E707">
        <f>IF('Support - Calculation Detail'!E707="","",'Support - Calculation Detail'!E707)</f>
        <v>0</v>
      </c>
      <c r="G707">
        <f>IF('Support - Calculation Detail'!F707="","",'Support - Calculation Detail'!F707)</f>
        <v>60718667</v>
      </c>
      <c r="H707">
        <f>IF('Support - Calculation Detail'!G707="","",'Support - Calculation Detail'!G707)</f>
        <v>1.04</v>
      </c>
      <c r="I707">
        <f>IF('Support - Calculation Detail'!H707="","",'Support - Calculation Detail'!H707)</f>
        <v>63147414</v>
      </c>
      <c r="J707">
        <f>IF('Support - Calculation Detail'!I707="","",'Support - Calculation Detail'!I707)</f>
        <v>0</v>
      </c>
      <c r="K707">
        <f>IF('Support - Calculation Detail'!K707="","",'Support - Calculation Detail'!K707)</f>
        <v>63147414</v>
      </c>
      <c r="L707">
        <f>IF('Support - Calculation Detail'!L707="","",'Support - Calculation Detail'!L707)</f>
        <v>1641367</v>
      </c>
      <c r="M707">
        <f>IF('Support - Calculation Detail'!M707="","",'Support - Calculation Detail'!M707)</f>
        <v>0</v>
      </c>
      <c r="N707">
        <f>IF('Support - Calculation Detail'!N707="","",'Support - Calculation Detail'!N707)</f>
        <v>0</v>
      </c>
      <c r="P707">
        <f>IF('Support - Calculation Detail'!O707="","",'Support - Calculation Detail'!O707)</f>
        <v>64788781</v>
      </c>
      <c r="Q707" t="b">
        <v>1</v>
      </c>
      <c r="R707" t="str">
        <f t="shared" ref="R707:R770" si="55">LEFT(A707,7)</f>
        <v>2030112</v>
      </c>
      <c r="S707" t="str">
        <f t="shared" ref="S707:S770" si="56">A707</f>
        <v>2030112-UT</v>
      </c>
      <c r="T707" t="str">
        <f t="shared" ref="T707:T770" si="57">S707</f>
        <v>2030112-UT</v>
      </c>
      <c r="U707" t="str">
        <f t="shared" ref="U707:U770" si="58">MID(S707,3,1)</f>
        <v>3</v>
      </c>
      <c r="V707" t="str">
        <f t="shared" ref="V707:V770" si="59">RIGHT(T707,2)</f>
        <v>UT</v>
      </c>
    </row>
    <row r="708" spans="1:22" x14ac:dyDescent="0.35">
      <c r="A708" t="str">
        <f>IF('Support - Calculation Detail'!A708="","",LEFT('Support - Calculation Detail'!A708,7)&amp;"-"&amp;RIGHT('Support - Calculation Detail'!A708,2))</f>
        <v>2050259-UT</v>
      </c>
      <c r="B708" t="str">
        <f>IF('Support - Calculation Detail'!C708="","",'Support - Calculation Detail'!C708)</f>
        <v>20</v>
      </c>
      <c r="C708" t="str">
        <f>IF('Support - Calculation Detail'!B708="","",'Support - Calculation Detail'!B708)</f>
        <v>N</v>
      </c>
      <c r="D708">
        <f>IF('Support - Calculation Detail'!D708="","",'Support - Calculation Detail'!D708)</f>
        <v>948913</v>
      </c>
      <c r="E708">
        <f>IF('Support - Calculation Detail'!E708="","",'Support - Calculation Detail'!E708)</f>
        <v>0</v>
      </c>
      <c r="G708">
        <f>IF('Support - Calculation Detail'!F708="","",'Support - Calculation Detail'!F708)</f>
        <v>948913</v>
      </c>
      <c r="H708">
        <f>IF('Support - Calculation Detail'!G708="","",'Support - Calculation Detail'!G708)</f>
        <v>1.04</v>
      </c>
      <c r="I708">
        <f>IF('Support - Calculation Detail'!H708="","",'Support - Calculation Detail'!H708)</f>
        <v>986870</v>
      </c>
      <c r="J708">
        <f>IF('Support - Calculation Detail'!I708="","",'Support - Calculation Detail'!I708)</f>
        <v>0</v>
      </c>
      <c r="K708">
        <f>IF('Support - Calculation Detail'!K708="","",'Support - Calculation Detail'!K708)</f>
        <v>986870</v>
      </c>
      <c r="L708">
        <f>IF('Support - Calculation Detail'!L708="","",'Support - Calculation Detail'!L708)</f>
        <v>0</v>
      </c>
      <c r="M708">
        <f>IF('Support - Calculation Detail'!M708="","",'Support - Calculation Detail'!M708)</f>
        <v>0</v>
      </c>
      <c r="N708">
        <f>IF('Support - Calculation Detail'!N708="","",'Support - Calculation Detail'!N708)</f>
        <v>0</v>
      </c>
      <c r="P708">
        <f>IF('Support - Calculation Detail'!O708="","",'Support - Calculation Detail'!O708)</f>
        <v>986870</v>
      </c>
      <c r="Q708" t="b">
        <v>1</v>
      </c>
      <c r="R708" t="str">
        <f t="shared" si="55"/>
        <v>2050259</v>
      </c>
      <c r="S708" t="str">
        <f t="shared" si="56"/>
        <v>2050259-UT</v>
      </c>
      <c r="T708" t="str">
        <f t="shared" si="57"/>
        <v>2050259-UT</v>
      </c>
      <c r="U708" t="str">
        <f t="shared" si="58"/>
        <v>5</v>
      </c>
      <c r="V708" t="str">
        <f t="shared" si="59"/>
        <v>UT</v>
      </c>
    </row>
    <row r="709" spans="1:22" x14ac:dyDescent="0.35">
      <c r="A709" t="str">
        <f>IF('Support - Calculation Detail'!A709="","",LEFT('Support - Calculation Detail'!A709,7)&amp;"-"&amp;RIGHT('Support - Calculation Detail'!A709,2))</f>
        <v>2030305-UT</v>
      </c>
      <c r="B709" t="str">
        <f>IF('Support - Calculation Detail'!C709="","",'Support - Calculation Detail'!C709)</f>
        <v>20</v>
      </c>
      <c r="C709" t="str">
        <f>IF('Support - Calculation Detail'!B709="","",'Support - Calculation Detail'!B709)</f>
        <v>N</v>
      </c>
      <c r="D709">
        <f>IF('Support - Calculation Detail'!D709="","",'Support - Calculation Detail'!D709)</f>
        <v>23657329</v>
      </c>
      <c r="E709">
        <f>IF('Support - Calculation Detail'!E709="","",'Support - Calculation Detail'!E709)</f>
        <v>0</v>
      </c>
      <c r="G709">
        <f>IF('Support - Calculation Detail'!F709="","",'Support - Calculation Detail'!F709)</f>
        <v>23657329</v>
      </c>
      <c r="H709">
        <f>IF('Support - Calculation Detail'!G709="","",'Support - Calculation Detail'!G709)</f>
        <v>1.04</v>
      </c>
      <c r="I709">
        <f>IF('Support - Calculation Detail'!H709="","",'Support - Calculation Detail'!H709)</f>
        <v>24603622</v>
      </c>
      <c r="J709">
        <f>IF('Support - Calculation Detail'!I709="","",'Support - Calculation Detail'!I709)</f>
        <v>0</v>
      </c>
      <c r="K709">
        <f>IF('Support - Calculation Detail'!K709="","",'Support - Calculation Detail'!K709)</f>
        <v>24603622</v>
      </c>
      <c r="L709">
        <f>IF('Support - Calculation Detail'!L709="","",'Support - Calculation Detail'!L709)</f>
        <v>889810</v>
      </c>
      <c r="M709">
        <f>IF('Support - Calculation Detail'!M709="","",'Support - Calculation Detail'!M709)</f>
        <v>0</v>
      </c>
      <c r="N709">
        <f>IF('Support - Calculation Detail'!N709="","",'Support - Calculation Detail'!N709)</f>
        <v>0</v>
      </c>
      <c r="P709">
        <f>IF('Support - Calculation Detail'!O709="","",'Support - Calculation Detail'!O709)</f>
        <v>25493432</v>
      </c>
      <c r="Q709" t="b">
        <v>1</v>
      </c>
      <c r="R709" t="str">
        <f t="shared" si="55"/>
        <v>2030305</v>
      </c>
      <c r="S709" t="str">
        <f t="shared" si="56"/>
        <v>2030305-UT</v>
      </c>
      <c r="T709" t="str">
        <f t="shared" si="57"/>
        <v>2030305-UT</v>
      </c>
      <c r="U709" t="str">
        <f t="shared" si="58"/>
        <v>3</v>
      </c>
      <c r="V709" t="str">
        <f t="shared" si="59"/>
        <v>UT</v>
      </c>
    </row>
    <row r="710" spans="1:22" x14ac:dyDescent="0.35">
      <c r="A710" t="str">
        <f>IF('Support - Calculation Detail'!A710="","",LEFT('Support - Calculation Detail'!A710,7)&amp;"-"&amp;RIGHT('Support - Calculation Detail'!A710,2))</f>
        <v>2030444-UT</v>
      </c>
      <c r="B710" t="str">
        <f>IF('Support - Calculation Detail'!C710="","",'Support - Calculation Detail'!C710)</f>
        <v>20</v>
      </c>
      <c r="C710" t="str">
        <f>IF('Support - Calculation Detail'!B710="","",'Support - Calculation Detail'!B710)</f>
        <v>N</v>
      </c>
      <c r="D710">
        <f>IF('Support - Calculation Detail'!D710="","",'Support - Calculation Detail'!D710)</f>
        <v>5894951</v>
      </c>
      <c r="E710">
        <f>IF('Support - Calculation Detail'!E710="","",'Support - Calculation Detail'!E710)</f>
        <v>0</v>
      </c>
      <c r="G710">
        <f>IF('Support - Calculation Detail'!F710="","",'Support - Calculation Detail'!F710)</f>
        <v>5894951</v>
      </c>
      <c r="H710">
        <f>IF('Support - Calculation Detail'!G710="","",'Support - Calculation Detail'!G710)</f>
        <v>1.04</v>
      </c>
      <c r="I710">
        <f>IF('Support - Calculation Detail'!H710="","",'Support - Calculation Detail'!H710)</f>
        <v>6130749</v>
      </c>
      <c r="J710">
        <f>IF('Support - Calculation Detail'!I710="","",'Support - Calculation Detail'!I710)</f>
        <v>0</v>
      </c>
      <c r="K710">
        <f>IF('Support - Calculation Detail'!K710="","",'Support - Calculation Detail'!K710)</f>
        <v>6130749</v>
      </c>
      <c r="L710">
        <f>IF('Support - Calculation Detail'!L710="","",'Support - Calculation Detail'!L710)</f>
        <v>226502</v>
      </c>
      <c r="M710">
        <f>IF('Support - Calculation Detail'!M710="","",'Support - Calculation Detail'!M710)</f>
        <v>0</v>
      </c>
      <c r="N710">
        <f>IF('Support - Calculation Detail'!N710="","",'Support - Calculation Detail'!N710)</f>
        <v>0</v>
      </c>
      <c r="P710">
        <f>IF('Support - Calculation Detail'!O710="","",'Support - Calculation Detail'!O710)</f>
        <v>6357251</v>
      </c>
      <c r="Q710" t="b">
        <v>1</v>
      </c>
      <c r="R710" t="str">
        <f t="shared" si="55"/>
        <v>2030444</v>
      </c>
      <c r="S710" t="str">
        <f t="shared" si="56"/>
        <v>2030444-UT</v>
      </c>
      <c r="T710" t="str">
        <f t="shared" si="57"/>
        <v>2030444-UT</v>
      </c>
      <c r="U710" t="str">
        <f t="shared" si="58"/>
        <v>3</v>
      </c>
      <c r="V710" t="str">
        <f t="shared" si="59"/>
        <v>UT</v>
      </c>
    </row>
    <row r="711" spans="1:22" x14ac:dyDescent="0.35">
      <c r="A711" t="str">
        <f>IF('Support - Calculation Detail'!A711="","",LEFT('Support - Calculation Detail'!A711,7)&amp;"-"&amp;RIGHT('Support - Calculation Detail'!A711,2))</f>
        <v>2030599-UT</v>
      </c>
      <c r="B711" t="str">
        <f>IF('Support - Calculation Detail'!C711="","",'Support - Calculation Detail'!C711)</f>
        <v>20</v>
      </c>
      <c r="C711" t="str">
        <f>IF('Support - Calculation Detail'!B711="","",'Support - Calculation Detail'!B711)</f>
        <v>N</v>
      </c>
      <c r="D711">
        <f>IF('Support - Calculation Detail'!D711="","",'Support - Calculation Detail'!D711)</f>
        <v>2303104</v>
      </c>
      <c r="E711">
        <f>IF('Support - Calculation Detail'!E711="","",'Support - Calculation Detail'!E711)</f>
        <v>245838</v>
      </c>
      <c r="G711">
        <f>IF('Support - Calculation Detail'!F711="","",'Support - Calculation Detail'!F711)</f>
        <v>2548942</v>
      </c>
      <c r="H711">
        <f>IF('Support - Calculation Detail'!G711="","",'Support - Calculation Detail'!G711)</f>
        <v>1.04</v>
      </c>
      <c r="I711">
        <f>IF('Support - Calculation Detail'!H711="","",'Support - Calculation Detail'!H711)</f>
        <v>2650900</v>
      </c>
      <c r="J711">
        <f>IF('Support - Calculation Detail'!I711="","",'Support - Calculation Detail'!I711)</f>
        <v>245000</v>
      </c>
      <c r="K711">
        <f>IF('Support - Calculation Detail'!K711="","",'Support - Calculation Detail'!K711)</f>
        <v>2895900</v>
      </c>
      <c r="L711">
        <f>IF('Support - Calculation Detail'!L711="","",'Support - Calculation Detail'!L711)</f>
        <v>154397</v>
      </c>
      <c r="M711">
        <f>IF('Support - Calculation Detail'!M711="","",'Support - Calculation Detail'!M711)</f>
        <v>0</v>
      </c>
      <c r="N711">
        <f>IF('Support - Calculation Detail'!N711="","",'Support - Calculation Detail'!N711)</f>
        <v>0</v>
      </c>
      <c r="P711">
        <f>IF('Support - Calculation Detail'!O711="","",'Support - Calculation Detail'!O711)</f>
        <v>3050297</v>
      </c>
      <c r="Q711" t="b">
        <v>1</v>
      </c>
      <c r="R711" t="str">
        <f t="shared" si="55"/>
        <v>2030599</v>
      </c>
      <c r="S711" t="str">
        <f t="shared" si="56"/>
        <v>2030599-UT</v>
      </c>
      <c r="T711" t="str">
        <f t="shared" si="57"/>
        <v>2030599-UT</v>
      </c>
      <c r="U711" t="str">
        <f t="shared" si="58"/>
        <v>3</v>
      </c>
      <c r="V711" t="str">
        <f t="shared" si="59"/>
        <v>UT</v>
      </c>
    </row>
    <row r="712" spans="1:22" x14ac:dyDescent="0.35">
      <c r="A712" t="str">
        <f>IF('Support - Calculation Detail'!A712="","",LEFT('Support - Calculation Detail'!A712,7)&amp;"-"&amp;RIGHT('Support - Calculation Detail'!A712,2))</f>
        <v>2030600-UT</v>
      </c>
      <c r="B712" t="str">
        <f>IF('Support - Calculation Detail'!C712="","",'Support - Calculation Detail'!C712)</f>
        <v>20</v>
      </c>
      <c r="C712" t="str">
        <f>IF('Support - Calculation Detail'!B712="","",'Support - Calculation Detail'!B712)</f>
        <v>N</v>
      </c>
      <c r="D712">
        <f>IF('Support - Calculation Detail'!D712="","",'Support - Calculation Detail'!D712)</f>
        <v>2635968</v>
      </c>
      <c r="E712">
        <f>IF('Support - Calculation Detail'!E712="","",'Support - Calculation Detail'!E712)</f>
        <v>0</v>
      </c>
      <c r="G712">
        <f>IF('Support - Calculation Detail'!F712="","",'Support - Calculation Detail'!F712)</f>
        <v>2635968</v>
      </c>
      <c r="H712">
        <f>IF('Support - Calculation Detail'!G712="","",'Support - Calculation Detail'!G712)</f>
        <v>1.04</v>
      </c>
      <c r="I712">
        <f>IF('Support - Calculation Detail'!H712="","",'Support - Calculation Detail'!H712)</f>
        <v>2741407</v>
      </c>
      <c r="J712">
        <f>IF('Support - Calculation Detail'!I712="","",'Support - Calculation Detail'!I712)</f>
        <v>0</v>
      </c>
      <c r="K712">
        <f>IF('Support - Calculation Detail'!K712="","",'Support - Calculation Detail'!K712)</f>
        <v>2741407</v>
      </c>
      <c r="L712">
        <f>IF('Support - Calculation Detail'!L712="","",'Support - Calculation Detail'!L712)</f>
        <v>210650</v>
      </c>
      <c r="M712">
        <f>IF('Support - Calculation Detail'!M712="","",'Support - Calculation Detail'!M712)</f>
        <v>0</v>
      </c>
      <c r="N712">
        <f>IF('Support - Calculation Detail'!N712="","",'Support - Calculation Detail'!N712)</f>
        <v>0</v>
      </c>
      <c r="P712">
        <f>IF('Support - Calculation Detail'!O712="","",'Support - Calculation Detail'!O712)</f>
        <v>2952057</v>
      </c>
      <c r="Q712" t="b">
        <v>1</v>
      </c>
      <c r="R712" t="str">
        <f t="shared" si="55"/>
        <v>2030600</v>
      </c>
      <c r="S712" t="str">
        <f t="shared" si="56"/>
        <v>2030600-UT</v>
      </c>
      <c r="T712" t="str">
        <f t="shared" si="57"/>
        <v>2030600-UT</v>
      </c>
      <c r="U712" t="str">
        <f t="shared" si="58"/>
        <v>3</v>
      </c>
      <c r="V712" t="str">
        <f t="shared" si="59"/>
        <v>UT</v>
      </c>
    </row>
    <row r="713" spans="1:22" x14ac:dyDescent="0.35">
      <c r="A713" t="str">
        <f>IF('Support - Calculation Detail'!A713="","",LEFT('Support - Calculation Detail'!A713,7)&amp;"-"&amp;RIGHT('Support - Calculation Detail'!A713,2))</f>
        <v>2030601-UT</v>
      </c>
      <c r="B713" t="str">
        <f>IF('Support - Calculation Detail'!C713="","",'Support - Calculation Detail'!C713)</f>
        <v>20</v>
      </c>
      <c r="C713" t="str">
        <f>IF('Support - Calculation Detail'!B713="","",'Support - Calculation Detail'!B713)</f>
        <v>N</v>
      </c>
      <c r="D713">
        <f>IF('Support - Calculation Detail'!D713="","",'Support - Calculation Detail'!D713)</f>
        <v>484461</v>
      </c>
      <c r="E713">
        <f>IF('Support - Calculation Detail'!E713="","",'Support - Calculation Detail'!E713)</f>
        <v>0</v>
      </c>
      <c r="G713">
        <f>IF('Support - Calculation Detail'!F713="","",'Support - Calculation Detail'!F713)</f>
        <v>484461</v>
      </c>
      <c r="H713">
        <f>IF('Support - Calculation Detail'!G713="","",'Support - Calculation Detail'!G713)</f>
        <v>1.04</v>
      </c>
      <c r="I713">
        <f>IF('Support - Calculation Detail'!H713="","",'Support - Calculation Detail'!H713)</f>
        <v>503839</v>
      </c>
      <c r="J713">
        <f>IF('Support - Calculation Detail'!I713="","",'Support - Calculation Detail'!I713)</f>
        <v>0</v>
      </c>
      <c r="K713">
        <f>IF('Support - Calculation Detail'!K713="","",'Support - Calculation Detail'!K713)</f>
        <v>503839</v>
      </c>
      <c r="L713">
        <f>IF('Support - Calculation Detail'!L713="","",'Support - Calculation Detail'!L713)</f>
        <v>31618</v>
      </c>
      <c r="M713">
        <f>IF('Support - Calculation Detail'!M713="","",'Support - Calculation Detail'!M713)</f>
        <v>0</v>
      </c>
      <c r="N713">
        <f>IF('Support - Calculation Detail'!N713="","",'Support - Calculation Detail'!N713)</f>
        <v>0</v>
      </c>
      <c r="P713">
        <f>IF('Support - Calculation Detail'!O713="","",'Support - Calculation Detail'!O713)</f>
        <v>535457</v>
      </c>
      <c r="Q713" t="b">
        <v>1</v>
      </c>
      <c r="R713" t="str">
        <f t="shared" si="55"/>
        <v>2030601</v>
      </c>
      <c r="S713" t="str">
        <f t="shared" si="56"/>
        <v>2030601-UT</v>
      </c>
      <c r="T713" t="str">
        <f t="shared" si="57"/>
        <v>2030601-UT</v>
      </c>
      <c r="U713" t="str">
        <f t="shared" si="58"/>
        <v>3</v>
      </c>
      <c r="V713" t="str">
        <f t="shared" si="59"/>
        <v>UT</v>
      </c>
    </row>
    <row r="714" spans="1:22" x14ac:dyDescent="0.35">
      <c r="A714" t="str">
        <f>IF('Support - Calculation Detail'!A714="","",LEFT('Support - Calculation Detail'!A714,7)&amp;"-"&amp;RIGHT('Support - Calculation Detail'!A714,2))</f>
        <v>2030602-UT</v>
      </c>
      <c r="B714" t="str">
        <f>IF('Support - Calculation Detail'!C714="","",'Support - Calculation Detail'!C714)</f>
        <v>20</v>
      </c>
      <c r="C714" t="str">
        <f>IF('Support - Calculation Detail'!B714="","",'Support - Calculation Detail'!B714)</f>
        <v>N</v>
      </c>
      <c r="D714">
        <f>IF('Support - Calculation Detail'!D714="","",'Support - Calculation Detail'!D714)</f>
        <v>1917608</v>
      </c>
      <c r="E714">
        <f>IF('Support - Calculation Detail'!E714="","",'Support - Calculation Detail'!E714)</f>
        <v>0</v>
      </c>
      <c r="G714">
        <f>IF('Support - Calculation Detail'!F714="","",'Support - Calculation Detail'!F714)</f>
        <v>1917608</v>
      </c>
      <c r="H714">
        <f>IF('Support - Calculation Detail'!G714="","",'Support - Calculation Detail'!G714)</f>
        <v>1.04</v>
      </c>
      <c r="I714">
        <f>IF('Support - Calculation Detail'!H714="","",'Support - Calculation Detail'!H714)</f>
        <v>1994312</v>
      </c>
      <c r="J714">
        <f>IF('Support - Calculation Detail'!I714="","",'Support - Calculation Detail'!I714)</f>
        <v>0</v>
      </c>
      <c r="K714">
        <f>IF('Support - Calculation Detail'!K714="","",'Support - Calculation Detail'!K714)</f>
        <v>1994312</v>
      </c>
      <c r="L714">
        <f>IF('Support - Calculation Detail'!L714="","",'Support - Calculation Detail'!L714)</f>
        <v>93267</v>
      </c>
      <c r="M714">
        <f>IF('Support - Calculation Detail'!M714="","",'Support - Calculation Detail'!M714)</f>
        <v>0</v>
      </c>
      <c r="N714">
        <f>IF('Support - Calculation Detail'!N714="","",'Support - Calculation Detail'!N714)</f>
        <v>0</v>
      </c>
      <c r="P714">
        <f>IF('Support - Calculation Detail'!O714="","",'Support - Calculation Detail'!O714)</f>
        <v>2087579</v>
      </c>
      <c r="Q714" t="b">
        <v>1</v>
      </c>
      <c r="R714" t="str">
        <f t="shared" si="55"/>
        <v>2030602</v>
      </c>
      <c r="S714" t="str">
        <f t="shared" si="56"/>
        <v>2030602-UT</v>
      </c>
      <c r="T714" t="str">
        <f t="shared" si="57"/>
        <v>2030602-UT</v>
      </c>
      <c r="U714" t="str">
        <f t="shared" si="58"/>
        <v>3</v>
      </c>
      <c r="V714" t="str">
        <f t="shared" si="59"/>
        <v>UT</v>
      </c>
    </row>
    <row r="715" spans="1:22" x14ac:dyDescent="0.35">
      <c r="A715" t="str">
        <f>IF('Support - Calculation Detail'!A715="","",LEFT('Support - Calculation Detail'!A715,7)&amp;"-"&amp;RIGHT('Support - Calculation Detail'!A715,2))</f>
        <v>4330725-UT</v>
      </c>
      <c r="B715" t="str">
        <f>IF('Support - Calculation Detail'!C715="","",'Support - Calculation Detail'!C715)</f>
        <v>43</v>
      </c>
      <c r="C715" t="str">
        <f>IF('Support - Calculation Detail'!B715="","",'Support - Calculation Detail'!B715)</f>
        <v>N</v>
      </c>
      <c r="D715">
        <f>IF('Support - Calculation Detail'!D715="","",'Support - Calculation Detail'!D715)</f>
        <v>2732558</v>
      </c>
      <c r="E715">
        <f>IF('Support - Calculation Detail'!E715="","",'Support - Calculation Detail'!E715)</f>
        <v>0</v>
      </c>
      <c r="G715">
        <f>IF('Support - Calculation Detail'!F715="","",'Support - Calculation Detail'!F715)</f>
        <v>2732558</v>
      </c>
      <c r="H715">
        <f>IF('Support - Calculation Detail'!G715="","",'Support - Calculation Detail'!G715)</f>
        <v>1.04</v>
      </c>
      <c r="I715">
        <f>IF('Support - Calculation Detail'!H715="","",'Support - Calculation Detail'!H715)</f>
        <v>2841860</v>
      </c>
      <c r="J715">
        <f>IF('Support - Calculation Detail'!I715="","",'Support - Calculation Detail'!I715)</f>
        <v>0</v>
      </c>
      <c r="K715">
        <f>IF('Support - Calculation Detail'!K715="","",'Support - Calculation Detail'!K715)</f>
        <v>2841860</v>
      </c>
      <c r="L715">
        <f>IF('Support - Calculation Detail'!L715="","",'Support - Calculation Detail'!L715)</f>
        <v>62978</v>
      </c>
      <c r="M715">
        <f>IF('Support - Calculation Detail'!M715="","",'Support - Calculation Detail'!M715)</f>
        <v>0</v>
      </c>
      <c r="N715">
        <f>IF('Support - Calculation Detail'!N715="","",'Support - Calculation Detail'!N715)</f>
        <v>0</v>
      </c>
      <c r="P715">
        <f>IF('Support - Calculation Detail'!O715="","",'Support - Calculation Detail'!O715)</f>
        <v>2904838</v>
      </c>
      <c r="Q715" t="b">
        <v>1</v>
      </c>
      <c r="R715" t="str">
        <f t="shared" si="55"/>
        <v>4330725</v>
      </c>
      <c r="S715" t="str">
        <f t="shared" si="56"/>
        <v>4330725-UT</v>
      </c>
      <c r="T715" t="str">
        <f t="shared" si="57"/>
        <v>4330725-UT</v>
      </c>
      <c r="U715" t="str">
        <f t="shared" si="58"/>
        <v>3</v>
      </c>
      <c r="V715" t="str">
        <f t="shared" si="59"/>
        <v>UT</v>
      </c>
    </row>
    <row r="716" spans="1:22" x14ac:dyDescent="0.35">
      <c r="A716" t="str">
        <f>IF('Support - Calculation Detail'!A716="","",LEFT('Support - Calculation Detail'!A716,7)&amp;"-"&amp;RIGHT('Support - Calculation Detail'!A716,2))</f>
        <v>2042155-SO</v>
      </c>
      <c r="B716" t="str">
        <f>IF('Support - Calculation Detail'!C716="","",'Support - Calculation Detail'!C716)</f>
        <v>20</v>
      </c>
      <c r="C716" t="str">
        <f>IF('Support - Calculation Detail'!B716="","",'Support - Calculation Detail'!B716)</f>
        <v>N</v>
      </c>
      <c r="D716">
        <f>IF('Support - Calculation Detail'!D716="","",'Support - Calculation Detail'!D716)</f>
        <v>4575637</v>
      </c>
      <c r="E716">
        <f>IF('Support - Calculation Detail'!E716="","",'Support - Calculation Detail'!E716)</f>
        <v>0</v>
      </c>
      <c r="G716">
        <f>IF('Support - Calculation Detail'!F716="","",'Support - Calculation Detail'!F716)</f>
        <v>4575637</v>
      </c>
      <c r="H716">
        <f>IF('Support - Calculation Detail'!G716="","",'Support - Calculation Detail'!G716)</f>
        <v>1.04</v>
      </c>
      <c r="I716">
        <f>IF('Support - Calculation Detail'!H716="","",'Support - Calculation Detail'!H716)</f>
        <v>4758662</v>
      </c>
      <c r="J716">
        <f>IF('Support - Calculation Detail'!I716="","",'Support - Calculation Detail'!I716)</f>
        <v>0</v>
      </c>
      <c r="K716">
        <f>IF('Support - Calculation Detail'!K716="","",'Support - Calculation Detail'!K716)</f>
        <v>4758662</v>
      </c>
      <c r="L716">
        <f>IF('Support - Calculation Detail'!L716="","",'Support - Calculation Detail'!L716)</f>
        <v>0</v>
      </c>
      <c r="M716">
        <f>IF('Support - Calculation Detail'!M716="","",'Support - Calculation Detail'!M716)</f>
        <v>0</v>
      </c>
      <c r="N716">
        <f>IF('Support - Calculation Detail'!N716="","",'Support - Calculation Detail'!N716)</f>
        <v>0</v>
      </c>
      <c r="P716">
        <f>IF('Support - Calculation Detail'!O716="","",'Support - Calculation Detail'!O716)</f>
        <v>4758662</v>
      </c>
      <c r="Q716" t="b">
        <v>1</v>
      </c>
      <c r="R716" t="str">
        <f t="shared" si="55"/>
        <v>2042155</v>
      </c>
      <c r="S716" t="str">
        <f t="shared" si="56"/>
        <v>2042155-SO</v>
      </c>
      <c r="T716" t="str">
        <f t="shared" si="57"/>
        <v>2042155-SO</v>
      </c>
      <c r="U716" t="str">
        <f t="shared" si="58"/>
        <v>4</v>
      </c>
      <c r="V716" t="str">
        <f t="shared" si="59"/>
        <v>SO</v>
      </c>
    </row>
    <row r="717" spans="1:22" x14ac:dyDescent="0.35">
      <c r="A717" t="str">
        <f>IF('Support - Calculation Detail'!A717="","",LEFT('Support - Calculation Detail'!A717,7)&amp;"-"&amp;RIGHT('Support - Calculation Detail'!A717,2))</f>
        <v>2042260-SO</v>
      </c>
      <c r="B717" t="str">
        <f>IF('Support - Calculation Detail'!C717="","",'Support - Calculation Detail'!C717)</f>
        <v>20</v>
      </c>
      <c r="C717" t="str">
        <f>IF('Support - Calculation Detail'!B717="","",'Support - Calculation Detail'!B717)</f>
        <v>N</v>
      </c>
      <c r="D717">
        <f>IF('Support - Calculation Detail'!D717="","",'Support - Calculation Detail'!D717)</f>
        <v>3780649</v>
      </c>
      <c r="E717">
        <f>IF('Support - Calculation Detail'!E717="","",'Support - Calculation Detail'!E717)</f>
        <v>0</v>
      </c>
      <c r="G717">
        <f>IF('Support - Calculation Detail'!F717="","",'Support - Calculation Detail'!F717)</f>
        <v>3780649</v>
      </c>
      <c r="H717">
        <f>IF('Support - Calculation Detail'!G717="","",'Support - Calculation Detail'!G717)</f>
        <v>1.04</v>
      </c>
      <c r="I717">
        <f>IF('Support - Calculation Detail'!H717="","",'Support - Calculation Detail'!H717)</f>
        <v>3931875</v>
      </c>
      <c r="J717">
        <f>IF('Support - Calculation Detail'!I717="","",'Support - Calculation Detail'!I717)</f>
        <v>0</v>
      </c>
      <c r="K717">
        <f>IF('Support - Calculation Detail'!K717="","",'Support - Calculation Detail'!K717)</f>
        <v>3931875</v>
      </c>
      <c r="L717">
        <f>IF('Support - Calculation Detail'!L717="","",'Support - Calculation Detail'!L717)</f>
        <v>0</v>
      </c>
      <c r="M717">
        <f>IF('Support - Calculation Detail'!M717="","",'Support - Calculation Detail'!M717)</f>
        <v>0</v>
      </c>
      <c r="N717">
        <f>IF('Support - Calculation Detail'!N717="","",'Support - Calculation Detail'!N717)</f>
        <v>0</v>
      </c>
      <c r="P717">
        <f>IF('Support - Calculation Detail'!O717="","",'Support - Calculation Detail'!O717)</f>
        <v>3931875</v>
      </c>
      <c r="Q717" t="b">
        <v>1</v>
      </c>
      <c r="R717" t="str">
        <f t="shared" si="55"/>
        <v>2042260</v>
      </c>
      <c r="S717" t="str">
        <f t="shared" si="56"/>
        <v>2042260-SO</v>
      </c>
      <c r="T717" t="str">
        <f t="shared" si="57"/>
        <v>2042260-SO</v>
      </c>
      <c r="U717" t="str">
        <f t="shared" si="58"/>
        <v>4</v>
      </c>
      <c r="V717" t="str">
        <f t="shared" si="59"/>
        <v>SO</v>
      </c>
    </row>
    <row r="718" spans="1:22" x14ac:dyDescent="0.35">
      <c r="A718" t="str">
        <f>IF('Support - Calculation Detail'!A718="","",LEFT('Support - Calculation Detail'!A718,7)&amp;"-"&amp;RIGHT('Support - Calculation Detail'!A718,2))</f>
        <v>2042270-SO</v>
      </c>
      <c r="B718" t="str">
        <f>IF('Support - Calculation Detail'!C718="","",'Support - Calculation Detail'!C718)</f>
        <v>20</v>
      </c>
      <c r="C718" t="str">
        <f>IF('Support - Calculation Detail'!B718="","",'Support - Calculation Detail'!B718)</f>
        <v>N</v>
      </c>
      <c r="D718">
        <f>IF('Support - Calculation Detail'!D718="","",'Support - Calculation Detail'!D718)</f>
        <v>9083528</v>
      </c>
      <c r="E718">
        <f>IF('Support - Calculation Detail'!E718="","",'Support - Calculation Detail'!E718)</f>
        <v>0</v>
      </c>
      <c r="G718">
        <f>IF('Support - Calculation Detail'!F718="","",'Support - Calculation Detail'!F718)</f>
        <v>9083528</v>
      </c>
      <c r="H718">
        <f>IF('Support - Calculation Detail'!G718="","",'Support - Calculation Detail'!G718)</f>
        <v>1.04</v>
      </c>
      <c r="I718">
        <f>IF('Support - Calculation Detail'!H718="","",'Support - Calculation Detail'!H718)</f>
        <v>9446869</v>
      </c>
      <c r="J718">
        <f>IF('Support - Calculation Detail'!I718="","",'Support - Calculation Detail'!I718)</f>
        <v>0</v>
      </c>
      <c r="K718">
        <f>IF('Support - Calculation Detail'!K718="","",'Support - Calculation Detail'!K718)</f>
        <v>9446869</v>
      </c>
      <c r="L718">
        <f>IF('Support - Calculation Detail'!L718="","",'Support - Calculation Detail'!L718)</f>
        <v>0</v>
      </c>
      <c r="M718">
        <f>IF('Support - Calculation Detail'!M718="","",'Support - Calculation Detail'!M718)</f>
        <v>0</v>
      </c>
      <c r="N718">
        <f>IF('Support - Calculation Detail'!N718="","",'Support - Calculation Detail'!N718)</f>
        <v>0</v>
      </c>
      <c r="P718">
        <f>IF('Support - Calculation Detail'!O718="","",'Support - Calculation Detail'!O718)</f>
        <v>9446869</v>
      </c>
      <c r="Q718" t="b">
        <v>1</v>
      </c>
      <c r="R718" t="str">
        <f t="shared" si="55"/>
        <v>2042270</v>
      </c>
      <c r="S718" t="str">
        <f t="shared" si="56"/>
        <v>2042270-SO</v>
      </c>
      <c r="T718" t="str">
        <f t="shared" si="57"/>
        <v>2042270-SO</v>
      </c>
      <c r="U718" t="str">
        <f t="shared" si="58"/>
        <v>4</v>
      </c>
      <c r="V718" t="str">
        <f t="shared" si="59"/>
        <v>SO</v>
      </c>
    </row>
    <row r="719" spans="1:22" x14ac:dyDescent="0.35">
      <c r="A719" t="str">
        <f>IF('Support - Calculation Detail'!A719="","",LEFT('Support - Calculation Detail'!A719,7)&amp;"-"&amp;RIGHT('Support - Calculation Detail'!A719,2))</f>
        <v>2042275-SO</v>
      </c>
      <c r="B719" t="str">
        <f>IF('Support - Calculation Detail'!C719="","",'Support - Calculation Detail'!C719)</f>
        <v>20</v>
      </c>
      <c r="C719" t="str">
        <f>IF('Support - Calculation Detail'!B719="","",'Support - Calculation Detail'!B719)</f>
        <v>N</v>
      </c>
      <c r="D719">
        <f>IF('Support - Calculation Detail'!D719="","",'Support - Calculation Detail'!D719)</f>
        <v>8611880</v>
      </c>
      <c r="E719">
        <f>IF('Support - Calculation Detail'!E719="","",'Support - Calculation Detail'!E719)</f>
        <v>0</v>
      </c>
      <c r="G719">
        <f>IF('Support - Calculation Detail'!F719="","",'Support - Calculation Detail'!F719)</f>
        <v>8611880</v>
      </c>
      <c r="H719">
        <f>IF('Support - Calculation Detail'!G719="","",'Support - Calculation Detail'!G719)</f>
        <v>1.04</v>
      </c>
      <c r="I719">
        <f>IF('Support - Calculation Detail'!H719="","",'Support - Calculation Detail'!H719)</f>
        <v>8956355</v>
      </c>
      <c r="J719">
        <f>IF('Support - Calculation Detail'!I719="","",'Support - Calculation Detail'!I719)</f>
        <v>0</v>
      </c>
      <c r="K719">
        <f>IF('Support - Calculation Detail'!K719="","",'Support - Calculation Detail'!K719)</f>
        <v>8956355</v>
      </c>
      <c r="L719">
        <f>IF('Support - Calculation Detail'!L719="","",'Support - Calculation Detail'!L719)</f>
        <v>0</v>
      </c>
      <c r="M719">
        <f>IF('Support - Calculation Detail'!M719="","",'Support - Calculation Detail'!M719)</f>
        <v>0</v>
      </c>
      <c r="N719">
        <f>IF('Support - Calculation Detail'!N719="","",'Support - Calculation Detail'!N719)</f>
        <v>0</v>
      </c>
      <c r="P719">
        <f>IF('Support - Calculation Detail'!O719="","",'Support - Calculation Detail'!O719)</f>
        <v>8956355</v>
      </c>
      <c r="Q719" t="b">
        <v>1</v>
      </c>
      <c r="R719" t="str">
        <f t="shared" si="55"/>
        <v>2042275</v>
      </c>
      <c r="S719" t="str">
        <f t="shared" si="56"/>
        <v>2042275-SO</v>
      </c>
      <c r="T719" t="str">
        <f t="shared" si="57"/>
        <v>2042275-SO</v>
      </c>
      <c r="U719" t="str">
        <f t="shared" si="58"/>
        <v>4</v>
      </c>
      <c r="V719" t="str">
        <f t="shared" si="59"/>
        <v>SO</v>
      </c>
    </row>
    <row r="720" spans="1:22" x14ac:dyDescent="0.35">
      <c r="A720" t="str">
        <f>IF('Support - Calculation Detail'!A720="","",LEFT('Support - Calculation Detail'!A720,7)&amp;"-"&amp;RIGHT('Support - Calculation Detail'!A720,2))</f>
        <v>2042285-SO</v>
      </c>
      <c r="B720" t="str">
        <f>IF('Support - Calculation Detail'!C720="","",'Support - Calculation Detail'!C720)</f>
        <v>20</v>
      </c>
      <c r="C720" t="str">
        <f>IF('Support - Calculation Detail'!B720="","",'Support - Calculation Detail'!B720)</f>
        <v>N</v>
      </c>
      <c r="D720">
        <f>IF('Support - Calculation Detail'!D720="","",'Support - Calculation Detail'!D720)</f>
        <v>7413936</v>
      </c>
      <c r="E720">
        <f>IF('Support - Calculation Detail'!E720="","",'Support - Calculation Detail'!E720)</f>
        <v>0</v>
      </c>
      <c r="G720">
        <f>IF('Support - Calculation Detail'!F720="","",'Support - Calculation Detail'!F720)</f>
        <v>7413936</v>
      </c>
      <c r="H720">
        <f>IF('Support - Calculation Detail'!G720="","",'Support - Calculation Detail'!G720)</f>
        <v>1.04</v>
      </c>
      <c r="I720">
        <f>IF('Support - Calculation Detail'!H720="","",'Support - Calculation Detail'!H720)</f>
        <v>7710493</v>
      </c>
      <c r="J720">
        <f>IF('Support - Calculation Detail'!I720="","",'Support - Calculation Detail'!I720)</f>
        <v>0</v>
      </c>
      <c r="K720">
        <f>IF('Support - Calculation Detail'!K720="","",'Support - Calculation Detail'!K720)</f>
        <v>7710493</v>
      </c>
      <c r="L720">
        <f>IF('Support - Calculation Detail'!L720="","",'Support - Calculation Detail'!L720)</f>
        <v>0</v>
      </c>
      <c r="M720">
        <f>IF('Support - Calculation Detail'!M720="","",'Support - Calculation Detail'!M720)</f>
        <v>0</v>
      </c>
      <c r="N720">
        <f>IF('Support - Calculation Detail'!N720="","",'Support - Calculation Detail'!N720)</f>
        <v>0</v>
      </c>
      <c r="P720">
        <f>IF('Support - Calculation Detail'!O720="","",'Support - Calculation Detail'!O720)</f>
        <v>7710493</v>
      </c>
      <c r="Q720" t="b">
        <v>1</v>
      </c>
      <c r="R720" t="str">
        <f t="shared" si="55"/>
        <v>2042285</v>
      </c>
      <c r="S720" t="str">
        <f t="shared" si="56"/>
        <v>2042285-SO</v>
      </c>
      <c r="T720" t="str">
        <f t="shared" si="57"/>
        <v>2042285-SO</v>
      </c>
      <c r="U720" t="str">
        <f t="shared" si="58"/>
        <v>4</v>
      </c>
      <c r="V720" t="str">
        <f t="shared" si="59"/>
        <v>SO</v>
      </c>
    </row>
    <row r="721" spans="1:22" x14ac:dyDescent="0.35">
      <c r="A721" t="str">
        <f>IF('Support - Calculation Detail'!A721="","",LEFT('Support - Calculation Detail'!A721,7)&amp;"-"&amp;RIGHT('Support - Calculation Detail'!A721,2))</f>
        <v>2042305-SO</v>
      </c>
      <c r="B721" t="str">
        <f>IF('Support - Calculation Detail'!C721="","",'Support - Calculation Detail'!C721)</f>
        <v>20</v>
      </c>
      <c r="C721" t="str">
        <f>IF('Support - Calculation Detail'!B721="","",'Support - Calculation Detail'!B721)</f>
        <v>N</v>
      </c>
      <c r="D721">
        <f>IF('Support - Calculation Detail'!D721="","",'Support - Calculation Detail'!D721)</f>
        <v>29473600</v>
      </c>
      <c r="E721">
        <f>IF('Support - Calculation Detail'!E721="","",'Support - Calculation Detail'!E721)</f>
        <v>0</v>
      </c>
      <c r="G721">
        <f>IF('Support - Calculation Detail'!F721="","",'Support - Calculation Detail'!F721)</f>
        <v>29473600</v>
      </c>
      <c r="H721">
        <f>IF('Support - Calculation Detail'!G721="","",'Support - Calculation Detail'!G721)</f>
        <v>1.04</v>
      </c>
      <c r="I721">
        <f>IF('Support - Calculation Detail'!H721="","",'Support - Calculation Detail'!H721)</f>
        <v>30652544</v>
      </c>
      <c r="J721">
        <f>IF('Support - Calculation Detail'!I721="","",'Support - Calculation Detail'!I721)</f>
        <v>0</v>
      </c>
      <c r="K721">
        <f>IF('Support - Calculation Detail'!K721="","",'Support - Calculation Detail'!K721)</f>
        <v>30652544</v>
      </c>
      <c r="L721">
        <f>IF('Support - Calculation Detail'!L721="","",'Support - Calculation Detail'!L721)</f>
        <v>0</v>
      </c>
      <c r="M721">
        <f>IF('Support - Calculation Detail'!M721="","",'Support - Calculation Detail'!M721)</f>
        <v>0</v>
      </c>
      <c r="N721">
        <f>IF('Support - Calculation Detail'!N721="","",'Support - Calculation Detail'!N721)</f>
        <v>0</v>
      </c>
      <c r="P721">
        <f>IF('Support - Calculation Detail'!O721="","",'Support - Calculation Detail'!O721)</f>
        <v>30652544</v>
      </c>
      <c r="Q721" t="b">
        <v>1</v>
      </c>
      <c r="R721" t="str">
        <f t="shared" si="55"/>
        <v>2042305</v>
      </c>
      <c r="S721" t="str">
        <f t="shared" si="56"/>
        <v>2042305-SO</v>
      </c>
      <c r="T721" t="str">
        <f t="shared" si="57"/>
        <v>2042305-SO</v>
      </c>
      <c r="U721" t="str">
        <f t="shared" si="58"/>
        <v>4</v>
      </c>
      <c r="V721" t="str">
        <f t="shared" si="59"/>
        <v>SO</v>
      </c>
    </row>
    <row r="722" spans="1:22" x14ac:dyDescent="0.35">
      <c r="A722" t="str">
        <f>IF('Support - Calculation Detail'!A722="","",LEFT('Support - Calculation Detail'!A722,7)&amp;"-"&amp;RIGHT('Support - Calculation Detail'!A722,2))</f>
        <v>2042315-SO</v>
      </c>
      <c r="B722" t="str">
        <f>IF('Support - Calculation Detail'!C722="","",'Support - Calculation Detail'!C722)</f>
        <v>20</v>
      </c>
      <c r="C722" t="str">
        <f>IF('Support - Calculation Detail'!B722="","",'Support - Calculation Detail'!B722)</f>
        <v>N</v>
      </c>
      <c r="D722">
        <f>IF('Support - Calculation Detail'!D722="","",'Support - Calculation Detail'!D722)</f>
        <v>10620747</v>
      </c>
      <c r="E722">
        <f>IF('Support - Calculation Detail'!E722="","",'Support - Calculation Detail'!E722)</f>
        <v>0</v>
      </c>
      <c r="G722">
        <f>IF('Support - Calculation Detail'!F722="","",'Support - Calculation Detail'!F722)</f>
        <v>10620747</v>
      </c>
      <c r="H722">
        <f>IF('Support - Calculation Detail'!G722="","",'Support - Calculation Detail'!G722)</f>
        <v>1.04</v>
      </c>
      <c r="I722">
        <f>IF('Support - Calculation Detail'!H722="","",'Support - Calculation Detail'!H722)</f>
        <v>11045577</v>
      </c>
      <c r="J722">
        <f>IF('Support - Calculation Detail'!I722="","",'Support - Calculation Detail'!I722)</f>
        <v>0</v>
      </c>
      <c r="K722">
        <f>IF('Support - Calculation Detail'!K722="","",'Support - Calculation Detail'!K722)</f>
        <v>11045577</v>
      </c>
      <c r="L722">
        <f>IF('Support - Calculation Detail'!L722="","",'Support - Calculation Detail'!L722)</f>
        <v>0</v>
      </c>
      <c r="M722">
        <f>IF('Support - Calculation Detail'!M722="","",'Support - Calculation Detail'!M722)</f>
        <v>0</v>
      </c>
      <c r="N722">
        <f>IF('Support - Calculation Detail'!N722="","",'Support - Calculation Detail'!N722)</f>
        <v>0</v>
      </c>
      <c r="P722">
        <f>IF('Support - Calculation Detail'!O722="","",'Support - Calculation Detail'!O722)</f>
        <v>11045577</v>
      </c>
      <c r="Q722" t="b">
        <v>1</v>
      </c>
      <c r="R722" t="str">
        <f t="shared" si="55"/>
        <v>2042315</v>
      </c>
      <c r="S722" t="str">
        <f t="shared" si="56"/>
        <v>2042315-SO</v>
      </c>
      <c r="T722" t="str">
        <f t="shared" si="57"/>
        <v>2042315-SO</v>
      </c>
      <c r="U722" t="str">
        <f t="shared" si="58"/>
        <v>4</v>
      </c>
      <c r="V722" t="str">
        <f t="shared" si="59"/>
        <v>SO</v>
      </c>
    </row>
    <row r="723" spans="1:22" x14ac:dyDescent="0.35">
      <c r="A723" t="str">
        <f>IF('Support - Calculation Detail'!A723="","",LEFT('Support - Calculation Detail'!A723,7)&amp;"-"&amp;RIGHT('Support - Calculation Detail'!A723,2))</f>
        <v>2110000-UT</v>
      </c>
      <c r="B723" t="str">
        <f>IF('Support - Calculation Detail'!C723="","",'Support - Calculation Detail'!C723)</f>
        <v>21</v>
      </c>
      <c r="C723" t="str">
        <f>IF('Support - Calculation Detail'!B723="","",'Support - Calculation Detail'!B723)</f>
        <v>N</v>
      </c>
      <c r="D723">
        <f>IF('Support - Calculation Detail'!D723="","",'Support - Calculation Detail'!D723)</f>
        <v>7658484</v>
      </c>
      <c r="E723">
        <f>IF('Support - Calculation Detail'!E723="","",'Support - Calculation Detail'!E723)</f>
        <v>0</v>
      </c>
      <c r="G723">
        <f>IF('Support - Calculation Detail'!F723="","",'Support - Calculation Detail'!F723)</f>
        <v>7658484</v>
      </c>
      <c r="H723">
        <f>IF('Support - Calculation Detail'!G723="","",'Support - Calculation Detail'!G723)</f>
        <v>1.04</v>
      </c>
      <c r="I723">
        <f>IF('Support - Calculation Detail'!H723="","",'Support - Calculation Detail'!H723)</f>
        <v>7964823</v>
      </c>
      <c r="J723">
        <f>IF('Support - Calculation Detail'!I723="","",'Support - Calculation Detail'!I723)</f>
        <v>0</v>
      </c>
      <c r="K723">
        <f>IF('Support - Calculation Detail'!K723="","",'Support - Calculation Detail'!K723)</f>
        <v>7964823</v>
      </c>
      <c r="L723">
        <f>IF('Support - Calculation Detail'!L723="","",'Support - Calculation Detail'!L723)</f>
        <v>357617</v>
      </c>
      <c r="M723">
        <f>IF('Support - Calculation Detail'!M723="","",'Support - Calculation Detail'!M723)</f>
        <v>211754</v>
      </c>
      <c r="N723">
        <f>IF('Support - Calculation Detail'!N723="","",'Support - Calculation Detail'!N723)</f>
        <v>343031.43094371766</v>
      </c>
      <c r="P723">
        <f>IF('Support - Calculation Detail'!O723="","",'Support - Calculation Detail'!O723)</f>
        <v>8877225.4309437182</v>
      </c>
      <c r="Q723" t="b">
        <v>1</v>
      </c>
      <c r="R723" t="str">
        <f t="shared" si="55"/>
        <v>2110000</v>
      </c>
      <c r="S723" t="str">
        <f t="shared" si="56"/>
        <v>2110000-UT</v>
      </c>
      <c r="T723" t="str">
        <f t="shared" si="57"/>
        <v>2110000-UT</v>
      </c>
      <c r="U723" t="str">
        <f t="shared" si="58"/>
        <v>1</v>
      </c>
      <c r="V723" t="str">
        <f t="shared" si="59"/>
        <v>UT</v>
      </c>
    </row>
    <row r="724" spans="1:22" x14ac:dyDescent="0.35">
      <c r="A724" t="str">
        <f>IF('Support - Calculation Detail'!A724="","",LEFT('Support - Calculation Detail'!A724,7)&amp;"-"&amp;RIGHT('Support - Calculation Detail'!A724,2))</f>
        <v>2120001-UT</v>
      </c>
      <c r="B724" t="str">
        <f>IF('Support - Calculation Detail'!C724="","",'Support - Calculation Detail'!C724)</f>
        <v>21</v>
      </c>
      <c r="C724" t="str">
        <f>IF('Support - Calculation Detail'!B724="","",'Support - Calculation Detail'!B724)</f>
        <v>N</v>
      </c>
      <c r="D724">
        <f>IF('Support - Calculation Detail'!D724="","",'Support - Calculation Detail'!D724)</f>
        <v>8621</v>
      </c>
      <c r="E724">
        <f>IF('Support - Calculation Detail'!E724="","",'Support - Calculation Detail'!E724)</f>
        <v>0</v>
      </c>
      <c r="G724">
        <f>IF('Support - Calculation Detail'!F724="","",'Support - Calculation Detail'!F724)</f>
        <v>8621</v>
      </c>
      <c r="H724">
        <f>IF('Support - Calculation Detail'!G724="","",'Support - Calculation Detail'!G724)</f>
        <v>1.04</v>
      </c>
      <c r="I724">
        <f>IF('Support - Calculation Detail'!H724="","",'Support - Calculation Detail'!H724)</f>
        <v>8966</v>
      </c>
      <c r="J724">
        <f>IF('Support - Calculation Detail'!I724="","",'Support - Calculation Detail'!I724)</f>
        <v>0</v>
      </c>
      <c r="K724">
        <f>IF('Support - Calculation Detail'!K724="","",'Support - Calculation Detail'!K724)</f>
        <v>8966</v>
      </c>
      <c r="L724">
        <f>IF('Support - Calculation Detail'!L724="","",'Support - Calculation Detail'!L724)</f>
        <v>0</v>
      </c>
      <c r="M724">
        <f>IF('Support - Calculation Detail'!M724="","",'Support - Calculation Detail'!M724)</f>
        <v>0</v>
      </c>
      <c r="N724">
        <f>IF('Support - Calculation Detail'!N724="","",'Support - Calculation Detail'!N724)</f>
        <v>0</v>
      </c>
      <c r="P724">
        <f>IF('Support - Calculation Detail'!O724="","",'Support - Calculation Detail'!O724)</f>
        <v>8966</v>
      </c>
      <c r="Q724" t="b">
        <v>1</v>
      </c>
      <c r="R724" t="str">
        <f t="shared" si="55"/>
        <v>2120001</v>
      </c>
      <c r="S724" t="str">
        <f t="shared" si="56"/>
        <v>2120001-UT</v>
      </c>
      <c r="T724" t="str">
        <f t="shared" si="57"/>
        <v>2120001-UT</v>
      </c>
      <c r="U724" t="str">
        <f t="shared" si="58"/>
        <v>2</v>
      </c>
      <c r="V724" t="str">
        <f t="shared" si="59"/>
        <v>UT</v>
      </c>
    </row>
    <row r="725" spans="1:22" x14ac:dyDescent="0.35">
      <c r="A725" t="str">
        <f>IF('Support - Calculation Detail'!A725="","",LEFT('Support - Calculation Detail'!A725,7)&amp;"-"&amp;RIGHT('Support - Calculation Detail'!A725,2))</f>
        <v>2120001-TF</v>
      </c>
      <c r="B725" t="str">
        <f>IF('Support - Calculation Detail'!C725="","",'Support - Calculation Detail'!C725)</f>
        <v>21</v>
      </c>
      <c r="C725" t="str">
        <f>IF('Support - Calculation Detail'!B725="","",'Support - Calculation Detail'!B725)</f>
        <v>N</v>
      </c>
      <c r="D725">
        <f>IF('Support - Calculation Detail'!D725="","",'Support - Calculation Detail'!D725)</f>
        <v>4607</v>
      </c>
      <c r="E725">
        <f>IF('Support - Calculation Detail'!E725="","",'Support - Calculation Detail'!E725)</f>
        <v>0</v>
      </c>
      <c r="G725">
        <f>IF('Support - Calculation Detail'!F725="","",'Support - Calculation Detail'!F725)</f>
        <v>4607</v>
      </c>
      <c r="H725">
        <f>IF('Support - Calculation Detail'!G725="","",'Support - Calculation Detail'!G725)</f>
        <v>1.04</v>
      </c>
      <c r="I725">
        <f>IF('Support - Calculation Detail'!H725="","",'Support - Calculation Detail'!H725)</f>
        <v>4791</v>
      </c>
      <c r="J725">
        <f>IF('Support - Calculation Detail'!I725="","",'Support - Calculation Detail'!I725)</f>
        <v>0</v>
      </c>
      <c r="K725">
        <f>IF('Support - Calculation Detail'!K725="","",'Support - Calculation Detail'!K725)</f>
        <v>4791</v>
      </c>
      <c r="L725">
        <f>IF('Support - Calculation Detail'!L725="","",'Support - Calculation Detail'!L725)</f>
        <v>0</v>
      </c>
      <c r="M725">
        <f>IF('Support - Calculation Detail'!M725="","",'Support - Calculation Detail'!M725)</f>
        <v>0</v>
      </c>
      <c r="N725">
        <f>IF('Support - Calculation Detail'!N725="","",'Support - Calculation Detail'!N725)</f>
        <v>0</v>
      </c>
      <c r="P725">
        <f>IF('Support - Calculation Detail'!O725="","",'Support - Calculation Detail'!O725)</f>
        <v>4791</v>
      </c>
      <c r="Q725" t="b">
        <v>1</v>
      </c>
      <c r="R725" t="str">
        <f t="shared" si="55"/>
        <v>2120001</v>
      </c>
      <c r="S725" t="str">
        <f t="shared" si="56"/>
        <v>2120001-TF</v>
      </c>
      <c r="T725" t="str">
        <f t="shared" si="57"/>
        <v>2120001-TF</v>
      </c>
      <c r="U725" t="str">
        <f t="shared" si="58"/>
        <v>2</v>
      </c>
      <c r="V725" t="str">
        <f t="shared" si="59"/>
        <v>TF</v>
      </c>
    </row>
    <row r="726" spans="1:22" x14ac:dyDescent="0.35">
      <c r="A726" t="str">
        <f>IF('Support - Calculation Detail'!A726="","",LEFT('Support - Calculation Detail'!A726,7)&amp;"-"&amp;RIGHT('Support - Calculation Detail'!A726,2))</f>
        <v>2120002-TF</v>
      </c>
      <c r="B726" t="str">
        <f>IF('Support - Calculation Detail'!C726="","",'Support - Calculation Detail'!C726)</f>
        <v>21</v>
      </c>
      <c r="C726" t="str">
        <f>IF('Support - Calculation Detail'!B726="","",'Support - Calculation Detail'!B726)</f>
        <v>N</v>
      </c>
      <c r="D726">
        <f>IF('Support - Calculation Detail'!D726="","",'Support - Calculation Detail'!D726)</f>
        <v>26309</v>
      </c>
      <c r="E726">
        <f>IF('Support - Calculation Detail'!E726="","",'Support - Calculation Detail'!E726)</f>
        <v>0</v>
      </c>
      <c r="G726">
        <f>IF('Support - Calculation Detail'!F726="","",'Support - Calculation Detail'!F726)</f>
        <v>26309</v>
      </c>
      <c r="H726">
        <f>IF('Support - Calculation Detail'!G726="","",'Support - Calculation Detail'!G726)</f>
        <v>1.04</v>
      </c>
      <c r="I726">
        <f>IF('Support - Calculation Detail'!H726="","",'Support - Calculation Detail'!H726)</f>
        <v>27361</v>
      </c>
      <c r="J726">
        <f>IF('Support - Calculation Detail'!I726="","",'Support - Calculation Detail'!I726)</f>
        <v>0</v>
      </c>
      <c r="K726">
        <f>IF('Support - Calculation Detail'!K726="","",'Support - Calculation Detail'!K726)</f>
        <v>27361</v>
      </c>
      <c r="L726">
        <f>IF('Support - Calculation Detail'!L726="","",'Support - Calculation Detail'!L726)</f>
        <v>0</v>
      </c>
      <c r="M726">
        <f>IF('Support - Calculation Detail'!M726="","",'Support - Calculation Detail'!M726)</f>
        <v>0</v>
      </c>
      <c r="N726">
        <f>IF('Support - Calculation Detail'!N726="","",'Support - Calculation Detail'!N726)</f>
        <v>0</v>
      </c>
      <c r="P726">
        <f>IF('Support - Calculation Detail'!O726="","",'Support - Calculation Detail'!O726)</f>
        <v>27361</v>
      </c>
      <c r="Q726" t="b">
        <v>1</v>
      </c>
      <c r="R726" t="str">
        <f t="shared" si="55"/>
        <v>2120002</v>
      </c>
      <c r="S726" t="str">
        <f t="shared" si="56"/>
        <v>2120002-TF</v>
      </c>
      <c r="T726" t="str">
        <f t="shared" si="57"/>
        <v>2120002-TF</v>
      </c>
      <c r="U726" t="str">
        <f t="shared" si="58"/>
        <v>2</v>
      </c>
      <c r="V726" t="str">
        <f t="shared" si="59"/>
        <v>TF</v>
      </c>
    </row>
    <row r="727" spans="1:22" x14ac:dyDescent="0.35">
      <c r="A727" t="str">
        <f>IF('Support - Calculation Detail'!A727="","",LEFT('Support - Calculation Detail'!A727,7)&amp;"-"&amp;RIGHT('Support - Calculation Detail'!A727,2))</f>
        <v>2120002-UT</v>
      </c>
      <c r="B727" t="str">
        <f>IF('Support - Calculation Detail'!C727="","",'Support - Calculation Detail'!C727)</f>
        <v>21</v>
      </c>
      <c r="C727" t="str">
        <f>IF('Support - Calculation Detail'!B727="","",'Support - Calculation Detail'!B727)</f>
        <v>N</v>
      </c>
      <c r="D727">
        <f>IF('Support - Calculation Detail'!D727="","",'Support - Calculation Detail'!D727)</f>
        <v>193870</v>
      </c>
      <c r="E727">
        <f>IF('Support - Calculation Detail'!E727="","",'Support - Calculation Detail'!E727)</f>
        <v>0</v>
      </c>
      <c r="G727">
        <f>IF('Support - Calculation Detail'!F727="","",'Support - Calculation Detail'!F727)</f>
        <v>193870</v>
      </c>
      <c r="H727">
        <f>IF('Support - Calculation Detail'!G727="","",'Support - Calculation Detail'!G727)</f>
        <v>1.04</v>
      </c>
      <c r="I727">
        <f>IF('Support - Calculation Detail'!H727="","",'Support - Calculation Detail'!H727)</f>
        <v>201625</v>
      </c>
      <c r="J727">
        <f>IF('Support - Calculation Detail'!I727="","",'Support - Calculation Detail'!I727)</f>
        <v>0</v>
      </c>
      <c r="K727">
        <f>IF('Support - Calculation Detail'!K727="","",'Support - Calculation Detail'!K727)</f>
        <v>201625</v>
      </c>
      <c r="L727">
        <f>IF('Support - Calculation Detail'!L727="","",'Support - Calculation Detail'!L727)</f>
        <v>0</v>
      </c>
      <c r="M727">
        <f>IF('Support - Calculation Detail'!M727="","",'Support - Calculation Detail'!M727)</f>
        <v>0</v>
      </c>
      <c r="N727">
        <f>IF('Support - Calculation Detail'!N727="","",'Support - Calculation Detail'!N727)</f>
        <v>0</v>
      </c>
      <c r="P727">
        <f>IF('Support - Calculation Detail'!O727="","",'Support - Calculation Detail'!O727)</f>
        <v>201625</v>
      </c>
      <c r="Q727" t="b">
        <v>1</v>
      </c>
      <c r="R727" t="str">
        <f t="shared" si="55"/>
        <v>2120002</v>
      </c>
      <c r="S727" t="str">
        <f t="shared" si="56"/>
        <v>2120002-UT</v>
      </c>
      <c r="T727" t="str">
        <f t="shared" si="57"/>
        <v>2120002-UT</v>
      </c>
      <c r="U727" t="str">
        <f t="shared" si="58"/>
        <v>2</v>
      </c>
      <c r="V727" t="str">
        <f t="shared" si="59"/>
        <v>UT</v>
      </c>
    </row>
    <row r="728" spans="1:22" x14ac:dyDescent="0.35">
      <c r="A728" t="str">
        <f>IF('Support - Calculation Detail'!A728="","",LEFT('Support - Calculation Detail'!A728,7)&amp;"-"&amp;RIGHT('Support - Calculation Detail'!A728,2))</f>
        <v>2120003-UT</v>
      </c>
      <c r="B728" t="str">
        <f>IF('Support - Calculation Detail'!C728="","",'Support - Calculation Detail'!C728)</f>
        <v>21</v>
      </c>
      <c r="C728" t="str">
        <f>IF('Support - Calculation Detail'!B728="","",'Support - Calculation Detail'!B728)</f>
        <v>N</v>
      </c>
      <c r="D728">
        <f>IF('Support - Calculation Detail'!D728="","",'Support - Calculation Detail'!D728)</f>
        <v>10426</v>
      </c>
      <c r="E728">
        <f>IF('Support - Calculation Detail'!E728="","",'Support - Calculation Detail'!E728)</f>
        <v>0</v>
      </c>
      <c r="G728">
        <f>IF('Support - Calculation Detail'!F728="","",'Support - Calculation Detail'!F728)</f>
        <v>10426</v>
      </c>
      <c r="H728">
        <f>IF('Support - Calculation Detail'!G728="","",'Support - Calculation Detail'!G728)</f>
        <v>1.04</v>
      </c>
      <c r="I728">
        <f>IF('Support - Calculation Detail'!H728="","",'Support - Calculation Detail'!H728)</f>
        <v>10843</v>
      </c>
      <c r="J728">
        <f>IF('Support - Calculation Detail'!I728="","",'Support - Calculation Detail'!I728)</f>
        <v>0</v>
      </c>
      <c r="K728">
        <f>IF('Support - Calculation Detail'!K728="","",'Support - Calculation Detail'!K728)</f>
        <v>10843</v>
      </c>
      <c r="L728">
        <f>IF('Support - Calculation Detail'!L728="","",'Support - Calculation Detail'!L728)</f>
        <v>0</v>
      </c>
      <c r="M728">
        <f>IF('Support - Calculation Detail'!M728="","",'Support - Calculation Detail'!M728)</f>
        <v>0</v>
      </c>
      <c r="N728">
        <f>IF('Support - Calculation Detail'!N728="","",'Support - Calculation Detail'!N728)</f>
        <v>0</v>
      </c>
      <c r="P728">
        <f>IF('Support - Calculation Detail'!O728="","",'Support - Calculation Detail'!O728)</f>
        <v>10843</v>
      </c>
      <c r="Q728" t="b">
        <v>1</v>
      </c>
      <c r="R728" t="str">
        <f t="shared" si="55"/>
        <v>2120003</v>
      </c>
      <c r="S728" t="str">
        <f t="shared" si="56"/>
        <v>2120003-UT</v>
      </c>
      <c r="T728" t="str">
        <f t="shared" si="57"/>
        <v>2120003-UT</v>
      </c>
      <c r="U728" t="str">
        <f t="shared" si="58"/>
        <v>2</v>
      </c>
      <c r="V728" t="str">
        <f t="shared" si="59"/>
        <v>UT</v>
      </c>
    </row>
    <row r="729" spans="1:22" x14ac:dyDescent="0.35">
      <c r="A729" t="str">
        <f>IF('Support - Calculation Detail'!A729="","",LEFT('Support - Calculation Detail'!A729,7)&amp;"-"&amp;RIGHT('Support - Calculation Detail'!A729,2))</f>
        <v>2120003-TF</v>
      </c>
      <c r="B729" t="str">
        <f>IF('Support - Calculation Detail'!C729="","",'Support - Calculation Detail'!C729)</f>
        <v>21</v>
      </c>
      <c r="C729" t="str">
        <f>IF('Support - Calculation Detail'!B729="","",'Support - Calculation Detail'!B729)</f>
        <v>N</v>
      </c>
      <c r="D729">
        <f>IF('Support - Calculation Detail'!D729="","",'Support - Calculation Detail'!D729)</f>
        <v>9940</v>
      </c>
      <c r="E729">
        <f>IF('Support - Calculation Detail'!E729="","",'Support - Calculation Detail'!E729)</f>
        <v>0</v>
      </c>
      <c r="G729">
        <f>IF('Support - Calculation Detail'!F729="","",'Support - Calculation Detail'!F729)</f>
        <v>9940</v>
      </c>
      <c r="H729">
        <f>IF('Support - Calculation Detail'!G729="","",'Support - Calculation Detail'!G729)</f>
        <v>1.04</v>
      </c>
      <c r="I729">
        <f>IF('Support - Calculation Detail'!H729="","",'Support - Calculation Detail'!H729)</f>
        <v>10338</v>
      </c>
      <c r="J729">
        <f>IF('Support - Calculation Detail'!I729="","",'Support - Calculation Detail'!I729)</f>
        <v>0</v>
      </c>
      <c r="K729">
        <f>IF('Support - Calculation Detail'!K729="","",'Support - Calculation Detail'!K729)</f>
        <v>10338</v>
      </c>
      <c r="L729">
        <f>IF('Support - Calculation Detail'!L729="","",'Support - Calculation Detail'!L729)</f>
        <v>0</v>
      </c>
      <c r="M729">
        <f>IF('Support - Calculation Detail'!M729="","",'Support - Calculation Detail'!M729)</f>
        <v>0</v>
      </c>
      <c r="N729">
        <f>IF('Support - Calculation Detail'!N729="","",'Support - Calculation Detail'!N729)</f>
        <v>0</v>
      </c>
      <c r="P729">
        <f>IF('Support - Calculation Detail'!O729="","",'Support - Calculation Detail'!O729)</f>
        <v>10338</v>
      </c>
      <c r="Q729" t="b">
        <v>1</v>
      </c>
      <c r="R729" t="str">
        <f t="shared" si="55"/>
        <v>2120003</v>
      </c>
      <c r="S729" t="str">
        <f t="shared" si="56"/>
        <v>2120003-TF</v>
      </c>
      <c r="T729" t="str">
        <f t="shared" si="57"/>
        <v>2120003-TF</v>
      </c>
      <c r="U729" t="str">
        <f t="shared" si="58"/>
        <v>2</v>
      </c>
      <c r="V729" t="str">
        <f t="shared" si="59"/>
        <v>TF</v>
      </c>
    </row>
    <row r="730" spans="1:22" x14ac:dyDescent="0.35">
      <c r="A730" t="str">
        <f>IF('Support - Calculation Detail'!A730="","",LEFT('Support - Calculation Detail'!A730,7)&amp;"-"&amp;RIGHT('Support - Calculation Detail'!A730,2))</f>
        <v>2120004-TF</v>
      </c>
      <c r="B730" t="str">
        <f>IF('Support - Calculation Detail'!C730="","",'Support - Calculation Detail'!C730)</f>
        <v>21</v>
      </c>
      <c r="C730" t="str">
        <f>IF('Support - Calculation Detail'!B730="","",'Support - Calculation Detail'!B730)</f>
        <v>N</v>
      </c>
      <c r="D730">
        <f>IF('Support - Calculation Detail'!D730="","",'Support - Calculation Detail'!D730)</f>
        <v>17331</v>
      </c>
      <c r="E730">
        <f>IF('Support - Calculation Detail'!E730="","",'Support - Calculation Detail'!E730)</f>
        <v>0</v>
      </c>
      <c r="G730">
        <f>IF('Support - Calculation Detail'!F730="","",'Support - Calculation Detail'!F730)</f>
        <v>17331</v>
      </c>
      <c r="H730">
        <f>IF('Support - Calculation Detail'!G730="","",'Support - Calculation Detail'!G730)</f>
        <v>1.04</v>
      </c>
      <c r="I730">
        <f>IF('Support - Calculation Detail'!H730="","",'Support - Calculation Detail'!H730)</f>
        <v>18024</v>
      </c>
      <c r="J730">
        <f>IF('Support - Calculation Detail'!I730="","",'Support - Calculation Detail'!I730)</f>
        <v>0</v>
      </c>
      <c r="K730">
        <f>IF('Support - Calculation Detail'!K730="","",'Support - Calculation Detail'!K730)</f>
        <v>18024</v>
      </c>
      <c r="L730">
        <f>IF('Support - Calculation Detail'!L730="","",'Support - Calculation Detail'!L730)</f>
        <v>0</v>
      </c>
      <c r="M730">
        <f>IF('Support - Calculation Detail'!M730="","",'Support - Calculation Detail'!M730)</f>
        <v>0</v>
      </c>
      <c r="N730">
        <f>IF('Support - Calculation Detail'!N730="","",'Support - Calculation Detail'!N730)</f>
        <v>0</v>
      </c>
      <c r="P730">
        <f>IF('Support - Calculation Detail'!O730="","",'Support - Calculation Detail'!O730)</f>
        <v>18024</v>
      </c>
      <c r="Q730" t="b">
        <v>1</v>
      </c>
      <c r="R730" t="str">
        <f t="shared" si="55"/>
        <v>2120004</v>
      </c>
      <c r="S730" t="str">
        <f t="shared" si="56"/>
        <v>2120004-TF</v>
      </c>
      <c r="T730" t="str">
        <f t="shared" si="57"/>
        <v>2120004-TF</v>
      </c>
      <c r="U730" t="str">
        <f t="shared" si="58"/>
        <v>2</v>
      </c>
      <c r="V730" t="str">
        <f t="shared" si="59"/>
        <v>TF</v>
      </c>
    </row>
    <row r="731" spans="1:22" x14ac:dyDescent="0.35">
      <c r="A731" t="str">
        <f>IF('Support - Calculation Detail'!A731="","",LEFT('Support - Calculation Detail'!A731,7)&amp;"-"&amp;RIGHT('Support - Calculation Detail'!A731,2))</f>
        <v>2120004-UT</v>
      </c>
      <c r="B731" t="str">
        <f>IF('Support - Calculation Detail'!C731="","",'Support - Calculation Detail'!C731)</f>
        <v>21</v>
      </c>
      <c r="C731" t="str">
        <f>IF('Support - Calculation Detail'!B731="","",'Support - Calculation Detail'!B731)</f>
        <v>N</v>
      </c>
      <c r="D731">
        <f>IF('Support - Calculation Detail'!D731="","",'Support - Calculation Detail'!D731)</f>
        <v>128716</v>
      </c>
      <c r="E731">
        <f>IF('Support - Calculation Detail'!E731="","",'Support - Calculation Detail'!E731)</f>
        <v>0</v>
      </c>
      <c r="G731">
        <f>IF('Support - Calculation Detail'!F731="","",'Support - Calculation Detail'!F731)</f>
        <v>128716</v>
      </c>
      <c r="H731">
        <f>IF('Support - Calculation Detail'!G731="","",'Support - Calculation Detail'!G731)</f>
        <v>1.04</v>
      </c>
      <c r="I731">
        <f>IF('Support - Calculation Detail'!H731="","",'Support - Calculation Detail'!H731)</f>
        <v>133865</v>
      </c>
      <c r="J731">
        <f>IF('Support - Calculation Detail'!I731="","",'Support - Calculation Detail'!I731)</f>
        <v>0</v>
      </c>
      <c r="K731">
        <f>IF('Support - Calculation Detail'!K731="","",'Support - Calculation Detail'!K731)</f>
        <v>133865</v>
      </c>
      <c r="L731">
        <f>IF('Support - Calculation Detail'!L731="","",'Support - Calculation Detail'!L731)</f>
        <v>0</v>
      </c>
      <c r="M731">
        <f>IF('Support - Calculation Detail'!M731="","",'Support - Calculation Detail'!M731)</f>
        <v>0</v>
      </c>
      <c r="N731">
        <f>IF('Support - Calculation Detail'!N731="","",'Support - Calculation Detail'!N731)</f>
        <v>0</v>
      </c>
      <c r="P731">
        <f>IF('Support - Calculation Detail'!O731="","",'Support - Calculation Detail'!O731)</f>
        <v>133865</v>
      </c>
      <c r="Q731" t="b">
        <v>1</v>
      </c>
      <c r="R731" t="str">
        <f t="shared" si="55"/>
        <v>2120004</v>
      </c>
      <c r="S731" t="str">
        <f t="shared" si="56"/>
        <v>2120004-UT</v>
      </c>
      <c r="T731" t="str">
        <f t="shared" si="57"/>
        <v>2120004-UT</v>
      </c>
      <c r="U731" t="str">
        <f t="shared" si="58"/>
        <v>2</v>
      </c>
      <c r="V731" t="str">
        <f t="shared" si="59"/>
        <v>UT</v>
      </c>
    </row>
    <row r="732" spans="1:22" x14ac:dyDescent="0.35">
      <c r="A732" t="str">
        <f>IF('Support - Calculation Detail'!A732="","",LEFT('Support - Calculation Detail'!A732,7)&amp;"-"&amp;RIGHT('Support - Calculation Detail'!A732,2))</f>
        <v>2120005-UT</v>
      </c>
      <c r="B732" t="str">
        <f>IF('Support - Calculation Detail'!C732="","",'Support - Calculation Detail'!C732)</f>
        <v>21</v>
      </c>
      <c r="C732" t="str">
        <f>IF('Support - Calculation Detail'!B732="","",'Support - Calculation Detail'!B732)</f>
        <v>N</v>
      </c>
      <c r="D732">
        <f>IF('Support - Calculation Detail'!D732="","",'Support - Calculation Detail'!D732)</f>
        <v>12144</v>
      </c>
      <c r="E732">
        <f>IF('Support - Calculation Detail'!E732="","",'Support - Calculation Detail'!E732)</f>
        <v>0</v>
      </c>
      <c r="G732">
        <f>IF('Support - Calculation Detail'!F732="","",'Support - Calculation Detail'!F732)</f>
        <v>12144</v>
      </c>
      <c r="H732">
        <f>IF('Support - Calculation Detail'!G732="","",'Support - Calculation Detail'!G732)</f>
        <v>1.04</v>
      </c>
      <c r="I732">
        <f>IF('Support - Calculation Detail'!H732="","",'Support - Calculation Detail'!H732)</f>
        <v>12630</v>
      </c>
      <c r="J732">
        <f>IF('Support - Calculation Detail'!I732="","",'Support - Calculation Detail'!I732)</f>
        <v>0</v>
      </c>
      <c r="K732">
        <f>IF('Support - Calculation Detail'!K732="","",'Support - Calculation Detail'!K732)</f>
        <v>12630</v>
      </c>
      <c r="L732">
        <f>IF('Support - Calculation Detail'!L732="","",'Support - Calculation Detail'!L732)</f>
        <v>0</v>
      </c>
      <c r="M732">
        <f>IF('Support - Calculation Detail'!M732="","",'Support - Calculation Detail'!M732)</f>
        <v>0</v>
      </c>
      <c r="N732">
        <f>IF('Support - Calculation Detail'!N732="","",'Support - Calculation Detail'!N732)</f>
        <v>0</v>
      </c>
      <c r="P732">
        <f>IF('Support - Calculation Detail'!O732="","",'Support - Calculation Detail'!O732)</f>
        <v>12630</v>
      </c>
      <c r="Q732" t="b">
        <v>1</v>
      </c>
      <c r="R732" t="str">
        <f t="shared" si="55"/>
        <v>2120005</v>
      </c>
      <c r="S732" t="str">
        <f t="shared" si="56"/>
        <v>2120005-UT</v>
      </c>
      <c r="T732" t="str">
        <f t="shared" si="57"/>
        <v>2120005-UT</v>
      </c>
      <c r="U732" t="str">
        <f t="shared" si="58"/>
        <v>2</v>
      </c>
      <c r="V732" t="str">
        <f t="shared" si="59"/>
        <v>UT</v>
      </c>
    </row>
    <row r="733" spans="1:22" x14ac:dyDescent="0.35">
      <c r="A733" t="str">
        <f>IF('Support - Calculation Detail'!A733="","",LEFT('Support - Calculation Detail'!A733,7)&amp;"-"&amp;RIGHT('Support - Calculation Detail'!A733,2))</f>
        <v>2120005-TF</v>
      </c>
      <c r="B733" t="str">
        <f>IF('Support - Calculation Detail'!C733="","",'Support - Calculation Detail'!C733)</f>
        <v>21</v>
      </c>
      <c r="C733" t="str">
        <f>IF('Support - Calculation Detail'!B733="","",'Support - Calculation Detail'!B733)</f>
        <v>N</v>
      </c>
      <c r="D733">
        <f>IF('Support - Calculation Detail'!D733="","",'Support - Calculation Detail'!D733)</f>
        <v>8185</v>
      </c>
      <c r="E733">
        <f>IF('Support - Calculation Detail'!E733="","",'Support - Calculation Detail'!E733)</f>
        <v>0</v>
      </c>
      <c r="G733">
        <f>IF('Support - Calculation Detail'!F733="","",'Support - Calculation Detail'!F733)</f>
        <v>8185</v>
      </c>
      <c r="H733">
        <f>IF('Support - Calculation Detail'!G733="","",'Support - Calculation Detail'!G733)</f>
        <v>1.04</v>
      </c>
      <c r="I733">
        <f>IF('Support - Calculation Detail'!H733="","",'Support - Calculation Detail'!H733)</f>
        <v>8512</v>
      </c>
      <c r="J733">
        <f>IF('Support - Calculation Detail'!I733="","",'Support - Calculation Detail'!I733)</f>
        <v>0</v>
      </c>
      <c r="K733">
        <f>IF('Support - Calculation Detail'!K733="","",'Support - Calculation Detail'!K733)</f>
        <v>8512</v>
      </c>
      <c r="L733">
        <f>IF('Support - Calculation Detail'!L733="","",'Support - Calculation Detail'!L733)</f>
        <v>0</v>
      </c>
      <c r="M733">
        <f>IF('Support - Calculation Detail'!M733="","",'Support - Calculation Detail'!M733)</f>
        <v>0</v>
      </c>
      <c r="N733">
        <f>IF('Support - Calculation Detail'!N733="","",'Support - Calculation Detail'!N733)</f>
        <v>0</v>
      </c>
      <c r="P733">
        <f>IF('Support - Calculation Detail'!O733="","",'Support - Calculation Detail'!O733)</f>
        <v>8512</v>
      </c>
      <c r="Q733" t="b">
        <v>1</v>
      </c>
      <c r="R733" t="str">
        <f t="shared" si="55"/>
        <v>2120005</v>
      </c>
      <c r="S733" t="str">
        <f t="shared" si="56"/>
        <v>2120005-TF</v>
      </c>
      <c r="T733" t="str">
        <f t="shared" si="57"/>
        <v>2120005-TF</v>
      </c>
      <c r="U733" t="str">
        <f t="shared" si="58"/>
        <v>2</v>
      </c>
      <c r="V733" t="str">
        <f t="shared" si="59"/>
        <v>TF</v>
      </c>
    </row>
    <row r="734" spans="1:22" x14ac:dyDescent="0.35">
      <c r="A734" t="str">
        <f>IF('Support - Calculation Detail'!A734="","",LEFT('Support - Calculation Detail'!A734,7)&amp;"-"&amp;RIGHT('Support - Calculation Detail'!A734,2))</f>
        <v>2120006-TF</v>
      </c>
      <c r="B734" t="str">
        <f>IF('Support - Calculation Detail'!C734="","",'Support - Calculation Detail'!C734)</f>
        <v>21</v>
      </c>
      <c r="C734" t="str">
        <f>IF('Support - Calculation Detail'!B734="","",'Support - Calculation Detail'!B734)</f>
        <v>N</v>
      </c>
      <c r="D734">
        <f>IF('Support - Calculation Detail'!D734="","",'Support - Calculation Detail'!D734)</f>
        <v>3910</v>
      </c>
      <c r="E734">
        <f>IF('Support - Calculation Detail'!E734="","",'Support - Calculation Detail'!E734)</f>
        <v>0</v>
      </c>
      <c r="G734">
        <f>IF('Support - Calculation Detail'!F734="","",'Support - Calculation Detail'!F734)</f>
        <v>3910</v>
      </c>
      <c r="H734">
        <f>IF('Support - Calculation Detail'!G734="","",'Support - Calculation Detail'!G734)</f>
        <v>1.04</v>
      </c>
      <c r="I734">
        <f>IF('Support - Calculation Detail'!H734="","",'Support - Calculation Detail'!H734)</f>
        <v>4066</v>
      </c>
      <c r="J734">
        <f>IF('Support - Calculation Detail'!I734="","",'Support - Calculation Detail'!I734)</f>
        <v>0</v>
      </c>
      <c r="K734">
        <f>IF('Support - Calculation Detail'!K734="","",'Support - Calculation Detail'!K734)</f>
        <v>4066</v>
      </c>
      <c r="L734">
        <f>IF('Support - Calculation Detail'!L734="","",'Support - Calculation Detail'!L734)</f>
        <v>0</v>
      </c>
      <c r="M734">
        <f>IF('Support - Calculation Detail'!M734="","",'Support - Calculation Detail'!M734)</f>
        <v>0</v>
      </c>
      <c r="N734">
        <f>IF('Support - Calculation Detail'!N734="","",'Support - Calculation Detail'!N734)</f>
        <v>0</v>
      </c>
      <c r="P734">
        <f>IF('Support - Calculation Detail'!O734="","",'Support - Calculation Detail'!O734)</f>
        <v>4066</v>
      </c>
      <c r="Q734" t="b">
        <v>1</v>
      </c>
      <c r="R734" t="str">
        <f t="shared" si="55"/>
        <v>2120006</v>
      </c>
      <c r="S734" t="str">
        <f t="shared" si="56"/>
        <v>2120006-TF</v>
      </c>
      <c r="T734" t="str">
        <f t="shared" si="57"/>
        <v>2120006-TF</v>
      </c>
      <c r="U734" t="str">
        <f t="shared" si="58"/>
        <v>2</v>
      </c>
      <c r="V734" t="str">
        <f t="shared" si="59"/>
        <v>TF</v>
      </c>
    </row>
    <row r="735" spans="1:22" x14ac:dyDescent="0.35">
      <c r="A735" t="str">
        <f>IF('Support - Calculation Detail'!A735="","",LEFT('Support - Calculation Detail'!A735,7)&amp;"-"&amp;RIGHT('Support - Calculation Detail'!A735,2))</f>
        <v>2120006-UT</v>
      </c>
      <c r="B735" t="str">
        <f>IF('Support - Calculation Detail'!C735="","",'Support - Calculation Detail'!C735)</f>
        <v>21</v>
      </c>
      <c r="C735" t="str">
        <f>IF('Support - Calculation Detail'!B735="","",'Support - Calculation Detail'!B735)</f>
        <v>N</v>
      </c>
      <c r="D735">
        <f>IF('Support - Calculation Detail'!D735="","",'Support - Calculation Detail'!D735)</f>
        <v>15467</v>
      </c>
      <c r="E735">
        <f>IF('Support - Calculation Detail'!E735="","",'Support - Calculation Detail'!E735)</f>
        <v>0</v>
      </c>
      <c r="G735">
        <f>IF('Support - Calculation Detail'!F735="","",'Support - Calculation Detail'!F735)</f>
        <v>15467</v>
      </c>
      <c r="H735">
        <f>IF('Support - Calculation Detail'!G735="","",'Support - Calculation Detail'!G735)</f>
        <v>1.04</v>
      </c>
      <c r="I735">
        <f>IF('Support - Calculation Detail'!H735="","",'Support - Calculation Detail'!H735)</f>
        <v>16086</v>
      </c>
      <c r="J735">
        <f>IF('Support - Calculation Detail'!I735="","",'Support - Calculation Detail'!I735)</f>
        <v>0</v>
      </c>
      <c r="K735">
        <f>IF('Support - Calculation Detail'!K735="","",'Support - Calculation Detail'!K735)</f>
        <v>16086</v>
      </c>
      <c r="L735">
        <f>IF('Support - Calculation Detail'!L735="","",'Support - Calculation Detail'!L735)</f>
        <v>0</v>
      </c>
      <c r="M735">
        <f>IF('Support - Calculation Detail'!M735="","",'Support - Calculation Detail'!M735)</f>
        <v>0</v>
      </c>
      <c r="N735">
        <f>IF('Support - Calculation Detail'!N735="","",'Support - Calculation Detail'!N735)</f>
        <v>0</v>
      </c>
      <c r="P735">
        <f>IF('Support - Calculation Detail'!O735="","",'Support - Calculation Detail'!O735)</f>
        <v>16086</v>
      </c>
      <c r="Q735" t="b">
        <v>1</v>
      </c>
      <c r="R735" t="str">
        <f t="shared" si="55"/>
        <v>2120006</v>
      </c>
      <c r="S735" t="str">
        <f t="shared" si="56"/>
        <v>2120006-UT</v>
      </c>
      <c r="T735" t="str">
        <f t="shared" si="57"/>
        <v>2120006-UT</v>
      </c>
      <c r="U735" t="str">
        <f t="shared" si="58"/>
        <v>2</v>
      </c>
      <c r="V735" t="str">
        <f t="shared" si="59"/>
        <v>UT</v>
      </c>
    </row>
    <row r="736" spans="1:22" x14ac:dyDescent="0.35">
      <c r="A736" t="str">
        <f>IF('Support - Calculation Detail'!A736="","",LEFT('Support - Calculation Detail'!A736,7)&amp;"-"&amp;RIGHT('Support - Calculation Detail'!A736,2))</f>
        <v>2120007-UT</v>
      </c>
      <c r="B736" t="str">
        <f>IF('Support - Calculation Detail'!C736="","",'Support - Calculation Detail'!C736)</f>
        <v>21</v>
      </c>
      <c r="C736" t="str">
        <f>IF('Support - Calculation Detail'!B736="","",'Support - Calculation Detail'!B736)</f>
        <v>N</v>
      </c>
      <c r="D736">
        <f>IF('Support - Calculation Detail'!D736="","",'Support - Calculation Detail'!D736)</f>
        <v>12596</v>
      </c>
      <c r="E736">
        <f>IF('Support - Calculation Detail'!E736="","",'Support - Calculation Detail'!E736)</f>
        <v>0</v>
      </c>
      <c r="G736">
        <f>IF('Support - Calculation Detail'!F736="","",'Support - Calculation Detail'!F736)</f>
        <v>12596</v>
      </c>
      <c r="H736">
        <f>IF('Support - Calculation Detail'!G736="","",'Support - Calculation Detail'!G736)</f>
        <v>1.04</v>
      </c>
      <c r="I736">
        <f>IF('Support - Calculation Detail'!H736="","",'Support - Calculation Detail'!H736)</f>
        <v>13100</v>
      </c>
      <c r="J736">
        <f>IF('Support - Calculation Detail'!I736="","",'Support - Calculation Detail'!I736)</f>
        <v>0</v>
      </c>
      <c r="K736">
        <f>IF('Support - Calculation Detail'!K736="","",'Support - Calculation Detail'!K736)</f>
        <v>13100</v>
      </c>
      <c r="L736">
        <f>IF('Support - Calculation Detail'!L736="","",'Support - Calculation Detail'!L736)</f>
        <v>0</v>
      </c>
      <c r="M736">
        <f>IF('Support - Calculation Detail'!M736="","",'Support - Calculation Detail'!M736)</f>
        <v>0</v>
      </c>
      <c r="N736">
        <f>IF('Support - Calculation Detail'!N736="","",'Support - Calculation Detail'!N736)</f>
        <v>0</v>
      </c>
      <c r="P736">
        <f>IF('Support - Calculation Detail'!O736="","",'Support - Calculation Detail'!O736)</f>
        <v>13100</v>
      </c>
      <c r="Q736" t="b">
        <v>1</v>
      </c>
      <c r="R736" t="str">
        <f t="shared" si="55"/>
        <v>2120007</v>
      </c>
      <c r="S736" t="str">
        <f t="shared" si="56"/>
        <v>2120007-UT</v>
      </c>
      <c r="T736" t="str">
        <f t="shared" si="57"/>
        <v>2120007-UT</v>
      </c>
      <c r="U736" t="str">
        <f t="shared" si="58"/>
        <v>2</v>
      </c>
      <c r="V736" t="str">
        <f t="shared" si="59"/>
        <v>UT</v>
      </c>
    </row>
    <row r="737" spans="1:22" x14ac:dyDescent="0.35">
      <c r="A737" t="str">
        <f>IF('Support - Calculation Detail'!A737="","",LEFT('Support - Calculation Detail'!A737,7)&amp;"-"&amp;RIGHT('Support - Calculation Detail'!A737,2))</f>
        <v>2120007-TF</v>
      </c>
      <c r="B737" t="str">
        <f>IF('Support - Calculation Detail'!C737="","",'Support - Calculation Detail'!C737)</f>
        <v>21</v>
      </c>
      <c r="C737" t="str">
        <f>IF('Support - Calculation Detail'!B737="","",'Support - Calculation Detail'!B737)</f>
        <v>N</v>
      </c>
      <c r="D737">
        <f>IF('Support - Calculation Detail'!D737="","",'Support - Calculation Detail'!D737)</f>
        <v>7667</v>
      </c>
      <c r="E737">
        <f>IF('Support - Calculation Detail'!E737="","",'Support - Calculation Detail'!E737)</f>
        <v>0</v>
      </c>
      <c r="G737">
        <f>IF('Support - Calculation Detail'!F737="","",'Support - Calculation Detail'!F737)</f>
        <v>7667</v>
      </c>
      <c r="H737">
        <f>IF('Support - Calculation Detail'!G737="","",'Support - Calculation Detail'!G737)</f>
        <v>1.04</v>
      </c>
      <c r="I737">
        <f>IF('Support - Calculation Detail'!H737="","",'Support - Calculation Detail'!H737)</f>
        <v>7974</v>
      </c>
      <c r="J737">
        <f>IF('Support - Calculation Detail'!I737="","",'Support - Calculation Detail'!I737)</f>
        <v>0</v>
      </c>
      <c r="K737">
        <f>IF('Support - Calculation Detail'!K737="","",'Support - Calculation Detail'!K737)</f>
        <v>7974</v>
      </c>
      <c r="L737">
        <f>IF('Support - Calculation Detail'!L737="","",'Support - Calculation Detail'!L737)</f>
        <v>0</v>
      </c>
      <c r="M737">
        <f>IF('Support - Calculation Detail'!M737="","",'Support - Calculation Detail'!M737)</f>
        <v>0</v>
      </c>
      <c r="N737">
        <f>IF('Support - Calculation Detail'!N737="","",'Support - Calculation Detail'!N737)</f>
        <v>0</v>
      </c>
      <c r="P737">
        <f>IF('Support - Calculation Detail'!O737="","",'Support - Calculation Detail'!O737)</f>
        <v>7974</v>
      </c>
      <c r="Q737" t="b">
        <v>1</v>
      </c>
      <c r="R737" t="str">
        <f t="shared" si="55"/>
        <v>2120007</v>
      </c>
      <c r="S737" t="str">
        <f t="shared" si="56"/>
        <v>2120007-TF</v>
      </c>
      <c r="T737" t="str">
        <f t="shared" si="57"/>
        <v>2120007-TF</v>
      </c>
      <c r="U737" t="str">
        <f t="shared" si="58"/>
        <v>2</v>
      </c>
      <c r="V737" t="str">
        <f t="shared" si="59"/>
        <v>TF</v>
      </c>
    </row>
    <row r="738" spans="1:22" x14ac:dyDescent="0.35">
      <c r="A738" t="str">
        <f>IF('Support - Calculation Detail'!A738="","",LEFT('Support - Calculation Detail'!A738,7)&amp;"-"&amp;RIGHT('Support - Calculation Detail'!A738,2))</f>
        <v>2120008-TF</v>
      </c>
      <c r="B738" t="str">
        <f>IF('Support - Calculation Detail'!C738="","",'Support - Calculation Detail'!C738)</f>
        <v>21</v>
      </c>
      <c r="C738" t="str">
        <f>IF('Support - Calculation Detail'!B738="","",'Support - Calculation Detail'!B738)</f>
        <v>N</v>
      </c>
      <c r="D738">
        <f>IF('Support - Calculation Detail'!D738="","",'Support - Calculation Detail'!D738)</f>
        <v>22251</v>
      </c>
      <c r="E738">
        <f>IF('Support - Calculation Detail'!E738="","",'Support - Calculation Detail'!E738)</f>
        <v>0</v>
      </c>
      <c r="G738">
        <f>IF('Support - Calculation Detail'!F738="","",'Support - Calculation Detail'!F738)</f>
        <v>22251</v>
      </c>
      <c r="H738">
        <f>IF('Support - Calculation Detail'!G738="","",'Support - Calculation Detail'!G738)</f>
        <v>1.04</v>
      </c>
      <c r="I738">
        <f>IF('Support - Calculation Detail'!H738="","",'Support - Calculation Detail'!H738)</f>
        <v>23141</v>
      </c>
      <c r="J738">
        <f>IF('Support - Calculation Detail'!I738="","",'Support - Calculation Detail'!I738)</f>
        <v>0</v>
      </c>
      <c r="K738">
        <f>IF('Support - Calculation Detail'!K738="","",'Support - Calculation Detail'!K738)</f>
        <v>23141</v>
      </c>
      <c r="L738">
        <f>IF('Support - Calculation Detail'!L738="","",'Support - Calculation Detail'!L738)</f>
        <v>0</v>
      </c>
      <c r="M738">
        <f>IF('Support - Calculation Detail'!M738="","",'Support - Calculation Detail'!M738)</f>
        <v>0</v>
      </c>
      <c r="N738">
        <f>IF('Support - Calculation Detail'!N738="","",'Support - Calculation Detail'!N738)</f>
        <v>0</v>
      </c>
      <c r="P738">
        <f>IF('Support - Calculation Detail'!O738="","",'Support - Calculation Detail'!O738)</f>
        <v>23141</v>
      </c>
      <c r="Q738" t="b">
        <v>1</v>
      </c>
      <c r="R738" t="str">
        <f t="shared" si="55"/>
        <v>2120008</v>
      </c>
      <c r="S738" t="str">
        <f t="shared" si="56"/>
        <v>2120008-TF</v>
      </c>
      <c r="T738" t="str">
        <f t="shared" si="57"/>
        <v>2120008-TF</v>
      </c>
      <c r="U738" t="str">
        <f t="shared" si="58"/>
        <v>2</v>
      </c>
      <c r="V738" t="str">
        <f t="shared" si="59"/>
        <v>TF</v>
      </c>
    </row>
    <row r="739" spans="1:22" x14ac:dyDescent="0.35">
      <c r="A739" t="str">
        <f>IF('Support - Calculation Detail'!A739="","",LEFT('Support - Calculation Detail'!A739,7)&amp;"-"&amp;RIGHT('Support - Calculation Detail'!A739,2))</f>
        <v>2120008-UT</v>
      </c>
      <c r="B739" t="str">
        <f>IF('Support - Calculation Detail'!C739="","",'Support - Calculation Detail'!C739)</f>
        <v>21</v>
      </c>
      <c r="C739" t="str">
        <f>IF('Support - Calculation Detail'!B739="","",'Support - Calculation Detail'!B739)</f>
        <v>N</v>
      </c>
      <c r="D739">
        <f>IF('Support - Calculation Detail'!D739="","",'Support - Calculation Detail'!D739)</f>
        <v>7099</v>
      </c>
      <c r="E739">
        <f>IF('Support - Calculation Detail'!E739="","",'Support - Calculation Detail'!E739)</f>
        <v>0</v>
      </c>
      <c r="G739">
        <f>IF('Support - Calculation Detail'!F739="","",'Support - Calculation Detail'!F739)</f>
        <v>7099</v>
      </c>
      <c r="H739">
        <f>IF('Support - Calculation Detail'!G739="","",'Support - Calculation Detail'!G739)</f>
        <v>1.04</v>
      </c>
      <c r="I739">
        <f>IF('Support - Calculation Detail'!H739="","",'Support - Calculation Detail'!H739)</f>
        <v>7383</v>
      </c>
      <c r="J739">
        <f>IF('Support - Calculation Detail'!I739="","",'Support - Calculation Detail'!I739)</f>
        <v>0</v>
      </c>
      <c r="K739">
        <f>IF('Support - Calculation Detail'!K739="","",'Support - Calculation Detail'!K739)</f>
        <v>7383</v>
      </c>
      <c r="L739">
        <f>IF('Support - Calculation Detail'!L739="","",'Support - Calculation Detail'!L739)</f>
        <v>0</v>
      </c>
      <c r="M739">
        <f>IF('Support - Calculation Detail'!M739="","",'Support - Calculation Detail'!M739)</f>
        <v>0</v>
      </c>
      <c r="N739">
        <f>IF('Support - Calculation Detail'!N739="","",'Support - Calculation Detail'!N739)</f>
        <v>0</v>
      </c>
      <c r="P739">
        <f>IF('Support - Calculation Detail'!O739="","",'Support - Calculation Detail'!O739)</f>
        <v>7383</v>
      </c>
      <c r="Q739" t="b">
        <v>1</v>
      </c>
      <c r="R739" t="str">
        <f t="shared" si="55"/>
        <v>2120008</v>
      </c>
      <c r="S739" t="str">
        <f t="shared" si="56"/>
        <v>2120008-UT</v>
      </c>
      <c r="T739" t="str">
        <f t="shared" si="57"/>
        <v>2120008-UT</v>
      </c>
      <c r="U739" t="str">
        <f t="shared" si="58"/>
        <v>2</v>
      </c>
      <c r="V739" t="str">
        <f t="shared" si="59"/>
        <v>UT</v>
      </c>
    </row>
    <row r="740" spans="1:22" x14ac:dyDescent="0.35">
      <c r="A740" t="str">
        <f>IF('Support - Calculation Detail'!A740="","",LEFT('Support - Calculation Detail'!A740,7)&amp;"-"&amp;RIGHT('Support - Calculation Detail'!A740,2))</f>
        <v>2120009-UT</v>
      </c>
      <c r="B740" t="str">
        <f>IF('Support - Calculation Detail'!C740="","",'Support - Calculation Detail'!C740)</f>
        <v>21</v>
      </c>
      <c r="C740" t="str">
        <f>IF('Support - Calculation Detail'!B740="","",'Support - Calculation Detail'!B740)</f>
        <v>N</v>
      </c>
      <c r="D740">
        <f>IF('Support - Calculation Detail'!D740="","",'Support - Calculation Detail'!D740)</f>
        <v>5903</v>
      </c>
      <c r="E740">
        <f>IF('Support - Calculation Detail'!E740="","",'Support - Calculation Detail'!E740)</f>
        <v>0</v>
      </c>
      <c r="G740">
        <f>IF('Support - Calculation Detail'!F740="","",'Support - Calculation Detail'!F740)</f>
        <v>5903</v>
      </c>
      <c r="H740">
        <f>IF('Support - Calculation Detail'!G740="","",'Support - Calculation Detail'!G740)</f>
        <v>1.04</v>
      </c>
      <c r="I740">
        <f>IF('Support - Calculation Detail'!H740="","",'Support - Calculation Detail'!H740)</f>
        <v>6139</v>
      </c>
      <c r="J740">
        <f>IF('Support - Calculation Detail'!I740="","",'Support - Calculation Detail'!I740)</f>
        <v>0</v>
      </c>
      <c r="K740">
        <f>IF('Support - Calculation Detail'!K740="","",'Support - Calculation Detail'!K740)</f>
        <v>6139</v>
      </c>
      <c r="L740">
        <f>IF('Support - Calculation Detail'!L740="","",'Support - Calculation Detail'!L740)</f>
        <v>0</v>
      </c>
      <c r="M740">
        <f>IF('Support - Calculation Detail'!M740="","",'Support - Calculation Detail'!M740)</f>
        <v>0</v>
      </c>
      <c r="N740">
        <f>IF('Support - Calculation Detail'!N740="","",'Support - Calculation Detail'!N740)</f>
        <v>0</v>
      </c>
      <c r="P740">
        <f>IF('Support - Calculation Detail'!O740="","",'Support - Calculation Detail'!O740)</f>
        <v>6139</v>
      </c>
      <c r="Q740" t="b">
        <v>1</v>
      </c>
      <c r="R740" t="str">
        <f t="shared" si="55"/>
        <v>2120009</v>
      </c>
      <c r="S740" t="str">
        <f t="shared" si="56"/>
        <v>2120009-UT</v>
      </c>
      <c r="T740" t="str">
        <f t="shared" si="57"/>
        <v>2120009-UT</v>
      </c>
      <c r="U740" t="str">
        <f t="shared" si="58"/>
        <v>2</v>
      </c>
      <c r="V740" t="str">
        <f t="shared" si="59"/>
        <v>UT</v>
      </c>
    </row>
    <row r="741" spans="1:22" x14ac:dyDescent="0.35">
      <c r="A741" t="str">
        <f>IF('Support - Calculation Detail'!A741="","",LEFT('Support - Calculation Detail'!A741,7)&amp;"-"&amp;RIGHT('Support - Calculation Detail'!A741,2))</f>
        <v>2120009-TF</v>
      </c>
      <c r="B741" t="str">
        <f>IF('Support - Calculation Detail'!C741="","",'Support - Calculation Detail'!C741)</f>
        <v>21</v>
      </c>
      <c r="C741" t="str">
        <f>IF('Support - Calculation Detail'!B741="","",'Support - Calculation Detail'!B741)</f>
        <v>N</v>
      </c>
      <c r="D741">
        <f>IF('Support - Calculation Detail'!D741="","",'Support - Calculation Detail'!D741)</f>
        <v>6247</v>
      </c>
      <c r="E741">
        <f>IF('Support - Calculation Detail'!E741="","",'Support - Calculation Detail'!E741)</f>
        <v>0</v>
      </c>
      <c r="G741">
        <f>IF('Support - Calculation Detail'!F741="","",'Support - Calculation Detail'!F741)</f>
        <v>6247</v>
      </c>
      <c r="H741">
        <f>IF('Support - Calculation Detail'!G741="","",'Support - Calculation Detail'!G741)</f>
        <v>1.04</v>
      </c>
      <c r="I741">
        <f>IF('Support - Calculation Detail'!H741="","",'Support - Calculation Detail'!H741)</f>
        <v>6497</v>
      </c>
      <c r="J741">
        <f>IF('Support - Calculation Detail'!I741="","",'Support - Calculation Detail'!I741)</f>
        <v>0</v>
      </c>
      <c r="K741">
        <f>IF('Support - Calculation Detail'!K741="","",'Support - Calculation Detail'!K741)</f>
        <v>6497</v>
      </c>
      <c r="L741">
        <f>IF('Support - Calculation Detail'!L741="","",'Support - Calculation Detail'!L741)</f>
        <v>0</v>
      </c>
      <c r="M741">
        <f>IF('Support - Calculation Detail'!M741="","",'Support - Calculation Detail'!M741)</f>
        <v>0</v>
      </c>
      <c r="N741">
        <f>IF('Support - Calculation Detail'!N741="","",'Support - Calculation Detail'!N741)</f>
        <v>0</v>
      </c>
      <c r="P741">
        <f>IF('Support - Calculation Detail'!O741="","",'Support - Calculation Detail'!O741)</f>
        <v>6497</v>
      </c>
      <c r="Q741" t="b">
        <v>1</v>
      </c>
      <c r="R741" t="str">
        <f t="shared" si="55"/>
        <v>2120009</v>
      </c>
      <c r="S741" t="str">
        <f t="shared" si="56"/>
        <v>2120009-TF</v>
      </c>
      <c r="T741" t="str">
        <f t="shared" si="57"/>
        <v>2120009-TF</v>
      </c>
      <c r="U741" t="str">
        <f t="shared" si="58"/>
        <v>2</v>
      </c>
      <c r="V741" t="str">
        <f t="shared" si="59"/>
        <v>TF</v>
      </c>
    </row>
    <row r="742" spans="1:22" x14ac:dyDescent="0.35">
      <c r="A742" t="str">
        <f>IF('Support - Calculation Detail'!A742="","",LEFT('Support - Calculation Detail'!A742,7)&amp;"-"&amp;RIGHT('Support - Calculation Detail'!A742,2))</f>
        <v>2150049-UT</v>
      </c>
      <c r="B742" t="str">
        <f>IF('Support - Calculation Detail'!C742="","",'Support - Calculation Detail'!C742)</f>
        <v>21</v>
      </c>
      <c r="C742" t="str">
        <f>IF('Support - Calculation Detail'!B742="","",'Support - Calculation Detail'!B742)</f>
        <v>N</v>
      </c>
      <c r="D742">
        <f>IF('Support - Calculation Detail'!D742="","",'Support - Calculation Detail'!D742)</f>
        <v>1167185</v>
      </c>
      <c r="E742">
        <f>IF('Support - Calculation Detail'!E742="","",'Support - Calculation Detail'!E742)</f>
        <v>0</v>
      </c>
      <c r="G742">
        <f>IF('Support - Calculation Detail'!F742="","",'Support - Calculation Detail'!F742)</f>
        <v>1167185</v>
      </c>
      <c r="H742">
        <f>IF('Support - Calculation Detail'!G742="","",'Support - Calculation Detail'!G742)</f>
        <v>1.04</v>
      </c>
      <c r="I742">
        <f>IF('Support - Calculation Detail'!H742="","",'Support - Calculation Detail'!H742)</f>
        <v>1213872</v>
      </c>
      <c r="J742">
        <f>IF('Support - Calculation Detail'!I742="","",'Support - Calculation Detail'!I742)</f>
        <v>0</v>
      </c>
      <c r="K742">
        <f>IF('Support - Calculation Detail'!K742="","",'Support - Calculation Detail'!K742)</f>
        <v>1213872</v>
      </c>
      <c r="L742">
        <f>IF('Support - Calculation Detail'!L742="","",'Support - Calculation Detail'!L742)</f>
        <v>0</v>
      </c>
      <c r="M742">
        <f>IF('Support - Calculation Detail'!M742="","",'Support - Calculation Detail'!M742)</f>
        <v>0</v>
      </c>
      <c r="N742">
        <f>IF('Support - Calculation Detail'!N742="","",'Support - Calculation Detail'!N742)</f>
        <v>0</v>
      </c>
      <c r="P742">
        <f>IF('Support - Calculation Detail'!O742="","",'Support - Calculation Detail'!O742)</f>
        <v>1213872</v>
      </c>
      <c r="Q742" t="b">
        <v>1</v>
      </c>
      <c r="R742" t="str">
        <f t="shared" si="55"/>
        <v>2150049</v>
      </c>
      <c r="S742" t="str">
        <f t="shared" si="56"/>
        <v>2150049-UT</v>
      </c>
      <c r="T742" t="str">
        <f t="shared" si="57"/>
        <v>2150049-UT</v>
      </c>
      <c r="U742" t="str">
        <f t="shared" si="58"/>
        <v>5</v>
      </c>
      <c r="V742" t="str">
        <f t="shared" si="59"/>
        <v>UT</v>
      </c>
    </row>
    <row r="743" spans="1:22" x14ac:dyDescent="0.35">
      <c r="A743" t="str">
        <f>IF('Support - Calculation Detail'!A743="","",LEFT('Support - Calculation Detail'!A743,7)&amp;"-"&amp;RIGHT('Support - Calculation Detail'!A743,2))</f>
        <v>2130304-UT</v>
      </c>
      <c r="B743" t="str">
        <f>IF('Support - Calculation Detail'!C743="","",'Support - Calculation Detail'!C743)</f>
        <v>21</v>
      </c>
      <c r="C743" t="str">
        <f>IF('Support - Calculation Detail'!B743="","",'Support - Calculation Detail'!B743)</f>
        <v>N</v>
      </c>
      <c r="D743">
        <f>IF('Support - Calculation Detail'!D743="","",'Support - Calculation Detail'!D743)</f>
        <v>13025499</v>
      </c>
      <c r="E743">
        <f>IF('Support - Calculation Detail'!E743="","",'Support - Calculation Detail'!E743)</f>
        <v>0</v>
      </c>
      <c r="G743">
        <f>IF('Support - Calculation Detail'!F743="","",'Support - Calculation Detail'!F743)</f>
        <v>13025499</v>
      </c>
      <c r="H743">
        <f>IF('Support - Calculation Detail'!G743="","",'Support - Calculation Detail'!G743)</f>
        <v>1.04</v>
      </c>
      <c r="I743">
        <f>IF('Support - Calculation Detail'!H743="","",'Support - Calculation Detail'!H743)</f>
        <v>13546519</v>
      </c>
      <c r="J743">
        <f>IF('Support - Calculation Detail'!I743="","",'Support - Calculation Detail'!I743)</f>
        <v>0</v>
      </c>
      <c r="K743">
        <f>IF('Support - Calculation Detail'!K743="","",'Support - Calculation Detail'!K743)</f>
        <v>13546519</v>
      </c>
      <c r="L743">
        <f>IF('Support - Calculation Detail'!L743="","",'Support - Calculation Detail'!L743)</f>
        <v>65113</v>
      </c>
      <c r="M743">
        <f>IF('Support - Calculation Detail'!M743="","",'Support - Calculation Detail'!M743)</f>
        <v>0</v>
      </c>
      <c r="N743">
        <f>IF('Support - Calculation Detail'!N743="","",'Support - Calculation Detail'!N743)</f>
        <v>0</v>
      </c>
      <c r="P743">
        <f>IF('Support - Calculation Detail'!O743="","",'Support - Calculation Detail'!O743)</f>
        <v>13611632</v>
      </c>
      <c r="Q743" t="b">
        <v>1</v>
      </c>
      <c r="R743" t="str">
        <f t="shared" si="55"/>
        <v>2130304</v>
      </c>
      <c r="S743" t="str">
        <f t="shared" si="56"/>
        <v>2130304-UT</v>
      </c>
      <c r="T743" t="str">
        <f t="shared" si="57"/>
        <v>2130304-UT</v>
      </c>
      <c r="U743" t="str">
        <f t="shared" si="58"/>
        <v>3</v>
      </c>
      <c r="V743" t="str">
        <f t="shared" si="59"/>
        <v>UT</v>
      </c>
    </row>
    <row r="744" spans="1:22" x14ac:dyDescent="0.35">
      <c r="A744" t="str">
        <f>IF('Support - Calculation Detail'!A744="","",LEFT('Support - Calculation Detail'!A744,7)&amp;"-"&amp;RIGHT('Support - Calculation Detail'!A744,2))</f>
        <v>7030860-UT</v>
      </c>
      <c r="B744" t="str">
        <f>IF('Support - Calculation Detail'!C744="","",'Support - Calculation Detail'!C744)</f>
        <v>70</v>
      </c>
      <c r="C744" t="str">
        <f>IF('Support - Calculation Detail'!B744="","",'Support - Calculation Detail'!B744)</f>
        <v>N</v>
      </c>
      <c r="D744">
        <f>IF('Support - Calculation Detail'!D744="","",'Support - Calculation Detail'!D744)</f>
        <v>92594</v>
      </c>
      <c r="E744">
        <f>IF('Support - Calculation Detail'!E744="","",'Support - Calculation Detail'!E744)</f>
        <v>0</v>
      </c>
      <c r="G744">
        <f>IF('Support - Calculation Detail'!F744="","",'Support - Calculation Detail'!F744)</f>
        <v>92594</v>
      </c>
      <c r="H744">
        <f>IF('Support - Calculation Detail'!G744="","",'Support - Calculation Detail'!G744)</f>
        <v>1.04</v>
      </c>
      <c r="I744">
        <f>IF('Support - Calculation Detail'!H744="","",'Support - Calculation Detail'!H744)</f>
        <v>96298</v>
      </c>
      <c r="J744">
        <f>IF('Support - Calculation Detail'!I744="","",'Support - Calculation Detail'!I744)</f>
        <v>0</v>
      </c>
      <c r="K744">
        <f>IF('Support - Calculation Detail'!K744="","",'Support - Calculation Detail'!K744)</f>
        <v>96298</v>
      </c>
      <c r="L744">
        <f>IF('Support - Calculation Detail'!L744="","",'Support - Calculation Detail'!L744)</f>
        <v>0</v>
      </c>
      <c r="M744">
        <f>IF('Support - Calculation Detail'!M744="","",'Support - Calculation Detail'!M744)</f>
        <v>0</v>
      </c>
      <c r="N744">
        <f>IF('Support - Calculation Detail'!N744="","",'Support - Calculation Detail'!N744)</f>
        <v>0</v>
      </c>
      <c r="P744">
        <f>IF('Support - Calculation Detail'!O744="","",'Support - Calculation Detail'!O744)</f>
        <v>96298</v>
      </c>
      <c r="Q744" t="b">
        <v>1</v>
      </c>
      <c r="R744" t="str">
        <f t="shared" si="55"/>
        <v>7030860</v>
      </c>
      <c r="S744" t="str">
        <f t="shared" si="56"/>
        <v>7030860-UT</v>
      </c>
      <c r="T744" t="str">
        <f t="shared" si="57"/>
        <v>7030860-UT</v>
      </c>
      <c r="U744" t="str">
        <f t="shared" si="58"/>
        <v>3</v>
      </c>
      <c r="V744" t="str">
        <f t="shared" si="59"/>
        <v>UT</v>
      </c>
    </row>
    <row r="745" spans="1:22" x14ac:dyDescent="0.35">
      <c r="A745" t="str">
        <f>IF('Support - Calculation Detail'!A745="","",LEFT('Support - Calculation Detail'!A745,7)&amp;"-"&amp;RIGHT('Support - Calculation Detail'!A745,2))</f>
        <v>2142395-SO</v>
      </c>
      <c r="B745" t="str">
        <f>IF('Support - Calculation Detail'!C745="","",'Support - Calculation Detail'!C745)</f>
        <v>21</v>
      </c>
      <c r="C745" t="str">
        <f>IF('Support - Calculation Detail'!B745="","",'Support - Calculation Detail'!B745)</f>
        <v>N</v>
      </c>
      <c r="D745">
        <f>IF('Support - Calculation Detail'!D745="","",'Support - Calculation Detail'!D745)</f>
        <v>8057864</v>
      </c>
      <c r="E745">
        <f>IF('Support - Calculation Detail'!E745="","",'Support - Calculation Detail'!E745)</f>
        <v>0</v>
      </c>
      <c r="G745">
        <f>IF('Support - Calculation Detail'!F745="","",'Support - Calculation Detail'!F745)</f>
        <v>8057864</v>
      </c>
      <c r="H745">
        <f>IF('Support - Calculation Detail'!G745="","",'Support - Calculation Detail'!G745)</f>
        <v>1.04</v>
      </c>
      <c r="I745">
        <f>IF('Support - Calculation Detail'!H745="","",'Support - Calculation Detail'!H745)</f>
        <v>8380179</v>
      </c>
      <c r="J745">
        <f>IF('Support - Calculation Detail'!I745="","",'Support - Calculation Detail'!I745)</f>
        <v>0</v>
      </c>
      <c r="K745">
        <f>IF('Support - Calculation Detail'!K745="","",'Support - Calculation Detail'!K745)</f>
        <v>8380179</v>
      </c>
      <c r="L745">
        <f>IF('Support - Calculation Detail'!L745="","",'Support - Calculation Detail'!L745)</f>
        <v>0</v>
      </c>
      <c r="M745">
        <f>IF('Support - Calculation Detail'!M745="","",'Support - Calculation Detail'!M745)</f>
        <v>0</v>
      </c>
      <c r="N745">
        <f>IF('Support - Calculation Detail'!N745="","",'Support - Calculation Detail'!N745)</f>
        <v>0</v>
      </c>
      <c r="P745">
        <f>IF('Support - Calculation Detail'!O745="","",'Support - Calculation Detail'!O745)</f>
        <v>8380179</v>
      </c>
      <c r="Q745" t="b">
        <v>1</v>
      </c>
      <c r="R745" t="str">
        <f t="shared" si="55"/>
        <v>2142395</v>
      </c>
      <c r="S745" t="str">
        <f t="shared" si="56"/>
        <v>2142395-SO</v>
      </c>
      <c r="T745" t="str">
        <f t="shared" si="57"/>
        <v>2142395-SO</v>
      </c>
      <c r="U745" t="str">
        <f t="shared" si="58"/>
        <v>4</v>
      </c>
      <c r="V745" t="str">
        <f t="shared" si="59"/>
        <v>SO</v>
      </c>
    </row>
    <row r="746" spans="1:22" x14ac:dyDescent="0.35">
      <c r="A746" t="str">
        <f>IF('Support - Calculation Detail'!A746="","",LEFT('Support - Calculation Detail'!A746,7)&amp;"-"&amp;RIGHT('Support - Calculation Detail'!A746,2))</f>
        <v>2210000-UT</v>
      </c>
      <c r="B746" t="str">
        <f>IF('Support - Calculation Detail'!C746="","",'Support - Calculation Detail'!C746)</f>
        <v>22</v>
      </c>
      <c r="C746" t="str">
        <f>IF('Support - Calculation Detail'!B746="","",'Support - Calculation Detail'!B746)</f>
        <v>N</v>
      </c>
      <c r="D746">
        <f>IF('Support - Calculation Detail'!D746="","",'Support - Calculation Detail'!D746)</f>
        <v>10139344</v>
      </c>
      <c r="E746">
        <f>IF('Support - Calculation Detail'!E746="","",'Support - Calculation Detail'!E746)</f>
        <v>0</v>
      </c>
      <c r="G746">
        <f>IF('Support - Calculation Detail'!F746="","",'Support - Calculation Detail'!F746)</f>
        <v>10139344</v>
      </c>
      <c r="H746">
        <f>IF('Support - Calculation Detail'!G746="","",'Support - Calculation Detail'!G746)</f>
        <v>1.04</v>
      </c>
      <c r="I746">
        <f>IF('Support - Calculation Detail'!H746="","",'Support - Calculation Detail'!H746)</f>
        <v>10544918</v>
      </c>
      <c r="J746">
        <f>IF('Support - Calculation Detail'!I746="","",'Support - Calculation Detail'!I746)</f>
        <v>0</v>
      </c>
      <c r="K746">
        <f>IF('Support - Calculation Detail'!K746="","",'Support - Calculation Detail'!K746)</f>
        <v>10544918</v>
      </c>
      <c r="L746">
        <f>IF('Support - Calculation Detail'!L746="","",'Support - Calculation Detail'!L746)</f>
        <v>1539905</v>
      </c>
      <c r="M746">
        <f>IF('Support - Calculation Detail'!M746="","",'Support - Calculation Detail'!M746)</f>
        <v>600573</v>
      </c>
      <c r="N746">
        <f>IF('Support - Calculation Detail'!N746="","",'Support - Calculation Detail'!N746)</f>
        <v>1458461.5140504497</v>
      </c>
      <c r="P746">
        <f>IF('Support - Calculation Detail'!O746="","",'Support - Calculation Detail'!O746)</f>
        <v>14143857.51405045</v>
      </c>
      <c r="Q746" t="b">
        <v>1</v>
      </c>
      <c r="R746" t="str">
        <f t="shared" si="55"/>
        <v>2210000</v>
      </c>
      <c r="S746" t="str">
        <f t="shared" si="56"/>
        <v>2210000-UT</v>
      </c>
      <c r="T746" t="str">
        <f t="shared" si="57"/>
        <v>2210000-UT</v>
      </c>
      <c r="U746" t="str">
        <f t="shared" si="58"/>
        <v>1</v>
      </c>
      <c r="V746" t="str">
        <f t="shared" si="59"/>
        <v>UT</v>
      </c>
    </row>
    <row r="747" spans="1:22" x14ac:dyDescent="0.35">
      <c r="A747" t="str">
        <f>IF('Support - Calculation Detail'!A747="","",LEFT('Support - Calculation Detail'!A747,7)&amp;"-"&amp;RIGHT('Support - Calculation Detail'!A747,2))</f>
        <v>2220001-TF</v>
      </c>
      <c r="B747" t="str">
        <f>IF('Support - Calculation Detail'!C747="","",'Support - Calculation Detail'!C747)</f>
        <v>22</v>
      </c>
      <c r="C747" t="str">
        <f>IF('Support - Calculation Detail'!B747="","",'Support - Calculation Detail'!B747)</f>
        <v>N</v>
      </c>
      <c r="D747">
        <f>IF('Support - Calculation Detail'!D747="","",'Support - Calculation Detail'!D747)</f>
        <v>10988</v>
      </c>
      <c r="E747">
        <f>IF('Support - Calculation Detail'!E747="","",'Support - Calculation Detail'!E747)</f>
        <v>0</v>
      </c>
      <c r="G747">
        <f>IF('Support - Calculation Detail'!F747="","",'Support - Calculation Detail'!F747)</f>
        <v>10988</v>
      </c>
      <c r="H747">
        <f>IF('Support - Calculation Detail'!G747="","",'Support - Calculation Detail'!G747)</f>
        <v>1.04</v>
      </c>
      <c r="I747">
        <f>IF('Support - Calculation Detail'!H747="","",'Support - Calculation Detail'!H747)</f>
        <v>11428</v>
      </c>
      <c r="J747">
        <f>IF('Support - Calculation Detail'!I747="","",'Support - Calculation Detail'!I747)</f>
        <v>0</v>
      </c>
      <c r="K747">
        <f>IF('Support - Calculation Detail'!K747="","",'Support - Calculation Detail'!K747)</f>
        <v>11428</v>
      </c>
      <c r="L747">
        <f>IF('Support - Calculation Detail'!L747="","",'Support - Calculation Detail'!L747)</f>
        <v>0</v>
      </c>
      <c r="M747">
        <f>IF('Support - Calculation Detail'!M747="","",'Support - Calculation Detail'!M747)</f>
        <v>0</v>
      </c>
      <c r="N747">
        <f>IF('Support - Calculation Detail'!N747="","",'Support - Calculation Detail'!N747)</f>
        <v>0</v>
      </c>
      <c r="P747">
        <f>IF('Support - Calculation Detail'!O747="","",'Support - Calculation Detail'!O747)</f>
        <v>11428</v>
      </c>
      <c r="Q747" t="b">
        <v>1</v>
      </c>
      <c r="R747" t="str">
        <f t="shared" si="55"/>
        <v>2220001</v>
      </c>
      <c r="S747" t="str">
        <f t="shared" si="56"/>
        <v>2220001-TF</v>
      </c>
      <c r="T747" t="str">
        <f t="shared" si="57"/>
        <v>2220001-TF</v>
      </c>
      <c r="U747" t="str">
        <f t="shared" si="58"/>
        <v>2</v>
      </c>
      <c r="V747" t="str">
        <f t="shared" si="59"/>
        <v>TF</v>
      </c>
    </row>
    <row r="748" spans="1:22" x14ac:dyDescent="0.35">
      <c r="A748" t="str">
        <f>IF('Support - Calculation Detail'!A748="","",LEFT('Support - Calculation Detail'!A748,7)&amp;"-"&amp;RIGHT('Support - Calculation Detail'!A748,2))</f>
        <v>2220001-UT</v>
      </c>
      <c r="B748" t="str">
        <f>IF('Support - Calculation Detail'!C748="","",'Support - Calculation Detail'!C748)</f>
        <v>22</v>
      </c>
      <c r="C748" t="str">
        <f>IF('Support - Calculation Detail'!B748="","",'Support - Calculation Detail'!B748)</f>
        <v>N</v>
      </c>
      <c r="D748">
        <f>IF('Support - Calculation Detail'!D748="","",'Support - Calculation Detail'!D748)</f>
        <v>6997</v>
      </c>
      <c r="E748">
        <f>IF('Support - Calculation Detail'!E748="","",'Support - Calculation Detail'!E748)</f>
        <v>0</v>
      </c>
      <c r="G748">
        <f>IF('Support - Calculation Detail'!F748="","",'Support - Calculation Detail'!F748)</f>
        <v>6997</v>
      </c>
      <c r="H748">
        <f>IF('Support - Calculation Detail'!G748="","",'Support - Calculation Detail'!G748)</f>
        <v>1.04</v>
      </c>
      <c r="I748">
        <f>IF('Support - Calculation Detail'!H748="","",'Support - Calculation Detail'!H748)</f>
        <v>7277</v>
      </c>
      <c r="J748">
        <f>IF('Support - Calculation Detail'!I748="","",'Support - Calculation Detail'!I748)</f>
        <v>0</v>
      </c>
      <c r="K748">
        <f>IF('Support - Calculation Detail'!K748="","",'Support - Calculation Detail'!K748)</f>
        <v>7277</v>
      </c>
      <c r="L748">
        <f>IF('Support - Calculation Detail'!L748="","",'Support - Calculation Detail'!L748)</f>
        <v>0</v>
      </c>
      <c r="M748">
        <f>IF('Support - Calculation Detail'!M748="","",'Support - Calculation Detail'!M748)</f>
        <v>0</v>
      </c>
      <c r="N748">
        <f>IF('Support - Calculation Detail'!N748="","",'Support - Calculation Detail'!N748)</f>
        <v>0</v>
      </c>
      <c r="P748">
        <f>IF('Support - Calculation Detail'!O748="","",'Support - Calculation Detail'!O748)</f>
        <v>7277</v>
      </c>
      <c r="Q748" t="b">
        <v>1</v>
      </c>
      <c r="R748" t="str">
        <f t="shared" si="55"/>
        <v>2220001</v>
      </c>
      <c r="S748" t="str">
        <f t="shared" si="56"/>
        <v>2220001-UT</v>
      </c>
      <c r="T748" t="str">
        <f t="shared" si="57"/>
        <v>2220001-UT</v>
      </c>
      <c r="U748" t="str">
        <f t="shared" si="58"/>
        <v>2</v>
      </c>
      <c r="V748" t="str">
        <f t="shared" si="59"/>
        <v>UT</v>
      </c>
    </row>
    <row r="749" spans="1:22" x14ac:dyDescent="0.35">
      <c r="A749" t="str">
        <f>IF('Support - Calculation Detail'!A749="","",LEFT('Support - Calculation Detail'!A749,7)&amp;"-"&amp;RIGHT('Support - Calculation Detail'!A749,2))</f>
        <v>2220002-UT</v>
      </c>
      <c r="B749" t="str">
        <f>IF('Support - Calculation Detail'!C749="","",'Support - Calculation Detail'!C749)</f>
        <v>22</v>
      </c>
      <c r="C749" t="str">
        <f>IF('Support - Calculation Detail'!B749="","",'Support - Calculation Detail'!B749)</f>
        <v>N</v>
      </c>
      <c r="D749">
        <f>IF('Support - Calculation Detail'!D749="","",'Support - Calculation Detail'!D749)</f>
        <v>76955</v>
      </c>
      <c r="E749">
        <f>IF('Support - Calculation Detail'!E749="","",'Support - Calculation Detail'!E749)</f>
        <v>0</v>
      </c>
      <c r="G749">
        <f>IF('Support - Calculation Detail'!F749="","",'Support - Calculation Detail'!F749)</f>
        <v>76955</v>
      </c>
      <c r="H749">
        <f>IF('Support - Calculation Detail'!G749="","",'Support - Calculation Detail'!G749)</f>
        <v>1.04</v>
      </c>
      <c r="I749">
        <f>IF('Support - Calculation Detail'!H749="","",'Support - Calculation Detail'!H749)</f>
        <v>80033</v>
      </c>
      <c r="J749">
        <f>IF('Support - Calculation Detail'!I749="","",'Support - Calculation Detail'!I749)</f>
        <v>0</v>
      </c>
      <c r="K749">
        <f>IF('Support - Calculation Detail'!K749="","",'Support - Calculation Detail'!K749)</f>
        <v>80033</v>
      </c>
      <c r="L749">
        <f>IF('Support - Calculation Detail'!L749="","",'Support - Calculation Detail'!L749)</f>
        <v>0</v>
      </c>
      <c r="M749">
        <f>IF('Support - Calculation Detail'!M749="","",'Support - Calculation Detail'!M749)</f>
        <v>0</v>
      </c>
      <c r="N749">
        <f>IF('Support - Calculation Detail'!N749="","",'Support - Calculation Detail'!N749)</f>
        <v>0</v>
      </c>
      <c r="P749">
        <f>IF('Support - Calculation Detail'!O749="","",'Support - Calculation Detail'!O749)</f>
        <v>80033</v>
      </c>
      <c r="Q749" t="b">
        <v>1</v>
      </c>
      <c r="R749" t="str">
        <f t="shared" si="55"/>
        <v>2220002</v>
      </c>
      <c r="S749" t="str">
        <f t="shared" si="56"/>
        <v>2220002-UT</v>
      </c>
      <c r="T749" t="str">
        <f t="shared" si="57"/>
        <v>2220002-UT</v>
      </c>
      <c r="U749" t="str">
        <f t="shared" si="58"/>
        <v>2</v>
      </c>
      <c r="V749" t="str">
        <f t="shared" si="59"/>
        <v>UT</v>
      </c>
    </row>
    <row r="750" spans="1:22" x14ac:dyDescent="0.35">
      <c r="A750" t="str">
        <f>IF('Support - Calculation Detail'!A750="","",LEFT('Support - Calculation Detail'!A750,7)&amp;"-"&amp;RIGHT('Support - Calculation Detail'!A750,2))</f>
        <v>2220003-UT</v>
      </c>
      <c r="B750" t="str">
        <f>IF('Support - Calculation Detail'!C750="","",'Support - Calculation Detail'!C750)</f>
        <v>22</v>
      </c>
      <c r="C750" t="str">
        <f>IF('Support - Calculation Detail'!B750="","",'Support - Calculation Detail'!B750)</f>
        <v>N</v>
      </c>
      <c r="D750">
        <f>IF('Support - Calculation Detail'!D750="","",'Support - Calculation Detail'!D750)</f>
        <v>35747</v>
      </c>
      <c r="E750">
        <f>IF('Support - Calculation Detail'!E750="","",'Support - Calculation Detail'!E750)</f>
        <v>0</v>
      </c>
      <c r="G750">
        <f>IF('Support - Calculation Detail'!F750="","",'Support - Calculation Detail'!F750)</f>
        <v>35747</v>
      </c>
      <c r="H750">
        <f>IF('Support - Calculation Detail'!G750="","",'Support - Calculation Detail'!G750)</f>
        <v>1.04</v>
      </c>
      <c r="I750">
        <f>IF('Support - Calculation Detail'!H750="","",'Support - Calculation Detail'!H750)</f>
        <v>37177</v>
      </c>
      <c r="J750">
        <f>IF('Support - Calculation Detail'!I750="","",'Support - Calculation Detail'!I750)</f>
        <v>0</v>
      </c>
      <c r="K750">
        <f>IF('Support - Calculation Detail'!K750="","",'Support - Calculation Detail'!K750)</f>
        <v>37177</v>
      </c>
      <c r="L750">
        <f>IF('Support - Calculation Detail'!L750="","",'Support - Calculation Detail'!L750)</f>
        <v>0</v>
      </c>
      <c r="M750">
        <f>IF('Support - Calculation Detail'!M750="","",'Support - Calculation Detail'!M750)</f>
        <v>0</v>
      </c>
      <c r="N750">
        <f>IF('Support - Calculation Detail'!N750="","",'Support - Calculation Detail'!N750)</f>
        <v>0</v>
      </c>
      <c r="P750">
        <f>IF('Support - Calculation Detail'!O750="","",'Support - Calculation Detail'!O750)</f>
        <v>37177</v>
      </c>
      <c r="Q750" t="b">
        <v>1</v>
      </c>
      <c r="R750" t="str">
        <f t="shared" si="55"/>
        <v>2220003</v>
      </c>
      <c r="S750" t="str">
        <f t="shared" si="56"/>
        <v>2220003-UT</v>
      </c>
      <c r="T750" t="str">
        <f t="shared" si="57"/>
        <v>2220003-UT</v>
      </c>
      <c r="U750" t="str">
        <f t="shared" si="58"/>
        <v>2</v>
      </c>
      <c r="V750" t="str">
        <f t="shared" si="59"/>
        <v>UT</v>
      </c>
    </row>
    <row r="751" spans="1:22" x14ac:dyDescent="0.35">
      <c r="A751" t="str">
        <f>IF('Support - Calculation Detail'!A751="","",LEFT('Support - Calculation Detail'!A751,7)&amp;"-"&amp;RIGHT('Support - Calculation Detail'!A751,2))</f>
        <v>2220004-UT</v>
      </c>
      <c r="B751" t="str">
        <f>IF('Support - Calculation Detail'!C751="","",'Support - Calculation Detail'!C751)</f>
        <v>22</v>
      </c>
      <c r="C751" t="str">
        <f>IF('Support - Calculation Detail'!B751="","",'Support - Calculation Detail'!B751)</f>
        <v>N</v>
      </c>
      <c r="D751">
        <f>IF('Support - Calculation Detail'!D751="","",'Support - Calculation Detail'!D751)</f>
        <v>39966</v>
      </c>
      <c r="E751">
        <f>IF('Support - Calculation Detail'!E751="","",'Support - Calculation Detail'!E751)</f>
        <v>0</v>
      </c>
      <c r="G751">
        <f>IF('Support - Calculation Detail'!F751="","",'Support - Calculation Detail'!F751)</f>
        <v>39966</v>
      </c>
      <c r="H751">
        <f>IF('Support - Calculation Detail'!G751="","",'Support - Calculation Detail'!G751)</f>
        <v>1.04</v>
      </c>
      <c r="I751">
        <f>IF('Support - Calculation Detail'!H751="","",'Support - Calculation Detail'!H751)</f>
        <v>41565</v>
      </c>
      <c r="J751">
        <f>IF('Support - Calculation Detail'!I751="","",'Support - Calculation Detail'!I751)</f>
        <v>0</v>
      </c>
      <c r="K751">
        <f>IF('Support - Calculation Detail'!K751="","",'Support - Calculation Detail'!K751)</f>
        <v>41565</v>
      </c>
      <c r="L751">
        <f>IF('Support - Calculation Detail'!L751="","",'Support - Calculation Detail'!L751)</f>
        <v>0</v>
      </c>
      <c r="M751">
        <f>IF('Support - Calculation Detail'!M751="","",'Support - Calculation Detail'!M751)</f>
        <v>0</v>
      </c>
      <c r="N751">
        <f>IF('Support - Calculation Detail'!N751="","",'Support - Calculation Detail'!N751)</f>
        <v>0</v>
      </c>
      <c r="P751">
        <f>IF('Support - Calculation Detail'!O751="","",'Support - Calculation Detail'!O751)</f>
        <v>41565</v>
      </c>
      <c r="Q751" t="b">
        <v>1</v>
      </c>
      <c r="R751" t="str">
        <f t="shared" si="55"/>
        <v>2220004</v>
      </c>
      <c r="S751" t="str">
        <f t="shared" si="56"/>
        <v>2220004-UT</v>
      </c>
      <c r="T751" t="str">
        <f t="shared" si="57"/>
        <v>2220004-UT</v>
      </c>
      <c r="U751" t="str">
        <f t="shared" si="58"/>
        <v>2</v>
      </c>
      <c r="V751" t="str">
        <f t="shared" si="59"/>
        <v>UT</v>
      </c>
    </row>
    <row r="752" spans="1:22" x14ac:dyDescent="0.35">
      <c r="A752" t="str">
        <f>IF('Support - Calculation Detail'!A752="","",LEFT('Support - Calculation Detail'!A752,7)&amp;"-"&amp;RIGHT('Support - Calculation Detail'!A752,2))</f>
        <v>2220005-UT</v>
      </c>
      <c r="B752" t="str">
        <f>IF('Support - Calculation Detail'!C752="","",'Support - Calculation Detail'!C752)</f>
        <v>22</v>
      </c>
      <c r="C752" t="str">
        <f>IF('Support - Calculation Detail'!B752="","",'Support - Calculation Detail'!B752)</f>
        <v>N</v>
      </c>
      <c r="D752">
        <f>IF('Support - Calculation Detail'!D752="","",'Support - Calculation Detail'!D752)</f>
        <v>341134</v>
      </c>
      <c r="E752">
        <f>IF('Support - Calculation Detail'!E752="","",'Support - Calculation Detail'!E752)</f>
        <v>0</v>
      </c>
      <c r="G752">
        <f>IF('Support - Calculation Detail'!F752="","",'Support - Calculation Detail'!F752)</f>
        <v>341134</v>
      </c>
      <c r="H752">
        <f>IF('Support - Calculation Detail'!G752="","",'Support - Calculation Detail'!G752)</f>
        <v>1.04</v>
      </c>
      <c r="I752">
        <f>IF('Support - Calculation Detail'!H752="","",'Support - Calculation Detail'!H752)</f>
        <v>354779</v>
      </c>
      <c r="J752">
        <f>IF('Support - Calculation Detail'!I752="","",'Support - Calculation Detail'!I752)</f>
        <v>0</v>
      </c>
      <c r="K752">
        <f>IF('Support - Calculation Detail'!K752="","",'Support - Calculation Detail'!K752)</f>
        <v>354779</v>
      </c>
      <c r="L752">
        <f>IF('Support - Calculation Detail'!L752="","",'Support - Calculation Detail'!L752)</f>
        <v>0</v>
      </c>
      <c r="M752">
        <f>IF('Support - Calculation Detail'!M752="","",'Support - Calculation Detail'!M752)</f>
        <v>0</v>
      </c>
      <c r="N752">
        <f>IF('Support - Calculation Detail'!N752="","",'Support - Calculation Detail'!N752)</f>
        <v>0</v>
      </c>
      <c r="P752">
        <f>IF('Support - Calculation Detail'!O752="","",'Support - Calculation Detail'!O752)</f>
        <v>354779</v>
      </c>
      <c r="Q752" t="b">
        <v>1</v>
      </c>
      <c r="R752" t="str">
        <f t="shared" si="55"/>
        <v>2220005</v>
      </c>
      <c r="S752" t="str">
        <f t="shared" si="56"/>
        <v>2220005-UT</v>
      </c>
      <c r="T752" t="str">
        <f t="shared" si="57"/>
        <v>2220005-UT</v>
      </c>
      <c r="U752" t="str">
        <f t="shared" si="58"/>
        <v>2</v>
      </c>
      <c r="V752" t="str">
        <f t="shared" si="59"/>
        <v>UT</v>
      </c>
    </row>
    <row r="753" spans="1:22" x14ac:dyDescent="0.35">
      <c r="A753" t="str">
        <f>IF('Support - Calculation Detail'!A753="","",LEFT('Support - Calculation Detail'!A753,7)&amp;"-"&amp;RIGHT('Support - Calculation Detail'!A753,2))</f>
        <v>2250050-UT</v>
      </c>
      <c r="B753" t="str">
        <f>IF('Support - Calculation Detail'!C753="","",'Support - Calculation Detail'!C753)</f>
        <v>22</v>
      </c>
      <c r="C753" t="str">
        <f>IF('Support - Calculation Detail'!B753="","",'Support - Calculation Detail'!B753)</f>
        <v>N</v>
      </c>
      <c r="D753">
        <f>IF('Support - Calculation Detail'!D753="","",'Support - Calculation Detail'!D753)</f>
        <v>2900092</v>
      </c>
      <c r="E753">
        <f>IF('Support - Calculation Detail'!E753="","",'Support - Calculation Detail'!E753)</f>
        <v>0</v>
      </c>
      <c r="G753">
        <f>IF('Support - Calculation Detail'!F753="","",'Support - Calculation Detail'!F753)</f>
        <v>2900092</v>
      </c>
      <c r="H753">
        <f>IF('Support - Calculation Detail'!G753="","",'Support - Calculation Detail'!G753)</f>
        <v>1.04</v>
      </c>
      <c r="I753">
        <f>IF('Support - Calculation Detail'!H753="","",'Support - Calculation Detail'!H753)</f>
        <v>3016096</v>
      </c>
      <c r="J753">
        <f>IF('Support - Calculation Detail'!I753="","",'Support - Calculation Detail'!I753)</f>
        <v>0</v>
      </c>
      <c r="K753">
        <f>IF('Support - Calculation Detail'!K753="","",'Support - Calculation Detail'!K753)</f>
        <v>3016096</v>
      </c>
      <c r="L753">
        <f>IF('Support - Calculation Detail'!L753="","",'Support - Calculation Detail'!L753)</f>
        <v>0</v>
      </c>
      <c r="M753">
        <f>IF('Support - Calculation Detail'!M753="","",'Support - Calculation Detail'!M753)</f>
        <v>0</v>
      </c>
      <c r="N753">
        <f>IF('Support - Calculation Detail'!N753="","",'Support - Calculation Detail'!N753)</f>
        <v>0</v>
      </c>
      <c r="P753">
        <f>IF('Support - Calculation Detail'!O753="","",'Support - Calculation Detail'!O753)</f>
        <v>3016096</v>
      </c>
      <c r="Q753" t="b">
        <v>1</v>
      </c>
      <c r="R753" t="str">
        <f t="shared" si="55"/>
        <v>2250050</v>
      </c>
      <c r="S753" t="str">
        <f t="shared" si="56"/>
        <v>2250050-UT</v>
      </c>
      <c r="T753" t="str">
        <f t="shared" si="57"/>
        <v>2250050-UT</v>
      </c>
      <c r="U753" t="str">
        <f t="shared" si="58"/>
        <v>5</v>
      </c>
      <c r="V753" t="str">
        <f t="shared" si="59"/>
        <v>UT</v>
      </c>
    </row>
    <row r="754" spans="1:22" x14ac:dyDescent="0.35">
      <c r="A754" t="str">
        <f>IF('Support - Calculation Detail'!A754="","",LEFT('Support - Calculation Detail'!A754,7)&amp;"-"&amp;RIGHT('Support - Calculation Detail'!A754,2))</f>
        <v>2230116-UT</v>
      </c>
      <c r="B754" t="str">
        <f>IF('Support - Calculation Detail'!C754="","",'Support - Calculation Detail'!C754)</f>
        <v>22</v>
      </c>
      <c r="C754" t="str">
        <f>IF('Support - Calculation Detail'!B754="","",'Support - Calculation Detail'!B754)</f>
        <v>N</v>
      </c>
      <c r="D754">
        <f>IF('Support - Calculation Detail'!D754="","",'Support - Calculation Detail'!D754)</f>
        <v>21561895</v>
      </c>
      <c r="E754">
        <f>IF('Support - Calculation Detail'!E754="","",'Support - Calculation Detail'!E754)</f>
        <v>0</v>
      </c>
      <c r="G754">
        <f>IF('Support - Calculation Detail'!F754="","",'Support - Calculation Detail'!F754)</f>
        <v>21561895</v>
      </c>
      <c r="H754">
        <f>IF('Support - Calculation Detail'!G754="","",'Support - Calculation Detail'!G754)</f>
        <v>1.04</v>
      </c>
      <c r="I754">
        <f>IF('Support - Calculation Detail'!H754="","",'Support - Calculation Detail'!H754)</f>
        <v>22424371</v>
      </c>
      <c r="J754">
        <f>IF('Support - Calculation Detail'!I754="","",'Support - Calculation Detail'!I754)</f>
        <v>0</v>
      </c>
      <c r="K754">
        <f>IF('Support - Calculation Detail'!K754="","",'Support - Calculation Detail'!K754)</f>
        <v>22424371</v>
      </c>
      <c r="L754">
        <f>IF('Support - Calculation Detail'!L754="","",'Support - Calculation Detail'!L754)</f>
        <v>0</v>
      </c>
      <c r="M754">
        <f>IF('Support - Calculation Detail'!M754="","",'Support - Calculation Detail'!M754)</f>
        <v>0</v>
      </c>
      <c r="N754">
        <f>IF('Support - Calculation Detail'!N754="","",'Support - Calculation Detail'!N754)</f>
        <v>0</v>
      </c>
      <c r="P754">
        <f>IF('Support - Calculation Detail'!O754="","",'Support - Calculation Detail'!O754)</f>
        <v>22424371</v>
      </c>
      <c r="Q754" t="b">
        <v>1</v>
      </c>
      <c r="R754" t="str">
        <f t="shared" si="55"/>
        <v>2230116</v>
      </c>
      <c r="S754" t="str">
        <f t="shared" si="56"/>
        <v>2230116-UT</v>
      </c>
      <c r="T754" t="str">
        <f t="shared" si="57"/>
        <v>2230116-UT</v>
      </c>
      <c r="U754" t="str">
        <f t="shared" si="58"/>
        <v>3</v>
      </c>
      <c r="V754" t="str">
        <f t="shared" si="59"/>
        <v>UT</v>
      </c>
    </row>
    <row r="755" spans="1:22" x14ac:dyDescent="0.35">
      <c r="A755" t="str">
        <f>IF('Support - Calculation Detail'!A755="","",LEFT('Support - Calculation Detail'!A755,7)&amp;"-"&amp;RIGHT('Support - Calculation Detail'!A755,2))</f>
        <v>2230603-UT</v>
      </c>
      <c r="B755" t="str">
        <f>IF('Support - Calculation Detail'!C755="","",'Support - Calculation Detail'!C755)</f>
        <v>22</v>
      </c>
      <c r="C755" t="str">
        <f>IF('Support - Calculation Detail'!B755="","",'Support - Calculation Detail'!B755)</f>
        <v>N</v>
      </c>
      <c r="D755">
        <f>IF('Support - Calculation Detail'!D755="","",'Support - Calculation Detail'!D755)</f>
        <v>426229</v>
      </c>
      <c r="E755">
        <f>IF('Support - Calculation Detail'!E755="","",'Support - Calculation Detail'!E755)</f>
        <v>0</v>
      </c>
      <c r="G755">
        <f>IF('Support - Calculation Detail'!F755="","",'Support - Calculation Detail'!F755)</f>
        <v>426229</v>
      </c>
      <c r="H755">
        <f>IF('Support - Calculation Detail'!G755="","",'Support - Calculation Detail'!G755)</f>
        <v>1.04</v>
      </c>
      <c r="I755">
        <f>IF('Support - Calculation Detail'!H755="","",'Support - Calculation Detail'!H755)</f>
        <v>443278</v>
      </c>
      <c r="J755">
        <f>IF('Support - Calculation Detail'!I755="","",'Support - Calculation Detail'!I755)</f>
        <v>0</v>
      </c>
      <c r="K755">
        <f>IF('Support - Calculation Detail'!K755="","",'Support - Calculation Detail'!K755)</f>
        <v>443278</v>
      </c>
      <c r="L755">
        <f>IF('Support - Calculation Detail'!L755="","",'Support - Calculation Detail'!L755)</f>
        <v>51686</v>
      </c>
      <c r="M755">
        <f>IF('Support - Calculation Detail'!M755="","",'Support - Calculation Detail'!M755)</f>
        <v>0</v>
      </c>
      <c r="N755">
        <f>IF('Support - Calculation Detail'!N755="","",'Support - Calculation Detail'!N755)</f>
        <v>0</v>
      </c>
      <c r="P755">
        <f>IF('Support - Calculation Detail'!O755="","",'Support - Calculation Detail'!O755)</f>
        <v>494964</v>
      </c>
      <c r="Q755" t="b">
        <v>1</v>
      </c>
      <c r="R755" t="str">
        <f t="shared" si="55"/>
        <v>2230603</v>
      </c>
      <c r="S755" t="str">
        <f t="shared" si="56"/>
        <v>2230603-UT</v>
      </c>
      <c r="T755" t="str">
        <f t="shared" si="57"/>
        <v>2230603-UT</v>
      </c>
      <c r="U755" t="str">
        <f t="shared" si="58"/>
        <v>3</v>
      </c>
      <c r="V755" t="str">
        <f t="shared" si="59"/>
        <v>UT</v>
      </c>
    </row>
    <row r="756" spans="1:22" x14ac:dyDescent="0.35">
      <c r="A756" t="str">
        <f>IF('Support - Calculation Detail'!A756="","",LEFT('Support - Calculation Detail'!A756,7)&amp;"-"&amp;RIGHT('Support - Calculation Detail'!A756,2))</f>
        <v>2230604-UT</v>
      </c>
      <c r="B756" t="str">
        <f>IF('Support - Calculation Detail'!C756="","",'Support - Calculation Detail'!C756)</f>
        <v>22</v>
      </c>
      <c r="C756" t="str">
        <f>IF('Support - Calculation Detail'!B756="","",'Support - Calculation Detail'!B756)</f>
        <v>N</v>
      </c>
      <c r="D756">
        <f>IF('Support - Calculation Detail'!D756="","",'Support - Calculation Detail'!D756)</f>
        <v>27738</v>
      </c>
      <c r="E756">
        <f>IF('Support - Calculation Detail'!E756="","",'Support - Calculation Detail'!E756)</f>
        <v>0</v>
      </c>
      <c r="G756">
        <f>IF('Support - Calculation Detail'!F756="","",'Support - Calculation Detail'!F756)</f>
        <v>27738</v>
      </c>
      <c r="H756">
        <f>IF('Support - Calculation Detail'!G756="","",'Support - Calculation Detail'!G756)</f>
        <v>1.04</v>
      </c>
      <c r="I756">
        <f>IF('Support - Calculation Detail'!H756="","",'Support - Calculation Detail'!H756)</f>
        <v>28848</v>
      </c>
      <c r="J756">
        <f>IF('Support - Calculation Detail'!I756="","",'Support - Calculation Detail'!I756)</f>
        <v>0</v>
      </c>
      <c r="K756">
        <f>IF('Support - Calculation Detail'!K756="","",'Support - Calculation Detail'!K756)</f>
        <v>28848</v>
      </c>
      <c r="L756">
        <f>IF('Support - Calculation Detail'!L756="","",'Support - Calculation Detail'!L756)</f>
        <v>10919</v>
      </c>
      <c r="M756">
        <f>IF('Support - Calculation Detail'!M756="","",'Support - Calculation Detail'!M756)</f>
        <v>0</v>
      </c>
      <c r="N756">
        <f>IF('Support - Calculation Detail'!N756="","",'Support - Calculation Detail'!N756)</f>
        <v>0</v>
      </c>
      <c r="P756">
        <f>IF('Support - Calculation Detail'!O756="","",'Support - Calculation Detail'!O756)</f>
        <v>39767</v>
      </c>
      <c r="Q756" t="b">
        <v>1</v>
      </c>
      <c r="R756" t="str">
        <f t="shared" si="55"/>
        <v>2230604</v>
      </c>
      <c r="S756" t="str">
        <f t="shared" si="56"/>
        <v>2230604-UT</v>
      </c>
      <c r="T756" t="str">
        <f t="shared" si="57"/>
        <v>2230604-UT</v>
      </c>
      <c r="U756" t="str">
        <f t="shared" si="58"/>
        <v>3</v>
      </c>
      <c r="V756" t="str">
        <f t="shared" si="59"/>
        <v>UT</v>
      </c>
    </row>
    <row r="757" spans="1:22" x14ac:dyDescent="0.35">
      <c r="A757" t="str">
        <f>IF('Support - Calculation Detail'!A757="","",LEFT('Support - Calculation Detail'!A757,7)&amp;"-"&amp;RIGHT('Support - Calculation Detail'!A757,2))</f>
        <v>2261016-UT</v>
      </c>
      <c r="B757" t="str">
        <f>IF('Support - Calculation Detail'!C757="","",'Support - Calculation Detail'!C757)</f>
        <v>22</v>
      </c>
      <c r="C757" t="str">
        <f>IF('Support - Calculation Detail'!B757="","",'Support - Calculation Detail'!B757)</f>
        <v>N</v>
      </c>
      <c r="D757">
        <f>IF('Support - Calculation Detail'!D757="","",'Support - Calculation Detail'!D757)</f>
        <v>0</v>
      </c>
      <c r="E757">
        <f>IF('Support - Calculation Detail'!E757="","",'Support - Calculation Detail'!E757)</f>
        <v>0</v>
      </c>
      <c r="G757">
        <f>IF('Support - Calculation Detail'!F757="","",'Support - Calculation Detail'!F757)</f>
        <v>0</v>
      </c>
      <c r="H757">
        <f>IF('Support - Calculation Detail'!G757="","",'Support - Calculation Detail'!G757)</f>
        <v>1.04</v>
      </c>
      <c r="I757">
        <f>IF('Support - Calculation Detail'!H757="","",'Support - Calculation Detail'!H757)</f>
        <v>0</v>
      </c>
      <c r="J757">
        <f>IF('Support - Calculation Detail'!I757="","",'Support - Calculation Detail'!I757)</f>
        <v>0</v>
      </c>
      <c r="K757">
        <f>IF('Support - Calculation Detail'!K757="","",'Support - Calculation Detail'!K757)</f>
        <v>0</v>
      </c>
      <c r="L757">
        <f>IF('Support - Calculation Detail'!L757="","",'Support - Calculation Detail'!L757)</f>
        <v>0</v>
      </c>
      <c r="M757">
        <f>IF('Support - Calculation Detail'!M757="","",'Support - Calculation Detail'!M757)</f>
        <v>0</v>
      </c>
      <c r="N757">
        <f>IF('Support - Calculation Detail'!N757="","",'Support - Calculation Detail'!N757)</f>
        <v>0</v>
      </c>
      <c r="P757">
        <f>IF('Support - Calculation Detail'!O757="","",'Support - Calculation Detail'!O757)</f>
        <v>0</v>
      </c>
      <c r="Q757" t="b">
        <v>1</v>
      </c>
      <c r="R757" t="str">
        <f t="shared" si="55"/>
        <v>2261016</v>
      </c>
      <c r="S757" t="str">
        <f t="shared" si="56"/>
        <v>2261016-UT</v>
      </c>
      <c r="T757" t="str">
        <f t="shared" si="57"/>
        <v>2261016-UT</v>
      </c>
      <c r="U757" t="str">
        <f t="shared" si="58"/>
        <v>6</v>
      </c>
      <c r="V757" t="str">
        <f t="shared" si="59"/>
        <v>UT</v>
      </c>
    </row>
    <row r="758" spans="1:22" x14ac:dyDescent="0.35">
      <c r="A758" t="str">
        <f>IF('Support - Calculation Detail'!A758="","",LEFT('Support - Calculation Detail'!A758,7)&amp;"-"&amp;RIGHT('Support - Calculation Detail'!A758,2))</f>
        <v>2261180-UT</v>
      </c>
      <c r="B758" t="str">
        <f>IF('Support - Calculation Detail'!C758="","",'Support - Calculation Detail'!C758)</f>
        <v>22</v>
      </c>
      <c r="C758" t="str">
        <f>IF('Support - Calculation Detail'!B758="","",'Support - Calculation Detail'!B758)</f>
        <v>N</v>
      </c>
      <c r="D758">
        <f>IF('Support - Calculation Detail'!D758="","",'Support - Calculation Detail'!D758)</f>
        <v>1333432</v>
      </c>
      <c r="E758">
        <f>IF('Support - Calculation Detail'!E758="","",'Support - Calculation Detail'!E758)</f>
        <v>0</v>
      </c>
      <c r="G758">
        <f>IF('Support - Calculation Detail'!F758="","",'Support - Calculation Detail'!F758)</f>
        <v>1333432</v>
      </c>
      <c r="H758">
        <f>IF('Support - Calculation Detail'!G758="","",'Support - Calculation Detail'!G758)</f>
        <v>1.04</v>
      </c>
      <c r="I758">
        <f>IF('Support - Calculation Detail'!H758="","",'Support - Calculation Detail'!H758)</f>
        <v>1386769</v>
      </c>
      <c r="J758">
        <f>IF('Support - Calculation Detail'!I758="","",'Support - Calculation Detail'!I758)</f>
        <v>0</v>
      </c>
      <c r="K758">
        <f>IF('Support - Calculation Detail'!K758="","",'Support - Calculation Detail'!K758)</f>
        <v>1386769</v>
      </c>
      <c r="L758">
        <f>IF('Support - Calculation Detail'!L758="","",'Support - Calculation Detail'!L758)</f>
        <v>0</v>
      </c>
      <c r="M758">
        <f>IF('Support - Calculation Detail'!M758="","",'Support - Calculation Detail'!M758)</f>
        <v>0</v>
      </c>
      <c r="N758">
        <f>IF('Support - Calculation Detail'!N758="","",'Support - Calculation Detail'!N758)</f>
        <v>0</v>
      </c>
      <c r="P758">
        <f>IF('Support - Calculation Detail'!O758="","",'Support - Calculation Detail'!O758)</f>
        <v>1386769</v>
      </c>
      <c r="Q758" t="b">
        <v>1</v>
      </c>
      <c r="R758" t="str">
        <f t="shared" si="55"/>
        <v>2261180</v>
      </c>
      <c r="S758" t="str">
        <f t="shared" si="56"/>
        <v>2261180-UT</v>
      </c>
      <c r="T758" t="str">
        <f t="shared" si="57"/>
        <v>2261180-UT</v>
      </c>
      <c r="U758" t="str">
        <f t="shared" si="58"/>
        <v>6</v>
      </c>
      <c r="V758" t="str">
        <f t="shared" si="59"/>
        <v>UT</v>
      </c>
    </row>
    <row r="759" spans="1:22" x14ac:dyDescent="0.35">
      <c r="A759" t="str">
        <f>IF('Support - Calculation Detail'!A759="","",LEFT('Support - Calculation Detail'!A759,7)&amp;"-"&amp;RIGHT('Support - Calculation Detail'!A759,2))</f>
        <v>2261182-UT</v>
      </c>
      <c r="B759" t="str">
        <f>IF('Support - Calculation Detail'!C759="","",'Support - Calculation Detail'!C759)</f>
        <v>22</v>
      </c>
      <c r="C759" t="str">
        <f>IF('Support - Calculation Detail'!B759="","",'Support - Calculation Detail'!B759)</f>
        <v>N</v>
      </c>
      <c r="D759">
        <f>IF('Support - Calculation Detail'!D759="","",'Support - Calculation Detail'!D759)</f>
        <v>1172633</v>
      </c>
      <c r="E759">
        <f>IF('Support - Calculation Detail'!E759="","",'Support - Calculation Detail'!E759)</f>
        <v>298301</v>
      </c>
      <c r="G759">
        <f>IF('Support - Calculation Detail'!F759="","",'Support - Calculation Detail'!F759)</f>
        <v>1470934</v>
      </c>
      <c r="H759">
        <f>IF('Support - Calculation Detail'!G759="","",'Support - Calculation Detail'!G759)</f>
        <v>1.04</v>
      </c>
      <c r="I759">
        <f>IF('Support - Calculation Detail'!H759="","",'Support - Calculation Detail'!H759)</f>
        <v>1529771</v>
      </c>
      <c r="J759">
        <f>IF('Support - Calculation Detail'!I759="","",'Support - Calculation Detail'!I759)</f>
        <v>0</v>
      </c>
      <c r="K759">
        <f>IF('Support - Calculation Detail'!K759="","",'Support - Calculation Detail'!K759)</f>
        <v>1529771</v>
      </c>
      <c r="L759">
        <f>IF('Support - Calculation Detail'!L759="","",'Support - Calculation Detail'!L759)</f>
        <v>0</v>
      </c>
      <c r="M759">
        <f>IF('Support - Calculation Detail'!M759="","",'Support - Calculation Detail'!M759)</f>
        <v>0</v>
      </c>
      <c r="N759">
        <f>IF('Support - Calculation Detail'!N759="","",'Support - Calculation Detail'!N759)</f>
        <v>0</v>
      </c>
      <c r="P759">
        <f>IF('Support - Calculation Detail'!O759="","",'Support - Calculation Detail'!O759)</f>
        <v>1529771</v>
      </c>
      <c r="Q759" t="b">
        <v>1</v>
      </c>
      <c r="R759" t="str">
        <f t="shared" si="55"/>
        <v>2261182</v>
      </c>
      <c r="S759" t="str">
        <f t="shared" si="56"/>
        <v>2261182-UT</v>
      </c>
      <c r="T759" t="str">
        <f t="shared" si="57"/>
        <v>2261182-UT</v>
      </c>
      <c r="U759" t="str">
        <f t="shared" si="58"/>
        <v>6</v>
      </c>
      <c r="V759" t="str">
        <f t="shared" si="59"/>
        <v>UT</v>
      </c>
    </row>
    <row r="760" spans="1:22" x14ac:dyDescent="0.35">
      <c r="A760" t="str">
        <f>IF('Support - Calculation Detail'!A760="","",LEFT('Support - Calculation Detail'!A760,7)&amp;"-"&amp;RIGHT('Support - Calculation Detail'!A760,2))</f>
        <v>2261195-UT</v>
      </c>
      <c r="B760" t="str">
        <f>IF('Support - Calculation Detail'!C760="","",'Support - Calculation Detail'!C760)</f>
        <v>22</v>
      </c>
      <c r="C760" t="str">
        <f>IF('Support - Calculation Detail'!B760="","",'Support - Calculation Detail'!B760)</f>
        <v>N</v>
      </c>
      <c r="D760">
        <f>IF('Support - Calculation Detail'!D760="","",'Support - Calculation Detail'!D760)</f>
        <v>3649195</v>
      </c>
      <c r="E760">
        <f>IF('Support - Calculation Detail'!E760="","",'Support - Calculation Detail'!E760)</f>
        <v>907504</v>
      </c>
      <c r="G760">
        <f>IF('Support - Calculation Detail'!F760="","",'Support - Calculation Detail'!F760)</f>
        <v>4556699</v>
      </c>
      <c r="H760">
        <f>IF('Support - Calculation Detail'!G760="","",'Support - Calculation Detail'!G760)</f>
        <v>1.04</v>
      </c>
      <c r="I760">
        <f>IF('Support - Calculation Detail'!H760="","",'Support - Calculation Detail'!H760)</f>
        <v>4738967</v>
      </c>
      <c r="J760">
        <f>IF('Support - Calculation Detail'!I760="","",'Support - Calculation Detail'!I760)</f>
        <v>0</v>
      </c>
      <c r="K760">
        <f>IF('Support - Calculation Detail'!K760="","",'Support - Calculation Detail'!K760)</f>
        <v>4738967</v>
      </c>
      <c r="L760">
        <f>IF('Support - Calculation Detail'!L760="","",'Support - Calculation Detail'!L760)</f>
        <v>0</v>
      </c>
      <c r="M760">
        <f>IF('Support - Calculation Detail'!M760="","",'Support - Calculation Detail'!M760)</f>
        <v>0</v>
      </c>
      <c r="N760">
        <f>IF('Support - Calculation Detail'!N760="","",'Support - Calculation Detail'!N760)</f>
        <v>0</v>
      </c>
      <c r="P760">
        <f>IF('Support - Calculation Detail'!O760="","",'Support - Calculation Detail'!O760)</f>
        <v>4738967</v>
      </c>
      <c r="Q760" t="b">
        <v>1</v>
      </c>
      <c r="R760" t="str">
        <f t="shared" si="55"/>
        <v>2261195</v>
      </c>
      <c r="S760" t="str">
        <f t="shared" si="56"/>
        <v>2261195-UT</v>
      </c>
      <c r="T760" t="str">
        <f t="shared" si="57"/>
        <v>2261195-UT</v>
      </c>
      <c r="U760" t="str">
        <f t="shared" si="58"/>
        <v>6</v>
      </c>
      <c r="V760" t="str">
        <f t="shared" si="59"/>
        <v>UT</v>
      </c>
    </row>
    <row r="761" spans="1:22" x14ac:dyDescent="0.35">
      <c r="A761" t="str">
        <f>IF('Support - Calculation Detail'!A761="","",LEFT('Support - Calculation Detail'!A761,7)&amp;"-"&amp;RIGHT('Support - Calculation Detail'!A761,2))</f>
        <v>2242400-SO</v>
      </c>
      <c r="B761" t="str">
        <f>IF('Support - Calculation Detail'!C761="","",'Support - Calculation Detail'!C761)</f>
        <v>22</v>
      </c>
      <c r="C761" t="str">
        <f>IF('Support - Calculation Detail'!B761="","",'Support - Calculation Detail'!B761)</f>
        <v>N</v>
      </c>
      <c r="D761">
        <f>IF('Support - Calculation Detail'!D761="","",'Support - Calculation Detail'!D761)</f>
        <v>23239972</v>
      </c>
      <c r="E761">
        <f>IF('Support - Calculation Detail'!E761="","",'Support - Calculation Detail'!E761)</f>
        <v>0</v>
      </c>
      <c r="G761">
        <f>IF('Support - Calculation Detail'!F761="","",'Support - Calculation Detail'!F761)</f>
        <v>23239972</v>
      </c>
      <c r="H761">
        <f>IF('Support - Calculation Detail'!G761="","",'Support - Calculation Detail'!G761)</f>
        <v>1.04</v>
      </c>
      <c r="I761">
        <f>IF('Support - Calculation Detail'!H761="","",'Support - Calculation Detail'!H761)</f>
        <v>24169571</v>
      </c>
      <c r="J761">
        <f>IF('Support - Calculation Detail'!I761="","",'Support - Calculation Detail'!I761)</f>
        <v>0</v>
      </c>
      <c r="K761">
        <f>IF('Support - Calculation Detail'!K761="","",'Support - Calculation Detail'!K761)</f>
        <v>24169571</v>
      </c>
      <c r="L761">
        <f>IF('Support - Calculation Detail'!L761="","",'Support - Calculation Detail'!L761)</f>
        <v>0</v>
      </c>
      <c r="M761">
        <f>IF('Support - Calculation Detail'!M761="","",'Support - Calculation Detail'!M761)</f>
        <v>0</v>
      </c>
      <c r="N761">
        <f>IF('Support - Calculation Detail'!N761="","",'Support - Calculation Detail'!N761)</f>
        <v>0</v>
      </c>
      <c r="P761">
        <f>IF('Support - Calculation Detail'!O761="","",'Support - Calculation Detail'!O761)</f>
        <v>24169571</v>
      </c>
      <c r="Q761" t="b">
        <v>1</v>
      </c>
      <c r="R761" t="str">
        <f t="shared" si="55"/>
        <v>2242400</v>
      </c>
      <c r="S761" t="str">
        <f t="shared" si="56"/>
        <v>2242400-SO</v>
      </c>
      <c r="T761" t="str">
        <f t="shared" si="57"/>
        <v>2242400-SO</v>
      </c>
      <c r="U761" t="str">
        <f t="shared" si="58"/>
        <v>4</v>
      </c>
      <c r="V761" t="str">
        <f t="shared" si="59"/>
        <v>SO</v>
      </c>
    </row>
    <row r="762" spans="1:22" x14ac:dyDescent="0.35">
      <c r="A762" t="str">
        <f>IF('Support - Calculation Detail'!A762="","",LEFT('Support - Calculation Detail'!A762,7)&amp;"-"&amp;RIGHT('Support - Calculation Detail'!A762,2))</f>
        <v>2310000-UT</v>
      </c>
      <c r="B762" t="str">
        <f>IF('Support - Calculation Detail'!C762="","",'Support - Calculation Detail'!C762)</f>
        <v>23</v>
      </c>
      <c r="C762" t="str">
        <f>IF('Support - Calculation Detail'!B762="","",'Support - Calculation Detail'!B762)</f>
        <v>N</v>
      </c>
      <c r="D762">
        <f>IF('Support - Calculation Detail'!D762="","",'Support - Calculation Detail'!D762)</f>
        <v>5060256</v>
      </c>
      <c r="E762">
        <f>IF('Support - Calculation Detail'!E762="","",'Support - Calculation Detail'!E762)</f>
        <v>0</v>
      </c>
      <c r="G762">
        <f>IF('Support - Calculation Detail'!F762="","",'Support - Calculation Detail'!F762)</f>
        <v>5060256</v>
      </c>
      <c r="H762">
        <f>IF('Support - Calculation Detail'!G762="","",'Support - Calculation Detail'!G762)</f>
        <v>1.04</v>
      </c>
      <c r="I762">
        <f>IF('Support - Calculation Detail'!H762="","",'Support - Calculation Detail'!H762)</f>
        <v>5262666</v>
      </c>
      <c r="J762">
        <f>IF('Support - Calculation Detail'!I762="","",'Support - Calculation Detail'!I762)</f>
        <v>0</v>
      </c>
      <c r="K762">
        <f>IF('Support - Calculation Detail'!K762="","",'Support - Calculation Detail'!K762)</f>
        <v>5262666</v>
      </c>
      <c r="L762">
        <f>IF('Support - Calculation Detail'!L762="","",'Support - Calculation Detail'!L762)</f>
        <v>439805</v>
      </c>
      <c r="M762">
        <f>IF('Support - Calculation Detail'!M762="","",'Support - Calculation Detail'!M762)</f>
        <v>146574</v>
      </c>
      <c r="N762">
        <f>IF('Support - Calculation Detail'!N762="","",'Support - Calculation Detail'!N762)</f>
        <v>432749.30689082987</v>
      </c>
      <c r="P762">
        <f>IF('Support - Calculation Detail'!O762="","",'Support - Calculation Detail'!O762)</f>
        <v>6281794.3068908295</v>
      </c>
      <c r="Q762" t="b">
        <v>1</v>
      </c>
      <c r="R762" t="str">
        <f t="shared" si="55"/>
        <v>2310000</v>
      </c>
      <c r="S762" t="str">
        <f t="shared" si="56"/>
        <v>2310000-UT</v>
      </c>
      <c r="T762" t="str">
        <f t="shared" si="57"/>
        <v>2310000-UT</v>
      </c>
      <c r="U762" t="str">
        <f t="shared" si="58"/>
        <v>1</v>
      </c>
      <c r="V762" t="str">
        <f t="shared" si="59"/>
        <v>UT</v>
      </c>
    </row>
    <row r="763" spans="1:22" x14ac:dyDescent="0.35">
      <c r="A763" t="str">
        <f>IF('Support - Calculation Detail'!A763="","",LEFT('Support - Calculation Detail'!A763,7)&amp;"-"&amp;RIGHT('Support - Calculation Detail'!A763,2))</f>
        <v>2320001-UT</v>
      </c>
      <c r="B763" t="str">
        <f>IF('Support - Calculation Detail'!C763="","",'Support - Calculation Detail'!C763)</f>
        <v>23</v>
      </c>
      <c r="C763" t="str">
        <f>IF('Support - Calculation Detail'!B763="","",'Support - Calculation Detail'!B763)</f>
        <v>N</v>
      </c>
      <c r="D763">
        <f>IF('Support - Calculation Detail'!D763="","",'Support - Calculation Detail'!D763)</f>
        <v>28437</v>
      </c>
      <c r="E763">
        <f>IF('Support - Calculation Detail'!E763="","",'Support - Calculation Detail'!E763)</f>
        <v>0</v>
      </c>
      <c r="G763">
        <f>IF('Support - Calculation Detail'!F763="","",'Support - Calculation Detail'!F763)</f>
        <v>28437</v>
      </c>
      <c r="H763">
        <f>IF('Support - Calculation Detail'!G763="","",'Support - Calculation Detail'!G763)</f>
        <v>1.04</v>
      </c>
      <c r="I763">
        <f>IF('Support - Calculation Detail'!H763="","",'Support - Calculation Detail'!H763)</f>
        <v>29574</v>
      </c>
      <c r="J763">
        <f>IF('Support - Calculation Detail'!I763="","",'Support - Calculation Detail'!I763)</f>
        <v>0</v>
      </c>
      <c r="K763">
        <f>IF('Support - Calculation Detail'!K763="","",'Support - Calculation Detail'!K763)</f>
        <v>29574</v>
      </c>
      <c r="L763">
        <f>IF('Support - Calculation Detail'!L763="","",'Support - Calculation Detail'!L763)</f>
        <v>0</v>
      </c>
      <c r="M763">
        <f>IF('Support - Calculation Detail'!M763="","",'Support - Calculation Detail'!M763)</f>
        <v>0</v>
      </c>
      <c r="N763">
        <f>IF('Support - Calculation Detail'!N763="","",'Support - Calculation Detail'!N763)</f>
        <v>0</v>
      </c>
      <c r="P763">
        <f>IF('Support - Calculation Detail'!O763="","",'Support - Calculation Detail'!O763)</f>
        <v>29574</v>
      </c>
      <c r="Q763" t="b">
        <v>1</v>
      </c>
      <c r="R763" t="str">
        <f t="shared" si="55"/>
        <v>2320001</v>
      </c>
      <c r="S763" t="str">
        <f t="shared" si="56"/>
        <v>2320001-UT</v>
      </c>
      <c r="T763" t="str">
        <f t="shared" si="57"/>
        <v>2320001-UT</v>
      </c>
      <c r="U763" t="str">
        <f t="shared" si="58"/>
        <v>2</v>
      </c>
      <c r="V763" t="str">
        <f t="shared" si="59"/>
        <v>UT</v>
      </c>
    </row>
    <row r="764" spans="1:22" x14ac:dyDescent="0.35">
      <c r="A764" t="str">
        <f>IF('Support - Calculation Detail'!A764="","",LEFT('Support - Calculation Detail'!A764,7)&amp;"-"&amp;RIGHT('Support - Calculation Detail'!A764,2))</f>
        <v>2320001-TF</v>
      </c>
      <c r="B764" t="str">
        <f>IF('Support - Calculation Detail'!C764="","",'Support - Calculation Detail'!C764)</f>
        <v>23</v>
      </c>
      <c r="C764" t="str">
        <f>IF('Support - Calculation Detail'!B764="","",'Support - Calculation Detail'!B764)</f>
        <v>N</v>
      </c>
      <c r="D764">
        <f>IF('Support - Calculation Detail'!D764="","",'Support - Calculation Detail'!D764)</f>
        <v>13605</v>
      </c>
      <c r="E764">
        <f>IF('Support - Calculation Detail'!E764="","",'Support - Calculation Detail'!E764)</f>
        <v>0</v>
      </c>
      <c r="G764">
        <f>IF('Support - Calculation Detail'!F764="","",'Support - Calculation Detail'!F764)</f>
        <v>13605</v>
      </c>
      <c r="H764">
        <f>IF('Support - Calculation Detail'!G764="","",'Support - Calculation Detail'!G764)</f>
        <v>1.04</v>
      </c>
      <c r="I764">
        <f>IF('Support - Calculation Detail'!H764="","",'Support - Calculation Detail'!H764)</f>
        <v>14149</v>
      </c>
      <c r="J764">
        <f>IF('Support - Calculation Detail'!I764="","",'Support - Calculation Detail'!I764)</f>
        <v>0</v>
      </c>
      <c r="K764">
        <f>IF('Support - Calculation Detail'!K764="","",'Support - Calculation Detail'!K764)</f>
        <v>14149</v>
      </c>
      <c r="L764">
        <f>IF('Support - Calculation Detail'!L764="","",'Support - Calculation Detail'!L764)</f>
        <v>0</v>
      </c>
      <c r="M764">
        <f>IF('Support - Calculation Detail'!M764="","",'Support - Calculation Detail'!M764)</f>
        <v>0</v>
      </c>
      <c r="N764">
        <f>IF('Support - Calculation Detail'!N764="","",'Support - Calculation Detail'!N764)</f>
        <v>0</v>
      </c>
      <c r="P764">
        <f>IF('Support - Calculation Detail'!O764="","",'Support - Calculation Detail'!O764)</f>
        <v>14149</v>
      </c>
      <c r="Q764" t="b">
        <v>1</v>
      </c>
      <c r="R764" t="str">
        <f t="shared" si="55"/>
        <v>2320001</v>
      </c>
      <c r="S764" t="str">
        <f t="shared" si="56"/>
        <v>2320001-TF</v>
      </c>
      <c r="T764" t="str">
        <f t="shared" si="57"/>
        <v>2320001-TF</v>
      </c>
      <c r="U764" t="str">
        <f t="shared" si="58"/>
        <v>2</v>
      </c>
      <c r="V764" t="str">
        <f t="shared" si="59"/>
        <v>TF</v>
      </c>
    </row>
    <row r="765" spans="1:22" x14ac:dyDescent="0.35">
      <c r="A765" t="str">
        <f>IF('Support - Calculation Detail'!A765="","",LEFT('Support - Calculation Detail'!A765,7)&amp;"-"&amp;RIGHT('Support - Calculation Detail'!A765,2))</f>
        <v>2320002-UT</v>
      </c>
      <c r="B765" t="str">
        <f>IF('Support - Calculation Detail'!C765="","",'Support - Calculation Detail'!C765)</f>
        <v>23</v>
      </c>
      <c r="C765" t="str">
        <f>IF('Support - Calculation Detail'!B765="","",'Support - Calculation Detail'!B765)</f>
        <v>N</v>
      </c>
      <c r="D765">
        <f>IF('Support - Calculation Detail'!D765="","",'Support - Calculation Detail'!D765)</f>
        <v>15448</v>
      </c>
      <c r="E765">
        <f>IF('Support - Calculation Detail'!E765="","",'Support - Calculation Detail'!E765)</f>
        <v>0</v>
      </c>
      <c r="G765">
        <f>IF('Support - Calculation Detail'!F765="","",'Support - Calculation Detail'!F765)</f>
        <v>15448</v>
      </c>
      <c r="H765">
        <f>IF('Support - Calculation Detail'!G765="","",'Support - Calculation Detail'!G765)</f>
        <v>1.04</v>
      </c>
      <c r="I765">
        <f>IF('Support - Calculation Detail'!H765="","",'Support - Calculation Detail'!H765)</f>
        <v>16066</v>
      </c>
      <c r="J765">
        <f>IF('Support - Calculation Detail'!I765="","",'Support - Calculation Detail'!I765)</f>
        <v>0</v>
      </c>
      <c r="K765">
        <f>IF('Support - Calculation Detail'!K765="","",'Support - Calculation Detail'!K765)</f>
        <v>16066</v>
      </c>
      <c r="L765">
        <f>IF('Support - Calculation Detail'!L765="","",'Support - Calculation Detail'!L765)</f>
        <v>0</v>
      </c>
      <c r="M765">
        <f>IF('Support - Calculation Detail'!M765="","",'Support - Calculation Detail'!M765)</f>
        <v>0</v>
      </c>
      <c r="N765">
        <f>IF('Support - Calculation Detail'!N765="","",'Support - Calculation Detail'!N765)</f>
        <v>0</v>
      </c>
      <c r="P765">
        <f>IF('Support - Calculation Detail'!O765="","",'Support - Calculation Detail'!O765)</f>
        <v>16066</v>
      </c>
      <c r="Q765" t="b">
        <v>1</v>
      </c>
      <c r="R765" t="str">
        <f t="shared" si="55"/>
        <v>2320002</v>
      </c>
      <c r="S765" t="str">
        <f t="shared" si="56"/>
        <v>2320002-UT</v>
      </c>
      <c r="T765" t="str">
        <f t="shared" si="57"/>
        <v>2320002-UT</v>
      </c>
      <c r="U765" t="str">
        <f t="shared" si="58"/>
        <v>2</v>
      </c>
      <c r="V765" t="str">
        <f t="shared" si="59"/>
        <v>UT</v>
      </c>
    </row>
    <row r="766" spans="1:22" x14ac:dyDescent="0.35">
      <c r="A766" t="str">
        <f>IF('Support - Calculation Detail'!A766="","",LEFT('Support - Calculation Detail'!A766,7)&amp;"-"&amp;RIGHT('Support - Calculation Detail'!A766,2))</f>
        <v>2320003-UT</v>
      </c>
      <c r="B766" t="str">
        <f>IF('Support - Calculation Detail'!C766="","",'Support - Calculation Detail'!C766)</f>
        <v>23</v>
      </c>
      <c r="C766" t="str">
        <f>IF('Support - Calculation Detail'!B766="","",'Support - Calculation Detail'!B766)</f>
        <v>N</v>
      </c>
      <c r="D766">
        <f>IF('Support - Calculation Detail'!D766="","",'Support - Calculation Detail'!D766)</f>
        <v>32936</v>
      </c>
      <c r="E766">
        <f>IF('Support - Calculation Detail'!E766="","",'Support - Calculation Detail'!E766)</f>
        <v>0</v>
      </c>
      <c r="G766">
        <f>IF('Support - Calculation Detail'!F766="","",'Support - Calculation Detail'!F766)</f>
        <v>32936</v>
      </c>
      <c r="H766">
        <f>IF('Support - Calculation Detail'!G766="","",'Support - Calculation Detail'!G766)</f>
        <v>1.04</v>
      </c>
      <c r="I766">
        <f>IF('Support - Calculation Detail'!H766="","",'Support - Calculation Detail'!H766)</f>
        <v>34253</v>
      </c>
      <c r="J766">
        <f>IF('Support - Calculation Detail'!I766="","",'Support - Calculation Detail'!I766)</f>
        <v>0</v>
      </c>
      <c r="K766">
        <f>IF('Support - Calculation Detail'!K766="","",'Support - Calculation Detail'!K766)</f>
        <v>34253</v>
      </c>
      <c r="L766">
        <f>IF('Support - Calculation Detail'!L766="","",'Support - Calculation Detail'!L766)</f>
        <v>0</v>
      </c>
      <c r="M766">
        <f>IF('Support - Calculation Detail'!M766="","",'Support - Calculation Detail'!M766)</f>
        <v>0</v>
      </c>
      <c r="N766">
        <f>IF('Support - Calculation Detail'!N766="","",'Support - Calculation Detail'!N766)</f>
        <v>0</v>
      </c>
      <c r="P766">
        <f>IF('Support - Calculation Detail'!O766="","",'Support - Calculation Detail'!O766)</f>
        <v>34253</v>
      </c>
      <c r="Q766" t="b">
        <v>1</v>
      </c>
      <c r="R766" t="str">
        <f t="shared" si="55"/>
        <v>2320003</v>
      </c>
      <c r="S766" t="str">
        <f t="shared" si="56"/>
        <v>2320003-UT</v>
      </c>
      <c r="T766" t="str">
        <f t="shared" si="57"/>
        <v>2320003-UT</v>
      </c>
      <c r="U766" t="str">
        <f t="shared" si="58"/>
        <v>2</v>
      </c>
      <c r="V766" t="str">
        <f t="shared" si="59"/>
        <v>UT</v>
      </c>
    </row>
    <row r="767" spans="1:22" x14ac:dyDescent="0.35">
      <c r="A767" t="str">
        <f>IF('Support - Calculation Detail'!A767="","",LEFT('Support - Calculation Detail'!A767,7)&amp;"-"&amp;RIGHT('Support - Calculation Detail'!A767,2))</f>
        <v>2320004-UT</v>
      </c>
      <c r="B767" t="str">
        <f>IF('Support - Calculation Detail'!C767="","",'Support - Calculation Detail'!C767)</f>
        <v>23</v>
      </c>
      <c r="C767" t="str">
        <f>IF('Support - Calculation Detail'!B767="","",'Support - Calculation Detail'!B767)</f>
        <v>N</v>
      </c>
      <c r="D767">
        <f>IF('Support - Calculation Detail'!D767="","",'Support - Calculation Detail'!D767)</f>
        <v>15661</v>
      </c>
      <c r="E767">
        <f>IF('Support - Calculation Detail'!E767="","",'Support - Calculation Detail'!E767)</f>
        <v>0</v>
      </c>
      <c r="G767">
        <f>IF('Support - Calculation Detail'!F767="","",'Support - Calculation Detail'!F767)</f>
        <v>15661</v>
      </c>
      <c r="H767">
        <f>IF('Support - Calculation Detail'!G767="","",'Support - Calculation Detail'!G767)</f>
        <v>1.04</v>
      </c>
      <c r="I767">
        <f>IF('Support - Calculation Detail'!H767="","",'Support - Calculation Detail'!H767)</f>
        <v>16287</v>
      </c>
      <c r="J767">
        <f>IF('Support - Calculation Detail'!I767="","",'Support - Calculation Detail'!I767)</f>
        <v>0</v>
      </c>
      <c r="K767">
        <f>IF('Support - Calculation Detail'!K767="","",'Support - Calculation Detail'!K767)</f>
        <v>16287</v>
      </c>
      <c r="L767">
        <f>IF('Support - Calculation Detail'!L767="","",'Support - Calculation Detail'!L767)</f>
        <v>0</v>
      </c>
      <c r="M767">
        <f>IF('Support - Calculation Detail'!M767="","",'Support - Calculation Detail'!M767)</f>
        <v>0</v>
      </c>
      <c r="N767">
        <f>IF('Support - Calculation Detail'!N767="","",'Support - Calculation Detail'!N767)</f>
        <v>0</v>
      </c>
      <c r="P767">
        <f>IF('Support - Calculation Detail'!O767="","",'Support - Calculation Detail'!O767)</f>
        <v>16287</v>
      </c>
      <c r="Q767" t="b">
        <v>1</v>
      </c>
      <c r="R767" t="str">
        <f t="shared" si="55"/>
        <v>2320004</v>
      </c>
      <c r="S767" t="str">
        <f t="shared" si="56"/>
        <v>2320004-UT</v>
      </c>
      <c r="T767" t="str">
        <f t="shared" si="57"/>
        <v>2320004-UT</v>
      </c>
      <c r="U767" t="str">
        <f t="shared" si="58"/>
        <v>2</v>
      </c>
      <c r="V767" t="str">
        <f t="shared" si="59"/>
        <v>UT</v>
      </c>
    </row>
    <row r="768" spans="1:22" x14ac:dyDescent="0.35">
      <c r="A768" t="str">
        <f>IF('Support - Calculation Detail'!A768="","",LEFT('Support - Calculation Detail'!A768,7)&amp;"-"&amp;RIGHT('Support - Calculation Detail'!A768,2))</f>
        <v>2320005-UT</v>
      </c>
      <c r="B768" t="str">
        <f>IF('Support - Calculation Detail'!C768="","",'Support - Calculation Detail'!C768)</f>
        <v>23</v>
      </c>
      <c r="C768" t="str">
        <f>IF('Support - Calculation Detail'!B768="","",'Support - Calculation Detail'!B768)</f>
        <v>N</v>
      </c>
      <c r="D768">
        <f>IF('Support - Calculation Detail'!D768="","",'Support - Calculation Detail'!D768)</f>
        <v>55526</v>
      </c>
      <c r="E768">
        <f>IF('Support - Calculation Detail'!E768="","",'Support - Calculation Detail'!E768)</f>
        <v>0</v>
      </c>
      <c r="G768">
        <f>IF('Support - Calculation Detail'!F768="","",'Support - Calculation Detail'!F768)</f>
        <v>55526</v>
      </c>
      <c r="H768">
        <f>IF('Support - Calculation Detail'!G768="","",'Support - Calculation Detail'!G768)</f>
        <v>1.04</v>
      </c>
      <c r="I768">
        <f>IF('Support - Calculation Detail'!H768="","",'Support - Calculation Detail'!H768)</f>
        <v>57747</v>
      </c>
      <c r="J768">
        <f>IF('Support - Calculation Detail'!I768="","",'Support - Calculation Detail'!I768)</f>
        <v>0</v>
      </c>
      <c r="K768">
        <f>IF('Support - Calculation Detail'!K768="","",'Support - Calculation Detail'!K768)</f>
        <v>57747</v>
      </c>
      <c r="L768">
        <f>IF('Support - Calculation Detail'!L768="","",'Support - Calculation Detail'!L768)</f>
        <v>0</v>
      </c>
      <c r="M768">
        <f>IF('Support - Calculation Detail'!M768="","",'Support - Calculation Detail'!M768)</f>
        <v>0</v>
      </c>
      <c r="N768">
        <f>IF('Support - Calculation Detail'!N768="","",'Support - Calculation Detail'!N768)</f>
        <v>0</v>
      </c>
      <c r="P768">
        <f>IF('Support - Calculation Detail'!O768="","",'Support - Calculation Detail'!O768)</f>
        <v>57747</v>
      </c>
      <c r="Q768" t="b">
        <v>1</v>
      </c>
      <c r="R768" t="str">
        <f t="shared" si="55"/>
        <v>2320005</v>
      </c>
      <c r="S768" t="str">
        <f t="shared" si="56"/>
        <v>2320005-UT</v>
      </c>
      <c r="T768" t="str">
        <f t="shared" si="57"/>
        <v>2320005-UT</v>
      </c>
      <c r="U768" t="str">
        <f t="shared" si="58"/>
        <v>2</v>
      </c>
      <c r="V768" t="str">
        <f t="shared" si="59"/>
        <v>UT</v>
      </c>
    </row>
    <row r="769" spans="1:22" x14ac:dyDescent="0.35">
      <c r="A769" t="str">
        <f>IF('Support - Calculation Detail'!A769="","",LEFT('Support - Calculation Detail'!A769,7)&amp;"-"&amp;RIGHT('Support - Calculation Detail'!A769,2))</f>
        <v>2320006-UT</v>
      </c>
      <c r="B769" t="str">
        <f>IF('Support - Calculation Detail'!C769="","",'Support - Calculation Detail'!C769)</f>
        <v>23</v>
      </c>
      <c r="C769" t="str">
        <f>IF('Support - Calculation Detail'!B769="","",'Support - Calculation Detail'!B769)</f>
        <v>N</v>
      </c>
      <c r="D769">
        <f>IF('Support - Calculation Detail'!D769="","",'Support - Calculation Detail'!D769)</f>
        <v>17034</v>
      </c>
      <c r="E769">
        <f>IF('Support - Calculation Detail'!E769="","",'Support - Calculation Detail'!E769)</f>
        <v>0</v>
      </c>
      <c r="G769">
        <f>IF('Support - Calculation Detail'!F769="","",'Support - Calculation Detail'!F769)</f>
        <v>17034</v>
      </c>
      <c r="H769">
        <f>IF('Support - Calculation Detail'!G769="","",'Support - Calculation Detail'!G769)</f>
        <v>1.04</v>
      </c>
      <c r="I769">
        <f>IF('Support - Calculation Detail'!H769="","",'Support - Calculation Detail'!H769)</f>
        <v>17715</v>
      </c>
      <c r="J769">
        <f>IF('Support - Calculation Detail'!I769="","",'Support - Calculation Detail'!I769)</f>
        <v>0</v>
      </c>
      <c r="K769">
        <f>IF('Support - Calculation Detail'!K769="","",'Support - Calculation Detail'!K769)</f>
        <v>17715</v>
      </c>
      <c r="L769">
        <f>IF('Support - Calculation Detail'!L769="","",'Support - Calculation Detail'!L769)</f>
        <v>0</v>
      </c>
      <c r="M769">
        <f>IF('Support - Calculation Detail'!M769="","",'Support - Calculation Detail'!M769)</f>
        <v>0</v>
      </c>
      <c r="N769">
        <f>IF('Support - Calculation Detail'!N769="","",'Support - Calculation Detail'!N769)</f>
        <v>0</v>
      </c>
      <c r="P769">
        <f>IF('Support - Calculation Detail'!O769="","",'Support - Calculation Detail'!O769)</f>
        <v>17715</v>
      </c>
      <c r="Q769" t="b">
        <v>1</v>
      </c>
      <c r="R769" t="str">
        <f t="shared" si="55"/>
        <v>2320006</v>
      </c>
      <c r="S769" t="str">
        <f t="shared" si="56"/>
        <v>2320006-UT</v>
      </c>
      <c r="T769" t="str">
        <f t="shared" si="57"/>
        <v>2320006-UT</v>
      </c>
      <c r="U769" t="str">
        <f t="shared" si="58"/>
        <v>2</v>
      </c>
      <c r="V769" t="str">
        <f t="shared" si="59"/>
        <v>UT</v>
      </c>
    </row>
    <row r="770" spans="1:22" x14ac:dyDescent="0.35">
      <c r="A770" t="str">
        <f>IF('Support - Calculation Detail'!A770="","",LEFT('Support - Calculation Detail'!A770,7)&amp;"-"&amp;RIGHT('Support - Calculation Detail'!A770,2))</f>
        <v>2320007-UT</v>
      </c>
      <c r="B770" t="str">
        <f>IF('Support - Calculation Detail'!C770="","",'Support - Calculation Detail'!C770)</f>
        <v>23</v>
      </c>
      <c r="C770" t="str">
        <f>IF('Support - Calculation Detail'!B770="","",'Support - Calculation Detail'!B770)</f>
        <v>N</v>
      </c>
      <c r="D770">
        <f>IF('Support - Calculation Detail'!D770="","",'Support - Calculation Detail'!D770)</f>
        <v>20847</v>
      </c>
      <c r="E770">
        <f>IF('Support - Calculation Detail'!E770="","",'Support - Calculation Detail'!E770)</f>
        <v>0</v>
      </c>
      <c r="G770">
        <f>IF('Support - Calculation Detail'!F770="","",'Support - Calculation Detail'!F770)</f>
        <v>20847</v>
      </c>
      <c r="H770">
        <f>IF('Support - Calculation Detail'!G770="","",'Support - Calculation Detail'!G770)</f>
        <v>1.04</v>
      </c>
      <c r="I770">
        <f>IF('Support - Calculation Detail'!H770="","",'Support - Calculation Detail'!H770)</f>
        <v>21681</v>
      </c>
      <c r="J770">
        <f>IF('Support - Calculation Detail'!I770="","",'Support - Calculation Detail'!I770)</f>
        <v>0</v>
      </c>
      <c r="K770">
        <f>IF('Support - Calculation Detail'!K770="","",'Support - Calculation Detail'!K770)</f>
        <v>21681</v>
      </c>
      <c r="L770">
        <f>IF('Support - Calculation Detail'!L770="","",'Support - Calculation Detail'!L770)</f>
        <v>0</v>
      </c>
      <c r="M770">
        <f>IF('Support - Calculation Detail'!M770="","",'Support - Calculation Detail'!M770)</f>
        <v>0</v>
      </c>
      <c r="N770">
        <f>IF('Support - Calculation Detail'!N770="","",'Support - Calculation Detail'!N770)</f>
        <v>0</v>
      </c>
      <c r="P770">
        <f>IF('Support - Calculation Detail'!O770="","",'Support - Calculation Detail'!O770)</f>
        <v>21681</v>
      </c>
      <c r="Q770" t="b">
        <v>1</v>
      </c>
      <c r="R770" t="str">
        <f t="shared" si="55"/>
        <v>2320007</v>
      </c>
      <c r="S770" t="str">
        <f t="shared" si="56"/>
        <v>2320007-UT</v>
      </c>
      <c r="T770" t="str">
        <f t="shared" si="57"/>
        <v>2320007-UT</v>
      </c>
      <c r="U770" t="str">
        <f t="shared" si="58"/>
        <v>2</v>
      </c>
      <c r="V770" t="str">
        <f t="shared" si="59"/>
        <v>UT</v>
      </c>
    </row>
    <row r="771" spans="1:22" x14ac:dyDescent="0.35">
      <c r="A771" t="str">
        <f>IF('Support - Calculation Detail'!A771="","",LEFT('Support - Calculation Detail'!A771,7)&amp;"-"&amp;RIGHT('Support - Calculation Detail'!A771,2))</f>
        <v>2320007-TF</v>
      </c>
      <c r="B771" t="str">
        <f>IF('Support - Calculation Detail'!C771="","",'Support - Calculation Detail'!C771)</f>
        <v>23</v>
      </c>
      <c r="C771" t="str">
        <f>IF('Support - Calculation Detail'!B771="","",'Support - Calculation Detail'!B771)</f>
        <v>N</v>
      </c>
      <c r="D771">
        <f>IF('Support - Calculation Detail'!D771="","",'Support - Calculation Detail'!D771)</f>
        <v>24317</v>
      </c>
      <c r="E771">
        <f>IF('Support - Calculation Detail'!E771="","",'Support - Calculation Detail'!E771)</f>
        <v>0</v>
      </c>
      <c r="G771">
        <f>IF('Support - Calculation Detail'!F771="","",'Support - Calculation Detail'!F771)</f>
        <v>24317</v>
      </c>
      <c r="H771">
        <f>IF('Support - Calculation Detail'!G771="","",'Support - Calculation Detail'!G771)</f>
        <v>1.04</v>
      </c>
      <c r="I771">
        <f>IF('Support - Calculation Detail'!H771="","",'Support - Calculation Detail'!H771)</f>
        <v>25290</v>
      </c>
      <c r="J771">
        <f>IF('Support - Calculation Detail'!I771="","",'Support - Calculation Detail'!I771)</f>
        <v>0</v>
      </c>
      <c r="K771">
        <f>IF('Support - Calculation Detail'!K771="","",'Support - Calculation Detail'!K771)</f>
        <v>25290</v>
      </c>
      <c r="L771">
        <f>IF('Support - Calculation Detail'!L771="","",'Support - Calculation Detail'!L771)</f>
        <v>0</v>
      </c>
      <c r="M771">
        <f>IF('Support - Calculation Detail'!M771="","",'Support - Calculation Detail'!M771)</f>
        <v>0</v>
      </c>
      <c r="N771">
        <f>IF('Support - Calculation Detail'!N771="","",'Support - Calculation Detail'!N771)</f>
        <v>0</v>
      </c>
      <c r="P771">
        <f>IF('Support - Calculation Detail'!O771="","",'Support - Calculation Detail'!O771)</f>
        <v>25290</v>
      </c>
      <c r="Q771" t="b">
        <v>1</v>
      </c>
      <c r="R771" t="str">
        <f t="shared" ref="R771:R834" si="60">LEFT(A771,7)</f>
        <v>2320007</v>
      </c>
      <c r="S771" t="str">
        <f t="shared" ref="S771:S834" si="61">A771</f>
        <v>2320007-TF</v>
      </c>
      <c r="T771" t="str">
        <f t="shared" ref="T771:T834" si="62">S771</f>
        <v>2320007-TF</v>
      </c>
      <c r="U771" t="str">
        <f t="shared" ref="U771:U834" si="63">MID(S771,3,1)</f>
        <v>2</v>
      </c>
      <c r="V771" t="str">
        <f t="shared" ref="V771:V834" si="64">RIGHT(T771,2)</f>
        <v>TF</v>
      </c>
    </row>
    <row r="772" spans="1:22" x14ac:dyDescent="0.35">
      <c r="A772" t="str">
        <f>IF('Support - Calculation Detail'!A772="","",LEFT('Support - Calculation Detail'!A772,7)&amp;"-"&amp;RIGHT('Support - Calculation Detail'!A772,2))</f>
        <v>2320008-UT</v>
      </c>
      <c r="B772" t="str">
        <f>IF('Support - Calculation Detail'!C772="","",'Support - Calculation Detail'!C772)</f>
        <v>23</v>
      </c>
      <c r="C772" t="str">
        <f>IF('Support - Calculation Detail'!B772="","",'Support - Calculation Detail'!B772)</f>
        <v>N</v>
      </c>
      <c r="D772">
        <f>IF('Support - Calculation Detail'!D772="","",'Support - Calculation Detail'!D772)</f>
        <v>25341</v>
      </c>
      <c r="E772">
        <f>IF('Support - Calculation Detail'!E772="","",'Support - Calculation Detail'!E772)</f>
        <v>0</v>
      </c>
      <c r="G772">
        <f>IF('Support - Calculation Detail'!F772="","",'Support - Calculation Detail'!F772)</f>
        <v>25341</v>
      </c>
      <c r="H772">
        <f>IF('Support - Calculation Detail'!G772="","",'Support - Calculation Detail'!G772)</f>
        <v>1.04</v>
      </c>
      <c r="I772">
        <f>IF('Support - Calculation Detail'!H772="","",'Support - Calculation Detail'!H772)</f>
        <v>26355</v>
      </c>
      <c r="J772">
        <f>IF('Support - Calculation Detail'!I772="","",'Support - Calculation Detail'!I772)</f>
        <v>0</v>
      </c>
      <c r="K772">
        <f>IF('Support - Calculation Detail'!K772="","",'Support - Calculation Detail'!K772)</f>
        <v>26355</v>
      </c>
      <c r="L772">
        <f>IF('Support - Calculation Detail'!L772="","",'Support - Calculation Detail'!L772)</f>
        <v>0</v>
      </c>
      <c r="M772">
        <f>IF('Support - Calculation Detail'!M772="","",'Support - Calculation Detail'!M772)</f>
        <v>0</v>
      </c>
      <c r="N772">
        <f>IF('Support - Calculation Detail'!N772="","",'Support - Calculation Detail'!N772)</f>
        <v>0</v>
      </c>
      <c r="P772">
        <f>IF('Support - Calculation Detail'!O772="","",'Support - Calculation Detail'!O772)</f>
        <v>26355</v>
      </c>
      <c r="Q772" t="b">
        <v>1</v>
      </c>
      <c r="R772" t="str">
        <f t="shared" si="60"/>
        <v>2320008</v>
      </c>
      <c r="S772" t="str">
        <f t="shared" si="61"/>
        <v>2320008-UT</v>
      </c>
      <c r="T772" t="str">
        <f t="shared" si="62"/>
        <v>2320008-UT</v>
      </c>
      <c r="U772" t="str">
        <f t="shared" si="63"/>
        <v>2</v>
      </c>
      <c r="V772" t="str">
        <f t="shared" si="64"/>
        <v>UT</v>
      </c>
    </row>
    <row r="773" spans="1:22" x14ac:dyDescent="0.35">
      <c r="A773" t="str">
        <f>IF('Support - Calculation Detail'!A773="","",LEFT('Support - Calculation Detail'!A773,7)&amp;"-"&amp;RIGHT('Support - Calculation Detail'!A773,2))</f>
        <v>2320009-UT</v>
      </c>
      <c r="B773" t="str">
        <f>IF('Support - Calculation Detail'!C773="","",'Support - Calculation Detail'!C773)</f>
        <v>23</v>
      </c>
      <c r="C773" t="str">
        <f>IF('Support - Calculation Detail'!B773="","",'Support - Calculation Detail'!B773)</f>
        <v>N</v>
      </c>
      <c r="D773">
        <f>IF('Support - Calculation Detail'!D773="","",'Support - Calculation Detail'!D773)</f>
        <v>34382</v>
      </c>
      <c r="E773">
        <f>IF('Support - Calculation Detail'!E773="","",'Support - Calculation Detail'!E773)</f>
        <v>0</v>
      </c>
      <c r="G773">
        <f>IF('Support - Calculation Detail'!F773="","",'Support - Calculation Detail'!F773)</f>
        <v>34382</v>
      </c>
      <c r="H773">
        <f>IF('Support - Calculation Detail'!G773="","",'Support - Calculation Detail'!G773)</f>
        <v>1.04</v>
      </c>
      <c r="I773">
        <f>IF('Support - Calculation Detail'!H773="","",'Support - Calculation Detail'!H773)</f>
        <v>35757</v>
      </c>
      <c r="J773">
        <f>IF('Support - Calculation Detail'!I773="","",'Support - Calculation Detail'!I773)</f>
        <v>0</v>
      </c>
      <c r="K773">
        <f>IF('Support - Calculation Detail'!K773="","",'Support - Calculation Detail'!K773)</f>
        <v>35757</v>
      </c>
      <c r="L773">
        <f>IF('Support - Calculation Detail'!L773="","",'Support - Calculation Detail'!L773)</f>
        <v>0</v>
      </c>
      <c r="M773">
        <f>IF('Support - Calculation Detail'!M773="","",'Support - Calculation Detail'!M773)</f>
        <v>0</v>
      </c>
      <c r="N773">
        <f>IF('Support - Calculation Detail'!N773="","",'Support - Calculation Detail'!N773)</f>
        <v>0</v>
      </c>
      <c r="P773">
        <f>IF('Support - Calculation Detail'!O773="","",'Support - Calculation Detail'!O773)</f>
        <v>35757</v>
      </c>
      <c r="Q773" t="b">
        <v>1</v>
      </c>
      <c r="R773" t="str">
        <f t="shared" si="60"/>
        <v>2320009</v>
      </c>
      <c r="S773" t="str">
        <f t="shared" si="61"/>
        <v>2320009-UT</v>
      </c>
      <c r="T773" t="str">
        <f t="shared" si="62"/>
        <v>2320009-UT</v>
      </c>
      <c r="U773" t="str">
        <f t="shared" si="63"/>
        <v>2</v>
      </c>
      <c r="V773" t="str">
        <f t="shared" si="64"/>
        <v>UT</v>
      </c>
    </row>
    <row r="774" spans="1:22" x14ac:dyDescent="0.35">
      <c r="A774" t="str">
        <f>IF('Support - Calculation Detail'!A774="","",LEFT('Support - Calculation Detail'!A774,7)&amp;"-"&amp;RIGHT('Support - Calculation Detail'!A774,2))</f>
        <v>2320009-TF</v>
      </c>
      <c r="B774" t="str">
        <f>IF('Support - Calculation Detail'!C774="","",'Support - Calculation Detail'!C774)</f>
        <v>23</v>
      </c>
      <c r="C774" t="str">
        <f>IF('Support - Calculation Detail'!B774="","",'Support - Calculation Detail'!B774)</f>
        <v>N</v>
      </c>
      <c r="D774">
        <f>IF('Support - Calculation Detail'!D774="","",'Support - Calculation Detail'!D774)</f>
        <v>31944</v>
      </c>
      <c r="E774">
        <f>IF('Support - Calculation Detail'!E774="","",'Support - Calculation Detail'!E774)</f>
        <v>0</v>
      </c>
      <c r="G774">
        <f>IF('Support - Calculation Detail'!F774="","",'Support - Calculation Detail'!F774)</f>
        <v>31944</v>
      </c>
      <c r="H774">
        <f>IF('Support - Calculation Detail'!G774="","",'Support - Calculation Detail'!G774)</f>
        <v>1.04</v>
      </c>
      <c r="I774">
        <f>IF('Support - Calculation Detail'!H774="","",'Support - Calculation Detail'!H774)</f>
        <v>33222</v>
      </c>
      <c r="J774">
        <f>IF('Support - Calculation Detail'!I774="","",'Support - Calculation Detail'!I774)</f>
        <v>0</v>
      </c>
      <c r="K774">
        <f>IF('Support - Calculation Detail'!K774="","",'Support - Calculation Detail'!K774)</f>
        <v>33222</v>
      </c>
      <c r="L774">
        <f>IF('Support - Calculation Detail'!L774="","",'Support - Calculation Detail'!L774)</f>
        <v>0</v>
      </c>
      <c r="M774">
        <f>IF('Support - Calculation Detail'!M774="","",'Support - Calculation Detail'!M774)</f>
        <v>0</v>
      </c>
      <c r="N774">
        <f>IF('Support - Calculation Detail'!N774="","",'Support - Calculation Detail'!N774)</f>
        <v>0</v>
      </c>
      <c r="P774">
        <f>IF('Support - Calculation Detail'!O774="","",'Support - Calculation Detail'!O774)</f>
        <v>33222</v>
      </c>
      <c r="Q774" t="b">
        <v>1</v>
      </c>
      <c r="R774" t="str">
        <f t="shared" si="60"/>
        <v>2320009</v>
      </c>
      <c r="S774" t="str">
        <f t="shared" si="61"/>
        <v>2320009-TF</v>
      </c>
      <c r="T774" t="str">
        <f t="shared" si="62"/>
        <v>2320009-TF</v>
      </c>
      <c r="U774" t="str">
        <f t="shared" si="63"/>
        <v>2</v>
      </c>
      <c r="V774" t="str">
        <f t="shared" si="64"/>
        <v>TF</v>
      </c>
    </row>
    <row r="775" spans="1:22" x14ac:dyDescent="0.35">
      <c r="A775" t="str">
        <f>IF('Support - Calculation Detail'!A775="","",LEFT('Support - Calculation Detail'!A775,7)&amp;"-"&amp;RIGHT('Support - Calculation Detail'!A775,2))</f>
        <v>2320010-TF</v>
      </c>
      <c r="B775" t="str">
        <f>IF('Support - Calculation Detail'!C775="","",'Support - Calculation Detail'!C775)</f>
        <v>23</v>
      </c>
      <c r="C775" t="str">
        <f>IF('Support - Calculation Detail'!B775="","",'Support - Calculation Detail'!B775)</f>
        <v>N</v>
      </c>
      <c r="D775">
        <f>IF('Support - Calculation Detail'!D775="","",'Support - Calculation Detail'!D775)</f>
        <v>21189</v>
      </c>
      <c r="E775">
        <f>IF('Support - Calculation Detail'!E775="","",'Support - Calculation Detail'!E775)</f>
        <v>0</v>
      </c>
      <c r="G775">
        <f>IF('Support - Calculation Detail'!F775="","",'Support - Calculation Detail'!F775)</f>
        <v>21189</v>
      </c>
      <c r="H775">
        <f>IF('Support - Calculation Detail'!G775="","",'Support - Calculation Detail'!G775)</f>
        <v>1.04</v>
      </c>
      <c r="I775">
        <f>IF('Support - Calculation Detail'!H775="","",'Support - Calculation Detail'!H775)</f>
        <v>22037</v>
      </c>
      <c r="J775">
        <f>IF('Support - Calculation Detail'!I775="","",'Support - Calculation Detail'!I775)</f>
        <v>0</v>
      </c>
      <c r="K775">
        <f>IF('Support - Calculation Detail'!K775="","",'Support - Calculation Detail'!K775)</f>
        <v>22037</v>
      </c>
      <c r="L775">
        <f>IF('Support - Calculation Detail'!L775="","",'Support - Calculation Detail'!L775)</f>
        <v>0</v>
      </c>
      <c r="M775">
        <f>IF('Support - Calculation Detail'!M775="","",'Support - Calculation Detail'!M775)</f>
        <v>0</v>
      </c>
      <c r="N775">
        <f>IF('Support - Calculation Detail'!N775="","",'Support - Calculation Detail'!N775)</f>
        <v>0</v>
      </c>
      <c r="P775">
        <f>IF('Support - Calculation Detail'!O775="","",'Support - Calculation Detail'!O775)</f>
        <v>22037</v>
      </c>
      <c r="Q775" t="b">
        <v>1</v>
      </c>
      <c r="R775" t="str">
        <f t="shared" si="60"/>
        <v>2320010</v>
      </c>
      <c r="S775" t="str">
        <f t="shared" si="61"/>
        <v>2320010-TF</v>
      </c>
      <c r="T775" t="str">
        <f t="shared" si="62"/>
        <v>2320010-TF</v>
      </c>
      <c r="U775" t="str">
        <f t="shared" si="63"/>
        <v>2</v>
      </c>
      <c r="V775" t="str">
        <f t="shared" si="64"/>
        <v>TF</v>
      </c>
    </row>
    <row r="776" spans="1:22" x14ac:dyDescent="0.35">
      <c r="A776" t="str">
        <f>IF('Support - Calculation Detail'!A776="","",LEFT('Support - Calculation Detail'!A776,7)&amp;"-"&amp;RIGHT('Support - Calculation Detail'!A776,2))</f>
        <v>2320010-UT</v>
      </c>
      <c r="B776" t="str">
        <f>IF('Support - Calculation Detail'!C776="","",'Support - Calculation Detail'!C776)</f>
        <v>23</v>
      </c>
      <c r="C776" t="str">
        <f>IF('Support - Calculation Detail'!B776="","",'Support - Calculation Detail'!B776)</f>
        <v>N</v>
      </c>
      <c r="D776">
        <f>IF('Support - Calculation Detail'!D776="","",'Support - Calculation Detail'!D776)</f>
        <v>67024</v>
      </c>
      <c r="E776">
        <f>IF('Support - Calculation Detail'!E776="","",'Support - Calculation Detail'!E776)</f>
        <v>0</v>
      </c>
      <c r="G776">
        <f>IF('Support - Calculation Detail'!F776="","",'Support - Calculation Detail'!F776)</f>
        <v>67024</v>
      </c>
      <c r="H776">
        <f>IF('Support - Calculation Detail'!G776="","",'Support - Calculation Detail'!G776)</f>
        <v>1.04</v>
      </c>
      <c r="I776">
        <f>IF('Support - Calculation Detail'!H776="","",'Support - Calculation Detail'!H776)</f>
        <v>69705</v>
      </c>
      <c r="J776">
        <f>IF('Support - Calculation Detail'!I776="","",'Support - Calculation Detail'!I776)</f>
        <v>0</v>
      </c>
      <c r="K776">
        <f>IF('Support - Calculation Detail'!K776="","",'Support - Calculation Detail'!K776)</f>
        <v>69705</v>
      </c>
      <c r="L776">
        <f>IF('Support - Calculation Detail'!L776="","",'Support - Calculation Detail'!L776)</f>
        <v>0</v>
      </c>
      <c r="M776">
        <f>IF('Support - Calculation Detail'!M776="","",'Support - Calculation Detail'!M776)</f>
        <v>0</v>
      </c>
      <c r="N776">
        <f>IF('Support - Calculation Detail'!N776="","",'Support - Calculation Detail'!N776)</f>
        <v>0</v>
      </c>
      <c r="P776">
        <f>IF('Support - Calculation Detail'!O776="","",'Support - Calculation Detail'!O776)</f>
        <v>69705</v>
      </c>
      <c r="Q776" t="b">
        <v>1</v>
      </c>
      <c r="R776" t="str">
        <f t="shared" si="60"/>
        <v>2320010</v>
      </c>
      <c r="S776" t="str">
        <f t="shared" si="61"/>
        <v>2320010-UT</v>
      </c>
      <c r="T776" t="str">
        <f t="shared" si="62"/>
        <v>2320010-UT</v>
      </c>
      <c r="U776" t="str">
        <f t="shared" si="63"/>
        <v>2</v>
      </c>
      <c r="V776" t="str">
        <f t="shared" si="64"/>
        <v>UT</v>
      </c>
    </row>
    <row r="777" spans="1:22" x14ac:dyDescent="0.35">
      <c r="A777" t="str">
        <f>IF('Support - Calculation Detail'!A777="","",LEFT('Support - Calculation Detail'!A777,7)&amp;"-"&amp;RIGHT('Support - Calculation Detail'!A777,2))</f>
        <v>2320011-UT</v>
      </c>
      <c r="B777" t="str">
        <f>IF('Support - Calculation Detail'!C777="","",'Support - Calculation Detail'!C777)</f>
        <v>23</v>
      </c>
      <c r="C777" t="str">
        <f>IF('Support - Calculation Detail'!B777="","",'Support - Calculation Detail'!B777)</f>
        <v>N</v>
      </c>
      <c r="D777">
        <f>IF('Support - Calculation Detail'!D777="","",'Support - Calculation Detail'!D777)</f>
        <v>18678</v>
      </c>
      <c r="E777">
        <f>IF('Support - Calculation Detail'!E777="","",'Support - Calculation Detail'!E777)</f>
        <v>0</v>
      </c>
      <c r="G777">
        <f>IF('Support - Calculation Detail'!F777="","",'Support - Calculation Detail'!F777)</f>
        <v>18678</v>
      </c>
      <c r="H777">
        <f>IF('Support - Calculation Detail'!G777="","",'Support - Calculation Detail'!G777)</f>
        <v>1.04</v>
      </c>
      <c r="I777">
        <f>IF('Support - Calculation Detail'!H777="","",'Support - Calculation Detail'!H777)</f>
        <v>19425</v>
      </c>
      <c r="J777">
        <f>IF('Support - Calculation Detail'!I777="","",'Support - Calculation Detail'!I777)</f>
        <v>0</v>
      </c>
      <c r="K777">
        <f>IF('Support - Calculation Detail'!K777="","",'Support - Calculation Detail'!K777)</f>
        <v>19425</v>
      </c>
      <c r="L777">
        <f>IF('Support - Calculation Detail'!L777="","",'Support - Calculation Detail'!L777)</f>
        <v>0</v>
      </c>
      <c r="M777">
        <f>IF('Support - Calculation Detail'!M777="","",'Support - Calculation Detail'!M777)</f>
        <v>0</v>
      </c>
      <c r="N777">
        <f>IF('Support - Calculation Detail'!N777="","",'Support - Calculation Detail'!N777)</f>
        <v>0</v>
      </c>
      <c r="P777">
        <f>IF('Support - Calculation Detail'!O777="","",'Support - Calculation Detail'!O777)</f>
        <v>19425</v>
      </c>
      <c r="Q777" t="b">
        <v>1</v>
      </c>
      <c r="R777" t="str">
        <f t="shared" si="60"/>
        <v>2320011</v>
      </c>
      <c r="S777" t="str">
        <f t="shared" si="61"/>
        <v>2320011-UT</v>
      </c>
      <c r="T777" t="str">
        <f t="shared" si="62"/>
        <v>2320011-UT</v>
      </c>
      <c r="U777" t="str">
        <f t="shared" si="63"/>
        <v>2</v>
      </c>
      <c r="V777" t="str">
        <f t="shared" si="64"/>
        <v>UT</v>
      </c>
    </row>
    <row r="778" spans="1:22" x14ac:dyDescent="0.35">
      <c r="A778" t="str">
        <f>IF('Support - Calculation Detail'!A778="","",LEFT('Support - Calculation Detail'!A778,7)&amp;"-"&amp;RIGHT('Support - Calculation Detail'!A778,2))</f>
        <v>2320011-TF</v>
      </c>
      <c r="B778" t="str">
        <f>IF('Support - Calculation Detail'!C778="","",'Support - Calculation Detail'!C778)</f>
        <v>23</v>
      </c>
      <c r="C778" t="str">
        <f>IF('Support - Calculation Detail'!B778="","",'Support - Calculation Detail'!B778)</f>
        <v>N</v>
      </c>
      <c r="D778">
        <f>IF('Support - Calculation Detail'!D778="","",'Support - Calculation Detail'!D778)</f>
        <v>14136</v>
      </c>
      <c r="E778">
        <f>IF('Support - Calculation Detail'!E778="","",'Support - Calculation Detail'!E778)</f>
        <v>0</v>
      </c>
      <c r="G778">
        <f>IF('Support - Calculation Detail'!F778="","",'Support - Calculation Detail'!F778)</f>
        <v>14136</v>
      </c>
      <c r="H778">
        <f>IF('Support - Calculation Detail'!G778="","",'Support - Calculation Detail'!G778)</f>
        <v>1.04</v>
      </c>
      <c r="I778">
        <f>IF('Support - Calculation Detail'!H778="","",'Support - Calculation Detail'!H778)</f>
        <v>14701</v>
      </c>
      <c r="J778">
        <f>IF('Support - Calculation Detail'!I778="","",'Support - Calculation Detail'!I778)</f>
        <v>0</v>
      </c>
      <c r="K778">
        <f>IF('Support - Calculation Detail'!K778="","",'Support - Calculation Detail'!K778)</f>
        <v>14701</v>
      </c>
      <c r="L778">
        <f>IF('Support - Calculation Detail'!L778="","",'Support - Calculation Detail'!L778)</f>
        <v>0</v>
      </c>
      <c r="M778">
        <f>IF('Support - Calculation Detail'!M778="","",'Support - Calculation Detail'!M778)</f>
        <v>0</v>
      </c>
      <c r="N778">
        <f>IF('Support - Calculation Detail'!N778="","",'Support - Calculation Detail'!N778)</f>
        <v>0</v>
      </c>
      <c r="P778">
        <f>IF('Support - Calculation Detail'!O778="","",'Support - Calculation Detail'!O778)</f>
        <v>14701</v>
      </c>
      <c r="Q778" t="b">
        <v>1</v>
      </c>
      <c r="R778" t="str">
        <f t="shared" si="60"/>
        <v>2320011</v>
      </c>
      <c r="S778" t="str">
        <f t="shared" si="61"/>
        <v>2320011-TF</v>
      </c>
      <c r="T778" t="str">
        <f t="shared" si="62"/>
        <v>2320011-TF</v>
      </c>
      <c r="U778" t="str">
        <f t="shared" si="63"/>
        <v>2</v>
      </c>
      <c r="V778" t="str">
        <f t="shared" si="64"/>
        <v>TF</v>
      </c>
    </row>
    <row r="779" spans="1:22" x14ac:dyDescent="0.35">
      <c r="A779" t="str">
        <f>IF('Support - Calculation Detail'!A779="","",LEFT('Support - Calculation Detail'!A779,7)&amp;"-"&amp;RIGHT('Support - Calculation Detail'!A779,2))</f>
        <v>2350052-UT</v>
      </c>
      <c r="B779" t="str">
        <f>IF('Support - Calculation Detail'!C779="","",'Support - Calculation Detail'!C779)</f>
        <v>23</v>
      </c>
      <c r="C779" t="str">
        <f>IF('Support - Calculation Detail'!B779="","",'Support - Calculation Detail'!B779)</f>
        <v>N</v>
      </c>
      <c r="D779">
        <f>IF('Support - Calculation Detail'!D779="","",'Support - Calculation Detail'!D779)</f>
        <v>320348</v>
      </c>
      <c r="E779">
        <f>IF('Support - Calculation Detail'!E779="","",'Support - Calculation Detail'!E779)</f>
        <v>0</v>
      </c>
      <c r="G779">
        <f>IF('Support - Calculation Detail'!F779="","",'Support - Calculation Detail'!F779)</f>
        <v>320348</v>
      </c>
      <c r="H779">
        <f>IF('Support - Calculation Detail'!G779="","",'Support - Calculation Detail'!G779)</f>
        <v>1.04</v>
      </c>
      <c r="I779">
        <f>IF('Support - Calculation Detail'!H779="","",'Support - Calculation Detail'!H779)</f>
        <v>333162</v>
      </c>
      <c r="J779">
        <f>IF('Support - Calculation Detail'!I779="","",'Support - Calculation Detail'!I779)</f>
        <v>0</v>
      </c>
      <c r="K779">
        <f>IF('Support - Calculation Detail'!K779="","",'Support - Calculation Detail'!K779)</f>
        <v>333162</v>
      </c>
      <c r="L779">
        <f>IF('Support - Calculation Detail'!L779="","",'Support - Calculation Detail'!L779)</f>
        <v>0</v>
      </c>
      <c r="M779">
        <f>IF('Support - Calculation Detail'!M779="","",'Support - Calculation Detail'!M779)</f>
        <v>0</v>
      </c>
      <c r="N779">
        <f>IF('Support - Calculation Detail'!N779="","",'Support - Calculation Detail'!N779)</f>
        <v>0</v>
      </c>
      <c r="P779">
        <f>IF('Support - Calculation Detail'!O779="","",'Support - Calculation Detail'!O779)</f>
        <v>333162</v>
      </c>
      <c r="Q779" t="b">
        <v>1</v>
      </c>
      <c r="R779" t="str">
        <f t="shared" si="60"/>
        <v>2350052</v>
      </c>
      <c r="S779" t="str">
        <f t="shared" si="61"/>
        <v>2350052-UT</v>
      </c>
      <c r="T779" t="str">
        <f t="shared" si="62"/>
        <v>2350052-UT</v>
      </c>
      <c r="U779" t="str">
        <f t="shared" si="63"/>
        <v>5</v>
      </c>
      <c r="V779" t="str">
        <f t="shared" si="64"/>
        <v>UT</v>
      </c>
    </row>
    <row r="780" spans="1:22" x14ac:dyDescent="0.35">
      <c r="A780" t="str">
        <f>IF('Support - Calculation Detail'!A780="","",LEFT('Support - Calculation Detail'!A780,7)&amp;"-"&amp;RIGHT('Support - Calculation Detail'!A780,2))</f>
        <v>2350271-UT</v>
      </c>
      <c r="B780" t="str">
        <f>IF('Support - Calculation Detail'!C780="","",'Support - Calculation Detail'!C780)</f>
        <v>23</v>
      </c>
      <c r="C780" t="str">
        <f>IF('Support - Calculation Detail'!B780="","",'Support - Calculation Detail'!B780)</f>
        <v>N</v>
      </c>
      <c r="D780">
        <f>IF('Support - Calculation Detail'!D780="","",'Support - Calculation Detail'!D780)</f>
        <v>78456</v>
      </c>
      <c r="E780">
        <f>IF('Support - Calculation Detail'!E780="","",'Support - Calculation Detail'!E780)</f>
        <v>0</v>
      </c>
      <c r="G780">
        <f>IF('Support - Calculation Detail'!F780="","",'Support - Calculation Detail'!F780)</f>
        <v>78456</v>
      </c>
      <c r="H780">
        <f>IF('Support - Calculation Detail'!G780="","",'Support - Calculation Detail'!G780)</f>
        <v>1.04</v>
      </c>
      <c r="I780">
        <f>IF('Support - Calculation Detail'!H780="","",'Support - Calculation Detail'!H780)</f>
        <v>81594</v>
      </c>
      <c r="J780">
        <f>IF('Support - Calculation Detail'!I780="","",'Support - Calculation Detail'!I780)</f>
        <v>0</v>
      </c>
      <c r="K780">
        <f>IF('Support - Calculation Detail'!K780="","",'Support - Calculation Detail'!K780)</f>
        <v>81594</v>
      </c>
      <c r="L780">
        <f>IF('Support - Calculation Detail'!L780="","",'Support - Calculation Detail'!L780)</f>
        <v>0</v>
      </c>
      <c r="M780">
        <f>IF('Support - Calculation Detail'!M780="","",'Support - Calculation Detail'!M780)</f>
        <v>0</v>
      </c>
      <c r="N780">
        <f>IF('Support - Calculation Detail'!N780="","",'Support - Calculation Detail'!N780)</f>
        <v>0</v>
      </c>
      <c r="P780">
        <f>IF('Support - Calculation Detail'!O780="","",'Support - Calculation Detail'!O780)</f>
        <v>81594</v>
      </c>
      <c r="Q780" t="b">
        <v>1</v>
      </c>
      <c r="R780" t="str">
        <f t="shared" si="60"/>
        <v>2350271</v>
      </c>
      <c r="S780" t="str">
        <f t="shared" si="61"/>
        <v>2350271-UT</v>
      </c>
      <c r="T780" t="str">
        <f t="shared" si="62"/>
        <v>2350271-UT</v>
      </c>
      <c r="U780" t="str">
        <f t="shared" si="63"/>
        <v>5</v>
      </c>
      <c r="V780" t="str">
        <f t="shared" si="64"/>
        <v>UT</v>
      </c>
    </row>
    <row r="781" spans="1:22" x14ac:dyDescent="0.35">
      <c r="A781" t="str">
        <f>IF('Support - Calculation Detail'!A781="","",LEFT('Support - Calculation Detail'!A781,7)&amp;"-"&amp;RIGHT('Support - Calculation Detail'!A781,2))</f>
        <v>2350300-UT</v>
      </c>
      <c r="B781" t="str">
        <f>IF('Support - Calculation Detail'!C781="","",'Support - Calculation Detail'!C781)</f>
        <v>23</v>
      </c>
      <c r="C781" t="str">
        <f>IF('Support - Calculation Detail'!B781="","",'Support - Calculation Detail'!B781)</f>
        <v>N</v>
      </c>
      <c r="D781">
        <f>IF('Support - Calculation Detail'!D781="","",'Support - Calculation Detail'!D781)</f>
        <v>184549</v>
      </c>
      <c r="E781">
        <f>IF('Support - Calculation Detail'!E781="","",'Support - Calculation Detail'!E781)</f>
        <v>0</v>
      </c>
      <c r="G781">
        <f>IF('Support - Calculation Detail'!F781="","",'Support - Calculation Detail'!F781)</f>
        <v>184549</v>
      </c>
      <c r="H781">
        <f>IF('Support - Calculation Detail'!G781="","",'Support - Calculation Detail'!G781)</f>
        <v>1.04</v>
      </c>
      <c r="I781">
        <f>IF('Support - Calculation Detail'!H781="","",'Support - Calculation Detail'!H781)</f>
        <v>191931</v>
      </c>
      <c r="J781">
        <f>IF('Support - Calculation Detail'!I781="","",'Support - Calculation Detail'!I781)</f>
        <v>0</v>
      </c>
      <c r="K781">
        <f>IF('Support - Calculation Detail'!K781="","",'Support - Calculation Detail'!K781)</f>
        <v>191931</v>
      </c>
      <c r="L781">
        <f>IF('Support - Calculation Detail'!L781="","",'Support - Calculation Detail'!L781)</f>
        <v>0</v>
      </c>
      <c r="M781">
        <f>IF('Support - Calculation Detail'!M781="","",'Support - Calculation Detail'!M781)</f>
        <v>0</v>
      </c>
      <c r="N781">
        <f>IF('Support - Calculation Detail'!N781="","",'Support - Calculation Detail'!N781)</f>
        <v>0</v>
      </c>
      <c r="P781">
        <f>IF('Support - Calculation Detail'!O781="","",'Support - Calculation Detail'!O781)</f>
        <v>191931</v>
      </c>
      <c r="Q781" t="b">
        <v>1</v>
      </c>
      <c r="R781" t="str">
        <f t="shared" si="60"/>
        <v>2350300</v>
      </c>
      <c r="S781" t="str">
        <f t="shared" si="61"/>
        <v>2350300-UT</v>
      </c>
      <c r="T781" t="str">
        <f t="shared" si="62"/>
        <v>2350300-UT</v>
      </c>
      <c r="U781" t="str">
        <f t="shared" si="63"/>
        <v>5</v>
      </c>
      <c r="V781" t="str">
        <f t="shared" si="64"/>
        <v>UT</v>
      </c>
    </row>
    <row r="782" spans="1:22" x14ac:dyDescent="0.35">
      <c r="A782" t="str">
        <f>IF('Support - Calculation Detail'!A782="","",LEFT('Support - Calculation Detail'!A782,7)&amp;"-"&amp;RIGHT('Support - Calculation Detail'!A782,2))</f>
        <v>2330443-UT</v>
      </c>
      <c r="B782" t="str">
        <f>IF('Support - Calculation Detail'!C782="","",'Support - Calculation Detail'!C782)</f>
        <v>23</v>
      </c>
      <c r="C782" t="str">
        <f>IF('Support - Calculation Detail'!B782="","",'Support - Calculation Detail'!B782)</f>
        <v>N</v>
      </c>
      <c r="D782">
        <f>IF('Support - Calculation Detail'!D782="","",'Support - Calculation Detail'!D782)</f>
        <v>1253164</v>
      </c>
      <c r="E782">
        <f>IF('Support - Calculation Detail'!E782="","",'Support - Calculation Detail'!E782)</f>
        <v>0</v>
      </c>
      <c r="G782">
        <f>IF('Support - Calculation Detail'!F782="","",'Support - Calculation Detail'!F782)</f>
        <v>1253164</v>
      </c>
      <c r="H782">
        <f>IF('Support - Calculation Detail'!G782="","",'Support - Calculation Detail'!G782)</f>
        <v>1.04</v>
      </c>
      <c r="I782">
        <f>IF('Support - Calculation Detail'!H782="","",'Support - Calculation Detail'!H782)</f>
        <v>1303291</v>
      </c>
      <c r="J782">
        <f>IF('Support - Calculation Detail'!I782="","",'Support - Calculation Detail'!I782)</f>
        <v>0</v>
      </c>
      <c r="K782">
        <f>IF('Support - Calculation Detail'!K782="","",'Support - Calculation Detail'!K782)</f>
        <v>1303291</v>
      </c>
      <c r="L782">
        <f>IF('Support - Calculation Detail'!L782="","",'Support - Calculation Detail'!L782)</f>
        <v>70734</v>
      </c>
      <c r="M782">
        <f>IF('Support - Calculation Detail'!M782="","",'Support - Calculation Detail'!M782)</f>
        <v>0</v>
      </c>
      <c r="N782">
        <f>IF('Support - Calculation Detail'!N782="","",'Support - Calculation Detail'!N782)</f>
        <v>0</v>
      </c>
      <c r="P782">
        <f>IF('Support - Calculation Detail'!O782="","",'Support - Calculation Detail'!O782)</f>
        <v>1374025</v>
      </c>
      <c r="Q782" t="b">
        <v>1</v>
      </c>
      <c r="R782" t="str">
        <f t="shared" si="60"/>
        <v>2330443</v>
      </c>
      <c r="S782" t="str">
        <f t="shared" si="61"/>
        <v>2330443-UT</v>
      </c>
      <c r="T782" t="str">
        <f t="shared" si="62"/>
        <v>2330443-UT</v>
      </c>
      <c r="U782" t="str">
        <f t="shared" si="63"/>
        <v>3</v>
      </c>
      <c r="V782" t="str">
        <f t="shared" si="64"/>
        <v>UT</v>
      </c>
    </row>
    <row r="783" spans="1:22" x14ac:dyDescent="0.35">
      <c r="A783" t="str">
        <f>IF('Support - Calculation Detail'!A783="","",LEFT('Support - Calculation Detail'!A783,7)&amp;"-"&amp;RIGHT('Support - Calculation Detail'!A783,2))</f>
        <v>2330443-FT</v>
      </c>
      <c r="B783" t="str">
        <f>IF('Support - Calculation Detail'!C783="","",'Support - Calculation Detail'!C783)</f>
        <v>23</v>
      </c>
      <c r="C783" t="str">
        <f>IF('Support - Calculation Detail'!B783="","",'Support - Calculation Detail'!B783)</f>
        <v>N</v>
      </c>
      <c r="D783">
        <f>IF('Support - Calculation Detail'!D783="","",'Support - Calculation Detail'!D783)</f>
        <v>301600</v>
      </c>
      <c r="E783">
        <f>IF('Support - Calculation Detail'!E783="","",'Support - Calculation Detail'!E783)</f>
        <v>0</v>
      </c>
      <c r="G783">
        <f>IF('Support - Calculation Detail'!F783="","",'Support - Calculation Detail'!F783)</f>
        <v>301600</v>
      </c>
      <c r="H783">
        <f>IF('Support - Calculation Detail'!G783="","",'Support - Calculation Detail'!G783)</f>
        <v>1.04</v>
      </c>
      <c r="I783">
        <f>IF('Support - Calculation Detail'!H783="","",'Support - Calculation Detail'!H783)</f>
        <v>313664</v>
      </c>
      <c r="J783">
        <f>IF('Support - Calculation Detail'!I783="","",'Support - Calculation Detail'!I783)</f>
        <v>0</v>
      </c>
      <c r="K783">
        <f>IF('Support - Calculation Detail'!K783="","",'Support - Calculation Detail'!K783)</f>
        <v>313664</v>
      </c>
      <c r="L783">
        <f>IF('Support - Calculation Detail'!L783="","",'Support - Calculation Detail'!L783)</f>
        <v>0</v>
      </c>
      <c r="M783">
        <f>IF('Support - Calculation Detail'!M783="","",'Support - Calculation Detail'!M783)</f>
        <v>0</v>
      </c>
      <c r="N783">
        <f>IF('Support - Calculation Detail'!N783="","",'Support - Calculation Detail'!N783)</f>
        <v>0</v>
      </c>
      <c r="P783">
        <f>IF('Support - Calculation Detail'!O783="","",'Support - Calculation Detail'!O783)</f>
        <v>313664</v>
      </c>
      <c r="Q783" t="b">
        <v>1</v>
      </c>
      <c r="R783" t="str">
        <f t="shared" si="60"/>
        <v>2330443</v>
      </c>
      <c r="S783" t="str">
        <f t="shared" si="61"/>
        <v>2330443-FT</v>
      </c>
      <c r="T783" t="str">
        <f t="shared" si="62"/>
        <v>2330443-FT</v>
      </c>
      <c r="U783" t="str">
        <f t="shared" si="63"/>
        <v>3</v>
      </c>
      <c r="V783" t="str">
        <f t="shared" si="64"/>
        <v>FT</v>
      </c>
    </row>
    <row r="784" spans="1:22" x14ac:dyDescent="0.35">
      <c r="A784" t="str">
        <f>IF('Support - Calculation Detail'!A784="","",LEFT('Support - Calculation Detail'!A784,7)&amp;"-"&amp;RIGHT('Support - Calculation Detail'!A784,2))</f>
        <v>2330456-UT</v>
      </c>
      <c r="B784" t="str">
        <f>IF('Support - Calculation Detail'!C784="","",'Support - Calculation Detail'!C784)</f>
        <v>23</v>
      </c>
      <c r="C784" t="str">
        <f>IF('Support - Calculation Detail'!B784="","",'Support - Calculation Detail'!B784)</f>
        <v>N</v>
      </c>
      <c r="D784">
        <f>IF('Support - Calculation Detail'!D784="","",'Support - Calculation Detail'!D784)</f>
        <v>941769</v>
      </c>
      <c r="E784">
        <f>IF('Support - Calculation Detail'!E784="","",'Support - Calculation Detail'!E784)</f>
        <v>89196</v>
      </c>
      <c r="G784">
        <f>IF('Support - Calculation Detail'!F784="","",'Support - Calculation Detail'!F784)</f>
        <v>1030965</v>
      </c>
      <c r="H784">
        <f>IF('Support - Calculation Detail'!G784="","",'Support - Calculation Detail'!G784)</f>
        <v>1.04</v>
      </c>
      <c r="I784">
        <f>IF('Support - Calculation Detail'!H784="","",'Support - Calculation Detail'!H784)</f>
        <v>1072204</v>
      </c>
      <c r="J784">
        <f>IF('Support - Calculation Detail'!I784="","",'Support - Calculation Detail'!I784)</f>
        <v>0</v>
      </c>
      <c r="K784">
        <f>IF('Support - Calculation Detail'!K784="","",'Support - Calculation Detail'!K784)</f>
        <v>1072204</v>
      </c>
      <c r="L784">
        <f>IF('Support - Calculation Detail'!L784="","",'Support - Calculation Detail'!L784)</f>
        <v>19316</v>
      </c>
      <c r="M784">
        <f>IF('Support - Calculation Detail'!M784="","",'Support - Calculation Detail'!M784)</f>
        <v>0</v>
      </c>
      <c r="N784">
        <f>IF('Support - Calculation Detail'!N784="","",'Support - Calculation Detail'!N784)</f>
        <v>0</v>
      </c>
      <c r="P784">
        <f>IF('Support - Calculation Detail'!O784="","",'Support - Calculation Detail'!O784)</f>
        <v>1091520</v>
      </c>
      <c r="Q784" t="b">
        <v>1</v>
      </c>
      <c r="R784" t="str">
        <f t="shared" si="60"/>
        <v>2330456</v>
      </c>
      <c r="S784" t="str">
        <f t="shared" si="61"/>
        <v>2330456-UT</v>
      </c>
      <c r="T784" t="str">
        <f t="shared" si="62"/>
        <v>2330456-UT</v>
      </c>
      <c r="U784" t="str">
        <f t="shared" si="63"/>
        <v>3</v>
      </c>
      <c r="V784" t="str">
        <f t="shared" si="64"/>
        <v>UT</v>
      </c>
    </row>
    <row r="785" spans="1:22" x14ac:dyDescent="0.35">
      <c r="A785" t="str">
        <f>IF('Support - Calculation Detail'!A785="","",LEFT('Support - Calculation Detail'!A785,7)&amp;"-"&amp;RIGHT('Support - Calculation Detail'!A785,2))</f>
        <v>2330605-UT</v>
      </c>
      <c r="B785" t="str">
        <f>IF('Support - Calculation Detail'!C785="","",'Support - Calculation Detail'!C785)</f>
        <v>23</v>
      </c>
      <c r="C785" t="str">
        <f>IF('Support - Calculation Detail'!B785="","",'Support - Calculation Detail'!B785)</f>
        <v>N</v>
      </c>
      <c r="D785">
        <f>IF('Support - Calculation Detail'!D785="","",'Support - Calculation Detail'!D785)</f>
        <v>90971</v>
      </c>
      <c r="E785">
        <f>IF('Support - Calculation Detail'!E785="","",'Support - Calculation Detail'!E785)</f>
        <v>0</v>
      </c>
      <c r="G785">
        <f>IF('Support - Calculation Detail'!F785="","",'Support - Calculation Detail'!F785)</f>
        <v>90971</v>
      </c>
      <c r="H785">
        <f>IF('Support - Calculation Detail'!G785="","",'Support - Calculation Detail'!G785)</f>
        <v>1.04</v>
      </c>
      <c r="I785">
        <f>IF('Support - Calculation Detail'!H785="","",'Support - Calculation Detail'!H785)</f>
        <v>94610</v>
      </c>
      <c r="J785">
        <f>IF('Support - Calculation Detail'!I785="","",'Support - Calculation Detail'!I785)</f>
        <v>0</v>
      </c>
      <c r="K785">
        <f>IF('Support - Calculation Detail'!K785="","",'Support - Calculation Detail'!K785)</f>
        <v>94610</v>
      </c>
      <c r="L785">
        <f>IF('Support - Calculation Detail'!L785="","",'Support - Calculation Detail'!L785)</f>
        <v>0</v>
      </c>
      <c r="M785">
        <f>IF('Support - Calculation Detail'!M785="","",'Support - Calculation Detail'!M785)</f>
        <v>0</v>
      </c>
      <c r="N785">
        <f>IF('Support - Calculation Detail'!N785="","",'Support - Calculation Detail'!N785)</f>
        <v>0</v>
      </c>
      <c r="P785">
        <f>IF('Support - Calculation Detail'!O785="","",'Support - Calculation Detail'!O785)</f>
        <v>94610</v>
      </c>
      <c r="Q785" t="b">
        <v>1</v>
      </c>
      <c r="R785" t="str">
        <f t="shared" si="60"/>
        <v>2330605</v>
      </c>
      <c r="S785" t="str">
        <f t="shared" si="61"/>
        <v>2330605-UT</v>
      </c>
      <c r="T785" t="str">
        <f t="shared" si="62"/>
        <v>2330605-UT</v>
      </c>
      <c r="U785" t="str">
        <f t="shared" si="63"/>
        <v>3</v>
      </c>
      <c r="V785" t="str">
        <f t="shared" si="64"/>
        <v>UT</v>
      </c>
    </row>
    <row r="786" spans="1:22" x14ac:dyDescent="0.35">
      <c r="A786" t="str">
        <f>IF('Support - Calculation Detail'!A786="","",LEFT('Support - Calculation Detail'!A786,7)&amp;"-"&amp;RIGHT('Support - Calculation Detail'!A786,2))</f>
        <v>2330606-UT</v>
      </c>
      <c r="B786" t="str">
        <f>IF('Support - Calculation Detail'!C786="","",'Support - Calculation Detail'!C786)</f>
        <v>23</v>
      </c>
      <c r="C786" t="str">
        <f>IF('Support - Calculation Detail'!B786="","",'Support - Calculation Detail'!B786)</f>
        <v>N</v>
      </c>
      <c r="D786">
        <f>IF('Support - Calculation Detail'!D786="","",'Support - Calculation Detail'!D786)</f>
        <v>89675</v>
      </c>
      <c r="E786">
        <f>IF('Support - Calculation Detail'!E786="","",'Support - Calculation Detail'!E786)</f>
        <v>0</v>
      </c>
      <c r="G786">
        <f>IF('Support - Calculation Detail'!F786="","",'Support - Calculation Detail'!F786)</f>
        <v>89675</v>
      </c>
      <c r="H786">
        <f>IF('Support - Calculation Detail'!G786="","",'Support - Calculation Detail'!G786)</f>
        <v>1.04</v>
      </c>
      <c r="I786">
        <f>IF('Support - Calculation Detail'!H786="","",'Support - Calculation Detail'!H786)</f>
        <v>93262</v>
      </c>
      <c r="J786">
        <f>IF('Support - Calculation Detail'!I786="","",'Support - Calculation Detail'!I786)</f>
        <v>0</v>
      </c>
      <c r="K786">
        <f>IF('Support - Calculation Detail'!K786="","",'Support - Calculation Detail'!K786)</f>
        <v>93262</v>
      </c>
      <c r="L786">
        <f>IF('Support - Calculation Detail'!L786="","",'Support - Calculation Detail'!L786)</f>
        <v>9062</v>
      </c>
      <c r="M786">
        <f>IF('Support - Calculation Detail'!M786="","",'Support - Calculation Detail'!M786)</f>
        <v>0</v>
      </c>
      <c r="N786">
        <f>IF('Support - Calculation Detail'!N786="","",'Support - Calculation Detail'!N786)</f>
        <v>0</v>
      </c>
      <c r="P786">
        <f>IF('Support - Calculation Detail'!O786="","",'Support - Calculation Detail'!O786)</f>
        <v>102324</v>
      </c>
      <c r="Q786" t="b">
        <v>1</v>
      </c>
      <c r="R786" t="str">
        <f t="shared" si="60"/>
        <v>2330606</v>
      </c>
      <c r="S786" t="str">
        <f t="shared" si="61"/>
        <v>2330606-UT</v>
      </c>
      <c r="T786" t="str">
        <f t="shared" si="62"/>
        <v>2330606-UT</v>
      </c>
      <c r="U786" t="str">
        <f t="shared" si="63"/>
        <v>3</v>
      </c>
      <c r="V786" t="str">
        <f t="shared" si="64"/>
        <v>UT</v>
      </c>
    </row>
    <row r="787" spans="1:22" x14ac:dyDescent="0.35">
      <c r="A787" t="str">
        <f>IF('Support - Calculation Detail'!A787="","",LEFT('Support - Calculation Detail'!A787,7)&amp;"-"&amp;RIGHT('Support - Calculation Detail'!A787,2))</f>
        <v>2330607-UT</v>
      </c>
      <c r="B787" t="str">
        <f>IF('Support - Calculation Detail'!C787="","",'Support - Calculation Detail'!C787)</f>
        <v>23</v>
      </c>
      <c r="C787" t="str">
        <f>IF('Support - Calculation Detail'!B787="","",'Support - Calculation Detail'!B787)</f>
        <v>N</v>
      </c>
      <c r="D787">
        <f>IF('Support - Calculation Detail'!D787="","",'Support - Calculation Detail'!D787)</f>
        <v>21421</v>
      </c>
      <c r="E787">
        <f>IF('Support - Calculation Detail'!E787="","",'Support - Calculation Detail'!E787)</f>
        <v>0</v>
      </c>
      <c r="G787">
        <f>IF('Support - Calculation Detail'!F787="","",'Support - Calculation Detail'!F787)</f>
        <v>21421</v>
      </c>
      <c r="H787">
        <f>IF('Support - Calculation Detail'!G787="","",'Support - Calculation Detail'!G787)</f>
        <v>1.04</v>
      </c>
      <c r="I787">
        <f>IF('Support - Calculation Detail'!H787="","",'Support - Calculation Detail'!H787)</f>
        <v>22278</v>
      </c>
      <c r="J787">
        <f>IF('Support - Calculation Detail'!I787="","",'Support - Calculation Detail'!I787)</f>
        <v>0</v>
      </c>
      <c r="K787">
        <f>IF('Support - Calculation Detail'!K787="","",'Support - Calculation Detail'!K787)</f>
        <v>22278</v>
      </c>
      <c r="L787">
        <f>IF('Support - Calculation Detail'!L787="","",'Support - Calculation Detail'!L787)</f>
        <v>0</v>
      </c>
      <c r="M787">
        <f>IF('Support - Calculation Detail'!M787="","",'Support - Calculation Detail'!M787)</f>
        <v>0</v>
      </c>
      <c r="N787">
        <f>IF('Support - Calculation Detail'!N787="","",'Support - Calculation Detail'!N787)</f>
        <v>0</v>
      </c>
      <c r="P787">
        <f>IF('Support - Calculation Detail'!O787="","",'Support - Calculation Detail'!O787)</f>
        <v>22278</v>
      </c>
      <c r="Q787" t="b">
        <v>1</v>
      </c>
      <c r="R787" t="str">
        <f t="shared" si="60"/>
        <v>2330607</v>
      </c>
      <c r="S787" t="str">
        <f t="shared" si="61"/>
        <v>2330607-UT</v>
      </c>
      <c r="T787" t="str">
        <f t="shared" si="62"/>
        <v>2330607-UT</v>
      </c>
      <c r="U787" t="str">
        <f t="shared" si="63"/>
        <v>3</v>
      </c>
      <c r="V787" t="str">
        <f t="shared" si="64"/>
        <v>UT</v>
      </c>
    </row>
    <row r="788" spans="1:22" x14ac:dyDescent="0.35">
      <c r="A788" t="str">
        <f>IF('Support - Calculation Detail'!A788="","",LEFT('Support - Calculation Detail'!A788,7)&amp;"-"&amp;RIGHT('Support - Calculation Detail'!A788,2))</f>
        <v>2330608-UT</v>
      </c>
      <c r="B788" t="str">
        <f>IF('Support - Calculation Detail'!C788="","",'Support - Calculation Detail'!C788)</f>
        <v>23</v>
      </c>
      <c r="C788" t="str">
        <f>IF('Support - Calculation Detail'!B788="","",'Support - Calculation Detail'!B788)</f>
        <v>N</v>
      </c>
      <c r="D788">
        <f>IF('Support - Calculation Detail'!D788="","",'Support - Calculation Detail'!D788)</f>
        <v>22138</v>
      </c>
      <c r="E788">
        <f>IF('Support - Calculation Detail'!E788="","",'Support - Calculation Detail'!E788)</f>
        <v>0</v>
      </c>
      <c r="G788">
        <f>IF('Support - Calculation Detail'!F788="","",'Support - Calculation Detail'!F788)</f>
        <v>22138</v>
      </c>
      <c r="H788">
        <f>IF('Support - Calculation Detail'!G788="","",'Support - Calculation Detail'!G788)</f>
        <v>1.04</v>
      </c>
      <c r="I788">
        <f>IF('Support - Calculation Detail'!H788="","",'Support - Calculation Detail'!H788)</f>
        <v>23024</v>
      </c>
      <c r="J788">
        <f>IF('Support - Calculation Detail'!I788="","",'Support - Calculation Detail'!I788)</f>
        <v>0</v>
      </c>
      <c r="K788">
        <f>IF('Support - Calculation Detail'!K788="","",'Support - Calculation Detail'!K788)</f>
        <v>23024</v>
      </c>
      <c r="L788">
        <f>IF('Support - Calculation Detail'!L788="","",'Support - Calculation Detail'!L788)</f>
        <v>3645</v>
      </c>
      <c r="M788">
        <f>IF('Support - Calculation Detail'!M788="","",'Support - Calculation Detail'!M788)</f>
        <v>0</v>
      </c>
      <c r="N788">
        <f>IF('Support - Calculation Detail'!N788="","",'Support - Calculation Detail'!N788)</f>
        <v>0</v>
      </c>
      <c r="P788">
        <f>IF('Support - Calculation Detail'!O788="","",'Support - Calculation Detail'!O788)</f>
        <v>26669</v>
      </c>
      <c r="Q788" t="b">
        <v>1</v>
      </c>
      <c r="R788" t="str">
        <f t="shared" si="60"/>
        <v>2330608</v>
      </c>
      <c r="S788" t="str">
        <f t="shared" si="61"/>
        <v>2330608-UT</v>
      </c>
      <c r="T788" t="str">
        <f t="shared" si="62"/>
        <v>2330608-UT</v>
      </c>
      <c r="U788" t="str">
        <f t="shared" si="63"/>
        <v>3</v>
      </c>
      <c r="V788" t="str">
        <f t="shared" si="64"/>
        <v>UT</v>
      </c>
    </row>
    <row r="789" spans="1:22" x14ac:dyDescent="0.35">
      <c r="A789" t="str">
        <f>IF('Support - Calculation Detail'!A789="","",LEFT('Support - Calculation Detail'!A789,7)&amp;"-"&amp;RIGHT('Support - Calculation Detail'!A789,2))</f>
        <v>2330609-UT</v>
      </c>
      <c r="B789" t="str">
        <f>IF('Support - Calculation Detail'!C789="","",'Support - Calculation Detail'!C789)</f>
        <v>23</v>
      </c>
      <c r="C789" t="str">
        <f>IF('Support - Calculation Detail'!B789="","",'Support - Calculation Detail'!B789)</f>
        <v>N</v>
      </c>
      <c r="D789">
        <f>IF('Support - Calculation Detail'!D789="","",'Support - Calculation Detail'!D789)</f>
        <v>380346</v>
      </c>
      <c r="E789">
        <f>IF('Support - Calculation Detail'!E789="","",'Support - Calculation Detail'!E789)</f>
        <v>0</v>
      </c>
      <c r="G789">
        <f>IF('Support - Calculation Detail'!F789="","",'Support - Calculation Detail'!F789)</f>
        <v>380346</v>
      </c>
      <c r="H789">
        <f>IF('Support - Calculation Detail'!G789="","",'Support - Calculation Detail'!G789)</f>
        <v>1.04</v>
      </c>
      <c r="I789">
        <f>IF('Support - Calculation Detail'!H789="","",'Support - Calculation Detail'!H789)</f>
        <v>395560</v>
      </c>
      <c r="J789">
        <f>IF('Support - Calculation Detail'!I789="","",'Support - Calculation Detail'!I789)</f>
        <v>0</v>
      </c>
      <c r="K789">
        <f>IF('Support - Calculation Detail'!K789="","",'Support - Calculation Detail'!K789)</f>
        <v>395560</v>
      </c>
      <c r="L789">
        <f>IF('Support - Calculation Detail'!L789="","",'Support - Calculation Detail'!L789)</f>
        <v>41558</v>
      </c>
      <c r="M789">
        <f>IF('Support - Calculation Detail'!M789="","",'Support - Calculation Detail'!M789)</f>
        <v>0</v>
      </c>
      <c r="N789">
        <f>IF('Support - Calculation Detail'!N789="","",'Support - Calculation Detail'!N789)</f>
        <v>0</v>
      </c>
      <c r="P789">
        <f>IF('Support - Calculation Detail'!O789="","",'Support - Calculation Detail'!O789)</f>
        <v>437118</v>
      </c>
      <c r="Q789" t="b">
        <v>1</v>
      </c>
      <c r="R789" t="str">
        <f t="shared" si="60"/>
        <v>2330609</v>
      </c>
      <c r="S789" t="str">
        <f t="shared" si="61"/>
        <v>2330609-UT</v>
      </c>
      <c r="T789" t="str">
        <f t="shared" si="62"/>
        <v>2330609-UT</v>
      </c>
      <c r="U789" t="str">
        <f t="shared" si="63"/>
        <v>3</v>
      </c>
      <c r="V789" t="str">
        <f t="shared" si="64"/>
        <v>UT</v>
      </c>
    </row>
    <row r="790" spans="1:22" x14ac:dyDescent="0.35">
      <c r="A790" t="str">
        <f>IF('Support - Calculation Detail'!A790="","",LEFT('Support - Calculation Detail'!A790,7)&amp;"-"&amp;RIGHT('Support - Calculation Detail'!A790,2))</f>
        <v>2330610-UT</v>
      </c>
      <c r="B790" t="str">
        <f>IF('Support - Calculation Detail'!C790="","",'Support - Calculation Detail'!C790)</f>
        <v>23</v>
      </c>
      <c r="C790" t="str">
        <f>IF('Support - Calculation Detail'!B790="","",'Support - Calculation Detail'!B790)</f>
        <v>N</v>
      </c>
      <c r="D790">
        <f>IF('Support - Calculation Detail'!D790="","",'Support - Calculation Detail'!D790)</f>
        <v>1251</v>
      </c>
      <c r="E790">
        <f>IF('Support - Calculation Detail'!E790="","",'Support - Calculation Detail'!E790)</f>
        <v>0</v>
      </c>
      <c r="G790">
        <f>IF('Support - Calculation Detail'!F790="","",'Support - Calculation Detail'!F790)</f>
        <v>1251</v>
      </c>
      <c r="H790">
        <f>IF('Support - Calculation Detail'!G790="","",'Support - Calculation Detail'!G790)</f>
        <v>1.04</v>
      </c>
      <c r="I790">
        <f>IF('Support - Calculation Detail'!H790="","",'Support - Calculation Detail'!H790)</f>
        <v>1301</v>
      </c>
      <c r="J790">
        <f>IF('Support - Calculation Detail'!I790="","",'Support - Calculation Detail'!I790)</f>
        <v>0</v>
      </c>
      <c r="K790">
        <f>IF('Support - Calculation Detail'!K790="","",'Support - Calculation Detail'!K790)</f>
        <v>1301</v>
      </c>
      <c r="L790">
        <f>IF('Support - Calculation Detail'!L790="","",'Support - Calculation Detail'!L790)</f>
        <v>0</v>
      </c>
      <c r="M790">
        <f>IF('Support - Calculation Detail'!M790="","",'Support - Calculation Detail'!M790)</f>
        <v>0</v>
      </c>
      <c r="N790">
        <f>IF('Support - Calculation Detail'!N790="","",'Support - Calculation Detail'!N790)</f>
        <v>0</v>
      </c>
      <c r="P790">
        <f>IF('Support - Calculation Detail'!O790="","",'Support - Calculation Detail'!O790)</f>
        <v>1301</v>
      </c>
      <c r="Q790" t="b">
        <v>1</v>
      </c>
      <c r="R790" t="str">
        <f t="shared" si="60"/>
        <v>2330610</v>
      </c>
      <c r="S790" t="str">
        <f t="shared" si="61"/>
        <v>2330610-UT</v>
      </c>
      <c r="T790" t="str">
        <f t="shared" si="62"/>
        <v>2330610-UT</v>
      </c>
      <c r="U790" t="str">
        <f t="shared" si="63"/>
        <v>3</v>
      </c>
      <c r="V790" t="str">
        <f t="shared" si="64"/>
        <v>UT</v>
      </c>
    </row>
    <row r="791" spans="1:22" x14ac:dyDescent="0.35">
      <c r="A791" t="str">
        <f>IF('Support - Calculation Detail'!A791="","",LEFT('Support - Calculation Detail'!A791,7)&amp;"-"&amp;RIGHT('Support - Calculation Detail'!A791,2))</f>
        <v>2361050-UT</v>
      </c>
      <c r="B791" t="str">
        <f>IF('Support - Calculation Detail'!C791="","",'Support - Calculation Detail'!C791)</f>
        <v>23</v>
      </c>
      <c r="C791" t="str">
        <f>IF('Support - Calculation Detail'!B791="","",'Support - Calculation Detail'!B791)</f>
        <v>N</v>
      </c>
      <c r="D791">
        <f>IF('Support - Calculation Detail'!D791="","",'Support - Calculation Detail'!D791)</f>
        <v>230233</v>
      </c>
      <c r="E791">
        <f>IF('Support - Calculation Detail'!E791="","",'Support - Calculation Detail'!E791)</f>
        <v>0</v>
      </c>
      <c r="G791">
        <f>IF('Support - Calculation Detail'!F791="","",'Support - Calculation Detail'!F791)</f>
        <v>230233</v>
      </c>
      <c r="H791">
        <f>IF('Support - Calculation Detail'!G791="","",'Support - Calculation Detail'!G791)</f>
        <v>1.04</v>
      </c>
      <c r="I791">
        <f>IF('Support - Calculation Detail'!H791="","",'Support - Calculation Detail'!H791)</f>
        <v>239442</v>
      </c>
      <c r="J791">
        <f>IF('Support - Calculation Detail'!I791="","",'Support - Calculation Detail'!I791)</f>
        <v>0</v>
      </c>
      <c r="K791">
        <f>IF('Support - Calculation Detail'!K791="","",'Support - Calculation Detail'!K791)</f>
        <v>239442</v>
      </c>
      <c r="L791">
        <f>IF('Support - Calculation Detail'!L791="","",'Support - Calculation Detail'!L791)</f>
        <v>0</v>
      </c>
      <c r="M791">
        <f>IF('Support - Calculation Detail'!M791="","",'Support - Calculation Detail'!M791)</f>
        <v>0</v>
      </c>
      <c r="N791">
        <f>IF('Support - Calculation Detail'!N791="","",'Support - Calculation Detail'!N791)</f>
        <v>0</v>
      </c>
      <c r="P791">
        <f>IF('Support - Calculation Detail'!O791="","",'Support - Calculation Detail'!O791)</f>
        <v>239442</v>
      </c>
      <c r="Q791" t="b">
        <v>1</v>
      </c>
      <c r="R791" t="str">
        <f t="shared" si="60"/>
        <v>2361050</v>
      </c>
      <c r="S791" t="str">
        <f t="shared" si="61"/>
        <v>2361050-UT</v>
      </c>
      <c r="T791" t="str">
        <f t="shared" si="62"/>
        <v>2361050-UT</v>
      </c>
      <c r="U791" t="str">
        <f t="shared" si="63"/>
        <v>6</v>
      </c>
      <c r="V791" t="str">
        <f t="shared" si="64"/>
        <v>UT</v>
      </c>
    </row>
    <row r="792" spans="1:22" x14ac:dyDescent="0.35">
      <c r="A792" t="str">
        <f>IF('Support - Calculation Detail'!A792="","",LEFT('Support - Calculation Detail'!A792,7)&amp;"-"&amp;RIGHT('Support - Calculation Detail'!A792,2))</f>
        <v>2361187-FT</v>
      </c>
      <c r="B792" t="str">
        <f>IF('Support - Calculation Detail'!C792="","",'Support - Calculation Detail'!C792)</f>
        <v>23</v>
      </c>
      <c r="C792" t="str">
        <f>IF('Support - Calculation Detail'!B792="","",'Support - Calculation Detail'!B792)</f>
        <v>N</v>
      </c>
      <c r="D792">
        <f>IF('Support - Calculation Detail'!D792="","",'Support - Calculation Detail'!D792)</f>
        <v>157611</v>
      </c>
      <c r="E792">
        <f>IF('Support - Calculation Detail'!E792="","",'Support - Calculation Detail'!E792)</f>
        <v>0</v>
      </c>
      <c r="G792">
        <f>IF('Support - Calculation Detail'!F792="","",'Support - Calculation Detail'!F792)</f>
        <v>157611</v>
      </c>
      <c r="H792">
        <f>IF('Support - Calculation Detail'!G792="","",'Support - Calculation Detail'!G792)</f>
        <v>1.04</v>
      </c>
      <c r="I792">
        <f>IF('Support - Calculation Detail'!H792="","",'Support - Calculation Detail'!H792)</f>
        <v>163915</v>
      </c>
      <c r="J792">
        <f>IF('Support - Calculation Detail'!I792="","",'Support - Calculation Detail'!I792)</f>
        <v>0</v>
      </c>
      <c r="K792">
        <f>IF('Support - Calculation Detail'!K792="","",'Support - Calculation Detail'!K792)</f>
        <v>163915</v>
      </c>
      <c r="L792">
        <f>IF('Support - Calculation Detail'!L792="","",'Support - Calculation Detail'!L792)</f>
        <v>0</v>
      </c>
      <c r="M792">
        <f>IF('Support - Calculation Detail'!M792="","",'Support - Calculation Detail'!M792)</f>
        <v>0</v>
      </c>
      <c r="N792">
        <f>IF('Support - Calculation Detail'!N792="","",'Support - Calculation Detail'!N792)</f>
        <v>0</v>
      </c>
      <c r="P792">
        <f>IF('Support - Calculation Detail'!O792="","",'Support - Calculation Detail'!O792)</f>
        <v>163915</v>
      </c>
      <c r="Q792" t="b">
        <v>1</v>
      </c>
      <c r="R792" t="str">
        <f t="shared" si="60"/>
        <v>2361187</v>
      </c>
      <c r="S792" t="str">
        <f t="shared" si="61"/>
        <v>2361187-FT</v>
      </c>
      <c r="T792" t="str">
        <f t="shared" si="62"/>
        <v>2361187-FT</v>
      </c>
      <c r="U792" t="str">
        <f t="shared" si="63"/>
        <v>6</v>
      </c>
      <c r="V792" t="str">
        <f t="shared" si="64"/>
        <v>FT</v>
      </c>
    </row>
    <row r="793" spans="1:22" x14ac:dyDescent="0.35">
      <c r="A793" t="str">
        <f>IF('Support - Calculation Detail'!A793="","",LEFT('Support - Calculation Detail'!A793,7)&amp;"-"&amp;RIGHT('Support - Calculation Detail'!A793,2))</f>
        <v>2342435-SO</v>
      </c>
      <c r="B793" t="str">
        <f>IF('Support - Calculation Detail'!C793="","",'Support - Calculation Detail'!C793)</f>
        <v>23</v>
      </c>
      <c r="C793" t="str">
        <f>IF('Support - Calculation Detail'!B793="","",'Support - Calculation Detail'!B793)</f>
        <v>N</v>
      </c>
      <c r="D793">
        <f>IF('Support - Calculation Detail'!D793="","",'Support - Calculation Detail'!D793)</f>
        <v>1465054</v>
      </c>
      <c r="E793">
        <f>IF('Support - Calculation Detail'!E793="","",'Support - Calculation Detail'!E793)</f>
        <v>0</v>
      </c>
      <c r="G793">
        <f>IF('Support - Calculation Detail'!F793="","",'Support - Calculation Detail'!F793)</f>
        <v>1465054</v>
      </c>
      <c r="H793">
        <f>IF('Support - Calculation Detail'!G793="","",'Support - Calculation Detail'!G793)</f>
        <v>1.04</v>
      </c>
      <c r="I793">
        <f>IF('Support - Calculation Detail'!H793="","",'Support - Calculation Detail'!H793)</f>
        <v>1523656</v>
      </c>
      <c r="J793">
        <f>IF('Support - Calculation Detail'!I793="","",'Support - Calculation Detail'!I793)</f>
        <v>0</v>
      </c>
      <c r="K793">
        <f>IF('Support - Calculation Detail'!K793="","",'Support - Calculation Detail'!K793)</f>
        <v>1523656</v>
      </c>
      <c r="L793">
        <f>IF('Support - Calculation Detail'!L793="","",'Support - Calculation Detail'!L793)</f>
        <v>0</v>
      </c>
      <c r="M793">
        <f>IF('Support - Calculation Detail'!M793="","",'Support - Calculation Detail'!M793)</f>
        <v>0</v>
      </c>
      <c r="N793">
        <f>IF('Support - Calculation Detail'!N793="","",'Support - Calculation Detail'!N793)</f>
        <v>0</v>
      </c>
      <c r="P793">
        <f>IF('Support - Calculation Detail'!O793="","",'Support - Calculation Detail'!O793)</f>
        <v>1523656</v>
      </c>
      <c r="Q793" t="b">
        <v>1</v>
      </c>
      <c r="R793" t="str">
        <f t="shared" si="60"/>
        <v>2342435</v>
      </c>
      <c r="S793" t="str">
        <f t="shared" si="61"/>
        <v>2342435-SO</v>
      </c>
      <c r="T793" t="str">
        <f t="shared" si="62"/>
        <v>2342435-SO</v>
      </c>
      <c r="U793" t="str">
        <f t="shared" si="63"/>
        <v>4</v>
      </c>
      <c r="V793" t="str">
        <f t="shared" si="64"/>
        <v>SO</v>
      </c>
    </row>
    <row r="794" spans="1:22" x14ac:dyDescent="0.35">
      <c r="A794" t="str">
        <f>IF('Support - Calculation Detail'!A794="","",LEFT('Support - Calculation Detail'!A794,7)&amp;"-"&amp;RIGHT('Support - Calculation Detail'!A794,2))</f>
        <v>2342440-SO</v>
      </c>
      <c r="B794" t="str">
        <f>IF('Support - Calculation Detail'!C794="","",'Support - Calculation Detail'!C794)</f>
        <v>23</v>
      </c>
      <c r="C794" t="str">
        <f>IF('Support - Calculation Detail'!B794="","",'Support - Calculation Detail'!B794)</f>
        <v>N</v>
      </c>
      <c r="D794">
        <f>IF('Support - Calculation Detail'!D794="","",'Support - Calculation Detail'!D794)</f>
        <v>1641269</v>
      </c>
      <c r="E794">
        <f>IF('Support - Calculation Detail'!E794="","",'Support - Calculation Detail'!E794)</f>
        <v>0</v>
      </c>
      <c r="G794">
        <f>IF('Support - Calculation Detail'!F794="","",'Support - Calculation Detail'!F794)</f>
        <v>1641269</v>
      </c>
      <c r="H794">
        <f>IF('Support - Calculation Detail'!G794="","",'Support - Calculation Detail'!G794)</f>
        <v>1.04</v>
      </c>
      <c r="I794">
        <f>IF('Support - Calculation Detail'!H794="","",'Support - Calculation Detail'!H794)</f>
        <v>1706920</v>
      </c>
      <c r="J794">
        <f>IF('Support - Calculation Detail'!I794="","",'Support - Calculation Detail'!I794)</f>
        <v>0</v>
      </c>
      <c r="K794">
        <f>IF('Support - Calculation Detail'!K794="","",'Support - Calculation Detail'!K794)</f>
        <v>1706920</v>
      </c>
      <c r="L794">
        <f>IF('Support - Calculation Detail'!L794="","",'Support - Calculation Detail'!L794)</f>
        <v>0</v>
      </c>
      <c r="M794">
        <f>IF('Support - Calculation Detail'!M794="","",'Support - Calculation Detail'!M794)</f>
        <v>0</v>
      </c>
      <c r="N794">
        <f>IF('Support - Calculation Detail'!N794="","",'Support - Calculation Detail'!N794)</f>
        <v>0</v>
      </c>
      <c r="P794">
        <f>IF('Support - Calculation Detail'!O794="","",'Support - Calculation Detail'!O794)</f>
        <v>1706920</v>
      </c>
      <c r="Q794" t="b">
        <v>1</v>
      </c>
      <c r="R794" t="str">
        <f t="shared" si="60"/>
        <v>2342440</v>
      </c>
      <c r="S794" t="str">
        <f t="shared" si="61"/>
        <v>2342440-SO</v>
      </c>
      <c r="T794" t="str">
        <f t="shared" si="62"/>
        <v>2342440-SO</v>
      </c>
      <c r="U794" t="str">
        <f t="shared" si="63"/>
        <v>4</v>
      </c>
      <c r="V794" t="str">
        <f t="shared" si="64"/>
        <v>SO</v>
      </c>
    </row>
    <row r="795" spans="1:22" x14ac:dyDescent="0.35">
      <c r="A795" t="str">
        <f>IF('Support - Calculation Detail'!A795="","",LEFT('Support - Calculation Detail'!A795,7)&amp;"-"&amp;RIGHT('Support - Calculation Detail'!A795,2))</f>
        <v>2342455-SO</v>
      </c>
      <c r="B795" t="str">
        <f>IF('Support - Calculation Detail'!C795="","",'Support - Calculation Detail'!C795)</f>
        <v>23</v>
      </c>
      <c r="C795" t="str">
        <f>IF('Support - Calculation Detail'!B795="","",'Support - Calculation Detail'!B795)</f>
        <v>N</v>
      </c>
      <c r="D795">
        <f>IF('Support - Calculation Detail'!D795="","",'Support - Calculation Detail'!D795)</f>
        <v>2747001</v>
      </c>
      <c r="E795">
        <f>IF('Support - Calculation Detail'!E795="","",'Support - Calculation Detail'!E795)</f>
        <v>0</v>
      </c>
      <c r="G795">
        <f>IF('Support - Calculation Detail'!F795="","",'Support - Calculation Detail'!F795)</f>
        <v>2747001</v>
      </c>
      <c r="H795">
        <f>IF('Support - Calculation Detail'!G795="","",'Support - Calculation Detail'!G795)</f>
        <v>1.04</v>
      </c>
      <c r="I795">
        <f>IF('Support - Calculation Detail'!H795="","",'Support - Calculation Detail'!H795)</f>
        <v>2856881</v>
      </c>
      <c r="J795">
        <f>IF('Support - Calculation Detail'!I795="","",'Support - Calculation Detail'!I795)</f>
        <v>0</v>
      </c>
      <c r="K795">
        <f>IF('Support - Calculation Detail'!K795="","",'Support - Calculation Detail'!K795)</f>
        <v>2856881</v>
      </c>
      <c r="L795">
        <f>IF('Support - Calculation Detail'!L795="","",'Support - Calculation Detail'!L795)</f>
        <v>0</v>
      </c>
      <c r="M795">
        <f>IF('Support - Calculation Detail'!M795="","",'Support - Calculation Detail'!M795)</f>
        <v>0</v>
      </c>
      <c r="N795">
        <f>IF('Support - Calculation Detail'!N795="","",'Support - Calculation Detail'!N795)</f>
        <v>0</v>
      </c>
      <c r="P795">
        <f>IF('Support - Calculation Detail'!O795="","",'Support - Calculation Detail'!O795)</f>
        <v>2856881</v>
      </c>
      <c r="Q795" t="b">
        <v>1</v>
      </c>
      <c r="R795" t="str">
        <f t="shared" si="60"/>
        <v>2342455</v>
      </c>
      <c r="S795" t="str">
        <f t="shared" si="61"/>
        <v>2342455-SO</v>
      </c>
      <c r="T795" t="str">
        <f t="shared" si="62"/>
        <v>2342455-SO</v>
      </c>
      <c r="U795" t="str">
        <f t="shared" si="63"/>
        <v>4</v>
      </c>
      <c r="V795" t="str">
        <f t="shared" si="64"/>
        <v>SO</v>
      </c>
    </row>
    <row r="796" spans="1:22" x14ac:dyDescent="0.35">
      <c r="A796" t="str">
        <f>IF('Support - Calculation Detail'!A796="","",LEFT('Support - Calculation Detail'!A796,7)&amp;"-"&amp;RIGHT('Support - Calculation Detail'!A796,2))</f>
        <v>2410000-UT</v>
      </c>
      <c r="B796" t="str">
        <f>IF('Support - Calculation Detail'!C796="","",'Support - Calculation Detail'!C796)</f>
        <v>24</v>
      </c>
      <c r="C796" t="str">
        <f>IF('Support - Calculation Detail'!B796="","",'Support - Calculation Detail'!B796)</f>
        <v>N</v>
      </c>
      <c r="D796">
        <f>IF('Support - Calculation Detail'!D796="","",'Support - Calculation Detail'!D796)</f>
        <v>4107873</v>
      </c>
      <c r="E796">
        <f>IF('Support - Calculation Detail'!E796="","",'Support - Calculation Detail'!E796)</f>
        <v>0</v>
      </c>
      <c r="G796">
        <f>IF('Support - Calculation Detail'!F796="","",'Support - Calculation Detail'!F796)</f>
        <v>4107873</v>
      </c>
      <c r="H796">
        <f>IF('Support - Calculation Detail'!G796="","",'Support - Calculation Detail'!G796)</f>
        <v>1.04</v>
      </c>
      <c r="I796">
        <f>IF('Support - Calculation Detail'!H796="","",'Support - Calculation Detail'!H796)</f>
        <v>4272188</v>
      </c>
      <c r="J796">
        <f>IF('Support - Calculation Detail'!I796="","",'Support - Calculation Detail'!I796)</f>
        <v>0</v>
      </c>
      <c r="K796">
        <f>IF('Support - Calculation Detail'!K796="","",'Support - Calculation Detail'!K796)</f>
        <v>4272188</v>
      </c>
      <c r="L796">
        <f>IF('Support - Calculation Detail'!L796="","",'Support - Calculation Detail'!L796)</f>
        <v>365504</v>
      </c>
      <c r="M796">
        <f>IF('Support - Calculation Detail'!M796="","",'Support - Calculation Detail'!M796)</f>
        <v>164528</v>
      </c>
      <c r="N796">
        <f>IF('Support - Calculation Detail'!N796="","",'Support - Calculation Detail'!N796)</f>
        <v>500075.7866354615</v>
      </c>
      <c r="P796">
        <f>IF('Support - Calculation Detail'!O796="","",'Support - Calculation Detail'!O796)</f>
        <v>5302295.7866354613</v>
      </c>
      <c r="Q796" t="b">
        <v>1</v>
      </c>
      <c r="R796" t="str">
        <f t="shared" si="60"/>
        <v>2410000</v>
      </c>
      <c r="S796" t="str">
        <f t="shared" si="61"/>
        <v>2410000-UT</v>
      </c>
      <c r="T796" t="str">
        <f t="shared" si="62"/>
        <v>2410000-UT</v>
      </c>
      <c r="U796" t="str">
        <f t="shared" si="63"/>
        <v>1</v>
      </c>
      <c r="V796" t="str">
        <f t="shared" si="64"/>
        <v>UT</v>
      </c>
    </row>
    <row r="797" spans="1:22" x14ac:dyDescent="0.35">
      <c r="A797" t="str">
        <f>IF('Support - Calculation Detail'!A797="","",LEFT('Support - Calculation Detail'!A797,7)&amp;"-"&amp;RIGHT('Support - Calculation Detail'!A797,2))</f>
        <v>2420001-UT</v>
      </c>
      <c r="B797" t="str">
        <f>IF('Support - Calculation Detail'!C797="","",'Support - Calculation Detail'!C797)</f>
        <v>24</v>
      </c>
      <c r="C797" t="str">
        <f>IF('Support - Calculation Detail'!B797="","",'Support - Calculation Detail'!B797)</f>
        <v>N</v>
      </c>
      <c r="D797">
        <f>IF('Support - Calculation Detail'!D797="","",'Support - Calculation Detail'!D797)</f>
        <v>7846</v>
      </c>
      <c r="E797">
        <f>IF('Support - Calculation Detail'!E797="","",'Support - Calculation Detail'!E797)</f>
        <v>0</v>
      </c>
      <c r="G797">
        <f>IF('Support - Calculation Detail'!F797="","",'Support - Calculation Detail'!F797)</f>
        <v>7846</v>
      </c>
      <c r="H797">
        <f>IF('Support - Calculation Detail'!G797="","",'Support - Calculation Detail'!G797)</f>
        <v>1.04</v>
      </c>
      <c r="I797">
        <f>IF('Support - Calculation Detail'!H797="","",'Support - Calculation Detail'!H797)</f>
        <v>8160</v>
      </c>
      <c r="J797">
        <f>IF('Support - Calculation Detail'!I797="","",'Support - Calculation Detail'!I797)</f>
        <v>0</v>
      </c>
      <c r="K797">
        <f>IF('Support - Calculation Detail'!K797="","",'Support - Calculation Detail'!K797)</f>
        <v>8160</v>
      </c>
      <c r="L797">
        <f>IF('Support - Calculation Detail'!L797="","",'Support - Calculation Detail'!L797)</f>
        <v>0</v>
      </c>
      <c r="M797">
        <f>IF('Support - Calculation Detail'!M797="","",'Support - Calculation Detail'!M797)</f>
        <v>0</v>
      </c>
      <c r="N797">
        <f>IF('Support - Calculation Detail'!N797="","",'Support - Calculation Detail'!N797)</f>
        <v>0</v>
      </c>
      <c r="P797">
        <f>IF('Support - Calculation Detail'!O797="","",'Support - Calculation Detail'!O797)</f>
        <v>8160</v>
      </c>
      <c r="Q797" t="b">
        <v>1</v>
      </c>
      <c r="R797" t="str">
        <f t="shared" si="60"/>
        <v>2420001</v>
      </c>
      <c r="S797" t="str">
        <f t="shared" si="61"/>
        <v>2420001-UT</v>
      </c>
      <c r="T797" t="str">
        <f t="shared" si="62"/>
        <v>2420001-UT</v>
      </c>
      <c r="U797" t="str">
        <f t="shared" si="63"/>
        <v>2</v>
      </c>
      <c r="V797" t="str">
        <f t="shared" si="64"/>
        <v>UT</v>
      </c>
    </row>
    <row r="798" spans="1:22" x14ac:dyDescent="0.35">
      <c r="A798" t="str">
        <f>IF('Support - Calculation Detail'!A798="","",LEFT('Support - Calculation Detail'!A798,7)&amp;"-"&amp;RIGHT('Support - Calculation Detail'!A798,2))</f>
        <v>2420001-TF</v>
      </c>
      <c r="B798" t="str">
        <f>IF('Support - Calculation Detail'!C798="","",'Support - Calculation Detail'!C798)</f>
        <v>24</v>
      </c>
      <c r="C798" t="str">
        <f>IF('Support - Calculation Detail'!B798="","",'Support - Calculation Detail'!B798)</f>
        <v>N</v>
      </c>
      <c r="D798">
        <f>IF('Support - Calculation Detail'!D798="","",'Support - Calculation Detail'!D798)</f>
        <v>9141</v>
      </c>
      <c r="E798">
        <f>IF('Support - Calculation Detail'!E798="","",'Support - Calculation Detail'!E798)</f>
        <v>0</v>
      </c>
      <c r="G798">
        <f>IF('Support - Calculation Detail'!F798="","",'Support - Calculation Detail'!F798)</f>
        <v>9141</v>
      </c>
      <c r="H798">
        <f>IF('Support - Calculation Detail'!G798="","",'Support - Calculation Detail'!G798)</f>
        <v>1.04</v>
      </c>
      <c r="I798">
        <f>IF('Support - Calculation Detail'!H798="","",'Support - Calculation Detail'!H798)</f>
        <v>9507</v>
      </c>
      <c r="J798">
        <f>IF('Support - Calculation Detail'!I798="","",'Support - Calculation Detail'!I798)</f>
        <v>0</v>
      </c>
      <c r="K798">
        <f>IF('Support - Calculation Detail'!K798="","",'Support - Calculation Detail'!K798)</f>
        <v>9507</v>
      </c>
      <c r="L798">
        <f>IF('Support - Calculation Detail'!L798="","",'Support - Calculation Detail'!L798)</f>
        <v>0</v>
      </c>
      <c r="M798">
        <f>IF('Support - Calculation Detail'!M798="","",'Support - Calculation Detail'!M798)</f>
        <v>0</v>
      </c>
      <c r="N798">
        <f>IF('Support - Calculation Detail'!N798="","",'Support - Calculation Detail'!N798)</f>
        <v>0</v>
      </c>
      <c r="P798">
        <f>IF('Support - Calculation Detail'!O798="","",'Support - Calculation Detail'!O798)</f>
        <v>9507</v>
      </c>
      <c r="Q798" t="b">
        <v>1</v>
      </c>
      <c r="R798" t="str">
        <f t="shared" si="60"/>
        <v>2420001</v>
      </c>
      <c r="S798" t="str">
        <f t="shared" si="61"/>
        <v>2420001-TF</v>
      </c>
      <c r="T798" t="str">
        <f t="shared" si="62"/>
        <v>2420001-TF</v>
      </c>
      <c r="U798" t="str">
        <f t="shared" si="63"/>
        <v>2</v>
      </c>
      <c r="V798" t="str">
        <f t="shared" si="64"/>
        <v>TF</v>
      </c>
    </row>
    <row r="799" spans="1:22" x14ac:dyDescent="0.35">
      <c r="A799" t="str">
        <f>IF('Support - Calculation Detail'!A799="","",LEFT('Support - Calculation Detail'!A799,7)&amp;"-"&amp;RIGHT('Support - Calculation Detail'!A799,2))</f>
        <v>2420002-TF</v>
      </c>
      <c r="B799" t="str">
        <f>IF('Support - Calculation Detail'!C799="","",'Support - Calculation Detail'!C799)</f>
        <v>24</v>
      </c>
      <c r="C799" t="str">
        <f>IF('Support - Calculation Detail'!B799="","",'Support - Calculation Detail'!B799)</f>
        <v>N</v>
      </c>
      <c r="D799">
        <f>IF('Support - Calculation Detail'!D799="","",'Support - Calculation Detail'!D799)</f>
        <v>3226</v>
      </c>
      <c r="E799">
        <f>IF('Support - Calculation Detail'!E799="","",'Support - Calculation Detail'!E799)</f>
        <v>0</v>
      </c>
      <c r="G799">
        <f>IF('Support - Calculation Detail'!F799="","",'Support - Calculation Detail'!F799)</f>
        <v>3226</v>
      </c>
      <c r="H799">
        <f>IF('Support - Calculation Detail'!G799="","",'Support - Calculation Detail'!G799)</f>
        <v>1.04</v>
      </c>
      <c r="I799">
        <f>IF('Support - Calculation Detail'!H799="","",'Support - Calculation Detail'!H799)</f>
        <v>3355</v>
      </c>
      <c r="J799">
        <f>IF('Support - Calculation Detail'!I799="","",'Support - Calculation Detail'!I799)</f>
        <v>0</v>
      </c>
      <c r="K799">
        <f>IF('Support - Calculation Detail'!K799="","",'Support - Calculation Detail'!K799)</f>
        <v>3355</v>
      </c>
      <c r="L799">
        <f>IF('Support - Calculation Detail'!L799="","",'Support - Calculation Detail'!L799)</f>
        <v>0</v>
      </c>
      <c r="M799">
        <f>IF('Support - Calculation Detail'!M799="","",'Support - Calculation Detail'!M799)</f>
        <v>0</v>
      </c>
      <c r="N799">
        <f>IF('Support - Calculation Detail'!N799="","",'Support - Calculation Detail'!N799)</f>
        <v>0</v>
      </c>
      <c r="P799">
        <f>IF('Support - Calculation Detail'!O799="","",'Support - Calculation Detail'!O799)</f>
        <v>3355</v>
      </c>
      <c r="Q799" t="b">
        <v>1</v>
      </c>
      <c r="R799" t="str">
        <f t="shared" si="60"/>
        <v>2420002</v>
      </c>
      <c r="S799" t="str">
        <f t="shared" si="61"/>
        <v>2420002-TF</v>
      </c>
      <c r="T799" t="str">
        <f t="shared" si="62"/>
        <v>2420002-TF</v>
      </c>
      <c r="U799" t="str">
        <f t="shared" si="63"/>
        <v>2</v>
      </c>
      <c r="V799" t="str">
        <f t="shared" si="64"/>
        <v>TF</v>
      </c>
    </row>
    <row r="800" spans="1:22" x14ac:dyDescent="0.35">
      <c r="A800" t="str">
        <f>IF('Support - Calculation Detail'!A800="","",LEFT('Support - Calculation Detail'!A800,7)&amp;"-"&amp;RIGHT('Support - Calculation Detail'!A800,2))</f>
        <v>2420002-UT</v>
      </c>
      <c r="B800" t="str">
        <f>IF('Support - Calculation Detail'!C800="","",'Support - Calculation Detail'!C800)</f>
        <v>24</v>
      </c>
      <c r="C800" t="str">
        <f>IF('Support - Calculation Detail'!B800="","",'Support - Calculation Detail'!B800)</f>
        <v>N</v>
      </c>
      <c r="D800">
        <f>IF('Support - Calculation Detail'!D800="","",'Support - Calculation Detail'!D800)</f>
        <v>21940</v>
      </c>
      <c r="E800">
        <f>IF('Support - Calculation Detail'!E800="","",'Support - Calculation Detail'!E800)</f>
        <v>0</v>
      </c>
      <c r="G800">
        <f>IF('Support - Calculation Detail'!F800="","",'Support - Calculation Detail'!F800)</f>
        <v>21940</v>
      </c>
      <c r="H800">
        <f>IF('Support - Calculation Detail'!G800="","",'Support - Calculation Detail'!G800)</f>
        <v>1.04</v>
      </c>
      <c r="I800">
        <f>IF('Support - Calculation Detail'!H800="","",'Support - Calculation Detail'!H800)</f>
        <v>22818</v>
      </c>
      <c r="J800">
        <f>IF('Support - Calculation Detail'!I800="","",'Support - Calculation Detail'!I800)</f>
        <v>0</v>
      </c>
      <c r="K800">
        <f>IF('Support - Calculation Detail'!K800="","",'Support - Calculation Detail'!K800)</f>
        <v>22818</v>
      </c>
      <c r="L800">
        <f>IF('Support - Calculation Detail'!L800="","",'Support - Calculation Detail'!L800)</f>
        <v>0</v>
      </c>
      <c r="M800">
        <f>IF('Support - Calculation Detail'!M800="","",'Support - Calculation Detail'!M800)</f>
        <v>0</v>
      </c>
      <c r="N800">
        <f>IF('Support - Calculation Detail'!N800="","",'Support - Calculation Detail'!N800)</f>
        <v>0</v>
      </c>
      <c r="P800">
        <f>IF('Support - Calculation Detail'!O800="","",'Support - Calculation Detail'!O800)</f>
        <v>22818</v>
      </c>
      <c r="Q800" t="b">
        <v>1</v>
      </c>
      <c r="R800" t="str">
        <f t="shared" si="60"/>
        <v>2420002</v>
      </c>
      <c r="S800" t="str">
        <f t="shared" si="61"/>
        <v>2420002-UT</v>
      </c>
      <c r="T800" t="str">
        <f t="shared" si="62"/>
        <v>2420002-UT</v>
      </c>
      <c r="U800" t="str">
        <f t="shared" si="63"/>
        <v>2</v>
      </c>
      <c r="V800" t="str">
        <f t="shared" si="64"/>
        <v>UT</v>
      </c>
    </row>
    <row r="801" spans="1:22" x14ac:dyDescent="0.35">
      <c r="A801" t="str">
        <f>IF('Support - Calculation Detail'!A801="","",LEFT('Support - Calculation Detail'!A801,7)&amp;"-"&amp;RIGHT('Support - Calculation Detail'!A801,2))</f>
        <v>2420003-UT</v>
      </c>
      <c r="B801" t="str">
        <f>IF('Support - Calculation Detail'!C801="","",'Support - Calculation Detail'!C801)</f>
        <v>24</v>
      </c>
      <c r="C801" t="str">
        <f>IF('Support - Calculation Detail'!B801="","",'Support - Calculation Detail'!B801)</f>
        <v>N</v>
      </c>
      <c r="D801">
        <f>IF('Support - Calculation Detail'!D801="","",'Support - Calculation Detail'!D801)</f>
        <v>62035</v>
      </c>
      <c r="E801">
        <f>IF('Support - Calculation Detail'!E801="","",'Support - Calculation Detail'!E801)</f>
        <v>0</v>
      </c>
      <c r="G801">
        <f>IF('Support - Calculation Detail'!F801="","",'Support - Calculation Detail'!F801)</f>
        <v>62035</v>
      </c>
      <c r="H801">
        <f>IF('Support - Calculation Detail'!G801="","",'Support - Calculation Detail'!G801)</f>
        <v>1.04</v>
      </c>
      <c r="I801">
        <f>IF('Support - Calculation Detail'!H801="","",'Support - Calculation Detail'!H801)</f>
        <v>64516</v>
      </c>
      <c r="J801">
        <f>IF('Support - Calculation Detail'!I801="","",'Support - Calculation Detail'!I801)</f>
        <v>0</v>
      </c>
      <c r="K801">
        <f>IF('Support - Calculation Detail'!K801="","",'Support - Calculation Detail'!K801)</f>
        <v>64516</v>
      </c>
      <c r="L801">
        <f>IF('Support - Calculation Detail'!L801="","",'Support - Calculation Detail'!L801)</f>
        <v>0</v>
      </c>
      <c r="M801">
        <f>IF('Support - Calculation Detail'!M801="","",'Support - Calculation Detail'!M801)</f>
        <v>0</v>
      </c>
      <c r="N801">
        <f>IF('Support - Calculation Detail'!N801="","",'Support - Calculation Detail'!N801)</f>
        <v>0</v>
      </c>
      <c r="P801">
        <f>IF('Support - Calculation Detail'!O801="","",'Support - Calculation Detail'!O801)</f>
        <v>64516</v>
      </c>
      <c r="Q801" t="b">
        <v>1</v>
      </c>
      <c r="R801" t="str">
        <f t="shared" si="60"/>
        <v>2420003</v>
      </c>
      <c r="S801" t="str">
        <f t="shared" si="61"/>
        <v>2420003-UT</v>
      </c>
      <c r="T801" t="str">
        <f t="shared" si="62"/>
        <v>2420003-UT</v>
      </c>
      <c r="U801" t="str">
        <f t="shared" si="63"/>
        <v>2</v>
      </c>
      <c r="V801" t="str">
        <f t="shared" si="64"/>
        <v>UT</v>
      </c>
    </row>
    <row r="802" spans="1:22" x14ac:dyDescent="0.35">
      <c r="A802" t="str">
        <f>IF('Support - Calculation Detail'!A802="","",LEFT('Support - Calculation Detail'!A802,7)&amp;"-"&amp;RIGHT('Support - Calculation Detail'!A802,2))</f>
        <v>2420003-TF</v>
      </c>
      <c r="B802" t="str">
        <f>IF('Support - Calculation Detail'!C802="","",'Support - Calculation Detail'!C802)</f>
        <v>24</v>
      </c>
      <c r="C802" t="str">
        <f>IF('Support - Calculation Detail'!B802="","",'Support - Calculation Detail'!B802)</f>
        <v>N</v>
      </c>
      <c r="D802">
        <f>IF('Support - Calculation Detail'!D802="","",'Support - Calculation Detail'!D802)</f>
        <v>18136</v>
      </c>
      <c r="E802">
        <f>IF('Support - Calculation Detail'!E802="","",'Support - Calculation Detail'!E802)</f>
        <v>0</v>
      </c>
      <c r="G802">
        <f>IF('Support - Calculation Detail'!F802="","",'Support - Calculation Detail'!F802)</f>
        <v>18136</v>
      </c>
      <c r="H802">
        <f>IF('Support - Calculation Detail'!G802="","",'Support - Calculation Detail'!G802)</f>
        <v>1.04</v>
      </c>
      <c r="I802">
        <f>IF('Support - Calculation Detail'!H802="","",'Support - Calculation Detail'!H802)</f>
        <v>18861</v>
      </c>
      <c r="J802">
        <f>IF('Support - Calculation Detail'!I802="","",'Support - Calculation Detail'!I802)</f>
        <v>0</v>
      </c>
      <c r="K802">
        <f>IF('Support - Calculation Detail'!K802="","",'Support - Calculation Detail'!K802)</f>
        <v>18861</v>
      </c>
      <c r="L802">
        <f>IF('Support - Calculation Detail'!L802="","",'Support - Calculation Detail'!L802)</f>
        <v>0</v>
      </c>
      <c r="M802">
        <f>IF('Support - Calculation Detail'!M802="","",'Support - Calculation Detail'!M802)</f>
        <v>0</v>
      </c>
      <c r="N802">
        <f>IF('Support - Calculation Detail'!N802="","",'Support - Calculation Detail'!N802)</f>
        <v>0</v>
      </c>
      <c r="P802">
        <f>IF('Support - Calculation Detail'!O802="","",'Support - Calculation Detail'!O802)</f>
        <v>18861</v>
      </c>
      <c r="Q802" t="b">
        <v>1</v>
      </c>
      <c r="R802" t="str">
        <f t="shared" si="60"/>
        <v>2420003</v>
      </c>
      <c r="S802" t="str">
        <f t="shared" si="61"/>
        <v>2420003-TF</v>
      </c>
      <c r="T802" t="str">
        <f t="shared" si="62"/>
        <v>2420003-TF</v>
      </c>
      <c r="U802" t="str">
        <f t="shared" si="63"/>
        <v>2</v>
      </c>
      <c r="V802" t="str">
        <f t="shared" si="64"/>
        <v>TF</v>
      </c>
    </row>
    <row r="803" spans="1:22" x14ac:dyDescent="0.35">
      <c r="A803" t="str">
        <f>IF('Support - Calculation Detail'!A803="","",LEFT('Support - Calculation Detail'!A803,7)&amp;"-"&amp;RIGHT('Support - Calculation Detail'!A803,2))</f>
        <v>2420004-TF</v>
      </c>
      <c r="B803" t="str">
        <f>IF('Support - Calculation Detail'!C803="","",'Support - Calculation Detail'!C803)</f>
        <v>24</v>
      </c>
      <c r="C803" t="str">
        <f>IF('Support - Calculation Detail'!B803="","",'Support - Calculation Detail'!B803)</f>
        <v>N</v>
      </c>
      <c r="D803">
        <f>IF('Support - Calculation Detail'!D803="","",'Support - Calculation Detail'!D803)</f>
        <v>4182</v>
      </c>
      <c r="E803">
        <f>IF('Support - Calculation Detail'!E803="","",'Support - Calculation Detail'!E803)</f>
        <v>0</v>
      </c>
      <c r="G803">
        <f>IF('Support - Calculation Detail'!F803="","",'Support - Calculation Detail'!F803)</f>
        <v>4182</v>
      </c>
      <c r="H803">
        <f>IF('Support - Calculation Detail'!G803="","",'Support - Calculation Detail'!G803)</f>
        <v>1.04</v>
      </c>
      <c r="I803">
        <f>IF('Support - Calculation Detail'!H803="","",'Support - Calculation Detail'!H803)</f>
        <v>4349</v>
      </c>
      <c r="J803">
        <f>IF('Support - Calculation Detail'!I803="","",'Support - Calculation Detail'!I803)</f>
        <v>0</v>
      </c>
      <c r="K803">
        <f>IF('Support - Calculation Detail'!K803="","",'Support - Calculation Detail'!K803)</f>
        <v>4349</v>
      </c>
      <c r="L803">
        <f>IF('Support - Calculation Detail'!L803="","",'Support - Calculation Detail'!L803)</f>
        <v>0</v>
      </c>
      <c r="M803">
        <f>IF('Support - Calculation Detail'!M803="","",'Support - Calculation Detail'!M803)</f>
        <v>0</v>
      </c>
      <c r="N803">
        <f>IF('Support - Calculation Detail'!N803="","",'Support - Calculation Detail'!N803)</f>
        <v>0</v>
      </c>
      <c r="P803">
        <f>IF('Support - Calculation Detail'!O803="","",'Support - Calculation Detail'!O803)</f>
        <v>4349</v>
      </c>
      <c r="Q803" t="b">
        <v>1</v>
      </c>
      <c r="R803" t="str">
        <f t="shared" si="60"/>
        <v>2420004</v>
      </c>
      <c r="S803" t="str">
        <f t="shared" si="61"/>
        <v>2420004-TF</v>
      </c>
      <c r="T803" t="str">
        <f t="shared" si="62"/>
        <v>2420004-TF</v>
      </c>
      <c r="U803" t="str">
        <f t="shared" si="63"/>
        <v>2</v>
      </c>
      <c r="V803" t="str">
        <f t="shared" si="64"/>
        <v>TF</v>
      </c>
    </row>
    <row r="804" spans="1:22" x14ac:dyDescent="0.35">
      <c r="A804" t="str">
        <f>IF('Support - Calculation Detail'!A804="","",LEFT('Support - Calculation Detail'!A804,7)&amp;"-"&amp;RIGHT('Support - Calculation Detail'!A804,2))</f>
        <v>2420004-UT</v>
      </c>
      <c r="B804" t="str">
        <f>IF('Support - Calculation Detail'!C804="","",'Support - Calculation Detail'!C804)</f>
        <v>24</v>
      </c>
      <c r="C804" t="str">
        <f>IF('Support - Calculation Detail'!B804="","",'Support - Calculation Detail'!B804)</f>
        <v>N</v>
      </c>
      <c r="D804">
        <f>IF('Support - Calculation Detail'!D804="","",'Support - Calculation Detail'!D804)</f>
        <v>9864</v>
      </c>
      <c r="E804">
        <f>IF('Support - Calculation Detail'!E804="","",'Support - Calculation Detail'!E804)</f>
        <v>0</v>
      </c>
      <c r="G804">
        <f>IF('Support - Calculation Detail'!F804="","",'Support - Calculation Detail'!F804)</f>
        <v>9864</v>
      </c>
      <c r="H804">
        <f>IF('Support - Calculation Detail'!G804="","",'Support - Calculation Detail'!G804)</f>
        <v>1.04</v>
      </c>
      <c r="I804">
        <f>IF('Support - Calculation Detail'!H804="","",'Support - Calculation Detail'!H804)</f>
        <v>10259</v>
      </c>
      <c r="J804">
        <f>IF('Support - Calculation Detail'!I804="","",'Support - Calculation Detail'!I804)</f>
        <v>0</v>
      </c>
      <c r="K804">
        <f>IF('Support - Calculation Detail'!K804="","",'Support - Calculation Detail'!K804)</f>
        <v>10259</v>
      </c>
      <c r="L804">
        <f>IF('Support - Calculation Detail'!L804="","",'Support - Calculation Detail'!L804)</f>
        <v>0</v>
      </c>
      <c r="M804">
        <f>IF('Support - Calculation Detail'!M804="","",'Support - Calculation Detail'!M804)</f>
        <v>0</v>
      </c>
      <c r="N804">
        <f>IF('Support - Calculation Detail'!N804="","",'Support - Calculation Detail'!N804)</f>
        <v>0</v>
      </c>
      <c r="P804">
        <f>IF('Support - Calculation Detail'!O804="","",'Support - Calculation Detail'!O804)</f>
        <v>10259</v>
      </c>
      <c r="Q804" t="b">
        <v>1</v>
      </c>
      <c r="R804" t="str">
        <f t="shared" si="60"/>
        <v>2420004</v>
      </c>
      <c r="S804" t="str">
        <f t="shared" si="61"/>
        <v>2420004-UT</v>
      </c>
      <c r="T804" t="str">
        <f t="shared" si="62"/>
        <v>2420004-UT</v>
      </c>
      <c r="U804" t="str">
        <f t="shared" si="63"/>
        <v>2</v>
      </c>
      <c r="V804" t="str">
        <f t="shared" si="64"/>
        <v>UT</v>
      </c>
    </row>
    <row r="805" spans="1:22" x14ac:dyDescent="0.35">
      <c r="A805" t="str">
        <f>IF('Support - Calculation Detail'!A805="","",LEFT('Support - Calculation Detail'!A805,7)&amp;"-"&amp;RIGHT('Support - Calculation Detail'!A805,2))</f>
        <v>2420005-UT</v>
      </c>
      <c r="B805" t="str">
        <f>IF('Support - Calculation Detail'!C805="","",'Support - Calculation Detail'!C805)</f>
        <v>24</v>
      </c>
      <c r="C805" t="str">
        <f>IF('Support - Calculation Detail'!B805="","",'Support - Calculation Detail'!B805)</f>
        <v>N</v>
      </c>
      <c r="D805">
        <f>IF('Support - Calculation Detail'!D805="","",'Support - Calculation Detail'!D805)</f>
        <v>12728</v>
      </c>
      <c r="E805">
        <f>IF('Support - Calculation Detail'!E805="","",'Support - Calculation Detail'!E805)</f>
        <v>0</v>
      </c>
      <c r="G805">
        <f>IF('Support - Calculation Detail'!F805="","",'Support - Calculation Detail'!F805)</f>
        <v>12728</v>
      </c>
      <c r="H805">
        <f>IF('Support - Calculation Detail'!G805="","",'Support - Calculation Detail'!G805)</f>
        <v>1.04</v>
      </c>
      <c r="I805">
        <f>IF('Support - Calculation Detail'!H805="","",'Support - Calculation Detail'!H805)</f>
        <v>13237</v>
      </c>
      <c r="J805">
        <f>IF('Support - Calculation Detail'!I805="","",'Support - Calculation Detail'!I805)</f>
        <v>0</v>
      </c>
      <c r="K805">
        <f>IF('Support - Calculation Detail'!K805="","",'Support - Calculation Detail'!K805)</f>
        <v>13237</v>
      </c>
      <c r="L805">
        <f>IF('Support - Calculation Detail'!L805="","",'Support - Calculation Detail'!L805)</f>
        <v>0</v>
      </c>
      <c r="M805">
        <f>IF('Support - Calculation Detail'!M805="","",'Support - Calculation Detail'!M805)</f>
        <v>0</v>
      </c>
      <c r="N805">
        <f>IF('Support - Calculation Detail'!N805="","",'Support - Calculation Detail'!N805)</f>
        <v>0</v>
      </c>
      <c r="P805">
        <f>IF('Support - Calculation Detail'!O805="","",'Support - Calculation Detail'!O805)</f>
        <v>13237</v>
      </c>
      <c r="Q805" t="b">
        <v>1</v>
      </c>
      <c r="R805" t="str">
        <f t="shared" si="60"/>
        <v>2420005</v>
      </c>
      <c r="S805" t="str">
        <f t="shared" si="61"/>
        <v>2420005-UT</v>
      </c>
      <c r="T805" t="str">
        <f t="shared" si="62"/>
        <v>2420005-UT</v>
      </c>
      <c r="U805" t="str">
        <f t="shared" si="63"/>
        <v>2</v>
      </c>
      <c r="V805" t="str">
        <f t="shared" si="64"/>
        <v>UT</v>
      </c>
    </row>
    <row r="806" spans="1:22" x14ac:dyDescent="0.35">
      <c r="A806" t="str">
        <f>IF('Support - Calculation Detail'!A806="","",LEFT('Support - Calculation Detail'!A806,7)&amp;"-"&amp;RIGHT('Support - Calculation Detail'!A806,2))</f>
        <v>2420005-TF</v>
      </c>
      <c r="B806" t="str">
        <f>IF('Support - Calculation Detail'!C806="","",'Support - Calculation Detail'!C806)</f>
        <v>24</v>
      </c>
      <c r="C806" t="str">
        <f>IF('Support - Calculation Detail'!B806="","",'Support - Calculation Detail'!B806)</f>
        <v>N</v>
      </c>
      <c r="D806">
        <f>IF('Support - Calculation Detail'!D806="","",'Support - Calculation Detail'!D806)</f>
        <v>5029</v>
      </c>
      <c r="E806">
        <f>IF('Support - Calculation Detail'!E806="","",'Support - Calculation Detail'!E806)</f>
        <v>0</v>
      </c>
      <c r="G806">
        <f>IF('Support - Calculation Detail'!F806="","",'Support - Calculation Detail'!F806)</f>
        <v>5029</v>
      </c>
      <c r="H806">
        <f>IF('Support - Calculation Detail'!G806="","",'Support - Calculation Detail'!G806)</f>
        <v>1.04</v>
      </c>
      <c r="I806">
        <f>IF('Support - Calculation Detail'!H806="","",'Support - Calculation Detail'!H806)</f>
        <v>5230</v>
      </c>
      <c r="J806">
        <f>IF('Support - Calculation Detail'!I806="","",'Support - Calculation Detail'!I806)</f>
        <v>0</v>
      </c>
      <c r="K806">
        <f>IF('Support - Calculation Detail'!K806="","",'Support - Calculation Detail'!K806)</f>
        <v>5230</v>
      </c>
      <c r="L806">
        <f>IF('Support - Calculation Detail'!L806="","",'Support - Calculation Detail'!L806)</f>
        <v>0</v>
      </c>
      <c r="M806">
        <f>IF('Support - Calculation Detail'!M806="","",'Support - Calculation Detail'!M806)</f>
        <v>0</v>
      </c>
      <c r="N806">
        <f>IF('Support - Calculation Detail'!N806="","",'Support - Calculation Detail'!N806)</f>
        <v>0</v>
      </c>
      <c r="P806">
        <f>IF('Support - Calculation Detail'!O806="","",'Support - Calculation Detail'!O806)</f>
        <v>5230</v>
      </c>
      <c r="Q806" t="b">
        <v>1</v>
      </c>
      <c r="R806" t="str">
        <f t="shared" si="60"/>
        <v>2420005</v>
      </c>
      <c r="S806" t="str">
        <f t="shared" si="61"/>
        <v>2420005-TF</v>
      </c>
      <c r="T806" t="str">
        <f t="shared" si="62"/>
        <v>2420005-TF</v>
      </c>
      <c r="U806" t="str">
        <f t="shared" si="63"/>
        <v>2</v>
      </c>
      <c r="V806" t="str">
        <f t="shared" si="64"/>
        <v>TF</v>
      </c>
    </row>
    <row r="807" spans="1:22" x14ac:dyDescent="0.35">
      <c r="A807" t="str">
        <f>IF('Support - Calculation Detail'!A807="","",LEFT('Support - Calculation Detail'!A807,7)&amp;"-"&amp;RIGHT('Support - Calculation Detail'!A807,2))</f>
        <v>2420006-TF</v>
      </c>
      <c r="B807" t="str">
        <f>IF('Support - Calculation Detail'!C807="","",'Support - Calculation Detail'!C807)</f>
        <v>24</v>
      </c>
      <c r="C807" t="str">
        <f>IF('Support - Calculation Detail'!B807="","",'Support - Calculation Detail'!B807)</f>
        <v>N</v>
      </c>
      <c r="D807">
        <f>IF('Support - Calculation Detail'!D807="","",'Support - Calculation Detail'!D807)</f>
        <v>7113</v>
      </c>
      <c r="E807">
        <f>IF('Support - Calculation Detail'!E807="","",'Support - Calculation Detail'!E807)</f>
        <v>0</v>
      </c>
      <c r="G807">
        <f>IF('Support - Calculation Detail'!F807="","",'Support - Calculation Detail'!F807)</f>
        <v>7113</v>
      </c>
      <c r="H807">
        <f>IF('Support - Calculation Detail'!G807="","",'Support - Calculation Detail'!G807)</f>
        <v>1.04</v>
      </c>
      <c r="I807">
        <f>IF('Support - Calculation Detail'!H807="","",'Support - Calculation Detail'!H807)</f>
        <v>7398</v>
      </c>
      <c r="J807">
        <f>IF('Support - Calculation Detail'!I807="","",'Support - Calculation Detail'!I807)</f>
        <v>0</v>
      </c>
      <c r="K807">
        <f>IF('Support - Calculation Detail'!K807="","",'Support - Calculation Detail'!K807)</f>
        <v>7398</v>
      </c>
      <c r="L807">
        <f>IF('Support - Calculation Detail'!L807="","",'Support - Calculation Detail'!L807)</f>
        <v>0</v>
      </c>
      <c r="M807">
        <f>IF('Support - Calculation Detail'!M807="","",'Support - Calculation Detail'!M807)</f>
        <v>0</v>
      </c>
      <c r="N807">
        <f>IF('Support - Calculation Detail'!N807="","",'Support - Calculation Detail'!N807)</f>
        <v>0</v>
      </c>
      <c r="P807">
        <f>IF('Support - Calculation Detail'!O807="","",'Support - Calculation Detail'!O807)</f>
        <v>7398</v>
      </c>
      <c r="Q807" t="b">
        <v>1</v>
      </c>
      <c r="R807" t="str">
        <f t="shared" si="60"/>
        <v>2420006</v>
      </c>
      <c r="S807" t="str">
        <f t="shared" si="61"/>
        <v>2420006-TF</v>
      </c>
      <c r="T807" t="str">
        <f t="shared" si="62"/>
        <v>2420006-TF</v>
      </c>
      <c r="U807" t="str">
        <f t="shared" si="63"/>
        <v>2</v>
      </c>
      <c r="V807" t="str">
        <f t="shared" si="64"/>
        <v>TF</v>
      </c>
    </row>
    <row r="808" spans="1:22" x14ac:dyDescent="0.35">
      <c r="A808" t="str">
        <f>IF('Support - Calculation Detail'!A808="","",LEFT('Support - Calculation Detail'!A808,7)&amp;"-"&amp;RIGHT('Support - Calculation Detail'!A808,2))</f>
        <v>2420006-UT</v>
      </c>
      <c r="B808" t="str">
        <f>IF('Support - Calculation Detail'!C808="","",'Support - Calculation Detail'!C808)</f>
        <v>24</v>
      </c>
      <c r="C808" t="str">
        <f>IF('Support - Calculation Detail'!B808="","",'Support - Calculation Detail'!B808)</f>
        <v>N</v>
      </c>
      <c r="D808">
        <f>IF('Support - Calculation Detail'!D808="","",'Support - Calculation Detail'!D808)</f>
        <v>18846</v>
      </c>
      <c r="E808">
        <f>IF('Support - Calculation Detail'!E808="","",'Support - Calculation Detail'!E808)</f>
        <v>0</v>
      </c>
      <c r="G808">
        <f>IF('Support - Calculation Detail'!F808="","",'Support - Calculation Detail'!F808)</f>
        <v>18846</v>
      </c>
      <c r="H808">
        <f>IF('Support - Calculation Detail'!G808="","",'Support - Calculation Detail'!G808)</f>
        <v>1.04</v>
      </c>
      <c r="I808">
        <f>IF('Support - Calculation Detail'!H808="","",'Support - Calculation Detail'!H808)</f>
        <v>19600</v>
      </c>
      <c r="J808">
        <f>IF('Support - Calculation Detail'!I808="","",'Support - Calculation Detail'!I808)</f>
        <v>0</v>
      </c>
      <c r="K808">
        <f>IF('Support - Calculation Detail'!K808="","",'Support - Calculation Detail'!K808)</f>
        <v>19600</v>
      </c>
      <c r="L808">
        <f>IF('Support - Calculation Detail'!L808="","",'Support - Calculation Detail'!L808)</f>
        <v>0</v>
      </c>
      <c r="M808">
        <f>IF('Support - Calculation Detail'!M808="","",'Support - Calculation Detail'!M808)</f>
        <v>0</v>
      </c>
      <c r="N808">
        <f>IF('Support - Calculation Detail'!N808="","",'Support - Calculation Detail'!N808)</f>
        <v>0</v>
      </c>
      <c r="P808">
        <f>IF('Support - Calculation Detail'!O808="","",'Support - Calculation Detail'!O808)</f>
        <v>19600</v>
      </c>
      <c r="Q808" t="b">
        <v>1</v>
      </c>
      <c r="R808" t="str">
        <f t="shared" si="60"/>
        <v>2420006</v>
      </c>
      <c r="S808" t="str">
        <f t="shared" si="61"/>
        <v>2420006-UT</v>
      </c>
      <c r="T808" t="str">
        <f t="shared" si="62"/>
        <v>2420006-UT</v>
      </c>
      <c r="U808" t="str">
        <f t="shared" si="63"/>
        <v>2</v>
      </c>
      <c r="V808" t="str">
        <f t="shared" si="64"/>
        <v>UT</v>
      </c>
    </row>
    <row r="809" spans="1:22" x14ac:dyDescent="0.35">
      <c r="A809" t="str">
        <f>IF('Support - Calculation Detail'!A809="","",LEFT('Support - Calculation Detail'!A809,7)&amp;"-"&amp;RIGHT('Support - Calculation Detail'!A809,2))</f>
        <v>2420007-UT</v>
      </c>
      <c r="B809" t="str">
        <f>IF('Support - Calculation Detail'!C809="","",'Support - Calculation Detail'!C809)</f>
        <v>24</v>
      </c>
      <c r="C809" t="str">
        <f>IF('Support - Calculation Detail'!B809="","",'Support - Calculation Detail'!B809)</f>
        <v>N</v>
      </c>
      <c r="D809">
        <f>IF('Support - Calculation Detail'!D809="","",'Support - Calculation Detail'!D809)</f>
        <v>23071</v>
      </c>
      <c r="E809">
        <f>IF('Support - Calculation Detail'!E809="","",'Support - Calculation Detail'!E809)</f>
        <v>0</v>
      </c>
      <c r="G809">
        <f>IF('Support - Calculation Detail'!F809="","",'Support - Calculation Detail'!F809)</f>
        <v>23071</v>
      </c>
      <c r="H809">
        <f>IF('Support - Calculation Detail'!G809="","",'Support - Calculation Detail'!G809)</f>
        <v>1.04</v>
      </c>
      <c r="I809">
        <f>IF('Support - Calculation Detail'!H809="","",'Support - Calculation Detail'!H809)</f>
        <v>23994</v>
      </c>
      <c r="J809">
        <f>IF('Support - Calculation Detail'!I809="","",'Support - Calculation Detail'!I809)</f>
        <v>0</v>
      </c>
      <c r="K809">
        <f>IF('Support - Calculation Detail'!K809="","",'Support - Calculation Detail'!K809)</f>
        <v>23994</v>
      </c>
      <c r="L809">
        <f>IF('Support - Calculation Detail'!L809="","",'Support - Calculation Detail'!L809)</f>
        <v>0</v>
      </c>
      <c r="M809">
        <f>IF('Support - Calculation Detail'!M809="","",'Support - Calculation Detail'!M809)</f>
        <v>0</v>
      </c>
      <c r="N809">
        <f>IF('Support - Calculation Detail'!N809="","",'Support - Calculation Detail'!N809)</f>
        <v>0</v>
      </c>
      <c r="P809">
        <f>IF('Support - Calculation Detail'!O809="","",'Support - Calculation Detail'!O809)</f>
        <v>23994</v>
      </c>
      <c r="Q809" t="b">
        <v>1</v>
      </c>
      <c r="R809" t="str">
        <f t="shared" si="60"/>
        <v>2420007</v>
      </c>
      <c r="S809" t="str">
        <f t="shared" si="61"/>
        <v>2420007-UT</v>
      </c>
      <c r="T809" t="str">
        <f t="shared" si="62"/>
        <v>2420007-UT</v>
      </c>
      <c r="U809" t="str">
        <f t="shared" si="63"/>
        <v>2</v>
      </c>
      <c r="V809" t="str">
        <f t="shared" si="64"/>
        <v>UT</v>
      </c>
    </row>
    <row r="810" spans="1:22" x14ac:dyDescent="0.35">
      <c r="A810" t="str">
        <f>IF('Support - Calculation Detail'!A810="","",LEFT('Support - Calculation Detail'!A810,7)&amp;"-"&amp;RIGHT('Support - Calculation Detail'!A810,2))</f>
        <v>2420007-TF</v>
      </c>
      <c r="B810" t="str">
        <f>IF('Support - Calculation Detail'!C810="","",'Support - Calculation Detail'!C810)</f>
        <v>24</v>
      </c>
      <c r="C810" t="str">
        <f>IF('Support - Calculation Detail'!B810="","",'Support - Calculation Detail'!B810)</f>
        <v>N</v>
      </c>
      <c r="D810">
        <f>IF('Support - Calculation Detail'!D810="","",'Support - Calculation Detail'!D810)</f>
        <v>8159</v>
      </c>
      <c r="E810">
        <f>IF('Support - Calculation Detail'!E810="","",'Support - Calculation Detail'!E810)</f>
        <v>0</v>
      </c>
      <c r="G810">
        <f>IF('Support - Calculation Detail'!F810="","",'Support - Calculation Detail'!F810)</f>
        <v>8159</v>
      </c>
      <c r="H810">
        <f>IF('Support - Calculation Detail'!G810="","",'Support - Calculation Detail'!G810)</f>
        <v>1.04</v>
      </c>
      <c r="I810">
        <f>IF('Support - Calculation Detail'!H810="","",'Support - Calculation Detail'!H810)</f>
        <v>8485</v>
      </c>
      <c r="J810">
        <f>IF('Support - Calculation Detail'!I810="","",'Support - Calculation Detail'!I810)</f>
        <v>0</v>
      </c>
      <c r="K810">
        <f>IF('Support - Calculation Detail'!K810="","",'Support - Calculation Detail'!K810)</f>
        <v>8485</v>
      </c>
      <c r="L810">
        <f>IF('Support - Calculation Detail'!L810="","",'Support - Calculation Detail'!L810)</f>
        <v>0</v>
      </c>
      <c r="M810">
        <f>IF('Support - Calculation Detail'!M810="","",'Support - Calculation Detail'!M810)</f>
        <v>0</v>
      </c>
      <c r="N810">
        <f>IF('Support - Calculation Detail'!N810="","",'Support - Calculation Detail'!N810)</f>
        <v>0</v>
      </c>
      <c r="P810">
        <f>IF('Support - Calculation Detail'!O810="","",'Support - Calculation Detail'!O810)</f>
        <v>8485</v>
      </c>
      <c r="Q810" t="b">
        <v>1</v>
      </c>
      <c r="R810" t="str">
        <f t="shared" si="60"/>
        <v>2420007</v>
      </c>
      <c r="S810" t="str">
        <f t="shared" si="61"/>
        <v>2420007-TF</v>
      </c>
      <c r="T810" t="str">
        <f t="shared" si="62"/>
        <v>2420007-TF</v>
      </c>
      <c r="U810" t="str">
        <f t="shared" si="63"/>
        <v>2</v>
      </c>
      <c r="V810" t="str">
        <f t="shared" si="64"/>
        <v>TF</v>
      </c>
    </row>
    <row r="811" spans="1:22" x14ac:dyDescent="0.35">
      <c r="A811" t="str">
        <f>IF('Support - Calculation Detail'!A811="","",LEFT('Support - Calculation Detail'!A811,7)&amp;"-"&amp;RIGHT('Support - Calculation Detail'!A811,2))</f>
        <v>2420008-TF</v>
      </c>
      <c r="B811" t="str">
        <f>IF('Support - Calculation Detail'!C811="","",'Support - Calculation Detail'!C811)</f>
        <v>24</v>
      </c>
      <c r="C811" t="str">
        <f>IF('Support - Calculation Detail'!B811="","",'Support - Calculation Detail'!B811)</f>
        <v>N</v>
      </c>
      <c r="D811">
        <f>IF('Support - Calculation Detail'!D811="","",'Support - Calculation Detail'!D811)</f>
        <v>9082</v>
      </c>
      <c r="E811">
        <f>IF('Support - Calculation Detail'!E811="","",'Support - Calculation Detail'!E811)</f>
        <v>0</v>
      </c>
      <c r="G811">
        <f>IF('Support - Calculation Detail'!F811="","",'Support - Calculation Detail'!F811)</f>
        <v>9082</v>
      </c>
      <c r="H811">
        <f>IF('Support - Calculation Detail'!G811="","",'Support - Calculation Detail'!G811)</f>
        <v>1.04</v>
      </c>
      <c r="I811">
        <f>IF('Support - Calculation Detail'!H811="","",'Support - Calculation Detail'!H811)</f>
        <v>9445</v>
      </c>
      <c r="J811">
        <f>IF('Support - Calculation Detail'!I811="","",'Support - Calculation Detail'!I811)</f>
        <v>0</v>
      </c>
      <c r="K811">
        <f>IF('Support - Calculation Detail'!K811="","",'Support - Calculation Detail'!K811)</f>
        <v>9445</v>
      </c>
      <c r="L811">
        <f>IF('Support - Calculation Detail'!L811="","",'Support - Calculation Detail'!L811)</f>
        <v>0</v>
      </c>
      <c r="M811">
        <f>IF('Support - Calculation Detail'!M811="","",'Support - Calculation Detail'!M811)</f>
        <v>0</v>
      </c>
      <c r="N811">
        <f>IF('Support - Calculation Detail'!N811="","",'Support - Calculation Detail'!N811)</f>
        <v>0</v>
      </c>
      <c r="P811">
        <f>IF('Support - Calculation Detail'!O811="","",'Support - Calculation Detail'!O811)</f>
        <v>9445</v>
      </c>
      <c r="Q811" t="b">
        <v>1</v>
      </c>
      <c r="R811" t="str">
        <f t="shared" si="60"/>
        <v>2420008</v>
      </c>
      <c r="S811" t="str">
        <f t="shared" si="61"/>
        <v>2420008-TF</v>
      </c>
      <c r="T811" t="str">
        <f t="shared" si="62"/>
        <v>2420008-TF</v>
      </c>
      <c r="U811" t="str">
        <f t="shared" si="63"/>
        <v>2</v>
      </c>
      <c r="V811" t="str">
        <f t="shared" si="64"/>
        <v>TF</v>
      </c>
    </row>
    <row r="812" spans="1:22" x14ac:dyDescent="0.35">
      <c r="A812" t="str">
        <f>IF('Support - Calculation Detail'!A812="","",LEFT('Support - Calculation Detail'!A812,7)&amp;"-"&amp;RIGHT('Support - Calculation Detail'!A812,2))</f>
        <v>2420008-UT</v>
      </c>
      <c r="B812" t="str">
        <f>IF('Support - Calculation Detail'!C812="","",'Support - Calculation Detail'!C812)</f>
        <v>24</v>
      </c>
      <c r="C812" t="str">
        <f>IF('Support - Calculation Detail'!B812="","",'Support - Calculation Detail'!B812)</f>
        <v>N</v>
      </c>
      <c r="D812">
        <f>IF('Support - Calculation Detail'!D812="","",'Support - Calculation Detail'!D812)</f>
        <v>20025</v>
      </c>
      <c r="E812">
        <f>IF('Support - Calculation Detail'!E812="","",'Support - Calculation Detail'!E812)</f>
        <v>0</v>
      </c>
      <c r="G812">
        <f>IF('Support - Calculation Detail'!F812="","",'Support - Calculation Detail'!F812)</f>
        <v>20025</v>
      </c>
      <c r="H812">
        <f>IF('Support - Calculation Detail'!G812="","",'Support - Calculation Detail'!G812)</f>
        <v>1.04</v>
      </c>
      <c r="I812">
        <f>IF('Support - Calculation Detail'!H812="","",'Support - Calculation Detail'!H812)</f>
        <v>20826</v>
      </c>
      <c r="J812">
        <f>IF('Support - Calculation Detail'!I812="","",'Support - Calculation Detail'!I812)</f>
        <v>0</v>
      </c>
      <c r="K812">
        <f>IF('Support - Calculation Detail'!K812="","",'Support - Calculation Detail'!K812)</f>
        <v>20826</v>
      </c>
      <c r="L812">
        <f>IF('Support - Calculation Detail'!L812="","",'Support - Calculation Detail'!L812)</f>
        <v>0</v>
      </c>
      <c r="M812">
        <f>IF('Support - Calculation Detail'!M812="","",'Support - Calculation Detail'!M812)</f>
        <v>0</v>
      </c>
      <c r="N812">
        <f>IF('Support - Calculation Detail'!N812="","",'Support - Calculation Detail'!N812)</f>
        <v>0</v>
      </c>
      <c r="P812">
        <f>IF('Support - Calculation Detail'!O812="","",'Support - Calculation Detail'!O812)</f>
        <v>20826</v>
      </c>
      <c r="Q812" t="b">
        <v>1</v>
      </c>
      <c r="R812" t="str">
        <f t="shared" si="60"/>
        <v>2420008</v>
      </c>
      <c r="S812" t="str">
        <f t="shared" si="61"/>
        <v>2420008-UT</v>
      </c>
      <c r="T812" t="str">
        <f t="shared" si="62"/>
        <v>2420008-UT</v>
      </c>
      <c r="U812" t="str">
        <f t="shared" si="63"/>
        <v>2</v>
      </c>
      <c r="V812" t="str">
        <f t="shared" si="64"/>
        <v>UT</v>
      </c>
    </row>
    <row r="813" spans="1:22" x14ac:dyDescent="0.35">
      <c r="A813" t="str">
        <f>IF('Support - Calculation Detail'!A813="","",LEFT('Support - Calculation Detail'!A813,7)&amp;"-"&amp;RIGHT('Support - Calculation Detail'!A813,2))</f>
        <v>2420009-UT</v>
      </c>
      <c r="B813" t="str">
        <f>IF('Support - Calculation Detail'!C813="","",'Support - Calculation Detail'!C813)</f>
        <v>24</v>
      </c>
      <c r="C813" t="str">
        <f>IF('Support - Calculation Detail'!B813="","",'Support - Calculation Detail'!B813)</f>
        <v>N</v>
      </c>
      <c r="D813">
        <f>IF('Support - Calculation Detail'!D813="","",'Support - Calculation Detail'!D813)</f>
        <v>9557</v>
      </c>
      <c r="E813">
        <f>IF('Support - Calculation Detail'!E813="","",'Support - Calculation Detail'!E813)</f>
        <v>0</v>
      </c>
      <c r="G813">
        <f>IF('Support - Calculation Detail'!F813="","",'Support - Calculation Detail'!F813)</f>
        <v>9557</v>
      </c>
      <c r="H813">
        <f>IF('Support - Calculation Detail'!G813="","",'Support - Calculation Detail'!G813)</f>
        <v>1.04</v>
      </c>
      <c r="I813">
        <f>IF('Support - Calculation Detail'!H813="","",'Support - Calculation Detail'!H813)</f>
        <v>9939</v>
      </c>
      <c r="J813">
        <f>IF('Support - Calculation Detail'!I813="","",'Support - Calculation Detail'!I813)</f>
        <v>0</v>
      </c>
      <c r="K813">
        <f>IF('Support - Calculation Detail'!K813="","",'Support - Calculation Detail'!K813)</f>
        <v>9939</v>
      </c>
      <c r="L813">
        <f>IF('Support - Calculation Detail'!L813="","",'Support - Calculation Detail'!L813)</f>
        <v>0</v>
      </c>
      <c r="M813">
        <f>IF('Support - Calculation Detail'!M813="","",'Support - Calculation Detail'!M813)</f>
        <v>0</v>
      </c>
      <c r="N813">
        <f>IF('Support - Calculation Detail'!N813="","",'Support - Calculation Detail'!N813)</f>
        <v>0</v>
      </c>
      <c r="P813">
        <f>IF('Support - Calculation Detail'!O813="","",'Support - Calculation Detail'!O813)</f>
        <v>9939</v>
      </c>
      <c r="Q813" t="b">
        <v>1</v>
      </c>
      <c r="R813" t="str">
        <f t="shared" si="60"/>
        <v>2420009</v>
      </c>
      <c r="S813" t="str">
        <f t="shared" si="61"/>
        <v>2420009-UT</v>
      </c>
      <c r="T813" t="str">
        <f t="shared" si="62"/>
        <v>2420009-UT</v>
      </c>
      <c r="U813" t="str">
        <f t="shared" si="63"/>
        <v>2</v>
      </c>
      <c r="V813" t="str">
        <f t="shared" si="64"/>
        <v>UT</v>
      </c>
    </row>
    <row r="814" spans="1:22" x14ac:dyDescent="0.35">
      <c r="A814" t="str">
        <f>IF('Support - Calculation Detail'!A814="","",LEFT('Support - Calculation Detail'!A814,7)&amp;"-"&amp;RIGHT('Support - Calculation Detail'!A814,2))</f>
        <v>2420009-TF</v>
      </c>
      <c r="B814" t="str">
        <f>IF('Support - Calculation Detail'!C814="","",'Support - Calculation Detail'!C814)</f>
        <v>24</v>
      </c>
      <c r="C814" t="str">
        <f>IF('Support - Calculation Detail'!B814="","",'Support - Calculation Detail'!B814)</f>
        <v>N</v>
      </c>
      <c r="D814">
        <f>IF('Support - Calculation Detail'!D814="","",'Support - Calculation Detail'!D814)</f>
        <v>3166</v>
      </c>
      <c r="E814">
        <f>IF('Support - Calculation Detail'!E814="","",'Support - Calculation Detail'!E814)</f>
        <v>0</v>
      </c>
      <c r="G814">
        <f>IF('Support - Calculation Detail'!F814="","",'Support - Calculation Detail'!F814)</f>
        <v>3166</v>
      </c>
      <c r="H814">
        <f>IF('Support - Calculation Detail'!G814="","",'Support - Calculation Detail'!G814)</f>
        <v>1.04</v>
      </c>
      <c r="I814">
        <f>IF('Support - Calculation Detail'!H814="","",'Support - Calculation Detail'!H814)</f>
        <v>3293</v>
      </c>
      <c r="J814">
        <f>IF('Support - Calculation Detail'!I814="","",'Support - Calculation Detail'!I814)</f>
        <v>0</v>
      </c>
      <c r="K814">
        <f>IF('Support - Calculation Detail'!K814="","",'Support - Calculation Detail'!K814)</f>
        <v>3293</v>
      </c>
      <c r="L814">
        <f>IF('Support - Calculation Detail'!L814="","",'Support - Calculation Detail'!L814)</f>
        <v>0</v>
      </c>
      <c r="M814">
        <f>IF('Support - Calculation Detail'!M814="","",'Support - Calculation Detail'!M814)</f>
        <v>0</v>
      </c>
      <c r="N814">
        <f>IF('Support - Calculation Detail'!N814="","",'Support - Calculation Detail'!N814)</f>
        <v>0</v>
      </c>
      <c r="P814">
        <f>IF('Support - Calculation Detail'!O814="","",'Support - Calculation Detail'!O814)</f>
        <v>3293</v>
      </c>
      <c r="Q814" t="b">
        <v>1</v>
      </c>
      <c r="R814" t="str">
        <f t="shared" si="60"/>
        <v>2420009</v>
      </c>
      <c r="S814" t="str">
        <f t="shared" si="61"/>
        <v>2420009-TF</v>
      </c>
      <c r="T814" t="str">
        <f t="shared" si="62"/>
        <v>2420009-TF</v>
      </c>
      <c r="U814" t="str">
        <f t="shared" si="63"/>
        <v>2</v>
      </c>
      <c r="V814" t="str">
        <f t="shared" si="64"/>
        <v>TF</v>
      </c>
    </row>
    <row r="815" spans="1:22" x14ac:dyDescent="0.35">
      <c r="A815" t="str">
        <f>IF('Support - Calculation Detail'!A815="","",LEFT('Support - Calculation Detail'!A815,7)&amp;"-"&amp;RIGHT('Support - Calculation Detail'!A815,2))</f>
        <v>2420010-TF</v>
      </c>
      <c r="B815" t="str">
        <f>IF('Support - Calculation Detail'!C815="","",'Support - Calculation Detail'!C815)</f>
        <v>24</v>
      </c>
      <c r="C815" t="str">
        <f>IF('Support - Calculation Detail'!B815="","",'Support - Calculation Detail'!B815)</f>
        <v>N</v>
      </c>
      <c r="D815">
        <f>IF('Support - Calculation Detail'!D815="","",'Support - Calculation Detail'!D815)</f>
        <v>7493</v>
      </c>
      <c r="E815">
        <f>IF('Support - Calculation Detail'!E815="","",'Support - Calculation Detail'!E815)</f>
        <v>0</v>
      </c>
      <c r="G815">
        <f>IF('Support - Calculation Detail'!F815="","",'Support - Calculation Detail'!F815)</f>
        <v>7493</v>
      </c>
      <c r="H815">
        <f>IF('Support - Calculation Detail'!G815="","",'Support - Calculation Detail'!G815)</f>
        <v>1.04</v>
      </c>
      <c r="I815">
        <f>IF('Support - Calculation Detail'!H815="","",'Support - Calculation Detail'!H815)</f>
        <v>7793</v>
      </c>
      <c r="J815">
        <f>IF('Support - Calculation Detail'!I815="","",'Support - Calculation Detail'!I815)</f>
        <v>0</v>
      </c>
      <c r="K815">
        <f>IF('Support - Calculation Detail'!K815="","",'Support - Calculation Detail'!K815)</f>
        <v>7793</v>
      </c>
      <c r="L815">
        <f>IF('Support - Calculation Detail'!L815="","",'Support - Calculation Detail'!L815)</f>
        <v>0</v>
      </c>
      <c r="M815">
        <f>IF('Support - Calculation Detail'!M815="","",'Support - Calculation Detail'!M815)</f>
        <v>0</v>
      </c>
      <c r="N815">
        <f>IF('Support - Calculation Detail'!N815="","",'Support - Calculation Detail'!N815)</f>
        <v>0</v>
      </c>
      <c r="P815">
        <f>IF('Support - Calculation Detail'!O815="","",'Support - Calculation Detail'!O815)</f>
        <v>7793</v>
      </c>
      <c r="Q815" t="b">
        <v>1</v>
      </c>
      <c r="R815" t="str">
        <f t="shared" si="60"/>
        <v>2420010</v>
      </c>
      <c r="S815" t="str">
        <f t="shared" si="61"/>
        <v>2420010-TF</v>
      </c>
      <c r="T815" t="str">
        <f t="shared" si="62"/>
        <v>2420010-TF</v>
      </c>
      <c r="U815" t="str">
        <f t="shared" si="63"/>
        <v>2</v>
      </c>
      <c r="V815" t="str">
        <f t="shared" si="64"/>
        <v>TF</v>
      </c>
    </row>
    <row r="816" spans="1:22" x14ac:dyDescent="0.35">
      <c r="A816" t="str">
        <f>IF('Support - Calculation Detail'!A816="","",LEFT('Support - Calculation Detail'!A816,7)&amp;"-"&amp;RIGHT('Support - Calculation Detail'!A816,2))</f>
        <v>2420010-UT</v>
      </c>
      <c r="B816" t="str">
        <f>IF('Support - Calculation Detail'!C816="","",'Support - Calculation Detail'!C816)</f>
        <v>24</v>
      </c>
      <c r="C816" t="str">
        <f>IF('Support - Calculation Detail'!B816="","",'Support - Calculation Detail'!B816)</f>
        <v>N</v>
      </c>
      <c r="D816">
        <f>IF('Support - Calculation Detail'!D816="","",'Support - Calculation Detail'!D816)</f>
        <v>29270</v>
      </c>
      <c r="E816">
        <f>IF('Support - Calculation Detail'!E816="","",'Support - Calculation Detail'!E816)</f>
        <v>0</v>
      </c>
      <c r="G816">
        <f>IF('Support - Calculation Detail'!F816="","",'Support - Calculation Detail'!F816)</f>
        <v>29270</v>
      </c>
      <c r="H816">
        <f>IF('Support - Calculation Detail'!G816="","",'Support - Calculation Detail'!G816)</f>
        <v>1.04</v>
      </c>
      <c r="I816">
        <f>IF('Support - Calculation Detail'!H816="","",'Support - Calculation Detail'!H816)</f>
        <v>30441</v>
      </c>
      <c r="J816">
        <f>IF('Support - Calculation Detail'!I816="","",'Support - Calculation Detail'!I816)</f>
        <v>0</v>
      </c>
      <c r="K816">
        <f>IF('Support - Calculation Detail'!K816="","",'Support - Calculation Detail'!K816)</f>
        <v>30441</v>
      </c>
      <c r="L816">
        <f>IF('Support - Calculation Detail'!L816="","",'Support - Calculation Detail'!L816)</f>
        <v>0</v>
      </c>
      <c r="M816">
        <f>IF('Support - Calculation Detail'!M816="","",'Support - Calculation Detail'!M816)</f>
        <v>0</v>
      </c>
      <c r="N816">
        <f>IF('Support - Calculation Detail'!N816="","",'Support - Calculation Detail'!N816)</f>
        <v>0</v>
      </c>
      <c r="P816">
        <f>IF('Support - Calculation Detail'!O816="","",'Support - Calculation Detail'!O816)</f>
        <v>30441</v>
      </c>
      <c r="Q816" t="b">
        <v>1</v>
      </c>
      <c r="R816" t="str">
        <f t="shared" si="60"/>
        <v>2420010</v>
      </c>
      <c r="S816" t="str">
        <f t="shared" si="61"/>
        <v>2420010-UT</v>
      </c>
      <c r="T816" t="str">
        <f t="shared" si="62"/>
        <v>2420010-UT</v>
      </c>
      <c r="U816" t="str">
        <f t="shared" si="63"/>
        <v>2</v>
      </c>
      <c r="V816" t="str">
        <f t="shared" si="64"/>
        <v>UT</v>
      </c>
    </row>
    <row r="817" spans="1:22" x14ac:dyDescent="0.35">
      <c r="A817" t="str">
        <f>IF('Support - Calculation Detail'!A817="","",LEFT('Support - Calculation Detail'!A817,7)&amp;"-"&amp;RIGHT('Support - Calculation Detail'!A817,2))</f>
        <v>2420011-UT</v>
      </c>
      <c r="B817" t="str">
        <f>IF('Support - Calculation Detail'!C817="","",'Support - Calculation Detail'!C817)</f>
        <v>24</v>
      </c>
      <c r="C817" t="str">
        <f>IF('Support - Calculation Detail'!B817="","",'Support - Calculation Detail'!B817)</f>
        <v>N</v>
      </c>
      <c r="D817">
        <f>IF('Support - Calculation Detail'!D817="","",'Support - Calculation Detail'!D817)</f>
        <v>13234</v>
      </c>
      <c r="E817">
        <f>IF('Support - Calculation Detail'!E817="","",'Support - Calculation Detail'!E817)</f>
        <v>0</v>
      </c>
      <c r="G817">
        <f>IF('Support - Calculation Detail'!F817="","",'Support - Calculation Detail'!F817)</f>
        <v>13234</v>
      </c>
      <c r="H817">
        <f>IF('Support - Calculation Detail'!G817="","",'Support - Calculation Detail'!G817)</f>
        <v>1.04</v>
      </c>
      <c r="I817">
        <f>IF('Support - Calculation Detail'!H817="","",'Support - Calculation Detail'!H817)</f>
        <v>13763</v>
      </c>
      <c r="J817">
        <f>IF('Support - Calculation Detail'!I817="","",'Support - Calculation Detail'!I817)</f>
        <v>0</v>
      </c>
      <c r="K817">
        <f>IF('Support - Calculation Detail'!K817="","",'Support - Calculation Detail'!K817)</f>
        <v>13763</v>
      </c>
      <c r="L817">
        <f>IF('Support - Calculation Detail'!L817="","",'Support - Calculation Detail'!L817)</f>
        <v>0</v>
      </c>
      <c r="M817">
        <f>IF('Support - Calculation Detail'!M817="","",'Support - Calculation Detail'!M817)</f>
        <v>0</v>
      </c>
      <c r="N817">
        <f>IF('Support - Calculation Detail'!N817="","",'Support - Calculation Detail'!N817)</f>
        <v>0</v>
      </c>
      <c r="P817">
        <f>IF('Support - Calculation Detail'!O817="","",'Support - Calculation Detail'!O817)</f>
        <v>13763</v>
      </c>
      <c r="Q817" t="b">
        <v>1</v>
      </c>
      <c r="R817" t="str">
        <f t="shared" si="60"/>
        <v>2420011</v>
      </c>
      <c r="S817" t="str">
        <f t="shared" si="61"/>
        <v>2420011-UT</v>
      </c>
      <c r="T817" t="str">
        <f t="shared" si="62"/>
        <v>2420011-UT</v>
      </c>
      <c r="U817" t="str">
        <f t="shared" si="63"/>
        <v>2</v>
      </c>
      <c r="V817" t="str">
        <f t="shared" si="64"/>
        <v>UT</v>
      </c>
    </row>
    <row r="818" spans="1:22" x14ac:dyDescent="0.35">
      <c r="A818" t="str">
        <f>IF('Support - Calculation Detail'!A818="","",LEFT('Support - Calculation Detail'!A818,7)&amp;"-"&amp;RIGHT('Support - Calculation Detail'!A818,2))</f>
        <v>2420011-TF</v>
      </c>
      <c r="B818" t="str">
        <f>IF('Support - Calculation Detail'!C818="","",'Support - Calculation Detail'!C818)</f>
        <v>24</v>
      </c>
      <c r="C818" t="str">
        <f>IF('Support - Calculation Detail'!B818="","",'Support - Calculation Detail'!B818)</f>
        <v>N</v>
      </c>
      <c r="D818">
        <f>IF('Support - Calculation Detail'!D818="","",'Support - Calculation Detail'!D818)</f>
        <v>2975</v>
      </c>
      <c r="E818">
        <f>IF('Support - Calculation Detail'!E818="","",'Support - Calculation Detail'!E818)</f>
        <v>0</v>
      </c>
      <c r="G818">
        <f>IF('Support - Calculation Detail'!F818="","",'Support - Calculation Detail'!F818)</f>
        <v>2975</v>
      </c>
      <c r="H818">
        <f>IF('Support - Calculation Detail'!G818="","",'Support - Calculation Detail'!G818)</f>
        <v>1.04</v>
      </c>
      <c r="I818">
        <f>IF('Support - Calculation Detail'!H818="","",'Support - Calculation Detail'!H818)</f>
        <v>3094</v>
      </c>
      <c r="J818">
        <f>IF('Support - Calculation Detail'!I818="","",'Support - Calculation Detail'!I818)</f>
        <v>0</v>
      </c>
      <c r="K818">
        <f>IF('Support - Calculation Detail'!K818="","",'Support - Calculation Detail'!K818)</f>
        <v>3094</v>
      </c>
      <c r="L818">
        <f>IF('Support - Calculation Detail'!L818="","",'Support - Calculation Detail'!L818)</f>
        <v>0</v>
      </c>
      <c r="M818">
        <f>IF('Support - Calculation Detail'!M818="","",'Support - Calculation Detail'!M818)</f>
        <v>0</v>
      </c>
      <c r="N818">
        <f>IF('Support - Calculation Detail'!N818="","",'Support - Calculation Detail'!N818)</f>
        <v>0</v>
      </c>
      <c r="P818">
        <f>IF('Support - Calculation Detail'!O818="","",'Support - Calculation Detail'!O818)</f>
        <v>3094</v>
      </c>
      <c r="Q818" t="b">
        <v>1</v>
      </c>
      <c r="R818" t="str">
        <f t="shared" si="60"/>
        <v>2420011</v>
      </c>
      <c r="S818" t="str">
        <f t="shared" si="61"/>
        <v>2420011-TF</v>
      </c>
      <c r="T818" t="str">
        <f t="shared" si="62"/>
        <v>2420011-TF</v>
      </c>
      <c r="U818" t="str">
        <f t="shared" si="63"/>
        <v>2</v>
      </c>
      <c r="V818" t="str">
        <f t="shared" si="64"/>
        <v>TF</v>
      </c>
    </row>
    <row r="819" spans="1:22" x14ac:dyDescent="0.35">
      <c r="A819" t="str">
        <f>IF('Support - Calculation Detail'!A819="","",LEFT('Support - Calculation Detail'!A819,7)&amp;"-"&amp;RIGHT('Support - Calculation Detail'!A819,2))</f>
        <v>2420012-TF</v>
      </c>
      <c r="B819" t="str">
        <f>IF('Support - Calculation Detail'!C819="","",'Support - Calculation Detail'!C819)</f>
        <v>24</v>
      </c>
      <c r="C819" t="str">
        <f>IF('Support - Calculation Detail'!B819="","",'Support - Calculation Detail'!B819)</f>
        <v>N</v>
      </c>
      <c r="D819">
        <f>IF('Support - Calculation Detail'!D819="","",'Support - Calculation Detail'!D819)</f>
        <v>6700</v>
      </c>
      <c r="E819">
        <f>IF('Support - Calculation Detail'!E819="","",'Support - Calculation Detail'!E819)</f>
        <v>0</v>
      </c>
      <c r="G819">
        <f>IF('Support - Calculation Detail'!F819="","",'Support - Calculation Detail'!F819)</f>
        <v>6700</v>
      </c>
      <c r="H819">
        <f>IF('Support - Calculation Detail'!G819="","",'Support - Calculation Detail'!G819)</f>
        <v>1.04</v>
      </c>
      <c r="I819">
        <f>IF('Support - Calculation Detail'!H819="","",'Support - Calculation Detail'!H819)</f>
        <v>6968</v>
      </c>
      <c r="J819">
        <f>IF('Support - Calculation Detail'!I819="","",'Support - Calculation Detail'!I819)</f>
        <v>0</v>
      </c>
      <c r="K819">
        <f>IF('Support - Calculation Detail'!K819="","",'Support - Calculation Detail'!K819)</f>
        <v>6968</v>
      </c>
      <c r="L819">
        <f>IF('Support - Calculation Detail'!L819="","",'Support - Calculation Detail'!L819)</f>
        <v>0</v>
      </c>
      <c r="M819">
        <f>IF('Support - Calculation Detail'!M819="","",'Support - Calculation Detail'!M819)</f>
        <v>0</v>
      </c>
      <c r="N819">
        <f>IF('Support - Calculation Detail'!N819="","",'Support - Calculation Detail'!N819)</f>
        <v>0</v>
      </c>
      <c r="P819">
        <f>IF('Support - Calculation Detail'!O819="","",'Support - Calculation Detail'!O819)</f>
        <v>6968</v>
      </c>
      <c r="Q819" t="b">
        <v>1</v>
      </c>
      <c r="R819" t="str">
        <f t="shared" si="60"/>
        <v>2420012</v>
      </c>
      <c r="S819" t="str">
        <f t="shared" si="61"/>
        <v>2420012-TF</v>
      </c>
      <c r="T819" t="str">
        <f t="shared" si="62"/>
        <v>2420012-TF</v>
      </c>
      <c r="U819" t="str">
        <f t="shared" si="63"/>
        <v>2</v>
      </c>
      <c r="V819" t="str">
        <f t="shared" si="64"/>
        <v>TF</v>
      </c>
    </row>
    <row r="820" spans="1:22" x14ac:dyDescent="0.35">
      <c r="A820" t="str">
        <f>IF('Support - Calculation Detail'!A820="","",LEFT('Support - Calculation Detail'!A820,7)&amp;"-"&amp;RIGHT('Support - Calculation Detail'!A820,2))</f>
        <v>2420012-UT</v>
      </c>
      <c r="B820" t="str">
        <f>IF('Support - Calculation Detail'!C820="","",'Support - Calculation Detail'!C820)</f>
        <v>24</v>
      </c>
      <c r="C820" t="str">
        <f>IF('Support - Calculation Detail'!B820="","",'Support - Calculation Detail'!B820)</f>
        <v>N</v>
      </c>
      <c r="D820">
        <f>IF('Support - Calculation Detail'!D820="","",'Support - Calculation Detail'!D820)</f>
        <v>18766</v>
      </c>
      <c r="E820">
        <f>IF('Support - Calculation Detail'!E820="","",'Support - Calculation Detail'!E820)</f>
        <v>0</v>
      </c>
      <c r="G820">
        <f>IF('Support - Calculation Detail'!F820="","",'Support - Calculation Detail'!F820)</f>
        <v>18766</v>
      </c>
      <c r="H820">
        <f>IF('Support - Calculation Detail'!G820="","",'Support - Calculation Detail'!G820)</f>
        <v>1.04</v>
      </c>
      <c r="I820">
        <f>IF('Support - Calculation Detail'!H820="","",'Support - Calculation Detail'!H820)</f>
        <v>19517</v>
      </c>
      <c r="J820">
        <f>IF('Support - Calculation Detail'!I820="","",'Support - Calculation Detail'!I820)</f>
        <v>0</v>
      </c>
      <c r="K820">
        <f>IF('Support - Calculation Detail'!K820="","",'Support - Calculation Detail'!K820)</f>
        <v>19517</v>
      </c>
      <c r="L820">
        <f>IF('Support - Calculation Detail'!L820="","",'Support - Calculation Detail'!L820)</f>
        <v>0</v>
      </c>
      <c r="M820">
        <f>IF('Support - Calculation Detail'!M820="","",'Support - Calculation Detail'!M820)</f>
        <v>0</v>
      </c>
      <c r="N820">
        <f>IF('Support - Calculation Detail'!N820="","",'Support - Calculation Detail'!N820)</f>
        <v>0</v>
      </c>
      <c r="P820">
        <f>IF('Support - Calculation Detail'!O820="","",'Support - Calculation Detail'!O820)</f>
        <v>19517</v>
      </c>
      <c r="Q820" t="b">
        <v>1</v>
      </c>
      <c r="R820" t="str">
        <f t="shared" si="60"/>
        <v>2420012</v>
      </c>
      <c r="S820" t="str">
        <f t="shared" si="61"/>
        <v>2420012-UT</v>
      </c>
      <c r="T820" t="str">
        <f t="shared" si="62"/>
        <v>2420012-UT</v>
      </c>
      <c r="U820" t="str">
        <f t="shared" si="63"/>
        <v>2</v>
      </c>
      <c r="V820" t="str">
        <f t="shared" si="64"/>
        <v>UT</v>
      </c>
    </row>
    <row r="821" spans="1:22" x14ac:dyDescent="0.35">
      <c r="A821" t="str">
        <f>IF('Support - Calculation Detail'!A821="","",LEFT('Support - Calculation Detail'!A821,7)&amp;"-"&amp;RIGHT('Support - Calculation Detail'!A821,2))</f>
        <v>2420013-UT</v>
      </c>
      <c r="B821" t="str">
        <f>IF('Support - Calculation Detail'!C821="","",'Support - Calculation Detail'!C821)</f>
        <v>24</v>
      </c>
      <c r="C821" t="str">
        <f>IF('Support - Calculation Detail'!B821="","",'Support - Calculation Detail'!B821)</f>
        <v>N</v>
      </c>
      <c r="D821">
        <f>IF('Support - Calculation Detail'!D821="","",'Support - Calculation Detail'!D821)</f>
        <v>21595</v>
      </c>
      <c r="E821">
        <f>IF('Support - Calculation Detail'!E821="","",'Support - Calculation Detail'!E821)</f>
        <v>0</v>
      </c>
      <c r="G821">
        <f>IF('Support - Calculation Detail'!F821="","",'Support - Calculation Detail'!F821)</f>
        <v>21595</v>
      </c>
      <c r="H821">
        <f>IF('Support - Calculation Detail'!G821="","",'Support - Calculation Detail'!G821)</f>
        <v>1.04</v>
      </c>
      <c r="I821">
        <f>IF('Support - Calculation Detail'!H821="","",'Support - Calculation Detail'!H821)</f>
        <v>22459</v>
      </c>
      <c r="J821">
        <f>IF('Support - Calculation Detail'!I821="","",'Support - Calculation Detail'!I821)</f>
        <v>0</v>
      </c>
      <c r="K821">
        <f>IF('Support - Calculation Detail'!K821="","",'Support - Calculation Detail'!K821)</f>
        <v>22459</v>
      </c>
      <c r="L821">
        <f>IF('Support - Calculation Detail'!L821="","",'Support - Calculation Detail'!L821)</f>
        <v>0</v>
      </c>
      <c r="M821">
        <f>IF('Support - Calculation Detail'!M821="","",'Support - Calculation Detail'!M821)</f>
        <v>0</v>
      </c>
      <c r="N821">
        <f>IF('Support - Calculation Detail'!N821="","",'Support - Calculation Detail'!N821)</f>
        <v>0</v>
      </c>
      <c r="P821">
        <f>IF('Support - Calculation Detail'!O821="","",'Support - Calculation Detail'!O821)</f>
        <v>22459</v>
      </c>
      <c r="Q821" t="b">
        <v>1</v>
      </c>
      <c r="R821" t="str">
        <f t="shared" si="60"/>
        <v>2420013</v>
      </c>
      <c r="S821" t="str">
        <f t="shared" si="61"/>
        <v>2420013-UT</v>
      </c>
      <c r="T821" t="str">
        <f t="shared" si="62"/>
        <v>2420013-UT</v>
      </c>
      <c r="U821" t="str">
        <f t="shared" si="63"/>
        <v>2</v>
      </c>
      <c r="V821" t="str">
        <f t="shared" si="64"/>
        <v>UT</v>
      </c>
    </row>
    <row r="822" spans="1:22" x14ac:dyDescent="0.35">
      <c r="A822" t="str">
        <f>IF('Support - Calculation Detail'!A822="","",LEFT('Support - Calculation Detail'!A822,7)&amp;"-"&amp;RIGHT('Support - Calculation Detail'!A822,2))</f>
        <v>2420013-TF</v>
      </c>
      <c r="B822" t="str">
        <f>IF('Support - Calculation Detail'!C822="","",'Support - Calculation Detail'!C822)</f>
        <v>24</v>
      </c>
      <c r="C822" t="str">
        <f>IF('Support - Calculation Detail'!B822="","",'Support - Calculation Detail'!B822)</f>
        <v>N</v>
      </c>
      <c r="D822">
        <f>IF('Support - Calculation Detail'!D822="","",'Support - Calculation Detail'!D822)</f>
        <v>41074</v>
      </c>
      <c r="E822">
        <f>IF('Support - Calculation Detail'!E822="","",'Support - Calculation Detail'!E822)</f>
        <v>0</v>
      </c>
      <c r="G822">
        <f>IF('Support - Calculation Detail'!F822="","",'Support - Calculation Detail'!F822)</f>
        <v>41074</v>
      </c>
      <c r="H822">
        <f>IF('Support - Calculation Detail'!G822="","",'Support - Calculation Detail'!G822)</f>
        <v>1.04</v>
      </c>
      <c r="I822">
        <f>IF('Support - Calculation Detail'!H822="","",'Support - Calculation Detail'!H822)</f>
        <v>42717</v>
      </c>
      <c r="J822">
        <f>IF('Support - Calculation Detail'!I822="","",'Support - Calculation Detail'!I822)</f>
        <v>0</v>
      </c>
      <c r="K822">
        <f>IF('Support - Calculation Detail'!K822="","",'Support - Calculation Detail'!K822)</f>
        <v>42717</v>
      </c>
      <c r="L822">
        <f>IF('Support - Calculation Detail'!L822="","",'Support - Calculation Detail'!L822)</f>
        <v>0</v>
      </c>
      <c r="M822">
        <f>IF('Support - Calculation Detail'!M822="","",'Support - Calculation Detail'!M822)</f>
        <v>0</v>
      </c>
      <c r="N822">
        <f>IF('Support - Calculation Detail'!N822="","",'Support - Calculation Detail'!N822)</f>
        <v>0</v>
      </c>
      <c r="P822">
        <f>IF('Support - Calculation Detail'!O822="","",'Support - Calculation Detail'!O822)</f>
        <v>42717</v>
      </c>
      <c r="Q822" t="b">
        <v>1</v>
      </c>
      <c r="R822" t="str">
        <f t="shared" si="60"/>
        <v>2420013</v>
      </c>
      <c r="S822" t="str">
        <f t="shared" si="61"/>
        <v>2420013-TF</v>
      </c>
      <c r="T822" t="str">
        <f t="shared" si="62"/>
        <v>2420013-TF</v>
      </c>
      <c r="U822" t="str">
        <f t="shared" si="63"/>
        <v>2</v>
      </c>
      <c r="V822" t="str">
        <f t="shared" si="64"/>
        <v>TF</v>
      </c>
    </row>
    <row r="823" spans="1:22" x14ac:dyDescent="0.35">
      <c r="A823" t="str">
        <f>IF('Support - Calculation Detail'!A823="","",LEFT('Support - Calculation Detail'!A823,7)&amp;"-"&amp;RIGHT('Support - Calculation Detail'!A823,2))</f>
        <v>2450054-UT</v>
      </c>
      <c r="B823" t="str">
        <f>IF('Support - Calculation Detail'!C823="","",'Support - Calculation Detail'!C823)</f>
        <v>24</v>
      </c>
      <c r="C823" t="str">
        <f>IF('Support - Calculation Detail'!B823="","",'Support - Calculation Detail'!B823)</f>
        <v>N</v>
      </c>
      <c r="D823">
        <f>IF('Support - Calculation Detail'!D823="","",'Support - Calculation Detail'!D823)</f>
        <v>836182</v>
      </c>
      <c r="E823">
        <f>IF('Support - Calculation Detail'!E823="","",'Support - Calculation Detail'!E823)</f>
        <v>0</v>
      </c>
      <c r="G823">
        <f>IF('Support - Calculation Detail'!F823="","",'Support - Calculation Detail'!F823)</f>
        <v>836182</v>
      </c>
      <c r="H823">
        <f>IF('Support - Calculation Detail'!G823="","",'Support - Calculation Detail'!G823)</f>
        <v>1.04</v>
      </c>
      <c r="I823">
        <f>IF('Support - Calculation Detail'!H823="","",'Support - Calculation Detail'!H823)</f>
        <v>869629</v>
      </c>
      <c r="J823">
        <f>IF('Support - Calculation Detail'!I823="","",'Support - Calculation Detail'!I823)</f>
        <v>0</v>
      </c>
      <c r="K823">
        <f>IF('Support - Calculation Detail'!K823="","",'Support - Calculation Detail'!K823)</f>
        <v>869629</v>
      </c>
      <c r="L823">
        <f>IF('Support - Calculation Detail'!L823="","",'Support - Calculation Detail'!L823)</f>
        <v>0</v>
      </c>
      <c r="M823">
        <f>IF('Support - Calculation Detail'!M823="","",'Support - Calculation Detail'!M823)</f>
        <v>0</v>
      </c>
      <c r="N823">
        <f>IF('Support - Calculation Detail'!N823="","",'Support - Calculation Detail'!N823)</f>
        <v>0</v>
      </c>
      <c r="P823">
        <f>IF('Support - Calculation Detail'!O823="","",'Support - Calculation Detail'!O823)</f>
        <v>869629</v>
      </c>
      <c r="Q823" t="b">
        <v>1</v>
      </c>
      <c r="R823" t="str">
        <f t="shared" si="60"/>
        <v>2450054</v>
      </c>
      <c r="S823" t="str">
        <f t="shared" si="61"/>
        <v>2450054-UT</v>
      </c>
      <c r="T823" t="str">
        <f t="shared" si="62"/>
        <v>2450054-UT</v>
      </c>
      <c r="U823" t="str">
        <f t="shared" si="63"/>
        <v>5</v>
      </c>
      <c r="V823" t="str">
        <f t="shared" si="64"/>
        <v>UT</v>
      </c>
    </row>
    <row r="824" spans="1:22" x14ac:dyDescent="0.35">
      <c r="A824" t="str">
        <f>IF('Support - Calculation Detail'!A824="","",LEFT('Support - Calculation Detail'!A824,7)&amp;"-"&amp;RIGHT('Support - Calculation Detail'!A824,2))</f>
        <v>6950199-UT</v>
      </c>
      <c r="B824" t="str">
        <f>IF('Support - Calculation Detail'!C824="","",'Support - Calculation Detail'!C824)</f>
        <v>69</v>
      </c>
      <c r="C824" t="str">
        <f>IF('Support - Calculation Detail'!B824="","",'Support - Calculation Detail'!B824)</f>
        <v>N</v>
      </c>
      <c r="D824">
        <f>IF('Support - Calculation Detail'!D824="","",'Support - Calculation Detail'!D824)</f>
        <v>663026</v>
      </c>
      <c r="E824">
        <f>IF('Support - Calculation Detail'!E824="","",'Support - Calculation Detail'!E824)</f>
        <v>0</v>
      </c>
      <c r="G824">
        <f>IF('Support - Calculation Detail'!F824="","",'Support - Calculation Detail'!F824)</f>
        <v>663026</v>
      </c>
      <c r="H824">
        <f>IF('Support - Calculation Detail'!G824="","",'Support - Calculation Detail'!G824)</f>
        <v>1.04</v>
      </c>
      <c r="I824">
        <f>IF('Support - Calculation Detail'!H824="","",'Support - Calculation Detail'!H824)</f>
        <v>689547</v>
      </c>
      <c r="J824">
        <f>IF('Support - Calculation Detail'!I824="","",'Support - Calculation Detail'!I824)</f>
        <v>0</v>
      </c>
      <c r="K824">
        <f>IF('Support - Calculation Detail'!K824="","",'Support - Calculation Detail'!K824)</f>
        <v>689547</v>
      </c>
      <c r="L824">
        <f>IF('Support - Calculation Detail'!L824="","",'Support - Calculation Detail'!L824)</f>
        <v>0</v>
      </c>
      <c r="M824">
        <f>IF('Support - Calculation Detail'!M824="","",'Support - Calculation Detail'!M824)</f>
        <v>0</v>
      </c>
      <c r="N824">
        <f>IF('Support - Calculation Detail'!N824="","",'Support - Calculation Detail'!N824)</f>
        <v>0</v>
      </c>
      <c r="P824">
        <f>IF('Support - Calculation Detail'!O824="","",'Support - Calculation Detail'!O824)</f>
        <v>689547</v>
      </c>
      <c r="Q824" t="b">
        <v>1</v>
      </c>
      <c r="R824" t="str">
        <f t="shared" si="60"/>
        <v>6950199</v>
      </c>
      <c r="S824" t="str">
        <f t="shared" si="61"/>
        <v>6950199-UT</v>
      </c>
      <c r="T824" t="str">
        <f t="shared" si="62"/>
        <v>6950199-UT</v>
      </c>
      <c r="U824" t="str">
        <f t="shared" si="63"/>
        <v>5</v>
      </c>
      <c r="V824" t="str">
        <f t="shared" si="64"/>
        <v>UT</v>
      </c>
    </row>
    <row r="825" spans="1:22" x14ac:dyDescent="0.35">
      <c r="A825" t="str">
        <f>IF('Support - Calculation Detail'!A825="","",LEFT('Support - Calculation Detail'!A825,7)&amp;"-"&amp;RIGHT('Support - Calculation Detail'!A825,2))</f>
        <v>6930447-UT</v>
      </c>
      <c r="B825" t="str">
        <f>IF('Support - Calculation Detail'!C825="","",'Support - Calculation Detail'!C825)</f>
        <v>69</v>
      </c>
      <c r="C825" t="str">
        <f>IF('Support - Calculation Detail'!B825="","",'Support - Calculation Detail'!B825)</f>
        <v>N</v>
      </c>
      <c r="D825">
        <f>IF('Support - Calculation Detail'!D825="","",'Support - Calculation Detail'!D825)</f>
        <v>3351979</v>
      </c>
      <c r="E825">
        <f>IF('Support - Calculation Detail'!E825="","",'Support - Calculation Detail'!E825)</f>
        <v>0</v>
      </c>
      <c r="G825">
        <f>IF('Support - Calculation Detail'!F825="","",'Support - Calculation Detail'!F825)</f>
        <v>3351979</v>
      </c>
      <c r="H825">
        <f>IF('Support - Calculation Detail'!G825="","",'Support - Calculation Detail'!G825)</f>
        <v>1.04</v>
      </c>
      <c r="I825">
        <f>IF('Support - Calculation Detail'!H825="","",'Support - Calculation Detail'!H825)</f>
        <v>3486058</v>
      </c>
      <c r="J825">
        <f>IF('Support - Calculation Detail'!I825="","",'Support - Calculation Detail'!I825)</f>
        <v>0</v>
      </c>
      <c r="K825">
        <f>IF('Support - Calculation Detail'!K825="","",'Support - Calculation Detail'!K825)</f>
        <v>3486058</v>
      </c>
      <c r="L825">
        <f>IF('Support - Calculation Detail'!L825="","",'Support - Calculation Detail'!L825)</f>
        <v>161271</v>
      </c>
      <c r="M825">
        <f>IF('Support - Calculation Detail'!M825="","",'Support - Calculation Detail'!M825)</f>
        <v>0</v>
      </c>
      <c r="N825">
        <f>IF('Support - Calculation Detail'!N825="","",'Support - Calculation Detail'!N825)</f>
        <v>0</v>
      </c>
      <c r="P825">
        <f>IF('Support - Calculation Detail'!O825="","",'Support - Calculation Detail'!O825)</f>
        <v>3647329</v>
      </c>
      <c r="Q825" t="b">
        <v>1</v>
      </c>
      <c r="R825" t="str">
        <f t="shared" si="60"/>
        <v>6930447</v>
      </c>
      <c r="S825" t="str">
        <f t="shared" si="61"/>
        <v>6930447-UT</v>
      </c>
      <c r="T825" t="str">
        <f t="shared" si="62"/>
        <v>6930447-UT</v>
      </c>
      <c r="U825" t="str">
        <f t="shared" si="63"/>
        <v>3</v>
      </c>
      <c r="V825" t="str">
        <f t="shared" si="64"/>
        <v>UT</v>
      </c>
    </row>
    <row r="826" spans="1:22" x14ac:dyDescent="0.35">
      <c r="A826" t="str">
        <f>IF('Support - Calculation Detail'!A826="","",LEFT('Support - Calculation Detail'!A826,7)&amp;"-"&amp;RIGHT('Support - Calculation Detail'!A826,2))</f>
        <v>2430611-UT</v>
      </c>
      <c r="B826" t="str">
        <f>IF('Support - Calculation Detail'!C826="","",'Support - Calculation Detail'!C826)</f>
        <v>24</v>
      </c>
      <c r="C826" t="str">
        <f>IF('Support - Calculation Detail'!B826="","",'Support - Calculation Detail'!B826)</f>
        <v>N</v>
      </c>
      <c r="D826">
        <f>IF('Support - Calculation Detail'!D826="","",'Support - Calculation Detail'!D826)</f>
        <v>5477</v>
      </c>
      <c r="E826">
        <f>IF('Support - Calculation Detail'!E826="","",'Support - Calculation Detail'!E826)</f>
        <v>0</v>
      </c>
      <c r="G826">
        <f>IF('Support - Calculation Detail'!F826="","",'Support - Calculation Detail'!F826)</f>
        <v>5477</v>
      </c>
      <c r="H826">
        <f>IF('Support - Calculation Detail'!G826="","",'Support - Calculation Detail'!G826)</f>
        <v>1.04</v>
      </c>
      <c r="I826">
        <f>IF('Support - Calculation Detail'!H826="","",'Support - Calculation Detail'!H826)</f>
        <v>5696</v>
      </c>
      <c r="J826">
        <f>IF('Support - Calculation Detail'!I826="","",'Support - Calculation Detail'!I826)</f>
        <v>0</v>
      </c>
      <c r="K826">
        <f>IF('Support - Calculation Detail'!K826="","",'Support - Calculation Detail'!K826)</f>
        <v>5696</v>
      </c>
      <c r="L826">
        <f>IF('Support - Calculation Detail'!L826="","",'Support - Calculation Detail'!L826)</f>
        <v>0</v>
      </c>
      <c r="M826">
        <f>IF('Support - Calculation Detail'!M826="","",'Support - Calculation Detail'!M826)</f>
        <v>0</v>
      </c>
      <c r="N826">
        <f>IF('Support - Calculation Detail'!N826="","",'Support - Calculation Detail'!N826)</f>
        <v>0</v>
      </c>
      <c r="P826">
        <f>IF('Support - Calculation Detail'!O826="","",'Support - Calculation Detail'!O826)</f>
        <v>5696</v>
      </c>
      <c r="Q826" t="b">
        <v>1</v>
      </c>
      <c r="R826" t="str">
        <f t="shared" si="60"/>
        <v>2430611</v>
      </c>
      <c r="S826" t="str">
        <f t="shared" si="61"/>
        <v>2430611-UT</v>
      </c>
      <c r="T826" t="str">
        <f t="shared" si="62"/>
        <v>2430611-UT</v>
      </c>
      <c r="U826" t="str">
        <f t="shared" si="63"/>
        <v>3</v>
      </c>
      <c r="V826" t="str">
        <f t="shared" si="64"/>
        <v>UT</v>
      </c>
    </row>
    <row r="827" spans="1:22" x14ac:dyDescent="0.35">
      <c r="A827" t="str">
        <f>IF('Support - Calculation Detail'!A827="","",LEFT('Support - Calculation Detail'!A827,7)&amp;"-"&amp;RIGHT('Support - Calculation Detail'!A827,2))</f>
        <v>2430612-UT</v>
      </c>
      <c r="B827" t="str">
        <f>IF('Support - Calculation Detail'!C827="","",'Support - Calculation Detail'!C827)</f>
        <v>24</v>
      </c>
      <c r="C827" t="str">
        <f>IF('Support - Calculation Detail'!B827="","",'Support - Calculation Detail'!B827)</f>
        <v>N</v>
      </c>
      <c r="D827">
        <f>IF('Support - Calculation Detail'!D827="","",'Support - Calculation Detail'!D827)</f>
        <v>60267</v>
      </c>
      <c r="E827">
        <f>IF('Support - Calculation Detail'!E827="","",'Support - Calculation Detail'!E827)</f>
        <v>0</v>
      </c>
      <c r="G827">
        <f>IF('Support - Calculation Detail'!F827="","",'Support - Calculation Detail'!F827)</f>
        <v>60267</v>
      </c>
      <c r="H827">
        <f>IF('Support - Calculation Detail'!G827="","",'Support - Calculation Detail'!G827)</f>
        <v>1.04</v>
      </c>
      <c r="I827">
        <f>IF('Support - Calculation Detail'!H827="","",'Support - Calculation Detail'!H827)</f>
        <v>62678</v>
      </c>
      <c r="J827">
        <f>IF('Support - Calculation Detail'!I827="","",'Support - Calculation Detail'!I827)</f>
        <v>0</v>
      </c>
      <c r="K827">
        <f>IF('Support - Calculation Detail'!K827="","",'Support - Calculation Detail'!K827)</f>
        <v>62678</v>
      </c>
      <c r="L827">
        <f>IF('Support - Calculation Detail'!L827="","",'Support - Calculation Detail'!L827)</f>
        <v>0</v>
      </c>
      <c r="M827">
        <f>IF('Support - Calculation Detail'!M827="","",'Support - Calculation Detail'!M827)</f>
        <v>0</v>
      </c>
      <c r="N827">
        <f>IF('Support - Calculation Detail'!N827="","",'Support - Calculation Detail'!N827)</f>
        <v>0</v>
      </c>
      <c r="P827">
        <f>IF('Support - Calculation Detail'!O827="","",'Support - Calculation Detail'!O827)</f>
        <v>62678</v>
      </c>
      <c r="Q827" t="b">
        <v>1</v>
      </c>
      <c r="R827" t="str">
        <f t="shared" si="60"/>
        <v>2430612</v>
      </c>
      <c r="S827" t="str">
        <f t="shared" si="61"/>
        <v>2430612-UT</v>
      </c>
      <c r="T827" t="str">
        <f t="shared" si="62"/>
        <v>2430612-UT</v>
      </c>
      <c r="U827" t="str">
        <f t="shared" si="63"/>
        <v>3</v>
      </c>
      <c r="V827" t="str">
        <f t="shared" si="64"/>
        <v>UT</v>
      </c>
    </row>
    <row r="828" spans="1:22" x14ac:dyDescent="0.35">
      <c r="A828" t="str">
        <f>IF('Support - Calculation Detail'!A828="","",LEFT('Support - Calculation Detail'!A828,7)&amp;"-"&amp;RIGHT('Support - Calculation Detail'!A828,2))</f>
        <v>2430613-UT</v>
      </c>
      <c r="B828" t="str">
        <f>IF('Support - Calculation Detail'!C828="","",'Support - Calculation Detail'!C828)</f>
        <v>24</v>
      </c>
      <c r="C828" t="str">
        <f>IF('Support - Calculation Detail'!B828="","",'Support - Calculation Detail'!B828)</f>
        <v>N</v>
      </c>
      <c r="D828">
        <f>IF('Support - Calculation Detail'!D828="","",'Support - Calculation Detail'!D828)</f>
        <v>13873</v>
      </c>
      <c r="E828">
        <f>IF('Support - Calculation Detail'!E828="","",'Support - Calculation Detail'!E828)</f>
        <v>0</v>
      </c>
      <c r="G828">
        <f>IF('Support - Calculation Detail'!F828="","",'Support - Calculation Detail'!F828)</f>
        <v>13873</v>
      </c>
      <c r="H828">
        <f>IF('Support - Calculation Detail'!G828="","",'Support - Calculation Detail'!G828)</f>
        <v>1.04</v>
      </c>
      <c r="I828">
        <f>IF('Support - Calculation Detail'!H828="","",'Support - Calculation Detail'!H828)</f>
        <v>14428</v>
      </c>
      <c r="J828">
        <f>IF('Support - Calculation Detail'!I828="","",'Support - Calculation Detail'!I828)</f>
        <v>0</v>
      </c>
      <c r="K828">
        <f>IF('Support - Calculation Detail'!K828="","",'Support - Calculation Detail'!K828)</f>
        <v>14428</v>
      </c>
      <c r="L828">
        <f>IF('Support - Calculation Detail'!L828="","",'Support - Calculation Detail'!L828)</f>
        <v>0</v>
      </c>
      <c r="M828">
        <f>IF('Support - Calculation Detail'!M828="","",'Support - Calculation Detail'!M828)</f>
        <v>0</v>
      </c>
      <c r="N828">
        <f>IF('Support - Calculation Detail'!N828="","",'Support - Calculation Detail'!N828)</f>
        <v>0</v>
      </c>
      <c r="P828">
        <f>IF('Support - Calculation Detail'!O828="","",'Support - Calculation Detail'!O828)</f>
        <v>14428</v>
      </c>
      <c r="Q828" t="b">
        <v>1</v>
      </c>
      <c r="R828" t="str">
        <f t="shared" si="60"/>
        <v>2430613</v>
      </c>
      <c r="S828" t="str">
        <f t="shared" si="61"/>
        <v>2430613-UT</v>
      </c>
      <c r="T828" t="str">
        <f t="shared" si="62"/>
        <v>2430613-UT</v>
      </c>
      <c r="U828" t="str">
        <f t="shared" si="63"/>
        <v>3</v>
      </c>
      <c r="V828" t="str">
        <f t="shared" si="64"/>
        <v>UT</v>
      </c>
    </row>
    <row r="829" spans="1:22" x14ac:dyDescent="0.35">
      <c r="A829" t="str">
        <f>IF('Support - Calculation Detail'!A829="","",LEFT('Support - Calculation Detail'!A829,7)&amp;"-"&amp;RIGHT('Support - Calculation Detail'!A829,2))</f>
        <v>2430614-UT</v>
      </c>
      <c r="B829" t="str">
        <f>IF('Support - Calculation Detail'!C829="","",'Support - Calculation Detail'!C829)</f>
        <v>24</v>
      </c>
      <c r="C829" t="str">
        <f>IF('Support - Calculation Detail'!B829="","",'Support - Calculation Detail'!B829)</f>
        <v>N</v>
      </c>
      <c r="D829">
        <f>IF('Support - Calculation Detail'!D829="","",'Support - Calculation Detail'!D829)</f>
        <v>70098</v>
      </c>
      <c r="E829">
        <f>IF('Support - Calculation Detail'!E829="","",'Support - Calculation Detail'!E829)</f>
        <v>0</v>
      </c>
      <c r="G829">
        <f>IF('Support - Calculation Detail'!F829="","",'Support - Calculation Detail'!F829)</f>
        <v>70098</v>
      </c>
      <c r="H829">
        <f>IF('Support - Calculation Detail'!G829="","",'Support - Calculation Detail'!G829)</f>
        <v>1.04</v>
      </c>
      <c r="I829">
        <f>IF('Support - Calculation Detail'!H829="","",'Support - Calculation Detail'!H829)</f>
        <v>72902</v>
      </c>
      <c r="J829">
        <f>IF('Support - Calculation Detail'!I829="","",'Support - Calculation Detail'!I829)</f>
        <v>0</v>
      </c>
      <c r="K829">
        <f>IF('Support - Calculation Detail'!K829="","",'Support - Calculation Detail'!K829)</f>
        <v>72902</v>
      </c>
      <c r="L829">
        <f>IF('Support - Calculation Detail'!L829="","",'Support - Calculation Detail'!L829)</f>
        <v>0</v>
      </c>
      <c r="M829">
        <f>IF('Support - Calculation Detail'!M829="","",'Support - Calculation Detail'!M829)</f>
        <v>0</v>
      </c>
      <c r="N829">
        <f>IF('Support - Calculation Detail'!N829="","",'Support - Calculation Detail'!N829)</f>
        <v>0</v>
      </c>
      <c r="P829">
        <f>IF('Support - Calculation Detail'!O829="","",'Support - Calculation Detail'!O829)</f>
        <v>72902</v>
      </c>
      <c r="Q829" t="b">
        <v>1</v>
      </c>
      <c r="R829" t="str">
        <f t="shared" si="60"/>
        <v>2430614</v>
      </c>
      <c r="S829" t="str">
        <f t="shared" si="61"/>
        <v>2430614-UT</v>
      </c>
      <c r="T829" t="str">
        <f t="shared" si="62"/>
        <v>2430614-UT</v>
      </c>
      <c r="U829" t="str">
        <f t="shared" si="63"/>
        <v>3</v>
      </c>
      <c r="V829" t="str">
        <f t="shared" si="64"/>
        <v>UT</v>
      </c>
    </row>
    <row r="830" spans="1:22" x14ac:dyDescent="0.35">
      <c r="A830" t="str">
        <f>IF('Support - Calculation Detail'!A830="","",LEFT('Support - Calculation Detail'!A830,7)&amp;"-"&amp;RIGHT('Support - Calculation Detail'!A830,2))</f>
        <v>2430614-FT</v>
      </c>
      <c r="B830" t="str">
        <f>IF('Support - Calculation Detail'!C830="","",'Support - Calculation Detail'!C830)</f>
        <v>24</v>
      </c>
      <c r="C830" t="str">
        <f>IF('Support - Calculation Detail'!B830="","",'Support - Calculation Detail'!B830)</f>
        <v>N</v>
      </c>
      <c r="D830">
        <f>IF('Support - Calculation Detail'!D830="","",'Support - Calculation Detail'!D830)</f>
        <v>148287</v>
      </c>
      <c r="E830">
        <f>IF('Support - Calculation Detail'!E830="","",'Support - Calculation Detail'!E830)</f>
        <v>0</v>
      </c>
      <c r="G830">
        <f>IF('Support - Calculation Detail'!F830="","",'Support - Calculation Detail'!F830)</f>
        <v>148287</v>
      </c>
      <c r="H830">
        <f>IF('Support - Calculation Detail'!G830="","",'Support - Calculation Detail'!G830)</f>
        <v>1.04</v>
      </c>
      <c r="I830">
        <f>IF('Support - Calculation Detail'!H830="","",'Support - Calculation Detail'!H830)</f>
        <v>154218</v>
      </c>
      <c r="J830">
        <f>IF('Support - Calculation Detail'!I830="","",'Support - Calculation Detail'!I830)</f>
        <v>0</v>
      </c>
      <c r="K830">
        <f>IF('Support - Calculation Detail'!K830="","",'Support - Calculation Detail'!K830)</f>
        <v>154218</v>
      </c>
      <c r="L830">
        <f>IF('Support - Calculation Detail'!L830="","",'Support - Calculation Detail'!L830)</f>
        <v>0</v>
      </c>
      <c r="M830">
        <f>IF('Support - Calculation Detail'!M830="","",'Support - Calculation Detail'!M830)</f>
        <v>0</v>
      </c>
      <c r="N830">
        <f>IF('Support - Calculation Detail'!N830="","",'Support - Calculation Detail'!N830)</f>
        <v>0</v>
      </c>
      <c r="P830">
        <f>IF('Support - Calculation Detail'!O830="","",'Support - Calculation Detail'!O830)</f>
        <v>154218</v>
      </c>
      <c r="Q830" t="b">
        <v>1</v>
      </c>
      <c r="R830" t="str">
        <f t="shared" si="60"/>
        <v>2430614</v>
      </c>
      <c r="S830" t="str">
        <f t="shared" si="61"/>
        <v>2430614-FT</v>
      </c>
      <c r="T830" t="str">
        <f t="shared" si="62"/>
        <v>2430614-FT</v>
      </c>
      <c r="U830" t="str">
        <f t="shared" si="63"/>
        <v>3</v>
      </c>
      <c r="V830" t="str">
        <f t="shared" si="64"/>
        <v>FT</v>
      </c>
    </row>
    <row r="831" spans="1:22" x14ac:dyDescent="0.35">
      <c r="A831" t="str">
        <f>IF('Support - Calculation Detail'!A831="","",LEFT('Support - Calculation Detail'!A831,7)&amp;"-"&amp;RIGHT('Support - Calculation Detail'!A831,2))</f>
        <v>2430952-UT</v>
      </c>
      <c r="B831" t="str">
        <f>IF('Support - Calculation Detail'!C831="","",'Support - Calculation Detail'!C831)</f>
        <v>24</v>
      </c>
      <c r="C831" t="str">
        <f>IF('Support - Calculation Detail'!B831="","",'Support - Calculation Detail'!B831)</f>
        <v>N</v>
      </c>
      <c r="D831">
        <f>IF('Support - Calculation Detail'!D831="","",'Support - Calculation Detail'!D831)</f>
        <v>983551</v>
      </c>
      <c r="E831">
        <f>IF('Support - Calculation Detail'!E831="","",'Support - Calculation Detail'!E831)</f>
        <v>0</v>
      </c>
      <c r="G831">
        <f>IF('Support - Calculation Detail'!F831="","",'Support - Calculation Detail'!F831)</f>
        <v>983551</v>
      </c>
      <c r="H831">
        <f>IF('Support - Calculation Detail'!G831="","",'Support - Calculation Detail'!G831)</f>
        <v>1.04</v>
      </c>
      <c r="I831">
        <f>IF('Support - Calculation Detail'!H831="","",'Support - Calculation Detail'!H831)</f>
        <v>1022893</v>
      </c>
      <c r="J831">
        <f>IF('Support - Calculation Detail'!I831="","",'Support - Calculation Detail'!I831)</f>
        <v>0</v>
      </c>
      <c r="K831">
        <f>IF('Support - Calculation Detail'!K831="","",'Support - Calculation Detail'!K831)</f>
        <v>1022893</v>
      </c>
      <c r="L831">
        <f>IF('Support - Calculation Detail'!L831="","",'Support - Calculation Detail'!L831)</f>
        <v>53091</v>
      </c>
      <c r="M831">
        <f>IF('Support - Calculation Detail'!M831="","",'Support - Calculation Detail'!M831)</f>
        <v>0</v>
      </c>
      <c r="N831">
        <f>IF('Support - Calculation Detail'!N831="","",'Support - Calculation Detail'!N831)</f>
        <v>0</v>
      </c>
      <c r="P831">
        <f>IF('Support - Calculation Detail'!O831="","",'Support - Calculation Detail'!O831)</f>
        <v>1075984</v>
      </c>
      <c r="Q831" t="b">
        <v>1</v>
      </c>
      <c r="R831" t="str">
        <f t="shared" si="60"/>
        <v>2430952</v>
      </c>
      <c r="S831" t="str">
        <f t="shared" si="61"/>
        <v>2430952-UT</v>
      </c>
      <c r="T831" t="str">
        <f t="shared" si="62"/>
        <v>2430952-UT</v>
      </c>
      <c r="U831" t="str">
        <f t="shared" si="63"/>
        <v>3</v>
      </c>
      <c r="V831" t="str">
        <f t="shared" si="64"/>
        <v>UT</v>
      </c>
    </row>
    <row r="832" spans="1:22" x14ac:dyDescent="0.35">
      <c r="A832" t="str">
        <f>IF('Support - Calculation Detail'!A832="","",LEFT('Support - Calculation Detail'!A832,7)&amp;"-"&amp;RIGHT('Support - Calculation Detail'!A832,2))</f>
        <v>6961006-UT</v>
      </c>
      <c r="B832" t="str">
        <f>IF('Support - Calculation Detail'!C832="","",'Support - Calculation Detail'!C832)</f>
        <v>69</v>
      </c>
      <c r="C832" t="str">
        <f>IF('Support - Calculation Detail'!B832="","",'Support - Calculation Detail'!B832)</f>
        <v>N</v>
      </c>
      <c r="D832">
        <f>IF('Support - Calculation Detail'!D832="","",'Support - Calculation Detail'!D832)</f>
        <v>1100089</v>
      </c>
      <c r="E832">
        <f>IF('Support - Calculation Detail'!E832="","",'Support - Calculation Detail'!E832)</f>
        <v>0</v>
      </c>
      <c r="G832">
        <f>IF('Support - Calculation Detail'!F832="","",'Support - Calculation Detail'!F832)</f>
        <v>1100089</v>
      </c>
      <c r="H832">
        <f>IF('Support - Calculation Detail'!G832="","",'Support - Calculation Detail'!G832)</f>
        <v>1.04</v>
      </c>
      <c r="I832">
        <f>IF('Support - Calculation Detail'!H832="","",'Support - Calculation Detail'!H832)</f>
        <v>1144093</v>
      </c>
      <c r="J832">
        <f>IF('Support - Calculation Detail'!I832="","",'Support - Calculation Detail'!I832)</f>
        <v>0</v>
      </c>
      <c r="K832">
        <f>IF('Support - Calculation Detail'!K832="","",'Support - Calculation Detail'!K832)</f>
        <v>1144093</v>
      </c>
      <c r="L832">
        <f>IF('Support - Calculation Detail'!L832="","",'Support - Calculation Detail'!L832)</f>
        <v>0</v>
      </c>
      <c r="M832">
        <f>IF('Support - Calculation Detail'!M832="","",'Support - Calculation Detail'!M832)</f>
        <v>0</v>
      </c>
      <c r="N832">
        <f>IF('Support - Calculation Detail'!N832="","",'Support - Calculation Detail'!N832)</f>
        <v>0</v>
      </c>
      <c r="P832">
        <f>IF('Support - Calculation Detail'!O832="","",'Support - Calculation Detail'!O832)</f>
        <v>1144093</v>
      </c>
      <c r="Q832" t="b">
        <v>1</v>
      </c>
      <c r="R832" t="str">
        <f t="shared" si="60"/>
        <v>6961006</v>
      </c>
      <c r="S832" t="str">
        <f t="shared" si="61"/>
        <v>6961006-UT</v>
      </c>
      <c r="T832" t="str">
        <f t="shared" si="62"/>
        <v>6961006-UT</v>
      </c>
      <c r="U832" t="str">
        <f t="shared" si="63"/>
        <v>6</v>
      </c>
      <c r="V832" t="str">
        <f t="shared" si="64"/>
        <v>UT</v>
      </c>
    </row>
    <row r="833" spans="1:22" x14ac:dyDescent="0.35">
      <c r="A833" t="str">
        <f>IF('Support - Calculation Detail'!A833="","",LEFT('Support - Calculation Detail'!A833,7)&amp;"-"&amp;RIGHT('Support - Calculation Detail'!A833,2))</f>
        <v>2442475-SO</v>
      </c>
      <c r="B833" t="str">
        <f>IF('Support - Calculation Detail'!C833="","",'Support - Calculation Detail'!C833)</f>
        <v>24</v>
      </c>
      <c r="C833" t="str">
        <f>IF('Support - Calculation Detail'!B833="","",'Support - Calculation Detail'!B833)</f>
        <v>N</v>
      </c>
      <c r="D833">
        <f>IF('Support - Calculation Detail'!D833="","",'Support - Calculation Detail'!D833)</f>
        <v>6307811</v>
      </c>
      <c r="E833">
        <f>IF('Support - Calculation Detail'!E833="","",'Support - Calculation Detail'!E833)</f>
        <v>0</v>
      </c>
      <c r="G833">
        <f>IF('Support - Calculation Detail'!F833="","",'Support - Calculation Detail'!F833)</f>
        <v>6307811</v>
      </c>
      <c r="H833">
        <f>IF('Support - Calculation Detail'!G833="","",'Support - Calculation Detail'!G833)</f>
        <v>1.04</v>
      </c>
      <c r="I833">
        <f>IF('Support - Calculation Detail'!H833="","",'Support - Calculation Detail'!H833)</f>
        <v>6560123</v>
      </c>
      <c r="J833">
        <f>IF('Support - Calculation Detail'!I833="","",'Support - Calculation Detail'!I833)</f>
        <v>0</v>
      </c>
      <c r="K833">
        <f>IF('Support - Calculation Detail'!K833="","",'Support - Calculation Detail'!K833)</f>
        <v>6560123</v>
      </c>
      <c r="L833">
        <f>IF('Support - Calculation Detail'!L833="","",'Support - Calculation Detail'!L833)</f>
        <v>0</v>
      </c>
      <c r="M833">
        <f>IF('Support - Calculation Detail'!M833="","",'Support - Calculation Detail'!M833)</f>
        <v>0</v>
      </c>
      <c r="N833">
        <f>IF('Support - Calculation Detail'!N833="","",'Support - Calculation Detail'!N833)</f>
        <v>0</v>
      </c>
      <c r="P833">
        <f>IF('Support - Calculation Detail'!O833="","",'Support - Calculation Detail'!O833)</f>
        <v>6560123</v>
      </c>
      <c r="Q833" t="b">
        <v>1</v>
      </c>
      <c r="R833" t="str">
        <f t="shared" si="60"/>
        <v>2442475</v>
      </c>
      <c r="S833" t="str">
        <f t="shared" si="61"/>
        <v>2442475-SO</v>
      </c>
      <c r="T833" t="str">
        <f t="shared" si="62"/>
        <v>2442475-SO</v>
      </c>
      <c r="U833" t="str">
        <f t="shared" si="63"/>
        <v>4</v>
      </c>
      <c r="V833" t="str">
        <f t="shared" si="64"/>
        <v>SO</v>
      </c>
    </row>
    <row r="834" spans="1:22" x14ac:dyDescent="0.35">
      <c r="A834" t="str">
        <f>IF('Support - Calculation Detail'!A834="","",LEFT('Support - Calculation Detail'!A834,7)&amp;"-"&amp;RIGHT('Support - Calculation Detail'!A834,2))</f>
        <v>6946895-SO</v>
      </c>
      <c r="B834" t="str">
        <f>IF('Support - Calculation Detail'!C834="","",'Support - Calculation Detail'!C834)</f>
        <v>69</v>
      </c>
      <c r="C834" t="str">
        <f>IF('Support - Calculation Detail'!B834="","",'Support - Calculation Detail'!B834)</f>
        <v>N</v>
      </c>
      <c r="D834">
        <f>IF('Support - Calculation Detail'!D834="","",'Support - Calculation Detail'!D834)</f>
        <v>4882726</v>
      </c>
      <c r="E834">
        <f>IF('Support - Calculation Detail'!E834="","",'Support - Calculation Detail'!E834)</f>
        <v>0</v>
      </c>
      <c r="G834">
        <f>IF('Support - Calculation Detail'!F834="","",'Support - Calculation Detail'!F834)</f>
        <v>4882726</v>
      </c>
      <c r="H834">
        <f>IF('Support - Calculation Detail'!G834="","",'Support - Calculation Detail'!G834)</f>
        <v>1.04</v>
      </c>
      <c r="I834">
        <f>IF('Support - Calculation Detail'!H834="","",'Support - Calculation Detail'!H834)</f>
        <v>5078035</v>
      </c>
      <c r="J834">
        <f>IF('Support - Calculation Detail'!I834="","",'Support - Calculation Detail'!I834)</f>
        <v>0</v>
      </c>
      <c r="K834">
        <f>IF('Support - Calculation Detail'!K834="","",'Support - Calculation Detail'!K834)</f>
        <v>5078035</v>
      </c>
      <c r="L834">
        <f>IF('Support - Calculation Detail'!L834="","",'Support - Calculation Detail'!L834)</f>
        <v>0</v>
      </c>
      <c r="M834">
        <f>IF('Support - Calculation Detail'!M834="","",'Support - Calculation Detail'!M834)</f>
        <v>0</v>
      </c>
      <c r="N834">
        <f>IF('Support - Calculation Detail'!N834="","",'Support - Calculation Detail'!N834)</f>
        <v>0</v>
      </c>
      <c r="P834">
        <f>IF('Support - Calculation Detail'!O834="","",'Support - Calculation Detail'!O834)</f>
        <v>5078035</v>
      </c>
      <c r="Q834" t="b">
        <v>1</v>
      </c>
      <c r="R834" t="str">
        <f t="shared" si="60"/>
        <v>6946895</v>
      </c>
      <c r="S834" t="str">
        <f t="shared" si="61"/>
        <v>6946895-SO</v>
      </c>
      <c r="T834" t="str">
        <f t="shared" si="62"/>
        <v>6946895-SO</v>
      </c>
      <c r="U834" t="str">
        <f t="shared" si="63"/>
        <v>4</v>
      </c>
      <c r="V834" t="str">
        <f t="shared" si="64"/>
        <v>SO</v>
      </c>
    </row>
    <row r="835" spans="1:22" x14ac:dyDescent="0.35">
      <c r="A835" t="str">
        <f>IF('Support - Calculation Detail'!A835="","",LEFT('Support - Calculation Detail'!A835,7)&amp;"-"&amp;RIGHT('Support - Calculation Detail'!A835,2))</f>
        <v>8147950-SO</v>
      </c>
      <c r="B835" t="str">
        <f>IF('Support - Calculation Detail'!C835="","",'Support - Calculation Detail'!C835)</f>
        <v>81</v>
      </c>
      <c r="C835" t="str">
        <f>IF('Support - Calculation Detail'!B835="","",'Support - Calculation Detail'!B835)</f>
        <v>N</v>
      </c>
      <c r="D835">
        <f>IF('Support - Calculation Detail'!D835="","",'Support - Calculation Detail'!D835)</f>
        <v>3331126</v>
      </c>
      <c r="E835">
        <f>IF('Support - Calculation Detail'!E835="","",'Support - Calculation Detail'!E835)</f>
        <v>0</v>
      </c>
      <c r="G835">
        <f>IF('Support - Calculation Detail'!F835="","",'Support - Calculation Detail'!F835)</f>
        <v>3331126</v>
      </c>
      <c r="H835">
        <f>IF('Support - Calculation Detail'!G835="","",'Support - Calculation Detail'!G835)</f>
        <v>1.04</v>
      </c>
      <c r="I835">
        <f>IF('Support - Calculation Detail'!H835="","",'Support - Calculation Detail'!H835)</f>
        <v>3464371</v>
      </c>
      <c r="J835">
        <f>IF('Support - Calculation Detail'!I835="","",'Support - Calculation Detail'!I835)</f>
        <v>0</v>
      </c>
      <c r="K835">
        <f>IF('Support - Calculation Detail'!K835="","",'Support - Calculation Detail'!K835)</f>
        <v>3464371</v>
      </c>
      <c r="L835">
        <f>IF('Support - Calculation Detail'!L835="","",'Support - Calculation Detail'!L835)</f>
        <v>0</v>
      </c>
      <c r="M835">
        <f>IF('Support - Calculation Detail'!M835="","",'Support - Calculation Detail'!M835)</f>
        <v>0</v>
      </c>
      <c r="N835">
        <f>IF('Support - Calculation Detail'!N835="","",'Support - Calculation Detail'!N835)</f>
        <v>0</v>
      </c>
      <c r="P835">
        <f>IF('Support - Calculation Detail'!O835="","",'Support - Calculation Detail'!O835)</f>
        <v>3464371</v>
      </c>
      <c r="Q835" t="b">
        <v>1</v>
      </c>
      <c r="R835" t="str">
        <f t="shared" ref="R835:R898" si="65">LEFT(A835,7)</f>
        <v>8147950</v>
      </c>
      <c r="S835" t="str">
        <f t="shared" ref="S835:S898" si="66">A835</f>
        <v>8147950-SO</v>
      </c>
      <c r="T835" t="str">
        <f t="shared" ref="T835:T898" si="67">S835</f>
        <v>8147950-SO</v>
      </c>
      <c r="U835" t="str">
        <f t="shared" ref="U835:U898" si="68">MID(S835,3,1)</f>
        <v>4</v>
      </c>
      <c r="V835" t="str">
        <f t="shared" ref="V835:V898" si="69">RIGHT(T835,2)</f>
        <v>SO</v>
      </c>
    </row>
    <row r="836" spans="1:22" x14ac:dyDescent="0.35">
      <c r="A836" t="str">
        <f>IF('Support - Calculation Detail'!A836="","",LEFT('Support - Calculation Detail'!A836,7)&amp;"-"&amp;RIGHT('Support - Calculation Detail'!A836,2))</f>
        <v>2510000-UT</v>
      </c>
      <c r="B836" t="str">
        <f>IF('Support - Calculation Detail'!C836="","",'Support - Calculation Detail'!C836)</f>
        <v>25</v>
      </c>
      <c r="C836" t="str">
        <f>IF('Support - Calculation Detail'!B836="","",'Support - Calculation Detail'!B836)</f>
        <v>N</v>
      </c>
      <c r="D836">
        <f>IF('Support - Calculation Detail'!D836="","",'Support - Calculation Detail'!D836)</f>
        <v>5388956</v>
      </c>
      <c r="E836">
        <f>IF('Support - Calculation Detail'!E836="","",'Support - Calculation Detail'!E836)</f>
        <v>0</v>
      </c>
      <c r="G836">
        <f>IF('Support - Calculation Detail'!F836="","",'Support - Calculation Detail'!F836)</f>
        <v>5388956</v>
      </c>
      <c r="H836">
        <f>IF('Support - Calculation Detail'!G836="","",'Support - Calculation Detail'!G836)</f>
        <v>1.04</v>
      </c>
      <c r="I836">
        <f>IF('Support - Calculation Detail'!H836="","",'Support - Calculation Detail'!H836)</f>
        <v>5604514</v>
      </c>
      <c r="J836">
        <f>IF('Support - Calculation Detail'!I836="","",'Support - Calculation Detail'!I836)</f>
        <v>0</v>
      </c>
      <c r="K836">
        <f>IF('Support - Calculation Detail'!K836="","",'Support - Calculation Detail'!K836)</f>
        <v>5604514</v>
      </c>
      <c r="L836">
        <f>IF('Support - Calculation Detail'!L836="","",'Support - Calculation Detail'!L836)</f>
        <v>447926</v>
      </c>
      <c r="M836">
        <f>IF('Support - Calculation Detail'!M836="","",'Support - Calculation Detail'!M836)</f>
        <v>174061</v>
      </c>
      <c r="N836">
        <f>IF('Support - Calculation Detail'!N836="","",'Support - Calculation Detail'!N836)</f>
        <v>524979.65079742239</v>
      </c>
      <c r="P836">
        <f>IF('Support - Calculation Detail'!O836="","",'Support - Calculation Detail'!O836)</f>
        <v>6751480.650797422</v>
      </c>
      <c r="Q836" t="b">
        <v>1</v>
      </c>
      <c r="R836" t="str">
        <f t="shared" si="65"/>
        <v>2510000</v>
      </c>
      <c r="S836" t="str">
        <f t="shared" si="66"/>
        <v>2510000-UT</v>
      </c>
      <c r="T836" t="str">
        <f t="shared" si="67"/>
        <v>2510000-UT</v>
      </c>
      <c r="U836" t="str">
        <f t="shared" si="68"/>
        <v>1</v>
      </c>
      <c r="V836" t="str">
        <f t="shared" si="69"/>
        <v>UT</v>
      </c>
    </row>
    <row r="837" spans="1:22" x14ac:dyDescent="0.35">
      <c r="A837" t="str">
        <f>IF('Support - Calculation Detail'!A837="","",LEFT('Support - Calculation Detail'!A837,7)&amp;"-"&amp;RIGHT('Support - Calculation Detail'!A837,2))</f>
        <v>2520001-UT</v>
      </c>
      <c r="B837" t="str">
        <f>IF('Support - Calculation Detail'!C837="","",'Support - Calculation Detail'!C837)</f>
        <v>25</v>
      </c>
      <c r="C837" t="str">
        <f>IF('Support - Calculation Detail'!B837="","",'Support - Calculation Detail'!B837)</f>
        <v>N</v>
      </c>
      <c r="D837">
        <f>IF('Support - Calculation Detail'!D837="","",'Support - Calculation Detail'!D837)</f>
        <v>22070</v>
      </c>
      <c r="E837">
        <f>IF('Support - Calculation Detail'!E837="","",'Support - Calculation Detail'!E837)</f>
        <v>0</v>
      </c>
      <c r="G837">
        <f>IF('Support - Calculation Detail'!F837="","",'Support - Calculation Detail'!F837)</f>
        <v>22070</v>
      </c>
      <c r="H837">
        <f>IF('Support - Calculation Detail'!G837="","",'Support - Calculation Detail'!G837)</f>
        <v>1.04</v>
      </c>
      <c r="I837">
        <f>IF('Support - Calculation Detail'!H837="","",'Support - Calculation Detail'!H837)</f>
        <v>22953</v>
      </c>
      <c r="J837">
        <f>IF('Support - Calculation Detail'!I837="","",'Support - Calculation Detail'!I837)</f>
        <v>0</v>
      </c>
      <c r="K837">
        <f>IF('Support - Calculation Detail'!K837="","",'Support - Calculation Detail'!K837)</f>
        <v>22953</v>
      </c>
      <c r="L837">
        <f>IF('Support - Calculation Detail'!L837="","",'Support - Calculation Detail'!L837)</f>
        <v>0</v>
      </c>
      <c r="M837">
        <f>IF('Support - Calculation Detail'!M837="","",'Support - Calculation Detail'!M837)</f>
        <v>0</v>
      </c>
      <c r="N837">
        <f>IF('Support - Calculation Detail'!N837="","",'Support - Calculation Detail'!N837)</f>
        <v>0</v>
      </c>
      <c r="P837">
        <f>IF('Support - Calculation Detail'!O837="","",'Support - Calculation Detail'!O837)</f>
        <v>22953</v>
      </c>
      <c r="Q837" t="b">
        <v>1</v>
      </c>
      <c r="R837" t="str">
        <f t="shared" si="65"/>
        <v>2520001</v>
      </c>
      <c r="S837" t="str">
        <f t="shared" si="66"/>
        <v>2520001-UT</v>
      </c>
      <c r="T837" t="str">
        <f t="shared" si="67"/>
        <v>2520001-UT</v>
      </c>
      <c r="U837" t="str">
        <f t="shared" si="68"/>
        <v>2</v>
      </c>
      <c r="V837" t="str">
        <f t="shared" si="69"/>
        <v>UT</v>
      </c>
    </row>
    <row r="838" spans="1:22" x14ac:dyDescent="0.35">
      <c r="A838" t="str">
        <f>IF('Support - Calculation Detail'!A838="","",LEFT('Support - Calculation Detail'!A838,7)&amp;"-"&amp;RIGHT('Support - Calculation Detail'!A838,2))</f>
        <v>2520001-TF</v>
      </c>
      <c r="B838" t="str">
        <f>IF('Support - Calculation Detail'!C838="","",'Support - Calculation Detail'!C838)</f>
        <v>25</v>
      </c>
      <c r="C838" t="str">
        <f>IF('Support - Calculation Detail'!B838="","",'Support - Calculation Detail'!B838)</f>
        <v>N</v>
      </c>
      <c r="D838">
        <f>IF('Support - Calculation Detail'!D838="","",'Support - Calculation Detail'!D838)</f>
        <v>66488</v>
      </c>
      <c r="E838">
        <f>IF('Support - Calculation Detail'!E838="","",'Support - Calculation Detail'!E838)</f>
        <v>0</v>
      </c>
      <c r="G838">
        <f>IF('Support - Calculation Detail'!F838="","",'Support - Calculation Detail'!F838)</f>
        <v>66488</v>
      </c>
      <c r="H838">
        <f>IF('Support - Calculation Detail'!G838="","",'Support - Calculation Detail'!G838)</f>
        <v>1.04</v>
      </c>
      <c r="I838">
        <f>IF('Support - Calculation Detail'!H838="","",'Support - Calculation Detail'!H838)</f>
        <v>69148</v>
      </c>
      <c r="J838">
        <f>IF('Support - Calculation Detail'!I838="","",'Support - Calculation Detail'!I838)</f>
        <v>0</v>
      </c>
      <c r="K838">
        <f>IF('Support - Calculation Detail'!K838="","",'Support - Calculation Detail'!K838)</f>
        <v>69148</v>
      </c>
      <c r="L838">
        <f>IF('Support - Calculation Detail'!L838="","",'Support - Calculation Detail'!L838)</f>
        <v>0</v>
      </c>
      <c r="M838">
        <f>IF('Support - Calculation Detail'!M838="","",'Support - Calculation Detail'!M838)</f>
        <v>0</v>
      </c>
      <c r="N838">
        <f>IF('Support - Calculation Detail'!N838="","",'Support - Calculation Detail'!N838)</f>
        <v>0</v>
      </c>
      <c r="P838">
        <f>IF('Support - Calculation Detail'!O838="","",'Support - Calculation Detail'!O838)</f>
        <v>69148</v>
      </c>
      <c r="Q838" t="b">
        <v>1</v>
      </c>
      <c r="R838" t="str">
        <f t="shared" si="65"/>
        <v>2520001</v>
      </c>
      <c r="S838" t="str">
        <f t="shared" si="66"/>
        <v>2520001-TF</v>
      </c>
      <c r="T838" t="str">
        <f t="shared" si="67"/>
        <v>2520001-TF</v>
      </c>
      <c r="U838" t="str">
        <f t="shared" si="68"/>
        <v>2</v>
      </c>
      <c r="V838" t="str">
        <f t="shared" si="69"/>
        <v>TF</v>
      </c>
    </row>
    <row r="839" spans="1:22" x14ac:dyDescent="0.35">
      <c r="A839" t="str">
        <f>IF('Support - Calculation Detail'!A839="","",LEFT('Support - Calculation Detail'!A839,7)&amp;"-"&amp;RIGHT('Support - Calculation Detail'!A839,2))</f>
        <v>2520002-TF</v>
      </c>
      <c r="B839" t="str">
        <f>IF('Support - Calculation Detail'!C839="","",'Support - Calculation Detail'!C839)</f>
        <v>25</v>
      </c>
      <c r="C839" t="str">
        <f>IF('Support - Calculation Detail'!B839="","",'Support - Calculation Detail'!B839)</f>
        <v>N</v>
      </c>
      <c r="D839">
        <f>IF('Support - Calculation Detail'!D839="","",'Support - Calculation Detail'!D839)</f>
        <v>91253</v>
      </c>
      <c r="E839">
        <f>IF('Support - Calculation Detail'!E839="","",'Support - Calculation Detail'!E839)</f>
        <v>0</v>
      </c>
      <c r="G839">
        <f>IF('Support - Calculation Detail'!F839="","",'Support - Calculation Detail'!F839)</f>
        <v>91253</v>
      </c>
      <c r="H839">
        <f>IF('Support - Calculation Detail'!G839="","",'Support - Calculation Detail'!G839)</f>
        <v>1.04</v>
      </c>
      <c r="I839">
        <f>IF('Support - Calculation Detail'!H839="","",'Support - Calculation Detail'!H839)</f>
        <v>94903</v>
      </c>
      <c r="J839">
        <f>IF('Support - Calculation Detail'!I839="","",'Support - Calculation Detail'!I839)</f>
        <v>0</v>
      </c>
      <c r="K839">
        <f>IF('Support - Calculation Detail'!K839="","",'Support - Calculation Detail'!K839)</f>
        <v>94903</v>
      </c>
      <c r="L839">
        <f>IF('Support - Calculation Detail'!L839="","",'Support - Calculation Detail'!L839)</f>
        <v>0</v>
      </c>
      <c r="M839">
        <f>IF('Support - Calculation Detail'!M839="","",'Support - Calculation Detail'!M839)</f>
        <v>0</v>
      </c>
      <c r="N839">
        <f>IF('Support - Calculation Detail'!N839="","",'Support - Calculation Detail'!N839)</f>
        <v>0</v>
      </c>
      <c r="P839">
        <f>IF('Support - Calculation Detail'!O839="","",'Support - Calculation Detail'!O839)</f>
        <v>94903</v>
      </c>
      <c r="Q839" t="b">
        <v>1</v>
      </c>
      <c r="R839" t="str">
        <f t="shared" si="65"/>
        <v>2520002</v>
      </c>
      <c r="S839" t="str">
        <f t="shared" si="66"/>
        <v>2520002-TF</v>
      </c>
      <c r="T839" t="str">
        <f t="shared" si="67"/>
        <v>2520002-TF</v>
      </c>
      <c r="U839" t="str">
        <f t="shared" si="68"/>
        <v>2</v>
      </c>
      <c r="V839" t="str">
        <f t="shared" si="69"/>
        <v>TF</v>
      </c>
    </row>
    <row r="840" spans="1:22" x14ac:dyDescent="0.35">
      <c r="A840" t="str">
        <f>IF('Support - Calculation Detail'!A840="","",LEFT('Support - Calculation Detail'!A840,7)&amp;"-"&amp;RIGHT('Support - Calculation Detail'!A840,2))</f>
        <v>2520002-UT</v>
      </c>
      <c r="B840" t="str">
        <f>IF('Support - Calculation Detail'!C840="","",'Support - Calculation Detail'!C840)</f>
        <v>25</v>
      </c>
      <c r="C840" t="str">
        <f>IF('Support - Calculation Detail'!B840="","",'Support - Calculation Detail'!B840)</f>
        <v>N</v>
      </c>
      <c r="D840">
        <f>IF('Support - Calculation Detail'!D840="","",'Support - Calculation Detail'!D840)</f>
        <v>27340</v>
      </c>
      <c r="E840">
        <f>IF('Support - Calculation Detail'!E840="","",'Support - Calculation Detail'!E840)</f>
        <v>0</v>
      </c>
      <c r="G840">
        <f>IF('Support - Calculation Detail'!F840="","",'Support - Calculation Detail'!F840)</f>
        <v>27340</v>
      </c>
      <c r="H840">
        <f>IF('Support - Calculation Detail'!G840="","",'Support - Calculation Detail'!G840)</f>
        <v>1.04</v>
      </c>
      <c r="I840">
        <f>IF('Support - Calculation Detail'!H840="","",'Support - Calculation Detail'!H840)</f>
        <v>28434</v>
      </c>
      <c r="J840">
        <f>IF('Support - Calculation Detail'!I840="","",'Support - Calculation Detail'!I840)</f>
        <v>0</v>
      </c>
      <c r="K840">
        <f>IF('Support - Calculation Detail'!K840="","",'Support - Calculation Detail'!K840)</f>
        <v>28434</v>
      </c>
      <c r="L840">
        <f>IF('Support - Calculation Detail'!L840="","",'Support - Calculation Detail'!L840)</f>
        <v>0</v>
      </c>
      <c r="M840">
        <f>IF('Support - Calculation Detail'!M840="","",'Support - Calculation Detail'!M840)</f>
        <v>0</v>
      </c>
      <c r="N840">
        <f>IF('Support - Calculation Detail'!N840="","",'Support - Calculation Detail'!N840)</f>
        <v>0</v>
      </c>
      <c r="P840">
        <f>IF('Support - Calculation Detail'!O840="","",'Support - Calculation Detail'!O840)</f>
        <v>28434</v>
      </c>
      <c r="Q840" t="b">
        <v>1</v>
      </c>
      <c r="R840" t="str">
        <f t="shared" si="65"/>
        <v>2520002</v>
      </c>
      <c r="S840" t="str">
        <f t="shared" si="66"/>
        <v>2520002-UT</v>
      </c>
      <c r="T840" t="str">
        <f t="shared" si="67"/>
        <v>2520002-UT</v>
      </c>
      <c r="U840" t="str">
        <f t="shared" si="68"/>
        <v>2</v>
      </c>
      <c r="V840" t="str">
        <f t="shared" si="69"/>
        <v>UT</v>
      </c>
    </row>
    <row r="841" spans="1:22" x14ac:dyDescent="0.35">
      <c r="A841" t="str">
        <f>IF('Support - Calculation Detail'!A841="","",LEFT('Support - Calculation Detail'!A841,7)&amp;"-"&amp;RIGHT('Support - Calculation Detail'!A841,2))</f>
        <v>2520003-UT</v>
      </c>
      <c r="B841" t="str">
        <f>IF('Support - Calculation Detail'!C841="","",'Support - Calculation Detail'!C841)</f>
        <v>25</v>
      </c>
      <c r="C841" t="str">
        <f>IF('Support - Calculation Detail'!B841="","",'Support - Calculation Detail'!B841)</f>
        <v>N</v>
      </c>
      <c r="D841">
        <f>IF('Support - Calculation Detail'!D841="","",'Support - Calculation Detail'!D841)</f>
        <v>26352</v>
      </c>
      <c r="E841">
        <f>IF('Support - Calculation Detail'!E841="","",'Support - Calculation Detail'!E841)</f>
        <v>0</v>
      </c>
      <c r="G841">
        <f>IF('Support - Calculation Detail'!F841="","",'Support - Calculation Detail'!F841)</f>
        <v>26352</v>
      </c>
      <c r="H841">
        <f>IF('Support - Calculation Detail'!G841="","",'Support - Calculation Detail'!G841)</f>
        <v>1.04</v>
      </c>
      <c r="I841">
        <f>IF('Support - Calculation Detail'!H841="","",'Support - Calculation Detail'!H841)</f>
        <v>27406</v>
      </c>
      <c r="J841">
        <f>IF('Support - Calculation Detail'!I841="","",'Support - Calculation Detail'!I841)</f>
        <v>0</v>
      </c>
      <c r="K841">
        <f>IF('Support - Calculation Detail'!K841="","",'Support - Calculation Detail'!K841)</f>
        <v>27406</v>
      </c>
      <c r="L841">
        <f>IF('Support - Calculation Detail'!L841="","",'Support - Calculation Detail'!L841)</f>
        <v>0</v>
      </c>
      <c r="M841">
        <f>IF('Support - Calculation Detail'!M841="","",'Support - Calculation Detail'!M841)</f>
        <v>0</v>
      </c>
      <c r="N841">
        <f>IF('Support - Calculation Detail'!N841="","",'Support - Calculation Detail'!N841)</f>
        <v>0</v>
      </c>
      <c r="P841">
        <f>IF('Support - Calculation Detail'!O841="","",'Support - Calculation Detail'!O841)</f>
        <v>27406</v>
      </c>
      <c r="Q841" t="b">
        <v>1</v>
      </c>
      <c r="R841" t="str">
        <f t="shared" si="65"/>
        <v>2520003</v>
      </c>
      <c r="S841" t="str">
        <f t="shared" si="66"/>
        <v>2520003-UT</v>
      </c>
      <c r="T841" t="str">
        <f t="shared" si="67"/>
        <v>2520003-UT</v>
      </c>
      <c r="U841" t="str">
        <f t="shared" si="68"/>
        <v>2</v>
      </c>
      <c r="V841" t="str">
        <f t="shared" si="69"/>
        <v>UT</v>
      </c>
    </row>
    <row r="842" spans="1:22" x14ac:dyDescent="0.35">
      <c r="A842" t="str">
        <f>IF('Support - Calculation Detail'!A842="","",LEFT('Support - Calculation Detail'!A842,7)&amp;"-"&amp;RIGHT('Support - Calculation Detail'!A842,2))</f>
        <v>2520003-TF</v>
      </c>
      <c r="B842" t="str">
        <f>IF('Support - Calculation Detail'!C842="","",'Support - Calculation Detail'!C842)</f>
        <v>25</v>
      </c>
      <c r="C842" t="str">
        <f>IF('Support - Calculation Detail'!B842="","",'Support - Calculation Detail'!B842)</f>
        <v>N</v>
      </c>
      <c r="D842">
        <f>IF('Support - Calculation Detail'!D842="","",'Support - Calculation Detail'!D842)</f>
        <v>24740</v>
      </c>
      <c r="E842">
        <f>IF('Support - Calculation Detail'!E842="","",'Support - Calculation Detail'!E842)</f>
        <v>0</v>
      </c>
      <c r="G842">
        <f>IF('Support - Calculation Detail'!F842="","",'Support - Calculation Detail'!F842)</f>
        <v>24740</v>
      </c>
      <c r="H842">
        <f>IF('Support - Calculation Detail'!G842="","",'Support - Calculation Detail'!G842)</f>
        <v>1.04</v>
      </c>
      <c r="I842">
        <f>IF('Support - Calculation Detail'!H842="","",'Support - Calculation Detail'!H842)</f>
        <v>25730</v>
      </c>
      <c r="J842">
        <f>IF('Support - Calculation Detail'!I842="","",'Support - Calculation Detail'!I842)</f>
        <v>0</v>
      </c>
      <c r="K842">
        <f>IF('Support - Calculation Detail'!K842="","",'Support - Calculation Detail'!K842)</f>
        <v>25730</v>
      </c>
      <c r="L842">
        <f>IF('Support - Calculation Detail'!L842="","",'Support - Calculation Detail'!L842)</f>
        <v>0</v>
      </c>
      <c r="M842">
        <f>IF('Support - Calculation Detail'!M842="","",'Support - Calculation Detail'!M842)</f>
        <v>0</v>
      </c>
      <c r="N842">
        <f>IF('Support - Calculation Detail'!N842="","",'Support - Calculation Detail'!N842)</f>
        <v>0</v>
      </c>
      <c r="P842">
        <f>IF('Support - Calculation Detail'!O842="","",'Support - Calculation Detail'!O842)</f>
        <v>25730</v>
      </c>
      <c r="Q842" t="b">
        <v>1</v>
      </c>
      <c r="R842" t="str">
        <f t="shared" si="65"/>
        <v>2520003</v>
      </c>
      <c r="S842" t="str">
        <f t="shared" si="66"/>
        <v>2520003-TF</v>
      </c>
      <c r="T842" t="str">
        <f t="shared" si="67"/>
        <v>2520003-TF</v>
      </c>
      <c r="U842" t="str">
        <f t="shared" si="68"/>
        <v>2</v>
      </c>
      <c r="V842" t="str">
        <f t="shared" si="69"/>
        <v>TF</v>
      </c>
    </row>
    <row r="843" spans="1:22" x14ac:dyDescent="0.35">
      <c r="A843" t="str">
        <f>IF('Support - Calculation Detail'!A843="","",LEFT('Support - Calculation Detail'!A843,7)&amp;"-"&amp;RIGHT('Support - Calculation Detail'!A843,2))</f>
        <v>2520004-TF</v>
      </c>
      <c r="B843" t="str">
        <f>IF('Support - Calculation Detail'!C843="","",'Support - Calculation Detail'!C843)</f>
        <v>25</v>
      </c>
      <c r="C843" t="str">
        <f>IF('Support - Calculation Detail'!B843="","",'Support - Calculation Detail'!B843)</f>
        <v>N</v>
      </c>
      <c r="D843">
        <f>IF('Support - Calculation Detail'!D843="","",'Support - Calculation Detail'!D843)</f>
        <v>33089</v>
      </c>
      <c r="E843">
        <f>IF('Support - Calculation Detail'!E843="","",'Support - Calculation Detail'!E843)</f>
        <v>0</v>
      </c>
      <c r="G843">
        <f>IF('Support - Calculation Detail'!F843="","",'Support - Calculation Detail'!F843)</f>
        <v>33089</v>
      </c>
      <c r="H843">
        <f>IF('Support - Calculation Detail'!G843="","",'Support - Calculation Detail'!G843)</f>
        <v>1.04</v>
      </c>
      <c r="I843">
        <f>IF('Support - Calculation Detail'!H843="","",'Support - Calculation Detail'!H843)</f>
        <v>34413</v>
      </c>
      <c r="J843">
        <f>IF('Support - Calculation Detail'!I843="","",'Support - Calculation Detail'!I843)</f>
        <v>0</v>
      </c>
      <c r="K843">
        <f>IF('Support - Calculation Detail'!K843="","",'Support - Calculation Detail'!K843)</f>
        <v>34413</v>
      </c>
      <c r="L843">
        <f>IF('Support - Calculation Detail'!L843="","",'Support - Calculation Detail'!L843)</f>
        <v>0</v>
      </c>
      <c r="M843">
        <f>IF('Support - Calculation Detail'!M843="","",'Support - Calculation Detail'!M843)</f>
        <v>0</v>
      </c>
      <c r="N843">
        <f>IF('Support - Calculation Detail'!N843="","",'Support - Calculation Detail'!N843)</f>
        <v>0</v>
      </c>
      <c r="P843">
        <f>IF('Support - Calculation Detail'!O843="","",'Support - Calculation Detail'!O843)</f>
        <v>34413</v>
      </c>
      <c r="Q843" t="b">
        <v>1</v>
      </c>
      <c r="R843" t="str">
        <f t="shared" si="65"/>
        <v>2520004</v>
      </c>
      <c r="S843" t="str">
        <f t="shared" si="66"/>
        <v>2520004-TF</v>
      </c>
      <c r="T843" t="str">
        <f t="shared" si="67"/>
        <v>2520004-TF</v>
      </c>
      <c r="U843" t="str">
        <f t="shared" si="68"/>
        <v>2</v>
      </c>
      <c r="V843" t="str">
        <f t="shared" si="69"/>
        <v>TF</v>
      </c>
    </row>
    <row r="844" spans="1:22" x14ac:dyDescent="0.35">
      <c r="A844" t="str">
        <f>IF('Support - Calculation Detail'!A844="","",LEFT('Support - Calculation Detail'!A844,7)&amp;"-"&amp;RIGHT('Support - Calculation Detail'!A844,2))</f>
        <v>2520004-UT</v>
      </c>
      <c r="B844" t="str">
        <f>IF('Support - Calculation Detail'!C844="","",'Support - Calculation Detail'!C844)</f>
        <v>25</v>
      </c>
      <c r="C844" t="str">
        <f>IF('Support - Calculation Detail'!B844="","",'Support - Calculation Detail'!B844)</f>
        <v>N</v>
      </c>
      <c r="D844">
        <f>IF('Support - Calculation Detail'!D844="","",'Support - Calculation Detail'!D844)</f>
        <v>23865</v>
      </c>
      <c r="E844">
        <f>IF('Support - Calculation Detail'!E844="","",'Support - Calculation Detail'!E844)</f>
        <v>0</v>
      </c>
      <c r="G844">
        <f>IF('Support - Calculation Detail'!F844="","",'Support - Calculation Detail'!F844)</f>
        <v>23865</v>
      </c>
      <c r="H844">
        <f>IF('Support - Calculation Detail'!G844="","",'Support - Calculation Detail'!G844)</f>
        <v>1.04</v>
      </c>
      <c r="I844">
        <f>IF('Support - Calculation Detail'!H844="","",'Support - Calculation Detail'!H844)</f>
        <v>24820</v>
      </c>
      <c r="J844">
        <f>IF('Support - Calculation Detail'!I844="","",'Support - Calculation Detail'!I844)</f>
        <v>0</v>
      </c>
      <c r="K844">
        <f>IF('Support - Calculation Detail'!K844="","",'Support - Calculation Detail'!K844)</f>
        <v>24820</v>
      </c>
      <c r="L844">
        <f>IF('Support - Calculation Detail'!L844="","",'Support - Calculation Detail'!L844)</f>
        <v>0</v>
      </c>
      <c r="M844">
        <f>IF('Support - Calculation Detail'!M844="","",'Support - Calculation Detail'!M844)</f>
        <v>0</v>
      </c>
      <c r="N844">
        <f>IF('Support - Calculation Detail'!N844="","",'Support - Calculation Detail'!N844)</f>
        <v>0</v>
      </c>
      <c r="P844">
        <f>IF('Support - Calculation Detail'!O844="","",'Support - Calculation Detail'!O844)</f>
        <v>24820</v>
      </c>
      <c r="Q844" t="b">
        <v>1</v>
      </c>
      <c r="R844" t="str">
        <f t="shared" si="65"/>
        <v>2520004</v>
      </c>
      <c r="S844" t="str">
        <f t="shared" si="66"/>
        <v>2520004-UT</v>
      </c>
      <c r="T844" t="str">
        <f t="shared" si="67"/>
        <v>2520004-UT</v>
      </c>
      <c r="U844" t="str">
        <f t="shared" si="68"/>
        <v>2</v>
      </c>
      <c r="V844" t="str">
        <f t="shared" si="69"/>
        <v>UT</v>
      </c>
    </row>
    <row r="845" spans="1:22" x14ac:dyDescent="0.35">
      <c r="A845" t="str">
        <f>IF('Support - Calculation Detail'!A845="","",LEFT('Support - Calculation Detail'!A845,7)&amp;"-"&amp;RIGHT('Support - Calculation Detail'!A845,2))</f>
        <v>2520005-UT</v>
      </c>
      <c r="B845" t="str">
        <f>IF('Support - Calculation Detail'!C845="","",'Support - Calculation Detail'!C845)</f>
        <v>25</v>
      </c>
      <c r="C845" t="str">
        <f>IF('Support - Calculation Detail'!B845="","",'Support - Calculation Detail'!B845)</f>
        <v>N</v>
      </c>
      <c r="D845">
        <f>IF('Support - Calculation Detail'!D845="","",'Support - Calculation Detail'!D845)</f>
        <v>8419</v>
      </c>
      <c r="E845">
        <f>IF('Support - Calculation Detail'!E845="","",'Support - Calculation Detail'!E845)</f>
        <v>0</v>
      </c>
      <c r="G845">
        <f>IF('Support - Calculation Detail'!F845="","",'Support - Calculation Detail'!F845)</f>
        <v>8419</v>
      </c>
      <c r="H845">
        <f>IF('Support - Calculation Detail'!G845="","",'Support - Calculation Detail'!G845)</f>
        <v>1.04</v>
      </c>
      <c r="I845">
        <f>IF('Support - Calculation Detail'!H845="","",'Support - Calculation Detail'!H845)</f>
        <v>8756</v>
      </c>
      <c r="J845">
        <f>IF('Support - Calculation Detail'!I845="","",'Support - Calculation Detail'!I845)</f>
        <v>0</v>
      </c>
      <c r="K845">
        <f>IF('Support - Calculation Detail'!K845="","",'Support - Calculation Detail'!K845)</f>
        <v>8756</v>
      </c>
      <c r="L845">
        <f>IF('Support - Calculation Detail'!L845="","",'Support - Calculation Detail'!L845)</f>
        <v>0</v>
      </c>
      <c r="M845">
        <f>IF('Support - Calculation Detail'!M845="","",'Support - Calculation Detail'!M845)</f>
        <v>0</v>
      </c>
      <c r="N845">
        <f>IF('Support - Calculation Detail'!N845="","",'Support - Calculation Detail'!N845)</f>
        <v>0</v>
      </c>
      <c r="P845">
        <f>IF('Support - Calculation Detail'!O845="","",'Support - Calculation Detail'!O845)</f>
        <v>8756</v>
      </c>
      <c r="Q845" t="b">
        <v>1</v>
      </c>
      <c r="R845" t="str">
        <f t="shared" si="65"/>
        <v>2520005</v>
      </c>
      <c r="S845" t="str">
        <f t="shared" si="66"/>
        <v>2520005-UT</v>
      </c>
      <c r="T845" t="str">
        <f t="shared" si="67"/>
        <v>2520005-UT</v>
      </c>
      <c r="U845" t="str">
        <f t="shared" si="68"/>
        <v>2</v>
      </c>
      <c r="V845" t="str">
        <f t="shared" si="69"/>
        <v>UT</v>
      </c>
    </row>
    <row r="846" spans="1:22" x14ac:dyDescent="0.35">
      <c r="A846" t="str">
        <f>IF('Support - Calculation Detail'!A846="","",LEFT('Support - Calculation Detail'!A846,7)&amp;"-"&amp;RIGHT('Support - Calculation Detail'!A846,2))</f>
        <v>2520005-TF</v>
      </c>
      <c r="B846" t="str">
        <f>IF('Support - Calculation Detail'!C846="","",'Support - Calculation Detail'!C846)</f>
        <v>25</v>
      </c>
      <c r="C846" t="str">
        <f>IF('Support - Calculation Detail'!B846="","",'Support - Calculation Detail'!B846)</f>
        <v>N</v>
      </c>
      <c r="D846">
        <f>IF('Support - Calculation Detail'!D846="","",'Support - Calculation Detail'!D846)</f>
        <v>24925</v>
      </c>
      <c r="E846">
        <f>IF('Support - Calculation Detail'!E846="","",'Support - Calculation Detail'!E846)</f>
        <v>0</v>
      </c>
      <c r="G846">
        <f>IF('Support - Calculation Detail'!F846="","",'Support - Calculation Detail'!F846)</f>
        <v>24925</v>
      </c>
      <c r="H846">
        <f>IF('Support - Calculation Detail'!G846="","",'Support - Calculation Detail'!G846)</f>
        <v>1.04</v>
      </c>
      <c r="I846">
        <f>IF('Support - Calculation Detail'!H846="","",'Support - Calculation Detail'!H846)</f>
        <v>25922</v>
      </c>
      <c r="J846">
        <f>IF('Support - Calculation Detail'!I846="","",'Support - Calculation Detail'!I846)</f>
        <v>0</v>
      </c>
      <c r="K846">
        <f>IF('Support - Calculation Detail'!K846="","",'Support - Calculation Detail'!K846)</f>
        <v>25922</v>
      </c>
      <c r="L846">
        <f>IF('Support - Calculation Detail'!L846="","",'Support - Calculation Detail'!L846)</f>
        <v>0</v>
      </c>
      <c r="M846">
        <f>IF('Support - Calculation Detail'!M846="","",'Support - Calculation Detail'!M846)</f>
        <v>0</v>
      </c>
      <c r="N846">
        <f>IF('Support - Calculation Detail'!N846="","",'Support - Calculation Detail'!N846)</f>
        <v>0</v>
      </c>
      <c r="P846">
        <f>IF('Support - Calculation Detail'!O846="","",'Support - Calculation Detail'!O846)</f>
        <v>25922</v>
      </c>
      <c r="Q846" t="b">
        <v>1</v>
      </c>
      <c r="R846" t="str">
        <f t="shared" si="65"/>
        <v>2520005</v>
      </c>
      <c r="S846" t="str">
        <f t="shared" si="66"/>
        <v>2520005-TF</v>
      </c>
      <c r="T846" t="str">
        <f t="shared" si="67"/>
        <v>2520005-TF</v>
      </c>
      <c r="U846" t="str">
        <f t="shared" si="68"/>
        <v>2</v>
      </c>
      <c r="V846" t="str">
        <f t="shared" si="69"/>
        <v>TF</v>
      </c>
    </row>
    <row r="847" spans="1:22" x14ac:dyDescent="0.35">
      <c r="A847" t="str">
        <f>IF('Support - Calculation Detail'!A847="","",LEFT('Support - Calculation Detail'!A847,7)&amp;"-"&amp;RIGHT('Support - Calculation Detail'!A847,2))</f>
        <v>2520006-TF</v>
      </c>
      <c r="B847" t="str">
        <f>IF('Support - Calculation Detail'!C847="","",'Support - Calculation Detail'!C847)</f>
        <v>25</v>
      </c>
      <c r="C847" t="str">
        <f>IF('Support - Calculation Detail'!B847="","",'Support - Calculation Detail'!B847)</f>
        <v>N</v>
      </c>
      <c r="D847">
        <f>IF('Support - Calculation Detail'!D847="","",'Support - Calculation Detail'!D847)</f>
        <v>225822</v>
      </c>
      <c r="E847">
        <f>IF('Support - Calculation Detail'!E847="","",'Support - Calculation Detail'!E847)</f>
        <v>0</v>
      </c>
      <c r="G847">
        <f>IF('Support - Calculation Detail'!F847="","",'Support - Calculation Detail'!F847)</f>
        <v>225822</v>
      </c>
      <c r="H847">
        <f>IF('Support - Calculation Detail'!G847="","",'Support - Calculation Detail'!G847)</f>
        <v>1.04</v>
      </c>
      <c r="I847">
        <f>IF('Support - Calculation Detail'!H847="","",'Support - Calculation Detail'!H847)</f>
        <v>234855</v>
      </c>
      <c r="J847">
        <f>IF('Support - Calculation Detail'!I847="","",'Support - Calculation Detail'!I847)</f>
        <v>0</v>
      </c>
      <c r="K847">
        <f>IF('Support - Calculation Detail'!K847="","",'Support - Calculation Detail'!K847)</f>
        <v>234855</v>
      </c>
      <c r="L847">
        <f>IF('Support - Calculation Detail'!L847="","",'Support - Calculation Detail'!L847)</f>
        <v>0</v>
      </c>
      <c r="M847">
        <f>IF('Support - Calculation Detail'!M847="","",'Support - Calculation Detail'!M847)</f>
        <v>0</v>
      </c>
      <c r="N847">
        <f>IF('Support - Calculation Detail'!N847="","",'Support - Calculation Detail'!N847)</f>
        <v>0</v>
      </c>
      <c r="P847">
        <f>IF('Support - Calculation Detail'!O847="","",'Support - Calculation Detail'!O847)</f>
        <v>234855</v>
      </c>
      <c r="Q847" t="b">
        <v>1</v>
      </c>
      <c r="R847" t="str">
        <f t="shared" si="65"/>
        <v>2520006</v>
      </c>
      <c r="S847" t="str">
        <f t="shared" si="66"/>
        <v>2520006-TF</v>
      </c>
      <c r="T847" t="str">
        <f t="shared" si="67"/>
        <v>2520006-TF</v>
      </c>
      <c r="U847" t="str">
        <f t="shared" si="68"/>
        <v>2</v>
      </c>
      <c r="V847" t="str">
        <f t="shared" si="69"/>
        <v>TF</v>
      </c>
    </row>
    <row r="848" spans="1:22" x14ac:dyDescent="0.35">
      <c r="A848" t="str">
        <f>IF('Support - Calculation Detail'!A848="","",LEFT('Support - Calculation Detail'!A848,7)&amp;"-"&amp;RIGHT('Support - Calculation Detail'!A848,2))</f>
        <v>2520006-UT</v>
      </c>
      <c r="B848" t="str">
        <f>IF('Support - Calculation Detail'!C848="","",'Support - Calculation Detail'!C848)</f>
        <v>25</v>
      </c>
      <c r="C848" t="str">
        <f>IF('Support - Calculation Detail'!B848="","",'Support - Calculation Detail'!B848)</f>
        <v>N</v>
      </c>
      <c r="D848">
        <f>IF('Support - Calculation Detail'!D848="","",'Support - Calculation Detail'!D848)</f>
        <v>59749</v>
      </c>
      <c r="E848">
        <f>IF('Support - Calculation Detail'!E848="","",'Support - Calculation Detail'!E848)</f>
        <v>0</v>
      </c>
      <c r="G848">
        <f>IF('Support - Calculation Detail'!F848="","",'Support - Calculation Detail'!F848)</f>
        <v>59749</v>
      </c>
      <c r="H848">
        <f>IF('Support - Calculation Detail'!G848="","",'Support - Calculation Detail'!G848)</f>
        <v>1.04</v>
      </c>
      <c r="I848">
        <f>IF('Support - Calculation Detail'!H848="","",'Support - Calculation Detail'!H848)</f>
        <v>62139</v>
      </c>
      <c r="J848">
        <f>IF('Support - Calculation Detail'!I848="","",'Support - Calculation Detail'!I848)</f>
        <v>0</v>
      </c>
      <c r="K848">
        <f>IF('Support - Calculation Detail'!K848="","",'Support - Calculation Detail'!K848)</f>
        <v>62139</v>
      </c>
      <c r="L848">
        <f>IF('Support - Calculation Detail'!L848="","",'Support - Calculation Detail'!L848)</f>
        <v>0</v>
      </c>
      <c r="M848">
        <f>IF('Support - Calculation Detail'!M848="","",'Support - Calculation Detail'!M848)</f>
        <v>0</v>
      </c>
      <c r="N848">
        <f>IF('Support - Calculation Detail'!N848="","",'Support - Calculation Detail'!N848)</f>
        <v>0</v>
      </c>
      <c r="P848">
        <f>IF('Support - Calculation Detail'!O848="","",'Support - Calculation Detail'!O848)</f>
        <v>62139</v>
      </c>
      <c r="Q848" t="b">
        <v>1</v>
      </c>
      <c r="R848" t="str">
        <f t="shared" si="65"/>
        <v>2520006</v>
      </c>
      <c r="S848" t="str">
        <f t="shared" si="66"/>
        <v>2520006-UT</v>
      </c>
      <c r="T848" t="str">
        <f t="shared" si="67"/>
        <v>2520006-UT</v>
      </c>
      <c r="U848" t="str">
        <f t="shared" si="68"/>
        <v>2</v>
      </c>
      <c r="V848" t="str">
        <f t="shared" si="69"/>
        <v>UT</v>
      </c>
    </row>
    <row r="849" spans="1:22" x14ac:dyDescent="0.35">
      <c r="A849" t="str">
        <f>IF('Support - Calculation Detail'!A849="","",LEFT('Support - Calculation Detail'!A849,7)&amp;"-"&amp;RIGHT('Support - Calculation Detail'!A849,2))</f>
        <v>2520007-UT</v>
      </c>
      <c r="B849" t="str">
        <f>IF('Support - Calculation Detail'!C849="","",'Support - Calculation Detail'!C849)</f>
        <v>25</v>
      </c>
      <c r="C849" t="str">
        <f>IF('Support - Calculation Detail'!B849="","",'Support - Calculation Detail'!B849)</f>
        <v>N</v>
      </c>
      <c r="D849">
        <f>IF('Support - Calculation Detail'!D849="","",'Support - Calculation Detail'!D849)</f>
        <v>59850</v>
      </c>
      <c r="E849">
        <f>IF('Support - Calculation Detail'!E849="","",'Support - Calculation Detail'!E849)</f>
        <v>0</v>
      </c>
      <c r="G849">
        <f>IF('Support - Calculation Detail'!F849="","",'Support - Calculation Detail'!F849)</f>
        <v>59850</v>
      </c>
      <c r="H849">
        <f>IF('Support - Calculation Detail'!G849="","",'Support - Calculation Detail'!G849)</f>
        <v>1.04</v>
      </c>
      <c r="I849">
        <f>IF('Support - Calculation Detail'!H849="","",'Support - Calculation Detail'!H849)</f>
        <v>62244</v>
      </c>
      <c r="J849">
        <f>IF('Support - Calculation Detail'!I849="","",'Support - Calculation Detail'!I849)</f>
        <v>0</v>
      </c>
      <c r="K849">
        <f>IF('Support - Calculation Detail'!K849="","",'Support - Calculation Detail'!K849)</f>
        <v>62244</v>
      </c>
      <c r="L849">
        <f>IF('Support - Calculation Detail'!L849="","",'Support - Calculation Detail'!L849)</f>
        <v>0</v>
      </c>
      <c r="M849">
        <f>IF('Support - Calculation Detail'!M849="","",'Support - Calculation Detail'!M849)</f>
        <v>0</v>
      </c>
      <c r="N849">
        <f>IF('Support - Calculation Detail'!N849="","",'Support - Calculation Detail'!N849)</f>
        <v>0</v>
      </c>
      <c r="P849">
        <f>IF('Support - Calculation Detail'!O849="","",'Support - Calculation Detail'!O849)</f>
        <v>62244</v>
      </c>
      <c r="Q849" t="b">
        <v>1</v>
      </c>
      <c r="R849" t="str">
        <f t="shared" si="65"/>
        <v>2520007</v>
      </c>
      <c r="S849" t="str">
        <f t="shared" si="66"/>
        <v>2520007-UT</v>
      </c>
      <c r="T849" t="str">
        <f t="shared" si="67"/>
        <v>2520007-UT</v>
      </c>
      <c r="U849" t="str">
        <f t="shared" si="68"/>
        <v>2</v>
      </c>
      <c r="V849" t="str">
        <f t="shared" si="69"/>
        <v>UT</v>
      </c>
    </row>
    <row r="850" spans="1:22" x14ac:dyDescent="0.35">
      <c r="A850" t="str">
        <f>IF('Support - Calculation Detail'!A850="","",LEFT('Support - Calculation Detail'!A850,7)&amp;"-"&amp;RIGHT('Support - Calculation Detail'!A850,2))</f>
        <v>2520007-TF</v>
      </c>
      <c r="B850" t="str">
        <f>IF('Support - Calculation Detail'!C850="","",'Support - Calculation Detail'!C850)</f>
        <v>25</v>
      </c>
      <c r="C850" t="str">
        <f>IF('Support - Calculation Detail'!B850="","",'Support - Calculation Detail'!B850)</f>
        <v>N</v>
      </c>
      <c r="D850">
        <f>IF('Support - Calculation Detail'!D850="","",'Support - Calculation Detail'!D850)</f>
        <v>45343</v>
      </c>
      <c r="E850">
        <f>IF('Support - Calculation Detail'!E850="","",'Support - Calculation Detail'!E850)</f>
        <v>0</v>
      </c>
      <c r="G850">
        <f>IF('Support - Calculation Detail'!F850="","",'Support - Calculation Detail'!F850)</f>
        <v>45343</v>
      </c>
      <c r="H850">
        <f>IF('Support - Calculation Detail'!G850="","",'Support - Calculation Detail'!G850)</f>
        <v>1.04</v>
      </c>
      <c r="I850">
        <f>IF('Support - Calculation Detail'!H850="","",'Support - Calculation Detail'!H850)</f>
        <v>47157</v>
      </c>
      <c r="J850">
        <f>IF('Support - Calculation Detail'!I850="","",'Support - Calculation Detail'!I850)</f>
        <v>0</v>
      </c>
      <c r="K850">
        <f>IF('Support - Calculation Detail'!K850="","",'Support - Calculation Detail'!K850)</f>
        <v>47157</v>
      </c>
      <c r="L850">
        <f>IF('Support - Calculation Detail'!L850="","",'Support - Calculation Detail'!L850)</f>
        <v>0</v>
      </c>
      <c r="M850">
        <f>IF('Support - Calculation Detail'!M850="","",'Support - Calculation Detail'!M850)</f>
        <v>0</v>
      </c>
      <c r="N850">
        <f>IF('Support - Calculation Detail'!N850="","",'Support - Calculation Detail'!N850)</f>
        <v>0</v>
      </c>
      <c r="P850">
        <f>IF('Support - Calculation Detail'!O850="","",'Support - Calculation Detail'!O850)</f>
        <v>47157</v>
      </c>
      <c r="Q850" t="b">
        <v>1</v>
      </c>
      <c r="R850" t="str">
        <f t="shared" si="65"/>
        <v>2520007</v>
      </c>
      <c r="S850" t="str">
        <f t="shared" si="66"/>
        <v>2520007-TF</v>
      </c>
      <c r="T850" t="str">
        <f t="shared" si="67"/>
        <v>2520007-TF</v>
      </c>
      <c r="U850" t="str">
        <f t="shared" si="68"/>
        <v>2</v>
      </c>
      <c r="V850" t="str">
        <f t="shared" si="69"/>
        <v>TF</v>
      </c>
    </row>
    <row r="851" spans="1:22" x14ac:dyDescent="0.35">
      <c r="A851" t="str">
        <f>IF('Support - Calculation Detail'!A851="","",LEFT('Support - Calculation Detail'!A851,7)&amp;"-"&amp;RIGHT('Support - Calculation Detail'!A851,2))</f>
        <v>2520008-TF</v>
      </c>
      <c r="B851" t="str">
        <f>IF('Support - Calculation Detail'!C851="","",'Support - Calculation Detail'!C851)</f>
        <v>25</v>
      </c>
      <c r="C851" t="str">
        <f>IF('Support - Calculation Detail'!B851="","",'Support - Calculation Detail'!B851)</f>
        <v>N</v>
      </c>
      <c r="D851">
        <f>IF('Support - Calculation Detail'!D851="","",'Support - Calculation Detail'!D851)</f>
        <v>42165</v>
      </c>
      <c r="E851">
        <f>IF('Support - Calculation Detail'!E851="","",'Support - Calculation Detail'!E851)</f>
        <v>0</v>
      </c>
      <c r="G851">
        <f>IF('Support - Calculation Detail'!F851="","",'Support - Calculation Detail'!F851)</f>
        <v>42165</v>
      </c>
      <c r="H851">
        <f>IF('Support - Calculation Detail'!G851="","",'Support - Calculation Detail'!G851)</f>
        <v>1.04</v>
      </c>
      <c r="I851">
        <f>IF('Support - Calculation Detail'!H851="","",'Support - Calculation Detail'!H851)</f>
        <v>43852</v>
      </c>
      <c r="J851">
        <f>IF('Support - Calculation Detail'!I851="","",'Support - Calculation Detail'!I851)</f>
        <v>0</v>
      </c>
      <c r="K851">
        <f>IF('Support - Calculation Detail'!K851="","",'Support - Calculation Detail'!K851)</f>
        <v>43852</v>
      </c>
      <c r="L851">
        <f>IF('Support - Calculation Detail'!L851="","",'Support - Calculation Detail'!L851)</f>
        <v>0</v>
      </c>
      <c r="M851">
        <f>IF('Support - Calculation Detail'!M851="","",'Support - Calculation Detail'!M851)</f>
        <v>0</v>
      </c>
      <c r="N851">
        <f>IF('Support - Calculation Detail'!N851="","",'Support - Calculation Detail'!N851)</f>
        <v>0</v>
      </c>
      <c r="P851">
        <f>IF('Support - Calculation Detail'!O851="","",'Support - Calculation Detail'!O851)</f>
        <v>43852</v>
      </c>
      <c r="Q851" t="b">
        <v>1</v>
      </c>
      <c r="R851" t="str">
        <f t="shared" si="65"/>
        <v>2520008</v>
      </c>
      <c r="S851" t="str">
        <f t="shared" si="66"/>
        <v>2520008-TF</v>
      </c>
      <c r="T851" t="str">
        <f t="shared" si="67"/>
        <v>2520008-TF</v>
      </c>
      <c r="U851" t="str">
        <f t="shared" si="68"/>
        <v>2</v>
      </c>
      <c r="V851" t="str">
        <f t="shared" si="69"/>
        <v>TF</v>
      </c>
    </row>
    <row r="852" spans="1:22" x14ac:dyDescent="0.35">
      <c r="A852" t="str">
        <f>IF('Support - Calculation Detail'!A852="","",LEFT('Support - Calculation Detail'!A852,7)&amp;"-"&amp;RIGHT('Support - Calculation Detail'!A852,2))</f>
        <v>2520008-UT</v>
      </c>
      <c r="B852" t="str">
        <f>IF('Support - Calculation Detail'!C852="","",'Support - Calculation Detail'!C852)</f>
        <v>25</v>
      </c>
      <c r="C852" t="str">
        <f>IF('Support - Calculation Detail'!B852="","",'Support - Calculation Detail'!B852)</f>
        <v>N</v>
      </c>
      <c r="D852">
        <f>IF('Support - Calculation Detail'!D852="","",'Support - Calculation Detail'!D852)</f>
        <v>13108</v>
      </c>
      <c r="E852">
        <f>IF('Support - Calculation Detail'!E852="","",'Support - Calculation Detail'!E852)</f>
        <v>0</v>
      </c>
      <c r="G852">
        <f>IF('Support - Calculation Detail'!F852="","",'Support - Calculation Detail'!F852)</f>
        <v>13108</v>
      </c>
      <c r="H852">
        <f>IF('Support - Calculation Detail'!G852="","",'Support - Calculation Detail'!G852)</f>
        <v>1.04</v>
      </c>
      <c r="I852">
        <f>IF('Support - Calculation Detail'!H852="","",'Support - Calculation Detail'!H852)</f>
        <v>13632</v>
      </c>
      <c r="J852">
        <f>IF('Support - Calculation Detail'!I852="","",'Support - Calculation Detail'!I852)</f>
        <v>0</v>
      </c>
      <c r="K852">
        <f>IF('Support - Calculation Detail'!K852="","",'Support - Calculation Detail'!K852)</f>
        <v>13632</v>
      </c>
      <c r="L852">
        <f>IF('Support - Calculation Detail'!L852="","",'Support - Calculation Detail'!L852)</f>
        <v>0</v>
      </c>
      <c r="M852">
        <f>IF('Support - Calculation Detail'!M852="","",'Support - Calculation Detail'!M852)</f>
        <v>0</v>
      </c>
      <c r="N852">
        <f>IF('Support - Calculation Detail'!N852="","",'Support - Calculation Detail'!N852)</f>
        <v>0</v>
      </c>
      <c r="P852">
        <f>IF('Support - Calculation Detail'!O852="","",'Support - Calculation Detail'!O852)</f>
        <v>13632</v>
      </c>
      <c r="Q852" t="b">
        <v>1</v>
      </c>
      <c r="R852" t="str">
        <f t="shared" si="65"/>
        <v>2520008</v>
      </c>
      <c r="S852" t="str">
        <f t="shared" si="66"/>
        <v>2520008-UT</v>
      </c>
      <c r="T852" t="str">
        <f t="shared" si="67"/>
        <v>2520008-UT</v>
      </c>
      <c r="U852" t="str">
        <f t="shared" si="68"/>
        <v>2</v>
      </c>
      <c r="V852" t="str">
        <f t="shared" si="69"/>
        <v>UT</v>
      </c>
    </row>
    <row r="853" spans="1:22" x14ac:dyDescent="0.35">
      <c r="A853" t="str">
        <f>IF('Support - Calculation Detail'!A853="","",LEFT('Support - Calculation Detail'!A853,7)&amp;"-"&amp;RIGHT('Support - Calculation Detail'!A853,2))</f>
        <v>2550055-UT</v>
      </c>
      <c r="B853" t="str">
        <f>IF('Support - Calculation Detail'!C853="","",'Support - Calculation Detail'!C853)</f>
        <v>25</v>
      </c>
      <c r="C853" t="str">
        <f>IF('Support - Calculation Detail'!B853="","",'Support - Calculation Detail'!B853)</f>
        <v>N</v>
      </c>
      <c r="D853">
        <f>IF('Support - Calculation Detail'!D853="","",'Support - Calculation Detail'!D853)</f>
        <v>188865</v>
      </c>
      <c r="E853">
        <f>IF('Support - Calculation Detail'!E853="","",'Support - Calculation Detail'!E853)</f>
        <v>0</v>
      </c>
      <c r="G853">
        <f>IF('Support - Calculation Detail'!F853="","",'Support - Calculation Detail'!F853)</f>
        <v>188865</v>
      </c>
      <c r="H853">
        <f>IF('Support - Calculation Detail'!G853="","",'Support - Calculation Detail'!G853)</f>
        <v>1.04</v>
      </c>
      <c r="I853">
        <f>IF('Support - Calculation Detail'!H853="","",'Support - Calculation Detail'!H853)</f>
        <v>196420</v>
      </c>
      <c r="J853">
        <f>IF('Support - Calculation Detail'!I853="","",'Support - Calculation Detail'!I853)</f>
        <v>0</v>
      </c>
      <c r="K853">
        <f>IF('Support - Calculation Detail'!K853="","",'Support - Calculation Detail'!K853)</f>
        <v>196420</v>
      </c>
      <c r="L853">
        <f>IF('Support - Calculation Detail'!L853="","",'Support - Calculation Detail'!L853)</f>
        <v>0</v>
      </c>
      <c r="M853">
        <f>IF('Support - Calculation Detail'!M853="","",'Support - Calculation Detail'!M853)</f>
        <v>0</v>
      </c>
      <c r="N853">
        <f>IF('Support - Calculation Detail'!N853="","",'Support - Calculation Detail'!N853)</f>
        <v>0</v>
      </c>
      <c r="P853">
        <f>IF('Support - Calculation Detail'!O853="","",'Support - Calculation Detail'!O853)</f>
        <v>196420</v>
      </c>
      <c r="Q853" t="b">
        <v>1</v>
      </c>
      <c r="R853" t="str">
        <f t="shared" si="65"/>
        <v>2550055</v>
      </c>
      <c r="S853" t="str">
        <f t="shared" si="66"/>
        <v>2550055-UT</v>
      </c>
      <c r="T853" t="str">
        <f t="shared" si="67"/>
        <v>2550055-UT</v>
      </c>
      <c r="U853" t="str">
        <f t="shared" si="68"/>
        <v>5</v>
      </c>
      <c r="V853" t="str">
        <f t="shared" si="69"/>
        <v>UT</v>
      </c>
    </row>
    <row r="854" spans="1:22" x14ac:dyDescent="0.35">
      <c r="A854" t="str">
        <f>IF('Support - Calculation Detail'!A854="","",LEFT('Support - Calculation Detail'!A854,7)&amp;"-"&amp;RIGHT('Support - Calculation Detail'!A854,2))</f>
        <v>2550056-UT</v>
      </c>
      <c r="B854" t="str">
        <f>IF('Support - Calculation Detail'!C854="","",'Support - Calculation Detail'!C854)</f>
        <v>25</v>
      </c>
      <c r="C854" t="str">
        <f>IF('Support - Calculation Detail'!B854="","",'Support - Calculation Detail'!B854)</f>
        <v>N</v>
      </c>
      <c r="D854">
        <f>IF('Support - Calculation Detail'!D854="","",'Support - Calculation Detail'!D854)</f>
        <v>133259</v>
      </c>
      <c r="E854">
        <f>IF('Support - Calculation Detail'!E854="","",'Support - Calculation Detail'!E854)</f>
        <v>0</v>
      </c>
      <c r="G854">
        <f>IF('Support - Calculation Detail'!F854="","",'Support - Calculation Detail'!F854)</f>
        <v>133259</v>
      </c>
      <c r="H854">
        <f>IF('Support - Calculation Detail'!G854="","",'Support - Calculation Detail'!G854)</f>
        <v>1.04</v>
      </c>
      <c r="I854">
        <f>IF('Support - Calculation Detail'!H854="","",'Support - Calculation Detail'!H854)</f>
        <v>138589</v>
      </c>
      <c r="J854">
        <f>IF('Support - Calculation Detail'!I854="","",'Support - Calculation Detail'!I854)</f>
        <v>0</v>
      </c>
      <c r="K854">
        <f>IF('Support - Calculation Detail'!K854="","",'Support - Calculation Detail'!K854)</f>
        <v>138589</v>
      </c>
      <c r="L854">
        <f>IF('Support - Calculation Detail'!L854="","",'Support - Calculation Detail'!L854)</f>
        <v>0</v>
      </c>
      <c r="M854">
        <f>IF('Support - Calculation Detail'!M854="","",'Support - Calculation Detail'!M854)</f>
        <v>0</v>
      </c>
      <c r="N854">
        <f>IF('Support - Calculation Detail'!N854="","",'Support - Calculation Detail'!N854)</f>
        <v>0</v>
      </c>
      <c r="P854">
        <f>IF('Support - Calculation Detail'!O854="","",'Support - Calculation Detail'!O854)</f>
        <v>138589</v>
      </c>
      <c r="Q854" t="b">
        <v>1</v>
      </c>
      <c r="R854" t="str">
        <f t="shared" si="65"/>
        <v>2550056</v>
      </c>
      <c r="S854" t="str">
        <f t="shared" si="66"/>
        <v>2550056-UT</v>
      </c>
      <c r="T854" t="str">
        <f t="shared" si="67"/>
        <v>2550056-UT</v>
      </c>
      <c r="U854" t="str">
        <f t="shared" si="68"/>
        <v>5</v>
      </c>
      <c r="V854" t="str">
        <f t="shared" si="69"/>
        <v>UT</v>
      </c>
    </row>
    <row r="855" spans="1:22" x14ac:dyDescent="0.35">
      <c r="A855" t="str">
        <f>IF('Support - Calculation Detail'!A855="","",LEFT('Support - Calculation Detail'!A855,7)&amp;"-"&amp;RIGHT('Support - Calculation Detail'!A855,2))</f>
        <v>2550057-UT</v>
      </c>
      <c r="B855" t="str">
        <f>IF('Support - Calculation Detail'!C855="","",'Support - Calculation Detail'!C855)</f>
        <v>25</v>
      </c>
      <c r="C855" t="str">
        <f>IF('Support - Calculation Detail'!B855="","",'Support - Calculation Detail'!B855)</f>
        <v>N</v>
      </c>
      <c r="D855">
        <f>IF('Support - Calculation Detail'!D855="","",'Support - Calculation Detail'!D855)</f>
        <v>1430057</v>
      </c>
      <c r="E855">
        <f>IF('Support - Calculation Detail'!E855="","",'Support - Calculation Detail'!E855)</f>
        <v>0</v>
      </c>
      <c r="G855">
        <f>IF('Support - Calculation Detail'!F855="","",'Support - Calculation Detail'!F855)</f>
        <v>1430057</v>
      </c>
      <c r="H855">
        <f>IF('Support - Calculation Detail'!G855="","",'Support - Calculation Detail'!G855)</f>
        <v>1.04</v>
      </c>
      <c r="I855">
        <f>IF('Support - Calculation Detail'!H855="","",'Support - Calculation Detail'!H855)</f>
        <v>1487259</v>
      </c>
      <c r="J855">
        <f>IF('Support - Calculation Detail'!I855="","",'Support - Calculation Detail'!I855)</f>
        <v>0</v>
      </c>
      <c r="K855">
        <f>IF('Support - Calculation Detail'!K855="","",'Support - Calculation Detail'!K855)</f>
        <v>1487259</v>
      </c>
      <c r="L855">
        <f>IF('Support - Calculation Detail'!L855="","",'Support - Calculation Detail'!L855)</f>
        <v>0</v>
      </c>
      <c r="M855">
        <f>IF('Support - Calculation Detail'!M855="","",'Support - Calculation Detail'!M855)</f>
        <v>0</v>
      </c>
      <c r="N855">
        <f>IF('Support - Calculation Detail'!N855="","",'Support - Calculation Detail'!N855)</f>
        <v>0</v>
      </c>
      <c r="P855">
        <f>IF('Support - Calculation Detail'!O855="","",'Support - Calculation Detail'!O855)</f>
        <v>1487259</v>
      </c>
      <c r="Q855" t="b">
        <v>1</v>
      </c>
      <c r="R855" t="str">
        <f t="shared" si="65"/>
        <v>2550057</v>
      </c>
      <c r="S855" t="str">
        <f t="shared" si="66"/>
        <v>2550057-UT</v>
      </c>
      <c r="T855" t="str">
        <f t="shared" si="67"/>
        <v>2550057-UT</v>
      </c>
      <c r="U855" t="str">
        <f t="shared" si="68"/>
        <v>5</v>
      </c>
      <c r="V855" t="str">
        <f t="shared" si="69"/>
        <v>UT</v>
      </c>
    </row>
    <row r="856" spans="1:22" x14ac:dyDescent="0.35">
      <c r="A856" t="str">
        <f>IF('Support - Calculation Detail'!A856="","",LEFT('Support - Calculation Detail'!A856,7)&amp;"-"&amp;RIGHT('Support - Calculation Detail'!A856,2))</f>
        <v>2530440-UT</v>
      </c>
      <c r="B856" t="str">
        <f>IF('Support - Calculation Detail'!C856="","",'Support - Calculation Detail'!C856)</f>
        <v>25</v>
      </c>
      <c r="C856" t="str">
        <f>IF('Support - Calculation Detail'!B856="","",'Support - Calculation Detail'!B856)</f>
        <v>N</v>
      </c>
      <c r="D856">
        <f>IF('Support - Calculation Detail'!D856="","",'Support - Calculation Detail'!D856)</f>
        <v>3605551</v>
      </c>
      <c r="E856">
        <f>IF('Support - Calculation Detail'!E856="","",'Support - Calculation Detail'!E856)</f>
        <v>0</v>
      </c>
      <c r="G856">
        <f>IF('Support - Calculation Detail'!F856="","",'Support - Calculation Detail'!F856)</f>
        <v>3605551</v>
      </c>
      <c r="H856">
        <f>IF('Support - Calculation Detail'!G856="","",'Support - Calculation Detail'!G856)</f>
        <v>1.04</v>
      </c>
      <c r="I856">
        <f>IF('Support - Calculation Detail'!H856="","",'Support - Calculation Detail'!H856)</f>
        <v>3749773</v>
      </c>
      <c r="J856">
        <f>IF('Support - Calculation Detail'!I856="","",'Support - Calculation Detail'!I856)</f>
        <v>0</v>
      </c>
      <c r="K856">
        <f>IF('Support - Calculation Detail'!K856="","",'Support - Calculation Detail'!K856)</f>
        <v>3749773</v>
      </c>
      <c r="L856">
        <f>IF('Support - Calculation Detail'!L856="","",'Support - Calculation Detail'!L856)</f>
        <v>210082</v>
      </c>
      <c r="M856">
        <f>IF('Support - Calculation Detail'!M856="","",'Support - Calculation Detail'!M856)</f>
        <v>0</v>
      </c>
      <c r="N856">
        <f>IF('Support - Calculation Detail'!N856="","",'Support - Calculation Detail'!N856)</f>
        <v>0</v>
      </c>
      <c r="P856">
        <f>IF('Support - Calculation Detail'!O856="","",'Support - Calculation Detail'!O856)</f>
        <v>3959855</v>
      </c>
      <c r="Q856" t="b">
        <v>1</v>
      </c>
      <c r="R856" t="str">
        <f t="shared" si="65"/>
        <v>2530440</v>
      </c>
      <c r="S856" t="str">
        <f t="shared" si="66"/>
        <v>2530440-UT</v>
      </c>
      <c r="T856" t="str">
        <f t="shared" si="67"/>
        <v>2530440-UT</v>
      </c>
      <c r="U856" t="str">
        <f t="shared" si="68"/>
        <v>3</v>
      </c>
      <c r="V856" t="str">
        <f t="shared" si="69"/>
        <v>UT</v>
      </c>
    </row>
    <row r="857" spans="1:22" x14ac:dyDescent="0.35">
      <c r="A857" t="str">
        <f>IF('Support - Calculation Detail'!A857="","",LEFT('Support - Calculation Detail'!A857,7)&amp;"-"&amp;RIGHT('Support - Calculation Detail'!A857,2))</f>
        <v>2530615-UT</v>
      </c>
      <c r="B857" t="str">
        <f>IF('Support - Calculation Detail'!C857="","",'Support - Calculation Detail'!C857)</f>
        <v>25</v>
      </c>
      <c r="C857" t="str">
        <f>IF('Support - Calculation Detail'!B857="","",'Support - Calculation Detail'!B857)</f>
        <v>N</v>
      </c>
      <c r="D857">
        <f>IF('Support - Calculation Detail'!D857="","",'Support - Calculation Detail'!D857)</f>
        <v>409792</v>
      </c>
      <c r="E857">
        <f>IF('Support - Calculation Detail'!E857="","",'Support - Calculation Detail'!E857)</f>
        <v>0</v>
      </c>
      <c r="G857">
        <f>IF('Support - Calculation Detail'!F857="","",'Support - Calculation Detail'!F857)</f>
        <v>409792</v>
      </c>
      <c r="H857">
        <f>IF('Support - Calculation Detail'!G857="","",'Support - Calculation Detail'!G857)</f>
        <v>1.04</v>
      </c>
      <c r="I857">
        <f>IF('Support - Calculation Detail'!H857="","",'Support - Calculation Detail'!H857)</f>
        <v>426184</v>
      </c>
      <c r="J857">
        <f>IF('Support - Calculation Detail'!I857="","",'Support - Calculation Detail'!I857)</f>
        <v>0</v>
      </c>
      <c r="K857">
        <f>IF('Support - Calculation Detail'!K857="","",'Support - Calculation Detail'!K857)</f>
        <v>426184</v>
      </c>
      <c r="L857">
        <f>IF('Support - Calculation Detail'!L857="","",'Support - Calculation Detail'!L857)</f>
        <v>17107</v>
      </c>
      <c r="M857">
        <f>IF('Support - Calculation Detail'!M857="","",'Support - Calculation Detail'!M857)</f>
        <v>0</v>
      </c>
      <c r="N857">
        <f>IF('Support - Calculation Detail'!N857="","",'Support - Calculation Detail'!N857)</f>
        <v>0</v>
      </c>
      <c r="P857">
        <f>IF('Support - Calculation Detail'!O857="","",'Support - Calculation Detail'!O857)</f>
        <v>443291</v>
      </c>
      <c r="Q857" t="b">
        <v>1</v>
      </c>
      <c r="R857" t="str">
        <f t="shared" si="65"/>
        <v>2530615</v>
      </c>
      <c r="S857" t="str">
        <f t="shared" si="66"/>
        <v>2530615-UT</v>
      </c>
      <c r="T857" t="str">
        <f t="shared" si="67"/>
        <v>2530615-UT</v>
      </c>
      <c r="U857" t="str">
        <f t="shared" si="68"/>
        <v>3</v>
      </c>
      <c r="V857" t="str">
        <f t="shared" si="69"/>
        <v>UT</v>
      </c>
    </row>
    <row r="858" spans="1:22" x14ac:dyDescent="0.35">
      <c r="A858" t="str">
        <f>IF('Support - Calculation Detail'!A858="","",LEFT('Support - Calculation Detail'!A858,7)&amp;"-"&amp;RIGHT('Support - Calculation Detail'!A858,2))</f>
        <v>2530616-UT</v>
      </c>
      <c r="B858" t="str">
        <f>IF('Support - Calculation Detail'!C858="","",'Support - Calculation Detail'!C858)</f>
        <v>25</v>
      </c>
      <c r="C858" t="str">
        <f>IF('Support - Calculation Detail'!B858="","",'Support - Calculation Detail'!B858)</f>
        <v>N</v>
      </c>
      <c r="D858">
        <f>IF('Support - Calculation Detail'!D858="","",'Support - Calculation Detail'!D858)</f>
        <v>70388</v>
      </c>
      <c r="E858">
        <f>IF('Support - Calculation Detail'!E858="","",'Support - Calculation Detail'!E858)</f>
        <v>0</v>
      </c>
      <c r="G858">
        <f>IF('Support - Calculation Detail'!F858="","",'Support - Calculation Detail'!F858)</f>
        <v>70388</v>
      </c>
      <c r="H858">
        <f>IF('Support - Calculation Detail'!G858="","",'Support - Calculation Detail'!G858)</f>
        <v>1.04</v>
      </c>
      <c r="I858">
        <f>IF('Support - Calculation Detail'!H858="","",'Support - Calculation Detail'!H858)</f>
        <v>73204</v>
      </c>
      <c r="J858">
        <f>IF('Support - Calculation Detail'!I858="","",'Support - Calculation Detail'!I858)</f>
        <v>0</v>
      </c>
      <c r="K858">
        <f>IF('Support - Calculation Detail'!K858="","",'Support - Calculation Detail'!K858)</f>
        <v>73204</v>
      </c>
      <c r="L858">
        <f>IF('Support - Calculation Detail'!L858="","",'Support - Calculation Detail'!L858)</f>
        <v>0</v>
      </c>
      <c r="M858">
        <f>IF('Support - Calculation Detail'!M858="","",'Support - Calculation Detail'!M858)</f>
        <v>0</v>
      </c>
      <c r="N858">
        <f>IF('Support - Calculation Detail'!N858="","",'Support - Calculation Detail'!N858)</f>
        <v>0</v>
      </c>
      <c r="P858">
        <f>IF('Support - Calculation Detail'!O858="","",'Support - Calculation Detail'!O858)</f>
        <v>73204</v>
      </c>
      <c r="Q858" t="b">
        <v>1</v>
      </c>
      <c r="R858" t="str">
        <f t="shared" si="65"/>
        <v>2530616</v>
      </c>
      <c r="S858" t="str">
        <f t="shared" si="66"/>
        <v>2530616-UT</v>
      </c>
      <c r="T858" t="str">
        <f t="shared" si="67"/>
        <v>2530616-UT</v>
      </c>
      <c r="U858" t="str">
        <f t="shared" si="68"/>
        <v>3</v>
      </c>
      <c r="V858" t="str">
        <f t="shared" si="69"/>
        <v>UT</v>
      </c>
    </row>
    <row r="859" spans="1:22" x14ac:dyDescent="0.35">
      <c r="A859" t="str">
        <f>IF('Support - Calculation Detail'!A859="","",LEFT('Support - Calculation Detail'!A859,7)&amp;"-"&amp;RIGHT('Support - Calculation Detail'!A859,2))</f>
        <v>2530617-UT</v>
      </c>
      <c r="B859" t="str">
        <f>IF('Support - Calculation Detail'!C859="","",'Support - Calculation Detail'!C859)</f>
        <v>25</v>
      </c>
      <c r="C859" t="str">
        <f>IF('Support - Calculation Detail'!B859="","",'Support - Calculation Detail'!B859)</f>
        <v>N</v>
      </c>
      <c r="D859">
        <f>IF('Support - Calculation Detail'!D859="","",'Support - Calculation Detail'!D859)</f>
        <v>297578</v>
      </c>
      <c r="E859">
        <f>IF('Support - Calculation Detail'!E859="","",'Support - Calculation Detail'!E859)</f>
        <v>0</v>
      </c>
      <c r="G859">
        <f>IF('Support - Calculation Detail'!F859="","",'Support - Calculation Detail'!F859)</f>
        <v>297578</v>
      </c>
      <c r="H859">
        <f>IF('Support - Calculation Detail'!G859="","",'Support - Calculation Detail'!G859)</f>
        <v>1.04</v>
      </c>
      <c r="I859">
        <f>IF('Support - Calculation Detail'!H859="","",'Support - Calculation Detail'!H859)</f>
        <v>309481</v>
      </c>
      <c r="J859">
        <f>IF('Support - Calculation Detail'!I859="","",'Support - Calculation Detail'!I859)</f>
        <v>0</v>
      </c>
      <c r="K859">
        <f>IF('Support - Calculation Detail'!K859="","",'Support - Calculation Detail'!K859)</f>
        <v>309481</v>
      </c>
      <c r="L859">
        <f>IF('Support - Calculation Detail'!L859="","",'Support - Calculation Detail'!L859)</f>
        <v>8244</v>
      </c>
      <c r="M859">
        <f>IF('Support - Calculation Detail'!M859="","",'Support - Calculation Detail'!M859)</f>
        <v>0</v>
      </c>
      <c r="N859">
        <f>IF('Support - Calculation Detail'!N859="","",'Support - Calculation Detail'!N859)</f>
        <v>0</v>
      </c>
      <c r="P859">
        <f>IF('Support - Calculation Detail'!O859="","",'Support - Calculation Detail'!O859)</f>
        <v>317725</v>
      </c>
      <c r="Q859" t="b">
        <v>1</v>
      </c>
      <c r="R859" t="str">
        <f t="shared" si="65"/>
        <v>2530617</v>
      </c>
      <c r="S859" t="str">
        <f t="shared" si="66"/>
        <v>2530617-UT</v>
      </c>
      <c r="T859" t="str">
        <f t="shared" si="67"/>
        <v>2530617-UT</v>
      </c>
      <c r="U859" t="str">
        <f t="shared" si="68"/>
        <v>3</v>
      </c>
      <c r="V859" t="str">
        <f t="shared" si="69"/>
        <v>UT</v>
      </c>
    </row>
    <row r="860" spans="1:22" x14ac:dyDescent="0.35">
      <c r="A860" t="str">
        <f>IF('Support - Calculation Detail'!A860="","",LEFT('Support - Calculation Detail'!A860,7)&amp;"-"&amp;RIGHT('Support - Calculation Detail'!A860,2))</f>
        <v>2561051-UT</v>
      </c>
      <c r="B860" t="str">
        <f>IF('Support - Calculation Detail'!C860="","",'Support - Calculation Detail'!C860)</f>
        <v>25</v>
      </c>
      <c r="C860" t="str">
        <f>IF('Support - Calculation Detail'!B860="","",'Support - Calculation Detail'!B860)</f>
        <v>N</v>
      </c>
      <c r="D860">
        <f>IF('Support - Calculation Detail'!D860="","",'Support - Calculation Detail'!D860)</f>
        <v>0</v>
      </c>
      <c r="E860">
        <f>IF('Support - Calculation Detail'!E860="","",'Support - Calculation Detail'!E860)</f>
        <v>0</v>
      </c>
      <c r="G860">
        <f>IF('Support - Calculation Detail'!F860="","",'Support - Calculation Detail'!F860)</f>
        <v>0</v>
      </c>
      <c r="H860">
        <f>IF('Support - Calculation Detail'!G860="","",'Support - Calculation Detail'!G860)</f>
        <v>1.04</v>
      </c>
      <c r="I860">
        <f>IF('Support - Calculation Detail'!H860="","",'Support - Calculation Detail'!H860)</f>
        <v>0</v>
      </c>
      <c r="J860">
        <f>IF('Support - Calculation Detail'!I860="","",'Support - Calculation Detail'!I860)</f>
        <v>0</v>
      </c>
      <c r="K860">
        <f>IF('Support - Calculation Detail'!K860="","",'Support - Calculation Detail'!K860)</f>
        <v>0</v>
      </c>
      <c r="L860">
        <f>IF('Support - Calculation Detail'!L860="","",'Support - Calculation Detail'!L860)</f>
        <v>0</v>
      </c>
      <c r="M860">
        <f>IF('Support - Calculation Detail'!M860="","",'Support - Calculation Detail'!M860)</f>
        <v>0</v>
      </c>
      <c r="N860">
        <f>IF('Support - Calculation Detail'!N860="","",'Support - Calculation Detail'!N860)</f>
        <v>0</v>
      </c>
      <c r="P860">
        <f>IF('Support - Calculation Detail'!O860="","",'Support - Calculation Detail'!O860)</f>
        <v>0</v>
      </c>
      <c r="Q860" t="b">
        <v>1</v>
      </c>
      <c r="R860" t="str">
        <f t="shared" si="65"/>
        <v>2561051</v>
      </c>
      <c r="S860" t="str">
        <f t="shared" si="66"/>
        <v>2561051-UT</v>
      </c>
      <c r="T860" t="str">
        <f t="shared" si="67"/>
        <v>2561051-UT</v>
      </c>
      <c r="U860" t="str">
        <f t="shared" si="68"/>
        <v>6</v>
      </c>
      <c r="V860" t="str">
        <f t="shared" si="69"/>
        <v>UT</v>
      </c>
    </row>
    <row r="861" spans="1:22" x14ac:dyDescent="0.35">
      <c r="A861" t="str">
        <f>IF('Support - Calculation Detail'!A861="","",LEFT('Support - Calculation Detail'!A861,7)&amp;"-"&amp;RIGHT('Support - Calculation Detail'!A861,2))</f>
        <v>2561179-UT</v>
      </c>
      <c r="B861" t="str">
        <f>IF('Support - Calculation Detail'!C861="","",'Support - Calculation Detail'!C861)</f>
        <v>25</v>
      </c>
      <c r="C861" t="str">
        <f>IF('Support - Calculation Detail'!B861="","",'Support - Calculation Detail'!B861)</f>
        <v>N</v>
      </c>
      <c r="D861">
        <f>IF('Support - Calculation Detail'!D861="","",'Support - Calculation Detail'!D861)</f>
        <v>625448</v>
      </c>
      <c r="E861">
        <f>IF('Support - Calculation Detail'!E861="","",'Support - Calculation Detail'!E861)</f>
        <v>0</v>
      </c>
      <c r="G861">
        <f>IF('Support - Calculation Detail'!F861="","",'Support - Calculation Detail'!F861)</f>
        <v>625448</v>
      </c>
      <c r="H861">
        <f>IF('Support - Calculation Detail'!G861="","",'Support - Calculation Detail'!G861)</f>
        <v>1.04</v>
      </c>
      <c r="I861">
        <f>IF('Support - Calculation Detail'!H861="","",'Support - Calculation Detail'!H861)</f>
        <v>650466</v>
      </c>
      <c r="J861">
        <f>IF('Support - Calculation Detail'!I861="","",'Support - Calculation Detail'!I861)</f>
        <v>0</v>
      </c>
      <c r="K861">
        <f>IF('Support - Calculation Detail'!K861="","",'Support - Calculation Detail'!K861)</f>
        <v>650466</v>
      </c>
      <c r="L861">
        <f>IF('Support - Calculation Detail'!L861="","",'Support - Calculation Detail'!L861)</f>
        <v>0</v>
      </c>
      <c r="M861">
        <f>IF('Support - Calculation Detail'!M861="","",'Support - Calculation Detail'!M861)</f>
        <v>0</v>
      </c>
      <c r="N861">
        <f>IF('Support - Calculation Detail'!N861="","",'Support - Calculation Detail'!N861)</f>
        <v>0</v>
      </c>
      <c r="P861">
        <f>IF('Support - Calculation Detail'!O861="","",'Support - Calculation Detail'!O861)</f>
        <v>650466</v>
      </c>
      <c r="Q861" t="b">
        <v>1</v>
      </c>
      <c r="R861" t="str">
        <f t="shared" si="65"/>
        <v>2561179</v>
      </c>
      <c r="S861" t="str">
        <f t="shared" si="66"/>
        <v>2561179-UT</v>
      </c>
      <c r="T861" t="str">
        <f t="shared" si="67"/>
        <v>2561179-UT</v>
      </c>
      <c r="U861" t="str">
        <f t="shared" si="68"/>
        <v>6</v>
      </c>
      <c r="V861" t="str">
        <f t="shared" si="69"/>
        <v>UT</v>
      </c>
    </row>
    <row r="862" spans="1:22" x14ac:dyDescent="0.35">
      <c r="A862" t="str">
        <f>IF('Support - Calculation Detail'!A862="","",LEFT('Support - Calculation Detail'!A862,7)&amp;"-"&amp;RIGHT('Support - Calculation Detail'!A862,2))</f>
        <v>2542645-SO</v>
      </c>
      <c r="B862" t="str">
        <f>IF('Support - Calculation Detail'!C862="","",'Support - Calculation Detail'!C862)</f>
        <v>25</v>
      </c>
      <c r="C862" t="str">
        <f>IF('Support - Calculation Detail'!B862="","",'Support - Calculation Detail'!B862)</f>
        <v>N</v>
      </c>
      <c r="D862">
        <f>IF('Support - Calculation Detail'!D862="","",'Support - Calculation Detail'!D862)</f>
        <v>3202358</v>
      </c>
      <c r="E862">
        <f>IF('Support - Calculation Detail'!E862="","",'Support - Calculation Detail'!E862)</f>
        <v>0</v>
      </c>
      <c r="G862">
        <f>IF('Support - Calculation Detail'!F862="","",'Support - Calculation Detail'!F862)</f>
        <v>3202358</v>
      </c>
      <c r="H862">
        <f>IF('Support - Calculation Detail'!G862="","",'Support - Calculation Detail'!G862)</f>
        <v>1.04</v>
      </c>
      <c r="I862">
        <f>IF('Support - Calculation Detail'!H862="","",'Support - Calculation Detail'!H862)</f>
        <v>3330452</v>
      </c>
      <c r="J862">
        <f>IF('Support - Calculation Detail'!I862="","",'Support - Calculation Detail'!I862)</f>
        <v>0</v>
      </c>
      <c r="K862">
        <f>IF('Support - Calculation Detail'!K862="","",'Support - Calculation Detail'!K862)</f>
        <v>3330452</v>
      </c>
      <c r="L862">
        <f>IF('Support - Calculation Detail'!L862="","",'Support - Calculation Detail'!L862)</f>
        <v>0</v>
      </c>
      <c r="M862">
        <f>IF('Support - Calculation Detail'!M862="","",'Support - Calculation Detail'!M862)</f>
        <v>0</v>
      </c>
      <c r="N862">
        <f>IF('Support - Calculation Detail'!N862="","",'Support - Calculation Detail'!N862)</f>
        <v>0</v>
      </c>
      <c r="P862">
        <f>IF('Support - Calculation Detail'!O862="","",'Support - Calculation Detail'!O862)</f>
        <v>3330452</v>
      </c>
      <c r="Q862" t="b">
        <v>1</v>
      </c>
      <c r="R862" t="str">
        <f t="shared" si="65"/>
        <v>2542645</v>
      </c>
      <c r="S862" t="str">
        <f t="shared" si="66"/>
        <v>2542645-SO</v>
      </c>
      <c r="T862" t="str">
        <f t="shared" si="67"/>
        <v>2542645-SO</v>
      </c>
      <c r="U862" t="str">
        <f t="shared" si="68"/>
        <v>4</v>
      </c>
      <c r="V862" t="str">
        <f t="shared" si="69"/>
        <v>SO</v>
      </c>
    </row>
    <row r="863" spans="1:22" x14ac:dyDescent="0.35">
      <c r="A863" t="str">
        <f>IF('Support - Calculation Detail'!A863="","",LEFT('Support - Calculation Detail'!A863,7)&amp;"-"&amp;RIGHT('Support - Calculation Detail'!A863,2))</f>
        <v>4344445-SO</v>
      </c>
      <c r="B863" t="str">
        <f>IF('Support - Calculation Detail'!C863="","",'Support - Calculation Detail'!C863)</f>
        <v>43</v>
      </c>
      <c r="C863" t="str">
        <f>IF('Support - Calculation Detail'!B863="","",'Support - Calculation Detail'!B863)</f>
        <v>N</v>
      </c>
      <c r="D863">
        <f>IF('Support - Calculation Detail'!D863="","",'Support - Calculation Detail'!D863)</f>
        <v>4108659</v>
      </c>
      <c r="E863">
        <f>IF('Support - Calculation Detail'!E863="","",'Support - Calculation Detail'!E863)</f>
        <v>0</v>
      </c>
      <c r="G863">
        <f>IF('Support - Calculation Detail'!F863="","",'Support - Calculation Detail'!F863)</f>
        <v>4108659</v>
      </c>
      <c r="H863">
        <f>IF('Support - Calculation Detail'!G863="","",'Support - Calculation Detail'!G863)</f>
        <v>1.04</v>
      </c>
      <c r="I863">
        <f>IF('Support - Calculation Detail'!H863="","",'Support - Calculation Detail'!H863)</f>
        <v>4273005</v>
      </c>
      <c r="J863">
        <f>IF('Support - Calculation Detail'!I863="","",'Support - Calculation Detail'!I863)</f>
        <v>0</v>
      </c>
      <c r="K863">
        <f>IF('Support - Calculation Detail'!K863="","",'Support - Calculation Detail'!K863)</f>
        <v>4273005</v>
      </c>
      <c r="L863">
        <f>IF('Support - Calculation Detail'!L863="","",'Support - Calculation Detail'!L863)</f>
        <v>0</v>
      </c>
      <c r="M863">
        <f>IF('Support - Calculation Detail'!M863="","",'Support - Calculation Detail'!M863)</f>
        <v>0</v>
      </c>
      <c r="N863">
        <f>IF('Support - Calculation Detail'!N863="","",'Support - Calculation Detail'!N863)</f>
        <v>0</v>
      </c>
      <c r="P863">
        <f>IF('Support - Calculation Detail'!O863="","",'Support - Calculation Detail'!O863)</f>
        <v>4273005</v>
      </c>
      <c r="Q863" t="b">
        <v>1</v>
      </c>
      <c r="R863" t="str">
        <f t="shared" si="65"/>
        <v>4344445</v>
      </c>
      <c r="S863" t="str">
        <f t="shared" si="66"/>
        <v>4344445-SO</v>
      </c>
      <c r="T863" t="str">
        <f t="shared" si="67"/>
        <v>4344445-SO</v>
      </c>
      <c r="U863" t="str">
        <f t="shared" si="68"/>
        <v>4</v>
      </c>
      <c r="V863" t="str">
        <f t="shared" si="69"/>
        <v>SO</v>
      </c>
    </row>
    <row r="864" spans="1:22" x14ac:dyDescent="0.35">
      <c r="A864" t="str">
        <f>IF('Support - Calculation Detail'!A864="","",LEFT('Support - Calculation Detail'!A864,7)&amp;"-"&amp;RIGHT('Support - Calculation Detail'!A864,2))</f>
        <v>5045455-SO</v>
      </c>
      <c r="B864" t="str">
        <f>IF('Support - Calculation Detail'!C864="","",'Support - Calculation Detail'!C864)</f>
        <v>50</v>
      </c>
      <c r="C864" t="str">
        <f>IF('Support - Calculation Detail'!B864="","",'Support - Calculation Detail'!B864)</f>
        <v>N</v>
      </c>
      <c r="D864">
        <f>IF('Support - Calculation Detail'!D864="","",'Support - Calculation Detail'!D864)</f>
        <v>2958348</v>
      </c>
      <c r="E864">
        <f>IF('Support - Calculation Detail'!E864="","",'Support - Calculation Detail'!E864)</f>
        <v>0</v>
      </c>
      <c r="G864">
        <f>IF('Support - Calculation Detail'!F864="","",'Support - Calculation Detail'!F864)</f>
        <v>2958348</v>
      </c>
      <c r="H864">
        <f>IF('Support - Calculation Detail'!G864="","",'Support - Calculation Detail'!G864)</f>
        <v>1.04</v>
      </c>
      <c r="I864">
        <f>IF('Support - Calculation Detail'!H864="","",'Support - Calculation Detail'!H864)</f>
        <v>3076682</v>
      </c>
      <c r="J864">
        <f>IF('Support - Calculation Detail'!I864="","",'Support - Calculation Detail'!I864)</f>
        <v>0</v>
      </c>
      <c r="K864">
        <f>IF('Support - Calculation Detail'!K864="","",'Support - Calculation Detail'!K864)</f>
        <v>3076682</v>
      </c>
      <c r="L864">
        <f>IF('Support - Calculation Detail'!L864="","",'Support - Calculation Detail'!L864)</f>
        <v>0</v>
      </c>
      <c r="M864">
        <f>IF('Support - Calculation Detail'!M864="","",'Support - Calculation Detail'!M864)</f>
        <v>0</v>
      </c>
      <c r="N864">
        <f>IF('Support - Calculation Detail'!N864="","",'Support - Calculation Detail'!N864)</f>
        <v>0</v>
      </c>
      <c r="P864">
        <f>IF('Support - Calculation Detail'!O864="","",'Support - Calculation Detail'!O864)</f>
        <v>3076682</v>
      </c>
      <c r="Q864" t="b">
        <v>1</v>
      </c>
      <c r="R864" t="str">
        <f t="shared" si="65"/>
        <v>5045455</v>
      </c>
      <c r="S864" t="str">
        <f t="shared" si="66"/>
        <v>5045455-SO</v>
      </c>
      <c r="T864" t="str">
        <f t="shared" si="67"/>
        <v>5045455-SO</v>
      </c>
      <c r="U864" t="str">
        <f t="shared" si="68"/>
        <v>4</v>
      </c>
      <c r="V864" t="str">
        <f t="shared" si="69"/>
        <v>SO</v>
      </c>
    </row>
    <row r="865" spans="1:22" x14ac:dyDescent="0.35">
      <c r="A865" t="str">
        <f>IF('Support - Calculation Detail'!A865="","",LEFT('Support - Calculation Detail'!A865,7)&amp;"-"&amp;RIGHT('Support - Calculation Detail'!A865,2))</f>
        <v>6646620-SO</v>
      </c>
      <c r="B865" t="str">
        <f>IF('Support - Calculation Detail'!C865="","",'Support - Calculation Detail'!C865)</f>
        <v>66</v>
      </c>
      <c r="C865" t="str">
        <f>IF('Support - Calculation Detail'!B865="","",'Support - Calculation Detail'!B865)</f>
        <v>N</v>
      </c>
      <c r="D865">
        <f>IF('Support - Calculation Detail'!D865="","",'Support - Calculation Detail'!D865)</f>
        <v>3258313</v>
      </c>
      <c r="E865">
        <f>IF('Support - Calculation Detail'!E865="","",'Support - Calculation Detail'!E865)</f>
        <v>0</v>
      </c>
      <c r="G865">
        <f>IF('Support - Calculation Detail'!F865="","",'Support - Calculation Detail'!F865)</f>
        <v>3258313</v>
      </c>
      <c r="H865">
        <f>IF('Support - Calculation Detail'!G865="","",'Support - Calculation Detail'!G865)</f>
        <v>1.04</v>
      </c>
      <c r="I865">
        <f>IF('Support - Calculation Detail'!H865="","",'Support - Calculation Detail'!H865)</f>
        <v>3388646</v>
      </c>
      <c r="J865">
        <f>IF('Support - Calculation Detail'!I865="","",'Support - Calculation Detail'!I865)</f>
        <v>0</v>
      </c>
      <c r="K865">
        <f>IF('Support - Calculation Detail'!K865="","",'Support - Calculation Detail'!K865)</f>
        <v>3388646</v>
      </c>
      <c r="L865">
        <f>IF('Support - Calculation Detail'!L865="","",'Support - Calculation Detail'!L865)</f>
        <v>0</v>
      </c>
      <c r="M865">
        <f>IF('Support - Calculation Detail'!M865="","",'Support - Calculation Detail'!M865)</f>
        <v>0</v>
      </c>
      <c r="N865">
        <f>IF('Support - Calculation Detail'!N865="","",'Support - Calculation Detail'!N865)</f>
        <v>0</v>
      </c>
      <c r="P865">
        <f>IF('Support - Calculation Detail'!O865="","",'Support - Calculation Detail'!O865)</f>
        <v>3388646</v>
      </c>
      <c r="Q865" t="b">
        <v>1</v>
      </c>
      <c r="R865" t="str">
        <f t="shared" si="65"/>
        <v>6646620</v>
      </c>
      <c r="S865" t="str">
        <f t="shared" si="66"/>
        <v>6646620-SO</v>
      </c>
      <c r="T865" t="str">
        <f t="shared" si="67"/>
        <v>6646620-SO</v>
      </c>
      <c r="U865" t="str">
        <f t="shared" si="68"/>
        <v>4</v>
      </c>
      <c r="V865" t="str">
        <f t="shared" si="69"/>
        <v>SO</v>
      </c>
    </row>
    <row r="866" spans="1:22" x14ac:dyDescent="0.35">
      <c r="A866" t="str">
        <f>IF('Support - Calculation Detail'!A866="","",LEFT('Support - Calculation Detail'!A866,7)&amp;"-"&amp;RIGHT('Support - Calculation Detail'!A866,2))</f>
        <v>2610000-UT</v>
      </c>
      <c r="B866" t="str">
        <f>IF('Support - Calculation Detail'!C866="","",'Support - Calculation Detail'!C866)</f>
        <v>26</v>
      </c>
      <c r="C866" t="str">
        <f>IF('Support - Calculation Detail'!B866="","",'Support - Calculation Detail'!B866)</f>
        <v>N</v>
      </c>
      <c r="D866">
        <f>IF('Support - Calculation Detail'!D866="","",'Support - Calculation Detail'!D866)</f>
        <v>16041045</v>
      </c>
      <c r="E866">
        <f>IF('Support - Calculation Detail'!E866="","",'Support - Calculation Detail'!E866)</f>
        <v>0</v>
      </c>
      <c r="G866">
        <f>IF('Support - Calculation Detail'!F866="","",'Support - Calculation Detail'!F866)</f>
        <v>16041045</v>
      </c>
      <c r="H866">
        <f>IF('Support - Calculation Detail'!G866="","",'Support - Calculation Detail'!G866)</f>
        <v>1.04</v>
      </c>
      <c r="I866">
        <f>IF('Support - Calculation Detail'!H866="","",'Support - Calculation Detail'!H866)</f>
        <v>16682687</v>
      </c>
      <c r="J866">
        <f>IF('Support - Calculation Detail'!I866="","",'Support - Calculation Detail'!I866)</f>
        <v>0</v>
      </c>
      <c r="K866">
        <f>IF('Support - Calculation Detail'!K866="","",'Support - Calculation Detail'!K866)</f>
        <v>16682687</v>
      </c>
      <c r="L866">
        <f>IF('Support - Calculation Detail'!L866="","",'Support - Calculation Detail'!L866)</f>
        <v>0</v>
      </c>
      <c r="M866">
        <f>IF('Support - Calculation Detail'!M866="","",'Support - Calculation Detail'!M866)</f>
        <v>333436</v>
      </c>
      <c r="N866">
        <f>IF('Support - Calculation Detail'!N866="","",'Support - Calculation Detail'!N866)</f>
        <v>1024540.4921239698</v>
      </c>
      <c r="P866">
        <f>IF('Support - Calculation Detail'!O866="","",'Support - Calculation Detail'!O866)</f>
        <v>18040663.492123969</v>
      </c>
      <c r="Q866" t="b">
        <v>1</v>
      </c>
      <c r="R866" t="str">
        <f t="shared" si="65"/>
        <v>2610000</v>
      </c>
      <c r="S866" t="str">
        <f t="shared" si="66"/>
        <v>2610000-UT</v>
      </c>
      <c r="T866" t="str">
        <f t="shared" si="67"/>
        <v>2610000-UT</v>
      </c>
      <c r="U866" t="str">
        <f t="shared" si="68"/>
        <v>1</v>
      </c>
      <c r="V866" t="str">
        <f t="shared" si="69"/>
        <v>UT</v>
      </c>
    </row>
    <row r="867" spans="1:22" x14ac:dyDescent="0.35">
      <c r="A867" t="str">
        <f>IF('Support - Calculation Detail'!A867="","",LEFT('Support - Calculation Detail'!A867,7)&amp;"-"&amp;RIGHT('Support - Calculation Detail'!A867,2))</f>
        <v>2620001-UT</v>
      </c>
      <c r="B867" t="str">
        <f>IF('Support - Calculation Detail'!C867="","",'Support - Calculation Detail'!C867)</f>
        <v>26</v>
      </c>
      <c r="C867" t="str">
        <f>IF('Support - Calculation Detail'!B867="","",'Support - Calculation Detail'!B867)</f>
        <v>N</v>
      </c>
      <c r="D867">
        <f>IF('Support - Calculation Detail'!D867="","",'Support - Calculation Detail'!D867)</f>
        <v>53566</v>
      </c>
      <c r="E867">
        <f>IF('Support - Calculation Detail'!E867="","",'Support - Calculation Detail'!E867)</f>
        <v>0</v>
      </c>
      <c r="G867">
        <f>IF('Support - Calculation Detail'!F867="","",'Support - Calculation Detail'!F867)</f>
        <v>53566</v>
      </c>
      <c r="H867">
        <f>IF('Support - Calculation Detail'!G867="","",'Support - Calculation Detail'!G867)</f>
        <v>1.04</v>
      </c>
      <c r="I867">
        <f>IF('Support - Calculation Detail'!H867="","",'Support - Calculation Detail'!H867)</f>
        <v>55709</v>
      </c>
      <c r="J867">
        <f>IF('Support - Calculation Detail'!I867="","",'Support - Calculation Detail'!I867)</f>
        <v>0</v>
      </c>
      <c r="K867">
        <f>IF('Support - Calculation Detail'!K867="","",'Support - Calculation Detail'!K867)</f>
        <v>55709</v>
      </c>
      <c r="L867">
        <f>IF('Support - Calculation Detail'!L867="","",'Support - Calculation Detail'!L867)</f>
        <v>0</v>
      </c>
      <c r="M867">
        <f>IF('Support - Calculation Detail'!M867="","",'Support - Calculation Detail'!M867)</f>
        <v>0</v>
      </c>
      <c r="N867">
        <f>IF('Support - Calculation Detail'!N867="","",'Support - Calculation Detail'!N867)</f>
        <v>0</v>
      </c>
      <c r="P867">
        <f>IF('Support - Calculation Detail'!O867="","",'Support - Calculation Detail'!O867)</f>
        <v>55709</v>
      </c>
      <c r="Q867" t="b">
        <v>1</v>
      </c>
      <c r="R867" t="str">
        <f t="shared" si="65"/>
        <v>2620001</v>
      </c>
      <c r="S867" t="str">
        <f t="shared" si="66"/>
        <v>2620001-UT</v>
      </c>
      <c r="T867" t="str">
        <f t="shared" si="67"/>
        <v>2620001-UT</v>
      </c>
      <c r="U867" t="str">
        <f t="shared" si="68"/>
        <v>2</v>
      </c>
      <c r="V867" t="str">
        <f t="shared" si="69"/>
        <v>UT</v>
      </c>
    </row>
    <row r="868" spans="1:22" x14ac:dyDescent="0.35">
      <c r="A868" t="str">
        <f>IF('Support - Calculation Detail'!A868="","",LEFT('Support - Calculation Detail'!A868,7)&amp;"-"&amp;RIGHT('Support - Calculation Detail'!A868,2))</f>
        <v>2620002-UT</v>
      </c>
      <c r="B868" t="str">
        <f>IF('Support - Calculation Detail'!C868="","",'Support - Calculation Detail'!C868)</f>
        <v>26</v>
      </c>
      <c r="C868" t="str">
        <f>IF('Support - Calculation Detail'!B868="","",'Support - Calculation Detail'!B868)</f>
        <v>N</v>
      </c>
      <c r="D868">
        <f>IF('Support - Calculation Detail'!D868="","",'Support - Calculation Detail'!D868)</f>
        <v>29336</v>
      </c>
      <c r="E868">
        <f>IF('Support - Calculation Detail'!E868="","",'Support - Calculation Detail'!E868)</f>
        <v>0</v>
      </c>
      <c r="G868">
        <f>IF('Support - Calculation Detail'!F868="","",'Support - Calculation Detail'!F868)</f>
        <v>29336</v>
      </c>
      <c r="H868">
        <f>IF('Support - Calculation Detail'!G868="","",'Support - Calculation Detail'!G868)</f>
        <v>1.04</v>
      </c>
      <c r="I868">
        <f>IF('Support - Calculation Detail'!H868="","",'Support - Calculation Detail'!H868)</f>
        <v>30509</v>
      </c>
      <c r="J868">
        <f>IF('Support - Calculation Detail'!I868="","",'Support - Calculation Detail'!I868)</f>
        <v>0</v>
      </c>
      <c r="K868">
        <f>IF('Support - Calculation Detail'!K868="","",'Support - Calculation Detail'!K868)</f>
        <v>30509</v>
      </c>
      <c r="L868">
        <f>IF('Support - Calculation Detail'!L868="","",'Support - Calculation Detail'!L868)</f>
        <v>0</v>
      </c>
      <c r="M868">
        <f>IF('Support - Calculation Detail'!M868="","",'Support - Calculation Detail'!M868)</f>
        <v>0</v>
      </c>
      <c r="N868">
        <f>IF('Support - Calculation Detail'!N868="","",'Support - Calculation Detail'!N868)</f>
        <v>0</v>
      </c>
      <c r="P868">
        <f>IF('Support - Calculation Detail'!O868="","",'Support - Calculation Detail'!O868)</f>
        <v>30509</v>
      </c>
      <c r="Q868" t="b">
        <v>1</v>
      </c>
      <c r="R868" t="str">
        <f t="shared" si="65"/>
        <v>2620002</v>
      </c>
      <c r="S868" t="str">
        <f t="shared" si="66"/>
        <v>2620002-UT</v>
      </c>
      <c r="T868" t="str">
        <f t="shared" si="67"/>
        <v>2620002-UT</v>
      </c>
      <c r="U868" t="str">
        <f t="shared" si="68"/>
        <v>2</v>
      </c>
      <c r="V868" t="str">
        <f t="shared" si="69"/>
        <v>UT</v>
      </c>
    </row>
    <row r="869" spans="1:22" x14ac:dyDescent="0.35">
      <c r="A869" t="str">
        <f>IF('Support - Calculation Detail'!A869="","",LEFT('Support - Calculation Detail'!A869,7)&amp;"-"&amp;RIGHT('Support - Calculation Detail'!A869,2))</f>
        <v>2620002-TF</v>
      </c>
      <c r="B869" t="str">
        <f>IF('Support - Calculation Detail'!C869="","",'Support - Calculation Detail'!C869)</f>
        <v>26</v>
      </c>
      <c r="C869" t="str">
        <f>IF('Support - Calculation Detail'!B869="","",'Support - Calculation Detail'!B869)</f>
        <v>N</v>
      </c>
      <c r="D869">
        <f>IF('Support - Calculation Detail'!D869="","",'Support - Calculation Detail'!D869)</f>
        <v>23768</v>
      </c>
      <c r="E869">
        <f>IF('Support - Calculation Detail'!E869="","",'Support - Calculation Detail'!E869)</f>
        <v>0</v>
      </c>
      <c r="G869">
        <f>IF('Support - Calculation Detail'!F869="","",'Support - Calculation Detail'!F869)</f>
        <v>23768</v>
      </c>
      <c r="H869">
        <f>IF('Support - Calculation Detail'!G869="","",'Support - Calculation Detail'!G869)</f>
        <v>1.04</v>
      </c>
      <c r="I869">
        <f>IF('Support - Calculation Detail'!H869="","",'Support - Calculation Detail'!H869)</f>
        <v>24719</v>
      </c>
      <c r="J869">
        <f>IF('Support - Calculation Detail'!I869="","",'Support - Calculation Detail'!I869)</f>
        <v>0</v>
      </c>
      <c r="K869">
        <f>IF('Support - Calculation Detail'!K869="","",'Support - Calculation Detail'!K869)</f>
        <v>24719</v>
      </c>
      <c r="L869">
        <f>IF('Support - Calculation Detail'!L869="","",'Support - Calculation Detail'!L869)</f>
        <v>0</v>
      </c>
      <c r="M869">
        <f>IF('Support - Calculation Detail'!M869="","",'Support - Calculation Detail'!M869)</f>
        <v>0</v>
      </c>
      <c r="N869">
        <f>IF('Support - Calculation Detail'!N869="","",'Support - Calculation Detail'!N869)</f>
        <v>0</v>
      </c>
      <c r="P869">
        <f>IF('Support - Calculation Detail'!O869="","",'Support - Calculation Detail'!O869)</f>
        <v>24719</v>
      </c>
      <c r="Q869" t="b">
        <v>1</v>
      </c>
      <c r="R869" t="str">
        <f t="shared" si="65"/>
        <v>2620002</v>
      </c>
      <c r="S869" t="str">
        <f t="shared" si="66"/>
        <v>2620002-TF</v>
      </c>
      <c r="T869" t="str">
        <f t="shared" si="67"/>
        <v>2620002-TF</v>
      </c>
      <c r="U869" t="str">
        <f t="shared" si="68"/>
        <v>2</v>
      </c>
      <c r="V869" t="str">
        <f t="shared" si="69"/>
        <v>TF</v>
      </c>
    </row>
    <row r="870" spans="1:22" x14ac:dyDescent="0.35">
      <c r="A870" t="str">
        <f>IF('Support - Calculation Detail'!A870="","",LEFT('Support - Calculation Detail'!A870,7)&amp;"-"&amp;RIGHT('Support - Calculation Detail'!A870,2))</f>
        <v>2620003-UT</v>
      </c>
      <c r="B870" t="str">
        <f>IF('Support - Calculation Detail'!C870="","",'Support - Calculation Detail'!C870)</f>
        <v>26</v>
      </c>
      <c r="C870" t="str">
        <f>IF('Support - Calculation Detail'!B870="","",'Support - Calculation Detail'!B870)</f>
        <v>N</v>
      </c>
      <c r="D870">
        <f>IF('Support - Calculation Detail'!D870="","",'Support - Calculation Detail'!D870)</f>
        <v>89346</v>
      </c>
      <c r="E870">
        <f>IF('Support - Calculation Detail'!E870="","",'Support - Calculation Detail'!E870)</f>
        <v>0</v>
      </c>
      <c r="G870">
        <f>IF('Support - Calculation Detail'!F870="","",'Support - Calculation Detail'!F870)</f>
        <v>89346</v>
      </c>
      <c r="H870">
        <f>IF('Support - Calculation Detail'!G870="","",'Support - Calculation Detail'!G870)</f>
        <v>1.04</v>
      </c>
      <c r="I870">
        <f>IF('Support - Calculation Detail'!H870="","",'Support - Calculation Detail'!H870)</f>
        <v>92920</v>
      </c>
      <c r="J870">
        <f>IF('Support - Calculation Detail'!I870="","",'Support - Calculation Detail'!I870)</f>
        <v>0</v>
      </c>
      <c r="K870">
        <f>IF('Support - Calculation Detail'!K870="","",'Support - Calculation Detail'!K870)</f>
        <v>92920</v>
      </c>
      <c r="L870">
        <f>IF('Support - Calculation Detail'!L870="","",'Support - Calculation Detail'!L870)</f>
        <v>0</v>
      </c>
      <c r="M870">
        <f>IF('Support - Calculation Detail'!M870="","",'Support - Calculation Detail'!M870)</f>
        <v>0</v>
      </c>
      <c r="N870">
        <f>IF('Support - Calculation Detail'!N870="","",'Support - Calculation Detail'!N870)</f>
        <v>0</v>
      </c>
      <c r="P870">
        <f>IF('Support - Calculation Detail'!O870="","",'Support - Calculation Detail'!O870)</f>
        <v>92920</v>
      </c>
      <c r="Q870" t="b">
        <v>1</v>
      </c>
      <c r="R870" t="str">
        <f t="shared" si="65"/>
        <v>2620003</v>
      </c>
      <c r="S870" t="str">
        <f t="shared" si="66"/>
        <v>2620003-UT</v>
      </c>
      <c r="T870" t="str">
        <f t="shared" si="67"/>
        <v>2620003-UT</v>
      </c>
      <c r="U870" t="str">
        <f t="shared" si="68"/>
        <v>2</v>
      </c>
      <c r="V870" t="str">
        <f t="shared" si="69"/>
        <v>UT</v>
      </c>
    </row>
    <row r="871" spans="1:22" x14ac:dyDescent="0.35">
      <c r="A871" t="str">
        <f>IF('Support - Calculation Detail'!A871="","",LEFT('Support - Calculation Detail'!A871,7)&amp;"-"&amp;RIGHT('Support - Calculation Detail'!A871,2))</f>
        <v>2620004-UT</v>
      </c>
      <c r="B871" t="str">
        <f>IF('Support - Calculation Detail'!C871="","",'Support - Calculation Detail'!C871)</f>
        <v>26</v>
      </c>
      <c r="C871" t="str">
        <f>IF('Support - Calculation Detail'!B871="","",'Support - Calculation Detail'!B871)</f>
        <v>N</v>
      </c>
      <c r="D871">
        <f>IF('Support - Calculation Detail'!D871="","",'Support - Calculation Detail'!D871)</f>
        <v>47483</v>
      </c>
      <c r="E871">
        <f>IF('Support - Calculation Detail'!E871="","",'Support - Calculation Detail'!E871)</f>
        <v>0</v>
      </c>
      <c r="G871">
        <f>IF('Support - Calculation Detail'!F871="","",'Support - Calculation Detail'!F871)</f>
        <v>47483</v>
      </c>
      <c r="H871">
        <f>IF('Support - Calculation Detail'!G871="","",'Support - Calculation Detail'!G871)</f>
        <v>1.04</v>
      </c>
      <c r="I871">
        <f>IF('Support - Calculation Detail'!H871="","",'Support - Calculation Detail'!H871)</f>
        <v>49382</v>
      </c>
      <c r="J871">
        <f>IF('Support - Calculation Detail'!I871="","",'Support - Calculation Detail'!I871)</f>
        <v>0</v>
      </c>
      <c r="K871">
        <f>IF('Support - Calculation Detail'!K871="","",'Support - Calculation Detail'!K871)</f>
        <v>49382</v>
      </c>
      <c r="L871">
        <f>IF('Support - Calculation Detail'!L871="","",'Support - Calculation Detail'!L871)</f>
        <v>0</v>
      </c>
      <c r="M871">
        <f>IF('Support - Calculation Detail'!M871="","",'Support - Calculation Detail'!M871)</f>
        <v>0</v>
      </c>
      <c r="N871">
        <f>IF('Support - Calculation Detail'!N871="","",'Support - Calculation Detail'!N871)</f>
        <v>0</v>
      </c>
      <c r="P871">
        <f>IF('Support - Calculation Detail'!O871="","",'Support - Calculation Detail'!O871)</f>
        <v>49382</v>
      </c>
      <c r="Q871" t="b">
        <v>1</v>
      </c>
      <c r="R871" t="str">
        <f t="shared" si="65"/>
        <v>2620004</v>
      </c>
      <c r="S871" t="str">
        <f t="shared" si="66"/>
        <v>2620004-UT</v>
      </c>
      <c r="T871" t="str">
        <f t="shared" si="67"/>
        <v>2620004-UT</v>
      </c>
      <c r="U871" t="str">
        <f t="shared" si="68"/>
        <v>2</v>
      </c>
      <c r="V871" t="str">
        <f t="shared" si="69"/>
        <v>UT</v>
      </c>
    </row>
    <row r="872" spans="1:22" x14ac:dyDescent="0.35">
      <c r="A872" t="str">
        <f>IF('Support - Calculation Detail'!A872="","",LEFT('Support - Calculation Detail'!A872,7)&amp;"-"&amp;RIGHT('Support - Calculation Detail'!A872,2))</f>
        <v>2620005-UT</v>
      </c>
      <c r="B872" t="str">
        <f>IF('Support - Calculation Detail'!C872="","",'Support - Calculation Detail'!C872)</f>
        <v>26</v>
      </c>
      <c r="C872" t="str">
        <f>IF('Support - Calculation Detail'!B872="","",'Support - Calculation Detail'!B872)</f>
        <v>N</v>
      </c>
      <c r="D872">
        <f>IF('Support - Calculation Detail'!D872="","",'Support - Calculation Detail'!D872)</f>
        <v>132848</v>
      </c>
      <c r="E872">
        <f>IF('Support - Calculation Detail'!E872="","",'Support - Calculation Detail'!E872)</f>
        <v>0</v>
      </c>
      <c r="G872">
        <f>IF('Support - Calculation Detail'!F872="","",'Support - Calculation Detail'!F872)</f>
        <v>132848</v>
      </c>
      <c r="H872">
        <f>IF('Support - Calculation Detail'!G872="","",'Support - Calculation Detail'!G872)</f>
        <v>1.04</v>
      </c>
      <c r="I872">
        <f>IF('Support - Calculation Detail'!H872="","",'Support - Calculation Detail'!H872)</f>
        <v>138162</v>
      </c>
      <c r="J872">
        <f>IF('Support - Calculation Detail'!I872="","",'Support - Calculation Detail'!I872)</f>
        <v>0</v>
      </c>
      <c r="K872">
        <f>IF('Support - Calculation Detail'!K872="","",'Support - Calculation Detail'!K872)</f>
        <v>138162</v>
      </c>
      <c r="L872">
        <f>IF('Support - Calculation Detail'!L872="","",'Support - Calculation Detail'!L872)</f>
        <v>0</v>
      </c>
      <c r="M872">
        <f>IF('Support - Calculation Detail'!M872="","",'Support - Calculation Detail'!M872)</f>
        <v>0</v>
      </c>
      <c r="N872">
        <f>IF('Support - Calculation Detail'!N872="","",'Support - Calculation Detail'!N872)</f>
        <v>0</v>
      </c>
      <c r="P872">
        <f>IF('Support - Calculation Detail'!O872="","",'Support - Calculation Detail'!O872)</f>
        <v>138162</v>
      </c>
      <c r="Q872" t="b">
        <v>1</v>
      </c>
      <c r="R872" t="str">
        <f t="shared" si="65"/>
        <v>2620005</v>
      </c>
      <c r="S872" t="str">
        <f t="shared" si="66"/>
        <v>2620005-UT</v>
      </c>
      <c r="T872" t="str">
        <f t="shared" si="67"/>
        <v>2620005-UT</v>
      </c>
      <c r="U872" t="str">
        <f t="shared" si="68"/>
        <v>2</v>
      </c>
      <c r="V872" t="str">
        <f t="shared" si="69"/>
        <v>UT</v>
      </c>
    </row>
    <row r="873" spans="1:22" x14ac:dyDescent="0.35">
      <c r="A873" t="str">
        <f>IF('Support - Calculation Detail'!A873="","",LEFT('Support - Calculation Detail'!A873,7)&amp;"-"&amp;RIGHT('Support - Calculation Detail'!A873,2))</f>
        <v>2620006-UT</v>
      </c>
      <c r="B873" t="str">
        <f>IF('Support - Calculation Detail'!C873="","",'Support - Calculation Detail'!C873)</f>
        <v>26</v>
      </c>
      <c r="C873" t="str">
        <f>IF('Support - Calculation Detail'!B873="","",'Support - Calculation Detail'!B873)</f>
        <v>N</v>
      </c>
      <c r="D873">
        <f>IF('Support - Calculation Detail'!D873="","",'Support - Calculation Detail'!D873)</f>
        <v>339827</v>
      </c>
      <c r="E873">
        <f>IF('Support - Calculation Detail'!E873="","",'Support - Calculation Detail'!E873)</f>
        <v>0</v>
      </c>
      <c r="G873">
        <f>IF('Support - Calculation Detail'!F873="","",'Support - Calculation Detail'!F873)</f>
        <v>339827</v>
      </c>
      <c r="H873">
        <f>IF('Support - Calculation Detail'!G873="","",'Support - Calculation Detail'!G873)</f>
        <v>1.04</v>
      </c>
      <c r="I873">
        <f>IF('Support - Calculation Detail'!H873="","",'Support - Calculation Detail'!H873)</f>
        <v>353420</v>
      </c>
      <c r="J873">
        <f>IF('Support - Calculation Detail'!I873="","",'Support - Calculation Detail'!I873)</f>
        <v>0</v>
      </c>
      <c r="K873">
        <f>IF('Support - Calculation Detail'!K873="","",'Support - Calculation Detail'!K873)</f>
        <v>353420</v>
      </c>
      <c r="L873">
        <f>IF('Support - Calculation Detail'!L873="","",'Support - Calculation Detail'!L873)</f>
        <v>0</v>
      </c>
      <c r="M873">
        <f>IF('Support - Calculation Detail'!M873="","",'Support - Calculation Detail'!M873)</f>
        <v>0</v>
      </c>
      <c r="N873">
        <f>IF('Support - Calculation Detail'!N873="","",'Support - Calculation Detail'!N873)</f>
        <v>0</v>
      </c>
      <c r="P873">
        <f>IF('Support - Calculation Detail'!O873="","",'Support - Calculation Detail'!O873)</f>
        <v>353420</v>
      </c>
      <c r="Q873" t="b">
        <v>1</v>
      </c>
      <c r="R873" t="str">
        <f t="shared" si="65"/>
        <v>2620006</v>
      </c>
      <c r="S873" t="str">
        <f t="shared" si="66"/>
        <v>2620006-UT</v>
      </c>
      <c r="T873" t="str">
        <f t="shared" si="67"/>
        <v>2620006-UT</v>
      </c>
      <c r="U873" t="str">
        <f t="shared" si="68"/>
        <v>2</v>
      </c>
      <c r="V873" t="str">
        <f t="shared" si="69"/>
        <v>UT</v>
      </c>
    </row>
    <row r="874" spans="1:22" x14ac:dyDescent="0.35">
      <c r="A874" t="str">
        <f>IF('Support - Calculation Detail'!A874="","",LEFT('Support - Calculation Detail'!A874,7)&amp;"-"&amp;RIGHT('Support - Calculation Detail'!A874,2))</f>
        <v>2620006-TF</v>
      </c>
      <c r="B874" t="str">
        <f>IF('Support - Calculation Detail'!C874="","",'Support - Calculation Detail'!C874)</f>
        <v>26</v>
      </c>
      <c r="C874" t="str">
        <f>IF('Support - Calculation Detail'!B874="","",'Support - Calculation Detail'!B874)</f>
        <v>N</v>
      </c>
      <c r="D874">
        <f>IF('Support - Calculation Detail'!D874="","",'Support - Calculation Detail'!D874)</f>
        <v>2661044</v>
      </c>
      <c r="E874">
        <f>IF('Support - Calculation Detail'!E874="","",'Support - Calculation Detail'!E874)</f>
        <v>0</v>
      </c>
      <c r="G874">
        <f>IF('Support - Calculation Detail'!F874="","",'Support - Calculation Detail'!F874)</f>
        <v>2661044</v>
      </c>
      <c r="H874">
        <f>IF('Support - Calculation Detail'!G874="","",'Support - Calculation Detail'!G874)</f>
        <v>1.04</v>
      </c>
      <c r="I874">
        <f>IF('Support - Calculation Detail'!H874="","",'Support - Calculation Detail'!H874)</f>
        <v>2767486</v>
      </c>
      <c r="J874">
        <f>IF('Support - Calculation Detail'!I874="","",'Support - Calculation Detail'!I874)</f>
        <v>0</v>
      </c>
      <c r="K874">
        <f>IF('Support - Calculation Detail'!K874="","",'Support - Calculation Detail'!K874)</f>
        <v>2767486</v>
      </c>
      <c r="L874">
        <f>IF('Support - Calculation Detail'!L874="","",'Support - Calculation Detail'!L874)</f>
        <v>0</v>
      </c>
      <c r="M874">
        <f>IF('Support - Calculation Detail'!M874="","",'Support - Calculation Detail'!M874)</f>
        <v>0</v>
      </c>
      <c r="N874">
        <f>IF('Support - Calculation Detail'!N874="","",'Support - Calculation Detail'!N874)</f>
        <v>0</v>
      </c>
      <c r="P874">
        <f>IF('Support - Calculation Detail'!O874="","",'Support - Calculation Detail'!O874)</f>
        <v>2767486</v>
      </c>
      <c r="Q874" t="b">
        <v>1</v>
      </c>
      <c r="R874" t="str">
        <f t="shared" si="65"/>
        <v>2620006</v>
      </c>
      <c r="S874" t="str">
        <f t="shared" si="66"/>
        <v>2620006-TF</v>
      </c>
      <c r="T874" t="str">
        <f t="shared" si="67"/>
        <v>2620006-TF</v>
      </c>
      <c r="U874" t="str">
        <f t="shared" si="68"/>
        <v>2</v>
      </c>
      <c r="V874" t="str">
        <f t="shared" si="69"/>
        <v>TF</v>
      </c>
    </row>
    <row r="875" spans="1:22" x14ac:dyDescent="0.35">
      <c r="A875" t="str">
        <f>IF('Support - Calculation Detail'!A875="","",LEFT('Support - Calculation Detail'!A875,7)&amp;"-"&amp;RIGHT('Support - Calculation Detail'!A875,2))</f>
        <v>2620007-TF</v>
      </c>
      <c r="B875" t="str">
        <f>IF('Support - Calculation Detail'!C875="","",'Support - Calculation Detail'!C875)</f>
        <v>26</v>
      </c>
      <c r="C875" t="str">
        <f>IF('Support - Calculation Detail'!B875="","",'Support - Calculation Detail'!B875)</f>
        <v>N</v>
      </c>
      <c r="D875">
        <f>IF('Support - Calculation Detail'!D875="","",'Support - Calculation Detail'!D875)</f>
        <v>188552</v>
      </c>
      <c r="E875">
        <f>IF('Support - Calculation Detail'!E875="","",'Support - Calculation Detail'!E875)</f>
        <v>0</v>
      </c>
      <c r="G875">
        <f>IF('Support - Calculation Detail'!F875="","",'Support - Calculation Detail'!F875)</f>
        <v>188552</v>
      </c>
      <c r="H875">
        <f>IF('Support - Calculation Detail'!G875="","",'Support - Calculation Detail'!G875)</f>
        <v>1.04</v>
      </c>
      <c r="I875">
        <f>IF('Support - Calculation Detail'!H875="","",'Support - Calculation Detail'!H875)</f>
        <v>196094</v>
      </c>
      <c r="J875">
        <f>IF('Support - Calculation Detail'!I875="","",'Support - Calculation Detail'!I875)</f>
        <v>0</v>
      </c>
      <c r="K875">
        <f>IF('Support - Calculation Detail'!K875="","",'Support - Calculation Detail'!K875)</f>
        <v>196094</v>
      </c>
      <c r="L875">
        <f>IF('Support - Calculation Detail'!L875="","",'Support - Calculation Detail'!L875)</f>
        <v>0</v>
      </c>
      <c r="M875">
        <f>IF('Support - Calculation Detail'!M875="","",'Support - Calculation Detail'!M875)</f>
        <v>0</v>
      </c>
      <c r="N875">
        <f>IF('Support - Calculation Detail'!N875="","",'Support - Calculation Detail'!N875)</f>
        <v>0</v>
      </c>
      <c r="P875">
        <f>IF('Support - Calculation Detail'!O875="","",'Support - Calculation Detail'!O875)</f>
        <v>196094</v>
      </c>
      <c r="Q875" t="b">
        <v>1</v>
      </c>
      <c r="R875" t="str">
        <f t="shared" si="65"/>
        <v>2620007</v>
      </c>
      <c r="S875" t="str">
        <f t="shared" si="66"/>
        <v>2620007-TF</v>
      </c>
      <c r="T875" t="str">
        <f t="shared" si="67"/>
        <v>2620007-TF</v>
      </c>
      <c r="U875" t="str">
        <f t="shared" si="68"/>
        <v>2</v>
      </c>
      <c r="V875" t="str">
        <f t="shared" si="69"/>
        <v>TF</v>
      </c>
    </row>
    <row r="876" spans="1:22" x14ac:dyDescent="0.35">
      <c r="A876" t="str">
        <f>IF('Support - Calculation Detail'!A876="","",LEFT('Support - Calculation Detail'!A876,7)&amp;"-"&amp;RIGHT('Support - Calculation Detail'!A876,2))</f>
        <v>2620007-UT</v>
      </c>
      <c r="B876" t="str">
        <f>IF('Support - Calculation Detail'!C876="","",'Support - Calculation Detail'!C876)</f>
        <v>26</v>
      </c>
      <c r="C876" t="str">
        <f>IF('Support - Calculation Detail'!B876="","",'Support - Calculation Detail'!B876)</f>
        <v>N</v>
      </c>
      <c r="D876">
        <f>IF('Support - Calculation Detail'!D876="","",'Support - Calculation Detail'!D876)</f>
        <v>70652</v>
      </c>
      <c r="E876">
        <f>IF('Support - Calculation Detail'!E876="","",'Support - Calculation Detail'!E876)</f>
        <v>0</v>
      </c>
      <c r="G876">
        <f>IF('Support - Calculation Detail'!F876="","",'Support - Calculation Detail'!F876)</f>
        <v>70652</v>
      </c>
      <c r="H876">
        <f>IF('Support - Calculation Detail'!G876="","",'Support - Calculation Detail'!G876)</f>
        <v>1.04</v>
      </c>
      <c r="I876">
        <f>IF('Support - Calculation Detail'!H876="","",'Support - Calculation Detail'!H876)</f>
        <v>73478</v>
      </c>
      <c r="J876">
        <f>IF('Support - Calculation Detail'!I876="","",'Support - Calculation Detail'!I876)</f>
        <v>0</v>
      </c>
      <c r="K876">
        <f>IF('Support - Calculation Detail'!K876="","",'Support - Calculation Detail'!K876)</f>
        <v>73478</v>
      </c>
      <c r="L876">
        <f>IF('Support - Calculation Detail'!L876="","",'Support - Calculation Detail'!L876)</f>
        <v>0</v>
      </c>
      <c r="M876">
        <f>IF('Support - Calculation Detail'!M876="","",'Support - Calculation Detail'!M876)</f>
        <v>0</v>
      </c>
      <c r="N876">
        <f>IF('Support - Calculation Detail'!N876="","",'Support - Calculation Detail'!N876)</f>
        <v>0</v>
      </c>
      <c r="P876">
        <f>IF('Support - Calculation Detail'!O876="","",'Support - Calculation Detail'!O876)</f>
        <v>73478</v>
      </c>
      <c r="Q876" t="b">
        <v>1</v>
      </c>
      <c r="R876" t="str">
        <f t="shared" si="65"/>
        <v>2620007</v>
      </c>
      <c r="S876" t="str">
        <f t="shared" si="66"/>
        <v>2620007-UT</v>
      </c>
      <c r="T876" t="str">
        <f t="shared" si="67"/>
        <v>2620007-UT</v>
      </c>
      <c r="U876" t="str">
        <f t="shared" si="68"/>
        <v>2</v>
      </c>
      <c r="V876" t="str">
        <f t="shared" si="69"/>
        <v>UT</v>
      </c>
    </row>
    <row r="877" spans="1:22" x14ac:dyDescent="0.35">
      <c r="A877" t="str">
        <f>IF('Support - Calculation Detail'!A877="","",LEFT('Support - Calculation Detail'!A877,7)&amp;"-"&amp;RIGHT('Support - Calculation Detail'!A877,2))</f>
        <v>2620008-UT</v>
      </c>
      <c r="B877" t="str">
        <f>IF('Support - Calculation Detail'!C877="","",'Support - Calculation Detail'!C877)</f>
        <v>26</v>
      </c>
      <c r="C877" t="str">
        <f>IF('Support - Calculation Detail'!B877="","",'Support - Calculation Detail'!B877)</f>
        <v>N</v>
      </c>
      <c r="D877">
        <f>IF('Support - Calculation Detail'!D877="","",'Support - Calculation Detail'!D877)</f>
        <v>55431</v>
      </c>
      <c r="E877">
        <f>IF('Support - Calculation Detail'!E877="","",'Support - Calculation Detail'!E877)</f>
        <v>0</v>
      </c>
      <c r="G877">
        <f>IF('Support - Calculation Detail'!F877="","",'Support - Calculation Detail'!F877)</f>
        <v>55431</v>
      </c>
      <c r="H877">
        <f>IF('Support - Calculation Detail'!G877="","",'Support - Calculation Detail'!G877)</f>
        <v>1.04</v>
      </c>
      <c r="I877">
        <f>IF('Support - Calculation Detail'!H877="","",'Support - Calculation Detail'!H877)</f>
        <v>57648</v>
      </c>
      <c r="J877">
        <f>IF('Support - Calculation Detail'!I877="","",'Support - Calculation Detail'!I877)</f>
        <v>0</v>
      </c>
      <c r="K877">
        <f>IF('Support - Calculation Detail'!K877="","",'Support - Calculation Detail'!K877)</f>
        <v>57648</v>
      </c>
      <c r="L877">
        <f>IF('Support - Calculation Detail'!L877="","",'Support - Calculation Detail'!L877)</f>
        <v>0</v>
      </c>
      <c r="M877">
        <f>IF('Support - Calculation Detail'!M877="","",'Support - Calculation Detail'!M877)</f>
        <v>0</v>
      </c>
      <c r="N877">
        <f>IF('Support - Calculation Detail'!N877="","",'Support - Calculation Detail'!N877)</f>
        <v>0</v>
      </c>
      <c r="P877">
        <f>IF('Support - Calculation Detail'!O877="","",'Support - Calculation Detail'!O877)</f>
        <v>57648</v>
      </c>
      <c r="Q877" t="b">
        <v>1</v>
      </c>
      <c r="R877" t="str">
        <f t="shared" si="65"/>
        <v>2620008</v>
      </c>
      <c r="S877" t="str">
        <f t="shared" si="66"/>
        <v>2620008-UT</v>
      </c>
      <c r="T877" t="str">
        <f t="shared" si="67"/>
        <v>2620008-UT</v>
      </c>
      <c r="U877" t="str">
        <f t="shared" si="68"/>
        <v>2</v>
      </c>
      <c r="V877" t="str">
        <f t="shared" si="69"/>
        <v>UT</v>
      </c>
    </row>
    <row r="878" spans="1:22" x14ac:dyDescent="0.35">
      <c r="A878" t="str">
        <f>IF('Support - Calculation Detail'!A878="","",LEFT('Support - Calculation Detail'!A878,7)&amp;"-"&amp;RIGHT('Support - Calculation Detail'!A878,2))</f>
        <v>2620009-UT</v>
      </c>
      <c r="B878" t="str">
        <f>IF('Support - Calculation Detail'!C878="","",'Support - Calculation Detail'!C878)</f>
        <v>26</v>
      </c>
      <c r="C878" t="str">
        <f>IF('Support - Calculation Detail'!B878="","",'Support - Calculation Detail'!B878)</f>
        <v>N</v>
      </c>
      <c r="D878">
        <f>IF('Support - Calculation Detail'!D878="","",'Support - Calculation Detail'!D878)</f>
        <v>37482</v>
      </c>
      <c r="E878">
        <f>IF('Support - Calculation Detail'!E878="","",'Support - Calculation Detail'!E878)</f>
        <v>0</v>
      </c>
      <c r="G878">
        <f>IF('Support - Calculation Detail'!F878="","",'Support - Calculation Detail'!F878)</f>
        <v>37482</v>
      </c>
      <c r="H878">
        <f>IF('Support - Calculation Detail'!G878="","",'Support - Calculation Detail'!G878)</f>
        <v>1.04</v>
      </c>
      <c r="I878">
        <f>IF('Support - Calculation Detail'!H878="","",'Support - Calculation Detail'!H878)</f>
        <v>38981</v>
      </c>
      <c r="J878">
        <f>IF('Support - Calculation Detail'!I878="","",'Support - Calculation Detail'!I878)</f>
        <v>0</v>
      </c>
      <c r="K878">
        <f>IF('Support - Calculation Detail'!K878="","",'Support - Calculation Detail'!K878)</f>
        <v>38981</v>
      </c>
      <c r="L878">
        <f>IF('Support - Calculation Detail'!L878="","",'Support - Calculation Detail'!L878)</f>
        <v>0</v>
      </c>
      <c r="M878">
        <f>IF('Support - Calculation Detail'!M878="","",'Support - Calculation Detail'!M878)</f>
        <v>0</v>
      </c>
      <c r="N878">
        <f>IF('Support - Calculation Detail'!N878="","",'Support - Calculation Detail'!N878)</f>
        <v>0</v>
      </c>
      <c r="P878">
        <f>IF('Support - Calculation Detail'!O878="","",'Support - Calculation Detail'!O878)</f>
        <v>38981</v>
      </c>
      <c r="Q878" t="b">
        <v>1</v>
      </c>
      <c r="R878" t="str">
        <f t="shared" si="65"/>
        <v>2620009</v>
      </c>
      <c r="S878" t="str">
        <f t="shared" si="66"/>
        <v>2620009-UT</v>
      </c>
      <c r="T878" t="str">
        <f t="shared" si="67"/>
        <v>2620009-UT</v>
      </c>
      <c r="U878" t="str">
        <f t="shared" si="68"/>
        <v>2</v>
      </c>
      <c r="V878" t="str">
        <f t="shared" si="69"/>
        <v>UT</v>
      </c>
    </row>
    <row r="879" spans="1:22" x14ac:dyDescent="0.35">
      <c r="A879" t="str">
        <f>IF('Support - Calculation Detail'!A879="","",LEFT('Support - Calculation Detail'!A879,7)&amp;"-"&amp;RIGHT('Support - Calculation Detail'!A879,2))</f>
        <v>2620009-TF</v>
      </c>
      <c r="B879" t="str">
        <f>IF('Support - Calculation Detail'!C879="","",'Support - Calculation Detail'!C879)</f>
        <v>26</v>
      </c>
      <c r="C879" t="str">
        <f>IF('Support - Calculation Detail'!B879="","",'Support - Calculation Detail'!B879)</f>
        <v>N</v>
      </c>
      <c r="D879">
        <f>IF('Support - Calculation Detail'!D879="","",'Support - Calculation Detail'!D879)</f>
        <v>5241</v>
      </c>
      <c r="E879">
        <f>IF('Support - Calculation Detail'!E879="","",'Support - Calculation Detail'!E879)</f>
        <v>0</v>
      </c>
      <c r="G879">
        <f>IF('Support - Calculation Detail'!F879="","",'Support - Calculation Detail'!F879)</f>
        <v>5241</v>
      </c>
      <c r="H879">
        <f>IF('Support - Calculation Detail'!G879="","",'Support - Calculation Detail'!G879)</f>
        <v>1.04</v>
      </c>
      <c r="I879">
        <f>IF('Support - Calculation Detail'!H879="","",'Support - Calculation Detail'!H879)</f>
        <v>5451</v>
      </c>
      <c r="J879">
        <f>IF('Support - Calculation Detail'!I879="","",'Support - Calculation Detail'!I879)</f>
        <v>0</v>
      </c>
      <c r="K879">
        <f>IF('Support - Calculation Detail'!K879="","",'Support - Calculation Detail'!K879)</f>
        <v>5451</v>
      </c>
      <c r="L879">
        <f>IF('Support - Calculation Detail'!L879="","",'Support - Calculation Detail'!L879)</f>
        <v>0</v>
      </c>
      <c r="M879">
        <f>IF('Support - Calculation Detail'!M879="","",'Support - Calculation Detail'!M879)</f>
        <v>0</v>
      </c>
      <c r="N879">
        <f>IF('Support - Calculation Detail'!N879="","",'Support - Calculation Detail'!N879)</f>
        <v>0</v>
      </c>
      <c r="P879">
        <f>IF('Support - Calculation Detail'!O879="","",'Support - Calculation Detail'!O879)</f>
        <v>5451</v>
      </c>
      <c r="Q879" t="b">
        <v>1</v>
      </c>
      <c r="R879" t="str">
        <f t="shared" si="65"/>
        <v>2620009</v>
      </c>
      <c r="S879" t="str">
        <f t="shared" si="66"/>
        <v>2620009-TF</v>
      </c>
      <c r="T879" t="str">
        <f t="shared" si="67"/>
        <v>2620009-TF</v>
      </c>
      <c r="U879" t="str">
        <f t="shared" si="68"/>
        <v>2</v>
      </c>
      <c r="V879" t="str">
        <f t="shared" si="69"/>
        <v>TF</v>
      </c>
    </row>
    <row r="880" spans="1:22" x14ac:dyDescent="0.35">
      <c r="A880" t="str">
        <f>IF('Support - Calculation Detail'!A880="","",LEFT('Support - Calculation Detail'!A880,7)&amp;"-"&amp;RIGHT('Support - Calculation Detail'!A880,2))</f>
        <v>2620010-FT</v>
      </c>
      <c r="B880" t="str">
        <f>IF('Support - Calculation Detail'!C880="","",'Support - Calculation Detail'!C880)</f>
        <v>26</v>
      </c>
      <c r="C880" t="str">
        <f>IF('Support - Calculation Detail'!B880="","",'Support - Calculation Detail'!B880)</f>
        <v>N</v>
      </c>
      <c r="D880">
        <f>IF('Support - Calculation Detail'!D880="","",'Support - Calculation Detail'!D880)</f>
        <v>124361</v>
      </c>
      <c r="E880">
        <f>IF('Support - Calculation Detail'!E880="","",'Support - Calculation Detail'!E880)</f>
        <v>0</v>
      </c>
      <c r="G880">
        <f>IF('Support - Calculation Detail'!F880="","",'Support - Calculation Detail'!F880)</f>
        <v>124361</v>
      </c>
      <c r="H880">
        <f>IF('Support - Calculation Detail'!G880="","",'Support - Calculation Detail'!G880)</f>
        <v>1.04</v>
      </c>
      <c r="I880">
        <f>IF('Support - Calculation Detail'!H880="","",'Support - Calculation Detail'!H880)</f>
        <v>129335</v>
      </c>
      <c r="J880">
        <f>IF('Support - Calculation Detail'!I880="","",'Support - Calculation Detail'!I880)</f>
        <v>0</v>
      </c>
      <c r="K880">
        <f>IF('Support - Calculation Detail'!K880="","",'Support - Calculation Detail'!K880)</f>
        <v>129335</v>
      </c>
      <c r="L880">
        <f>IF('Support - Calculation Detail'!L880="","",'Support - Calculation Detail'!L880)</f>
        <v>0</v>
      </c>
      <c r="M880">
        <f>IF('Support - Calculation Detail'!M880="","",'Support - Calculation Detail'!M880)</f>
        <v>0</v>
      </c>
      <c r="N880">
        <f>IF('Support - Calculation Detail'!N880="","",'Support - Calculation Detail'!N880)</f>
        <v>0</v>
      </c>
      <c r="P880">
        <f>IF('Support - Calculation Detail'!O880="","",'Support - Calculation Detail'!O880)</f>
        <v>129335</v>
      </c>
      <c r="Q880" t="b">
        <v>1</v>
      </c>
      <c r="R880" t="str">
        <f t="shared" si="65"/>
        <v>2620010</v>
      </c>
      <c r="S880" t="str">
        <f t="shared" si="66"/>
        <v>2620010-FT</v>
      </c>
      <c r="T880" t="str">
        <f t="shared" si="67"/>
        <v>2620010-FT</v>
      </c>
      <c r="U880" t="str">
        <f t="shared" si="68"/>
        <v>2</v>
      </c>
      <c r="V880" t="str">
        <f t="shared" si="69"/>
        <v>FT</v>
      </c>
    </row>
    <row r="881" spans="1:22" x14ac:dyDescent="0.35">
      <c r="A881" t="str">
        <f>IF('Support - Calculation Detail'!A881="","",LEFT('Support - Calculation Detail'!A881,7)&amp;"-"&amp;RIGHT('Support - Calculation Detail'!A881,2))</f>
        <v>2620010-UT</v>
      </c>
      <c r="B881" t="str">
        <f>IF('Support - Calculation Detail'!C881="","",'Support - Calculation Detail'!C881)</f>
        <v>26</v>
      </c>
      <c r="C881" t="str">
        <f>IF('Support - Calculation Detail'!B881="","",'Support - Calculation Detail'!B881)</f>
        <v>N</v>
      </c>
      <c r="D881">
        <f>IF('Support - Calculation Detail'!D881="","",'Support - Calculation Detail'!D881)</f>
        <v>47640</v>
      </c>
      <c r="E881">
        <f>IF('Support - Calculation Detail'!E881="","",'Support - Calculation Detail'!E881)</f>
        <v>0</v>
      </c>
      <c r="G881">
        <f>IF('Support - Calculation Detail'!F881="","",'Support - Calculation Detail'!F881)</f>
        <v>47640</v>
      </c>
      <c r="H881">
        <f>IF('Support - Calculation Detail'!G881="","",'Support - Calculation Detail'!G881)</f>
        <v>1.04</v>
      </c>
      <c r="I881">
        <f>IF('Support - Calculation Detail'!H881="","",'Support - Calculation Detail'!H881)</f>
        <v>49546</v>
      </c>
      <c r="J881">
        <f>IF('Support - Calculation Detail'!I881="","",'Support - Calculation Detail'!I881)</f>
        <v>0</v>
      </c>
      <c r="K881">
        <f>IF('Support - Calculation Detail'!K881="","",'Support - Calculation Detail'!K881)</f>
        <v>49546</v>
      </c>
      <c r="L881">
        <f>IF('Support - Calculation Detail'!L881="","",'Support - Calculation Detail'!L881)</f>
        <v>0</v>
      </c>
      <c r="M881">
        <f>IF('Support - Calculation Detail'!M881="","",'Support - Calculation Detail'!M881)</f>
        <v>0</v>
      </c>
      <c r="N881">
        <f>IF('Support - Calculation Detail'!N881="","",'Support - Calculation Detail'!N881)</f>
        <v>0</v>
      </c>
      <c r="P881">
        <f>IF('Support - Calculation Detail'!O881="","",'Support - Calculation Detail'!O881)</f>
        <v>49546</v>
      </c>
      <c r="Q881" t="b">
        <v>1</v>
      </c>
      <c r="R881" t="str">
        <f t="shared" si="65"/>
        <v>2620010</v>
      </c>
      <c r="S881" t="str">
        <f t="shared" si="66"/>
        <v>2620010-UT</v>
      </c>
      <c r="T881" t="str">
        <f t="shared" si="67"/>
        <v>2620010-UT</v>
      </c>
      <c r="U881" t="str">
        <f t="shared" si="68"/>
        <v>2</v>
      </c>
      <c r="V881" t="str">
        <f t="shared" si="69"/>
        <v>UT</v>
      </c>
    </row>
    <row r="882" spans="1:22" x14ac:dyDescent="0.35">
      <c r="A882" t="str">
        <f>IF('Support - Calculation Detail'!A882="","",LEFT('Support - Calculation Detail'!A882,7)&amp;"-"&amp;RIGHT('Support - Calculation Detail'!A882,2))</f>
        <v>2650059-UT</v>
      </c>
      <c r="B882" t="str">
        <f>IF('Support - Calculation Detail'!C882="","",'Support - Calculation Detail'!C882)</f>
        <v>26</v>
      </c>
      <c r="C882" t="str">
        <f>IF('Support - Calculation Detail'!B882="","",'Support - Calculation Detail'!B882)</f>
        <v>N</v>
      </c>
      <c r="D882">
        <f>IF('Support - Calculation Detail'!D882="","",'Support - Calculation Detail'!D882)</f>
        <v>221181</v>
      </c>
      <c r="E882">
        <f>IF('Support - Calculation Detail'!E882="","",'Support - Calculation Detail'!E882)</f>
        <v>0</v>
      </c>
      <c r="G882">
        <f>IF('Support - Calculation Detail'!F882="","",'Support - Calculation Detail'!F882)</f>
        <v>221181</v>
      </c>
      <c r="H882">
        <f>IF('Support - Calculation Detail'!G882="","",'Support - Calculation Detail'!G882)</f>
        <v>1.04</v>
      </c>
      <c r="I882">
        <f>IF('Support - Calculation Detail'!H882="","",'Support - Calculation Detail'!H882)</f>
        <v>230028</v>
      </c>
      <c r="J882">
        <f>IF('Support - Calculation Detail'!I882="","",'Support - Calculation Detail'!I882)</f>
        <v>0</v>
      </c>
      <c r="K882">
        <f>IF('Support - Calculation Detail'!K882="","",'Support - Calculation Detail'!K882)</f>
        <v>230028</v>
      </c>
      <c r="L882">
        <f>IF('Support - Calculation Detail'!L882="","",'Support - Calculation Detail'!L882)</f>
        <v>0</v>
      </c>
      <c r="M882">
        <f>IF('Support - Calculation Detail'!M882="","",'Support - Calculation Detail'!M882)</f>
        <v>0</v>
      </c>
      <c r="N882">
        <f>IF('Support - Calculation Detail'!N882="","",'Support - Calculation Detail'!N882)</f>
        <v>0</v>
      </c>
      <c r="P882">
        <f>IF('Support - Calculation Detail'!O882="","",'Support - Calculation Detail'!O882)</f>
        <v>230028</v>
      </c>
      <c r="Q882" t="b">
        <v>1</v>
      </c>
      <c r="R882" t="str">
        <f t="shared" si="65"/>
        <v>2650059</v>
      </c>
      <c r="S882" t="str">
        <f t="shared" si="66"/>
        <v>2650059-UT</v>
      </c>
      <c r="T882" t="str">
        <f t="shared" si="67"/>
        <v>2650059-UT</v>
      </c>
      <c r="U882" t="str">
        <f t="shared" si="68"/>
        <v>5</v>
      </c>
      <c r="V882" t="str">
        <f t="shared" si="69"/>
        <v>UT</v>
      </c>
    </row>
    <row r="883" spans="1:22" x14ac:dyDescent="0.35">
      <c r="A883" t="str">
        <f>IF('Support - Calculation Detail'!A883="","",LEFT('Support - Calculation Detail'!A883,7)&amp;"-"&amp;RIGHT('Support - Calculation Detail'!A883,2))</f>
        <v>2650060-UT</v>
      </c>
      <c r="B883" t="str">
        <f>IF('Support - Calculation Detail'!C883="","",'Support - Calculation Detail'!C883)</f>
        <v>26</v>
      </c>
      <c r="C883" t="str">
        <f>IF('Support - Calculation Detail'!B883="","",'Support - Calculation Detail'!B883)</f>
        <v>N</v>
      </c>
      <c r="D883">
        <f>IF('Support - Calculation Detail'!D883="","",'Support - Calculation Detail'!D883)</f>
        <v>297680</v>
      </c>
      <c r="E883">
        <f>IF('Support - Calculation Detail'!E883="","",'Support - Calculation Detail'!E883)</f>
        <v>0</v>
      </c>
      <c r="G883">
        <f>IF('Support - Calculation Detail'!F883="","",'Support - Calculation Detail'!F883)</f>
        <v>297680</v>
      </c>
      <c r="H883">
        <f>IF('Support - Calculation Detail'!G883="","",'Support - Calculation Detail'!G883)</f>
        <v>1.04</v>
      </c>
      <c r="I883">
        <f>IF('Support - Calculation Detail'!H883="","",'Support - Calculation Detail'!H883)</f>
        <v>309587</v>
      </c>
      <c r="J883">
        <f>IF('Support - Calculation Detail'!I883="","",'Support - Calculation Detail'!I883)</f>
        <v>0</v>
      </c>
      <c r="K883">
        <f>IF('Support - Calculation Detail'!K883="","",'Support - Calculation Detail'!K883)</f>
        <v>309587</v>
      </c>
      <c r="L883">
        <f>IF('Support - Calculation Detail'!L883="","",'Support - Calculation Detail'!L883)</f>
        <v>0</v>
      </c>
      <c r="M883">
        <f>IF('Support - Calculation Detail'!M883="","",'Support - Calculation Detail'!M883)</f>
        <v>0</v>
      </c>
      <c r="N883">
        <f>IF('Support - Calculation Detail'!N883="","",'Support - Calculation Detail'!N883)</f>
        <v>0</v>
      </c>
      <c r="P883">
        <f>IF('Support - Calculation Detail'!O883="","",'Support - Calculation Detail'!O883)</f>
        <v>309587</v>
      </c>
      <c r="Q883" t="b">
        <v>1</v>
      </c>
      <c r="R883" t="str">
        <f t="shared" si="65"/>
        <v>2650060</v>
      </c>
      <c r="S883" t="str">
        <f t="shared" si="66"/>
        <v>2650060-UT</v>
      </c>
      <c r="T883" t="str">
        <f t="shared" si="67"/>
        <v>2650060-UT</v>
      </c>
      <c r="U883" t="str">
        <f t="shared" si="68"/>
        <v>5</v>
      </c>
      <c r="V883" t="str">
        <f t="shared" si="69"/>
        <v>UT</v>
      </c>
    </row>
    <row r="884" spans="1:22" x14ac:dyDescent="0.35">
      <c r="A884" t="str">
        <f>IF('Support - Calculation Detail'!A884="","",LEFT('Support - Calculation Detail'!A884,7)&amp;"-"&amp;RIGHT('Support - Calculation Detail'!A884,2))</f>
        <v>2650273-UT</v>
      </c>
      <c r="B884" t="str">
        <f>IF('Support - Calculation Detail'!C884="","",'Support - Calculation Detail'!C884)</f>
        <v>26</v>
      </c>
      <c r="C884" t="str">
        <f>IF('Support - Calculation Detail'!B884="","",'Support - Calculation Detail'!B884)</f>
        <v>N</v>
      </c>
      <c r="D884">
        <f>IF('Support - Calculation Detail'!D884="","",'Support - Calculation Detail'!D884)</f>
        <v>517815</v>
      </c>
      <c r="E884">
        <f>IF('Support - Calculation Detail'!E884="","",'Support - Calculation Detail'!E884)</f>
        <v>0</v>
      </c>
      <c r="G884">
        <f>IF('Support - Calculation Detail'!F884="","",'Support - Calculation Detail'!F884)</f>
        <v>517815</v>
      </c>
      <c r="H884">
        <f>IF('Support - Calculation Detail'!G884="","",'Support - Calculation Detail'!G884)</f>
        <v>1.04</v>
      </c>
      <c r="I884">
        <f>IF('Support - Calculation Detail'!H884="","",'Support - Calculation Detail'!H884)</f>
        <v>538528</v>
      </c>
      <c r="J884">
        <f>IF('Support - Calculation Detail'!I884="","",'Support - Calculation Detail'!I884)</f>
        <v>0</v>
      </c>
      <c r="K884">
        <f>IF('Support - Calculation Detail'!K884="","",'Support - Calculation Detail'!K884)</f>
        <v>538528</v>
      </c>
      <c r="L884">
        <f>IF('Support - Calculation Detail'!L884="","",'Support - Calculation Detail'!L884)</f>
        <v>0</v>
      </c>
      <c r="M884">
        <f>IF('Support - Calculation Detail'!M884="","",'Support - Calculation Detail'!M884)</f>
        <v>0</v>
      </c>
      <c r="N884">
        <f>IF('Support - Calculation Detail'!N884="","",'Support - Calculation Detail'!N884)</f>
        <v>0</v>
      </c>
      <c r="P884">
        <f>IF('Support - Calculation Detail'!O884="","",'Support - Calculation Detail'!O884)</f>
        <v>538528</v>
      </c>
      <c r="Q884" t="b">
        <v>1</v>
      </c>
      <c r="R884" t="str">
        <f t="shared" si="65"/>
        <v>2650273</v>
      </c>
      <c r="S884" t="str">
        <f t="shared" si="66"/>
        <v>2650273-UT</v>
      </c>
      <c r="T884" t="str">
        <f t="shared" si="67"/>
        <v>2650273-UT</v>
      </c>
      <c r="U884" t="str">
        <f t="shared" si="68"/>
        <v>5</v>
      </c>
      <c r="V884" t="str">
        <f t="shared" si="69"/>
        <v>UT</v>
      </c>
    </row>
    <row r="885" spans="1:22" x14ac:dyDescent="0.35">
      <c r="A885" t="str">
        <f>IF('Support - Calculation Detail'!A885="","",LEFT('Support - Calculation Detail'!A885,7)&amp;"-"&amp;RIGHT('Support - Calculation Detail'!A885,2))</f>
        <v>2650274-UT</v>
      </c>
      <c r="B885" t="str">
        <f>IF('Support - Calculation Detail'!C885="","",'Support - Calculation Detail'!C885)</f>
        <v>26</v>
      </c>
      <c r="C885" t="str">
        <f>IF('Support - Calculation Detail'!B885="","",'Support - Calculation Detail'!B885)</f>
        <v>N</v>
      </c>
      <c r="D885">
        <f>IF('Support - Calculation Detail'!D885="","",'Support - Calculation Detail'!D885)</f>
        <v>817615</v>
      </c>
      <c r="E885">
        <f>IF('Support - Calculation Detail'!E885="","",'Support - Calculation Detail'!E885)</f>
        <v>0</v>
      </c>
      <c r="G885">
        <f>IF('Support - Calculation Detail'!F885="","",'Support - Calculation Detail'!F885)</f>
        <v>817615</v>
      </c>
      <c r="H885">
        <f>IF('Support - Calculation Detail'!G885="","",'Support - Calculation Detail'!G885)</f>
        <v>1.04</v>
      </c>
      <c r="I885">
        <f>IF('Support - Calculation Detail'!H885="","",'Support - Calculation Detail'!H885)</f>
        <v>850320</v>
      </c>
      <c r="J885">
        <f>IF('Support - Calculation Detail'!I885="","",'Support - Calculation Detail'!I885)</f>
        <v>0</v>
      </c>
      <c r="K885">
        <f>IF('Support - Calculation Detail'!K885="","",'Support - Calculation Detail'!K885)</f>
        <v>850320</v>
      </c>
      <c r="L885">
        <f>IF('Support - Calculation Detail'!L885="","",'Support - Calculation Detail'!L885)</f>
        <v>0</v>
      </c>
      <c r="M885">
        <f>IF('Support - Calculation Detail'!M885="","",'Support - Calculation Detail'!M885)</f>
        <v>0</v>
      </c>
      <c r="N885">
        <f>IF('Support - Calculation Detail'!N885="","",'Support - Calculation Detail'!N885)</f>
        <v>0</v>
      </c>
      <c r="P885">
        <f>IF('Support - Calculation Detail'!O885="","",'Support - Calculation Detail'!O885)</f>
        <v>850320</v>
      </c>
      <c r="Q885" t="b">
        <v>1</v>
      </c>
      <c r="R885" t="str">
        <f t="shared" si="65"/>
        <v>2650274</v>
      </c>
      <c r="S885" t="str">
        <f t="shared" si="66"/>
        <v>2650274-UT</v>
      </c>
      <c r="T885" t="str">
        <f t="shared" si="67"/>
        <v>2650274-UT</v>
      </c>
      <c r="U885" t="str">
        <f t="shared" si="68"/>
        <v>5</v>
      </c>
      <c r="V885" t="str">
        <f t="shared" si="69"/>
        <v>UT</v>
      </c>
    </row>
    <row r="886" spans="1:22" x14ac:dyDescent="0.35">
      <c r="A886" t="str">
        <f>IF('Support - Calculation Detail'!A886="","",LEFT('Support - Calculation Detail'!A886,7)&amp;"-"&amp;RIGHT('Support - Calculation Detail'!A886,2))</f>
        <v>2630415-UT</v>
      </c>
      <c r="B886" t="str">
        <f>IF('Support - Calculation Detail'!C886="","",'Support - Calculation Detail'!C886)</f>
        <v>26</v>
      </c>
      <c r="C886" t="str">
        <f>IF('Support - Calculation Detail'!B886="","",'Support - Calculation Detail'!B886)</f>
        <v>N</v>
      </c>
      <c r="D886">
        <f>IF('Support - Calculation Detail'!D886="","",'Support - Calculation Detail'!D886)</f>
        <v>4885632</v>
      </c>
      <c r="E886">
        <f>IF('Support - Calculation Detail'!E886="","",'Support - Calculation Detail'!E886)</f>
        <v>0</v>
      </c>
      <c r="G886">
        <f>IF('Support - Calculation Detail'!F886="","",'Support - Calculation Detail'!F886)</f>
        <v>4885632</v>
      </c>
      <c r="H886">
        <f>IF('Support - Calculation Detail'!G886="","",'Support - Calculation Detail'!G886)</f>
        <v>1.04</v>
      </c>
      <c r="I886">
        <f>IF('Support - Calculation Detail'!H886="","",'Support - Calculation Detail'!H886)</f>
        <v>5081057</v>
      </c>
      <c r="J886">
        <f>IF('Support - Calculation Detail'!I886="","",'Support - Calculation Detail'!I886)</f>
        <v>0</v>
      </c>
      <c r="K886">
        <f>IF('Support - Calculation Detail'!K886="","",'Support - Calculation Detail'!K886)</f>
        <v>5081057</v>
      </c>
      <c r="L886">
        <f>IF('Support - Calculation Detail'!L886="","",'Support - Calculation Detail'!L886)</f>
        <v>149632</v>
      </c>
      <c r="M886">
        <f>IF('Support - Calculation Detail'!M886="","",'Support - Calculation Detail'!M886)</f>
        <v>0</v>
      </c>
      <c r="N886">
        <f>IF('Support - Calculation Detail'!N886="","",'Support - Calculation Detail'!N886)</f>
        <v>0</v>
      </c>
      <c r="P886">
        <f>IF('Support - Calculation Detail'!O886="","",'Support - Calculation Detail'!O886)</f>
        <v>5230689</v>
      </c>
      <c r="Q886" t="b">
        <v>1</v>
      </c>
      <c r="R886" t="str">
        <f t="shared" si="65"/>
        <v>2630415</v>
      </c>
      <c r="S886" t="str">
        <f t="shared" si="66"/>
        <v>2630415-UT</v>
      </c>
      <c r="T886" t="str">
        <f t="shared" si="67"/>
        <v>2630415-UT</v>
      </c>
      <c r="U886" t="str">
        <f t="shared" si="68"/>
        <v>3</v>
      </c>
      <c r="V886" t="str">
        <f t="shared" si="69"/>
        <v>UT</v>
      </c>
    </row>
    <row r="887" spans="1:22" x14ac:dyDescent="0.35">
      <c r="A887" t="str">
        <f>IF('Support - Calculation Detail'!A887="","",LEFT('Support - Calculation Detail'!A887,7)&amp;"-"&amp;RIGHT('Support - Calculation Detail'!A887,2))</f>
        <v>2630451-UT</v>
      </c>
      <c r="B887" t="str">
        <f>IF('Support - Calculation Detail'!C887="","",'Support - Calculation Detail'!C887)</f>
        <v>26</v>
      </c>
      <c r="C887" t="str">
        <f>IF('Support - Calculation Detail'!B887="","",'Support - Calculation Detail'!B887)</f>
        <v>N</v>
      </c>
      <c r="D887">
        <f>IF('Support - Calculation Detail'!D887="","",'Support - Calculation Detail'!D887)</f>
        <v>626243</v>
      </c>
      <c r="E887">
        <f>IF('Support - Calculation Detail'!E887="","",'Support - Calculation Detail'!E887)</f>
        <v>0</v>
      </c>
      <c r="G887">
        <f>IF('Support - Calculation Detail'!F887="","",'Support - Calculation Detail'!F887)</f>
        <v>626243</v>
      </c>
      <c r="H887">
        <f>IF('Support - Calculation Detail'!G887="","",'Support - Calculation Detail'!G887)</f>
        <v>1.04</v>
      </c>
      <c r="I887">
        <f>IF('Support - Calculation Detail'!H887="","",'Support - Calculation Detail'!H887)</f>
        <v>651293</v>
      </c>
      <c r="J887">
        <f>IF('Support - Calculation Detail'!I887="","",'Support - Calculation Detail'!I887)</f>
        <v>0</v>
      </c>
      <c r="K887">
        <f>IF('Support - Calculation Detail'!K887="","",'Support - Calculation Detail'!K887)</f>
        <v>651293</v>
      </c>
      <c r="L887">
        <f>IF('Support - Calculation Detail'!L887="","",'Support - Calculation Detail'!L887)</f>
        <v>7201</v>
      </c>
      <c r="M887">
        <f>IF('Support - Calculation Detail'!M887="","",'Support - Calculation Detail'!M887)</f>
        <v>0</v>
      </c>
      <c r="N887">
        <f>IF('Support - Calculation Detail'!N887="","",'Support - Calculation Detail'!N887)</f>
        <v>0</v>
      </c>
      <c r="P887">
        <f>IF('Support - Calculation Detail'!O887="","",'Support - Calculation Detail'!O887)</f>
        <v>658494</v>
      </c>
      <c r="Q887" t="b">
        <v>1</v>
      </c>
      <c r="R887" t="str">
        <f t="shared" si="65"/>
        <v>2630451</v>
      </c>
      <c r="S887" t="str">
        <f t="shared" si="66"/>
        <v>2630451-UT</v>
      </c>
      <c r="T887" t="str">
        <f t="shared" si="67"/>
        <v>2630451-UT</v>
      </c>
      <c r="U887" t="str">
        <f t="shared" si="68"/>
        <v>3</v>
      </c>
      <c r="V887" t="str">
        <f t="shared" si="69"/>
        <v>UT</v>
      </c>
    </row>
    <row r="888" spans="1:22" x14ac:dyDescent="0.35">
      <c r="A888" t="str">
        <f>IF('Support - Calculation Detail'!A888="","",LEFT('Support - Calculation Detail'!A888,7)&amp;"-"&amp;RIGHT('Support - Calculation Detail'!A888,2))</f>
        <v>2630451-FT</v>
      </c>
      <c r="B888" t="str">
        <f>IF('Support - Calculation Detail'!C888="","",'Support - Calculation Detail'!C888)</f>
        <v>26</v>
      </c>
      <c r="C888" t="str">
        <f>IF('Support - Calculation Detail'!B888="","",'Support - Calculation Detail'!B888)</f>
        <v>N</v>
      </c>
      <c r="D888">
        <f>IF('Support - Calculation Detail'!D888="","",'Support - Calculation Detail'!D888)</f>
        <v>339957</v>
      </c>
      <c r="E888">
        <f>IF('Support - Calculation Detail'!E888="","",'Support - Calculation Detail'!E888)</f>
        <v>0</v>
      </c>
      <c r="G888">
        <f>IF('Support - Calculation Detail'!F888="","",'Support - Calculation Detail'!F888)</f>
        <v>339957</v>
      </c>
      <c r="H888">
        <f>IF('Support - Calculation Detail'!G888="","",'Support - Calculation Detail'!G888)</f>
        <v>1.04</v>
      </c>
      <c r="I888">
        <f>IF('Support - Calculation Detail'!H888="","",'Support - Calculation Detail'!H888)</f>
        <v>353555</v>
      </c>
      <c r="J888">
        <f>IF('Support - Calculation Detail'!I888="","",'Support - Calculation Detail'!I888)</f>
        <v>0</v>
      </c>
      <c r="K888">
        <f>IF('Support - Calculation Detail'!K888="","",'Support - Calculation Detail'!K888)</f>
        <v>353555</v>
      </c>
      <c r="L888">
        <f>IF('Support - Calculation Detail'!L888="","",'Support - Calculation Detail'!L888)</f>
        <v>0</v>
      </c>
      <c r="M888">
        <f>IF('Support - Calculation Detail'!M888="","",'Support - Calculation Detail'!M888)</f>
        <v>0</v>
      </c>
      <c r="N888">
        <f>IF('Support - Calculation Detail'!N888="","",'Support - Calculation Detail'!N888)</f>
        <v>0</v>
      </c>
      <c r="P888">
        <f>IF('Support - Calculation Detail'!O888="","",'Support - Calculation Detail'!O888)</f>
        <v>353555</v>
      </c>
      <c r="Q888" t="b">
        <v>1</v>
      </c>
      <c r="R888" t="str">
        <f t="shared" si="65"/>
        <v>2630451</v>
      </c>
      <c r="S888" t="str">
        <f t="shared" si="66"/>
        <v>2630451-FT</v>
      </c>
      <c r="T888" t="str">
        <f t="shared" si="67"/>
        <v>2630451-FT</v>
      </c>
      <c r="U888" t="str">
        <f t="shared" si="68"/>
        <v>3</v>
      </c>
      <c r="V888" t="str">
        <f t="shared" si="69"/>
        <v>FT</v>
      </c>
    </row>
    <row r="889" spans="1:22" x14ac:dyDescent="0.35">
      <c r="A889" t="str">
        <f>IF('Support - Calculation Detail'!A889="","",LEFT('Support - Calculation Detail'!A889,7)&amp;"-"&amp;RIGHT('Support - Calculation Detail'!A889,2))</f>
        <v>2630618-UT</v>
      </c>
      <c r="B889" t="str">
        <f>IF('Support - Calculation Detail'!C889="","",'Support - Calculation Detail'!C889)</f>
        <v>26</v>
      </c>
      <c r="C889" t="str">
        <f>IF('Support - Calculation Detail'!B889="","",'Support - Calculation Detail'!B889)</f>
        <v>N</v>
      </c>
      <c r="D889">
        <f>IF('Support - Calculation Detail'!D889="","",'Support - Calculation Detail'!D889)</f>
        <v>421906</v>
      </c>
      <c r="E889">
        <f>IF('Support - Calculation Detail'!E889="","",'Support - Calculation Detail'!E889)</f>
        <v>0</v>
      </c>
      <c r="G889">
        <f>IF('Support - Calculation Detail'!F889="","",'Support - Calculation Detail'!F889)</f>
        <v>421906</v>
      </c>
      <c r="H889">
        <f>IF('Support - Calculation Detail'!G889="","",'Support - Calculation Detail'!G889)</f>
        <v>1.04</v>
      </c>
      <c r="I889">
        <f>IF('Support - Calculation Detail'!H889="","",'Support - Calculation Detail'!H889)</f>
        <v>438782</v>
      </c>
      <c r="J889">
        <f>IF('Support - Calculation Detail'!I889="","",'Support - Calculation Detail'!I889)</f>
        <v>0</v>
      </c>
      <c r="K889">
        <f>IF('Support - Calculation Detail'!K889="","",'Support - Calculation Detail'!K889)</f>
        <v>438782</v>
      </c>
      <c r="L889">
        <f>IF('Support - Calculation Detail'!L889="","",'Support - Calculation Detail'!L889)</f>
        <v>47758</v>
      </c>
      <c r="M889">
        <f>IF('Support - Calculation Detail'!M889="","",'Support - Calculation Detail'!M889)</f>
        <v>0</v>
      </c>
      <c r="N889">
        <f>IF('Support - Calculation Detail'!N889="","",'Support - Calculation Detail'!N889)</f>
        <v>0</v>
      </c>
      <c r="P889">
        <f>IF('Support - Calculation Detail'!O889="","",'Support - Calculation Detail'!O889)</f>
        <v>486540</v>
      </c>
      <c r="Q889" t="b">
        <v>1</v>
      </c>
      <c r="R889" t="str">
        <f t="shared" si="65"/>
        <v>2630618</v>
      </c>
      <c r="S889" t="str">
        <f t="shared" si="66"/>
        <v>2630618-UT</v>
      </c>
      <c r="T889" t="str">
        <f t="shared" si="67"/>
        <v>2630618-UT</v>
      </c>
      <c r="U889" t="str">
        <f t="shared" si="68"/>
        <v>3</v>
      </c>
      <c r="V889" t="str">
        <f t="shared" si="69"/>
        <v>UT</v>
      </c>
    </row>
    <row r="890" spans="1:22" x14ac:dyDescent="0.35">
      <c r="A890" t="str">
        <f>IF('Support - Calculation Detail'!A890="","",LEFT('Support - Calculation Detail'!A890,7)&amp;"-"&amp;RIGHT('Support - Calculation Detail'!A890,2))</f>
        <v>2630619-UT</v>
      </c>
      <c r="B890" t="str">
        <f>IF('Support - Calculation Detail'!C890="","",'Support - Calculation Detail'!C890)</f>
        <v>26</v>
      </c>
      <c r="C890" t="str">
        <f>IF('Support - Calculation Detail'!B890="","",'Support - Calculation Detail'!B890)</f>
        <v>N</v>
      </c>
      <c r="D890">
        <f>IF('Support - Calculation Detail'!D890="","",'Support - Calculation Detail'!D890)</f>
        <v>86332</v>
      </c>
      <c r="E890">
        <f>IF('Support - Calculation Detail'!E890="","",'Support - Calculation Detail'!E890)</f>
        <v>0</v>
      </c>
      <c r="G890">
        <f>IF('Support - Calculation Detail'!F890="","",'Support - Calculation Detail'!F890)</f>
        <v>86332</v>
      </c>
      <c r="H890">
        <f>IF('Support - Calculation Detail'!G890="","",'Support - Calculation Detail'!G890)</f>
        <v>1.04</v>
      </c>
      <c r="I890">
        <f>IF('Support - Calculation Detail'!H890="","",'Support - Calculation Detail'!H890)</f>
        <v>89785</v>
      </c>
      <c r="J890">
        <f>IF('Support - Calculation Detail'!I890="","",'Support - Calculation Detail'!I890)</f>
        <v>0</v>
      </c>
      <c r="K890">
        <f>IF('Support - Calculation Detail'!K890="","",'Support - Calculation Detail'!K890)</f>
        <v>89785</v>
      </c>
      <c r="L890">
        <f>IF('Support - Calculation Detail'!L890="","",'Support - Calculation Detail'!L890)</f>
        <v>0</v>
      </c>
      <c r="M890">
        <f>IF('Support - Calculation Detail'!M890="","",'Support - Calculation Detail'!M890)</f>
        <v>0</v>
      </c>
      <c r="N890">
        <f>IF('Support - Calculation Detail'!N890="","",'Support - Calculation Detail'!N890)</f>
        <v>0</v>
      </c>
      <c r="P890">
        <f>IF('Support - Calculation Detail'!O890="","",'Support - Calculation Detail'!O890)</f>
        <v>89785</v>
      </c>
      <c r="Q890" t="b">
        <v>1</v>
      </c>
      <c r="R890" t="str">
        <f t="shared" si="65"/>
        <v>2630619</v>
      </c>
      <c r="S890" t="str">
        <f t="shared" si="66"/>
        <v>2630619-UT</v>
      </c>
      <c r="T890" t="str">
        <f t="shared" si="67"/>
        <v>2630619-UT</v>
      </c>
      <c r="U890" t="str">
        <f t="shared" si="68"/>
        <v>3</v>
      </c>
      <c r="V890" t="str">
        <f t="shared" si="69"/>
        <v>UT</v>
      </c>
    </row>
    <row r="891" spans="1:22" x14ac:dyDescent="0.35">
      <c r="A891" t="str">
        <f>IF('Support - Calculation Detail'!A891="","",LEFT('Support - Calculation Detail'!A891,7)&amp;"-"&amp;RIGHT('Support - Calculation Detail'!A891,2))</f>
        <v>2630620-UT</v>
      </c>
      <c r="B891" t="str">
        <f>IF('Support - Calculation Detail'!C891="","",'Support - Calculation Detail'!C891)</f>
        <v>26</v>
      </c>
      <c r="C891" t="str">
        <f>IF('Support - Calculation Detail'!B891="","",'Support - Calculation Detail'!B891)</f>
        <v>N</v>
      </c>
      <c r="D891">
        <f>IF('Support - Calculation Detail'!D891="","",'Support - Calculation Detail'!D891)</f>
        <v>438832</v>
      </c>
      <c r="E891">
        <f>IF('Support - Calculation Detail'!E891="","",'Support - Calculation Detail'!E891)</f>
        <v>0</v>
      </c>
      <c r="G891">
        <f>IF('Support - Calculation Detail'!F891="","",'Support - Calculation Detail'!F891)</f>
        <v>438832</v>
      </c>
      <c r="H891">
        <f>IF('Support - Calculation Detail'!G891="","",'Support - Calculation Detail'!G891)</f>
        <v>1.04</v>
      </c>
      <c r="I891">
        <f>IF('Support - Calculation Detail'!H891="","",'Support - Calculation Detail'!H891)</f>
        <v>456385</v>
      </c>
      <c r="J891">
        <f>IF('Support - Calculation Detail'!I891="","",'Support - Calculation Detail'!I891)</f>
        <v>0</v>
      </c>
      <c r="K891">
        <f>IF('Support - Calculation Detail'!K891="","",'Support - Calculation Detail'!K891)</f>
        <v>456385</v>
      </c>
      <c r="L891">
        <f>IF('Support - Calculation Detail'!L891="","",'Support - Calculation Detail'!L891)</f>
        <v>36928</v>
      </c>
      <c r="M891">
        <f>IF('Support - Calculation Detail'!M891="","",'Support - Calculation Detail'!M891)</f>
        <v>0</v>
      </c>
      <c r="N891">
        <f>IF('Support - Calculation Detail'!N891="","",'Support - Calculation Detail'!N891)</f>
        <v>0</v>
      </c>
      <c r="P891">
        <f>IF('Support - Calculation Detail'!O891="","",'Support - Calculation Detail'!O891)</f>
        <v>493313</v>
      </c>
      <c r="Q891" t="b">
        <v>1</v>
      </c>
      <c r="R891" t="str">
        <f t="shared" si="65"/>
        <v>2630620</v>
      </c>
      <c r="S891" t="str">
        <f t="shared" si="66"/>
        <v>2630620-UT</v>
      </c>
      <c r="T891" t="str">
        <f t="shared" si="67"/>
        <v>2630620-UT</v>
      </c>
      <c r="U891" t="str">
        <f t="shared" si="68"/>
        <v>3</v>
      </c>
      <c r="V891" t="str">
        <f t="shared" si="69"/>
        <v>UT</v>
      </c>
    </row>
    <row r="892" spans="1:22" x14ac:dyDescent="0.35">
      <c r="A892" t="str">
        <f>IF('Support - Calculation Detail'!A892="","",LEFT('Support - Calculation Detail'!A892,7)&amp;"-"&amp;RIGHT('Support - Calculation Detail'!A892,2))</f>
        <v>2630620-FT</v>
      </c>
      <c r="B892" t="str">
        <f>IF('Support - Calculation Detail'!C892="","",'Support - Calculation Detail'!C892)</f>
        <v>26</v>
      </c>
      <c r="C892" t="str">
        <f>IF('Support - Calculation Detail'!B892="","",'Support - Calculation Detail'!B892)</f>
        <v>N</v>
      </c>
      <c r="D892">
        <f>IF('Support - Calculation Detail'!D892="","",'Support - Calculation Detail'!D892)</f>
        <v>452456</v>
      </c>
      <c r="E892">
        <f>IF('Support - Calculation Detail'!E892="","",'Support - Calculation Detail'!E892)</f>
        <v>0</v>
      </c>
      <c r="G892">
        <f>IF('Support - Calculation Detail'!F892="","",'Support - Calculation Detail'!F892)</f>
        <v>452456</v>
      </c>
      <c r="H892">
        <f>IF('Support - Calculation Detail'!G892="","",'Support - Calculation Detail'!G892)</f>
        <v>1.04</v>
      </c>
      <c r="I892">
        <f>IF('Support - Calculation Detail'!H892="","",'Support - Calculation Detail'!H892)</f>
        <v>470554</v>
      </c>
      <c r="J892">
        <f>IF('Support - Calculation Detail'!I892="","",'Support - Calculation Detail'!I892)</f>
        <v>0</v>
      </c>
      <c r="K892">
        <f>IF('Support - Calculation Detail'!K892="","",'Support - Calculation Detail'!K892)</f>
        <v>470554</v>
      </c>
      <c r="L892">
        <f>IF('Support - Calculation Detail'!L892="","",'Support - Calculation Detail'!L892)</f>
        <v>0</v>
      </c>
      <c r="M892">
        <f>IF('Support - Calculation Detail'!M892="","",'Support - Calculation Detail'!M892)</f>
        <v>0</v>
      </c>
      <c r="N892">
        <f>IF('Support - Calculation Detail'!N892="","",'Support - Calculation Detail'!N892)</f>
        <v>0</v>
      </c>
      <c r="P892">
        <f>IF('Support - Calculation Detail'!O892="","",'Support - Calculation Detail'!O892)</f>
        <v>470554</v>
      </c>
      <c r="Q892" t="b">
        <v>1</v>
      </c>
      <c r="R892" t="str">
        <f t="shared" si="65"/>
        <v>2630620</v>
      </c>
      <c r="S892" t="str">
        <f t="shared" si="66"/>
        <v>2630620-FT</v>
      </c>
      <c r="T892" t="str">
        <f t="shared" si="67"/>
        <v>2630620-FT</v>
      </c>
      <c r="U892" t="str">
        <f t="shared" si="68"/>
        <v>3</v>
      </c>
      <c r="V892" t="str">
        <f t="shared" si="69"/>
        <v>FT</v>
      </c>
    </row>
    <row r="893" spans="1:22" x14ac:dyDescent="0.35">
      <c r="A893" t="str">
        <f>IF('Support - Calculation Detail'!A893="","",LEFT('Support - Calculation Detail'!A893,7)&amp;"-"&amp;RIGHT('Support - Calculation Detail'!A893,2))</f>
        <v>2630621-UT</v>
      </c>
      <c r="B893" t="str">
        <f>IF('Support - Calculation Detail'!C893="","",'Support - Calculation Detail'!C893)</f>
        <v>26</v>
      </c>
      <c r="C893" t="str">
        <f>IF('Support - Calculation Detail'!B893="","",'Support - Calculation Detail'!B893)</f>
        <v>N</v>
      </c>
      <c r="D893">
        <f>IF('Support - Calculation Detail'!D893="","",'Support - Calculation Detail'!D893)</f>
        <v>25673</v>
      </c>
      <c r="E893">
        <f>IF('Support - Calculation Detail'!E893="","",'Support - Calculation Detail'!E893)</f>
        <v>0</v>
      </c>
      <c r="G893">
        <f>IF('Support - Calculation Detail'!F893="","",'Support - Calculation Detail'!F893)</f>
        <v>25673</v>
      </c>
      <c r="H893">
        <f>IF('Support - Calculation Detail'!G893="","",'Support - Calculation Detail'!G893)</f>
        <v>1.04</v>
      </c>
      <c r="I893">
        <f>IF('Support - Calculation Detail'!H893="","",'Support - Calculation Detail'!H893)</f>
        <v>26700</v>
      </c>
      <c r="J893">
        <f>IF('Support - Calculation Detail'!I893="","",'Support - Calculation Detail'!I893)</f>
        <v>0</v>
      </c>
      <c r="K893">
        <f>IF('Support - Calculation Detail'!K893="","",'Support - Calculation Detail'!K893)</f>
        <v>26700</v>
      </c>
      <c r="L893">
        <f>IF('Support - Calculation Detail'!L893="","",'Support - Calculation Detail'!L893)</f>
        <v>0</v>
      </c>
      <c r="M893">
        <f>IF('Support - Calculation Detail'!M893="","",'Support - Calculation Detail'!M893)</f>
        <v>0</v>
      </c>
      <c r="N893">
        <f>IF('Support - Calculation Detail'!N893="","",'Support - Calculation Detail'!N893)</f>
        <v>0</v>
      </c>
      <c r="P893">
        <f>IF('Support - Calculation Detail'!O893="","",'Support - Calculation Detail'!O893)</f>
        <v>26700</v>
      </c>
      <c r="Q893" t="b">
        <v>1</v>
      </c>
      <c r="R893" t="str">
        <f t="shared" si="65"/>
        <v>2630621</v>
      </c>
      <c r="S893" t="str">
        <f t="shared" si="66"/>
        <v>2630621-UT</v>
      </c>
      <c r="T893" t="str">
        <f t="shared" si="67"/>
        <v>2630621-UT</v>
      </c>
      <c r="U893" t="str">
        <f t="shared" si="68"/>
        <v>3</v>
      </c>
      <c r="V893" t="str">
        <f t="shared" si="69"/>
        <v>UT</v>
      </c>
    </row>
    <row r="894" spans="1:22" x14ac:dyDescent="0.35">
      <c r="A894" t="str">
        <f>IF('Support - Calculation Detail'!A894="","",LEFT('Support - Calculation Detail'!A894,7)&amp;"-"&amp;RIGHT('Support - Calculation Detail'!A894,2))</f>
        <v>2630622-UT</v>
      </c>
      <c r="B894" t="str">
        <f>IF('Support - Calculation Detail'!C894="","",'Support - Calculation Detail'!C894)</f>
        <v>26</v>
      </c>
      <c r="C894" t="str">
        <f>IF('Support - Calculation Detail'!B894="","",'Support - Calculation Detail'!B894)</f>
        <v>N</v>
      </c>
      <c r="D894">
        <f>IF('Support - Calculation Detail'!D894="","",'Support - Calculation Detail'!D894)</f>
        <v>18810</v>
      </c>
      <c r="E894">
        <f>IF('Support - Calculation Detail'!E894="","",'Support - Calculation Detail'!E894)</f>
        <v>0</v>
      </c>
      <c r="G894">
        <f>IF('Support - Calculation Detail'!F894="","",'Support - Calculation Detail'!F894)</f>
        <v>18810</v>
      </c>
      <c r="H894">
        <f>IF('Support - Calculation Detail'!G894="","",'Support - Calculation Detail'!G894)</f>
        <v>1.04</v>
      </c>
      <c r="I894">
        <f>IF('Support - Calculation Detail'!H894="","",'Support - Calculation Detail'!H894)</f>
        <v>19562</v>
      </c>
      <c r="J894">
        <f>IF('Support - Calculation Detail'!I894="","",'Support - Calculation Detail'!I894)</f>
        <v>0</v>
      </c>
      <c r="K894">
        <f>IF('Support - Calculation Detail'!K894="","",'Support - Calculation Detail'!K894)</f>
        <v>19562</v>
      </c>
      <c r="L894">
        <f>IF('Support - Calculation Detail'!L894="","",'Support - Calculation Detail'!L894)</f>
        <v>0</v>
      </c>
      <c r="M894">
        <f>IF('Support - Calculation Detail'!M894="","",'Support - Calculation Detail'!M894)</f>
        <v>0</v>
      </c>
      <c r="N894">
        <f>IF('Support - Calculation Detail'!N894="","",'Support - Calculation Detail'!N894)</f>
        <v>0</v>
      </c>
      <c r="P894">
        <f>IF('Support - Calculation Detail'!O894="","",'Support - Calculation Detail'!O894)</f>
        <v>19562</v>
      </c>
      <c r="Q894" t="b">
        <v>1</v>
      </c>
      <c r="R894" t="str">
        <f t="shared" si="65"/>
        <v>2630622</v>
      </c>
      <c r="S894" t="str">
        <f t="shared" si="66"/>
        <v>2630622-UT</v>
      </c>
      <c r="T894" t="str">
        <f t="shared" si="67"/>
        <v>2630622-UT</v>
      </c>
      <c r="U894" t="str">
        <f t="shared" si="68"/>
        <v>3</v>
      </c>
      <c r="V894" t="str">
        <f t="shared" si="69"/>
        <v>UT</v>
      </c>
    </row>
    <row r="895" spans="1:22" x14ac:dyDescent="0.35">
      <c r="A895" t="str">
        <f>IF('Support - Calculation Detail'!A895="","",LEFT('Support - Calculation Detail'!A895,7)&amp;"-"&amp;RIGHT('Support - Calculation Detail'!A895,2))</f>
        <v>2630623-UT</v>
      </c>
      <c r="B895" t="str">
        <f>IF('Support - Calculation Detail'!C895="","",'Support - Calculation Detail'!C895)</f>
        <v>26</v>
      </c>
      <c r="C895" t="str">
        <f>IF('Support - Calculation Detail'!B895="","",'Support - Calculation Detail'!B895)</f>
        <v>N</v>
      </c>
      <c r="D895">
        <f>IF('Support - Calculation Detail'!D895="","",'Support - Calculation Detail'!D895)</f>
        <v>603914</v>
      </c>
      <c r="E895">
        <f>IF('Support - Calculation Detail'!E895="","",'Support - Calculation Detail'!E895)</f>
        <v>0</v>
      </c>
      <c r="G895">
        <f>IF('Support - Calculation Detail'!F895="","",'Support - Calculation Detail'!F895)</f>
        <v>603914</v>
      </c>
      <c r="H895">
        <f>IF('Support - Calculation Detail'!G895="","",'Support - Calculation Detail'!G895)</f>
        <v>1.04</v>
      </c>
      <c r="I895">
        <f>IF('Support - Calculation Detail'!H895="","",'Support - Calculation Detail'!H895)</f>
        <v>628071</v>
      </c>
      <c r="J895">
        <f>IF('Support - Calculation Detail'!I895="","",'Support - Calculation Detail'!I895)</f>
        <v>0</v>
      </c>
      <c r="K895">
        <f>IF('Support - Calculation Detail'!K895="","",'Support - Calculation Detail'!K895)</f>
        <v>628071</v>
      </c>
      <c r="L895">
        <f>IF('Support - Calculation Detail'!L895="","",'Support - Calculation Detail'!L895)</f>
        <v>15270</v>
      </c>
      <c r="M895">
        <f>IF('Support - Calculation Detail'!M895="","",'Support - Calculation Detail'!M895)</f>
        <v>0</v>
      </c>
      <c r="N895">
        <f>IF('Support - Calculation Detail'!N895="","",'Support - Calculation Detail'!N895)</f>
        <v>0</v>
      </c>
      <c r="P895">
        <f>IF('Support - Calculation Detail'!O895="","",'Support - Calculation Detail'!O895)</f>
        <v>643341</v>
      </c>
      <c r="Q895" t="b">
        <v>1</v>
      </c>
      <c r="R895" t="str">
        <f t="shared" si="65"/>
        <v>2630623</v>
      </c>
      <c r="S895" t="str">
        <f t="shared" si="66"/>
        <v>2630623-UT</v>
      </c>
      <c r="T895" t="str">
        <f t="shared" si="67"/>
        <v>2630623-UT</v>
      </c>
      <c r="U895" t="str">
        <f t="shared" si="68"/>
        <v>3</v>
      </c>
      <c r="V895" t="str">
        <f t="shared" si="69"/>
        <v>UT</v>
      </c>
    </row>
    <row r="896" spans="1:22" x14ac:dyDescent="0.35">
      <c r="A896" t="str">
        <f>IF('Support - Calculation Detail'!A896="","",LEFT('Support - Calculation Detail'!A896,7)&amp;"-"&amp;RIGHT('Support - Calculation Detail'!A896,2))</f>
        <v>2630624-UT</v>
      </c>
      <c r="B896" t="str">
        <f>IF('Support - Calculation Detail'!C896="","",'Support - Calculation Detail'!C896)</f>
        <v>26</v>
      </c>
      <c r="C896" t="str">
        <f>IF('Support - Calculation Detail'!B896="","",'Support - Calculation Detail'!B896)</f>
        <v>N</v>
      </c>
      <c r="D896">
        <f>IF('Support - Calculation Detail'!D896="","",'Support - Calculation Detail'!D896)</f>
        <v>39857</v>
      </c>
      <c r="E896">
        <f>IF('Support - Calculation Detail'!E896="","",'Support - Calculation Detail'!E896)</f>
        <v>0</v>
      </c>
      <c r="G896">
        <f>IF('Support - Calculation Detail'!F896="","",'Support - Calculation Detail'!F896)</f>
        <v>39857</v>
      </c>
      <c r="H896">
        <f>IF('Support - Calculation Detail'!G896="","",'Support - Calculation Detail'!G896)</f>
        <v>1.04</v>
      </c>
      <c r="I896">
        <f>IF('Support - Calculation Detail'!H896="","",'Support - Calculation Detail'!H896)</f>
        <v>41451</v>
      </c>
      <c r="J896">
        <f>IF('Support - Calculation Detail'!I896="","",'Support - Calculation Detail'!I896)</f>
        <v>0</v>
      </c>
      <c r="K896">
        <f>IF('Support - Calculation Detail'!K896="","",'Support - Calculation Detail'!K896)</f>
        <v>41451</v>
      </c>
      <c r="L896">
        <f>IF('Support - Calculation Detail'!L896="","",'Support - Calculation Detail'!L896)</f>
        <v>0</v>
      </c>
      <c r="M896">
        <f>IF('Support - Calculation Detail'!M896="","",'Support - Calculation Detail'!M896)</f>
        <v>0</v>
      </c>
      <c r="N896">
        <f>IF('Support - Calculation Detail'!N896="","",'Support - Calculation Detail'!N896)</f>
        <v>0</v>
      </c>
      <c r="P896">
        <f>IF('Support - Calculation Detail'!O896="","",'Support - Calculation Detail'!O896)</f>
        <v>41451</v>
      </c>
      <c r="Q896" t="b">
        <v>1</v>
      </c>
      <c r="R896" t="str">
        <f t="shared" si="65"/>
        <v>2630624</v>
      </c>
      <c r="S896" t="str">
        <f t="shared" si="66"/>
        <v>2630624-UT</v>
      </c>
      <c r="T896" t="str">
        <f t="shared" si="67"/>
        <v>2630624-UT</v>
      </c>
      <c r="U896" t="str">
        <f t="shared" si="68"/>
        <v>3</v>
      </c>
      <c r="V896" t="str">
        <f t="shared" si="69"/>
        <v>UT</v>
      </c>
    </row>
    <row r="897" spans="1:22" x14ac:dyDescent="0.35">
      <c r="A897" t="str">
        <f>IF('Support - Calculation Detail'!A897="","",LEFT('Support - Calculation Detail'!A897,7)&amp;"-"&amp;RIGHT('Support - Calculation Detail'!A897,2))</f>
        <v>2630625-UT</v>
      </c>
      <c r="B897" t="str">
        <f>IF('Support - Calculation Detail'!C897="","",'Support - Calculation Detail'!C897)</f>
        <v>26</v>
      </c>
      <c r="C897" t="str">
        <f>IF('Support - Calculation Detail'!B897="","",'Support - Calculation Detail'!B897)</f>
        <v>N</v>
      </c>
      <c r="D897">
        <f>IF('Support - Calculation Detail'!D897="","",'Support - Calculation Detail'!D897)</f>
        <v>2792</v>
      </c>
      <c r="E897">
        <f>IF('Support - Calculation Detail'!E897="","",'Support - Calculation Detail'!E897)</f>
        <v>0</v>
      </c>
      <c r="G897">
        <f>IF('Support - Calculation Detail'!F897="","",'Support - Calculation Detail'!F897)</f>
        <v>2792</v>
      </c>
      <c r="H897">
        <f>IF('Support - Calculation Detail'!G897="","",'Support - Calculation Detail'!G897)</f>
        <v>1.04</v>
      </c>
      <c r="I897">
        <f>IF('Support - Calculation Detail'!H897="","",'Support - Calculation Detail'!H897)</f>
        <v>2904</v>
      </c>
      <c r="J897">
        <f>IF('Support - Calculation Detail'!I897="","",'Support - Calculation Detail'!I897)</f>
        <v>0</v>
      </c>
      <c r="K897">
        <f>IF('Support - Calculation Detail'!K897="","",'Support - Calculation Detail'!K897)</f>
        <v>2904</v>
      </c>
      <c r="L897">
        <f>IF('Support - Calculation Detail'!L897="","",'Support - Calculation Detail'!L897)</f>
        <v>0</v>
      </c>
      <c r="M897">
        <f>IF('Support - Calculation Detail'!M897="","",'Support - Calculation Detail'!M897)</f>
        <v>0</v>
      </c>
      <c r="N897">
        <f>IF('Support - Calculation Detail'!N897="","",'Support - Calculation Detail'!N897)</f>
        <v>0</v>
      </c>
      <c r="P897">
        <f>IF('Support - Calculation Detail'!O897="","",'Support - Calculation Detail'!O897)</f>
        <v>2904</v>
      </c>
      <c r="Q897" t="b">
        <v>1</v>
      </c>
      <c r="R897" t="str">
        <f t="shared" si="65"/>
        <v>2630625</v>
      </c>
      <c r="S897" t="str">
        <f t="shared" si="66"/>
        <v>2630625-UT</v>
      </c>
      <c r="T897" t="str">
        <f t="shared" si="67"/>
        <v>2630625-UT</v>
      </c>
      <c r="U897" t="str">
        <f t="shared" si="68"/>
        <v>3</v>
      </c>
      <c r="V897" t="str">
        <f t="shared" si="69"/>
        <v>UT</v>
      </c>
    </row>
    <row r="898" spans="1:22" x14ac:dyDescent="0.35">
      <c r="A898" t="str">
        <f>IF('Support - Calculation Detail'!A898="","",LEFT('Support - Calculation Detail'!A898,7)&amp;"-"&amp;RIGHT('Support - Calculation Detail'!A898,2))</f>
        <v>2630625-FT</v>
      </c>
      <c r="B898" t="str">
        <f>IF('Support - Calculation Detail'!C898="","",'Support - Calculation Detail'!C898)</f>
        <v>26</v>
      </c>
      <c r="C898" t="str">
        <f>IF('Support - Calculation Detail'!B898="","",'Support - Calculation Detail'!B898)</f>
        <v>N</v>
      </c>
      <c r="D898">
        <f>IF('Support - Calculation Detail'!D898="","",'Support - Calculation Detail'!D898)</f>
        <v>58569</v>
      </c>
      <c r="E898">
        <f>IF('Support - Calculation Detail'!E898="","",'Support - Calculation Detail'!E898)</f>
        <v>0</v>
      </c>
      <c r="G898">
        <f>IF('Support - Calculation Detail'!F898="","",'Support - Calculation Detail'!F898)</f>
        <v>58569</v>
      </c>
      <c r="H898">
        <f>IF('Support - Calculation Detail'!G898="","",'Support - Calculation Detail'!G898)</f>
        <v>1.04</v>
      </c>
      <c r="I898">
        <f>IF('Support - Calculation Detail'!H898="","",'Support - Calculation Detail'!H898)</f>
        <v>60912</v>
      </c>
      <c r="J898">
        <f>IF('Support - Calculation Detail'!I898="","",'Support - Calculation Detail'!I898)</f>
        <v>0</v>
      </c>
      <c r="K898">
        <f>IF('Support - Calculation Detail'!K898="","",'Support - Calculation Detail'!K898)</f>
        <v>60912</v>
      </c>
      <c r="L898">
        <f>IF('Support - Calculation Detail'!L898="","",'Support - Calculation Detail'!L898)</f>
        <v>0</v>
      </c>
      <c r="M898">
        <f>IF('Support - Calculation Detail'!M898="","",'Support - Calculation Detail'!M898)</f>
        <v>0</v>
      </c>
      <c r="N898">
        <f>IF('Support - Calculation Detail'!N898="","",'Support - Calculation Detail'!N898)</f>
        <v>0</v>
      </c>
      <c r="P898">
        <f>IF('Support - Calculation Detail'!O898="","",'Support - Calculation Detail'!O898)</f>
        <v>60912</v>
      </c>
      <c r="Q898" t="b">
        <v>1</v>
      </c>
      <c r="R898" t="str">
        <f t="shared" si="65"/>
        <v>2630625</v>
      </c>
      <c r="S898" t="str">
        <f t="shared" si="66"/>
        <v>2630625-FT</v>
      </c>
      <c r="T898" t="str">
        <f t="shared" si="67"/>
        <v>2630625-FT</v>
      </c>
      <c r="U898" t="str">
        <f t="shared" si="68"/>
        <v>3</v>
      </c>
      <c r="V898" t="str">
        <f t="shared" si="69"/>
        <v>FT</v>
      </c>
    </row>
    <row r="899" spans="1:22" x14ac:dyDescent="0.35">
      <c r="A899" t="str">
        <f>IF('Support - Calculation Detail'!A899="","",LEFT('Support - Calculation Detail'!A899,7)&amp;"-"&amp;RIGHT('Support - Calculation Detail'!A899,2))</f>
        <v>2660932-UT</v>
      </c>
      <c r="B899" t="str">
        <f>IF('Support - Calculation Detail'!C899="","",'Support - Calculation Detail'!C899)</f>
        <v>26</v>
      </c>
      <c r="C899" t="str">
        <f>IF('Support - Calculation Detail'!B899="","",'Support - Calculation Detail'!B899)</f>
        <v>N</v>
      </c>
      <c r="D899">
        <f>IF('Support - Calculation Detail'!D899="","",'Support - Calculation Detail'!D899)</f>
        <v>537291</v>
      </c>
      <c r="E899">
        <f>IF('Support - Calculation Detail'!E899="","",'Support - Calculation Detail'!E899)</f>
        <v>0</v>
      </c>
      <c r="G899">
        <f>IF('Support - Calculation Detail'!F899="","",'Support - Calculation Detail'!F899)</f>
        <v>537291</v>
      </c>
      <c r="H899">
        <f>IF('Support - Calculation Detail'!G899="","",'Support - Calculation Detail'!G899)</f>
        <v>1.04</v>
      </c>
      <c r="I899">
        <f>IF('Support - Calculation Detail'!H899="","",'Support - Calculation Detail'!H899)</f>
        <v>558783</v>
      </c>
      <c r="J899">
        <f>IF('Support - Calculation Detail'!I899="","",'Support - Calculation Detail'!I899)</f>
        <v>0</v>
      </c>
      <c r="K899">
        <f>IF('Support - Calculation Detail'!K899="","",'Support - Calculation Detail'!K899)</f>
        <v>558783</v>
      </c>
      <c r="L899">
        <f>IF('Support - Calculation Detail'!L899="","",'Support - Calculation Detail'!L899)</f>
        <v>0</v>
      </c>
      <c r="M899">
        <f>IF('Support - Calculation Detail'!M899="","",'Support - Calculation Detail'!M899)</f>
        <v>0</v>
      </c>
      <c r="N899">
        <f>IF('Support - Calculation Detail'!N899="","",'Support - Calculation Detail'!N899)</f>
        <v>0</v>
      </c>
      <c r="P899">
        <f>IF('Support - Calculation Detail'!O899="","",'Support - Calculation Detail'!O899)</f>
        <v>558783</v>
      </c>
      <c r="Q899" t="b">
        <v>1</v>
      </c>
      <c r="R899" t="str">
        <f t="shared" ref="R899:R962" si="70">LEFT(A899,7)</f>
        <v>2660932</v>
      </c>
      <c r="S899" t="str">
        <f t="shared" ref="S899:S962" si="71">A899</f>
        <v>2660932-UT</v>
      </c>
      <c r="T899" t="str">
        <f t="shared" ref="T899:T962" si="72">S899</f>
        <v>2660932-UT</v>
      </c>
      <c r="U899" t="str">
        <f t="shared" ref="U899:U962" si="73">MID(S899,3,1)</f>
        <v>6</v>
      </c>
      <c r="V899" t="str">
        <f t="shared" ref="V899:V962" si="74">RIGHT(T899,2)</f>
        <v>UT</v>
      </c>
    </row>
    <row r="900" spans="1:22" x14ac:dyDescent="0.35">
      <c r="A900" t="str">
        <f>IF('Support - Calculation Detail'!A900="","",LEFT('Support - Calculation Detail'!A900,7)&amp;"-"&amp;RIGHT('Support - Calculation Detail'!A900,2))</f>
        <v>2661018-UT</v>
      </c>
      <c r="B900" t="str">
        <f>IF('Support - Calculation Detail'!C900="","",'Support - Calculation Detail'!C900)</f>
        <v>26</v>
      </c>
      <c r="C900" t="str">
        <f>IF('Support - Calculation Detail'!B900="","",'Support - Calculation Detail'!B900)</f>
        <v>N</v>
      </c>
      <c r="D900">
        <f>IF('Support - Calculation Detail'!D900="","",'Support - Calculation Detail'!D900)</f>
        <v>1805109</v>
      </c>
      <c r="E900">
        <f>IF('Support - Calculation Detail'!E900="","",'Support - Calculation Detail'!E900)</f>
        <v>0</v>
      </c>
      <c r="G900">
        <f>IF('Support - Calculation Detail'!F900="","",'Support - Calculation Detail'!F900)</f>
        <v>1805109</v>
      </c>
      <c r="H900">
        <f>IF('Support - Calculation Detail'!G900="","",'Support - Calculation Detail'!G900)</f>
        <v>1.04</v>
      </c>
      <c r="I900">
        <f>IF('Support - Calculation Detail'!H900="","",'Support - Calculation Detail'!H900)</f>
        <v>1877313</v>
      </c>
      <c r="J900">
        <f>IF('Support - Calculation Detail'!I900="","",'Support - Calculation Detail'!I900)</f>
        <v>0</v>
      </c>
      <c r="K900">
        <f>IF('Support - Calculation Detail'!K900="","",'Support - Calculation Detail'!K900)</f>
        <v>1877313</v>
      </c>
      <c r="L900">
        <f>IF('Support - Calculation Detail'!L900="","",'Support - Calculation Detail'!L900)</f>
        <v>0</v>
      </c>
      <c r="M900">
        <f>IF('Support - Calculation Detail'!M900="","",'Support - Calculation Detail'!M900)</f>
        <v>0</v>
      </c>
      <c r="N900">
        <f>IF('Support - Calculation Detail'!N900="","",'Support - Calculation Detail'!N900)</f>
        <v>0</v>
      </c>
      <c r="P900">
        <f>IF('Support - Calculation Detail'!O900="","",'Support - Calculation Detail'!O900)</f>
        <v>1877313</v>
      </c>
      <c r="Q900" t="b">
        <v>1</v>
      </c>
      <c r="R900" t="str">
        <f t="shared" si="70"/>
        <v>2661018</v>
      </c>
      <c r="S900" t="str">
        <f t="shared" si="71"/>
        <v>2661018-UT</v>
      </c>
      <c r="T900" t="str">
        <f t="shared" si="72"/>
        <v>2661018-UT</v>
      </c>
      <c r="U900" t="str">
        <f t="shared" si="73"/>
        <v>6</v>
      </c>
      <c r="V900" t="str">
        <f t="shared" si="74"/>
        <v>UT</v>
      </c>
    </row>
    <row r="901" spans="1:22" x14ac:dyDescent="0.35">
      <c r="A901" t="str">
        <f>IF('Support - Calculation Detail'!A901="","",LEFT('Support - Calculation Detail'!A901,7)&amp;"-"&amp;RIGHT('Support - Calculation Detail'!A901,2))</f>
        <v>2642725-SO</v>
      </c>
      <c r="B901" t="str">
        <f>IF('Support - Calculation Detail'!C901="","",'Support - Calculation Detail'!C901)</f>
        <v>26</v>
      </c>
      <c r="C901" t="str">
        <f>IF('Support - Calculation Detail'!B901="","",'Support - Calculation Detail'!B901)</f>
        <v>N</v>
      </c>
      <c r="D901">
        <f>IF('Support - Calculation Detail'!D901="","",'Support - Calculation Detail'!D901)</f>
        <v>2474461</v>
      </c>
      <c r="E901">
        <f>IF('Support - Calculation Detail'!E901="","",'Support - Calculation Detail'!E901)</f>
        <v>0</v>
      </c>
      <c r="G901">
        <f>IF('Support - Calculation Detail'!F901="","",'Support - Calculation Detail'!F901)</f>
        <v>2474461</v>
      </c>
      <c r="H901">
        <f>IF('Support - Calculation Detail'!G901="","",'Support - Calculation Detail'!G901)</f>
        <v>1.04</v>
      </c>
      <c r="I901">
        <f>IF('Support - Calculation Detail'!H901="","",'Support - Calculation Detail'!H901)</f>
        <v>2573439</v>
      </c>
      <c r="J901">
        <f>IF('Support - Calculation Detail'!I901="","",'Support - Calculation Detail'!I901)</f>
        <v>0</v>
      </c>
      <c r="K901">
        <f>IF('Support - Calculation Detail'!K901="","",'Support - Calculation Detail'!K901)</f>
        <v>2573439</v>
      </c>
      <c r="L901">
        <f>IF('Support - Calculation Detail'!L901="","",'Support - Calculation Detail'!L901)</f>
        <v>0</v>
      </c>
      <c r="M901">
        <f>IF('Support - Calculation Detail'!M901="","",'Support - Calculation Detail'!M901)</f>
        <v>0</v>
      </c>
      <c r="N901">
        <f>IF('Support - Calculation Detail'!N901="","",'Support - Calculation Detail'!N901)</f>
        <v>0</v>
      </c>
      <c r="P901">
        <f>IF('Support - Calculation Detail'!O901="","",'Support - Calculation Detail'!O901)</f>
        <v>2573439</v>
      </c>
      <c r="Q901" t="b">
        <v>1</v>
      </c>
      <c r="R901" t="str">
        <f t="shared" si="70"/>
        <v>2642725</v>
      </c>
      <c r="S901" t="str">
        <f t="shared" si="71"/>
        <v>2642725-SO</v>
      </c>
      <c r="T901" t="str">
        <f t="shared" si="72"/>
        <v>2642725-SO</v>
      </c>
      <c r="U901" t="str">
        <f t="shared" si="73"/>
        <v>4</v>
      </c>
      <c r="V901" t="str">
        <f t="shared" si="74"/>
        <v>SO</v>
      </c>
    </row>
    <row r="902" spans="1:22" x14ac:dyDescent="0.35">
      <c r="A902" t="str">
        <f>IF('Support - Calculation Detail'!A902="","",LEFT('Support - Calculation Detail'!A902,7)&amp;"-"&amp;RIGHT('Support - Calculation Detail'!A902,2))</f>
        <v>2642735-SO</v>
      </c>
      <c r="B902" t="str">
        <f>IF('Support - Calculation Detail'!C902="","",'Support - Calculation Detail'!C902)</f>
        <v>26</v>
      </c>
      <c r="C902" t="str">
        <f>IF('Support - Calculation Detail'!B902="","",'Support - Calculation Detail'!B902)</f>
        <v>N</v>
      </c>
      <c r="D902">
        <f>IF('Support - Calculation Detail'!D902="","",'Support - Calculation Detail'!D902)</f>
        <v>7919136</v>
      </c>
      <c r="E902">
        <f>IF('Support - Calculation Detail'!E902="","",'Support - Calculation Detail'!E902)</f>
        <v>0</v>
      </c>
      <c r="G902">
        <f>IF('Support - Calculation Detail'!F902="","",'Support - Calculation Detail'!F902)</f>
        <v>7919136</v>
      </c>
      <c r="H902">
        <f>IF('Support - Calculation Detail'!G902="","",'Support - Calculation Detail'!G902)</f>
        <v>1.04</v>
      </c>
      <c r="I902">
        <f>IF('Support - Calculation Detail'!H902="","",'Support - Calculation Detail'!H902)</f>
        <v>8235901</v>
      </c>
      <c r="J902">
        <f>IF('Support - Calculation Detail'!I902="","",'Support - Calculation Detail'!I902)</f>
        <v>0</v>
      </c>
      <c r="K902">
        <f>IF('Support - Calculation Detail'!K902="","",'Support - Calculation Detail'!K902)</f>
        <v>8235901</v>
      </c>
      <c r="L902">
        <f>IF('Support - Calculation Detail'!L902="","",'Support - Calculation Detail'!L902)</f>
        <v>0</v>
      </c>
      <c r="M902">
        <f>IF('Support - Calculation Detail'!M902="","",'Support - Calculation Detail'!M902)</f>
        <v>0</v>
      </c>
      <c r="N902">
        <f>IF('Support - Calculation Detail'!N902="","",'Support - Calculation Detail'!N902)</f>
        <v>0</v>
      </c>
      <c r="P902">
        <f>IF('Support - Calculation Detail'!O902="","",'Support - Calculation Detail'!O902)</f>
        <v>8235901</v>
      </c>
      <c r="Q902" t="b">
        <v>1</v>
      </c>
      <c r="R902" t="str">
        <f t="shared" si="70"/>
        <v>2642735</v>
      </c>
      <c r="S902" t="str">
        <f t="shared" si="71"/>
        <v>2642735-SO</v>
      </c>
      <c r="T902" t="str">
        <f t="shared" si="72"/>
        <v>2642735-SO</v>
      </c>
      <c r="U902" t="str">
        <f t="shared" si="73"/>
        <v>4</v>
      </c>
      <c r="V902" t="str">
        <f t="shared" si="74"/>
        <v>SO</v>
      </c>
    </row>
    <row r="903" spans="1:22" x14ac:dyDescent="0.35">
      <c r="A903" t="str">
        <f>IF('Support - Calculation Detail'!A903="","",LEFT('Support - Calculation Detail'!A903,7)&amp;"-"&amp;RIGHT('Support - Calculation Detail'!A903,2))</f>
        <v>2642765-SO</v>
      </c>
      <c r="B903" t="str">
        <f>IF('Support - Calculation Detail'!C903="","",'Support - Calculation Detail'!C903)</f>
        <v>26</v>
      </c>
      <c r="C903" t="str">
        <f>IF('Support - Calculation Detail'!B903="","",'Support - Calculation Detail'!B903)</f>
        <v>N</v>
      </c>
      <c r="D903">
        <f>IF('Support - Calculation Detail'!D903="","",'Support - Calculation Detail'!D903)</f>
        <v>6381588</v>
      </c>
      <c r="E903">
        <f>IF('Support - Calculation Detail'!E903="","",'Support - Calculation Detail'!E903)</f>
        <v>0</v>
      </c>
      <c r="G903">
        <f>IF('Support - Calculation Detail'!F903="","",'Support - Calculation Detail'!F903)</f>
        <v>6381588</v>
      </c>
      <c r="H903">
        <f>IF('Support - Calculation Detail'!G903="","",'Support - Calculation Detail'!G903)</f>
        <v>1.04</v>
      </c>
      <c r="I903">
        <f>IF('Support - Calculation Detail'!H903="","",'Support - Calculation Detail'!H903)</f>
        <v>6636852</v>
      </c>
      <c r="J903">
        <f>IF('Support - Calculation Detail'!I903="","",'Support - Calculation Detail'!I903)</f>
        <v>0</v>
      </c>
      <c r="K903">
        <f>IF('Support - Calculation Detail'!K903="","",'Support - Calculation Detail'!K903)</f>
        <v>6636852</v>
      </c>
      <c r="L903">
        <f>IF('Support - Calculation Detail'!L903="","",'Support - Calculation Detail'!L903)</f>
        <v>0</v>
      </c>
      <c r="M903">
        <f>IF('Support - Calculation Detail'!M903="","",'Support - Calculation Detail'!M903)</f>
        <v>0</v>
      </c>
      <c r="N903">
        <f>IF('Support - Calculation Detail'!N903="","",'Support - Calculation Detail'!N903)</f>
        <v>0</v>
      </c>
      <c r="P903">
        <f>IF('Support - Calculation Detail'!O903="","",'Support - Calculation Detail'!O903)</f>
        <v>6636852</v>
      </c>
      <c r="Q903" t="b">
        <v>1</v>
      </c>
      <c r="R903" t="str">
        <f t="shared" si="70"/>
        <v>2642765</v>
      </c>
      <c r="S903" t="str">
        <f t="shared" si="71"/>
        <v>2642765-SO</v>
      </c>
      <c r="T903" t="str">
        <f t="shared" si="72"/>
        <v>2642765-SO</v>
      </c>
      <c r="U903" t="str">
        <f t="shared" si="73"/>
        <v>4</v>
      </c>
      <c r="V903" t="str">
        <f t="shared" si="74"/>
        <v>SO</v>
      </c>
    </row>
    <row r="904" spans="1:22" x14ac:dyDescent="0.35">
      <c r="A904" t="str">
        <f>IF('Support - Calculation Detail'!A904="","",LEFT('Support - Calculation Detail'!A904,7)&amp;"-"&amp;RIGHT('Support - Calculation Detail'!A904,2))</f>
        <v>2710000-UT</v>
      </c>
      <c r="B904" t="str">
        <f>IF('Support - Calculation Detail'!C904="","",'Support - Calculation Detail'!C904)</f>
        <v>27</v>
      </c>
      <c r="C904" t="str">
        <f>IF('Support - Calculation Detail'!B904="","",'Support - Calculation Detail'!B904)</f>
        <v>N</v>
      </c>
      <c r="D904">
        <f>IF('Support - Calculation Detail'!D904="","",'Support - Calculation Detail'!D904)</f>
        <v>18318089</v>
      </c>
      <c r="E904">
        <f>IF('Support - Calculation Detail'!E904="","",'Support - Calculation Detail'!E904)</f>
        <v>0</v>
      </c>
      <c r="G904">
        <f>IF('Support - Calculation Detail'!F904="","",'Support - Calculation Detail'!F904)</f>
        <v>18318089</v>
      </c>
      <c r="H904">
        <f>IF('Support - Calculation Detail'!G904="","",'Support - Calculation Detail'!G904)</f>
        <v>1.04</v>
      </c>
      <c r="I904">
        <f>IF('Support - Calculation Detail'!H904="","",'Support - Calculation Detail'!H904)</f>
        <v>19050813</v>
      </c>
      <c r="J904">
        <f>IF('Support - Calculation Detail'!I904="","",'Support - Calculation Detail'!I904)</f>
        <v>0</v>
      </c>
      <c r="K904">
        <f>IF('Support - Calculation Detail'!K904="","",'Support - Calculation Detail'!K904)</f>
        <v>19050813</v>
      </c>
      <c r="L904">
        <f>IF('Support - Calculation Detail'!L904="","",'Support - Calculation Detail'!L904)</f>
        <v>988307</v>
      </c>
      <c r="M904">
        <f>IF('Support - Calculation Detail'!M904="","",'Support - Calculation Detail'!M904)</f>
        <v>503862</v>
      </c>
      <c r="N904">
        <f>IF('Support - Calculation Detail'!N904="","",'Support - Calculation Detail'!N904)</f>
        <v>1019607.3265436363</v>
      </c>
      <c r="P904">
        <f>IF('Support - Calculation Detail'!O904="","",'Support - Calculation Detail'!O904)</f>
        <v>21562589.326543637</v>
      </c>
      <c r="Q904" t="b">
        <v>1</v>
      </c>
      <c r="R904" t="str">
        <f t="shared" si="70"/>
        <v>2710000</v>
      </c>
      <c r="S904" t="str">
        <f t="shared" si="71"/>
        <v>2710000-UT</v>
      </c>
      <c r="T904" t="str">
        <f t="shared" si="72"/>
        <v>2710000-UT</v>
      </c>
      <c r="U904" t="str">
        <f t="shared" si="73"/>
        <v>1</v>
      </c>
      <c r="V904" t="str">
        <f t="shared" si="74"/>
        <v>UT</v>
      </c>
    </row>
    <row r="905" spans="1:22" x14ac:dyDescent="0.35">
      <c r="A905" t="str">
        <f>IF('Support - Calculation Detail'!A905="","",LEFT('Support - Calculation Detail'!A905,7)&amp;"-"&amp;RIGHT('Support - Calculation Detail'!A905,2))</f>
        <v>2720001-TF</v>
      </c>
      <c r="B905" t="str">
        <f>IF('Support - Calculation Detail'!C905="","",'Support - Calculation Detail'!C905)</f>
        <v>27</v>
      </c>
      <c r="C905" t="str">
        <f>IF('Support - Calculation Detail'!B905="","",'Support - Calculation Detail'!B905)</f>
        <v>N</v>
      </c>
      <c r="D905">
        <f>IF('Support - Calculation Detail'!D905="","",'Support - Calculation Detail'!D905)</f>
        <v>141410</v>
      </c>
      <c r="E905">
        <f>IF('Support - Calculation Detail'!E905="","",'Support - Calculation Detail'!E905)</f>
        <v>0</v>
      </c>
      <c r="G905">
        <f>IF('Support - Calculation Detail'!F905="","",'Support - Calculation Detail'!F905)</f>
        <v>141410</v>
      </c>
      <c r="H905">
        <f>IF('Support - Calculation Detail'!G905="","",'Support - Calculation Detail'!G905)</f>
        <v>1.04</v>
      </c>
      <c r="I905">
        <f>IF('Support - Calculation Detail'!H905="","",'Support - Calculation Detail'!H905)</f>
        <v>147066</v>
      </c>
      <c r="J905">
        <f>IF('Support - Calculation Detail'!I905="","",'Support - Calculation Detail'!I905)</f>
        <v>0</v>
      </c>
      <c r="K905">
        <f>IF('Support - Calculation Detail'!K905="","",'Support - Calculation Detail'!K905)</f>
        <v>147066</v>
      </c>
      <c r="L905">
        <f>IF('Support - Calculation Detail'!L905="","",'Support - Calculation Detail'!L905)</f>
        <v>0</v>
      </c>
      <c r="M905">
        <f>IF('Support - Calculation Detail'!M905="","",'Support - Calculation Detail'!M905)</f>
        <v>0</v>
      </c>
      <c r="N905">
        <f>IF('Support - Calculation Detail'!N905="","",'Support - Calculation Detail'!N905)</f>
        <v>0</v>
      </c>
      <c r="P905">
        <f>IF('Support - Calculation Detail'!O905="","",'Support - Calculation Detail'!O905)</f>
        <v>147066</v>
      </c>
      <c r="Q905" t="b">
        <v>1</v>
      </c>
      <c r="R905" t="str">
        <f t="shared" si="70"/>
        <v>2720001</v>
      </c>
      <c r="S905" t="str">
        <f t="shared" si="71"/>
        <v>2720001-TF</v>
      </c>
      <c r="T905" t="str">
        <f t="shared" si="72"/>
        <v>2720001-TF</v>
      </c>
      <c r="U905" t="str">
        <f t="shared" si="73"/>
        <v>2</v>
      </c>
      <c r="V905" t="str">
        <f t="shared" si="74"/>
        <v>TF</v>
      </c>
    </row>
    <row r="906" spans="1:22" x14ac:dyDescent="0.35">
      <c r="A906" t="str">
        <f>IF('Support - Calculation Detail'!A906="","",LEFT('Support - Calculation Detail'!A906,7)&amp;"-"&amp;RIGHT('Support - Calculation Detail'!A906,2))</f>
        <v>2720001-UT</v>
      </c>
      <c r="B906" t="str">
        <f>IF('Support - Calculation Detail'!C906="","",'Support - Calculation Detail'!C906)</f>
        <v>27</v>
      </c>
      <c r="C906" t="str">
        <f>IF('Support - Calculation Detail'!B906="","",'Support - Calculation Detail'!B906)</f>
        <v>N</v>
      </c>
      <c r="D906">
        <f>IF('Support - Calculation Detail'!D906="","",'Support - Calculation Detail'!D906)</f>
        <v>304581</v>
      </c>
      <c r="E906">
        <f>IF('Support - Calculation Detail'!E906="","",'Support - Calculation Detail'!E906)</f>
        <v>0</v>
      </c>
      <c r="G906">
        <f>IF('Support - Calculation Detail'!F906="","",'Support - Calculation Detail'!F906)</f>
        <v>304581</v>
      </c>
      <c r="H906">
        <f>IF('Support - Calculation Detail'!G906="","",'Support - Calculation Detail'!G906)</f>
        <v>1.04</v>
      </c>
      <c r="I906">
        <f>IF('Support - Calculation Detail'!H906="","",'Support - Calculation Detail'!H906)</f>
        <v>316764</v>
      </c>
      <c r="J906">
        <f>IF('Support - Calculation Detail'!I906="","",'Support - Calculation Detail'!I906)</f>
        <v>0</v>
      </c>
      <c r="K906">
        <f>IF('Support - Calculation Detail'!K906="","",'Support - Calculation Detail'!K906)</f>
        <v>316764</v>
      </c>
      <c r="L906">
        <f>IF('Support - Calculation Detail'!L906="","",'Support - Calculation Detail'!L906)</f>
        <v>0</v>
      </c>
      <c r="M906">
        <f>IF('Support - Calculation Detail'!M906="","",'Support - Calculation Detail'!M906)</f>
        <v>0</v>
      </c>
      <c r="N906">
        <f>IF('Support - Calculation Detail'!N906="","",'Support - Calculation Detail'!N906)</f>
        <v>0</v>
      </c>
      <c r="P906">
        <f>IF('Support - Calculation Detail'!O906="","",'Support - Calculation Detail'!O906)</f>
        <v>316764</v>
      </c>
      <c r="Q906" t="b">
        <v>1</v>
      </c>
      <c r="R906" t="str">
        <f t="shared" si="70"/>
        <v>2720001</v>
      </c>
      <c r="S906" t="str">
        <f t="shared" si="71"/>
        <v>2720001-UT</v>
      </c>
      <c r="T906" t="str">
        <f t="shared" si="72"/>
        <v>2720001-UT</v>
      </c>
      <c r="U906" t="str">
        <f t="shared" si="73"/>
        <v>2</v>
      </c>
      <c r="V906" t="str">
        <f t="shared" si="74"/>
        <v>UT</v>
      </c>
    </row>
    <row r="907" spans="1:22" x14ac:dyDescent="0.35">
      <c r="A907" t="str">
        <f>IF('Support - Calculation Detail'!A907="","",LEFT('Support - Calculation Detail'!A907,7)&amp;"-"&amp;RIGHT('Support - Calculation Detail'!A907,2))</f>
        <v>2720002-TF</v>
      </c>
      <c r="B907" t="str">
        <f>IF('Support - Calculation Detail'!C907="","",'Support - Calculation Detail'!C907)</f>
        <v>27</v>
      </c>
      <c r="C907" t="str">
        <f>IF('Support - Calculation Detail'!B907="","",'Support - Calculation Detail'!B907)</f>
        <v>N</v>
      </c>
      <c r="D907">
        <f>IF('Support - Calculation Detail'!D907="","",'Support - Calculation Detail'!D907)</f>
        <v>53568</v>
      </c>
      <c r="E907">
        <f>IF('Support - Calculation Detail'!E907="","",'Support - Calculation Detail'!E907)</f>
        <v>0</v>
      </c>
      <c r="G907">
        <f>IF('Support - Calculation Detail'!F907="","",'Support - Calculation Detail'!F907)</f>
        <v>53568</v>
      </c>
      <c r="H907">
        <f>IF('Support - Calculation Detail'!G907="","",'Support - Calculation Detail'!G907)</f>
        <v>1.04</v>
      </c>
      <c r="I907">
        <f>IF('Support - Calculation Detail'!H907="","",'Support - Calculation Detail'!H907)</f>
        <v>55711</v>
      </c>
      <c r="J907">
        <f>IF('Support - Calculation Detail'!I907="","",'Support - Calculation Detail'!I907)</f>
        <v>0</v>
      </c>
      <c r="K907">
        <f>IF('Support - Calculation Detail'!K907="","",'Support - Calculation Detail'!K907)</f>
        <v>55711</v>
      </c>
      <c r="L907">
        <f>IF('Support - Calculation Detail'!L907="","",'Support - Calculation Detail'!L907)</f>
        <v>0</v>
      </c>
      <c r="M907">
        <f>IF('Support - Calculation Detail'!M907="","",'Support - Calculation Detail'!M907)</f>
        <v>0</v>
      </c>
      <c r="N907">
        <f>IF('Support - Calculation Detail'!N907="","",'Support - Calculation Detail'!N907)</f>
        <v>0</v>
      </c>
      <c r="P907">
        <f>IF('Support - Calculation Detail'!O907="","",'Support - Calculation Detail'!O907)</f>
        <v>55711</v>
      </c>
      <c r="Q907" t="b">
        <v>1</v>
      </c>
      <c r="R907" t="str">
        <f t="shared" si="70"/>
        <v>2720002</v>
      </c>
      <c r="S907" t="str">
        <f t="shared" si="71"/>
        <v>2720002-TF</v>
      </c>
      <c r="T907" t="str">
        <f t="shared" si="72"/>
        <v>2720002-TF</v>
      </c>
      <c r="U907" t="str">
        <f t="shared" si="73"/>
        <v>2</v>
      </c>
      <c r="V907" t="str">
        <f t="shared" si="74"/>
        <v>TF</v>
      </c>
    </row>
    <row r="908" spans="1:22" x14ac:dyDescent="0.35">
      <c r="A908" t="str">
        <f>IF('Support - Calculation Detail'!A908="","",LEFT('Support - Calculation Detail'!A908,7)&amp;"-"&amp;RIGHT('Support - Calculation Detail'!A908,2))</f>
        <v>2720002-UT</v>
      </c>
      <c r="B908" t="str">
        <f>IF('Support - Calculation Detail'!C908="","",'Support - Calculation Detail'!C908)</f>
        <v>27</v>
      </c>
      <c r="C908" t="str">
        <f>IF('Support - Calculation Detail'!B908="","",'Support - Calculation Detail'!B908)</f>
        <v>N</v>
      </c>
      <c r="D908">
        <f>IF('Support - Calculation Detail'!D908="","",'Support - Calculation Detail'!D908)</f>
        <v>30318</v>
      </c>
      <c r="E908">
        <f>IF('Support - Calculation Detail'!E908="","",'Support - Calculation Detail'!E908)</f>
        <v>0</v>
      </c>
      <c r="G908">
        <f>IF('Support - Calculation Detail'!F908="","",'Support - Calculation Detail'!F908)</f>
        <v>30318</v>
      </c>
      <c r="H908">
        <f>IF('Support - Calculation Detail'!G908="","",'Support - Calculation Detail'!G908)</f>
        <v>1.04</v>
      </c>
      <c r="I908">
        <f>IF('Support - Calculation Detail'!H908="","",'Support - Calculation Detail'!H908)</f>
        <v>31531</v>
      </c>
      <c r="J908">
        <f>IF('Support - Calculation Detail'!I908="","",'Support - Calculation Detail'!I908)</f>
        <v>0</v>
      </c>
      <c r="K908">
        <f>IF('Support - Calculation Detail'!K908="","",'Support - Calculation Detail'!K908)</f>
        <v>31531</v>
      </c>
      <c r="L908">
        <f>IF('Support - Calculation Detail'!L908="","",'Support - Calculation Detail'!L908)</f>
        <v>0</v>
      </c>
      <c r="M908">
        <f>IF('Support - Calculation Detail'!M908="","",'Support - Calculation Detail'!M908)</f>
        <v>0</v>
      </c>
      <c r="N908">
        <f>IF('Support - Calculation Detail'!N908="","",'Support - Calculation Detail'!N908)</f>
        <v>0</v>
      </c>
      <c r="P908">
        <f>IF('Support - Calculation Detail'!O908="","",'Support - Calculation Detail'!O908)</f>
        <v>31531</v>
      </c>
      <c r="Q908" t="b">
        <v>1</v>
      </c>
      <c r="R908" t="str">
        <f t="shared" si="70"/>
        <v>2720002</v>
      </c>
      <c r="S908" t="str">
        <f t="shared" si="71"/>
        <v>2720002-UT</v>
      </c>
      <c r="T908" t="str">
        <f t="shared" si="72"/>
        <v>2720002-UT</v>
      </c>
      <c r="U908" t="str">
        <f t="shared" si="73"/>
        <v>2</v>
      </c>
      <c r="V908" t="str">
        <f t="shared" si="74"/>
        <v>UT</v>
      </c>
    </row>
    <row r="909" spans="1:22" x14ac:dyDescent="0.35">
      <c r="A909" t="str">
        <f>IF('Support - Calculation Detail'!A909="","",LEFT('Support - Calculation Detail'!A909,7)&amp;"-"&amp;RIGHT('Support - Calculation Detail'!A909,2))</f>
        <v>2720003-TF</v>
      </c>
      <c r="B909" t="str">
        <f>IF('Support - Calculation Detail'!C909="","",'Support - Calculation Detail'!C909)</f>
        <v>27</v>
      </c>
      <c r="C909" t="str">
        <f>IF('Support - Calculation Detail'!B909="","",'Support - Calculation Detail'!B909)</f>
        <v>N</v>
      </c>
      <c r="D909">
        <f>IF('Support - Calculation Detail'!D909="","",'Support - Calculation Detail'!D909)</f>
        <v>27662</v>
      </c>
      <c r="E909">
        <f>IF('Support - Calculation Detail'!E909="","",'Support - Calculation Detail'!E909)</f>
        <v>0</v>
      </c>
      <c r="G909">
        <f>IF('Support - Calculation Detail'!F909="","",'Support - Calculation Detail'!F909)</f>
        <v>27662</v>
      </c>
      <c r="H909">
        <f>IF('Support - Calculation Detail'!G909="","",'Support - Calculation Detail'!G909)</f>
        <v>1.04</v>
      </c>
      <c r="I909">
        <f>IF('Support - Calculation Detail'!H909="","",'Support - Calculation Detail'!H909)</f>
        <v>28768</v>
      </c>
      <c r="J909">
        <f>IF('Support - Calculation Detail'!I909="","",'Support - Calculation Detail'!I909)</f>
        <v>0</v>
      </c>
      <c r="K909">
        <f>IF('Support - Calculation Detail'!K909="","",'Support - Calculation Detail'!K909)</f>
        <v>28768</v>
      </c>
      <c r="L909">
        <f>IF('Support - Calculation Detail'!L909="","",'Support - Calculation Detail'!L909)</f>
        <v>0</v>
      </c>
      <c r="M909">
        <f>IF('Support - Calculation Detail'!M909="","",'Support - Calculation Detail'!M909)</f>
        <v>0</v>
      </c>
      <c r="N909">
        <f>IF('Support - Calculation Detail'!N909="","",'Support - Calculation Detail'!N909)</f>
        <v>0</v>
      </c>
      <c r="P909">
        <f>IF('Support - Calculation Detail'!O909="","",'Support - Calculation Detail'!O909)</f>
        <v>28768</v>
      </c>
      <c r="Q909" t="b">
        <v>1</v>
      </c>
      <c r="R909" t="str">
        <f t="shared" si="70"/>
        <v>2720003</v>
      </c>
      <c r="S909" t="str">
        <f t="shared" si="71"/>
        <v>2720003-TF</v>
      </c>
      <c r="T909" t="str">
        <f t="shared" si="72"/>
        <v>2720003-TF</v>
      </c>
      <c r="U909" t="str">
        <f t="shared" si="73"/>
        <v>2</v>
      </c>
      <c r="V909" t="str">
        <f t="shared" si="74"/>
        <v>TF</v>
      </c>
    </row>
    <row r="910" spans="1:22" x14ac:dyDescent="0.35">
      <c r="A910" t="str">
        <f>IF('Support - Calculation Detail'!A910="","",LEFT('Support - Calculation Detail'!A910,7)&amp;"-"&amp;RIGHT('Support - Calculation Detail'!A910,2))</f>
        <v>2720003-UT</v>
      </c>
      <c r="B910" t="str">
        <f>IF('Support - Calculation Detail'!C910="","",'Support - Calculation Detail'!C910)</f>
        <v>27</v>
      </c>
      <c r="C910" t="str">
        <f>IF('Support - Calculation Detail'!B910="","",'Support - Calculation Detail'!B910)</f>
        <v>N</v>
      </c>
      <c r="D910">
        <f>IF('Support - Calculation Detail'!D910="","",'Support - Calculation Detail'!D910)</f>
        <v>174132</v>
      </c>
      <c r="E910">
        <f>IF('Support - Calculation Detail'!E910="","",'Support - Calculation Detail'!E910)</f>
        <v>0</v>
      </c>
      <c r="G910">
        <f>IF('Support - Calculation Detail'!F910="","",'Support - Calculation Detail'!F910)</f>
        <v>174132</v>
      </c>
      <c r="H910">
        <f>IF('Support - Calculation Detail'!G910="","",'Support - Calculation Detail'!G910)</f>
        <v>1.04</v>
      </c>
      <c r="I910">
        <f>IF('Support - Calculation Detail'!H910="","",'Support - Calculation Detail'!H910)</f>
        <v>181097</v>
      </c>
      <c r="J910">
        <f>IF('Support - Calculation Detail'!I910="","",'Support - Calculation Detail'!I910)</f>
        <v>0</v>
      </c>
      <c r="K910">
        <f>IF('Support - Calculation Detail'!K910="","",'Support - Calculation Detail'!K910)</f>
        <v>181097</v>
      </c>
      <c r="L910">
        <f>IF('Support - Calculation Detail'!L910="","",'Support - Calculation Detail'!L910)</f>
        <v>0</v>
      </c>
      <c r="M910">
        <f>IF('Support - Calculation Detail'!M910="","",'Support - Calculation Detail'!M910)</f>
        <v>0</v>
      </c>
      <c r="N910">
        <f>IF('Support - Calculation Detail'!N910="","",'Support - Calculation Detail'!N910)</f>
        <v>0</v>
      </c>
      <c r="P910">
        <f>IF('Support - Calculation Detail'!O910="","",'Support - Calculation Detail'!O910)</f>
        <v>181097</v>
      </c>
      <c r="Q910" t="b">
        <v>1</v>
      </c>
      <c r="R910" t="str">
        <f t="shared" si="70"/>
        <v>2720003</v>
      </c>
      <c r="S910" t="str">
        <f t="shared" si="71"/>
        <v>2720003-UT</v>
      </c>
      <c r="T910" t="str">
        <f t="shared" si="72"/>
        <v>2720003-UT</v>
      </c>
      <c r="U910" t="str">
        <f t="shared" si="73"/>
        <v>2</v>
      </c>
      <c r="V910" t="str">
        <f t="shared" si="74"/>
        <v>UT</v>
      </c>
    </row>
    <row r="911" spans="1:22" x14ac:dyDescent="0.35">
      <c r="A911" t="str">
        <f>IF('Support - Calculation Detail'!A911="","",LEFT('Support - Calculation Detail'!A911,7)&amp;"-"&amp;RIGHT('Support - Calculation Detail'!A911,2))</f>
        <v>2720004-TF</v>
      </c>
      <c r="B911" t="str">
        <f>IF('Support - Calculation Detail'!C911="","",'Support - Calculation Detail'!C911)</f>
        <v>27</v>
      </c>
      <c r="C911" t="str">
        <f>IF('Support - Calculation Detail'!B911="","",'Support - Calculation Detail'!B911)</f>
        <v>N</v>
      </c>
      <c r="D911">
        <f>IF('Support - Calculation Detail'!D911="","",'Support - Calculation Detail'!D911)</f>
        <v>47448</v>
      </c>
      <c r="E911">
        <f>IF('Support - Calculation Detail'!E911="","",'Support - Calculation Detail'!E911)</f>
        <v>0</v>
      </c>
      <c r="G911">
        <f>IF('Support - Calculation Detail'!F911="","",'Support - Calculation Detail'!F911)</f>
        <v>47448</v>
      </c>
      <c r="H911">
        <f>IF('Support - Calculation Detail'!G911="","",'Support - Calculation Detail'!G911)</f>
        <v>1.04</v>
      </c>
      <c r="I911">
        <f>IF('Support - Calculation Detail'!H911="","",'Support - Calculation Detail'!H911)</f>
        <v>49346</v>
      </c>
      <c r="J911">
        <f>IF('Support - Calculation Detail'!I911="","",'Support - Calculation Detail'!I911)</f>
        <v>0</v>
      </c>
      <c r="K911">
        <f>IF('Support - Calculation Detail'!K911="","",'Support - Calculation Detail'!K911)</f>
        <v>49346</v>
      </c>
      <c r="L911">
        <f>IF('Support - Calculation Detail'!L911="","",'Support - Calculation Detail'!L911)</f>
        <v>0</v>
      </c>
      <c r="M911">
        <f>IF('Support - Calculation Detail'!M911="","",'Support - Calculation Detail'!M911)</f>
        <v>0</v>
      </c>
      <c r="N911">
        <f>IF('Support - Calculation Detail'!N911="","",'Support - Calculation Detail'!N911)</f>
        <v>0</v>
      </c>
      <c r="P911">
        <f>IF('Support - Calculation Detail'!O911="","",'Support - Calculation Detail'!O911)</f>
        <v>49346</v>
      </c>
      <c r="Q911" t="b">
        <v>1</v>
      </c>
      <c r="R911" t="str">
        <f t="shared" si="70"/>
        <v>2720004</v>
      </c>
      <c r="S911" t="str">
        <f t="shared" si="71"/>
        <v>2720004-TF</v>
      </c>
      <c r="T911" t="str">
        <f t="shared" si="72"/>
        <v>2720004-TF</v>
      </c>
      <c r="U911" t="str">
        <f t="shared" si="73"/>
        <v>2</v>
      </c>
      <c r="V911" t="str">
        <f t="shared" si="74"/>
        <v>TF</v>
      </c>
    </row>
    <row r="912" spans="1:22" x14ac:dyDescent="0.35">
      <c r="A912" t="str">
        <f>IF('Support - Calculation Detail'!A912="","",LEFT('Support - Calculation Detail'!A912,7)&amp;"-"&amp;RIGHT('Support - Calculation Detail'!A912,2))</f>
        <v>2720004-UT</v>
      </c>
      <c r="B912" t="str">
        <f>IF('Support - Calculation Detail'!C912="","",'Support - Calculation Detail'!C912)</f>
        <v>27</v>
      </c>
      <c r="C912" t="str">
        <f>IF('Support - Calculation Detail'!B912="","",'Support - Calculation Detail'!B912)</f>
        <v>N</v>
      </c>
      <c r="D912">
        <f>IF('Support - Calculation Detail'!D912="","",'Support - Calculation Detail'!D912)</f>
        <v>8331</v>
      </c>
      <c r="E912">
        <f>IF('Support - Calculation Detail'!E912="","",'Support - Calculation Detail'!E912)</f>
        <v>0</v>
      </c>
      <c r="G912">
        <f>IF('Support - Calculation Detail'!F912="","",'Support - Calculation Detail'!F912)</f>
        <v>8331</v>
      </c>
      <c r="H912">
        <f>IF('Support - Calculation Detail'!G912="","",'Support - Calculation Detail'!G912)</f>
        <v>1.04</v>
      </c>
      <c r="I912">
        <f>IF('Support - Calculation Detail'!H912="","",'Support - Calculation Detail'!H912)</f>
        <v>8664</v>
      </c>
      <c r="J912">
        <f>IF('Support - Calculation Detail'!I912="","",'Support - Calculation Detail'!I912)</f>
        <v>0</v>
      </c>
      <c r="K912">
        <f>IF('Support - Calculation Detail'!K912="","",'Support - Calculation Detail'!K912)</f>
        <v>8664</v>
      </c>
      <c r="L912">
        <f>IF('Support - Calculation Detail'!L912="","",'Support - Calculation Detail'!L912)</f>
        <v>0</v>
      </c>
      <c r="M912">
        <f>IF('Support - Calculation Detail'!M912="","",'Support - Calculation Detail'!M912)</f>
        <v>0</v>
      </c>
      <c r="N912">
        <f>IF('Support - Calculation Detail'!N912="","",'Support - Calculation Detail'!N912)</f>
        <v>0</v>
      </c>
      <c r="P912">
        <f>IF('Support - Calculation Detail'!O912="","",'Support - Calculation Detail'!O912)</f>
        <v>8664</v>
      </c>
      <c r="Q912" t="b">
        <v>1</v>
      </c>
      <c r="R912" t="str">
        <f t="shared" si="70"/>
        <v>2720004</v>
      </c>
      <c r="S912" t="str">
        <f t="shared" si="71"/>
        <v>2720004-UT</v>
      </c>
      <c r="T912" t="str">
        <f t="shared" si="72"/>
        <v>2720004-UT</v>
      </c>
      <c r="U912" t="str">
        <f t="shared" si="73"/>
        <v>2</v>
      </c>
      <c r="V912" t="str">
        <f t="shared" si="74"/>
        <v>UT</v>
      </c>
    </row>
    <row r="913" spans="1:22" x14ac:dyDescent="0.35">
      <c r="A913" t="str">
        <f>IF('Support - Calculation Detail'!A913="","",LEFT('Support - Calculation Detail'!A913,7)&amp;"-"&amp;RIGHT('Support - Calculation Detail'!A913,2))</f>
        <v>2720005-TF</v>
      </c>
      <c r="B913" t="str">
        <f>IF('Support - Calculation Detail'!C913="","",'Support - Calculation Detail'!C913)</f>
        <v>27</v>
      </c>
      <c r="C913" t="str">
        <f>IF('Support - Calculation Detail'!B913="","",'Support - Calculation Detail'!B913)</f>
        <v>N</v>
      </c>
      <c r="D913">
        <f>IF('Support - Calculation Detail'!D913="","",'Support - Calculation Detail'!D913)</f>
        <v>61379</v>
      </c>
      <c r="E913">
        <f>IF('Support - Calculation Detail'!E913="","",'Support - Calculation Detail'!E913)</f>
        <v>0</v>
      </c>
      <c r="G913">
        <f>IF('Support - Calculation Detail'!F913="","",'Support - Calculation Detail'!F913)</f>
        <v>61379</v>
      </c>
      <c r="H913">
        <f>IF('Support - Calculation Detail'!G913="","",'Support - Calculation Detail'!G913)</f>
        <v>1.04</v>
      </c>
      <c r="I913">
        <f>IF('Support - Calculation Detail'!H913="","",'Support - Calculation Detail'!H913)</f>
        <v>63834</v>
      </c>
      <c r="J913">
        <f>IF('Support - Calculation Detail'!I913="","",'Support - Calculation Detail'!I913)</f>
        <v>0</v>
      </c>
      <c r="K913">
        <f>IF('Support - Calculation Detail'!K913="","",'Support - Calculation Detail'!K913)</f>
        <v>63834</v>
      </c>
      <c r="L913">
        <f>IF('Support - Calculation Detail'!L913="","",'Support - Calculation Detail'!L913)</f>
        <v>0</v>
      </c>
      <c r="M913">
        <f>IF('Support - Calculation Detail'!M913="","",'Support - Calculation Detail'!M913)</f>
        <v>0</v>
      </c>
      <c r="N913">
        <f>IF('Support - Calculation Detail'!N913="","",'Support - Calculation Detail'!N913)</f>
        <v>0</v>
      </c>
      <c r="P913">
        <f>IF('Support - Calculation Detail'!O913="","",'Support - Calculation Detail'!O913)</f>
        <v>63834</v>
      </c>
      <c r="Q913" t="b">
        <v>1</v>
      </c>
      <c r="R913" t="str">
        <f t="shared" si="70"/>
        <v>2720005</v>
      </c>
      <c r="S913" t="str">
        <f t="shared" si="71"/>
        <v>2720005-TF</v>
      </c>
      <c r="T913" t="str">
        <f t="shared" si="72"/>
        <v>2720005-TF</v>
      </c>
      <c r="U913" t="str">
        <f t="shared" si="73"/>
        <v>2</v>
      </c>
      <c r="V913" t="str">
        <f t="shared" si="74"/>
        <v>TF</v>
      </c>
    </row>
    <row r="914" spans="1:22" x14ac:dyDescent="0.35">
      <c r="A914" t="str">
        <f>IF('Support - Calculation Detail'!A914="","",LEFT('Support - Calculation Detail'!A914,7)&amp;"-"&amp;RIGHT('Support - Calculation Detail'!A914,2))</f>
        <v>2720005-UT</v>
      </c>
      <c r="B914" t="str">
        <f>IF('Support - Calculation Detail'!C914="","",'Support - Calculation Detail'!C914)</f>
        <v>27</v>
      </c>
      <c r="C914" t="str">
        <f>IF('Support - Calculation Detail'!B914="","",'Support - Calculation Detail'!B914)</f>
        <v>N</v>
      </c>
      <c r="D914">
        <f>IF('Support - Calculation Detail'!D914="","",'Support - Calculation Detail'!D914)</f>
        <v>44068</v>
      </c>
      <c r="E914">
        <f>IF('Support - Calculation Detail'!E914="","",'Support - Calculation Detail'!E914)</f>
        <v>0</v>
      </c>
      <c r="G914">
        <f>IF('Support - Calculation Detail'!F914="","",'Support - Calculation Detail'!F914)</f>
        <v>44068</v>
      </c>
      <c r="H914">
        <f>IF('Support - Calculation Detail'!G914="","",'Support - Calculation Detail'!G914)</f>
        <v>1.04</v>
      </c>
      <c r="I914">
        <f>IF('Support - Calculation Detail'!H914="","",'Support - Calculation Detail'!H914)</f>
        <v>45831</v>
      </c>
      <c r="J914">
        <f>IF('Support - Calculation Detail'!I914="","",'Support - Calculation Detail'!I914)</f>
        <v>0</v>
      </c>
      <c r="K914">
        <f>IF('Support - Calculation Detail'!K914="","",'Support - Calculation Detail'!K914)</f>
        <v>45831</v>
      </c>
      <c r="L914">
        <f>IF('Support - Calculation Detail'!L914="","",'Support - Calculation Detail'!L914)</f>
        <v>0</v>
      </c>
      <c r="M914">
        <f>IF('Support - Calculation Detail'!M914="","",'Support - Calculation Detail'!M914)</f>
        <v>0</v>
      </c>
      <c r="N914">
        <f>IF('Support - Calculation Detail'!N914="","",'Support - Calculation Detail'!N914)</f>
        <v>0</v>
      </c>
      <c r="P914">
        <f>IF('Support - Calculation Detail'!O914="","",'Support - Calculation Detail'!O914)</f>
        <v>45831</v>
      </c>
      <c r="Q914" t="b">
        <v>1</v>
      </c>
      <c r="R914" t="str">
        <f t="shared" si="70"/>
        <v>2720005</v>
      </c>
      <c r="S914" t="str">
        <f t="shared" si="71"/>
        <v>2720005-UT</v>
      </c>
      <c r="T914" t="str">
        <f t="shared" si="72"/>
        <v>2720005-UT</v>
      </c>
      <c r="U914" t="str">
        <f t="shared" si="73"/>
        <v>2</v>
      </c>
      <c r="V914" t="str">
        <f t="shared" si="74"/>
        <v>UT</v>
      </c>
    </row>
    <row r="915" spans="1:22" x14ac:dyDescent="0.35">
      <c r="A915" t="str">
        <f>IF('Support - Calculation Detail'!A915="","",LEFT('Support - Calculation Detail'!A915,7)&amp;"-"&amp;RIGHT('Support - Calculation Detail'!A915,2))</f>
        <v>2720006-TF</v>
      </c>
      <c r="B915" t="str">
        <f>IF('Support - Calculation Detail'!C915="","",'Support - Calculation Detail'!C915)</f>
        <v>27</v>
      </c>
      <c r="C915" t="str">
        <f>IF('Support - Calculation Detail'!B915="","",'Support - Calculation Detail'!B915)</f>
        <v>N</v>
      </c>
      <c r="D915">
        <f>IF('Support - Calculation Detail'!D915="","",'Support - Calculation Detail'!D915)</f>
        <v>31531</v>
      </c>
      <c r="E915">
        <f>IF('Support - Calculation Detail'!E915="","",'Support - Calculation Detail'!E915)</f>
        <v>0</v>
      </c>
      <c r="G915">
        <f>IF('Support - Calculation Detail'!F915="","",'Support - Calculation Detail'!F915)</f>
        <v>31531</v>
      </c>
      <c r="H915">
        <f>IF('Support - Calculation Detail'!G915="","",'Support - Calculation Detail'!G915)</f>
        <v>1.04</v>
      </c>
      <c r="I915">
        <f>IF('Support - Calculation Detail'!H915="","",'Support - Calculation Detail'!H915)</f>
        <v>32792</v>
      </c>
      <c r="J915">
        <f>IF('Support - Calculation Detail'!I915="","",'Support - Calculation Detail'!I915)</f>
        <v>0</v>
      </c>
      <c r="K915">
        <f>IF('Support - Calculation Detail'!K915="","",'Support - Calculation Detail'!K915)</f>
        <v>32792</v>
      </c>
      <c r="L915">
        <f>IF('Support - Calculation Detail'!L915="","",'Support - Calculation Detail'!L915)</f>
        <v>0</v>
      </c>
      <c r="M915">
        <f>IF('Support - Calculation Detail'!M915="","",'Support - Calculation Detail'!M915)</f>
        <v>0</v>
      </c>
      <c r="N915">
        <f>IF('Support - Calculation Detail'!N915="","",'Support - Calculation Detail'!N915)</f>
        <v>0</v>
      </c>
      <c r="P915">
        <f>IF('Support - Calculation Detail'!O915="","",'Support - Calculation Detail'!O915)</f>
        <v>32792</v>
      </c>
      <c r="Q915" t="b">
        <v>1</v>
      </c>
      <c r="R915" t="str">
        <f t="shared" si="70"/>
        <v>2720006</v>
      </c>
      <c r="S915" t="str">
        <f t="shared" si="71"/>
        <v>2720006-TF</v>
      </c>
      <c r="T915" t="str">
        <f t="shared" si="72"/>
        <v>2720006-TF</v>
      </c>
      <c r="U915" t="str">
        <f t="shared" si="73"/>
        <v>2</v>
      </c>
      <c r="V915" t="str">
        <f t="shared" si="74"/>
        <v>TF</v>
      </c>
    </row>
    <row r="916" spans="1:22" x14ac:dyDescent="0.35">
      <c r="A916" t="str">
        <f>IF('Support - Calculation Detail'!A916="","",LEFT('Support - Calculation Detail'!A916,7)&amp;"-"&amp;RIGHT('Support - Calculation Detail'!A916,2))</f>
        <v>2720006-UT</v>
      </c>
      <c r="B916" t="str">
        <f>IF('Support - Calculation Detail'!C916="","",'Support - Calculation Detail'!C916)</f>
        <v>27</v>
      </c>
      <c r="C916" t="str">
        <f>IF('Support - Calculation Detail'!B916="","",'Support - Calculation Detail'!B916)</f>
        <v>N</v>
      </c>
      <c r="D916">
        <f>IF('Support - Calculation Detail'!D916="","",'Support - Calculation Detail'!D916)</f>
        <v>14461</v>
      </c>
      <c r="E916">
        <f>IF('Support - Calculation Detail'!E916="","",'Support - Calculation Detail'!E916)</f>
        <v>0</v>
      </c>
      <c r="G916">
        <f>IF('Support - Calculation Detail'!F916="","",'Support - Calculation Detail'!F916)</f>
        <v>14461</v>
      </c>
      <c r="H916">
        <f>IF('Support - Calculation Detail'!G916="","",'Support - Calculation Detail'!G916)</f>
        <v>1.04</v>
      </c>
      <c r="I916">
        <f>IF('Support - Calculation Detail'!H916="","",'Support - Calculation Detail'!H916)</f>
        <v>15039</v>
      </c>
      <c r="J916">
        <f>IF('Support - Calculation Detail'!I916="","",'Support - Calculation Detail'!I916)</f>
        <v>0</v>
      </c>
      <c r="K916">
        <f>IF('Support - Calculation Detail'!K916="","",'Support - Calculation Detail'!K916)</f>
        <v>15039</v>
      </c>
      <c r="L916">
        <f>IF('Support - Calculation Detail'!L916="","",'Support - Calculation Detail'!L916)</f>
        <v>0</v>
      </c>
      <c r="M916">
        <f>IF('Support - Calculation Detail'!M916="","",'Support - Calculation Detail'!M916)</f>
        <v>0</v>
      </c>
      <c r="N916">
        <f>IF('Support - Calculation Detail'!N916="","",'Support - Calculation Detail'!N916)</f>
        <v>0</v>
      </c>
      <c r="P916">
        <f>IF('Support - Calculation Detail'!O916="","",'Support - Calculation Detail'!O916)</f>
        <v>15039</v>
      </c>
      <c r="Q916" t="b">
        <v>1</v>
      </c>
      <c r="R916" t="str">
        <f t="shared" si="70"/>
        <v>2720006</v>
      </c>
      <c r="S916" t="str">
        <f t="shared" si="71"/>
        <v>2720006-UT</v>
      </c>
      <c r="T916" t="str">
        <f t="shared" si="72"/>
        <v>2720006-UT</v>
      </c>
      <c r="U916" t="str">
        <f t="shared" si="73"/>
        <v>2</v>
      </c>
      <c r="V916" t="str">
        <f t="shared" si="74"/>
        <v>UT</v>
      </c>
    </row>
    <row r="917" spans="1:22" x14ac:dyDescent="0.35">
      <c r="A917" t="str">
        <f>IF('Support - Calculation Detail'!A917="","",LEFT('Support - Calculation Detail'!A917,7)&amp;"-"&amp;RIGHT('Support - Calculation Detail'!A917,2))</f>
        <v>2720007-TF</v>
      </c>
      <c r="B917" t="str">
        <f>IF('Support - Calculation Detail'!C917="","",'Support - Calculation Detail'!C917)</f>
        <v>27</v>
      </c>
      <c r="C917" t="str">
        <f>IF('Support - Calculation Detail'!B917="","",'Support - Calculation Detail'!B917)</f>
        <v>N</v>
      </c>
      <c r="D917">
        <f>IF('Support - Calculation Detail'!D917="","",'Support - Calculation Detail'!D917)</f>
        <v>71937</v>
      </c>
      <c r="E917">
        <f>IF('Support - Calculation Detail'!E917="","",'Support - Calculation Detail'!E917)</f>
        <v>0</v>
      </c>
      <c r="G917">
        <f>IF('Support - Calculation Detail'!F917="","",'Support - Calculation Detail'!F917)</f>
        <v>71937</v>
      </c>
      <c r="H917">
        <f>IF('Support - Calculation Detail'!G917="","",'Support - Calculation Detail'!G917)</f>
        <v>1.04</v>
      </c>
      <c r="I917">
        <f>IF('Support - Calculation Detail'!H917="","",'Support - Calculation Detail'!H917)</f>
        <v>74814</v>
      </c>
      <c r="J917">
        <f>IF('Support - Calculation Detail'!I917="","",'Support - Calculation Detail'!I917)</f>
        <v>0</v>
      </c>
      <c r="K917">
        <f>IF('Support - Calculation Detail'!K917="","",'Support - Calculation Detail'!K917)</f>
        <v>74814</v>
      </c>
      <c r="L917">
        <f>IF('Support - Calculation Detail'!L917="","",'Support - Calculation Detail'!L917)</f>
        <v>0</v>
      </c>
      <c r="M917">
        <f>IF('Support - Calculation Detail'!M917="","",'Support - Calculation Detail'!M917)</f>
        <v>0</v>
      </c>
      <c r="N917">
        <f>IF('Support - Calculation Detail'!N917="","",'Support - Calculation Detail'!N917)</f>
        <v>0</v>
      </c>
      <c r="P917">
        <f>IF('Support - Calculation Detail'!O917="","",'Support - Calculation Detail'!O917)</f>
        <v>74814</v>
      </c>
      <c r="Q917" t="b">
        <v>1</v>
      </c>
      <c r="R917" t="str">
        <f t="shared" si="70"/>
        <v>2720007</v>
      </c>
      <c r="S917" t="str">
        <f t="shared" si="71"/>
        <v>2720007-TF</v>
      </c>
      <c r="T917" t="str">
        <f t="shared" si="72"/>
        <v>2720007-TF</v>
      </c>
      <c r="U917" t="str">
        <f t="shared" si="73"/>
        <v>2</v>
      </c>
      <c r="V917" t="str">
        <f t="shared" si="74"/>
        <v>TF</v>
      </c>
    </row>
    <row r="918" spans="1:22" x14ac:dyDescent="0.35">
      <c r="A918" t="str">
        <f>IF('Support - Calculation Detail'!A918="","",LEFT('Support - Calculation Detail'!A918,7)&amp;"-"&amp;RIGHT('Support - Calculation Detail'!A918,2))</f>
        <v>2720007-UT</v>
      </c>
      <c r="B918" t="str">
        <f>IF('Support - Calculation Detail'!C918="","",'Support - Calculation Detail'!C918)</f>
        <v>27</v>
      </c>
      <c r="C918" t="str">
        <f>IF('Support - Calculation Detail'!B918="","",'Support - Calculation Detail'!B918)</f>
        <v>N</v>
      </c>
      <c r="D918">
        <f>IF('Support - Calculation Detail'!D918="","",'Support - Calculation Detail'!D918)</f>
        <v>220177</v>
      </c>
      <c r="E918">
        <f>IF('Support - Calculation Detail'!E918="","",'Support - Calculation Detail'!E918)</f>
        <v>0</v>
      </c>
      <c r="G918">
        <f>IF('Support - Calculation Detail'!F918="","",'Support - Calculation Detail'!F918)</f>
        <v>220177</v>
      </c>
      <c r="H918">
        <f>IF('Support - Calculation Detail'!G918="","",'Support - Calculation Detail'!G918)</f>
        <v>1.04</v>
      </c>
      <c r="I918">
        <f>IF('Support - Calculation Detail'!H918="","",'Support - Calculation Detail'!H918)</f>
        <v>228984</v>
      </c>
      <c r="J918">
        <f>IF('Support - Calculation Detail'!I918="","",'Support - Calculation Detail'!I918)</f>
        <v>0</v>
      </c>
      <c r="K918">
        <f>IF('Support - Calculation Detail'!K918="","",'Support - Calculation Detail'!K918)</f>
        <v>228984</v>
      </c>
      <c r="L918">
        <f>IF('Support - Calculation Detail'!L918="","",'Support - Calculation Detail'!L918)</f>
        <v>0</v>
      </c>
      <c r="M918">
        <f>IF('Support - Calculation Detail'!M918="","",'Support - Calculation Detail'!M918)</f>
        <v>0</v>
      </c>
      <c r="N918">
        <f>IF('Support - Calculation Detail'!N918="","",'Support - Calculation Detail'!N918)</f>
        <v>0</v>
      </c>
      <c r="P918">
        <f>IF('Support - Calculation Detail'!O918="","",'Support - Calculation Detail'!O918)</f>
        <v>228984</v>
      </c>
      <c r="Q918" t="b">
        <v>1</v>
      </c>
      <c r="R918" t="str">
        <f t="shared" si="70"/>
        <v>2720007</v>
      </c>
      <c r="S918" t="str">
        <f t="shared" si="71"/>
        <v>2720007-UT</v>
      </c>
      <c r="T918" t="str">
        <f t="shared" si="72"/>
        <v>2720007-UT</v>
      </c>
      <c r="U918" t="str">
        <f t="shared" si="73"/>
        <v>2</v>
      </c>
      <c r="V918" t="str">
        <f t="shared" si="74"/>
        <v>UT</v>
      </c>
    </row>
    <row r="919" spans="1:22" x14ac:dyDescent="0.35">
      <c r="A919" t="str">
        <f>IF('Support - Calculation Detail'!A919="","",LEFT('Support - Calculation Detail'!A919,7)&amp;"-"&amp;RIGHT('Support - Calculation Detail'!A919,2))</f>
        <v>2720008-TF</v>
      </c>
      <c r="B919" t="str">
        <f>IF('Support - Calculation Detail'!C919="","",'Support - Calculation Detail'!C919)</f>
        <v>27</v>
      </c>
      <c r="C919" t="str">
        <f>IF('Support - Calculation Detail'!B919="","",'Support - Calculation Detail'!B919)</f>
        <v>N</v>
      </c>
      <c r="D919">
        <f>IF('Support - Calculation Detail'!D919="","",'Support - Calculation Detail'!D919)</f>
        <v>17777</v>
      </c>
      <c r="E919">
        <f>IF('Support - Calculation Detail'!E919="","",'Support - Calculation Detail'!E919)</f>
        <v>0</v>
      </c>
      <c r="G919">
        <f>IF('Support - Calculation Detail'!F919="","",'Support - Calculation Detail'!F919)</f>
        <v>17777</v>
      </c>
      <c r="H919">
        <f>IF('Support - Calculation Detail'!G919="","",'Support - Calculation Detail'!G919)</f>
        <v>1.04</v>
      </c>
      <c r="I919">
        <f>IF('Support - Calculation Detail'!H919="","",'Support - Calculation Detail'!H919)</f>
        <v>18488</v>
      </c>
      <c r="J919">
        <f>IF('Support - Calculation Detail'!I919="","",'Support - Calculation Detail'!I919)</f>
        <v>0</v>
      </c>
      <c r="K919">
        <f>IF('Support - Calculation Detail'!K919="","",'Support - Calculation Detail'!K919)</f>
        <v>18488</v>
      </c>
      <c r="L919">
        <f>IF('Support - Calculation Detail'!L919="","",'Support - Calculation Detail'!L919)</f>
        <v>0</v>
      </c>
      <c r="M919">
        <f>IF('Support - Calculation Detail'!M919="","",'Support - Calculation Detail'!M919)</f>
        <v>0</v>
      </c>
      <c r="N919">
        <f>IF('Support - Calculation Detail'!N919="","",'Support - Calculation Detail'!N919)</f>
        <v>0</v>
      </c>
      <c r="P919">
        <f>IF('Support - Calculation Detail'!O919="","",'Support - Calculation Detail'!O919)</f>
        <v>18488</v>
      </c>
      <c r="Q919" t="b">
        <v>1</v>
      </c>
      <c r="R919" t="str">
        <f t="shared" si="70"/>
        <v>2720008</v>
      </c>
      <c r="S919" t="str">
        <f t="shared" si="71"/>
        <v>2720008-TF</v>
      </c>
      <c r="T919" t="str">
        <f t="shared" si="72"/>
        <v>2720008-TF</v>
      </c>
      <c r="U919" t="str">
        <f t="shared" si="73"/>
        <v>2</v>
      </c>
      <c r="V919" t="str">
        <f t="shared" si="74"/>
        <v>TF</v>
      </c>
    </row>
    <row r="920" spans="1:22" x14ac:dyDescent="0.35">
      <c r="A920" t="str">
        <f>IF('Support - Calculation Detail'!A920="","",LEFT('Support - Calculation Detail'!A920,7)&amp;"-"&amp;RIGHT('Support - Calculation Detail'!A920,2))</f>
        <v>2720008-UT</v>
      </c>
      <c r="B920" t="str">
        <f>IF('Support - Calculation Detail'!C920="","",'Support - Calculation Detail'!C920)</f>
        <v>27</v>
      </c>
      <c r="C920" t="str">
        <f>IF('Support - Calculation Detail'!B920="","",'Support - Calculation Detail'!B920)</f>
        <v>N</v>
      </c>
      <c r="D920">
        <f>IF('Support - Calculation Detail'!D920="","",'Support - Calculation Detail'!D920)</f>
        <v>19333</v>
      </c>
      <c r="E920">
        <f>IF('Support - Calculation Detail'!E920="","",'Support - Calculation Detail'!E920)</f>
        <v>0</v>
      </c>
      <c r="G920">
        <f>IF('Support - Calculation Detail'!F920="","",'Support - Calculation Detail'!F920)</f>
        <v>19333</v>
      </c>
      <c r="H920">
        <f>IF('Support - Calculation Detail'!G920="","",'Support - Calculation Detail'!G920)</f>
        <v>1.04</v>
      </c>
      <c r="I920">
        <f>IF('Support - Calculation Detail'!H920="","",'Support - Calculation Detail'!H920)</f>
        <v>20106</v>
      </c>
      <c r="J920">
        <f>IF('Support - Calculation Detail'!I920="","",'Support - Calculation Detail'!I920)</f>
        <v>0</v>
      </c>
      <c r="K920">
        <f>IF('Support - Calculation Detail'!K920="","",'Support - Calculation Detail'!K920)</f>
        <v>20106</v>
      </c>
      <c r="L920">
        <f>IF('Support - Calculation Detail'!L920="","",'Support - Calculation Detail'!L920)</f>
        <v>0</v>
      </c>
      <c r="M920">
        <f>IF('Support - Calculation Detail'!M920="","",'Support - Calculation Detail'!M920)</f>
        <v>0</v>
      </c>
      <c r="N920">
        <f>IF('Support - Calculation Detail'!N920="","",'Support - Calculation Detail'!N920)</f>
        <v>0</v>
      </c>
      <c r="P920">
        <f>IF('Support - Calculation Detail'!O920="","",'Support - Calculation Detail'!O920)</f>
        <v>20106</v>
      </c>
      <c r="Q920" t="b">
        <v>1</v>
      </c>
      <c r="R920" t="str">
        <f t="shared" si="70"/>
        <v>2720008</v>
      </c>
      <c r="S920" t="str">
        <f t="shared" si="71"/>
        <v>2720008-UT</v>
      </c>
      <c r="T920" t="str">
        <f t="shared" si="72"/>
        <v>2720008-UT</v>
      </c>
      <c r="U920" t="str">
        <f t="shared" si="73"/>
        <v>2</v>
      </c>
      <c r="V920" t="str">
        <f t="shared" si="74"/>
        <v>UT</v>
      </c>
    </row>
    <row r="921" spans="1:22" x14ac:dyDescent="0.35">
      <c r="A921" t="str">
        <f>IF('Support - Calculation Detail'!A921="","",LEFT('Support - Calculation Detail'!A921,7)&amp;"-"&amp;RIGHT('Support - Calculation Detail'!A921,2))</f>
        <v>2720009-TF</v>
      </c>
      <c r="B921" t="str">
        <f>IF('Support - Calculation Detail'!C921="","",'Support - Calculation Detail'!C921)</f>
        <v>27</v>
      </c>
      <c r="C921" t="str">
        <f>IF('Support - Calculation Detail'!B921="","",'Support - Calculation Detail'!B921)</f>
        <v>N</v>
      </c>
      <c r="D921">
        <f>IF('Support - Calculation Detail'!D921="","",'Support - Calculation Detail'!D921)</f>
        <v>30935</v>
      </c>
      <c r="E921">
        <f>IF('Support - Calculation Detail'!E921="","",'Support - Calculation Detail'!E921)</f>
        <v>0</v>
      </c>
      <c r="G921">
        <f>IF('Support - Calculation Detail'!F921="","",'Support - Calculation Detail'!F921)</f>
        <v>30935</v>
      </c>
      <c r="H921">
        <f>IF('Support - Calculation Detail'!G921="","",'Support - Calculation Detail'!G921)</f>
        <v>1.04</v>
      </c>
      <c r="I921">
        <f>IF('Support - Calculation Detail'!H921="","",'Support - Calculation Detail'!H921)</f>
        <v>32172</v>
      </c>
      <c r="J921">
        <f>IF('Support - Calculation Detail'!I921="","",'Support - Calculation Detail'!I921)</f>
        <v>0</v>
      </c>
      <c r="K921">
        <f>IF('Support - Calculation Detail'!K921="","",'Support - Calculation Detail'!K921)</f>
        <v>32172</v>
      </c>
      <c r="L921">
        <f>IF('Support - Calculation Detail'!L921="","",'Support - Calculation Detail'!L921)</f>
        <v>0</v>
      </c>
      <c r="M921">
        <f>IF('Support - Calculation Detail'!M921="","",'Support - Calculation Detail'!M921)</f>
        <v>0</v>
      </c>
      <c r="N921">
        <f>IF('Support - Calculation Detail'!N921="","",'Support - Calculation Detail'!N921)</f>
        <v>0</v>
      </c>
      <c r="P921">
        <f>IF('Support - Calculation Detail'!O921="","",'Support - Calculation Detail'!O921)</f>
        <v>32172</v>
      </c>
      <c r="Q921" t="b">
        <v>1</v>
      </c>
      <c r="R921" t="str">
        <f t="shared" si="70"/>
        <v>2720009</v>
      </c>
      <c r="S921" t="str">
        <f t="shared" si="71"/>
        <v>2720009-TF</v>
      </c>
      <c r="T921" t="str">
        <f t="shared" si="72"/>
        <v>2720009-TF</v>
      </c>
      <c r="U921" t="str">
        <f t="shared" si="73"/>
        <v>2</v>
      </c>
      <c r="V921" t="str">
        <f t="shared" si="74"/>
        <v>TF</v>
      </c>
    </row>
    <row r="922" spans="1:22" x14ac:dyDescent="0.35">
      <c r="A922" t="str">
        <f>IF('Support - Calculation Detail'!A922="","",LEFT('Support - Calculation Detail'!A922,7)&amp;"-"&amp;RIGHT('Support - Calculation Detail'!A922,2))</f>
        <v>2720009-UT</v>
      </c>
      <c r="B922" t="str">
        <f>IF('Support - Calculation Detail'!C922="","",'Support - Calculation Detail'!C922)</f>
        <v>27</v>
      </c>
      <c r="C922" t="str">
        <f>IF('Support - Calculation Detail'!B922="","",'Support - Calculation Detail'!B922)</f>
        <v>N</v>
      </c>
      <c r="D922">
        <f>IF('Support - Calculation Detail'!D922="","",'Support - Calculation Detail'!D922)</f>
        <v>52912</v>
      </c>
      <c r="E922">
        <f>IF('Support - Calculation Detail'!E922="","",'Support - Calculation Detail'!E922)</f>
        <v>0</v>
      </c>
      <c r="G922">
        <f>IF('Support - Calculation Detail'!F922="","",'Support - Calculation Detail'!F922)</f>
        <v>52912</v>
      </c>
      <c r="H922">
        <f>IF('Support - Calculation Detail'!G922="","",'Support - Calculation Detail'!G922)</f>
        <v>1.04</v>
      </c>
      <c r="I922">
        <f>IF('Support - Calculation Detail'!H922="","",'Support - Calculation Detail'!H922)</f>
        <v>55028</v>
      </c>
      <c r="J922">
        <f>IF('Support - Calculation Detail'!I922="","",'Support - Calculation Detail'!I922)</f>
        <v>0</v>
      </c>
      <c r="K922">
        <f>IF('Support - Calculation Detail'!K922="","",'Support - Calculation Detail'!K922)</f>
        <v>55028</v>
      </c>
      <c r="L922">
        <f>IF('Support - Calculation Detail'!L922="","",'Support - Calculation Detail'!L922)</f>
        <v>0</v>
      </c>
      <c r="M922">
        <f>IF('Support - Calculation Detail'!M922="","",'Support - Calculation Detail'!M922)</f>
        <v>0</v>
      </c>
      <c r="N922">
        <f>IF('Support - Calculation Detail'!N922="","",'Support - Calculation Detail'!N922)</f>
        <v>0</v>
      </c>
      <c r="P922">
        <f>IF('Support - Calculation Detail'!O922="","",'Support - Calculation Detail'!O922)</f>
        <v>55028</v>
      </c>
      <c r="Q922" t="b">
        <v>1</v>
      </c>
      <c r="R922" t="str">
        <f t="shared" si="70"/>
        <v>2720009</v>
      </c>
      <c r="S922" t="str">
        <f t="shared" si="71"/>
        <v>2720009-UT</v>
      </c>
      <c r="T922" t="str">
        <f t="shared" si="72"/>
        <v>2720009-UT</v>
      </c>
      <c r="U922" t="str">
        <f t="shared" si="73"/>
        <v>2</v>
      </c>
      <c r="V922" t="str">
        <f t="shared" si="74"/>
        <v>UT</v>
      </c>
    </row>
    <row r="923" spans="1:22" x14ac:dyDescent="0.35">
      <c r="A923" t="str">
        <f>IF('Support - Calculation Detail'!A923="","",LEFT('Support - Calculation Detail'!A923,7)&amp;"-"&amp;RIGHT('Support - Calculation Detail'!A923,2))</f>
        <v>2720010-TF</v>
      </c>
      <c r="B923" t="str">
        <f>IF('Support - Calculation Detail'!C923="","",'Support - Calculation Detail'!C923)</f>
        <v>27</v>
      </c>
      <c r="C923" t="str">
        <f>IF('Support - Calculation Detail'!B923="","",'Support - Calculation Detail'!B923)</f>
        <v>N</v>
      </c>
      <c r="D923">
        <f>IF('Support - Calculation Detail'!D923="","",'Support - Calculation Detail'!D923)</f>
        <v>17066</v>
      </c>
      <c r="E923">
        <f>IF('Support - Calculation Detail'!E923="","",'Support - Calculation Detail'!E923)</f>
        <v>0</v>
      </c>
      <c r="G923">
        <f>IF('Support - Calculation Detail'!F923="","",'Support - Calculation Detail'!F923)</f>
        <v>17066</v>
      </c>
      <c r="H923">
        <f>IF('Support - Calculation Detail'!G923="","",'Support - Calculation Detail'!G923)</f>
        <v>1.04</v>
      </c>
      <c r="I923">
        <f>IF('Support - Calculation Detail'!H923="","",'Support - Calculation Detail'!H923)</f>
        <v>17749</v>
      </c>
      <c r="J923">
        <f>IF('Support - Calculation Detail'!I923="","",'Support - Calculation Detail'!I923)</f>
        <v>0</v>
      </c>
      <c r="K923">
        <f>IF('Support - Calculation Detail'!K923="","",'Support - Calculation Detail'!K923)</f>
        <v>17749</v>
      </c>
      <c r="L923">
        <f>IF('Support - Calculation Detail'!L923="","",'Support - Calculation Detail'!L923)</f>
        <v>0</v>
      </c>
      <c r="M923">
        <f>IF('Support - Calculation Detail'!M923="","",'Support - Calculation Detail'!M923)</f>
        <v>0</v>
      </c>
      <c r="N923">
        <f>IF('Support - Calculation Detail'!N923="","",'Support - Calculation Detail'!N923)</f>
        <v>0</v>
      </c>
      <c r="P923">
        <f>IF('Support - Calculation Detail'!O923="","",'Support - Calculation Detail'!O923)</f>
        <v>17749</v>
      </c>
      <c r="Q923" t="b">
        <v>1</v>
      </c>
      <c r="R923" t="str">
        <f t="shared" si="70"/>
        <v>2720010</v>
      </c>
      <c r="S923" t="str">
        <f t="shared" si="71"/>
        <v>2720010-TF</v>
      </c>
      <c r="T923" t="str">
        <f t="shared" si="72"/>
        <v>2720010-TF</v>
      </c>
      <c r="U923" t="str">
        <f t="shared" si="73"/>
        <v>2</v>
      </c>
      <c r="V923" t="str">
        <f t="shared" si="74"/>
        <v>TF</v>
      </c>
    </row>
    <row r="924" spans="1:22" x14ac:dyDescent="0.35">
      <c r="A924" t="str">
        <f>IF('Support - Calculation Detail'!A924="","",LEFT('Support - Calculation Detail'!A924,7)&amp;"-"&amp;RIGHT('Support - Calculation Detail'!A924,2))</f>
        <v>2720010-UT</v>
      </c>
      <c r="B924" t="str">
        <f>IF('Support - Calculation Detail'!C924="","",'Support - Calculation Detail'!C924)</f>
        <v>27</v>
      </c>
      <c r="C924" t="str">
        <f>IF('Support - Calculation Detail'!B924="","",'Support - Calculation Detail'!B924)</f>
        <v>N</v>
      </c>
      <c r="D924">
        <f>IF('Support - Calculation Detail'!D924="","",'Support - Calculation Detail'!D924)</f>
        <v>26172</v>
      </c>
      <c r="E924">
        <f>IF('Support - Calculation Detail'!E924="","",'Support - Calculation Detail'!E924)</f>
        <v>0</v>
      </c>
      <c r="G924">
        <f>IF('Support - Calculation Detail'!F924="","",'Support - Calculation Detail'!F924)</f>
        <v>26172</v>
      </c>
      <c r="H924">
        <f>IF('Support - Calculation Detail'!G924="","",'Support - Calculation Detail'!G924)</f>
        <v>1.04</v>
      </c>
      <c r="I924">
        <f>IF('Support - Calculation Detail'!H924="","",'Support - Calculation Detail'!H924)</f>
        <v>27219</v>
      </c>
      <c r="J924">
        <f>IF('Support - Calculation Detail'!I924="","",'Support - Calculation Detail'!I924)</f>
        <v>0</v>
      </c>
      <c r="K924">
        <f>IF('Support - Calculation Detail'!K924="","",'Support - Calculation Detail'!K924)</f>
        <v>27219</v>
      </c>
      <c r="L924">
        <f>IF('Support - Calculation Detail'!L924="","",'Support - Calculation Detail'!L924)</f>
        <v>0</v>
      </c>
      <c r="M924">
        <f>IF('Support - Calculation Detail'!M924="","",'Support - Calculation Detail'!M924)</f>
        <v>0</v>
      </c>
      <c r="N924">
        <f>IF('Support - Calculation Detail'!N924="","",'Support - Calculation Detail'!N924)</f>
        <v>0</v>
      </c>
      <c r="P924">
        <f>IF('Support - Calculation Detail'!O924="","",'Support - Calculation Detail'!O924)</f>
        <v>27219</v>
      </c>
      <c r="Q924" t="b">
        <v>1</v>
      </c>
      <c r="R924" t="str">
        <f t="shared" si="70"/>
        <v>2720010</v>
      </c>
      <c r="S924" t="str">
        <f t="shared" si="71"/>
        <v>2720010-UT</v>
      </c>
      <c r="T924" t="str">
        <f t="shared" si="72"/>
        <v>2720010-UT</v>
      </c>
      <c r="U924" t="str">
        <f t="shared" si="73"/>
        <v>2</v>
      </c>
      <c r="V924" t="str">
        <f t="shared" si="74"/>
        <v>UT</v>
      </c>
    </row>
    <row r="925" spans="1:22" x14ac:dyDescent="0.35">
      <c r="A925" t="str">
        <f>IF('Support - Calculation Detail'!A925="","",LEFT('Support - Calculation Detail'!A925,7)&amp;"-"&amp;RIGHT('Support - Calculation Detail'!A925,2))</f>
        <v>2720011-TF</v>
      </c>
      <c r="B925" t="str">
        <f>IF('Support - Calculation Detail'!C925="","",'Support - Calculation Detail'!C925)</f>
        <v>27</v>
      </c>
      <c r="C925" t="str">
        <f>IF('Support - Calculation Detail'!B925="","",'Support - Calculation Detail'!B925)</f>
        <v>N</v>
      </c>
      <c r="D925">
        <f>IF('Support - Calculation Detail'!D925="","",'Support - Calculation Detail'!D925)</f>
        <v>10827</v>
      </c>
      <c r="E925">
        <f>IF('Support - Calculation Detail'!E925="","",'Support - Calculation Detail'!E925)</f>
        <v>0</v>
      </c>
      <c r="G925">
        <f>IF('Support - Calculation Detail'!F925="","",'Support - Calculation Detail'!F925)</f>
        <v>10827</v>
      </c>
      <c r="H925">
        <f>IF('Support - Calculation Detail'!G925="","",'Support - Calculation Detail'!G925)</f>
        <v>1.04</v>
      </c>
      <c r="I925">
        <f>IF('Support - Calculation Detail'!H925="","",'Support - Calculation Detail'!H925)</f>
        <v>11260</v>
      </c>
      <c r="J925">
        <f>IF('Support - Calculation Detail'!I925="","",'Support - Calculation Detail'!I925)</f>
        <v>0</v>
      </c>
      <c r="K925">
        <f>IF('Support - Calculation Detail'!K925="","",'Support - Calculation Detail'!K925)</f>
        <v>11260</v>
      </c>
      <c r="L925">
        <f>IF('Support - Calculation Detail'!L925="","",'Support - Calculation Detail'!L925)</f>
        <v>0</v>
      </c>
      <c r="M925">
        <f>IF('Support - Calculation Detail'!M925="","",'Support - Calculation Detail'!M925)</f>
        <v>0</v>
      </c>
      <c r="N925">
        <f>IF('Support - Calculation Detail'!N925="","",'Support - Calculation Detail'!N925)</f>
        <v>0</v>
      </c>
      <c r="P925">
        <f>IF('Support - Calculation Detail'!O925="","",'Support - Calculation Detail'!O925)</f>
        <v>11260</v>
      </c>
      <c r="Q925" t="b">
        <v>1</v>
      </c>
      <c r="R925" t="str">
        <f t="shared" si="70"/>
        <v>2720011</v>
      </c>
      <c r="S925" t="str">
        <f t="shared" si="71"/>
        <v>2720011-TF</v>
      </c>
      <c r="T925" t="str">
        <f t="shared" si="72"/>
        <v>2720011-TF</v>
      </c>
      <c r="U925" t="str">
        <f t="shared" si="73"/>
        <v>2</v>
      </c>
      <c r="V925" t="str">
        <f t="shared" si="74"/>
        <v>TF</v>
      </c>
    </row>
    <row r="926" spans="1:22" x14ac:dyDescent="0.35">
      <c r="A926" t="str">
        <f>IF('Support - Calculation Detail'!A926="","",LEFT('Support - Calculation Detail'!A926,7)&amp;"-"&amp;RIGHT('Support - Calculation Detail'!A926,2))</f>
        <v>2720011-UT</v>
      </c>
      <c r="B926" t="str">
        <f>IF('Support - Calculation Detail'!C926="","",'Support - Calculation Detail'!C926)</f>
        <v>27</v>
      </c>
      <c r="C926" t="str">
        <f>IF('Support - Calculation Detail'!B926="","",'Support - Calculation Detail'!B926)</f>
        <v>N</v>
      </c>
      <c r="D926">
        <f>IF('Support - Calculation Detail'!D926="","",'Support - Calculation Detail'!D926)</f>
        <v>59923</v>
      </c>
      <c r="E926">
        <f>IF('Support - Calculation Detail'!E926="","",'Support - Calculation Detail'!E926)</f>
        <v>0</v>
      </c>
      <c r="G926">
        <f>IF('Support - Calculation Detail'!F926="","",'Support - Calculation Detail'!F926)</f>
        <v>59923</v>
      </c>
      <c r="H926">
        <f>IF('Support - Calculation Detail'!G926="","",'Support - Calculation Detail'!G926)</f>
        <v>1.04</v>
      </c>
      <c r="I926">
        <f>IF('Support - Calculation Detail'!H926="","",'Support - Calculation Detail'!H926)</f>
        <v>62320</v>
      </c>
      <c r="J926">
        <f>IF('Support - Calculation Detail'!I926="","",'Support - Calculation Detail'!I926)</f>
        <v>0</v>
      </c>
      <c r="K926">
        <f>IF('Support - Calculation Detail'!K926="","",'Support - Calculation Detail'!K926)</f>
        <v>62320</v>
      </c>
      <c r="L926">
        <f>IF('Support - Calculation Detail'!L926="","",'Support - Calculation Detail'!L926)</f>
        <v>0</v>
      </c>
      <c r="M926">
        <f>IF('Support - Calculation Detail'!M926="","",'Support - Calculation Detail'!M926)</f>
        <v>0</v>
      </c>
      <c r="N926">
        <f>IF('Support - Calculation Detail'!N926="","",'Support - Calculation Detail'!N926)</f>
        <v>0</v>
      </c>
      <c r="P926">
        <f>IF('Support - Calculation Detail'!O926="","",'Support - Calculation Detail'!O926)</f>
        <v>62320</v>
      </c>
      <c r="Q926" t="b">
        <v>1</v>
      </c>
      <c r="R926" t="str">
        <f t="shared" si="70"/>
        <v>2720011</v>
      </c>
      <c r="S926" t="str">
        <f t="shared" si="71"/>
        <v>2720011-UT</v>
      </c>
      <c r="T926" t="str">
        <f t="shared" si="72"/>
        <v>2720011-UT</v>
      </c>
      <c r="U926" t="str">
        <f t="shared" si="73"/>
        <v>2</v>
      </c>
      <c r="V926" t="str">
        <f t="shared" si="74"/>
        <v>UT</v>
      </c>
    </row>
    <row r="927" spans="1:22" x14ac:dyDescent="0.35">
      <c r="A927" t="str">
        <f>IF('Support - Calculation Detail'!A927="","",LEFT('Support - Calculation Detail'!A927,7)&amp;"-"&amp;RIGHT('Support - Calculation Detail'!A927,2))</f>
        <v>2720012-TF</v>
      </c>
      <c r="B927" t="str">
        <f>IF('Support - Calculation Detail'!C927="","",'Support - Calculation Detail'!C927)</f>
        <v>27</v>
      </c>
      <c r="C927" t="str">
        <f>IF('Support - Calculation Detail'!B927="","",'Support - Calculation Detail'!B927)</f>
        <v>N</v>
      </c>
      <c r="D927">
        <f>IF('Support - Calculation Detail'!D927="","",'Support - Calculation Detail'!D927)</f>
        <v>25040</v>
      </c>
      <c r="E927">
        <f>IF('Support - Calculation Detail'!E927="","",'Support - Calculation Detail'!E927)</f>
        <v>0</v>
      </c>
      <c r="G927">
        <f>IF('Support - Calculation Detail'!F927="","",'Support - Calculation Detail'!F927)</f>
        <v>25040</v>
      </c>
      <c r="H927">
        <f>IF('Support - Calculation Detail'!G927="","",'Support - Calculation Detail'!G927)</f>
        <v>1.04</v>
      </c>
      <c r="I927">
        <f>IF('Support - Calculation Detail'!H927="","",'Support - Calculation Detail'!H927)</f>
        <v>26042</v>
      </c>
      <c r="J927">
        <f>IF('Support - Calculation Detail'!I927="","",'Support - Calculation Detail'!I927)</f>
        <v>0</v>
      </c>
      <c r="K927">
        <f>IF('Support - Calculation Detail'!K927="","",'Support - Calculation Detail'!K927)</f>
        <v>26042</v>
      </c>
      <c r="L927">
        <f>IF('Support - Calculation Detail'!L927="","",'Support - Calculation Detail'!L927)</f>
        <v>0</v>
      </c>
      <c r="M927">
        <f>IF('Support - Calculation Detail'!M927="","",'Support - Calculation Detail'!M927)</f>
        <v>0</v>
      </c>
      <c r="N927">
        <f>IF('Support - Calculation Detail'!N927="","",'Support - Calculation Detail'!N927)</f>
        <v>0</v>
      </c>
      <c r="P927">
        <f>IF('Support - Calculation Detail'!O927="","",'Support - Calculation Detail'!O927)</f>
        <v>26042</v>
      </c>
      <c r="Q927" t="b">
        <v>1</v>
      </c>
      <c r="R927" t="str">
        <f t="shared" si="70"/>
        <v>2720012</v>
      </c>
      <c r="S927" t="str">
        <f t="shared" si="71"/>
        <v>2720012-TF</v>
      </c>
      <c r="T927" t="str">
        <f t="shared" si="72"/>
        <v>2720012-TF</v>
      </c>
      <c r="U927" t="str">
        <f t="shared" si="73"/>
        <v>2</v>
      </c>
      <c r="V927" t="str">
        <f t="shared" si="74"/>
        <v>TF</v>
      </c>
    </row>
    <row r="928" spans="1:22" x14ac:dyDescent="0.35">
      <c r="A928" t="str">
        <f>IF('Support - Calculation Detail'!A928="","",LEFT('Support - Calculation Detail'!A928,7)&amp;"-"&amp;RIGHT('Support - Calculation Detail'!A928,2))</f>
        <v>2720012-UT</v>
      </c>
      <c r="B928" t="str">
        <f>IF('Support - Calculation Detail'!C928="","",'Support - Calculation Detail'!C928)</f>
        <v>27</v>
      </c>
      <c r="C928" t="str">
        <f>IF('Support - Calculation Detail'!B928="","",'Support - Calculation Detail'!B928)</f>
        <v>N</v>
      </c>
      <c r="D928">
        <f>IF('Support - Calculation Detail'!D928="","",'Support - Calculation Detail'!D928)</f>
        <v>34247</v>
      </c>
      <c r="E928">
        <f>IF('Support - Calculation Detail'!E928="","",'Support - Calculation Detail'!E928)</f>
        <v>0</v>
      </c>
      <c r="G928">
        <f>IF('Support - Calculation Detail'!F928="","",'Support - Calculation Detail'!F928)</f>
        <v>34247</v>
      </c>
      <c r="H928">
        <f>IF('Support - Calculation Detail'!G928="","",'Support - Calculation Detail'!G928)</f>
        <v>1.04</v>
      </c>
      <c r="I928">
        <f>IF('Support - Calculation Detail'!H928="","",'Support - Calculation Detail'!H928)</f>
        <v>35617</v>
      </c>
      <c r="J928">
        <f>IF('Support - Calculation Detail'!I928="","",'Support - Calculation Detail'!I928)</f>
        <v>0</v>
      </c>
      <c r="K928">
        <f>IF('Support - Calculation Detail'!K928="","",'Support - Calculation Detail'!K928)</f>
        <v>35617</v>
      </c>
      <c r="L928">
        <f>IF('Support - Calculation Detail'!L928="","",'Support - Calculation Detail'!L928)</f>
        <v>0</v>
      </c>
      <c r="M928">
        <f>IF('Support - Calculation Detail'!M928="","",'Support - Calculation Detail'!M928)</f>
        <v>0</v>
      </c>
      <c r="N928">
        <f>IF('Support - Calculation Detail'!N928="","",'Support - Calculation Detail'!N928)</f>
        <v>0</v>
      </c>
      <c r="P928">
        <f>IF('Support - Calculation Detail'!O928="","",'Support - Calculation Detail'!O928)</f>
        <v>35617</v>
      </c>
      <c r="Q928" t="b">
        <v>1</v>
      </c>
      <c r="R928" t="str">
        <f t="shared" si="70"/>
        <v>2720012</v>
      </c>
      <c r="S928" t="str">
        <f t="shared" si="71"/>
        <v>2720012-UT</v>
      </c>
      <c r="T928" t="str">
        <f t="shared" si="72"/>
        <v>2720012-UT</v>
      </c>
      <c r="U928" t="str">
        <f t="shared" si="73"/>
        <v>2</v>
      </c>
      <c r="V928" t="str">
        <f t="shared" si="74"/>
        <v>UT</v>
      </c>
    </row>
    <row r="929" spans="1:22" x14ac:dyDescent="0.35">
      <c r="A929" t="str">
        <f>IF('Support - Calculation Detail'!A929="","",LEFT('Support - Calculation Detail'!A929,7)&amp;"-"&amp;RIGHT('Support - Calculation Detail'!A929,2))</f>
        <v>2720013-TF</v>
      </c>
      <c r="B929" t="str">
        <f>IF('Support - Calculation Detail'!C929="","",'Support - Calculation Detail'!C929)</f>
        <v>27</v>
      </c>
      <c r="C929" t="str">
        <f>IF('Support - Calculation Detail'!B929="","",'Support - Calculation Detail'!B929)</f>
        <v>N</v>
      </c>
      <c r="D929">
        <f>IF('Support - Calculation Detail'!D929="","",'Support - Calculation Detail'!D929)</f>
        <v>86270</v>
      </c>
      <c r="E929">
        <f>IF('Support - Calculation Detail'!E929="","",'Support - Calculation Detail'!E929)</f>
        <v>0</v>
      </c>
      <c r="G929">
        <f>IF('Support - Calculation Detail'!F929="","",'Support - Calculation Detail'!F929)</f>
        <v>86270</v>
      </c>
      <c r="H929">
        <f>IF('Support - Calculation Detail'!G929="","",'Support - Calculation Detail'!G929)</f>
        <v>1.04</v>
      </c>
      <c r="I929">
        <f>IF('Support - Calculation Detail'!H929="","",'Support - Calculation Detail'!H929)</f>
        <v>89721</v>
      </c>
      <c r="J929">
        <f>IF('Support - Calculation Detail'!I929="","",'Support - Calculation Detail'!I929)</f>
        <v>0</v>
      </c>
      <c r="K929">
        <f>IF('Support - Calculation Detail'!K929="","",'Support - Calculation Detail'!K929)</f>
        <v>89721</v>
      </c>
      <c r="L929">
        <f>IF('Support - Calculation Detail'!L929="","",'Support - Calculation Detail'!L929)</f>
        <v>0</v>
      </c>
      <c r="M929">
        <f>IF('Support - Calculation Detail'!M929="","",'Support - Calculation Detail'!M929)</f>
        <v>0</v>
      </c>
      <c r="N929">
        <f>IF('Support - Calculation Detail'!N929="","",'Support - Calculation Detail'!N929)</f>
        <v>0</v>
      </c>
      <c r="P929">
        <f>IF('Support - Calculation Detail'!O929="","",'Support - Calculation Detail'!O929)</f>
        <v>89721</v>
      </c>
      <c r="Q929" t="b">
        <v>1</v>
      </c>
      <c r="R929" t="str">
        <f t="shared" si="70"/>
        <v>2720013</v>
      </c>
      <c r="S929" t="str">
        <f t="shared" si="71"/>
        <v>2720013-TF</v>
      </c>
      <c r="T929" t="str">
        <f t="shared" si="72"/>
        <v>2720013-TF</v>
      </c>
      <c r="U929" t="str">
        <f t="shared" si="73"/>
        <v>2</v>
      </c>
      <c r="V929" t="str">
        <f t="shared" si="74"/>
        <v>TF</v>
      </c>
    </row>
    <row r="930" spans="1:22" x14ac:dyDescent="0.35">
      <c r="A930" t="str">
        <f>IF('Support - Calculation Detail'!A930="","",LEFT('Support - Calculation Detail'!A930,7)&amp;"-"&amp;RIGHT('Support - Calculation Detail'!A930,2))</f>
        <v>2720013-UT</v>
      </c>
      <c r="B930" t="str">
        <f>IF('Support - Calculation Detail'!C930="","",'Support - Calculation Detail'!C930)</f>
        <v>27</v>
      </c>
      <c r="C930" t="str">
        <f>IF('Support - Calculation Detail'!B930="","",'Support - Calculation Detail'!B930)</f>
        <v>N</v>
      </c>
      <c r="D930">
        <f>IF('Support - Calculation Detail'!D930="","",'Support - Calculation Detail'!D930)</f>
        <v>51265</v>
      </c>
      <c r="E930">
        <f>IF('Support - Calculation Detail'!E930="","",'Support - Calculation Detail'!E930)</f>
        <v>0</v>
      </c>
      <c r="G930">
        <f>IF('Support - Calculation Detail'!F930="","",'Support - Calculation Detail'!F930)</f>
        <v>51265</v>
      </c>
      <c r="H930">
        <f>IF('Support - Calculation Detail'!G930="","",'Support - Calculation Detail'!G930)</f>
        <v>1.04</v>
      </c>
      <c r="I930">
        <f>IF('Support - Calculation Detail'!H930="","",'Support - Calculation Detail'!H930)</f>
        <v>53316</v>
      </c>
      <c r="J930">
        <f>IF('Support - Calculation Detail'!I930="","",'Support - Calculation Detail'!I930)</f>
        <v>0</v>
      </c>
      <c r="K930">
        <f>IF('Support - Calculation Detail'!K930="","",'Support - Calculation Detail'!K930)</f>
        <v>53316</v>
      </c>
      <c r="L930">
        <f>IF('Support - Calculation Detail'!L930="","",'Support - Calculation Detail'!L930)</f>
        <v>0</v>
      </c>
      <c r="M930">
        <f>IF('Support - Calculation Detail'!M930="","",'Support - Calculation Detail'!M930)</f>
        <v>0</v>
      </c>
      <c r="N930">
        <f>IF('Support - Calculation Detail'!N930="","",'Support - Calculation Detail'!N930)</f>
        <v>0</v>
      </c>
      <c r="P930">
        <f>IF('Support - Calculation Detail'!O930="","",'Support - Calculation Detail'!O930)</f>
        <v>53316</v>
      </c>
      <c r="Q930" t="b">
        <v>1</v>
      </c>
      <c r="R930" t="str">
        <f t="shared" si="70"/>
        <v>2720013</v>
      </c>
      <c r="S930" t="str">
        <f t="shared" si="71"/>
        <v>2720013-UT</v>
      </c>
      <c r="T930" t="str">
        <f t="shared" si="72"/>
        <v>2720013-UT</v>
      </c>
      <c r="U930" t="str">
        <f t="shared" si="73"/>
        <v>2</v>
      </c>
      <c r="V930" t="str">
        <f t="shared" si="74"/>
        <v>UT</v>
      </c>
    </row>
    <row r="931" spans="1:22" x14ac:dyDescent="0.35">
      <c r="A931" t="str">
        <f>IF('Support - Calculation Detail'!A931="","",LEFT('Support - Calculation Detail'!A931,7)&amp;"-"&amp;RIGHT('Support - Calculation Detail'!A931,2))</f>
        <v>2750063-UT</v>
      </c>
      <c r="B931" t="str">
        <f>IF('Support - Calculation Detail'!C931="","",'Support - Calculation Detail'!C931)</f>
        <v>27</v>
      </c>
      <c r="C931" t="str">
        <f>IF('Support - Calculation Detail'!B931="","",'Support - Calculation Detail'!B931)</f>
        <v>N</v>
      </c>
      <c r="D931">
        <f>IF('Support - Calculation Detail'!D931="","",'Support - Calculation Detail'!D931)</f>
        <v>98414</v>
      </c>
      <c r="E931">
        <f>IF('Support - Calculation Detail'!E931="","",'Support - Calculation Detail'!E931)</f>
        <v>0</v>
      </c>
      <c r="G931">
        <f>IF('Support - Calculation Detail'!F931="","",'Support - Calculation Detail'!F931)</f>
        <v>98414</v>
      </c>
      <c r="H931">
        <f>IF('Support - Calculation Detail'!G931="","",'Support - Calculation Detail'!G931)</f>
        <v>1.04</v>
      </c>
      <c r="I931">
        <f>IF('Support - Calculation Detail'!H931="","",'Support - Calculation Detail'!H931)</f>
        <v>102351</v>
      </c>
      <c r="J931">
        <f>IF('Support - Calculation Detail'!I931="","",'Support - Calculation Detail'!I931)</f>
        <v>0</v>
      </c>
      <c r="K931">
        <f>IF('Support - Calculation Detail'!K931="","",'Support - Calculation Detail'!K931)</f>
        <v>102351</v>
      </c>
      <c r="L931">
        <f>IF('Support - Calculation Detail'!L931="","",'Support - Calculation Detail'!L931)</f>
        <v>0</v>
      </c>
      <c r="M931">
        <f>IF('Support - Calculation Detail'!M931="","",'Support - Calculation Detail'!M931)</f>
        <v>0</v>
      </c>
      <c r="N931">
        <f>IF('Support - Calculation Detail'!N931="","",'Support - Calculation Detail'!N931)</f>
        <v>0</v>
      </c>
      <c r="P931">
        <f>IF('Support - Calculation Detail'!O931="","",'Support - Calculation Detail'!O931)</f>
        <v>102351</v>
      </c>
      <c r="Q931" t="b">
        <v>1</v>
      </c>
      <c r="R931" t="str">
        <f t="shared" si="70"/>
        <v>2750063</v>
      </c>
      <c r="S931" t="str">
        <f t="shared" si="71"/>
        <v>2750063-UT</v>
      </c>
      <c r="T931" t="str">
        <f t="shared" si="72"/>
        <v>2750063-UT</v>
      </c>
      <c r="U931" t="str">
        <f t="shared" si="73"/>
        <v>5</v>
      </c>
      <c r="V931" t="str">
        <f t="shared" si="74"/>
        <v>UT</v>
      </c>
    </row>
    <row r="932" spans="1:22" x14ac:dyDescent="0.35">
      <c r="A932" t="str">
        <f>IF('Support - Calculation Detail'!A932="","",LEFT('Support - Calculation Detail'!A932,7)&amp;"-"&amp;RIGHT('Support - Calculation Detail'!A932,2))</f>
        <v>2750064-UT</v>
      </c>
      <c r="B932" t="str">
        <f>IF('Support - Calculation Detail'!C932="","",'Support - Calculation Detail'!C932)</f>
        <v>27</v>
      </c>
      <c r="C932" t="str">
        <f>IF('Support - Calculation Detail'!B932="","",'Support - Calculation Detail'!B932)</f>
        <v>N</v>
      </c>
      <c r="D932">
        <f>IF('Support - Calculation Detail'!D932="","",'Support - Calculation Detail'!D932)</f>
        <v>593022</v>
      </c>
      <c r="E932">
        <f>IF('Support - Calculation Detail'!E932="","",'Support - Calculation Detail'!E932)</f>
        <v>0</v>
      </c>
      <c r="G932">
        <f>IF('Support - Calculation Detail'!F932="","",'Support - Calculation Detail'!F932)</f>
        <v>593022</v>
      </c>
      <c r="H932">
        <f>IF('Support - Calculation Detail'!G932="","",'Support - Calculation Detail'!G932)</f>
        <v>1.04</v>
      </c>
      <c r="I932">
        <f>IF('Support - Calculation Detail'!H932="","",'Support - Calculation Detail'!H932)</f>
        <v>616743</v>
      </c>
      <c r="J932">
        <f>IF('Support - Calculation Detail'!I932="","",'Support - Calculation Detail'!I932)</f>
        <v>0</v>
      </c>
      <c r="K932">
        <f>IF('Support - Calculation Detail'!K932="","",'Support - Calculation Detail'!K932)</f>
        <v>616743</v>
      </c>
      <c r="L932">
        <f>IF('Support - Calculation Detail'!L932="","",'Support - Calculation Detail'!L932)</f>
        <v>0</v>
      </c>
      <c r="M932">
        <f>IF('Support - Calculation Detail'!M932="","",'Support - Calculation Detail'!M932)</f>
        <v>0</v>
      </c>
      <c r="N932">
        <f>IF('Support - Calculation Detail'!N932="","",'Support - Calculation Detail'!N932)</f>
        <v>0</v>
      </c>
      <c r="P932">
        <f>IF('Support - Calculation Detail'!O932="","",'Support - Calculation Detail'!O932)</f>
        <v>616743</v>
      </c>
      <c r="Q932" t="b">
        <v>1</v>
      </c>
      <c r="R932" t="str">
        <f t="shared" si="70"/>
        <v>2750064</v>
      </c>
      <c r="S932" t="str">
        <f t="shared" si="71"/>
        <v>2750064-UT</v>
      </c>
      <c r="T932" t="str">
        <f t="shared" si="72"/>
        <v>2750064-UT</v>
      </c>
      <c r="U932" t="str">
        <f t="shared" si="73"/>
        <v>5</v>
      </c>
      <c r="V932" t="str">
        <f t="shared" si="74"/>
        <v>UT</v>
      </c>
    </row>
    <row r="933" spans="1:22" x14ac:dyDescent="0.35">
      <c r="A933" t="str">
        <f>IF('Support - Calculation Detail'!A933="","",LEFT('Support - Calculation Detail'!A933,7)&amp;"-"&amp;RIGHT('Support - Calculation Detail'!A933,2))</f>
        <v>2750065-UT</v>
      </c>
      <c r="B933" t="str">
        <f>IF('Support - Calculation Detail'!C933="","",'Support - Calculation Detail'!C933)</f>
        <v>27</v>
      </c>
      <c r="C933" t="str">
        <f>IF('Support - Calculation Detail'!B933="","",'Support - Calculation Detail'!B933)</f>
        <v>N</v>
      </c>
      <c r="D933">
        <f>IF('Support - Calculation Detail'!D933="","",'Support - Calculation Detail'!D933)</f>
        <v>67507</v>
      </c>
      <c r="E933">
        <f>IF('Support - Calculation Detail'!E933="","",'Support - Calculation Detail'!E933)</f>
        <v>0</v>
      </c>
      <c r="G933">
        <f>IF('Support - Calculation Detail'!F933="","",'Support - Calculation Detail'!F933)</f>
        <v>67507</v>
      </c>
      <c r="H933">
        <f>IF('Support - Calculation Detail'!G933="","",'Support - Calculation Detail'!G933)</f>
        <v>1.04</v>
      </c>
      <c r="I933">
        <f>IF('Support - Calculation Detail'!H933="","",'Support - Calculation Detail'!H933)</f>
        <v>70207</v>
      </c>
      <c r="J933">
        <f>IF('Support - Calculation Detail'!I933="","",'Support - Calculation Detail'!I933)</f>
        <v>0</v>
      </c>
      <c r="K933">
        <f>IF('Support - Calculation Detail'!K933="","",'Support - Calculation Detail'!K933)</f>
        <v>70207</v>
      </c>
      <c r="L933">
        <f>IF('Support - Calculation Detail'!L933="","",'Support - Calculation Detail'!L933)</f>
        <v>0</v>
      </c>
      <c r="M933">
        <f>IF('Support - Calculation Detail'!M933="","",'Support - Calculation Detail'!M933)</f>
        <v>0</v>
      </c>
      <c r="N933">
        <f>IF('Support - Calculation Detail'!N933="","",'Support - Calculation Detail'!N933)</f>
        <v>0</v>
      </c>
      <c r="P933">
        <f>IF('Support - Calculation Detail'!O933="","",'Support - Calculation Detail'!O933)</f>
        <v>70207</v>
      </c>
      <c r="Q933" t="b">
        <v>1</v>
      </c>
      <c r="R933" t="str">
        <f t="shared" si="70"/>
        <v>2750065</v>
      </c>
      <c r="S933" t="str">
        <f t="shared" si="71"/>
        <v>2750065-UT</v>
      </c>
      <c r="T933" t="str">
        <f t="shared" si="72"/>
        <v>2750065-UT</v>
      </c>
      <c r="U933" t="str">
        <f t="shared" si="73"/>
        <v>5</v>
      </c>
      <c r="V933" t="str">
        <f t="shared" si="74"/>
        <v>UT</v>
      </c>
    </row>
    <row r="934" spans="1:22" x14ac:dyDescent="0.35">
      <c r="A934" t="str">
        <f>IF('Support - Calculation Detail'!A934="","",LEFT('Support - Calculation Detail'!A934,7)&amp;"-"&amp;RIGHT('Support - Calculation Detail'!A934,2))</f>
        <v>2750066-UT</v>
      </c>
      <c r="B934" t="str">
        <f>IF('Support - Calculation Detail'!C934="","",'Support - Calculation Detail'!C934)</f>
        <v>27</v>
      </c>
      <c r="C934" t="str">
        <f>IF('Support - Calculation Detail'!B934="","",'Support - Calculation Detail'!B934)</f>
        <v>N</v>
      </c>
      <c r="D934">
        <f>IF('Support - Calculation Detail'!D934="","",'Support - Calculation Detail'!D934)</f>
        <v>2055401</v>
      </c>
      <c r="E934">
        <f>IF('Support - Calculation Detail'!E934="","",'Support - Calculation Detail'!E934)</f>
        <v>0</v>
      </c>
      <c r="G934">
        <f>IF('Support - Calculation Detail'!F934="","",'Support - Calculation Detail'!F934)</f>
        <v>2055401</v>
      </c>
      <c r="H934">
        <f>IF('Support - Calculation Detail'!G934="","",'Support - Calculation Detail'!G934)</f>
        <v>1.04</v>
      </c>
      <c r="I934">
        <f>IF('Support - Calculation Detail'!H934="","",'Support - Calculation Detail'!H934)</f>
        <v>2137617</v>
      </c>
      <c r="J934">
        <f>IF('Support - Calculation Detail'!I934="","",'Support - Calculation Detail'!I934)</f>
        <v>0</v>
      </c>
      <c r="K934">
        <f>IF('Support - Calculation Detail'!K934="","",'Support - Calculation Detail'!K934)</f>
        <v>2137617</v>
      </c>
      <c r="L934">
        <f>IF('Support - Calculation Detail'!L934="","",'Support - Calculation Detail'!L934)</f>
        <v>0</v>
      </c>
      <c r="M934">
        <f>IF('Support - Calculation Detail'!M934="","",'Support - Calculation Detail'!M934)</f>
        <v>0</v>
      </c>
      <c r="N934">
        <f>IF('Support - Calculation Detail'!N934="","",'Support - Calculation Detail'!N934)</f>
        <v>0</v>
      </c>
      <c r="P934">
        <f>IF('Support - Calculation Detail'!O934="","",'Support - Calculation Detail'!O934)</f>
        <v>2137617</v>
      </c>
      <c r="Q934" t="b">
        <v>1</v>
      </c>
      <c r="R934" t="str">
        <f t="shared" si="70"/>
        <v>2750066</v>
      </c>
      <c r="S934" t="str">
        <f t="shared" si="71"/>
        <v>2750066-UT</v>
      </c>
      <c r="T934" t="str">
        <f t="shared" si="72"/>
        <v>2750066-UT</v>
      </c>
      <c r="U934" t="str">
        <f t="shared" si="73"/>
        <v>5</v>
      </c>
      <c r="V934" t="str">
        <f t="shared" si="74"/>
        <v>UT</v>
      </c>
    </row>
    <row r="935" spans="1:22" x14ac:dyDescent="0.35">
      <c r="A935" t="str">
        <f>IF('Support - Calculation Detail'!A935="","",LEFT('Support - Calculation Detail'!A935,7)&amp;"-"&amp;RIGHT('Support - Calculation Detail'!A935,2))</f>
        <v>2750067-UT</v>
      </c>
      <c r="B935" t="str">
        <f>IF('Support - Calculation Detail'!C935="","",'Support - Calculation Detail'!C935)</f>
        <v>27</v>
      </c>
      <c r="C935" t="str">
        <f>IF('Support - Calculation Detail'!B935="","",'Support - Calculation Detail'!B935)</f>
        <v>N</v>
      </c>
      <c r="D935">
        <f>IF('Support - Calculation Detail'!D935="","",'Support - Calculation Detail'!D935)</f>
        <v>10297</v>
      </c>
      <c r="E935">
        <f>IF('Support - Calculation Detail'!E935="","",'Support - Calculation Detail'!E935)</f>
        <v>0</v>
      </c>
      <c r="G935">
        <f>IF('Support - Calculation Detail'!F935="","",'Support - Calculation Detail'!F935)</f>
        <v>10297</v>
      </c>
      <c r="H935">
        <f>IF('Support - Calculation Detail'!G935="","",'Support - Calculation Detail'!G935)</f>
        <v>1.04</v>
      </c>
      <c r="I935">
        <f>IF('Support - Calculation Detail'!H935="","",'Support - Calculation Detail'!H935)</f>
        <v>10709</v>
      </c>
      <c r="J935">
        <f>IF('Support - Calculation Detail'!I935="","",'Support - Calculation Detail'!I935)</f>
        <v>0</v>
      </c>
      <c r="K935">
        <f>IF('Support - Calculation Detail'!K935="","",'Support - Calculation Detail'!K935)</f>
        <v>10709</v>
      </c>
      <c r="L935">
        <f>IF('Support - Calculation Detail'!L935="","",'Support - Calculation Detail'!L935)</f>
        <v>0</v>
      </c>
      <c r="M935">
        <f>IF('Support - Calculation Detail'!M935="","",'Support - Calculation Detail'!M935)</f>
        <v>0</v>
      </c>
      <c r="N935">
        <f>IF('Support - Calculation Detail'!N935="","",'Support - Calculation Detail'!N935)</f>
        <v>0</v>
      </c>
      <c r="P935">
        <f>IF('Support - Calculation Detail'!O935="","",'Support - Calculation Detail'!O935)</f>
        <v>10709</v>
      </c>
      <c r="Q935" t="b">
        <v>1</v>
      </c>
      <c r="R935" t="str">
        <f t="shared" si="70"/>
        <v>2750067</v>
      </c>
      <c r="S935" t="str">
        <f t="shared" si="71"/>
        <v>2750067-UT</v>
      </c>
      <c r="T935" t="str">
        <f t="shared" si="72"/>
        <v>2750067-UT</v>
      </c>
      <c r="U935" t="str">
        <f t="shared" si="73"/>
        <v>5</v>
      </c>
      <c r="V935" t="str">
        <f t="shared" si="74"/>
        <v>UT</v>
      </c>
    </row>
    <row r="936" spans="1:22" x14ac:dyDescent="0.35">
      <c r="A936" t="str">
        <f>IF('Support - Calculation Detail'!A936="","",LEFT('Support - Calculation Detail'!A936,7)&amp;"-"&amp;RIGHT('Support - Calculation Detail'!A936,2))</f>
        <v>2750068-UT</v>
      </c>
      <c r="B936" t="str">
        <f>IF('Support - Calculation Detail'!C936="","",'Support - Calculation Detail'!C936)</f>
        <v>27</v>
      </c>
      <c r="C936" t="str">
        <f>IF('Support - Calculation Detail'!B936="","",'Support - Calculation Detail'!B936)</f>
        <v>N</v>
      </c>
      <c r="D936">
        <f>IF('Support - Calculation Detail'!D936="","",'Support - Calculation Detail'!D936)</f>
        <v>80658</v>
      </c>
      <c r="E936">
        <f>IF('Support - Calculation Detail'!E936="","",'Support - Calculation Detail'!E936)</f>
        <v>0</v>
      </c>
      <c r="G936">
        <f>IF('Support - Calculation Detail'!F936="","",'Support - Calculation Detail'!F936)</f>
        <v>80658</v>
      </c>
      <c r="H936">
        <f>IF('Support - Calculation Detail'!G936="","",'Support - Calculation Detail'!G936)</f>
        <v>1.04</v>
      </c>
      <c r="I936">
        <f>IF('Support - Calculation Detail'!H936="","",'Support - Calculation Detail'!H936)</f>
        <v>83884</v>
      </c>
      <c r="J936">
        <f>IF('Support - Calculation Detail'!I936="","",'Support - Calculation Detail'!I936)</f>
        <v>0</v>
      </c>
      <c r="K936">
        <f>IF('Support - Calculation Detail'!K936="","",'Support - Calculation Detail'!K936)</f>
        <v>83884</v>
      </c>
      <c r="L936">
        <f>IF('Support - Calculation Detail'!L936="","",'Support - Calculation Detail'!L936)</f>
        <v>0</v>
      </c>
      <c r="M936">
        <f>IF('Support - Calculation Detail'!M936="","",'Support - Calculation Detail'!M936)</f>
        <v>0</v>
      </c>
      <c r="N936">
        <f>IF('Support - Calculation Detail'!N936="","",'Support - Calculation Detail'!N936)</f>
        <v>0</v>
      </c>
      <c r="P936">
        <f>IF('Support - Calculation Detail'!O936="","",'Support - Calculation Detail'!O936)</f>
        <v>83884</v>
      </c>
      <c r="Q936" t="b">
        <v>1</v>
      </c>
      <c r="R936" t="str">
        <f t="shared" si="70"/>
        <v>2750068</v>
      </c>
      <c r="S936" t="str">
        <f t="shared" si="71"/>
        <v>2750068-UT</v>
      </c>
      <c r="T936" t="str">
        <f t="shared" si="72"/>
        <v>2750068-UT</v>
      </c>
      <c r="U936" t="str">
        <f t="shared" si="73"/>
        <v>5</v>
      </c>
      <c r="V936" t="str">
        <f t="shared" si="74"/>
        <v>UT</v>
      </c>
    </row>
    <row r="937" spans="1:22" x14ac:dyDescent="0.35">
      <c r="A937" t="str">
        <f>IF('Support - Calculation Detail'!A937="","",LEFT('Support - Calculation Detail'!A937,7)&amp;"-"&amp;RIGHT('Support - Calculation Detail'!A937,2))</f>
        <v>2750069-UT</v>
      </c>
      <c r="B937" t="str">
        <f>IF('Support - Calculation Detail'!C937="","",'Support - Calculation Detail'!C937)</f>
        <v>27</v>
      </c>
      <c r="C937" t="str">
        <f>IF('Support - Calculation Detail'!B937="","",'Support - Calculation Detail'!B937)</f>
        <v>N</v>
      </c>
      <c r="D937">
        <f>IF('Support - Calculation Detail'!D937="","",'Support - Calculation Detail'!D937)</f>
        <v>61099</v>
      </c>
      <c r="E937">
        <f>IF('Support - Calculation Detail'!E937="","",'Support - Calculation Detail'!E937)</f>
        <v>0</v>
      </c>
      <c r="G937">
        <f>IF('Support - Calculation Detail'!F937="","",'Support - Calculation Detail'!F937)</f>
        <v>61099</v>
      </c>
      <c r="H937">
        <f>IF('Support - Calculation Detail'!G937="","",'Support - Calculation Detail'!G937)</f>
        <v>1.04</v>
      </c>
      <c r="I937">
        <f>IF('Support - Calculation Detail'!H937="","",'Support - Calculation Detail'!H937)</f>
        <v>63543</v>
      </c>
      <c r="J937">
        <f>IF('Support - Calculation Detail'!I937="","",'Support - Calculation Detail'!I937)</f>
        <v>0</v>
      </c>
      <c r="K937">
        <f>IF('Support - Calculation Detail'!K937="","",'Support - Calculation Detail'!K937)</f>
        <v>63543</v>
      </c>
      <c r="L937">
        <f>IF('Support - Calculation Detail'!L937="","",'Support - Calculation Detail'!L937)</f>
        <v>0</v>
      </c>
      <c r="M937">
        <f>IF('Support - Calculation Detail'!M937="","",'Support - Calculation Detail'!M937)</f>
        <v>0</v>
      </c>
      <c r="N937">
        <f>IF('Support - Calculation Detail'!N937="","",'Support - Calculation Detail'!N937)</f>
        <v>0</v>
      </c>
      <c r="P937">
        <f>IF('Support - Calculation Detail'!O937="","",'Support - Calculation Detail'!O937)</f>
        <v>63543</v>
      </c>
      <c r="Q937" t="b">
        <v>1</v>
      </c>
      <c r="R937" t="str">
        <f t="shared" si="70"/>
        <v>2750069</v>
      </c>
      <c r="S937" t="str">
        <f t="shared" si="71"/>
        <v>2750069-UT</v>
      </c>
      <c r="T937" t="str">
        <f t="shared" si="72"/>
        <v>2750069-UT</v>
      </c>
      <c r="U937" t="str">
        <f t="shared" si="73"/>
        <v>5</v>
      </c>
      <c r="V937" t="str">
        <f t="shared" si="74"/>
        <v>UT</v>
      </c>
    </row>
    <row r="938" spans="1:22" x14ac:dyDescent="0.35">
      <c r="A938" t="str">
        <f>IF('Support - Calculation Detail'!A938="","",LEFT('Support - Calculation Detail'!A938,7)&amp;"-"&amp;RIGHT('Support - Calculation Detail'!A938,2))</f>
        <v>2750070-UT</v>
      </c>
      <c r="B938" t="str">
        <f>IF('Support - Calculation Detail'!C938="","",'Support - Calculation Detail'!C938)</f>
        <v>27</v>
      </c>
      <c r="C938" t="str">
        <f>IF('Support - Calculation Detail'!B938="","",'Support - Calculation Detail'!B938)</f>
        <v>N</v>
      </c>
      <c r="D938">
        <f>IF('Support - Calculation Detail'!D938="","",'Support - Calculation Detail'!D938)</f>
        <v>134981</v>
      </c>
      <c r="E938">
        <f>IF('Support - Calculation Detail'!E938="","",'Support - Calculation Detail'!E938)</f>
        <v>0</v>
      </c>
      <c r="G938">
        <f>IF('Support - Calculation Detail'!F938="","",'Support - Calculation Detail'!F938)</f>
        <v>134981</v>
      </c>
      <c r="H938">
        <f>IF('Support - Calculation Detail'!G938="","",'Support - Calculation Detail'!G938)</f>
        <v>1.04</v>
      </c>
      <c r="I938">
        <f>IF('Support - Calculation Detail'!H938="","",'Support - Calculation Detail'!H938)</f>
        <v>140380</v>
      </c>
      <c r="J938">
        <f>IF('Support - Calculation Detail'!I938="","",'Support - Calculation Detail'!I938)</f>
        <v>0</v>
      </c>
      <c r="K938">
        <f>IF('Support - Calculation Detail'!K938="","",'Support - Calculation Detail'!K938)</f>
        <v>140380</v>
      </c>
      <c r="L938">
        <f>IF('Support - Calculation Detail'!L938="","",'Support - Calculation Detail'!L938)</f>
        <v>0</v>
      </c>
      <c r="M938">
        <f>IF('Support - Calculation Detail'!M938="","",'Support - Calculation Detail'!M938)</f>
        <v>0</v>
      </c>
      <c r="N938">
        <f>IF('Support - Calculation Detail'!N938="","",'Support - Calculation Detail'!N938)</f>
        <v>0</v>
      </c>
      <c r="P938">
        <f>IF('Support - Calculation Detail'!O938="","",'Support - Calculation Detail'!O938)</f>
        <v>140380</v>
      </c>
      <c r="Q938" t="b">
        <v>1</v>
      </c>
      <c r="R938" t="str">
        <f t="shared" si="70"/>
        <v>2750070</v>
      </c>
      <c r="S938" t="str">
        <f t="shared" si="71"/>
        <v>2750070-UT</v>
      </c>
      <c r="T938" t="str">
        <f t="shared" si="72"/>
        <v>2750070-UT</v>
      </c>
      <c r="U938" t="str">
        <f t="shared" si="73"/>
        <v>5</v>
      </c>
      <c r="V938" t="str">
        <f t="shared" si="74"/>
        <v>UT</v>
      </c>
    </row>
    <row r="939" spans="1:22" x14ac:dyDescent="0.35">
      <c r="A939" t="str">
        <f>IF('Support - Calculation Detail'!A939="","",LEFT('Support - Calculation Detail'!A939,7)&amp;"-"&amp;RIGHT('Support - Calculation Detail'!A939,2))</f>
        <v>2730114-UT</v>
      </c>
      <c r="B939" t="str">
        <f>IF('Support - Calculation Detail'!C939="","",'Support - Calculation Detail'!C939)</f>
        <v>27</v>
      </c>
      <c r="C939" t="str">
        <f>IF('Support - Calculation Detail'!B939="","",'Support - Calculation Detail'!B939)</f>
        <v>N</v>
      </c>
      <c r="D939">
        <f>IF('Support - Calculation Detail'!D939="","",'Support - Calculation Detail'!D939)</f>
        <v>23612594</v>
      </c>
      <c r="E939">
        <f>IF('Support - Calculation Detail'!E939="","",'Support - Calculation Detail'!E939)</f>
        <v>0</v>
      </c>
      <c r="G939">
        <f>IF('Support - Calculation Detail'!F939="","",'Support - Calculation Detail'!F939)</f>
        <v>23612594</v>
      </c>
      <c r="H939">
        <f>IF('Support - Calculation Detail'!G939="","",'Support - Calculation Detail'!G939)</f>
        <v>1.04</v>
      </c>
      <c r="I939">
        <f>IF('Support - Calculation Detail'!H939="","",'Support - Calculation Detail'!H939)</f>
        <v>24557098</v>
      </c>
      <c r="J939">
        <f>IF('Support - Calculation Detail'!I939="","",'Support - Calculation Detail'!I939)</f>
        <v>0</v>
      </c>
      <c r="K939">
        <f>IF('Support - Calculation Detail'!K939="","",'Support - Calculation Detail'!K939)</f>
        <v>24557098</v>
      </c>
      <c r="L939">
        <f>IF('Support - Calculation Detail'!L939="","",'Support - Calculation Detail'!L939)</f>
        <v>324755</v>
      </c>
      <c r="M939">
        <f>IF('Support - Calculation Detail'!M939="","",'Support - Calculation Detail'!M939)</f>
        <v>0</v>
      </c>
      <c r="N939">
        <f>IF('Support - Calculation Detail'!N939="","",'Support - Calculation Detail'!N939)</f>
        <v>0</v>
      </c>
      <c r="P939">
        <f>IF('Support - Calculation Detail'!O939="","",'Support - Calculation Detail'!O939)</f>
        <v>24881853</v>
      </c>
      <c r="Q939" t="b">
        <v>1</v>
      </c>
      <c r="R939" t="str">
        <f t="shared" si="70"/>
        <v>2730114</v>
      </c>
      <c r="S939" t="str">
        <f t="shared" si="71"/>
        <v>2730114-UT</v>
      </c>
      <c r="T939" t="str">
        <f t="shared" si="72"/>
        <v>2730114-UT</v>
      </c>
      <c r="U939" t="str">
        <f t="shared" si="73"/>
        <v>3</v>
      </c>
      <c r="V939" t="str">
        <f t="shared" si="74"/>
        <v>UT</v>
      </c>
    </row>
    <row r="940" spans="1:22" x14ac:dyDescent="0.35">
      <c r="A940" t="str">
        <f>IF('Support - Calculation Detail'!A940="","",LEFT('Support - Calculation Detail'!A940,7)&amp;"-"&amp;RIGHT('Support - Calculation Detail'!A940,2))</f>
        <v>5250152-UT</v>
      </c>
      <c r="B940" t="str">
        <f>IF('Support - Calculation Detail'!C940="","",'Support - Calculation Detail'!C940)</f>
        <v>52</v>
      </c>
      <c r="C940" t="str">
        <f>IF('Support - Calculation Detail'!B940="","",'Support - Calculation Detail'!B940)</f>
        <v>N</v>
      </c>
      <c r="D940">
        <f>IF('Support - Calculation Detail'!D940="","",'Support - Calculation Detail'!D940)</f>
        <v>129723</v>
      </c>
      <c r="E940">
        <f>IF('Support - Calculation Detail'!E940="","",'Support - Calculation Detail'!E940)</f>
        <v>0</v>
      </c>
      <c r="G940">
        <f>IF('Support - Calculation Detail'!F940="","",'Support - Calculation Detail'!F940)</f>
        <v>129723</v>
      </c>
      <c r="H940">
        <f>IF('Support - Calculation Detail'!G940="","",'Support - Calculation Detail'!G940)</f>
        <v>1.04</v>
      </c>
      <c r="I940">
        <f>IF('Support - Calculation Detail'!H940="","",'Support - Calculation Detail'!H940)</f>
        <v>134912</v>
      </c>
      <c r="J940">
        <f>IF('Support - Calculation Detail'!I940="","",'Support - Calculation Detail'!I940)</f>
        <v>0</v>
      </c>
      <c r="K940">
        <f>IF('Support - Calculation Detail'!K940="","",'Support - Calculation Detail'!K940)</f>
        <v>134912</v>
      </c>
      <c r="L940">
        <f>IF('Support - Calculation Detail'!L940="","",'Support - Calculation Detail'!L940)</f>
        <v>0</v>
      </c>
      <c r="M940">
        <f>IF('Support - Calculation Detail'!M940="","",'Support - Calculation Detail'!M940)</f>
        <v>0</v>
      </c>
      <c r="N940">
        <f>IF('Support - Calculation Detail'!N940="","",'Support - Calculation Detail'!N940)</f>
        <v>0</v>
      </c>
      <c r="P940">
        <f>IF('Support - Calculation Detail'!O940="","",'Support - Calculation Detail'!O940)</f>
        <v>134912</v>
      </c>
      <c r="Q940" t="b">
        <v>1</v>
      </c>
      <c r="R940" t="str">
        <f t="shared" si="70"/>
        <v>5250152</v>
      </c>
      <c r="S940" t="str">
        <f t="shared" si="71"/>
        <v>5250152-UT</v>
      </c>
      <c r="T940" t="str">
        <f t="shared" si="72"/>
        <v>5250152-UT</v>
      </c>
      <c r="U940" t="str">
        <f t="shared" si="73"/>
        <v>5</v>
      </c>
      <c r="V940" t="str">
        <f t="shared" si="74"/>
        <v>UT</v>
      </c>
    </row>
    <row r="941" spans="1:22" x14ac:dyDescent="0.35">
      <c r="A941" t="str">
        <f>IF('Support - Calculation Detail'!A941="","",LEFT('Support - Calculation Detail'!A941,7)&amp;"-"&amp;RIGHT('Support - Calculation Detail'!A941,2))</f>
        <v>2730422-UT</v>
      </c>
      <c r="B941" t="str">
        <f>IF('Support - Calculation Detail'!C941="","",'Support - Calculation Detail'!C941)</f>
        <v>27</v>
      </c>
      <c r="C941" t="str">
        <f>IF('Support - Calculation Detail'!B941="","",'Support - Calculation Detail'!B941)</f>
        <v>N</v>
      </c>
      <c r="D941">
        <f>IF('Support - Calculation Detail'!D941="","",'Support - Calculation Detail'!D941)</f>
        <v>1665451</v>
      </c>
      <c r="E941">
        <f>IF('Support - Calculation Detail'!E941="","",'Support - Calculation Detail'!E941)</f>
        <v>0</v>
      </c>
      <c r="G941">
        <f>IF('Support - Calculation Detail'!F941="","",'Support - Calculation Detail'!F941)</f>
        <v>1665451</v>
      </c>
      <c r="H941">
        <f>IF('Support - Calculation Detail'!G941="","",'Support - Calculation Detail'!G941)</f>
        <v>1.04</v>
      </c>
      <c r="I941">
        <f>IF('Support - Calculation Detail'!H941="","",'Support - Calculation Detail'!H941)</f>
        <v>1732069</v>
      </c>
      <c r="J941">
        <f>IF('Support - Calculation Detail'!I941="","",'Support - Calculation Detail'!I941)</f>
        <v>0</v>
      </c>
      <c r="K941">
        <f>IF('Support - Calculation Detail'!K941="","",'Support - Calculation Detail'!K941)</f>
        <v>1732069</v>
      </c>
      <c r="L941">
        <f>IF('Support - Calculation Detail'!L941="","",'Support - Calculation Detail'!L941)</f>
        <v>106805</v>
      </c>
      <c r="M941">
        <f>IF('Support - Calculation Detail'!M941="","",'Support - Calculation Detail'!M941)</f>
        <v>0</v>
      </c>
      <c r="N941">
        <f>IF('Support - Calculation Detail'!N941="","",'Support - Calculation Detail'!N941)</f>
        <v>0</v>
      </c>
      <c r="P941">
        <f>IF('Support - Calculation Detail'!O941="","",'Support - Calculation Detail'!O941)</f>
        <v>1838874</v>
      </c>
      <c r="Q941" t="b">
        <v>1</v>
      </c>
      <c r="R941" t="str">
        <f t="shared" si="70"/>
        <v>2730422</v>
      </c>
      <c r="S941" t="str">
        <f t="shared" si="71"/>
        <v>2730422-UT</v>
      </c>
      <c r="T941" t="str">
        <f t="shared" si="72"/>
        <v>2730422-UT</v>
      </c>
      <c r="U941" t="str">
        <f t="shared" si="73"/>
        <v>3</v>
      </c>
      <c r="V941" t="str">
        <f t="shared" si="74"/>
        <v>UT</v>
      </c>
    </row>
    <row r="942" spans="1:22" x14ac:dyDescent="0.35">
      <c r="A942" t="str">
        <f>IF('Support - Calculation Detail'!A942="","",LEFT('Support - Calculation Detail'!A942,7)&amp;"-"&amp;RIGHT('Support - Calculation Detail'!A942,2))</f>
        <v>2730626-UT</v>
      </c>
      <c r="B942" t="str">
        <f>IF('Support - Calculation Detail'!C942="","",'Support - Calculation Detail'!C942)</f>
        <v>27</v>
      </c>
      <c r="C942" t="str">
        <f>IF('Support - Calculation Detail'!B942="","",'Support - Calculation Detail'!B942)</f>
        <v>N</v>
      </c>
      <c r="D942">
        <f>IF('Support - Calculation Detail'!D942="","",'Support - Calculation Detail'!D942)</f>
        <v>1000123</v>
      </c>
      <c r="E942">
        <f>IF('Support - Calculation Detail'!E942="","",'Support - Calculation Detail'!E942)</f>
        <v>0</v>
      </c>
      <c r="G942">
        <f>IF('Support - Calculation Detail'!F942="","",'Support - Calculation Detail'!F942)</f>
        <v>1000123</v>
      </c>
      <c r="H942">
        <f>IF('Support - Calculation Detail'!G942="","",'Support - Calculation Detail'!G942)</f>
        <v>1.04</v>
      </c>
      <c r="I942">
        <f>IF('Support - Calculation Detail'!H942="","",'Support - Calculation Detail'!H942)</f>
        <v>1040128</v>
      </c>
      <c r="J942">
        <f>IF('Support - Calculation Detail'!I942="","",'Support - Calculation Detail'!I942)</f>
        <v>0</v>
      </c>
      <c r="K942">
        <f>IF('Support - Calculation Detail'!K942="","",'Support - Calculation Detail'!K942)</f>
        <v>1040128</v>
      </c>
      <c r="L942">
        <f>IF('Support - Calculation Detail'!L942="","",'Support - Calculation Detail'!L942)</f>
        <v>0</v>
      </c>
      <c r="M942">
        <f>IF('Support - Calculation Detail'!M942="","",'Support - Calculation Detail'!M942)</f>
        <v>0</v>
      </c>
      <c r="N942">
        <f>IF('Support - Calculation Detail'!N942="","",'Support - Calculation Detail'!N942)</f>
        <v>0</v>
      </c>
      <c r="P942">
        <f>IF('Support - Calculation Detail'!O942="","",'Support - Calculation Detail'!O942)</f>
        <v>1040128</v>
      </c>
      <c r="Q942" t="b">
        <v>1</v>
      </c>
      <c r="R942" t="str">
        <f t="shared" si="70"/>
        <v>2730626</v>
      </c>
      <c r="S942" t="str">
        <f t="shared" si="71"/>
        <v>2730626-UT</v>
      </c>
      <c r="T942" t="str">
        <f t="shared" si="72"/>
        <v>2730626-UT</v>
      </c>
      <c r="U942" t="str">
        <f t="shared" si="73"/>
        <v>3</v>
      </c>
      <c r="V942" t="str">
        <f t="shared" si="74"/>
        <v>UT</v>
      </c>
    </row>
    <row r="943" spans="1:22" x14ac:dyDescent="0.35">
      <c r="A943" t="str">
        <f>IF('Support - Calculation Detail'!A943="","",LEFT('Support - Calculation Detail'!A943,7)&amp;"-"&amp;RIGHT('Support - Calculation Detail'!A943,2))</f>
        <v>2730627-UT</v>
      </c>
      <c r="B943" t="str">
        <f>IF('Support - Calculation Detail'!C943="","",'Support - Calculation Detail'!C943)</f>
        <v>27</v>
      </c>
      <c r="C943" t="str">
        <f>IF('Support - Calculation Detail'!B943="","",'Support - Calculation Detail'!B943)</f>
        <v>N</v>
      </c>
      <c r="D943">
        <f>IF('Support - Calculation Detail'!D943="","",'Support - Calculation Detail'!D943)</f>
        <v>41922</v>
      </c>
      <c r="E943">
        <f>IF('Support - Calculation Detail'!E943="","",'Support - Calculation Detail'!E943)</f>
        <v>0</v>
      </c>
      <c r="G943">
        <f>IF('Support - Calculation Detail'!F943="","",'Support - Calculation Detail'!F943)</f>
        <v>41922</v>
      </c>
      <c r="H943">
        <f>IF('Support - Calculation Detail'!G943="","",'Support - Calculation Detail'!G943)</f>
        <v>1.04</v>
      </c>
      <c r="I943">
        <f>IF('Support - Calculation Detail'!H943="","",'Support - Calculation Detail'!H943)</f>
        <v>43599</v>
      </c>
      <c r="J943">
        <f>IF('Support - Calculation Detail'!I943="","",'Support - Calculation Detail'!I943)</f>
        <v>0</v>
      </c>
      <c r="K943">
        <f>IF('Support - Calculation Detail'!K943="","",'Support - Calculation Detail'!K943)</f>
        <v>43599</v>
      </c>
      <c r="L943">
        <f>IF('Support - Calculation Detail'!L943="","",'Support - Calculation Detail'!L943)</f>
        <v>0</v>
      </c>
      <c r="M943">
        <f>IF('Support - Calculation Detail'!M943="","",'Support - Calculation Detail'!M943)</f>
        <v>0</v>
      </c>
      <c r="N943">
        <f>IF('Support - Calculation Detail'!N943="","",'Support - Calculation Detail'!N943)</f>
        <v>0</v>
      </c>
      <c r="P943">
        <f>IF('Support - Calculation Detail'!O943="","",'Support - Calculation Detail'!O943)</f>
        <v>43599</v>
      </c>
      <c r="Q943" t="b">
        <v>1</v>
      </c>
      <c r="R943" t="str">
        <f t="shared" si="70"/>
        <v>2730627</v>
      </c>
      <c r="S943" t="str">
        <f t="shared" si="71"/>
        <v>2730627-UT</v>
      </c>
      <c r="T943" t="str">
        <f t="shared" si="72"/>
        <v>2730627-UT</v>
      </c>
      <c r="U943" t="str">
        <f t="shared" si="73"/>
        <v>3</v>
      </c>
      <c r="V943" t="str">
        <f t="shared" si="74"/>
        <v>UT</v>
      </c>
    </row>
    <row r="944" spans="1:22" x14ac:dyDescent="0.35">
      <c r="A944" t="str">
        <f>IF('Support - Calculation Detail'!A944="","",LEFT('Support - Calculation Detail'!A944,7)&amp;"-"&amp;RIGHT('Support - Calculation Detail'!A944,2))</f>
        <v>2730628-UT</v>
      </c>
      <c r="B944" t="str">
        <f>IF('Support - Calculation Detail'!C944="","",'Support - Calculation Detail'!C944)</f>
        <v>27</v>
      </c>
      <c r="C944" t="str">
        <f>IF('Support - Calculation Detail'!B944="","",'Support - Calculation Detail'!B944)</f>
        <v>N</v>
      </c>
      <c r="D944">
        <f>IF('Support - Calculation Detail'!D944="","",'Support - Calculation Detail'!D944)</f>
        <v>450750</v>
      </c>
      <c r="E944">
        <f>IF('Support - Calculation Detail'!E944="","",'Support - Calculation Detail'!E944)</f>
        <v>0</v>
      </c>
      <c r="G944">
        <f>IF('Support - Calculation Detail'!F944="","",'Support - Calculation Detail'!F944)</f>
        <v>450750</v>
      </c>
      <c r="H944">
        <f>IF('Support - Calculation Detail'!G944="","",'Support - Calculation Detail'!G944)</f>
        <v>1.04</v>
      </c>
      <c r="I944">
        <f>IF('Support - Calculation Detail'!H944="","",'Support - Calculation Detail'!H944)</f>
        <v>468780</v>
      </c>
      <c r="J944">
        <f>IF('Support - Calculation Detail'!I944="","",'Support - Calculation Detail'!I944)</f>
        <v>0</v>
      </c>
      <c r="K944">
        <f>IF('Support - Calculation Detail'!K944="","",'Support - Calculation Detail'!K944)</f>
        <v>468780</v>
      </c>
      <c r="L944">
        <f>IF('Support - Calculation Detail'!L944="","",'Support - Calculation Detail'!L944)</f>
        <v>13507</v>
      </c>
      <c r="M944">
        <f>IF('Support - Calculation Detail'!M944="","",'Support - Calculation Detail'!M944)</f>
        <v>0</v>
      </c>
      <c r="N944">
        <f>IF('Support - Calculation Detail'!N944="","",'Support - Calculation Detail'!N944)</f>
        <v>0</v>
      </c>
      <c r="P944">
        <f>IF('Support - Calculation Detail'!O944="","",'Support - Calculation Detail'!O944)</f>
        <v>482287</v>
      </c>
      <c r="Q944" t="b">
        <v>1</v>
      </c>
      <c r="R944" t="str">
        <f t="shared" si="70"/>
        <v>2730628</v>
      </c>
      <c r="S944" t="str">
        <f t="shared" si="71"/>
        <v>2730628-UT</v>
      </c>
      <c r="T944" t="str">
        <f t="shared" si="72"/>
        <v>2730628-UT</v>
      </c>
      <c r="U944" t="str">
        <f t="shared" si="73"/>
        <v>3</v>
      </c>
      <c r="V944" t="str">
        <f t="shared" si="74"/>
        <v>UT</v>
      </c>
    </row>
    <row r="945" spans="1:22" x14ac:dyDescent="0.35">
      <c r="A945" t="str">
        <f>IF('Support - Calculation Detail'!A945="","",LEFT('Support - Calculation Detail'!A945,7)&amp;"-"&amp;RIGHT('Support - Calculation Detail'!A945,2))</f>
        <v>2730629-UT</v>
      </c>
      <c r="B945" t="str">
        <f>IF('Support - Calculation Detail'!C945="","",'Support - Calculation Detail'!C945)</f>
        <v>27</v>
      </c>
      <c r="C945" t="str">
        <f>IF('Support - Calculation Detail'!B945="","",'Support - Calculation Detail'!B945)</f>
        <v>N</v>
      </c>
      <c r="D945">
        <f>IF('Support - Calculation Detail'!D945="","",'Support - Calculation Detail'!D945)</f>
        <v>162569</v>
      </c>
      <c r="E945">
        <f>IF('Support - Calculation Detail'!E945="","",'Support - Calculation Detail'!E945)</f>
        <v>0</v>
      </c>
      <c r="G945">
        <f>IF('Support - Calculation Detail'!F945="","",'Support - Calculation Detail'!F945)</f>
        <v>162569</v>
      </c>
      <c r="H945">
        <f>IF('Support - Calculation Detail'!G945="","",'Support - Calculation Detail'!G945)</f>
        <v>1.04</v>
      </c>
      <c r="I945">
        <f>IF('Support - Calculation Detail'!H945="","",'Support - Calculation Detail'!H945)</f>
        <v>169072</v>
      </c>
      <c r="J945">
        <f>IF('Support - Calculation Detail'!I945="","",'Support - Calculation Detail'!I945)</f>
        <v>0</v>
      </c>
      <c r="K945">
        <f>IF('Support - Calculation Detail'!K945="","",'Support - Calculation Detail'!K945)</f>
        <v>169072</v>
      </c>
      <c r="L945">
        <f>IF('Support - Calculation Detail'!L945="","",'Support - Calculation Detail'!L945)</f>
        <v>2255</v>
      </c>
      <c r="M945">
        <f>IF('Support - Calculation Detail'!M945="","",'Support - Calculation Detail'!M945)</f>
        <v>0</v>
      </c>
      <c r="N945">
        <f>IF('Support - Calculation Detail'!N945="","",'Support - Calculation Detail'!N945)</f>
        <v>0</v>
      </c>
      <c r="P945">
        <f>IF('Support - Calculation Detail'!O945="","",'Support - Calculation Detail'!O945)</f>
        <v>171327</v>
      </c>
      <c r="Q945" t="b">
        <v>1</v>
      </c>
      <c r="R945" t="str">
        <f t="shared" si="70"/>
        <v>2730629</v>
      </c>
      <c r="S945" t="str">
        <f t="shared" si="71"/>
        <v>2730629-UT</v>
      </c>
      <c r="T945" t="str">
        <f t="shared" si="72"/>
        <v>2730629-UT</v>
      </c>
      <c r="U945" t="str">
        <f t="shared" si="73"/>
        <v>3</v>
      </c>
      <c r="V945" t="str">
        <f t="shared" si="74"/>
        <v>UT</v>
      </c>
    </row>
    <row r="946" spans="1:22" x14ac:dyDescent="0.35">
      <c r="A946" t="str">
        <f>IF('Support - Calculation Detail'!A946="","",LEFT('Support - Calculation Detail'!A946,7)&amp;"-"&amp;RIGHT('Support - Calculation Detail'!A946,2))</f>
        <v>2730630-UT</v>
      </c>
      <c r="B946" t="str">
        <f>IF('Support - Calculation Detail'!C946="","",'Support - Calculation Detail'!C946)</f>
        <v>27</v>
      </c>
      <c r="C946" t="str">
        <f>IF('Support - Calculation Detail'!B946="","",'Support - Calculation Detail'!B946)</f>
        <v>N</v>
      </c>
      <c r="D946">
        <f>IF('Support - Calculation Detail'!D946="","",'Support - Calculation Detail'!D946)</f>
        <v>227932</v>
      </c>
      <c r="E946">
        <f>IF('Support - Calculation Detail'!E946="","",'Support - Calculation Detail'!E946)</f>
        <v>0</v>
      </c>
      <c r="G946">
        <f>IF('Support - Calculation Detail'!F946="","",'Support - Calculation Detail'!F946)</f>
        <v>227932</v>
      </c>
      <c r="H946">
        <f>IF('Support - Calculation Detail'!G946="","",'Support - Calculation Detail'!G946)</f>
        <v>1.04</v>
      </c>
      <c r="I946">
        <f>IF('Support - Calculation Detail'!H946="","",'Support - Calculation Detail'!H946)</f>
        <v>237049</v>
      </c>
      <c r="J946">
        <f>IF('Support - Calculation Detail'!I946="","",'Support - Calculation Detail'!I946)</f>
        <v>0</v>
      </c>
      <c r="K946">
        <f>IF('Support - Calculation Detail'!K946="","",'Support - Calculation Detail'!K946)</f>
        <v>237049</v>
      </c>
      <c r="L946">
        <f>IF('Support - Calculation Detail'!L946="","",'Support - Calculation Detail'!L946)</f>
        <v>0</v>
      </c>
      <c r="M946">
        <f>IF('Support - Calculation Detail'!M946="","",'Support - Calculation Detail'!M946)</f>
        <v>0</v>
      </c>
      <c r="N946">
        <f>IF('Support - Calculation Detail'!N946="","",'Support - Calculation Detail'!N946)</f>
        <v>0</v>
      </c>
      <c r="P946">
        <f>IF('Support - Calculation Detail'!O946="","",'Support - Calculation Detail'!O946)</f>
        <v>237049</v>
      </c>
      <c r="Q946" t="b">
        <v>1</v>
      </c>
      <c r="R946" t="str">
        <f t="shared" si="70"/>
        <v>2730630</v>
      </c>
      <c r="S946" t="str">
        <f t="shared" si="71"/>
        <v>2730630-UT</v>
      </c>
      <c r="T946" t="str">
        <f t="shared" si="72"/>
        <v>2730630-UT</v>
      </c>
      <c r="U946" t="str">
        <f t="shared" si="73"/>
        <v>3</v>
      </c>
      <c r="V946" t="str">
        <f t="shared" si="74"/>
        <v>UT</v>
      </c>
    </row>
    <row r="947" spans="1:22" x14ac:dyDescent="0.35">
      <c r="A947" t="str">
        <f>IF('Support - Calculation Detail'!A947="","",LEFT('Support - Calculation Detail'!A947,7)&amp;"-"&amp;RIGHT('Support - Calculation Detail'!A947,2))</f>
        <v>2730631-UT</v>
      </c>
      <c r="B947" t="str">
        <f>IF('Support - Calculation Detail'!C947="","",'Support - Calculation Detail'!C947)</f>
        <v>27</v>
      </c>
      <c r="C947" t="str">
        <f>IF('Support - Calculation Detail'!B947="","",'Support - Calculation Detail'!B947)</f>
        <v>N</v>
      </c>
      <c r="D947">
        <f>IF('Support - Calculation Detail'!D947="","",'Support - Calculation Detail'!D947)</f>
        <v>162548</v>
      </c>
      <c r="E947">
        <f>IF('Support - Calculation Detail'!E947="","",'Support - Calculation Detail'!E947)</f>
        <v>0</v>
      </c>
      <c r="G947">
        <f>IF('Support - Calculation Detail'!F947="","",'Support - Calculation Detail'!F947)</f>
        <v>162548</v>
      </c>
      <c r="H947">
        <f>IF('Support - Calculation Detail'!G947="","",'Support - Calculation Detail'!G947)</f>
        <v>1.04</v>
      </c>
      <c r="I947">
        <f>IF('Support - Calculation Detail'!H947="","",'Support - Calculation Detail'!H947)</f>
        <v>169050</v>
      </c>
      <c r="J947">
        <f>IF('Support - Calculation Detail'!I947="","",'Support - Calculation Detail'!I947)</f>
        <v>0</v>
      </c>
      <c r="K947">
        <f>IF('Support - Calculation Detail'!K947="","",'Support - Calculation Detail'!K947)</f>
        <v>169050</v>
      </c>
      <c r="L947">
        <f>IF('Support - Calculation Detail'!L947="","",'Support - Calculation Detail'!L947)</f>
        <v>20492</v>
      </c>
      <c r="M947">
        <f>IF('Support - Calculation Detail'!M947="","",'Support - Calculation Detail'!M947)</f>
        <v>0</v>
      </c>
      <c r="N947">
        <f>IF('Support - Calculation Detail'!N947="","",'Support - Calculation Detail'!N947)</f>
        <v>0</v>
      </c>
      <c r="P947">
        <f>IF('Support - Calculation Detail'!O947="","",'Support - Calculation Detail'!O947)</f>
        <v>189542</v>
      </c>
      <c r="Q947" t="b">
        <v>1</v>
      </c>
      <c r="R947" t="str">
        <f t="shared" si="70"/>
        <v>2730631</v>
      </c>
      <c r="S947" t="str">
        <f t="shared" si="71"/>
        <v>2730631-UT</v>
      </c>
      <c r="T947" t="str">
        <f t="shared" si="72"/>
        <v>2730631-UT</v>
      </c>
      <c r="U947" t="str">
        <f t="shared" si="73"/>
        <v>3</v>
      </c>
      <c r="V947" t="str">
        <f t="shared" si="74"/>
        <v>UT</v>
      </c>
    </row>
    <row r="948" spans="1:22" x14ac:dyDescent="0.35">
      <c r="A948" t="str">
        <f>IF('Support - Calculation Detail'!A948="","",LEFT('Support - Calculation Detail'!A948,7)&amp;"-"&amp;RIGHT('Support - Calculation Detail'!A948,2))</f>
        <v>2730632-UT</v>
      </c>
      <c r="B948" t="str">
        <f>IF('Support - Calculation Detail'!C948="","",'Support - Calculation Detail'!C948)</f>
        <v>27</v>
      </c>
      <c r="C948" t="str">
        <f>IF('Support - Calculation Detail'!B948="","",'Support - Calculation Detail'!B948)</f>
        <v>N</v>
      </c>
      <c r="D948">
        <f>IF('Support - Calculation Detail'!D948="","",'Support - Calculation Detail'!D948)</f>
        <v>550633</v>
      </c>
      <c r="E948">
        <f>IF('Support - Calculation Detail'!E948="","",'Support - Calculation Detail'!E948)</f>
        <v>0</v>
      </c>
      <c r="G948">
        <f>IF('Support - Calculation Detail'!F948="","",'Support - Calculation Detail'!F948)</f>
        <v>550633</v>
      </c>
      <c r="H948">
        <f>IF('Support - Calculation Detail'!G948="","",'Support - Calculation Detail'!G948)</f>
        <v>1.04</v>
      </c>
      <c r="I948">
        <f>IF('Support - Calculation Detail'!H948="","",'Support - Calculation Detail'!H948)</f>
        <v>572658</v>
      </c>
      <c r="J948">
        <f>IF('Support - Calculation Detail'!I948="","",'Support - Calculation Detail'!I948)</f>
        <v>0</v>
      </c>
      <c r="K948">
        <f>IF('Support - Calculation Detail'!K948="","",'Support - Calculation Detail'!K948)</f>
        <v>572658</v>
      </c>
      <c r="L948">
        <f>IF('Support - Calculation Detail'!L948="","",'Support - Calculation Detail'!L948)</f>
        <v>34615</v>
      </c>
      <c r="M948">
        <f>IF('Support - Calculation Detail'!M948="","",'Support - Calculation Detail'!M948)</f>
        <v>0</v>
      </c>
      <c r="N948">
        <f>IF('Support - Calculation Detail'!N948="","",'Support - Calculation Detail'!N948)</f>
        <v>0</v>
      </c>
      <c r="P948">
        <f>IF('Support - Calculation Detail'!O948="","",'Support - Calculation Detail'!O948)</f>
        <v>607273</v>
      </c>
      <c r="Q948" t="b">
        <v>1</v>
      </c>
      <c r="R948" t="str">
        <f t="shared" si="70"/>
        <v>2730632</v>
      </c>
      <c r="S948" t="str">
        <f t="shared" si="71"/>
        <v>2730632-UT</v>
      </c>
      <c r="T948" t="str">
        <f t="shared" si="72"/>
        <v>2730632-UT</v>
      </c>
      <c r="U948" t="str">
        <f t="shared" si="73"/>
        <v>3</v>
      </c>
      <c r="V948" t="str">
        <f t="shared" si="74"/>
        <v>UT</v>
      </c>
    </row>
    <row r="949" spans="1:22" x14ac:dyDescent="0.35">
      <c r="A949" t="str">
        <f>IF('Support - Calculation Detail'!A949="","",LEFT('Support - Calculation Detail'!A949,7)&amp;"-"&amp;RIGHT('Support - Calculation Detail'!A949,2))</f>
        <v>2730633-UT</v>
      </c>
      <c r="B949" t="str">
        <f>IF('Support - Calculation Detail'!C949="","",'Support - Calculation Detail'!C949)</f>
        <v>27</v>
      </c>
      <c r="C949" t="str">
        <f>IF('Support - Calculation Detail'!B949="","",'Support - Calculation Detail'!B949)</f>
        <v>N</v>
      </c>
      <c r="D949">
        <f>IF('Support - Calculation Detail'!D949="","",'Support - Calculation Detail'!D949)</f>
        <v>379226</v>
      </c>
      <c r="E949">
        <f>IF('Support - Calculation Detail'!E949="","",'Support - Calculation Detail'!E949)</f>
        <v>0</v>
      </c>
      <c r="G949">
        <f>IF('Support - Calculation Detail'!F949="","",'Support - Calculation Detail'!F949)</f>
        <v>379226</v>
      </c>
      <c r="H949">
        <f>IF('Support - Calculation Detail'!G949="","",'Support - Calculation Detail'!G949)</f>
        <v>1.04</v>
      </c>
      <c r="I949">
        <f>IF('Support - Calculation Detail'!H949="","",'Support - Calculation Detail'!H949)</f>
        <v>394395</v>
      </c>
      <c r="J949">
        <f>IF('Support - Calculation Detail'!I949="","",'Support - Calculation Detail'!I949)</f>
        <v>0</v>
      </c>
      <c r="K949">
        <f>IF('Support - Calculation Detail'!K949="","",'Support - Calculation Detail'!K949)</f>
        <v>394395</v>
      </c>
      <c r="L949">
        <f>IF('Support - Calculation Detail'!L949="","",'Support - Calculation Detail'!L949)</f>
        <v>13318</v>
      </c>
      <c r="M949">
        <f>IF('Support - Calculation Detail'!M949="","",'Support - Calculation Detail'!M949)</f>
        <v>0</v>
      </c>
      <c r="N949">
        <f>IF('Support - Calculation Detail'!N949="","",'Support - Calculation Detail'!N949)</f>
        <v>0</v>
      </c>
      <c r="P949">
        <f>IF('Support - Calculation Detail'!O949="","",'Support - Calculation Detail'!O949)</f>
        <v>407713</v>
      </c>
      <c r="Q949" t="b">
        <v>1</v>
      </c>
      <c r="R949" t="str">
        <f t="shared" si="70"/>
        <v>2730633</v>
      </c>
      <c r="S949" t="str">
        <f t="shared" si="71"/>
        <v>2730633-UT</v>
      </c>
      <c r="T949" t="str">
        <f t="shared" si="72"/>
        <v>2730633-UT</v>
      </c>
      <c r="U949" t="str">
        <f t="shared" si="73"/>
        <v>3</v>
      </c>
      <c r="V949" t="str">
        <f t="shared" si="74"/>
        <v>UT</v>
      </c>
    </row>
    <row r="950" spans="1:22" x14ac:dyDescent="0.35">
      <c r="A950" t="str">
        <f>IF('Support - Calculation Detail'!A950="","",LEFT('Support - Calculation Detail'!A950,7)&amp;"-"&amp;RIGHT('Support - Calculation Detail'!A950,2))</f>
        <v>5230784-UT</v>
      </c>
      <c r="B950" t="str">
        <f>IF('Support - Calculation Detail'!C950="","",'Support - Calculation Detail'!C950)</f>
        <v>52</v>
      </c>
      <c r="C950" t="str">
        <f>IF('Support - Calculation Detail'!B950="","",'Support - Calculation Detail'!B950)</f>
        <v>N</v>
      </c>
      <c r="D950">
        <f>IF('Support - Calculation Detail'!D950="","",'Support - Calculation Detail'!D950)</f>
        <v>463924</v>
      </c>
      <c r="E950">
        <f>IF('Support - Calculation Detail'!E950="","",'Support - Calculation Detail'!E950)</f>
        <v>0</v>
      </c>
      <c r="G950">
        <f>IF('Support - Calculation Detail'!F950="","",'Support - Calculation Detail'!F950)</f>
        <v>463924</v>
      </c>
      <c r="H950">
        <f>IF('Support - Calculation Detail'!G950="","",'Support - Calculation Detail'!G950)</f>
        <v>1.04</v>
      </c>
      <c r="I950">
        <f>IF('Support - Calculation Detail'!H950="","",'Support - Calculation Detail'!H950)</f>
        <v>482481</v>
      </c>
      <c r="J950">
        <f>IF('Support - Calculation Detail'!I950="","",'Support - Calculation Detail'!I950)</f>
        <v>0</v>
      </c>
      <c r="K950">
        <f>IF('Support - Calculation Detail'!K950="","",'Support - Calculation Detail'!K950)</f>
        <v>482481</v>
      </c>
      <c r="L950">
        <f>IF('Support - Calculation Detail'!L950="","",'Support - Calculation Detail'!L950)</f>
        <v>12719</v>
      </c>
      <c r="M950">
        <f>IF('Support - Calculation Detail'!M950="","",'Support - Calculation Detail'!M950)</f>
        <v>0</v>
      </c>
      <c r="N950">
        <f>IF('Support - Calculation Detail'!N950="","",'Support - Calculation Detail'!N950)</f>
        <v>0</v>
      </c>
      <c r="P950">
        <f>IF('Support - Calculation Detail'!O950="","",'Support - Calculation Detail'!O950)</f>
        <v>495200</v>
      </c>
      <c r="Q950" t="b">
        <v>1</v>
      </c>
      <c r="R950" t="str">
        <f t="shared" si="70"/>
        <v>5230784</v>
      </c>
      <c r="S950" t="str">
        <f t="shared" si="71"/>
        <v>5230784-UT</v>
      </c>
      <c r="T950" t="str">
        <f t="shared" si="72"/>
        <v>5230784-UT</v>
      </c>
      <c r="U950" t="str">
        <f t="shared" si="73"/>
        <v>3</v>
      </c>
      <c r="V950" t="str">
        <f t="shared" si="74"/>
        <v>UT</v>
      </c>
    </row>
    <row r="951" spans="1:22" x14ac:dyDescent="0.35">
      <c r="A951" t="str">
        <f>IF('Support - Calculation Detail'!A951="","",LEFT('Support - Calculation Detail'!A951,7)&amp;"-"&amp;RIGHT('Support - Calculation Detail'!A951,2))</f>
        <v>2742815-SO</v>
      </c>
      <c r="B951" t="str">
        <f>IF('Support - Calculation Detail'!C951="","",'Support - Calculation Detail'!C951)</f>
        <v>27</v>
      </c>
      <c r="C951" t="str">
        <f>IF('Support - Calculation Detail'!B951="","",'Support - Calculation Detail'!B951)</f>
        <v>N</v>
      </c>
      <c r="D951">
        <f>IF('Support - Calculation Detail'!D951="","",'Support - Calculation Detail'!D951)</f>
        <v>2601009</v>
      </c>
      <c r="E951">
        <f>IF('Support - Calculation Detail'!E951="","",'Support - Calculation Detail'!E951)</f>
        <v>0</v>
      </c>
      <c r="G951">
        <f>IF('Support - Calculation Detail'!F951="","",'Support - Calculation Detail'!F951)</f>
        <v>2601009</v>
      </c>
      <c r="H951">
        <f>IF('Support - Calculation Detail'!G951="","",'Support - Calculation Detail'!G951)</f>
        <v>1.04</v>
      </c>
      <c r="I951">
        <f>IF('Support - Calculation Detail'!H951="","",'Support - Calculation Detail'!H951)</f>
        <v>2705049</v>
      </c>
      <c r="J951">
        <f>IF('Support - Calculation Detail'!I951="","",'Support - Calculation Detail'!I951)</f>
        <v>0</v>
      </c>
      <c r="K951">
        <f>IF('Support - Calculation Detail'!K951="","",'Support - Calculation Detail'!K951)</f>
        <v>2705049</v>
      </c>
      <c r="L951">
        <f>IF('Support - Calculation Detail'!L951="","",'Support - Calculation Detail'!L951)</f>
        <v>0</v>
      </c>
      <c r="M951">
        <f>IF('Support - Calculation Detail'!M951="","",'Support - Calculation Detail'!M951)</f>
        <v>0</v>
      </c>
      <c r="N951">
        <f>IF('Support - Calculation Detail'!N951="","",'Support - Calculation Detail'!N951)</f>
        <v>0</v>
      </c>
      <c r="P951">
        <f>IF('Support - Calculation Detail'!O951="","",'Support - Calculation Detail'!O951)</f>
        <v>2705049</v>
      </c>
      <c r="Q951" t="b">
        <v>1</v>
      </c>
      <c r="R951" t="str">
        <f t="shared" si="70"/>
        <v>2742815</v>
      </c>
      <c r="S951" t="str">
        <f t="shared" si="71"/>
        <v>2742815-SO</v>
      </c>
      <c r="T951" t="str">
        <f t="shared" si="72"/>
        <v>2742815-SO</v>
      </c>
      <c r="U951" t="str">
        <f t="shared" si="73"/>
        <v>4</v>
      </c>
      <c r="V951" t="str">
        <f t="shared" si="74"/>
        <v>SO</v>
      </c>
    </row>
    <row r="952" spans="1:22" x14ac:dyDescent="0.35">
      <c r="A952" t="str">
        <f>IF('Support - Calculation Detail'!A952="","",LEFT('Support - Calculation Detail'!A952,7)&amp;"-"&amp;RIGHT('Support - Calculation Detail'!A952,2))</f>
        <v>2742825-SO</v>
      </c>
      <c r="B952" t="str">
        <f>IF('Support - Calculation Detail'!C952="","",'Support - Calculation Detail'!C952)</f>
        <v>27</v>
      </c>
      <c r="C952" t="str">
        <f>IF('Support - Calculation Detail'!B952="","",'Support - Calculation Detail'!B952)</f>
        <v>N</v>
      </c>
      <c r="D952">
        <f>IF('Support - Calculation Detail'!D952="","",'Support - Calculation Detail'!D952)</f>
        <v>3423605</v>
      </c>
      <c r="E952">
        <f>IF('Support - Calculation Detail'!E952="","",'Support - Calculation Detail'!E952)</f>
        <v>0</v>
      </c>
      <c r="G952">
        <f>IF('Support - Calculation Detail'!F952="","",'Support - Calculation Detail'!F952)</f>
        <v>3423605</v>
      </c>
      <c r="H952">
        <f>IF('Support - Calculation Detail'!G952="","",'Support - Calculation Detail'!G952)</f>
        <v>1.04</v>
      </c>
      <c r="I952">
        <f>IF('Support - Calculation Detail'!H952="","",'Support - Calculation Detail'!H952)</f>
        <v>3560549</v>
      </c>
      <c r="J952">
        <f>IF('Support - Calculation Detail'!I952="","",'Support - Calculation Detail'!I952)</f>
        <v>0</v>
      </c>
      <c r="K952">
        <f>IF('Support - Calculation Detail'!K952="","",'Support - Calculation Detail'!K952)</f>
        <v>3560549</v>
      </c>
      <c r="L952">
        <f>IF('Support - Calculation Detail'!L952="","",'Support - Calculation Detail'!L952)</f>
        <v>0</v>
      </c>
      <c r="M952">
        <f>IF('Support - Calculation Detail'!M952="","",'Support - Calculation Detail'!M952)</f>
        <v>0</v>
      </c>
      <c r="N952">
        <f>IF('Support - Calculation Detail'!N952="","",'Support - Calculation Detail'!N952)</f>
        <v>0</v>
      </c>
      <c r="P952">
        <f>IF('Support - Calculation Detail'!O952="","",'Support - Calculation Detail'!O952)</f>
        <v>3560549</v>
      </c>
      <c r="Q952" t="b">
        <v>1</v>
      </c>
      <c r="R952" t="str">
        <f t="shared" si="70"/>
        <v>2742825</v>
      </c>
      <c r="S952" t="str">
        <f t="shared" si="71"/>
        <v>2742825-SO</v>
      </c>
      <c r="T952" t="str">
        <f t="shared" si="72"/>
        <v>2742825-SO</v>
      </c>
      <c r="U952" t="str">
        <f t="shared" si="73"/>
        <v>4</v>
      </c>
      <c r="V952" t="str">
        <f t="shared" si="74"/>
        <v>SO</v>
      </c>
    </row>
    <row r="953" spans="1:22" x14ac:dyDescent="0.35">
      <c r="A953" t="str">
        <f>IF('Support - Calculation Detail'!A953="","",LEFT('Support - Calculation Detail'!A953,7)&amp;"-"&amp;RIGHT('Support - Calculation Detail'!A953,2))</f>
        <v>2742855-SO</v>
      </c>
      <c r="B953" t="str">
        <f>IF('Support - Calculation Detail'!C953="","",'Support - Calculation Detail'!C953)</f>
        <v>27</v>
      </c>
      <c r="C953" t="str">
        <f>IF('Support - Calculation Detail'!B953="","",'Support - Calculation Detail'!B953)</f>
        <v>N</v>
      </c>
      <c r="D953">
        <f>IF('Support - Calculation Detail'!D953="","",'Support - Calculation Detail'!D953)</f>
        <v>2508713</v>
      </c>
      <c r="E953">
        <f>IF('Support - Calculation Detail'!E953="","",'Support - Calculation Detail'!E953)</f>
        <v>0</v>
      </c>
      <c r="G953">
        <f>IF('Support - Calculation Detail'!F953="","",'Support - Calculation Detail'!F953)</f>
        <v>2508713</v>
      </c>
      <c r="H953">
        <f>IF('Support - Calculation Detail'!G953="","",'Support - Calculation Detail'!G953)</f>
        <v>1.04</v>
      </c>
      <c r="I953">
        <f>IF('Support - Calculation Detail'!H953="","",'Support - Calculation Detail'!H953)</f>
        <v>2609062</v>
      </c>
      <c r="J953">
        <f>IF('Support - Calculation Detail'!I953="","",'Support - Calculation Detail'!I953)</f>
        <v>0</v>
      </c>
      <c r="K953">
        <f>IF('Support - Calculation Detail'!K953="","",'Support - Calculation Detail'!K953)</f>
        <v>2609062</v>
      </c>
      <c r="L953">
        <f>IF('Support - Calculation Detail'!L953="","",'Support - Calculation Detail'!L953)</f>
        <v>0</v>
      </c>
      <c r="M953">
        <f>IF('Support - Calculation Detail'!M953="","",'Support - Calculation Detail'!M953)</f>
        <v>0</v>
      </c>
      <c r="N953">
        <f>IF('Support - Calculation Detail'!N953="","",'Support - Calculation Detail'!N953)</f>
        <v>0</v>
      </c>
      <c r="P953">
        <f>IF('Support - Calculation Detail'!O953="","",'Support - Calculation Detail'!O953)</f>
        <v>2609062</v>
      </c>
      <c r="Q953" t="b">
        <v>1</v>
      </c>
      <c r="R953" t="str">
        <f t="shared" si="70"/>
        <v>2742855</v>
      </c>
      <c r="S953" t="str">
        <f t="shared" si="71"/>
        <v>2742855-SO</v>
      </c>
      <c r="T953" t="str">
        <f t="shared" si="72"/>
        <v>2742855-SO</v>
      </c>
      <c r="U953" t="str">
        <f t="shared" si="73"/>
        <v>4</v>
      </c>
      <c r="V953" t="str">
        <f t="shared" si="74"/>
        <v>SO</v>
      </c>
    </row>
    <row r="954" spans="1:22" x14ac:dyDescent="0.35">
      <c r="A954" t="str">
        <f>IF('Support - Calculation Detail'!A954="","",LEFT('Support - Calculation Detail'!A954,7)&amp;"-"&amp;RIGHT('Support - Calculation Detail'!A954,2))</f>
        <v>2742865-SO</v>
      </c>
      <c r="B954" t="str">
        <f>IF('Support - Calculation Detail'!C954="","",'Support - Calculation Detail'!C954)</f>
        <v>27</v>
      </c>
      <c r="C954" t="str">
        <f>IF('Support - Calculation Detail'!B954="","",'Support - Calculation Detail'!B954)</f>
        <v>N</v>
      </c>
      <c r="D954">
        <f>IF('Support - Calculation Detail'!D954="","",'Support - Calculation Detail'!D954)</f>
        <v>9116853</v>
      </c>
      <c r="E954">
        <f>IF('Support - Calculation Detail'!E954="","",'Support - Calculation Detail'!E954)</f>
        <v>0</v>
      </c>
      <c r="G954">
        <f>IF('Support - Calculation Detail'!F954="","",'Support - Calculation Detail'!F954)</f>
        <v>9116853</v>
      </c>
      <c r="H954">
        <f>IF('Support - Calculation Detail'!G954="","",'Support - Calculation Detail'!G954)</f>
        <v>1.04</v>
      </c>
      <c r="I954">
        <f>IF('Support - Calculation Detail'!H954="","",'Support - Calculation Detail'!H954)</f>
        <v>9481527</v>
      </c>
      <c r="J954">
        <f>IF('Support - Calculation Detail'!I954="","",'Support - Calculation Detail'!I954)</f>
        <v>0</v>
      </c>
      <c r="K954">
        <f>IF('Support - Calculation Detail'!K954="","",'Support - Calculation Detail'!K954)</f>
        <v>9481527</v>
      </c>
      <c r="L954">
        <f>IF('Support - Calculation Detail'!L954="","",'Support - Calculation Detail'!L954)</f>
        <v>0</v>
      </c>
      <c r="M954">
        <f>IF('Support - Calculation Detail'!M954="","",'Support - Calculation Detail'!M954)</f>
        <v>0</v>
      </c>
      <c r="N954">
        <f>IF('Support - Calculation Detail'!N954="","",'Support - Calculation Detail'!N954)</f>
        <v>0</v>
      </c>
      <c r="P954">
        <f>IF('Support - Calculation Detail'!O954="","",'Support - Calculation Detail'!O954)</f>
        <v>9481527</v>
      </c>
      <c r="Q954" t="b">
        <v>1</v>
      </c>
      <c r="R954" t="str">
        <f t="shared" si="70"/>
        <v>2742865</v>
      </c>
      <c r="S954" t="str">
        <f t="shared" si="71"/>
        <v>2742865-SO</v>
      </c>
      <c r="T954" t="str">
        <f t="shared" si="72"/>
        <v>2742865-SO</v>
      </c>
      <c r="U954" t="str">
        <f t="shared" si="73"/>
        <v>4</v>
      </c>
      <c r="V954" t="str">
        <f t="shared" si="74"/>
        <v>SO</v>
      </c>
    </row>
    <row r="955" spans="1:22" x14ac:dyDescent="0.35">
      <c r="A955" t="str">
        <f>IF('Support - Calculation Detail'!A955="","",LEFT('Support - Calculation Detail'!A955,7)&amp;"-"&amp;RIGHT('Support - Calculation Detail'!A955,2))</f>
        <v>2745625-SO</v>
      </c>
      <c r="B955" t="str">
        <f>IF('Support - Calculation Detail'!C955="","",'Support - Calculation Detail'!C955)</f>
        <v>27</v>
      </c>
      <c r="C955" t="str">
        <f>IF('Support - Calculation Detail'!B955="","",'Support - Calculation Detail'!B955)</f>
        <v>N</v>
      </c>
      <c r="D955">
        <f>IF('Support - Calculation Detail'!D955="","",'Support - Calculation Detail'!D955)</f>
        <v>2599228</v>
      </c>
      <c r="E955">
        <f>IF('Support - Calculation Detail'!E955="","",'Support - Calculation Detail'!E955)</f>
        <v>0</v>
      </c>
      <c r="G955">
        <f>IF('Support - Calculation Detail'!F955="","",'Support - Calculation Detail'!F955)</f>
        <v>2599228</v>
      </c>
      <c r="H955">
        <f>IF('Support - Calculation Detail'!G955="","",'Support - Calculation Detail'!G955)</f>
        <v>1.04</v>
      </c>
      <c r="I955">
        <f>IF('Support - Calculation Detail'!H955="","",'Support - Calculation Detail'!H955)</f>
        <v>2703197</v>
      </c>
      <c r="J955">
        <f>IF('Support - Calculation Detail'!I955="","",'Support - Calculation Detail'!I955)</f>
        <v>0</v>
      </c>
      <c r="K955">
        <f>IF('Support - Calculation Detail'!K955="","",'Support - Calculation Detail'!K955)</f>
        <v>2703197</v>
      </c>
      <c r="L955">
        <f>IF('Support - Calculation Detail'!L955="","",'Support - Calculation Detail'!L955)</f>
        <v>0</v>
      </c>
      <c r="M955">
        <f>IF('Support - Calculation Detail'!M955="","",'Support - Calculation Detail'!M955)</f>
        <v>0</v>
      </c>
      <c r="N955">
        <f>IF('Support - Calculation Detail'!N955="","",'Support - Calculation Detail'!N955)</f>
        <v>0</v>
      </c>
      <c r="P955">
        <f>IF('Support - Calculation Detail'!O955="","",'Support - Calculation Detail'!O955)</f>
        <v>2703197</v>
      </c>
      <c r="Q955" t="b">
        <v>1</v>
      </c>
      <c r="R955" t="str">
        <f t="shared" si="70"/>
        <v>2745625</v>
      </c>
      <c r="S955" t="str">
        <f t="shared" si="71"/>
        <v>2745625-SO</v>
      </c>
      <c r="T955" t="str">
        <f t="shared" si="72"/>
        <v>2745625-SO</v>
      </c>
      <c r="U955" t="str">
        <f t="shared" si="73"/>
        <v>4</v>
      </c>
      <c r="V955" t="str">
        <f t="shared" si="74"/>
        <v>SO</v>
      </c>
    </row>
    <row r="956" spans="1:22" x14ac:dyDescent="0.35">
      <c r="A956" t="str">
        <f>IF('Support - Calculation Detail'!A956="","",LEFT('Support - Calculation Detail'!A956,7)&amp;"-"&amp;RIGHT('Support - Calculation Detail'!A956,2))</f>
        <v>2810000-UT</v>
      </c>
      <c r="B956" t="str">
        <f>IF('Support - Calculation Detail'!C956="","",'Support - Calculation Detail'!C956)</f>
        <v>28</v>
      </c>
      <c r="C956" t="str">
        <f>IF('Support - Calculation Detail'!B956="","",'Support - Calculation Detail'!B956)</f>
        <v>N</v>
      </c>
      <c r="D956">
        <f>IF('Support - Calculation Detail'!D956="","",'Support - Calculation Detail'!D956)</f>
        <v>7994647</v>
      </c>
      <c r="E956">
        <f>IF('Support - Calculation Detail'!E956="","",'Support - Calculation Detail'!E956)</f>
        <v>0</v>
      </c>
      <c r="G956">
        <f>IF('Support - Calculation Detail'!F956="","",'Support - Calculation Detail'!F956)</f>
        <v>7994647</v>
      </c>
      <c r="H956">
        <f>IF('Support - Calculation Detail'!G956="","",'Support - Calculation Detail'!G956)</f>
        <v>1.04</v>
      </c>
      <c r="I956">
        <f>IF('Support - Calculation Detail'!H956="","",'Support - Calculation Detail'!H956)</f>
        <v>8314433</v>
      </c>
      <c r="J956">
        <f>IF('Support - Calculation Detail'!I956="","",'Support - Calculation Detail'!I956)</f>
        <v>0</v>
      </c>
      <c r="K956">
        <f>IF('Support - Calculation Detail'!K956="","",'Support - Calculation Detail'!K956)</f>
        <v>8314433</v>
      </c>
      <c r="L956">
        <f>IF('Support - Calculation Detail'!L956="","",'Support - Calculation Detail'!L956)</f>
        <v>403982</v>
      </c>
      <c r="M956">
        <f>IF('Support - Calculation Detail'!M956="","",'Support - Calculation Detail'!M956)</f>
        <v>197803</v>
      </c>
      <c r="N956">
        <f>IF('Support - Calculation Detail'!N956="","",'Support - Calculation Detail'!N956)</f>
        <v>506584.76360714791</v>
      </c>
      <c r="P956">
        <f>IF('Support - Calculation Detail'!O956="","",'Support - Calculation Detail'!O956)</f>
        <v>9422802.7636071481</v>
      </c>
      <c r="Q956" t="b">
        <v>1</v>
      </c>
      <c r="R956" t="str">
        <f t="shared" si="70"/>
        <v>2810000</v>
      </c>
      <c r="S956" t="str">
        <f t="shared" si="71"/>
        <v>2810000-UT</v>
      </c>
      <c r="T956" t="str">
        <f t="shared" si="72"/>
        <v>2810000-UT</v>
      </c>
      <c r="U956" t="str">
        <f t="shared" si="73"/>
        <v>1</v>
      </c>
      <c r="V956" t="str">
        <f t="shared" si="74"/>
        <v>UT</v>
      </c>
    </row>
    <row r="957" spans="1:22" x14ac:dyDescent="0.35">
      <c r="A957" t="str">
        <f>IF('Support - Calculation Detail'!A957="","",LEFT('Support - Calculation Detail'!A957,7)&amp;"-"&amp;RIGHT('Support - Calculation Detail'!A957,2))</f>
        <v>2820001-UT</v>
      </c>
      <c r="B957" t="str">
        <f>IF('Support - Calculation Detail'!C957="","",'Support - Calculation Detail'!C957)</f>
        <v>28</v>
      </c>
      <c r="C957" t="str">
        <f>IF('Support - Calculation Detail'!B957="","",'Support - Calculation Detail'!B957)</f>
        <v>N</v>
      </c>
      <c r="D957">
        <f>IF('Support - Calculation Detail'!D957="","",'Support - Calculation Detail'!D957)</f>
        <v>13375</v>
      </c>
      <c r="E957">
        <f>IF('Support - Calculation Detail'!E957="","",'Support - Calculation Detail'!E957)</f>
        <v>0</v>
      </c>
      <c r="G957">
        <f>IF('Support - Calculation Detail'!F957="","",'Support - Calculation Detail'!F957)</f>
        <v>13375</v>
      </c>
      <c r="H957">
        <f>IF('Support - Calculation Detail'!G957="","",'Support - Calculation Detail'!G957)</f>
        <v>1.04</v>
      </c>
      <c r="I957">
        <f>IF('Support - Calculation Detail'!H957="","",'Support - Calculation Detail'!H957)</f>
        <v>13910</v>
      </c>
      <c r="J957">
        <f>IF('Support - Calculation Detail'!I957="","",'Support - Calculation Detail'!I957)</f>
        <v>0</v>
      </c>
      <c r="K957">
        <f>IF('Support - Calculation Detail'!K957="","",'Support - Calculation Detail'!K957)</f>
        <v>13910</v>
      </c>
      <c r="L957">
        <f>IF('Support - Calculation Detail'!L957="","",'Support - Calculation Detail'!L957)</f>
        <v>0</v>
      </c>
      <c r="M957">
        <f>IF('Support - Calculation Detail'!M957="","",'Support - Calculation Detail'!M957)</f>
        <v>0</v>
      </c>
      <c r="N957">
        <f>IF('Support - Calculation Detail'!N957="","",'Support - Calculation Detail'!N957)</f>
        <v>0</v>
      </c>
      <c r="P957">
        <f>IF('Support - Calculation Detail'!O957="","",'Support - Calculation Detail'!O957)</f>
        <v>13910</v>
      </c>
      <c r="Q957" t="b">
        <v>1</v>
      </c>
      <c r="R957" t="str">
        <f t="shared" si="70"/>
        <v>2820001</v>
      </c>
      <c r="S957" t="str">
        <f t="shared" si="71"/>
        <v>2820001-UT</v>
      </c>
      <c r="T957" t="str">
        <f t="shared" si="72"/>
        <v>2820001-UT</v>
      </c>
      <c r="U957" t="str">
        <f t="shared" si="73"/>
        <v>2</v>
      </c>
      <c r="V957" t="str">
        <f t="shared" si="74"/>
        <v>UT</v>
      </c>
    </row>
    <row r="958" spans="1:22" x14ac:dyDescent="0.35">
      <c r="A958" t="str">
        <f>IF('Support - Calculation Detail'!A958="","",LEFT('Support - Calculation Detail'!A958,7)&amp;"-"&amp;RIGHT('Support - Calculation Detail'!A958,2))</f>
        <v>2820002-UT</v>
      </c>
      <c r="B958" t="str">
        <f>IF('Support - Calculation Detail'!C958="","",'Support - Calculation Detail'!C958)</f>
        <v>28</v>
      </c>
      <c r="C958" t="str">
        <f>IF('Support - Calculation Detail'!B958="","",'Support - Calculation Detail'!B958)</f>
        <v>N</v>
      </c>
      <c r="D958">
        <f>IF('Support - Calculation Detail'!D958="","",'Support - Calculation Detail'!D958)</f>
        <v>25172</v>
      </c>
      <c r="E958">
        <f>IF('Support - Calculation Detail'!E958="","",'Support - Calculation Detail'!E958)</f>
        <v>0</v>
      </c>
      <c r="G958">
        <f>IF('Support - Calculation Detail'!F958="","",'Support - Calculation Detail'!F958)</f>
        <v>25172</v>
      </c>
      <c r="H958">
        <f>IF('Support - Calculation Detail'!G958="","",'Support - Calculation Detail'!G958)</f>
        <v>1.04</v>
      </c>
      <c r="I958">
        <f>IF('Support - Calculation Detail'!H958="","",'Support - Calculation Detail'!H958)</f>
        <v>26179</v>
      </c>
      <c r="J958">
        <f>IF('Support - Calculation Detail'!I958="","",'Support - Calculation Detail'!I958)</f>
        <v>0</v>
      </c>
      <c r="K958">
        <f>IF('Support - Calculation Detail'!K958="","",'Support - Calculation Detail'!K958)</f>
        <v>26179</v>
      </c>
      <c r="L958">
        <f>IF('Support - Calculation Detail'!L958="","",'Support - Calculation Detail'!L958)</f>
        <v>0</v>
      </c>
      <c r="M958">
        <f>IF('Support - Calculation Detail'!M958="","",'Support - Calculation Detail'!M958)</f>
        <v>0</v>
      </c>
      <c r="N958">
        <f>IF('Support - Calculation Detail'!N958="","",'Support - Calculation Detail'!N958)</f>
        <v>0</v>
      </c>
      <c r="P958">
        <f>IF('Support - Calculation Detail'!O958="","",'Support - Calculation Detail'!O958)</f>
        <v>26179</v>
      </c>
      <c r="Q958" t="b">
        <v>1</v>
      </c>
      <c r="R958" t="str">
        <f t="shared" si="70"/>
        <v>2820002</v>
      </c>
      <c r="S958" t="str">
        <f t="shared" si="71"/>
        <v>2820002-UT</v>
      </c>
      <c r="T958" t="str">
        <f t="shared" si="72"/>
        <v>2820002-UT</v>
      </c>
      <c r="U958" t="str">
        <f t="shared" si="73"/>
        <v>2</v>
      </c>
      <c r="V958" t="str">
        <f t="shared" si="74"/>
        <v>UT</v>
      </c>
    </row>
    <row r="959" spans="1:22" x14ac:dyDescent="0.35">
      <c r="A959" t="str">
        <f>IF('Support - Calculation Detail'!A959="","",LEFT('Support - Calculation Detail'!A959,7)&amp;"-"&amp;RIGHT('Support - Calculation Detail'!A959,2))</f>
        <v>2820002-TF</v>
      </c>
      <c r="B959" t="str">
        <f>IF('Support - Calculation Detail'!C959="","",'Support - Calculation Detail'!C959)</f>
        <v>28</v>
      </c>
      <c r="C959" t="str">
        <f>IF('Support - Calculation Detail'!B959="","",'Support - Calculation Detail'!B959)</f>
        <v>N</v>
      </c>
      <c r="D959">
        <f>IF('Support - Calculation Detail'!D959="","",'Support - Calculation Detail'!D959)</f>
        <v>12541</v>
      </c>
      <c r="E959">
        <f>IF('Support - Calculation Detail'!E959="","",'Support - Calculation Detail'!E959)</f>
        <v>0</v>
      </c>
      <c r="G959">
        <f>IF('Support - Calculation Detail'!F959="","",'Support - Calculation Detail'!F959)</f>
        <v>12541</v>
      </c>
      <c r="H959">
        <f>IF('Support - Calculation Detail'!G959="","",'Support - Calculation Detail'!G959)</f>
        <v>1.04</v>
      </c>
      <c r="I959">
        <f>IF('Support - Calculation Detail'!H959="","",'Support - Calculation Detail'!H959)</f>
        <v>13043</v>
      </c>
      <c r="J959">
        <f>IF('Support - Calculation Detail'!I959="","",'Support - Calculation Detail'!I959)</f>
        <v>0</v>
      </c>
      <c r="K959">
        <f>IF('Support - Calculation Detail'!K959="","",'Support - Calculation Detail'!K959)</f>
        <v>13043</v>
      </c>
      <c r="L959">
        <f>IF('Support - Calculation Detail'!L959="","",'Support - Calculation Detail'!L959)</f>
        <v>0</v>
      </c>
      <c r="M959">
        <f>IF('Support - Calculation Detail'!M959="","",'Support - Calculation Detail'!M959)</f>
        <v>0</v>
      </c>
      <c r="N959">
        <f>IF('Support - Calculation Detail'!N959="","",'Support - Calculation Detail'!N959)</f>
        <v>0</v>
      </c>
      <c r="P959">
        <f>IF('Support - Calculation Detail'!O959="","",'Support - Calculation Detail'!O959)</f>
        <v>13043</v>
      </c>
      <c r="Q959" t="b">
        <v>1</v>
      </c>
      <c r="R959" t="str">
        <f t="shared" si="70"/>
        <v>2820002</v>
      </c>
      <c r="S959" t="str">
        <f t="shared" si="71"/>
        <v>2820002-TF</v>
      </c>
      <c r="T959" t="str">
        <f t="shared" si="72"/>
        <v>2820002-TF</v>
      </c>
      <c r="U959" t="str">
        <f t="shared" si="73"/>
        <v>2</v>
      </c>
      <c r="V959" t="str">
        <f t="shared" si="74"/>
        <v>TF</v>
      </c>
    </row>
    <row r="960" spans="1:22" x14ac:dyDescent="0.35">
      <c r="A960" t="str">
        <f>IF('Support - Calculation Detail'!A960="","",LEFT('Support - Calculation Detail'!A960,7)&amp;"-"&amp;RIGHT('Support - Calculation Detail'!A960,2))</f>
        <v>2820003-FT</v>
      </c>
      <c r="B960" t="str">
        <f>IF('Support - Calculation Detail'!C960="","",'Support - Calculation Detail'!C960)</f>
        <v>28</v>
      </c>
      <c r="C960" t="str">
        <f>IF('Support - Calculation Detail'!B960="","",'Support - Calculation Detail'!B960)</f>
        <v>N</v>
      </c>
      <c r="D960">
        <f>IF('Support - Calculation Detail'!D960="","",'Support - Calculation Detail'!D960)</f>
        <v>456867</v>
      </c>
      <c r="E960">
        <f>IF('Support - Calculation Detail'!E960="","",'Support - Calculation Detail'!E960)</f>
        <v>0</v>
      </c>
      <c r="G960">
        <f>IF('Support - Calculation Detail'!F960="","",'Support - Calculation Detail'!F960)</f>
        <v>456867</v>
      </c>
      <c r="H960">
        <f>IF('Support - Calculation Detail'!G960="","",'Support - Calculation Detail'!G960)</f>
        <v>1.04</v>
      </c>
      <c r="I960">
        <f>IF('Support - Calculation Detail'!H960="","",'Support - Calculation Detail'!H960)</f>
        <v>475142</v>
      </c>
      <c r="J960">
        <f>IF('Support - Calculation Detail'!I960="","",'Support - Calculation Detail'!I960)</f>
        <v>0</v>
      </c>
      <c r="K960">
        <f>IF('Support - Calculation Detail'!K960="","",'Support - Calculation Detail'!K960)</f>
        <v>475142</v>
      </c>
      <c r="L960">
        <f>IF('Support - Calculation Detail'!L960="","",'Support - Calculation Detail'!L960)</f>
        <v>0</v>
      </c>
      <c r="M960">
        <f>IF('Support - Calculation Detail'!M960="","",'Support - Calculation Detail'!M960)</f>
        <v>0</v>
      </c>
      <c r="N960">
        <f>IF('Support - Calculation Detail'!N960="","",'Support - Calculation Detail'!N960)</f>
        <v>0</v>
      </c>
      <c r="P960">
        <f>IF('Support - Calculation Detail'!O960="","",'Support - Calculation Detail'!O960)</f>
        <v>475142</v>
      </c>
      <c r="Q960" t="b">
        <v>1</v>
      </c>
      <c r="R960" t="str">
        <f t="shared" si="70"/>
        <v>2820003</v>
      </c>
      <c r="S960" t="str">
        <f t="shared" si="71"/>
        <v>2820003-FT</v>
      </c>
      <c r="T960" t="str">
        <f t="shared" si="72"/>
        <v>2820003-FT</v>
      </c>
      <c r="U960" t="str">
        <f t="shared" si="73"/>
        <v>2</v>
      </c>
      <c r="V960" t="str">
        <f t="shared" si="74"/>
        <v>FT</v>
      </c>
    </row>
    <row r="961" spans="1:22" x14ac:dyDescent="0.35">
      <c r="A961" t="str">
        <f>IF('Support - Calculation Detail'!A961="","",LEFT('Support - Calculation Detail'!A961,7)&amp;"-"&amp;RIGHT('Support - Calculation Detail'!A961,2))</f>
        <v>2820003-UT</v>
      </c>
      <c r="B961" t="str">
        <f>IF('Support - Calculation Detail'!C961="","",'Support - Calculation Detail'!C961)</f>
        <v>28</v>
      </c>
      <c r="C961" t="str">
        <f>IF('Support - Calculation Detail'!B961="","",'Support - Calculation Detail'!B961)</f>
        <v>N</v>
      </c>
      <c r="D961">
        <f>IF('Support - Calculation Detail'!D961="","",'Support - Calculation Detail'!D961)</f>
        <v>10270</v>
      </c>
      <c r="E961">
        <f>IF('Support - Calculation Detail'!E961="","",'Support - Calculation Detail'!E961)</f>
        <v>0</v>
      </c>
      <c r="G961">
        <f>IF('Support - Calculation Detail'!F961="","",'Support - Calculation Detail'!F961)</f>
        <v>10270</v>
      </c>
      <c r="H961">
        <f>IF('Support - Calculation Detail'!G961="","",'Support - Calculation Detail'!G961)</f>
        <v>1.04</v>
      </c>
      <c r="I961">
        <f>IF('Support - Calculation Detail'!H961="","",'Support - Calculation Detail'!H961)</f>
        <v>10681</v>
      </c>
      <c r="J961">
        <f>IF('Support - Calculation Detail'!I961="","",'Support - Calculation Detail'!I961)</f>
        <v>0</v>
      </c>
      <c r="K961">
        <f>IF('Support - Calculation Detail'!K961="","",'Support - Calculation Detail'!K961)</f>
        <v>10681</v>
      </c>
      <c r="L961">
        <f>IF('Support - Calculation Detail'!L961="","",'Support - Calculation Detail'!L961)</f>
        <v>0</v>
      </c>
      <c r="M961">
        <f>IF('Support - Calculation Detail'!M961="","",'Support - Calculation Detail'!M961)</f>
        <v>0</v>
      </c>
      <c r="N961">
        <f>IF('Support - Calculation Detail'!N961="","",'Support - Calculation Detail'!N961)</f>
        <v>0</v>
      </c>
      <c r="P961">
        <f>IF('Support - Calculation Detail'!O961="","",'Support - Calculation Detail'!O961)</f>
        <v>10681</v>
      </c>
      <c r="Q961" t="b">
        <v>1</v>
      </c>
      <c r="R961" t="str">
        <f t="shared" si="70"/>
        <v>2820003</v>
      </c>
      <c r="S961" t="str">
        <f t="shared" si="71"/>
        <v>2820003-UT</v>
      </c>
      <c r="T961" t="str">
        <f t="shared" si="72"/>
        <v>2820003-UT</v>
      </c>
      <c r="U961" t="str">
        <f t="shared" si="73"/>
        <v>2</v>
      </c>
      <c r="V961" t="str">
        <f t="shared" si="74"/>
        <v>UT</v>
      </c>
    </row>
    <row r="962" spans="1:22" x14ac:dyDescent="0.35">
      <c r="A962" t="str">
        <f>IF('Support - Calculation Detail'!A962="","",LEFT('Support - Calculation Detail'!A962,7)&amp;"-"&amp;RIGHT('Support - Calculation Detail'!A962,2))</f>
        <v>2820004-UT</v>
      </c>
      <c r="B962" t="str">
        <f>IF('Support - Calculation Detail'!C962="","",'Support - Calculation Detail'!C962)</f>
        <v>28</v>
      </c>
      <c r="C962" t="str">
        <f>IF('Support - Calculation Detail'!B962="","",'Support - Calculation Detail'!B962)</f>
        <v>N</v>
      </c>
      <c r="D962">
        <f>IF('Support - Calculation Detail'!D962="","",'Support - Calculation Detail'!D962)</f>
        <v>19629</v>
      </c>
      <c r="E962">
        <f>IF('Support - Calculation Detail'!E962="","",'Support - Calculation Detail'!E962)</f>
        <v>0</v>
      </c>
      <c r="G962">
        <f>IF('Support - Calculation Detail'!F962="","",'Support - Calculation Detail'!F962)</f>
        <v>19629</v>
      </c>
      <c r="H962">
        <f>IF('Support - Calculation Detail'!G962="","",'Support - Calculation Detail'!G962)</f>
        <v>1.04</v>
      </c>
      <c r="I962">
        <f>IF('Support - Calculation Detail'!H962="","",'Support - Calculation Detail'!H962)</f>
        <v>20414</v>
      </c>
      <c r="J962">
        <f>IF('Support - Calculation Detail'!I962="","",'Support - Calculation Detail'!I962)</f>
        <v>0</v>
      </c>
      <c r="K962">
        <f>IF('Support - Calculation Detail'!K962="","",'Support - Calculation Detail'!K962)</f>
        <v>20414</v>
      </c>
      <c r="L962">
        <f>IF('Support - Calculation Detail'!L962="","",'Support - Calculation Detail'!L962)</f>
        <v>0</v>
      </c>
      <c r="M962">
        <f>IF('Support - Calculation Detail'!M962="","",'Support - Calculation Detail'!M962)</f>
        <v>0</v>
      </c>
      <c r="N962">
        <f>IF('Support - Calculation Detail'!N962="","",'Support - Calculation Detail'!N962)</f>
        <v>0</v>
      </c>
      <c r="P962">
        <f>IF('Support - Calculation Detail'!O962="","",'Support - Calculation Detail'!O962)</f>
        <v>20414</v>
      </c>
      <c r="Q962" t="b">
        <v>1</v>
      </c>
      <c r="R962" t="str">
        <f t="shared" si="70"/>
        <v>2820004</v>
      </c>
      <c r="S962" t="str">
        <f t="shared" si="71"/>
        <v>2820004-UT</v>
      </c>
      <c r="T962" t="str">
        <f t="shared" si="72"/>
        <v>2820004-UT</v>
      </c>
      <c r="U962" t="str">
        <f t="shared" si="73"/>
        <v>2</v>
      </c>
      <c r="V962" t="str">
        <f t="shared" si="74"/>
        <v>UT</v>
      </c>
    </row>
    <row r="963" spans="1:22" x14ac:dyDescent="0.35">
      <c r="A963" t="str">
        <f>IF('Support - Calculation Detail'!A963="","",LEFT('Support - Calculation Detail'!A963,7)&amp;"-"&amp;RIGHT('Support - Calculation Detail'!A963,2))</f>
        <v>2820005-UT</v>
      </c>
      <c r="B963" t="str">
        <f>IF('Support - Calculation Detail'!C963="","",'Support - Calculation Detail'!C963)</f>
        <v>28</v>
      </c>
      <c r="C963" t="str">
        <f>IF('Support - Calculation Detail'!B963="","",'Support - Calculation Detail'!B963)</f>
        <v>N</v>
      </c>
      <c r="D963">
        <f>IF('Support - Calculation Detail'!D963="","",'Support - Calculation Detail'!D963)</f>
        <v>17271</v>
      </c>
      <c r="E963">
        <f>IF('Support - Calculation Detail'!E963="","",'Support - Calculation Detail'!E963)</f>
        <v>0</v>
      </c>
      <c r="G963">
        <f>IF('Support - Calculation Detail'!F963="","",'Support - Calculation Detail'!F963)</f>
        <v>17271</v>
      </c>
      <c r="H963">
        <f>IF('Support - Calculation Detail'!G963="","",'Support - Calculation Detail'!G963)</f>
        <v>1.04</v>
      </c>
      <c r="I963">
        <f>IF('Support - Calculation Detail'!H963="","",'Support - Calculation Detail'!H963)</f>
        <v>17962</v>
      </c>
      <c r="J963">
        <f>IF('Support - Calculation Detail'!I963="","",'Support - Calculation Detail'!I963)</f>
        <v>0</v>
      </c>
      <c r="K963">
        <f>IF('Support - Calculation Detail'!K963="","",'Support - Calculation Detail'!K963)</f>
        <v>17962</v>
      </c>
      <c r="L963">
        <f>IF('Support - Calculation Detail'!L963="","",'Support - Calculation Detail'!L963)</f>
        <v>0</v>
      </c>
      <c r="M963">
        <f>IF('Support - Calculation Detail'!M963="","",'Support - Calculation Detail'!M963)</f>
        <v>0</v>
      </c>
      <c r="N963">
        <f>IF('Support - Calculation Detail'!N963="","",'Support - Calculation Detail'!N963)</f>
        <v>0</v>
      </c>
      <c r="P963">
        <f>IF('Support - Calculation Detail'!O963="","",'Support - Calculation Detail'!O963)</f>
        <v>17962</v>
      </c>
      <c r="Q963" t="b">
        <v>1</v>
      </c>
      <c r="R963" t="str">
        <f t="shared" ref="R963:R1026" si="75">LEFT(A963,7)</f>
        <v>2820005</v>
      </c>
      <c r="S963" t="str">
        <f t="shared" ref="S963:S1026" si="76">A963</f>
        <v>2820005-UT</v>
      </c>
      <c r="T963" t="str">
        <f t="shared" ref="T963:T1026" si="77">S963</f>
        <v>2820005-UT</v>
      </c>
      <c r="U963" t="str">
        <f t="shared" ref="U963:U1026" si="78">MID(S963,3,1)</f>
        <v>2</v>
      </c>
      <c r="V963" t="str">
        <f t="shared" ref="V963:V1026" si="79">RIGHT(T963,2)</f>
        <v>UT</v>
      </c>
    </row>
    <row r="964" spans="1:22" x14ac:dyDescent="0.35">
      <c r="A964" t="str">
        <f>IF('Support - Calculation Detail'!A964="","",LEFT('Support - Calculation Detail'!A964,7)&amp;"-"&amp;RIGHT('Support - Calculation Detail'!A964,2))</f>
        <v>2820006-UT</v>
      </c>
      <c r="B964" t="str">
        <f>IF('Support - Calculation Detail'!C964="","",'Support - Calculation Detail'!C964)</f>
        <v>28</v>
      </c>
      <c r="C964" t="str">
        <f>IF('Support - Calculation Detail'!B964="","",'Support - Calculation Detail'!B964)</f>
        <v>N</v>
      </c>
      <c r="D964">
        <f>IF('Support - Calculation Detail'!D964="","",'Support - Calculation Detail'!D964)</f>
        <v>22218</v>
      </c>
      <c r="E964">
        <f>IF('Support - Calculation Detail'!E964="","",'Support - Calculation Detail'!E964)</f>
        <v>0</v>
      </c>
      <c r="G964">
        <f>IF('Support - Calculation Detail'!F964="","",'Support - Calculation Detail'!F964)</f>
        <v>22218</v>
      </c>
      <c r="H964">
        <f>IF('Support - Calculation Detail'!G964="","",'Support - Calculation Detail'!G964)</f>
        <v>1.04</v>
      </c>
      <c r="I964">
        <f>IF('Support - Calculation Detail'!H964="","",'Support - Calculation Detail'!H964)</f>
        <v>23107</v>
      </c>
      <c r="J964">
        <f>IF('Support - Calculation Detail'!I964="","",'Support - Calculation Detail'!I964)</f>
        <v>0</v>
      </c>
      <c r="K964">
        <f>IF('Support - Calculation Detail'!K964="","",'Support - Calculation Detail'!K964)</f>
        <v>23107</v>
      </c>
      <c r="L964">
        <f>IF('Support - Calculation Detail'!L964="","",'Support - Calculation Detail'!L964)</f>
        <v>0</v>
      </c>
      <c r="M964">
        <f>IF('Support - Calculation Detail'!M964="","",'Support - Calculation Detail'!M964)</f>
        <v>0</v>
      </c>
      <c r="N964">
        <f>IF('Support - Calculation Detail'!N964="","",'Support - Calculation Detail'!N964)</f>
        <v>0</v>
      </c>
      <c r="P964">
        <f>IF('Support - Calculation Detail'!O964="","",'Support - Calculation Detail'!O964)</f>
        <v>23107</v>
      </c>
      <c r="Q964" t="b">
        <v>1</v>
      </c>
      <c r="R964" t="str">
        <f t="shared" si="75"/>
        <v>2820006</v>
      </c>
      <c r="S964" t="str">
        <f t="shared" si="76"/>
        <v>2820006-UT</v>
      </c>
      <c r="T964" t="str">
        <f t="shared" si="77"/>
        <v>2820006-UT</v>
      </c>
      <c r="U964" t="str">
        <f t="shared" si="78"/>
        <v>2</v>
      </c>
      <c r="V964" t="str">
        <f t="shared" si="79"/>
        <v>UT</v>
      </c>
    </row>
    <row r="965" spans="1:22" x14ac:dyDescent="0.35">
      <c r="A965" t="str">
        <f>IF('Support - Calculation Detail'!A965="","",LEFT('Support - Calculation Detail'!A965,7)&amp;"-"&amp;RIGHT('Support - Calculation Detail'!A965,2))</f>
        <v>2820006-TF</v>
      </c>
      <c r="B965" t="str">
        <f>IF('Support - Calculation Detail'!C965="","",'Support - Calculation Detail'!C965)</f>
        <v>28</v>
      </c>
      <c r="C965" t="str">
        <f>IF('Support - Calculation Detail'!B965="","",'Support - Calculation Detail'!B965)</f>
        <v>N</v>
      </c>
      <c r="D965">
        <f>IF('Support - Calculation Detail'!D965="","",'Support - Calculation Detail'!D965)</f>
        <v>27274</v>
      </c>
      <c r="E965">
        <f>IF('Support - Calculation Detail'!E965="","",'Support - Calculation Detail'!E965)</f>
        <v>0</v>
      </c>
      <c r="G965">
        <f>IF('Support - Calculation Detail'!F965="","",'Support - Calculation Detail'!F965)</f>
        <v>27274</v>
      </c>
      <c r="H965">
        <f>IF('Support - Calculation Detail'!G965="","",'Support - Calculation Detail'!G965)</f>
        <v>1.04</v>
      </c>
      <c r="I965">
        <f>IF('Support - Calculation Detail'!H965="","",'Support - Calculation Detail'!H965)</f>
        <v>28365</v>
      </c>
      <c r="J965">
        <f>IF('Support - Calculation Detail'!I965="","",'Support - Calculation Detail'!I965)</f>
        <v>0</v>
      </c>
      <c r="K965">
        <f>IF('Support - Calculation Detail'!K965="","",'Support - Calculation Detail'!K965)</f>
        <v>28365</v>
      </c>
      <c r="L965">
        <f>IF('Support - Calculation Detail'!L965="","",'Support - Calculation Detail'!L965)</f>
        <v>0</v>
      </c>
      <c r="M965">
        <f>IF('Support - Calculation Detail'!M965="","",'Support - Calculation Detail'!M965)</f>
        <v>0</v>
      </c>
      <c r="N965">
        <f>IF('Support - Calculation Detail'!N965="","",'Support - Calculation Detail'!N965)</f>
        <v>0</v>
      </c>
      <c r="P965">
        <f>IF('Support - Calculation Detail'!O965="","",'Support - Calculation Detail'!O965)</f>
        <v>28365</v>
      </c>
      <c r="Q965" t="b">
        <v>1</v>
      </c>
      <c r="R965" t="str">
        <f t="shared" si="75"/>
        <v>2820006</v>
      </c>
      <c r="S965" t="str">
        <f t="shared" si="76"/>
        <v>2820006-TF</v>
      </c>
      <c r="T965" t="str">
        <f t="shared" si="77"/>
        <v>2820006-TF</v>
      </c>
      <c r="U965" t="str">
        <f t="shared" si="78"/>
        <v>2</v>
      </c>
      <c r="V965" t="str">
        <f t="shared" si="79"/>
        <v>TF</v>
      </c>
    </row>
    <row r="966" spans="1:22" x14ac:dyDescent="0.35">
      <c r="A966" t="str">
        <f>IF('Support - Calculation Detail'!A966="","",LEFT('Support - Calculation Detail'!A966,7)&amp;"-"&amp;RIGHT('Support - Calculation Detail'!A966,2))</f>
        <v>2820007-UT</v>
      </c>
      <c r="B966" t="str">
        <f>IF('Support - Calculation Detail'!C966="","",'Support - Calculation Detail'!C966)</f>
        <v>28</v>
      </c>
      <c r="C966" t="str">
        <f>IF('Support - Calculation Detail'!B966="","",'Support - Calculation Detail'!B966)</f>
        <v>N</v>
      </c>
      <c r="D966">
        <f>IF('Support - Calculation Detail'!D966="","",'Support - Calculation Detail'!D966)</f>
        <v>30035</v>
      </c>
      <c r="E966">
        <f>IF('Support - Calculation Detail'!E966="","",'Support - Calculation Detail'!E966)</f>
        <v>0</v>
      </c>
      <c r="G966">
        <f>IF('Support - Calculation Detail'!F966="","",'Support - Calculation Detail'!F966)</f>
        <v>30035</v>
      </c>
      <c r="H966">
        <f>IF('Support - Calculation Detail'!G966="","",'Support - Calculation Detail'!G966)</f>
        <v>1.04</v>
      </c>
      <c r="I966">
        <f>IF('Support - Calculation Detail'!H966="","",'Support - Calculation Detail'!H966)</f>
        <v>31236</v>
      </c>
      <c r="J966">
        <f>IF('Support - Calculation Detail'!I966="","",'Support - Calculation Detail'!I966)</f>
        <v>0</v>
      </c>
      <c r="K966">
        <f>IF('Support - Calculation Detail'!K966="","",'Support - Calculation Detail'!K966)</f>
        <v>31236</v>
      </c>
      <c r="L966">
        <f>IF('Support - Calculation Detail'!L966="","",'Support - Calculation Detail'!L966)</f>
        <v>0</v>
      </c>
      <c r="M966">
        <f>IF('Support - Calculation Detail'!M966="","",'Support - Calculation Detail'!M966)</f>
        <v>0</v>
      </c>
      <c r="N966">
        <f>IF('Support - Calculation Detail'!N966="","",'Support - Calculation Detail'!N966)</f>
        <v>0</v>
      </c>
      <c r="P966">
        <f>IF('Support - Calculation Detail'!O966="","",'Support - Calculation Detail'!O966)</f>
        <v>31236</v>
      </c>
      <c r="Q966" t="b">
        <v>1</v>
      </c>
      <c r="R966" t="str">
        <f t="shared" si="75"/>
        <v>2820007</v>
      </c>
      <c r="S966" t="str">
        <f t="shared" si="76"/>
        <v>2820007-UT</v>
      </c>
      <c r="T966" t="str">
        <f t="shared" si="77"/>
        <v>2820007-UT</v>
      </c>
      <c r="U966" t="str">
        <f t="shared" si="78"/>
        <v>2</v>
      </c>
      <c r="V966" t="str">
        <f t="shared" si="79"/>
        <v>UT</v>
      </c>
    </row>
    <row r="967" spans="1:22" x14ac:dyDescent="0.35">
      <c r="A967" t="str">
        <f>IF('Support - Calculation Detail'!A967="","",LEFT('Support - Calculation Detail'!A967,7)&amp;"-"&amp;RIGHT('Support - Calculation Detail'!A967,2))</f>
        <v>2820008-UT</v>
      </c>
      <c r="B967" t="str">
        <f>IF('Support - Calculation Detail'!C967="","",'Support - Calculation Detail'!C967)</f>
        <v>28</v>
      </c>
      <c r="C967" t="str">
        <f>IF('Support - Calculation Detail'!B967="","",'Support - Calculation Detail'!B967)</f>
        <v>N</v>
      </c>
      <c r="D967">
        <f>IF('Support - Calculation Detail'!D967="","",'Support - Calculation Detail'!D967)</f>
        <v>66447</v>
      </c>
      <c r="E967">
        <f>IF('Support - Calculation Detail'!E967="","",'Support - Calculation Detail'!E967)</f>
        <v>0</v>
      </c>
      <c r="G967">
        <f>IF('Support - Calculation Detail'!F967="","",'Support - Calculation Detail'!F967)</f>
        <v>66447</v>
      </c>
      <c r="H967">
        <f>IF('Support - Calculation Detail'!G967="","",'Support - Calculation Detail'!G967)</f>
        <v>1.04</v>
      </c>
      <c r="I967">
        <f>IF('Support - Calculation Detail'!H967="","",'Support - Calculation Detail'!H967)</f>
        <v>69105</v>
      </c>
      <c r="J967">
        <f>IF('Support - Calculation Detail'!I967="","",'Support - Calculation Detail'!I967)</f>
        <v>0</v>
      </c>
      <c r="K967">
        <f>IF('Support - Calculation Detail'!K967="","",'Support - Calculation Detail'!K967)</f>
        <v>69105</v>
      </c>
      <c r="L967">
        <f>IF('Support - Calculation Detail'!L967="","",'Support - Calculation Detail'!L967)</f>
        <v>0</v>
      </c>
      <c r="M967">
        <f>IF('Support - Calculation Detail'!M967="","",'Support - Calculation Detail'!M967)</f>
        <v>0</v>
      </c>
      <c r="N967">
        <f>IF('Support - Calculation Detail'!N967="","",'Support - Calculation Detail'!N967)</f>
        <v>0</v>
      </c>
      <c r="P967">
        <f>IF('Support - Calculation Detail'!O967="","",'Support - Calculation Detail'!O967)</f>
        <v>69105</v>
      </c>
      <c r="Q967" t="b">
        <v>1</v>
      </c>
      <c r="R967" t="str">
        <f t="shared" si="75"/>
        <v>2820008</v>
      </c>
      <c r="S967" t="str">
        <f t="shared" si="76"/>
        <v>2820008-UT</v>
      </c>
      <c r="T967" t="str">
        <f t="shared" si="77"/>
        <v>2820008-UT</v>
      </c>
      <c r="U967" t="str">
        <f t="shared" si="78"/>
        <v>2</v>
      </c>
      <c r="V967" t="str">
        <f t="shared" si="79"/>
        <v>UT</v>
      </c>
    </row>
    <row r="968" spans="1:22" x14ac:dyDescent="0.35">
      <c r="A968" t="str">
        <f>IF('Support - Calculation Detail'!A968="","",LEFT('Support - Calculation Detail'!A968,7)&amp;"-"&amp;RIGHT('Support - Calculation Detail'!A968,2))</f>
        <v>2820009-UT</v>
      </c>
      <c r="B968" t="str">
        <f>IF('Support - Calculation Detail'!C968="","",'Support - Calculation Detail'!C968)</f>
        <v>28</v>
      </c>
      <c r="C968" t="str">
        <f>IF('Support - Calculation Detail'!B968="","",'Support - Calculation Detail'!B968)</f>
        <v>N</v>
      </c>
      <c r="D968">
        <f>IF('Support - Calculation Detail'!D968="","",'Support - Calculation Detail'!D968)</f>
        <v>45917</v>
      </c>
      <c r="E968">
        <f>IF('Support - Calculation Detail'!E968="","",'Support - Calculation Detail'!E968)</f>
        <v>0</v>
      </c>
      <c r="G968">
        <f>IF('Support - Calculation Detail'!F968="","",'Support - Calculation Detail'!F968)</f>
        <v>45917</v>
      </c>
      <c r="H968">
        <f>IF('Support - Calculation Detail'!G968="","",'Support - Calculation Detail'!G968)</f>
        <v>1.04</v>
      </c>
      <c r="I968">
        <f>IF('Support - Calculation Detail'!H968="","",'Support - Calculation Detail'!H968)</f>
        <v>47754</v>
      </c>
      <c r="J968">
        <f>IF('Support - Calculation Detail'!I968="","",'Support - Calculation Detail'!I968)</f>
        <v>0</v>
      </c>
      <c r="K968">
        <f>IF('Support - Calculation Detail'!K968="","",'Support - Calculation Detail'!K968)</f>
        <v>47754</v>
      </c>
      <c r="L968">
        <f>IF('Support - Calculation Detail'!L968="","",'Support - Calculation Detail'!L968)</f>
        <v>0</v>
      </c>
      <c r="M968">
        <f>IF('Support - Calculation Detail'!M968="","",'Support - Calculation Detail'!M968)</f>
        <v>0</v>
      </c>
      <c r="N968">
        <f>IF('Support - Calculation Detail'!N968="","",'Support - Calculation Detail'!N968)</f>
        <v>0</v>
      </c>
      <c r="P968">
        <f>IF('Support - Calculation Detail'!O968="","",'Support - Calculation Detail'!O968)</f>
        <v>47754</v>
      </c>
      <c r="Q968" t="b">
        <v>1</v>
      </c>
      <c r="R968" t="str">
        <f t="shared" si="75"/>
        <v>2820009</v>
      </c>
      <c r="S968" t="str">
        <f t="shared" si="76"/>
        <v>2820009-UT</v>
      </c>
      <c r="T968" t="str">
        <f t="shared" si="77"/>
        <v>2820009-UT</v>
      </c>
      <c r="U968" t="str">
        <f t="shared" si="78"/>
        <v>2</v>
      </c>
      <c r="V968" t="str">
        <f t="shared" si="79"/>
        <v>UT</v>
      </c>
    </row>
    <row r="969" spans="1:22" x14ac:dyDescent="0.35">
      <c r="A969" t="str">
        <f>IF('Support - Calculation Detail'!A969="","",LEFT('Support - Calculation Detail'!A969,7)&amp;"-"&amp;RIGHT('Support - Calculation Detail'!A969,2))</f>
        <v>2820009-TF</v>
      </c>
      <c r="B969" t="str">
        <f>IF('Support - Calculation Detail'!C969="","",'Support - Calculation Detail'!C969)</f>
        <v>28</v>
      </c>
      <c r="C969" t="str">
        <f>IF('Support - Calculation Detail'!B969="","",'Support - Calculation Detail'!B969)</f>
        <v>N</v>
      </c>
      <c r="D969">
        <f>IF('Support - Calculation Detail'!D969="","",'Support - Calculation Detail'!D969)</f>
        <v>43895</v>
      </c>
      <c r="E969">
        <f>IF('Support - Calculation Detail'!E969="","",'Support - Calculation Detail'!E969)</f>
        <v>0</v>
      </c>
      <c r="G969">
        <f>IF('Support - Calculation Detail'!F969="","",'Support - Calculation Detail'!F969)</f>
        <v>43895</v>
      </c>
      <c r="H969">
        <f>IF('Support - Calculation Detail'!G969="","",'Support - Calculation Detail'!G969)</f>
        <v>1.04</v>
      </c>
      <c r="I969">
        <f>IF('Support - Calculation Detail'!H969="","",'Support - Calculation Detail'!H969)</f>
        <v>45651</v>
      </c>
      <c r="J969">
        <f>IF('Support - Calculation Detail'!I969="","",'Support - Calculation Detail'!I969)</f>
        <v>0</v>
      </c>
      <c r="K969">
        <f>IF('Support - Calculation Detail'!K969="","",'Support - Calculation Detail'!K969)</f>
        <v>45651</v>
      </c>
      <c r="L969">
        <f>IF('Support - Calculation Detail'!L969="","",'Support - Calculation Detail'!L969)</f>
        <v>0</v>
      </c>
      <c r="M969">
        <f>IF('Support - Calculation Detail'!M969="","",'Support - Calculation Detail'!M969)</f>
        <v>0</v>
      </c>
      <c r="N969">
        <f>IF('Support - Calculation Detail'!N969="","",'Support - Calculation Detail'!N969)</f>
        <v>0</v>
      </c>
      <c r="P969">
        <f>IF('Support - Calculation Detail'!O969="","",'Support - Calculation Detail'!O969)</f>
        <v>45651</v>
      </c>
      <c r="Q969" t="b">
        <v>1</v>
      </c>
      <c r="R969" t="str">
        <f t="shared" si="75"/>
        <v>2820009</v>
      </c>
      <c r="S969" t="str">
        <f t="shared" si="76"/>
        <v>2820009-TF</v>
      </c>
      <c r="T969" t="str">
        <f t="shared" si="77"/>
        <v>2820009-TF</v>
      </c>
      <c r="U969" t="str">
        <f t="shared" si="78"/>
        <v>2</v>
      </c>
      <c r="V969" t="str">
        <f t="shared" si="79"/>
        <v>TF</v>
      </c>
    </row>
    <row r="970" spans="1:22" x14ac:dyDescent="0.35">
      <c r="A970" t="str">
        <f>IF('Support - Calculation Detail'!A970="","",LEFT('Support - Calculation Detail'!A970,7)&amp;"-"&amp;RIGHT('Support - Calculation Detail'!A970,2))</f>
        <v>2820010-UT</v>
      </c>
      <c r="B970" t="str">
        <f>IF('Support - Calculation Detail'!C970="","",'Support - Calculation Detail'!C970)</f>
        <v>28</v>
      </c>
      <c r="C970" t="str">
        <f>IF('Support - Calculation Detail'!B970="","",'Support - Calculation Detail'!B970)</f>
        <v>N</v>
      </c>
      <c r="D970">
        <f>IF('Support - Calculation Detail'!D970="","",'Support - Calculation Detail'!D970)</f>
        <v>20199</v>
      </c>
      <c r="E970">
        <f>IF('Support - Calculation Detail'!E970="","",'Support - Calculation Detail'!E970)</f>
        <v>0</v>
      </c>
      <c r="G970">
        <f>IF('Support - Calculation Detail'!F970="","",'Support - Calculation Detail'!F970)</f>
        <v>20199</v>
      </c>
      <c r="H970">
        <f>IF('Support - Calculation Detail'!G970="","",'Support - Calculation Detail'!G970)</f>
        <v>1.04</v>
      </c>
      <c r="I970">
        <f>IF('Support - Calculation Detail'!H970="","",'Support - Calculation Detail'!H970)</f>
        <v>21007</v>
      </c>
      <c r="J970">
        <f>IF('Support - Calculation Detail'!I970="","",'Support - Calculation Detail'!I970)</f>
        <v>0</v>
      </c>
      <c r="K970">
        <f>IF('Support - Calculation Detail'!K970="","",'Support - Calculation Detail'!K970)</f>
        <v>21007</v>
      </c>
      <c r="L970">
        <f>IF('Support - Calculation Detail'!L970="","",'Support - Calculation Detail'!L970)</f>
        <v>0</v>
      </c>
      <c r="M970">
        <f>IF('Support - Calculation Detail'!M970="","",'Support - Calculation Detail'!M970)</f>
        <v>0</v>
      </c>
      <c r="N970">
        <f>IF('Support - Calculation Detail'!N970="","",'Support - Calculation Detail'!N970)</f>
        <v>0</v>
      </c>
      <c r="P970">
        <f>IF('Support - Calculation Detail'!O970="","",'Support - Calculation Detail'!O970)</f>
        <v>21007</v>
      </c>
      <c r="Q970" t="b">
        <v>1</v>
      </c>
      <c r="R970" t="str">
        <f t="shared" si="75"/>
        <v>2820010</v>
      </c>
      <c r="S970" t="str">
        <f t="shared" si="76"/>
        <v>2820010-UT</v>
      </c>
      <c r="T970" t="str">
        <f t="shared" si="77"/>
        <v>2820010-UT</v>
      </c>
      <c r="U970" t="str">
        <f t="shared" si="78"/>
        <v>2</v>
      </c>
      <c r="V970" t="str">
        <f t="shared" si="79"/>
        <v>UT</v>
      </c>
    </row>
    <row r="971" spans="1:22" x14ac:dyDescent="0.35">
      <c r="A971" t="str">
        <f>IF('Support - Calculation Detail'!A971="","",LEFT('Support - Calculation Detail'!A971,7)&amp;"-"&amp;RIGHT('Support - Calculation Detail'!A971,2))</f>
        <v>2820011-UT</v>
      </c>
      <c r="B971" t="str">
        <f>IF('Support - Calculation Detail'!C971="","",'Support - Calculation Detail'!C971)</f>
        <v>28</v>
      </c>
      <c r="C971" t="str">
        <f>IF('Support - Calculation Detail'!B971="","",'Support - Calculation Detail'!B971)</f>
        <v>N</v>
      </c>
      <c r="D971">
        <f>IF('Support - Calculation Detail'!D971="","",'Support - Calculation Detail'!D971)</f>
        <v>9385</v>
      </c>
      <c r="E971">
        <f>IF('Support - Calculation Detail'!E971="","",'Support - Calculation Detail'!E971)</f>
        <v>0</v>
      </c>
      <c r="G971">
        <f>IF('Support - Calculation Detail'!F971="","",'Support - Calculation Detail'!F971)</f>
        <v>9385</v>
      </c>
      <c r="H971">
        <f>IF('Support - Calculation Detail'!G971="","",'Support - Calculation Detail'!G971)</f>
        <v>1.04</v>
      </c>
      <c r="I971">
        <f>IF('Support - Calculation Detail'!H971="","",'Support - Calculation Detail'!H971)</f>
        <v>9760</v>
      </c>
      <c r="J971">
        <f>IF('Support - Calculation Detail'!I971="","",'Support - Calculation Detail'!I971)</f>
        <v>0</v>
      </c>
      <c r="K971">
        <f>IF('Support - Calculation Detail'!K971="","",'Support - Calculation Detail'!K971)</f>
        <v>9760</v>
      </c>
      <c r="L971">
        <f>IF('Support - Calculation Detail'!L971="","",'Support - Calculation Detail'!L971)</f>
        <v>0</v>
      </c>
      <c r="M971">
        <f>IF('Support - Calculation Detail'!M971="","",'Support - Calculation Detail'!M971)</f>
        <v>0</v>
      </c>
      <c r="N971">
        <f>IF('Support - Calculation Detail'!N971="","",'Support - Calculation Detail'!N971)</f>
        <v>0</v>
      </c>
      <c r="P971">
        <f>IF('Support - Calculation Detail'!O971="","",'Support - Calculation Detail'!O971)</f>
        <v>9760</v>
      </c>
      <c r="Q971" t="b">
        <v>1</v>
      </c>
      <c r="R971" t="str">
        <f t="shared" si="75"/>
        <v>2820011</v>
      </c>
      <c r="S971" t="str">
        <f t="shared" si="76"/>
        <v>2820011-UT</v>
      </c>
      <c r="T971" t="str">
        <f t="shared" si="77"/>
        <v>2820011-UT</v>
      </c>
      <c r="U971" t="str">
        <f t="shared" si="78"/>
        <v>2</v>
      </c>
      <c r="V971" t="str">
        <f t="shared" si="79"/>
        <v>UT</v>
      </c>
    </row>
    <row r="972" spans="1:22" x14ac:dyDescent="0.35">
      <c r="A972" t="str">
        <f>IF('Support - Calculation Detail'!A972="","",LEFT('Support - Calculation Detail'!A972,7)&amp;"-"&amp;RIGHT('Support - Calculation Detail'!A972,2))</f>
        <v>2820011-TF</v>
      </c>
      <c r="B972" t="str">
        <f>IF('Support - Calculation Detail'!C972="","",'Support - Calculation Detail'!C972)</f>
        <v>28</v>
      </c>
      <c r="C972" t="str">
        <f>IF('Support - Calculation Detail'!B972="","",'Support - Calculation Detail'!B972)</f>
        <v>N</v>
      </c>
      <c r="D972">
        <f>IF('Support - Calculation Detail'!D972="","",'Support - Calculation Detail'!D972)</f>
        <v>9351</v>
      </c>
      <c r="E972">
        <f>IF('Support - Calculation Detail'!E972="","",'Support - Calculation Detail'!E972)</f>
        <v>0</v>
      </c>
      <c r="G972">
        <f>IF('Support - Calculation Detail'!F972="","",'Support - Calculation Detail'!F972)</f>
        <v>9351</v>
      </c>
      <c r="H972">
        <f>IF('Support - Calculation Detail'!G972="","",'Support - Calculation Detail'!G972)</f>
        <v>1.04</v>
      </c>
      <c r="I972">
        <f>IF('Support - Calculation Detail'!H972="","",'Support - Calculation Detail'!H972)</f>
        <v>9725</v>
      </c>
      <c r="J972">
        <f>IF('Support - Calculation Detail'!I972="","",'Support - Calculation Detail'!I972)</f>
        <v>0</v>
      </c>
      <c r="K972">
        <f>IF('Support - Calculation Detail'!K972="","",'Support - Calculation Detail'!K972)</f>
        <v>9725</v>
      </c>
      <c r="L972">
        <f>IF('Support - Calculation Detail'!L972="","",'Support - Calculation Detail'!L972)</f>
        <v>0</v>
      </c>
      <c r="M972">
        <f>IF('Support - Calculation Detail'!M972="","",'Support - Calculation Detail'!M972)</f>
        <v>0</v>
      </c>
      <c r="N972">
        <f>IF('Support - Calculation Detail'!N972="","",'Support - Calculation Detail'!N972)</f>
        <v>0</v>
      </c>
      <c r="P972">
        <f>IF('Support - Calculation Detail'!O972="","",'Support - Calculation Detail'!O972)</f>
        <v>9725</v>
      </c>
      <c r="Q972" t="b">
        <v>1</v>
      </c>
      <c r="R972" t="str">
        <f t="shared" si="75"/>
        <v>2820011</v>
      </c>
      <c r="S972" t="str">
        <f t="shared" si="76"/>
        <v>2820011-TF</v>
      </c>
      <c r="T972" t="str">
        <f t="shared" si="77"/>
        <v>2820011-TF</v>
      </c>
      <c r="U972" t="str">
        <f t="shared" si="78"/>
        <v>2</v>
      </c>
      <c r="V972" t="str">
        <f t="shared" si="79"/>
        <v>TF</v>
      </c>
    </row>
    <row r="973" spans="1:22" x14ac:dyDescent="0.35">
      <c r="A973" t="str">
        <f>IF('Support - Calculation Detail'!A973="","",LEFT('Support - Calculation Detail'!A973,7)&amp;"-"&amp;RIGHT('Support - Calculation Detail'!A973,2))</f>
        <v>2820012-TF</v>
      </c>
      <c r="B973" t="str">
        <f>IF('Support - Calculation Detail'!C973="","",'Support - Calculation Detail'!C973)</f>
        <v>28</v>
      </c>
      <c r="C973" t="str">
        <f>IF('Support - Calculation Detail'!B973="","",'Support - Calculation Detail'!B973)</f>
        <v>N</v>
      </c>
      <c r="D973">
        <f>IF('Support - Calculation Detail'!D973="","",'Support - Calculation Detail'!D973)</f>
        <v>96034</v>
      </c>
      <c r="E973">
        <f>IF('Support - Calculation Detail'!E973="","",'Support - Calculation Detail'!E973)</f>
        <v>0</v>
      </c>
      <c r="G973">
        <f>IF('Support - Calculation Detail'!F973="","",'Support - Calculation Detail'!F973)</f>
        <v>96034</v>
      </c>
      <c r="H973">
        <f>IF('Support - Calculation Detail'!G973="","",'Support - Calculation Detail'!G973)</f>
        <v>1.04</v>
      </c>
      <c r="I973">
        <f>IF('Support - Calculation Detail'!H973="","",'Support - Calculation Detail'!H973)</f>
        <v>99875</v>
      </c>
      <c r="J973">
        <f>IF('Support - Calculation Detail'!I973="","",'Support - Calculation Detail'!I973)</f>
        <v>0</v>
      </c>
      <c r="K973">
        <f>IF('Support - Calculation Detail'!K973="","",'Support - Calculation Detail'!K973)</f>
        <v>99875</v>
      </c>
      <c r="L973">
        <f>IF('Support - Calculation Detail'!L973="","",'Support - Calculation Detail'!L973)</f>
        <v>0</v>
      </c>
      <c r="M973">
        <f>IF('Support - Calculation Detail'!M973="","",'Support - Calculation Detail'!M973)</f>
        <v>0</v>
      </c>
      <c r="N973">
        <f>IF('Support - Calculation Detail'!N973="","",'Support - Calculation Detail'!N973)</f>
        <v>0</v>
      </c>
      <c r="P973">
        <f>IF('Support - Calculation Detail'!O973="","",'Support - Calculation Detail'!O973)</f>
        <v>99875</v>
      </c>
      <c r="Q973" t="b">
        <v>1</v>
      </c>
      <c r="R973" t="str">
        <f t="shared" si="75"/>
        <v>2820012</v>
      </c>
      <c r="S973" t="str">
        <f t="shared" si="76"/>
        <v>2820012-TF</v>
      </c>
      <c r="T973" t="str">
        <f t="shared" si="77"/>
        <v>2820012-TF</v>
      </c>
      <c r="U973" t="str">
        <f t="shared" si="78"/>
        <v>2</v>
      </c>
      <c r="V973" t="str">
        <f t="shared" si="79"/>
        <v>TF</v>
      </c>
    </row>
    <row r="974" spans="1:22" x14ac:dyDescent="0.35">
      <c r="A974" t="str">
        <f>IF('Support - Calculation Detail'!A974="","",LEFT('Support - Calculation Detail'!A974,7)&amp;"-"&amp;RIGHT('Support - Calculation Detail'!A974,2))</f>
        <v>2820012-UT</v>
      </c>
      <c r="B974" t="str">
        <f>IF('Support - Calculation Detail'!C974="","",'Support - Calculation Detail'!C974)</f>
        <v>28</v>
      </c>
      <c r="C974" t="str">
        <f>IF('Support - Calculation Detail'!B974="","",'Support - Calculation Detail'!B974)</f>
        <v>N</v>
      </c>
      <c r="D974">
        <f>IF('Support - Calculation Detail'!D974="","",'Support - Calculation Detail'!D974)</f>
        <v>135371</v>
      </c>
      <c r="E974">
        <f>IF('Support - Calculation Detail'!E974="","",'Support - Calculation Detail'!E974)</f>
        <v>0</v>
      </c>
      <c r="G974">
        <f>IF('Support - Calculation Detail'!F974="","",'Support - Calculation Detail'!F974)</f>
        <v>135371</v>
      </c>
      <c r="H974">
        <f>IF('Support - Calculation Detail'!G974="","",'Support - Calculation Detail'!G974)</f>
        <v>1.04</v>
      </c>
      <c r="I974">
        <f>IF('Support - Calculation Detail'!H974="","",'Support - Calculation Detail'!H974)</f>
        <v>140786</v>
      </c>
      <c r="J974">
        <f>IF('Support - Calculation Detail'!I974="","",'Support - Calculation Detail'!I974)</f>
        <v>0</v>
      </c>
      <c r="K974">
        <f>IF('Support - Calculation Detail'!K974="","",'Support - Calculation Detail'!K974)</f>
        <v>140786</v>
      </c>
      <c r="L974">
        <f>IF('Support - Calculation Detail'!L974="","",'Support - Calculation Detail'!L974)</f>
        <v>0</v>
      </c>
      <c r="M974">
        <f>IF('Support - Calculation Detail'!M974="","",'Support - Calculation Detail'!M974)</f>
        <v>0</v>
      </c>
      <c r="N974">
        <f>IF('Support - Calculation Detail'!N974="","",'Support - Calculation Detail'!N974)</f>
        <v>0</v>
      </c>
      <c r="P974">
        <f>IF('Support - Calculation Detail'!O974="","",'Support - Calculation Detail'!O974)</f>
        <v>140786</v>
      </c>
      <c r="Q974" t="b">
        <v>1</v>
      </c>
      <c r="R974" t="str">
        <f t="shared" si="75"/>
        <v>2820012</v>
      </c>
      <c r="S974" t="str">
        <f t="shared" si="76"/>
        <v>2820012-UT</v>
      </c>
      <c r="T974" t="str">
        <f t="shared" si="77"/>
        <v>2820012-UT</v>
      </c>
      <c r="U974" t="str">
        <f t="shared" si="78"/>
        <v>2</v>
      </c>
      <c r="V974" t="str">
        <f t="shared" si="79"/>
        <v>UT</v>
      </c>
    </row>
    <row r="975" spans="1:22" x14ac:dyDescent="0.35">
      <c r="A975" t="str">
        <f>IF('Support - Calculation Detail'!A975="","",LEFT('Support - Calculation Detail'!A975,7)&amp;"-"&amp;RIGHT('Support - Calculation Detail'!A975,2))</f>
        <v>2820013-UT</v>
      </c>
      <c r="B975" t="str">
        <f>IF('Support - Calculation Detail'!C975="","",'Support - Calculation Detail'!C975)</f>
        <v>28</v>
      </c>
      <c r="C975" t="str">
        <f>IF('Support - Calculation Detail'!B975="","",'Support - Calculation Detail'!B975)</f>
        <v>N</v>
      </c>
      <c r="D975">
        <f>IF('Support - Calculation Detail'!D975="","",'Support - Calculation Detail'!D975)</f>
        <v>35794</v>
      </c>
      <c r="E975">
        <f>IF('Support - Calculation Detail'!E975="","",'Support - Calculation Detail'!E975)</f>
        <v>0</v>
      </c>
      <c r="G975">
        <f>IF('Support - Calculation Detail'!F975="","",'Support - Calculation Detail'!F975)</f>
        <v>35794</v>
      </c>
      <c r="H975">
        <f>IF('Support - Calculation Detail'!G975="","",'Support - Calculation Detail'!G975)</f>
        <v>1.04</v>
      </c>
      <c r="I975">
        <f>IF('Support - Calculation Detail'!H975="","",'Support - Calculation Detail'!H975)</f>
        <v>37226</v>
      </c>
      <c r="J975">
        <f>IF('Support - Calculation Detail'!I975="","",'Support - Calculation Detail'!I975)</f>
        <v>0</v>
      </c>
      <c r="K975">
        <f>IF('Support - Calculation Detail'!K975="","",'Support - Calculation Detail'!K975)</f>
        <v>37226</v>
      </c>
      <c r="L975">
        <f>IF('Support - Calculation Detail'!L975="","",'Support - Calculation Detail'!L975)</f>
        <v>0</v>
      </c>
      <c r="M975">
        <f>IF('Support - Calculation Detail'!M975="","",'Support - Calculation Detail'!M975)</f>
        <v>0</v>
      </c>
      <c r="N975">
        <f>IF('Support - Calculation Detail'!N975="","",'Support - Calculation Detail'!N975)</f>
        <v>0</v>
      </c>
      <c r="P975">
        <f>IF('Support - Calculation Detail'!O975="","",'Support - Calculation Detail'!O975)</f>
        <v>37226</v>
      </c>
      <c r="Q975" t="b">
        <v>1</v>
      </c>
      <c r="R975" t="str">
        <f t="shared" si="75"/>
        <v>2820013</v>
      </c>
      <c r="S975" t="str">
        <f t="shared" si="76"/>
        <v>2820013-UT</v>
      </c>
      <c r="T975" t="str">
        <f t="shared" si="77"/>
        <v>2820013-UT</v>
      </c>
      <c r="U975" t="str">
        <f t="shared" si="78"/>
        <v>2</v>
      </c>
      <c r="V975" t="str">
        <f t="shared" si="79"/>
        <v>UT</v>
      </c>
    </row>
    <row r="976" spans="1:22" x14ac:dyDescent="0.35">
      <c r="A976" t="str">
        <f>IF('Support - Calculation Detail'!A976="","",LEFT('Support - Calculation Detail'!A976,7)&amp;"-"&amp;RIGHT('Support - Calculation Detail'!A976,2))</f>
        <v>2820013-TF</v>
      </c>
      <c r="B976" t="str">
        <f>IF('Support - Calculation Detail'!C976="","",'Support - Calculation Detail'!C976)</f>
        <v>28</v>
      </c>
      <c r="C976" t="str">
        <f>IF('Support - Calculation Detail'!B976="","",'Support - Calculation Detail'!B976)</f>
        <v>N</v>
      </c>
      <c r="D976">
        <f>IF('Support - Calculation Detail'!D976="","",'Support - Calculation Detail'!D976)</f>
        <v>41965</v>
      </c>
      <c r="E976">
        <f>IF('Support - Calculation Detail'!E976="","",'Support - Calculation Detail'!E976)</f>
        <v>0</v>
      </c>
      <c r="G976">
        <f>IF('Support - Calculation Detail'!F976="","",'Support - Calculation Detail'!F976)</f>
        <v>41965</v>
      </c>
      <c r="H976">
        <f>IF('Support - Calculation Detail'!G976="","",'Support - Calculation Detail'!G976)</f>
        <v>1.04</v>
      </c>
      <c r="I976">
        <f>IF('Support - Calculation Detail'!H976="","",'Support - Calculation Detail'!H976)</f>
        <v>43644</v>
      </c>
      <c r="J976">
        <f>IF('Support - Calculation Detail'!I976="","",'Support - Calculation Detail'!I976)</f>
        <v>0</v>
      </c>
      <c r="K976">
        <f>IF('Support - Calculation Detail'!K976="","",'Support - Calculation Detail'!K976)</f>
        <v>43644</v>
      </c>
      <c r="L976">
        <f>IF('Support - Calculation Detail'!L976="","",'Support - Calculation Detail'!L976)</f>
        <v>0</v>
      </c>
      <c r="M976">
        <f>IF('Support - Calculation Detail'!M976="","",'Support - Calculation Detail'!M976)</f>
        <v>0</v>
      </c>
      <c r="N976">
        <f>IF('Support - Calculation Detail'!N976="","",'Support - Calculation Detail'!N976)</f>
        <v>0</v>
      </c>
      <c r="P976">
        <f>IF('Support - Calculation Detail'!O976="","",'Support - Calculation Detail'!O976)</f>
        <v>43644</v>
      </c>
      <c r="Q976" t="b">
        <v>1</v>
      </c>
      <c r="R976" t="str">
        <f t="shared" si="75"/>
        <v>2820013</v>
      </c>
      <c r="S976" t="str">
        <f t="shared" si="76"/>
        <v>2820013-TF</v>
      </c>
      <c r="T976" t="str">
        <f t="shared" si="77"/>
        <v>2820013-TF</v>
      </c>
      <c r="U976" t="str">
        <f t="shared" si="78"/>
        <v>2</v>
      </c>
      <c r="V976" t="str">
        <f t="shared" si="79"/>
        <v>TF</v>
      </c>
    </row>
    <row r="977" spans="1:22" x14ac:dyDescent="0.35">
      <c r="A977" t="str">
        <f>IF('Support - Calculation Detail'!A977="","",LEFT('Support - Calculation Detail'!A977,7)&amp;"-"&amp;RIGHT('Support - Calculation Detail'!A977,2))</f>
        <v>2820014-TF</v>
      </c>
      <c r="B977" t="str">
        <f>IF('Support - Calculation Detail'!C977="","",'Support - Calculation Detail'!C977)</f>
        <v>28</v>
      </c>
      <c r="C977" t="str">
        <f>IF('Support - Calculation Detail'!B977="","",'Support - Calculation Detail'!B977)</f>
        <v>N</v>
      </c>
      <c r="D977">
        <f>IF('Support - Calculation Detail'!D977="","",'Support - Calculation Detail'!D977)</f>
        <v>7048</v>
      </c>
      <c r="E977">
        <f>IF('Support - Calculation Detail'!E977="","",'Support - Calculation Detail'!E977)</f>
        <v>0</v>
      </c>
      <c r="G977">
        <f>IF('Support - Calculation Detail'!F977="","",'Support - Calculation Detail'!F977)</f>
        <v>7048</v>
      </c>
      <c r="H977">
        <f>IF('Support - Calculation Detail'!G977="","",'Support - Calculation Detail'!G977)</f>
        <v>1.04</v>
      </c>
      <c r="I977">
        <f>IF('Support - Calculation Detail'!H977="","",'Support - Calculation Detail'!H977)</f>
        <v>7330</v>
      </c>
      <c r="J977">
        <f>IF('Support - Calculation Detail'!I977="","",'Support - Calculation Detail'!I977)</f>
        <v>0</v>
      </c>
      <c r="K977">
        <f>IF('Support - Calculation Detail'!K977="","",'Support - Calculation Detail'!K977)</f>
        <v>7330</v>
      </c>
      <c r="L977">
        <f>IF('Support - Calculation Detail'!L977="","",'Support - Calculation Detail'!L977)</f>
        <v>0</v>
      </c>
      <c r="M977">
        <f>IF('Support - Calculation Detail'!M977="","",'Support - Calculation Detail'!M977)</f>
        <v>0</v>
      </c>
      <c r="N977">
        <f>IF('Support - Calculation Detail'!N977="","",'Support - Calculation Detail'!N977)</f>
        <v>0</v>
      </c>
      <c r="P977">
        <f>IF('Support - Calculation Detail'!O977="","",'Support - Calculation Detail'!O977)</f>
        <v>7330</v>
      </c>
      <c r="Q977" t="b">
        <v>1</v>
      </c>
      <c r="R977" t="str">
        <f t="shared" si="75"/>
        <v>2820014</v>
      </c>
      <c r="S977" t="str">
        <f t="shared" si="76"/>
        <v>2820014-TF</v>
      </c>
      <c r="T977" t="str">
        <f t="shared" si="77"/>
        <v>2820014-TF</v>
      </c>
      <c r="U977" t="str">
        <f t="shared" si="78"/>
        <v>2</v>
      </c>
      <c r="V977" t="str">
        <f t="shared" si="79"/>
        <v>TF</v>
      </c>
    </row>
    <row r="978" spans="1:22" x14ac:dyDescent="0.35">
      <c r="A978" t="str">
        <f>IF('Support - Calculation Detail'!A978="","",LEFT('Support - Calculation Detail'!A978,7)&amp;"-"&amp;RIGHT('Support - Calculation Detail'!A978,2))</f>
        <v>2820014-UT</v>
      </c>
      <c r="B978" t="str">
        <f>IF('Support - Calculation Detail'!C978="","",'Support - Calculation Detail'!C978)</f>
        <v>28</v>
      </c>
      <c r="C978" t="str">
        <f>IF('Support - Calculation Detail'!B978="","",'Support - Calculation Detail'!B978)</f>
        <v>N</v>
      </c>
      <c r="D978">
        <f>IF('Support - Calculation Detail'!D978="","",'Support - Calculation Detail'!D978)</f>
        <v>34865</v>
      </c>
      <c r="E978">
        <f>IF('Support - Calculation Detail'!E978="","",'Support - Calculation Detail'!E978)</f>
        <v>0</v>
      </c>
      <c r="G978">
        <f>IF('Support - Calculation Detail'!F978="","",'Support - Calculation Detail'!F978)</f>
        <v>34865</v>
      </c>
      <c r="H978">
        <f>IF('Support - Calculation Detail'!G978="","",'Support - Calculation Detail'!G978)</f>
        <v>1.04</v>
      </c>
      <c r="I978">
        <f>IF('Support - Calculation Detail'!H978="","",'Support - Calculation Detail'!H978)</f>
        <v>36260</v>
      </c>
      <c r="J978">
        <f>IF('Support - Calculation Detail'!I978="","",'Support - Calculation Detail'!I978)</f>
        <v>0</v>
      </c>
      <c r="K978">
        <f>IF('Support - Calculation Detail'!K978="","",'Support - Calculation Detail'!K978)</f>
        <v>36260</v>
      </c>
      <c r="L978">
        <f>IF('Support - Calculation Detail'!L978="","",'Support - Calculation Detail'!L978)</f>
        <v>0</v>
      </c>
      <c r="M978">
        <f>IF('Support - Calculation Detail'!M978="","",'Support - Calculation Detail'!M978)</f>
        <v>0</v>
      </c>
      <c r="N978">
        <f>IF('Support - Calculation Detail'!N978="","",'Support - Calculation Detail'!N978)</f>
        <v>0</v>
      </c>
      <c r="P978">
        <f>IF('Support - Calculation Detail'!O978="","",'Support - Calculation Detail'!O978)</f>
        <v>36260</v>
      </c>
      <c r="Q978" t="b">
        <v>1</v>
      </c>
      <c r="R978" t="str">
        <f t="shared" si="75"/>
        <v>2820014</v>
      </c>
      <c r="S978" t="str">
        <f t="shared" si="76"/>
        <v>2820014-UT</v>
      </c>
      <c r="T978" t="str">
        <f t="shared" si="77"/>
        <v>2820014-UT</v>
      </c>
      <c r="U978" t="str">
        <f t="shared" si="78"/>
        <v>2</v>
      </c>
      <c r="V978" t="str">
        <f t="shared" si="79"/>
        <v>UT</v>
      </c>
    </row>
    <row r="979" spans="1:22" x14ac:dyDescent="0.35">
      <c r="A979" t="str">
        <f>IF('Support - Calculation Detail'!A979="","",LEFT('Support - Calculation Detail'!A979,7)&amp;"-"&amp;RIGHT('Support - Calculation Detail'!A979,2))</f>
        <v>2820015-UT</v>
      </c>
      <c r="B979" t="str">
        <f>IF('Support - Calculation Detail'!C979="","",'Support - Calculation Detail'!C979)</f>
        <v>28</v>
      </c>
      <c r="C979" t="str">
        <f>IF('Support - Calculation Detail'!B979="","",'Support - Calculation Detail'!B979)</f>
        <v>N</v>
      </c>
      <c r="D979">
        <f>IF('Support - Calculation Detail'!D979="","",'Support - Calculation Detail'!D979)</f>
        <v>107403</v>
      </c>
      <c r="E979">
        <f>IF('Support - Calculation Detail'!E979="","",'Support - Calculation Detail'!E979)</f>
        <v>0</v>
      </c>
      <c r="G979">
        <f>IF('Support - Calculation Detail'!F979="","",'Support - Calculation Detail'!F979)</f>
        <v>107403</v>
      </c>
      <c r="H979">
        <f>IF('Support - Calculation Detail'!G979="","",'Support - Calculation Detail'!G979)</f>
        <v>1.04</v>
      </c>
      <c r="I979">
        <f>IF('Support - Calculation Detail'!H979="","",'Support - Calculation Detail'!H979)</f>
        <v>111699</v>
      </c>
      <c r="J979">
        <f>IF('Support - Calculation Detail'!I979="","",'Support - Calculation Detail'!I979)</f>
        <v>0</v>
      </c>
      <c r="K979">
        <f>IF('Support - Calculation Detail'!K979="","",'Support - Calculation Detail'!K979)</f>
        <v>111699</v>
      </c>
      <c r="L979">
        <f>IF('Support - Calculation Detail'!L979="","",'Support - Calculation Detail'!L979)</f>
        <v>0</v>
      </c>
      <c r="M979">
        <f>IF('Support - Calculation Detail'!M979="","",'Support - Calculation Detail'!M979)</f>
        <v>0</v>
      </c>
      <c r="N979">
        <f>IF('Support - Calculation Detail'!N979="","",'Support - Calculation Detail'!N979)</f>
        <v>0</v>
      </c>
      <c r="P979">
        <f>IF('Support - Calculation Detail'!O979="","",'Support - Calculation Detail'!O979)</f>
        <v>111699</v>
      </c>
      <c r="Q979" t="b">
        <v>1</v>
      </c>
      <c r="R979" t="str">
        <f t="shared" si="75"/>
        <v>2820015</v>
      </c>
      <c r="S979" t="str">
        <f t="shared" si="76"/>
        <v>2820015-UT</v>
      </c>
      <c r="T979" t="str">
        <f t="shared" si="77"/>
        <v>2820015-UT</v>
      </c>
      <c r="U979" t="str">
        <f t="shared" si="78"/>
        <v>2</v>
      </c>
      <c r="V979" t="str">
        <f t="shared" si="79"/>
        <v>UT</v>
      </c>
    </row>
    <row r="980" spans="1:22" x14ac:dyDescent="0.35">
      <c r="A980" t="str">
        <f>IF('Support - Calculation Detail'!A980="","",LEFT('Support - Calculation Detail'!A980,7)&amp;"-"&amp;RIGHT('Support - Calculation Detail'!A980,2))</f>
        <v>2820015-TF</v>
      </c>
      <c r="B980" t="str">
        <f>IF('Support - Calculation Detail'!C980="","",'Support - Calculation Detail'!C980)</f>
        <v>28</v>
      </c>
      <c r="C980" t="str">
        <f>IF('Support - Calculation Detail'!B980="","",'Support - Calculation Detail'!B980)</f>
        <v>N</v>
      </c>
      <c r="D980">
        <f>IF('Support - Calculation Detail'!D980="","",'Support - Calculation Detail'!D980)</f>
        <v>58460</v>
      </c>
      <c r="E980">
        <f>IF('Support - Calculation Detail'!E980="","",'Support - Calculation Detail'!E980)</f>
        <v>0</v>
      </c>
      <c r="G980">
        <f>IF('Support - Calculation Detail'!F980="","",'Support - Calculation Detail'!F980)</f>
        <v>58460</v>
      </c>
      <c r="H980">
        <f>IF('Support - Calculation Detail'!G980="","",'Support - Calculation Detail'!G980)</f>
        <v>1.04</v>
      </c>
      <c r="I980">
        <f>IF('Support - Calculation Detail'!H980="","",'Support - Calculation Detail'!H980)</f>
        <v>60798</v>
      </c>
      <c r="J980">
        <f>IF('Support - Calculation Detail'!I980="","",'Support - Calculation Detail'!I980)</f>
        <v>0</v>
      </c>
      <c r="K980">
        <f>IF('Support - Calculation Detail'!K980="","",'Support - Calculation Detail'!K980)</f>
        <v>60798</v>
      </c>
      <c r="L980">
        <f>IF('Support - Calculation Detail'!L980="","",'Support - Calculation Detail'!L980)</f>
        <v>0</v>
      </c>
      <c r="M980">
        <f>IF('Support - Calculation Detail'!M980="","",'Support - Calculation Detail'!M980)</f>
        <v>0</v>
      </c>
      <c r="N980">
        <f>IF('Support - Calculation Detail'!N980="","",'Support - Calculation Detail'!N980)</f>
        <v>0</v>
      </c>
      <c r="P980">
        <f>IF('Support - Calculation Detail'!O980="","",'Support - Calculation Detail'!O980)</f>
        <v>60798</v>
      </c>
      <c r="Q980" t="b">
        <v>1</v>
      </c>
      <c r="R980" t="str">
        <f t="shared" si="75"/>
        <v>2820015</v>
      </c>
      <c r="S980" t="str">
        <f t="shared" si="76"/>
        <v>2820015-TF</v>
      </c>
      <c r="T980" t="str">
        <f t="shared" si="77"/>
        <v>2820015-TF</v>
      </c>
      <c r="U980" t="str">
        <f t="shared" si="78"/>
        <v>2</v>
      </c>
      <c r="V980" t="str">
        <f t="shared" si="79"/>
        <v>TF</v>
      </c>
    </row>
    <row r="981" spans="1:22" x14ac:dyDescent="0.35">
      <c r="A981" t="str">
        <f>IF('Support - Calculation Detail'!A981="","",LEFT('Support - Calculation Detail'!A981,7)&amp;"-"&amp;RIGHT('Support - Calculation Detail'!A981,2))</f>
        <v>2850072-UT</v>
      </c>
      <c r="B981" t="str">
        <f>IF('Support - Calculation Detail'!C981="","",'Support - Calculation Detail'!C981)</f>
        <v>28</v>
      </c>
      <c r="C981" t="str">
        <f>IF('Support - Calculation Detail'!B981="","",'Support - Calculation Detail'!B981)</f>
        <v>N</v>
      </c>
      <c r="D981">
        <f>IF('Support - Calculation Detail'!D981="","",'Support - Calculation Detail'!D981)</f>
        <v>53726</v>
      </c>
      <c r="E981">
        <f>IF('Support - Calculation Detail'!E981="","",'Support - Calculation Detail'!E981)</f>
        <v>0</v>
      </c>
      <c r="G981">
        <f>IF('Support - Calculation Detail'!F981="","",'Support - Calculation Detail'!F981)</f>
        <v>53726</v>
      </c>
      <c r="H981">
        <f>IF('Support - Calculation Detail'!G981="","",'Support - Calculation Detail'!G981)</f>
        <v>1.04</v>
      </c>
      <c r="I981">
        <f>IF('Support - Calculation Detail'!H981="","",'Support - Calculation Detail'!H981)</f>
        <v>55875</v>
      </c>
      <c r="J981">
        <f>IF('Support - Calculation Detail'!I981="","",'Support - Calculation Detail'!I981)</f>
        <v>0</v>
      </c>
      <c r="K981">
        <f>IF('Support - Calculation Detail'!K981="","",'Support - Calculation Detail'!K981)</f>
        <v>55875</v>
      </c>
      <c r="L981">
        <f>IF('Support - Calculation Detail'!L981="","",'Support - Calculation Detail'!L981)</f>
        <v>0</v>
      </c>
      <c r="M981">
        <f>IF('Support - Calculation Detail'!M981="","",'Support - Calculation Detail'!M981)</f>
        <v>0</v>
      </c>
      <c r="N981">
        <f>IF('Support - Calculation Detail'!N981="","",'Support - Calculation Detail'!N981)</f>
        <v>0</v>
      </c>
      <c r="P981">
        <f>IF('Support - Calculation Detail'!O981="","",'Support - Calculation Detail'!O981)</f>
        <v>55875</v>
      </c>
      <c r="Q981" t="b">
        <v>1</v>
      </c>
      <c r="R981" t="str">
        <f t="shared" si="75"/>
        <v>2850072</v>
      </c>
      <c r="S981" t="str">
        <f t="shared" si="76"/>
        <v>2850072-UT</v>
      </c>
      <c r="T981" t="str">
        <f t="shared" si="77"/>
        <v>2850072-UT</v>
      </c>
      <c r="U981" t="str">
        <f t="shared" si="78"/>
        <v>5</v>
      </c>
      <c r="V981" t="str">
        <f t="shared" si="79"/>
        <v>UT</v>
      </c>
    </row>
    <row r="982" spans="1:22" x14ac:dyDescent="0.35">
      <c r="A982" t="str">
        <f>IF('Support - Calculation Detail'!A982="","",LEFT('Support - Calculation Detail'!A982,7)&amp;"-"&amp;RIGHT('Support - Calculation Detail'!A982,2))</f>
        <v>2850073-UT</v>
      </c>
      <c r="B982" t="str">
        <f>IF('Support - Calculation Detail'!C982="","",'Support - Calculation Detail'!C982)</f>
        <v>28</v>
      </c>
      <c r="C982" t="str">
        <f>IF('Support - Calculation Detail'!B982="","",'Support - Calculation Detail'!B982)</f>
        <v>N</v>
      </c>
      <c r="D982">
        <f>IF('Support - Calculation Detail'!D982="","",'Support - Calculation Detail'!D982)</f>
        <v>246937</v>
      </c>
      <c r="E982">
        <f>IF('Support - Calculation Detail'!E982="","",'Support - Calculation Detail'!E982)</f>
        <v>0</v>
      </c>
      <c r="G982">
        <f>IF('Support - Calculation Detail'!F982="","",'Support - Calculation Detail'!F982)</f>
        <v>246937</v>
      </c>
      <c r="H982">
        <f>IF('Support - Calculation Detail'!G982="","",'Support - Calculation Detail'!G982)</f>
        <v>1.04</v>
      </c>
      <c r="I982">
        <f>IF('Support - Calculation Detail'!H982="","",'Support - Calculation Detail'!H982)</f>
        <v>256814</v>
      </c>
      <c r="J982">
        <f>IF('Support - Calculation Detail'!I982="","",'Support - Calculation Detail'!I982)</f>
        <v>0</v>
      </c>
      <c r="K982">
        <f>IF('Support - Calculation Detail'!K982="","",'Support - Calculation Detail'!K982)</f>
        <v>256814</v>
      </c>
      <c r="L982">
        <f>IF('Support - Calculation Detail'!L982="","",'Support - Calculation Detail'!L982)</f>
        <v>0</v>
      </c>
      <c r="M982">
        <f>IF('Support - Calculation Detail'!M982="","",'Support - Calculation Detail'!M982)</f>
        <v>0</v>
      </c>
      <c r="N982">
        <f>IF('Support - Calculation Detail'!N982="","",'Support - Calculation Detail'!N982)</f>
        <v>0</v>
      </c>
      <c r="P982">
        <f>IF('Support - Calculation Detail'!O982="","",'Support - Calculation Detail'!O982)</f>
        <v>256814</v>
      </c>
      <c r="Q982" t="b">
        <v>1</v>
      </c>
      <c r="R982" t="str">
        <f t="shared" si="75"/>
        <v>2850073</v>
      </c>
      <c r="S982" t="str">
        <f t="shared" si="76"/>
        <v>2850073-UT</v>
      </c>
      <c r="T982" t="str">
        <f t="shared" si="77"/>
        <v>2850073-UT</v>
      </c>
      <c r="U982" t="str">
        <f t="shared" si="78"/>
        <v>5</v>
      </c>
      <c r="V982" t="str">
        <f t="shared" si="79"/>
        <v>UT</v>
      </c>
    </row>
    <row r="983" spans="1:22" x14ac:dyDescent="0.35">
      <c r="A983" t="str">
        <f>IF('Support - Calculation Detail'!A983="","",LEFT('Support - Calculation Detail'!A983,7)&amp;"-"&amp;RIGHT('Support - Calculation Detail'!A983,2))</f>
        <v>2850074-UT</v>
      </c>
      <c r="B983" t="str">
        <f>IF('Support - Calculation Detail'!C983="","",'Support - Calculation Detail'!C983)</f>
        <v>28</v>
      </c>
      <c r="C983" t="str">
        <f>IF('Support - Calculation Detail'!B983="","",'Support - Calculation Detail'!B983)</f>
        <v>N</v>
      </c>
      <c r="D983">
        <f>IF('Support - Calculation Detail'!D983="","",'Support - Calculation Detail'!D983)</f>
        <v>127478</v>
      </c>
      <c r="E983">
        <f>IF('Support - Calculation Detail'!E983="","",'Support - Calculation Detail'!E983)</f>
        <v>0</v>
      </c>
      <c r="G983">
        <f>IF('Support - Calculation Detail'!F983="","",'Support - Calculation Detail'!F983)</f>
        <v>127478</v>
      </c>
      <c r="H983">
        <f>IF('Support - Calculation Detail'!G983="","",'Support - Calculation Detail'!G983)</f>
        <v>1.04</v>
      </c>
      <c r="I983">
        <f>IF('Support - Calculation Detail'!H983="","",'Support - Calculation Detail'!H983)</f>
        <v>132577</v>
      </c>
      <c r="J983">
        <f>IF('Support - Calculation Detail'!I983="","",'Support - Calculation Detail'!I983)</f>
        <v>0</v>
      </c>
      <c r="K983">
        <f>IF('Support - Calculation Detail'!K983="","",'Support - Calculation Detail'!K983)</f>
        <v>132577</v>
      </c>
      <c r="L983">
        <f>IF('Support - Calculation Detail'!L983="","",'Support - Calculation Detail'!L983)</f>
        <v>0</v>
      </c>
      <c r="M983">
        <f>IF('Support - Calculation Detail'!M983="","",'Support - Calculation Detail'!M983)</f>
        <v>0</v>
      </c>
      <c r="N983">
        <f>IF('Support - Calculation Detail'!N983="","",'Support - Calculation Detail'!N983)</f>
        <v>0</v>
      </c>
      <c r="P983">
        <f>IF('Support - Calculation Detail'!O983="","",'Support - Calculation Detail'!O983)</f>
        <v>132577</v>
      </c>
      <c r="Q983" t="b">
        <v>1</v>
      </c>
      <c r="R983" t="str">
        <f t="shared" si="75"/>
        <v>2850074</v>
      </c>
      <c r="S983" t="str">
        <f t="shared" si="76"/>
        <v>2850074-UT</v>
      </c>
      <c r="T983" t="str">
        <f t="shared" si="77"/>
        <v>2850074-UT</v>
      </c>
      <c r="U983" t="str">
        <f t="shared" si="78"/>
        <v>5</v>
      </c>
      <c r="V983" t="str">
        <f t="shared" si="79"/>
        <v>UT</v>
      </c>
    </row>
    <row r="984" spans="1:22" x14ac:dyDescent="0.35">
      <c r="A984" t="str">
        <f>IF('Support - Calculation Detail'!A984="","",LEFT('Support - Calculation Detail'!A984,7)&amp;"-"&amp;RIGHT('Support - Calculation Detail'!A984,2))</f>
        <v>2850291-UT</v>
      </c>
      <c r="B984" t="str">
        <f>IF('Support - Calculation Detail'!C984="","",'Support - Calculation Detail'!C984)</f>
        <v>28</v>
      </c>
      <c r="C984" t="str">
        <f>IF('Support - Calculation Detail'!B984="","",'Support - Calculation Detail'!B984)</f>
        <v>N</v>
      </c>
      <c r="D984">
        <f>IF('Support - Calculation Detail'!D984="","",'Support - Calculation Detail'!D984)</f>
        <v>405850</v>
      </c>
      <c r="E984">
        <f>IF('Support - Calculation Detail'!E984="","",'Support - Calculation Detail'!E984)</f>
        <v>0</v>
      </c>
      <c r="G984">
        <f>IF('Support - Calculation Detail'!F984="","",'Support - Calculation Detail'!F984)</f>
        <v>405850</v>
      </c>
      <c r="H984">
        <f>IF('Support - Calculation Detail'!G984="","",'Support - Calculation Detail'!G984)</f>
        <v>1.04</v>
      </c>
      <c r="I984">
        <f>IF('Support - Calculation Detail'!H984="","",'Support - Calculation Detail'!H984)</f>
        <v>422084</v>
      </c>
      <c r="J984">
        <f>IF('Support - Calculation Detail'!I984="","",'Support - Calculation Detail'!I984)</f>
        <v>0</v>
      </c>
      <c r="K984">
        <f>IF('Support - Calculation Detail'!K984="","",'Support - Calculation Detail'!K984)</f>
        <v>422084</v>
      </c>
      <c r="L984">
        <f>IF('Support - Calculation Detail'!L984="","",'Support - Calculation Detail'!L984)</f>
        <v>0</v>
      </c>
      <c r="M984">
        <f>IF('Support - Calculation Detail'!M984="","",'Support - Calculation Detail'!M984)</f>
        <v>0</v>
      </c>
      <c r="N984">
        <f>IF('Support - Calculation Detail'!N984="","",'Support - Calculation Detail'!N984)</f>
        <v>0</v>
      </c>
      <c r="P984">
        <f>IF('Support - Calculation Detail'!O984="","",'Support - Calculation Detail'!O984)</f>
        <v>422084</v>
      </c>
      <c r="Q984" t="b">
        <v>1</v>
      </c>
      <c r="R984" t="str">
        <f t="shared" si="75"/>
        <v>2850291</v>
      </c>
      <c r="S984" t="str">
        <f t="shared" si="76"/>
        <v>2850291-UT</v>
      </c>
      <c r="T984" t="str">
        <f t="shared" si="77"/>
        <v>2850291-UT</v>
      </c>
      <c r="U984" t="str">
        <f t="shared" si="78"/>
        <v>5</v>
      </c>
      <c r="V984" t="str">
        <f t="shared" si="79"/>
        <v>UT</v>
      </c>
    </row>
    <row r="985" spans="1:22" x14ac:dyDescent="0.35">
      <c r="A985" t="str">
        <f>IF('Support - Calculation Detail'!A985="","",LEFT('Support - Calculation Detail'!A985,7)&amp;"-"&amp;RIGHT('Support - Calculation Detail'!A985,2))</f>
        <v>2830426-UT</v>
      </c>
      <c r="B985" t="str">
        <f>IF('Support - Calculation Detail'!C985="","",'Support - Calculation Detail'!C985)</f>
        <v>28</v>
      </c>
      <c r="C985" t="str">
        <f>IF('Support - Calculation Detail'!B985="","",'Support - Calculation Detail'!B985)</f>
        <v>N</v>
      </c>
      <c r="D985">
        <f>IF('Support - Calculation Detail'!D985="","",'Support - Calculation Detail'!D985)</f>
        <v>1458980</v>
      </c>
      <c r="E985">
        <f>IF('Support - Calculation Detail'!E985="","",'Support - Calculation Detail'!E985)</f>
        <v>0</v>
      </c>
      <c r="G985">
        <f>IF('Support - Calculation Detail'!F985="","",'Support - Calculation Detail'!F985)</f>
        <v>1458980</v>
      </c>
      <c r="H985">
        <f>IF('Support - Calculation Detail'!G985="","",'Support - Calculation Detail'!G985)</f>
        <v>1.04</v>
      </c>
      <c r="I985">
        <f>IF('Support - Calculation Detail'!H985="","",'Support - Calculation Detail'!H985)</f>
        <v>1517339</v>
      </c>
      <c r="J985">
        <f>IF('Support - Calculation Detail'!I985="","",'Support - Calculation Detail'!I985)</f>
        <v>0</v>
      </c>
      <c r="K985">
        <f>IF('Support - Calculation Detail'!K985="","",'Support - Calculation Detail'!K985)</f>
        <v>1517339</v>
      </c>
      <c r="L985">
        <f>IF('Support - Calculation Detail'!L985="","",'Support - Calculation Detail'!L985)</f>
        <v>51836</v>
      </c>
      <c r="M985">
        <f>IF('Support - Calculation Detail'!M985="","",'Support - Calculation Detail'!M985)</f>
        <v>0</v>
      </c>
      <c r="N985">
        <f>IF('Support - Calculation Detail'!N985="","",'Support - Calculation Detail'!N985)</f>
        <v>0</v>
      </c>
      <c r="P985">
        <f>IF('Support - Calculation Detail'!O985="","",'Support - Calculation Detail'!O985)</f>
        <v>1569175</v>
      </c>
      <c r="Q985" t="b">
        <v>1</v>
      </c>
      <c r="R985" t="str">
        <f t="shared" si="75"/>
        <v>2830426</v>
      </c>
      <c r="S985" t="str">
        <f t="shared" si="76"/>
        <v>2830426-UT</v>
      </c>
      <c r="T985" t="str">
        <f t="shared" si="77"/>
        <v>2830426-UT</v>
      </c>
      <c r="U985" t="str">
        <f t="shared" si="78"/>
        <v>3</v>
      </c>
      <c r="V985" t="str">
        <f t="shared" si="79"/>
        <v>UT</v>
      </c>
    </row>
    <row r="986" spans="1:22" x14ac:dyDescent="0.35">
      <c r="A986" t="str">
        <f>IF('Support - Calculation Detail'!A986="","",LEFT('Support - Calculation Detail'!A986,7)&amp;"-"&amp;RIGHT('Support - Calculation Detail'!A986,2))</f>
        <v>2830461-UT</v>
      </c>
      <c r="B986" t="str">
        <f>IF('Support - Calculation Detail'!C986="","",'Support - Calculation Detail'!C986)</f>
        <v>28</v>
      </c>
      <c r="C986" t="str">
        <f>IF('Support - Calculation Detail'!B986="","",'Support - Calculation Detail'!B986)</f>
        <v>N</v>
      </c>
      <c r="D986">
        <f>IF('Support - Calculation Detail'!D986="","",'Support - Calculation Detail'!D986)</f>
        <v>537800</v>
      </c>
      <c r="E986">
        <f>IF('Support - Calculation Detail'!E986="","",'Support - Calculation Detail'!E986)</f>
        <v>0</v>
      </c>
      <c r="G986">
        <f>IF('Support - Calculation Detail'!F986="","",'Support - Calculation Detail'!F986)</f>
        <v>537800</v>
      </c>
      <c r="H986">
        <f>IF('Support - Calculation Detail'!G986="","",'Support - Calculation Detail'!G986)</f>
        <v>1.04</v>
      </c>
      <c r="I986">
        <f>IF('Support - Calculation Detail'!H986="","",'Support - Calculation Detail'!H986)</f>
        <v>559312</v>
      </c>
      <c r="J986">
        <f>IF('Support - Calculation Detail'!I986="","",'Support - Calculation Detail'!I986)</f>
        <v>0</v>
      </c>
      <c r="K986">
        <f>IF('Support - Calculation Detail'!K986="","",'Support - Calculation Detail'!K986)</f>
        <v>559312</v>
      </c>
      <c r="L986">
        <f>IF('Support - Calculation Detail'!L986="","",'Support - Calculation Detail'!L986)</f>
        <v>11509</v>
      </c>
      <c r="M986">
        <f>IF('Support - Calculation Detail'!M986="","",'Support - Calculation Detail'!M986)</f>
        <v>0</v>
      </c>
      <c r="N986">
        <f>IF('Support - Calculation Detail'!N986="","",'Support - Calculation Detail'!N986)</f>
        <v>0</v>
      </c>
      <c r="P986">
        <f>IF('Support - Calculation Detail'!O986="","",'Support - Calculation Detail'!O986)</f>
        <v>570821</v>
      </c>
      <c r="Q986" t="b">
        <v>1</v>
      </c>
      <c r="R986" t="str">
        <f t="shared" si="75"/>
        <v>2830461</v>
      </c>
      <c r="S986" t="str">
        <f t="shared" si="76"/>
        <v>2830461-UT</v>
      </c>
      <c r="T986" t="str">
        <f t="shared" si="77"/>
        <v>2830461-UT</v>
      </c>
      <c r="U986" t="str">
        <f t="shared" si="78"/>
        <v>3</v>
      </c>
      <c r="V986" t="str">
        <f t="shared" si="79"/>
        <v>UT</v>
      </c>
    </row>
    <row r="987" spans="1:22" x14ac:dyDescent="0.35">
      <c r="A987" t="str">
        <f>IF('Support - Calculation Detail'!A987="","",LEFT('Support - Calculation Detail'!A987,7)&amp;"-"&amp;RIGHT('Support - Calculation Detail'!A987,2))</f>
        <v>2830634-UT</v>
      </c>
      <c r="B987" t="str">
        <f>IF('Support - Calculation Detail'!C987="","",'Support - Calculation Detail'!C987)</f>
        <v>28</v>
      </c>
      <c r="C987" t="str">
        <f>IF('Support - Calculation Detail'!B987="","",'Support - Calculation Detail'!B987)</f>
        <v>N</v>
      </c>
      <c r="D987">
        <f>IF('Support - Calculation Detail'!D987="","",'Support - Calculation Detail'!D987)</f>
        <v>454815</v>
      </c>
      <c r="E987">
        <f>IF('Support - Calculation Detail'!E987="","",'Support - Calculation Detail'!E987)</f>
        <v>0</v>
      </c>
      <c r="G987">
        <f>IF('Support - Calculation Detail'!F987="","",'Support - Calculation Detail'!F987)</f>
        <v>454815</v>
      </c>
      <c r="H987">
        <f>IF('Support - Calculation Detail'!G987="","",'Support - Calculation Detail'!G987)</f>
        <v>1.04</v>
      </c>
      <c r="I987">
        <f>IF('Support - Calculation Detail'!H987="","",'Support - Calculation Detail'!H987)</f>
        <v>473008</v>
      </c>
      <c r="J987">
        <f>IF('Support - Calculation Detail'!I987="","",'Support - Calculation Detail'!I987)</f>
        <v>0</v>
      </c>
      <c r="K987">
        <f>IF('Support - Calculation Detail'!K987="","",'Support - Calculation Detail'!K987)</f>
        <v>473008</v>
      </c>
      <c r="L987">
        <f>IF('Support - Calculation Detail'!L987="","",'Support - Calculation Detail'!L987)</f>
        <v>15591</v>
      </c>
      <c r="M987">
        <f>IF('Support - Calculation Detail'!M987="","",'Support - Calculation Detail'!M987)</f>
        <v>0</v>
      </c>
      <c r="N987">
        <f>IF('Support - Calculation Detail'!N987="","",'Support - Calculation Detail'!N987)</f>
        <v>0</v>
      </c>
      <c r="P987">
        <f>IF('Support - Calculation Detail'!O987="","",'Support - Calculation Detail'!O987)</f>
        <v>488599</v>
      </c>
      <c r="Q987" t="b">
        <v>1</v>
      </c>
      <c r="R987" t="str">
        <f t="shared" si="75"/>
        <v>2830634</v>
      </c>
      <c r="S987" t="str">
        <f t="shared" si="76"/>
        <v>2830634-UT</v>
      </c>
      <c r="T987" t="str">
        <f t="shared" si="77"/>
        <v>2830634-UT</v>
      </c>
      <c r="U987" t="str">
        <f t="shared" si="78"/>
        <v>3</v>
      </c>
      <c r="V987" t="str">
        <f t="shared" si="79"/>
        <v>UT</v>
      </c>
    </row>
    <row r="988" spans="1:22" x14ac:dyDescent="0.35">
      <c r="A988" t="str">
        <f>IF('Support - Calculation Detail'!A988="","",LEFT('Support - Calculation Detail'!A988,7)&amp;"-"&amp;RIGHT('Support - Calculation Detail'!A988,2))</f>
        <v>2830635-UT</v>
      </c>
      <c r="B988" t="str">
        <f>IF('Support - Calculation Detail'!C988="","",'Support - Calculation Detail'!C988)</f>
        <v>28</v>
      </c>
      <c r="C988" t="str">
        <f>IF('Support - Calculation Detail'!B988="","",'Support - Calculation Detail'!B988)</f>
        <v>N</v>
      </c>
      <c r="D988">
        <f>IF('Support - Calculation Detail'!D988="","",'Support - Calculation Detail'!D988)</f>
        <v>152629</v>
      </c>
      <c r="E988">
        <f>IF('Support - Calculation Detail'!E988="","",'Support - Calculation Detail'!E988)</f>
        <v>0</v>
      </c>
      <c r="G988">
        <f>IF('Support - Calculation Detail'!F988="","",'Support - Calculation Detail'!F988)</f>
        <v>152629</v>
      </c>
      <c r="H988">
        <f>IF('Support - Calculation Detail'!G988="","",'Support - Calculation Detail'!G988)</f>
        <v>1.04</v>
      </c>
      <c r="I988">
        <f>IF('Support - Calculation Detail'!H988="","",'Support - Calculation Detail'!H988)</f>
        <v>158734</v>
      </c>
      <c r="J988">
        <f>IF('Support - Calculation Detail'!I988="","",'Support - Calculation Detail'!I988)</f>
        <v>0</v>
      </c>
      <c r="K988">
        <f>IF('Support - Calculation Detail'!K988="","",'Support - Calculation Detail'!K988)</f>
        <v>158734</v>
      </c>
      <c r="L988">
        <f>IF('Support - Calculation Detail'!L988="","",'Support - Calculation Detail'!L988)</f>
        <v>0</v>
      </c>
      <c r="M988">
        <f>IF('Support - Calculation Detail'!M988="","",'Support - Calculation Detail'!M988)</f>
        <v>0</v>
      </c>
      <c r="N988">
        <f>IF('Support - Calculation Detail'!N988="","",'Support - Calculation Detail'!N988)</f>
        <v>0</v>
      </c>
      <c r="P988">
        <f>IF('Support - Calculation Detail'!O988="","",'Support - Calculation Detail'!O988)</f>
        <v>158734</v>
      </c>
      <c r="Q988" t="b">
        <v>1</v>
      </c>
      <c r="R988" t="str">
        <f t="shared" si="75"/>
        <v>2830635</v>
      </c>
      <c r="S988" t="str">
        <f t="shared" si="76"/>
        <v>2830635-UT</v>
      </c>
      <c r="T988" t="str">
        <f t="shared" si="77"/>
        <v>2830635-UT</v>
      </c>
      <c r="U988" t="str">
        <f t="shared" si="78"/>
        <v>3</v>
      </c>
      <c r="V988" t="str">
        <f t="shared" si="79"/>
        <v>UT</v>
      </c>
    </row>
    <row r="989" spans="1:22" x14ac:dyDescent="0.35">
      <c r="A989" t="str">
        <f>IF('Support - Calculation Detail'!A989="","",LEFT('Support - Calculation Detail'!A989,7)&amp;"-"&amp;RIGHT('Support - Calculation Detail'!A989,2))</f>
        <v>2830636-UT</v>
      </c>
      <c r="B989" t="str">
        <f>IF('Support - Calculation Detail'!C989="","",'Support - Calculation Detail'!C989)</f>
        <v>28</v>
      </c>
      <c r="C989" t="str">
        <f>IF('Support - Calculation Detail'!B989="","",'Support - Calculation Detail'!B989)</f>
        <v>N</v>
      </c>
      <c r="D989">
        <f>IF('Support - Calculation Detail'!D989="","",'Support - Calculation Detail'!D989)</f>
        <v>32296</v>
      </c>
      <c r="E989">
        <f>IF('Support - Calculation Detail'!E989="","",'Support - Calculation Detail'!E989)</f>
        <v>0</v>
      </c>
      <c r="G989">
        <f>IF('Support - Calculation Detail'!F989="","",'Support - Calculation Detail'!F989)</f>
        <v>32296</v>
      </c>
      <c r="H989">
        <f>IF('Support - Calculation Detail'!G989="","",'Support - Calculation Detail'!G989)</f>
        <v>1.04</v>
      </c>
      <c r="I989">
        <f>IF('Support - Calculation Detail'!H989="","",'Support - Calculation Detail'!H989)</f>
        <v>33588</v>
      </c>
      <c r="J989">
        <f>IF('Support - Calculation Detail'!I989="","",'Support - Calculation Detail'!I989)</f>
        <v>0</v>
      </c>
      <c r="K989">
        <f>IF('Support - Calculation Detail'!K989="","",'Support - Calculation Detail'!K989)</f>
        <v>33588</v>
      </c>
      <c r="L989">
        <f>IF('Support - Calculation Detail'!L989="","",'Support - Calculation Detail'!L989)</f>
        <v>1229</v>
      </c>
      <c r="M989">
        <f>IF('Support - Calculation Detail'!M989="","",'Support - Calculation Detail'!M989)</f>
        <v>0</v>
      </c>
      <c r="N989">
        <f>IF('Support - Calculation Detail'!N989="","",'Support - Calculation Detail'!N989)</f>
        <v>0</v>
      </c>
      <c r="P989">
        <f>IF('Support - Calculation Detail'!O989="","",'Support - Calculation Detail'!O989)</f>
        <v>34817</v>
      </c>
      <c r="Q989" t="b">
        <v>1</v>
      </c>
      <c r="R989" t="str">
        <f t="shared" si="75"/>
        <v>2830636</v>
      </c>
      <c r="S989" t="str">
        <f t="shared" si="76"/>
        <v>2830636-UT</v>
      </c>
      <c r="T989" t="str">
        <f t="shared" si="77"/>
        <v>2830636-UT</v>
      </c>
      <c r="U989" t="str">
        <f t="shared" si="78"/>
        <v>3</v>
      </c>
      <c r="V989" t="str">
        <f t="shared" si="79"/>
        <v>UT</v>
      </c>
    </row>
    <row r="990" spans="1:22" x14ac:dyDescent="0.35">
      <c r="A990" t="str">
        <f>IF('Support - Calculation Detail'!A990="","",LEFT('Support - Calculation Detail'!A990,7)&amp;"-"&amp;RIGHT('Support - Calculation Detail'!A990,2))</f>
        <v>2830637-UT</v>
      </c>
      <c r="B990" t="str">
        <f>IF('Support - Calculation Detail'!C990="","",'Support - Calculation Detail'!C990)</f>
        <v>28</v>
      </c>
      <c r="C990" t="str">
        <f>IF('Support - Calculation Detail'!B990="","",'Support - Calculation Detail'!B990)</f>
        <v>N</v>
      </c>
      <c r="D990">
        <f>IF('Support - Calculation Detail'!D990="","",'Support - Calculation Detail'!D990)</f>
        <v>28234</v>
      </c>
      <c r="E990">
        <f>IF('Support - Calculation Detail'!E990="","",'Support - Calculation Detail'!E990)</f>
        <v>0</v>
      </c>
      <c r="G990">
        <f>IF('Support - Calculation Detail'!F990="","",'Support - Calculation Detail'!F990)</f>
        <v>28234</v>
      </c>
      <c r="H990">
        <f>IF('Support - Calculation Detail'!G990="","",'Support - Calculation Detail'!G990)</f>
        <v>1.04</v>
      </c>
      <c r="I990">
        <f>IF('Support - Calculation Detail'!H990="","",'Support - Calculation Detail'!H990)</f>
        <v>29363</v>
      </c>
      <c r="J990">
        <f>IF('Support - Calculation Detail'!I990="","",'Support - Calculation Detail'!I990)</f>
        <v>0</v>
      </c>
      <c r="K990">
        <f>IF('Support - Calculation Detail'!K990="","",'Support - Calculation Detail'!K990)</f>
        <v>29363</v>
      </c>
      <c r="L990">
        <f>IF('Support - Calculation Detail'!L990="","",'Support - Calculation Detail'!L990)</f>
        <v>0</v>
      </c>
      <c r="M990">
        <f>IF('Support - Calculation Detail'!M990="","",'Support - Calculation Detail'!M990)</f>
        <v>0</v>
      </c>
      <c r="N990">
        <f>IF('Support - Calculation Detail'!N990="","",'Support - Calculation Detail'!N990)</f>
        <v>0</v>
      </c>
      <c r="P990">
        <f>IF('Support - Calculation Detail'!O990="","",'Support - Calculation Detail'!O990)</f>
        <v>29363</v>
      </c>
      <c r="Q990" t="b">
        <v>1</v>
      </c>
      <c r="R990" t="str">
        <f t="shared" si="75"/>
        <v>2830637</v>
      </c>
      <c r="S990" t="str">
        <f t="shared" si="76"/>
        <v>2830637-UT</v>
      </c>
      <c r="T990" t="str">
        <f t="shared" si="77"/>
        <v>2830637-UT</v>
      </c>
      <c r="U990" t="str">
        <f t="shared" si="78"/>
        <v>3</v>
      </c>
      <c r="V990" t="str">
        <f t="shared" si="79"/>
        <v>UT</v>
      </c>
    </row>
    <row r="991" spans="1:22" x14ac:dyDescent="0.35">
      <c r="A991" t="str">
        <f>IF('Support - Calculation Detail'!A991="","",LEFT('Support - Calculation Detail'!A991,7)&amp;"-"&amp;RIGHT('Support - Calculation Detail'!A991,2))</f>
        <v>2830637-FT</v>
      </c>
      <c r="B991" t="str">
        <f>IF('Support - Calculation Detail'!C991="","",'Support - Calculation Detail'!C991)</f>
        <v>28</v>
      </c>
      <c r="C991" t="str">
        <f>IF('Support - Calculation Detail'!B991="","",'Support - Calculation Detail'!B991)</f>
        <v>N</v>
      </c>
      <c r="D991">
        <f>IF('Support - Calculation Detail'!D991="","",'Support - Calculation Detail'!D991)</f>
        <v>39298</v>
      </c>
      <c r="E991">
        <f>IF('Support - Calculation Detail'!E991="","",'Support - Calculation Detail'!E991)</f>
        <v>0</v>
      </c>
      <c r="G991">
        <f>IF('Support - Calculation Detail'!F991="","",'Support - Calculation Detail'!F991)</f>
        <v>39298</v>
      </c>
      <c r="H991">
        <f>IF('Support - Calculation Detail'!G991="","",'Support - Calculation Detail'!G991)</f>
        <v>1.04</v>
      </c>
      <c r="I991">
        <f>IF('Support - Calculation Detail'!H991="","",'Support - Calculation Detail'!H991)</f>
        <v>40870</v>
      </c>
      <c r="J991">
        <f>IF('Support - Calculation Detail'!I991="","",'Support - Calculation Detail'!I991)</f>
        <v>0</v>
      </c>
      <c r="K991">
        <f>IF('Support - Calculation Detail'!K991="","",'Support - Calculation Detail'!K991)</f>
        <v>40870</v>
      </c>
      <c r="L991">
        <f>IF('Support - Calculation Detail'!L991="","",'Support - Calculation Detail'!L991)</f>
        <v>0</v>
      </c>
      <c r="M991">
        <f>IF('Support - Calculation Detail'!M991="","",'Support - Calculation Detail'!M991)</f>
        <v>0</v>
      </c>
      <c r="N991">
        <f>IF('Support - Calculation Detail'!N991="","",'Support - Calculation Detail'!N991)</f>
        <v>0</v>
      </c>
      <c r="P991">
        <f>IF('Support - Calculation Detail'!O991="","",'Support - Calculation Detail'!O991)</f>
        <v>40870</v>
      </c>
      <c r="Q991" t="b">
        <v>1</v>
      </c>
      <c r="R991" t="str">
        <f t="shared" si="75"/>
        <v>2830637</v>
      </c>
      <c r="S991" t="str">
        <f t="shared" si="76"/>
        <v>2830637-FT</v>
      </c>
      <c r="T991" t="str">
        <f t="shared" si="77"/>
        <v>2830637-FT</v>
      </c>
      <c r="U991" t="str">
        <f t="shared" si="78"/>
        <v>3</v>
      </c>
      <c r="V991" t="str">
        <f t="shared" si="79"/>
        <v>FT</v>
      </c>
    </row>
    <row r="992" spans="1:22" x14ac:dyDescent="0.35">
      <c r="A992" t="str">
        <f>IF('Support - Calculation Detail'!A992="","",LEFT('Support - Calculation Detail'!A992,7)&amp;"-"&amp;RIGHT('Support - Calculation Detail'!A992,2))</f>
        <v>2830638-FT</v>
      </c>
      <c r="B992" t="str">
        <f>IF('Support - Calculation Detail'!C992="","",'Support - Calculation Detail'!C992)</f>
        <v>28</v>
      </c>
      <c r="C992" t="str">
        <f>IF('Support - Calculation Detail'!B992="","",'Support - Calculation Detail'!B992)</f>
        <v>N</v>
      </c>
      <c r="D992">
        <f>IF('Support - Calculation Detail'!D992="","",'Support - Calculation Detail'!D992)</f>
        <v>60162</v>
      </c>
      <c r="E992">
        <f>IF('Support - Calculation Detail'!E992="","",'Support - Calculation Detail'!E992)</f>
        <v>0</v>
      </c>
      <c r="G992">
        <f>IF('Support - Calculation Detail'!F992="","",'Support - Calculation Detail'!F992)</f>
        <v>60162</v>
      </c>
      <c r="H992">
        <f>IF('Support - Calculation Detail'!G992="","",'Support - Calculation Detail'!G992)</f>
        <v>1.04</v>
      </c>
      <c r="I992">
        <f>IF('Support - Calculation Detail'!H992="","",'Support - Calculation Detail'!H992)</f>
        <v>62568</v>
      </c>
      <c r="J992">
        <f>IF('Support - Calculation Detail'!I992="","",'Support - Calculation Detail'!I992)</f>
        <v>0</v>
      </c>
      <c r="K992">
        <f>IF('Support - Calculation Detail'!K992="","",'Support - Calculation Detail'!K992)</f>
        <v>62568</v>
      </c>
      <c r="L992">
        <f>IF('Support - Calculation Detail'!L992="","",'Support - Calculation Detail'!L992)</f>
        <v>0</v>
      </c>
      <c r="M992">
        <f>IF('Support - Calculation Detail'!M992="","",'Support - Calculation Detail'!M992)</f>
        <v>0</v>
      </c>
      <c r="N992">
        <f>IF('Support - Calculation Detail'!N992="","",'Support - Calculation Detail'!N992)</f>
        <v>0</v>
      </c>
      <c r="P992">
        <f>IF('Support - Calculation Detail'!O992="","",'Support - Calculation Detail'!O992)</f>
        <v>62568</v>
      </c>
      <c r="Q992" t="b">
        <v>1</v>
      </c>
      <c r="R992" t="str">
        <f t="shared" si="75"/>
        <v>2830638</v>
      </c>
      <c r="S992" t="str">
        <f t="shared" si="76"/>
        <v>2830638-FT</v>
      </c>
      <c r="T992" t="str">
        <f t="shared" si="77"/>
        <v>2830638-FT</v>
      </c>
      <c r="U992" t="str">
        <f t="shared" si="78"/>
        <v>3</v>
      </c>
      <c r="V992" t="str">
        <f t="shared" si="79"/>
        <v>FT</v>
      </c>
    </row>
    <row r="993" spans="1:22" x14ac:dyDescent="0.35">
      <c r="A993" t="str">
        <f>IF('Support - Calculation Detail'!A993="","",LEFT('Support - Calculation Detail'!A993,7)&amp;"-"&amp;RIGHT('Support - Calculation Detail'!A993,2))</f>
        <v>2830638-UT</v>
      </c>
      <c r="B993" t="str">
        <f>IF('Support - Calculation Detail'!C993="","",'Support - Calculation Detail'!C993)</f>
        <v>28</v>
      </c>
      <c r="C993" t="str">
        <f>IF('Support - Calculation Detail'!B993="","",'Support - Calculation Detail'!B993)</f>
        <v>N</v>
      </c>
      <c r="D993">
        <f>IF('Support - Calculation Detail'!D993="","",'Support - Calculation Detail'!D993)</f>
        <v>269463</v>
      </c>
      <c r="E993">
        <f>IF('Support - Calculation Detail'!E993="","",'Support - Calculation Detail'!E993)</f>
        <v>0</v>
      </c>
      <c r="G993">
        <f>IF('Support - Calculation Detail'!F993="","",'Support - Calculation Detail'!F993)</f>
        <v>269463</v>
      </c>
      <c r="H993">
        <f>IF('Support - Calculation Detail'!G993="","",'Support - Calculation Detail'!G993)</f>
        <v>1.04</v>
      </c>
      <c r="I993">
        <f>IF('Support - Calculation Detail'!H993="","",'Support - Calculation Detail'!H993)</f>
        <v>280242</v>
      </c>
      <c r="J993">
        <f>IF('Support - Calculation Detail'!I993="","",'Support - Calculation Detail'!I993)</f>
        <v>0</v>
      </c>
      <c r="K993">
        <f>IF('Support - Calculation Detail'!K993="","",'Support - Calculation Detail'!K993)</f>
        <v>280242</v>
      </c>
      <c r="L993">
        <f>IF('Support - Calculation Detail'!L993="","",'Support - Calculation Detail'!L993)</f>
        <v>0</v>
      </c>
      <c r="M993">
        <f>IF('Support - Calculation Detail'!M993="","",'Support - Calculation Detail'!M993)</f>
        <v>0</v>
      </c>
      <c r="N993">
        <f>IF('Support - Calculation Detail'!N993="","",'Support - Calculation Detail'!N993)</f>
        <v>0</v>
      </c>
      <c r="P993">
        <f>IF('Support - Calculation Detail'!O993="","",'Support - Calculation Detail'!O993)</f>
        <v>280242</v>
      </c>
      <c r="Q993" t="b">
        <v>1</v>
      </c>
      <c r="R993" t="str">
        <f t="shared" si="75"/>
        <v>2830638</v>
      </c>
      <c r="S993" t="str">
        <f t="shared" si="76"/>
        <v>2830638-UT</v>
      </c>
      <c r="T993" t="str">
        <f t="shared" si="77"/>
        <v>2830638-UT</v>
      </c>
      <c r="U993" t="str">
        <f t="shared" si="78"/>
        <v>3</v>
      </c>
      <c r="V993" t="str">
        <f t="shared" si="79"/>
        <v>UT</v>
      </c>
    </row>
    <row r="994" spans="1:22" x14ac:dyDescent="0.35">
      <c r="A994" t="str">
        <f>IF('Support - Calculation Detail'!A994="","",LEFT('Support - Calculation Detail'!A994,7)&amp;"-"&amp;RIGHT('Support - Calculation Detail'!A994,2))</f>
        <v>2861018-UT</v>
      </c>
      <c r="B994" t="str">
        <f>IF('Support - Calculation Detail'!C994="","",'Support - Calculation Detail'!C994)</f>
        <v>28</v>
      </c>
      <c r="C994" t="str">
        <f>IF('Support - Calculation Detail'!B994="","",'Support - Calculation Detail'!B994)</f>
        <v>N</v>
      </c>
      <c r="D994">
        <f>IF('Support - Calculation Detail'!D994="","",'Support - Calculation Detail'!D994)</f>
        <v>0</v>
      </c>
      <c r="E994">
        <f>IF('Support - Calculation Detail'!E994="","",'Support - Calculation Detail'!E994)</f>
        <v>0</v>
      </c>
      <c r="G994">
        <f>IF('Support - Calculation Detail'!F994="","",'Support - Calculation Detail'!F994)</f>
        <v>0</v>
      </c>
      <c r="H994">
        <f>IF('Support - Calculation Detail'!G994="","",'Support - Calculation Detail'!G994)</f>
        <v>1.04</v>
      </c>
      <c r="I994">
        <f>IF('Support - Calculation Detail'!H994="","",'Support - Calculation Detail'!H994)</f>
        <v>0</v>
      </c>
      <c r="J994">
        <f>IF('Support - Calculation Detail'!I994="","",'Support - Calculation Detail'!I994)</f>
        <v>0</v>
      </c>
      <c r="K994">
        <f>IF('Support - Calculation Detail'!K994="","",'Support - Calculation Detail'!K994)</f>
        <v>0</v>
      </c>
      <c r="L994">
        <f>IF('Support - Calculation Detail'!L994="","",'Support - Calculation Detail'!L994)</f>
        <v>0</v>
      </c>
      <c r="M994">
        <f>IF('Support - Calculation Detail'!M994="","",'Support - Calculation Detail'!M994)</f>
        <v>0</v>
      </c>
      <c r="N994">
        <f>IF('Support - Calculation Detail'!N994="","",'Support - Calculation Detail'!N994)</f>
        <v>0</v>
      </c>
      <c r="P994">
        <f>IF('Support - Calculation Detail'!O994="","",'Support - Calculation Detail'!O994)</f>
        <v>0</v>
      </c>
      <c r="Q994" t="b">
        <v>1</v>
      </c>
      <c r="R994" t="str">
        <f t="shared" si="75"/>
        <v>2861018</v>
      </c>
      <c r="S994" t="str">
        <f t="shared" si="76"/>
        <v>2861018-UT</v>
      </c>
      <c r="T994" t="str">
        <f t="shared" si="77"/>
        <v>2861018-UT</v>
      </c>
      <c r="U994" t="str">
        <f t="shared" si="78"/>
        <v>6</v>
      </c>
      <c r="V994" t="str">
        <f t="shared" si="79"/>
        <v>UT</v>
      </c>
    </row>
    <row r="995" spans="1:22" x14ac:dyDescent="0.35">
      <c r="A995" t="str">
        <f>IF('Support - Calculation Detail'!A995="","",LEFT('Support - Calculation Detail'!A995,7)&amp;"-"&amp;RIGHT('Support - Calculation Detail'!A995,2))</f>
        <v>2842920-SO</v>
      </c>
      <c r="B995" t="str">
        <f>IF('Support - Calculation Detail'!C995="","",'Support - Calculation Detail'!C995)</f>
        <v>28</v>
      </c>
      <c r="C995" t="str">
        <f>IF('Support - Calculation Detail'!B995="","",'Support - Calculation Detail'!B995)</f>
        <v>N</v>
      </c>
      <c r="D995">
        <f>IF('Support - Calculation Detail'!D995="","",'Support - Calculation Detail'!D995)</f>
        <v>1828701</v>
      </c>
      <c r="E995">
        <f>IF('Support - Calculation Detail'!E995="","",'Support - Calculation Detail'!E995)</f>
        <v>0</v>
      </c>
      <c r="G995">
        <f>IF('Support - Calculation Detail'!F995="","",'Support - Calculation Detail'!F995)</f>
        <v>1828701</v>
      </c>
      <c r="H995">
        <f>IF('Support - Calculation Detail'!G995="","",'Support - Calculation Detail'!G995)</f>
        <v>1.04</v>
      </c>
      <c r="I995">
        <f>IF('Support - Calculation Detail'!H995="","",'Support - Calculation Detail'!H995)</f>
        <v>1901849</v>
      </c>
      <c r="J995">
        <f>IF('Support - Calculation Detail'!I995="","",'Support - Calculation Detail'!I995)</f>
        <v>0</v>
      </c>
      <c r="K995">
        <f>IF('Support - Calculation Detail'!K995="","",'Support - Calculation Detail'!K995)</f>
        <v>1901849</v>
      </c>
      <c r="L995">
        <f>IF('Support - Calculation Detail'!L995="","",'Support - Calculation Detail'!L995)</f>
        <v>0</v>
      </c>
      <c r="M995">
        <f>IF('Support - Calculation Detail'!M995="","",'Support - Calculation Detail'!M995)</f>
        <v>0</v>
      </c>
      <c r="N995">
        <f>IF('Support - Calculation Detail'!N995="","",'Support - Calculation Detail'!N995)</f>
        <v>0</v>
      </c>
      <c r="P995">
        <f>IF('Support - Calculation Detail'!O995="","",'Support - Calculation Detail'!O995)</f>
        <v>1901849</v>
      </c>
      <c r="Q995" t="b">
        <v>1</v>
      </c>
      <c r="R995" t="str">
        <f t="shared" si="75"/>
        <v>2842920</v>
      </c>
      <c r="S995" t="str">
        <f t="shared" si="76"/>
        <v>2842920-SO</v>
      </c>
      <c r="T995" t="str">
        <f t="shared" si="77"/>
        <v>2842920-SO</v>
      </c>
      <c r="U995" t="str">
        <f t="shared" si="78"/>
        <v>4</v>
      </c>
      <c r="V995" t="str">
        <f t="shared" si="79"/>
        <v>SO</v>
      </c>
    </row>
    <row r="996" spans="1:22" x14ac:dyDescent="0.35">
      <c r="A996" t="str">
        <f>IF('Support - Calculation Detail'!A996="","",LEFT('Support - Calculation Detail'!A996,7)&amp;"-"&amp;RIGHT('Support - Calculation Detail'!A996,2))</f>
        <v>2842940-SO</v>
      </c>
      <c r="B996" t="str">
        <f>IF('Support - Calculation Detail'!C996="","",'Support - Calculation Detail'!C996)</f>
        <v>28</v>
      </c>
      <c r="C996" t="str">
        <f>IF('Support - Calculation Detail'!B996="","",'Support - Calculation Detail'!B996)</f>
        <v>N</v>
      </c>
      <c r="D996">
        <f>IF('Support - Calculation Detail'!D996="","",'Support - Calculation Detail'!D996)</f>
        <v>2395584</v>
      </c>
      <c r="E996">
        <f>IF('Support - Calculation Detail'!E996="","",'Support - Calculation Detail'!E996)</f>
        <v>0</v>
      </c>
      <c r="G996">
        <f>IF('Support - Calculation Detail'!F996="","",'Support - Calculation Detail'!F996)</f>
        <v>2395584</v>
      </c>
      <c r="H996">
        <f>IF('Support - Calculation Detail'!G996="","",'Support - Calculation Detail'!G996)</f>
        <v>1.04</v>
      </c>
      <c r="I996">
        <f>IF('Support - Calculation Detail'!H996="","",'Support - Calculation Detail'!H996)</f>
        <v>2491407</v>
      </c>
      <c r="J996">
        <f>IF('Support - Calculation Detail'!I996="","",'Support - Calculation Detail'!I996)</f>
        <v>0</v>
      </c>
      <c r="K996">
        <f>IF('Support - Calculation Detail'!K996="","",'Support - Calculation Detail'!K996)</f>
        <v>2491407</v>
      </c>
      <c r="L996">
        <f>IF('Support - Calculation Detail'!L996="","",'Support - Calculation Detail'!L996)</f>
        <v>0</v>
      </c>
      <c r="M996">
        <f>IF('Support - Calculation Detail'!M996="","",'Support - Calculation Detail'!M996)</f>
        <v>0</v>
      </c>
      <c r="N996">
        <f>IF('Support - Calculation Detail'!N996="","",'Support - Calculation Detail'!N996)</f>
        <v>0</v>
      </c>
      <c r="P996">
        <f>IF('Support - Calculation Detail'!O996="","",'Support - Calculation Detail'!O996)</f>
        <v>2491407</v>
      </c>
      <c r="Q996" t="b">
        <v>1</v>
      </c>
      <c r="R996" t="str">
        <f t="shared" si="75"/>
        <v>2842940</v>
      </c>
      <c r="S996" t="str">
        <f t="shared" si="76"/>
        <v>2842940-SO</v>
      </c>
      <c r="T996" t="str">
        <f t="shared" si="77"/>
        <v>2842940-SO</v>
      </c>
      <c r="U996" t="str">
        <f t="shared" si="78"/>
        <v>4</v>
      </c>
      <c r="V996" t="str">
        <f t="shared" si="79"/>
        <v>SO</v>
      </c>
    </row>
    <row r="997" spans="1:22" x14ac:dyDescent="0.35">
      <c r="A997" t="str">
        <f>IF('Support - Calculation Detail'!A997="","",LEFT('Support - Calculation Detail'!A997,7)&amp;"-"&amp;RIGHT('Support - Calculation Detail'!A997,2))</f>
        <v>2842950-SO</v>
      </c>
      <c r="B997" t="str">
        <f>IF('Support - Calculation Detail'!C997="","",'Support - Calculation Detail'!C997)</f>
        <v>28</v>
      </c>
      <c r="C997" t="str">
        <f>IF('Support - Calculation Detail'!B997="","",'Support - Calculation Detail'!B997)</f>
        <v>N</v>
      </c>
      <c r="D997">
        <f>IF('Support - Calculation Detail'!D997="","",'Support - Calculation Detail'!D997)</f>
        <v>1925596</v>
      </c>
      <c r="E997">
        <f>IF('Support - Calculation Detail'!E997="","",'Support - Calculation Detail'!E997)</f>
        <v>0</v>
      </c>
      <c r="G997">
        <f>IF('Support - Calculation Detail'!F997="","",'Support - Calculation Detail'!F997)</f>
        <v>1925596</v>
      </c>
      <c r="H997">
        <f>IF('Support - Calculation Detail'!G997="","",'Support - Calculation Detail'!G997)</f>
        <v>1.04</v>
      </c>
      <c r="I997">
        <f>IF('Support - Calculation Detail'!H997="","",'Support - Calculation Detail'!H997)</f>
        <v>2002620</v>
      </c>
      <c r="J997">
        <f>IF('Support - Calculation Detail'!I997="","",'Support - Calculation Detail'!I997)</f>
        <v>0</v>
      </c>
      <c r="K997">
        <f>IF('Support - Calculation Detail'!K997="","",'Support - Calculation Detail'!K997)</f>
        <v>2002620</v>
      </c>
      <c r="L997">
        <f>IF('Support - Calculation Detail'!L997="","",'Support - Calculation Detail'!L997)</f>
        <v>0</v>
      </c>
      <c r="M997">
        <f>IF('Support - Calculation Detail'!M997="","",'Support - Calculation Detail'!M997)</f>
        <v>0</v>
      </c>
      <c r="N997">
        <f>IF('Support - Calculation Detail'!N997="","",'Support - Calculation Detail'!N997)</f>
        <v>0</v>
      </c>
      <c r="P997">
        <f>IF('Support - Calculation Detail'!O997="","",'Support - Calculation Detail'!O997)</f>
        <v>2002620</v>
      </c>
      <c r="Q997" t="b">
        <v>1</v>
      </c>
      <c r="R997" t="str">
        <f t="shared" si="75"/>
        <v>2842950</v>
      </c>
      <c r="S997" t="str">
        <f t="shared" si="76"/>
        <v>2842950-SO</v>
      </c>
      <c r="T997" t="str">
        <f t="shared" si="77"/>
        <v>2842950-SO</v>
      </c>
      <c r="U997" t="str">
        <f t="shared" si="78"/>
        <v>4</v>
      </c>
      <c r="V997" t="str">
        <f t="shared" si="79"/>
        <v>SO</v>
      </c>
    </row>
    <row r="998" spans="1:22" x14ac:dyDescent="0.35">
      <c r="A998" t="str">
        <f>IF('Support - Calculation Detail'!A998="","",LEFT('Support - Calculation Detail'!A998,7)&amp;"-"&amp;RIGHT('Support - Calculation Detail'!A998,2))</f>
        <v>2842980-SO</v>
      </c>
      <c r="B998" t="str">
        <f>IF('Support - Calculation Detail'!C998="","",'Support - Calculation Detail'!C998)</f>
        <v>28</v>
      </c>
      <c r="C998" t="str">
        <f>IF('Support - Calculation Detail'!B998="","",'Support - Calculation Detail'!B998)</f>
        <v>N</v>
      </c>
      <c r="D998">
        <f>IF('Support - Calculation Detail'!D998="","",'Support - Calculation Detail'!D998)</f>
        <v>2589233</v>
      </c>
      <c r="E998">
        <f>IF('Support - Calculation Detail'!E998="","",'Support - Calculation Detail'!E998)</f>
        <v>0</v>
      </c>
      <c r="G998">
        <f>IF('Support - Calculation Detail'!F998="","",'Support - Calculation Detail'!F998)</f>
        <v>2589233</v>
      </c>
      <c r="H998">
        <f>IF('Support - Calculation Detail'!G998="","",'Support - Calculation Detail'!G998)</f>
        <v>1.04</v>
      </c>
      <c r="I998">
        <f>IF('Support - Calculation Detail'!H998="","",'Support - Calculation Detail'!H998)</f>
        <v>2692802</v>
      </c>
      <c r="J998">
        <f>IF('Support - Calculation Detail'!I998="","",'Support - Calculation Detail'!I998)</f>
        <v>0</v>
      </c>
      <c r="K998">
        <f>IF('Support - Calculation Detail'!K998="","",'Support - Calculation Detail'!K998)</f>
        <v>2692802</v>
      </c>
      <c r="L998">
        <f>IF('Support - Calculation Detail'!L998="","",'Support - Calculation Detail'!L998)</f>
        <v>0</v>
      </c>
      <c r="M998">
        <f>IF('Support - Calculation Detail'!M998="","",'Support - Calculation Detail'!M998)</f>
        <v>0</v>
      </c>
      <c r="N998">
        <f>IF('Support - Calculation Detail'!N998="","",'Support - Calculation Detail'!N998)</f>
        <v>0</v>
      </c>
      <c r="P998">
        <f>IF('Support - Calculation Detail'!O998="","",'Support - Calculation Detail'!O998)</f>
        <v>2692802</v>
      </c>
      <c r="Q998" t="b">
        <v>1</v>
      </c>
      <c r="R998" t="str">
        <f t="shared" si="75"/>
        <v>2842980</v>
      </c>
      <c r="S998" t="str">
        <f t="shared" si="76"/>
        <v>2842980-SO</v>
      </c>
      <c r="T998" t="str">
        <f t="shared" si="77"/>
        <v>2842980-SO</v>
      </c>
      <c r="U998" t="str">
        <f t="shared" si="78"/>
        <v>4</v>
      </c>
      <c r="V998" t="str">
        <f t="shared" si="79"/>
        <v>SO</v>
      </c>
    </row>
    <row r="999" spans="1:22" x14ac:dyDescent="0.35">
      <c r="A999" t="str">
        <f>IF('Support - Calculation Detail'!A999="","",LEFT('Support - Calculation Detail'!A999,7)&amp;"-"&amp;RIGHT('Support - Calculation Detail'!A999,2))</f>
        <v>2910000-UT</v>
      </c>
      <c r="B999" t="str">
        <f>IF('Support - Calculation Detail'!C999="","",'Support - Calculation Detail'!C999)</f>
        <v>29</v>
      </c>
      <c r="C999" t="str">
        <f>IF('Support - Calculation Detail'!B999="","",'Support - Calculation Detail'!B999)</f>
        <v>N</v>
      </c>
      <c r="D999">
        <f>IF('Support - Calculation Detail'!D999="","",'Support - Calculation Detail'!D999)</f>
        <v>53247645</v>
      </c>
      <c r="E999">
        <f>IF('Support - Calculation Detail'!E999="","",'Support - Calculation Detail'!E999)</f>
        <v>0</v>
      </c>
      <c r="G999">
        <f>IF('Support - Calculation Detail'!F999="","",'Support - Calculation Detail'!F999)</f>
        <v>53247645</v>
      </c>
      <c r="H999">
        <f>IF('Support - Calculation Detail'!G999="","",'Support - Calculation Detail'!G999)</f>
        <v>1.04</v>
      </c>
      <c r="I999">
        <f>IF('Support - Calculation Detail'!H999="","",'Support - Calculation Detail'!H999)</f>
        <v>55377551</v>
      </c>
      <c r="J999">
        <f>IF('Support - Calculation Detail'!I999="","",'Support - Calculation Detail'!I999)</f>
        <v>0</v>
      </c>
      <c r="K999">
        <f>IF('Support - Calculation Detail'!K999="","",'Support - Calculation Detail'!K999)</f>
        <v>55377551</v>
      </c>
      <c r="L999">
        <f>IF('Support - Calculation Detail'!L999="","",'Support - Calculation Detail'!L999)</f>
        <v>12383465</v>
      </c>
      <c r="M999">
        <f>IF('Support - Calculation Detail'!M999="","",'Support - Calculation Detail'!M999)</f>
        <v>2848484</v>
      </c>
      <c r="N999">
        <f>IF('Support - Calculation Detail'!N999="","",'Support - Calculation Detail'!N999)</f>
        <v>9459602.2578807827</v>
      </c>
      <c r="P999">
        <f>IF('Support - Calculation Detail'!O999="","",'Support - Calculation Detail'!O999)</f>
        <v>80069102.257880777</v>
      </c>
      <c r="Q999" t="b">
        <v>1</v>
      </c>
      <c r="R999" t="str">
        <f t="shared" si="75"/>
        <v>2910000</v>
      </c>
      <c r="S999" t="str">
        <f t="shared" si="76"/>
        <v>2910000-UT</v>
      </c>
      <c r="T999" t="str">
        <f t="shared" si="77"/>
        <v>2910000-UT</v>
      </c>
      <c r="U999" t="str">
        <f t="shared" si="78"/>
        <v>1</v>
      </c>
      <c r="V999" t="str">
        <f t="shared" si="79"/>
        <v>UT</v>
      </c>
    </row>
    <row r="1000" spans="1:22" x14ac:dyDescent="0.35">
      <c r="A1000" t="str">
        <f>IF('Support - Calculation Detail'!A1000="","",LEFT('Support - Calculation Detail'!A1000,7)&amp;"-"&amp;RIGHT('Support - Calculation Detail'!A1000,2))</f>
        <v>2920001-UT</v>
      </c>
      <c r="B1000" t="str">
        <f>IF('Support - Calculation Detail'!C1000="","",'Support - Calculation Detail'!C1000)</f>
        <v>29</v>
      </c>
      <c r="C1000" t="str">
        <f>IF('Support - Calculation Detail'!B1000="","",'Support - Calculation Detail'!B1000)</f>
        <v>N</v>
      </c>
      <c r="D1000">
        <f>IF('Support - Calculation Detail'!D1000="","",'Support - Calculation Detail'!D1000)</f>
        <v>127131</v>
      </c>
      <c r="E1000">
        <f>IF('Support - Calculation Detail'!E1000="","",'Support - Calculation Detail'!E1000)</f>
        <v>-127131</v>
      </c>
      <c r="G1000">
        <f>IF('Support - Calculation Detail'!F1000="","",'Support - Calculation Detail'!F1000)</f>
        <v>0</v>
      </c>
      <c r="H1000">
        <f>IF('Support - Calculation Detail'!G1000="","",'Support - Calculation Detail'!G1000)</f>
        <v>1.04</v>
      </c>
      <c r="I1000">
        <f>IF('Support - Calculation Detail'!H1000="","",'Support - Calculation Detail'!H1000)</f>
        <v>0</v>
      </c>
      <c r="J1000">
        <f>IF('Support - Calculation Detail'!I1000="","",'Support - Calculation Detail'!I1000)</f>
        <v>0</v>
      </c>
      <c r="K1000">
        <f>IF('Support - Calculation Detail'!K1000="","",'Support - Calculation Detail'!K1000)</f>
        <v>0</v>
      </c>
      <c r="L1000">
        <f>IF('Support - Calculation Detail'!L1000="","",'Support - Calculation Detail'!L1000)</f>
        <v>0</v>
      </c>
      <c r="M1000">
        <f>IF('Support - Calculation Detail'!M1000="","",'Support - Calculation Detail'!M1000)</f>
        <v>0</v>
      </c>
      <c r="N1000">
        <f>IF('Support - Calculation Detail'!N1000="","",'Support - Calculation Detail'!N1000)</f>
        <v>0</v>
      </c>
      <c r="P1000">
        <f>IF('Support - Calculation Detail'!O1000="","",'Support - Calculation Detail'!O1000)</f>
        <v>0</v>
      </c>
      <c r="Q1000" t="b">
        <v>1</v>
      </c>
      <c r="R1000" t="str">
        <f t="shared" si="75"/>
        <v>2920001</v>
      </c>
      <c r="S1000" t="str">
        <f t="shared" si="76"/>
        <v>2920001-UT</v>
      </c>
      <c r="T1000" t="str">
        <f t="shared" si="77"/>
        <v>2920001-UT</v>
      </c>
      <c r="U1000" t="str">
        <f t="shared" si="78"/>
        <v>2</v>
      </c>
      <c r="V1000" t="str">
        <f t="shared" si="79"/>
        <v>UT</v>
      </c>
    </row>
    <row r="1001" spans="1:22" x14ac:dyDescent="0.35">
      <c r="A1001" t="str">
        <f>IF('Support - Calculation Detail'!A1001="","",LEFT('Support - Calculation Detail'!A1001,7)&amp;"-"&amp;RIGHT('Support - Calculation Detail'!A1001,2))</f>
        <v>2920001-TF</v>
      </c>
      <c r="B1001" t="str">
        <f>IF('Support - Calculation Detail'!C1001="","",'Support - Calculation Detail'!C1001)</f>
        <v>29</v>
      </c>
      <c r="C1001" t="str">
        <f>IF('Support - Calculation Detail'!B1001="","",'Support - Calculation Detail'!B1001)</f>
        <v>N</v>
      </c>
      <c r="D1001">
        <f>IF('Support - Calculation Detail'!D1001="","",'Support - Calculation Detail'!D1001)</f>
        <v>279732</v>
      </c>
      <c r="E1001">
        <f>IF('Support - Calculation Detail'!E1001="","",'Support - Calculation Detail'!E1001)</f>
        <v>-279732</v>
      </c>
      <c r="G1001">
        <f>IF('Support - Calculation Detail'!F1001="","",'Support - Calculation Detail'!F1001)</f>
        <v>0</v>
      </c>
      <c r="H1001">
        <f>IF('Support - Calculation Detail'!G1001="","",'Support - Calculation Detail'!G1001)</f>
        <v>1.04</v>
      </c>
      <c r="I1001">
        <f>IF('Support - Calculation Detail'!H1001="","",'Support - Calculation Detail'!H1001)</f>
        <v>0</v>
      </c>
      <c r="J1001">
        <f>IF('Support - Calculation Detail'!I1001="","",'Support - Calculation Detail'!I1001)</f>
        <v>0</v>
      </c>
      <c r="K1001">
        <f>IF('Support - Calculation Detail'!K1001="","",'Support - Calculation Detail'!K1001)</f>
        <v>0</v>
      </c>
      <c r="L1001">
        <f>IF('Support - Calculation Detail'!L1001="","",'Support - Calculation Detail'!L1001)</f>
        <v>0</v>
      </c>
      <c r="M1001">
        <f>IF('Support - Calculation Detail'!M1001="","",'Support - Calculation Detail'!M1001)</f>
        <v>0</v>
      </c>
      <c r="N1001">
        <f>IF('Support - Calculation Detail'!N1001="","",'Support - Calculation Detail'!N1001)</f>
        <v>0</v>
      </c>
      <c r="P1001">
        <f>IF('Support - Calculation Detail'!O1001="","",'Support - Calculation Detail'!O1001)</f>
        <v>0</v>
      </c>
      <c r="Q1001" t="b">
        <v>1</v>
      </c>
      <c r="R1001" t="str">
        <f t="shared" si="75"/>
        <v>2920001</v>
      </c>
      <c r="S1001" t="str">
        <f t="shared" si="76"/>
        <v>2920001-TF</v>
      </c>
      <c r="T1001" t="str">
        <f t="shared" si="77"/>
        <v>2920001-TF</v>
      </c>
      <c r="U1001" t="str">
        <f t="shared" si="78"/>
        <v>2</v>
      </c>
      <c r="V1001" t="str">
        <f t="shared" si="79"/>
        <v>TF</v>
      </c>
    </row>
    <row r="1002" spans="1:22" x14ac:dyDescent="0.35">
      <c r="A1002" t="str">
        <f>IF('Support - Calculation Detail'!A1002="","",LEFT('Support - Calculation Detail'!A1002,7)&amp;"-"&amp;RIGHT('Support - Calculation Detail'!A1002,2))</f>
        <v>2920002-UT</v>
      </c>
      <c r="B1002" t="str">
        <f>IF('Support - Calculation Detail'!C1002="","",'Support - Calculation Detail'!C1002)</f>
        <v>29</v>
      </c>
      <c r="C1002" t="str">
        <f>IF('Support - Calculation Detail'!B1002="","",'Support - Calculation Detail'!B1002)</f>
        <v>N</v>
      </c>
      <c r="D1002">
        <f>IF('Support - Calculation Detail'!D1002="","",'Support - Calculation Detail'!D1002)</f>
        <v>418852</v>
      </c>
      <c r="E1002">
        <f>IF('Support - Calculation Detail'!E1002="","",'Support - Calculation Detail'!E1002)</f>
        <v>0</v>
      </c>
      <c r="G1002">
        <f>IF('Support - Calculation Detail'!F1002="","",'Support - Calculation Detail'!F1002)</f>
        <v>418852</v>
      </c>
      <c r="H1002">
        <f>IF('Support - Calculation Detail'!G1002="","",'Support - Calculation Detail'!G1002)</f>
        <v>1.04</v>
      </c>
      <c r="I1002">
        <f>IF('Support - Calculation Detail'!H1002="","",'Support - Calculation Detail'!H1002)</f>
        <v>435606</v>
      </c>
      <c r="J1002">
        <f>IF('Support - Calculation Detail'!I1002="","",'Support - Calculation Detail'!I1002)</f>
        <v>0</v>
      </c>
      <c r="K1002">
        <f>IF('Support - Calculation Detail'!K1002="","",'Support - Calculation Detail'!K1002)</f>
        <v>435606</v>
      </c>
      <c r="L1002">
        <f>IF('Support - Calculation Detail'!L1002="","",'Support - Calculation Detail'!L1002)</f>
        <v>0</v>
      </c>
      <c r="M1002">
        <f>IF('Support - Calculation Detail'!M1002="","",'Support - Calculation Detail'!M1002)</f>
        <v>0</v>
      </c>
      <c r="N1002">
        <f>IF('Support - Calculation Detail'!N1002="","",'Support - Calculation Detail'!N1002)</f>
        <v>0</v>
      </c>
      <c r="P1002">
        <f>IF('Support - Calculation Detail'!O1002="","",'Support - Calculation Detail'!O1002)</f>
        <v>435606</v>
      </c>
      <c r="Q1002" t="b">
        <v>1</v>
      </c>
      <c r="R1002" t="str">
        <f t="shared" si="75"/>
        <v>2920002</v>
      </c>
      <c r="S1002" t="str">
        <f t="shared" si="76"/>
        <v>2920002-UT</v>
      </c>
      <c r="T1002" t="str">
        <f t="shared" si="77"/>
        <v>2920002-UT</v>
      </c>
      <c r="U1002" t="str">
        <f t="shared" si="78"/>
        <v>2</v>
      </c>
      <c r="V1002" t="str">
        <f t="shared" si="79"/>
        <v>UT</v>
      </c>
    </row>
    <row r="1003" spans="1:22" x14ac:dyDescent="0.35">
      <c r="A1003" t="str">
        <f>IF('Support - Calculation Detail'!A1003="","",LEFT('Support - Calculation Detail'!A1003,7)&amp;"-"&amp;RIGHT('Support - Calculation Detail'!A1003,2))</f>
        <v>2920003-UT</v>
      </c>
      <c r="B1003" t="str">
        <f>IF('Support - Calculation Detail'!C1003="","",'Support - Calculation Detail'!C1003)</f>
        <v>29</v>
      </c>
      <c r="C1003" t="str">
        <f>IF('Support - Calculation Detail'!B1003="","",'Support - Calculation Detail'!B1003)</f>
        <v>N</v>
      </c>
      <c r="D1003">
        <f>IF('Support - Calculation Detail'!D1003="","",'Support - Calculation Detail'!D1003)</f>
        <v>417224</v>
      </c>
      <c r="E1003">
        <f>IF('Support - Calculation Detail'!E1003="","",'Support - Calculation Detail'!E1003)</f>
        <v>0</v>
      </c>
      <c r="G1003">
        <f>IF('Support - Calculation Detail'!F1003="","",'Support - Calculation Detail'!F1003)</f>
        <v>417224</v>
      </c>
      <c r="H1003">
        <f>IF('Support - Calculation Detail'!G1003="","",'Support - Calculation Detail'!G1003)</f>
        <v>1.04</v>
      </c>
      <c r="I1003">
        <f>IF('Support - Calculation Detail'!H1003="","",'Support - Calculation Detail'!H1003)</f>
        <v>433913</v>
      </c>
      <c r="J1003">
        <f>IF('Support - Calculation Detail'!I1003="","",'Support - Calculation Detail'!I1003)</f>
        <v>0</v>
      </c>
      <c r="K1003">
        <f>IF('Support - Calculation Detail'!K1003="","",'Support - Calculation Detail'!K1003)</f>
        <v>433913</v>
      </c>
      <c r="L1003">
        <f>IF('Support - Calculation Detail'!L1003="","",'Support - Calculation Detail'!L1003)</f>
        <v>0</v>
      </c>
      <c r="M1003">
        <f>IF('Support - Calculation Detail'!M1003="","",'Support - Calculation Detail'!M1003)</f>
        <v>0</v>
      </c>
      <c r="N1003">
        <f>IF('Support - Calculation Detail'!N1003="","",'Support - Calculation Detail'!N1003)</f>
        <v>0</v>
      </c>
      <c r="P1003">
        <f>IF('Support - Calculation Detail'!O1003="","",'Support - Calculation Detail'!O1003)</f>
        <v>433913</v>
      </c>
      <c r="Q1003" t="b">
        <v>1</v>
      </c>
      <c r="R1003" t="str">
        <f t="shared" si="75"/>
        <v>2920003</v>
      </c>
      <c r="S1003" t="str">
        <f t="shared" si="76"/>
        <v>2920003-UT</v>
      </c>
      <c r="T1003" t="str">
        <f t="shared" si="77"/>
        <v>2920003-UT</v>
      </c>
      <c r="U1003" t="str">
        <f t="shared" si="78"/>
        <v>2</v>
      </c>
      <c r="V1003" t="str">
        <f t="shared" si="79"/>
        <v>UT</v>
      </c>
    </row>
    <row r="1004" spans="1:22" x14ac:dyDescent="0.35">
      <c r="A1004" t="str">
        <f>IF('Support - Calculation Detail'!A1004="","",LEFT('Support - Calculation Detail'!A1004,7)&amp;"-"&amp;RIGHT('Support - Calculation Detail'!A1004,2))</f>
        <v>2920003-TF</v>
      </c>
      <c r="B1004" t="str">
        <f>IF('Support - Calculation Detail'!C1004="","",'Support - Calculation Detail'!C1004)</f>
        <v>29</v>
      </c>
      <c r="C1004" t="str">
        <f>IF('Support - Calculation Detail'!B1004="","",'Support - Calculation Detail'!B1004)</f>
        <v>N</v>
      </c>
      <c r="D1004">
        <f>IF('Support - Calculation Detail'!D1004="","",'Support - Calculation Detail'!D1004)</f>
        <v>393431</v>
      </c>
      <c r="E1004">
        <f>IF('Support - Calculation Detail'!E1004="","",'Support - Calculation Detail'!E1004)</f>
        <v>0</v>
      </c>
      <c r="G1004">
        <f>IF('Support - Calculation Detail'!F1004="","",'Support - Calculation Detail'!F1004)</f>
        <v>393431</v>
      </c>
      <c r="H1004">
        <f>IF('Support - Calculation Detail'!G1004="","",'Support - Calculation Detail'!G1004)</f>
        <v>1.04</v>
      </c>
      <c r="I1004">
        <f>IF('Support - Calculation Detail'!H1004="","",'Support - Calculation Detail'!H1004)</f>
        <v>409168</v>
      </c>
      <c r="J1004">
        <f>IF('Support - Calculation Detail'!I1004="","",'Support - Calculation Detail'!I1004)</f>
        <v>0</v>
      </c>
      <c r="K1004">
        <f>IF('Support - Calculation Detail'!K1004="","",'Support - Calculation Detail'!K1004)</f>
        <v>409168</v>
      </c>
      <c r="L1004">
        <f>IF('Support - Calculation Detail'!L1004="","",'Support - Calculation Detail'!L1004)</f>
        <v>0</v>
      </c>
      <c r="M1004">
        <f>IF('Support - Calculation Detail'!M1004="","",'Support - Calculation Detail'!M1004)</f>
        <v>0</v>
      </c>
      <c r="N1004">
        <f>IF('Support - Calculation Detail'!N1004="","",'Support - Calculation Detail'!N1004)</f>
        <v>0</v>
      </c>
      <c r="P1004">
        <f>IF('Support - Calculation Detail'!O1004="","",'Support - Calculation Detail'!O1004)</f>
        <v>409168</v>
      </c>
      <c r="Q1004" t="b">
        <v>1</v>
      </c>
      <c r="R1004" t="str">
        <f t="shared" si="75"/>
        <v>2920003</v>
      </c>
      <c r="S1004" t="str">
        <f t="shared" si="76"/>
        <v>2920003-TF</v>
      </c>
      <c r="T1004" t="str">
        <f t="shared" si="77"/>
        <v>2920003-TF</v>
      </c>
      <c r="U1004" t="str">
        <f t="shared" si="78"/>
        <v>2</v>
      </c>
      <c r="V1004" t="str">
        <f t="shared" si="79"/>
        <v>TF</v>
      </c>
    </row>
    <row r="1005" spans="1:22" x14ac:dyDescent="0.35">
      <c r="A1005" t="str">
        <f>IF('Support - Calculation Detail'!A1005="","",LEFT('Support - Calculation Detail'!A1005,7)&amp;"-"&amp;RIGHT('Support - Calculation Detail'!A1005,2))</f>
        <v>2920004-TF</v>
      </c>
      <c r="B1005" t="str">
        <f>IF('Support - Calculation Detail'!C1005="","",'Support - Calculation Detail'!C1005)</f>
        <v>29</v>
      </c>
      <c r="C1005" t="str">
        <f>IF('Support - Calculation Detail'!B1005="","",'Support - Calculation Detail'!B1005)</f>
        <v>N</v>
      </c>
      <c r="D1005">
        <f>IF('Support - Calculation Detail'!D1005="","",'Support - Calculation Detail'!D1005)</f>
        <v>1785971</v>
      </c>
      <c r="E1005">
        <f>IF('Support - Calculation Detail'!E1005="","",'Support - Calculation Detail'!E1005)</f>
        <v>0</v>
      </c>
      <c r="G1005">
        <f>IF('Support - Calculation Detail'!F1005="","",'Support - Calculation Detail'!F1005)</f>
        <v>1785971</v>
      </c>
      <c r="H1005">
        <f>IF('Support - Calculation Detail'!G1005="","",'Support - Calculation Detail'!G1005)</f>
        <v>1.04</v>
      </c>
      <c r="I1005">
        <f>IF('Support - Calculation Detail'!H1005="","",'Support - Calculation Detail'!H1005)</f>
        <v>1857410</v>
      </c>
      <c r="J1005">
        <f>IF('Support - Calculation Detail'!I1005="","",'Support - Calculation Detail'!I1005)</f>
        <v>0</v>
      </c>
      <c r="K1005">
        <f>IF('Support - Calculation Detail'!K1005="","",'Support - Calculation Detail'!K1005)</f>
        <v>1857410</v>
      </c>
      <c r="L1005">
        <f>IF('Support - Calculation Detail'!L1005="","",'Support - Calculation Detail'!L1005)</f>
        <v>0</v>
      </c>
      <c r="M1005">
        <f>IF('Support - Calculation Detail'!M1005="","",'Support - Calculation Detail'!M1005)</f>
        <v>0</v>
      </c>
      <c r="N1005">
        <f>IF('Support - Calculation Detail'!N1005="","",'Support - Calculation Detail'!N1005)</f>
        <v>0</v>
      </c>
      <c r="P1005">
        <f>IF('Support - Calculation Detail'!O1005="","",'Support - Calculation Detail'!O1005)</f>
        <v>1857410</v>
      </c>
      <c r="Q1005" t="b">
        <v>1</v>
      </c>
      <c r="R1005" t="str">
        <f t="shared" si="75"/>
        <v>2920004</v>
      </c>
      <c r="S1005" t="str">
        <f t="shared" si="76"/>
        <v>2920004-TF</v>
      </c>
      <c r="T1005" t="str">
        <f t="shared" si="77"/>
        <v>2920004-TF</v>
      </c>
      <c r="U1005" t="str">
        <f t="shared" si="78"/>
        <v>2</v>
      </c>
      <c r="V1005" t="str">
        <f t="shared" si="79"/>
        <v>TF</v>
      </c>
    </row>
    <row r="1006" spans="1:22" x14ac:dyDescent="0.35">
      <c r="A1006" t="str">
        <f>IF('Support - Calculation Detail'!A1006="","",LEFT('Support - Calculation Detail'!A1006,7)&amp;"-"&amp;RIGHT('Support - Calculation Detail'!A1006,2))</f>
        <v>2920004-UT</v>
      </c>
      <c r="B1006" t="str">
        <f>IF('Support - Calculation Detail'!C1006="","",'Support - Calculation Detail'!C1006)</f>
        <v>29</v>
      </c>
      <c r="C1006" t="str">
        <f>IF('Support - Calculation Detail'!B1006="","",'Support - Calculation Detail'!B1006)</f>
        <v>N</v>
      </c>
      <c r="D1006">
        <f>IF('Support - Calculation Detail'!D1006="","",'Support - Calculation Detail'!D1006)</f>
        <v>395221</v>
      </c>
      <c r="E1006">
        <f>IF('Support - Calculation Detail'!E1006="","",'Support - Calculation Detail'!E1006)</f>
        <v>0</v>
      </c>
      <c r="G1006">
        <f>IF('Support - Calculation Detail'!F1006="","",'Support - Calculation Detail'!F1006)</f>
        <v>395221</v>
      </c>
      <c r="H1006">
        <f>IF('Support - Calculation Detail'!G1006="","",'Support - Calculation Detail'!G1006)</f>
        <v>1.04</v>
      </c>
      <c r="I1006">
        <f>IF('Support - Calculation Detail'!H1006="","",'Support - Calculation Detail'!H1006)</f>
        <v>411030</v>
      </c>
      <c r="J1006">
        <f>IF('Support - Calculation Detail'!I1006="","",'Support - Calculation Detail'!I1006)</f>
        <v>0</v>
      </c>
      <c r="K1006">
        <f>IF('Support - Calculation Detail'!K1006="","",'Support - Calculation Detail'!K1006)</f>
        <v>411030</v>
      </c>
      <c r="L1006">
        <f>IF('Support - Calculation Detail'!L1006="","",'Support - Calculation Detail'!L1006)</f>
        <v>0</v>
      </c>
      <c r="M1006">
        <f>IF('Support - Calculation Detail'!M1006="","",'Support - Calculation Detail'!M1006)</f>
        <v>0</v>
      </c>
      <c r="N1006">
        <f>IF('Support - Calculation Detail'!N1006="","",'Support - Calculation Detail'!N1006)</f>
        <v>0</v>
      </c>
      <c r="P1006">
        <f>IF('Support - Calculation Detail'!O1006="","",'Support - Calculation Detail'!O1006)</f>
        <v>411030</v>
      </c>
      <c r="Q1006" t="b">
        <v>1</v>
      </c>
      <c r="R1006" t="str">
        <f t="shared" si="75"/>
        <v>2920004</v>
      </c>
      <c r="S1006" t="str">
        <f t="shared" si="76"/>
        <v>2920004-UT</v>
      </c>
      <c r="T1006" t="str">
        <f t="shared" si="77"/>
        <v>2920004-UT</v>
      </c>
      <c r="U1006" t="str">
        <f t="shared" si="78"/>
        <v>2</v>
      </c>
      <c r="V1006" t="str">
        <f t="shared" si="79"/>
        <v>UT</v>
      </c>
    </row>
    <row r="1007" spans="1:22" x14ac:dyDescent="0.35">
      <c r="A1007" t="str">
        <f>IF('Support - Calculation Detail'!A1007="","",LEFT('Support - Calculation Detail'!A1007,7)&amp;"-"&amp;RIGHT('Support - Calculation Detail'!A1007,2))</f>
        <v>2920005-UT</v>
      </c>
      <c r="B1007" t="str">
        <f>IF('Support - Calculation Detail'!C1007="","",'Support - Calculation Detail'!C1007)</f>
        <v>29</v>
      </c>
      <c r="C1007" t="str">
        <f>IF('Support - Calculation Detail'!B1007="","",'Support - Calculation Detail'!B1007)</f>
        <v>N</v>
      </c>
      <c r="D1007">
        <f>IF('Support - Calculation Detail'!D1007="","",'Support - Calculation Detail'!D1007)</f>
        <v>117002</v>
      </c>
      <c r="E1007">
        <f>IF('Support - Calculation Detail'!E1007="","",'Support - Calculation Detail'!E1007)</f>
        <v>0</v>
      </c>
      <c r="G1007">
        <f>IF('Support - Calculation Detail'!F1007="","",'Support - Calculation Detail'!F1007)</f>
        <v>117002</v>
      </c>
      <c r="H1007">
        <f>IF('Support - Calculation Detail'!G1007="","",'Support - Calculation Detail'!G1007)</f>
        <v>1.04</v>
      </c>
      <c r="I1007">
        <f>IF('Support - Calculation Detail'!H1007="","",'Support - Calculation Detail'!H1007)</f>
        <v>121682</v>
      </c>
      <c r="J1007">
        <f>IF('Support - Calculation Detail'!I1007="","",'Support - Calculation Detail'!I1007)</f>
        <v>0</v>
      </c>
      <c r="K1007">
        <f>IF('Support - Calculation Detail'!K1007="","",'Support - Calculation Detail'!K1007)</f>
        <v>121682</v>
      </c>
      <c r="L1007">
        <f>IF('Support - Calculation Detail'!L1007="","",'Support - Calculation Detail'!L1007)</f>
        <v>0</v>
      </c>
      <c r="M1007">
        <f>IF('Support - Calculation Detail'!M1007="","",'Support - Calculation Detail'!M1007)</f>
        <v>0</v>
      </c>
      <c r="N1007">
        <f>IF('Support - Calculation Detail'!N1007="","",'Support - Calculation Detail'!N1007)</f>
        <v>0</v>
      </c>
      <c r="P1007">
        <f>IF('Support - Calculation Detail'!O1007="","",'Support - Calculation Detail'!O1007)</f>
        <v>121682</v>
      </c>
      <c r="Q1007" t="b">
        <v>1</v>
      </c>
      <c r="R1007" t="str">
        <f t="shared" si="75"/>
        <v>2920005</v>
      </c>
      <c r="S1007" t="str">
        <f t="shared" si="76"/>
        <v>2920005-UT</v>
      </c>
      <c r="T1007" t="str">
        <f t="shared" si="77"/>
        <v>2920005-UT</v>
      </c>
      <c r="U1007" t="str">
        <f t="shared" si="78"/>
        <v>2</v>
      </c>
      <c r="V1007" t="str">
        <f t="shared" si="79"/>
        <v>UT</v>
      </c>
    </row>
    <row r="1008" spans="1:22" x14ac:dyDescent="0.35">
      <c r="A1008" t="str">
        <f>IF('Support - Calculation Detail'!A1008="","",LEFT('Support - Calculation Detail'!A1008,7)&amp;"-"&amp;RIGHT('Support - Calculation Detail'!A1008,2))</f>
        <v>2920005-TF</v>
      </c>
      <c r="B1008" t="str">
        <f>IF('Support - Calculation Detail'!C1008="","",'Support - Calculation Detail'!C1008)</f>
        <v>29</v>
      </c>
      <c r="C1008" t="str">
        <f>IF('Support - Calculation Detail'!B1008="","",'Support - Calculation Detail'!B1008)</f>
        <v>N</v>
      </c>
      <c r="D1008">
        <f>IF('Support - Calculation Detail'!D1008="","",'Support - Calculation Detail'!D1008)</f>
        <v>800934</v>
      </c>
      <c r="E1008">
        <f>IF('Support - Calculation Detail'!E1008="","",'Support - Calculation Detail'!E1008)</f>
        <v>0</v>
      </c>
      <c r="G1008">
        <f>IF('Support - Calculation Detail'!F1008="","",'Support - Calculation Detail'!F1008)</f>
        <v>800934</v>
      </c>
      <c r="H1008">
        <f>IF('Support - Calculation Detail'!G1008="","",'Support - Calculation Detail'!G1008)</f>
        <v>1.04</v>
      </c>
      <c r="I1008">
        <f>IF('Support - Calculation Detail'!H1008="","",'Support - Calculation Detail'!H1008)</f>
        <v>832971</v>
      </c>
      <c r="J1008">
        <f>IF('Support - Calculation Detail'!I1008="","",'Support - Calculation Detail'!I1008)</f>
        <v>0</v>
      </c>
      <c r="K1008">
        <f>IF('Support - Calculation Detail'!K1008="","",'Support - Calculation Detail'!K1008)</f>
        <v>832971</v>
      </c>
      <c r="L1008">
        <f>IF('Support - Calculation Detail'!L1008="","",'Support - Calculation Detail'!L1008)</f>
        <v>0</v>
      </c>
      <c r="M1008">
        <f>IF('Support - Calculation Detail'!M1008="","",'Support - Calculation Detail'!M1008)</f>
        <v>0</v>
      </c>
      <c r="N1008">
        <f>IF('Support - Calculation Detail'!N1008="","",'Support - Calculation Detail'!N1008)</f>
        <v>0</v>
      </c>
      <c r="P1008">
        <f>IF('Support - Calculation Detail'!O1008="","",'Support - Calculation Detail'!O1008)</f>
        <v>832971</v>
      </c>
      <c r="Q1008" t="b">
        <v>1</v>
      </c>
      <c r="R1008" t="str">
        <f t="shared" si="75"/>
        <v>2920005</v>
      </c>
      <c r="S1008" t="str">
        <f t="shared" si="76"/>
        <v>2920005-TF</v>
      </c>
      <c r="T1008" t="str">
        <f t="shared" si="77"/>
        <v>2920005-TF</v>
      </c>
      <c r="U1008" t="str">
        <f t="shared" si="78"/>
        <v>2</v>
      </c>
      <c r="V1008" t="str">
        <f t="shared" si="79"/>
        <v>TF</v>
      </c>
    </row>
    <row r="1009" spans="1:22" x14ac:dyDescent="0.35">
      <c r="A1009" t="str">
        <f>IF('Support - Calculation Detail'!A1009="","",LEFT('Support - Calculation Detail'!A1009,7)&amp;"-"&amp;RIGHT('Support - Calculation Detail'!A1009,2))</f>
        <v>2920006-TF</v>
      </c>
      <c r="B1009" t="str">
        <f>IF('Support - Calculation Detail'!C1009="","",'Support - Calculation Detail'!C1009)</f>
        <v>29</v>
      </c>
      <c r="C1009" t="str">
        <f>IF('Support - Calculation Detail'!B1009="","",'Support - Calculation Detail'!B1009)</f>
        <v>N</v>
      </c>
      <c r="D1009">
        <f>IF('Support - Calculation Detail'!D1009="","",'Support - Calculation Detail'!D1009)</f>
        <v>2055461</v>
      </c>
      <c r="E1009">
        <f>IF('Support - Calculation Detail'!E1009="","",'Support - Calculation Detail'!E1009)</f>
        <v>0</v>
      </c>
      <c r="G1009">
        <f>IF('Support - Calculation Detail'!F1009="","",'Support - Calculation Detail'!F1009)</f>
        <v>2055461</v>
      </c>
      <c r="H1009">
        <f>IF('Support - Calculation Detail'!G1009="","",'Support - Calculation Detail'!G1009)</f>
        <v>1.04</v>
      </c>
      <c r="I1009">
        <f>IF('Support - Calculation Detail'!H1009="","",'Support - Calculation Detail'!H1009)</f>
        <v>2137679</v>
      </c>
      <c r="J1009">
        <f>IF('Support - Calculation Detail'!I1009="","",'Support - Calculation Detail'!I1009)</f>
        <v>0</v>
      </c>
      <c r="K1009">
        <f>IF('Support - Calculation Detail'!K1009="","",'Support - Calculation Detail'!K1009)</f>
        <v>2137679</v>
      </c>
      <c r="L1009">
        <f>IF('Support - Calculation Detail'!L1009="","",'Support - Calculation Detail'!L1009)</f>
        <v>0</v>
      </c>
      <c r="M1009">
        <f>IF('Support - Calculation Detail'!M1009="","",'Support - Calculation Detail'!M1009)</f>
        <v>0</v>
      </c>
      <c r="N1009">
        <f>IF('Support - Calculation Detail'!N1009="","",'Support - Calculation Detail'!N1009)</f>
        <v>0</v>
      </c>
      <c r="P1009">
        <f>IF('Support - Calculation Detail'!O1009="","",'Support - Calculation Detail'!O1009)</f>
        <v>2137679</v>
      </c>
      <c r="Q1009" t="b">
        <v>1</v>
      </c>
      <c r="R1009" t="str">
        <f t="shared" si="75"/>
        <v>2920006</v>
      </c>
      <c r="S1009" t="str">
        <f t="shared" si="76"/>
        <v>2920006-TF</v>
      </c>
      <c r="T1009" t="str">
        <f t="shared" si="77"/>
        <v>2920006-TF</v>
      </c>
      <c r="U1009" t="str">
        <f t="shared" si="78"/>
        <v>2</v>
      </c>
      <c r="V1009" t="str">
        <f t="shared" si="79"/>
        <v>TF</v>
      </c>
    </row>
    <row r="1010" spans="1:22" x14ac:dyDescent="0.35">
      <c r="A1010" t="str">
        <f>IF('Support - Calculation Detail'!A1010="","",LEFT('Support - Calculation Detail'!A1010,7)&amp;"-"&amp;RIGHT('Support - Calculation Detail'!A1010,2))</f>
        <v>2920006-UT</v>
      </c>
      <c r="B1010" t="str">
        <f>IF('Support - Calculation Detail'!C1010="","",'Support - Calculation Detail'!C1010)</f>
        <v>29</v>
      </c>
      <c r="C1010" t="str">
        <f>IF('Support - Calculation Detail'!B1010="","",'Support - Calculation Detail'!B1010)</f>
        <v>N</v>
      </c>
      <c r="D1010">
        <f>IF('Support - Calculation Detail'!D1010="","",'Support - Calculation Detail'!D1010)</f>
        <v>297699</v>
      </c>
      <c r="E1010">
        <f>IF('Support - Calculation Detail'!E1010="","",'Support - Calculation Detail'!E1010)</f>
        <v>0</v>
      </c>
      <c r="G1010">
        <f>IF('Support - Calculation Detail'!F1010="","",'Support - Calculation Detail'!F1010)</f>
        <v>297699</v>
      </c>
      <c r="H1010">
        <f>IF('Support - Calculation Detail'!G1010="","",'Support - Calculation Detail'!G1010)</f>
        <v>1.04</v>
      </c>
      <c r="I1010">
        <f>IF('Support - Calculation Detail'!H1010="","",'Support - Calculation Detail'!H1010)</f>
        <v>309607</v>
      </c>
      <c r="J1010">
        <f>IF('Support - Calculation Detail'!I1010="","",'Support - Calculation Detail'!I1010)</f>
        <v>0</v>
      </c>
      <c r="K1010">
        <f>IF('Support - Calculation Detail'!K1010="","",'Support - Calculation Detail'!K1010)</f>
        <v>309607</v>
      </c>
      <c r="L1010">
        <f>IF('Support - Calculation Detail'!L1010="","",'Support - Calculation Detail'!L1010)</f>
        <v>0</v>
      </c>
      <c r="M1010">
        <f>IF('Support - Calculation Detail'!M1010="","",'Support - Calculation Detail'!M1010)</f>
        <v>0</v>
      </c>
      <c r="N1010">
        <f>IF('Support - Calculation Detail'!N1010="","",'Support - Calculation Detail'!N1010)</f>
        <v>0</v>
      </c>
      <c r="P1010">
        <f>IF('Support - Calculation Detail'!O1010="","",'Support - Calculation Detail'!O1010)</f>
        <v>309607</v>
      </c>
      <c r="Q1010" t="b">
        <v>1</v>
      </c>
      <c r="R1010" t="str">
        <f t="shared" si="75"/>
        <v>2920006</v>
      </c>
      <c r="S1010" t="str">
        <f t="shared" si="76"/>
        <v>2920006-UT</v>
      </c>
      <c r="T1010" t="str">
        <f t="shared" si="77"/>
        <v>2920006-UT</v>
      </c>
      <c r="U1010" t="str">
        <f t="shared" si="78"/>
        <v>2</v>
      </c>
      <c r="V1010" t="str">
        <f t="shared" si="79"/>
        <v>UT</v>
      </c>
    </row>
    <row r="1011" spans="1:22" x14ac:dyDescent="0.35">
      <c r="A1011" t="str">
        <f>IF('Support - Calculation Detail'!A1011="","",LEFT('Support - Calculation Detail'!A1011,7)&amp;"-"&amp;RIGHT('Support - Calculation Detail'!A1011,2))</f>
        <v>2920007-UT</v>
      </c>
      <c r="B1011" t="str">
        <f>IF('Support - Calculation Detail'!C1011="","",'Support - Calculation Detail'!C1011)</f>
        <v>29</v>
      </c>
      <c r="C1011" t="str">
        <f>IF('Support - Calculation Detail'!B1011="","",'Support - Calculation Detail'!B1011)</f>
        <v>N</v>
      </c>
      <c r="D1011">
        <f>IF('Support - Calculation Detail'!D1011="","",'Support - Calculation Detail'!D1011)</f>
        <v>443686</v>
      </c>
      <c r="E1011">
        <f>IF('Support - Calculation Detail'!E1011="","",'Support - Calculation Detail'!E1011)</f>
        <v>52048</v>
      </c>
      <c r="G1011">
        <f>IF('Support - Calculation Detail'!F1011="","",'Support - Calculation Detail'!F1011)</f>
        <v>495734</v>
      </c>
      <c r="H1011">
        <f>IF('Support - Calculation Detail'!G1011="","",'Support - Calculation Detail'!G1011)</f>
        <v>1.04</v>
      </c>
      <c r="I1011">
        <f>IF('Support - Calculation Detail'!H1011="","",'Support - Calculation Detail'!H1011)</f>
        <v>515563</v>
      </c>
      <c r="J1011">
        <f>IF('Support - Calculation Detail'!I1011="","",'Support - Calculation Detail'!I1011)</f>
        <v>75000</v>
      </c>
      <c r="K1011">
        <f>IF('Support - Calculation Detail'!K1011="","",'Support - Calculation Detail'!K1011)</f>
        <v>590563</v>
      </c>
      <c r="L1011">
        <f>IF('Support - Calculation Detail'!L1011="","",'Support - Calculation Detail'!L1011)</f>
        <v>0</v>
      </c>
      <c r="M1011">
        <f>IF('Support - Calculation Detail'!M1011="","",'Support - Calculation Detail'!M1011)</f>
        <v>0</v>
      </c>
      <c r="N1011">
        <f>IF('Support - Calculation Detail'!N1011="","",'Support - Calculation Detail'!N1011)</f>
        <v>0</v>
      </c>
      <c r="P1011">
        <f>IF('Support - Calculation Detail'!O1011="","",'Support - Calculation Detail'!O1011)</f>
        <v>590563</v>
      </c>
      <c r="Q1011" t="b">
        <v>1</v>
      </c>
      <c r="R1011" t="str">
        <f t="shared" si="75"/>
        <v>2920007</v>
      </c>
      <c r="S1011" t="str">
        <f t="shared" si="76"/>
        <v>2920007-UT</v>
      </c>
      <c r="T1011" t="str">
        <f t="shared" si="77"/>
        <v>2920007-UT</v>
      </c>
      <c r="U1011" t="str">
        <f t="shared" si="78"/>
        <v>2</v>
      </c>
      <c r="V1011" t="str">
        <f t="shared" si="79"/>
        <v>UT</v>
      </c>
    </row>
    <row r="1012" spans="1:22" x14ac:dyDescent="0.35">
      <c r="A1012" t="str">
        <f>IF('Support - Calculation Detail'!A1012="","",LEFT('Support - Calculation Detail'!A1012,7)&amp;"-"&amp;RIGHT('Support - Calculation Detail'!A1012,2))</f>
        <v>2920007-TF</v>
      </c>
      <c r="B1012" t="str">
        <f>IF('Support - Calculation Detail'!C1012="","",'Support - Calculation Detail'!C1012)</f>
        <v>29</v>
      </c>
      <c r="C1012" t="str">
        <f>IF('Support - Calculation Detail'!B1012="","",'Support - Calculation Detail'!B1012)</f>
        <v>N</v>
      </c>
      <c r="D1012">
        <f>IF('Support - Calculation Detail'!D1012="","",'Support - Calculation Detail'!D1012)</f>
        <v>830774</v>
      </c>
      <c r="E1012">
        <f>IF('Support - Calculation Detail'!E1012="","",'Support - Calculation Detail'!E1012)</f>
        <v>0</v>
      </c>
      <c r="G1012">
        <f>IF('Support - Calculation Detail'!F1012="","",'Support - Calculation Detail'!F1012)</f>
        <v>830774</v>
      </c>
      <c r="H1012">
        <f>IF('Support - Calculation Detail'!G1012="","",'Support - Calculation Detail'!G1012)</f>
        <v>1.04</v>
      </c>
      <c r="I1012">
        <f>IF('Support - Calculation Detail'!H1012="","",'Support - Calculation Detail'!H1012)</f>
        <v>864005</v>
      </c>
      <c r="J1012">
        <f>IF('Support - Calculation Detail'!I1012="","",'Support - Calculation Detail'!I1012)</f>
        <v>0</v>
      </c>
      <c r="K1012">
        <f>IF('Support - Calculation Detail'!K1012="","",'Support - Calculation Detail'!K1012)</f>
        <v>864005</v>
      </c>
      <c r="L1012">
        <f>IF('Support - Calculation Detail'!L1012="","",'Support - Calculation Detail'!L1012)</f>
        <v>0</v>
      </c>
      <c r="M1012">
        <f>IF('Support - Calculation Detail'!M1012="","",'Support - Calculation Detail'!M1012)</f>
        <v>0</v>
      </c>
      <c r="N1012">
        <f>IF('Support - Calculation Detail'!N1012="","",'Support - Calculation Detail'!N1012)</f>
        <v>0</v>
      </c>
      <c r="P1012">
        <f>IF('Support - Calculation Detail'!O1012="","",'Support - Calculation Detail'!O1012)</f>
        <v>864005</v>
      </c>
      <c r="Q1012" t="b">
        <v>1</v>
      </c>
      <c r="R1012" t="str">
        <f t="shared" si="75"/>
        <v>2920007</v>
      </c>
      <c r="S1012" t="str">
        <f t="shared" si="76"/>
        <v>2920007-TF</v>
      </c>
      <c r="T1012" t="str">
        <f t="shared" si="77"/>
        <v>2920007-TF</v>
      </c>
      <c r="U1012" t="str">
        <f t="shared" si="78"/>
        <v>2</v>
      </c>
      <c r="V1012" t="str">
        <f t="shared" si="79"/>
        <v>TF</v>
      </c>
    </row>
    <row r="1013" spans="1:22" x14ac:dyDescent="0.35">
      <c r="A1013" t="str">
        <f>IF('Support - Calculation Detail'!A1013="","",LEFT('Support - Calculation Detail'!A1013,7)&amp;"-"&amp;RIGHT('Support - Calculation Detail'!A1013,2))</f>
        <v>2920008-TF</v>
      </c>
      <c r="B1013" t="str">
        <f>IF('Support - Calculation Detail'!C1013="","",'Support - Calculation Detail'!C1013)</f>
        <v>29</v>
      </c>
      <c r="C1013" t="str">
        <f>IF('Support - Calculation Detail'!B1013="","",'Support - Calculation Detail'!B1013)</f>
        <v>N</v>
      </c>
      <c r="D1013">
        <f>IF('Support - Calculation Detail'!D1013="","",'Support - Calculation Detail'!D1013)</f>
        <v>699887</v>
      </c>
      <c r="E1013">
        <f>IF('Support - Calculation Detail'!E1013="","",'Support - Calculation Detail'!E1013)</f>
        <v>0</v>
      </c>
      <c r="G1013">
        <f>IF('Support - Calculation Detail'!F1013="","",'Support - Calculation Detail'!F1013)</f>
        <v>699887</v>
      </c>
      <c r="H1013">
        <f>IF('Support - Calculation Detail'!G1013="","",'Support - Calculation Detail'!G1013)</f>
        <v>1.04</v>
      </c>
      <c r="I1013">
        <f>IF('Support - Calculation Detail'!H1013="","",'Support - Calculation Detail'!H1013)</f>
        <v>727882</v>
      </c>
      <c r="J1013">
        <f>IF('Support - Calculation Detail'!I1013="","",'Support - Calculation Detail'!I1013)</f>
        <v>0</v>
      </c>
      <c r="K1013">
        <f>IF('Support - Calculation Detail'!K1013="","",'Support - Calculation Detail'!K1013)</f>
        <v>727882</v>
      </c>
      <c r="L1013">
        <f>IF('Support - Calculation Detail'!L1013="","",'Support - Calculation Detail'!L1013)</f>
        <v>0</v>
      </c>
      <c r="M1013">
        <f>IF('Support - Calculation Detail'!M1013="","",'Support - Calculation Detail'!M1013)</f>
        <v>0</v>
      </c>
      <c r="N1013">
        <f>IF('Support - Calculation Detail'!N1013="","",'Support - Calculation Detail'!N1013)</f>
        <v>0</v>
      </c>
      <c r="P1013">
        <f>IF('Support - Calculation Detail'!O1013="","",'Support - Calculation Detail'!O1013)</f>
        <v>727882</v>
      </c>
      <c r="Q1013" t="b">
        <v>1</v>
      </c>
      <c r="R1013" t="str">
        <f t="shared" si="75"/>
        <v>2920008</v>
      </c>
      <c r="S1013" t="str">
        <f t="shared" si="76"/>
        <v>2920008-TF</v>
      </c>
      <c r="T1013" t="str">
        <f t="shared" si="77"/>
        <v>2920008-TF</v>
      </c>
      <c r="U1013" t="str">
        <f t="shared" si="78"/>
        <v>2</v>
      </c>
      <c r="V1013" t="str">
        <f t="shared" si="79"/>
        <v>TF</v>
      </c>
    </row>
    <row r="1014" spans="1:22" x14ac:dyDescent="0.35">
      <c r="A1014" t="str">
        <f>IF('Support - Calculation Detail'!A1014="","",LEFT('Support - Calculation Detail'!A1014,7)&amp;"-"&amp;RIGHT('Support - Calculation Detail'!A1014,2))</f>
        <v>2920008-UT</v>
      </c>
      <c r="B1014" t="str">
        <f>IF('Support - Calculation Detail'!C1014="","",'Support - Calculation Detail'!C1014)</f>
        <v>29</v>
      </c>
      <c r="C1014" t="str">
        <f>IF('Support - Calculation Detail'!B1014="","",'Support - Calculation Detail'!B1014)</f>
        <v>N</v>
      </c>
      <c r="D1014">
        <f>IF('Support - Calculation Detail'!D1014="","",'Support - Calculation Detail'!D1014)</f>
        <v>76457</v>
      </c>
      <c r="E1014">
        <f>IF('Support - Calculation Detail'!E1014="","",'Support - Calculation Detail'!E1014)</f>
        <v>0</v>
      </c>
      <c r="G1014">
        <f>IF('Support - Calculation Detail'!F1014="","",'Support - Calculation Detail'!F1014)</f>
        <v>76457</v>
      </c>
      <c r="H1014">
        <f>IF('Support - Calculation Detail'!G1014="","",'Support - Calculation Detail'!G1014)</f>
        <v>1.04</v>
      </c>
      <c r="I1014">
        <f>IF('Support - Calculation Detail'!H1014="","",'Support - Calculation Detail'!H1014)</f>
        <v>79515</v>
      </c>
      <c r="J1014">
        <f>IF('Support - Calculation Detail'!I1014="","",'Support - Calculation Detail'!I1014)</f>
        <v>0</v>
      </c>
      <c r="K1014">
        <f>IF('Support - Calculation Detail'!K1014="","",'Support - Calculation Detail'!K1014)</f>
        <v>79515</v>
      </c>
      <c r="L1014">
        <f>IF('Support - Calculation Detail'!L1014="","",'Support - Calculation Detail'!L1014)</f>
        <v>0</v>
      </c>
      <c r="M1014">
        <f>IF('Support - Calculation Detail'!M1014="","",'Support - Calculation Detail'!M1014)</f>
        <v>0</v>
      </c>
      <c r="N1014">
        <f>IF('Support - Calculation Detail'!N1014="","",'Support - Calculation Detail'!N1014)</f>
        <v>0</v>
      </c>
      <c r="P1014">
        <f>IF('Support - Calculation Detail'!O1014="","",'Support - Calculation Detail'!O1014)</f>
        <v>79515</v>
      </c>
      <c r="Q1014" t="b">
        <v>1</v>
      </c>
      <c r="R1014" t="str">
        <f t="shared" si="75"/>
        <v>2920008</v>
      </c>
      <c r="S1014" t="str">
        <f t="shared" si="76"/>
        <v>2920008-UT</v>
      </c>
      <c r="T1014" t="str">
        <f t="shared" si="77"/>
        <v>2920008-UT</v>
      </c>
      <c r="U1014" t="str">
        <f t="shared" si="78"/>
        <v>2</v>
      </c>
      <c r="V1014" t="str">
        <f t="shared" si="79"/>
        <v>UT</v>
      </c>
    </row>
    <row r="1015" spans="1:22" x14ac:dyDescent="0.35">
      <c r="A1015" t="str">
        <f>IF('Support - Calculation Detail'!A1015="","",LEFT('Support - Calculation Detail'!A1015,7)&amp;"-"&amp;RIGHT('Support - Calculation Detail'!A1015,2))</f>
        <v>2920009-UT</v>
      </c>
      <c r="B1015" t="str">
        <f>IF('Support - Calculation Detail'!C1015="","",'Support - Calculation Detail'!C1015)</f>
        <v>29</v>
      </c>
      <c r="C1015" t="str">
        <f>IF('Support - Calculation Detail'!B1015="","",'Support - Calculation Detail'!B1015)</f>
        <v>N</v>
      </c>
      <c r="D1015">
        <f>IF('Support - Calculation Detail'!D1015="","",'Support - Calculation Detail'!D1015)</f>
        <v>24043</v>
      </c>
      <c r="E1015">
        <f>IF('Support - Calculation Detail'!E1015="","",'Support - Calculation Detail'!E1015)</f>
        <v>0</v>
      </c>
      <c r="G1015">
        <f>IF('Support - Calculation Detail'!F1015="","",'Support - Calculation Detail'!F1015)</f>
        <v>24043</v>
      </c>
      <c r="H1015">
        <f>IF('Support - Calculation Detail'!G1015="","",'Support - Calculation Detail'!G1015)</f>
        <v>1.04</v>
      </c>
      <c r="I1015">
        <f>IF('Support - Calculation Detail'!H1015="","",'Support - Calculation Detail'!H1015)</f>
        <v>25005</v>
      </c>
      <c r="J1015">
        <f>IF('Support - Calculation Detail'!I1015="","",'Support - Calculation Detail'!I1015)</f>
        <v>0</v>
      </c>
      <c r="K1015">
        <f>IF('Support - Calculation Detail'!K1015="","",'Support - Calculation Detail'!K1015)</f>
        <v>25005</v>
      </c>
      <c r="L1015">
        <f>IF('Support - Calculation Detail'!L1015="","",'Support - Calculation Detail'!L1015)</f>
        <v>0</v>
      </c>
      <c r="M1015">
        <f>IF('Support - Calculation Detail'!M1015="","",'Support - Calculation Detail'!M1015)</f>
        <v>0</v>
      </c>
      <c r="N1015">
        <f>IF('Support - Calculation Detail'!N1015="","",'Support - Calculation Detail'!N1015)</f>
        <v>0</v>
      </c>
      <c r="P1015">
        <f>IF('Support - Calculation Detail'!O1015="","",'Support - Calculation Detail'!O1015)</f>
        <v>25005</v>
      </c>
      <c r="Q1015" t="b">
        <v>1</v>
      </c>
      <c r="R1015" t="str">
        <f t="shared" si="75"/>
        <v>2920009</v>
      </c>
      <c r="S1015" t="str">
        <f t="shared" si="76"/>
        <v>2920009-UT</v>
      </c>
      <c r="T1015" t="str">
        <f t="shared" si="77"/>
        <v>2920009-UT</v>
      </c>
      <c r="U1015" t="str">
        <f t="shared" si="78"/>
        <v>2</v>
      </c>
      <c r="V1015" t="str">
        <f t="shared" si="79"/>
        <v>UT</v>
      </c>
    </row>
    <row r="1016" spans="1:22" x14ac:dyDescent="0.35">
      <c r="A1016" t="str">
        <f>IF('Support - Calculation Detail'!A1016="","",LEFT('Support - Calculation Detail'!A1016,7)&amp;"-"&amp;RIGHT('Support - Calculation Detail'!A1016,2))</f>
        <v>2920009-TF</v>
      </c>
      <c r="B1016" t="str">
        <f>IF('Support - Calculation Detail'!C1016="","",'Support - Calculation Detail'!C1016)</f>
        <v>29</v>
      </c>
      <c r="C1016" t="str">
        <f>IF('Support - Calculation Detail'!B1016="","",'Support - Calculation Detail'!B1016)</f>
        <v>N</v>
      </c>
      <c r="D1016">
        <f>IF('Support - Calculation Detail'!D1016="","",'Support - Calculation Detail'!D1016)</f>
        <v>305762</v>
      </c>
      <c r="E1016">
        <f>IF('Support - Calculation Detail'!E1016="","",'Support - Calculation Detail'!E1016)</f>
        <v>0</v>
      </c>
      <c r="G1016">
        <f>IF('Support - Calculation Detail'!F1016="","",'Support - Calculation Detail'!F1016)</f>
        <v>305762</v>
      </c>
      <c r="H1016">
        <f>IF('Support - Calculation Detail'!G1016="","",'Support - Calculation Detail'!G1016)</f>
        <v>1.04</v>
      </c>
      <c r="I1016">
        <f>IF('Support - Calculation Detail'!H1016="","",'Support - Calculation Detail'!H1016)</f>
        <v>317992</v>
      </c>
      <c r="J1016">
        <f>IF('Support - Calculation Detail'!I1016="","",'Support - Calculation Detail'!I1016)</f>
        <v>0</v>
      </c>
      <c r="K1016">
        <f>IF('Support - Calculation Detail'!K1016="","",'Support - Calculation Detail'!K1016)</f>
        <v>317992</v>
      </c>
      <c r="L1016">
        <f>IF('Support - Calculation Detail'!L1016="","",'Support - Calculation Detail'!L1016)</f>
        <v>0</v>
      </c>
      <c r="M1016">
        <f>IF('Support - Calculation Detail'!M1016="","",'Support - Calculation Detail'!M1016)</f>
        <v>0</v>
      </c>
      <c r="N1016">
        <f>IF('Support - Calculation Detail'!N1016="","",'Support - Calculation Detail'!N1016)</f>
        <v>0</v>
      </c>
      <c r="P1016">
        <f>IF('Support - Calculation Detail'!O1016="","",'Support - Calculation Detail'!O1016)</f>
        <v>317992</v>
      </c>
      <c r="Q1016" t="b">
        <v>1</v>
      </c>
      <c r="R1016" t="str">
        <f t="shared" si="75"/>
        <v>2920009</v>
      </c>
      <c r="S1016" t="str">
        <f t="shared" si="76"/>
        <v>2920009-TF</v>
      </c>
      <c r="T1016" t="str">
        <f t="shared" si="77"/>
        <v>2920009-TF</v>
      </c>
      <c r="U1016" t="str">
        <f t="shared" si="78"/>
        <v>2</v>
      </c>
      <c r="V1016" t="str">
        <f t="shared" si="79"/>
        <v>TF</v>
      </c>
    </row>
    <row r="1017" spans="1:22" x14ac:dyDescent="0.35">
      <c r="A1017" t="str">
        <f>IF('Support - Calculation Detail'!A1017="","",LEFT('Support - Calculation Detail'!A1017,7)&amp;"-"&amp;RIGHT('Support - Calculation Detail'!A1017,2))</f>
        <v>2950075-UT</v>
      </c>
      <c r="B1017" t="str">
        <f>IF('Support - Calculation Detail'!C1017="","",'Support - Calculation Detail'!C1017)</f>
        <v>29</v>
      </c>
      <c r="C1017" t="str">
        <f>IF('Support - Calculation Detail'!B1017="","",'Support - Calculation Detail'!B1017)</f>
        <v>N</v>
      </c>
      <c r="D1017">
        <f>IF('Support - Calculation Detail'!D1017="","",'Support - Calculation Detail'!D1017)</f>
        <v>270755</v>
      </c>
      <c r="E1017">
        <f>IF('Support - Calculation Detail'!E1017="","",'Support - Calculation Detail'!E1017)</f>
        <v>0</v>
      </c>
      <c r="G1017">
        <f>IF('Support - Calculation Detail'!F1017="","",'Support - Calculation Detail'!F1017)</f>
        <v>270755</v>
      </c>
      <c r="H1017">
        <f>IF('Support - Calculation Detail'!G1017="","",'Support - Calculation Detail'!G1017)</f>
        <v>1.04</v>
      </c>
      <c r="I1017">
        <f>IF('Support - Calculation Detail'!H1017="","",'Support - Calculation Detail'!H1017)</f>
        <v>281585</v>
      </c>
      <c r="J1017">
        <f>IF('Support - Calculation Detail'!I1017="","",'Support - Calculation Detail'!I1017)</f>
        <v>0</v>
      </c>
      <c r="K1017">
        <f>IF('Support - Calculation Detail'!K1017="","",'Support - Calculation Detail'!K1017)</f>
        <v>281585</v>
      </c>
      <c r="L1017">
        <f>IF('Support - Calculation Detail'!L1017="","",'Support - Calculation Detail'!L1017)</f>
        <v>0</v>
      </c>
      <c r="M1017">
        <f>IF('Support - Calculation Detail'!M1017="","",'Support - Calculation Detail'!M1017)</f>
        <v>0</v>
      </c>
      <c r="N1017">
        <f>IF('Support - Calculation Detail'!N1017="","",'Support - Calculation Detail'!N1017)</f>
        <v>0</v>
      </c>
      <c r="P1017">
        <f>IF('Support - Calculation Detail'!O1017="","",'Support - Calculation Detail'!O1017)</f>
        <v>281585</v>
      </c>
      <c r="Q1017" t="b">
        <v>1</v>
      </c>
      <c r="R1017" t="str">
        <f t="shared" si="75"/>
        <v>2950075</v>
      </c>
      <c r="S1017" t="str">
        <f t="shared" si="76"/>
        <v>2950075-UT</v>
      </c>
      <c r="T1017" t="str">
        <f t="shared" si="77"/>
        <v>2950075-UT</v>
      </c>
      <c r="U1017" t="str">
        <f t="shared" si="78"/>
        <v>5</v>
      </c>
      <c r="V1017" t="str">
        <f t="shared" si="79"/>
        <v>UT</v>
      </c>
    </row>
    <row r="1018" spans="1:22" x14ac:dyDescent="0.35">
      <c r="A1018" t="str">
        <f>IF('Support - Calculation Detail'!A1018="","",LEFT('Support - Calculation Detail'!A1018,7)&amp;"-"&amp;RIGHT('Support - Calculation Detail'!A1018,2))</f>
        <v>2950076-UT</v>
      </c>
      <c r="B1018" t="str">
        <f>IF('Support - Calculation Detail'!C1018="","",'Support - Calculation Detail'!C1018)</f>
        <v>29</v>
      </c>
      <c r="C1018" t="str">
        <f>IF('Support - Calculation Detail'!B1018="","",'Support - Calculation Detail'!B1018)</f>
        <v>N</v>
      </c>
      <c r="D1018">
        <f>IF('Support - Calculation Detail'!D1018="","",'Support - Calculation Detail'!D1018)</f>
        <v>5037772</v>
      </c>
      <c r="E1018">
        <f>IF('Support - Calculation Detail'!E1018="","",'Support - Calculation Detail'!E1018)</f>
        <v>0</v>
      </c>
      <c r="G1018">
        <f>IF('Support - Calculation Detail'!F1018="","",'Support - Calculation Detail'!F1018)</f>
        <v>5037772</v>
      </c>
      <c r="H1018">
        <f>IF('Support - Calculation Detail'!G1018="","",'Support - Calculation Detail'!G1018)</f>
        <v>1.04</v>
      </c>
      <c r="I1018">
        <f>IF('Support - Calculation Detail'!H1018="","",'Support - Calculation Detail'!H1018)</f>
        <v>5239283</v>
      </c>
      <c r="J1018">
        <f>IF('Support - Calculation Detail'!I1018="","",'Support - Calculation Detail'!I1018)</f>
        <v>0</v>
      </c>
      <c r="K1018">
        <f>IF('Support - Calculation Detail'!K1018="","",'Support - Calculation Detail'!K1018)</f>
        <v>5239283</v>
      </c>
      <c r="L1018">
        <f>IF('Support - Calculation Detail'!L1018="","",'Support - Calculation Detail'!L1018)</f>
        <v>0</v>
      </c>
      <c r="M1018">
        <f>IF('Support - Calculation Detail'!M1018="","",'Support - Calculation Detail'!M1018)</f>
        <v>0</v>
      </c>
      <c r="N1018">
        <f>IF('Support - Calculation Detail'!N1018="","",'Support - Calculation Detail'!N1018)</f>
        <v>0</v>
      </c>
      <c r="P1018">
        <f>IF('Support - Calculation Detail'!O1018="","",'Support - Calculation Detail'!O1018)</f>
        <v>5239283</v>
      </c>
      <c r="Q1018" t="b">
        <v>1</v>
      </c>
      <c r="R1018" t="str">
        <f t="shared" si="75"/>
        <v>2950076</v>
      </c>
      <c r="S1018" t="str">
        <f t="shared" si="76"/>
        <v>2950076-UT</v>
      </c>
      <c r="T1018" t="str">
        <f t="shared" si="77"/>
        <v>2950076-UT</v>
      </c>
      <c r="U1018" t="str">
        <f t="shared" si="78"/>
        <v>5</v>
      </c>
      <c r="V1018" t="str">
        <f t="shared" si="79"/>
        <v>UT</v>
      </c>
    </row>
    <row r="1019" spans="1:22" x14ac:dyDescent="0.35">
      <c r="A1019" t="str">
        <f>IF('Support - Calculation Detail'!A1019="","",LEFT('Support - Calculation Detail'!A1019,7)&amp;"-"&amp;RIGHT('Support - Calculation Detail'!A1019,2))</f>
        <v>2950077-UT</v>
      </c>
      <c r="B1019" t="str">
        <f>IF('Support - Calculation Detail'!C1019="","",'Support - Calculation Detail'!C1019)</f>
        <v>29</v>
      </c>
      <c r="C1019" t="str">
        <f>IF('Support - Calculation Detail'!B1019="","",'Support - Calculation Detail'!B1019)</f>
        <v>N</v>
      </c>
      <c r="D1019">
        <f>IF('Support - Calculation Detail'!D1019="","",'Support - Calculation Detail'!D1019)</f>
        <v>5110347</v>
      </c>
      <c r="E1019">
        <f>IF('Support - Calculation Detail'!E1019="","",'Support - Calculation Detail'!E1019)</f>
        <v>0</v>
      </c>
      <c r="G1019">
        <f>IF('Support - Calculation Detail'!F1019="","",'Support - Calculation Detail'!F1019)</f>
        <v>5110347</v>
      </c>
      <c r="H1019">
        <f>IF('Support - Calculation Detail'!G1019="","",'Support - Calculation Detail'!G1019)</f>
        <v>1.04</v>
      </c>
      <c r="I1019">
        <f>IF('Support - Calculation Detail'!H1019="","",'Support - Calculation Detail'!H1019)</f>
        <v>5314761</v>
      </c>
      <c r="J1019">
        <f>IF('Support - Calculation Detail'!I1019="","",'Support - Calculation Detail'!I1019)</f>
        <v>0</v>
      </c>
      <c r="K1019">
        <f>IF('Support - Calculation Detail'!K1019="","",'Support - Calculation Detail'!K1019)</f>
        <v>5314761</v>
      </c>
      <c r="L1019">
        <f>IF('Support - Calculation Detail'!L1019="","",'Support - Calculation Detail'!L1019)</f>
        <v>0</v>
      </c>
      <c r="M1019">
        <f>IF('Support - Calculation Detail'!M1019="","",'Support - Calculation Detail'!M1019)</f>
        <v>0</v>
      </c>
      <c r="N1019">
        <f>IF('Support - Calculation Detail'!N1019="","",'Support - Calculation Detail'!N1019)</f>
        <v>0</v>
      </c>
      <c r="P1019">
        <f>IF('Support - Calculation Detail'!O1019="","",'Support - Calculation Detail'!O1019)</f>
        <v>5314761</v>
      </c>
      <c r="Q1019" t="b">
        <v>1</v>
      </c>
      <c r="R1019" t="str">
        <f t="shared" si="75"/>
        <v>2950077</v>
      </c>
      <c r="S1019" t="str">
        <f t="shared" si="76"/>
        <v>2950077-UT</v>
      </c>
      <c r="T1019" t="str">
        <f t="shared" si="77"/>
        <v>2950077-UT</v>
      </c>
      <c r="U1019" t="str">
        <f t="shared" si="78"/>
        <v>5</v>
      </c>
      <c r="V1019" t="str">
        <f t="shared" si="79"/>
        <v>UT</v>
      </c>
    </row>
    <row r="1020" spans="1:22" x14ac:dyDescent="0.35">
      <c r="A1020" t="str">
        <f>IF('Support - Calculation Detail'!A1020="","",LEFT('Support - Calculation Detail'!A1020,7)&amp;"-"&amp;RIGHT('Support - Calculation Detail'!A1020,2))</f>
        <v>2950078-UT</v>
      </c>
      <c r="B1020" t="str">
        <f>IF('Support - Calculation Detail'!C1020="","",'Support - Calculation Detail'!C1020)</f>
        <v>29</v>
      </c>
      <c r="C1020" t="str">
        <f>IF('Support - Calculation Detail'!B1020="","",'Support - Calculation Detail'!B1020)</f>
        <v>N</v>
      </c>
      <c r="D1020">
        <f>IF('Support - Calculation Detail'!D1020="","",'Support - Calculation Detail'!D1020)</f>
        <v>132671</v>
      </c>
      <c r="E1020">
        <f>IF('Support - Calculation Detail'!E1020="","",'Support - Calculation Detail'!E1020)</f>
        <v>0</v>
      </c>
      <c r="G1020">
        <f>IF('Support - Calculation Detail'!F1020="","",'Support - Calculation Detail'!F1020)</f>
        <v>132671</v>
      </c>
      <c r="H1020">
        <f>IF('Support - Calculation Detail'!G1020="","",'Support - Calculation Detail'!G1020)</f>
        <v>1.04</v>
      </c>
      <c r="I1020">
        <f>IF('Support - Calculation Detail'!H1020="","",'Support - Calculation Detail'!H1020)</f>
        <v>137978</v>
      </c>
      <c r="J1020">
        <f>IF('Support - Calculation Detail'!I1020="","",'Support - Calculation Detail'!I1020)</f>
        <v>0</v>
      </c>
      <c r="K1020">
        <f>IF('Support - Calculation Detail'!K1020="","",'Support - Calculation Detail'!K1020)</f>
        <v>137978</v>
      </c>
      <c r="L1020">
        <f>IF('Support - Calculation Detail'!L1020="","",'Support - Calculation Detail'!L1020)</f>
        <v>0</v>
      </c>
      <c r="M1020">
        <f>IF('Support - Calculation Detail'!M1020="","",'Support - Calculation Detail'!M1020)</f>
        <v>0</v>
      </c>
      <c r="N1020">
        <f>IF('Support - Calculation Detail'!N1020="","",'Support - Calculation Detail'!N1020)</f>
        <v>0</v>
      </c>
      <c r="P1020">
        <f>IF('Support - Calculation Detail'!O1020="","",'Support - Calculation Detail'!O1020)</f>
        <v>137978</v>
      </c>
      <c r="Q1020" t="b">
        <v>1</v>
      </c>
      <c r="R1020" t="str">
        <f t="shared" si="75"/>
        <v>2950078</v>
      </c>
      <c r="S1020" t="str">
        <f t="shared" si="76"/>
        <v>2950078-UT</v>
      </c>
      <c r="T1020" t="str">
        <f t="shared" si="77"/>
        <v>2950078-UT</v>
      </c>
      <c r="U1020" t="str">
        <f t="shared" si="78"/>
        <v>5</v>
      </c>
      <c r="V1020" t="str">
        <f t="shared" si="79"/>
        <v>UT</v>
      </c>
    </row>
    <row r="1021" spans="1:22" x14ac:dyDescent="0.35">
      <c r="A1021" t="str">
        <f>IF('Support - Calculation Detail'!A1021="","",LEFT('Support - Calculation Detail'!A1021,7)&amp;"-"&amp;RIGHT('Support - Calculation Detail'!A1021,2))</f>
        <v>2950079-UT</v>
      </c>
      <c r="B1021" t="str">
        <f>IF('Support - Calculation Detail'!C1021="","",'Support - Calculation Detail'!C1021)</f>
        <v>29</v>
      </c>
      <c r="C1021" t="str">
        <f>IF('Support - Calculation Detail'!B1021="","",'Support - Calculation Detail'!B1021)</f>
        <v>N</v>
      </c>
      <c r="D1021">
        <f>IF('Support - Calculation Detail'!D1021="","",'Support - Calculation Detail'!D1021)</f>
        <v>1196175</v>
      </c>
      <c r="E1021">
        <f>IF('Support - Calculation Detail'!E1021="","",'Support - Calculation Detail'!E1021)</f>
        <v>140320</v>
      </c>
      <c r="G1021">
        <f>IF('Support - Calculation Detail'!F1021="","",'Support - Calculation Detail'!F1021)</f>
        <v>1336495</v>
      </c>
      <c r="H1021">
        <f>IF('Support - Calculation Detail'!G1021="","",'Support - Calculation Detail'!G1021)</f>
        <v>1.04</v>
      </c>
      <c r="I1021">
        <f>IF('Support - Calculation Detail'!H1021="","",'Support - Calculation Detail'!H1021)</f>
        <v>1389955</v>
      </c>
      <c r="J1021">
        <f>IF('Support - Calculation Detail'!I1021="","",'Support - Calculation Detail'!I1021)</f>
        <v>0</v>
      </c>
      <c r="K1021">
        <f>IF('Support - Calculation Detail'!K1021="","",'Support - Calculation Detail'!K1021)</f>
        <v>1389955</v>
      </c>
      <c r="L1021">
        <f>IF('Support - Calculation Detail'!L1021="","",'Support - Calculation Detail'!L1021)</f>
        <v>0</v>
      </c>
      <c r="M1021">
        <f>IF('Support - Calculation Detail'!M1021="","",'Support - Calculation Detail'!M1021)</f>
        <v>0</v>
      </c>
      <c r="N1021">
        <f>IF('Support - Calculation Detail'!N1021="","",'Support - Calculation Detail'!N1021)</f>
        <v>0</v>
      </c>
      <c r="P1021">
        <f>IF('Support - Calculation Detail'!O1021="","",'Support - Calculation Detail'!O1021)</f>
        <v>1389955</v>
      </c>
      <c r="Q1021" t="b">
        <v>1</v>
      </c>
      <c r="R1021" t="str">
        <f t="shared" si="75"/>
        <v>2950079</v>
      </c>
      <c r="S1021" t="str">
        <f t="shared" si="76"/>
        <v>2950079-UT</v>
      </c>
      <c r="T1021" t="str">
        <f t="shared" si="77"/>
        <v>2950079-UT</v>
      </c>
      <c r="U1021" t="str">
        <f t="shared" si="78"/>
        <v>5</v>
      </c>
      <c r="V1021" t="str">
        <f t="shared" si="79"/>
        <v>UT</v>
      </c>
    </row>
    <row r="1022" spans="1:22" x14ac:dyDescent="0.35">
      <c r="A1022" t="str">
        <f>IF('Support - Calculation Detail'!A1022="","",LEFT('Support - Calculation Detail'!A1022,7)&amp;"-"&amp;RIGHT('Support - Calculation Detail'!A1022,2))</f>
        <v>2930323-UT</v>
      </c>
      <c r="B1022" t="str">
        <f>IF('Support - Calculation Detail'!C1022="","",'Support - Calculation Detail'!C1022)</f>
        <v>29</v>
      </c>
      <c r="C1022" t="str">
        <f>IF('Support - Calculation Detail'!B1022="","",'Support - Calculation Detail'!B1022)</f>
        <v>N</v>
      </c>
      <c r="D1022">
        <f>IF('Support - Calculation Detail'!D1022="","",'Support - Calculation Detail'!D1022)</f>
        <v>69908509</v>
      </c>
      <c r="E1022">
        <f>IF('Support - Calculation Detail'!E1022="","",'Support - Calculation Detail'!E1022)</f>
        <v>0</v>
      </c>
      <c r="G1022">
        <f>IF('Support - Calculation Detail'!F1022="","",'Support - Calculation Detail'!F1022)</f>
        <v>69908509</v>
      </c>
      <c r="H1022">
        <f>IF('Support - Calculation Detail'!G1022="","",'Support - Calculation Detail'!G1022)</f>
        <v>1.04</v>
      </c>
      <c r="I1022">
        <f>IF('Support - Calculation Detail'!H1022="","",'Support - Calculation Detail'!H1022)</f>
        <v>72704849</v>
      </c>
      <c r="J1022">
        <f>IF('Support - Calculation Detail'!I1022="","",'Support - Calculation Detail'!I1022)</f>
        <v>0</v>
      </c>
      <c r="K1022">
        <f>IF('Support - Calculation Detail'!K1022="","",'Support - Calculation Detail'!K1022)</f>
        <v>72704849</v>
      </c>
      <c r="L1022">
        <f>IF('Support - Calculation Detail'!L1022="","",'Support - Calculation Detail'!L1022)</f>
        <v>6007896</v>
      </c>
      <c r="M1022">
        <f>IF('Support - Calculation Detail'!M1022="","",'Support - Calculation Detail'!M1022)</f>
        <v>0</v>
      </c>
      <c r="N1022">
        <f>IF('Support - Calculation Detail'!N1022="","",'Support - Calculation Detail'!N1022)</f>
        <v>0</v>
      </c>
      <c r="P1022">
        <f>IF('Support - Calculation Detail'!O1022="","",'Support - Calculation Detail'!O1022)</f>
        <v>78712745</v>
      </c>
      <c r="Q1022" t="b">
        <v>1</v>
      </c>
      <c r="R1022" t="str">
        <f t="shared" si="75"/>
        <v>2930323</v>
      </c>
      <c r="S1022" t="str">
        <f t="shared" si="76"/>
        <v>2930323-UT</v>
      </c>
      <c r="T1022" t="str">
        <f t="shared" si="77"/>
        <v>2930323-UT</v>
      </c>
      <c r="U1022" t="str">
        <f t="shared" si="78"/>
        <v>3</v>
      </c>
      <c r="V1022" t="str">
        <f t="shared" si="79"/>
        <v>UT</v>
      </c>
    </row>
    <row r="1023" spans="1:22" x14ac:dyDescent="0.35">
      <c r="A1023" t="str">
        <f>IF('Support - Calculation Detail'!A1023="","",LEFT('Support - Calculation Detail'!A1023,7)&amp;"-"&amp;RIGHT('Support - Calculation Detail'!A1023,2))</f>
        <v>2960336-UT</v>
      </c>
      <c r="B1023" t="str">
        <f>IF('Support - Calculation Detail'!C1023="","",'Support - Calculation Detail'!C1023)</f>
        <v>29</v>
      </c>
      <c r="C1023" t="str">
        <f>IF('Support - Calculation Detail'!B1023="","",'Support - Calculation Detail'!B1023)</f>
        <v>N</v>
      </c>
      <c r="D1023">
        <f>IF('Support - Calculation Detail'!D1023="","",'Support - Calculation Detail'!D1023)</f>
        <v>0</v>
      </c>
      <c r="E1023">
        <f>IF('Support - Calculation Detail'!E1023="","",'Support - Calculation Detail'!E1023)</f>
        <v>0</v>
      </c>
      <c r="G1023">
        <f>IF('Support - Calculation Detail'!F1023="","",'Support - Calculation Detail'!F1023)</f>
        <v>0</v>
      </c>
      <c r="H1023">
        <f>IF('Support - Calculation Detail'!G1023="","",'Support - Calculation Detail'!G1023)</f>
        <v>1.04</v>
      </c>
      <c r="I1023">
        <f>IF('Support - Calculation Detail'!H1023="","",'Support - Calculation Detail'!H1023)</f>
        <v>0</v>
      </c>
      <c r="J1023">
        <f>IF('Support - Calculation Detail'!I1023="","",'Support - Calculation Detail'!I1023)</f>
        <v>0</v>
      </c>
      <c r="K1023">
        <f>IF('Support - Calculation Detail'!K1023="","",'Support - Calculation Detail'!K1023)</f>
        <v>0</v>
      </c>
      <c r="L1023">
        <f>IF('Support - Calculation Detail'!L1023="","",'Support - Calculation Detail'!L1023)</f>
        <v>0</v>
      </c>
      <c r="M1023">
        <f>IF('Support - Calculation Detail'!M1023="","",'Support - Calculation Detail'!M1023)</f>
        <v>0</v>
      </c>
      <c r="N1023">
        <f>IF('Support - Calculation Detail'!N1023="","",'Support - Calculation Detail'!N1023)</f>
        <v>0</v>
      </c>
      <c r="P1023">
        <f>IF('Support - Calculation Detail'!O1023="","",'Support - Calculation Detail'!O1023)</f>
        <v>0</v>
      </c>
      <c r="Q1023" t="b">
        <v>1</v>
      </c>
      <c r="R1023" t="str">
        <f t="shared" si="75"/>
        <v>2960336</v>
      </c>
      <c r="S1023" t="str">
        <f t="shared" si="76"/>
        <v>2960336-UT</v>
      </c>
      <c r="T1023" t="str">
        <f t="shared" si="77"/>
        <v>2960336-UT</v>
      </c>
      <c r="U1023" t="str">
        <f t="shared" si="78"/>
        <v>6</v>
      </c>
      <c r="V1023" t="str">
        <f t="shared" si="79"/>
        <v>UT</v>
      </c>
    </row>
    <row r="1024" spans="1:22" x14ac:dyDescent="0.35">
      <c r="A1024" t="str">
        <f>IF('Support - Calculation Detail'!A1024="","",LEFT('Support - Calculation Detail'!A1024,7)&amp;"-"&amp;RIGHT('Support - Calculation Detail'!A1024,2))</f>
        <v>2930413-UT</v>
      </c>
      <c r="B1024" t="str">
        <f>IF('Support - Calculation Detail'!C1024="","",'Support - Calculation Detail'!C1024)</f>
        <v>29</v>
      </c>
      <c r="C1024" t="str">
        <f>IF('Support - Calculation Detail'!B1024="","",'Support - Calculation Detail'!B1024)</f>
        <v>N</v>
      </c>
      <c r="D1024">
        <f>IF('Support - Calculation Detail'!D1024="","",'Support - Calculation Detail'!D1024)</f>
        <v>40140532</v>
      </c>
      <c r="E1024">
        <f>IF('Support - Calculation Detail'!E1024="","",'Support - Calculation Detail'!E1024)</f>
        <v>2954824</v>
      </c>
      <c r="G1024">
        <f>IF('Support - Calculation Detail'!F1024="","",'Support - Calculation Detail'!F1024)</f>
        <v>43095356</v>
      </c>
      <c r="H1024">
        <f>IF('Support - Calculation Detail'!G1024="","",'Support - Calculation Detail'!G1024)</f>
        <v>1.04</v>
      </c>
      <c r="I1024">
        <f>IF('Support - Calculation Detail'!H1024="","",'Support - Calculation Detail'!H1024)</f>
        <v>44819170</v>
      </c>
      <c r="J1024">
        <f>IF('Support - Calculation Detail'!I1024="","",'Support - Calculation Detail'!I1024)</f>
        <v>0</v>
      </c>
      <c r="K1024">
        <f>IF('Support - Calculation Detail'!K1024="","",'Support - Calculation Detail'!K1024)</f>
        <v>44819170</v>
      </c>
      <c r="L1024">
        <f>IF('Support - Calculation Detail'!L1024="","",'Support - Calculation Detail'!L1024)</f>
        <v>2741719</v>
      </c>
      <c r="M1024">
        <f>IF('Support - Calculation Detail'!M1024="","",'Support - Calculation Detail'!M1024)</f>
        <v>0</v>
      </c>
      <c r="N1024">
        <f>IF('Support - Calculation Detail'!N1024="","",'Support - Calculation Detail'!N1024)</f>
        <v>0</v>
      </c>
      <c r="P1024">
        <f>IF('Support - Calculation Detail'!O1024="","",'Support - Calculation Detail'!O1024)</f>
        <v>47560889</v>
      </c>
      <c r="Q1024" t="b">
        <v>1</v>
      </c>
      <c r="R1024" t="str">
        <f t="shared" si="75"/>
        <v>2930413</v>
      </c>
      <c r="S1024" t="str">
        <f t="shared" si="76"/>
        <v>2930413-UT</v>
      </c>
      <c r="T1024" t="str">
        <f t="shared" si="77"/>
        <v>2930413-UT</v>
      </c>
      <c r="U1024" t="str">
        <f t="shared" si="78"/>
        <v>3</v>
      </c>
      <c r="V1024" t="str">
        <f t="shared" si="79"/>
        <v>UT</v>
      </c>
    </row>
    <row r="1025" spans="1:22" x14ac:dyDescent="0.35">
      <c r="A1025" t="str">
        <f>IF('Support - Calculation Detail'!A1025="","",LEFT('Support - Calculation Detail'!A1025,7)&amp;"-"&amp;RIGHT('Support - Calculation Detail'!A1025,2))</f>
        <v>2930639-UT</v>
      </c>
      <c r="B1025" t="str">
        <f>IF('Support - Calculation Detail'!C1025="","",'Support - Calculation Detail'!C1025)</f>
        <v>29</v>
      </c>
      <c r="C1025" t="str">
        <f>IF('Support - Calculation Detail'!B1025="","",'Support - Calculation Detail'!B1025)</f>
        <v>N</v>
      </c>
      <c r="D1025">
        <f>IF('Support - Calculation Detail'!D1025="","",'Support - Calculation Detail'!D1025)</f>
        <v>553007</v>
      </c>
      <c r="E1025">
        <f>IF('Support - Calculation Detail'!E1025="","",'Support - Calculation Detail'!E1025)</f>
        <v>0</v>
      </c>
      <c r="G1025">
        <f>IF('Support - Calculation Detail'!F1025="","",'Support - Calculation Detail'!F1025)</f>
        <v>553007</v>
      </c>
      <c r="H1025">
        <f>IF('Support - Calculation Detail'!G1025="","",'Support - Calculation Detail'!G1025)</f>
        <v>1.04</v>
      </c>
      <c r="I1025">
        <f>IF('Support - Calculation Detail'!H1025="","",'Support - Calculation Detail'!H1025)</f>
        <v>575127</v>
      </c>
      <c r="J1025">
        <f>IF('Support - Calculation Detail'!I1025="","",'Support - Calculation Detail'!I1025)</f>
        <v>0</v>
      </c>
      <c r="K1025">
        <f>IF('Support - Calculation Detail'!K1025="","",'Support - Calculation Detail'!K1025)</f>
        <v>575127</v>
      </c>
      <c r="L1025">
        <f>IF('Support - Calculation Detail'!L1025="","",'Support - Calculation Detail'!L1025)</f>
        <v>30106</v>
      </c>
      <c r="M1025">
        <f>IF('Support - Calculation Detail'!M1025="","",'Support - Calculation Detail'!M1025)</f>
        <v>0</v>
      </c>
      <c r="N1025">
        <f>IF('Support - Calculation Detail'!N1025="","",'Support - Calculation Detail'!N1025)</f>
        <v>0</v>
      </c>
      <c r="P1025">
        <f>IF('Support - Calculation Detail'!O1025="","",'Support - Calculation Detail'!O1025)</f>
        <v>605233</v>
      </c>
      <c r="Q1025" t="b">
        <v>1</v>
      </c>
      <c r="R1025" t="str">
        <f t="shared" si="75"/>
        <v>2930639</v>
      </c>
      <c r="S1025" t="str">
        <f t="shared" si="76"/>
        <v>2930639-UT</v>
      </c>
      <c r="T1025" t="str">
        <f t="shared" si="77"/>
        <v>2930639-UT</v>
      </c>
      <c r="U1025" t="str">
        <f t="shared" si="78"/>
        <v>3</v>
      </c>
      <c r="V1025" t="str">
        <f t="shared" si="79"/>
        <v>UT</v>
      </c>
    </row>
    <row r="1026" spans="1:22" x14ac:dyDescent="0.35">
      <c r="A1026" t="str">
        <f>IF('Support - Calculation Detail'!A1026="","",LEFT('Support - Calculation Detail'!A1026,7)&amp;"-"&amp;RIGHT('Support - Calculation Detail'!A1026,2))</f>
        <v>2930640-UT</v>
      </c>
      <c r="B1026" t="str">
        <f>IF('Support - Calculation Detail'!C1026="","",'Support - Calculation Detail'!C1026)</f>
        <v>29</v>
      </c>
      <c r="C1026" t="str">
        <f>IF('Support - Calculation Detail'!B1026="","",'Support - Calculation Detail'!B1026)</f>
        <v>N</v>
      </c>
      <c r="D1026">
        <f>IF('Support - Calculation Detail'!D1026="","",'Support - Calculation Detail'!D1026)</f>
        <v>178827</v>
      </c>
      <c r="E1026">
        <f>IF('Support - Calculation Detail'!E1026="","",'Support - Calculation Detail'!E1026)</f>
        <v>0</v>
      </c>
      <c r="G1026">
        <f>IF('Support - Calculation Detail'!F1026="","",'Support - Calculation Detail'!F1026)</f>
        <v>178827</v>
      </c>
      <c r="H1026">
        <f>IF('Support - Calculation Detail'!G1026="","",'Support - Calculation Detail'!G1026)</f>
        <v>1.04</v>
      </c>
      <c r="I1026">
        <f>IF('Support - Calculation Detail'!H1026="","",'Support - Calculation Detail'!H1026)</f>
        <v>185980</v>
      </c>
      <c r="J1026">
        <f>IF('Support - Calculation Detail'!I1026="","",'Support - Calculation Detail'!I1026)</f>
        <v>0</v>
      </c>
      <c r="K1026">
        <f>IF('Support - Calculation Detail'!K1026="","",'Support - Calculation Detail'!K1026)</f>
        <v>185980</v>
      </c>
      <c r="L1026">
        <f>IF('Support - Calculation Detail'!L1026="","",'Support - Calculation Detail'!L1026)</f>
        <v>4137</v>
      </c>
      <c r="M1026">
        <f>IF('Support - Calculation Detail'!M1026="","",'Support - Calculation Detail'!M1026)</f>
        <v>0</v>
      </c>
      <c r="N1026">
        <f>IF('Support - Calculation Detail'!N1026="","",'Support - Calculation Detail'!N1026)</f>
        <v>0</v>
      </c>
      <c r="P1026">
        <f>IF('Support - Calculation Detail'!O1026="","",'Support - Calculation Detail'!O1026)</f>
        <v>190117</v>
      </c>
      <c r="Q1026" t="b">
        <v>1</v>
      </c>
      <c r="R1026" t="str">
        <f t="shared" si="75"/>
        <v>2930640</v>
      </c>
      <c r="S1026" t="str">
        <f t="shared" si="76"/>
        <v>2930640-UT</v>
      </c>
      <c r="T1026" t="str">
        <f t="shared" si="77"/>
        <v>2930640-UT</v>
      </c>
      <c r="U1026" t="str">
        <f t="shared" si="78"/>
        <v>3</v>
      </c>
      <c r="V1026" t="str">
        <f t="shared" si="79"/>
        <v>UT</v>
      </c>
    </row>
    <row r="1027" spans="1:22" x14ac:dyDescent="0.35">
      <c r="A1027" t="str">
        <f>IF('Support - Calculation Detail'!A1027="","",LEFT('Support - Calculation Detail'!A1027,7)&amp;"-"&amp;RIGHT('Support - Calculation Detail'!A1027,2))</f>
        <v>2930641-UT</v>
      </c>
      <c r="B1027" t="str">
        <f>IF('Support - Calculation Detail'!C1027="","",'Support - Calculation Detail'!C1027)</f>
        <v>29</v>
      </c>
      <c r="C1027" t="str">
        <f>IF('Support - Calculation Detail'!B1027="","",'Support - Calculation Detail'!B1027)</f>
        <v>N</v>
      </c>
      <c r="D1027">
        <f>IF('Support - Calculation Detail'!D1027="","",'Support - Calculation Detail'!D1027)</f>
        <v>2060362</v>
      </c>
      <c r="E1027">
        <f>IF('Support - Calculation Detail'!E1027="","",'Support - Calculation Detail'!E1027)</f>
        <v>0</v>
      </c>
      <c r="G1027">
        <f>IF('Support - Calculation Detail'!F1027="","",'Support - Calculation Detail'!F1027)</f>
        <v>2060362</v>
      </c>
      <c r="H1027">
        <f>IF('Support - Calculation Detail'!G1027="","",'Support - Calculation Detail'!G1027)</f>
        <v>1.04</v>
      </c>
      <c r="I1027">
        <f>IF('Support - Calculation Detail'!H1027="","",'Support - Calculation Detail'!H1027)</f>
        <v>2142776</v>
      </c>
      <c r="J1027">
        <f>IF('Support - Calculation Detail'!I1027="","",'Support - Calculation Detail'!I1027)</f>
        <v>0</v>
      </c>
      <c r="K1027">
        <f>IF('Support - Calculation Detail'!K1027="","",'Support - Calculation Detail'!K1027)</f>
        <v>2142776</v>
      </c>
      <c r="L1027">
        <f>IF('Support - Calculation Detail'!L1027="","",'Support - Calculation Detail'!L1027)</f>
        <v>244082</v>
      </c>
      <c r="M1027">
        <f>IF('Support - Calculation Detail'!M1027="","",'Support - Calculation Detail'!M1027)</f>
        <v>0</v>
      </c>
      <c r="N1027">
        <f>IF('Support - Calculation Detail'!N1027="","",'Support - Calculation Detail'!N1027)</f>
        <v>0</v>
      </c>
      <c r="P1027">
        <f>IF('Support - Calculation Detail'!O1027="","",'Support - Calculation Detail'!O1027)</f>
        <v>2386858</v>
      </c>
      <c r="Q1027" t="b">
        <v>1</v>
      </c>
      <c r="R1027" t="str">
        <f t="shared" ref="R1027:R1090" si="80">LEFT(A1027,7)</f>
        <v>2930641</v>
      </c>
      <c r="S1027" t="str">
        <f t="shared" ref="S1027:S1090" si="81">A1027</f>
        <v>2930641-UT</v>
      </c>
      <c r="T1027" t="str">
        <f t="shared" ref="T1027:T1090" si="82">S1027</f>
        <v>2930641-UT</v>
      </c>
      <c r="U1027" t="str">
        <f t="shared" ref="U1027:U1090" si="83">MID(S1027,3,1)</f>
        <v>3</v>
      </c>
      <c r="V1027" t="str">
        <f t="shared" ref="V1027:V1090" si="84">RIGHT(T1027,2)</f>
        <v>UT</v>
      </c>
    </row>
    <row r="1028" spans="1:22" x14ac:dyDescent="0.35">
      <c r="A1028" t="str">
        <f>IF('Support - Calculation Detail'!A1028="","",LEFT('Support - Calculation Detail'!A1028,7)&amp;"-"&amp;RIGHT('Support - Calculation Detail'!A1028,2))</f>
        <v>2930642-UT</v>
      </c>
      <c r="B1028" t="str">
        <f>IF('Support - Calculation Detail'!C1028="","",'Support - Calculation Detail'!C1028)</f>
        <v>29</v>
      </c>
      <c r="C1028" t="str">
        <f>IF('Support - Calculation Detail'!B1028="","",'Support - Calculation Detail'!B1028)</f>
        <v>N</v>
      </c>
      <c r="D1028">
        <f>IF('Support - Calculation Detail'!D1028="","",'Support - Calculation Detail'!D1028)</f>
        <v>34257045</v>
      </c>
      <c r="E1028">
        <f>IF('Support - Calculation Detail'!E1028="","",'Support - Calculation Detail'!E1028)</f>
        <v>0</v>
      </c>
      <c r="G1028">
        <f>IF('Support - Calculation Detail'!F1028="","",'Support - Calculation Detail'!F1028)</f>
        <v>34257045</v>
      </c>
      <c r="H1028">
        <f>IF('Support - Calculation Detail'!G1028="","",'Support - Calculation Detail'!G1028)</f>
        <v>1.04</v>
      </c>
      <c r="I1028">
        <f>IF('Support - Calculation Detail'!H1028="","",'Support - Calculation Detail'!H1028)</f>
        <v>35627327</v>
      </c>
      <c r="J1028">
        <f>IF('Support - Calculation Detail'!I1028="","",'Support - Calculation Detail'!I1028)</f>
        <v>0</v>
      </c>
      <c r="K1028">
        <f>IF('Support - Calculation Detail'!K1028="","",'Support - Calculation Detail'!K1028)</f>
        <v>35627327</v>
      </c>
      <c r="L1028">
        <f>IF('Support - Calculation Detail'!L1028="","",'Support - Calculation Detail'!L1028)</f>
        <v>4947956</v>
      </c>
      <c r="M1028">
        <f>IF('Support - Calculation Detail'!M1028="","",'Support - Calculation Detail'!M1028)</f>
        <v>0</v>
      </c>
      <c r="N1028">
        <f>IF('Support - Calculation Detail'!N1028="","",'Support - Calculation Detail'!N1028)</f>
        <v>0</v>
      </c>
      <c r="P1028">
        <f>IF('Support - Calculation Detail'!O1028="","",'Support - Calculation Detail'!O1028)</f>
        <v>40575283</v>
      </c>
      <c r="Q1028" t="b">
        <v>1</v>
      </c>
      <c r="R1028" t="str">
        <f t="shared" si="80"/>
        <v>2930642</v>
      </c>
      <c r="S1028" t="str">
        <f t="shared" si="81"/>
        <v>2930642-UT</v>
      </c>
      <c r="T1028" t="str">
        <f t="shared" si="82"/>
        <v>2930642-UT</v>
      </c>
      <c r="U1028" t="str">
        <f t="shared" si="83"/>
        <v>3</v>
      </c>
      <c r="V1028" t="str">
        <f t="shared" si="84"/>
        <v>UT</v>
      </c>
    </row>
    <row r="1029" spans="1:22" x14ac:dyDescent="0.35">
      <c r="A1029" t="str">
        <f>IF('Support - Calculation Detail'!A1029="","",LEFT('Support - Calculation Detail'!A1029,7)&amp;"-"&amp;RIGHT('Support - Calculation Detail'!A1029,2))</f>
        <v>2930643-UT</v>
      </c>
      <c r="B1029" t="str">
        <f>IF('Support - Calculation Detail'!C1029="","",'Support - Calculation Detail'!C1029)</f>
        <v>29</v>
      </c>
      <c r="C1029" t="str">
        <f>IF('Support - Calculation Detail'!B1029="","",'Support - Calculation Detail'!B1029)</f>
        <v>N</v>
      </c>
      <c r="D1029">
        <f>IF('Support - Calculation Detail'!D1029="","",'Support - Calculation Detail'!D1029)</f>
        <v>1529385</v>
      </c>
      <c r="E1029">
        <f>IF('Support - Calculation Detail'!E1029="","",'Support - Calculation Detail'!E1029)</f>
        <v>546069</v>
      </c>
      <c r="G1029">
        <f>IF('Support - Calculation Detail'!F1029="","",'Support - Calculation Detail'!F1029)</f>
        <v>2075454</v>
      </c>
      <c r="H1029">
        <f>IF('Support - Calculation Detail'!G1029="","",'Support - Calculation Detail'!G1029)</f>
        <v>1.04</v>
      </c>
      <c r="I1029">
        <f>IF('Support - Calculation Detail'!H1029="","",'Support - Calculation Detail'!H1029)</f>
        <v>2158472</v>
      </c>
      <c r="J1029">
        <f>IF('Support - Calculation Detail'!I1029="","",'Support - Calculation Detail'!I1029)</f>
        <v>0</v>
      </c>
      <c r="K1029">
        <f>IF('Support - Calculation Detail'!K1029="","",'Support - Calculation Detail'!K1029)</f>
        <v>2158472</v>
      </c>
      <c r="L1029">
        <f>IF('Support - Calculation Detail'!L1029="","",'Support - Calculation Detail'!L1029)</f>
        <v>207257</v>
      </c>
      <c r="M1029">
        <f>IF('Support - Calculation Detail'!M1029="","",'Support - Calculation Detail'!M1029)</f>
        <v>0</v>
      </c>
      <c r="N1029">
        <f>IF('Support - Calculation Detail'!N1029="","",'Support - Calculation Detail'!N1029)</f>
        <v>0</v>
      </c>
      <c r="P1029">
        <f>IF('Support - Calculation Detail'!O1029="","",'Support - Calculation Detail'!O1029)</f>
        <v>2365729</v>
      </c>
      <c r="Q1029" t="b">
        <v>1</v>
      </c>
      <c r="R1029" t="str">
        <f t="shared" si="80"/>
        <v>2930643</v>
      </c>
      <c r="S1029" t="str">
        <f t="shared" si="81"/>
        <v>2930643-UT</v>
      </c>
      <c r="T1029" t="str">
        <f t="shared" si="82"/>
        <v>2930643-UT</v>
      </c>
      <c r="U1029" t="str">
        <f t="shared" si="83"/>
        <v>3</v>
      </c>
      <c r="V1029" t="str">
        <f t="shared" si="84"/>
        <v>UT</v>
      </c>
    </row>
    <row r="1030" spans="1:22" x14ac:dyDescent="0.35">
      <c r="A1030" t="str">
        <f>IF('Support - Calculation Detail'!A1030="","",LEFT('Support - Calculation Detail'!A1030,7)&amp;"-"&amp;RIGHT('Support - Calculation Detail'!A1030,2))</f>
        <v>2930644-UT</v>
      </c>
      <c r="B1030" t="str">
        <f>IF('Support - Calculation Detail'!C1030="","",'Support - Calculation Detail'!C1030)</f>
        <v>29</v>
      </c>
      <c r="C1030" t="str">
        <f>IF('Support - Calculation Detail'!B1030="","",'Support - Calculation Detail'!B1030)</f>
        <v>N</v>
      </c>
      <c r="D1030">
        <f>IF('Support - Calculation Detail'!D1030="","",'Support - Calculation Detail'!D1030)</f>
        <v>30524630</v>
      </c>
      <c r="E1030">
        <f>IF('Support - Calculation Detail'!E1030="","",'Support - Calculation Detail'!E1030)</f>
        <v>3735905</v>
      </c>
      <c r="G1030">
        <f>IF('Support - Calculation Detail'!F1030="","",'Support - Calculation Detail'!F1030)</f>
        <v>34260535</v>
      </c>
      <c r="H1030">
        <f>IF('Support - Calculation Detail'!G1030="","",'Support - Calculation Detail'!G1030)</f>
        <v>1.04</v>
      </c>
      <c r="I1030">
        <f>IF('Support - Calculation Detail'!H1030="","",'Support - Calculation Detail'!H1030)</f>
        <v>35630956</v>
      </c>
      <c r="J1030">
        <f>IF('Support - Calculation Detail'!I1030="","",'Support - Calculation Detail'!I1030)</f>
        <v>0</v>
      </c>
      <c r="K1030">
        <f>IF('Support - Calculation Detail'!K1030="","",'Support - Calculation Detail'!K1030)</f>
        <v>35630956</v>
      </c>
      <c r="L1030">
        <f>IF('Support - Calculation Detail'!L1030="","",'Support - Calculation Detail'!L1030)</f>
        <v>3115035</v>
      </c>
      <c r="M1030">
        <f>IF('Support - Calculation Detail'!M1030="","",'Support - Calculation Detail'!M1030)</f>
        <v>0</v>
      </c>
      <c r="N1030">
        <f>IF('Support - Calculation Detail'!N1030="","",'Support - Calculation Detail'!N1030)</f>
        <v>0</v>
      </c>
      <c r="P1030">
        <f>IF('Support - Calculation Detail'!O1030="","",'Support - Calculation Detail'!O1030)</f>
        <v>38745991</v>
      </c>
      <c r="Q1030" t="b">
        <v>1</v>
      </c>
      <c r="R1030" t="str">
        <f t="shared" si="80"/>
        <v>2930644</v>
      </c>
      <c r="S1030" t="str">
        <f t="shared" si="81"/>
        <v>2930644-UT</v>
      </c>
      <c r="T1030" t="str">
        <f t="shared" si="82"/>
        <v>2930644-UT</v>
      </c>
      <c r="U1030" t="str">
        <f t="shared" si="83"/>
        <v>3</v>
      </c>
      <c r="V1030" t="str">
        <f t="shared" si="84"/>
        <v>UT</v>
      </c>
    </row>
    <row r="1031" spans="1:22" x14ac:dyDescent="0.35">
      <c r="A1031" t="str">
        <f>IF('Support - Calculation Detail'!A1031="","",LEFT('Support - Calculation Detail'!A1031,7)&amp;"-"&amp;RIGHT('Support - Calculation Detail'!A1031,2))</f>
        <v>2961053-UT</v>
      </c>
      <c r="B1031" t="str">
        <f>IF('Support - Calculation Detail'!C1031="","",'Support - Calculation Detail'!C1031)</f>
        <v>29</v>
      </c>
      <c r="C1031" t="str">
        <f>IF('Support - Calculation Detail'!B1031="","",'Support - Calculation Detail'!B1031)</f>
        <v>N</v>
      </c>
      <c r="D1031">
        <f>IF('Support - Calculation Detail'!D1031="","",'Support - Calculation Detail'!D1031)</f>
        <v>896773</v>
      </c>
      <c r="E1031">
        <f>IF('Support - Calculation Detail'!E1031="","",'Support - Calculation Detail'!E1031)</f>
        <v>0</v>
      </c>
      <c r="G1031">
        <f>IF('Support - Calculation Detail'!F1031="","",'Support - Calculation Detail'!F1031)</f>
        <v>896773</v>
      </c>
      <c r="H1031">
        <f>IF('Support - Calculation Detail'!G1031="","",'Support - Calculation Detail'!G1031)</f>
        <v>1.04</v>
      </c>
      <c r="I1031">
        <f>IF('Support - Calculation Detail'!H1031="","",'Support - Calculation Detail'!H1031)</f>
        <v>932644</v>
      </c>
      <c r="J1031">
        <f>IF('Support - Calculation Detail'!I1031="","",'Support - Calculation Detail'!I1031)</f>
        <v>0</v>
      </c>
      <c r="K1031">
        <f>IF('Support - Calculation Detail'!K1031="","",'Support - Calculation Detail'!K1031)</f>
        <v>932644</v>
      </c>
      <c r="L1031">
        <f>IF('Support - Calculation Detail'!L1031="","",'Support - Calculation Detail'!L1031)</f>
        <v>0</v>
      </c>
      <c r="M1031">
        <f>IF('Support - Calculation Detail'!M1031="","",'Support - Calculation Detail'!M1031)</f>
        <v>0</v>
      </c>
      <c r="N1031">
        <f>IF('Support - Calculation Detail'!N1031="","",'Support - Calculation Detail'!N1031)</f>
        <v>0</v>
      </c>
      <c r="P1031">
        <f>IF('Support - Calculation Detail'!O1031="","",'Support - Calculation Detail'!O1031)</f>
        <v>932644</v>
      </c>
      <c r="Q1031" t="b">
        <v>1</v>
      </c>
      <c r="R1031" t="str">
        <f t="shared" si="80"/>
        <v>2961053</v>
      </c>
      <c r="S1031" t="str">
        <f t="shared" si="81"/>
        <v>2961053-UT</v>
      </c>
      <c r="T1031" t="str">
        <f t="shared" si="82"/>
        <v>2961053-UT</v>
      </c>
      <c r="U1031" t="str">
        <f t="shared" si="83"/>
        <v>6</v>
      </c>
      <c r="V1031" t="str">
        <f t="shared" si="84"/>
        <v>UT</v>
      </c>
    </row>
    <row r="1032" spans="1:22" x14ac:dyDescent="0.35">
      <c r="A1032" t="str">
        <f>IF('Support - Calculation Detail'!A1032="","",LEFT('Support - Calculation Detail'!A1032,7)&amp;"-"&amp;RIGHT('Support - Calculation Detail'!A1032,2))</f>
        <v>2943005-SO</v>
      </c>
      <c r="B1032" t="str">
        <f>IF('Support - Calculation Detail'!C1032="","",'Support - Calculation Detail'!C1032)</f>
        <v>29</v>
      </c>
      <c r="C1032" t="str">
        <f>IF('Support - Calculation Detail'!B1032="","",'Support - Calculation Detail'!B1032)</f>
        <v>N</v>
      </c>
      <c r="D1032">
        <f>IF('Support - Calculation Detail'!D1032="","",'Support - Calculation Detail'!D1032)</f>
        <v>40944653</v>
      </c>
      <c r="E1032">
        <f>IF('Support - Calculation Detail'!E1032="","",'Support - Calculation Detail'!E1032)</f>
        <v>0</v>
      </c>
      <c r="G1032">
        <f>IF('Support - Calculation Detail'!F1032="","",'Support - Calculation Detail'!F1032)</f>
        <v>40944653</v>
      </c>
      <c r="H1032">
        <f>IF('Support - Calculation Detail'!G1032="","",'Support - Calculation Detail'!G1032)</f>
        <v>1.04</v>
      </c>
      <c r="I1032">
        <f>IF('Support - Calculation Detail'!H1032="","",'Support - Calculation Detail'!H1032)</f>
        <v>42582439</v>
      </c>
      <c r="J1032">
        <f>IF('Support - Calculation Detail'!I1032="","",'Support - Calculation Detail'!I1032)</f>
        <v>0</v>
      </c>
      <c r="K1032">
        <f>IF('Support - Calculation Detail'!K1032="","",'Support - Calculation Detail'!K1032)</f>
        <v>42582439</v>
      </c>
      <c r="L1032">
        <f>IF('Support - Calculation Detail'!L1032="","",'Support - Calculation Detail'!L1032)</f>
        <v>0</v>
      </c>
      <c r="M1032">
        <f>IF('Support - Calculation Detail'!M1032="","",'Support - Calculation Detail'!M1032)</f>
        <v>0</v>
      </c>
      <c r="N1032">
        <f>IF('Support - Calculation Detail'!N1032="","",'Support - Calculation Detail'!N1032)</f>
        <v>0</v>
      </c>
      <c r="P1032">
        <f>IF('Support - Calculation Detail'!O1032="","",'Support - Calculation Detail'!O1032)</f>
        <v>42582439</v>
      </c>
      <c r="Q1032" t="b">
        <v>1</v>
      </c>
      <c r="R1032" t="str">
        <f t="shared" si="80"/>
        <v>2943005</v>
      </c>
      <c r="S1032" t="str">
        <f t="shared" si="81"/>
        <v>2943005-SO</v>
      </c>
      <c r="T1032" t="str">
        <f t="shared" si="82"/>
        <v>2943005-SO</v>
      </c>
      <c r="U1032" t="str">
        <f t="shared" si="83"/>
        <v>4</v>
      </c>
      <c r="V1032" t="str">
        <f t="shared" si="84"/>
        <v>SO</v>
      </c>
    </row>
    <row r="1033" spans="1:22" x14ac:dyDescent="0.35">
      <c r="A1033" t="str">
        <f>IF('Support - Calculation Detail'!A1033="","",LEFT('Support - Calculation Detail'!A1033,7)&amp;"-"&amp;RIGHT('Support - Calculation Detail'!A1033,2))</f>
        <v>2943025-SO</v>
      </c>
      <c r="B1033" t="str">
        <f>IF('Support - Calculation Detail'!C1033="","",'Support - Calculation Detail'!C1033)</f>
        <v>29</v>
      </c>
      <c r="C1033" t="str">
        <f>IF('Support - Calculation Detail'!B1033="","",'Support - Calculation Detail'!B1033)</f>
        <v>N</v>
      </c>
      <c r="D1033">
        <f>IF('Support - Calculation Detail'!D1033="","",'Support - Calculation Detail'!D1033)</f>
        <v>4807383</v>
      </c>
      <c r="E1033">
        <f>IF('Support - Calculation Detail'!E1033="","",'Support - Calculation Detail'!E1033)</f>
        <v>0</v>
      </c>
      <c r="G1033">
        <f>IF('Support - Calculation Detail'!F1033="","",'Support - Calculation Detail'!F1033)</f>
        <v>4807383</v>
      </c>
      <c r="H1033">
        <f>IF('Support - Calculation Detail'!G1033="","",'Support - Calculation Detail'!G1033)</f>
        <v>1.04</v>
      </c>
      <c r="I1033">
        <f>IF('Support - Calculation Detail'!H1033="","",'Support - Calculation Detail'!H1033)</f>
        <v>4999678</v>
      </c>
      <c r="J1033">
        <f>IF('Support - Calculation Detail'!I1033="","",'Support - Calculation Detail'!I1033)</f>
        <v>0</v>
      </c>
      <c r="K1033">
        <f>IF('Support - Calculation Detail'!K1033="","",'Support - Calculation Detail'!K1033)</f>
        <v>4999678</v>
      </c>
      <c r="L1033">
        <f>IF('Support - Calculation Detail'!L1033="","",'Support - Calculation Detail'!L1033)</f>
        <v>0</v>
      </c>
      <c r="M1033">
        <f>IF('Support - Calculation Detail'!M1033="","",'Support - Calculation Detail'!M1033)</f>
        <v>0</v>
      </c>
      <c r="N1033">
        <f>IF('Support - Calculation Detail'!N1033="","",'Support - Calculation Detail'!N1033)</f>
        <v>0</v>
      </c>
      <c r="P1033">
        <f>IF('Support - Calculation Detail'!O1033="","",'Support - Calculation Detail'!O1033)</f>
        <v>4999678</v>
      </c>
      <c r="Q1033" t="b">
        <v>1</v>
      </c>
      <c r="R1033" t="str">
        <f t="shared" si="80"/>
        <v>2943025</v>
      </c>
      <c r="S1033" t="str">
        <f t="shared" si="81"/>
        <v>2943025-SO</v>
      </c>
      <c r="T1033" t="str">
        <f t="shared" si="82"/>
        <v>2943025-SO</v>
      </c>
      <c r="U1033" t="str">
        <f t="shared" si="83"/>
        <v>4</v>
      </c>
      <c r="V1033" t="str">
        <f t="shared" si="84"/>
        <v>SO</v>
      </c>
    </row>
    <row r="1034" spans="1:22" x14ac:dyDescent="0.35">
      <c r="A1034" t="str">
        <f>IF('Support - Calculation Detail'!A1034="","",LEFT('Support - Calculation Detail'!A1034,7)&amp;"-"&amp;RIGHT('Support - Calculation Detail'!A1034,2))</f>
        <v>2943030-SO</v>
      </c>
      <c r="B1034" t="str">
        <f>IF('Support - Calculation Detail'!C1034="","",'Support - Calculation Detail'!C1034)</f>
        <v>29</v>
      </c>
      <c r="C1034" t="str">
        <f>IF('Support - Calculation Detail'!B1034="","",'Support - Calculation Detail'!B1034)</f>
        <v>N</v>
      </c>
      <c r="D1034">
        <f>IF('Support - Calculation Detail'!D1034="","",'Support - Calculation Detail'!D1034)</f>
        <v>22482861</v>
      </c>
      <c r="E1034">
        <f>IF('Support - Calculation Detail'!E1034="","",'Support - Calculation Detail'!E1034)</f>
        <v>765964</v>
      </c>
      <c r="G1034">
        <f>IF('Support - Calculation Detail'!F1034="","",'Support - Calculation Detail'!F1034)</f>
        <v>23248825</v>
      </c>
      <c r="H1034">
        <f>IF('Support - Calculation Detail'!G1034="","",'Support - Calculation Detail'!G1034)</f>
        <v>1.04</v>
      </c>
      <c r="I1034">
        <f>IF('Support - Calculation Detail'!H1034="","",'Support - Calculation Detail'!H1034)</f>
        <v>24178778</v>
      </c>
      <c r="J1034">
        <f>IF('Support - Calculation Detail'!I1034="","",'Support - Calculation Detail'!I1034)</f>
        <v>0</v>
      </c>
      <c r="K1034">
        <f>IF('Support - Calculation Detail'!K1034="","",'Support - Calculation Detail'!K1034)</f>
        <v>24178778</v>
      </c>
      <c r="L1034">
        <f>IF('Support - Calculation Detail'!L1034="","",'Support - Calculation Detail'!L1034)</f>
        <v>0</v>
      </c>
      <c r="M1034">
        <f>IF('Support - Calculation Detail'!M1034="","",'Support - Calculation Detail'!M1034)</f>
        <v>0</v>
      </c>
      <c r="N1034">
        <f>IF('Support - Calculation Detail'!N1034="","",'Support - Calculation Detail'!N1034)</f>
        <v>0</v>
      </c>
      <c r="P1034">
        <f>IF('Support - Calculation Detail'!O1034="","",'Support - Calculation Detail'!O1034)</f>
        <v>24178778</v>
      </c>
      <c r="Q1034" t="b">
        <v>1</v>
      </c>
      <c r="R1034" t="str">
        <f t="shared" si="80"/>
        <v>2943030</v>
      </c>
      <c r="S1034" t="str">
        <f t="shared" si="81"/>
        <v>2943030-SO</v>
      </c>
      <c r="T1034" t="str">
        <f t="shared" si="82"/>
        <v>2943030-SO</v>
      </c>
      <c r="U1034" t="str">
        <f t="shared" si="83"/>
        <v>4</v>
      </c>
      <c r="V1034" t="str">
        <f t="shared" si="84"/>
        <v>SO</v>
      </c>
    </row>
    <row r="1035" spans="1:22" x14ac:dyDescent="0.35">
      <c r="A1035" t="str">
        <f>IF('Support - Calculation Detail'!A1035="","",LEFT('Support - Calculation Detail'!A1035,7)&amp;"-"&amp;RIGHT('Support - Calculation Detail'!A1035,2))</f>
        <v>2943060-SO</v>
      </c>
      <c r="B1035" t="str">
        <f>IF('Support - Calculation Detail'!C1035="","",'Support - Calculation Detail'!C1035)</f>
        <v>29</v>
      </c>
      <c r="C1035" t="str">
        <f>IF('Support - Calculation Detail'!B1035="","",'Support - Calculation Detail'!B1035)</f>
        <v>N</v>
      </c>
      <c r="D1035">
        <f>IF('Support - Calculation Detail'!D1035="","",'Support - Calculation Detail'!D1035)</f>
        <v>33613932</v>
      </c>
      <c r="E1035">
        <f>IF('Support - Calculation Detail'!E1035="","",'Support - Calculation Detail'!E1035)</f>
        <v>0</v>
      </c>
      <c r="G1035">
        <f>IF('Support - Calculation Detail'!F1035="","",'Support - Calculation Detail'!F1035)</f>
        <v>33613932</v>
      </c>
      <c r="H1035">
        <f>IF('Support - Calculation Detail'!G1035="","",'Support - Calculation Detail'!G1035)</f>
        <v>1.04</v>
      </c>
      <c r="I1035">
        <f>IF('Support - Calculation Detail'!H1035="","",'Support - Calculation Detail'!H1035)</f>
        <v>34958489</v>
      </c>
      <c r="J1035">
        <f>IF('Support - Calculation Detail'!I1035="","",'Support - Calculation Detail'!I1035)</f>
        <v>0</v>
      </c>
      <c r="K1035">
        <f>IF('Support - Calculation Detail'!K1035="","",'Support - Calculation Detail'!K1035)</f>
        <v>34958489</v>
      </c>
      <c r="L1035">
        <f>IF('Support - Calculation Detail'!L1035="","",'Support - Calculation Detail'!L1035)</f>
        <v>0</v>
      </c>
      <c r="M1035">
        <f>IF('Support - Calculation Detail'!M1035="","",'Support - Calculation Detail'!M1035)</f>
        <v>0</v>
      </c>
      <c r="N1035">
        <f>IF('Support - Calculation Detail'!N1035="","",'Support - Calculation Detail'!N1035)</f>
        <v>0</v>
      </c>
      <c r="P1035">
        <f>IF('Support - Calculation Detail'!O1035="","",'Support - Calculation Detail'!O1035)</f>
        <v>34958489</v>
      </c>
      <c r="Q1035" t="b">
        <v>1</v>
      </c>
      <c r="R1035" t="str">
        <f t="shared" si="80"/>
        <v>2943060</v>
      </c>
      <c r="S1035" t="str">
        <f t="shared" si="81"/>
        <v>2943060-SO</v>
      </c>
      <c r="T1035" t="str">
        <f t="shared" si="82"/>
        <v>2943060-SO</v>
      </c>
      <c r="U1035" t="str">
        <f t="shared" si="83"/>
        <v>4</v>
      </c>
      <c r="V1035" t="str">
        <f t="shared" si="84"/>
        <v>SO</v>
      </c>
    </row>
    <row r="1036" spans="1:22" x14ac:dyDescent="0.35">
      <c r="A1036" t="str">
        <f>IF('Support - Calculation Detail'!A1036="","",LEFT('Support - Calculation Detail'!A1036,7)&amp;"-"&amp;RIGHT('Support - Calculation Detail'!A1036,2))</f>
        <v>2943070-SO</v>
      </c>
      <c r="B1036" t="str">
        <f>IF('Support - Calculation Detail'!C1036="","",'Support - Calculation Detail'!C1036)</f>
        <v>29</v>
      </c>
      <c r="C1036" t="str">
        <f>IF('Support - Calculation Detail'!B1036="","",'Support - Calculation Detail'!B1036)</f>
        <v>N</v>
      </c>
      <c r="D1036">
        <f>IF('Support - Calculation Detail'!D1036="","",'Support - Calculation Detail'!D1036)</f>
        <v>18315164</v>
      </c>
      <c r="E1036">
        <f>IF('Support - Calculation Detail'!E1036="","",'Support - Calculation Detail'!E1036)</f>
        <v>0</v>
      </c>
      <c r="G1036">
        <f>IF('Support - Calculation Detail'!F1036="","",'Support - Calculation Detail'!F1036)</f>
        <v>18315164</v>
      </c>
      <c r="H1036">
        <f>IF('Support - Calculation Detail'!G1036="","",'Support - Calculation Detail'!G1036)</f>
        <v>1.04</v>
      </c>
      <c r="I1036">
        <f>IF('Support - Calculation Detail'!H1036="","",'Support - Calculation Detail'!H1036)</f>
        <v>19047771</v>
      </c>
      <c r="J1036">
        <f>IF('Support - Calculation Detail'!I1036="","",'Support - Calculation Detail'!I1036)</f>
        <v>0</v>
      </c>
      <c r="K1036">
        <f>IF('Support - Calculation Detail'!K1036="","",'Support - Calculation Detail'!K1036)</f>
        <v>19047771</v>
      </c>
      <c r="L1036">
        <f>IF('Support - Calculation Detail'!L1036="","",'Support - Calculation Detail'!L1036)</f>
        <v>0</v>
      </c>
      <c r="M1036">
        <f>IF('Support - Calculation Detail'!M1036="","",'Support - Calculation Detail'!M1036)</f>
        <v>0</v>
      </c>
      <c r="N1036">
        <f>IF('Support - Calculation Detail'!N1036="","",'Support - Calculation Detail'!N1036)</f>
        <v>0</v>
      </c>
      <c r="P1036">
        <f>IF('Support - Calculation Detail'!O1036="","",'Support - Calculation Detail'!O1036)</f>
        <v>19047771</v>
      </c>
      <c r="Q1036" t="b">
        <v>1</v>
      </c>
      <c r="R1036" t="str">
        <f t="shared" si="80"/>
        <v>2943070</v>
      </c>
      <c r="S1036" t="str">
        <f t="shared" si="81"/>
        <v>2943070-SO</v>
      </c>
      <c r="T1036" t="str">
        <f t="shared" si="82"/>
        <v>2943070-SO</v>
      </c>
      <c r="U1036" t="str">
        <f t="shared" si="83"/>
        <v>4</v>
      </c>
      <c r="V1036" t="str">
        <f t="shared" si="84"/>
        <v>SO</v>
      </c>
    </row>
    <row r="1037" spans="1:22" x14ac:dyDescent="0.35">
      <c r="A1037" t="str">
        <f>IF('Support - Calculation Detail'!A1037="","",LEFT('Support - Calculation Detail'!A1037,7)&amp;"-"&amp;RIGHT('Support - Calculation Detail'!A1037,2))</f>
        <v>3010000-UT</v>
      </c>
      <c r="B1037" t="str">
        <f>IF('Support - Calculation Detail'!C1037="","",'Support - Calculation Detail'!C1037)</f>
        <v>30</v>
      </c>
      <c r="C1037" t="str">
        <f>IF('Support - Calculation Detail'!B1037="","",'Support - Calculation Detail'!B1037)</f>
        <v>N</v>
      </c>
      <c r="D1037">
        <f>IF('Support - Calculation Detail'!D1037="","",'Support - Calculation Detail'!D1037)</f>
        <v>12559305</v>
      </c>
      <c r="E1037">
        <f>IF('Support - Calculation Detail'!E1037="","",'Support - Calculation Detail'!E1037)</f>
        <v>1392392</v>
      </c>
      <c r="G1037">
        <f>IF('Support - Calculation Detail'!F1037="","",'Support - Calculation Detail'!F1037)</f>
        <v>13951697</v>
      </c>
      <c r="H1037">
        <f>IF('Support - Calculation Detail'!G1037="","",'Support - Calculation Detail'!G1037)</f>
        <v>1.04</v>
      </c>
      <c r="I1037">
        <f>IF('Support - Calculation Detail'!H1037="","",'Support - Calculation Detail'!H1037)</f>
        <v>14509765</v>
      </c>
      <c r="J1037">
        <f>IF('Support - Calculation Detail'!I1037="","",'Support - Calculation Detail'!I1037)</f>
        <v>0</v>
      </c>
      <c r="K1037">
        <f>IF('Support - Calculation Detail'!K1037="","",'Support - Calculation Detail'!K1037)</f>
        <v>14509765</v>
      </c>
      <c r="L1037">
        <f>IF('Support - Calculation Detail'!L1037="","",'Support - Calculation Detail'!L1037)</f>
        <v>2267622</v>
      </c>
      <c r="M1037">
        <f>IF('Support - Calculation Detail'!M1037="","",'Support - Calculation Detail'!M1037)</f>
        <v>510323</v>
      </c>
      <c r="N1037">
        <f>IF('Support - Calculation Detail'!N1037="","",'Support - Calculation Detail'!N1037)</f>
        <v>1583256.4900754001</v>
      </c>
      <c r="P1037">
        <f>IF('Support - Calculation Detail'!O1037="","",'Support - Calculation Detail'!O1037)</f>
        <v>18870966.490075402</v>
      </c>
      <c r="Q1037" t="b">
        <v>1</v>
      </c>
      <c r="R1037" t="str">
        <f t="shared" si="80"/>
        <v>3010000</v>
      </c>
      <c r="S1037" t="str">
        <f t="shared" si="81"/>
        <v>3010000-UT</v>
      </c>
      <c r="T1037" t="str">
        <f t="shared" si="82"/>
        <v>3010000-UT</v>
      </c>
      <c r="U1037" t="str">
        <f t="shared" si="83"/>
        <v>1</v>
      </c>
      <c r="V1037" t="str">
        <f t="shared" si="84"/>
        <v>UT</v>
      </c>
    </row>
    <row r="1038" spans="1:22" x14ac:dyDescent="0.35">
      <c r="A1038" t="str">
        <f>IF('Support - Calculation Detail'!A1038="","",LEFT('Support - Calculation Detail'!A1038,7)&amp;"-"&amp;RIGHT('Support - Calculation Detail'!A1038,2))</f>
        <v>3020001-TF</v>
      </c>
      <c r="B1038" t="str">
        <f>IF('Support - Calculation Detail'!C1038="","",'Support - Calculation Detail'!C1038)</f>
        <v>30</v>
      </c>
      <c r="C1038" t="str">
        <f>IF('Support - Calculation Detail'!B1038="","",'Support - Calculation Detail'!B1038)</f>
        <v>N</v>
      </c>
      <c r="D1038">
        <f>IF('Support - Calculation Detail'!D1038="","",'Support - Calculation Detail'!D1038)</f>
        <v>32367</v>
      </c>
      <c r="E1038">
        <f>IF('Support - Calculation Detail'!E1038="","",'Support - Calculation Detail'!E1038)</f>
        <v>0</v>
      </c>
      <c r="G1038">
        <f>IF('Support - Calculation Detail'!F1038="","",'Support - Calculation Detail'!F1038)</f>
        <v>32367</v>
      </c>
      <c r="H1038">
        <f>IF('Support - Calculation Detail'!G1038="","",'Support - Calculation Detail'!G1038)</f>
        <v>1.04</v>
      </c>
      <c r="I1038">
        <f>IF('Support - Calculation Detail'!H1038="","",'Support - Calculation Detail'!H1038)</f>
        <v>33662</v>
      </c>
      <c r="J1038">
        <f>IF('Support - Calculation Detail'!I1038="","",'Support - Calculation Detail'!I1038)</f>
        <v>0</v>
      </c>
      <c r="K1038">
        <f>IF('Support - Calculation Detail'!K1038="","",'Support - Calculation Detail'!K1038)</f>
        <v>33662</v>
      </c>
      <c r="L1038">
        <f>IF('Support - Calculation Detail'!L1038="","",'Support - Calculation Detail'!L1038)</f>
        <v>0</v>
      </c>
      <c r="M1038">
        <f>IF('Support - Calculation Detail'!M1038="","",'Support - Calculation Detail'!M1038)</f>
        <v>0</v>
      </c>
      <c r="N1038">
        <f>IF('Support - Calculation Detail'!N1038="","",'Support - Calculation Detail'!N1038)</f>
        <v>0</v>
      </c>
      <c r="P1038">
        <f>IF('Support - Calculation Detail'!O1038="","",'Support - Calculation Detail'!O1038)</f>
        <v>33662</v>
      </c>
      <c r="Q1038" t="b">
        <v>1</v>
      </c>
      <c r="R1038" t="str">
        <f t="shared" si="80"/>
        <v>3020001</v>
      </c>
      <c r="S1038" t="str">
        <f t="shared" si="81"/>
        <v>3020001-TF</v>
      </c>
      <c r="T1038" t="str">
        <f t="shared" si="82"/>
        <v>3020001-TF</v>
      </c>
      <c r="U1038" t="str">
        <f t="shared" si="83"/>
        <v>2</v>
      </c>
      <c r="V1038" t="str">
        <f t="shared" si="84"/>
        <v>TF</v>
      </c>
    </row>
    <row r="1039" spans="1:22" x14ac:dyDescent="0.35">
      <c r="A1039" t="str">
        <f>IF('Support - Calculation Detail'!A1039="","",LEFT('Support - Calculation Detail'!A1039,7)&amp;"-"&amp;RIGHT('Support - Calculation Detail'!A1039,2))</f>
        <v>3020001-UT</v>
      </c>
      <c r="B1039" t="str">
        <f>IF('Support - Calculation Detail'!C1039="","",'Support - Calculation Detail'!C1039)</f>
        <v>30</v>
      </c>
      <c r="C1039" t="str">
        <f>IF('Support - Calculation Detail'!B1039="","",'Support - Calculation Detail'!B1039)</f>
        <v>N</v>
      </c>
      <c r="D1039">
        <f>IF('Support - Calculation Detail'!D1039="","",'Support - Calculation Detail'!D1039)</f>
        <v>26253</v>
      </c>
      <c r="E1039">
        <f>IF('Support - Calculation Detail'!E1039="","",'Support - Calculation Detail'!E1039)</f>
        <v>0</v>
      </c>
      <c r="G1039">
        <f>IF('Support - Calculation Detail'!F1039="","",'Support - Calculation Detail'!F1039)</f>
        <v>26253</v>
      </c>
      <c r="H1039">
        <f>IF('Support - Calculation Detail'!G1039="","",'Support - Calculation Detail'!G1039)</f>
        <v>1.04</v>
      </c>
      <c r="I1039">
        <f>IF('Support - Calculation Detail'!H1039="","",'Support - Calculation Detail'!H1039)</f>
        <v>27303</v>
      </c>
      <c r="J1039">
        <f>IF('Support - Calculation Detail'!I1039="","",'Support - Calculation Detail'!I1039)</f>
        <v>0</v>
      </c>
      <c r="K1039">
        <f>IF('Support - Calculation Detail'!K1039="","",'Support - Calculation Detail'!K1039)</f>
        <v>27303</v>
      </c>
      <c r="L1039">
        <f>IF('Support - Calculation Detail'!L1039="","",'Support - Calculation Detail'!L1039)</f>
        <v>0</v>
      </c>
      <c r="M1039">
        <f>IF('Support - Calculation Detail'!M1039="","",'Support - Calculation Detail'!M1039)</f>
        <v>0</v>
      </c>
      <c r="N1039">
        <f>IF('Support - Calculation Detail'!N1039="","",'Support - Calculation Detail'!N1039)</f>
        <v>0</v>
      </c>
      <c r="P1039">
        <f>IF('Support - Calculation Detail'!O1039="","",'Support - Calculation Detail'!O1039)</f>
        <v>27303</v>
      </c>
      <c r="Q1039" t="b">
        <v>1</v>
      </c>
      <c r="R1039" t="str">
        <f t="shared" si="80"/>
        <v>3020001</v>
      </c>
      <c r="S1039" t="str">
        <f t="shared" si="81"/>
        <v>3020001-UT</v>
      </c>
      <c r="T1039" t="str">
        <f t="shared" si="82"/>
        <v>3020001-UT</v>
      </c>
      <c r="U1039" t="str">
        <f t="shared" si="83"/>
        <v>2</v>
      </c>
      <c r="V1039" t="str">
        <f t="shared" si="84"/>
        <v>UT</v>
      </c>
    </row>
    <row r="1040" spans="1:22" x14ac:dyDescent="0.35">
      <c r="A1040" t="str">
        <f>IF('Support - Calculation Detail'!A1040="","",LEFT('Support - Calculation Detail'!A1040,7)&amp;"-"&amp;RIGHT('Support - Calculation Detail'!A1040,2))</f>
        <v>3020002-TF</v>
      </c>
      <c r="B1040" t="str">
        <f>IF('Support - Calculation Detail'!C1040="","",'Support - Calculation Detail'!C1040)</f>
        <v>30</v>
      </c>
      <c r="C1040" t="str">
        <f>IF('Support - Calculation Detail'!B1040="","",'Support - Calculation Detail'!B1040)</f>
        <v>N</v>
      </c>
      <c r="D1040">
        <f>IF('Support - Calculation Detail'!D1040="","",'Support - Calculation Detail'!D1040)</f>
        <v>47644</v>
      </c>
      <c r="E1040">
        <f>IF('Support - Calculation Detail'!E1040="","",'Support - Calculation Detail'!E1040)</f>
        <v>0</v>
      </c>
      <c r="G1040">
        <f>IF('Support - Calculation Detail'!F1040="","",'Support - Calculation Detail'!F1040)</f>
        <v>47644</v>
      </c>
      <c r="H1040">
        <f>IF('Support - Calculation Detail'!G1040="","",'Support - Calculation Detail'!G1040)</f>
        <v>1.04</v>
      </c>
      <c r="I1040">
        <f>IF('Support - Calculation Detail'!H1040="","",'Support - Calculation Detail'!H1040)</f>
        <v>49550</v>
      </c>
      <c r="J1040">
        <f>IF('Support - Calculation Detail'!I1040="","",'Support - Calculation Detail'!I1040)</f>
        <v>0</v>
      </c>
      <c r="K1040">
        <f>IF('Support - Calculation Detail'!K1040="","",'Support - Calculation Detail'!K1040)</f>
        <v>49550</v>
      </c>
      <c r="L1040">
        <f>IF('Support - Calculation Detail'!L1040="","",'Support - Calculation Detail'!L1040)</f>
        <v>0</v>
      </c>
      <c r="M1040">
        <f>IF('Support - Calculation Detail'!M1040="","",'Support - Calculation Detail'!M1040)</f>
        <v>0</v>
      </c>
      <c r="N1040">
        <f>IF('Support - Calculation Detail'!N1040="","",'Support - Calculation Detail'!N1040)</f>
        <v>0</v>
      </c>
      <c r="P1040">
        <f>IF('Support - Calculation Detail'!O1040="","",'Support - Calculation Detail'!O1040)</f>
        <v>49550</v>
      </c>
      <c r="Q1040" t="b">
        <v>1</v>
      </c>
      <c r="R1040" t="str">
        <f t="shared" si="80"/>
        <v>3020002</v>
      </c>
      <c r="S1040" t="str">
        <f t="shared" si="81"/>
        <v>3020002-TF</v>
      </c>
      <c r="T1040" t="str">
        <f t="shared" si="82"/>
        <v>3020002-TF</v>
      </c>
      <c r="U1040" t="str">
        <f t="shared" si="83"/>
        <v>2</v>
      </c>
      <c r="V1040" t="str">
        <f t="shared" si="84"/>
        <v>TF</v>
      </c>
    </row>
    <row r="1041" spans="1:22" x14ac:dyDescent="0.35">
      <c r="A1041" t="str">
        <f>IF('Support - Calculation Detail'!A1041="","",LEFT('Support - Calculation Detail'!A1041,7)&amp;"-"&amp;RIGHT('Support - Calculation Detail'!A1041,2))</f>
        <v>3020002-UT</v>
      </c>
      <c r="B1041" t="str">
        <f>IF('Support - Calculation Detail'!C1041="","",'Support - Calculation Detail'!C1041)</f>
        <v>30</v>
      </c>
      <c r="C1041" t="str">
        <f>IF('Support - Calculation Detail'!B1041="","",'Support - Calculation Detail'!B1041)</f>
        <v>N</v>
      </c>
      <c r="D1041">
        <f>IF('Support - Calculation Detail'!D1041="","",'Support - Calculation Detail'!D1041)</f>
        <v>27840</v>
      </c>
      <c r="E1041">
        <f>IF('Support - Calculation Detail'!E1041="","",'Support - Calculation Detail'!E1041)</f>
        <v>0</v>
      </c>
      <c r="G1041">
        <f>IF('Support - Calculation Detail'!F1041="","",'Support - Calculation Detail'!F1041)</f>
        <v>27840</v>
      </c>
      <c r="H1041">
        <f>IF('Support - Calculation Detail'!G1041="","",'Support - Calculation Detail'!G1041)</f>
        <v>1.04</v>
      </c>
      <c r="I1041">
        <f>IF('Support - Calculation Detail'!H1041="","",'Support - Calculation Detail'!H1041)</f>
        <v>28954</v>
      </c>
      <c r="J1041">
        <f>IF('Support - Calculation Detail'!I1041="","",'Support - Calculation Detail'!I1041)</f>
        <v>0</v>
      </c>
      <c r="K1041">
        <f>IF('Support - Calculation Detail'!K1041="","",'Support - Calculation Detail'!K1041)</f>
        <v>28954</v>
      </c>
      <c r="L1041">
        <f>IF('Support - Calculation Detail'!L1041="","",'Support - Calculation Detail'!L1041)</f>
        <v>0</v>
      </c>
      <c r="M1041">
        <f>IF('Support - Calculation Detail'!M1041="","",'Support - Calculation Detail'!M1041)</f>
        <v>0</v>
      </c>
      <c r="N1041">
        <f>IF('Support - Calculation Detail'!N1041="","",'Support - Calculation Detail'!N1041)</f>
        <v>0</v>
      </c>
      <c r="P1041">
        <f>IF('Support - Calculation Detail'!O1041="","",'Support - Calculation Detail'!O1041)</f>
        <v>28954</v>
      </c>
      <c r="Q1041" t="b">
        <v>1</v>
      </c>
      <c r="R1041" t="str">
        <f t="shared" si="80"/>
        <v>3020002</v>
      </c>
      <c r="S1041" t="str">
        <f t="shared" si="81"/>
        <v>3020002-UT</v>
      </c>
      <c r="T1041" t="str">
        <f t="shared" si="82"/>
        <v>3020002-UT</v>
      </c>
      <c r="U1041" t="str">
        <f t="shared" si="83"/>
        <v>2</v>
      </c>
      <c r="V1041" t="str">
        <f t="shared" si="84"/>
        <v>UT</v>
      </c>
    </row>
    <row r="1042" spans="1:22" x14ac:dyDescent="0.35">
      <c r="A1042" t="str">
        <f>IF('Support - Calculation Detail'!A1042="","",LEFT('Support - Calculation Detail'!A1042,7)&amp;"-"&amp;RIGHT('Support - Calculation Detail'!A1042,2))</f>
        <v>3020003-TF</v>
      </c>
      <c r="B1042" t="str">
        <f>IF('Support - Calculation Detail'!C1042="","",'Support - Calculation Detail'!C1042)</f>
        <v>30</v>
      </c>
      <c r="C1042" t="str">
        <f>IF('Support - Calculation Detail'!B1042="","",'Support - Calculation Detail'!B1042)</f>
        <v>N</v>
      </c>
      <c r="D1042">
        <f>IF('Support - Calculation Detail'!D1042="","",'Support - Calculation Detail'!D1042)</f>
        <v>27901</v>
      </c>
      <c r="E1042">
        <f>IF('Support - Calculation Detail'!E1042="","",'Support - Calculation Detail'!E1042)</f>
        <v>0</v>
      </c>
      <c r="G1042">
        <f>IF('Support - Calculation Detail'!F1042="","",'Support - Calculation Detail'!F1042)</f>
        <v>27901</v>
      </c>
      <c r="H1042">
        <f>IF('Support - Calculation Detail'!G1042="","",'Support - Calculation Detail'!G1042)</f>
        <v>1.04</v>
      </c>
      <c r="I1042">
        <f>IF('Support - Calculation Detail'!H1042="","",'Support - Calculation Detail'!H1042)</f>
        <v>29017</v>
      </c>
      <c r="J1042">
        <f>IF('Support - Calculation Detail'!I1042="","",'Support - Calculation Detail'!I1042)</f>
        <v>0</v>
      </c>
      <c r="K1042">
        <f>IF('Support - Calculation Detail'!K1042="","",'Support - Calculation Detail'!K1042)</f>
        <v>29017</v>
      </c>
      <c r="L1042">
        <f>IF('Support - Calculation Detail'!L1042="","",'Support - Calculation Detail'!L1042)</f>
        <v>0</v>
      </c>
      <c r="M1042">
        <f>IF('Support - Calculation Detail'!M1042="","",'Support - Calculation Detail'!M1042)</f>
        <v>0</v>
      </c>
      <c r="N1042">
        <f>IF('Support - Calculation Detail'!N1042="","",'Support - Calculation Detail'!N1042)</f>
        <v>0</v>
      </c>
      <c r="P1042">
        <f>IF('Support - Calculation Detail'!O1042="","",'Support - Calculation Detail'!O1042)</f>
        <v>29017</v>
      </c>
      <c r="Q1042" t="b">
        <v>1</v>
      </c>
      <c r="R1042" t="str">
        <f t="shared" si="80"/>
        <v>3020003</v>
      </c>
      <c r="S1042" t="str">
        <f t="shared" si="81"/>
        <v>3020003-TF</v>
      </c>
      <c r="T1042" t="str">
        <f t="shared" si="82"/>
        <v>3020003-TF</v>
      </c>
      <c r="U1042" t="str">
        <f t="shared" si="83"/>
        <v>2</v>
      </c>
      <c r="V1042" t="str">
        <f t="shared" si="84"/>
        <v>TF</v>
      </c>
    </row>
    <row r="1043" spans="1:22" x14ac:dyDescent="0.35">
      <c r="A1043" t="str">
        <f>IF('Support - Calculation Detail'!A1043="","",LEFT('Support - Calculation Detail'!A1043,7)&amp;"-"&amp;RIGHT('Support - Calculation Detail'!A1043,2))</f>
        <v>3020003-UT</v>
      </c>
      <c r="B1043" t="str">
        <f>IF('Support - Calculation Detail'!C1043="","",'Support - Calculation Detail'!C1043)</f>
        <v>30</v>
      </c>
      <c r="C1043" t="str">
        <f>IF('Support - Calculation Detail'!B1043="","",'Support - Calculation Detail'!B1043)</f>
        <v>N</v>
      </c>
      <c r="D1043">
        <f>IF('Support - Calculation Detail'!D1043="","",'Support - Calculation Detail'!D1043)</f>
        <v>51814</v>
      </c>
      <c r="E1043">
        <f>IF('Support - Calculation Detail'!E1043="","",'Support - Calculation Detail'!E1043)</f>
        <v>0</v>
      </c>
      <c r="G1043">
        <f>IF('Support - Calculation Detail'!F1043="","",'Support - Calculation Detail'!F1043)</f>
        <v>51814</v>
      </c>
      <c r="H1043">
        <f>IF('Support - Calculation Detail'!G1043="","",'Support - Calculation Detail'!G1043)</f>
        <v>1.04</v>
      </c>
      <c r="I1043">
        <f>IF('Support - Calculation Detail'!H1043="","",'Support - Calculation Detail'!H1043)</f>
        <v>53887</v>
      </c>
      <c r="J1043">
        <f>IF('Support - Calculation Detail'!I1043="","",'Support - Calculation Detail'!I1043)</f>
        <v>0</v>
      </c>
      <c r="K1043">
        <f>IF('Support - Calculation Detail'!K1043="","",'Support - Calculation Detail'!K1043)</f>
        <v>53887</v>
      </c>
      <c r="L1043">
        <f>IF('Support - Calculation Detail'!L1043="","",'Support - Calculation Detail'!L1043)</f>
        <v>0</v>
      </c>
      <c r="M1043">
        <f>IF('Support - Calculation Detail'!M1043="","",'Support - Calculation Detail'!M1043)</f>
        <v>0</v>
      </c>
      <c r="N1043">
        <f>IF('Support - Calculation Detail'!N1043="","",'Support - Calculation Detail'!N1043)</f>
        <v>0</v>
      </c>
      <c r="P1043">
        <f>IF('Support - Calculation Detail'!O1043="","",'Support - Calculation Detail'!O1043)</f>
        <v>53887</v>
      </c>
      <c r="Q1043" t="b">
        <v>1</v>
      </c>
      <c r="R1043" t="str">
        <f t="shared" si="80"/>
        <v>3020003</v>
      </c>
      <c r="S1043" t="str">
        <f t="shared" si="81"/>
        <v>3020003-UT</v>
      </c>
      <c r="T1043" t="str">
        <f t="shared" si="82"/>
        <v>3020003-UT</v>
      </c>
      <c r="U1043" t="str">
        <f t="shared" si="83"/>
        <v>2</v>
      </c>
      <c r="V1043" t="str">
        <f t="shared" si="84"/>
        <v>UT</v>
      </c>
    </row>
    <row r="1044" spans="1:22" x14ac:dyDescent="0.35">
      <c r="A1044" t="str">
        <f>IF('Support - Calculation Detail'!A1044="","",LEFT('Support - Calculation Detail'!A1044,7)&amp;"-"&amp;RIGHT('Support - Calculation Detail'!A1044,2))</f>
        <v>3020004-TF</v>
      </c>
      <c r="B1044" t="str">
        <f>IF('Support - Calculation Detail'!C1044="","",'Support - Calculation Detail'!C1044)</f>
        <v>30</v>
      </c>
      <c r="C1044" t="str">
        <f>IF('Support - Calculation Detail'!B1044="","",'Support - Calculation Detail'!B1044)</f>
        <v>N</v>
      </c>
      <c r="D1044">
        <f>IF('Support - Calculation Detail'!D1044="","",'Support - Calculation Detail'!D1044)</f>
        <v>3234768</v>
      </c>
      <c r="E1044">
        <f>IF('Support - Calculation Detail'!E1044="","",'Support - Calculation Detail'!E1044)</f>
        <v>411189</v>
      </c>
      <c r="G1044">
        <f>IF('Support - Calculation Detail'!F1044="","",'Support - Calculation Detail'!F1044)</f>
        <v>3645957</v>
      </c>
      <c r="H1044">
        <f>IF('Support - Calculation Detail'!G1044="","",'Support - Calculation Detail'!G1044)</f>
        <v>1.04</v>
      </c>
      <c r="I1044">
        <f>IF('Support - Calculation Detail'!H1044="","",'Support - Calculation Detail'!H1044)</f>
        <v>3791795</v>
      </c>
      <c r="J1044">
        <f>IF('Support - Calculation Detail'!I1044="","",'Support - Calculation Detail'!I1044)</f>
        <v>1750000</v>
      </c>
      <c r="K1044">
        <f>IF('Support - Calculation Detail'!K1044="","",'Support - Calculation Detail'!K1044)</f>
        <v>5541795</v>
      </c>
      <c r="L1044">
        <f>IF('Support - Calculation Detail'!L1044="","",'Support - Calculation Detail'!L1044)</f>
        <v>0</v>
      </c>
      <c r="M1044">
        <f>IF('Support - Calculation Detail'!M1044="","",'Support - Calculation Detail'!M1044)</f>
        <v>0</v>
      </c>
      <c r="N1044">
        <f>IF('Support - Calculation Detail'!N1044="","",'Support - Calculation Detail'!N1044)</f>
        <v>0</v>
      </c>
      <c r="P1044">
        <f>IF('Support - Calculation Detail'!O1044="","",'Support - Calculation Detail'!O1044)</f>
        <v>5541795</v>
      </c>
      <c r="Q1044" t="b">
        <v>1</v>
      </c>
      <c r="R1044" t="str">
        <f t="shared" si="80"/>
        <v>3020004</v>
      </c>
      <c r="S1044" t="str">
        <f t="shared" si="81"/>
        <v>3020004-TF</v>
      </c>
      <c r="T1044" t="str">
        <f t="shared" si="82"/>
        <v>3020004-TF</v>
      </c>
      <c r="U1044" t="str">
        <f t="shared" si="83"/>
        <v>2</v>
      </c>
      <c r="V1044" t="str">
        <f t="shared" si="84"/>
        <v>TF</v>
      </c>
    </row>
    <row r="1045" spans="1:22" x14ac:dyDescent="0.35">
      <c r="A1045" t="str">
        <f>IF('Support - Calculation Detail'!A1045="","",LEFT('Support - Calculation Detail'!A1045,7)&amp;"-"&amp;RIGHT('Support - Calculation Detail'!A1045,2))</f>
        <v>3020004-UT</v>
      </c>
      <c r="B1045" t="str">
        <f>IF('Support - Calculation Detail'!C1045="","",'Support - Calculation Detail'!C1045)</f>
        <v>30</v>
      </c>
      <c r="C1045" t="str">
        <f>IF('Support - Calculation Detail'!B1045="","",'Support - Calculation Detail'!B1045)</f>
        <v>N</v>
      </c>
      <c r="D1045">
        <f>IF('Support - Calculation Detail'!D1045="","",'Support - Calculation Detail'!D1045)</f>
        <v>52720</v>
      </c>
      <c r="E1045">
        <f>IF('Support - Calculation Detail'!E1045="","",'Support - Calculation Detail'!E1045)</f>
        <v>6701</v>
      </c>
      <c r="G1045">
        <f>IF('Support - Calculation Detail'!F1045="","",'Support - Calculation Detail'!F1045)</f>
        <v>59421</v>
      </c>
      <c r="H1045">
        <f>IF('Support - Calculation Detail'!G1045="","",'Support - Calculation Detail'!G1045)</f>
        <v>1.04</v>
      </c>
      <c r="I1045">
        <f>IF('Support - Calculation Detail'!H1045="","",'Support - Calculation Detail'!H1045)</f>
        <v>61798</v>
      </c>
      <c r="J1045">
        <f>IF('Support - Calculation Detail'!I1045="","",'Support - Calculation Detail'!I1045)</f>
        <v>10000</v>
      </c>
      <c r="K1045">
        <f>IF('Support - Calculation Detail'!K1045="","",'Support - Calculation Detail'!K1045)</f>
        <v>71798</v>
      </c>
      <c r="L1045">
        <f>IF('Support - Calculation Detail'!L1045="","",'Support - Calculation Detail'!L1045)</f>
        <v>0</v>
      </c>
      <c r="M1045">
        <f>IF('Support - Calculation Detail'!M1045="","",'Support - Calculation Detail'!M1045)</f>
        <v>0</v>
      </c>
      <c r="N1045">
        <f>IF('Support - Calculation Detail'!N1045="","",'Support - Calculation Detail'!N1045)</f>
        <v>0</v>
      </c>
      <c r="P1045">
        <f>IF('Support - Calculation Detail'!O1045="","",'Support - Calculation Detail'!O1045)</f>
        <v>71798</v>
      </c>
      <c r="Q1045" t="b">
        <v>1</v>
      </c>
      <c r="R1045" t="str">
        <f t="shared" si="80"/>
        <v>3020004</v>
      </c>
      <c r="S1045" t="str">
        <f t="shared" si="81"/>
        <v>3020004-UT</v>
      </c>
      <c r="T1045" t="str">
        <f t="shared" si="82"/>
        <v>3020004-UT</v>
      </c>
      <c r="U1045" t="str">
        <f t="shared" si="83"/>
        <v>2</v>
      </c>
      <c r="V1045" t="str">
        <f t="shared" si="84"/>
        <v>UT</v>
      </c>
    </row>
    <row r="1046" spans="1:22" x14ac:dyDescent="0.35">
      <c r="A1046" t="str">
        <f>IF('Support - Calculation Detail'!A1046="","",LEFT('Support - Calculation Detail'!A1046,7)&amp;"-"&amp;RIGHT('Support - Calculation Detail'!A1046,2))</f>
        <v>3020005-UT</v>
      </c>
      <c r="B1046" t="str">
        <f>IF('Support - Calculation Detail'!C1046="","",'Support - Calculation Detail'!C1046)</f>
        <v>30</v>
      </c>
      <c r="C1046" t="str">
        <f>IF('Support - Calculation Detail'!B1046="","",'Support - Calculation Detail'!B1046)</f>
        <v>N</v>
      </c>
      <c r="D1046">
        <f>IF('Support - Calculation Detail'!D1046="","",'Support - Calculation Detail'!D1046)</f>
        <v>185223</v>
      </c>
      <c r="E1046">
        <f>IF('Support - Calculation Detail'!E1046="","",'Support - Calculation Detail'!E1046)</f>
        <v>17204</v>
      </c>
      <c r="G1046">
        <f>IF('Support - Calculation Detail'!F1046="","",'Support - Calculation Detail'!F1046)</f>
        <v>202427</v>
      </c>
      <c r="H1046">
        <f>IF('Support - Calculation Detail'!G1046="","",'Support - Calculation Detail'!G1046)</f>
        <v>1.04</v>
      </c>
      <c r="I1046">
        <f>IF('Support - Calculation Detail'!H1046="","",'Support - Calculation Detail'!H1046)</f>
        <v>210524</v>
      </c>
      <c r="J1046">
        <f>IF('Support - Calculation Detail'!I1046="","",'Support - Calculation Detail'!I1046)</f>
        <v>0</v>
      </c>
      <c r="K1046">
        <f>IF('Support - Calculation Detail'!K1046="","",'Support - Calculation Detail'!K1046)</f>
        <v>210524</v>
      </c>
      <c r="L1046">
        <f>IF('Support - Calculation Detail'!L1046="","",'Support - Calculation Detail'!L1046)</f>
        <v>0</v>
      </c>
      <c r="M1046">
        <f>IF('Support - Calculation Detail'!M1046="","",'Support - Calculation Detail'!M1046)</f>
        <v>0</v>
      </c>
      <c r="N1046">
        <f>IF('Support - Calculation Detail'!N1046="","",'Support - Calculation Detail'!N1046)</f>
        <v>0</v>
      </c>
      <c r="P1046">
        <f>IF('Support - Calculation Detail'!O1046="","",'Support - Calculation Detail'!O1046)</f>
        <v>210524</v>
      </c>
      <c r="Q1046" t="b">
        <v>1</v>
      </c>
      <c r="R1046" t="str">
        <f t="shared" si="80"/>
        <v>3020005</v>
      </c>
      <c r="S1046" t="str">
        <f t="shared" si="81"/>
        <v>3020005-UT</v>
      </c>
      <c r="T1046" t="str">
        <f t="shared" si="82"/>
        <v>3020005-UT</v>
      </c>
      <c r="U1046" t="str">
        <f t="shared" si="83"/>
        <v>2</v>
      </c>
      <c r="V1046" t="str">
        <f t="shared" si="84"/>
        <v>UT</v>
      </c>
    </row>
    <row r="1047" spans="1:22" x14ac:dyDescent="0.35">
      <c r="A1047" t="str">
        <f>IF('Support - Calculation Detail'!A1047="","",LEFT('Support - Calculation Detail'!A1047,7)&amp;"-"&amp;RIGHT('Support - Calculation Detail'!A1047,2))</f>
        <v>3020006-TF</v>
      </c>
      <c r="B1047" t="str">
        <f>IF('Support - Calculation Detail'!C1047="","",'Support - Calculation Detail'!C1047)</f>
        <v>30</v>
      </c>
      <c r="C1047" t="str">
        <f>IF('Support - Calculation Detail'!B1047="","",'Support - Calculation Detail'!B1047)</f>
        <v>N</v>
      </c>
      <c r="D1047">
        <f>IF('Support - Calculation Detail'!D1047="","",'Support - Calculation Detail'!D1047)</f>
        <v>36832</v>
      </c>
      <c r="E1047">
        <f>IF('Support - Calculation Detail'!E1047="","",'Support - Calculation Detail'!E1047)</f>
        <v>0</v>
      </c>
      <c r="G1047">
        <f>IF('Support - Calculation Detail'!F1047="","",'Support - Calculation Detail'!F1047)</f>
        <v>36832</v>
      </c>
      <c r="H1047">
        <f>IF('Support - Calculation Detail'!G1047="","",'Support - Calculation Detail'!G1047)</f>
        <v>1.04</v>
      </c>
      <c r="I1047">
        <f>IF('Support - Calculation Detail'!H1047="","",'Support - Calculation Detail'!H1047)</f>
        <v>38305</v>
      </c>
      <c r="J1047">
        <f>IF('Support - Calculation Detail'!I1047="","",'Support - Calculation Detail'!I1047)</f>
        <v>0</v>
      </c>
      <c r="K1047">
        <f>IF('Support - Calculation Detail'!K1047="","",'Support - Calculation Detail'!K1047)</f>
        <v>38305</v>
      </c>
      <c r="L1047">
        <f>IF('Support - Calculation Detail'!L1047="","",'Support - Calculation Detail'!L1047)</f>
        <v>0</v>
      </c>
      <c r="M1047">
        <f>IF('Support - Calculation Detail'!M1047="","",'Support - Calculation Detail'!M1047)</f>
        <v>0</v>
      </c>
      <c r="N1047">
        <f>IF('Support - Calculation Detail'!N1047="","",'Support - Calculation Detail'!N1047)</f>
        <v>0</v>
      </c>
      <c r="P1047">
        <f>IF('Support - Calculation Detail'!O1047="","",'Support - Calculation Detail'!O1047)</f>
        <v>38305</v>
      </c>
      <c r="Q1047" t="b">
        <v>1</v>
      </c>
      <c r="R1047" t="str">
        <f t="shared" si="80"/>
        <v>3020006</v>
      </c>
      <c r="S1047" t="str">
        <f t="shared" si="81"/>
        <v>3020006-TF</v>
      </c>
      <c r="T1047" t="str">
        <f t="shared" si="82"/>
        <v>3020006-TF</v>
      </c>
      <c r="U1047" t="str">
        <f t="shared" si="83"/>
        <v>2</v>
      </c>
      <c r="V1047" t="str">
        <f t="shared" si="84"/>
        <v>TF</v>
      </c>
    </row>
    <row r="1048" spans="1:22" x14ac:dyDescent="0.35">
      <c r="A1048" t="str">
        <f>IF('Support - Calculation Detail'!A1048="","",LEFT('Support - Calculation Detail'!A1048,7)&amp;"-"&amp;RIGHT('Support - Calculation Detail'!A1048,2))</f>
        <v>3020006-UT</v>
      </c>
      <c r="B1048" t="str">
        <f>IF('Support - Calculation Detail'!C1048="","",'Support - Calculation Detail'!C1048)</f>
        <v>30</v>
      </c>
      <c r="C1048" t="str">
        <f>IF('Support - Calculation Detail'!B1048="","",'Support - Calculation Detail'!B1048)</f>
        <v>N</v>
      </c>
      <c r="D1048">
        <f>IF('Support - Calculation Detail'!D1048="","",'Support - Calculation Detail'!D1048)</f>
        <v>37856</v>
      </c>
      <c r="E1048">
        <f>IF('Support - Calculation Detail'!E1048="","",'Support - Calculation Detail'!E1048)</f>
        <v>0</v>
      </c>
      <c r="G1048">
        <f>IF('Support - Calculation Detail'!F1048="","",'Support - Calculation Detail'!F1048)</f>
        <v>37856</v>
      </c>
      <c r="H1048">
        <f>IF('Support - Calculation Detail'!G1048="","",'Support - Calculation Detail'!G1048)</f>
        <v>1.04</v>
      </c>
      <c r="I1048">
        <f>IF('Support - Calculation Detail'!H1048="","",'Support - Calculation Detail'!H1048)</f>
        <v>39370</v>
      </c>
      <c r="J1048">
        <f>IF('Support - Calculation Detail'!I1048="","",'Support - Calculation Detail'!I1048)</f>
        <v>0</v>
      </c>
      <c r="K1048">
        <f>IF('Support - Calculation Detail'!K1048="","",'Support - Calculation Detail'!K1048)</f>
        <v>39370</v>
      </c>
      <c r="L1048">
        <f>IF('Support - Calculation Detail'!L1048="","",'Support - Calculation Detail'!L1048)</f>
        <v>0</v>
      </c>
      <c r="M1048">
        <f>IF('Support - Calculation Detail'!M1048="","",'Support - Calculation Detail'!M1048)</f>
        <v>0</v>
      </c>
      <c r="N1048">
        <f>IF('Support - Calculation Detail'!N1048="","",'Support - Calculation Detail'!N1048)</f>
        <v>0</v>
      </c>
      <c r="P1048">
        <f>IF('Support - Calculation Detail'!O1048="","",'Support - Calculation Detail'!O1048)</f>
        <v>39370</v>
      </c>
      <c r="Q1048" t="b">
        <v>1</v>
      </c>
      <c r="R1048" t="str">
        <f t="shared" si="80"/>
        <v>3020006</v>
      </c>
      <c r="S1048" t="str">
        <f t="shared" si="81"/>
        <v>3020006-UT</v>
      </c>
      <c r="T1048" t="str">
        <f t="shared" si="82"/>
        <v>3020006-UT</v>
      </c>
      <c r="U1048" t="str">
        <f t="shared" si="83"/>
        <v>2</v>
      </c>
      <c r="V1048" t="str">
        <f t="shared" si="84"/>
        <v>UT</v>
      </c>
    </row>
    <row r="1049" spans="1:22" x14ac:dyDescent="0.35">
      <c r="A1049" t="str">
        <f>IF('Support - Calculation Detail'!A1049="","",LEFT('Support - Calculation Detail'!A1049,7)&amp;"-"&amp;RIGHT('Support - Calculation Detail'!A1049,2))</f>
        <v>3020007-TF</v>
      </c>
      <c r="B1049" t="str">
        <f>IF('Support - Calculation Detail'!C1049="","",'Support - Calculation Detail'!C1049)</f>
        <v>30</v>
      </c>
      <c r="C1049" t="str">
        <f>IF('Support - Calculation Detail'!B1049="","",'Support - Calculation Detail'!B1049)</f>
        <v>N</v>
      </c>
      <c r="D1049">
        <f>IF('Support - Calculation Detail'!D1049="","",'Support - Calculation Detail'!D1049)</f>
        <v>29449</v>
      </c>
      <c r="E1049">
        <f>IF('Support - Calculation Detail'!E1049="","",'Support - Calculation Detail'!E1049)</f>
        <v>0</v>
      </c>
      <c r="G1049">
        <f>IF('Support - Calculation Detail'!F1049="","",'Support - Calculation Detail'!F1049)</f>
        <v>29449</v>
      </c>
      <c r="H1049">
        <f>IF('Support - Calculation Detail'!G1049="","",'Support - Calculation Detail'!G1049)</f>
        <v>1.04</v>
      </c>
      <c r="I1049">
        <f>IF('Support - Calculation Detail'!H1049="","",'Support - Calculation Detail'!H1049)</f>
        <v>30627</v>
      </c>
      <c r="J1049">
        <f>IF('Support - Calculation Detail'!I1049="","",'Support - Calculation Detail'!I1049)</f>
        <v>0</v>
      </c>
      <c r="K1049">
        <f>IF('Support - Calculation Detail'!K1049="","",'Support - Calculation Detail'!K1049)</f>
        <v>30627</v>
      </c>
      <c r="L1049">
        <f>IF('Support - Calculation Detail'!L1049="","",'Support - Calculation Detail'!L1049)</f>
        <v>0</v>
      </c>
      <c r="M1049">
        <f>IF('Support - Calculation Detail'!M1049="","",'Support - Calculation Detail'!M1049)</f>
        <v>0</v>
      </c>
      <c r="N1049">
        <f>IF('Support - Calculation Detail'!N1049="","",'Support - Calculation Detail'!N1049)</f>
        <v>0</v>
      </c>
      <c r="P1049">
        <f>IF('Support - Calculation Detail'!O1049="","",'Support - Calculation Detail'!O1049)</f>
        <v>30627</v>
      </c>
      <c r="Q1049" t="b">
        <v>1</v>
      </c>
      <c r="R1049" t="str">
        <f t="shared" si="80"/>
        <v>3020007</v>
      </c>
      <c r="S1049" t="str">
        <f t="shared" si="81"/>
        <v>3020007-TF</v>
      </c>
      <c r="T1049" t="str">
        <f t="shared" si="82"/>
        <v>3020007-TF</v>
      </c>
      <c r="U1049" t="str">
        <f t="shared" si="83"/>
        <v>2</v>
      </c>
      <c r="V1049" t="str">
        <f t="shared" si="84"/>
        <v>TF</v>
      </c>
    </row>
    <row r="1050" spans="1:22" x14ac:dyDescent="0.35">
      <c r="A1050" t="str">
        <f>IF('Support - Calculation Detail'!A1050="","",LEFT('Support - Calculation Detail'!A1050,7)&amp;"-"&amp;RIGHT('Support - Calculation Detail'!A1050,2))</f>
        <v>3020007-UT</v>
      </c>
      <c r="B1050" t="str">
        <f>IF('Support - Calculation Detail'!C1050="","",'Support - Calculation Detail'!C1050)</f>
        <v>30</v>
      </c>
      <c r="C1050" t="str">
        <f>IF('Support - Calculation Detail'!B1050="","",'Support - Calculation Detail'!B1050)</f>
        <v>N</v>
      </c>
      <c r="D1050">
        <f>IF('Support - Calculation Detail'!D1050="","",'Support - Calculation Detail'!D1050)</f>
        <v>59235</v>
      </c>
      <c r="E1050">
        <f>IF('Support - Calculation Detail'!E1050="","",'Support - Calculation Detail'!E1050)</f>
        <v>0</v>
      </c>
      <c r="G1050">
        <f>IF('Support - Calculation Detail'!F1050="","",'Support - Calculation Detail'!F1050)</f>
        <v>59235</v>
      </c>
      <c r="H1050">
        <f>IF('Support - Calculation Detail'!G1050="","",'Support - Calculation Detail'!G1050)</f>
        <v>1.04</v>
      </c>
      <c r="I1050">
        <f>IF('Support - Calculation Detail'!H1050="","",'Support - Calculation Detail'!H1050)</f>
        <v>61604</v>
      </c>
      <c r="J1050">
        <f>IF('Support - Calculation Detail'!I1050="","",'Support - Calculation Detail'!I1050)</f>
        <v>0</v>
      </c>
      <c r="K1050">
        <f>IF('Support - Calculation Detail'!K1050="","",'Support - Calculation Detail'!K1050)</f>
        <v>61604</v>
      </c>
      <c r="L1050">
        <f>IF('Support - Calculation Detail'!L1050="","",'Support - Calculation Detail'!L1050)</f>
        <v>0</v>
      </c>
      <c r="M1050">
        <f>IF('Support - Calculation Detail'!M1050="","",'Support - Calculation Detail'!M1050)</f>
        <v>0</v>
      </c>
      <c r="N1050">
        <f>IF('Support - Calculation Detail'!N1050="","",'Support - Calculation Detail'!N1050)</f>
        <v>0</v>
      </c>
      <c r="P1050">
        <f>IF('Support - Calculation Detail'!O1050="","",'Support - Calculation Detail'!O1050)</f>
        <v>61604</v>
      </c>
      <c r="Q1050" t="b">
        <v>1</v>
      </c>
      <c r="R1050" t="str">
        <f t="shared" si="80"/>
        <v>3020007</v>
      </c>
      <c r="S1050" t="str">
        <f t="shared" si="81"/>
        <v>3020007-UT</v>
      </c>
      <c r="T1050" t="str">
        <f t="shared" si="82"/>
        <v>3020007-UT</v>
      </c>
      <c r="U1050" t="str">
        <f t="shared" si="83"/>
        <v>2</v>
      </c>
      <c r="V1050" t="str">
        <f t="shared" si="84"/>
        <v>UT</v>
      </c>
    </row>
    <row r="1051" spans="1:22" x14ac:dyDescent="0.35">
      <c r="A1051" t="str">
        <f>IF('Support - Calculation Detail'!A1051="","",LEFT('Support - Calculation Detail'!A1051,7)&amp;"-"&amp;RIGHT('Support - Calculation Detail'!A1051,2))</f>
        <v>3020008-TF</v>
      </c>
      <c r="B1051" t="str">
        <f>IF('Support - Calculation Detail'!C1051="","",'Support - Calculation Detail'!C1051)</f>
        <v>30</v>
      </c>
      <c r="C1051" t="str">
        <f>IF('Support - Calculation Detail'!B1051="","",'Support - Calculation Detail'!B1051)</f>
        <v>N</v>
      </c>
      <c r="D1051">
        <f>IF('Support - Calculation Detail'!D1051="","",'Support - Calculation Detail'!D1051)</f>
        <v>5321958</v>
      </c>
      <c r="E1051">
        <f>IF('Support - Calculation Detail'!E1051="","",'Support - Calculation Detail'!E1051)</f>
        <v>573646</v>
      </c>
      <c r="G1051">
        <f>IF('Support - Calculation Detail'!F1051="","",'Support - Calculation Detail'!F1051)</f>
        <v>5895604</v>
      </c>
      <c r="H1051">
        <f>IF('Support - Calculation Detail'!G1051="","",'Support - Calculation Detail'!G1051)</f>
        <v>1.04</v>
      </c>
      <c r="I1051">
        <f>IF('Support - Calculation Detail'!H1051="","",'Support - Calculation Detail'!H1051)</f>
        <v>6131428</v>
      </c>
      <c r="J1051">
        <f>IF('Support - Calculation Detail'!I1051="","",'Support - Calculation Detail'!I1051)</f>
        <v>0</v>
      </c>
      <c r="K1051">
        <f>IF('Support - Calculation Detail'!K1051="","",'Support - Calculation Detail'!K1051)</f>
        <v>6131428</v>
      </c>
      <c r="L1051">
        <f>IF('Support - Calculation Detail'!L1051="","",'Support - Calculation Detail'!L1051)</f>
        <v>0</v>
      </c>
      <c r="M1051">
        <f>IF('Support - Calculation Detail'!M1051="","",'Support - Calculation Detail'!M1051)</f>
        <v>0</v>
      </c>
      <c r="N1051">
        <f>IF('Support - Calculation Detail'!N1051="","",'Support - Calculation Detail'!N1051)</f>
        <v>0</v>
      </c>
      <c r="P1051">
        <f>IF('Support - Calculation Detail'!O1051="","",'Support - Calculation Detail'!O1051)</f>
        <v>6131428</v>
      </c>
      <c r="Q1051" t="b">
        <v>1</v>
      </c>
      <c r="R1051" t="str">
        <f t="shared" si="80"/>
        <v>3020008</v>
      </c>
      <c r="S1051" t="str">
        <f t="shared" si="81"/>
        <v>3020008-TF</v>
      </c>
      <c r="T1051" t="str">
        <f t="shared" si="82"/>
        <v>3020008-TF</v>
      </c>
      <c r="U1051" t="str">
        <f t="shared" si="83"/>
        <v>2</v>
      </c>
      <c r="V1051" t="str">
        <f t="shared" si="84"/>
        <v>TF</v>
      </c>
    </row>
    <row r="1052" spans="1:22" x14ac:dyDescent="0.35">
      <c r="A1052" t="str">
        <f>IF('Support - Calculation Detail'!A1052="","",LEFT('Support - Calculation Detail'!A1052,7)&amp;"-"&amp;RIGHT('Support - Calculation Detail'!A1052,2))</f>
        <v>3020008-UT</v>
      </c>
      <c r="B1052" t="str">
        <f>IF('Support - Calculation Detail'!C1052="","",'Support - Calculation Detail'!C1052)</f>
        <v>30</v>
      </c>
      <c r="C1052" t="str">
        <f>IF('Support - Calculation Detail'!B1052="","",'Support - Calculation Detail'!B1052)</f>
        <v>N</v>
      </c>
      <c r="D1052">
        <f>IF('Support - Calculation Detail'!D1052="","",'Support - Calculation Detail'!D1052)</f>
        <v>0</v>
      </c>
      <c r="E1052">
        <f>IF('Support - Calculation Detail'!E1052="","",'Support - Calculation Detail'!E1052)</f>
        <v>0</v>
      </c>
      <c r="G1052">
        <f>IF('Support - Calculation Detail'!F1052="","",'Support - Calculation Detail'!F1052)</f>
        <v>0</v>
      </c>
      <c r="H1052">
        <f>IF('Support - Calculation Detail'!G1052="","",'Support - Calculation Detail'!G1052)</f>
        <v>1.04</v>
      </c>
      <c r="I1052">
        <f>IF('Support - Calculation Detail'!H1052="","",'Support - Calculation Detail'!H1052)</f>
        <v>0</v>
      </c>
      <c r="J1052">
        <f>IF('Support - Calculation Detail'!I1052="","",'Support - Calculation Detail'!I1052)</f>
        <v>0</v>
      </c>
      <c r="K1052">
        <f>IF('Support - Calculation Detail'!K1052="","",'Support - Calculation Detail'!K1052)</f>
        <v>0</v>
      </c>
      <c r="L1052">
        <f>IF('Support - Calculation Detail'!L1052="","",'Support - Calculation Detail'!L1052)</f>
        <v>0</v>
      </c>
      <c r="M1052">
        <f>IF('Support - Calculation Detail'!M1052="","",'Support - Calculation Detail'!M1052)</f>
        <v>0</v>
      </c>
      <c r="N1052">
        <f>IF('Support - Calculation Detail'!N1052="","",'Support - Calculation Detail'!N1052)</f>
        <v>0</v>
      </c>
      <c r="P1052">
        <f>IF('Support - Calculation Detail'!O1052="","",'Support - Calculation Detail'!O1052)</f>
        <v>0</v>
      </c>
      <c r="Q1052" t="b">
        <v>1</v>
      </c>
      <c r="R1052" t="str">
        <f t="shared" si="80"/>
        <v>3020008</v>
      </c>
      <c r="S1052" t="str">
        <f t="shared" si="81"/>
        <v>3020008-UT</v>
      </c>
      <c r="T1052" t="str">
        <f t="shared" si="82"/>
        <v>3020008-UT</v>
      </c>
      <c r="U1052" t="str">
        <f t="shared" si="83"/>
        <v>2</v>
      </c>
      <c r="V1052" t="str">
        <f t="shared" si="84"/>
        <v>UT</v>
      </c>
    </row>
    <row r="1053" spans="1:22" x14ac:dyDescent="0.35">
      <c r="A1053" t="str">
        <f>IF('Support - Calculation Detail'!A1053="","",LEFT('Support - Calculation Detail'!A1053,7)&amp;"-"&amp;RIGHT('Support - Calculation Detail'!A1053,2))</f>
        <v>3020009-FT</v>
      </c>
      <c r="B1053" t="str">
        <f>IF('Support - Calculation Detail'!C1053="","",'Support - Calculation Detail'!C1053)</f>
        <v>30</v>
      </c>
      <c r="C1053" t="str">
        <f>IF('Support - Calculation Detail'!B1053="","",'Support - Calculation Detail'!B1053)</f>
        <v>N</v>
      </c>
      <c r="D1053">
        <f>IF('Support - Calculation Detail'!D1053="","",'Support - Calculation Detail'!D1053)</f>
        <v>4623112</v>
      </c>
      <c r="E1053">
        <f>IF('Support - Calculation Detail'!E1053="","",'Support - Calculation Detail'!E1053)</f>
        <v>675686</v>
      </c>
      <c r="G1053">
        <f>IF('Support - Calculation Detail'!F1053="","",'Support - Calculation Detail'!F1053)</f>
        <v>5298798</v>
      </c>
      <c r="H1053">
        <f>IF('Support - Calculation Detail'!G1053="","",'Support - Calculation Detail'!G1053)</f>
        <v>1.04</v>
      </c>
      <c r="I1053">
        <f>IF('Support - Calculation Detail'!H1053="","",'Support - Calculation Detail'!H1053)</f>
        <v>5510750</v>
      </c>
      <c r="J1053">
        <f>IF('Support - Calculation Detail'!I1053="","",'Support - Calculation Detail'!I1053)</f>
        <v>0</v>
      </c>
      <c r="K1053">
        <f>IF('Support - Calculation Detail'!K1053="","",'Support - Calculation Detail'!K1053)</f>
        <v>5510750</v>
      </c>
      <c r="L1053">
        <f>IF('Support - Calculation Detail'!L1053="","",'Support - Calculation Detail'!L1053)</f>
        <v>0</v>
      </c>
      <c r="M1053">
        <f>IF('Support - Calculation Detail'!M1053="","",'Support - Calculation Detail'!M1053)</f>
        <v>0</v>
      </c>
      <c r="N1053">
        <f>IF('Support - Calculation Detail'!N1053="","",'Support - Calculation Detail'!N1053)</f>
        <v>0</v>
      </c>
      <c r="P1053">
        <f>IF('Support - Calculation Detail'!O1053="","",'Support - Calculation Detail'!O1053)</f>
        <v>5510750</v>
      </c>
      <c r="Q1053" t="b">
        <v>1</v>
      </c>
      <c r="R1053" t="str">
        <f t="shared" si="80"/>
        <v>3020009</v>
      </c>
      <c r="S1053" t="str">
        <f t="shared" si="81"/>
        <v>3020009-FT</v>
      </c>
      <c r="T1053" t="str">
        <f t="shared" si="82"/>
        <v>3020009-FT</v>
      </c>
      <c r="U1053" t="str">
        <f t="shared" si="83"/>
        <v>2</v>
      </c>
      <c r="V1053" t="str">
        <f t="shared" si="84"/>
        <v>FT</v>
      </c>
    </row>
    <row r="1054" spans="1:22" x14ac:dyDescent="0.35">
      <c r="A1054" t="str">
        <f>IF('Support - Calculation Detail'!A1054="","",LEFT('Support - Calculation Detail'!A1054,7)&amp;"-"&amp;RIGHT('Support - Calculation Detail'!A1054,2))</f>
        <v>3020009-UT</v>
      </c>
      <c r="B1054" t="str">
        <f>IF('Support - Calculation Detail'!C1054="","",'Support - Calculation Detail'!C1054)</f>
        <v>30</v>
      </c>
      <c r="C1054" t="str">
        <f>IF('Support - Calculation Detail'!B1054="","",'Support - Calculation Detail'!B1054)</f>
        <v>N</v>
      </c>
      <c r="D1054">
        <f>IF('Support - Calculation Detail'!D1054="","",'Support - Calculation Detail'!D1054)</f>
        <v>293294</v>
      </c>
      <c r="E1054">
        <f>IF('Support - Calculation Detail'!E1054="","",'Support - Calculation Detail'!E1054)</f>
        <v>42866</v>
      </c>
      <c r="G1054">
        <f>IF('Support - Calculation Detail'!F1054="","",'Support - Calculation Detail'!F1054)</f>
        <v>336160</v>
      </c>
      <c r="H1054">
        <f>IF('Support - Calculation Detail'!G1054="","",'Support - Calculation Detail'!G1054)</f>
        <v>1.04</v>
      </c>
      <c r="I1054">
        <f>IF('Support - Calculation Detail'!H1054="","",'Support - Calculation Detail'!H1054)</f>
        <v>349606</v>
      </c>
      <c r="J1054">
        <f>IF('Support - Calculation Detail'!I1054="","",'Support - Calculation Detail'!I1054)</f>
        <v>0</v>
      </c>
      <c r="K1054">
        <f>IF('Support - Calculation Detail'!K1054="","",'Support - Calculation Detail'!K1054)</f>
        <v>349606</v>
      </c>
      <c r="L1054">
        <f>IF('Support - Calculation Detail'!L1054="","",'Support - Calculation Detail'!L1054)</f>
        <v>0</v>
      </c>
      <c r="M1054">
        <f>IF('Support - Calculation Detail'!M1054="","",'Support - Calculation Detail'!M1054)</f>
        <v>0</v>
      </c>
      <c r="N1054">
        <f>IF('Support - Calculation Detail'!N1054="","",'Support - Calculation Detail'!N1054)</f>
        <v>0</v>
      </c>
      <c r="P1054">
        <f>IF('Support - Calculation Detail'!O1054="","",'Support - Calculation Detail'!O1054)</f>
        <v>349606</v>
      </c>
      <c r="Q1054" t="b">
        <v>1</v>
      </c>
      <c r="R1054" t="str">
        <f t="shared" si="80"/>
        <v>3020009</v>
      </c>
      <c r="S1054" t="str">
        <f t="shared" si="81"/>
        <v>3020009-UT</v>
      </c>
      <c r="T1054" t="str">
        <f t="shared" si="82"/>
        <v>3020009-UT</v>
      </c>
      <c r="U1054" t="str">
        <f t="shared" si="83"/>
        <v>2</v>
      </c>
      <c r="V1054" t="str">
        <f t="shared" si="84"/>
        <v>UT</v>
      </c>
    </row>
    <row r="1055" spans="1:22" x14ac:dyDescent="0.35">
      <c r="A1055" t="str">
        <f>IF('Support - Calculation Detail'!A1055="","",LEFT('Support - Calculation Detail'!A1055,7)&amp;"-"&amp;RIGHT('Support - Calculation Detail'!A1055,2))</f>
        <v>3050080-UT</v>
      </c>
      <c r="B1055" t="str">
        <f>IF('Support - Calculation Detail'!C1055="","",'Support - Calculation Detail'!C1055)</f>
        <v>30</v>
      </c>
      <c r="C1055" t="str">
        <f>IF('Support - Calculation Detail'!B1055="","",'Support - Calculation Detail'!B1055)</f>
        <v>N</v>
      </c>
      <c r="D1055">
        <f>IF('Support - Calculation Detail'!D1055="","",'Support - Calculation Detail'!D1055)</f>
        <v>336526</v>
      </c>
      <c r="E1055">
        <f>IF('Support - Calculation Detail'!E1055="","",'Support - Calculation Detail'!E1055)</f>
        <v>44384</v>
      </c>
      <c r="G1055">
        <f>IF('Support - Calculation Detail'!F1055="","",'Support - Calculation Detail'!F1055)</f>
        <v>380910</v>
      </c>
      <c r="H1055">
        <f>IF('Support - Calculation Detail'!G1055="","",'Support - Calculation Detail'!G1055)</f>
        <v>1.04</v>
      </c>
      <c r="I1055">
        <f>IF('Support - Calculation Detail'!H1055="","",'Support - Calculation Detail'!H1055)</f>
        <v>396146</v>
      </c>
      <c r="J1055">
        <f>IF('Support - Calculation Detail'!I1055="","",'Support - Calculation Detail'!I1055)</f>
        <v>0</v>
      </c>
      <c r="K1055">
        <f>IF('Support - Calculation Detail'!K1055="","",'Support - Calculation Detail'!K1055)</f>
        <v>396146</v>
      </c>
      <c r="L1055">
        <f>IF('Support - Calculation Detail'!L1055="","",'Support - Calculation Detail'!L1055)</f>
        <v>0</v>
      </c>
      <c r="M1055">
        <f>IF('Support - Calculation Detail'!M1055="","",'Support - Calculation Detail'!M1055)</f>
        <v>0</v>
      </c>
      <c r="N1055">
        <f>IF('Support - Calculation Detail'!N1055="","",'Support - Calculation Detail'!N1055)</f>
        <v>0</v>
      </c>
      <c r="P1055">
        <f>IF('Support - Calculation Detail'!O1055="","",'Support - Calculation Detail'!O1055)</f>
        <v>396146</v>
      </c>
      <c r="Q1055" t="b">
        <v>1</v>
      </c>
      <c r="R1055" t="str">
        <f t="shared" si="80"/>
        <v>3050080</v>
      </c>
      <c r="S1055" t="str">
        <f t="shared" si="81"/>
        <v>3050080-UT</v>
      </c>
      <c r="T1055" t="str">
        <f t="shared" si="82"/>
        <v>3050080-UT</v>
      </c>
      <c r="U1055" t="str">
        <f t="shared" si="83"/>
        <v>5</v>
      </c>
      <c r="V1055" t="str">
        <f t="shared" si="84"/>
        <v>UT</v>
      </c>
    </row>
    <row r="1056" spans="1:22" x14ac:dyDescent="0.35">
      <c r="A1056" t="str">
        <f>IF('Support - Calculation Detail'!A1056="","",LEFT('Support - Calculation Detail'!A1056,7)&amp;"-"&amp;RIGHT('Support - Calculation Detail'!A1056,2))</f>
        <v>3050081-UT</v>
      </c>
      <c r="B1056" t="str">
        <f>IF('Support - Calculation Detail'!C1056="","",'Support - Calculation Detail'!C1056)</f>
        <v>30</v>
      </c>
      <c r="C1056" t="str">
        <f>IF('Support - Calculation Detail'!B1056="","",'Support - Calculation Detail'!B1056)</f>
        <v>N</v>
      </c>
      <c r="D1056">
        <f>IF('Support - Calculation Detail'!D1056="","",'Support - Calculation Detail'!D1056)</f>
        <v>3214132</v>
      </c>
      <c r="E1056">
        <f>IF('Support - Calculation Detail'!E1056="","",'Support - Calculation Detail'!E1056)</f>
        <v>0</v>
      </c>
      <c r="G1056">
        <f>IF('Support - Calculation Detail'!F1056="","",'Support - Calculation Detail'!F1056)</f>
        <v>3214132</v>
      </c>
      <c r="H1056">
        <f>IF('Support - Calculation Detail'!G1056="","",'Support - Calculation Detail'!G1056)</f>
        <v>1.04</v>
      </c>
      <c r="I1056">
        <f>IF('Support - Calculation Detail'!H1056="","",'Support - Calculation Detail'!H1056)</f>
        <v>3342697</v>
      </c>
      <c r="J1056">
        <f>IF('Support - Calculation Detail'!I1056="","",'Support - Calculation Detail'!I1056)</f>
        <v>0</v>
      </c>
      <c r="K1056">
        <f>IF('Support - Calculation Detail'!K1056="","",'Support - Calculation Detail'!K1056)</f>
        <v>3342697</v>
      </c>
      <c r="L1056">
        <f>IF('Support - Calculation Detail'!L1056="","",'Support - Calculation Detail'!L1056)</f>
        <v>0</v>
      </c>
      <c r="M1056">
        <f>IF('Support - Calculation Detail'!M1056="","",'Support - Calculation Detail'!M1056)</f>
        <v>0</v>
      </c>
      <c r="N1056">
        <f>IF('Support - Calculation Detail'!N1056="","",'Support - Calculation Detail'!N1056)</f>
        <v>0</v>
      </c>
      <c r="P1056">
        <f>IF('Support - Calculation Detail'!O1056="","",'Support - Calculation Detail'!O1056)</f>
        <v>3342697</v>
      </c>
      <c r="Q1056" t="b">
        <v>1</v>
      </c>
      <c r="R1056" t="str">
        <f t="shared" si="80"/>
        <v>3050081</v>
      </c>
      <c r="S1056" t="str">
        <f t="shared" si="81"/>
        <v>3050081-UT</v>
      </c>
      <c r="T1056" t="str">
        <f t="shared" si="82"/>
        <v>3050081-UT</v>
      </c>
      <c r="U1056" t="str">
        <f t="shared" si="83"/>
        <v>5</v>
      </c>
      <c r="V1056" t="str">
        <f t="shared" si="84"/>
        <v>UT</v>
      </c>
    </row>
    <row r="1057" spans="1:22" x14ac:dyDescent="0.35">
      <c r="A1057" t="str">
        <f>IF('Support - Calculation Detail'!A1057="","",LEFT('Support - Calculation Detail'!A1057,7)&amp;"-"&amp;RIGHT('Support - Calculation Detail'!A1057,2))</f>
        <v>3030400-FT</v>
      </c>
      <c r="B1057" t="str">
        <f>IF('Support - Calculation Detail'!C1057="","",'Support - Calculation Detail'!C1057)</f>
        <v>30</v>
      </c>
      <c r="C1057" t="str">
        <f>IF('Support - Calculation Detail'!B1057="","",'Support - Calculation Detail'!B1057)</f>
        <v>N</v>
      </c>
      <c r="D1057">
        <f>IF('Support - Calculation Detail'!D1057="","",'Support - Calculation Detail'!D1057)</f>
        <v>5449874</v>
      </c>
      <c r="E1057">
        <f>IF('Support - Calculation Detail'!E1057="","",'Support - Calculation Detail'!E1057)</f>
        <v>506733</v>
      </c>
      <c r="G1057">
        <f>IF('Support - Calculation Detail'!F1057="","",'Support - Calculation Detail'!F1057)</f>
        <v>5956607</v>
      </c>
      <c r="H1057">
        <f>IF('Support - Calculation Detail'!G1057="","",'Support - Calculation Detail'!G1057)</f>
        <v>1.04</v>
      </c>
      <c r="I1057">
        <f>IF('Support - Calculation Detail'!H1057="","",'Support - Calculation Detail'!H1057)</f>
        <v>6194871</v>
      </c>
      <c r="J1057">
        <f>IF('Support - Calculation Detail'!I1057="","",'Support - Calculation Detail'!I1057)</f>
        <v>0</v>
      </c>
      <c r="K1057">
        <f>IF('Support - Calculation Detail'!K1057="","",'Support - Calculation Detail'!K1057)</f>
        <v>6194871</v>
      </c>
      <c r="L1057">
        <f>IF('Support - Calculation Detail'!L1057="","",'Support - Calculation Detail'!L1057)</f>
        <v>0</v>
      </c>
      <c r="M1057">
        <f>IF('Support - Calculation Detail'!M1057="","",'Support - Calculation Detail'!M1057)</f>
        <v>0</v>
      </c>
      <c r="N1057">
        <f>IF('Support - Calculation Detail'!N1057="","",'Support - Calculation Detail'!N1057)</f>
        <v>0</v>
      </c>
      <c r="P1057">
        <f>IF('Support - Calculation Detail'!O1057="","",'Support - Calculation Detail'!O1057)</f>
        <v>6194871</v>
      </c>
      <c r="Q1057" t="b">
        <v>1</v>
      </c>
      <c r="R1057" t="str">
        <f t="shared" si="80"/>
        <v>3030400</v>
      </c>
      <c r="S1057" t="str">
        <f t="shared" si="81"/>
        <v>3030400-FT</v>
      </c>
      <c r="T1057" t="str">
        <f t="shared" si="82"/>
        <v>3030400-FT</v>
      </c>
      <c r="U1057" t="str">
        <f t="shared" si="83"/>
        <v>3</v>
      </c>
      <c r="V1057" t="str">
        <f t="shared" si="84"/>
        <v>FT</v>
      </c>
    </row>
    <row r="1058" spans="1:22" x14ac:dyDescent="0.35">
      <c r="A1058" t="str">
        <f>IF('Support - Calculation Detail'!A1058="","",LEFT('Support - Calculation Detail'!A1058,7)&amp;"-"&amp;RIGHT('Support - Calculation Detail'!A1058,2))</f>
        <v>3030400-UT</v>
      </c>
      <c r="B1058" t="str">
        <f>IF('Support - Calculation Detail'!C1058="","",'Support - Calculation Detail'!C1058)</f>
        <v>30</v>
      </c>
      <c r="C1058" t="str">
        <f>IF('Support - Calculation Detail'!B1058="","",'Support - Calculation Detail'!B1058)</f>
        <v>N</v>
      </c>
      <c r="D1058">
        <f>IF('Support - Calculation Detail'!D1058="","",'Support - Calculation Detail'!D1058)</f>
        <v>7575898</v>
      </c>
      <c r="E1058">
        <f>IF('Support - Calculation Detail'!E1058="","",'Support - Calculation Detail'!E1058)</f>
        <v>688249</v>
      </c>
      <c r="G1058">
        <f>IF('Support - Calculation Detail'!F1058="","",'Support - Calculation Detail'!F1058)</f>
        <v>8264147</v>
      </c>
      <c r="H1058">
        <f>IF('Support - Calculation Detail'!G1058="","",'Support - Calculation Detail'!G1058)</f>
        <v>1.04</v>
      </c>
      <c r="I1058">
        <f>IF('Support - Calculation Detail'!H1058="","",'Support - Calculation Detail'!H1058)</f>
        <v>8594713</v>
      </c>
      <c r="J1058">
        <f>IF('Support - Calculation Detail'!I1058="","",'Support - Calculation Detail'!I1058)</f>
        <v>0</v>
      </c>
      <c r="K1058">
        <f>IF('Support - Calculation Detail'!K1058="","",'Support - Calculation Detail'!K1058)</f>
        <v>8594713</v>
      </c>
      <c r="L1058">
        <f>IF('Support - Calculation Detail'!L1058="","",'Support - Calculation Detail'!L1058)</f>
        <v>0</v>
      </c>
      <c r="M1058">
        <f>IF('Support - Calculation Detail'!M1058="","",'Support - Calculation Detail'!M1058)</f>
        <v>0</v>
      </c>
      <c r="N1058">
        <f>IF('Support - Calculation Detail'!N1058="","",'Support - Calculation Detail'!N1058)</f>
        <v>0</v>
      </c>
      <c r="P1058">
        <f>IF('Support - Calculation Detail'!O1058="","",'Support - Calculation Detail'!O1058)</f>
        <v>8594713</v>
      </c>
      <c r="Q1058" t="b">
        <v>1</v>
      </c>
      <c r="R1058" t="str">
        <f t="shared" si="80"/>
        <v>3030400</v>
      </c>
      <c r="S1058" t="str">
        <f t="shared" si="81"/>
        <v>3030400-UT</v>
      </c>
      <c r="T1058" t="str">
        <f t="shared" si="82"/>
        <v>3030400-UT</v>
      </c>
      <c r="U1058" t="str">
        <f t="shared" si="83"/>
        <v>3</v>
      </c>
      <c r="V1058" t="str">
        <f t="shared" si="84"/>
        <v>UT</v>
      </c>
    </row>
    <row r="1059" spans="1:22" x14ac:dyDescent="0.35">
      <c r="A1059" t="str">
        <f>IF('Support - Calculation Detail'!A1059="","",LEFT('Support - Calculation Detail'!A1059,7)&amp;"-"&amp;RIGHT('Support - Calculation Detail'!A1059,2))</f>
        <v>3030645-UT</v>
      </c>
      <c r="B1059" t="str">
        <f>IF('Support - Calculation Detail'!C1059="","",'Support - Calculation Detail'!C1059)</f>
        <v>30</v>
      </c>
      <c r="C1059" t="str">
        <f>IF('Support - Calculation Detail'!B1059="","",'Support - Calculation Detail'!B1059)</f>
        <v>N</v>
      </c>
      <c r="D1059">
        <f>IF('Support - Calculation Detail'!D1059="","",'Support - Calculation Detail'!D1059)</f>
        <v>1612100</v>
      </c>
      <c r="E1059">
        <f>IF('Support - Calculation Detail'!E1059="","",'Support - Calculation Detail'!E1059)</f>
        <v>216946</v>
      </c>
      <c r="G1059">
        <f>IF('Support - Calculation Detail'!F1059="","",'Support - Calculation Detail'!F1059)</f>
        <v>1829046</v>
      </c>
      <c r="H1059">
        <f>IF('Support - Calculation Detail'!G1059="","",'Support - Calculation Detail'!G1059)</f>
        <v>1.04</v>
      </c>
      <c r="I1059">
        <f>IF('Support - Calculation Detail'!H1059="","",'Support - Calculation Detail'!H1059)</f>
        <v>1902208</v>
      </c>
      <c r="J1059">
        <f>IF('Support - Calculation Detail'!I1059="","",'Support - Calculation Detail'!I1059)</f>
        <v>0</v>
      </c>
      <c r="K1059">
        <f>IF('Support - Calculation Detail'!K1059="","",'Support - Calculation Detail'!K1059)</f>
        <v>1902208</v>
      </c>
      <c r="L1059">
        <f>IF('Support - Calculation Detail'!L1059="","",'Support - Calculation Detail'!L1059)</f>
        <v>144403</v>
      </c>
      <c r="M1059">
        <f>IF('Support - Calculation Detail'!M1059="","",'Support - Calculation Detail'!M1059)</f>
        <v>0</v>
      </c>
      <c r="N1059">
        <f>IF('Support - Calculation Detail'!N1059="","",'Support - Calculation Detail'!N1059)</f>
        <v>0</v>
      </c>
      <c r="P1059">
        <f>IF('Support - Calculation Detail'!O1059="","",'Support - Calculation Detail'!O1059)</f>
        <v>2046611</v>
      </c>
      <c r="Q1059" t="b">
        <v>1</v>
      </c>
      <c r="R1059" t="str">
        <f t="shared" si="80"/>
        <v>3030645</v>
      </c>
      <c r="S1059" t="str">
        <f t="shared" si="81"/>
        <v>3030645-UT</v>
      </c>
      <c r="T1059" t="str">
        <f t="shared" si="82"/>
        <v>3030645-UT</v>
      </c>
      <c r="U1059" t="str">
        <f t="shared" si="83"/>
        <v>3</v>
      </c>
      <c r="V1059" t="str">
        <f t="shared" si="84"/>
        <v>UT</v>
      </c>
    </row>
    <row r="1060" spans="1:22" x14ac:dyDescent="0.35">
      <c r="A1060" t="str">
        <f>IF('Support - Calculation Detail'!A1060="","",LEFT('Support - Calculation Detail'!A1060,7)&amp;"-"&amp;RIGHT('Support - Calculation Detail'!A1060,2))</f>
        <v>3030646-UT</v>
      </c>
      <c r="B1060" t="str">
        <f>IF('Support - Calculation Detail'!C1060="","",'Support - Calculation Detail'!C1060)</f>
        <v>30</v>
      </c>
      <c r="C1060" t="str">
        <f>IF('Support - Calculation Detail'!B1060="","",'Support - Calculation Detail'!B1060)</f>
        <v>N</v>
      </c>
      <c r="D1060">
        <f>IF('Support - Calculation Detail'!D1060="","",'Support - Calculation Detail'!D1060)</f>
        <v>876652</v>
      </c>
      <c r="E1060">
        <f>IF('Support - Calculation Detail'!E1060="","",'Support - Calculation Detail'!E1060)</f>
        <v>156324</v>
      </c>
      <c r="G1060">
        <f>IF('Support - Calculation Detail'!F1060="","",'Support - Calculation Detail'!F1060)</f>
        <v>1032976</v>
      </c>
      <c r="H1060">
        <f>IF('Support - Calculation Detail'!G1060="","",'Support - Calculation Detail'!G1060)</f>
        <v>1.04</v>
      </c>
      <c r="I1060">
        <f>IF('Support - Calculation Detail'!H1060="","",'Support - Calculation Detail'!H1060)</f>
        <v>1074295</v>
      </c>
      <c r="J1060">
        <f>IF('Support - Calculation Detail'!I1060="","",'Support - Calculation Detail'!I1060)</f>
        <v>0</v>
      </c>
      <c r="K1060">
        <f>IF('Support - Calculation Detail'!K1060="","",'Support - Calculation Detail'!K1060)</f>
        <v>1074295</v>
      </c>
      <c r="L1060">
        <f>IF('Support - Calculation Detail'!L1060="","",'Support - Calculation Detail'!L1060)</f>
        <v>145467</v>
      </c>
      <c r="M1060">
        <f>IF('Support - Calculation Detail'!M1060="","",'Support - Calculation Detail'!M1060)</f>
        <v>0</v>
      </c>
      <c r="N1060">
        <f>IF('Support - Calculation Detail'!N1060="","",'Support - Calculation Detail'!N1060)</f>
        <v>0</v>
      </c>
      <c r="P1060">
        <f>IF('Support - Calculation Detail'!O1060="","",'Support - Calculation Detail'!O1060)</f>
        <v>1219762</v>
      </c>
      <c r="Q1060" t="b">
        <v>1</v>
      </c>
      <c r="R1060" t="str">
        <f t="shared" si="80"/>
        <v>3030646</v>
      </c>
      <c r="S1060" t="str">
        <f t="shared" si="81"/>
        <v>3030646-UT</v>
      </c>
      <c r="T1060" t="str">
        <f t="shared" si="82"/>
        <v>3030646-UT</v>
      </c>
      <c r="U1060" t="str">
        <f t="shared" si="83"/>
        <v>3</v>
      </c>
      <c r="V1060" t="str">
        <f t="shared" si="84"/>
        <v>UT</v>
      </c>
    </row>
    <row r="1061" spans="1:22" x14ac:dyDescent="0.35">
      <c r="A1061" t="str">
        <f>IF('Support - Calculation Detail'!A1061="","",LEFT('Support - Calculation Detail'!A1061,7)&amp;"-"&amp;RIGHT('Support - Calculation Detail'!A1061,2))</f>
        <v>3030647-UT</v>
      </c>
      <c r="B1061" t="str">
        <f>IF('Support - Calculation Detail'!C1061="","",'Support - Calculation Detail'!C1061)</f>
        <v>30</v>
      </c>
      <c r="C1061" t="str">
        <f>IF('Support - Calculation Detail'!B1061="","",'Support - Calculation Detail'!B1061)</f>
        <v>N</v>
      </c>
      <c r="D1061">
        <f>IF('Support - Calculation Detail'!D1061="","",'Support - Calculation Detail'!D1061)</f>
        <v>396624</v>
      </c>
      <c r="E1061">
        <f>IF('Support - Calculation Detail'!E1061="","",'Support - Calculation Detail'!E1061)</f>
        <v>0</v>
      </c>
      <c r="G1061">
        <f>IF('Support - Calculation Detail'!F1061="","",'Support - Calculation Detail'!F1061)</f>
        <v>396624</v>
      </c>
      <c r="H1061">
        <f>IF('Support - Calculation Detail'!G1061="","",'Support - Calculation Detail'!G1061)</f>
        <v>1.04</v>
      </c>
      <c r="I1061">
        <f>IF('Support - Calculation Detail'!H1061="","",'Support - Calculation Detail'!H1061)</f>
        <v>412489</v>
      </c>
      <c r="J1061">
        <f>IF('Support - Calculation Detail'!I1061="","",'Support - Calculation Detail'!I1061)</f>
        <v>0</v>
      </c>
      <c r="K1061">
        <f>IF('Support - Calculation Detail'!K1061="","",'Support - Calculation Detail'!K1061)</f>
        <v>412489</v>
      </c>
      <c r="L1061">
        <f>IF('Support - Calculation Detail'!L1061="","",'Support - Calculation Detail'!L1061)</f>
        <v>11554</v>
      </c>
      <c r="M1061">
        <f>IF('Support - Calculation Detail'!M1061="","",'Support - Calculation Detail'!M1061)</f>
        <v>0</v>
      </c>
      <c r="N1061">
        <f>IF('Support - Calculation Detail'!N1061="","",'Support - Calculation Detail'!N1061)</f>
        <v>0</v>
      </c>
      <c r="P1061">
        <f>IF('Support - Calculation Detail'!O1061="","",'Support - Calculation Detail'!O1061)</f>
        <v>424043</v>
      </c>
      <c r="Q1061" t="b">
        <v>1</v>
      </c>
      <c r="R1061" t="str">
        <f t="shared" si="80"/>
        <v>3030647</v>
      </c>
      <c r="S1061" t="str">
        <f t="shared" si="81"/>
        <v>3030647-UT</v>
      </c>
      <c r="T1061" t="str">
        <f t="shared" si="82"/>
        <v>3030647-UT</v>
      </c>
      <c r="U1061" t="str">
        <f t="shared" si="83"/>
        <v>3</v>
      </c>
      <c r="V1061" t="str">
        <f t="shared" si="84"/>
        <v>UT</v>
      </c>
    </row>
    <row r="1062" spans="1:22" x14ac:dyDescent="0.35">
      <c r="A1062" t="str">
        <f>IF('Support - Calculation Detail'!A1062="","",LEFT('Support - Calculation Detail'!A1062,7)&amp;"-"&amp;RIGHT('Support - Calculation Detail'!A1062,2))</f>
        <v>3030648-UT</v>
      </c>
      <c r="B1062" t="str">
        <f>IF('Support - Calculation Detail'!C1062="","",'Support - Calculation Detail'!C1062)</f>
        <v>30</v>
      </c>
      <c r="C1062" t="str">
        <f>IF('Support - Calculation Detail'!B1062="","",'Support - Calculation Detail'!B1062)</f>
        <v>N</v>
      </c>
      <c r="D1062">
        <f>IF('Support - Calculation Detail'!D1062="","",'Support - Calculation Detail'!D1062)</f>
        <v>39848</v>
      </c>
      <c r="E1062">
        <f>IF('Support - Calculation Detail'!E1062="","",'Support - Calculation Detail'!E1062)</f>
        <v>0</v>
      </c>
      <c r="G1062">
        <f>IF('Support - Calculation Detail'!F1062="","",'Support - Calculation Detail'!F1062)</f>
        <v>39848</v>
      </c>
      <c r="H1062">
        <f>IF('Support - Calculation Detail'!G1062="","",'Support - Calculation Detail'!G1062)</f>
        <v>1.04</v>
      </c>
      <c r="I1062">
        <f>IF('Support - Calculation Detail'!H1062="","",'Support - Calculation Detail'!H1062)</f>
        <v>41442</v>
      </c>
      <c r="J1062">
        <f>IF('Support - Calculation Detail'!I1062="","",'Support - Calculation Detail'!I1062)</f>
        <v>0</v>
      </c>
      <c r="K1062">
        <f>IF('Support - Calculation Detail'!K1062="","",'Support - Calculation Detail'!K1062)</f>
        <v>41442</v>
      </c>
      <c r="L1062">
        <f>IF('Support - Calculation Detail'!L1062="","",'Support - Calculation Detail'!L1062)</f>
        <v>0</v>
      </c>
      <c r="M1062">
        <f>IF('Support - Calculation Detail'!M1062="","",'Support - Calculation Detail'!M1062)</f>
        <v>0</v>
      </c>
      <c r="N1062">
        <f>IF('Support - Calculation Detail'!N1062="","",'Support - Calculation Detail'!N1062)</f>
        <v>0</v>
      </c>
      <c r="P1062">
        <f>IF('Support - Calculation Detail'!O1062="","",'Support - Calculation Detail'!O1062)</f>
        <v>41442</v>
      </c>
      <c r="Q1062" t="b">
        <v>1</v>
      </c>
      <c r="R1062" t="str">
        <f t="shared" si="80"/>
        <v>3030648</v>
      </c>
      <c r="S1062" t="str">
        <f t="shared" si="81"/>
        <v>3030648-UT</v>
      </c>
      <c r="T1062" t="str">
        <f t="shared" si="82"/>
        <v>3030648-UT</v>
      </c>
      <c r="U1062" t="str">
        <f t="shared" si="83"/>
        <v>3</v>
      </c>
      <c r="V1062" t="str">
        <f t="shared" si="84"/>
        <v>UT</v>
      </c>
    </row>
    <row r="1063" spans="1:22" x14ac:dyDescent="0.35">
      <c r="A1063" t="str">
        <f>IF('Support - Calculation Detail'!A1063="","",LEFT('Support - Calculation Detail'!A1063,7)&amp;"-"&amp;RIGHT('Support - Calculation Detail'!A1063,2))</f>
        <v>3030649-UT</v>
      </c>
      <c r="B1063" t="str">
        <f>IF('Support - Calculation Detail'!C1063="","",'Support - Calculation Detail'!C1063)</f>
        <v>30</v>
      </c>
      <c r="C1063" t="str">
        <f>IF('Support - Calculation Detail'!B1063="","",'Support - Calculation Detail'!B1063)</f>
        <v>N</v>
      </c>
      <c r="D1063">
        <f>IF('Support - Calculation Detail'!D1063="","",'Support - Calculation Detail'!D1063)</f>
        <v>136530</v>
      </c>
      <c r="E1063">
        <f>IF('Support - Calculation Detail'!E1063="","",'Support - Calculation Detail'!E1063)</f>
        <v>0</v>
      </c>
      <c r="G1063">
        <f>IF('Support - Calculation Detail'!F1063="","",'Support - Calculation Detail'!F1063)</f>
        <v>136530</v>
      </c>
      <c r="H1063">
        <f>IF('Support - Calculation Detail'!G1063="","",'Support - Calculation Detail'!G1063)</f>
        <v>1.04</v>
      </c>
      <c r="I1063">
        <f>IF('Support - Calculation Detail'!H1063="","",'Support - Calculation Detail'!H1063)</f>
        <v>141991</v>
      </c>
      <c r="J1063">
        <f>IF('Support - Calculation Detail'!I1063="","",'Support - Calculation Detail'!I1063)</f>
        <v>0</v>
      </c>
      <c r="K1063">
        <f>IF('Support - Calculation Detail'!K1063="","",'Support - Calculation Detail'!K1063)</f>
        <v>141991</v>
      </c>
      <c r="L1063">
        <f>IF('Support - Calculation Detail'!L1063="","",'Support - Calculation Detail'!L1063)</f>
        <v>0</v>
      </c>
      <c r="M1063">
        <f>IF('Support - Calculation Detail'!M1063="","",'Support - Calculation Detail'!M1063)</f>
        <v>0</v>
      </c>
      <c r="N1063">
        <f>IF('Support - Calculation Detail'!N1063="","",'Support - Calculation Detail'!N1063)</f>
        <v>0</v>
      </c>
      <c r="P1063">
        <f>IF('Support - Calculation Detail'!O1063="","",'Support - Calculation Detail'!O1063)</f>
        <v>141991</v>
      </c>
      <c r="Q1063" t="b">
        <v>1</v>
      </c>
      <c r="R1063" t="str">
        <f t="shared" si="80"/>
        <v>3030649</v>
      </c>
      <c r="S1063" t="str">
        <f t="shared" si="81"/>
        <v>3030649-UT</v>
      </c>
      <c r="T1063" t="str">
        <f t="shared" si="82"/>
        <v>3030649-UT</v>
      </c>
      <c r="U1063" t="str">
        <f t="shared" si="83"/>
        <v>3</v>
      </c>
      <c r="V1063" t="str">
        <f t="shared" si="84"/>
        <v>UT</v>
      </c>
    </row>
    <row r="1064" spans="1:22" x14ac:dyDescent="0.35">
      <c r="A1064" t="str">
        <f>IF('Support - Calculation Detail'!A1064="","",LEFT('Support - Calculation Detail'!A1064,7)&amp;"-"&amp;RIGHT('Support - Calculation Detail'!A1064,2))</f>
        <v>3030762-UT</v>
      </c>
      <c r="B1064" t="str">
        <f>IF('Support - Calculation Detail'!C1064="","",'Support - Calculation Detail'!C1064)</f>
        <v>30</v>
      </c>
      <c r="C1064" t="str">
        <f>IF('Support - Calculation Detail'!B1064="","",'Support - Calculation Detail'!B1064)</f>
        <v>N</v>
      </c>
      <c r="D1064">
        <f>IF('Support - Calculation Detail'!D1064="","",'Support - Calculation Detail'!D1064)</f>
        <v>3210404</v>
      </c>
      <c r="E1064">
        <f>IF('Support - Calculation Detail'!E1064="","",'Support - Calculation Detail'!E1064)</f>
        <v>325362</v>
      </c>
      <c r="G1064">
        <f>IF('Support - Calculation Detail'!F1064="","",'Support - Calculation Detail'!F1064)</f>
        <v>3535766</v>
      </c>
      <c r="H1064">
        <f>IF('Support - Calculation Detail'!G1064="","",'Support - Calculation Detail'!G1064)</f>
        <v>1.04</v>
      </c>
      <c r="I1064">
        <f>IF('Support - Calculation Detail'!H1064="","",'Support - Calculation Detail'!H1064)</f>
        <v>3677197</v>
      </c>
      <c r="J1064">
        <f>IF('Support - Calculation Detail'!I1064="","",'Support - Calculation Detail'!I1064)</f>
        <v>0</v>
      </c>
      <c r="K1064">
        <f>IF('Support - Calculation Detail'!K1064="","",'Support - Calculation Detail'!K1064)</f>
        <v>3677197</v>
      </c>
      <c r="L1064">
        <f>IF('Support - Calculation Detail'!L1064="","",'Support - Calculation Detail'!L1064)</f>
        <v>176401</v>
      </c>
      <c r="M1064">
        <f>IF('Support - Calculation Detail'!M1064="","",'Support - Calculation Detail'!M1064)</f>
        <v>0</v>
      </c>
      <c r="N1064">
        <f>IF('Support - Calculation Detail'!N1064="","",'Support - Calculation Detail'!N1064)</f>
        <v>0</v>
      </c>
      <c r="P1064">
        <f>IF('Support - Calculation Detail'!O1064="","",'Support - Calculation Detail'!O1064)</f>
        <v>3853598</v>
      </c>
      <c r="Q1064" t="b">
        <v>1</v>
      </c>
      <c r="R1064" t="str">
        <f t="shared" si="80"/>
        <v>3030762</v>
      </c>
      <c r="S1064" t="str">
        <f t="shared" si="81"/>
        <v>3030762-UT</v>
      </c>
      <c r="T1064" t="str">
        <f t="shared" si="82"/>
        <v>3030762-UT</v>
      </c>
      <c r="U1064" t="str">
        <f t="shared" si="83"/>
        <v>3</v>
      </c>
      <c r="V1064" t="str">
        <f t="shared" si="84"/>
        <v>UT</v>
      </c>
    </row>
    <row r="1065" spans="1:22" x14ac:dyDescent="0.35">
      <c r="A1065" t="str">
        <f>IF('Support - Calculation Detail'!A1065="","",LEFT('Support - Calculation Detail'!A1065,7)&amp;"-"&amp;RIGHT('Support - Calculation Detail'!A1065,2))</f>
        <v>3030966-UT</v>
      </c>
      <c r="B1065" t="str">
        <f>IF('Support - Calculation Detail'!C1065="","",'Support - Calculation Detail'!C1065)</f>
        <v>30</v>
      </c>
      <c r="C1065" t="str">
        <f>IF('Support - Calculation Detail'!B1065="","",'Support - Calculation Detail'!B1065)</f>
        <v>N</v>
      </c>
      <c r="D1065">
        <f>IF('Support - Calculation Detail'!D1065="","",'Support - Calculation Detail'!D1065)</f>
        <v>3093823</v>
      </c>
      <c r="E1065">
        <f>IF('Support - Calculation Detail'!E1065="","",'Support - Calculation Detail'!E1065)</f>
        <v>488121</v>
      </c>
      <c r="G1065">
        <f>IF('Support - Calculation Detail'!F1065="","",'Support - Calculation Detail'!F1065)</f>
        <v>3581944</v>
      </c>
      <c r="H1065">
        <f>IF('Support - Calculation Detail'!G1065="","",'Support - Calculation Detail'!G1065)</f>
        <v>1.04</v>
      </c>
      <c r="I1065">
        <f>IF('Support - Calculation Detail'!H1065="","",'Support - Calculation Detail'!H1065)</f>
        <v>3725222</v>
      </c>
      <c r="J1065">
        <f>IF('Support - Calculation Detail'!I1065="","",'Support - Calculation Detail'!I1065)</f>
        <v>0</v>
      </c>
      <c r="K1065">
        <f>IF('Support - Calculation Detail'!K1065="","",'Support - Calculation Detail'!K1065)</f>
        <v>3725222</v>
      </c>
      <c r="L1065">
        <f>IF('Support - Calculation Detail'!L1065="","",'Support - Calculation Detail'!L1065)</f>
        <v>448016</v>
      </c>
      <c r="M1065">
        <f>IF('Support - Calculation Detail'!M1065="","",'Support - Calculation Detail'!M1065)</f>
        <v>0</v>
      </c>
      <c r="N1065">
        <f>IF('Support - Calculation Detail'!N1065="","",'Support - Calculation Detail'!N1065)</f>
        <v>0</v>
      </c>
      <c r="P1065">
        <f>IF('Support - Calculation Detail'!O1065="","",'Support - Calculation Detail'!O1065)</f>
        <v>4173238</v>
      </c>
      <c r="Q1065" t="b">
        <v>1</v>
      </c>
      <c r="R1065" t="str">
        <f t="shared" si="80"/>
        <v>3030966</v>
      </c>
      <c r="S1065" t="str">
        <f t="shared" si="81"/>
        <v>3030966-UT</v>
      </c>
      <c r="T1065" t="str">
        <f t="shared" si="82"/>
        <v>3030966-UT</v>
      </c>
      <c r="U1065" t="str">
        <f t="shared" si="83"/>
        <v>3</v>
      </c>
      <c r="V1065" t="str">
        <f t="shared" si="84"/>
        <v>UT</v>
      </c>
    </row>
    <row r="1066" spans="1:22" x14ac:dyDescent="0.35">
      <c r="A1066" t="str">
        <f>IF('Support - Calculation Detail'!A1066="","",LEFT('Support - Calculation Detail'!A1066,7)&amp;"-"&amp;RIGHT('Support - Calculation Detail'!A1066,2))</f>
        <v>3043115-SO</v>
      </c>
      <c r="B1066" t="str">
        <f>IF('Support - Calculation Detail'!C1066="","",'Support - Calculation Detail'!C1066)</f>
        <v>30</v>
      </c>
      <c r="C1066" t="str">
        <f>IF('Support - Calculation Detail'!B1066="","",'Support - Calculation Detail'!B1066)</f>
        <v>N</v>
      </c>
      <c r="D1066">
        <f>IF('Support - Calculation Detail'!D1066="","",'Support - Calculation Detail'!D1066)</f>
        <v>6033336</v>
      </c>
      <c r="E1066">
        <f>IF('Support - Calculation Detail'!E1066="","",'Support - Calculation Detail'!E1066)</f>
        <v>0</v>
      </c>
      <c r="G1066">
        <f>IF('Support - Calculation Detail'!F1066="","",'Support - Calculation Detail'!F1066)</f>
        <v>6033336</v>
      </c>
      <c r="H1066">
        <f>IF('Support - Calculation Detail'!G1066="","",'Support - Calculation Detail'!G1066)</f>
        <v>1.04</v>
      </c>
      <c r="I1066">
        <f>IF('Support - Calculation Detail'!H1066="","",'Support - Calculation Detail'!H1066)</f>
        <v>6274669</v>
      </c>
      <c r="J1066">
        <f>IF('Support - Calculation Detail'!I1066="","",'Support - Calculation Detail'!I1066)</f>
        <v>0</v>
      </c>
      <c r="K1066">
        <f>IF('Support - Calculation Detail'!K1066="","",'Support - Calculation Detail'!K1066)</f>
        <v>6274669</v>
      </c>
      <c r="L1066">
        <f>IF('Support - Calculation Detail'!L1066="","",'Support - Calculation Detail'!L1066)</f>
        <v>0</v>
      </c>
      <c r="M1066">
        <f>IF('Support - Calculation Detail'!M1066="","",'Support - Calculation Detail'!M1066)</f>
        <v>0</v>
      </c>
      <c r="N1066">
        <f>IF('Support - Calculation Detail'!N1066="","",'Support - Calculation Detail'!N1066)</f>
        <v>0</v>
      </c>
      <c r="P1066">
        <f>IF('Support - Calculation Detail'!O1066="","",'Support - Calculation Detail'!O1066)</f>
        <v>6274669</v>
      </c>
      <c r="Q1066" t="b">
        <v>1</v>
      </c>
      <c r="R1066" t="str">
        <f t="shared" si="80"/>
        <v>3043115</v>
      </c>
      <c r="S1066" t="str">
        <f t="shared" si="81"/>
        <v>3043115-SO</v>
      </c>
      <c r="T1066" t="str">
        <f t="shared" si="82"/>
        <v>3043115-SO</v>
      </c>
      <c r="U1066" t="str">
        <f t="shared" si="83"/>
        <v>4</v>
      </c>
      <c r="V1066" t="str">
        <f t="shared" si="84"/>
        <v>SO</v>
      </c>
    </row>
    <row r="1067" spans="1:22" x14ac:dyDescent="0.35">
      <c r="A1067" t="str">
        <f>IF('Support - Calculation Detail'!A1067="","",LEFT('Support - Calculation Detail'!A1067,7)&amp;"-"&amp;RIGHT('Support - Calculation Detail'!A1067,2))</f>
        <v>3043125-SO</v>
      </c>
      <c r="B1067" t="str">
        <f>IF('Support - Calculation Detail'!C1067="","",'Support - Calculation Detail'!C1067)</f>
        <v>30</v>
      </c>
      <c r="C1067" t="str">
        <f>IF('Support - Calculation Detail'!B1067="","",'Support - Calculation Detail'!B1067)</f>
        <v>N</v>
      </c>
      <c r="D1067">
        <f>IF('Support - Calculation Detail'!D1067="","",'Support - Calculation Detail'!D1067)</f>
        <v>8099217</v>
      </c>
      <c r="E1067">
        <f>IF('Support - Calculation Detail'!E1067="","",'Support - Calculation Detail'!E1067)</f>
        <v>0</v>
      </c>
      <c r="G1067">
        <f>IF('Support - Calculation Detail'!F1067="","",'Support - Calculation Detail'!F1067)</f>
        <v>8099217</v>
      </c>
      <c r="H1067">
        <f>IF('Support - Calculation Detail'!G1067="","",'Support - Calculation Detail'!G1067)</f>
        <v>1.04</v>
      </c>
      <c r="I1067">
        <f>IF('Support - Calculation Detail'!H1067="","",'Support - Calculation Detail'!H1067)</f>
        <v>8423186</v>
      </c>
      <c r="J1067">
        <f>IF('Support - Calculation Detail'!I1067="","",'Support - Calculation Detail'!I1067)</f>
        <v>0</v>
      </c>
      <c r="K1067">
        <f>IF('Support - Calculation Detail'!K1067="","",'Support - Calculation Detail'!K1067)</f>
        <v>8423186</v>
      </c>
      <c r="L1067">
        <f>IF('Support - Calculation Detail'!L1067="","",'Support - Calculation Detail'!L1067)</f>
        <v>0</v>
      </c>
      <c r="M1067">
        <f>IF('Support - Calculation Detail'!M1067="","",'Support - Calculation Detail'!M1067)</f>
        <v>0</v>
      </c>
      <c r="N1067">
        <f>IF('Support - Calculation Detail'!N1067="","",'Support - Calculation Detail'!N1067)</f>
        <v>0</v>
      </c>
      <c r="P1067">
        <f>IF('Support - Calculation Detail'!O1067="","",'Support - Calculation Detail'!O1067)</f>
        <v>8423186</v>
      </c>
      <c r="Q1067" t="b">
        <v>1</v>
      </c>
      <c r="R1067" t="str">
        <f t="shared" si="80"/>
        <v>3043125</v>
      </c>
      <c r="S1067" t="str">
        <f t="shared" si="81"/>
        <v>3043125-SO</v>
      </c>
      <c r="T1067" t="str">
        <f t="shared" si="82"/>
        <v>3043125-SO</v>
      </c>
      <c r="U1067" t="str">
        <f t="shared" si="83"/>
        <v>4</v>
      </c>
      <c r="V1067" t="str">
        <f t="shared" si="84"/>
        <v>SO</v>
      </c>
    </row>
    <row r="1068" spans="1:22" x14ac:dyDescent="0.35">
      <c r="A1068" t="str">
        <f>IF('Support - Calculation Detail'!A1068="","",LEFT('Support - Calculation Detail'!A1068,7)&amp;"-"&amp;RIGHT('Support - Calculation Detail'!A1068,2))</f>
        <v>3043135-SO</v>
      </c>
      <c r="B1068" t="str">
        <f>IF('Support - Calculation Detail'!C1068="","",'Support - Calculation Detail'!C1068)</f>
        <v>30</v>
      </c>
      <c r="C1068" t="str">
        <f>IF('Support - Calculation Detail'!B1068="","",'Support - Calculation Detail'!B1068)</f>
        <v>N</v>
      </c>
      <c r="D1068">
        <f>IF('Support - Calculation Detail'!D1068="","",'Support - Calculation Detail'!D1068)</f>
        <v>6645291</v>
      </c>
      <c r="E1068">
        <f>IF('Support - Calculation Detail'!E1068="","",'Support - Calculation Detail'!E1068)</f>
        <v>183059</v>
      </c>
      <c r="G1068">
        <f>IF('Support - Calculation Detail'!F1068="","",'Support - Calculation Detail'!F1068)</f>
        <v>6828350</v>
      </c>
      <c r="H1068">
        <f>IF('Support - Calculation Detail'!G1068="","",'Support - Calculation Detail'!G1068)</f>
        <v>1.04</v>
      </c>
      <c r="I1068">
        <f>IF('Support - Calculation Detail'!H1068="","",'Support - Calculation Detail'!H1068)</f>
        <v>7101484</v>
      </c>
      <c r="J1068">
        <f>IF('Support - Calculation Detail'!I1068="","",'Support - Calculation Detail'!I1068)</f>
        <v>0</v>
      </c>
      <c r="K1068">
        <f>IF('Support - Calculation Detail'!K1068="","",'Support - Calculation Detail'!K1068)</f>
        <v>7101484</v>
      </c>
      <c r="L1068">
        <f>IF('Support - Calculation Detail'!L1068="","",'Support - Calculation Detail'!L1068)</f>
        <v>0</v>
      </c>
      <c r="M1068">
        <f>IF('Support - Calculation Detail'!M1068="","",'Support - Calculation Detail'!M1068)</f>
        <v>0</v>
      </c>
      <c r="N1068">
        <f>IF('Support - Calculation Detail'!N1068="","",'Support - Calculation Detail'!N1068)</f>
        <v>0</v>
      </c>
      <c r="P1068">
        <f>IF('Support - Calculation Detail'!O1068="","",'Support - Calculation Detail'!O1068)</f>
        <v>7101484</v>
      </c>
      <c r="Q1068" t="b">
        <v>1</v>
      </c>
      <c r="R1068" t="str">
        <f t="shared" si="80"/>
        <v>3043135</v>
      </c>
      <c r="S1068" t="str">
        <f t="shared" si="81"/>
        <v>3043135-SO</v>
      </c>
      <c r="T1068" t="str">
        <f t="shared" si="82"/>
        <v>3043135-SO</v>
      </c>
      <c r="U1068" t="str">
        <f t="shared" si="83"/>
        <v>4</v>
      </c>
      <c r="V1068" t="str">
        <f t="shared" si="84"/>
        <v>SO</v>
      </c>
    </row>
    <row r="1069" spans="1:22" x14ac:dyDescent="0.35">
      <c r="A1069" t="str">
        <f>IF('Support - Calculation Detail'!A1069="","",LEFT('Support - Calculation Detail'!A1069,7)&amp;"-"&amp;RIGHT('Support - Calculation Detail'!A1069,2))</f>
        <v>3043145-SO</v>
      </c>
      <c r="B1069" t="str">
        <f>IF('Support - Calculation Detail'!C1069="","",'Support - Calculation Detail'!C1069)</f>
        <v>30</v>
      </c>
      <c r="C1069" t="str">
        <f>IF('Support - Calculation Detail'!B1069="","",'Support - Calculation Detail'!B1069)</f>
        <v>N</v>
      </c>
      <c r="D1069">
        <f>IF('Support - Calculation Detail'!D1069="","",'Support - Calculation Detail'!D1069)</f>
        <v>2512440</v>
      </c>
      <c r="E1069">
        <f>IF('Support - Calculation Detail'!E1069="","",'Support - Calculation Detail'!E1069)</f>
        <v>0</v>
      </c>
      <c r="G1069">
        <f>IF('Support - Calculation Detail'!F1069="","",'Support - Calculation Detail'!F1069)</f>
        <v>2512440</v>
      </c>
      <c r="H1069">
        <f>IF('Support - Calculation Detail'!G1069="","",'Support - Calculation Detail'!G1069)</f>
        <v>1.04</v>
      </c>
      <c r="I1069">
        <f>IF('Support - Calculation Detail'!H1069="","",'Support - Calculation Detail'!H1069)</f>
        <v>2612938</v>
      </c>
      <c r="J1069">
        <f>IF('Support - Calculation Detail'!I1069="","",'Support - Calculation Detail'!I1069)</f>
        <v>0</v>
      </c>
      <c r="K1069">
        <f>IF('Support - Calculation Detail'!K1069="","",'Support - Calculation Detail'!K1069)</f>
        <v>2612938</v>
      </c>
      <c r="L1069">
        <f>IF('Support - Calculation Detail'!L1069="","",'Support - Calculation Detail'!L1069)</f>
        <v>0</v>
      </c>
      <c r="M1069">
        <f>IF('Support - Calculation Detail'!M1069="","",'Support - Calculation Detail'!M1069)</f>
        <v>0</v>
      </c>
      <c r="N1069">
        <f>IF('Support - Calculation Detail'!N1069="","",'Support - Calculation Detail'!N1069)</f>
        <v>0</v>
      </c>
      <c r="P1069">
        <f>IF('Support - Calculation Detail'!O1069="","",'Support - Calculation Detail'!O1069)</f>
        <v>2612938</v>
      </c>
      <c r="Q1069" t="b">
        <v>1</v>
      </c>
      <c r="R1069" t="str">
        <f t="shared" si="80"/>
        <v>3043145</v>
      </c>
      <c r="S1069" t="str">
        <f t="shared" si="81"/>
        <v>3043145-SO</v>
      </c>
      <c r="T1069" t="str">
        <f t="shared" si="82"/>
        <v>3043145-SO</v>
      </c>
      <c r="U1069" t="str">
        <f t="shared" si="83"/>
        <v>4</v>
      </c>
      <c r="V1069" t="str">
        <f t="shared" si="84"/>
        <v>SO</v>
      </c>
    </row>
    <row r="1070" spans="1:22" x14ac:dyDescent="0.35">
      <c r="A1070" t="str">
        <f>IF('Support - Calculation Detail'!A1070="","",LEFT('Support - Calculation Detail'!A1070,7)&amp;"-"&amp;RIGHT('Support - Calculation Detail'!A1070,2))</f>
        <v>3110000-UT</v>
      </c>
      <c r="B1070" t="str">
        <f>IF('Support - Calculation Detail'!C1070="","",'Support - Calculation Detail'!C1070)</f>
        <v>31</v>
      </c>
      <c r="C1070" t="str">
        <f>IF('Support - Calculation Detail'!B1070="","",'Support - Calculation Detail'!B1070)</f>
        <v>N</v>
      </c>
      <c r="D1070">
        <f>IF('Support - Calculation Detail'!D1070="","",'Support - Calculation Detail'!D1070)</f>
        <v>8006161</v>
      </c>
      <c r="E1070">
        <f>IF('Support - Calculation Detail'!E1070="","",'Support - Calculation Detail'!E1070)</f>
        <v>0</v>
      </c>
      <c r="G1070">
        <f>IF('Support - Calculation Detail'!F1070="","",'Support - Calculation Detail'!F1070)</f>
        <v>8006161</v>
      </c>
      <c r="H1070">
        <f>IF('Support - Calculation Detail'!G1070="","",'Support - Calculation Detail'!G1070)</f>
        <v>1.04</v>
      </c>
      <c r="I1070">
        <f>IF('Support - Calculation Detail'!H1070="","",'Support - Calculation Detail'!H1070)</f>
        <v>8326407</v>
      </c>
      <c r="J1070">
        <f>IF('Support - Calculation Detail'!I1070="","",'Support - Calculation Detail'!I1070)</f>
        <v>0</v>
      </c>
      <c r="K1070">
        <f>IF('Support - Calculation Detail'!K1070="","",'Support - Calculation Detail'!K1070)</f>
        <v>8326407</v>
      </c>
      <c r="L1070">
        <f>IF('Support - Calculation Detail'!L1070="","",'Support - Calculation Detail'!L1070)</f>
        <v>577319</v>
      </c>
      <c r="M1070">
        <f>IF('Support - Calculation Detail'!M1070="","",'Support - Calculation Detail'!M1070)</f>
        <v>282241</v>
      </c>
      <c r="N1070">
        <f>IF('Support - Calculation Detail'!N1070="","",'Support - Calculation Detail'!N1070)</f>
        <v>824130.76153464953</v>
      </c>
      <c r="P1070">
        <f>IF('Support - Calculation Detail'!O1070="","",'Support - Calculation Detail'!O1070)</f>
        <v>10010097.76153465</v>
      </c>
      <c r="Q1070" t="b">
        <v>1</v>
      </c>
      <c r="R1070" t="str">
        <f t="shared" si="80"/>
        <v>3110000</v>
      </c>
      <c r="S1070" t="str">
        <f t="shared" si="81"/>
        <v>3110000-UT</v>
      </c>
      <c r="T1070" t="str">
        <f t="shared" si="82"/>
        <v>3110000-UT</v>
      </c>
      <c r="U1070" t="str">
        <f t="shared" si="83"/>
        <v>1</v>
      </c>
      <c r="V1070" t="str">
        <f t="shared" si="84"/>
        <v>UT</v>
      </c>
    </row>
    <row r="1071" spans="1:22" x14ac:dyDescent="0.35">
      <c r="A1071" t="str">
        <f>IF('Support - Calculation Detail'!A1071="","",LEFT('Support - Calculation Detail'!A1071,7)&amp;"-"&amp;RIGHT('Support - Calculation Detail'!A1071,2))</f>
        <v>3120001-UT</v>
      </c>
      <c r="B1071" t="str">
        <f>IF('Support - Calculation Detail'!C1071="","",'Support - Calculation Detail'!C1071)</f>
        <v>31</v>
      </c>
      <c r="C1071" t="str">
        <f>IF('Support - Calculation Detail'!B1071="","",'Support - Calculation Detail'!B1071)</f>
        <v>N</v>
      </c>
      <c r="D1071">
        <f>IF('Support - Calculation Detail'!D1071="","",'Support - Calculation Detail'!D1071)</f>
        <v>24471</v>
      </c>
      <c r="E1071">
        <f>IF('Support - Calculation Detail'!E1071="","",'Support - Calculation Detail'!E1071)</f>
        <v>0</v>
      </c>
      <c r="G1071">
        <f>IF('Support - Calculation Detail'!F1071="","",'Support - Calculation Detail'!F1071)</f>
        <v>24471</v>
      </c>
      <c r="H1071">
        <f>IF('Support - Calculation Detail'!G1071="","",'Support - Calculation Detail'!G1071)</f>
        <v>1.04</v>
      </c>
      <c r="I1071">
        <f>IF('Support - Calculation Detail'!H1071="","",'Support - Calculation Detail'!H1071)</f>
        <v>25450</v>
      </c>
      <c r="J1071">
        <f>IF('Support - Calculation Detail'!I1071="","",'Support - Calculation Detail'!I1071)</f>
        <v>0</v>
      </c>
      <c r="K1071">
        <f>IF('Support - Calculation Detail'!K1071="","",'Support - Calculation Detail'!K1071)</f>
        <v>25450</v>
      </c>
      <c r="L1071">
        <f>IF('Support - Calculation Detail'!L1071="","",'Support - Calculation Detail'!L1071)</f>
        <v>0</v>
      </c>
      <c r="M1071">
        <f>IF('Support - Calculation Detail'!M1071="","",'Support - Calculation Detail'!M1071)</f>
        <v>0</v>
      </c>
      <c r="N1071">
        <f>IF('Support - Calculation Detail'!N1071="","",'Support - Calculation Detail'!N1071)</f>
        <v>0</v>
      </c>
      <c r="P1071">
        <f>IF('Support - Calculation Detail'!O1071="","",'Support - Calculation Detail'!O1071)</f>
        <v>25450</v>
      </c>
      <c r="Q1071" t="b">
        <v>1</v>
      </c>
      <c r="R1071" t="str">
        <f t="shared" si="80"/>
        <v>3120001</v>
      </c>
      <c r="S1071" t="str">
        <f t="shared" si="81"/>
        <v>3120001-UT</v>
      </c>
      <c r="T1071" t="str">
        <f t="shared" si="82"/>
        <v>3120001-UT</v>
      </c>
      <c r="U1071" t="str">
        <f t="shared" si="83"/>
        <v>2</v>
      </c>
      <c r="V1071" t="str">
        <f t="shared" si="84"/>
        <v>UT</v>
      </c>
    </row>
    <row r="1072" spans="1:22" x14ac:dyDescent="0.35">
      <c r="A1072" t="str">
        <f>IF('Support - Calculation Detail'!A1072="","",LEFT('Support - Calculation Detail'!A1072,7)&amp;"-"&amp;RIGHT('Support - Calculation Detail'!A1072,2))</f>
        <v>3120001-FT</v>
      </c>
      <c r="B1072" t="str">
        <f>IF('Support - Calculation Detail'!C1072="","",'Support - Calculation Detail'!C1072)</f>
        <v>31</v>
      </c>
      <c r="C1072" t="str">
        <f>IF('Support - Calculation Detail'!B1072="","",'Support - Calculation Detail'!B1072)</f>
        <v>N</v>
      </c>
      <c r="D1072">
        <f>IF('Support - Calculation Detail'!D1072="","",'Support - Calculation Detail'!D1072)</f>
        <v>328429</v>
      </c>
      <c r="E1072">
        <f>IF('Support - Calculation Detail'!E1072="","",'Support - Calculation Detail'!E1072)</f>
        <v>0</v>
      </c>
      <c r="G1072">
        <f>IF('Support - Calculation Detail'!F1072="","",'Support - Calculation Detail'!F1072)</f>
        <v>328429</v>
      </c>
      <c r="H1072">
        <f>IF('Support - Calculation Detail'!G1072="","",'Support - Calculation Detail'!G1072)</f>
        <v>1.04</v>
      </c>
      <c r="I1072">
        <f>IF('Support - Calculation Detail'!H1072="","",'Support - Calculation Detail'!H1072)</f>
        <v>341566</v>
      </c>
      <c r="J1072">
        <f>IF('Support - Calculation Detail'!I1072="","",'Support - Calculation Detail'!I1072)</f>
        <v>0</v>
      </c>
      <c r="K1072">
        <f>IF('Support - Calculation Detail'!K1072="","",'Support - Calculation Detail'!K1072)</f>
        <v>341566</v>
      </c>
      <c r="L1072">
        <f>IF('Support - Calculation Detail'!L1072="","",'Support - Calculation Detail'!L1072)</f>
        <v>0</v>
      </c>
      <c r="M1072">
        <f>IF('Support - Calculation Detail'!M1072="","",'Support - Calculation Detail'!M1072)</f>
        <v>0</v>
      </c>
      <c r="N1072">
        <f>IF('Support - Calculation Detail'!N1072="","",'Support - Calculation Detail'!N1072)</f>
        <v>0</v>
      </c>
      <c r="P1072">
        <f>IF('Support - Calculation Detail'!O1072="","",'Support - Calculation Detail'!O1072)</f>
        <v>341566</v>
      </c>
      <c r="Q1072" t="b">
        <v>1</v>
      </c>
      <c r="R1072" t="str">
        <f t="shared" si="80"/>
        <v>3120001</v>
      </c>
      <c r="S1072" t="str">
        <f t="shared" si="81"/>
        <v>3120001-FT</v>
      </c>
      <c r="T1072" t="str">
        <f t="shared" si="82"/>
        <v>3120001-FT</v>
      </c>
      <c r="U1072" t="str">
        <f t="shared" si="83"/>
        <v>2</v>
      </c>
      <c r="V1072" t="str">
        <f t="shared" si="84"/>
        <v>FT</v>
      </c>
    </row>
    <row r="1073" spans="1:22" x14ac:dyDescent="0.35">
      <c r="A1073" t="str">
        <f>IF('Support - Calculation Detail'!A1073="","",LEFT('Support - Calculation Detail'!A1073,7)&amp;"-"&amp;RIGHT('Support - Calculation Detail'!A1073,2))</f>
        <v>3120002-UT</v>
      </c>
      <c r="B1073" t="str">
        <f>IF('Support - Calculation Detail'!C1073="","",'Support - Calculation Detail'!C1073)</f>
        <v>31</v>
      </c>
      <c r="C1073" t="str">
        <f>IF('Support - Calculation Detail'!B1073="","",'Support - Calculation Detail'!B1073)</f>
        <v>N</v>
      </c>
      <c r="D1073">
        <f>IF('Support - Calculation Detail'!D1073="","",'Support - Calculation Detail'!D1073)</f>
        <v>28022</v>
      </c>
      <c r="E1073">
        <f>IF('Support - Calculation Detail'!E1073="","",'Support - Calculation Detail'!E1073)</f>
        <v>0</v>
      </c>
      <c r="G1073">
        <f>IF('Support - Calculation Detail'!F1073="","",'Support - Calculation Detail'!F1073)</f>
        <v>28022</v>
      </c>
      <c r="H1073">
        <f>IF('Support - Calculation Detail'!G1073="","",'Support - Calculation Detail'!G1073)</f>
        <v>1.04</v>
      </c>
      <c r="I1073">
        <f>IF('Support - Calculation Detail'!H1073="","",'Support - Calculation Detail'!H1073)</f>
        <v>29143</v>
      </c>
      <c r="J1073">
        <f>IF('Support - Calculation Detail'!I1073="","",'Support - Calculation Detail'!I1073)</f>
        <v>0</v>
      </c>
      <c r="K1073">
        <f>IF('Support - Calculation Detail'!K1073="","",'Support - Calculation Detail'!K1073)</f>
        <v>29143</v>
      </c>
      <c r="L1073">
        <f>IF('Support - Calculation Detail'!L1073="","",'Support - Calculation Detail'!L1073)</f>
        <v>0</v>
      </c>
      <c r="M1073">
        <f>IF('Support - Calculation Detail'!M1073="","",'Support - Calculation Detail'!M1073)</f>
        <v>0</v>
      </c>
      <c r="N1073">
        <f>IF('Support - Calculation Detail'!N1073="","",'Support - Calculation Detail'!N1073)</f>
        <v>0</v>
      </c>
      <c r="P1073">
        <f>IF('Support - Calculation Detail'!O1073="","",'Support - Calculation Detail'!O1073)</f>
        <v>29143</v>
      </c>
      <c r="Q1073" t="b">
        <v>1</v>
      </c>
      <c r="R1073" t="str">
        <f t="shared" si="80"/>
        <v>3120002</v>
      </c>
      <c r="S1073" t="str">
        <f t="shared" si="81"/>
        <v>3120002-UT</v>
      </c>
      <c r="T1073" t="str">
        <f t="shared" si="82"/>
        <v>3120002-UT</v>
      </c>
      <c r="U1073" t="str">
        <f t="shared" si="83"/>
        <v>2</v>
      </c>
      <c r="V1073" t="str">
        <f t="shared" si="84"/>
        <v>UT</v>
      </c>
    </row>
    <row r="1074" spans="1:22" x14ac:dyDescent="0.35">
      <c r="A1074" t="str">
        <f>IF('Support - Calculation Detail'!A1074="","",LEFT('Support - Calculation Detail'!A1074,7)&amp;"-"&amp;RIGHT('Support - Calculation Detail'!A1074,2))</f>
        <v>3120003-UT</v>
      </c>
      <c r="B1074" t="str">
        <f>IF('Support - Calculation Detail'!C1074="","",'Support - Calculation Detail'!C1074)</f>
        <v>31</v>
      </c>
      <c r="C1074" t="str">
        <f>IF('Support - Calculation Detail'!B1074="","",'Support - Calculation Detail'!B1074)</f>
        <v>N</v>
      </c>
      <c r="D1074">
        <f>IF('Support - Calculation Detail'!D1074="","",'Support - Calculation Detail'!D1074)</f>
        <v>10791</v>
      </c>
      <c r="E1074">
        <f>IF('Support - Calculation Detail'!E1074="","",'Support - Calculation Detail'!E1074)</f>
        <v>0</v>
      </c>
      <c r="G1074">
        <f>IF('Support - Calculation Detail'!F1074="","",'Support - Calculation Detail'!F1074)</f>
        <v>10791</v>
      </c>
      <c r="H1074">
        <f>IF('Support - Calculation Detail'!G1074="","",'Support - Calculation Detail'!G1074)</f>
        <v>1.04</v>
      </c>
      <c r="I1074">
        <f>IF('Support - Calculation Detail'!H1074="","",'Support - Calculation Detail'!H1074)</f>
        <v>11223</v>
      </c>
      <c r="J1074">
        <f>IF('Support - Calculation Detail'!I1074="","",'Support - Calculation Detail'!I1074)</f>
        <v>0</v>
      </c>
      <c r="K1074">
        <f>IF('Support - Calculation Detail'!K1074="","",'Support - Calculation Detail'!K1074)</f>
        <v>11223</v>
      </c>
      <c r="L1074">
        <f>IF('Support - Calculation Detail'!L1074="","",'Support - Calculation Detail'!L1074)</f>
        <v>0</v>
      </c>
      <c r="M1074">
        <f>IF('Support - Calculation Detail'!M1074="","",'Support - Calculation Detail'!M1074)</f>
        <v>0</v>
      </c>
      <c r="N1074">
        <f>IF('Support - Calculation Detail'!N1074="","",'Support - Calculation Detail'!N1074)</f>
        <v>0</v>
      </c>
      <c r="P1074">
        <f>IF('Support - Calculation Detail'!O1074="","",'Support - Calculation Detail'!O1074)</f>
        <v>11223</v>
      </c>
      <c r="Q1074" t="b">
        <v>1</v>
      </c>
      <c r="R1074" t="str">
        <f t="shared" si="80"/>
        <v>3120003</v>
      </c>
      <c r="S1074" t="str">
        <f t="shared" si="81"/>
        <v>3120003-UT</v>
      </c>
      <c r="T1074" t="str">
        <f t="shared" si="82"/>
        <v>3120003-UT</v>
      </c>
      <c r="U1074" t="str">
        <f t="shared" si="83"/>
        <v>2</v>
      </c>
      <c r="V1074" t="str">
        <f t="shared" si="84"/>
        <v>UT</v>
      </c>
    </row>
    <row r="1075" spans="1:22" x14ac:dyDescent="0.35">
      <c r="A1075" t="str">
        <f>IF('Support - Calculation Detail'!A1075="","",LEFT('Support - Calculation Detail'!A1075,7)&amp;"-"&amp;RIGHT('Support - Calculation Detail'!A1075,2))</f>
        <v>3120003-TF</v>
      </c>
      <c r="B1075" t="str">
        <f>IF('Support - Calculation Detail'!C1075="","",'Support - Calculation Detail'!C1075)</f>
        <v>31</v>
      </c>
      <c r="C1075" t="str">
        <f>IF('Support - Calculation Detail'!B1075="","",'Support - Calculation Detail'!B1075)</f>
        <v>N</v>
      </c>
      <c r="D1075">
        <f>IF('Support - Calculation Detail'!D1075="","",'Support - Calculation Detail'!D1075)</f>
        <v>30304</v>
      </c>
      <c r="E1075">
        <f>IF('Support - Calculation Detail'!E1075="","",'Support - Calculation Detail'!E1075)</f>
        <v>0</v>
      </c>
      <c r="G1075">
        <f>IF('Support - Calculation Detail'!F1075="","",'Support - Calculation Detail'!F1075)</f>
        <v>30304</v>
      </c>
      <c r="H1075">
        <f>IF('Support - Calculation Detail'!G1075="","",'Support - Calculation Detail'!G1075)</f>
        <v>1.04</v>
      </c>
      <c r="I1075">
        <f>IF('Support - Calculation Detail'!H1075="","",'Support - Calculation Detail'!H1075)</f>
        <v>31516</v>
      </c>
      <c r="J1075">
        <f>IF('Support - Calculation Detail'!I1075="","",'Support - Calculation Detail'!I1075)</f>
        <v>0</v>
      </c>
      <c r="K1075">
        <f>IF('Support - Calculation Detail'!K1075="","",'Support - Calculation Detail'!K1075)</f>
        <v>31516</v>
      </c>
      <c r="L1075">
        <f>IF('Support - Calculation Detail'!L1075="","",'Support - Calculation Detail'!L1075)</f>
        <v>0</v>
      </c>
      <c r="M1075">
        <f>IF('Support - Calculation Detail'!M1075="","",'Support - Calculation Detail'!M1075)</f>
        <v>0</v>
      </c>
      <c r="N1075">
        <f>IF('Support - Calculation Detail'!N1075="","",'Support - Calculation Detail'!N1075)</f>
        <v>0</v>
      </c>
      <c r="P1075">
        <f>IF('Support - Calculation Detail'!O1075="","",'Support - Calculation Detail'!O1075)</f>
        <v>31516</v>
      </c>
      <c r="Q1075" t="b">
        <v>1</v>
      </c>
      <c r="R1075" t="str">
        <f t="shared" si="80"/>
        <v>3120003</v>
      </c>
      <c r="S1075" t="str">
        <f t="shared" si="81"/>
        <v>3120003-TF</v>
      </c>
      <c r="T1075" t="str">
        <f t="shared" si="82"/>
        <v>3120003-TF</v>
      </c>
      <c r="U1075" t="str">
        <f t="shared" si="83"/>
        <v>2</v>
      </c>
      <c r="V1075" t="str">
        <f t="shared" si="84"/>
        <v>TF</v>
      </c>
    </row>
    <row r="1076" spans="1:22" x14ac:dyDescent="0.35">
      <c r="A1076" t="str">
        <f>IF('Support - Calculation Detail'!A1076="","",LEFT('Support - Calculation Detail'!A1076,7)&amp;"-"&amp;RIGHT('Support - Calculation Detail'!A1076,2))</f>
        <v>3120004-UT</v>
      </c>
      <c r="B1076" t="str">
        <f>IF('Support - Calculation Detail'!C1076="","",'Support - Calculation Detail'!C1076)</f>
        <v>31</v>
      </c>
      <c r="C1076" t="str">
        <f>IF('Support - Calculation Detail'!B1076="","",'Support - Calculation Detail'!B1076)</f>
        <v>N</v>
      </c>
      <c r="D1076">
        <f>IF('Support - Calculation Detail'!D1076="","",'Support - Calculation Detail'!D1076)</f>
        <v>47821</v>
      </c>
      <c r="E1076">
        <f>IF('Support - Calculation Detail'!E1076="","",'Support - Calculation Detail'!E1076)</f>
        <v>0</v>
      </c>
      <c r="G1076">
        <f>IF('Support - Calculation Detail'!F1076="","",'Support - Calculation Detail'!F1076)</f>
        <v>47821</v>
      </c>
      <c r="H1076">
        <f>IF('Support - Calculation Detail'!G1076="","",'Support - Calculation Detail'!G1076)</f>
        <v>1.04</v>
      </c>
      <c r="I1076">
        <f>IF('Support - Calculation Detail'!H1076="","",'Support - Calculation Detail'!H1076)</f>
        <v>49734</v>
      </c>
      <c r="J1076">
        <f>IF('Support - Calculation Detail'!I1076="","",'Support - Calculation Detail'!I1076)</f>
        <v>0</v>
      </c>
      <c r="K1076">
        <f>IF('Support - Calculation Detail'!K1076="","",'Support - Calculation Detail'!K1076)</f>
        <v>49734</v>
      </c>
      <c r="L1076">
        <f>IF('Support - Calculation Detail'!L1076="","",'Support - Calculation Detail'!L1076)</f>
        <v>0</v>
      </c>
      <c r="M1076">
        <f>IF('Support - Calculation Detail'!M1076="","",'Support - Calculation Detail'!M1076)</f>
        <v>0</v>
      </c>
      <c r="N1076">
        <f>IF('Support - Calculation Detail'!N1076="","",'Support - Calculation Detail'!N1076)</f>
        <v>0</v>
      </c>
      <c r="P1076">
        <f>IF('Support - Calculation Detail'!O1076="","",'Support - Calculation Detail'!O1076)</f>
        <v>49734</v>
      </c>
      <c r="Q1076" t="b">
        <v>1</v>
      </c>
      <c r="R1076" t="str">
        <f t="shared" si="80"/>
        <v>3120004</v>
      </c>
      <c r="S1076" t="str">
        <f t="shared" si="81"/>
        <v>3120004-UT</v>
      </c>
      <c r="T1076" t="str">
        <f t="shared" si="82"/>
        <v>3120004-UT</v>
      </c>
      <c r="U1076" t="str">
        <f t="shared" si="83"/>
        <v>2</v>
      </c>
      <c r="V1076" t="str">
        <f t="shared" si="84"/>
        <v>UT</v>
      </c>
    </row>
    <row r="1077" spans="1:22" x14ac:dyDescent="0.35">
      <c r="A1077" t="str">
        <f>IF('Support - Calculation Detail'!A1077="","",LEFT('Support - Calculation Detail'!A1077,7)&amp;"-"&amp;RIGHT('Support - Calculation Detail'!A1077,2))</f>
        <v>3120005-UT</v>
      </c>
      <c r="B1077" t="str">
        <f>IF('Support - Calculation Detail'!C1077="","",'Support - Calculation Detail'!C1077)</f>
        <v>31</v>
      </c>
      <c r="C1077" t="str">
        <f>IF('Support - Calculation Detail'!B1077="","",'Support - Calculation Detail'!B1077)</f>
        <v>N</v>
      </c>
      <c r="D1077">
        <f>IF('Support - Calculation Detail'!D1077="","",'Support - Calculation Detail'!D1077)</f>
        <v>15533</v>
      </c>
      <c r="E1077">
        <f>IF('Support - Calculation Detail'!E1077="","",'Support - Calculation Detail'!E1077)</f>
        <v>0</v>
      </c>
      <c r="G1077">
        <f>IF('Support - Calculation Detail'!F1077="","",'Support - Calculation Detail'!F1077)</f>
        <v>15533</v>
      </c>
      <c r="H1077">
        <f>IF('Support - Calculation Detail'!G1077="","",'Support - Calculation Detail'!G1077)</f>
        <v>1.04</v>
      </c>
      <c r="I1077">
        <f>IF('Support - Calculation Detail'!H1077="","",'Support - Calculation Detail'!H1077)</f>
        <v>16154</v>
      </c>
      <c r="J1077">
        <f>IF('Support - Calculation Detail'!I1077="","",'Support - Calculation Detail'!I1077)</f>
        <v>0</v>
      </c>
      <c r="K1077">
        <f>IF('Support - Calculation Detail'!K1077="","",'Support - Calculation Detail'!K1077)</f>
        <v>16154</v>
      </c>
      <c r="L1077">
        <f>IF('Support - Calculation Detail'!L1077="","",'Support - Calculation Detail'!L1077)</f>
        <v>0</v>
      </c>
      <c r="M1077">
        <f>IF('Support - Calculation Detail'!M1077="","",'Support - Calculation Detail'!M1077)</f>
        <v>0</v>
      </c>
      <c r="N1077">
        <f>IF('Support - Calculation Detail'!N1077="","",'Support - Calculation Detail'!N1077)</f>
        <v>0</v>
      </c>
      <c r="P1077">
        <f>IF('Support - Calculation Detail'!O1077="","",'Support - Calculation Detail'!O1077)</f>
        <v>16154</v>
      </c>
      <c r="Q1077" t="b">
        <v>1</v>
      </c>
      <c r="R1077" t="str">
        <f t="shared" si="80"/>
        <v>3120005</v>
      </c>
      <c r="S1077" t="str">
        <f t="shared" si="81"/>
        <v>3120005-UT</v>
      </c>
      <c r="T1077" t="str">
        <f t="shared" si="82"/>
        <v>3120005-UT</v>
      </c>
      <c r="U1077" t="str">
        <f t="shared" si="83"/>
        <v>2</v>
      </c>
      <c r="V1077" t="str">
        <f t="shared" si="84"/>
        <v>UT</v>
      </c>
    </row>
    <row r="1078" spans="1:22" x14ac:dyDescent="0.35">
      <c r="A1078" t="str">
        <f>IF('Support - Calculation Detail'!A1078="","",LEFT('Support - Calculation Detail'!A1078,7)&amp;"-"&amp;RIGHT('Support - Calculation Detail'!A1078,2))</f>
        <v>3120006-UT</v>
      </c>
      <c r="B1078" t="str">
        <f>IF('Support - Calculation Detail'!C1078="","",'Support - Calculation Detail'!C1078)</f>
        <v>31</v>
      </c>
      <c r="C1078" t="str">
        <f>IF('Support - Calculation Detail'!B1078="","",'Support - Calculation Detail'!B1078)</f>
        <v>N</v>
      </c>
      <c r="D1078">
        <f>IF('Support - Calculation Detail'!D1078="","",'Support - Calculation Detail'!D1078)</f>
        <v>36108</v>
      </c>
      <c r="E1078">
        <f>IF('Support - Calculation Detail'!E1078="","",'Support - Calculation Detail'!E1078)</f>
        <v>0</v>
      </c>
      <c r="G1078">
        <f>IF('Support - Calculation Detail'!F1078="","",'Support - Calculation Detail'!F1078)</f>
        <v>36108</v>
      </c>
      <c r="H1078">
        <f>IF('Support - Calculation Detail'!G1078="","",'Support - Calculation Detail'!G1078)</f>
        <v>1.04</v>
      </c>
      <c r="I1078">
        <f>IF('Support - Calculation Detail'!H1078="","",'Support - Calculation Detail'!H1078)</f>
        <v>37552</v>
      </c>
      <c r="J1078">
        <f>IF('Support - Calculation Detail'!I1078="","",'Support - Calculation Detail'!I1078)</f>
        <v>0</v>
      </c>
      <c r="K1078">
        <f>IF('Support - Calculation Detail'!K1078="","",'Support - Calculation Detail'!K1078)</f>
        <v>37552</v>
      </c>
      <c r="L1078">
        <f>IF('Support - Calculation Detail'!L1078="","",'Support - Calculation Detail'!L1078)</f>
        <v>0</v>
      </c>
      <c r="M1078">
        <f>IF('Support - Calculation Detail'!M1078="","",'Support - Calculation Detail'!M1078)</f>
        <v>0</v>
      </c>
      <c r="N1078">
        <f>IF('Support - Calculation Detail'!N1078="","",'Support - Calculation Detail'!N1078)</f>
        <v>0</v>
      </c>
      <c r="P1078">
        <f>IF('Support - Calculation Detail'!O1078="","",'Support - Calculation Detail'!O1078)</f>
        <v>37552</v>
      </c>
      <c r="Q1078" t="b">
        <v>1</v>
      </c>
      <c r="R1078" t="str">
        <f t="shared" si="80"/>
        <v>3120006</v>
      </c>
      <c r="S1078" t="str">
        <f t="shared" si="81"/>
        <v>3120006-UT</v>
      </c>
      <c r="T1078" t="str">
        <f t="shared" si="82"/>
        <v>3120006-UT</v>
      </c>
      <c r="U1078" t="str">
        <f t="shared" si="83"/>
        <v>2</v>
      </c>
      <c r="V1078" t="str">
        <f t="shared" si="84"/>
        <v>UT</v>
      </c>
    </row>
    <row r="1079" spans="1:22" x14ac:dyDescent="0.35">
      <c r="A1079" t="str">
        <f>IF('Support - Calculation Detail'!A1079="","",LEFT('Support - Calculation Detail'!A1079,7)&amp;"-"&amp;RIGHT('Support - Calculation Detail'!A1079,2))</f>
        <v>3120007-UT</v>
      </c>
      <c r="B1079" t="str">
        <f>IF('Support - Calculation Detail'!C1079="","",'Support - Calculation Detail'!C1079)</f>
        <v>31</v>
      </c>
      <c r="C1079" t="str">
        <f>IF('Support - Calculation Detail'!B1079="","",'Support - Calculation Detail'!B1079)</f>
        <v>N</v>
      </c>
      <c r="D1079">
        <f>IF('Support - Calculation Detail'!D1079="","",'Support - Calculation Detail'!D1079)</f>
        <v>19122</v>
      </c>
      <c r="E1079">
        <f>IF('Support - Calculation Detail'!E1079="","",'Support - Calculation Detail'!E1079)</f>
        <v>0</v>
      </c>
      <c r="G1079">
        <f>IF('Support - Calculation Detail'!F1079="","",'Support - Calculation Detail'!F1079)</f>
        <v>19122</v>
      </c>
      <c r="H1079">
        <f>IF('Support - Calculation Detail'!G1079="","",'Support - Calculation Detail'!G1079)</f>
        <v>1.04</v>
      </c>
      <c r="I1079">
        <f>IF('Support - Calculation Detail'!H1079="","",'Support - Calculation Detail'!H1079)</f>
        <v>19887</v>
      </c>
      <c r="J1079">
        <f>IF('Support - Calculation Detail'!I1079="","",'Support - Calculation Detail'!I1079)</f>
        <v>0</v>
      </c>
      <c r="K1079">
        <f>IF('Support - Calculation Detail'!K1079="","",'Support - Calculation Detail'!K1079)</f>
        <v>19887</v>
      </c>
      <c r="L1079">
        <f>IF('Support - Calculation Detail'!L1079="","",'Support - Calculation Detail'!L1079)</f>
        <v>0</v>
      </c>
      <c r="M1079">
        <f>IF('Support - Calculation Detail'!M1079="","",'Support - Calculation Detail'!M1079)</f>
        <v>0</v>
      </c>
      <c r="N1079">
        <f>IF('Support - Calculation Detail'!N1079="","",'Support - Calculation Detail'!N1079)</f>
        <v>0</v>
      </c>
      <c r="P1079">
        <f>IF('Support - Calculation Detail'!O1079="","",'Support - Calculation Detail'!O1079)</f>
        <v>19887</v>
      </c>
      <c r="Q1079" t="b">
        <v>1</v>
      </c>
      <c r="R1079" t="str">
        <f t="shared" si="80"/>
        <v>3120007</v>
      </c>
      <c r="S1079" t="str">
        <f t="shared" si="81"/>
        <v>3120007-UT</v>
      </c>
      <c r="T1079" t="str">
        <f t="shared" si="82"/>
        <v>3120007-UT</v>
      </c>
      <c r="U1079" t="str">
        <f t="shared" si="83"/>
        <v>2</v>
      </c>
      <c r="V1079" t="str">
        <f t="shared" si="84"/>
        <v>UT</v>
      </c>
    </row>
    <row r="1080" spans="1:22" x14ac:dyDescent="0.35">
      <c r="A1080" t="str">
        <f>IF('Support - Calculation Detail'!A1080="","",LEFT('Support - Calculation Detail'!A1080,7)&amp;"-"&amp;RIGHT('Support - Calculation Detail'!A1080,2))</f>
        <v>3120008-UT</v>
      </c>
      <c r="B1080" t="str">
        <f>IF('Support - Calculation Detail'!C1080="","",'Support - Calculation Detail'!C1080)</f>
        <v>31</v>
      </c>
      <c r="C1080" t="str">
        <f>IF('Support - Calculation Detail'!B1080="","",'Support - Calculation Detail'!B1080)</f>
        <v>N</v>
      </c>
      <c r="D1080">
        <f>IF('Support - Calculation Detail'!D1080="","",'Support - Calculation Detail'!D1080)</f>
        <v>20133</v>
      </c>
      <c r="E1080">
        <f>IF('Support - Calculation Detail'!E1080="","",'Support - Calculation Detail'!E1080)</f>
        <v>0</v>
      </c>
      <c r="G1080">
        <f>IF('Support - Calculation Detail'!F1080="","",'Support - Calculation Detail'!F1080)</f>
        <v>20133</v>
      </c>
      <c r="H1080">
        <f>IF('Support - Calculation Detail'!G1080="","",'Support - Calculation Detail'!G1080)</f>
        <v>1.04</v>
      </c>
      <c r="I1080">
        <f>IF('Support - Calculation Detail'!H1080="","",'Support - Calculation Detail'!H1080)</f>
        <v>20938</v>
      </c>
      <c r="J1080">
        <f>IF('Support - Calculation Detail'!I1080="","",'Support - Calculation Detail'!I1080)</f>
        <v>0</v>
      </c>
      <c r="K1080">
        <f>IF('Support - Calculation Detail'!K1080="","",'Support - Calculation Detail'!K1080)</f>
        <v>20938</v>
      </c>
      <c r="L1080">
        <f>IF('Support - Calculation Detail'!L1080="","",'Support - Calculation Detail'!L1080)</f>
        <v>0</v>
      </c>
      <c r="M1080">
        <f>IF('Support - Calculation Detail'!M1080="","",'Support - Calculation Detail'!M1080)</f>
        <v>0</v>
      </c>
      <c r="N1080">
        <f>IF('Support - Calculation Detail'!N1080="","",'Support - Calculation Detail'!N1080)</f>
        <v>0</v>
      </c>
      <c r="P1080">
        <f>IF('Support - Calculation Detail'!O1080="","",'Support - Calculation Detail'!O1080)</f>
        <v>20938</v>
      </c>
      <c r="Q1080" t="b">
        <v>1</v>
      </c>
      <c r="R1080" t="str">
        <f t="shared" si="80"/>
        <v>3120008</v>
      </c>
      <c r="S1080" t="str">
        <f t="shared" si="81"/>
        <v>3120008-UT</v>
      </c>
      <c r="T1080" t="str">
        <f t="shared" si="82"/>
        <v>3120008-UT</v>
      </c>
      <c r="U1080" t="str">
        <f t="shared" si="83"/>
        <v>2</v>
      </c>
      <c r="V1080" t="str">
        <f t="shared" si="84"/>
        <v>UT</v>
      </c>
    </row>
    <row r="1081" spans="1:22" x14ac:dyDescent="0.35">
      <c r="A1081" t="str">
        <f>IF('Support - Calculation Detail'!A1081="","",LEFT('Support - Calculation Detail'!A1081,7)&amp;"-"&amp;RIGHT('Support - Calculation Detail'!A1081,2))</f>
        <v>3120009-UT</v>
      </c>
      <c r="B1081" t="str">
        <f>IF('Support - Calculation Detail'!C1081="","",'Support - Calculation Detail'!C1081)</f>
        <v>31</v>
      </c>
      <c r="C1081" t="str">
        <f>IF('Support - Calculation Detail'!B1081="","",'Support - Calculation Detail'!B1081)</f>
        <v>N</v>
      </c>
      <c r="D1081">
        <f>IF('Support - Calculation Detail'!D1081="","",'Support - Calculation Detail'!D1081)</f>
        <v>23417</v>
      </c>
      <c r="E1081">
        <f>IF('Support - Calculation Detail'!E1081="","",'Support - Calculation Detail'!E1081)</f>
        <v>0</v>
      </c>
      <c r="G1081">
        <f>IF('Support - Calculation Detail'!F1081="","",'Support - Calculation Detail'!F1081)</f>
        <v>23417</v>
      </c>
      <c r="H1081">
        <f>IF('Support - Calculation Detail'!G1081="","",'Support - Calculation Detail'!G1081)</f>
        <v>1.04</v>
      </c>
      <c r="I1081">
        <f>IF('Support - Calculation Detail'!H1081="","",'Support - Calculation Detail'!H1081)</f>
        <v>24354</v>
      </c>
      <c r="J1081">
        <f>IF('Support - Calculation Detail'!I1081="","",'Support - Calculation Detail'!I1081)</f>
        <v>0</v>
      </c>
      <c r="K1081">
        <f>IF('Support - Calculation Detail'!K1081="","",'Support - Calculation Detail'!K1081)</f>
        <v>24354</v>
      </c>
      <c r="L1081">
        <f>IF('Support - Calculation Detail'!L1081="","",'Support - Calculation Detail'!L1081)</f>
        <v>0</v>
      </c>
      <c r="M1081">
        <f>IF('Support - Calculation Detail'!M1081="","",'Support - Calculation Detail'!M1081)</f>
        <v>0</v>
      </c>
      <c r="N1081">
        <f>IF('Support - Calculation Detail'!N1081="","",'Support - Calculation Detail'!N1081)</f>
        <v>0</v>
      </c>
      <c r="P1081">
        <f>IF('Support - Calculation Detail'!O1081="","",'Support - Calculation Detail'!O1081)</f>
        <v>24354</v>
      </c>
      <c r="Q1081" t="b">
        <v>1</v>
      </c>
      <c r="R1081" t="str">
        <f t="shared" si="80"/>
        <v>3120009</v>
      </c>
      <c r="S1081" t="str">
        <f t="shared" si="81"/>
        <v>3120009-UT</v>
      </c>
      <c r="T1081" t="str">
        <f t="shared" si="82"/>
        <v>3120009-UT</v>
      </c>
      <c r="U1081" t="str">
        <f t="shared" si="83"/>
        <v>2</v>
      </c>
      <c r="V1081" t="str">
        <f t="shared" si="84"/>
        <v>UT</v>
      </c>
    </row>
    <row r="1082" spans="1:22" x14ac:dyDescent="0.35">
      <c r="A1082" t="str">
        <f>IF('Support - Calculation Detail'!A1082="","",LEFT('Support - Calculation Detail'!A1082,7)&amp;"-"&amp;RIGHT('Support - Calculation Detail'!A1082,2))</f>
        <v>3120010-UT</v>
      </c>
      <c r="B1082" t="str">
        <f>IF('Support - Calculation Detail'!C1082="","",'Support - Calculation Detail'!C1082)</f>
        <v>31</v>
      </c>
      <c r="C1082" t="str">
        <f>IF('Support - Calculation Detail'!B1082="","",'Support - Calculation Detail'!B1082)</f>
        <v>N</v>
      </c>
      <c r="D1082">
        <f>IF('Support - Calculation Detail'!D1082="","",'Support - Calculation Detail'!D1082)</f>
        <v>36901</v>
      </c>
      <c r="E1082">
        <f>IF('Support - Calculation Detail'!E1082="","",'Support - Calculation Detail'!E1082)</f>
        <v>0</v>
      </c>
      <c r="G1082">
        <f>IF('Support - Calculation Detail'!F1082="","",'Support - Calculation Detail'!F1082)</f>
        <v>36901</v>
      </c>
      <c r="H1082">
        <f>IF('Support - Calculation Detail'!G1082="","",'Support - Calculation Detail'!G1082)</f>
        <v>1.04</v>
      </c>
      <c r="I1082">
        <f>IF('Support - Calculation Detail'!H1082="","",'Support - Calculation Detail'!H1082)</f>
        <v>38377</v>
      </c>
      <c r="J1082">
        <f>IF('Support - Calculation Detail'!I1082="","",'Support - Calculation Detail'!I1082)</f>
        <v>0</v>
      </c>
      <c r="K1082">
        <f>IF('Support - Calculation Detail'!K1082="","",'Support - Calculation Detail'!K1082)</f>
        <v>38377</v>
      </c>
      <c r="L1082">
        <f>IF('Support - Calculation Detail'!L1082="","",'Support - Calculation Detail'!L1082)</f>
        <v>0</v>
      </c>
      <c r="M1082">
        <f>IF('Support - Calculation Detail'!M1082="","",'Support - Calculation Detail'!M1082)</f>
        <v>0</v>
      </c>
      <c r="N1082">
        <f>IF('Support - Calculation Detail'!N1082="","",'Support - Calculation Detail'!N1082)</f>
        <v>0</v>
      </c>
      <c r="P1082">
        <f>IF('Support - Calculation Detail'!O1082="","",'Support - Calculation Detail'!O1082)</f>
        <v>38377</v>
      </c>
      <c r="Q1082" t="b">
        <v>1</v>
      </c>
      <c r="R1082" t="str">
        <f t="shared" si="80"/>
        <v>3120010</v>
      </c>
      <c r="S1082" t="str">
        <f t="shared" si="81"/>
        <v>3120010-UT</v>
      </c>
      <c r="T1082" t="str">
        <f t="shared" si="82"/>
        <v>3120010-UT</v>
      </c>
      <c r="U1082" t="str">
        <f t="shared" si="83"/>
        <v>2</v>
      </c>
      <c r="V1082" t="str">
        <f t="shared" si="84"/>
        <v>UT</v>
      </c>
    </row>
    <row r="1083" spans="1:22" x14ac:dyDescent="0.35">
      <c r="A1083" t="str">
        <f>IF('Support - Calculation Detail'!A1083="","",LEFT('Support - Calculation Detail'!A1083,7)&amp;"-"&amp;RIGHT('Support - Calculation Detail'!A1083,2))</f>
        <v>3120011-UT</v>
      </c>
      <c r="B1083" t="str">
        <f>IF('Support - Calculation Detail'!C1083="","",'Support - Calculation Detail'!C1083)</f>
        <v>31</v>
      </c>
      <c r="C1083" t="str">
        <f>IF('Support - Calculation Detail'!B1083="","",'Support - Calculation Detail'!B1083)</f>
        <v>N</v>
      </c>
      <c r="D1083">
        <f>IF('Support - Calculation Detail'!D1083="","",'Support - Calculation Detail'!D1083)</f>
        <v>15903</v>
      </c>
      <c r="E1083">
        <f>IF('Support - Calculation Detail'!E1083="","",'Support - Calculation Detail'!E1083)</f>
        <v>0</v>
      </c>
      <c r="G1083">
        <f>IF('Support - Calculation Detail'!F1083="","",'Support - Calculation Detail'!F1083)</f>
        <v>15903</v>
      </c>
      <c r="H1083">
        <f>IF('Support - Calculation Detail'!G1083="","",'Support - Calculation Detail'!G1083)</f>
        <v>1.04</v>
      </c>
      <c r="I1083">
        <f>IF('Support - Calculation Detail'!H1083="","",'Support - Calculation Detail'!H1083)</f>
        <v>16539</v>
      </c>
      <c r="J1083">
        <f>IF('Support - Calculation Detail'!I1083="","",'Support - Calculation Detail'!I1083)</f>
        <v>0</v>
      </c>
      <c r="K1083">
        <f>IF('Support - Calculation Detail'!K1083="","",'Support - Calculation Detail'!K1083)</f>
        <v>16539</v>
      </c>
      <c r="L1083">
        <f>IF('Support - Calculation Detail'!L1083="","",'Support - Calculation Detail'!L1083)</f>
        <v>0</v>
      </c>
      <c r="M1083">
        <f>IF('Support - Calculation Detail'!M1083="","",'Support - Calculation Detail'!M1083)</f>
        <v>0</v>
      </c>
      <c r="N1083">
        <f>IF('Support - Calculation Detail'!N1083="","",'Support - Calculation Detail'!N1083)</f>
        <v>0</v>
      </c>
      <c r="P1083">
        <f>IF('Support - Calculation Detail'!O1083="","",'Support - Calculation Detail'!O1083)</f>
        <v>16539</v>
      </c>
      <c r="Q1083" t="b">
        <v>1</v>
      </c>
      <c r="R1083" t="str">
        <f t="shared" si="80"/>
        <v>3120011</v>
      </c>
      <c r="S1083" t="str">
        <f t="shared" si="81"/>
        <v>3120011-UT</v>
      </c>
      <c r="T1083" t="str">
        <f t="shared" si="82"/>
        <v>3120011-UT</v>
      </c>
      <c r="U1083" t="str">
        <f t="shared" si="83"/>
        <v>2</v>
      </c>
      <c r="V1083" t="str">
        <f t="shared" si="84"/>
        <v>UT</v>
      </c>
    </row>
    <row r="1084" spans="1:22" x14ac:dyDescent="0.35">
      <c r="A1084" t="str">
        <f>IF('Support - Calculation Detail'!A1084="","",LEFT('Support - Calculation Detail'!A1084,7)&amp;"-"&amp;RIGHT('Support - Calculation Detail'!A1084,2))</f>
        <v>3120012-UT</v>
      </c>
      <c r="B1084" t="str">
        <f>IF('Support - Calculation Detail'!C1084="","",'Support - Calculation Detail'!C1084)</f>
        <v>31</v>
      </c>
      <c r="C1084" t="str">
        <f>IF('Support - Calculation Detail'!B1084="","",'Support - Calculation Detail'!B1084)</f>
        <v>N</v>
      </c>
      <c r="D1084">
        <f>IF('Support - Calculation Detail'!D1084="","",'Support - Calculation Detail'!D1084)</f>
        <v>38143</v>
      </c>
      <c r="E1084">
        <f>IF('Support - Calculation Detail'!E1084="","",'Support - Calculation Detail'!E1084)</f>
        <v>0</v>
      </c>
      <c r="G1084">
        <f>IF('Support - Calculation Detail'!F1084="","",'Support - Calculation Detail'!F1084)</f>
        <v>38143</v>
      </c>
      <c r="H1084">
        <f>IF('Support - Calculation Detail'!G1084="","",'Support - Calculation Detail'!G1084)</f>
        <v>1.04</v>
      </c>
      <c r="I1084">
        <f>IF('Support - Calculation Detail'!H1084="","",'Support - Calculation Detail'!H1084)</f>
        <v>39669</v>
      </c>
      <c r="J1084">
        <f>IF('Support - Calculation Detail'!I1084="","",'Support - Calculation Detail'!I1084)</f>
        <v>0</v>
      </c>
      <c r="K1084">
        <f>IF('Support - Calculation Detail'!K1084="","",'Support - Calculation Detail'!K1084)</f>
        <v>39669</v>
      </c>
      <c r="L1084">
        <f>IF('Support - Calculation Detail'!L1084="","",'Support - Calculation Detail'!L1084)</f>
        <v>0</v>
      </c>
      <c r="M1084">
        <f>IF('Support - Calculation Detail'!M1084="","",'Support - Calculation Detail'!M1084)</f>
        <v>0</v>
      </c>
      <c r="N1084">
        <f>IF('Support - Calculation Detail'!N1084="","",'Support - Calculation Detail'!N1084)</f>
        <v>0</v>
      </c>
      <c r="P1084">
        <f>IF('Support - Calculation Detail'!O1084="","",'Support - Calculation Detail'!O1084)</f>
        <v>39669</v>
      </c>
      <c r="Q1084" t="b">
        <v>1</v>
      </c>
      <c r="R1084" t="str">
        <f t="shared" si="80"/>
        <v>3120012</v>
      </c>
      <c r="S1084" t="str">
        <f t="shared" si="81"/>
        <v>3120012-UT</v>
      </c>
      <c r="T1084" t="str">
        <f t="shared" si="82"/>
        <v>3120012-UT</v>
      </c>
      <c r="U1084" t="str">
        <f t="shared" si="83"/>
        <v>2</v>
      </c>
      <c r="V1084" t="str">
        <f t="shared" si="84"/>
        <v>UT</v>
      </c>
    </row>
    <row r="1085" spans="1:22" x14ac:dyDescent="0.35">
      <c r="A1085" t="str">
        <f>IF('Support - Calculation Detail'!A1085="","",LEFT('Support - Calculation Detail'!A1085,7)&amp;"-"&amp;RIGHT('Support - Calculation Detail'!A1085,2))</f>
        <v>3150082-UT</v>
      </c>
      <c r="B1085" t="str">
        <f>IF('Support - Calculation Detail'!C1085="","",'Support - Calculation Detail'!C1085)</f>
        <v>31</v>
      </c>
      <c r="C1085" t="str">
        <f>IF('Support - Calculation Detail'!B1085="","",'Support - Calculation Detail'!B1085)</f>
        <v>N</v>
      </c>
      <c r="D1085">
        <f>IF('Support - Calculation Detail'!D1085="","",'Support - Calculation Detail'!D1085)</f>
        <v>1918780</v>
      </c>
      <c r="E1085">
        <f>IF('Support - Calculation Detail'!E1085="","",'Support - Calculation Detail'!E1085)</f>
        <v>0</v>
      </c>
      <c r="G1085">
        <f>IF('Support - Calculation Detail'!F1085="","",'Support - Calculation Detail'!F1085)</f>
        <v>1918780</v>
      </c>
      <c r="H1085">
        <f>IF('Support - Calculation Detail'!G1085="","",'Support - Calculation Detail'!G1085)</f>
        <v>1.04</v>
      </c>
      <c r="I1085">
        <f>IF('Support - Calculation Detail'!H1085="","",'Support - Calculation Detail'!H1085)</f>
        <v>1995531</v>
      </c>
      <c r="J1085">
        <f>IF('Support - Calculation Detail'!I1085="","",'Support - Calculation Detail'!I1085)</f>
        <v>0</v>
      </c>
      <c r="K1085">
        <f>IF('Support - Calculation Detail'!K1085="","",'Support - Calculation Detail'!K1085)</f>
        <v>1995531</v>
      </c>
      <c r="L1085">
        <f>IF('Support - Calculation Detail'!L1085="","",'Support - Calculation Detail'!L1085)</f>
        <v>0</v>
      </c>
      <c r="M1085">
        <f>IF('Support - Calculation Detail'!M1085="","",'Support - Calculation Detail'!M1085)</f>
        <v>0</v>
      </c>
      <c r="N1085">
        <f>IF('Support - Calculation Detail'!N1085="","",'Support - Calculation Detail'!N1085)</f>
        <v>0</v>
      </c>
      <c r="P1085">
        <f>IF('Support - Calculation Detail'!O1085="","",'Support - Calculation Detail'!O1085)</f>
        <v>1995531</v>
      </c>
      <c r="Q1085" t="b">
        <v>1</v>
      </c>
      <c r="R1085" t="str">
        <f t="shared" si="80"/>
        <v>3150082</v>
      </c>
      <c r="S1085" t="str">
        <f t="shared" si="81"/>
        <v>3150082-UT</v>
      </c>
      <c r="T1085" t="str">
        <f t="shared" si="82"/>
        <v>3150082-UT</v>
      </c>
      <c r="U1085" t="str">
        <f t="shared" si="83"/>
        <v>5</v>
      </c>
      <c r="V1085" t="str">
        <f t="shared" si="84"/>
        <v>UT</v>
      </c>
    </row>
    <row r="1086" spans="1:22" x14ac:dyDescent="0.35">
      <c r="A1086" t="str">
        <f>IF('Support - Calculation Detail'!A1086="","",LEFT('Support - Calculation Detail'!A1086,7)&amp;"-"&amp;RIGHT('Support - Calculation Detail'!A1086,2))</f>
        <v>3160341-UT</v>
      </c>
      <c r="B1086" t="str">
        <f>IF('Support - Calculation Detail'!C1086="","",'Support - Calculation Detail'!C1086)</f>
        <v>31</v>
      </c>
      <c r="C1086" t="str">
        <f>IF('Support - Calculation Detail'!B1086="","",'Support - Calculation Detail'!B1086)</f>
        <v>N</v>
      </c>
      <c r="D1086">
        <f>IF('Support - Calculation Detail'!D1086="","",'Support - Calculation Detail'!D1086)</f>
        <v>1528055</v>
      </c>
      <c r="E1086">
        <f>IF('Support - Calculation Detail'!E1086="","",'Support - Calculation Detail'!E1086)</f>
        <v>175560</v>
      </c>
      <c r="G1086">
        <f>IF('Support - Calculation Detail'!F1086="","",'Support - Calculation Detail'!F1086)</f>
        <v>1703615</v>
      </c>
      <c r="H1086">
        <f>IF('Support - Calculation Detail'!G1086="","",'Support - Calculation Detail'!G1086)</f>
        <v>1.04</v>
      </c>
      <c r="I1086">
        <f>IF('Support - Calculation Detail'!H1086="","",'Support - Calculation Detail'!H1086)</f>
        <v>1771760</v>
      </c>
      <c r="J1086">
        <f>IF('Support - Calculation Detail'!I1086="","",'Support - Calculation Detail'!I1086)</f>
        <v>0</v>
      </c>
      <c r="K1086">
        <f>IF('Support - Calculation Detail'!K1086="","",'Support - Calculation Detail'!K1086)</f>
        <v>1771760</v>
      </c>
      <c r="L1086">
        <f>IF('Support - Calculation Detail'!L1086="","",'Support - Calculation Detail'!L1086)</f>
        <v>0</v>
      </c>
      <c r="M1086">
        <f>IF('Support - Calculation Detail'!M1086="","",'Support - Calculation Detail'!M1086)</f>
        <v>0</v>
      </c>
      <c r="N1086">
        <f>IF('Support - Calculation Detail'!N1086="","",'Support - Calculation Detail'!N1086)</f>
        <v>0</v>
      </c>
      <c r="P1086">
        <f>IF('Support - Calculation Detail'!O1086="","",'Support - Calculation Detail'!O1086)</f>
        <v>1771760</v>
      </c>
      <c r="Q1086" t="b">
        <v>1</v>
      </c>
      <c r="R1086" t="str">
        <f t="shared" si="80"/>
        <v>3160341</v>
      </c>
      <c r="S1086" t="str">
        <f t="shared" si="81"/>
        <v>3160341-UT</v>
      </c>
      <c r="T1086" t="str">
        <f t="shared" si="82"/>
        <v>3160341-UT</v>
      </c>
      <c r="U1086" t="str">
        <f t="shared" si="83"/>
        <v>6</v>
      </c>
      <c r="V1086" t="str">
        <f t="shared" si="84"/>
        <v>UT</v>
      </c>
    </row>
    <row r="1087" spans="1:22" x14ac:dyDescent="0.35">
      <c r="A1087" t="str">
        <f>IF('Support - Calculation Detail'!A1087="","",LEFT('Support - Calculation Detail'!A1087,7)&amp;"-"&amp;RIGHT('Support - Calculation Detail'!A1087,2))</f>
        <v>3160343-UT</v>
      </c>
      <c r="B1087" t="str">
        <f>IF('Support - Calculation Detail'!C1087="","",'Support - Calculation Detail'!C1087)</f>
        <v>31</v>
      </c>
      <c r="C1087" t="str">
        <f>IF('Support - Calculation Detail'!B1087="","",'Support - Calculation Detail'!B1087)</f>
        <v>N</v>
      </c>
      <c r="D1087">
        <f>IF('Support - Calculation Detail'!D1087="","",'Support - Calculation Detail'!D1087)</f>
        <v>370662</v>
      </c>
      <c r="E1087">
        <f>IF('Support - Calculation Detail'!E1087="","",'Support - Calculation Detail'!E1087)</f>
        <v>0</v>
      </c>
      <c r="G1087">
        <f>IF('Support - Calculation Detail'!F1087="","",'Support - Calculation Detail'!F1087)</f>
        <v>370662</v>
      </c>
      <c r="H1087">
        <f>IF('Support - Calculation Detail'!G1087="","",'Support - Calculation Detail'!G1087)</f>
        <v>1.04</v>
      </c>
      <c r="I1087">
        <f>IF('Support - Calculation Detail'!H1087="","",'Support - Calculation Detail'!H1087)</f>
        <v>385488</v>
      </c>
      <c r="J1087">
        <f>IF('Support - Calculation Detail'!I1087="","",'Support - Calculation Detail'!I1087)</f>
        <v>0</v>
      </c>
      <c r="K1087">
        <f>IF('Support - Calculation Detail'!K1087="","",'Support - Calculation Detail'!K1087)</f>
        <v>385488</v>
      </c>
      <c r="L1087">
        <f>IF('Support - Calculation Detail'!L1087="","",'Support - Calculation Detail'!L1087)</f>
        <v>0</v>
      </c>
      <c r="M1087">
        <f>IF('Support - Calculation Detail'!M1087="","",'Support - Calculation Detail'!M1087)</f>
        <v>0</v>
      </c>
      <c r="N1087">
        <f>IF('Support - Calculation Detail'!N1087="","",'Support - Calculation Detail'!N1087)</f>
        <v>0</v>
      </c>
      <c r="P1087">
        <f>IF('Support - Calculation Detail'!O1087="","",'Support - Calculation Detail'!O1087)</f>
        <v>385488</v>
      </c>
      <c r="Q1087" t="b">
        <v>1</v>
      </c>
      <c r="R1087" t="str">
        <f t="shared" si="80"/>
        <v>3160343</v>
      </c>
      <c r="S1087" t="str">
        <f t="shared" si="81"/>
        <v>3160343-UT</v>
      </c>
      <c r="T1087" t="str">
        <f t="shared" si="82"/>
        <v>3160343-UT</v>
      </c>
      <c r="U1087" t="str">
        <f t="shared" si="83"/>
        <v>6</v>
      </c>
      <c r="V1087" t="str">
        <f t="shared" si="84"/>
        <v>UT</v>
      </c>
    </row>
    <row r="1088" spans="1:22" x14ac:dyDescent="0.35">
      <c r="A1088" t="str">
        <f>IF('Support - Calculation Detail'!A1088="","",LEFT('Support - Calculation Detail'!A1088,7)&amp;"-"&amp;RIGHT('Support - Calculation Detail'!A1088,2))</f>
        <v>3130650-UT</v>
      </c>
      <c r="B1088" t="str">
        <f>IF('Support - Calculation Detail'!C1088="","",'Support - Calculation Detail'!C1088)</f>
        <v>31</v>
      </c>
      <c r="C1088" t="str">
        <f>IF('Support - Calculation Detail'!B1088="","",'Support - Calculation Detail'!B1088)</f>
        <v>N</v>
      </c>
      <c r="D1088">
        <f>IF('Support - Calculation Detail'!D1088="","",'Support - Calculation Detail'!D1088)</f>
        <v>991059</v>
      </c>
      <c r="E1088">
        <f>IF('Support - Calculation Detail'!E1088="","",'Support - Calculation Detail'!E1088)</f>
        <v>0</v>
      </c>
      <c r="G1088">
        <f>IF('Support - Calculation Detail'!F1088="","",'Support - Calculation Detail'!F1088)</f>
        <v>991059</v>
      </c>
      <c r="H1088">
        <f>IF('Support - Calculation Detail'!G1088="","",'Support - Calculation Detail'!G1088)</f>
        <v>1.04</v>
      </c>
      <c r="I1088">
        <f>IF('Support - Calculation Detail'!H1088="","",'Support - Calculation Detail'!H1088)</f>
        <v>1030701</v>
      </c>
      <c r="J1088">
        <f>IF('Support - Calculation Detail'!I1088="","",'Support - Calculation Detail'!I1088)</f>
        <v>0</v>
      </c>
      <c r="K1088">
        <f>IF('Support - Calculation Detail'!K1088="","",'Support - Calculation Detail'!K1088)</f>
        <v>1030701</v>
      </c>
      <c r="L1088">
        <f>IF('Support - Calculation Detail'!L1088="","",'Support - Calculation Detail'!L1088)</f>
        <v>0</v>
      </c>
      <c r="M1088">
        <f>IF('Support - Calculation Detail'!M1088="","",'Support - Calculation Detail'!M1088)</f>
        <v>0</v>
      </c>
      <c r="N1088">
        <f>IF('Support - Calculation Detail'!N1088="","",'Support - Calculation Detail'!N1088)</f>
        <v>0</v>
      </c>
      <c r="P1088">
        <f>IF('Support - Calculation Detail'!O1088="","",'Support - Calculation Detail'!O1088)</f>
        <v>1030701</v>
      </c>
      <c r="Q1088" t="b">
        <v>1</v>
      </c>
      <c r="R1088" t="str">
        <f t="shared" si="80"/>
        <v>3130650</v>
      </c>
      <c r="S1088" t="str">
        <f t="shared" si="81"/>
        <v>3130650-UT</v>
      </c>
      <c r="T1088" t="str">
        <f t="shared" si="82"/>
        <v>3130650-UT</v>
      </c>
      <c r="U1088" t="str">
        <f t="shared" si="83"/>
        <v>3</v>
      </c>
      <c r="V1088" t="str">
        <f t="shared" si="84"/>
        <v>UT</v>
      </c>
    </row>
    <row r="1089" spans="1:22" x14ac:dyDescent="0.35">
      <c r="A1089" t="str">
        <f>IF('Support - Calculation Detail'!A1089="","",LEFT('Support - Calculation Detail'!A1089,7)&amp;"-"&amp;RIGHT('Support - Calculation Detail'!A1089,2))</f>
        <v>3130651-UT</v>
      </c>
      <c r="B1089" t="str">
        <f>IF('Support - Calculation Detail'!C1089="","",'Support - Calculation Detail'!C1089)</f>
        <v>31</v>
      </c>
      <c r="C1089" t="str">
        <f>IF('Support - Calculation Detail'!B1089="","",'Support - Calculation Detail'!B1089)</f>
        <v>N</v>
      </c>
      <c r="D1089">
        <f>IF('Support - Calculation Detail'!D1089="","",'Support - Calculation Detail'!D1089)</f>
        <v>5006</v>
      </c>
      <c r="E1089">
        <f>IF('Support - Calculation Detail'!E1089="","",'Support - Calculation Detail'!E1089)</f>
        <v>0</v>
      </c>
      <c r="G1089">
        <f>IF('Support - Calculation Detail'!F1089="","",'Support - Calculation Detail'!F1089)</f>
        <v>5006</v>
      </c>
      <c r="H1089">
        <f>IF('Support - Calculation Detail'!G1089="","",'Support - Calculation Detail'!G1089)</f>
        <v>1.04</v>
      </c>
      <c r="I1089">
        <f>IF('Support - Calculation Detail'!H1089="","",'Support - Calculation Detail'!H1089)</f>
        <v>5206</v>
      </c>
      <c r="J1089">
        <f>IF('Support - Calculation Detail'!I1089="","",'Support - Calculation Detail'!I1089)</f>
        <v>0</v>
      </c>
      <c r="K1089">
        <f>IF('Support - Calculation Detail'!K1089="","",'Support - Calculation Detail'!K1089)</f>
        <v>5206</v>
      </c>
      <c r="L1089">
        <f>IF('Support - Calculation Detail'!L1089="","",'Support - Calculation Detail'!L1089)</f>
        <v>0</v>
      </c>
      <c r="M1089">
        <f>IF('Support - Calculation Detail'!M1089="","",'Support - Calculation Detail'!M1089)</f>
        <v>0</v>
      </c>
      <c r="N1089">
        <f>IF('Support - Calculation Detail'!N1089="","",'Support - Calculation Detail'!N1089)</f>
        <v>0</v>
      </c>
      <c r="P1089">
        <f>IF('Support - Calculation Detail'!O1089="","",'Support - Calculation Detail'!O1089)</f>
        <v>5206</v>
      </c>
      <c r="Q1089" t="b">
        <v>1</v>
      </c>
      <c r="R1089" t="str">
        <f t="shared" si="80"/>
        <v>3130651</v>
      </c>
      <c r="S1089" t="str">
        <f t="shared" si="81"/>
        <v>3130651-UT</v>
      </c>
      <c r="T1089" t="str">
        <f t="shared" si="82"/>
        <v>3130651-UT</v>
      </c>
      <c r="U1089" t="str">
        <f t="shared" si="83"/>
        <v>3</v>
      </c>
      <c r="V1089" t="str">
        <f t="shared" si="84"/>
        <v>UT</v>
      </c>
    </row>
    <row r="1090" spans="1:22" x14ac:dyDescent="0.35">
      <c r="A1090" t="str">
        <f>IF('Support - Calculation Detail'!A1090="","",LEFT('Support - Calculation Detail'!A1090,7)&amp;"-"&amp;RIGHT('Support - Calculation Detail'!A1090,2))</f>
        <v>3130652-UT</v>
      </c>
      <c r="B1090" t="str">
        <f>IF('Support - Calculation Detail'!C1090="","",'Support - Calculation Detail'!C1090)</f>
        <v>31</v>
      </c>
      <c r="C1090" t="str">
        <f>IF('Support - Calculation Detail'!B1090="","",'Support - Calculation Detail'!B1090)</f>
        <v>N</v>
      </c>
      <c r="D1090">
        <f>IF('Support - Calculation Detail'!D1090="","",'Support - Calculation Detail'!D1090)</f>
        <v>8320</v>
      </c>
      <c r="E1090">
        <f>IF('Support - Calculation Detail'!E1090="","",'Support - Calculation Detail'!E1090)</f>
        <v>0</v>
      </c>
      <c r="G1090">
        <f>IF('Support - Calculation Detail'!F1090="","",'Support - Calculation Detail'!F1090)</f>
        <v>8320</v>
      </c>
      <c r="H1090">
        <f>IF('Support - Calculation Detail'!G1090="","",'Support - Calculation Detail'!G1090)</f>
        <v>1.04</v>
      </c>
      <c r="I1090">
        <f>IF('Support - Calculation Detail'!H1090="","",'Support - Calculation Detail'!H1090)</f>
        <v>8653</v>
      </c>
      <c r="J1090">
        <f>IF('Support - Calculation Detail'!I1090="","",'Support - Calculation Detail'!I1090)</f>
        <v>0</v>
      </c>
      <c r="K1090">
        <f>IF('Support - Calculation Detail'!K1090="","",'Support - Calculation Detail'!K1090)</f>
        <v>8653</v>
      </c>
      <c r="L1090">
        <f>IF('Support - Calculation Detail'!L1090="","",'Support - Calculation Detail'!L1090)</f>
        <v>0</v>
      </c>
      <c r="M1090">
        <f>IF('Support - Calculation Detail'!M1090="","",'Support - Calculation Detail'!M1090)</f>
        <v>0</v>
      </c>
      <c r="N1090">
        <f>IF('Support - Calculation Detail'!N1090="","",'Support - Calculation Detail'!N1090)</f>
        <v>0</v>
      </c>
      <c r="P1090">
        <f>IF('Support - Calculation Detail'!O1090="","",'Support - Calculation Detail'!O1090)</f>
        <v>8653</v>
      </c>
      <c r="Q1090" t="b">
        <v>1</v>
      </c>
      <c r="R1090" t="str">
        <f t="shared" si="80"/>
        <v>3130652</v>
      </c>
      <c r="S1090" t="str">
        <f t="shared" si="81"/>
        <v>3130652-UT</v>
      </c>
      <c r="T1090" t="str">
        <f t="shared" si="82"/>
        <v>3130652-UT</v>
      </c>
      <c r="U1090" t="str">
        <f t="shared" si="83"/>
        <v>3</v>
      </c>
      <c r="V1090" t="str">
        <f t="shared" si="84"/>
        <v>UT</v>
      </c>
    </row>
    <row r="1091" spans="1:22" x14ac:dyDescent="0.35">
      <c r="A1091" t="str">
        <f>IF('Support - Calculation Detail'!A1091="","",LEFT('Support - Calculation Detail'!A1091,7)&amp;"-"&amp;RIGHT('Support - Calculation Detail'!A1091,2))</f>
        <v>3130653-UT</v>
      </c>
      <c r="B1091" t="str">
        <f>IF('Support - Calculation Detail'!C1091="","",'Support - Calculation Detail'!C1091)</f>
        <v>31</v>
      </c>
      <c r="C1091" t="str">
        <f>IF('Support - Calculation Detail'!B1091="","",'Support - Calculation Detail'!B1091)</f>
        <v>N</v>
      </c>
      <c r="D1091">
        <f>IF('Support - Calculation Detail'!D1091="","",'Support - Calculation Detail'!D1091)</f>
        <v>1713</v>
      </c>
      <c r="E1091">
        <f>IF('Support - Calculation Detail'!E1091="","",'Support - Calculation Detail'!E1091)</f>
        <v>0</v>
      </c>
      <c r="G1091">
        <f>IF('Support - Calculation Detail'!F1091="","",'Support - Calculation Detail'!F1091)</f>
        <v>1713</v>
      </c>
      <c r="H1091">
        <f>IF('Support - Calculation Detail'!G1091="","",'Support - Calculation Detail'!G1091)</f>
        <v>1.04</v>
      </c>
      <c r="I1091">
        <f>IF('Support - Calculation Detail'!H1091="","",'Support - Calculation Detail'!H1091)</f>
        <v>1782</v>
      </c>
      <c r="J1091">
        <f>IF('Support - Calculation Detail'!I1091="","",'Support - Calculation Detail'!I1091)</f>
        <v>0</v>
      </c>
      <c r="K1091">
        <f>IF('Support - Calculation Detail'!K1091="","",'Support - Calculation Detail'!K1091)</f>
        <v>1782</v>
      </c>
      <c r="L1091">
        <f>IF('Support - Calculation Detail'!L1091="","",'Support - Calculation Detail'!L1091)</f>
        <v>0</v>
      </c>
      <c r="M1091">
        <f>IF('Support - Calculation Detail'!M1091="","",'Support - Calculation Detail'!M1091)</f>
        <v>0</v>
      </c>
      <c r="N1091">
        <f>IF('Support - Calculation Detail'!N1091="","",'Support - Calculation Detail'!N1091)</f>
        <v>0</v>
      </c>
      <c r="P1091">
        <f>IF('Support - Calculation Detail'!O1091="","",'Support - Calculation Detail'!O1091)</f>
        <v>1782</v>
      </c>
      <c r="Q1091" t="b">
        <v>1</v>
      </c>
      <c r="R1091" t="str">
        <f t="shared" ref="R1091:R1154" si="85">LEFT(A1091,7)</f>
        <v>3130653</v>
      </c>
      <c r="S1091" t="str">
        <f t="shared" ref="S1091:S1154" si="86">A1091</f>
        <v>3130653-UT</v>
      </c>
      <c r="T1091" t="str">
        <f t="shared" ref="T1091:T1154" si="87">S1091</f>
        <v>3130653-UT</v>
      </c>
      <c r="U1091" t="str">
        <f t="shared" ref="U1091:U1154" si="88">MID(S1091,3,1)</f>
        <v>3</v>
      </c>
      <c r="V1091" t="str">
        <f t="shared" ref="V1091:V1154" si="89">RIGHT(T1091,2)</f>
        <v>UT</v>
      </c>
    </row>
    <row r="1092" spans="1:22" x14ac:dyDescent="0.35">
      <c r="A1092" t="str">
        <f>IF('Support - Calculation Detail'!A1092="","",LEFT('Support - Calculation Detail'!A1092,7)&amp;"-"&amp;RIGHT('Support - Calculation Detail'!A1092,2))</f>
        <v>3130654-UT</v>
      </c>
      <c r="B1092" t="str">
        <f>IF('Support - Calculation Detail'!C1092="","",'Support - Calculation Detail'!C1092)</f>
        <v>31</v>
      </c>
      <c r="C1092" t="str">
        <f>IF('Support - Calculation Detail'!B1092="","",'Support - Calculation Detail'!B1092)</f>
        <v>N</v>
      </c>
      <c r="D1092">
        <f>IF('Support - Calculation Detail'!D1092="","",'Support - Calculation Detail'!D1092)</f>
        <v>56458</v>
      </c>
      <c r="E1092">
        <f>IF('Support - Calculation Detail'!E1092="","",'Support - Calculation Detail'!E1092)</f>
        <v>0</v>
      </c>
      <c r="G1092">
        <f>IF('Support - Calculation Detail'!F1092="","",'Support - Calculation Detail'!F1092)</f>
        <v>56458</v>
      </c>
      <c r="H1092">
        <f>IF('Support - Calculation Detail'!G1092="","",'Support - Calculation Detail'!G1092)</f>
        <v>1.04</v>
      </c>
      <c r="I1092">
        <f>IF('Support - Calculation Detail'!H1092="","",'Support - Calculation Detail'!H1092)</f>
        <v>58716</v>
      </c>
      <c r="J1092">
        <f>IF('Support - Calculation Detail'!I1092="","",'Support - Calculation Detail'!I1092)</f>
        <v>0</v>
      </c>
      <c r="K1092">
        <f>IF('Support - Calculation Detail'!K1092="","",'Support - Calculation Detail'!K1092)</f>
        <v>58716</v>
      </c>
      <c r="L1092">
        <f>IF('Support - Calculation Detail'!L1092="","",'Support - Calculation Detail'!L1092)</f>
        <v>0</v>
      </c>
      <c r="M1092">
        <f>IF('Support - Calculation Detail'!M1092="","",'Support - Calculation Detail'!M1092)</f>
        <v>0</v>
      </c>
      <c r="N1092">
        <f>IF('Support - Calculation Detail'!N1092="","",'Support - Calculation Detail'!N1092)</f>
        <v>0</v>
      </c>
      <c r="P1092">
        <f>IF('Support - Calculation Detail'!O1092="","",'Support - Calculation Detail'!O1092)</f>
        <v>58716</v>
      </c>
      <c r="Q1092" t="b">
        <v>1</v>
      </c>
      <c r="R1092" t="str">
        <f t="shared" si="85"/>
        <v>3130654</v>
      </c>
      <c r="S1092" t="str">
        <f t="shared" si="86"/>
        <v>3130654-UT</v>
      </c>
      <c r="T1092" t="str">
        <f t="shared" si="87"/>
        <v>3130654-UT</v>
      </c>
      <c r="U1092" t="str">
        <f t="shared" si="88"/>
        <v>3</v>
      </c>
      <c r="V1092" t="str">
        <f t="shared" si="89"/>
        <v>UT</v>
      </c>
    </row>
    <row r="1093" spans="1:22" x14ac:dyDescent="0.35">
      <c r="A1093" t="str">
        <f>IF('Support - Calculation Detail'!A1093="","",LEFT('Support - Calculation Detail'!A1093,7)&amp;"-"&amp;RIGHT('Support - Calculation Detail'!A1093,2))</f>
        <v>3130655-UT</v>
      </c>
      <c r="B1093" t="str">
        <f>IF('Support - Calculation Detail'!C1093="","",'Support - Calculation Detail'!C1093)</f>
        <v>31</v>
      </c>
      <c r="C1093" t="str">
        <f>IF('Support - Calculation Detail'!B1093="","",'Support - Calculation Detail'!B1093)</f>
        <v>N</v>
      </c>
      <c r="D1093">
        <f>IF('Support - Calculation Detail'!D1093="","",'Support - Calculation Detail'!D1093)</f>
        <v>5536</v>
      </c>
      <c r="E1093">
        <f>IF('Support - Calculation Detail'!E1093="","",'Support - Calculation Detail'!E1093)</f>
        <v>0</v>
      </c>
      <c r="G1093">
        <f>IF('Support - Calculation Detail'!F1093="","",'Support - Calculation Detail'!F1093)</f>
        <v>5536</v>
      </c>
      <c r="H1093">
        <f>IF('Support - Calculation Detail'!G1093="","",'Support - Calculation Detail'!G1093)</f>
        <v>1.04</v>
      </c>
      <c r="I1093">
        <f>IF('Support - Calculation Detail'!H1093="","",'Support - Calculation Detail'!H1093)</f>
        <v>5757</v>
      </c>
      <c r="J1093">
        <f>IF('Support - Calculation Detail'!I1093="","",'Support - Calculation Detail'!I1093)</f>
        <v>0</v>
      </c>
      <c r="K1093">
        <f>IF('Support - Calculation Detail'!K1093="","",'Support - Calculation Detail'!K1093)</f>
        <v>5757</v>
      </c>
      <c r="L1093">
        <f>IF('Support - Calculation Detail'!L1093="","",'Support - Calculation Detail'!L1093)</f>
        <v>0</v>
      </c>
      <c r="M1093">
        <f>IF('Support - Calculation Detail'!M1093="","",'Support - Calculation Detail'!M1093)</f>
        <v>0</v>
      </c>
      <c r="N1093">
        <f>IF('Support - Calculation Detail'!N1093="","",'Support - Calculation Detail'!N1093)</f>
        <v>0</v>
      </c>
      <c r="P1093">
        <f>IF('Support - Calculation Detail'!O1093="","",'Support - Calculation Detail'!O1093)</f>
        <v>5757</v>
      </c>
      <c r="Q1093" t="b">
        <v>1</v>
      </c>
      <c r="R1093" t="str">
        <f t="shared" si="85"/>
        <v>3130655</v>
      </c>
      <c r="S1093" t="str">
        <f t="shared" si="86"/>
        <v>3130655-UT</v>
      </c>
      <c r="T1093" t="str">
        <f t="shared" si="87"/>
        <v>3130655-UT</v>
      </c>
      <c r="U1093" t="str">
        <f t="shared" si="88"/>
        <v>3</v>
      </c>
      <c r="V1093" t="str">
        <f t="shared" si="89"/>
        <v>UT</v>
      </c>
    </row>
    <row r="1094" spans="1:22" x14ac:dyDescent="0.35">
      <c r="A1094" t="str">
        <f>IF('Support - Calculation Detail'!A1094="","",LEFT('Support - Calculation Detail'!A1094,7)&amp;"-"&amp;RIGHT('Support - Calculation Detail'!A1094,2))</f>
        <v>3130656-UT</v>
      </c>
      <c r="B1094" t="str">
        <f>IF('Support - Calculation Detail'!C1094="","",'Support - Calculation Detail'!C1094)</f>
        <v>31</v>
      </c>
      <c r="C1094" t="str">
        <f>IF('Support - Calculation Detail'!B1094="","",'Support - Calculation Detail'!B1094)</f>
        <v>N</v>
      </c>
      <c r="D1094">
        <f>IF('Support - Calculation Detail'!D1094="","",'Support - Calculation Detail'!D1094)</f>
        <v>77</v>
      </c>
      <c r="E1094">
        <f>IF('Support - Calculation Detail'!E1094="","",'Support - Calculation Detail'!E1094)</f>
        <v>0</v>
      </c>
      <c r="G1094">
        <f>IF('Support - Calculation Detail'!F1094="","",'Support - Calculation Detail'!F1094)</f>
        <v>77</v>
      </c>
      <c r="H1094">
        <f>IF('Support - Calculation Detail'!G1094="","",'Support - Calculation Detail'!G1094)</f>
        <v>1.04</v>
      </c>
      <c r="I1094">
        <f>IF('Support - Calculation Detail'!H1094="","",'Support - Calculation Detail'!H1094)</f>
        <v>80</v>
      </c>
      <c r="J1094">
        <f>IF('Support - Calculation Detail'!I1094="","",'Support - Calculation Detail'!I1094)</f>
        <v>0</v>
      </c>
      <c r="K1094">
        <f>IF('Support - Calculation Detail'!K1094="","",'Support - Calculation Detail'!K1094)</f>
        <v>80</v>
      </c>
      <c r="L1094">
        <f>IF('Support - Calculation Detail'!L1094="","",'Support - Calculation Detail'!L1094)</f>
        <v>0</v>
      </c>
      <c r="M1094">
        <f>IF('Support - Calculation Detail'!M1094="","",'Support - Calculation Detail'!M1094)</f>
        <v>0</v>
      </c>
      <c r="N1094">
        <f>IF('Support - Calculation Detail'!N1094="","",'Support - Calculation Detail'!N1094)</f>
        <v>0</v>
      </c>
      <c r="P1094">
        <f>IF('Support - Calculation Detail'!O1094="","",'Support - Calculation Detail'!O1094)</f>
        <v>80</v>
      </c>
      <c r="Q1094" t="b">
        <v>1</v>
      </c>
      <c r="R1094" t="str">
        <f t="shared" si="85"/>
        <v>3130656</v>
      </c>
      <c r="S1094" t="str">
        <f t="shared" si="86"/>
        <v>3130656-UT</v>
      </c>
      <c r="T1094" t="str">
        <f t="shared" si="87"/>
        <v>3130656-UT</v>
      </c>
      <c r="U1094" t="str">
        <f t="shared" si="88"/>
        <v>3</v>
      </c>
      <c r="V1094" t="str">
        <f t="shared" si="89"/>
        <v>UT</v>
      </c>
    </row>
    <row r="1095" spans="1:22" x14ac:dyDescent="0.35">
      <c r="A1095" t="str">
        <f>IF('Support - Calculation Detail'!A1095="","",LEFT('Support - Calculation Detail'!A1095,7)&amp;"-"&amp;RIGHT('Support - Calculation Detail'!A1095,2))</f>
        <v>3130657-UT</v>
      </c>
      <c r="B1095" t="str">
        <f>IF('Support - Calculation Detail'!C1095="","",'Support - Calculation Detail'!C1095)</f>
        <v>31</v>
      </c>
      <c r="C1095" t="str">
        <f>IF('Support - Calculation Detail'!B1095="","",'Support - Calculation Detail'!B1095)</f>
        <v>N</v>
      </c>
      <c r="D1095">
        <f>IF('Support - Calculation Detail'!D1095="","",'Support - Calculation Detail'!D1095)</f>
        <v>66</v>
      </c>
      <c r="E1095">
        <f>IF('Support - Calculation Detail'!E1095="","",'Support - Calculation Detail'!E1095)</f>
        <v>0</v>
      </c>
      <c r="G1095">
        <f>IF('Support - Calculation Detail'!F1095="","",'Support - Calculation Detail'!F1095)</f>
        <v>66</v>
      </c>
      <c r="H1095">
        <f>IF('Support - Calculation Detail'!G1095="","",'Support - Calculation Detail'!G1095)</f>
        <v>1.04</v>
      </c>
      <c r="I1095">
        <f>IF('Support - Calculation Detail'!H1095="","",'Support - Calculation Detail'!H1095)</f>
        <v>69</v>
      </c>
      <c r="J1095">
        <f>IF('Support - Calculation Detail'!I1095="","",'Support - Calculation Detail'!I1095)</f>
        <v>0</v>
      </c>
      <c r="K1095">
        <f>IF('Support - Calculation Detail'!K1095="","",'Support - Calculation Detail'!K1095)</f>
        <v>69</v>
      </c>
      <c r="L1095">
        <f>IF('Support - Calculation Detail'!L1095="","",'Support - Calculation Detail'!L1095)</f>
        <v>0</v>
      </c>
      <c r="M1095">
        <f>IF('Support - Calculation Detail'!M1095="","",'Support - Calculation Detail'!M1095)</f>
        <v>0</v>
      </c>
      <c r="N1095">
        <f>IF('Support - Calculation Detail'!N1095="","",'Support - Calculation Detail'!N1095)</f>
        <v>0</v>
      </c>
      <c r="P1095">
        <f>IF('Support - Calculation Detail'!O1095="","",'Support - Calculation Detail'!O1095)</f>
        <v>69</v>
      </c>
      <c r="Q1095" t="b">
        <v>1</v>
      </c>
      <c r="R1095" t="str">
        <f t="shared" si="85"/>
        <v>3130657</v>
      </c>
      <c r="S1095" t="str">
        <f t="shared" si="86"/>
        <v>3130657-UT</v>
      </c>
      <c r="T1095" t="str">
        <f t="shared" si="87"/>
        <v>3130657-UT</v>
      </c>
      <c r="U1095" t="str">
        <f t="shared" si="88"/>
        <v>3</v>
      </c>
      <c r="V1095" t="str">
        <f t="shared" si="89"/>
        <v>UT</v>
      </c>
    </row>
    <row r="1096" spans="1:22" x14ac:dyDescent="0.35">
      <c r="A1096" t="str">
        <f>IF('Support - Calculation Detail'!A1096="","",LEFT('Support - Calculation Detail'!A1096,7)&amp;"-"&amp;RIGHT('Support - Calculation Detail'!A1096,2))</f>
        <v>3130658-UT</v>
      </c>
      <c r="B1096" t="str">
        <f>IF('Support - Calculation Detail'!C1096="","",'Support - Calculation Detail'!C1096)</f>
        <v>31</v>
      </c>
      <c r="C1096" t="str">
        <f>IF('Support - Calculation Detail'!B1096="","",'Support - Calculation Detail'!B1096)</f>
        <v>N</v>
      </c>
      <c r="D1096">
        <f>IF('Support - Calculation Detail'!D1096="","",'Support - Calculation Detail'!D1096)</f>
        <v>52400</v>
      </c>
      <c r="E1096">
        <f>IF('Support - Calculation Detail'!E1096="","",'Support - Calculation Detail'!E1096)</f>
        <v>0</v>
      </c>
      <c r="G1096">
        <f>IF('Support - Calculation Detail'!F1096="","",'Support - Calculation Detail'!F1096)</f>
        <v>52400</v>
      </c>
      <c r="H1096">
        <f>IF('Support - Calculation Detail'!G1096="","",'Support - Calculation Detail'!G1096)</f>
        <v>1.04</v>
      </c>
      <c r="I1096">
        <f>IF('Support - Calculation Detail'!H1096="","",'Support - Calculation Detail'!H1096)</f>
        <v>54496</v>
      </c>
      <c r="J1096">
        <f>IF('Support - Calculation Detail'!I1096="","",'Support - Calculation Detail'!I1096)</f>
        <v>0</v>
      </c>
      <c r="K1096">
        <f>IF('Support - Calculation Detail'!K1096="","",'Support - Calculation Detail'!K1096)</f>
        <v>54496</v>
      </c>
      <c r="L1096">
        <f>IF('Support - Calculation Detail'!L1096="","",'Support - Calculation Detail'!L1096)</f>
        <v>0</v>
      </c>
      <c r="M1096">
        <f>IF('Support - Calculation Detail'!M1096="","",'Support - Calculation Detail'!M1096)</f>
        <v>0</v>
      </c>
      <c r="N1096">
        <f>IF('Support - Calculation Detail'!N1096="","",'Support - Calculation Detail'!N1096)</f>
        <v>0</v>
      </c>
      <c r="P1096">
        <f>IF('Support - Calculation Detail'!O1096="","",'Support - Calculation Detail'!O1096)</f>
        <v>54496</v>
      </c>
      <c r="Q1096" t="b">
        <v>1</v>
      </c>
      <c r="R1096" t="str">
        <f t="shared" si="85"/>
        <v>3130658</v>
      </c>
      <c r="S1096" t="str">
        <f t="shared" si="86"/>
        <v>3130658-UT</v>
      </c>
      <c r="T1096" t="str">
        <f t="shared" si="87"/>
        <v>3130658-UT</v>
      </c>
      <c r="U1096" t="str">
        <f t="shared" si="88"/>
        <v>3</v>
      </c>
      <c r="V1096" t="str">
        <f t="shared" si="89"/>
        <v>UT</v>
      </c>
    </row>
    <row r="1097" spans="1:22" x14ac:dyDescent="0.35">
      <c r="A1097" t="str">
        <f>IF('Support - Calculation Detail'!A1097="","",LEFT('Support - Calculation Detail'!A1097,7)&amp;"-"&amp;RIGHT('Support - Calculation Detail'!A1097,2))</f>
        <v>3160973-UT</v>
      </c>
      <c r="B1097" t="str">
        <f>IF('Support - Calculation Detail'!C1097="","",'Support - Calculation Detail'!C1097)</f>
        <v>31</v>
      </c>
      <c r="C1097" t="str">
        <f>IF('Support - Calculation Detail'!B1097="","",'Support - Calculation Detail'!B1097)</f>
        <v>N</v>
      </c>
      <c r="D1097">
        <f>IF('Support - Calculation Detail'!D1097="","",'Support - Calculation Detail'!D1097)</f>
        <v>127582</v>
      </c>
      <c r="E1097">
        <f>IF('Support - Calculation Detail'!E1097="","",'Support - Calculation Detail'!E1097)</f>
        <v>8698</v>
      </c>
      <c r="G1097">
        <f>IF('Support - Calculation Detail'!F1097="","",'Support - Calculation Detail'!F1097)</f>
        <v>136280</v>
      </c>
      <c r="H1097">
        <f>IF('Support - Calculation Detail'!G1097="","",'Support - Calculation Detail'!G1097)</f>
        <v>1.04</v>
      </c>
      <c r="I1097">
        <f>IF('Support - Calculation Detail'!H1097="","",'Support - Calculation Detail'!H1097)</f>
        <v>141731</v>
      </c>
      <c r="J1097">
        <f>IF('Support - Calculation Detail'!I1097="","",'Support - Calculation Detail'!I1097)</f>
        <v>0</v>
      </c>
      <c r="K1097">
        <f>IF('Support - Calculation Detail'!K1097="","",'Support - Calculation Detail'!K1097)</f>
        <v>141731</v>
      </c>
      <c r="L1097">
        <f>IF('Support - Calculation Detail'!L1097="","",'Support - Calculation Detail'!L1097)</f>
        <v>0</v>
      </c>
      <c r="M1097">
        <f>IF('Support - Calculation Detail'!M1097="","",'Support - Calculation Detail'!M1097)</f>
        <v>0</v>
      </c>
      <c r="N1097">
        <f>IF('Support - Calculation Detail'!N1097="","",'Support - Calculation Detail'!N1097)</f>
        <v>0</v>
      </c>
      <c r="P1097">
        <f>IF('Support - Calculation Detail'!O1097="","",'Support - Calculation Detail'!O1097)</f>
        <v>141731</v>
      </c>
      <c r="Q1097" t="b">
        <v>1</v>
      </c>
      <c r="R1097" t="str">
        <f t="shared" si="85"/>
        <v>3160973</v>
      </c>
      <c r="S1097" t="str">
        <f t="shared" si="86"/>
        <v>3160973-UT</v>
      </c>
      <c r="T1097" t="str">
        <f t="shared" si="87"/>
        <v>3160973-UT</v>
      </c>
      <c r="U1097" t="str">
        <f t="shared" si="88"/>
        <v>6</v>
      </c>
      <c r="V1097" t="str">
        <f t="shared" si="89"/>
        <v>UT</v>
      </c>
    </row>
    <row r="1098" spans="1:22" x14ac:dyDescent="0.35">
      <c r="A1098" t="str">
        <f>IF('Support - Calculation Detail'!A1098="","",LEFT('Support - Calculation Detail'!A1098,7)&amp;"-"&amp;RIGHT('Support - Calculation Detail'!A1098,2))</f>
        <v>3160980-UT</v>
      </c>
      <c r="B1098" t="str">
        <f>IF('Support - Calculation Detail'!C1098="","",'Support - Calculation Detail'!C1098)</f>
        <v>31</v>
      </c>
      <c r="C1098" t="str">
        <f>IF('Support - Calculation Detail'!B1098="","",'Support - Calculation Detail'!B1098)</f>
        <v>N</v>
      </c>
      <c r="D1098">
        <f>IF('Support - Calculation Detail'!D1098="","",'Support - Calculation Detail'!D1098)</f>
        <v>59363</v>
      </c>
      <c r="E1098">
        <f>IF('Support - Calculation Detail'!E1098="","",'Support - Calculation Detail'!E1098)</f>
        <v>0</v>
      </c>
      <c r="G1098">
        <f>IF('Support - Calculation Detail'!F1098="","",'Support - Calculation Detail'!F1098)</f>
        <v>59363</v>
      </c>
      <c r="H1098">
        <f>IF('Support - Calculation Detail'!G1098="","",'Support - Calculation Detail'!G1098)</f>
        <v>1.04</v>
      </c>
      <c r="I1098">
        <f>IF('Support - Calculation Detail'!H1098="","",'Support - Calculation Detail'!H1098)</f>
        <v>61738</v>
      </c>
      <c r="J1098">
        <f>IF('Support - Calculation Detail'!I1098="","",'Support - Calculation Detail'!I1098)</f>
        <v>0</v>
      </c>
      <c r="K1098">
        <f>IF('Support - Calculation Detail'!K1098="","",'Support - Calculation Detail'!K1098)</f>
        <v>61738</v>
      </c>
      <c r="L1098">
        <f>IF('Support - Calculation Detail'!L1098="","",'Support - Calculation Detail'!L1098)</f>
        <v>0</v>
      </c>
      <c r="M1098">
        <f>IF('Support - Calculation Detail'!M1098="","",'Support - Calculation Detail'!M1098)</f>
        <v>0</v>
      </c>
      <c r="N1098">
        <f>IF('Support - Calculation Detail'!N1098="","",'Support - Calculation Detail'!N1098)</f>
        <v>0</v>
      </c>
      <c r="P1098">
        <f>IF('Support - Calculation Detail'!O1098="","",'Support - Calculation Detail'!O1098)</f>
        <v>61738</v>
      </c>
      <c r="Q1098" t="b">
        <v>1</v>
      </c>
      <c r="R1098" t="str">
        <f t="shared" si="85"/>
        <v>3160980</v>
      </c>
      <c r="S1098" t="str">
        <f t="shared" si="86"/>
        <v>3160980-UT</v>
      </c>
      <c r="T1098" t="str">
        <f t="shared" si="87"/>
        <v>3160980-UT</v>
      </c>
      <c r="U1098" t="str">
        <f t="shared" si="88"/>
        <v>6</v>
      </c>
      <c r="V1098" t="str">
        <f t="shared" si="89"/>
        <v>UT</v>
      </c>
    </row>
    <row r="1099" spans="1:22" x14ac:dyDescent="0.35">
      <c r="A1099" t="str">
        <f>IF('Support - Calculation Detail'!A1099="","",LEFT('Support - Calculation Detail'!A1099,7)&amp;"-"&amp;RIGHT('Support - Calculation Detail'!A1099,2))</f>
        <v>3160983-UT</v>
      </c>
      <c r="B1099" t="str">
        <f>IF('Support - Calculation Detail'!C1099="","",'Support - Calculation Detail'!C1099)</f>
        <v>31</v>
      </c>
      <c r="C1099" t="str">
        <f>IF('Support - Calculation Detail'!B1099="","",'Support - Calculation Detail'!B1099)</f>
        <v>N</v>
      </c>
      <c r="D1099">
        <f>IF('Support - Calculation Detail'!D1099="","",'Support - Calculation Detail'!D1099)</f>
        <v>68274</v>
      </c>
      <c r="E1099">
        <f>IF('Support - Calculation Detail'!E1099="","",'Support - Calculation Detail'!E1099)</f>
        <v>0</v>
      </c>
      <c r="G1099">
        <f>IF('Support - Calculation Detail'!F1099="","",'Support - Calculation Detail'!F1099)</f>
        <v>68274</v>
      </c>
      <c r="H1099">
        <f>IF('Support - Calculation Detail'!G1099="","",'Support - Calculation Detail'!G1099)</f>
        <v>1.04</v>
      </c>
      <c r="I1099">
        <f>IF('Support - Calculation Detail'!H1099="","",'Support - Calculation Detail'!H1099)</f>
        <v>71005</v>
      </c>
      <c r="J1099">
        <f>IF('Support - Calculation Detail'!I1099="","",'Support - Calculation Detail'!I1099)</f>
        <v>0</v>
      </c>
      <c r="K1099">
        <f>IF('Support - Calculation Detail'!K1099="","",'Support - Calculation Detail'!K1099)</f>
        <v>71005</v>
      </c>
      <c r="L1099">
        <f>IF('Support - Calculation Detail'!L1099="","",'Support - Calculation Detail'!L1099)</f>
        <v>0</v>
      </c>
      <c r="M1099">
        <f>IF('Support - Calculation Detail'!M1099="","",'Support - Calculation Detail'!M1099)</f>
        <v>0</v>
      </c>
      <c r="N1099">
        <f>IF('Support - Calculation Detail'!N1099="","",'Support - Calculation Detail'!N1099)</f>
        <v>0</v>
      </c>
      <c r="P1099">
        <f>IF('Support - Calculation Detail'!O1099="","",'Support - Calculation Detail'!O1099)</f>
        <v>71005</v>
      </c>
      <c r="Q1099" t="b">
        <v>1</v>
      </c>
      <c r="R1099" t="str">
        <f t="shared" si="85"/>
        <v>3160983</v>
      </c>
      <c r="S1099" t="str">
        <f t="shared" si="86"/>
        <v>3160983-UT</v>
      </c>
      <c r="T1099" t="str">
        <f t="shared" si="87"/>
        <v>3160983-UT</v>
      </c>
      <c r="U1099" t="str">
        <f t="shared" si="88"/>
        <v>6</v>
      </c>
      <c r="V1099" t="str">
        <f t="shared" si="89"/>
        <v>UT</v>
      </c>
    </row>
    <row r="1100" spans="1:22" x14ac:dyDescent="0.35">
      <c r="A1100" t="str">
        <f>IF('Support - Calculation Detail'!A1100="","",LEFT('Support - Calculation Detail'!A1100,7)&amp;"-"&amp;RIGHT('Support - Calculation Detail'!A1100,2))</f>
        <v>3161031-UT</v>
      </c>
      <c r="B1100" t="str">
        <f>IF('Support - Calculation Detail'!C1100="","",'Support - Calculation Detail'!C1100)</f>
        <v>31</v>
      </c>
      <c r="C1100" t="str">
        <f>IF('Support - Calculation Detail'!B1100="","",'Support - Calculation Detail'!B1100)</f>
        <v>N</v>
      </c>
      <c r="D1100">
        <f>IF('Support - Calculation Detail'!D1100="","",'Support - Calculation Detail'!D1100)</f>
        <v>304249</v>
      </c>
      <c r="E1100">
        <f>IF('Support - Calculation Detail'!E1100="","",'Support - Calculation Detail'!E1100)</f>
        <v>0</v>
      </c>
      <c r="G1100">
        <f>IF('Support - Calculation Detail'!F1100="","",'Support - Calculation Detail'!F1100)</f>
        <v>304249</v>
      </c>
      <c r="H1100">
        <f>IF('Support - Calculation Detail'!G1100="","",'Support - Calculation Detail'!G1100)</f>
        <v>1.04</v>
      </c>
      <c r="I1100">
        <f>IF('Support - Calculation Detail'!H1100="","",'Support - Calculation Detail'!H1100)</f>
        <v>316419</v>
      </c>
      <c r="J1100">
        <f>IF('Support - Calculation Detail'!I1100="","",'Support - Calculation Detail'!I1100)</f>
        <v>0</v>
      </c>
      <c r="K1100">
        <f>IF('Support - Calculation Detail'!K1100="","",'Support - Calculation Detail'!K1100)</f>
        <v>316419</v>
      </c>
      <c r="L1100">
        <f>IF('Support - Calculation Detail'!L1100="","",'Support - Calculation Detail'!L1100)</f>
        <v>0</v>
      </c>
      <c r="M1100">
        <f>IF('Support - Calculation Detail'!M1100="","",'Support - Calculation Detail'!M1100)</f>
        <v>0</v>
      </c>
      <c r="N1100">
        <f>IF('Support - Calculation Detail'!N1100="","",'Support - Calculation Detail'!N1100)</f>
        <v>0</v>
      </c>
      <c r="P1100">
        <f>IF('Support - Calculation Detail'!O1100="","",'Support - Calculation Detail'!O1100)</f>
        <v>316419</v>
      </c>
      <c r="Q1100" t="b">
        <v>1</v>
      </c>
      <c r="R1100" t="str">
        <f t="shared" si="85"/>
        <v>3161031</v>
      </c>
      <c r="S1100" t="str">
        <f t="shared" si="86"/>
        <v>3161031-UT</v>
      </c>
      <c r="T1100" t="str">
        <f t="shared" si="87"/>
        <v>3161031-UT</v>
      </c>
      <c r="U1100" t="str">
        <f t="shared" si="88"/>
        <v>6</v>
      </c>
      <c r="V1100" t="str">
        <f t="shared" si="89"/>
        <v>UT</v>
      </c>
    </row>
    <row r="1101" spans="1:22" x14ac:dyDescent="0.35">
      <c r="A1101" t="str">
        <f>IF('Support - Calculation Detail'!A1101="","",LEFT('Support - Calculation Detail'!A1101,7)&amp;"-"&amp;RIGHT('Support - Calculation Detail'!A1101,2))</f>
        <v>3161087-UT</v>
      </c>
      <c r="B1101" t="str">
        <f>IF('Support - Calculation Detail'!C1101="","",'Support - Calculation Detail'!C1101)</f>
        <v>31</v>
      </c>
      <c r="C1101" t="str">
        <f>IF('Support - Calculation Detail'!B1101="","",'Support - Calculation Detail'!B1101)</f>
        <v>N</v>
      </c>
      <c r="D1101">
        <f>IF('Support - Calculation Detail'!D1101="","",'Support - Calculation Detail'!D1101)</f>
        <v>64757</v>
      </c>
      <c r="E1101">
        <f>IF('Support - Calculation Detail'!E1101="","",'Support - Calculation Detail'!E1101)</f>
        <v>0</v>
      </c>
      <c r="G1101">
        <f>IF('Support - Calculation Detail'!F1101="","",'Support - Calculation Detail'!F1101)</f>
        <v>64757</v>
      </c>
      <c r="H1101">
        <f>IF('Support - Calculation Detail'!G1101="","",'Support - Calculation Detail'!G1101)</f>
        <v>1.04</v>
      </c>
      <c r="I1101">
        <f>IF('Support - Calculation Detail'!H1101="","",'Support - Calculation Detail'!H1101)</f>
        <v>67347</v>
      </c>
      <c r="J1101">
        <f>IF('Support - Calculation Detail'!I1101="","",'Support - Calculation Detail'!I1101)</f>
        <v>0</v>
      </c>
      <c r="K1101">
        <f>IF('Support - Calculation Detail'!K1101="","",'Support - Calculation Detail'!K1101)</f>
        <v>67347</v>
      </c>
      <c r="L1101">
        <f>IF('Support - Calculation Detail'!L1101="","",'Support - Calculation Detail'!L1101)</f>
        <v>0</v>
      </c>
      <c r="M1101">
        <f>IF('Support - Calculation Detail'!M1101="","",'Support - Calculation Detail'!M1101)</f>
        <v>0</v>
      </c>
      <c r="N1101">
        <f>IF('Support - Calculation Detail'!N1101="","",'Support - Calculation Detail'!N1101)</f>
        <v>0</v>
      </c>
      <c r="P1101">
        <f>IF('Support - Calculation Detail'!O1101="","",'Support - Calculation Detail'!O1101)</f>
        <v>67347</v>
      </c>
      <c r="Q1101" t="b">
        <v>1</v>
      </c>
      <c r="R1101" t="str">
        <f t="shared" si="85"/>
        <v>3161087</v>
      </c>
      <c r="S1101" t="str">
        <f t="shared" si="86"/>
        <v>3161087-UT</v>
      </c>
      <c r="T1101" t="str">
        <f t="shared" si="87"/>
        <v>3161087-UT</v>
      </c>
      <c r="U1101" t="str">
        <f t="shared" si="88"/>
        <v>6</v>
      </c>
      <c r="V1101" t="str">
        <f t="shared" si="89"/>
        <v>UT</v>
      </c>
    </row>
    <row r="1102" spans="1:22" x14ac:dyDescent="0.35">
      <c r="A1102" t="str">
        <f>IF('Support - Calculation Detail'!A1102="","",LEFT('Support - Calculation Detail'!A1102,7)&amp;"-"&amp;RIGHT('Support - Calculation Detail'!A1102,2))</f>
        <v>3143160-SO</v>
      </c>
      <c r="B1102" t="str">
        <f>IF('Support - Calculation Detail'!C1102="","",'Support - Calculation Detail'!C1102)</f>
        <v>31</v>
      </c>
      <c r="C1102" t="str">
        <f>IF('Support - Calculation Detail'!B1102="","",'Support - Calculation Detail'!B1102)</f>
        <v>N</v>
      </c>
      <c r="D1102">
        <f>IF('Support - Calculation Detail'!D1102="","",'Support - Calculation Detail'!D1102)</f>
        <v>1043100</v>
      </c>
      <c r="E1102">
        <f>IF('Support - Calculation Detail'!E1102="","",'Support - Calculation Detail'!E1102)</f>
        <v>0</v>
      </c>
      <c r="G1102">
        <f>IF('Support - Calculation Detail'!F1102="","",'Support - Calculation Detail'!F1102)</f>
        <v>1043100</v>
      </c>
      <c r="H1102">
        <f>IF('Support - Calculation Detail'!G1102="","",'Support - Calculation Detail'!G1102)</f>
        <v>1.04</v>
      </c>
      <c r="I1102">
        <f>IF('Support - Calculation Detail'!H1102="","",'Support - Calculation Detail'!H1102)</f>
        <v>1084824</v>
      </c>
      <c r="J1102">
        <f>IF('Support - Calculation Detail'!I1102="","",'Support - Calculation Detail'!I1102)</f>
        <v>0</v>
      </c>
      <c r="K1102">
        <f>IF('Support - Calculation Detail'!K1102="","",'Support - Calculation Detail'!K1102)</f>
        <v>1084824</v>
      </c>
      <c r="L1102">
        <f>IF('Support - Calculation Detail'!L1102="","",'Support - Calculation Detail'!L1102)</f>
        <v>0</v>
      </c>
      <c r="M1102">
        <f>IF('Support - Calculation Detail'!M1102="","",'Support - Calculation Detail'!M1102)</f>
        <v>0</v>
      </c>
      <c r="N1102">
        <f>IF('Support - Calculation Detail'!N1102="","",'Support - Calculation Detail'!N1102)</f>
        <v>0</v>
      </c>
      <c r="P1102">
        <f>IF('Support - Calculation Detail'!O1102="","",'Support - Calculation Detail'!O1102)</f>
        <v>1084824</v>
      </c>
      <c r="Q1102" t="b">
        <v>1</v>
      </c>
      <c r="R1102" t="str">
        <f t="shared" si="85"/>
        <v>3143160</v>
      </c>
      <c r="S1102" t="str">
        <f t="shared" si="86"/>
        <v>3143160-SO</v>
      </c>
      <c r="T1102" t="str">
        <f t="shared" si="87"/>
        <v>3143160-SO</v>
      </c>
      <c r="U1102" t="str">
        <f t="shared" si="88"/>
        <v>4</v>
      </c>
      <c r="V1102" t="str">
        <f t="shared" si="89"/>
        <v>SO</v>
      </c>
    </row>
    <row r="1103" spans="1:22" x14ac:dyDescent="0.35">
      <c r="A1103" t="str">
        <f>IF('Support - Calculation Detail'!A1103="","",LEFT('Support - Calculation Detail'!A1103,7)&amp;"-"&amp;RIGHT('Support - Calculation Detail'!A1103,2))</f>
        <v>3143180-SO</v>
      </c>
      <c r="B1103" t="str">
        <f>IF('Support - Calculation Detail'!C1103="","",'Support - Calculation Detail'!C1103)</f>
        <v>31</v>
      </c>
      <c r="C1103" t="str">
        <f>IF('Support - Calculation Detail'!B1103="","",'Support - Calculation Detail'!B1103)</f>
        <v>N</v>
      </c>
      <c r="D1103">
        <f>IF('Support - Calculation Detail'!D1103="","",'Support - Calculation Detail'!D1103)</f>
        <v>3530576</v>
      </c>
      <c r="E1103">
        <f>IF('Support - Calculation Detail'!E1103="","",'Support - Calculation Detail'!E1103)</f>
        <v>0</v>
      </c>
      <c r="G1103">
        <f>IF('Support - Calculation Detail'!F1103="","",'Support - Calculation Detail'!F1103)</f>
        <v>3530576</v>
      </c>
      <c r="H1103">
        <f>IF('Support - Calculation Detail'!G1103="","",'Support - Calculation Detail'!G1103)</f>
        <v>1.04</v>
      </c>
      <c r="I1103">
        <f>IF('Support - Calculation Detail'!H1103="","",'Support - Calculation Detail'!H1103)</f>
        <v>3671799</v>
      </c>
      <c r="J1103">
        <f>IF('Support - Calculation Detail'!I1103="","",'Support - Calculation Detail'!I1103)</f>
        <v>0</v>
      </c>
      <c r="K1103">
        <f>IF('Support - Calculation Detail'!K1103="","",'Support - Calculation Detail'!K1103)</f>
        <v>3671799</v>
      </c>
      <c r="L1103">
        <f>IF('Support - Calculation Detail'!L1103="","",'Support - Calculation Detail'!L1103)</f>
        <v>0</v>
      </c>
      <c r="M1103">
        <f>IF('Support - Calculation Detail'!M1103="","",'Support - Calculation Detail'!M1103)</f>
        <v>0</v>
      </c>
      <c r="N1103">
        <f>IF('Support - Calculation Detail'!N1103="","",'Support - Calculation Detail'!N1103)</f>
        <v>0</v>
      </c>
      <c r="P1103">
        <f>IF('Support - Calculation Detail'!O1103="","",'Support - Calculation Detail'!O1103)</f>
        <v>3671799</v>
      </c>
      <c r="Q1103" t="b">
        <v>1</v>
      </c>
      <c r="R1103" t="str">
        <f t="shared" si="85"/>
        <v>3143180</v>
      </c>
      <c r="S1103" t="str">
        <f t="shared" si="86"/>
        <v>3143180-SO</v>
      </c>
      <c r="T1103" t="str">
        <f t="shared" si="87"/>
        <v>3143180-SO</v>
      </c>
      <c r="U1103" t="str">
        <f t="shared" si="88"/>
        <v>4</v>
      </c>
      <c r="V1103" t="str">
        <f t="shared" si="89"/>
        <v>SO</v>
      </c>
    </row>
    <row r="1104" spans="1:22" x14ac:dyDescent="0.35">
      <c r="A1104" t="str">
        <f>IF('Support - Calculation Detail'!A1104="","",LEFT('Support - Calculation Detail'!A1104,7)&amp;"-"&amp;RIGHT('Support - Calculation Detail'!A1104,2))</f>
        <v>3143190-SO</v>
      </c>
      <c r="B1104" t="str">
        <f>IF('Support - Calculation Detail'!C1104="","",'Support - Calculation Detail'!C1104)</f>
        <v>31</v>
      </c>
      <c r="C1104" t="str">
        <f>IF('Support - Calculation Detail'!B1104="","",'Support - Calculation Detail'!B1104)</f>
        <v>N</v>
      </c>
      <c r="D1104">
        <f>IF('Support - Calculation Detail'!D1104="","",'Support - Calculation Detail'!D1104)</f>
        <v>6293811</v>
      </c>
      <c r="E1104">
        <f>IF('Support - Calculation Detail'!E1104="","",'Support - Calculation Detail'!E1104)</f>
        <v>0</v>
      </c>
      <c r="G1104">
        <f>IF('Support - Calculation Detail'!F1104="","",'Support - Calculation Detail'!F1104)</f>
        <v>6293811</v>
      </c>
      <c r="H1104">
        <f>IF('Support - Calculation Detail'!G1104="","",'Support - Calculation Detail'!G1104)</f>
        <v>1.04</v>
      </c>
      <c r="I1104">
        <f>IF('Support - Calculation Detail'!H1104="","",'Support - Calculation Detail'!H1104)</f>
        <v>6545563</v>
      </c>
      <c r="J1104">
        <f>IF('Support - Calculation Detail'!I1104="","",'Support - Calculation Detail'!I1104)</f>
        <v>0</v>
      </c>
      <c r="K1104">
        <f>IF('Support - Calculation Detail'!K1104="","",'Support - Calculation Detail'!K1104)</f>
        <v>6545563</v>
      </c>
      <c r="L1104">
        <f>IF('Support - Calculation Detail'!L1104="","",'Support - Calculation Detail'!L1104)</f>
        <v>0</v>
      </c>
      <c r="M1104">
        <f>IF('Support - Calculation Detail'!M1104="","",'Support - Calculation Detail'!M1104)</f>
        <v>0</v>
      </c>
      <c r="N1104">
        <f>IF('Support - Calculation Detail'!N1104="","",'Support - Calculation Detail'!N1104)</f>
        <v>0</v>
      </c>
      <c r="P1104">
        <f>IF('Support - Calculation Detail'!O1104="","",'Support - Calculation Detail'!O1104)</f>
        <v>6545563</v>
      </c>
      <c r="Q1104" t="b">
        <v>1</v>
      </c>
      <c r="R1104" t="str">
        <f t="shared" si="85"/>
        <v>3143190</v>
      </c>
      <c r="S1104" t="str">
        <f t="shared" si="86"/>
        <v>3143190-SO</v>
      </c>
      <c r="T1104" t="str">
        <f t="shared" si="87"/>
        <v>3143190-SO</v>
      </c>
      <c r="U1104" t="str">
        <f t="shared" si="88"/>
        <v>4</v>
      </c>
      <c r="V1104" t="str">
        <f t="shared" si="89"/>
        <v>SO</v>
      </c>
    </row>
    <row r="1105" spans="1:22" x14ac:dyDescent="0.35">
      <c r="A1105" t="str">
        <f>IF('Support - Calculation Detail'!A1105="","",LEFT('Support - Calculation Detail'!A1105,7)&amp;"-"&amp;RIGHT('Support - Calculation Detail'!A1105,2))</f>
        <v>3210000-UT</v>
      </c>
      <c r="B1105" t="str">
        <f>IF('Support - Calculation Detail'!C1105="","",'Support - Calculation Detail'!C1105)</f>
        <v>32</v>
      </c>
      <c r="C1105" t="str">
        <f>IF('Support - Calculation Detail'!B1105="","",'Support - Calculation Detail'!B1105)</f>
        <v>N</v>
      </c>
      <c r="D1105">
        <f>IF('Support - Calculation Detail'!D1105="","",'Support - Calculation Detail'!D1105)</f>
        <v>28480599</v>
      </c>
      <c r="E1105">
        <f>IF('Support - Calculation Detail'!E1105="","",'Support - Calculation Detail'!E1105)</f>
        <v>0</v>
      </c>
      <c r="G1105">
        <f>IF('Support - Calculation Detail'!F1105="","",'Support - Calculation Detail'!F1105)</f>
        <v>28480599</v>
      </c>
      <c r="H1105">
        <f>IF('Support - Calculation Detail'!G1105="","",'Support - Calculation Detail'!G1105)</f>
        <v>1.04</v>
      </c>
      <c r="I1105">
        <f>IF('Support - Calculation Detail'!H1105="","",'Support - Calculation Detail'!H1105)</f>
        <v>29619823</v>
      </c>
      <c r="J1105">
        <f>IF('Support - Calculation Detail'!I1105="","",'Support - Calculation Detail'!I1105)</f>
        <v>0</v>
      </c>
      <c r="K1105">
        <f>IF('Support - Calculation Detail'!K1105="","",'Support - Calculation Detail'!K1105)</f>
        <v>29619823</v>
      </c>
      <c r="L1105">
        <f>IF('Support - Calculation Detail'!L1105="","",'Support - Calculation Detail'!L1105)</f>
        <v>5323205</v>
      </c>
      <c r="M1105">
        <f>IF('Support - Calculation Detail'!M1105="","",'Support - Calculation Detail'!M1105)</f>
        <v>1070037</v>
      </c>
      <c r="N1105">
        <f>IF('Support - Calculation Detail'!N1105="","",'Support - Calculation Detail'!N1105)</f>
        <v>4005677.3363953074</v>
      </c>
      <c r="P1105">
        <f>IF('Support - Calculation Detail'!O1105="","",'Support - Calculation Detail'!O1105)</f>
        <v>40018742.336395308</v>
      </c>
      <c r="Q1105" t="b">
        <v>1</v>
      </c>
      <c r="R1105" t="str">
        <f t="shared" si="85"/>
        <v>3210000</v>
      </c>
      <c r="S1105" t="str">
        <f t="shared" si="86"/>
        <v>3210000-UT</v>
      </c>
      <c r="T1105" t="str">
        <f t="shared" si="87"/>
        <v>3210000-UT</v>
      </c>
      <c r="U1105" t="str">
        <f t="shared" si="88"/>
        <v>1</v>
      </c>
      <c r="V1105" t="str">
        <f t="shared" si="89"/>
        <v>UT</v>
      </c>
    </row>
    <row r="1106" spans="1:22" x14ac:dyDescent="0.35">
      <c r="A1106" t="str">
        <f>IF('Support - Calculation Detail'!A1106="","",LEFT('Support - Calculation Detail'!A1106,7)&amp;"-"&amp;RIGHT('Support - Calculation Detail'!A1106,2))</f>
        <v>3220001-UT</v>
      </c>
      <c r="B1106" t="str">
        <f>IF('Support - Calculation Detail'!C1106="","",'Support - Calculation Detail'!C1106)</f>
        <v>32</v>
      </c>
      <c r="C1106" t="str">
        <f>IF('Support - Calculation Detail'!B1106="","",'Support - Calculation Detail'!B1106)</f>
        <v>N</v>
      </c>
      <c r="D1106">
        <f>IF('Support - Calculation Detail'!D1106="","",'Support - Calculation Detail'!D1106)</f>
        <v>11195</v>
      </c>
      <c r="E1106">
        <f>IF('Support - Calculation Detail'!E1106="","",'Support - Calculation Detail'!E1106)</f>
        <v>0</v>
      </c>
      <c r="G1106">
        <f>IF('Support - Calculation Detail'!F1106="","",'Support - Calculation Detail'!F1106)</f>
        <v>11195</v>
      </c>
      <c r="H1106">
        <f>IF('Support - Calculation Detail'!G1106="","",'Support - Calculation Detail'!G1106)</f>
        <v>1.04</v>
      </c>
      <c r="I1106">
        <f>IF('Support - Calculation Detail'!H1106="","",'Support - Calculation Detail'!H1106)</f>
        <v>11643</v>
      </c>
      <c r="J1106">
        <f>IF('Support - Calculation Detail'!I1106="","",'Support - Calculation Detail'!I1106)</f>
        <v>0</v>
      </c>
      <c r="K1106">
        <f>IF('Support - Calculation Detail'!K1106="","",'Support - Calculation Detail'!K1106)</f>
        <v>11643</v>
      </c>
      <c r="L1106">
        <f>IF('Support - Calculation Detail'!L1106="","",'Support - Calculation Detail'!L1106)</f>
        <v>0</v>
      </c>
      <c r="M1106">
        <f>IF('Support - Calculation Detail'!M1106="","",'Support - Calculation Detail'!M1106)</f>
        <v>0</v>
      </c>
      <c r="N1106">
        <f>IF('Support - Calculation Detail'!N1106="","",'Support - Calculation Detail'!N1106)</f>
        <v>0</v>
      </c>
      <c r="P1106">
        <f>IF('Support - Calculation Detail'!O1106="","",'Support - Calculation Detail'!O1106)</f>
        <v>11643</v>
      </c>
      <c r="Q1106" t="b">
        <v>1</v>
      </c>
      <c r="R1106" t="str">
        <f t="shared" si="85"/>
        <v>3220001</v>
      </c>
      <c r="S1106" t="str">
        <f t="shared" si="86"/>
        <v>3220001-UT</v>
      </c>
      <c r="T1106" t="str">
        <f t="shared" si="87"/>
        <v>3220001-UT</v>
      </c>
      <c r="U1106" t="str">
        <f t="shared" si="88"/>
        <v>2</v>
      </c>
      <c r="V1106" t="str">
        <f t="shared" si="89"/>
        <v>UT</v>
      </c>
    </row>
    <row r="1107" spans="1:22" x14ac:dyDescent="0.35">
      <c r="A1107" t="str">
        <f>IF('Support - Calculation Detail'!A1107="","",LEFT('Support - Calculation Detail'!A1107,7)&amp;"-"&amp;RIGHT('Support - Calculation Detail'!A1107,2))</f>
        <v>3220002-TF</v>
      </c>
      <c r="B1107" t="str">
        <f>IF('Support - Calculation Detail'!C1107="","",'Support - Calculation Detail'!C1107)</f>
        <v>32</v>
      </c>
      <c r="C1107" t="str">
        <f>IF('Support - Calculation Detail'!B1107="","",'Support - Calculation Detail'!B1107)</f>
        <v>N</v>
      </c>
      <c r="D1107">
        <f>IF('Support - Calculation Detail'!D1107="","",'Support - Calculation Detail'!D1107)</f>
        <v>1409039</v>
      </c>
      <c r="E1107">
        <f>IF('Support - Calculation Detail'!E1107="","",'Support - Calculation Detail'!E1107)</f>
        <v>0</v>
      </c>
      <c r="G1107">
        <f>IF('Support - Calculation Detail'!F1107="","",'Support - Calculation Detail'!F1107)</f>
        <v>1409039</v>
      </c>
      <c r="H1107">
        <f>IF('Support - Calculation Detail'!G1107="","",'Support - Calculation Detail'!G1107)</f>
        <v>1.04</v>
      </c>
      <c r="I1107">
        <f>IF('Support - Calculation Detail'!H1107="","",'Support - Calculation Detail'!H1107)</f>
        <v>1465401</v>
      </c>
      <c r="J1107">
        <f>IF('Support - Calculation Detail'!I1107="","",'Support - Calculation Detail'!I1107)</f>
        <v>0</v>
      </c>
      <c r="K1107">
        <f>IF('Support - Calculation Detail'!K1107="","",'Support - Calculation Detail'!K1107)</f>
        <v>1465401</v>
      </c>
      <c r="L1107">
        <f>IF('Support - Calculation Detail'!L1107="","",'Support - Calculation Detail'!L1107)</f>
        <v>0</v>
      </c>
      <c r="M1107">
        <f>IF('Support - Calculation Detail'!M1107="","",'Support - Calculation Detail'!M1107)</f>
        <v>0</v>
      </c>
      <c r="N1107">
        <f>IF('Support - Calculation Detail'!N1107="","",'Support - Calculation Detail'!N1107)</f>
        <v>0</v>
      </c>
      <c r="P1107">
        <f>IF('Support - Calculation Detail'!O1107="","",'Support - Calculation Detail'!O1107)</f>
        <v>1465401</v>
      </c>
      <c r="Q1107" t="b">
        <v>1</v>
      </c>
      <c r="R1107" t="str">
        <f t="shared" si="85"/>
        <v>3220002</v>
      </c>
      <c r="S1107" t="str">
        <f t="shared" si="86"/>
        <v>3220002-TF</v>
      </c>
      <c r="T1107" t="str">
        <f t="shared" si="87"/>
        <v>3220002-TF</v>
      </c>
      <c r="U1107" t="str">
        <f t="shared" si="88"/>
        <v>2</v>
      </c>
      <c r="V1107" t="str">
        <f t="shared" si="89"/>
        <v>TF</v>
      </c>
    </row>
    <row r="1108" spans="1:22" x14ac:dyDescent="0.35">
      <c r="A1108" t="str">
        <f>IF('Support - Calculation Detail'!A1108="","",LEFT('Support - Calculation Detail'!A1108,7)&amp;"-"&amp;RIGHT('Support - Calculation Detail'!A1108,2))</f>
        <v>3220002-UT</v>
      </c>
      <c r="B1108" t="str">
        <f>IF('Support - Calculation Detail'!C1108="","",'Support - Calculation Detail'!C1108)</f>
        <v>32</v>
      </c>
      <c r="C1108" t="str">
        <f>IF('Support - Calculation Detail'!B1108="","",'Support - Calculation Detail'!B1108)</f>
        <v>N</v>
      </c>
      <c r="D1108">
        <f>IF('Support - Calculation Detail'!D1108="","",'Support - Calculation Detail'!D1108)</f>
        <v>0</v>
      </c>
      <c r="E1108">
        <f>IF('Support - Calculation Detail'!E1108="","",'Support - Calculation Detail'!E1108)</f>
        <v>0</v>
      </c>
      <c r="G1108">
        <f>IF('Support - Calculation Detail'!F1108="","",'Support - Calculation Detail'!F1108)</f>
        <v>0</v>
      </c>
      <c r="H1108">
        <f>IF('Support - Calculation Detail'!G1108="","",'Support - Calculation Detail'!G1108)</f>
        <v>1.04</v>
      </c>
      <c r="I1108">
        <f>IF('Support - Calculation Detail'!H1108="","",'Support - Calculation Detail'!H1108)</f>
        <v>0</v>
      </c>
      <c r="J1108">
        <f>IF('Support - Calculation Detail'!I1108="","",'Support - Calculation Detail'!I1108)</f>
        <v>0</v>
      </c>
      <c r="K1108">
        <f>IF('Support - Calculation Detail'!K1108="","",'Support - Calculation Detail'!K1108)</f>
        <v>0</v>
      </c>
      <c r="L1108">
        <f>IF('Support - Calculation Detail'!L1108="","",'Support - Calculation Detail'!L1108)</f>
        <v>0</v>
      </c>
      <c r="M1108">
        <f>IF('Support - Calculation Detail'!M1108="","",'Support - Calculation Detail'!M1108)</f>
        <v>0</v>
      </c>
      <c r="N1108">
        <f>IF('Support - Calculation Detail'!N1108="","",'Support - Calculation Detail'!N1108)</f>
        <v>0</v>
      </c>
      <c r="P1108">
        <f>IF('Support - Calculation Detail'!O1108="","",'Support - Calculation Detail'!O1108)</f>
        <v>0</v>
      </c>
      <c r="Q1108" t="b">
        <v>1</v>
      </c>
      <c r="R1108" t="str">
        <f t="shared" si="85"/>
        <v>3220002</v>
      </c>
      <c r="S1108" t="str">
        <f t="shared" si="86"/>
        <v>3220002-UT</v>
      </c>
      <c r="T1108" t="str">
        <f t="shared" si="87"/>
        <v>3220002-UT</v>
      </c>
      <c r="U1108" t="str">
        <f t="shared" si="88"/>
        <v>2</v>
      </c>
      <c r="V1108" t="str">
        <f t="shared" si="89"/>
        <v>UT</v>
      </c>
    </row>
    <row r="1109" spans="1:22" x14ac:dyDescent="0.35">
      <c r="A1109" t="str">
        <f>IF('Support - Calculation Detail'!A1109="","",LEFT('Support - Calculation Detail'!A1109,7)&amp;"-"&amp;RIGHT('Support - Calculation Detail'!A1109,2))</f>
        <v>3220003-TF</v>
      </c>
      <c r="B1109" t="str">
        <f>IF('Support - Calculation Detail'!C1109="","",'Support - Calculation Detail'!C1109)</f>
        <v>32</v>
      </c>
      <c r="C1109" t="str">
        <f>IF('Support - Calculation Detail'!B1109="","",'Support - Calculation Detail'!B1109)</f>
        <v>N</v>
      </c>
      <c r="D1109">
        <f>IF('Support - Calculation Detail'!D1109="","",'Support - Calculation Detail'!D1109)</f>
        <v>174319</v>
      </c>
      <c r="E1109">
        <f>IF('Support - Calculation Detail'!E1109="","",'Support - Calculation Detail'!E1109)</f>
        <v>0</v>
      </c>
      <c r="G1109">
        <f>IF('Support - Calculation Detail'!F1109="","",'Support - Calculation Detail'!F1109)</f>
        <v>174319</v>
      </c>
      <c r="H1109">
        <f>IF('Support - Calculation Detail'!G1109="","",'Support - Calculation Detail'!G1109)</f>
        <v>1.04</v>
      </c>
      <c r="I1109">
        <f>IF('Support - Calculation Detail'!H1109="","",'Support - Calculation Detail'!H1109)</f>
        <v>181292</v>
      </c>
      <c r="J1109">
        <f>IF('Support - Calculation Detail'!I1109="","",'Support - Calculation Detail'!I1109)</f>
        <v>0</v>
      </c>
      <c r="K1109">
        <f>IF('Support - Calculation Detail'!K1109="","",'Support - Calculation Detail'!K1109)</f>
        <v>181292</v>
      </c>
      <c r="L1109">
        <f>IF('Support - Calculation Detail'!L1109="","",'Support - Calculation Detail'!L1109)</f>
        <v>0</v>
      </c>
      <c r="M1109">
        <f>IF('Support - Calculation Detail'!M1109="","",'Support - Calculation Detail'!M1109)</f>
        <v>0</v>
      </c>
      <c r="N1109">
        <f>IF('Support - Calculation Detail'!N1109="","",'Support - Calculation Detail'!N1109)</f>
        <v>0</v>
      </c>
      <c r="P1109">
        <f>IF('Support - Calculation Detail'!O1109="","",'Support - Calculation Detail'!O1109)</f>
        <v>181292</v>
      </c>
      <c r="Q1109" t="b">
        <v>1</v>
      </c>
      <c r="R1109" t="str">
        <f t="shared" si="85"/>
        <v>3220003</v>
      </c>
      <c r="S1109" t="str">
        <f t="shared" si="86"/>
        <v>3220003-TF</v>
      </c>
      <c r="T1109" t="str">
        <f t="shared" si="87"/>
        <v>3220003-TF</v>
      </c>
      <c r="U1109" t="str">
        <f t="shared" si="88"/>
        <v>2</v>
      </c>
      <c r="V1109" t="str">
        <f t="shared" si="89"/>
        <v>TF</v>
      </c>
    </row>
    <row r="1110" spans="1:22" x14ac:dyDescent="0.35">
      <c r="A1110" t="str">
        <f>IF('Support - Calculation Detail'!A1110="","",LEFT('Support - Calculation Detail'!A1110,7)&amp;"-"&amp;RIGHT('Support - Calculation Detail'!A1110,2))</f>
        <v>3220003-UT</v>
      </c>
      <c r="B1110" t="str">
        <f>IF('Support - Calculation Detail'!C1110="","",'Support - Calculation Detail'!C1110)</f>
        <v>32</v>
      </c>
      <c r="C1110" t="str">
        <f>IF('Support - Calculation Detail'!B1110="","",'Support - Calculation Detail'!B1110)</f>
        <v>N</v>
      </c>
      <c r="D1110">
        <f>IF('Support - Calculation Detail'!D1110="","",'Support - Calculation Detail'!D1110)</f>
        <v>11940</v>
      </c>
      <c r="E1110">
        <f>IF('Support - Calculation Detail'!E1110="","",'Support - Calculation Detail'!E1110)</f>
        <v>0</v>
      </c>
      <c r="G1110">
        <f>IF('Support - Calculation Detail'!F1110="","",'Support - Calculation Detail'!F1110)</f>
        <v>11940</v>
      </c>
      <c r="H1110">
        <f>IF('Support - Calculation Detail'!G1110="","",'Support - Calculation Detail'!G1110)</f>
        <v>1.04</v>
      </c>
      <c r="I1110">
        <f>IF('Support - Calculation Detail'!H1110="","",'Support - Calculation Detail'!H1110)</f>
        <v>12418</v>
      </c>
      <c r="J1110">
        <f>IF('Support - Calculation Detail'!I1110="","",'Support - Calculation Detail'!I1110)</f>
        <v>0</v>
      </c>
      <c r="K1110">
        <f>IF('Support - Calculation Detail'!K1110="","",'Support - Calculation Detail'!K1110)</f>
        <v>12418</v>
      </c>
      <c r="L1110">
        <f>IF('Support - Calculation Detail'!L1110="","",'Support - Calculation Detail'!L1110)</f>
        <v>0</v>
      </c>
      <c r="M1110">
        <f>IF('Support - Calculation Detail'!M1110="","",'Support - Calculation Detail'!M1110)</f>
        <v>0</v>
      </c>
      <c r="N1110">
        <f>IF('Support - Calculation Detail'!N1110="","",'Support - Calculation Detail'!N1110)</f>
        <v>0</v>
      </c>
      <c r="P1110">
        <f>IF('Support - Calculation Detail'!O1110="","",'Support - Calculation Detail'!O1110)</f>
        <v>12418</v>
      </c>
      <c r="Q1110" t="b">
        <v>1</v>
      </c>
      <c r="R1110" t="str">
        <f t="shared" si="85"/>
        <v>3220003</v>
      </c>
      <c r="S1110" t="str">
        <f t="shared" si="86"/>
        <v>3220003-UT</v>
      </c>
      <c r="T1110" t="str">
        <f t="shared" si="87"/>
        <v>3220003-UT</v>
      </c>
      <c r="U1110" t="str">
        <f t="shared" si="88"/>
        <v>2</v>
      </c>
      <c r="V1110" t="str">
        <f t="shared" si="89"/>
        <v>UT</v>
      </c>
    </row>
    <row r="1111" spans="1:22" x14ac:dyDescent="0.35">
      <c r="A1111" t="str">
        <f>IF('Support - Calculation Detail'!A1111="","",LEFT('Support - Calculation Detail'!A1111,7)&amp;"-"&amp;RIGHT('Support - Calculation Detail'!A1111,2))</f>
        <v>3220004-TF</v>
      </c>
      <c r="B1111" t="str">
        <f>IF('Support - Calculation Detail'!C1111="","",'Support - Calculation Detail'!C1111)</f>
        <v>32</v>
      </c>
      <c r="C1111" t="str">
        <f>IF('Support - Calculation Detail'!B1111="","",'Support - Calculation Detail'!B1111)</f>
        <v>N</v>
      </c>
      <c r="D1111">
        <f>IF('Support - Calculation Detail'!D1111="","",'Support - Calculation Detail'!D1111)</f>
        <v>60299</v>
      </c>
      <c r="E1111">
        <f>IF('Support - Calculation Detail'!E1111="","",'Support - Calculation Detail'!E1111)</f>
        <v>0</v>
      </c>
      <c r="G1111">
        <f>IF('Support - Calculation Detail'!F1111="","",'Support - Calculation Detail'!F1111)</f>
        <v>60299</v>
      </c>
      <c r="H1111">
        <f>IF('Support - Calculation Detail'!G1111="","",'Support - Calculation Detail'!G1111)</f>
        <v>1.04</v>
      </c>
      <c r="I1111">
        <f>IF('Support - Calculation Detail'!H1111="","",'Support - Calculation Detail'!H1111)</f>
        <v>62711</v>
      </c>
      <c r="J1111">
        <f>IF('Support - Calculation Detail'!I1111="","",'Support - Calculation Detail'!I1111)</f>
        <v>0</v>
      </c>
      <c r="K1111">
        <f>IF('Support - Calculation Detail'!K1111="","",'Support - Calculation Detail'!K1111)</f>
        <v>62711</v>
      </c>
      <c r="L1111">
        <f>IF('Support - Calculation Detail'!L1111="","",'Support - Calculation Detail'!L1111)</f>
        <v>0</v>
      </c>
      <c r="M1111">
        <f>IF('Support - Calculation Detail'!M1111="","",'Support - Calculation Detail'!M1111)</f>
        <v>0</v>
      </c>
      <c r="N1111">
        <f>IF('Support - Calculation Detail'!N1111="","",'Support - Calculation Detail'!N1111)</f>
        <v>0</v>
      </c>
      <c r="P1111">
        <f>IF('Support - Calculation Detail'!O1111="","",'Support - Calculation Detail'!O1111)</f>
        <v>62711</v>
      </c>
      <c r="Q1111" t="b">
        <v>1</v>
      </c>
      <c r="R1111" t="str">
        <f t="shared" si="85"/>
        <v>3220004</v>
      </c>
      <c r="S1111" t="str">
        <f t="shared" si="86"/>
        <v>3220004-TF</v>
      </c>
      <c r="T1111" t="str">
        <f t="shared" si="87"/>
        <v>3220004-TF</v>
      </c>
      <c r="U1111" t="str">
        <f t="shared" si="88"/>
        <v>2</v>
      </c>
      <c r="V1111" t="str">
        <f t="shared" si="89"/>
        <v>TF</v>
      </c>
    </row>
    <row r="1112" spans="1:22" x14ac:dyDescent="0.35">
      <c r="A1112" t="str">
        <f>IF('Support - Calculation Detail'!A1112="","",LEFT('Support - Calculation Detail'!A1112,7)&amp;"-"&amp;RIGHT('Support - Calculation Detail'!A1112,2))</f>
        <v>3220004-UT</v>
      </c>
      <c r="B1112" t="str">
        <f>IF('Support - Calculation Detail'!C1112="","",'Support - Calculation Detail'!C1112)</f>
        <v>32</v>
      </c>
      <c r="C1112" t="str">
        <f>IF('Support - Calculation Detail'!B1112="","",'Support - Calculation Detail'!B1112)</f>
        <v>N</v>
      </c>
      <c r="D1112">
        <f>IF('Support - Calculation Detail'!D1112="","",'Support - Calculation Detail'!D1112)</f>
        <v>49668</v>
      </c>
      <c r="E1112">
        <f>IF('Support - Calculation Detail'!E1112="","",'Support - Calculation Detail'!E1112)</f>
        <v>0</v>
      </c>
      <c r="G1112">
        <f>IF('Support - Calculation Detail'!F1112="","",'Support - Calculation Detail'!F1112)</f>
        <v>49668</v>
      </c>
      <c r="H1112">
        <f>IF('Support - Calculation Detail'!G1112="","",'Support - Calculation Detail'!G1112)</f>
        <v>1.04</v>
      </c>
      <c r="I1112">
        <f>IF('Support - Calculation Detail'!H1112="","",'Support - Calculation Detail'!H1112)</f>
        <v>51655</v>
      </c>
      <c r="J1112">
        <f>IF('Support - Calculation Detail'!I1112="","",'Support - Calculation Detail'!I1112)</f>
        <v>0</v>
      </c>
      <c r="K1112">
        <f>IF('Support - Calculation Detail'!K1112="","",'Support - Calculation Detail'!K1112)</f>
        <v>51655</v>
      </c>
      <c r="L1112">
        <f>IF('Support - Calculation Detail'!L1112="","",'Support - Calculation Detail'!L1112)</f>
        <v>0</v>
      </c>
      <c r="M1112">
        <f>IF('Support - Calculation Detail'!M1112="","",'Support - Calculation Detail'!M1112)</f>
        <v>0</v>
      </c>
      <c r="N1112">
        <f>IF('Support - Calculation Detail'!N1112="","",'Support - Calculation Detail'!N1112)</f>
        <v>0</v>
      </c>
      <c r="P1112">
        <f>IF('Support - Calculation Detail'!O1112="","",'Support - Calculation Detail'!O1112)</f>
        <v>51655</v>
      </c>
      <c r="Q1112" t="b">
        <v>1</v>
      </c>
      <c r="R1112" t="str">
        <f t="shared" si="85"/>
        <v>3220004</v>
      </c>
      <c r="S1112" t="str">
        <f t="shared" si="86"/>
        <v>3220004-UT</v>
      </c>
      <c r="T1112" t="str">
        <f t="shared" si="87"/>
        <v>3220004-UT</v>
      </c>
      <c r="U1112" t="str">
        <f t="shared" si="88"/>
        <v>2</v>
      </c>
      <c r="V1112" t="str">
        <f t="shared" si="89"/>
        <v>UT</v>
      </c>
    </row>
    <row r="1113" spans="1:22" x14ac:dyDescent="0.35">
      <c r="A1113" t="str">
        <f>IF('Support - Calculation Detail'!A1113="","",LEFT('Support - Calculation Detail'!A1113,7)&amp;"-"&amp;RIGHT('Support - Calculation Detail'!A1113,2))</f>
        <v>3220005-TF</v>
      </c>
      <c r="B1113" t="str">
        <f>IF('Support - Calculation Detail'!C1113="","",'Support - Calculation Detail'!C1113)</f>
        <v>32</v>
      </c>
      <c r="C1113" t="str">
        <f>IF('Support - Calculation Detail'!B1113="","",'Support - Calculation Detail'!B1113)</f>
        <v>N</v>
      </c>
      <c r="D1113">
        <f>IF('Support - Calculation Detail'!D1113="","",'Support - Calculation Detail'!D1113)</f>
        <v>40846</v>
      </c>
      <c r="E1113">
        <f>IF('Support - Calculation Detail'!E1113="","",'Support - Calculation Detail'!E1113)</f>
        <v>0</v>
      </c>
      <c r="G1113">
        <f>IF('Support - Calculation Detail'!F1113="","",'Support - Calculation Detail'!F1113)</f>
        <v>40846</v>
      </c>
      <c r="H1113">
        <f>IF('Support - Calculation Detail'!G1113="","",'Support - Calculation Detail'!G1113)</f>
        <v>1.04</v>
      </c>
      <c r="I1113">
        <f>IF('Support - Calculation Detail'!H1113="","",'Support - Calculation Detail'!H1113)</f>
        <v>42480</v>
      </c>
      <c r="J1113">
        <f>IF('Support - Calculation Detail'!I1113="","",'Support - Calculation Detail'!I1113)</f>
        <v>0</v>
      </c>
      <c r="K1113">
        <f>IF('Support - Calculation Detail'!K1113="","",'Support - Calculation Detail'!K1113)</f>
        <v>42480</v>
      </c>
      <c r="L1113">
        <f>IF('Support - Calculation Detail'!L1113="","",'Support - Calculation Detail'!L1113)</f>
        <v>0</v>
      </c>
      <c r="M1113">
        <f>IF('Support - Calculation Detail'!M1113="","",'Support - Calculation Detail'!M1113)</f>
        <v>0</v>
      </c>
      <c r="N1113">
        <f>IF('Support - Calculation Detail'!N1113="","",'Support - Calculation Detail'!N1113)</f>
        <v>0</v>
      </c>
      <c r="P1113">
        <f>IF('Support - Calculation Detail'!O1113="","",'Support - Calculation Detail'!O1113)</f>
        <v>42480</v>
      </c>
      <c r="Q1113" t="b">
        <v>1</v>
      </c>
      <c r="R1113" t="str">
        <f t="shared" si="85"/>
        <v>3220005</v>
      </c>
      <c r="S1113" t="str">
        <f t="shared" si="86"/>
        <v>3220005-TF</v>
      </c>
      <c r="T1113" t="str">
        <f t="shared" si="87"/>
        <v>3220005-TF</v>
      </c>
      <c r="U1113" t="str">
        <f t="shared" si="88"/>
        <v>2</v>
      </c>
      <c r="V1113" t="str">
        <f t="shared" si="89"/>
        <v>TF</v>
      </c>
    </row>
    <row r="1114" spans="1:22" x14ac:dyDescent="0.35">
      <c r="A1114" t="str">
        <f>IF('Support - Calculation Detail'!A1114="","",LEFT('Support - Calculation Detail'!A1114,7)&amp;"-"&amp;RIGHT('Support - Calculation Detail'!A1114,2))</f>
        <v>3220005-UT</v>
      </c>
      <c r="B1114" t="str">
        <f>IF('Support - Calculation Detail'!C1114="","",'Support - Calculation Detail'!C1114)</f>
        <v>32</v>
      </c>
      <c r="C1114" t="str">
        <f>IF('Support - Calculation Detail'!B1114="","",'Support - Calculation Detail'!B1114)</f>
        <v>N</v>
      </c>
      <c r="D1114">
        <f>IF('Support - Calculation Detail'!D1114="","",'Support - Calculation Detail'!D1114)</f>
        <v>35946</v>
      </c>
      <c r="E1114">
        <f>IF('Support - Calculation Detail'!E1114="","",'Support - Calculation Detail'!E1114)</f>
        <v>0</v>
      </c>
      <c r="G1114">
        <f>IF('Support - Calculation Detail'!F1114="","",'Support - Calculation Detail'!F1114)</f>
        <v>35946</v>
      </c>
      <c r="H1114">
        <f>IF('Support - Calculation Detail'!G1114="","",'Support - Calculation Detail'!G1114)</f>
        <v>1.04</v>
      </c>
      <c r="I1114">
        <f>IF('Support - Calculation Detail'!H1114="","",'Support - Calculation Detail'!H1114)</f>
        <v>37384</v>
      </c>
      <c r="J1114">
        <f>IF('Support - Calculation Detail'!I1114="","",'Support - Calculation Detail'!I1114)</f>
        <v>0</v>
      </c>
      <c r="K1114">
        <f>IF('Support - Calculation Detail'!K1114="","",'Support - Calculation Detail'!K1114)</f>
        <v>37384</v>
      </c>
      <c r="L1114">
        <f>IF('Support - Calculation Detail'!L1114="","",'Support - Calculation Detail'!L1114)</f>
        <v>0</v>
      </c>
      <c r="M1114">
        <f>IF('Support - Calculation Detail'!M1114="","",'Support - Calculation Detail'!M1114)</f>
        <v>0</v>
      </c>
      <c r="N1114">
        <f>IF('Support - Calculation Detail'!N1114="","",'Support - Calculation Detail'!N1114)</f>
        <v>0</v>
      </c>
      <c r="P1114">
        <f>IF('Support - Calculation Detail'!O1114="","",'Support - Calculation Detail'!O1114)</f>
        <v>37384</v>
      </c>
      <c r="Q1114" t="b">
        <v>1</v>
      </c>
      <c r="R1114" t="str">
        <f t="shared" si="85"/>
        <v>3220005</v>
      </c>
      <c r="S1114" t="str">
        <f t="shared" si="86"/>
        <v>3220005-UT</v>
      </c>
      <c r="T1114" t="str">
        <f t="shared" si="87"/>
        <v>3220005-UT</v>
      </c>
      <c r="U1114" t="str">
        <f t="shared" si="88"/>
        <v>2</v>
      </c>
      <c r="V1114" t="str">
        <f t="shared" si="89"/>
        <v>UT</v>
      </c>
    </row>
    <row r="1115" spans="1:22" x14ac:dyDescent="0.35">
      <c r="A1115" t="str">
        <f>IF('Support - Calculation Detail'!A1115="","",LEFT('Support - Calculation Detail'!A1115,7)&amp;"-"&amp;RIGHT('Support - Calculation Detail'!A1115,2))</f>
        <v>3220006-UT</v>
      </c>
      <c r="B1115" t="str">
        <f>IF('Support - Calculation Detail'!C1115="","",'Support - Calculation Detail'!C1115)</f>
        <v>32</v>
      </c>
      <c r="C1115" t="str">
        <f>IF('Support - Calculation Detail'!B1115="","",'Support - Calculation Detail'!B1115)</f>
        <v>N</v>
      </c>
      <c r="D1115">
        <f>IF('Support - Calculation Detail'!D1115="","",'Support - Calculation Detail'!D1115)</f>
        <v>787578</v>
      </c>
      <c r="E1115">
        <f>IF('Support - Calculation Detail'!E1115="","",'Support - Calculation Detail'!E1115)</f>
        <v>0</v>
      </c>
      <c r="G1115">
        <f>IF('Support - Calculation Detail'!F1115="","",'Support - Calculation Detail'!F1115)</f>
        <v>787578</v>
      </c>
      <c r="H1115">
        <f>IF('Support - Calculation Detail'!G1115="","",'Support - Calculation Detail'!G1115)</f>
        <v>1.04</v>
      </c>
      <c r="I1115">
        <f>IF('Support - Calculation Detail'!H1115="","",'Support - Calculation Detail'!H1115)</f>
        <v>819081</v>
      </c>
      <c r="J1115">
        <f>IF('Support - Calculation Detail'!I1115="","",'Support - Calculation Detail'!I1115)</f>
        <v>0</v>
      </c>
      <c r="K1115">
        <f>IF('Support - Calculation Detail'!K1115="","",'Support - Calculation Detail'!K1115)</f>
        <v>819081</v>
      </c>
      <c r="L1115">
        <f>IF('Support - Calculation Detail'!L1115="","",'Support - Calculation Detail'!L1115)</f>
        <v>0</v>
      </c>
      <c r="M1115">
        <f>IF('Support - Calculation Detail'!M1115="","",'Support - Calculation Detail'!M1115)</f>
        <v>0</v>
      </c>
      <c r="N1115">
        <f>IF('Support - Calculation Detail'!N1115="","",'Support - Calculation Detail'!N1115)</f>
        <v>0</v>
      </c>
      <c r="P1115">
        <f>IF('Support - Calculation Detail'!O1115="","",'Support - Calculation Detail'!O1115)</f>
        <v>819081</v>
      </c>
      <c r="Q1115" t="b">
        <v>1</v>
      </c>
      <c r="R1115" t="str">
        <f t="shared" si="85"/>
        <v>3220006</v>
      </c>
      <c r="S1115" t="str">
        <f t="shared" si="86"/>
        <v>3220006-UT</v>
      </c>
      <c r="T1115" t="str">
        <f t="shared" si="87"/>
        <v>3220006-UT</v>
      </c>
      <c r="U1115" t="str">
        <f t="shared" si="88"/>
        <v>2</v>
      </c>
      <c r="V1115" t="str">
        <f t="shared" si="89"/>
        <v>UT</v>
      </c>
    </row>
    <row r="1116" spans="1:22" x14ac:dyDescent="0.35">
      <c r="A1116" t="str">
        <f>IF('Support - Calculation Detail'!A1116="","",LEFT('Support - Calculation Detail'!A1116,7)&amp;"-"&amp;RIGHT('Support - Calculation Detail'!A1116,2))</f>
        <v>3220007-TF</v>
      </c>
      <c r="B1116" t="str">
        <f>IF('Support - Calculation Detail'!C1116="","",'Support - Calculation Detail'!C1116)</f>
        <v>32</v>
      </c>
      <c r="C1116" t="str">
        <f>IF('Support - Calculation Detail'!B1116="","",'Support - Calculation Detail'!B1116)</f>
        <v>N</v>
      </c>
      <c r="D1116">
        <f>IF('Support - Calculation Detail'!D1116="","",'Support - Calculation Detail'!D1116)</f>
        <v>206187</v>
      </c>
      <c r="E1116">
        <f>IF('Support - Calculation Detail'!E1116="","",'Support - Calculation Detail'!E1116)</f>
        <v>37751</v>
      </c>
      <c r="G1116">
        <f>IF('Support - Calculation Detail'!F1116="","",'Support - Calculation Detail'!F1116)</f>
        <v>243938</v>
      </c>
      <c r="H1116">
        <f>IF('Support - Calculation Detail'!G1116="","",'Support - Calculation Detail'!G1116)</f>
        <v>1.04</v>
      </c>
      <c r="I1116">
        <f>IF('Support - Calculation Detail'!H1116="","",'Support - Calculation Detail'!H1116)</f>
        <v>253696</v>
      </c>
      <c r="J1116">
        <f>IF('Support - Calculation Detail'!I1116="","",'Support - Calculation Detail'!I1116)</f>
        <v>0</v>
      </c>
      <c r="K1116">
        <f>IF('Support - Calculation Detail'!K1116="","",'Support - Calculation Detail'!K1116)</f>
        <v>253696</v>
      </c>
      <c r="L1116">
        <f>IF('Support - Calculation Detail'!L1116="","",'Support - Calculation Detail'!L1116)</f>
        <v>0</v>
      </c>
      <c r="M1116">
        <f>IF('Support - Calculation Detail'!M1116="","",'Support - Calculation Detail'!M1116)</f>
        <v>0</v>
      </c>
      <c r="N1116">
        <f>IF('Support - Calculation Detail'!N1116="","",'Support - Calculation Detail'!N1116)</f>
        <v>0</v>
      </c>
      <c r="P1116">
        <f>IF('Support - Calculation Detail'!O1116="","",'Support - Calculation Detail'!O1116)</f>
        <v>253696</v>
      </c>
      <c r="Q1116" t="b">
        <v>1</v>
      </c>
      <c r="R1116" t="str">
        <f t="shared" si="85"/>
        <v>3220007</v>
      </c>
      <c r="S1116" t="str">
        <f t="shared" si="86"/>
        <v>3220007-TF</v>
      </c>
      <c r="T1116" t="str">
        <f t="shared" si="87"/>
        <v>3220007-TF</v>
      </c>
      <c r="U1116" t="str">
        <f t="shared" si="88"/>
        <v>2</v>
      </c>
      <c r="V1116" t="str">
        <f t="shared" si="89"/>
        <v>TF</v>
      </c>
    </row>
    <row r="1117" spans="1:22" x14ac:dyDescent="0.35">
      <c r="A1117" t="str">
        <f>IF('Support - Calculation Detail'!A1117="","",LEFT('Support - Calculation Detail'!A1117,7)&amp;"-"&amp;RIGHT('Support - Calculation Detail'!A1117,2))</f>
        <v>3220007-UT</v>
      </c>
      <c r="B1117" t="str">
        <f>IF('Support - Calculation Detail'!C1117="","",'Support - Calculation Detail'!C1117)</f>
        <v>32</v>
      </c>
      <c r="C1117" t="str">
        <f>IF('Support - Calculation Detail'!B1117="","",'Support - Calculation Detail'!B1117)</f>
        <v>N</v>
      </c>
      <c r="D1117">
        <f>IF('Support - Calculation Detail'!D1117="","",'Support - Calculation Detail'!D1117)</f>
        <v>97760</v>
      </c>
      <c r="E1117">
        <f>IF('Support - Calculation Detail'!E1117="","",'Support - Calculation Detail'!E1117)</f>
        <v>0</v>
      </c>
      <c r="G1117">
        <f>IF('Support - Calculation Detail'!F1117="","",'Support - Calculation Detail'!F1117)</f>
        <v>97760</v>
      </c>
      <c r="H1117">
        <f>IF('Support - Calculation Detail'!G1117="","",'Support - Calculation Detail'!G1117)</f>
        <v>1.04</v>
      </c>
      <c r="I1117">
        <f>IF('Support - Calculation Detail'!H1117="","",'Support - Calculation Detail'!H1117)</f>
        <v>101670</v>
      </c>
      <c r="J1117">
        <f>IF('Support - Calculation Detail'!I1117="","",'Support - Calculation Detail'!I1117)</f>
        <v>0</v>
      </c>
      <c r="K1117">
        <f>IF('Support - Calculation Detail'!K1117="","",'Support - Calculation Detail'!K1117)</f>
        <v>101670</v>
      </c>
      <c r="L1117">
        <f>IF('Support - Calculation Detail'!L1117="","",'Support - Calculation Detail'!L1117)</f>
        <v>0</v>
      </c>
      <c r="M1117">
        <f>IF('Support - Calculation Detail'!M1117="","",'Support - Calculation Detail'!M1117)</f>
        <v>0</v>
      </c>
      <c r="N1117">
        <f>IF('Support - Calculation Detail'!N1117="","",'Support - Calculation Detail'!N1117)</f>
        <v>0</v>
      </c>
      <c r="P1117">
        <f>IF('Support - Calculation Detail'!O1117="","",'Support - Calculation Detail'!O1117)</f>
        <v>101670</v>
      </c>
      <c r="Q1117" t="b">
        <v>1</v>
      </c>
      <c r="R1117" t="str">
        <f t="shared" si="85"/>
        <v>3220007</v>
      </c>
      <c r="S1117" t="str">
        <f t="shared" si="86"/>
        <v>3220007-UT</v>
      </c>
      <c r="T1117" t="str">
        <f t="shared" si="87"/>
        <v>3220007-UT</v>
      </c>
      <c r="U1117" t="str">
        <f t="shared" si="88"/>
        <v>2</v>
      </c>
      <c r="V1117" t="str">
        <f t="shared" si="89"/>
        <v>UT</v>
      </c>
    </row>
    <row r="1118" spans="1:22" x14ac:dyDescent="0.35">
      <c r="A1118" t="str">
        <f>IF('Support - Calculation Detail'!A1118="","",LEFT('Support - Calculation Detail'!A1118,7)&amp;"-"&amp;RIGHT('Support - Calculation Detail'!A1118,2))</f>
        <v>3220008-UT</v>
      </c>
      <c r="B1118" t="str">
        <f>IF('Support - Calculation Detail'!C1118="","",'Support - Calculation Detail'!C1118)</f>
        <v>32</v>
      </c>
      <c r="C1118" t="str">
        <f>IF('Support - Calculation Detail'!B1118="","",'Support - Calculation Detail'!B1118)</f>
        <v>N</v>
      </c>
      <c r="D1118">
        <f>IF('Support - Calculation Detail'!D1118="","",'Support - Calculation Detail'!D1118)</f>
        <v>166692</v>
      </c>
      <c r="E1118">
        <f>IF('Support - Calculation Detail'!E1118="","",'Support - Calculation Detail'!E1118)</f>
        <v>0</v>
      </c>
      <c r="G1118">
        <f>IF('Support - Calculation Detail'!F1118="","",'Support - Calculation Detail'!F1118)</f>
        <v>166692</v>
      </c>
      <c r="H1118">
        <f>IF('Support - Calculation Detail'!G1118="","",'Support - Calculation Detail'!G1118)</f>
        <v>1.04</v>
      </c>
      <c r="I1118">
        <f>IF('Support - Calculation Detail'!H1118="","",'Support - Calculation Detail'!H1118)</f>
        <v>173360</v>
      </c>
      <c r="J1118">
        <f>IF('Support - Calculation Detail'!I1118="","",'Support - Calculation Detail'!I1118)</f>
        <v>0</v>
      </c>
      <c r="K1118">
        <f>IF('Support - Calculation Detail'!K1118="","",'Support - Calculation Detail'!K1118)</f>
        <v>173360</v>
      </c>
      <c r="L1118">
        <f>IF('Support - Calculation Detail'!L1118="","",'Support - Calculation Detail'!L1118)</f>
        <v>0</v>
      </c>
      <c r="M1118">
        <f>IF('Support - Calculation Detail'!M1118="","",'Support - Calculation Detail'!M1118)</f>
        <v>0</v>
      </c>
      <c r="N1118">
        <f>IF('Support - Calculation Detail'!N1118="","",'Support - Calculation Detail'!N1118)</f>
        <v>0</v>
      </c>
      <c r="P1118">
        <f>IF('Support - Calculation Detail'!O1118="","",'Support - Calculation Detail'!O1118)</f>
        <v>173360</v>
      </c>
      <c r="Q1118" t="b">
        <v>1</v>
      </c>
      <c r="R1118" t="str">
        <f t="shared" si="85"/>
        <v>3220008</v>
      </c>
      <c r="S1118" t="str">
        <f t="shared" si="86"/>
        <v>3220008-UT</v>
      </c>
      <c r="T1118" t="str">
        <f t="shared" si="87"/>
        <v>3220008-UT</v>
      </c>
      <c r="U1118" t="str">
        <f t="shared" si="88"/>
        <v>2</v>
      </c>
      <c r="V1118" t="str">
        <f t="shared" si="89"/>
        <v>UT</v>
      </c>
    </row>
    <row r="1119" spans="1:22" x14ac:dyDescent="0.35">
      <c r="A1119" t="str">
        <f>IF('Support - Calculation Detail'!A1119="","",LEFT('Support - Calculation Detail'!A1119,7)&amp;"-"&amp;RIGHT('Support - Calculation Detail'!A1119,2))</f>
        <v>3220009-TF</v>
      </c>
      <c r="B1119" t="str">
        <f>IF('Support - Calculation Detail'!C1119="","",'Support - Calculation Detail'!C1119)</f>
        <v>32</v>
      </c>
      <c r="C1119" t="str">
        <f>IF('Support - Calculation Detail'!B1119="","",'Support - Calculation Detail'!B1119)</f>
        <v>N</v>
      </c>
      <c r="D1119">
        <f>IF('Support - Calculation Detail'!D1119="","",'Support - Calculation Detail'!D1119)</f>
        <v>48041</v>
      </c>
      <c r="E1119">
        <f>IF('Support - Calculation Detail'!E1119="","",'Support - Calculation Detail'!E1119)</f>
        <v>0</v>
      </c>
      <c r="G1119">
        <f>IF('Support - Calculation Detail'!F1119="","",'Support - Calculation Detail'!F1119)</f>
        <v>48041</v>
      </c>
      <c r="H1119">
        <f>IF('Support - Calculation Detail'!G1119="","",'Support - Calculation Detail'!G1119)</f>
        <v>1.04</v>
      </c>
      <c r="I1119">
        <f>IF('Support - Calculation Detail'!H1119="","",'Support - Calculation Detail'!H1119)</f>
        <v>49963</v>
      </c>
      <c r="J1119">
        <f>IF('Support - Calculation Detail'!I1119="","",'Support - Calculation Detail'!I1119)</f>
        <v>0</v>
      </c>
      <c r="K1119">
        <f>IF('Support - Calculation Detail'!K1119="","",'Support - Calculation Detail'!K1119)</f>
        <v>49963</v>
      </c>
      <c r="L1119">
        <f>IF('Support - Calculation Detail'!L1119="","",'Support - Calculation Detail'!L1119)</f>
        <v>0</v>
      </c>
      <c r="M1119">
        <f>IF('Support - Calculation Detail'!M1119="","",'Support - Calculation Detail'!M1119)</f>
        <v>0</v>
      </c>
      <c r="N1119">
        <f>IF('Support - Calculation Detail'!N1119="","",'Support - Calculation Detail'!N1119)</f>
        <v>0</v>
      </c>
      <c r="P1119">
        <f>IF('Support - Calculation Detail'!O1119="","",'Support - Calculation Detail'!O1119)</f>
        <v>49963</v>
      </c>
      <c r="Q1119" t="b">
        <v>1</v>
      </c>
      <c r="R1119" t="str">
        <f t="shared" si="85"/>
        <v>3220009</v>
      </c>
      <c r="S1119" t="str">
        <f t="shared" si="86"/>
        <v>3220009-TF</v>
      </c>
      <c r="T1119" t="str">
        <f t="shared" si="87"/>
        <v>3220009-TF</v>
      </c>
      <c r="U1119" t="str">
        <f t="shared" si="88"/>
        <v>2</v>
      </c>
      <c r="V1119" t="str">
        <f t="shared" si="89"/>
        <v>TF</v>
      </c>
    </row>
    <row r="1120" spans="1:22" x14ac:dyDescent="0.35">
      <c r="A1120" t="str">
        <f>IF('Support - Calculation Detail'!A1120="","",LEFT('Support - Calculation Detail'!A1120,7)&amp;"-"&amp;RIGHT('Support - Calculation Detail'!A1120,2))</f>
        <v>3220009-UT</v>
      </c>
      <c r="B1120" t="str">
        <f>IF('Support - Calculation Detail'!C1120="","",'Support - Calculation Detail'!C1120)</f>
        <v>32</v>
      </c>
      <c r="C1120" t="str">
        <f>IF('Support - Calculation Detail'!B1120="","",'Support - Calculation Detail'!B1120)</f>
        <v>N</v>
      </c>
      <c r="D1120">
        <f>IF('Support - Calculation Detail'!D1120="","",'Support - Calculation Detail'!D1120)</f>
        <v>19230</v>
      </c>
      <c r="E1120">
        <f>IF('Support - Calculation Detail'!E1120="","",'Support - Calculation Detail'!E1120)</f>
        <v>0</v>
      </c>
      <c r="G1120">
        <f>IF('Support - Calculation Detail'!F1120="","",'Support - Calculation Detail'!F1120)</f>
        <v>19230</v>
      </c>
      <c r="H1120">
        <f>IF('Support - Calculation Detail'!G1120="","",'Support - Calculation Detail'!G1120)</f>
        <v>1.04</v>
      </c>
      <c r="I1120">
        <f>IF('Support - Calculation Detail'!H1120="","",'Support - Calculation Detail'!H1120)</f>
        <v>19999</v>
      </c>
      <c r="J1120">
        <f>IF('Support - Calculation Detail'!I1120="","",'Support - Calculation Detail'!I1120)</f>
        <v>0</v>
      </c>
      <c r="K1120">
        <f>IF('Support - Calculation Detail'!K1120="","",'Support - Calculation Detail'!K1120)</f>
        <v>19999</v>
      </c>
      <c r="L1120">
        <f>IF('Support - Calculation Detail'!L1120="","",'Support - Calculation Detail'!L1120)</f>
        <v>0</v>
      </c>
      <c r="M1120">
        <f>IF('Support - Calculation Detail'!M1120="","",'Support - Calculation Detail'!M1120)</f>
        <v>0</v>
      </c>
      <c r="N1120">
        <f>IF('Support - Calculation Detail'!N1120="","",'Support - Calculation Detail'!N1120)</f>
        <v>0</v>
      </c>
      <c r="P1120">
        <f>IF('Support - Calculation Detail'!O1120="","",'Support - Calculation Detail'!O1120)</f>
        <v>19999</v>
      </c>
      <c r="Q1120" t="b">
        <v>1</v>
      </c>
      <c r="R1120" t="str">
        <f t="shared" si="85"/>
        <v>3220009</v>
      </c>
      <c r="S1120" t="str">
        <f t="shared" si="86"/>
        <v>3220009-UT</v>
      </c>
      <c r="T1120" t="str">
        <f t="shared" si="87"/>
        <v>3220009-UT</v>
      </c>
      <c r="U1120" t="str">
        <f t="shared" si="88"/>
        <v>2</v>
      </c>
      <c r="V1120" t="str">
        <f t="shared" si="89"/>
        <v>UT</v>
      </c>
    </row>
    <row r="1121" spans="1:22" x14ac:dyDescent="0.35">
      <c r="A1121" t="str">
        <f>IF('Support - Calculation Detail'!A1121="","",LEFT('Support - Calculation Detail'!A1121,7)&amp;"-"&amp;RIGHT('Support - Calculation Detail'!A1121,2))</f>
        <v>3220010-FT</v>
      </c>
      <c r="B1121" t="str">
        <f>IF('Support - Calculation Detail'!C1121="","",'Support - Calculation Detail'!C1121)</f>
        <v>32</v>
      </c>
      <c r="C1121" t="str">
        <f>IF('Support - Calculation Detail'!B1121="","",'Support - Calculation Detail'!B1121)</f>
        <v>N</v>
      </c>
      <c r="D1121">
        <f>IF('Support - Calculation Detail'!D1121="","",'Support - Calculation Detail'!D1121)</f>
        <v>2906102</v>
      </c>
      <c r="E1121">
        <f>IF('Support - Calculation Detail'!E1121="","",'Support - Calculation Detail'!E1121)</f>
        <v>381621</v>
      </c>
      <c r="G1121">
        <f>IF('Support - Calculation Detail'!F1121="","",'Support - Calculation Detail'!F1121)</f>
        <v>3287723</v>
      </c>
      <c r="H1121">
        <f>IF('Support - Calculation Detail'!G1121="","",'Support - Calculation Detail'!G1121)</f>
        <v>1.04</v>
      </c>
      <c r="I1121">
        <f>IF('Support - Calculation Detail'!H1121="","",'Support - Calculation Detail'!H1121)</f>
        <v>3419232</v>
      </c>
      <c r="J1121">
        <f>IF('Support - Calculation Detail'!I1121="","",'Support - Calculation Detail'!I1121)</f>
        <v>0</v>
      </c>
      <c r="K1121">
        <f>IF('Support - Calculation Detail'!K1121="","",'Support - Calculation Detail'!K1121)</f>
        <v>3419232</v>
      </c>
      <c r="L1121">
        <f>IF('Support - Calculation Detail'!L1121="","",'Support - Calculation Detail'!L1121)</f>
        <v>0</v>
      </c>
      <c r="M1121">
        <f>IF('Support - Calculation Detail'!M1121="","",'Support - Calculation Detail'!M1121)</f>
        <v>0</v>
      </c>
      <c r="N1121">
        <f>IF('Support - Calculation Detail'!N1121="","",'Support - Calculation Detail'!N1121)</f>
        <v>0</v>
      </c>
      <c r="P1121">
        <f>IF('Support - Calculation Detail'!O1121="","",'Support - Calculation Detail'!O1121)</f>
        <v>3419232</v>
      </c>
      <c r="Q1121" t="b">
        <v>1</v>
      </c>
      <c r="R1121" t="str">
        <f t="shared" si="85"/>
        <v>3220010</v>
      </c>
      <c r="S1121" t="str">
        <f t="shared" si="86"/>
        <v>3220010-FT</v>
      </c>
      <c r="T1121" t="str">
        <f t="shared" si="87"/>
        <v>3220010-FT</v>
      </c>
      <c r="U1121" t="str">
        <f t="shared" si="88"/>
        <v>2</v>
      </c>
      <c r="V1121" t="str">
        <f t="shared" si="89"/>
        <v>FT</v>
      </c>
    </row>
    <row r="1122" spans="1:22" x14ac:dyDescent="0.35">
      <c r="A1122" t="str">
        <f>IF('Support - Calculation Detail'!A1122="","",LEFT('Support - Calculation Detail'!A1122,7)&amp;"-"&amp;RIGHT('Support - Calculation Detail'!A1122,2))</f>
        <v>3220010-UT</v>
      </c>
      <c r="B1122" t="str">
        <f>IF('Support - Calculation Detail'!C1122="","",'Support - Calculation Detail'!C1122)</f>
        <v>32</v>
      </c>
      <c r="C1122" t="str">
        <f>IF('Support - Calculation Detail'!B1122="","",'Support - Calculation Detail'!B1122)</f>
        <v>N</v>
      </c>
      <c r="D1122">
        <f>IF('Support - Calculation Detail'!D1122="","",'Support - Calculation Detail'!D1122)</f>
        <v>19262</v>
      </c>
      <c r="E1122">
        <f>IF('Support - Calculation Detail'!E1122="","",'Support - Calculation Detail'!E1122)</f>
        <v>0</v>
      </c>
      <c r="G1122">
        <f>IF('Support - Calculation Detail'!F1122="","",'Support - Calculation Detail'!F1122)</f>
        <v>19262</v>
      </c>
      <c r="H1122">
        <f>IF('Support - Calculation Detail'!G1122="","",'Support - Calculation Detail'!G1122)</f>
        <v>1.04</v>
      </c>
      <c r="I1122">
        <f>IF('Support - Calculation Detail'!H1122="","",'Support - Calculation Detail'!H1122)</f>
        <v>20032</v>
      </c>
      <c r="J1122">
        <f>IF('Support - Calculation Detail'!I1122="","",'Support - Calculation Detail'!I1122)</f>
        <v>0</v>
      </c>
      <c r="K1122">
        <f>IF('Support - Calculation Detail'!K1122="","",'Support - Calculation Detail'!K1122)</f>
        <v>20032</v>
      </c>
      <c r="L1122">
        <f>IF('Support - Calculation Detail'!L1122="","",'Support - Calculation Detail'!L1122)</f>
        <v>0</v>
      </c>
      <c r="M1122">
        <f>IF('Support - Calculation Detail'!M1122="","",'Support - Calculation Detail'!M1122)</f>
        <v>0</v>
      </c>
      <c r="N1122">
        <f>IF('Support - Calculation Detail'!N1122="","",'Support - Calculation Detail'!N1122)</f>
        <v>0</v>
      </c>
      <c r="P1122">
        <f>IF('Support - Calculation Detail'!O1122="","",'Support - Calculation Detail'!O1122)</f>
        <v>20032</v>
      </c>
      <c r="Q1122" t="b">
        <v>1</v>
      </c>
      <c r="R1122" t="str">
        <f t="shared" si="85"/>
        <v>3220010</v>
      </c>
      <c r="S1122" t="str">
        <f t="shared" si="86"/>
        <v>3220010-UT</v>
      </c>
      <c r="T1122" t="str">
        <f t="shared" si="87"/>
        <v>3220010-UT</v>
      </c>
      <c r="U1122" t="str">
        <f t="shared" si="88"/>
        <v>2</v>
      </c>
      <c r="V1122" t="str">
        <f t="shared" si="89"/>
        <v>UT</v>
      </c>
    </row>
    <row r="1123" spans="1:22" x14ac:dyDescent="0.35">
      <c r="A1123" t="str">
        <f>IF('Support - Calculation Detail'!A1123="","",LEFT('Support - Calculation Detail'!A1123,7)&amp;"-"&amp;RIGHT('Support - Calculation Detail'!A1123,2))</f>
        <v>3220011-TF</v>
      </c>
      <c r="B1123" t="str">
        <f>IF('Support - Calculation Detail'!C1123="","",'Support - Calculation Detail'!C1123)</f>
        <v>32</v>
      </c>
      <c r="C1123" t="str">
        <f>IF('Support - Calculation Detail'!B1123="","",'Support - Calculation Detail'!B1123)</f>
        <v>N</v>
      </c>
      <c r="D1123">
        <f>IF('Support - Calculation Detail'!D1123="","",'Support - Calculation Detail'!D1123)</f>
        <v>152908</v>
      </c>
      <c r="E1123">
        <f>IF('Support - Calculation Detail'!E1123="","",'Support - Calculation Detail'!E1123)</f>
        <v>0</v>
      </c>
      <c r="G1123">
        <f>IF('Support - Calculation Detail'!F1123="","",'Support - Calculation Detail'!F1123)</f>
        <v>152908</v>
      </c>
      <c r="H1123">
        <f>IF('Support - Calculation Detail'!G1123="","",'Support - Calculation Detail'!G1123)</f>
        <v>1.04</v>
      </c>
      <c r="I1123">
        <f>IF('Support - Calculation Detail'!H1123="","",'Support - Calculation Detail'!H1123)</f>
        <v>159024</v>
      </c>
      <c r="J1123">
        <f>IF('Support - Calculation Detail'!I1123="","",'Support - Calculation Detail'!I1123)</f>
        <v>0</v>
      </c>
      <c r="K1123">
        <f>IF('Support - Calculation Detail'!K1123="","",'Support - Calculation Detail'!K1123)</f>
        <v>159024</v>
      </c>
      <c r="L1123">
        <f>IF('Support - Calculation Detail'!L1123="","",'Support - Calculation Detail'!L1123)</f>
        <v>0</v>
      </c>
      <c r="M1123">
        <f>IF('Support - Calculation Detail'!M1123="","",'Support - Calculation Detail'!M1123)</f>
        <v>0</v>
      </c>
      <c r="N1123">
        <f>IF('Support - Calculation Detail'!N1123="","",'Support - Calculation Detail'!N1123)</f>
        <v>0</v>
      </c>
      <c r="P1123">
        <f>IF('Support - Calculation Detail'!O1123="","",'Support - Calculation Detail'!O1123)</f>
        <v>159024</v>
      </c>
      <c r="Q1123" t="b">
        <v>1</v>
      </c>
      <c r="R1123" t="str">
        <f t="shared" si="85"/>
        <v>3220011</v>
      </c>
      <c r="S1123" t="str">
        <f t="shared" si="86"/>
        <v>3220011-TF</v>
      </c>
      <c r="T1123" t="str">
        <f t="shared" si="87"/>
        <v>3220011-TF</v>
      </c>
      <c r="U1123" t="str">
        <f t="shared" si="88"/>
        <v>2</v>
      </c>
      <c r="V1123" t="str">
        <f t="shared" si="89"/>
        <v>TF</v>
      </c>
    </row>
    <row r="1124" spans="1:22" x14ac:dyDescent="0.35">
      <c r="A1124" t="str">
        <f>IF('Support - Calculation Detail'!A1124="","",LEFT('Support - Calculation Detail'!A1124,7)&amp;"-"&amp;RIGHT('Support - Calculation Detail'!A1124,2))</f>
        <v>3220011-UT</v>
      </c>
      <c r="B1124" t="str">
        <f>IF('Support - Calculation Detail'!C1124="","",'Support - Calculation Detail'!C1124)</f>
        <v>32</v>
      </c>
      <c r="C1124" t="str">
        <f>IF('Support - Calculation Detail'!B1124="","",'Support - Calculation Detail'!B1124)</f>
        <v>N</v>
      </c>
      <c r="D1124">
        <f>IF('Support - Calculation Detail'!D1124="","",'Support - Calculation Detail'!D1124)</f>
        <v>54533</v>
      </c>
      <c r="E1124">
        <f>IF('Support - Calculation Detail'!E1124="","",'Support - Calculation Detail'!E1124)</f>
        <v>0</v>
      </c>
      <c r="G1124">
        <f>IF('Support - Calculation Detail'!F1124="","",'Support - Calculation Detail'!F1124)</f>
        <v>54533</v>
      </c>
      <c r="H1124">
        <f>IF('Support - Calculation Detail'!G1124="","",'Support - Calculation Detail'!G1124)</f>
        <v>1.04</v>
      </c>
      <c r="I1124">
        <f>IF('Support - Calculation Detail'!H1124="","",'Support - Calculation Detail'!H1124)</f>
        <v>56714</v>
      </c>
      <c r="J1124">
        <f>IF('Support - Calculation Detail'!I1124="","",'Support - Calculation Detail'!I1124)</f>
        <v>0</v>
      </c>
      <c r="K1124">
        <f>IF('Support - Calculation Detail'!K1124="","",'Support - Calculation Detail'!K1124)</f>
        <v>56714</v>
      </c>
      <c r="L1124">
        <f>IF('Support - Calculation Detail'!L1124="","",'Support - Calculation Detail'!L1124)</f>
        <v>0</v>
      </c>
      <c r="M1124">
        <f>IF('Support - Calculation Detail'!M1124="","",'Support - Calculation Detail'!M1124)</f>
        <v>0</v>
      </c>
      <c r="N1124">
        <f>IF('Support - Calculation Detail'!N1124="","",'Support - Calculation Detail'!N1124)</f>
        <v>0</v>
      </c>
      <c r="P1124">
        <f>IF('Support - Calculation Detail'!O1124="","",'Support - Calculation Detail'!O1124)</f>
        <v>56714</v>
      </c>
      <c r="Q1124" t="b">
        <v>1</v>
      </c>
      <c r="R1124" t="str">
        <f t="shared" si="85"/>
        <v>3220011</v>
      </c>
      <c r="S1124" t="str">
        <f t="shared" si="86"/>
        <v>3220011-UT</v>
      </c>
      <c r="T1124" t="str">
        <f t="shared" si="87"/>
        <v>3220011-UT</v>
      </c>
      <c r="U1124" t="str">
        <f t="shared" si="88"/>
        <v>2</v>
      </c>
      <c r="V1124" t="str">
        <f t="shared" si="89"/>
        <v>UT</v>
      </c>
    </row>
    <row r="1125" spans="1:22" x14ac:dyDescent="0.35">
      <c r="A1125" t="str">
        <f>IF('Support - Calculation Detail'!A1125="","",LEFT('Support - Calculation Detail'!A1125,7)&amp;"-"&amp;RIGHT('Support - Calculation Detail'!A1125,2))</f>
        <v>3220012-TF</v>
      </c>
      <c r="B1125" t="str">
        <f>IF('Support - Calculation Detail'!C1125="","",'Support - Calculation Detail'!C1125)</f>
        <v>32</v>
      </c>
      <c r="C1125" t="str">
        <f>IF('Support - Calculation Detail'!B1125="","",'Support - Calculation Detail'!B1125)</f>
        <v>N</v>
      </c>
      <c r="D1125">
        <f>IF('Support - Calculation Detail'!D1125="","",'Support - Calculation Detail'!D1125)</f>
        <v>14132162</v>
      </c>
      <c r="E1125">
        <f>IF('Support - Calculation Detail'!E1125="","",'Support - Calculation Detail'!E1125)</f>
        <v>0</v>
      </c>
      <c r="G1125">
        <f>IF('Support - Calculation Detail'!F1125="","",'Support - Calculation Detail'!F1125)</f>
        <v>14132162</v>
      </c>
      <c r="H1125">
        <f>IF('Support - Calculation Detail'!G1125="","",'Support - Calculation Detail'!G1125)</f>
        <v>1.04</v>
      </c>
      <c r="I1125">
        <f>IF('Support - Calculation Detail'!H1125="","",'Support - Calculation Detail'!H1125)</f>
        <v>14697448</v>
      </c>
      <c r="J1125">
        <f>IF('Support - Calculation Detail'!I1125="","",'Support - Calculation Detail'!I1125)</f>
        <v>0</v>
      </c>
      <c r="K1125">
        <f>IF('Support - Calculation Detail'!K1125="","",'Support - Calculation Detail'!K1125)</f>
        <v>14697448</v>
      </c>
      <c r="L1125">
        <f>IF('Support - Calculation Detail'!L1125="","",'Support - Calculation Detail'!L1125)</f>
        <v>0</v>
      </c>
      <c r="M1125">
        <f>IF('Support - Calculation Detail'!M1125="","",'Support - Calculation Detail'!M1125)</f>
        <v>0</v>
      </c>
      <c r="N1125">
        <f>IF('Support - Calculation Detail'!N1125="","",'Support - Calculation Detail'!N1125)</f>
        <v>0</v>
      </c>
      <c r="P1125">
        <f>IF('Support - Calculation Detail'!O1125="","",'Support - Calculation Detail'!O1125)</f>
        <v>14697448</v>
      </c>
      <c r="Q1125" t="b">
        <v>1</v>
      </c>
      <c r="R1125" t="str">
        <f t="shared" si="85"/>
        <v>3220012</v>
      </c>
      <c r="S1125" t="str">
        <f t="shared" si="86"/>
        <v>3220012-TF</v>
      </c>
      <c r="T1125" t="str">
        <f t="shared" si="87"/>
        <v>3220012-TF</v>
      </c>
      <c r="U1125" t="str">
        <f t="shared" si="88"/>
        <v>2</v>
      </c>
      <c r="V1125" t="str">
        <f t="shared" si="89"/>
        <v>TF</v>
      </c>
    </row>
    <row r="1126" spans="1:22" x14ac:dyDescent="0.35">
      <c r="A1126" t="str">
        <f>IF('Support - Calculation Detail'!A1126="","",LEFT('Support - Calculation Detail'!A1126,7)&amp;"-"&amp;RIGHT('Support - Calculation Detail'!A1126,2))</f>
        <v>3220012-UT</v>
      </c>
      <c r="B1126" t="str">
        <f>IF('Support - Calculation Detail'!C1126="","",'Support - Calculation Detail'!C1126)</f>
        <v>32</v>
      </c>
      <c r="C1126" t="str">
        <f>IF('Support - Calculation Detail'!B1126="","",'Support - Calculation Detail'!B1126)</f>
        <v>N</v>
      </c>
      <c r="D1126">
        <f>IF('Support - Calculation Detail'!D1126="","",'Support - Calculation Detail'!D1126)</f>
        <v>572017</v>
      </c>
      <c r="E1126">
        <f>IF('Support - Calculation Detail'!E1126="","",'Support - Calculation Detail'!E1126)</f>
        <v>0</v>
      </c>
      <c r="G1126">
        <f>IF('Support - Calculation Detail'!F1126="","",'Support - Calculation Detail'!F1126)</f>
        <v>572017</v>
      </c>
      <c r="H1126">
        <f>IF('Support - Calculation Detail'!G1126="","",'Support - Calculation Detail'!G1126)</f>
        <v>1.04</v>
      </c>
      <c r="I1126">
        <f>IF('Support - Calculation Detail'!H1126="","",'Support - Calculation Detail'!H1126)</f>
        <v>594898</v>
      </c>
      <c r="J1126">
        <f>IF('Support - Calculation Detail'!I1126="","",'Support - Calculation Detail'!I1126)</f>
        <v>0</v>
      </c>
      <c r="K1126">
        <f>IF('Support - Calculation Detail'!K1126="","",'Support - Calculation Detail'!K1126)</f>
        <v>594898</v>
      </c>
      <c r="L1126">
        <f>IF('Support - Calculation Detail'!L1126="","",'Support - Calculation Detail'!L1126)</f>
        <v>0</v>
      </c>
      <c r="M1126">
        <f>IF('Support - Calculation Detail'!M1126="","",'Support - Calculation Detail'!M1126)</f>
        <v>0</v>
      </c>
      <c r="N1126">
        <f>IF('Support - Calculation Detail'!N1126="","",'Support - Calculation Detail'!N1126)</f>
        <v>0</v>
      </c>
      <c r="P1126">
        <f>IF('Support - Calculation Detail'!O1126="","",'Support - Calculation Detail'!O1126)</f>
        <v>594898</v>
      </c>
      <c r="Q1126" t="b">
        <v>1</v>
      </c>
      <c r="R1126" t="str">
        <f t="shared" si="85"/>
        <v>3220012</v>
      </c>
      <c r="S1126" t="str">
        <f t="shared" si="86"/>
        <v>3220012-UT</v>
      </c>
      <c r="T1126" t="str">
        <f t="shared" si="87"/>
        <v>3220012-UT</v>
      </c>
      <c r="U1126" t="str">
        <f t="shared" si="88"/>
        <v>2</v>
      </c>
      <c r="V1126" t="str">
        <f t="shared" si="89"/>
        <v>UT</v>
      </c>
    </row>
    <row r="1127" spans="1:22" x14ac:dyDescent="0.35">
      <c r="A1127" t="str">
        <f>IF('Support - Calculation Detail'!A1127="","",LEFT('Support - Calculation Detail'!A1127,7)&amp;"-"&amp;RIGHT('Support - Calculation Detail'!A1127,2))</f>
        <v>3250083-UT</v>
      </c>
      <c r="B1127" t="str">
        <f>IF('Support - Calculation Detail'!C1127="","",'Support - Calculation Detail'!C1127)</f>
        <v>32</v>
      </c>
      <c r="C1127" t="str">
        <f>IF('Support - Calculation Detail'!B1127="","",'Support - Calculation Detail'!B1127)</f>
        <v>N</v>
      </c>
      <c r="D1127">
        <f>IF('Support - Calculation Detail'!D1127="","",'Support - Calculation Detail'!D1127)</f>
        <v>1401620</v>
      </c>
      <c r="E1127">
        <f>IF('Support - Calculation Detail'!E1127="","",'Support - Calculation Detail'!E1127)</f>
        <v>0</v>
      </c>
      <c r="G1127">
        <f>IF('Support - Calculation Detail'!F1127="","",'Support - Calculation Detail'!F1127)</f>
        <v>1401620</v>
      </c>
      <c r="H1127">
        <f>IF('Support - Calculation Detail'!G1127="","",'Support - Calculation Detail'!G1127)</f>
        <v>1.04</v>
      </c>
      <c r="I1127">
        <f>IF('Support - Calculation Detail'!H1127="","",'Support - Calculation Detail'!H1127)</f>
        <v>1457685</v>
      </c>
      <c r="J1127">
        <f>IF('Support - Calculation Detail'!I1127="","",'Support - Calculation Detail'!I1127)</f>
        <v>101180</v>
      </c>
      <c r="K1127">
        <f>IF('Support - Calculation Detail'!K1127="","",'Support - Calculation Detail'!K1127)</f>
        <v>1558865</v>
      </c>
      <c r="L1127">
        <f>IF('Support - Calculation Detail'!L1127="","",'Support - Calculation Detail'!L1127)</f>
        <v>0</v>
      </c>
      <c r="M1127">
        <f>IF('Support - Calculation Detail'!M1127="","",'Support - Calculation Detail'!M1127)</f>
        <v>0</v>
      </c>
      <c r="N1127">
        <f>IF('Support - Calculation Detail'!N1127="","",'Support - Calculation Detail'!N1127)</f>
        <v>0</v>
      </c>
      <c r="P1127">
        <f>IF('Support - Calculation Detail'!O1127="","",'Support - Calculation Detail'!O1127)</f>
        <v>1558865</v>
      </c>
      <c r="Q1127" t="b">
        <v>1</v>
      </c>
      <c r="R1127" t="str">
        <f t="shared" si="85"/>
        <v>3250083</v>
      </c>
      <c r="S1127" t="str">
        <f t="shared" si="86"/>
        <v>3250083-UT</v>
      </c>
      <c r="T1127" t="str">
        <f t="shared" si="87"/>
        <v>3250083-UT</v>
      </c>
      <c r="U1127" t="str">
        <f t="shared" si="88"/>
        <v>5</v>
      </c>
      <c r="V1127" t="str">
        <f t="shared" si="89"/>
        <v>UT</v>
      </c>
    </row>
    <row r="1128" spans="1:22" x14ac:dyDescent="0.35">
      <c r="A1128" t="str">
        <f>IF('Support - Calculation Detail'!A1128="","",LEFT('Support - Calculation Detail'!A1128,7)&amp;"-"&amp;RIGHT('Support - Calculation Detail'!A1128,2))</f>
        <v>3250084-UT</v>
      </c>
      <c r="B1128" t="str">
        <f>IF('Support - Calculation Detail'!C1128="","",'Support - Calculation Detail'!C1128)</f>
        <v>32</v>
      </c>
      <c r="C1128" t="str">
        <f>IF('Support - Calculation Detail'!B1128="","",'Support - Calculation Detail'!B1128)</f>
        <v>N</v>
      </c>
      <c r="D1128">
        <f>IF('Support - Calculation Detail'!D1128="","",'Support - Calculation Detail'!D1128)</f>
        <v>1339917</v>
      </c>
      <c r="E1128">
        <f>IF('Support - Calculation Detail'!E1128="","",'Support - Calculation Detail'!E1128)</f>
        <v>112605</v>
      </c>
      <c r="G1128">
        <f>IF('Support - Calculation Detail'!F1128="","",'Support - Calculation Detail'!F1128)</f>
        <v>1452522</v>
      </c>
      <c r="H1128">
        <f>IF('Support - Calculation Detail'!G1128="","",'Support - Calculation Detail'!G1128)</f>
        <v>1.04</v>
      </c>
      <c r="I1128">
        <f>IF('Support - Calculation Detail'!H1128="","",'Support - Calculation Detail'!H1128)</f>
        <v>1510623</v>
      </c>
      <c r="J1128">
        <f>IF('Support - Calculation Detail'!I1128="","",'Support - Calculation Detail'!I1128)</f>
        <v>0</v>
      </c>
      <c r="K1128">
        <f>IF('Support - Calculation Detail'!K1128="","",'Support - Calculation Detail'!K1128)</f>
        <v>1510623</v>
      </c>
      <c r="L1128">
        <f>IF('Support - Calculation Detail'!L1128="","",'Support - Calculation Detail'!L1128)</f>
        <v>0</v>
      </c>
      <c r="M1128">
        <f>IF('Support - Calculation Detail'!M1128="","",'Support - Calculation Detail'!M1128)</f>
        <v>0</v>
      </c>
      <c r="N1128">
        <f>IF('Support - Calculation Detail'!N1128="","",'Support - Calculation Detail'!N1128)</f>
        <v>0</v>
      </c>
      <c r="P1128">
        <f>IF('Support - Calculation Detail'!O1128="","",'Support - Calculation Detail'!O1128)</f>
        <v>1510623</v>
      </c>
      <c r="Q1128" t="b">
        <v>1</v>
      </c>
      <c r="R1128" t="str">
        <f t="shared" si="85"/>
        <v>3250084</v>
      </c>
      <c r="S1128" t="str">
        <f t="shared" si="86"/>
        <v>3250084-UT</v>
      </c>
      <c r="T1128" t="str">
        <f t="shared" si="87"/>
        <v>3250084-UT</v>
      </c>
      <c r="U1128" t="str">
        <f t="shared" si="88"/>
        <v>5</v>
      </c>
      <c r="V1128" t="str">
        <f t="shared" si="89"/>
        <v>UT</v>
      </c>
    </row>
    <row r="1129" spans="1:22" x14ac:dyDescent="0.35">
      <c r="A1129" t="str">
        <f>IF('Support - Calculation Detail'!A1129="","",LEFT('Support - Calculation Detail'!A1129,7)&amp;"-"&amp;RIGHT('Support - Calculation Detail'!A1129,2))</f>
        <v>3250085-UT</v>
      </c>
      <c r="B1129" t="str">
        <f>IF('Support - Calculation Detail'!C1129="","",'Support - Calculation Detail'!C1129)</f>
        <v>32</v>
      </c>
      <c r="C1129" t="str">
        <f>IF('Support - Calculation Detail'!B1129="","",'Support - Calculation Detail'!B1129)</f>
        <v>N</v>
      </c>
      <c r="D1129">
        <f>IF('Support - Calculation Detail'!D1129="","",'Support - Calculation Detail'!D1129)</f>
        <v>132852</v>
      </c>
      <c r="E1129">
        <f>IF('Support - Calculation Detail'!E1129="","",'Support - Calculation Detail'!E1129)</f>
        <v>0</v>
      </c>
      <c r="G1129">
        <f>IF('Support - Calculation Detail'!F1129="","",'Support - Calculation Detail'!F1129)</f>
        <v>132852</v>
      </c>
      <c r="H1129">
        <f>IF('Support - Calculation Detail'!G1129="","",'Support - Calculation Detail'!G1129)</f>
        <v>1.04</v>
      </c>
      <c r="I1129">
        <f>IF('Support - Calculation Detail'!H1129="","",'Support - Calculation Detail'!H1129)</f>
        <v>138166</v>
      </c>
      <c r="J1129">
        <f>IF('Support - Calculation Detail'!I1129="","",'Support - Calculation Detail'!I1129)</f>
        <v>0</v>
      </c>
      <c r="K1129">
        <f>IF('Support - Calculation Detail'!K1129="","",'Support - Calculation Detail'!K1129)</f>
        <v>138166</v>
      </c>
      <c r="L1129">
        <f>IF('Support - Calculation Detail'!L1129="","",'Support - Calculation Detail'!L1129)</f>
        <v>0</v>
      </c>
      <c r="M1129">
        <f>IF('Support - Calculation Detail'!M1129="","",'Support - Calculation Detail'!M1129)</f>
        <v>0</v>
      </c>
      <c r="N1129">
        <f>IF('Support - Calculation Detail'!N1129="","",'Support - Calculation Detail'!N1129)</f>
        <v>0</v>
      </c>
      <c r="P1129">
        <f>IF('Support - Calculation Detail'!O1129="","",'Support - Calculation Detail'!O1129)</f>
        <v>138166</v>
      </c>
      <c r="Q1129" t="b">
        <v>1</v>
      </c>
      <c r="R1129" t="str">
        <f t="shared" si="85"/>
        <v>3250085</v>
      </c>
      <c r="S1129" t="str">
        <f t="shared" si="86"/>
        <v>3250085-UT</v>
      </c>
      <c r="T1129" t="str">
        <f t="shared" si="87"/>
        <v>3250085-UT</v>
      </c>
      <c r="U1129" t="str">
        <f t="shared" si="88"/>
        <v>5</v>
      </c>
      <c r="V1129" t="str">
        <f t="shared" si="89"/>
        <v>UT</v>
      </c>
    </row>
    <row r="1130" spans="1:22" x14ac:dyDescent="0.35">
      <c r="A1130" t="str">
        <f>IF('Support - Calculation Detail'!A1130="","",LEFT('Support - Calculation Detail'!A1130,7)&amp;"-"&amp;RIGHT('Support - Calculation Detail'!A1130,2))</f>
        <v>3250086-UT</v>
      </c>
      <c r="B1130" t="str">
        <f>IF('Support - Calculation Detail'!C1130="","",'Support - Calculation Detail'!C1130)</f>
        <v>32</v>
      </c>
      <c r="C1130" t="str">
        <f>IF('Support - Calculation Detail'!B1130="","",'Support - Calculation Detail'!B1130)</f>
        <v>N</v>
      </c>
      <c r="D1130">
        <f>IF('Support - Calculation Detail'!D1130="","",'Support - Calculation Detail'!D1130)</f>
        <v>87881</v>
      </c>
      <c r="E1130">
        <f>IF('Support - Calculation Detail'!E1130="","",'Support - Calculation Detail'!E1130)</f>
        <v>0</v>
      </c>
      <c r="G1130">
        <f>IF('Support - Calculation Detail'!F1130="","",'Support - Calculation Detail'!F1130)</f>
        <v>87881</v>
      </c>
      <c r="H1130">
        <f>IF('Support - Calculation Detail'!G1130="","",'Support - Calculation Detail'!G1130)</f>
        <v>1.04</v>
      </c>
      <c r="I1130">
        <f>IF('Support - Calculation Detail'!H1130="","",'Support - Calculation Detail'!H1130)</f>
        <v>91396</v>
      </c>
      <c r="J1130">
        <f>IF('Support - Calculation Detail'!I1130="","",'Support - Calculation Detail'!I1130)</f>
        <v>0</v>
      </c>
      <c r="K1130">
        <f>IF('Support - Calculation Detail'!K1130="","",'Support - Calculation Detail'!K1130)</f>
        <v>91396</v>
      </c>
      <c r="L1130">
        <f>IF('Support - Calculation Detail'!L1130="","",'Support - Calculation Detail'!L1130)</f>
        <v>0</v>
      </c>
      <c r="M1130">
        <f>IF('Support - Calculation Detail'!M1130="","",'Support - Calculation Detail'!M1130)</f>
        <v>0</v>
      </c>
      <c r="N1130">
        <f>IF('Support - Calculation Detail'!N1130="","",'Support - Calculation Detail'!N1130)</f>
        <v>0</v>
      </c>
      <c r="P1130">
        <f>IF('Support - Calculation Detail'!O1130="","",'Support - Calculation Detail'!O1130)</f>
        <v>91396</v>
      </c>
      <c r="Q1130" t="b">
        <v>1</v>
      </c>
      <c r="R1130" t="str">
        <f t="shared" si="85"/>
        <v>3250086</v>
      </c>
      <c r="S1130" t="str">
        <f t="shared" si="86"/>
        <v>3250086-UT</v>
      </c>
      <c r="T1130" t="str">
        <f t="shared" si="87"/>
        <v>3250086-UT</v>
      </c>
      <c r="U1130" t="str">
        <f t="shared" si="88"/>
        <v>5</v>
      </c>
      <c r="V1130" t="str">
        <f t="shared" si="89"/>
        <v>UT</v>
      </c>
    </row>
    <row r="1131" spans="1:22" x14ac:dyDescent="0.35">
      <c r="A1131" t="str">
        <f>IF('Support - Calculation Detail'!A1131="","",LEFT('Support - Calculation Detail'!A1131,7)&amp;"-"&amp;RIGHT('Support - Calculation Detail'!A1131,2))</f>
        <v>3250087-UT</v>
      </c>
      <c r="B1131" t="str">
        <f>IF('Support - Calculation Detail'!C1131="","",'Support - Calculation Detail'!C1131)</f>
        <v>32</v>
      </c>
      <c r="C1131" t="str">
        <f>IF('Support - Calculation Detail'!B1131="","",'Support - Calculation Detail'!B1131)</f>
        <v>N</v>
      </c>
      <c r="D1131">
        <f>IF('Support - Calculation Detail'!D1131="","",'Support - Calculation Detail'!D1131)</f>
        <v>645842</v>
      </c>
      <c r="E1131">
        <f>IF('Support - Calculation Detail'!E1131="","",'Support - Calculation Detail'!E1131)</f>
        <v>0</v>
      </c>
      <c r="G1131">
        <f>IF('Support - Calculation Detail'!F1131="","",'Support - Calculation Detail'!F1131)</f>
        <v>645842</v>
      </c>
      <c r="H1131">
        <f>IF('Support - Calculation Detail'!G1131="","",'Support - Calculation Detail'!G1131)</f>
        <v>1.04</v>
      </c>
      <c r="I1131">
        <f>IF('Support - Calculation Detail'!H1131="","",'Support - Calculation Detail'!H1131)</f>
        <v>671676</v>
      </c>
      <c r="J1131">
        <f>IF('Support - Calculation Detail'!I1131="","",'Support - Calculation Detail'!I1131)</f>
        <v>0</v>
      </c>
      <c r="K1131">
        <f>IF('Support - Calculation Detail'!K1131="","",'Support - Calculation Detail'!K1131)</f>
        <v>671676</v>
      </c>
      <c r="L1131">
        <f>IF('Support - Calculation Detail'!L1131="","",'Support - Calculation Detail'!L1131)</f>
        <v>0</v>
      </c>
      <c r="M1131">
        <f>IF('Support - Calculation Detail'!M1131="","",'Support - Calculation Detail'!M1131)</f>
        <v>0</v>
      </c>
      <c r="N1131">
        <f>IF('Support - Calculation Detail'!N1131="","",'Support - Calculation Detail'!N1131)</f>
        <v>0</v>
      </c>
      <c r="P1131">
        <f>IF('Support - Calculation Detail'!O1131="","",'Support - Calculation Detail'!O1131)</f>
        <v>671676</v>
      </c>
      <c r="Q1131" t="b">
        <v>1</v>
      </c>
      <c r="R1131" t="str">
        <f t="shared" si="85"/>
        <v>3250087</v>
      </c>
      <c r="S1131" t="str">
        <f t="shared" si="86"/>
        <v>3250087-UT</v>
      </c>
      <c r="T1131" t="str">
        <f t="shared" si="87"/>
        <v>3250087-UT</v>
      </c>
      <c r="U1131" t="str">
        <f t="shared" si="88"/>
        <v>5</v>
      </c>
      <c r="V1131" t="str">
        <f t="shared" si="89"/>
        <v>UT</v>
      </c>
    </row>
    <row r="1132" spans="1:22" x14ac:dyDescent="0.35">
      <c r="A1132" t="str">
        <f>IF('Support - Calculation Detail'!A1132="","",LEFT('Support - Calculation Detail'!A1132,7)&amp;"-"&amp;RIGHT('Support - Calculation Detail'!A1132,2))</f>
        <v>3250088-UT</v>
      </c>
      <c r="B1132" t="str">
        <f>IF('Support - Calculation Detail'!C1132="","",'Support - Calculation Detail'!C1132)</f>
        <v>32</v>
      </c>
      <c r="C1132" t="str">
        <f>IF('Support - Calculation Detail'!B1132="","",'Support - Calculation Detail'!B1132)</f>
        <v>N</v>
      </c>
      <c r="D1132">
        <f>IF('Support - Calculation Detail'!D1132="","",'Support - Calculation Detail'!D1132)</f>
        <v>1697894</v>
      </c>
      <c r="E1132">
        <f>IF('Support - Calculation Detail'!E1132="","",'Support - Calculation Detail'!E1132)</f>
        <v>0</v>
      </c>
      <c r="G1132">
        <f>IF('Support - Calculation Detail'!F1132="","",'Support - Calculation Detail'!F1132)</f>
        <v>1697894</v>
      </c>
      <c r="H1132">
        <f>IF('Support - Calculation Detail'!G1132="","",'Support - Calculation Detail'!G1132)</f>
        <v>1.04</v>
      </c>
      <c r="I1132">
        <f>IF('Support - Calculation Detail'!H1132="","",'Support - Calculation Detail'!H1132)</f>
        <v>1765810</v>
      </c>
      <c r="J1132">
        <f>IF('Support - Calculation Detail'!I1132="","",'Support - Calculation Detail'!I1132)</f>
        <v>0</v>
      </c>
      <c r="K1132">
        <f>IF('Support - Calculation Detail'!K1132="","",'Support - Calculation Detail'!K1132)</f>
        <v>1765810</v>
      </c>
      <c r="L1132">
        <f>IF('Support - Calculation Detail'!L1132="","",'Support - Calculation Detail'!L1132)</f>
        <v>0</v>
      </c>
      <c r="M1132">
        <f>IF('Support - Calculation Detail'!M1132="","",'Support - Calculation Detail'!M1132)</f>
        <v>0</v>
      </c>
      <c r="N1132">
        <f>IF('Support - Calculation Detail'!N1132="","",'Support - Calculation Detail'!N1132)</f>
        <v>0</v>
      </c>
      <c r="P1132">
        <f>IF('Support - Calculation Detail'!O1132="","",'Support - Calculation Detail'!O1132)</f>
        <v>1765810</v>
      </c>
      <c r="Q1132" t="b">
        <v>1</v>
      </c>
      <c r="R1132" t="str">
        <f t="shared" si="85"/>
        <v>3250088</v>
      </c>
      <c r="S1132" t="str">
        <f t="shared" si="86"/>
        <v>3250088-UT</v>
      </c>
      <c r="T1132" t="str">
        <f t="shared" si="87"/>
        <v>3250088-UT</v>
      </c>
      <c r="U1132" t="str">
        <f t="shared" si="88"/>
        <v>5</v>
      </c>
      <c r="V1132" t="str">
        <f t="shared" si="89"/>
        <v>UT</v>
      </c>
    </row>
    <row r="1133" spans="1:22" x14ac:dyDescent="0.35">
      <c r="A1133" t="str">
        <f>IF('Support - Calculation Detail'!A1133="","",LEFT('Support - Calculation Detail'!A1133,7)&amp;"-"&amp;RIGHT('Support - Calculation Detail'!A1133,2))</f>
        <v>3230502-FT</v>
      </c>
      <c r="B1133" t="str">
        <f>IF('Support - Calculation Detail'!C1133="","",'Support - Calculation Detail'!C1133)</f>
        <v>32</v>
      </c>
      <c r="C1133" t="str">
        <f>IF('Support - Calculation Detail'!B1133="","",'Support - Calculation Detail'!B1133)</f>
        <v>N</v>
      </c>
      <c r="D1133">
        <f>IF('Support - Calculation Detail'!D1133="","",'Support - Calculation Detail'!D1133)</f>
        <v>14989704</v>
      </c>
      <c r="E1133">
        <f>IF('Support - Calculation Detail'!E1133="","",'Support - Calculation Detail'!E1133)</f>
        <v>673340</v>
      </c>
      <c r="G1133">
        <f>IF('Support - Calculation Detail'!F1133="","",'Support - Calculation Detail'!F1133)</f>
        <v>15663044</v>
      </c>
      <c r="H1133">
        <f>IF('Support - Calculation Detail'!G1133="","",'Support - Calculation Detail'!G1133)</f>
        <v>1.04</v>
      </c>
      <c r="I1133">
        <f>IF('Support - Calculation Detail'!H1133="","",'Support - Calculation Detail'!H1133)</f>
        <v>16289566</v>
      </c>
      <c r="J1133">
        <f>IF('Support - Calculation Detail'!I1133="","",'Support - Calculation Detail'!I1133)</f>
        <v>0</v>
      </c>
      <c r="K1133">
        <f>IF('Support - Calculation Detail'!K1133="","",'Support - Calculation Detail'!K1133)</f>
        <v>16289566</v>
      </c>
      <c r="L1133">
        <f>IF('Support - Calculation Detail'!L1133="","",'Support - Calculation Detail'!L1133)</f>
        <v>0</v>
      </c>
      <c r="M1133">
        <f>IF('Support - Calculation Detail'!M1133="","",'Support - Calculation Detail'!M1133)</f>
        <v>0</v>
      </c>
      <c r="N1133">
        <f>IF('Support - Calculation Detail'!N1133="","",'Support - Calculation Detail'!N1133)</f>
        <v>0</v>
      </c>
      <c r="P1133">
        <f>IF('Support - Calculation Detail'!O1133="","",'Support - Calculation Detail'!O1133)</f>
        <v>16289566</v>
      </c>
      <c r="Q1133" t="b">
        <v>1</v>
      </c>
      <c r="R1133" t="str">
        <f t="shared" si="85"/>
        <v>3230502</v>
      </c>
      <c r="S1133" t="str">
        <f t="shared" si="86"/>
        <v>3230502-FT</v>
      </c>
      <c r="T1133" t="str">
        <f t="shared" si="87"/>
        <v>3230502-FT</v>
      </c>
      <c r="U1133" t="str">
        <f t="shared" si="88"/>
        <v>3</v>
      </c>
      <c r="V1133" t="str">
        <f t="shared" si="89"/>
        <v>FT</v>
      </c>
    </row>
    <row r="1134" spans="1:22" x14ac:dyDescent="0.35">
      <c r="A1134" t="str">
        <f>IF('Support - Calculation Detail'!A1134="","",LEFT('Support - Calculation Detail'!A1134,7)&amp;"-"&amp;RIGHT('Support - Calculation Detail'!A1134,2))</f>
        <v>3230502-UT</v>
      </c>
      <c r="B1134" t="str">
        <f>IF('Support - Calculation Detail'!C1134="","",'Support - Calculation Detail'!C1134)</f>
        <v>32</v>
      </c>
      <c r="C1134" t="str">
        <f>IF('Support - Calculation Detail'!B1134="","",'Support - Calculation Detail'!B1134)</f>
        <v>N</v>
      </c>
      <c r="D1134">
        <f>IF('Support - Calculation Detail'!D1134="","",'Support - Calculation Detail'!D1134)</f>
        <v>8461137</v>
      </c>
      <c r="E1134">
        <f>IF('Support - Calculation Detail'!E1134="","",'Support - Calculation Detail'!E1134)</f>
        <v>827884</v>
      </c>
      <c r="G1134">
        <f>IF('Support - Calculation Detail'!F1134="","",'Support - Calculation Detail'!F1134)</f>
        <v>9289021</v>
      </c>
      <c r="H1134">
        <f>IF('Support - Calculation Detail'!G1134="","",'Support - Calculation Detail'!G1134)</f>
        <v>1.04</v>
      </c>
      <c r="I1134">
        <f>IF('Support - Calculation Detail'!H1134="","",'Support - Calculation Detail'!H1134)</f>
        <v>9660582</v>
      </c>
      <c r="J1134">
        <f>IF('Support - Calculation Detail'!I1134="","",'Support - Calculation Detail'!I1134)</f>
        <v>0</v>
      </c>
      <c r="K1134">
        <f>IF('Support - Calculation Detail'!K1134="","",'Support - Calculation Detail'!K1134)</f>
        <v>9660582</v>
      </c>
      <c r="L1134">
        <f>IF('Support - Calculation Detail'!L1134="","",'Support - Calculation Detail'!L1134)</f>
        <v>1384615</v>
      </c>
      <c r="M1134">
        <f>IF('Support - Calculation Detail'!M1134="","",'Support - Calculation Detail'!M1134)</f>
        <v>0</v>
      </c>
      <c r="N1134">
        <f>IF('Support - Calculation Detail'!N1134="","",'Support - Calculation Detail'!N1134)</f>
        <v>0</v>
      </c>
      <c r="P1134">
        <f>IF('Support - Calculation Detail'!O1134="","",'Support - Calculation Detail'!O1134)</f>
        <v>11045197</v>
      </c>
      <c r="Q1134" t="b">
        <v>1</v>
      </c>
      <c r="R1134" t="str">
        <f t="shared" si="85"/>
        <v>3230502</v>
      </c>
      <c r="S1134" t="str">
        <f t="shared" si="86"/>
        <v>3230502-UT</v>
      </c>
      <c r="T1134" t="str">
        <f t="shared" si="87"/>
        <v>3230502-UT</v>
      </c>
      <c r="U1134" t="str">
        <f t="shared" si="88"/>
        <v>3</v>
      </c>
      <c r="V1134" t="str">
        <f t="shared" si="89"/>
        <v>UT</v>
      </c>
    </row>
    <row r="1135" spans="1:22" x14ac:dyDescent="0.35">
      <c r="A1135" t="str">
        <f>IF('Support - Calculation Detail'!A1135="","",LEFT('Support - Calculation Detail'!A1135,7)&amp;"-"&amp;RIGHT('Support - Calculation Detail'!A1135,2))</f>
        <v>3230503-FT</v>
      </c>
      <c r="B1135" t="str">
        <f>IF('Support - Calculation Detail'!C1135="","",'Support - Calculation Detail'!C1135)</f>
        <v>32</v>
      </c>
      <c r="C1135" t="str">
        <f>IF('Support - Calculation Detail'!B1135="","",'Support - Calculation Detail'!B1135)</f>
        <v>N</v>
      </c>
      <c r="D1135">
        <f>IF('Support - Calculation Detail'!D1135="","",'Support - Calculation Detail'!D1135)</f>
        <v>13996340</v>
      </c>
      <c r="E1135">
        <f>IF('Support - Calculation Detail'!E1135="","",'Support - Calculation Detail'!E1135)</f>
        <v>0</v>
      </c>
      <c r="G1135">
        <f>IF('Support - Calculation Detail'!F1135="","",'Support - Calculation Detail'!F1135)</f>
        <v>13996340</v>
      </c>
      <c r="H1135">
        <f>IF('Support - Calculation Detail'!G1135="","",'Support - Calculation Detail'!G1135)</f>
        <v>1.04</v>
      </c>
      <c r="I1135">
        <f>IF('Support - Calculation Detail'!H1135="","",'Support - Calculation Detail'!H1135)</f>
        <v>14556194</v>
      </c>
      <c r="J1135">
        <f>IF('Support - Calculation Detail'!I1135="","",'Support - Calculation Detail'!I1135)</f>
        <v>0</v>
      </c>
      <c r="K1135">
        <f>IF('Support - Calculation Detail'!K1135="","",'Support - Calculation Detail'!K1135)</f>
        <v>14556194</v>
      </c>
      <c r="L1135">
        <f>IF('Support - Calculation Detail'!L1135="","",'Support - Calculation Detail'!L1135)</f>
        <v>0</v>
      </c>
      <c r="M1135">
        <f>IF('Support - Calculation Detail'!M1135="","",'Support - Calculation Detail'!M1135)</f>
        <v>0</v>
      </c>
      <c r="N1135">
        <f>IF('Support - Calculation Detail'!N1135="","",'Support - Calculation Detail'!N1135)</f>
        <v>0</v>
      </c>
      <c r="P1135">
        <f>IF('Support - Calculation Detail'!O1135="","",'Support - Calculation Detail'!O1135)</f>
        <v>14556194</v>
      </c>
      <c r="Q1135" t="b">
        <v>1</v>
      </c>
      <c r="R1135" t="str">
        <f t="shared" si="85"/>
        <v>3230503</v>
      </c>
      <c r="S1135" t="str">
        <f t="shared" si="86"/>
        <v>3230503-FT</v>
      </c>
      <c r="T1135" t="str">
        <f t="shared" si="87"/>
        <v>3230503-FT</v>
      </c>
      <c r="U1135" t="str">
        <f t="shared" si="88"/>
        <v>3</v>
      </c>
      <c r="V1135" t="str">
        <f t="shared" si="89"/>
        <v>FT</v>
      </c>
    </row>
    <row r="1136" spans="1:22" x14ac:dyDescent="0.35">
      <c r="A1136" t="str">
        <f>IF('Support - Calculation Detail'!A1136="","",LEFT('Support - Calculation Detail'!A1136,7)&amp;"-"&amp;RIGHT('Support - Calculation Detail'!A1136,2))</f>
        <v>3230503-UT</v>
      </c>
      <c r="B1136" t="str">
        <f>IF('Support - Calculation Detail'!C1136="","",'Support - Calculation Detail'!C1136)</f>
        <v>32</v>
      </c>
      <c r="C1136" t="str">
        <f>IF('Support - Calculation Detail'!B1136="","",'Support - Calculation Detail'!B1136)</f>
        <v>N</v>
      </c>
      <c r="D1136">
        <f>IF('Support - Calculation Detail'!D1136="","",'Support - Calculation Detail'!D1136)</f>
        <v>9963620</v>
      </c>
      <c r="E1136">
        <f>IF('Support - Calculation Detail'!E1136="","",'Support - Calculation Detail'!E1136)</f>
        <v>0</v>
      </c>
      <c r="G1136">
        <f>IF('Support - Calculation Detail'!F1136="","",'Support - Calculation Detail'!F1136)</f>
        <v>9963620</v>
      </c>
      <c r="H1136">
        <f>IF('Support - Calculation Detail'!G1136="","",'Support - Calculation Detail'!G1136)</f>
        <v>1.04</v>
      </c>
      <c r="I1136">
        <f>IF('Support - Calculation Detail'!H1136="","",'Support - Calculation Detail'!H1136)</f>
        <v>10362165</v>
      </c>
      <c r="J1136">
        <f>IF('Support - Calculation Detail'!I1136="","",'Support - Calculation Detail'!I1136)</f>
        <v>0</v>
      </c>
      <c r="K1136">
        <f>IF('Support - Calculation Detail'!K1136="","",'Support - Calculation Detail'!K1136)</f>
        <v>10362165</v>
      </c>
      <c r="L1136">
        <f>IF('Support - Calculation Detail'!L1136="","",'Support - Calculation Detail'!L1136)</f>
        <v>1805060</v>
      </c>
      <c r="M1136">
        <f>IF('Support - Calculation Detail'!M1136="","",'Support - Calculation Detail'!M1136)</f>
        <v>0</v>
      </c>
      <c r="N1136">
        <f>IF('Support - Calculation Detail'!N1136="","",'Support - Calculation Detail'!N1136)</f>
        <v>0</v>
      </c>
      <c r="P1136">
        <f>IF('Support - Calculation Detail'!O1136="","",'Support - Calculation Detail'!O1136)</f>
        <v>12167225</v>
      </c>
      <c r="Q1136" t="b">
        <v>1</v>
      </c>
      <c r="R1136" t="str">
        <f t="shared" si="85"/>
        <v>3230503</v>
      </c>
      <c r="S1136" t="str">
        <f t="shared" si="86"/>
        <v>3230503-UT</v>
      </c>
      <c r="T1136" t="str">
        <f t="shared" si="87"/>
        <v>3230503-UT</v>
      </c>
      <c r="U1136" t="str">
        <f t="shared" si="88"/>
        <v>3</v>
      </c>
      <c r="V1136" t="str">
        <f t="shared" si="89"/>
        <v>UT</v>
      </c>
    </row>
    <row r="1137" spans="1:22" x14ac:dyDescent="0.35">
      <c r="A1137" t="str">
        <f>IF('Support - Calculation Detail'!A1137="","",LEFT('Support - Calculation Detail'!A1137,7)&amp;"-"&amp;RIGHT('Support - Calculation Detail'!A1137,2))</f>
        <v>3230659-UT</v>
      </c>
      <c r="B1137" t="str">
        <f>IF('Support - Calculation Detail'!C1137="","",'Support - Calculation Detail'!C1137)</f>
        <v>32</v>
      </c>
      <c r="C1137" t="str">
        <f>IF('Support - Calculation Detail'!B1137="","",'Support - Calculation Detail'!B1137)</f>
        <v>N</v>
      </c>
      <c r="D1137">
        <f>IF('Support - Calculation Detail'!D1137="","",'Support - Calculation Detail'!D1137)</f>
        <v>91339</v>
      </c>
      <c r="E1137">
        <f>IF('Support - Calculation Detail'!E1137="","",'Support - Calculation Detail'!E1137)</f>
        <v>0</v>
      </c>
      <c r="G1137">
        <f>IF('Support - Calculation Detail'!F1137="","",'Support - Calculation Detail'!F1137)</f>
        <v>91339</v>
      </c>
      <c r="H1137">
        <f>IF('Support - Calculation Detail'!G1137="","",'Support - Calculation Detail'!G1137)</f>
        <v>1.04</v>
      </c>
      <c r="I1137">
        <f>IF('Support - Calculation Detail'!H1137="","",'Support - Calculation Detail'!H1137)</f>
        <v>94993</v>
      </c>
      <c r="J1137">
        <f>IF('Support - Calculation Detail'!I1137="","",'Support - Calculation Detail'!I1137)</f>
        <v>0</v>
      </c>
      <c r="K1137">
        <f>IF('Support - Calculation Detail'!K1137="","",'Support - Calculation Detail'!K1137)</f>
        <v>94993</v>
      </c>
      <c r="L1137">
        <f>IF('Support - Calculation Detail'!L1137="","",'Support - Calculation Detail'!L1137)</f>
        <v>0</v>
      </c>
      <c r="M1137">
        <f>IF('Support - Calculation Detail'!M1137="","",'Support - Calculation Detail'!M1137)</f>
        <v>0</v>
      </c>
      <c r="N1137">
        <f>IF('Support - Calculation Detail'!N1137="","",'Support - Calculation Detail'!N1137)</f>
        <v>0</v>
      </c>
      <c r="P1137">
        <f>IF('Support - Calculation Detail'!O1137="","",'Support - Calculation Detail'!O1137)</f>
        <v>94993</v>
      </c>
      <c r="Q1137" t="b">
        <v>1</v>
      </c>
      <c r="R1137" t="str">
        <f t="shared" si="85"/>
        <v>3230659</v>
      </c>
      <c r="S1137" t="str">
        <f t="shared" si="86"/>
        <v>3230659-UT</v>
      </c>
      <c r="T1137" t="str">
        <f t="shared" si="87"/>
        <v>3230659-UT</v>
      </c>
      <c r="U1137" t="str">
        <f t="shared" si="88"/>
        <v>3</v>
      </c>
      <c r="V1137" t="str">
        <f t="shared" si="89"/>
        <v>UT</v>
      </c>
    </row>
    <row r="1138" spans="1:22" x14ac:dyDescent="0.35">
      <c r="A1138" t="str">
        <f>IF('Support - Calculation Detail'!A1138="","",LEFT('Support - Calculation Detail'!A1138,7)&amp;"-"&amp;RIGHT('Support - Calculation Detail'!A1138,2))</f>
        <v>3230660-UT</v>
      </c>
      <c r="B1138" t="str">
        <f>IF('Support - Calculation Detail'!C1138="","",'Support - Calculation Detail'!C1138)</f>
        <v>32</v>
      </c>
      <c r="C1138" t="str">
        <f>IF('Support - Calculation Detail'!B1138="","",'Support - Calculation Detail'!B1138)</f>
        <v>N</v>
      </c>
      <c r="D1138">
        <f>IF('Support - Calculation Detail'!D1138="","",'Support - Calculation Detail'!D1138)</f>
        <v>192672</v>
      </c>
      <c r="E1138">
        <f>IF('Support - Calculation Detail'!E1138="","",'Support - Calculation Detail'!E1138)</f>
        <v>0</v>
      </c>
      <c r="G1138">
        <f>IF('Support - Calculation Detail'!F1138="","",'Support - Calculation Detail'!F1138)</f>
        <v>192672</v>
      </c>
      <c r="H1138">
        <f>IF('Support - Calculation Detail'!G1138="","",'Support - Calculation Detail'!G1138)</f>
        <v>1.04</v>
      </c>
      <c r="I1138">
        <f>IF('Support - Calculation Detail'!H1138="","",'Support - Calculation Detail'!H1138)</f>
        <v>200379</v>
      </c>
      <c r="J1138">
        <f>IF('Support - Calculation Detail'!I1138="","",'Support - Calculation Detail'!I1138)</f>
        <v>0</v>
      </c>
      <c r="K1138">
        <f>IF('Support - Calculation Detail'!K1138="","",'Support - Calculation Detail'!K1138)</f>
        <v>200379</v>
      </c>
      <c r="L1138">
        <f>IF('Support - Calculation Detail'!L1138="","",'Support - Calculation Detail'!L1138)</f>
        <v>7766</v>
      </c>
      <c r="M1138">
        <f>IF('Support - Calculation Detail'!M1138="","",'Support - Calculation Detail'!M1138)</f>
        <v>0</v>
      </c>
      <c r="N1138">
        <f>IF('Support - Calculation Detail'!N1138="","",'Support - Calculation Detail'!N1138)</f>
        <v>0</v>
      </c>
      <c r="P1138">
        <f>IF('Support - Calculation Detail'!O1138="","",'Support - Calculation Detail'!O1138)</f>
        <v>208145</v>
      </c>
      <c r="Q1138" t="b">
        <v>1</v>
      </c>
      <c r="R1138" t="str">
        <f t="shared" si="85"/>
        <v>3230660</v>
      </c>
      <c r="S1138" t="str">
        <f t="shared" si="86"/>
        <v>3230660-UT</v>
      </c>
      <c r="T1138" t="str">
        <f t="shared" si="87"/>
        <v>3230660-UT</v>
      </c>
      <c r="U1138" t="str">
        <f t="shared" si="88"/>
        <v>3</v>
      </c>
      <c r="V1138" t="str">
        <f t="shared" si="89"/>
        <v>UT</v>
      </c>
    </row>
    <row r="1139" spans="1:22" x14ac:dyDescent="0.35">
      <c r="A1139" t="str">
        <f>IF('Support - Calculation Detail'!A1139="","",LEFT('Support - Calculation Detail'!A1139,7)&amp;"-"&amp;RIGHT('Support - Calculation Detail'!A1139,2))</f>
        <v>3230661-UT</v>
      </c>
      <c r="B1139" t="str">
        <f>IF('Support - Calculation Detail'!C1139="","",'Support - Calculation Detail'!C1139)</f>
        <v>32</v>
      </c>
      <c r="C1139" t="str">
        <f>IF('Support - Calculation Detail'!B1139="","",'Support - Calculation Detail'!B1139)</f>
        <v>N</v>
      </c>
      <c r="D1139">
        <f>IF('Support - Calculation Detail'!D1139="","",'Support - Calculation Detail'!D1139)</f>
        <v>150966</v>
      </c>
      <c r="E1139">
        <f>IF('Support - Calculation Detail'!E1139="","",'Support - Calculation Detail'!E1139)</f>
        <v>0</v>
      </c>
      <c r="G1139">
        <f>IF('Support - Calculation Detail'!F1139="","",'Support - Calculation Detail'!F1139)</f>
        <v>150966</v>
      </c>
      <c r="H1139">
        <f>IF('Support - Calculation Detail'!G1139="","",'Support - Calculation Detail'!G1139)</f>
        <v>1.04</v>
      </c>
      <c r="I1139">
        <f>IF('Support - Calculation Detail'!H1139="","",'Support - Calculation Detail'!H1139)</f>
        <v>157005</v>
      </c>
      <c r="J1139">
        <f>IF('Support - Calculation Detail'!I1139="","",'Support - Calculation Detail'!I1139)</f>
        <v>0</v>
      </c>
      <c r="K1139">
        <f>IF('Support - Calculation Detail'!K1139="","",'Support - Calculation Detail'!K1139)</f>
        <v>157005</v>
      </c>
      <c r="L1139">
        <f>IF('Support - Calculation Detail'!L1139="","",'Support - Calculation Detail'!L1139)</f>
        <v>0</v>
      </c>
      <c r="M1139">
        <f>IF('Support - Calculation Detail'!M1139="","",'Support - Calculation Detail'!M1139)</f>
        <v>0</v>
      </c>
      <c r="N1139">
        <f>IF('Support - Calculation Detail'!N1139="","",'Support - Calculation Detail'!N1139)</f>
        <v>0</v>
      </c>
      <c r="P1139">
        <f>IF('Support - Calculation Detail'!O1139="","",'Support - Calculation Detail'!O1139)</f>
        <v>157005</v>
      </c>
      <c r="Q1139" t="b">
        <v>1</v>
      </c>
      <c r="R1139" t="str">
        <f t="shared" si="85"/>
        <v>3230661</v>
      </c>
      <c r="S1139" t="str">
        <f t="shared" si="86"/>
        <v>3230661-UT</v>
      </c>
      <c r="T1139" t="str">
        <f t="shared" si="87"/>
        <v>3230661-UT</v>
      </c>
      <c r="U1139" t="str">
        <f t="shared" si="88"/>
        <v>3</v>
      </c>
      <c r="V1139" t="str">
        <f t="shared" si="89"/>
        <v>UT</v>
      </c>
    </row>
    <row r="1140" spans="1:22" x14ac:dyDescent="0.35">
      <c r="A1140" t="str">
        <f>IF('Support - Calculation Detail'!A1140="","",LEFT('Support - Calculation Detail'!A1140,7)&amp;"-"&amp;RIGHT('Support - Calculation Detail'!A1140,2))</f>
        <v>3230662-UT</v>
      </c>
      <c r="B1140" t="str">
        <f>IF('Support - Calculation Detail'!C1140="","",'Support - Calculation Detail'!C1140)</f>
        <v>32</v>
      </c>
      <c r="C1140" t="str">
        <f>IF('Support - Calculation Detail'!B1140="","",'Support - Calculation Detail'!B1140)</f>
        <v>N</v>
      </c>
      <c r="D1140">
        <f>IF('Support - Calculation Detail'!D1140="","",'Support - Calculation Detail'!D1140)</f>
        <v>3536232</v>
      </c>
      <c r="E1140">
        <f>IF('Support - Calculation Detail'!E1140="","",'Support - Calculation Detail'!E1140)</f>
        <v>287290</v>
      </c>
      <c r="G1140">
        <f>IF('Support - Calculation Detail'!F1140="","",'Support - Calculation Detail'!F1140)</f>
        <v>3823522</v>
      </c>
      <c r="H1140">
        <f>IF('Support - Calculation Detail'!G1140="","",'Support - Calculation Detail'!G1140)</f>
        <v>1.04</v>
      </c>
      <c r="I1140">
        <f>IF('Support - Calculation Detail'!H1140="","",'Support - Calculation Detail'!H1140)</f>
        <v>3976463</v>
      </c>
      <c r="J1140">
        <f>IF('Support - Calculation Detail'!I1140="","",'Support - Calculation Detail'!I1140)</f>
        <v>0</v>
      </c>
      <c r="K1140">
        <f>IF('Support - Calculation Detail'!K1140="","",'Support - Calculation Detail'!K1140)</f>
        <v>3976463</v>
      </c>
      <c r="L1140">
        <f>IF('Support - Calculation Detail'!L1140="","",'Support - Calculation Detail'!L1140)</f>
        <v>442004</v>
      </c>
      <c r="M1140">
        <f>IF('Support - Calculation Detail'!M1140="","",'Support - Calculation Detail'!M1140)</f>
        <v>0</v>
      </c>
      <c r="N1140">
        <f>IF('Support - Calculation Detail'!N1140="","",'Support - Calculation Detail'!N1140)</f>
        <v>0</v>
      </c>
      <c r="P1140">
        <f>IF('Support - Calculation Detail'!O1140="","",'Support - Calculation Detail'!O1140)</f>
        <v>4418467</v>
      </c>
      <c r="Q1140" t="b">
        <v>1</v>
      </c>
      <c r="R1140" t="str">
        <f t="shared" si="85"/>
        <v>3230662</v>
      </c>
      <c r="S1140" t="str">
        <f t="shared" si="86"/>
        <v>3230662-UT</v>
      </c>
      <c r="T1140" t="str">
        <f t="shared" si="87"/>
        <v>3230662-UT</v>
      </c>
      <c r="U1140" t="str">
        <f t="shared" si="88"/>
        <v>3</v>
      </c>
      <c r="V1140" t="str">
        <f t="shared" si="89"/>
        <v>UT</v>
      </c>
    </row>
    <row r="1141" spans="1:22" x14ac:dyDescent="0.35">
      <c r="A1141" t="str">
        <f>IF('Support - Calculation Detail'!A1141="","",LEFT('Support - Calculation Detail'!A1141,7)&amp;"-"&amp;RIGHT('Support - Calculation Detail'!A1141,2))</f>
        <v>3230663-UT</v>
      </c>
      <c r="B1141" t="str">
        <f>IF('Support - Calculation Detail'!C1141="","",'Support - Calculation Detail'!C1141)</f>
        <v>32</v>
      </c>
      <c r="C1141" t="str">
        <f>IF('Support - Calculation Detail'!B1141="","",'Support - Calculation Detail'!B1141)</f>
        <v>N</v>
      </c>
      <c r="D1141">
        <f>IF('Support - Calculation Detail'!D1141="","",'Support - Calculation Detail'!D1141)</f>
        <v>166847</v>
      </c>
      <c r="E1141">
        <f>IF('Support - Calculation Detail'!E1141="","",'Support - Calculation Detail'!E1141)</f>
        <v>0</v>
      </c>
      <c r="G1141">
        <f>IF('Support - Calculation Detail'!F1141="","",'Support - Calculation Detail'!F1141)</f>
        <v>166847</v>
      </c>
      <c r="H1141">
        <f>IF('Support - Calculation Detail'!G1141="","",'Support - Calculation Detail'!G1141)</f>
        <v>1.04</v>
      </c>
      <c r="I1141">
        <f>IF('Support - Calculation Detail'!H1141="","",'Support - Calculation Detail'!H1141)</f>
        <v>173521</v>
      </c>
      <c r="J1141">
        <f>IF('Support - Calculation Detail'!I1141="","",'Support - Calculation Detail'!I1141)</f>
        <v>0</v>
      </c>
      <c r="K1141">
        <f>IF('Support - Calculation Detail'!K1141="","",'Support - Calculation Detail'!K1141)</f>
        <v>173521</v>
      </c>
      <c r="L1141">
        <f>IF('Support - Calculation Detail'!L1141="","",'Support - Calculation Detail'!L1141)</f>
        <v>13699</v>
      </c>
      <c r="M1141">
        <f>IF('Support - Calculation Detail'!M1141="","",'Support - Calculation Detail'!M1141)</f>
        <v>0</v>
      </c>
      <c r="N1141">
        <f>IF('Support - Calculation Detail'!N1141="","",'Support - Calculation Detail'!N1141)</f>
        <v>0</v>
      </c>
      <c r="P1141">
        <f>IF('Support - Calculation Detail'!O1141="","",'Support - Calculation Detail'!O1141)</f>
        <v>187220</v>
      </c>
      <c r="Q1141" t="b">
        <v>1</v>
      </c>
      <c r="R1141" t="str">
        <f t="shared" si="85"/>
        <v>3230663</v>
      </c>
      <c r="S1141" t="str">
        <f t="shared" si="86"/>
        <v>3230663-UT</v>
      </c>
      <c r="T1141" t="str">
        <f t="shared" si="87"/>
        <v>3230663-UT</v>
      </c>
      <c r="U1141" t="str">
        <f t="shared" si="88"/>
        <v>3</v>
      </c>
      <c r="V1141" t="str">
        <f t="shared" si="89"/>
        <v>UT</v>
      </c>
    </row>
    <row r="1142" spans="1:22" x14ac:dyDescent="0.35">
      <c r="A1142" t="str">
        <f>IF('Support - Calculation Detail'!A1142="","",LEFT('Support - Calculation Detail'!A1142,7)&amp;"-"&amp;RIGHT('Support - Calculation Detail'!A1142,2))</f>
        <v>3230664-UT</v>
      </c>
      <c r="B1142" t="str">
        <f>IF('Support - Calculation Detail'!C1142="","",'Support - Calculation Detail'!C1142)</f>
        <v>32</v>
      </c>
      <c r="C1142" t="str">
        <f>IF('Support - Calculation Detail'!B1142="","",'Support - Calculation Detail'!B1142)</f>
        <v>N</v>
      </c>
      <c r="D1142">
        <f>IF('Support - Calculation Detail'!D1142="","",'Support - Calculation Detail'!D1142)</f>
        <v>186516</v>
      </c>
      <c r="E1142">
        <f>IF('Support - Calculation Detail'!E1142="","",'Support - Calculation Detail'!E1142)</f>
        <v>0</v>
      </c>
      <c r="G1142">
        <f>IF('Support - Calculation Detail'!F1142="","",'Support - Calculation Detail'!F1142)</f>
        <v>186516</v>
      </c>
      <c r="H1142">
        <f>IF('Support - Calculation Detail'!G1142="","",'Support - Calculation Detail'!G1142)</f>
        <v>1.04</v>
      </c>
      <c r="I1142">
        <f>IF('Support - Calculation Detail'!H1142="","",'Support - Calculation Detail'!H1142)</f>
        <v>193977</v>
      </c>
      <c r="J1142">
        <f>IF('Support - Calculation Detail'!I1142="","",'Support - Calculation Detail'!I1142)</f>
        <v>0</v>
      </c>
      <c r="K1142">
        <f>IF('Support - Calculation Detail'!K1142="","",'Support - Calculation Detail'!K1142)</f>
        <v>193977</v>
      </c>
      <c r="L1142">
        <f>IF('Support - Calculation Detail'!L1142="","",'Support - Calculation Detail'!L1142)</f>
        <v>0</v>
      </c>
      <c r="M1142">
        <f>IF('Support - Calculation Detail'!M1142="","",'Support - Calculation Detail'!M1142)</f>
        <v>0</v>
      </c>
      <c r="N1142">
        <f>IF('Support - Calculation Detail'!N1142="","",'Support - Calculation Detail'!N1142)</f>
        <v>0</v>
      </c>
      <c r="P1142">
        <f>IF('Support - Calculation Detail'!O1142="","",'Support - Calculation Detail'!O1142)</f>
        <v>193977</v>
      </c>
      <c r="Q1142" t="b">
        <v>1</v>
      </c>
      <c r="R1142" t="str">
        <f t="shared" si="85"/>
        <v>3230664</v>
      </c>
      <c r="S1142" t="str">
        <f t="shared" si="86"/>
        <v>3230664-UT</v>
      </c>
      <c r="T1142" t="str">
        <f t="shared" si="87"/>
        <v>3230664-UT</v>
      </c>
      <c r="U1142" t="str">
        <f t="shared" si="88"/>
        <v>3</v>
      </c>
      <c r="V1142" t="str">
        <f t="shared" si="89"/>
        <v>UT</v>
      </c>
    </row>
    <row r="1143" spans="1:22" x14ac:dyDescent="0.35">
      <c r="A1143" t="str">
        <f>IF('Support - Calculation Detail'!A1143="","",LEFT('Support - Calculation Detail'!A1143,7)&amp;"-"&amp;RIGHT('Support - Calculation Detail'!A1143,2))</f>
        <v>3230665-UT</v>
      </c>
      <c r="B1143" t="str">
        <f>IF('Support - Calculation Detail'!C1143="","",'Support - Calculation Detail'!C1143)</f>
        <v>32</v>
      </c>
      <c r="C1143" t="str">
        <f>IF('Support - Calculation Detail'!B1143="","",'Support - Calculation Detail'!B1143)</f>
        <v>N</v>
      </c>
      <c r="D1143">
        <f>IF('Support - Calculation Detail'!D1143="","",'Support - Calculation Detail'!D1143)</f>
        <v>1287724</v>
      </c>
      <c r="E1143">
        <f>IF('Support - Calculation Detail'!E1143="","",'Support - Calculation Detail'!E1143)</f>
        <v>250000</v>
      </c>
      <c r="G1143">
        <f>IF('Support - Calculation Detail'!F1143="","",'Support - Calculation Detail'!F1143)</f>
        <v>1537724</v>
      </c>
      <c r="H1143">
        <f>IF('Support - Calculation Detail'!G1143="","",'Support - Calculation Detail'!G1143)</f>
        <v>1.04</v>
      </c>
      <c r="I1143">
        <f>IF('Support - Calculation Detail'!H1143="","",'Support - Calculation Detail'!H1143)</f>
        <v>1599233</v>
      </c>
      <c r="J1143">
        <f>IF('Support - Calculation Detail'!I1143="","",'Support - Calculation Detail'!I1143)</f>
        <v>0</v>
      </c>
      <c r="K1143">
        <f>IF('Support - Calculation Detail'!K1143="","",'Support - Calculation Detail'!K1143)</f>
        <v>1599233</v>
      </c>
      <c r="L1143">
        <f>IF('Support - Calculation Detail'!L1143="","",'Support - Calculation Detail'!L1143)</f>
        <v>159469</v>
      </c>
      <c r="M1143">
        <f>IF('Support - Calculation Detail'!M1143="","",'Support - Calculation Detail'!M1143)</f>
        <v>0</v>
      </c>
      <c r="N1143">
        <f>IF('Support - Calculation Detail'!N1143="","",'Support - Calculation Detail'!N1143)</f>
        <v>0</v>
      </c>
      <c r="P1143">
        <f>IF('Support - Calculation Detail'!O1143="","",'Support - Calculation Detail'!O1143)</f>
        <v>1758702</v>
      </c>
      <c r="Q1143" t="b">
        <v>1</v>
      </c>
      <c r="R1143" t="str">
        <f t="shared" si="85"/>
        <v>3230665</v>
      </c>
      <c r="S1143" t="str">
        <f t="shared" si="86"/>
        <v>3230665-UT</v>
      </c>
      <c r="T1143" t="str">
        <f t="shared" si="87"/>
        <v>3230665-UT</v>
      </c>
      <c r="U1143" t="str">
        <f t="shared" si="88"/>
        <v>3</v>
      </c>
      <c r="V1143" t="str">
        <f t="shared" si="89"/>
        <v>UT</v>
      </c>
    </row>
    <row r="1144" spans="1:22" x14ac:dyDescent="0.35">
      <c r="A1144" t="str">
        <f>IF('Support - Calculation Detail'!A1144="","",LEFT('Support - Calculation Detail'!A1144,7)&amp;"-"&amp;RIGHT('Support - Calculation Detail'!A1144,2))</f>
        <v>3230666-UT</v>
      </c>
      <c r="B1144" t="str">
        <f>IF('Support - Calculation Detail'!C1144="","",'Support - Calculation Detail'!C1144)</f>
        <v>32</v>
      </c>
      <c r="C1144" t="str">
        <f>IF('Support - Calculation Detail'!B1144="","",'Support - Calculation Detail'!B1144)</f>
        <v>N</v>
      </c>
      <c r="D1144">
        <f>IF('Support - Calculation Detail'!D1144="","",'Support - Calculation Detail'!D1144)</f>
        <v>50244</v>
      </c>
      <c r="E1144">
        <f>IF('Support - Calculation Detail'!E1144="","",'Support - Calculation Detail'!E1144)</f>
        <v>0</v>
      </c>
      <c r="G1144">
        <f>IF('Support - Calculation Detail'!F1144="","",'Support - Calculation Detail'!F1144)</f>
        <v>50244</v>
      </c>
      <c r="H1144">
        <f>IF('Support - Calculation Detail'!G1144="","",'Support - Calculation Detail'!G1144)</f>
        <v>1.04</v>
      </c>
      <c r="I1144">
        <f>IF('Support - Calculation Detail'!H1144="","",'Support - Calculation Detail'!H1144)</f>
        <v>52254</v>
      </c>
      <c r="J1144">
        <f>IF('Support - Calculation Detail'!I1144="","",'Support - Calculation Detail'!I1144)</f>
        <v>0</v>
      </c>
      <c r="K1144">
        <f>IF('Support - Calculation Detail'!K1144="","",'Support - Calculation Detail'!K1144)</f>
        <v>52254</v>
      </c>
      <c r="L1144">
        <f>IF('Support - Calculation Detail'!L1144="","",'Support - Calculation Detail'!L1144)</f>
        <v>5121</v>
      </c>
      <c r="M1144">
        <f>IF('Support - Calculation Detail'!M1144="","",'Support - Calculation Detail'!M1144)</f>
        <v>0</v>
      </c>
      <c r="N1144">
        <f>IF('Support - Calculation Detail'!N1144="","",'Support - Calculation Detail'!N1144)</f>
        <v>0</v>
      </c>
      <c r="P1144">
        <f>IF('Support - Calculation Detail'!O1144="","",'Support - Calculation Detail'!O1144)</f>
        <v>57375</v>
      </c>
      <c r="Q1144" t="b">
        <v>1</v>
      </c>
      <c r="R1144" t="str">
        <f t="shared" si="85"/>
        <v>3230666</v>
      </c>
      <c r="S1144" t="str">
        <f t="shared" si="86"/>
        <v>3230666-UT</v>
      </c>
      <c r="T1144" t="str">
        <f t="shared" si="87"/>
        <v>3230666-UT</v>
      </c>
      <c r="U1144" t="str">
        <f t="shared" si="88"/>
        <v>3</v>
      </c>
      <c r="V1144" t="str">
        <f t="shared" si="89"/>
        <v>UT</v>
      </c>
    </row>
    <row r="1145" spans="1:22" x14ac:dyDescent="0.35">
      <c r="A1145" t="str">
        <f>IF('Support - Calculation Detail'!A1145="","",LEFT('Support - Calculation Detail'!A1145,7)&amp;"-"&amp;RIGHT('Support - Calculation Detail'!A1145,2))</f>
        <v>3230969-UT</v>
      </c>
      <c r="B1145" t="str">
        <f>IF('Support - Calculation Detail'!C1145="","",'Support - Calculation Detail'!C1145)</f>
        <v>32</v>
      </c>
      <c r="C1145" t="str">
        <f>IF('Support - Calculation Detail'!B1145="","",'Support - Calculation Detail'!B1145)</f>
        <v>N</v>
      </c>
      <c r="D1145">
        <f>IF('Support - Calculation Detail'!D1145="","",'Support - Calculation Detail'!D1145)</f>
        <v>5313978</v>
      </c>
      <c r="E1145">
        <f>IF('Support - Calculation Detail'!E1145="","",'Support - Calculation Detail'!E1145)</f>
        <v>490528</v>
      </c>
      <c r="G1145">
        <f>IF('Support - Calculation Detail'!F1145="","",'Support - Calculation Detail'!F1145)</f>
        <v>5804506</v>
      </c>
      <c r="H1145">
        <f>IF('Support - Calculation Detail'!G1145="","",'Support - Calculation Detail'!G1145)</f>
        <v>1.04</v>
      </c>
      <c r="I1145">
        <f>IF('Support - Calculation Detail'!H1145="","",'Support - Calculation Detail'!H1145)</f>
        <v>6036686</v>
      </c>
      <c r="J1145">
        <f>IF('Support - Calculation Detail'!I1145="","",'Support - Calculation Detail'!I1145)</f>
        <v>0</v>
      </c>
      <c r="K1145">
        <f>IF('Support - Calculation Detail'!K1145="","",'Support - Calculation Detail'!K1145)</f>
        <v>6036686</v>
      </c>
      <c r="L1145">
        <f>IF('Support - Calculation Detail'!L1145="","",'Support - Calculation Detail'!L1145)</f>
        <v>1089850</v>
      </c>
      <c r="M1145">
        <f>IF('Support - Calculation Detail'!M1145="","",'Support - Calculation Detail'!M1145)</f>
        <v>0</v>
      </c>
      <c r="N1145">
        <f>IF('Support - Calculation Detail'!N1145="","",'Support - Calculation Detail'!N1145)</f>
        <v>0</v>
      </c>
      <c r="P1145">
        <f>IF('Support - Calculation Detail'!O1145="","",'Support - Calculation Detail'!O1145)</f>
        <v>7126536</v>
      </c>
      <c r="Q1145" t="b">
        <v>1</v>
      </c>
      <c r="R1145" t="str">
        <f t="shared" si="85"/>
        <v>3230969</v>
      </c>
      <c r="S1145" t="str">
        <f t="shared" si="86"/>
        <v>3230969-UT</v>
      </c>
      <c r="T1145" t="str">
        <f t="shared" si="87"/>
        <v>3230969-UT</v>
      </c>
      <c r="U1145" t="str">
        <f t="shared" si="88"/>
        <v>3</v>
      </c>
      <c r="V1145" t="str">
        <f t="shared" si="89"/>
        <v>UT</v>
      </c>
    </row>
    <row r="1146" spans="1:22" x14ac:dyDescent="0.35">
      <c r="A1146" t="str">
        <f>IF('Support - Calculation Detail'!A1146="","",LEFT('Support - Calculation Detail'!A1146,7)&amp;"-"&amp;RIGHT('Support - Calculation Detail'!A1146,2))</f>
        <v>3261093-UT</v>
      </c>
      <c r="B1146" t="str">
        <f>IF('Support - Calculation Detail'!C1146="","",'Support - Calculation Detail'!C1146)</f>
        <v>32</v>
      </c>
      <c r="C1146" t="str">
        <f>IF('Support - Calculation Detail'!B1146="","",'Support - Calculation Detail'!B1146)</f>
        <v>N</v>
      </c>
      <c r="D1146">
        <f>IF('Support - Calculation Detail'!D1146="","",'Support - Calculation Detail'!D1146)</f>
        <v>0</v>
      </c>
      <c r="E1146">
        <f>IF('Support - Calculation Detail'!E1146="","",'Support - Calculation Detail'!E1146)</f>
        <v>0</v>
      </c>
      <c r="G1146">
        <f>IF('Support - Calculation Detail'!F1146="","",'Support - Calculation Detail'!F1146)</f>
        <v>0</v>
      </c>
      <c r="H1146">
        <f>IF('Support - Calculation Detail'!G1146="","",'Support - Calculation Detail'!G1146)</f>
        <v>1.04</v>
      </c>
      <c r="I1146">
        <f>IF('Support - Calculation Detail'!H1146="","",'Support - Calculation Detail'!H1146)</f>
        <v>0</v>
      </c>
      <c r="J1146">
        <f>IF('Support - Calculation Detail'!I1146="","",'Support - Calculation Detail'!I1146)</f>
        <v>0</v>
      </c>
      <c r="K1146">
        <f>IF('Support - Calculation Detail'!K1146="","",'Support - Calculation Detail'!K1146)</f>
        <v>0</v>
      </c>
      <c r="L1146">
        <f>IF('Support - Calculation Detail'!L1146="","",'Support - Calculation Detail'!L1146)</f>
        <v>0</v>
      </c>
      <c r="M1146">
        <f>IF('Support - Calculation Detail'!M1146="","",'Support - Calculation Detail'!M1146)</f>
        <v>0</v>
      </c>
      <c r="N1146">
        <f>IF('Support - Calculation Detail'!N1146="","",'Support - Calculation Detail'!N1146)</f>
        <v>0</v>
      </c>
      <c r="P1146">
        <f>IF('Support - Calculation Detail'!O1146="","",'Support - Calculation Detail'!O1146)</f>
        <v>0</v>
      </c>
      <c r="Q1146" t="b">
        <v>1</v>
      </c>
      <c r="R1146" t="str">
        <f t="shared" si="85"/>
        <v>3261093</v>
      </c>
      <c r="S1146" t="str">
        <f t="shared" si="86"/>
        <v>3261093-UT</v>
      </c>
      <c r="T1146" t="str">
        <f t="shared" si="87"/>
        <v>3261093-UT</v>
      </c>
      <c r="U1146" t="str">
        <f t="shared" si="88"/>
        <v>6</v>
      </c>
      <c r="V1146" t="str">
        <f t="shared" si="89"/>
        <v>UT</v>
      </c>
    </row>
    <row r="1147" spans="1:22" x14ac:dyDescent="0.35">
      <c r="A1147" t="str">
        <f>IF('Support - Calculation Detail'!A1147="","",LEFT('Support - Calculation Detail'!A1147,7)&amp;"-"&amp;RIGHT('Support - Calculation Detail'!A1147,2))</f>
        <v>3243295-SO</v>
      </c>
      <c r="B1147" t="str">
        <f>IF('Support - Calculation Detail'!C1147="","",'Support - Calculation Detail'!C1147)</f>
        <v>32</v>
      </c>
      <c r="C1147" t="str">
        <f>IF('Support - Calculation Detail'!B1147="","",'Support - Calculation Detail'!B1147)</f>
        <v>N</v>
      </c>
      <c r="D1147">
        <f>IF('Support - Calculation Detail'!D1147="","",'Support - Calculation Detail'!D1147)</f>
        <v>4879804</v>
      </c>
      <c r="E1147">
        <f>IF('Support - Calculation Detail'!E1147="","",'Support - Calculation Detail'!E1147)</f>
        <v>0</v>
      </c>
      <c r="G1147">
        <f>IF('Support - Calculation Detail'!F1147="","",'Support - Calculation Detail'!F1147)</f>
        <v>4879804</v>
      </c>
      <c r="H1147">
        <f>IF('Support - Calculation Detail'!G1147="","",'Support - Calculation Detail'!G1147)</f>
        <v>1.04</v>
      </c>
      <c r="I1147">
        <f>IF('Support - Calculation Detail'!H1147="","",'Support - Calculation Detail'!H1147)</f>
        <v>5074996</v>
      </c>
      <c r="J1147">
        <f>IF('Support - Calculation Detail'!I1147="","",'Support - Calculation Detail'!I1147)</f>
        <v>0</v>
      </c>
      <c r="K1147">
        <f>IF('Support - Calculation Detail'!K1147="","",'Support - Calculation Detail'!K1147)</f>
        <v>5074996</v>
      </c>
      <c r="L1147">
        <f>IF('Support - Calculation Detail'!L1147="","",'Support - Calculation Detail'!L1147)</f>
        <v>0</v>
      </c>
      <c r="M1147">
        <f>IF('Support - Calculation Detail'!M1147="","",'Support - Calculation Detail'!M1147)</f>
        <v>0</v>
      </c>
      <c r="N1147">
        <f>IF('Support - Calculation Detail'!N1147="","",'Support - Calculation Detail'!N1147)</f>
        <v>0</v>
      </c>
      <c r="P1147">
        <f>IF('Support - Calculation Detail'!O1147="","",'Support - Calculation Detail'!O1147)</f>
        <v>5074996</v>
      </c>
      <c r="Q1147" t="b">
        <v>1</v>
      </c>
      <c r="R1147" t="str">
        <f t="shared" si="85"/>
        <v>3243295</v>
      </c>
      <c r="S1147" t="str">
        <f t="shared" si="86"/>
        <v>3243295-SO</v>
      </c>
      <c r="T1147" t="str">
        <f t="shared" si="87"/>
        <v>3243295-SO</v>
      </c>
      <c r="U1147" t="str">
        <f t="shared" si="88"/>
        <v>4</v>
      </c>
      <c r="V1147" t="str">
        <f t="shared" si="89"/>
        <v>SO</v>
      </c>
    </row>
    <row r="1148" spans="1:22" x14ac:dyDescent="0.35">
      <c r="A1148" t="str">
        <f>IF('Support - Calculation Detail'!A1148="","",LEFT('Support - Calculation Detail'!A1148,7)&amp;"-"&amp;RIGHT('Support - Calculation Detail'!A1148,2))</f>
        <v>3243305-SO</v>
      </c>
      <c r="B1148" t="str">
        <f>IF('Support - Calculation Detail'!C1148="","",'Support - Calculation Detail'!C1148)</f>
        <v>32</v>
      </c>
      <c r="C1148" t="str">
        <f>IF('Support - Calculation Detail'!B1148="","",'Support - Calculation Detail'!B1148)</f>
        <v>N</v>
      </c>
      <c r="D1148">
        <f>IF('Support - Calculation Detail'!D1148="","",'Support - Calculation Detail'!D1148)</f>
        <v>17547017</v>
      </c>
      <c r="E1148">
        <f>IF('Support - Calculation Detail'!E1148="","",'Support - Calculation Detail'!E1148)</f>
        <v>0</v>
      </c>
      <c r="G1148">
        <f>IF('Support - Calculation Detail'!F1148="","",'Support - Calculation Detail'!F1148)</f>
        <v>17547017</v>
      </c>
      <c r="H1148">
        <f>IF('Support - Calculation Detail'!G1148="","",'Support - Calculation Detail'!G1148)</f>
        <v>1.04</v>
      </c>
      <c r="I1148">
        <f>IF('Support - Calculation Detail'!H1148="","",'Support - Calculation Detail'!H1148)</f>
        <v>18248898</v>
      </c>
      <c r="J1148">
        <f>IF('Support - Calculation Detail'!I1148="","",'Support - Calculation Detail'!I1148)</f>
        <v>0</v>
      </c>
      <c r="K1148">
        <f>IF('Support - Calculation Detail'!K1148="","",'Support - Calculation Detail'!K1148)</f>
        <v>18248898</v>
      </c>
      <c r="L1148">
        <f>IF('Support - Calculation Detail'!L1148="","",'Support - Calculation Detail'!L1148)</f>
        <v>0</v>
      </c>
      <c r="M1148">
        <f>IF('Support - Calculation Detail'!M1148="","",'Support - Calculation Detail'!M1148)</f>
        <v>0</v>
      </c>
      <c r="N1148">
        <f>IF('Support - Calculation Detail'!N1148="","",'Support - Calculation Detail'!N1148)</f>
        <v>0</v>
      </c>
      <c r="P1148">
        <f>IF('Support - Calculation Detail'!O1148="","",'Support - Calculation Detail'!O1148)</f>
        <v>18248898</v>
      </c>
      <c r="Q1148" t="b">
        <v>1</v>
      </c>
      <c r="R1148" t="str">
        <f t="shared" si="85"/>
        <v>3243305</v>
      </c>
      <c r="S1148" t="str">
        <f t="shared" si="86"/>
        <v>3243305-SO</v>
      </c>
      <c r="T1148" t="str">
        <f t="shared" si="87"/>
        <v>3243305-SO</v>
      </c>
      <c r="U1148" t="str">
        <f t="shared" si="88"/>
        <v>4</v>
      </c>
      <c r="V1148" t="str">
        <f t="shared" si="89"/>
        <v>SO</v>
      </c>
    </row>
    <row r="1149" spans="1:22" x14ac:dyDescent="0.35">
      <c r="A1149" t="str">
        <f>IF('Support - Calculation Detail'!A1149="","",LEFT('Support - Calculation Detail'!A1149,7)&amp;"-"&amp;RIGHT('Support - Calculation Detail'!A1149,2))</f>
        <v>3243315-SO</v>
      </c>
      <c r="B1149" t="str">
        <f>IF('Support - Calculation Detail'!C1149="","",'Support - Calculation Detail'!C1149)</f>
        <v>32</v>
      </c>
      <c r="C1149" t="str">
        <f>IF('Support - Calculation Detail'!B1149="","",'Support - Calculation Detail'!B1149)</f>
        <v>N</v>
      </c>
      <c r="D1149">
        <f>IF('Support - Calculation Detail'!D1149="","",'Support - Calculation Detail'!D1149)</f>
        <v>19735138</v>
      </c>
      <c r="E1149">
        <f>IF('Support - Calculation Detail'!E1149="","",'Support - Calculation Detail'!E1149)</f>
        <v>0</v>
      </c>
      <c r="G1149">
        <f>IF('Support - Calculation Detail'!F1149="","",'Support - Calculation Detail'!F1149)</f>
        <v>19735138</v>
      </c>
      <c r="H1149">
        <f>IF('Support - Calculation Detail'!G1149="","",'Support - Calculation Detail'!G1149)</f>
        <v>1.04</v>
      </c>
      <c r="I1149">
        <f>IF('Support - Calculation Detail'!H1149="","",'Support - Calculation Detail'!H1149)</f>
        <v>20524544</v>
      </c>
      <c r="J1149">
        <f>IF('Support - Calculation Detail'!I1149="","",'Support - Calculation Detail'!I1149)</f>
        <v>0</v>
      </c>
      <c r="K1149">
        <f>IF('Support - Calculation Detail'!K1149="","",'Support - Calculation Detail'!K1149)</f>
        <v>20524544</v>
      </c>
      <c r="L1149">
        <f>IF('Support - Calculation Detail'!L1149="","",'Support - Calculation Detail'!L1149)</f>
        <v>0</v>
      </c>
      <c r="M1149">
        <f>IF('Support - Calculation Detail'!M1149="","",'Support - Calculation Detail'!M1149)</f>
        <v>0</v>
      </c>
      <c r="N1149">
        <f>IF('Support - Calculation Detail'!N1149="","",'Support - Calculation Detail'!N1149)</f>
        <v>0</v>
      </c>
      <c r="P1149">
        <f>IF('Support - Calculation Detail'!O1149="","",'Support - Calculation Detail'!O1149)</f>
        <v>20524544</v>
      </c>
      <c r="Q1149" t="b">
        <v>1</v>
      </c>
      <c r="R1149" t="str">
        <f t="shared" si="85"/>
        <v>3243315</v>
      </c>
      <c r="S1149" t="str">
        <f t="shared" si="86"/>
        <v>3243315-SO</v>
      </c>
      <c r="T1149" t="str">
        <f t="shared" si="87"/>
        <v>3243315-SO</v>
      </c>
      <c r="U1149" t="str">
        <f t="shared" si="88"/>
        <v>4</v>
      </c>
      <c r="V1149" t="str">
        <f t="shared" si="89"/>
        <v>SO</v>
      </c>
    </row>
    <row r="1150" spans="1:22" x14ac:dyDescent="0.35">
      <c r="A1150" t="str">
        <f>IF('Support - Calculation Detail'!A1150="","",LEFT('Support - Calculation Detail'!A1150,7)&amp;"-"&amp;RIGHT('Support - Calculation Detail'!A1150,2))</f>
        <v>3243325-SO</v>
      </c>
      <c r="B1150" t="str">
        <f>IF('Support - Calculation Detail'!C1150="","",'Support - Calculation Detail'!C1150)</f>
        <v>32</v>
      </c>
      <c r="C1150" t="str">
        <f>IF('Support - Calculation Detail'!B1150="","",'Support - Calculation Detail'!B1150)</f>
        <v>N</v>
      </c>
      <c r="D1150">
        <f>IF('Support - Calculation Detail'!D1150="","",'Support - Calculation Detail'!D1150)</f>
        <v>4761318</v>
      </c>
      <c r="E1150">
        <f>IF('Support - Calculation Detail'!E1150="","",'Support - Calculation Detail'!E1150)</f>
        <v>0</v>
      </c>
      <c r="G1150">
        <f>IF('Support - Calculation Detail'!F1150="","",'Support - Calculation Detail'!F1150)</f>
        <v>4761318</v>
      </c>
      <c r="H1150">
        <f>IF('Support - Calculation Detail'!G1150="","",'Support - Calculation Detail'!G1150)</f>
        <v>1.04</v>
      </c>
      <c r="I1150">
        <f>IF('Support - Calculation Detail'!H1150="","",'Support - Calculation Detail'!H1150)</f>
        <v>4951771</v>
      </c>
      <c r="J1150">
        <f>IF('Support - Calculation Detail'!I1150="","",'Support - Calculation Detail'!I1150)</f>
        <v>0</v>
      </c>
      <c r="K1150">
        <f>IF('Support - Calculation Detail'!K1150="","",'Support - Calculation Detail'!K1150)</f>
        <v>4951771</v>
      </c>
      <c r="L1150">
        <f>IF('Support - Calculation Detail'!L1150="","",'Support - Calculation Detail'!L1150)</f>
        <v>0</v>
      </c>
      <c r="M1150">
        <f>IF('Support - Calculation Detail'!M1150="","",'Support - Calculation Detail'!M1150)</f>
        <v>0</v>
      </c>
      <c r="N1150">
        <f>IF('Support - Calculation Detail'!N1150="","",'Support - Calculation Detail'!N1150)</f>
        <v>0</v>
      </c>
      <c r="P1150">
        <f>IF('Support - Calculation Detail'!O1150="","",'Support - Calculation Detail'!O1150)</f>
        <v>4951771</v>
      </c>
      <c r="Q1150" t="b">
        <v>1</v>
      </c>
      <c r="R1150" t="str">
        <f t="shared" si="85"/>
        <v>3243325</v>
      </c>
      <c r="S1150" t="str">
        <f t="shared" si="86"/>
        <v>3243325-SO</v>
      </c>
      <c r="T1150" t="str">
        <f t="shared" si="87"/>
        <v>3243325-SO</v>
      </c>
      <c r="U1150" t="str">
        <f t="shared" si="88"/>
        <v>4</v>
      </c>
      <c r="V1150" t="str">
        <f t="shared" si="89"/>
        <v>SO</v>
      </c>
    </row>
    <row r="1151" spans="1:22" x14ac:dyDescent="0.35">
      <c r="A1151" t="str">
        <f>IF('Support - Calculation Detail'!A1151="","",LEFT('Support - Calculation Detail'!A1151,7)&amp;"-"&amp;RIGHT('Support - Calculation Detail'!A1151,2))</f>
        <v>3243330-SO</v>
      </c>
      <c r="B1151" t="str">
        <f>IF('Support - Calculation Detail'!C1151="","",'Support - Calculation Detail'!C1151)</f>
        <v>32</v>
      </c>
      <c r="C1151" t="str">
        <f>IF('Support - Calculation Detail'!B1151="","",'Support - Calculation Detail'!B1151)</f>
        <v>N</v>
      </c>
      <c r="D1151">
        <f>IF('Support - Calculation Detail'!D1151="","",'Support - Calculation Detail'!D1151)</f>
        <v>9747727</v>
      </c>
      <c r="E1151">
        <f>IF('Support - Calculation Detail'!E1151="","",'Support - Calculation Detail'!E1151)</f>
        <v>0</v>
      </c>
      <c r="G1151">
        <f>IF('Support - Calculation Detail'!F1151="","",'Support - Calculation Detail'!F1151)</f>
        <v>9747727</v>
      </c>
      <c r="H1151">
        <f>IF('Support - Calculation Detail'!G1151="","",'Support - Calculation Detail'!G1151)</f>
        <v>1.04</v>
      </c>
      <c r="I1151">
        <f>IF('Support - Calculation Detail'!H1151="","",'Support - Calculation Detail'!H1151)</f>
        <v>10137636</v>
      </c>
      <c r="J1151">
        <f>IF('Support - Calculation Detail'!I1151="","",'Support - Calculation Detail'!I1151)</f>
        <v>0</v>
      </c>
      <c r="K1151">
        <f>IF('Support - Calculation Detail'!K1151="","",'Support - Calculation Detail'!K1151)</f>
        <v>10137636</v>
      </c>
      <c r="L1151">
        <f>IF('Support - Calculation Detail'!L1151="","",'Support - Calculation Detail'!L1151)</f>
        <v>0</v>
      </c>
      <c r="M1151">
        <f>IF('Support - Calculation Detail'!M1151="","",'Support - Calculation Detail'!M1151)</f>
        <v>0</v>
      </c>
      <c r="N1151">
        <f>IF('Support - Calculation Detail'!N1151="","",'Support - Calculation Detail'!N1151)</f>
        <v>0</v>
      </c>
      <c r="P1151">
        <f>IF('Support - Calculation Detail'!O1151="","",'Support - Calculation Detail'!O1151)</f>
        <v>10137636</v>
      </c>
      <c r="Q1151" t="b">
        <v>1</v>
      </c>
      <c r="R1151" t="str">
        <f t="shared" si="85"/>
        <v>3243330</v>
      </c>
      <c r="S1151" t="str">
        <f t="shared" si="86"/>
        <v>3243330-SO</v>
      </c>
      <c r="T1151" t="str">
        <f t="shared" si="87"/>
        <v>3243330-SO</v>
      </c>
      <c r="U1151" t="str">
        <f t="shared" si="88"/>
        <v>4</v>
      </c>
      <c r="V1151" t="str">
        <f t="shared" si="89"/>
        <v>SO</v>
      </c>
    </row>
    <row r="1152" spans="1:22" x14ac:dyDescent="0.35">
      <c r="A1152" t="str">
        <f>IF('Support - Calculation Detail'!A1152="","",LEFT('Support - Calculation Detail'!A1152,7)&amp;"-"&amp;RIGHT('Support - Calculation Detail'!A1152,2))</f>
        <v>3243335-SO</v>
      </c>
      <c r="B1152" t="str">
        <f>IF('Support - Calculation Detail'!C1152="","",'Support - Calculation Detail'!C1152)</f>
        <v>32</v>
      </c>
      <c r="C1152" t="str">
        <f>IF('Support - Calculation Detail'!B1152="","",'Support - Calculation Detail'!B1152)</f>
        <v>N</v>
      </c>
      <c r="D1152">
        <f>IF('Support - Calculation Detail'!D1152="","",'Support - Calculation Detail'!D1152)</f>
        <v>3168329</v>
      </c>
      <c r="E1152">
        <f>IF('Support - Calculation Detail'!E1152="","",'Support - Calculation Detail'!E1152)</f>
        <v>0</v>
      </c>
      <c r="G1152">
        <f>IF('Support - Calculation Detail'!F1152="","",'Support - Calculation Detail'!F1152)</f>
        <v>3168329</v>
      </c>
      <c r="H1152">
        <f>IF('Support - Calculation Detail'!G1152="","",'Support - Calculation Detail'!G1152)</f>
        <v>1.04</v>
      </c>
      <c r="I1152">
        <f>IF('Support - Calculation Detail'!H1152="","",'Support - Calculation Detail'!H1152)</f>
        <v>3295062</v>
      </c>
      <c r="J1152">
        <f>IF('Support - Calculation Detail'!I1152="","",'Support - Calculation Detail'!I1152)</f>
        <v>0</v>
      </c>
      <c r="K1152">
        <f>IF('Support - Calculation Detail'!K1152="","",'Support - Calculation Detail'!K1152)</f>
        <v>3295062</v>
      </c>
      <c r="L1152">
        <f>IF('Support - Calculation Detail'!L1152="","",'Support - Calculation Detail'!L1152)</f>
        <v>0</v>
      </c>
      <c r="M1152">
        <f>IF('Support - Calculation Detail'!M1152="","",'Support - Calculation Detail'!M1152)</f>
        <v>0</v>
      </c>
      <c r="N1152">
        <f>IF('Support - Calculation Detail'!N1152="","",'Support - Calculation Detail'!N1152)</f>
        <v>0</v>
      </c>
      <c r="P1152">
        <f>IF('Support - Calculation Detail'!O1152="","",'Support - Calculation Detail'!O1152)</f>
        <v>3295062</v>
      </c>
      <c r="Q1152" t="b">
        <v>1</v>
      </c>
      <c r="R1152" t="str">
        <f t="shared" si="85"/>
        <v>3243335</v>
      </c>
      <c r="S1152" t="str">
        <f t="shared" si="86"/>
        <v>3243335-SO</v>
      </c>
      <c r="T1152" t="str">
        <f t="shared" si="87"/>
        <v>3243335-SO</v>
      </c>
      <c r="U1152" t="str">
        <f t="shared" si="88"/>
        <v>4</v>
      </c>
      <c r="V1152" t="str">
        <f t="shared" si="89"/>
        <v>SO</v>
      </c>
    </row>
    <row r="1153" spans="1:22" x14ac:dyDescent="0.35">
      <c r="A1153" t="str">
        <f>IF('Support - Calculation Detail'!A1153="","",LEFT('Support - Calculation Detail'!A1153,7)&amp;"-"&amp;RIGHT('Support - Calculation Detail'!A1153,2))</f>
        <v>3310000-UT</v>
      </c>
      <c r="B1153" t="str">
        <f>IF('Support - Calculation Detail'!C1153="","",'Support - Calculation Detail'!C1153)</f>
        <v>33</v>
      </c>
      <c r="C1153" t="str">
        <f>IF('Support - Calculation Detail'!B1153="","",'Support - Calculation Detail'!B1153)</f>
        <v>N</v>
      </c>
      <c r="D1153">
        <f>IF('Support - Calculation Detail'!D1153="","",'Support - Calculation Detail'!D1153)</f>
        <v>11590274</v>
      </c>
      <c r="E1153">
        <f>IF('Support - Calculation Detail'!E1153="","",'Support - Calculation Detail'!E1153)</f>
        <v>0</v>
      </c>
      <c r="G1153">
        <f>IF('Support - Calculation Detail'!F1153="","",'Support - Calculation Detail'!F1153)</f>
        <v>11590274</v>
      </c>
      <c r="H1153">
        <f>IF('Support - Calculation Detail'!G1153="","",'Support - Calculation Detail'!G1153)</f>
        <v>1.04</v>
      </c>
      <c r="I1153">
        <f>IF('Support - Calculation Detail'!H1153="","",'Support - Calculation Detail'!H1153)</f>
        <v>12053885</v>
      </c>
      <c r="J1153">
        <f>IF('Support - Calculation Detail'!I1153="","",'Support - Calculation Detail'!I1153)</f>
        <v>0</v>
      </c>
      <c r="K1153">
        <f>IF('Support - Calculation Detail'!K1153="","",'Support - Calculation Detail'!K1153)</f>
        <v>12053885</v>
      </c>
      <c r="L1153">
        <f>IF('Support - Calculation Detail'!L1153="","",'Support - Calculation Detail'!L1153)</f>
        <v>759322</v>
      </c>
      <c r="M1153">
        <f>IF('Support - Calculation Detail'!M1153="","",'Support - Calculation Detail'!M1153)</f>
        <v>299279</v>
      </c>
      <c r="N1153">
        <f>IF('Support - Calculation Detail'!N1153="","",'Support - Calculation Detail'!N1153)</f>
        <v>761327.26456424803</v>
      </c>
      <c r="P1153">
        <f>IF('Support - Calculation Detail'!O1153="","",'Support - Calculation Detail'!O1153)</f>
        <v>13873813.264564248</v>
      </c>
      <c r="Q1153" t="b">
        <v>1</v>
      </c>
      <c r="R1153" t="str">
        <f t="shared" si="85"/>
        <v>3310000</v>
      </c>
      <c r="S1153" t="str">
        <f t="shared" si="86"/>
        <v>3310000-UT</v>
      </c>
      <c r="T1153" t="str">
        <f t="shared" si="87"/>
        <v>3310000-UT</v>
      </c>
      <c r="U1153" t="str">
        <f t="shared" si="88"/>
        <v>1</v>
      </c>
      <c r="V1153" t="str">
        <f t="shared" si="89"/>
        <v>UT</v>
      </c>
    </row>
    <row r="1154" spans="1:22" x14ac:dyDescent="0.35">
      <c r="A1154" t="str">
        <f>IF('Support - Calculation Detail'!A1154="","",LEFT('Support - Calculation Detail'!A1154,7)&amp;"-"&amp;RIGHT('Support - Calculation Detail'!A1154,2))</f>
        <v>3320001-TF</v>
      </c>
      <c r="B1154" t="str">
        <f>IF('Support - Calculation Detail'!C1154="","",'Support - Calculation Detail'!C1154)</f>
        <v>33</v>
      </c>
      <c r="C1154" t="str">
        <f>IF('Support - Calculation Detail'!B1154="","",'Support - Calculation Detail'!B1154)</f>
        <v>N</v>
      </c>
      <c r="D1154">
        <f>IF('Support - Calculation Detail'!D1154="","",'Support - Calculation Detail'!D1154)</f>
        <v>19120</v>
      </c>
      <c r="E1154">
        <f>IF('Support - Calculation Detail'!E1154="","",'Support - Calculation Detail'!E1154)</f>
        <v>0</v>
      </c>
      <c r="G1154">
        <f>IF('Support - Calculation Detail'!F1154="","",'Support - Calculation Detail'!F1154)</f>
        <v>19120</v>
      </c>
      <c r="H1154">
        <f>IF('Support - Calculation Detail'!G1154="","",'Support - Calculation Detail'!G1154)</f>
        <v>1.04</v>
      </c>
      <c r="I1154">
        <f>IF('Support - Calculation Detail'!H1154="","",'Support - Calculation Detail'!H1154)</f>
        <v>19885</v>
      </c>
      <c r="J1154">
        <f>IF('Support - Calculation Detail'!I1154="","",'Support - Calculation Detail'!I1154)</f>
        <v>0</v>
      </c>
      <c r="K1154">
        <f>IF('Support - Calculation Detail'!K1154="","",'Support - Calculation Detail'!K1154)</f>
        <v>19885</v>
      </c>
      <c r="L1154">
        <f>IF('Support - Calculation Detail'!L1154="","",'Support - Calculation Detail'!L1154)</f>
        <v>0</v>
      </c>
      <c r="M1154">
        <f>IF('Support - Calculation Detail'!M1154="","",'Support - Calculation Detail'!M1154)</f>
        <v>0</v>
      </c>
      <c r="N1154">
        <f>IF('Support - Calculation Detail'!N1154="","",'Support - Calculation Detail'!N1154)</f>
        <v>0</v>
      </c>
      <c r="P1154">
        <f>IF('Support - Calculation Detail'!O1154="","",'Support - Calculation Detail'!O1154)</f>
        <v>19885</v>
      </c>
      <c r="Q1154" t="b">
        <v>1</v>
      </c>
      <c r="R1154" t="str">
        <f t="shared" si="85"/>
        <v>3320001</v>
      </c>
      <c r="S1154" t="str">
        <f t="shared" si="86"/>
        <v>3320001-TF</v>
      </c>
      <c r="T1154" t="str">
        <f t="shared" si="87"/>
        <v>3320001-TF</v>
      </c>
      <c r="U1154" t="str">
        <f t="shared" si="88"/>
        <v>2</v>
      </c>
      <c r="V1154" t="str">
        <f t="shared" si="89"/>
        <v>TF</v>
      </c>
    </row>
    <row r="1155" spans="1:22" x14ac:dyDescent="0.35">
      <c r="A1155" t="str">
        <f>IF('Support - Calculation Detail'!A1155="","",LEFT('Support - Calculation Detail'!A1155,7)&amp;"-"&amp;RIGHT('Support - Calculation Detail'!A1155,2))</f>
        <v>3320001-UT</v>
      </c>
      <c r="B1155" t="str">
        <f>IF('Support - Calculation Detail'!C1155="","",'Support - Calculation Detail'!C1155)</f>
        <v>33</v>
      </c>
      <c r="C1155" t="str">
        <f>IF('Support - Calculation Detail'!B1155="","",'Support - Calculation Detail'!B1155)</f>
        <v>N</v>
      </c>
      <c r="D1155">
        <f>IF('Support - Calculation Detail'!D1155="","",'Support - Calculation Detail'!D1155)</f>
        <v>28788</v>
      </c>
      <c r="E1155">
        <f>IF('Support - Calculation Detail'!E1155="","",'Support - Calculation Detail'!E1155)</f>
        <v>0</v>
      </c>
      <c r="G1155">
        <f>IF('Support - Calculation Detail'!F1155="","",'Support - Calculation Detail'!F1155)</f>
        <v>28788</v>
      </c>
      <c r="H1155">
        <f>IF('Support - Calculation Detail'!G1155="","",'Support - Calculation Detail'!G1155)</f>
        <v>1.04</v>
      </c>
      <c r="I1155">
        <f>IF('Support - Calculation Detail'!H1155="","",'Support - Calculation Detail'!H1155)</f>
        <v>29940</v>
      </c>
      <c r="J1155">
        <f>IF('Support - Calculation Detail'!I1155="","",'Support - Calculation Detail'!I1155)</f>
        <v>0</v>
      </c>
      <c r="K1155">
        <f>IF('Support - Calculation Detail'!K1155="","",'Support - Calculation Detail'!K1155)</f>
        <v>29940</v>
      </c>
      <c r="L1155">
        <f>IF('Support - Calculation Detail'!L1155="","",'Support - Calculation Detail'!L1155)</f>
        <v>0</v>
      </c>
      <c r="M1155">
        <f>IF('Support - Calculation Detail'!M1155="","",'Support - Calculation Detail'!M1155)</f>
        <v>0</v>
      </c>
      <c r="N1155">
        <f>IF('Support - Calculation Detail'!N1155="","",'Support - Calculation Detail'!N1155)</f>
        <v>0</v>
      </c>
      <c r="P1155">
        <f>IF('Support - Calculation Detail'!O1155="","",'Support - Calculation Detail'!O1155)</f>
        <v>29940</v>
      </c>
      <c r="Q1155" t="b">
        <v>1</v>
      </c>
      <c r="R1155" t="str">
        <f t="shared" ref="R1155:R1218" si="90">LEFT(A1155,7)</f>
        <v>3320001</v>
      </c>
      <c r="S1155" t="str">
        <f t="shared" ref="S1155:S1218" si="91">A1155</f>
        <v>3320001-UT</v>
      </c>
      <c r="T1155" t="str">
        <f t="shared" ref="T1155:T1218" si="92">S1155</f>
        <v>3320001-UT</v>
      </c>
      <c r="U1155" t="str">
        <f t="shared" ref="U1155:U1218" si="93">MID(S1155,3,1)</f>
        <v>2</v>
      </c>
      <c r="V1155" t="str">
        <f t="shared" ref="V1155:V1218" si="94">RIGHT(T1155,2)</f>
        <v>UT</v>
      </c>
    </row>
    <row r="1156" spans="1:22" x14ac:dyDescent="0.35">
      <c r="A1156" t="str">
        <f>IF('Support - Calculation Detail'!A1156="","",LEFT('Support - Calculation Detail'!A1156,7)&amp;"-"&amp;RIGHT('Support - Calculation Detail'!A1156,2))</f>
        <v>3320002-TF</v>
      </c>
      <c r="B1156" t="str">
        <f>IF('Support - Calculation Detail'!C1156="","",'Support - Calculation Detail'!C1156)</f>
        <v>33</v>
      </c>
      <c r="C1156" t="str">
        <f>IF('Support - Calculation Detail'!B1156="","",'Support - Calculation Detail'!B1156)</f>
        <v>N</v>
      </c>
      <c r="D1156">
        <f>IF('Support - Calculation Detail'!D1156="","",'Support - Calculation Detail'!D1156)</f>
        <v>6167</v>
      </c>
      <c r="E1156">
        <f>IF('Support - Calculation Detail'!E1156="","",'Support - Calculation Detail'!E1156)</f>
        <v>0</v>
      </c>
      <c r="G1156">
        <f>IF('Support - Calculation Detail'!F1156="","",'Support - Calculation Detail'!F1156)</f>
        <v>6167</v>
      </c>
      <c r="H1156">
        <f>IF('Support - Calculation Detail'!G1156="","",'Support - Calculation Detail'!G1156)</f>
        <v>1.04</v>
      </c>
      <c r="I1156">
        <f>IF('Support - Calculation Detail'!H1156="","",'Support - Calculation Detail'!H1156)</f>
        <v>6414</v>
      </c>
      <c r="J1156">
        <f>IF('Support - Calculation Detail'!I1156="","",'Support - Calculation Detail'!I1156)</f>
        <v>0</v>
      </c>
      <c r="K1156">
        <f>IF('Support - Calculation Detail'!K1156="","",'Support - Calculation Detail'!K1156)</f>
        <v>6414</v>
      </c>
      <c r="L1156">
        <f>IF('Support - Calculation Detail'!L1156="","",'Support - Calculation Detail'!L1156)</f>
        <v>0</v>
      </c>
      <c r="M1156">
        <f>IF('Support - Calculation Detail'!M1156="","",'Support - Calculation Detail'!M1156)</f>
        <v>0</v>
      </c>
      <c r="N1156">
        <f>IF('Support - Calculation Detail'!N1156="","",'Support - Calculation Detail'!N1156)</f>
        <v>0</v>
      </c>
      <c r="P1156">
        <f>IF('Support - Calculation Detail'!O1156="","",'Support - Calculation Detail'!O1156)</f>
        <v>6414</v>
      </c>
      <c r="Q1156" t="b">
        <v>1</v>
      </c>
      <c r="R1156" t="str">
        <f t="shared" si="90"/>
        <v>3320002</v>
      </c>
      <c r="S1156" t="str">
        <f t="shared" si="91"/>
        <v>3320002-TF</v>
      </c>
      <c r="T1156" t="str">
        <f t="shared" si="92"/>
        <v>3320002-TF</v>
      </c>
      <c r="U1156" t="str">
        <f t="shared" si="93"/>
        <v>2</v>
      </c>
      <c r="V1156" t="str">
        <f t="shared" si="94"/>
        <v>TF</v>
      </c>
    </row>
    <row r="1157" spans="1:22" x14ac:dyDescent="0.35">
      <c r="A1157" t="str">
        <f>IF('Support - Calculation Detail'!A1157="","",LEFT('Support - Calculation Detail'!A1157,7)&amp;"-"&amp;RIGHT('Support - Calculation Detail'!A1157,2))</f>
        <v>3320002-UT</v>
      </c>
      <c r="B1157" t="str">
        <f>IF('Support - Calculation Detail'!C1157="","",'Support - Calculation Detail'!C1157)</f>
        <v>33</v>
      </c>
      <c r="C1157" t="str">
        <f>IF('Support - Calculation Detail'!B1157="","",'Support - Calculation Detail'!B1157)</f>
        <v>N</v>
      </c>
      <c r="D1157">
        <f>IF('Support - Calculation Detail'!D1157="","",'Support - Calculation Detail'!D1157)</f>
        <v>12349</v>
      </c>
      <c r="E1157">
        <f>IF('Support - Calculation Detail'!E1157="","",'Support - Calculation Detail'!E1157)</f>
        <v>0</v>
      </c>
      <c r="G1157">
        <f>IF('Support - Calculation Detail'!F1157="","",'Support - Calculation Detail'!F1157)</f>
        <v>12349</v>
      </c>
      <c r="H1157">
        <f>IF('Support - Calculation Detail'!G1157="","",'Support - Calculation Detail'!G1157)</f>
        <v>1.04</v>
      </c>
      <c r="I1157">
        <f>IF('Support - Calculation Detail'!H1157="","",'Support - Calculation Detail'!H1157)</f>
        <v>12843</v>
      </c>
      <c r="J1157">
        <f>IF('Support - Calculation Detail'!I1157="","",'Support - Calculation Detail'!I1157)</f>
        <v>0</v>
      </c>
      <c r="K1157">
        <f>IF('Support - Calculation Detail'!K1157="","",'Support - Calculation Detail'!K1157)</f>
        <v>12843</v>
      </c>
      <c r="L1157">
        <f>IF('Support - Calculation Detail'!L1157="","",'Support - Calculation Detail'!L1157)</f>
        <v>0</v>
      </c>
      <c r="M1157">
        <f>IF('Support - Calculation Detail'!M1157="","",'Support - Calculation Detail'!M1157)</f>
        <v>0</v>
      </c>
      <c r="N1157">
        <f>IF('Support - Calculation Detail'!N1157="","",'Support - Calculation Detail'!N1157)</f>
        <v>0</v>
      </c>
      <c r="P1157">
        <f>IF('Support - Calculation Detail'!O1157="","",'Support - Calculation Detail'!O1157)</f>
        <v>12843</v>
      </c>
      <c r="Q1157" t="b">
        <v>1</v>
      </c>
      <c r="R1157" t="str">
        <f t="shared" si="90"/>
        <v>3320002</v>
      </c>
      <c r="S1157" t="str">
        <f t="shared" si="91"/>
        <v>3320002-UT</v>
      </c>
      <c r="T1157" t="str">
        <f t="shared" si="92"/>
        <v>3320002-UT</v>
      </c>
      <c r="U1157" t="str">
        <f t="shared" si="93"/>
        <v>2</v>
      </c>
      <c r="V1157" t="str">
        <f t="shared" si="94"/>
        <v>UT</v>
      </c>
    </row>
    <row r="1158" spans="1:22" x14ac:dyDescent="0.35">
      <c r="A1158" t="str">
        <f>IF('Support - Calculation Detail'!A1158="","",LEFT('Support - Calculation Detail'!A1158,7)&amp;"-"&amp;RIGHT('Support - Calculation Detail'!A1158,2))</f>
        <v>3320003-TF</v>
      </c>
      <c r="B1158" t="str">
        <f>IF('Support - Calculation Detail'!C1158="","",'Support - Calculation Detail'!C1158)</f>
        <v>33</v>
      </c>
      <c r="C1158" t="str">
        <f>IF('Support - Calculation Detail'!B1158="","",'Support - Calculation Detail'!B1158)</f>
        <v>N</v>
      </c>
      <c r="D1158">
        <f>IF('Support - Calculation Detail'!D1158="","",'Support - Calculation Detail'!D1158)</f>
        <v>39586</v>
      </c>
      <c r="E1158">
        <f>IF('Support - Calculation Detail'!E1158="","",'Support - Calculation Detail'!E1158)</f>
        <v>0</v>
      </c>
      <c r="G1158">
        <f>IF('Support - Calculation Detail'!F1158="","",'Support - Calculation Detail'!F1158)</f>
        <v>39586</v>
      </c>
      <c r="H1158">
        <f>IF('Support - Calculation Detail'!G1158="","",'Support - Calculation Detail'!G1158)</f>
        <v>1.04</v>
      </c>
      <c r="I1158">
        <f>IF('Support - Calculation Detail'!H1158="","",'Support - Calculation Detail'!H1158)</f>
        <v>41169</v>
      </c>
      <c r="J1158">
        <f>IF('Support - Calculation Detail'!I1158="","",'Support - Calculation Detail'!I1158)</f>
        <v>0</v>
      </c>
      <c r="K1158">
        <f>IF('Support - Calculation Detail'!K1158="","",'Support - Calculation Detail'!K1158)</f>
        <v>41169</v>
      </c>
      <c r="L1158">
        <f>IF('Support - Calculation Detail'!L1158="","",'Support - Calculation Detail'!L1158)</f>
        <v>0</v>
      </c>
      <c r="M1158">
        <f>IF('Support - Calculation Detail'!M1158="","",'Support - Calculation Detail'!M1158)</f>
        <v>0</v>
      </c>
      <c r="N1158">
        <f>IF('Support - Calculation Detail'!N1158="","",'Support - Calculation Detail'!N1158)</f>
        <v>0</v>
      </c>
      <c r="P1158">
        <f>IF('Support - Calculation Detail'!O1158="","",'Support - Calculation Detail'!O1158)</f>
        <v>41169</v>
      </c>
      <c r="Q1158" t="b">
        <v>1</v>
      </c>
      <c r="R1158" t="str">
        <f t="shared" si="90"/>
        <v>3320003</v>
      </c>
      <c r="S1158" t="str">
        <f t="shared" si="91"/>
        <v>3320003-TF</v>
      </c>
      <c r="T1158" t="str">
        <f t="shared" si="92"/>
        <v>3320003-TF</v>
      </c>
      <c r="U1158" t="str">
        <f t="shared" si="93"/>
        <v>2</v>
      </c>
      <c r="V1158" t="str">
        <f t="shared" si="94"/>
        <v>TF</v>
      </c>
    </row>
    <row r="1159" spans="1:22" x14ac:dyDescent="0.35">
      <c r="A1159" t="str">
        <f>IF('Support - Calculation Detail'!A1159="","",LEFT('Support - Calculation Detail'!A1159,7)&amp;"-"&amp;RIGHT('Support - Calculation Detail'!A1159,2))</f>
        <v>3320003-UT</v>
      </c>
      <c r="B1159" t="str">
        <f>IF('Support - Calculation Detail'!C1159="","",'Support - Calculation Detail'!C1159)</f>
        <v>33</v>
      </c>
      <c r="C1159" t="str">
        <f>IF('Support - Calculation Detail'!B1159="","",'Support - Calculation Detail'!B1159)</f>
        <v>N</v>
      </c>
      <c r="D1159">
        <f>IF('Support - Calculation Detail'!D1159="","",'Support - Calculation Detail'!D1159)</f>
        <v>55026</v>
      </c>
      <c r="E1159">
        <f>IF('Support - Calculation Detail'!E1159="","",'Support - Calculation Detail'!E1159)</f>
        <v>0</v>
      </c>
      <c r="G1159">
        <f>IF('Support - Calculation Detail'!F1159="","",'Support - Calculation Detail'!F1159)</f>
        <v>55026</v>
      </c>
      <c r="H1159">
        <f>IF('Support - Calculation Detail'!G1159="","",'Support - Calculation Detail'!G1159)</f>
        <v>1.04</v>
      </c>
      <c r="I1159">
        <f>IF('Support - Calculation Detail'!H1159="","",'Support - Calculation Detail'!H1159)</f>
        <v>57227</v>
      </c>
      <c r="J1159">
        <f>IF('Support - Calculation Detail'!I1159="","",'Support - Calculation Detail'!I1159)</f>
        <v>0</v>
      </c>
      <c r="K1159">
        <f>IF('Support - Calculation Detail'!K1159="","",'Support - Calculation Detail'!K1159)</f>
        <v>57227</v>
      </c>
      <c r="L1159">
        <f>IF('Support - Calculation Detail'!L1159="","",'Support - Calculation Detail'!L1159)</f>
        <v>0</v>
      </c>
      <c r="M1159">
        <f>IF('Support - Calculation Detail'!M1159="","",'Support - Calculation Detail'!M1159)</f>
        <v>0</v>
      </c>
      <c r="N1159">
        <f>IF('Support - Calculation Detail'!N1159="","",'Support - Calculation Detail'!N1159)</f>
        <v>0</v>
      </c>
      <c r="P1159">
        <f>IF('Support - Calculation Detail'!O1159="","",'Support - Calculation Detail'!O1159)</f>
        <v>57227</v>
      </c>
      <c r="Q1159" t="b">
        <v>1</v>
      </c>
      <c r="R1159" t="str">
        <f t="shared" si="90"/>
        <v>3320003</v>
      </c>
      <c r="S1159" t="str">
        <f t="shared" si="91"/>
        <v>3320003-UT</v>
      </c>
      <c r="T1159" t="str">
        <f t="shared" si="92"/>
        <v>3320003-UT</v>
      </c>
      <c r="U1159" t="str">
        <f t="shared" si="93"/>
        <v>2</v>
      </c>
      <c r="V1159" t="str">
        <f t="shared" si="94"/>
        <v>UT</v>
      </c>
    </row>
    <row r="1160" spans="1:22" x14ac:dyDescent="0.35">
      <c r="A1160" t="str">
        <f>IF('Support - Calculation Detail'!A1160="","",LEFT('Support - Calculation Detail'!A1160,7)&amp;"-"&amp;RIGHT('Support - Calculation Detail'!A1160,2))</f>
        <v>3320004-FT</v>
      </c>
      <c r="B1160" t="str">
        <f>IF('Support - Calculation Detail'!C1160="","",'Support - Calculation Detail'!C1160)</f>
        <v>33</v>
      </c>
      <c r="C1160" t="str">
        <f>IF('Support - Calculation Detail'!B1160="","",'Support - Calculation Detail'!B1160)</f>
        <v>N</v>
      </c>
      <c r="D1160">
        <f>IF('Support - Calculation Detail'!D1160="","",'Support - Calculation Detail'!D1160)</f>
        <v>156000</v>
      </c>
      <c r="E1160">
        <f>IF('Support - Calculation Detail'!E1160="","",'Support - Calculation Detail'!E1160)</f>
        <v>0</v>
      </c>
      <c r="G1160">
        <f>IF('Support - Calculation Detail'!F1160="","",'Support - Calculation Detail'!F1160)</f>
        <v>156000</v>
      </c>
      <c r="H1160">
        <f>IF('Support - Calculation Detail'!G1160="","",'Support - Calculation Detail'!G1160)</f>
        <v>1.04</v>
      </c>
      <c r="I1160">
        <f>IF('Support - Calculation Detail'!H1160="","",'Support - Calculation Detail'!H1160)</f>
        <v>162240</v>
      </c>
      <c r="J1160">
        <f>IF('Support - Calculation Detail'!I1160="","",'Support - Calculation Detail'!I1160)</f>
        <v>0</v>
      </c>
      <c r="K1160">
        <f>IF('Support - Calculation Detail'!K1160="","",'Support - Calculation Detail'!K1160)</f>
        <v>162240</v>
      </c>
      <c r="L1160">
        <f>IF('Support - Calculation Detail'!L1160="","",'Support - Calculation Detail'!L1160)</f>
        <v>0</v>
      </c>
      <c r="M1160">
        <f>IF('Support - Calculation Detail'!M1160="","",'Support - Calculation Detail'!M1160)</f>
        <v>0</v>
      </c>
      <c r="N1160">
        <f>IF('Support - Calculation Detail'!N1160="","",'Support - Calculation Detail'!N1160)</f>
        <v>0</v>
      </c>
      <c r="P1160">
        <f>IF('Support - Calculation Detail'!O1160="","",'Support - Calculation Detail'!O1160)</f>
        <v>162240</v>
      </c>
      <c r="Q1160" t="b">
        <v>1</v>
      </c>
      <c r="R1160" t="str">
        <f t="shared" si="90"/>
        <v>3320004</v>
      </c>
      <c r="S1160" t="str">
        <f t="shared" si="91"/>
        <v>3320004-FT</v>
      </c>
      <c r="T1160" t="str">
        <f t="shared" si="92"/>
        <v>3320004-FT</v>
      </c>
      <c r="U1160" t="str">
        <f t="shared" si="93"/>
        <v>2</v>
      </c>
      <c r="V1160" t="str">
        <f t="shared" si="94"/>
        <v>FT</v>
      </c>
    </row>
    <row r="1161" spans="1:22" x14ac:dyDescent="0.35">
      <c r="A1161" t="str">
        <f>IF('Support - Calculation Detail'!A1161="","",LEFT('Support - Calculation Detail'!A1161,7)&amp;"-"&amp;RIGHT('Support - Calculation Detail'!A1161,2))</f>
        <v>3320004-UT</v>
      </c>
      <c r="B1161" t="str">
        <f>IF('Support - Calculation Detail'!C1161="","",'Support - Calculation Detail'!C1161)</f>
        <v>33</v>
      </c>
      <c r="C1161" t="str">
        <f>IF('Support - Calculation Detail'!B1161="","",'Support - Calculation Detail'!B1161)</f>
        <v>N</v>
      </c>
      <c r="D1161">
        <f>IF('Support - Calculation Detail'!D1161="","",'Support - Calculation Detail'!D1161)</f>
        <v>17954</v>
      </c>
      <c r="E1161">
        <f>IF('Support - Calculation Detail'!E1161="","",'Support - Calculation Detail'!E1161)</f>
        <v>0</v>
      </c>
      <c r="G1161">
        <f>IF('Support - Calculation Detail'!F1161="","",'Support - Calculation Detail'!F1161)</f>
        <v>17954</v>
      </c>
      <c r="H1161">
        <f>IF('Support - Calculation Detail'!G1161="","",'Support - Calculation Detail'!G1161)</f>
        <v>1.04</v>
      </c>
      <c r="I1161">
        <f>IF('Support - Calculation Detail'!H1161="","",'Support - Calculation Detail'!H1161)</f>
        <v>18672</v>
      </c>
      <c r="J1161">
        <f>IF('Support - Calculation Detail'!I1161="","",'Support - Calculation Detail'!I1161)</f>
        <v>0</v>
      </c>
      <c r="K1161">
        <f>IF('Support - Calculation Detail'!K1161="","",'Support - Calculation Detail'!K1161)</f>
        <v>18672</v>
      </c>
      <c r="L1161">
        <f>IF('Support - Calculation Detail'!L1161="","",'Support - Calculation Detail'!L1161)</f>
        <v>0</v>
      </c>
      <c r="M1161">
        <f>IF('Support - Calculation Detail'!M1161="","",'Support - Calculation Detail'!M1161)</f>
        <v>0</v>
      </c>
      <c r="N1161">
        <f>IF('Support - Calculation Detail'!N1161="","",'Support - Calculation Detail'!N1161)</f>
        <v>0</v>
      </c>
      <c r="P1161">
        <f>IF('Support - Calculation Detail'!O1161="","",'Support - Calculation Detail'!O1161)</f>
        <v>18672</v>
      </c>
      <c r="Q1161" t="b">
        <v>1</v>
      </c>
      <c r="R1161" t="str">
        <f t="shared" si="90"/>
        <v>3320004</v>
      </c>
      <c r="S1161" t="str">
        <f t="shared" si="91"/>
        <v>3320004-UT</v>
      </c>
      <c r="T1161" t="str">
        <f t="shared" si="92"/>
        <v>3320004-UT</v>
      </c>
      <c r="U1161" t="str">
        <f t="shared" si="93"/>
        <v>2</v>
      </c>
      <c r="V1161" t="str">
        <f t="shared" si="94"/>
        <v>UT</v>
      </c>
    </row>
    <row r="1162" spans="1:22" x14ac:dyDescent="0.35">
      <c r="A1162" t="str">
        <f>IF('Support - Calculation Detail'!A1162="","",LEFT('Support - Calculation Detail'!A1162,7)&amp;"-"&amp;RIGHT('Support - Calculation Detail'!A1162,2))</f>
        <v>3320005-TF</v>
      </c>
      <c r="B1162" t="str">
        <f>IF('Support - Calculation Detail'!C1162="","",'Support - Calculation Detail'!C1162)</f>
        <v>33</v>
      </c>
      <c r="C1162" t="str">
        <f>IF('Support - Calculation Detail'!B1162="","",'Support - Calculation Detail'!B1162)</f>
        <v>N</v>
      </c>
      <c r="D1162">
        <f>IF('Support - Calculation Detail'!D1162="","",'Support - Calculation Detail'!D1162)</f>
        <v>10068</v>
      </c>
      <c r="E1162">
        <f>IF('Support - Calculation Detail'!E1162="","",'Support - Calculation Detail'!E1162)</f>
        <v>96997</v>
      </c>
      <c r="G1162">
        <f>IF('Support - Calculation Detail'!F1162="","",'Support - Calculation Detail'!F1162)</f>
        <v>107065</v>
      </c>
      <c r="H1162">
        <f>IF('Support - Calculation Detail'!G1162="","",'Support - Calculation Detail'!G1162)</f>
        <v>1.04</v>
      </c>
      <c r="I1162">
        <f>IF('Support - Calculation Detail'!H1162="","",'Support - Calculation Detail'!H1162)</f>
        <v>111348</v>
      </c>
      <c r="J1162">
        <f>IF('Support - Calculation Detail'!I1162="","",'Support - Calculation Detail'!I1162)</f>
        <v>0</v>
      </c>
      <c r="K1162">
        <f>IF('Support - Calculation Detail'!K1162="","",'Support - Calculation Detail'!K1162)</f>
        <v>111348</v>
      </c>
      <c r="L1162">
        <f>IF('Support - Calculation Detail'!L1162="","",'Support - Calculation Detail'!L1162)</f>
        <v>0</v>
      </c>
      <c r="M1162">
        <f>IF('Support - Calculation Detail'!M1162="","",'Support - Calculation Detail'!M1162)</f>
        <v>0</v>
      </c>
      <c r="N1162">
        <f>IF('Support - Calculation Detail'!N1162="","",'Support - Calculation Detail'!N1162)</f>
        <v>0</v>
      </c>
      <c r="P1162">
        <f>IF('Support - Calculation Detail'!O1162="","",'Support - Calculation Detail'!O1162)</f>
        <v>111348</v>
      </c>
      <c r="Q1162" t="b">
        <v>1</v>
      </c>
      <c r="R1162" t="str">
        <f t="shared" si="90"/>
        <v>3320005</v>
      </c>
      <c r="S1162" t="str">
        <f t="shared" si="91"/>
        <v>3320005-TF</v>
      </c>
      <c r="T1162" t="str">
        <f t="shared" si="92"/>
        <v>3320005-TF</v>
      </c>
      <c r="U1162" t="str">
        <f t="shared" si="93"/>
        <v>2</v>
      </c>
      <c r="V1162" t="str">
        <f t="shared" si="94"/>
        <v>TF</v>
      </c>
    </row>
    <row r="1163" spans="1:22" x14ac:dyDescent="0.35">
      <c r="A1163" t="str">
        <f>IF('Support - Calculation Detail'!A1163="","",LEFT('Support - Calculation Detail'!A1163,7)&amp;"-"&amp;RIGHT('Support - Calculation Detail'!A1163,2))</f>
        <v>3320005-UT</v>
      </c>
      <c r="B1163" t="str">
        <f>IF('Support - Calculation Detail'!C1163="","",'Support - Calculation Detail'!C1163)</f>
        <v>33</v>
      </c>
      <c r="C1163" t="str">
        <f>IF('Support - Calculation Detail'!B1163="","",'Support - Calculation Detail'!B1163)</f>
        <v>N</v>
      </c>
      <c r="D1163">
        <f>IF('Support - Calculation Detail'!D1163="","",'Support - Calculation Detail'!D1163)</f>
        <v>25858</v>
      </c>
      <c r="E1163">
        <f>IF('Support - Calculation Detail'!E1163="","",'Support - Calculation Detail'!E1163)</f>
        <v>0</v>
      </c>
      <c r="G1163">
        <f>IF('Support - Calculation Detail'!F1163="","",'Support - Calculation Detail'!F1163)</f>
        <v>25858</v>
      </c>
      <c r="H1163">
        <f>IF('Support - Calculation Detail'!G1163="","",'Support - Calculation Detail'!G1163)</f>
        <v>1.04</v>
      </c>
      <c r="I1163">
        <f>IF('Support - Calculation Detail'!H1163="","",'Support - Calculation Detail'!H1163)</f>
        <v>26892</v>
      </c>
      <c r="J1163">
        <f>IF('Support - Calculation Detail'!I1163="","",'Support - Calculation Detail'!I1163)</f>
        <v>0</v>
      </c>
      <c r="K1163">
        <f>IF('Support - Calculation Detail'!K1163="","",'Support - Calculation Detail'!K1163)</f>
        <v>26892</v>
      </c>
      <c r="L1163">
        <f>IF('Support - Calculation Detail'!L1163="","",'Support - Calculation Detail'!L1163)</f>
        <v>0</v>
      </c>
      <c r="M1163">
        <f>IF('Support - Calculation Detail'!M1163="","",'Support - Calculation Detail'!M1163)</f>
        <v>0</v>
      </c>
      <c r="N1163">
        <f>IF('Support - Calculation Detail'!N1163="","",'Support - Calculation Detail'!N1163)</f>
        <v>0</v>
      </c>
      <c r="P1163">
        <f>IF('Support - Calculation Detail'!O1163="","",'Support - Calculation Detail'!O1163)</f>
        <v>26892</v>
      </c>
      <c r="Q1163" t="b">
        <v>1</v>
      </c>
      <c r="R1163" t="str">
        <f t="shared" si="90"/>
        <v>3320005</v>
      </c>
      <c r="S1163" t="str">
        <f t="shared" si="91"/>
        <v>3320005-UT</v>
      </c>
      <c r="T1163" t="str">
        <f t="shared" si="92"/>
        <v>3320005-UT</v>
      </c>
      <c r="U1163" t="str">
        <f t="shared" si="93"/>
        <v>2</v>
      </c>
      <c r="V1163" t="str">
        <f t="shared" si="94"/>
        <v>UT</v>
      </c>
    </row>
    <row r="1164" spans="1:22" x14ac:dyDescent="0.35">
      <c r="A1164" t="str">
        <f>IF('Support - Calculation Detail'!A1164="","",LEFT('Support - Calculation Detail'!A1164,7)&amp;"-"&amp;RIGHT('Support - Calculation Detail'!A1164,2))</f>
        <v>3320006-TF</v>
      </c>
      <c r="B1164" t="str">
        <f>IF('Support - Calculation Detail'!C1164="","",'Support - Calculation Detail'!C1164)</f>
        <v>33</v>
      </c>
      <c r="C1164" t="str">
        <f>IF('Support - Calculation Detail'!B1164="","",'Support - Calculation Detail'!B1164)</f>
        <v>N</v>
      </c>
      <c r="D1164">
        <f>IF('Support - Calculation Detail'!D1164="","",'Support - Calculation Detail'!D1164)</f>
        <v>20935</v>
      </c>
      <c r="E1164">
        <f>IF('Support - Calculation Detail'!E1164="","",'Support - Calculation Detail'!E1164)</f>
        <v>0</v>
      </c>
      <c r="G1164">
        <f>IF('Support - Calculation Detail'!F1164="","",'Support - Calculation Detail'!F1164)</f>
        <v>20935</v>
      </c>
      <c r="H1164">
        <f>IF('Support - Calculation Detail'!G1164="","",'Support - Calculation Detail'!G1164)</f>
        <v>1.04</v>
      </c>
      <c r="I1164">
        <f>IF('Support - Calculation Detail'!H1164="","",'Support - Calculation Detail'!H1164)</f>
        <v>21772</v>
      </c>
      <c r="J1164">
        <f>IF('Support - Calculation Detail'!I1164="","",'Support - Calculation Detail'!I1164)</f>
        <v>0</v>
      </c>
      <c r="K1164">
        <f>IF('Support - Calculation Detail'!K1164="","",'Support - Calculation Detail'!K1164)</f>
        <v>21772</v>
      </c>
      <c r="L1164">
        <f>IF('Support - Calculation Detail'!L1164="","",'Support - Calculation Detail'!L1164)</f>
        <v>0</v>
      </c>
      <c r="M1164">
        <f>IF('Support - Calculation Detail'!M1164="","",'Support - Calculation Detail'!M1164)</f>
        <v>0</v>
      </c>
      <c r="N1164">
        <f>IF('Support - Calculation Detail'!N1164="","",'Support - Calculation Detail'!N1164)</f>
        <v>0</v>
      </c>
      <c r="P1164">
        <f>IF('Support - Calculation Detail'!O1164="","",'Support - Calculation Detail'!O1164)</f>
        <v>21772</v>
      </c>
      <c r="Q1164" t="b">
        <v>1</v>
      </c>
      <c r="R1164" t="str">
        <f t="shared" si="90"/>
        <v>3320006</v>
      </c>
      <c r="S1164" t="str">
        <f t="shared" si="91"/>
        <v>3320006-TF</v>
      </c>
      <c r="T1164" t="str">
        <f t="shared" si="92"/>
        <v>3320006-TF</v>
      </c>
      <c r="U1164" t="str">
        <f t="shared" si="93"/>
        <v>2</v>
      </c>
      <c r="V1164" t="str">
        <f t="shared" si="94"/>
        <v>TF</v>
      </c>
    </row>
    <row r="1165" spans="1:22" x14ac:dyDescent="0.35">
      <c r="A1165" t="str">
        <f>IF('Support - Calculation Detail'!A1165="","",LEFT('Support - Calculation Detail'!A1165,7)&amp;"-"&amp;RIGHT('Support - Calculation Detail'!A1165,2))</f>
        <v>3320006-UT</v>
      </c>
      <c r="B1165" t="str">
        <f>IF('Support - Calculation Detail'!C1165="","",'Support - Calculation Detail'!C1165)</f>
        <v>33</v>
      </c>
      <c r="C1165" t="str">
        <f>IF('Support - Calculation Detail'!B1165="","",'Support - Calculation Detail'!B1165)</f>
        <v>N</v>
      </c>
      <c r="D1165">
        <f>IF('Support - Calculation Detail'!D1165="","",'Support - Calculation Detail'!D1165)</f>
        <v>26830</v>
      </c>
      <c r="E1165">
        <f>IF('Support - Calculation Detail'!E1165="","",'Support - Calculation Detail'!E1165)</f>
        <v>0</v>
      </c>
      <c r="G1165">
        <f>IF('Support - Calculation Detail'!F1165="","",'Support - Calculation Detail'!F1165)</f>
        <v>26830</v>
      </c>
      <c r="H1165">
        <f>IF('Support - Calculation Detail'!G1165="","",'Support - Calculation Detail'!G1165)</f>
        <v>1.04</v>
      </c>
      <c r="I1165">
        <f>IF('Support - Calculation Detail'!H1165="","",'Support - Calculation Detail'!H1165)</f>
        <v>27903</v>
      </c>
      <c r="J1165">
        <f>IF('Support - Calculation Detail'!I1165="","",'Support - Calculation Detail'!I1165)</f>
        <v>0</v>
      </c>
      <c r="K1165">
        <f>IF('Support - Calculation Detail'!K1165="","",'Support - Calculation Detail'!K1165)</f>
        <v>27903</v>
      </c>
      <c r="L1165">
        <f>IF('Support - Calculation Detail'!L1165="","",'Support - Calculation Detail'!L1165)</f>
        <v>0</v>
      </c>
      <c r="M1165">
        <f>IF('Support - Calculation Detail'!M1165="","",'Support - Calculation Detail'!M1165)</f>
        <v>0</v>
      </c>
      <c r="N1165">
        <f>IF('Support - Calculation Detail'!N1165="","",'Support - Calculation Detail'!N1165)</f>
        <v>0</v>
      </c>
      <c r="P1165">
        <f>IF('Support - Calculation Detail'!O1165="","",'Support - Calculation Detail'!O1165)</f>
        <v>27903</v>
      </c>
      <c r="Q1165" t="b">
        <v>1</v>
      </c>
      <c r="R1165" t="str">
        <f t="shared" si="90"/>
        <v>3320006</v>
      </c>
      <c r="S1165" t="str">
        <f t="shared" si="91"/>
        <v>3320006-UT</v>
      </c>
      <c r="T1165" t="str">
        <f t="shared" si="92"/>
        <v>3320006-UT</v>
      </c>
      <c r="U1165" t="str">
        <f t="shared" si="93"/>
        <v>2</v>
      </c>
      <c r="V1165" t="str">
        <f t="shared" si="94"/>
        <v>UT</v>
      </c>
    </row>
    <row r="1166" spans="1:22" x14ac:dyDescent="0.35">
      <c r="A1166" t="str">
        <f>IF('Support - Calculation Detail'!A1166="","",LEFT('Support - Calculation Detail'!A1166,7)&amp;"-"&amp;RIGHT('Support - Calculation Detail'!A1166,2))</f>
        <v>3320007-TF</v>
      </c>
      <c r="B1166" t="str">
        <f>IF('Support - Calculation Detail'!C1166="","",'Support - Calculation Detail'!C1166)</f>
        <v>33</v>
      </c>
      <c r="C1166" t="str">
        <f>IF('Support - Calculation Detail'!B1166="","",'Support - Calculation Detail'!B1166)</f>
        <v>N</v>
      </c>
      <c r="D1166">
        <f>IF('Support - Calculation Detail'!D1166="","",'Support - Calculation Detail'!D1166)</f>
        <v>550074</v>
      </c>
      <c r="E1166">
        <f>IF('Support - Calculation Detail'!E1166="","",'Support - Calculation Detail'!E1166)</f>
        <v>0</v>
      </c>
      <c r="G1166">
        <f>IF('Support - Calculation Detail'!F1166="","",'Support - Calculation Detail'!F1166)</f>
        <v>550074</v>
      </c>
      <c r="H1166">
        <f>IF('Support - Calculation Detail'!G1166="","",'Support - Calculation Detail'!G1166)</f>
        <v>1.04</v>
      </c>
      <c r="I1166">
        <f>IF('Support - Calculation Detail'!H1166="","",'Support - Calculation Detail'!H1166)</f>
        <v>572077</v>
      </c>
      <c r="J1166">
        <f>IF('Support - Calculation Detail'!I1166="","",'Support - Calculation Detail'!I1166)</f>
        <v>0</v>
      </c>
      <c r="K1166">
        <f>IF('Support - Calculation Detail'!K1166="","",'Support - Calculation Detail'!K1166)</f>
        <v>572077</v>
      </c>
      <c r="L1166">
        <f>IF('Support - Calculation Detail'!L1166="","",'Support - Calculation Detail'!L1166)</f>
        <v>0</v>
      </c>
      <c r="M1166">
        <f>IF('Support - Calculation Detail'!M1166="","",'Support - Calculation Detail'!M1166)</f>
        <v>0</v>
      </c>
      <c r="N1166">
        <f>IF('Support - Calculation Detail'!N1166="","",'Support - Calculation Detail'!N1166)</f>
        <v>0</v>
      </c>
      <c r="P1166">
        <f>IF('Support - Calculation Detail'!O1166="","",'Support - Calculation Detail'!O1166)</f>
        <v>572077</v>
      </c>
      <c r="Q1166" t="b">
        <v>1</v>
      </c>
      <c r="R1166" t="str">
        <f t="shared" si="90"/>
        <v>3320007</v>
      </c>
      <c r="S1166" t="str">
        <f t="shared" si="91"/>
        <v>3320007-TF</v>
      </c>
      <c r="T1166" t="str">
        <f t="shared" si="92"/>
        <v>3320007-TF</v>
      </c>
      <c r="U1166" t="str">
        <f t="shared" si="93"/>
        <v>2</v>
      </c>
      <c r="V1166" t="str">
        <f t="shared" si="94"/>
        <v>TF</v>
      </c>
    </row>
    <row r="1167" spans="1:22" x14ac:dyDescent="0.35">
      <c r="A1167" t="str">
        <f>IF('Support - Calculation Detail'!A1167="","",LEFT('Support - Calculation Detail'!A1167,7)&amp;"-"&amp;RIGHT('Support - Calculation Detail'!A1167,2))</f>
        <v>3320007-UT</v>
      </c>
      <c r="B1167" t="str">
        <f>IF('Support - Calculation Detail'!C1167="","",'Support - Calculation Detail'!C1167)</f>
        <v>33</v>
      </c>
      <c r="C1167" t="str">
        <f>IF('Support - Calculation Detail'!B1167="","",'Support - Calculation Detail'!B1167)</f>
        <v>N</v>
      </c>
      <c r="D1167">
        <f>IF('Support - Calculation Detail'!D1167="","",'Support - Calculation Detail'!D1167)</f>
        <v>342216</v>
      </c>
      <c r="E1167">
        <f>IF('Support - Calculation Detail'!E1167="","",'Support - Calculation Detail'!E1167)</f>
        <v>0</v>
      </c>
      <c r="G1167">
        <f>IF('Support - Calculation Detail'!F1167="","",'Support - Calculation Detail'!F1167)</f>
        <v>342216</v>
      </c>
      <c r="H1167">
        <f>IF('Support - Calculation Detail'!G1167="","",'Support - Calculation Detail'!G1167)</f>
        <v>1.04</v>
      </c>
      <c r="I1167">
        <f>IF('Support - Calculation Detail'!H1167="","",'Support - Calculation Detail'!H1167)</f>
        <v>355905</v>
      </c>
      <c r="J1167">
        <f>IF('Support - Calculation Detail'!I1167="","",'Support - Calculation Detail'!I1167)</f>
        <v>0</v>
      </c>
      <c r="K1167">
        <f>IF('Support - Calculation Detail'!K1167="","",'Support - Calculation Detail'!K1167)</f>
        <v>355905</v>
      </c>
      <c r="L1167">
        <f>IF('Support - Calculation Detail'!L1167="","",'Support - Calculation Detail'!L1167)</f>
        <v>0</v>
      </c>
      <c r="M1167">
        <f>IF('Support - Calculation Detail'!M1167="","",'Support - Calculation Detail'!M1167)</f>
        <v>0</v>
      </c>
      <c r="N1167">
        <f>IF('Support - Calculation Detail'!N1167="","",'Support - Calculation Detail'!N1167)</f>
        <v>0</v>
      </c>
      <c r="P1167">
        <f>IF('Support - Calculation Detail'!O1167="","",'Support - Calculation Detail'!O1167)</f>
        <v>355905</v>
      </c>
      <c r="Q1167" t="b">
        <v>1</v>
      </c>
      <c r="R1167" t="str">
        <f t="shared" si="90"/>
        <v>3320007</v>
      </c>
      <c r="S1167" t="str">
        <f t="shared" si="91"/>
        <v>3320007-UT</v>
      </c>
      <c r="T1167" t="str">
        <f t="shared" si="92"/>
        <v>3320007-UT</v>
      </c>
      <c r="U1167" t="str">
        <f t="shared" si="93"/>
        <v>2</v>
      </c>
      <c r="V1167" t="str">
        <f t="shared" si="94"/>
        <v>UT</v>
      </c>
    </row>
    <row r="1168" spans="1:22" x14ac:dyDescent="0.35">
      <c r="A1168" t="str">
        <f>IF('Support - Calculation Detail'!A1168="","",LEFT('Support - Calculation Detail'!A1168,7)&amp;"-"&amp;RIGHT('Support - Calculation Detail'!A1168,2))</f>
        <v>3320008-TF</v>
      </c>
      <c r="B1168" t="str">
        <f>IF('Support - Calculation Detail'!C1168="","",'Support - Calculation Detail'!C1168)</f>
        <v>33</v>
      </c>
      <c r="C1168" t="str">
        <f>IF('Support - Calculation Detail'!B1168="","",'Support - Calculation Detail'!B1168)</f>
        <v>N</v>
      </c>
      <c r="D1168">
        <f>IF('Support - Calculation Detail'!D1168="","",'Support - Calculation Detail'!D1168)</f>
        <v>28853</v>
      </c>
      <c r="E1168">
        <f>IF('Support - Calculation Detail'!E1168="","",'Support - Calculation Detail'!E1168)</f>
        <v>0</v>
      </c>
      <c r="G1168">
        <f>IF('Support - Calculation Detail'!F1168="","",'Support - Calculation Detail'!F1168)</f>
        <v>28853</v>
      </c>
      <c r="H1168">
        <f>IF('Support - Calculation Detail'!G1168="","",'Support - Calculation Detail'!G1168)</f>
        <v>1.04</v>
      </c>
      <c r="I1168">
        <f>IF('Support - Calculation Detail'!H1168="","",'Support - Calculation Detail'!H1168)</f>
        <v>30007</v>
      </c>
      <c r="J1168">
        <f>IF('Support - Calculation Detail'!I1168="","",'Support - Calculation Detail'!I1168)</f>
        <v>0</v>
      </c>
      <c r="K1168">
        <f>IF('Support - Calculation Detail'!K1168="","",'Support - Calculation Detail'!K1168)</f>
        <v>30007</v>
      </c>
      <c r="L1168">
        <f>IF('Support - Calculation Detail'!L1168="","",'Support - Calculation Detail'!L1168)</f>
        <v>0</v>
      </c>
      <c r="M1168">
        <f>IF('Support - Calculation Detail'!M1168="","",'Support - Calculation Detail'!M1168)</f>
        <v>0</v>
      </c>
      <c r="N1168">
        <f>IF('Support - Calculation Detail'!N1168="","",'Support - Calculation Detail'!N1168)</f>
        <v>0</v>
      </c>
      <c r="P1168">
        <f>IF('Support - Calculation Detail'!O1168="","",'Support - Calculation Detail'!O1168)</f>
        <v>30007</v>
      </c>
      <c r="Q1168" t="b">
        <v>1</v>
      </c>
      <c r="R1168" t="str">
        <f t="shared" si="90"/>
        <v>3320008</v>
      </c>
      <c r="S1168" t="str">
        <f t="shared" si="91"/>
        <v>3320008-TF</v>
      </c>
      <c r="T1168" t="str">
        <f t="shared" si="92"/>
        <v>3320008-TF</v>
      </c>
      <c r="U1168" t="str">
        <f t="shared" si="93"/>
        <v>2</v>
      </c>
      <c r="V1168" t="str">
        <f t="shared" si="94"/>
        <v>TF</v>
      </c>
    </row>
    <row r="1169" spans="1:22" x14ac:dyDescent="0.35">
      <c r="A1169" t="str">
        <f>IF('Support - Calculation Detail'!A1169="","",LEFT('Support - Calculation Detail'!A1169,7)&amp;"-"&amp;RIGHT('Support - Calculation Detail'!A1169,2))</f>
        <v>3320008-UT</v>
      </c>
      <c r="B1169" t="str">
        <f>IF('Support - Calculation Detail'!C1169="","",'Support - Calculation Detail'!C1169)</f>
        <v>33</v>
      </c>
      <c r="C1169" t="str">
        <f>IF('Support - Calculation Detail'!B1169="","",'Support - Calculation Detail'!B1169)</f>
        <v>N</v>
      </c>
      <c r="D1169">
        <f>IF('Support - Calculation Detail'!D1169="","",'Support - Calculation Detail'!D1169)</f>
        <v>31927</v>
      </c>
      <c r="E1169">
        <f>IF('Support - Calculation Detail'!E1169="","",'Support - Calculation Detail'!E1169)</f>
        <v>0</v>
      </c>
      <c r="G1169">
        <f>IF('Support - Calculation Detail'!F1169="","",'Support - Calculation Detail'!F1169)</f>
        <v>31927</v>
      </c>
      <c r="H1169">
        <f>IF('Support - Calculation Detail'!G1169="","",'Support - Calculation Detail'!G1169)</f>
        <v>1.04</v>
      </c>
      <c r="I1169">
        <f>IF('Support - Calculation Detail'!H1169="","",'Support - Calculation Detail'!H1169)</f>
        <v>33204</v>
      </c>
      <c r="J1169">
        <f>IF('Support - Calculation Detail'!I1169="","",'Support - Calculation Detail'!I1169)</f>
        <v>0</v>
      </c>
      <c r="K1169">
        <f>IF('Support - Calculation Detail'!K1169="","",'Support - Calculation Detail'!K1169)</f>
        <v>33204</v>
      </c>
      <c r="L1169">
        <f>IF('Support - Calculation Detail'!L1169="","",'Support - Calculation Detail'!L1169)</f>
        <v>0</v>
      </c>
      <c r="M1169">
        <f>IF('Support - Calculation Detail'!M1169="","",'Support - Calculation Detail'!M1169)</f>
        <v>0</v>
      </c>
      <c r="N1169">
        <f>IF('Support - Calculation Detail'!N1169="","",'Support - Calculation Detail'!N1169)</f>
        <v>0</v>
      </c>
      <c r="P1169">
        <f>IF('Support - Calculation Detail'!O1169="","",'Support - Calculation Detail'!O1169)</f>
        <v>33204</v>
      </c>
      <c r="Q1169" t="b">
        <v>1</v>
      </c>
      <c r="R1169" t="str">
        <f t="shared" si="90"/>
        <v>3320008</v>
      </c>
      <c r="S1169" t="str">
        <f t="shared" si="91"/>
        <v>3320008-UT</v>
      </c>
      <c r="T1169" t="str">
        <f t="shared" si="92"/>
        <v>3320008-UT</v>
      </c>
      <c r="U1169" t="str">
        <f t="shared" si="93"/>
        <v>2</v>
      </c>
      <c r="V1169" t="str">
        <f t="shared" si="94"/>
        <v>UT</v>
      </c>
    </row>
    <row r="1170" spans="1:22" x14ac:dyDescent="0.35">
      <c r="A1170" t="str">
        <f>IF('Support - Calculation Detail'!A1170="","",LEFT('Support - Calculation Detail'!A1170,7)&amp;"-"&amp;RIGHT('Support - Calculation Detail'!A1170,2))</f>
        <v>3320009-TF</v>
      </c>
      <c r="B1170" t="str">
        <f>IF('Support - Calculation Detail'!C1170="","",'Support - Calculation Detail'!C1170)</f>
        <v>33</v>
      </c>
      <c r="C1170" t="str">
        <f>IF('Support - Calculation Detail'!B1170="","",'Support - Calculation Detail'!B1170)</f>
        <v>N</v>
      </c>
      <c r="D1170">
        <f>IF('Support - Calculation Detail'!D1170="","",'Support - Calculation Detail'!D1170)</f>
        <v>31536</v>
      </c>
      <c r="E1170">
        <f>IF('Support - Calculation Detail'!E1170="","",'Support - Calculation Detail'!E1170)</f>
        <v>0</v>
      </c>
      <c r="G1170">
        <f>IF('Support - Calculation Detail'!F1170="","",'Support - Calculation Detail'!F1170)</f>
        <v>31536</v>
      </c>
      <c r="H1170">
        <f>IF('Support - Calculation Detail'!G1170="","",'Support - Calculation Detail'!G1170)</f>
        <v>1.04</v>
      </c>
      <c r="I1170">
        <f>IF('Support - Calculation Detail'!H1170="","",'Support - Calculation Detail'!H1170)</f>
        <v>32797</v>
      </c>
      <c r="J1170">
        <f>IF('Support - Calculation Detail'!I1170="","",'Support - Calculation Detail'!I1170)</f>
        <v>0</v>
      </c>
      <c r="K1170">
        <f>IF('Support - Calculation Detail'!K1170="","",'Support - Calculation Detail'!K1170)</f>
        <v>32797</v>
      </c>
      <c r="L1170">
        <f>IF('Support - Calculation Detail'!L1170="","",'Support - Calculation Detail'!L1170)</f>
        <v>0</v>
      </c>
      <c r="M1170">
        <f>IF('Support - Calculation Detail'!M1170="","",'Support - Calculation Detail'!M1170)</f>
        <v>0</v>
      </c>
      <c r="N1170">
        <f>IF('Support - Calculation Detail'!N1170="","",'Support - Calculation Detail'!N1170)</f>
        <v>0</v>
      </c>
      <c r="P1170">
        <f>IF('Support - Calculation Detail'!O1170="","",'Support - Calculation Detail'!O1170)</f>
        <v>32797</v>
      </c>
      <c r="Q1170" t="b">
        <v>1</v>
      </c>
      <c r="R1170" t="str">
        <f t="shared" si="90"/>
        <v>3320009</v>
      </c>
      <c r="S1170" t="str">
        <f t="shared" si="91"/>
        <v>3320009-TF</v>
      </c>
      <c r="T1170" t="str">
        <f t="shared" si="92"/>
        <v>3320009-TF</v>
      </c>
      <c r="U1170" t="str">
        <f t="shared" si="93"/>
        <v>2</v>
      </c>
      <c r="V1170" t="str">
        <f t="shared" si="94"/>
        <v>TF</v>
      </c>
    </row>
    <row r="1171" spans="1:22" x14ac:dyDescent="0.35">
      <c r="A1171" t="str">
        <f>IF('Support - Calculation Detail'!A1171="","",LEFT('Support - Calculation Detail'!A1171,7)&amp;"-"&amp;RIGHT('Support - Calculation Detail'!A1171,2))</f>
        <v>3320009-UT</v>
      </c>
      <c r="B1171" t="str">
        <f>IF('Support - Calculation Detail'!C1171="","",'Support - Calculation Detail'!C1171)</f>
        <v>33</v>
      </c>
      <c r="C1171" t="str">
        <f>IF('Support - Calculation Detail'!B1171="","",'Support - Calculation Detail'!B1171)</f>
        <v>N</v>
      </c>
      <c r="D1171">
        <f>IF('Support - Calculation Detail'!D1171="","",'Support - Calculation Detail'!D1171)</f>
        <v>21964</v>
      </c>
      <c r="E1171">
        <f>IF('Support - Calculation Detail'!E1171="","",'Support - Calculation Detail'!E1171)</f>
        <v>0</v>
      </c>
      <c r="G1171">
        <f>IF('Support - Calculation Detail'!F1171="","",'Support - Calculation Detail'!F1171)</f>
        <v>21964</v>
      </c>
      <c r="H1171">
        <f>IF('Support - Calculation Detail'!G1171="","",'Support - Calculation Detail'!G1171)</f>
        <v>1.04</v>
      </c>
      <c r="I1171">
        <f>IF('Support - Calculation Detail'!H1171="","",'Support - Calculation Detail'!H1171)</f>
        <v>22843</v>
      </c>
      <c r="J1171">
        <f>IF('Support - Calculation Detail'!I1171="","",'Support - Calculation Detail'!I1171)</f>
        <v>0</v>
      </c>
      <c r="K1171">
        <f>IF('Support - Calculation Detail'!K1171="","",'Support - Calculation Detail'!K1171)</f>
        <v>22843</v>
      </c>
      <c r="L1171">
        <f>IF('Support - Calculation Detail'!L1171="","",'Support - Calculation Detail'!L1171)</f>
        <v>0</v>
      </c>
      <c r="M1171">
        <f>IF('Support - Calculation Detail'!M1171="","",'Support - Calculation Detail'!M1171)</f>
        <v>0</v>
      </c>
      <c r="N1171">
        <f>IF('Support - Calculation Detail'!N1171="","",'Support - Calculation Detail'!N1171)</f>
        <v>0</v>
      </c>
      <c r="P1171">
        <f>IF('Support - Calculation Detail'!O1171="","",'Support - Calculation Detail'!O1171)</f>
        <v>22843</v>
      </c>
      <c r="Q1171" t="b">
        <v>1</v>
      </c>
      <c r="R1171" t="str">
        <f t="shared" si="90"/>
        <v>3320009</v>
      </c>
      <c r="S1171" t="str">
        <f t="shared" si="91"/>
        <v>3320009-UT</v>
      </c>
      <c r="T1171" t="str">
        <f t="shared" si="92"/>
        <v>3320009-UT</v>
      </c>
      <c r="U1171" t="str">
        <f t="shared" si="93"/>
        <v>2</v>
      </c>
      <c r="V1171" t="str">
        <f t="shared" si="94"/>
        <v>UT</v>
      </c>
    </row>
    <row r="1172" spans="1:22" x14ac:dyDescent="0.35">
      <c r="A1172" t="str">
        <f>IF('Support - Calculation Detail'!A1172="","",LEFT('Support - Calculation Detail'!A1172,7)&amp;"-"&amp;RIGHT('Support - Calculation Detail'!A1172,2))</f>
        <v>3320010-TF</v>
      </c>
      <c r="B1172" t="str">
        <f>IF('Support - Calculation Detail'!C1172="","",'Support - Calculation Detail'!C1172)</f>
        <v>33</v>
      </c>
      <c r="C1172" t="str">
        <f>IF('Support - Calculation Detail'!B1172="","",'Support - Calculation Detail'!B1172)</f>
        <v>N</v>
      </c>
      <c r="D1172">
        <f>IF('Support - Calculation Detail'!D1172="","",'Support - Calculation Detail'!D1172)</f>
        <v>40608</v>
      </c>
      <c r="E1172">
        <f>IF('Support - Calculation Detail'!E1172="","",'Support - Calculation Detail'!E1172)</f>
        <v>0</v>
      </c>
      <c r="G1172">
        <f>IF('Support - Calculation Detail'!F1172="","",'Support - Calculation Detail'!F1172)</f>
        <v>40608</v>
      </c>
      <c r="H1172">
        <f>IF('Support - Calculation Detail'!G1172="","",'Support - Calculation Detail'!G1172)</f>
        <v>1.04</v>
      </c>
      <c r="I1172">
        <f>IF('Support - Calculation Detail'!H1172="","",'Support - Calculation Detail'!H1172)</f>
        <v>42232</v>
      </c>
      <c r="J1172">
        <f>IF('Support - Calculation Detail'!I1172="","",'Support - Calculation Detail'!I1172)</f>
        <v>0</v>
      </c>
      <c r="K1172">
        <f>IF('Support - Calculation Detail'!K1172="","",'Support - Calculation Detail'!K1172)</f>
        <v>42232</v>
      </c>
      <c r="L1172">
        <f>IF('Support - Calculation Detail'!L1172="","",'Support - Calculation Detail'!L1172)</f>
        <v>0</v>
      </c>
      <c r="M1172">
        <f>IF('Support - Calculation Detail'!M1172="","",'Support - Calculation Detail'!M1172)</f>
        <v>0</v>
      </c>
      <c r="N1172">
        <f>IF('Support - Calculation Detail'!N1172="","",'Support - Calculation Detail'!N1172)</f>
        <v>0</v>
      </c>
      <c r="P1172">
        <f>IF('Support - Calculation Detail'!O1172="","",'Support - Calculation Detail'!O1172)</f>
        <v>42232</v>
      </c>
      <c r="Q1172" t="b">
        <v>1</v>
      </c>
      <c r="R1172" t="str">
        <f t="shared" si="90"/>
        <v>3320010</v>
      </c>
      <c r="S1172" t="str">
        <f t="shared" si="91"/>
        <v>3320010-TF</v>
      </c>
      <c r="T1172" t="str">
        <f t="shared" si="92"/>
        <v>3320010-TF</v>
      </c>
      <c r="U1172" t="str">
        <f t="shared" si="93"/>
        <v>2</v>
      </c>
      <c r="V1172" t="str">
        <f t="shared" si="94"/>
        <v>TF</v>
      </c>
    </row>
    <row r="1173" spans="1:22" x14ac:dyDescent="0.35">
      <c r="A1173" t="str">
        <f>IF('Support - Calculation Detail'!A1173="","",LEFT('Support - Calculation Detail'!A1173,7)&amp;"-"&amp;RIGHT('Support - Calculation Detail'!A1173,2))</f>
        <v>3320010-UT</v>
      </c>
      <c r="B1173" t="str">
        <f>IF('Support - Calculation Detail'!C1173="","",'Support - Calculation Detail'!C1173)</f>
        <v>33</v>
      </c>
      <c r="C1173" t="str">
        <f>IF('Support - Calculation Detail'!B1173="","",'Support - Calculation Detail'!B1173)</f>
        <v>N</v>
      </c>
      <c r="D1173">
        <f>IF('Support - Calculation Detail'!D1173="","",'Support - Calculation Detail'!D1173)</f>
        <v>20660</v>
      </c>
      <c r="E1173">
        <f>IF('Support - Calculation Detail'!E1173="","",'Support - Calculation Detail'!E1173)</f>
        <v>0</v>
      </c>
      <c r="G1173">
        <f>IF('Support - Calculation Detail'!F1173="","",'Support - Calculation Detail'!F1173)</f>
        <v>20660</v>
      </c>
      <c r="H1173">
        <f>IF('Support - Calculation Detail'!G1173="","",'Support - Calculation Detail'!G1173)</f>
        <v>1.04</v>
      </c>
      <c r="I1173">
        <f>IF('Support - Calculation Detail'!H1173="","",'Support - Calculation Detail'!H1173)</f>
        <v>21486</v>
      </c>
      <c r="J1173">
        <f>IF('Support - Calculation Detail'!I1173="","",'Support - Calculation Detail'!I1173)</f>
        <v>0</v>
      </c>
      <c r="K1173">
        <f>IF('Support - Calculation Detail'!K1173="","",'Support - Calculation Detail'!K1173)</f>
        <v>21486</v>
      </c>
      <c r="L1173">
        <f>IF('Support - Calculation Detail'!L1173="","",'Support - Calculation Detail'!L1173)</f>
        <v>0</v>
      </c>
      <c r="M1173">
        <f>IF('Support - Calculation Detail'!M1173="","",'Support - Calculation Detail'!M1173)</f>
        <v>0</v>
      </c>
      <c r="N1173">
        <f>IF('Support - Calculation Detail'!N1173="","",'Support - Calculation Detail'!N1173)</f>
        <v>0</v>
      </c>
      <c r="P1173">
        <f>IF('Support - Calculation Detail'!O1173="","",'Support - Calculation Detail'!O1173)</f>
        <v>21486</v>
      </c>
      <c r="Q1173" t="b">
        <v>1</v>
      </c>
      <c r="R1173" t="str">
        <f t="shared" si="90"/>
        <v>3320010</v>
      </c>
      <c r="S1173" t="str">
        <f t="shared" si="91"/>
        <v>3320010-UT</v>
      </c>
      <c r="T1173" t="str">
        <f t="shared" si="92"/>
        <v>3320010-UT</v>
      </c>
      <c r="U1173" t="str">
        <f t="shared" si="93"/>
        <v>2</v>
      </c>
      <c r="V1173" t="str">
        <f t="shared" si="94"/>
        <v>UT</v>
      </c>
    </row>
    <row r="1174" spans="1:22" x14ac:dyDescent="0.35">
      <c r="A1174" t="str">
        <f>IF('Support - Calculation Detail'!A1174="","",LEFT('Support - Calculation Detail'!A1174,7)&amp;"-"&amp;RIGHT('Support - Calculation Detail'!A1174,2))</f>
        <v>3320011-TF</v>
      </c>
      <c r="B1174" t="str">
        <f>IF('Support - Calculation Detail'!C1174="","",'Support - Calculation Detail'!C1174)</f>
        <v>33</v>
      </c>
      <c r="C1174" t="str">
        <f>IF('Support - Calculation Detail'!B1174="","",'Support - Calculation Detail'!B1174)</f>
        <v>N</v>
      </c>
      <c r="D1174">
        <f>IF('Support - Calculation Detail'!D1174="","",'Support - Calculation Detail'!D1174)</f>
        <v>20149</v>
      </c>
      <c r="E1174">
        <f>IF('Support - Calculation Detail'!E1174="","",'Support - Calculation Detail'!E1174)</f>
        <v>0</v>
      </c>
      <c r="G1174">
        <f>IF('Support - Calculation Detail'!F1174="","",'Support - Calculation Detail'!F1174)</f>
        <v>20149</v>
      </c>
      <c r="H1174">
        <f>IF('Support - Calculation Detail'!G1174="","",'Support - Calculation Detail'!G1174)</f>
        <v>1.04</v>
      </c>
      <c r="I1174">
        <f>IF('Support - Calculation Detail'!H1174="","",'Support - Calculation Detail'!H1174)</f>
        <v>20955</v>
      </c>
      <c r="J1174">
        <f>IF('Support - Calculation Detail'!I1174="","",'Support - Calculation Detail'!I1174)</f>
        <v>0</v>
      </c>
      <c r="K1174">
        <f>IF('Support - Calculation Detail'!K1174="","",'Support - Calculation Detail'!K1174)</f>
        <v>20955</v>
      </c>
      <c r="L1174">
        <f>IF('Support - Calculation Detail'!L1174="","",'Support - Calculation Detail'!L1174)</f>
        <v>0</v>
      </c>
      <c r="M1174">
        <f>IF('Support - Calculation Detail'!M1174="","",'Support - Calculation Detail'!M1174)</f>
        <v>0</v>
      </c>
      <c r="N1174">
        <f>IF('Support - Calculation Detail'!N1174="","",'Support - Calculation Detail'!N1174)</f>
        <v>0</v>
      </c>
      <c r="P1174">
        <f>IF('Support - Calculation Detail'!O1174="","",'Support - Calculation Detail'!O1174)</f>
        <v>20955</v>
      </c>
      <c r="Q1174" t="b">
        <v>1</v>
      </c>
      <c r="R1174" t="str">
        <f t="shared" si="90"/>
        <v>3320011</v>
      </c>
      <c r="S1174" t="str">
        <f t="shared" si="91"/>
        <v>3320011-TF</v>
      </c>
      <c r="T1174" t="str">
        <f t="shared" si="92"/>
        <v>3320011-TF</v>
      </c>
      <c r="U1174" t="str">
        <f t="shared" si="93"/>
        <v>2</v>
      </c>
      <c r="V1174" t="str">
        <f t="shared" si="94"/>
        <v>TF</v>
      </c>
    </row>
    <row r="1175" spans="1:22" x14ac:dyDescent="0.35">
      <c r="A1175" t="str">
        <f>IF('Support - Calculation Detail'!A1175="","",LEFT('Support - Calculation Detail'!A1175,7)&amp;"-"&amp;RIGHT('Support - Calculation Detail'!A1175,2))</f>
        <v>3320011-UT</v>
      </c>
      <c r="B1175" t="str">
        <f>IF('Support - Calculation Detail'!C1175="","",'Support - Calculation Detail'!C1175)</f>
        <v>33</v>
      </c>
      <c r="C1175" t="str">
        <f>IF('Support - Calculation Detail'!B1175="","",'Support - Calculation Detail'!B1175)</f>
        <v>N</v>
      </c>
      <c r="D1175">
        <f>IF('Support - Calculation Detail'!D1175="","",'Support - Calculation Detail'!D1175)</f>
        <v>31278</v>
      </c>
      <c r="E1175">
        <f>IF('Support - Calculation Detail'!E1175="","",'Support - Calculation Detail'!E1175)</f>
        <v>0</v>
      </c>
      <c r="G1175">
        <f>IF('Support - Calculation Detail'!F1175="","",'Support - Calculation Detail'!F1175)</f>
        <v>31278</v>
      </c>
      <c r="H1175">
        <f>IF('Support - Calculation Detail'!G1175="","",'Support - Calculation Detail'!G1175)</f>
        <v>1.04</v>
      </c>
      <c r="I1175">
        <f>IF('Support - Calculation Detail'!H1175="","",'Support - Calculation Detail'!H1175)</f>
        <v>32529</v>
      </c>
      <c r="J1175">
        <f>IF('Support - Calculation Detail'!I1175="","",'Support - Calculation Detail'!I1175)</f>
        <v>0</v>
      </c>
      <c r="K1175">
        <f>IF('Support - Calculation Detail'!K1175="","",'Support - Calculation Detail'!K1175)</f>
        <v>32529</v>
      </c>
      <c r="L1175">
        <f>IF('Support - Calculation Detail'!L1175="","",'Support - Calculation Detail'!L1175)</f>
        <v>0</v>
      </c>
      <c r="M1175">
        <f>IF('Support - Calculation Detail'!M1175="","",'Support - Calculation Detail'!M1175)</f>
        <v>0</v>
      </c>
      <c r="N1175">
        <f>IF('Support - Calculation Detail'!N1175="","",'Support - Calculation Detail'!N1175)</f>
        <v>0</v>
      </c>
      <c r="P1175">
        <f>IF('Support - Calculation Detail'!O1175="","",'Support - Calculation Detail'!O1175)</f>
        <v>32529</v>
      </c>
      <c r="Q1175" t="b">
        <v>1</v>
      </c>
      <c r="R1175" t="str">
        <f t="shared" si="90"/>
        <v>3320011</v>
      </c>
      <c r="S1175" t="str">
        <f t="shared" si="91"/>
        <v>3320011-UT</v>
      </c>
      <c r="T1175" t="str">
        <f t="shared" si="92"/>
        <v>3320011-UT</v>
      </c>
      <c r="U1175" t="str">
        <f t="shared" si="93"/>
        <v>2</v>
      </c>
      <c r="V1175" t="str">
        <f t="shared" si="94"/>
        <v>UT</v>
      </c>
    </row>
    <row r="1176" spans="1:22" x14ac:dyDescent="0.35">
      <c r="A1176" t="str">
        <f>IF('Support - Calculation Detail'!A1176="","",LEFT('Support - Calculation Detail'!A1176,7)&amp;"-"&amp;RIGHT('Support - Calculation Detail'!A1176,2))</f>
        <v>3320012-TF</v>
      </c>
      <c r="B1176" t="str">
        <f>IF('Support - Calculation Detail'!C1176="","",'Support - Calculation Detail'!C1176)</f>
        <v>33</v>
      </c>
      <c r="C1176" t="str">
        <f>IF('Support - Calculation Detail'!B1176="","",'Support - Calculation Detail'!B1176)</f>
        <v>N</v>
      </c>
      <c r="D1176">
        <f>IF('Support - Calculation Detail'!D1176="","",'Support - Calculation Detail'!D1176)</f>
        <v>25629</v>
      </c>
      <c r="E1176">
        <f>IF('Support - Calculation Detail'!E1176="","",'Support - Calculation Detail'!E1176)</f>
        <v>0</v>
      </c>
      <c r="G1176">
        <f>IF('Support - Calculation Detail'!F1176="","",'Support - Calculation Detail'!F1176)</f>
        <v>25629</v>
      </c>
      <c r="H1176">
        <f>IF('Support - Calculation Detail'!G1176="","",'Support - Calculation Detail'!G1176)</f>
        <v>1.04</v>
      </c>
      <c r="I1176">
        <f>IF('Support - Calculation Detail'!H1176="","",'Support - Calculation Detail'!H1176)</f>
        <v>26654</v>
      </c>
      <c r="J1176">
        <f>IF('Support - Calculation Detail'!I1176="","",'Support - Calculation Detail'!I1176)</f>
        <v>0</v>
      </c>
      <c r="K1176">
        <f>IF('Support - Calculation Detail'!K1176="","",'Support - Calculation Detail'!K1176)</f>
        <v>26654</v>
      </c>
      <c r="L1176">
        <f>IF('Support - Calculation Detail'!L1176="","",'Support - Calculation Detail'!L1176)</f>
        <v>0</v>
      </c>
      <c r="M1176">
        <f>IF('Support - Calculation Detail'!M1176="","",'Support - Calculation Detail'!M1176)</f>
        <v>0</v>
      </c>
      <c r="N1176">
        <f>IF('Support - Calculation Detail'!N1176="","",'Support - Calculation Detail'!N1176)</f>
        <v>0</v>
      </c>
      <c r="P1176">
        <f>IF('Support - Calculation Detail'!O1176="","",'Support - Calculation Detail'!O1176)</f>
        <v>26654</v>
      </c>
      <c r="Q1176" t="b">
        <v>1</v>
      </c>
      <c r="R1176" t="str">
        <f t="shared" si="90"/>
        <v>3320012</v>
      </c>
      <c r="S1176" t="str">
        <f t="shared" si="91"/>
        <v>3320012-TF</v>
      </c>
      <c r="T1176" t="str">
        <f t="shared" si="92"/>
        <v>3320012-TF</v>
      </c>
      <c r="U1176" t="str">
        <f t="shared" si="93"/>
        <v>2</v>
      </c>
      <c r="V1176" t="str">
        <f t="shared" si="94"/>
        <v>TF</v>
      </c>
    </row>
    <row r="1177" spans="1:22" x14ac:dyDescent="0.35">
      <c r="A1177" t="str">
        <f>IF('Support - Calculation Detail'!A1177="","",LEFT('Support - Calculation Detail'!A1177,7)&amp;"-"&amp;RIGHT('Support - Calculation Detail'!A1177,2))</f>
        <v>3320012-UT</v>
      </c>
      <c r="B1177" t="str">
        <f>IF('Support - Calculation Detail'!C1177="","",'Support - Calculation Detail'!C1177)</f>
        <v>33</v>
      </c>
      <c r="C1177" t="str">
        <f>IF('Support - Calculation Detail'!B1177="","",'Support - Calculation Detail'!B1177)</f>
        <v>N</v>
      </c>
      <c r="D1177">
        <f>IF('Support - Calculation Detail'!D1177="","",'Support - Calculation Detail'!D1177)</f>
        <v>14077</v>
      </c>
      <c r="E1177">
        <f>IF('Support - Calculation Detail'!E1177="","",'Support - Calculation Detail'!E1177)</f>
        <v>0</v>
      </c>
      <c r="G1177">
        <f>IF('Support - Calculation Detail'!F1177="","",'Support - Calculation Detail'!F1177)</f>
        <v>14077</v>
      </c>
      <c r="H1177">
        <f>IF('Support - Calculation Detail'!G1177="","",'Support - Calculation Detail'!G1177)</f>
        <v>1.04</v>
      </c>
      <c r="I1177">
        <f>IF('Support - Calculation Detail'!H1177="","",'Support - Calculation Detail'!H1177)</f>
        <v>14640</v>
      </c>
      <c r="J1177">
        <f>IF('Support - Calculation Detail'!I1177="","",'Support - Calculation Detail'!I1177)</f>
        <v>0</v>
      </c>
      <c r="K1177">
        <f>IF('Support - Calculation Detail'!K1177="","",'Support - Calculation Detail'!K1177)</f>
        <v>14640</v>
      </c>
      <c r="L1177">
        <f>IF('Support - Calculation Detail'!L1177="","",'Support - Calculation Detail'!L1177)</f>
        <v>0</v>
      </c>
      <c r="M1177">
        <f>IF('Support - Calculation Detail'!M1177="","",'Support - Calculation Detail'!M1177)</f>
        <v>0</v>
      </c>
      <c r="N1177">
        <f>IF('Support - Calculation Detail'!N1177="","",'Support - Calculation Detail'!N1177)</f>
        <v>0</v>
      </c>
      <c r="P1177">
        <f>IF('Support - Calculation Detail'!O1177="","",'Support - Calculation Detail'!O1177)</f>
        <v>14640</v>
      </c>
      <c r="Q1177" t="b">
        <v>1</v>
      </c>
      <c r="R1177" t="str">
        <f t="shared" si="90"/>
        <v>3320012</v>
      </c>
      <c r="S1177" t="str">
        <f t="shared" si="91"/>
        <v>3320012-UT</v>
      </c>
      <c r="T1177" t="str">
        <f t="shared" si="92"/>
        <v>3320012-UT</v>
      </c>
      <c r="U1177" t="str">
        <f t="shared" si="93"/>
        <v>2</v>
      </c>
      <c r="V1177" t="str">
        <f t="shared" si="94"/>
        <v>UT</v>
      </c>
    </row>
    <row r="1178" spans="1:22" x14ac:dyDescent="0.35">
      <c r="A1178" t="str">
        <f>IF('Support - Calculation Detail'!A1178="","",LEFT('Support - Calculation Detail'!A1178,7)&amp;"-"&amp;RIGHT('Support - Calculation Detail'!A1178,2))</f>
        <v>3320013-TF</v>
      </c>
      <c r="B1178" t="str">
        <f>IF('Support - Calculation Detail'!C1178="","",'Support - Calculation Detail'!C1178)</f>
        <v>33</v>
      </c>
      <c r="C1178" t="str">
        <f>IF('Support - Calculation Detail'!B1178="","",'Support - Calculation Detail'!B1178)</f>
        <v>N</v>
      </c>
      <c r="D1178">
        <f>IF('Support - Calculation Detail'!D1178="","",'Support - Calculation Detail'!D1178)</f>
        <v>211224</v>
      </c>
      <c r="E1178">
        <f>IF('Support - Calculation Detail'!E1178="","",'Support - Calculation Detail'!E1178)</f>
        <v>0</v>
      </c>
      <c r="G1178">
        <f>IF('Support - Calculation Detail'!F1178="","",'Support - Calculation Detail'!F1178)</f>
        <v>211224</v>
      </c>
      <c r="H1178">
        <f>IF('Support - Calculation Detail'!G1178="","",'Support - Calculation Detail'!G1178)</f>
        <v>1.04</v>
      </c>
      <c r="I1178">
        <f>IF('Support - Calculation Detail'!H1178="","",'Support - Calculation Detail'!H1178)</f>
        <v>219673</v>
      </c>
      <c r="J1178">
        <f>IF('Support - Calculation Detail'!I1178="","",'Support - Calculation Detail'!I1178)</f>
        <v>0</v>
      </c>
      <c r="K1178">
        <f>IF('Support - Calculation Detail'!K1178="","",'Support - Calculation Detail'!K1178)</f>
        <v>219673</v>
      </c>
      <c r="L1178">
        <f>IF('Support - Calculation Detail'!L1178="","",'Support - Calculation Detail'!L1178)</f>
        <v>0</v>
      </c>
      <c r="M1178">
        <f>IF('Support - Calculation Detail'!M1178="","",'Support - Calculation Detail'!M1178)</f>
        <v>0</v>
      </c>
      <c r="N1178">
        <f>IF('Support - Calculation Detail'!N1178="","",'Support - Calculation Detail'!N1178)</f>
        <v>0</v>
      </c>
      <c r="P1178">
        <f>IF('Support - Calculation Detail'!O1178="","",'Support - Calculation Detail'!O1178)</f>
        <v>219673</v>
      </c>
      <c r="Q1178" t="b">
        <v>1</v>
      </c>
      <c r="R1178" t="str">
        <f t="shared" si="90"/>
        <v>3320013</v>
      </c>
      <c r="S1178" t="str">
        <f t="shared" si="91"/>
        <v>3320013-TF</v>
      </c>
      <c r="T1178" t="str">
        <f t="shared" si="92"/>
        <v>3320013-TF</v>
      </c>
      <c r="U1178" t="str">
        <f t="shared" si="93"/>
        <v>2</v>
      </c>
      <c r="V1178" t="str">
        <f t="shared" si="94"/>
        <v>TF</v>
      </c>
    </row>
    <row r="1179" spans="1:22" x14ac:dyDescent="0.35">
      <c r="A1179" t="str">
        <f>IF('Support - Calculation Detail'!A1179="","",LEFT('Support - Calculation Detail'!A1179,7)&amp;"-"&amp;RIGHT('Support - Calculation Detail'!A1179,2))</f>
        <v>3320013-UT</v>
      </c>
      <c r="B1179" t="str">
        <f>IF('Support - Calculation Detail'!C1179="","",'Support - Calculation Detail'!C1179)</f>
        <v>33</v>
      </c>
      <c r="C1179" t="str">
        <f>IF('Support - Calculation Detail'!B1179="","",'Support - Calculation Detail'!B1179)</f>
        <v>N</v>
      </c>
      <c r="D1179">
        <f>IF('Support - Calculation Detail'!D1179="","",'Support - Calculation Detail'!D1179)</f>
        <v>62764</v>
      </c>
      <c r="E1179">
        <f>IF('Support - Calculation Detail'!E1179="","",'Support - Calculation Detail'!E1179)</f>
        <v>0</v>
      </c>
      <c r="G1179">
        <f>IF('Support - Calculation Detail'!F1179="","",'Support - Calculation Detail'!F1179)</f>
        <v>62764</v>
      </c>
      <c r="H1179">
        <f>IF('Support - Calculation Detail'!G1179="","",'Support - Calculation Detail'!G1179)</f>
        <v>1.04</v>
      </c>
      <c r="I1179">
        <f>IF('Support - Calculation Detail'!H1179="","",'Support - Calculation Detail'!H1179)</f>
        <v>65275</v>
      </c>
      <c r="J1179">
        <f>IF('Support - Calculation Detail'!I1179="","",'Support - Calculation Detail'!I1179)</f>
        <v>0</v>
      </c>
      <c r="K1179">
        <f>IF('Support - Calculation Detail'!K1179="","",'Support - Calculation Detail'!K1179)</f>
        <v>65275</v>
      </c>
      <c r="L1179">
        <f>IF('Support - Calculation Detail'!L1179="","",'Support - Calculation Detail'!L1179)</f>
        <v>0</v>
      </c>
      <c r="M1179">
        <f>IF('Support - Calculation Detail'!M1179="","",'Support - Calculation Detail'!M1179)</f>
        <v>0</v>
      </c>
      <c r="N1179">
        <f>IF('Support - Calculation Detail'!N1179="","",'Support - Calculation Detail'!N1179)</f>
        <v>0</v>
      </c>
      <c r="P1179">
        <f>IF('Support - Calculation Detail'!O1179="","",'Support - Calculation Detail'!O1179)</f>
        <v>65275</v>
      </c>
      <c r="Q1179" t="b">
        <v>1</v>
      </c>
      <c r="R1179" t="str">
        <f t="shared" si="90"/>
        <v>3320013</v>
      </c>
      <c r="S1179" t="str">
        <f t="shared" si="91"/>
        <v>3320013-UT</v>
      </c>
      <c r="T1179" t="str">
        <f t="shared" si="92"/>
        <v>3320013-UT</v>
      </c>
      <c r="U1179" t="str">
        <f t="shared" si="93"/>
        <v>2</v>
      </c>
      <c r="V1179" t="str">
        <f t="shared" si="94"/>
        <v>UT</v>
      </c>
    </row>
    <row r="1180" spans="1:22" x14ac:dyDescent="0.35">
      <c r="A1180" t="str">
        <f>IF('Support - Calculation Detail'!A1180="","",LEFT('Support - Calculation Detail'!A1180,7)&amp;"-"&amp;RIGHT('Support - Calculation Detail'!A1180,2))</f>
        <v>3350089-UT</v>
      </c>
      <c r="B1180" t="str">
        <f>IF('Support - Calculation Detail'!C1180="","",'Support - Calculation Detail'!C1180)</f>
        <v>33</v>
      </c>
      <c r="C1180" t="str">
        <f>IF('Support - Calculation Detail'!B1180="","",'Support - Calculation Detail'!B1180)</f>
        <v>N</v>
      </c>
      <c r="D1180">
        <f>IF('Support - Calculation Detail'!D1180="","",'Support - Calculation Detail'!D1180)</f>
        <v>88187</v>
      </c>
      <c r="E1180">
        <f>IF('Support - Calculation Detail'!E1180="","",'Support - Calculation Detail'!E1180)</f>
        <v>0</v>
      </c>
      <c r="G1180">
        <f>IF('Support - Calculation Detail'!F1180="","",'Support - Calculation Detail'!F1180)</f>
        <v>88187</v>
      </c>
      <c r="H1180">
        <f>IF('Support - Calculation Detail'!G1180="","",'Support - Calculation Detail'!G1180)</f>
        <v>1.04</v>
      </c>
      <c r="I1180">
        <f>IF('Support - Calculation Detail'!H1180="","",'Support - Calculation Detail'!H1180)</f>
        <v>91714</v>
      </c>
      <c r="J1180">
        <f>IF('Support - Calculation Detail'!I1180="","",'Support - Calculation Detail'!I1180)</f>
        <v>0</v>
      </c>
      <c r="K1180">
        <f>IF('Support - Calculation Detail'!K1180="","",'Support - Calculation Detail'!K1180)</f>
        <v>91714</v>
      </c>
      <c r="L1180">
        <f>IF('Support - Calculation Detail'!L1180="","",'Support - Calculation Detail'!L1180)</f>
        <v>0</v>
      </c>
      <c r="M1180">
        <f>IF('Support - Calculation Detail'!M1180="","",'Support - Calculation Detail'!M1180)</f>
        <v>0</v>
      </c>
      <c r="N1180">
        <f>IF('Support - Calculation Detail'!N1180="","",'Support - Calculation Detail'!N1180)</f>
        <v>0</v>
      </c>
      <c r="P1180">
        <f>IF('Support - Calculation Detail'!O1180="","",'Support - Calculation Detail'!O1180)</f>
        <v>91714</v>
      </c>
      <c r="Q1180" t="b">
        <v>1</v>
      </c>
      <c r="R1180" t="str">
        <f t="shared" si="90"/>
        <v>3350089</v>
      </c>
      <c r="S1180" t="str">
        <f t="shared" si="91"/>
        <v>3350089-UT</v>
      </c>
      <c r="T1180" t="str">
        <f t="shared" si="92"/>
        <v>3350089-UT</v>
      </c>
      <c r="U1180" t="str">
        <f t="shared" si="93"/>
        <v>5</v>
      </c>
      <c r="V1180" t="str">
        <f t="shared" si="94"/>
        <v>UT</v>
      </c>
    </row>
    <row r="1181" spans="1:22" x14ac:dyDescent="0.35">
      <c r="A1181" t="str">
        <f>IF('Support - Calculation Detail'!A1181="","",LEFT('Support - Calculation Detail'!A1181,7)&amp;"-"&amp;RIGHT('Support - Calculation Detail'!A1181,2))</f>
        <v>3350090-UT</v>
      </c>
      <c r="B1181" t="str">
        <f>IF('Support - Calculation Detail'!C1181="","",'Support - Calculation Detail'!C1181)</f>
        <v>33</v>
      </c>
      <c r="C1181" t="str">
        <f>IF('Support - Calculation Detail'!B1181="","",'Support - Calculation Detail'!B1181)</f>
        <v>N</v>
      </c>
      <c r="D1181">
        <f>IF('Support - Calculation Detail'!D1181="","",'Support - Calculation Detail'!D1181)</f>
        <v>120775</v>
      </c>
      <c r="E1181">
        <f>IF('Support - Calculation Detail'!E1181="","",'Support - Calculation Detail'!E1181)</f>
        <v>0</v>
      </c>
      <c r="G1181">
        <f>IF('Support - Calculation Detail'!F1181="","",'Support - Calculation Detail'!F1181)</f>
        <v>120775</v>
      </c>
      <c r="H1181">
        <f>IF('Support - Calculation Detail'!G1181="","",'Support - Calculation Detail'!G1181)</f>
        <v>1.04</v>
      </c>
      <c r="I1181">
        <f>IF('Support - Calculation Detail'!H1181="","",'Support - Calculation Detail'!H1181)</f>
        <v>125606</v>
      </c>
      <c r="J1181">
        <f>IF('Support - Calculation Detail'!I1181="","",'Support - Calculation Detail'!I1181)</f>
        <v>0</v>
      </c>
      <c r="K1181">
        <f>IF('Support - Calculation Detail'!K1181="","",'Support - Calculation Detail'!K1181)</f>
        <v>125606</v>
      </c>
      <c r="L1181">
        <f>IF('Support - Calculation Detail'!L1181="","",'Support - Calculation Detail'!L1181)</f>
        <v>0</v>
      </c>
      <c r="M1181">
        <f>IF('Support - Calculation Detail'!M1181="","",'Support - Calculation Detail'!M1181)</f>
        <v>0</v>
      </c>
      <c r="N1181">
        <f>IF('Support - Calculation Detail'!N1181="","",'Support - Calculation Detail'!N1181)</f>
        <v>0</v>
      </c>
      <c r="P1181">
        <f>IF('Support - Calculation Detail'!O1181="","",'Support - Calculation Detail'!O1181)</f>
        <v>125606</v>
      </c>
      <c r="Q1181" t="b">
        <v>1</v>
      </c>
      <c r="R1181" t="str">
        <f t="shared" si="90"/>
        <v>3350090</v>
      </c>
      <c r="S1181" t="str">
        <f t="shared" si="91"/>
        <v>3350090-UT</v>
      </c>
      <c r="T1181" t="str">
        <f t="shared" si="92"/>
        <v>3350090-UT</v>
      </c>
      <c r="U1181" t="str">
        <f t="shared" si="93"/>
        <v>5</v>
      </c>
      <c r="V1181" t="str">
        <f t="shared" si="94"/>
        <v>UT</v>
      </c>
    </row>
    <row r="1182" spans="1:22" x14ac:dyDescent="0.35">
      <c r="A1182" t="str">
        <f>IF('Support - Calculation Detail'!A1182="","",LEFT('Support - Calculation Detail'!A1182,7)&amp;"-"&amp;RIGHT('Support - Calculation Detail'!A1182,2))</f>
        <v>3350091-UT</v>
      </c>
      <c r="B1182" t="str">
        <f>IF('Support - Calculation Detail'!C1182="","",'Support - Calculation Detail'!C1182)</f>
        <v>33</v>
      </c>
      <c r="C1182" t="str">
        <f>IF('Support - Calculation Detail'!B1182="","",'Support - Calculation Detail'!B1182)</f>
        <v>N</v>
      </c>
      <c r="D1182">
        <f>IF('Support - Calculation Detail'!D1182="","",'Support - Calculation Detail'!D1182)</f>
        <v>25204</v>
      </c>
      <c r="E1182">
        <f>IF('Support - Calculation Detail'!E1182="","",'Support - Calculation Detail'!E1182)</f>
        <v>0</v>
      </c>
      <c r="G1182">
        <f>IF('Support - Calculation Detail'!F1182="","",'Support - Calculation Detail'!F1182)</f>
        <v>25204</v>
      </c>
      <c r="H1182">
        <f>IF('Support - Calculation Detail'!G1182="","",'Support - Calculation Detail'!G1182)</f>
        <v>1.04</v>
      </c>
      <c r="I1182">
        <f>IF('Support - Calculation Detail'!H1182="","",'Support - Calculation Detail'!H1182)</f>
        <v>26212</v>
      </c>
      <c r="J1182">
        <f>IF('Support - Calculation Detail'!I1182="","",'Support - Calculation Detail'!I1182)</f>
        <v>0</v>
      </c>
      <c r="K1182">
        <f>IF('Support - Calculation Detail'!K1182="","",'Support - Calculation Detail'!K1182)</f>
        <v>26212</v>
      </c>
      <c r="L1182">
        <f>IF('Support - Calculation Detail'!L1182="","",'Support - Calculation Detail'!L1182)</f>
        <v>0</v>
      </c>
      <c r="M1182">
        <f>IF('Support - Calculation Detail'!M1182="","",'Support - Calculation Detail'!M1182)</f>
        <v>0</v>
      </c>
      <c r="N1182">
        <f>IF('Support - Calculation Detail'!N1182="","",'Support - Calculation Detail'!N1182)</f>
        <v>0</v>
      </c>
      <c r="P1182">
        <f>IF('Support - Calculation Detail'!O1182="","",'Support - Calculation Detail'!O1182)</f>
        <v>26212</v>
      </c>
      <c r="Q1182" t="b">
        <v>1</v>
      </c>
      <c r="R1182" t="str">
        <f t="shared" si="90"/>
        <v>3350091</v>
      </c>
      <c r="S1182" t="str">
        <f t="shared" si="91"/>
        <v>3350091-UT</v>
      </c>
      <c r="T1182" t="str">
        <f t="shared" si="92"/>
        <v>3350091-UT</v>
      </c>
      <c r="U1182" t="str">
        <f t="shared" si="93"/>
        <v>5</v>
      </c>
      <c r="V1182" t="str">
        <f t="shared" si="94"/>
        <v>UT</v>
      </c>
    </row>
    <row r="1183" spans="1:22" x14ac:dyDescent="0.35">
      <c r="A1183" t="str">
        <f>IF('Support - Calculation Detail'!A1183="","",LEFT('Support - Calculation Detail'!A1183,7)&amp;"-"&amp;RIGHT('Support - Calculation Detail'!A1183,2))</f>
        <v>3330203-UT</v>
      </c>
      <c r="B1183" t="str">
        <f>IF('Support - Calculation Detail'!C1183="","",'Support - Calculation Detail'!C1183)</f>
        <v>33</v>
      </c>
      <c r="C1183" t="str">
        <f>IF('Support - Calculation Detail'!B1183="","",'Support - Calculation Detail'!B1183)</f>
        <v>N</v>
      </c>
      <c r="D1183">
        <f>IF('Support - Calculation Detail'!D1183="","",'Support - Calculation Detail'!D1183)</f>
        <v>11136502</v>
      </c>
      <c r="E1183">
        <f>IF('Support - Calculation Detail'!E1183="","",'Support - Calculation Detail'!E1183)</f>
        <v>0</v>
      </c>
      <c r="G1183">
        <f>IF('Support - Calculation Detail'!F1183="","",'Support - Calculation Detail'!F1183)</f>
        <v>11136502</v>
      </c>
      <c r="H1183">
        <f>IF('Support - Calculation Detail'!G1183="","",'Support - Calculation Detail'!G1183)</f>
        <v>1.04</v>
      </c>
      <c r="I1183">
        <f>IF('Support - Calculation Detail'!H1183="","",'Support - Calculation Detail'!H1183)</f>
        <v>11581962</v>
      </c>
      <c r="J1183">
        <f>IF('Support - Calculation Detail'!I1183="","",'Support - Calculation Detail'!I1183)</f>
        <v>0</v>
      </c>
      <c r="K1183">
        <f>IF('Support - Calculation Detail'!K1183="","",'Support - Calculation Detail'!K1183)</f>
        <v>11581962</v>
      </c>
      <c r="L1183">
        <f>IF('Support - Calculation Detail'!L1183="","",'Support - Calculation Detail'!L1183)</f>
        <v>234318</v>
      </c>
      <c r="M1183">
        <f>IF('Support - Calculation Detail'!M1183="","",'Support - Calculation Detail'!M1183)</f>
        <v>0</v>
      </c>
      <c r="N1183">
        <f>IF('Support - Calculation Detail'!N1183="","",'Support - Calculation Detail'!N1183)</f>
        <v>0</v>
      </c>
      <c r="P1183">
        <f>IF('Support - Calculation Detail'!O1183="","",'Support - Calculation Detail'!O1183)</f>
        <v>11816280</v>
      </c>
      <c r="Q1183" t="b">
        <v>1</v>
      </c>
      <c r="R1183" t="str">
        <f t="shared" si="90"/>
        <v>3330203</v>
      </c>
      <c r="S1183" t="str">
        <f t="shared" si="91"/>
        <v>3330203-UT</v>
      </c>
      <c r="T1183" t="str">
        <f t="shared" si="92"/>
        <v>3330203-UT</v>
      </c>
      <c r="U1183" t="str">
        <f t="shared" si="93"/>
        <v>3</v>
      </c>
      <c r="V1183" t="str">
        <f t="shared" si="94"/>
        <v>UT</v>
      </c>
    </row>
    <row r="1184" spans="1:22" x14ac:dyDescent="0.35">
      <c r="A1184" t="str">
        <f>IF('Support - Calculation Detail'!A1184="","",LEFT('Support - Calculation Detail'!A1184,7)&amp;"-"&amp;RIGHT('Support - Calculation Detail'!A1184,2))</f>
        <v>3350293-UT</v>
      </c>
      <c r="B1184" t="str">
        <f>IF('Support - Calculation Detail'!C1184="","",'Support - Calculation Detail'!C1184)</f>
        <v>33</v>
      </c>
      <c r="C1184" t="str">
        <f>IF('Support - Calculation Detail'!B1184="","",'Support - Calculation Detail'!B1184)</f>
        <v>N</v>
      </c>
      <c r="D1184">
        <f>IF('Support - Calculation Detail'!D1184="","",'Support - Calculation Detail'!D1184)</f>
        <v>1815830</v>
      </c>
      <c r="E1184">
        <f>IF('Support - Calculation Detail'!E1184="","",'Support - Calculation Detail'!E1184)</f>
        <v>0</v>
      </c>
      <c r="G1184">
        <f>IF('Support - Calculation Detail'!F1184="","",'Support - Calculation Detail'!F1184)</f>
        <v>1815830</v>
      </c>
      <c r="H1184">
        <f>IF('Support - Calculation Detail'!G1184="","",'Support - Calculation Detail'!G1184)</f>
        <v>1.04</v>
      </c>
      <c r="I1184">
        <f>IF('Support - Calculation Detail'!H1184="","",'Support - Calculation Detail'!H1184)</f>
        <v>1888463</v>
      </c>
      <c r="J1184">
        <f>IF('Support - Calculation Detail'!I1184="","",'Support - Calculation Detail'!I1184)</f>
        <v>0</v>
      </c>
      <c r="K1184">
        <f>IF('Support - Calculation Detail'!K1184="","",'Support - Calculation Detail'!K1184)</f>
        <v>1888463</v>
      </c>
      <c r="L1184">
        <f>IF('Support - Calculation Detail'!L1184="","",'Support - Calculation Detail'!L1184)</f>
        <v>0</v>
      </c>
      <c r="M1184">
        <f>IF('Support - Calculation Detail'!M1184="","",'Support - Calculation Detail'!M1184)</f>
        <v>0</v>
      </c>
      <c r="N1184">
        <f>IF('Support - Calculation Detail'!N1184="","",'Support - Calculation Detail'!N1184)</f>
        <v>0</v>
      </c>
      <c r="P1184">
        <f>IF('Support - Calculation Detail'!O1184="","",'Support - Calculation Detail'!O1184)</f>
        <v>1888463</v>
      </c>
      <c r="Q1184" t="b">
        <v>1</v>
      </c>
      <c r="R1184" t="str">
        <f t="shared" si="90"/>
        <v>3350293</v>
      </c>
      <c r="S1184" t="str">
        <f t="shared" si="91"/>
        <v>3350293-UT</v>
      </c>
      <c r="T1184" t="str">
        <f t="shared" si="92"/>
        <v>3350293-UT</v>
      </c>
      <c r="U1184" t="str">
        <f t="shared" si="93"/>
        <v>5</v>
      </c>
      <c r="V1184" t="str">
        <f t="shared" si="94"/>
        <v>UT</v>
      </c>
    </row>
    <row r="1185" spans="1:22" x14ac:dyDescent="0.35">
      <c r="A1185" t="str">
        <f>IF('Support - Calculation Detail'!A1185="","",LEFT('Support - Calculation Detail'!A1185,7)&amp;"-"&amp;RIGHT('Support - Calculation Detail'!A1185,2))</f>
        <v>3330667-UT</v>
      </c>
      <c r="B1185" t="str">
        <f>IF('Support - Calculation Detail'!C1185="","",'Support - Calculation Detail'!C1185)</f>
        <v>33</v>
      </c>
      <c r="C1185" t="str">
        <f>IF('Support - Calculation Detail'!B1185="","",'Support - Calculation Detail'!B1185)</f>
        <v>N</v>
      </c>
      <c r="D1185">
        <f>IF('Support - Calculation Detail'!D1185="","",'Support - Calculation Detail'!D1185)</f>
        <v>12894</v>
      </c>
      <c r="E1185">
        <f>IF('Support - Calculation Detail'!E1185="","",'Support - Calculation Detail'!E1185)</f>
        <v>0</v>
      </c>
      <c r="G1185">
        <f>IF('Support - Calculation Detail'!F1185="","",'Support - Calculation Detail'!F1185)</f>
        <v>12894</v>
      </c>
      <c r="H1185">
        <f>IF('Support - Calculation Detail'!G1185="","",'Support - Calculation Detail'!G1185)</f>
        <v>1.04</v>
      </c>
      <c r="I1185">
        <f>IF('Support - Calculation Detail'!H1185="","",'Support - Calculation Detail'!H1185)</f>
        <v>13410</v>
      </c>
      <c r="J1185">
        <f>IF('Support - Calculation Detail'!I1185="","",'Support - Calculation Detail'!I1185)</f>
        <v>0</v>
      </c>
      <c r="K1185">
        <f>IF('Support - Calculation Detail'!K1185="","",'Support - Calculation Detail'!K1185)</f>
        <v>13410</v>
      </c>
      <c r="L1185">
        <f>IF('Support - Calculation Detail'!L1185="","",'Support - Calculation Detail'!L1185)</f>
        <v>0</v>
      </c>
      <c r="M1185">
        <f>IF('Support - Calculation Detail'!M1185="","",'Support - Calculation Detail'!M1185)</f>
        <v>0</v>
      </c>
      <c r="N1185">
        <f>IF('Support - Calculation Detail'!N1185="","",'Support - Calculation Detail'!N1185)</f>
        <v>0</v>
      </c>
      <c r="P1185">
        <f>IF('Support - Calculation Detail'!O1185="","",'Support - Calculation Detail'!O1185)</f>
        <v>13410</v>
      </c>
      <c r="Q1185" t="b">
        <v>1</v>
      </c>
      <c r="R1185" t="str">
        <f t="shared" si="90"/>
        <v>3330667</v>
      </c>
      <c r="S1185" t="str">
        <f t="shared" si="91"/>
        <v>3330667-UT</v>
      </c>
      <c r="T1185" t="str">
        <f t="shared" si="92"/>
        <v>3330667-UT</v>
      </c>
      <c r="U1185" t="str">
        <f t="shared" si="93"/>
        <v>3</v>
      </c>
      <c r="V1185" t="str">
        <f t="shared" si="94"/>
        <v>UT</v>
      </c>
    </row>
    <row r="1186" spans="1:22" x14ac:dyDescent="0.35">
      <c r="A1186" t="str">
        <f>IF('Support - Calculation Detail'!A1186="","",LEFT('Support - Calculation Detail'!A1186,7)&amp;"-"&amp;RIGHT('Support - Calculation Detail'!A1186,2))</f>
        <v>3330668-UT</v>
      </c>
      <c r="B1186" t="str">
        <f>IF('Support - Calculation Detail'!C1186="","",'Support - Calculation Detail'!C1186)</f>
        <v>33</v>
      </c>
      <c r="C1186" t="str">
        <f>IF('Support - Calculation Detail'!B1186="","",'Support - Calculation Detail'!B1186)</f>
        <v>N</v>
      </c>
      <c r="D1186">
        <f>IF('Support - Calculation Detail'!D1186="","",'Support - Calculation Detail'!D1186)</f>
        <v>6636</v>
      </c>
      <c r="E1186">
        <f>IF('Support - Calculation Detail'!E1186="","",'Support - Calculation Detail'!E1186)</f>
        <v>0</v>
      </c>
      <c r="G1186">
        <f>IF('Support - Calculation Detail'!F1186="","",'Support - Calculation Detail'!F1186)</f>
        <v>6636</v>
      </c>
      <c r="H1186">
        <f>IF('Support - Calculation Detail'!G1186="","",'Support - Calculation Detail'!G1186)</f>
        <v>1.04</v>
      </c>
      <c r="I1186">
        <f>IF('Support - Calculation Detail'!H1186="","",'Support - Calculation Detail'!H1186)</f>
        <v>6901</v>
      </c>
      <c r="J1186">
        <f>IF('Support - Calculation Detail'!I1186="","",'Support - Calculation Detail'!I1186)</f>
        <v>0</v>
      </c>
      <c r="K1186">
        <f>IF('Support - Calculation Detail'!K1186="","",'Support - Calculation Detail'!K1186)</f>
        <v>6901</v>
      </c>
      <c r="L1186">
        <f>IF('Support - Calculation Detail'!L1186="","",'Support - Calculation Detail'!L1186)</f>
        <v>0</v>
      </c>
      <c r="M1186">
        <f>IF('Support - Calculation Detail'!M1186="","",'Support - Calculation Detail'!M1186)</f>
        <v>0</v>
      </c>
      <c r="N1186">
        <f>IF('Support - Calculation Detail'!N1186="","",'Support - Calculation Detail'!N1186)</f>
        <v>0</v>
      </c>
      <c r="P1186">
        <f>IF('Support - Calculation Detail'!O1186="","",'Support - Calculation Detail'!O1186)</f>
        <v>6901</v>
      </c>
      <c r="Q1186" t="b">
        <v>1</v>
      </c>
      <c r="R1186" t="str">
        <f t="shared" si="90"/>
        <v>3330668</v>
      </c>
      <c r="S1186" t="str">
        <f t="shared" si="91"/>
        <v>3330668-UT</v>
      </c>
      <c r="T1186" t="str">
        <f t="shared" si="92"/>
        <v>3330668-UT</v>
      </c>
      <c r="U1186" t="str">
        <f t="shared" si="93"/>
        <v>3</v>
      </c>
      <c r="V1186" t="str">
        <f t="shared" si="94"/>
        <v>UT</v>
      </c>
    </row>
    <row r="1187" spans="1:22" x14ac:dyDescent="0.35">
      <c r="A1187" t="str">
        <f>IF('Support - Calculation Detail'!A1187="","",LEFT('Support - Calculation Detail'!A1187,7)&amp;"-"&amp;RIGHT('Support - Calculation Detail'!A1187,2))</f>
        <v>3330669-UT</v>
      </c>
      <c r="B1187" t="str">
        <f>IF('Support - Calculation Detail'!C1187="","",'Support - Calculation Detail'!C1187)</f>
        <v>33</v>
      </c>
      <c r="C1187" t="str">
        <f>IF('Support - Calculation Detail'!B1187="","",'Support - Calculation Detail'!B1187)</f>
        <v>N</v>
      </c>
      <c r="D1187">
        <f>IF('Support - Calculation Detail'!D1187="","",'Support - Calculation Detail'!D1187)</f>
        <v>56690</v>
      </c>
      <c r="E1187">
        <f>IF('Support - Calculation Detail'!E1187="","",'Support - Calculation Detail'!E1187)</f>
        <v>0</v>
      </c>
      <c r="G1187">
        <f>IF('Support - Calculation Detail'!F1187="","",'Support - Calculation Detail'!F1187)</f>
        <v>56690</v>
      </c>
      <c r="H1187">
        <f>IF('Support - Calculation Detail'!G1187="","",'Support - Calculation Detail'!G1187)</f>
        <v>1.04</v>
      </c>
      <c r="I1187">
        <f>IF('Support - Calculation Detail'!H1187="","",'Support - Calculation Detail'!H1187)</f>
        <v>58958</v>
      </c>
      <c r="J1187">
        <f>IF('Support - Calculation Detail'!I1187="","",'Support - Calculation Detail'!I1187)</f>
        <v>0</v>
      </c>
      <c r="K1187">
        <f>IF('Support - Calculation Detail'!K1187="","",'Support - Calculation Detail'!K1187)</f>
        <v>58958</v>
      </c>
      <c r="L1187">
        <f>IF('Support - Calculation Detail'!L1187="","",'Support - Calculation Detail'!L1187)</f>
        <v>0</v>
      </c>
      <c r="M1187">
        <f>IF('Support - Calculation Detail'!M1187="","",'Support - Calculation Detail'!M1187)</f>
        <v>0</v>
      </c>
      <c r="N1187">
        <f>IF('Support - Calculation Detail'!N1187="","",'Support - Calculation Detail'!N1187)</f>
        <v>0</v>
      </c>
      <c r="P1187">
        <f>IF('Support - Calculation Detail'!O1187="","",'Support - Calculation Detail'!O1187)</f>
        <v>58958</v>
      </c>
      <c r="Q1187" t="b">
        <v>1</v>
      </c>
      <c r="R1187" t="str">
        <f t="shared" si="90"/>
        <v>3330669</v>
      </c>
      <c r="S1187" t="str">
        <f t="shared" si="91"/>
        <v>3330669-UT</v>
      </c>
      <c r="T1187" t="str">
        <f t="shared" si="92"/>
        <v>3330669-UT</v>
      </c>
      <c r="U1187" t="str">
        <f t="shared" si="93"/>
        <v>3</v>
      </c>
      <c r="V1187" t="str">
        <f t="shared" si="94"/>
        <v>UT</v>
      </c>
    </row>
    <row r="1188" spans="1:22" x14ac:dyDescent="0.35">
      <c r="A1188" t="str">
        <f>IF('Support - Calculation Detail'!A1188="","",LEFT('Support - Calculation Detail'!A1188,7)&amp;"-"&amp;RIGHT('Support - Calculation Detail'!A1188,2))</f>
        <v>3330670-UT</v>
      </c>
      <c r="B1188" t="str">
        <f>IF('Support - Calculation Detail'!C1188="","",'Support - Calculation Detail'!C1188)</f>
        <v>33</v>
      </c>
      <c r="C1188" t="str">
        <f>IF('Support - Calculation Detail'!B1188="","",'Support - Calculation Detail'!B1188)</f>
        <v>N</v>
      </c>
      <c r="D1188">
        <f>IF('Support - Calculation Detail'!D1188="","",'Support - Calculation Detail'!D1188)</f>
        <v>14125</v>
      </c>
      <c r="E1188">
        <f>IF('Support - Calculation Detail'!E1188="","",'Support - Calculation Detail'!E1188)</f>
        <v>0</v>
      </c>
      <c r="G1188">
        <f>IF('Support - Calculation Detail'!F1188="","",'Support - Calculation Detail'!F1188)</f>
        <v>14125</v>
      </c>
      <c r="H1188">
        <f>IF('Support - Calculation Detail'!G1188="","",'Support - Calculation Detail'!G1188)</f>
        <v>1.04</v>
      </c>
      <c r="I1188">
        <f>IF('Support - Calculation Detail'!H1188="","",'Support - Calculation Detail'!H1188)</f>
        <v>14690</v>
      </c>
      <c r="J1188">
        <f>IF('Support - Calculation Detail'!I1188="","",'Support - Calculation Detail'!I1188)</f>
        <v>0</v>
      </c>
      <c r="K1188">
        <f>IF('Support - Calculation Detail'!K1188="","",'Support - Calculation Detail'!K1188)</f>
        <v>14690</v>
      </c>
      <c r="L1188">
        <f>IF('Support - Calculation Detail'!L1188="","",'Support - Calculation Detail'!L1188)</f>
        <v>0</v>
      </c>
      <c r="M1188">
        <f>IF('Support - Calculation Detail'!M1188="","",'Support - Calculation Detail'!M1188)</f>
        <v>0</v>
      </c>
      <c r="N1188">
        <f>IF('Support - Calculation Detail'!N1188="","",'Support - Calculation Detail'!N1188)</f>
        <v>0</v>
      </c>
      <c r="P1188">
        <f>IF('Support - Calculation Detail'!O1188="","",'Support - Calculation Detail'!O1188)</f>
        <v>14690</v>
      </c>
      <c r="Q1188" t="b">
        <v>1</v>
      </c>
      <c r="R1188" t="str">
        <f t="shared" si="90"/>
        <v>3330670</v>
      </c>
      <c r="S1188" t="str">
        <f t="shared" si="91"/>
        <v>3330670-UT</v>
      </c>
      <c r="T1188" t="str">
        <f t="shared" si="92"/>
        <v>3330670-UT</v>
      </c>
      <c r="U1188" t="str">
        <f t="shared" si="93"/>
        <v>3</v>
      </c>
      <c r="V1188" t="str">
        <f t="shared" si="94"/>
        <v>UT</v>
      </c>
    </row>
    <row r="1189" spans="1:22" x14ac:dyDescent="0.35">
      <c r="A1189" t="str">
        <f>IF('Support - Calculation Detail'!A1189="","",LEFT('Support - Calculation Detail'!A1189,7)&amp;"-"&amp;RIGHT('Support - Calculation Detail'!A1189,2))</f>
        <v>3330671-UT</v>
      </c>
      <c r="B1189" t="str">
        <f>IF('Support - Calculation Detail'!C1189="","",'Support - Calculation Detail'!C1189)</f>
        <v>33</v>
      </c>
      <c r="C1189" t="str">
        <f>IF('Support - Calculation Detail'!B1189="","",'Support - Calculation Detail'!B1189)</f>
        <v>N</v>
      </c>
      <c r="D1189">
        <f>IF('Support - Calculation Detail'!D1189="","",'Support - Calculation Detail'!D1189)</f>
        <v>55062</v>
      </c>
      <c r="E1189">
        <f>IF('Support - Calculation Detail'!E1189="","",'Support - Calculation Detail'!E1189)</f>
        <v>0</v>
      </c>
      <c r="G1189">
        <f>IF('Support - Calculation Detail'!F1189="","",'Support - Calculation Detail'!F1189)</f>
        <v>55062</v>
      </c>
      <c r="H1189">
        <f>IF('Support - Calculation Detail'!G1189="","",'Support - Calculation Detail'!G1189)</f>
        <v>1.04</v>
      </c>
      <c r="I1189">
        <f>IF('Support - Calculation Detail'!H1189="","",'Support - Calculation Detail'!H1189)</f>
        <v>57264</v>
      </c>
      <c r="J1189">
        <f>IF('Support - Calculation Detail'!I1189="","",'Support - Calculation Detail'!I1189)</f>
        <v>0</v>
      </c>
      <c r="K1189">
        <f>IF('Support - Calculation Detail'!K1189="","",'Support - Calculation Detail'!K1189)</f>
        <v>57264</v>
      </c>
      <c r="L1189">
        <f>IF('Support - Calculation Detail'!L1189="","",'Support - Calculation Detail'!L1189)</f>
        <v>0</v>
      </c>
      <c r="M1189">
        <f>IF('Support - Calculation Detail'!M1189="","",'Support - Calculation Detail'!M1189)</f>
        <v>0</v>
      </c>
      <c r="N1189">
        <f>IF('Support - Calculation Detail'!N1189="","",'Support - Calculation Detail'!N1189)</f>
        <v>0</v>
      </c>
      <c r="P1189">
        <f>IF('Support - Calculation Detail'!O1189="","",'Support - Calculation Detail'!O1189)</f>
        <v>57264</v>
      </c>
      <c r="Q1189" t="b">
        <v>1</v>
      </c>
      <c r="R1189" t="str">
        <f t="shared" si="90"/>
        <v>3330671</v>
      </c>
      <c r="S1189" t="str">
        <f t="shared" si="91"/>
        <v>3330671-UT</v>
      </c>
      <c r="T1189" t="str">
        <f t="shared" si="92"/>
        <v>3330671-UT</v>
      </c>
      <c r="U1189" t="str">
        <f t="shared" si="93"/>
        <v>3</v>
      </c>
      <c r="V1189" t="str">
        <f t="shared" si="94"/>
        <v>UT</v>
      </c>
    </row>
    <row r="1190" spans="1:22" x14ac:dyDescent="0.35">
      <c r="A1190" t="str">
        <f>IF('Support - Calculation Detail'!A1190="","",LEFT('Support - Calculation Detail'!A1190,7)&amp;"-"&amp;RIGHT('Support - Calculation Detail'!A1190,2))</f>
        <v>3330672-UT</v>
      </c>
      <c r="B1190" t="str">
        <f>IF('Support - Calculation Detail'!C1190="","",'Support - Calculation Detail'!C1190)</f>
        <v>33</v>
      </c>
      <c r="C1190" t="str">
        <f>IF('Support - Calculation Detail'!B1190="","",'Support - Calculation Detail'!B1190)</f>
        <v>N</v>
      </c>
      <c r="D1190">
        <f>IF('Support - Calculation Detail'!D1190="","",'Support - Calculation Detail'!D1190)</f>
        <v>677402</v>
      </c>
      <c r="E1190">
        <f>IF('Support - Calculation Detail'!E1190="","",'Support - Calculation Detail'!E1190)</f>
        <v>0</v>
      </c>
      <c r="G1190">
        <f>IF('Support - Calculation Detail'!F1190="","",'Support - Calculation Detail'!F1190)</f>
        <v>677402</v>
      </c>
      <c r="H1190">
        <f>IF('Support - Calculation Detail'!G1190="","",'Support - Calculation Detail'!G1190)</f>
        <v>1.04</v>
      </c>
      <c r="I1190">
        <f>IF('Support - Calculation Detail'!H1190="","",'Support - Calculation Detail'!H1190)</f>
        <v>704498</v>
      </c>
      <c r="J1190">
        <f>IF('Support - Calculation Detail'!I1190="","",'Support - Calculation Detail'!I1190)</f>
        <v>0</v>
      </c>
      <c r="K1190">
        <f>IF('Support - Calculation Detail'!K1190="","",'Support - Calculation Detail'!K1190)</f>
        <v>704498</v>
      </c>
      <c r="L1190">
        <f>IF('Support - Calculation Detail'!L1190="","",'Support - Calculation Detail'!L1190)</f>
        <v>33455</v>
      </c>
      <c r="M1190">
        <f>IF('Support - Calculation Detail'!M1190="","",'Support - Calculation Detail'!M1190)</f>
        <v>0</v>
      </c>
      <c r="N1190">
        <f>IF('Support - Calculation Detail'!N1190="","",'Support - Calculation Detail'!N1190)</f>
        <v>0</v>
      </c>
      <c r="P1190">
        <f>IF('Support - Calculation Detail'!O1190="","",'Support - Calculation Detail'!O1190)</f>
        <v>737953</v>
      </c>
      <c r="Q1190" t="b">
        <v>1</v>
      </c>
      <c r="R1190" t="str">
        <f t="shared" si="90"/>
        <v>3330672</v>
      </c>
      <c r="S1190" t="str">
        <f t="shared" si="91"/>
        <v>3330672-UT</v>
      </c>
      <c r="T1190" t="str">
        <f t="shared" si="92"/>
        <v>3330672-UT</v>
      </c>
      <c r="U1190" t="str">
        <f t="shared" si="93"/>
        <v>3</v>
      </c>
      <c r="V1190" t="str">
        <f t="shared" si="94"/>
        <v>UT</v>
      </c>
    </row>
    <row r="1191" spans="1:22" x14ac:dyDescent="0.35">
      <c r="A1191" t="str">
        <f>IF('Support - Calculation Detail'!A1191="","",LEFT('Support - Calculation Detail'!A1191,7)&amp;"-"&amp;RIGHT('Support - Calculation Detail'!A1191,2))</f>
        <v>3330673-UT</v>
      </c>
      <c r="B1191" t="str">
        <f>IF('Support - Calculation Detail'!C1191="","",'Support - Calculation Detail'!C1191)</f>
        <v>33</v>
      </c>
      <c r="C1191" t="str">
        <f>IF('Support - Calculation Detail'!B1191="","",'Support - Calculation Detail'!B1191)</f>
        <v>N</v>
      </c>
      <c r="D1191">
        <f>IF('Support - Calculation Detail'!D1191="","",'Support - Calculation Detail'!D1191)</f>
        <v>45182</v>
      </c>
      <c r="E1191">
        <f>IF('Support - Calculation Detail'!E1191="","",'Support - Calculation Detail'!E1191)</f>
        <v>0</v>
      </c>
      <c r="G1191">
        <f>IF('Support - Calculation Detail'!F1191="","",'Support - Calculation Detail'!F1191)</f>
        <v>45182</v>
      </c>
      <c r="H1191">
        <f>IF('Support - Calculation Detail'!G1191="","",'Support - Calculation Detail'!G1191)</f>
        <v>1.04</v>
      </c>
      <c r="I1191">
        <f>IF('Support - Calculation Detail'!H1191="","",'Support - Calculation Detail'!H1191)</f>
        <v>46989</v>
      </c>
      <c r="J1191">
        <f>IF('Support - Calculation Detail'!I1191="","",'Support - Calculation Detail'!I1191)</f>
        <v>0</v>
      </c>
      <c r="K1191">
        <f>IF('Support - Calculation Detail'!K1191="","",'Support - Calculation Detail'!K1191)</f>
        <v>46989</v>
      </c>
      <c r="L1191">
        <f>IF('Support - Calculation Detail'!L1191="","",'Support - Calculation Detail'!L1191)</f>
        <v>0</v>
      </c>
      <c r="M1191">
        <f>IF('Support - Calculation Detail'!M1191="","",'Support - Calculation Detail'!M1191)</f>
        <v>0</v>
      </c>
      <c r="N1191">
        <f>IF('Support - Calculation Detail'!N1191="","",'Support - Calculation Detail'!N1191)</f>
        <v>0</v>
      </c>
      <c r="P1191">
        <f>IF('Support - Calculation Detail'!O1191="","",'Support - Calculation Detail'!O1191)</f>
        <v>46989</v>
      </c>
      <c r="Q1191" t="b">
        <v>1</v>
      </c>
      <c r="R1191" t="str">
        <f t="shared" si="90"/>
        <v>3330673</v>
      </c>
      <c r="S1191" t="str">
        <f t="shared" si="91"/>
        <v>3330673-UT</v>
      </c>
      <c r="T1191" t="str">
        <f t="shared" si="92"/>
        <v>3330673-UT</v>
      </c>
      <c r="U1191" t="str">
        <f t="shared" si="93"/>
        <v>3</v>
      </c>
      <c r="V1191" t="str">
        <f t="shared" si="94"/>
        <v>UT</v>
      </c>
    </row>
    <row r="1192" spans="1:22" x14ac:dyDescent="0.35">
      <c r="A1192" t="str">
        <f>IF('Support - Calculation Detail'!A1192="","",LEFT('Support - Calculation Detail'!A1192,7)&amp;"-"&amp;RIGHT('Support - Calculation Detail'!A1192,2))</f>
        <v>3330674-UT</v>
      </c>
      <c r="B1192" t="str">
        <f>IF('Support - Calculation Detail'!C1192="","",'Support - Calculation Detail'!C1192)</f>
        <v>33</v>
      </c>
      <c r="C1192" t="str">
        <f>IF('Support - Calculation Detail'!B1192="","",'Support - Calculation Detail'!B1192)</f>
        <v>N</v>
      </c>
      <c r="D1192">
        <f>IF('Support - Calculation Detail'!D1192="","",'Support - Calculation Detail'!D1192)</f>
        <v>630260</v>
      </c>
      <c r="E1192">
        <f>IF('Support - Calculation Detail'!E1192="","",'Support - Calculation Detail'!E1192)</f>
        <v>0</v>
      </c>
      <c r="G1192">
        <f>IF('Support - Calculation Detail'!F1192="","",'Support - Calculation Detail'!F1192)</f>
        <v>630260</v>
      </c>
      <c r="H1192">
        <f>IF('Support - Calculation Detail'!G1192="","",'Support - Calculation Detail'!G1192)</f>
        <v>1.04</v>
      </c>
      <c r="I1192">
        <f>IF('Support - Calculation Detail'!H1192="","",'Support - Calculation Detail'!H1192)</f>
        <v>655470</v>
      </c>
      <c r="J1192">
        <f>IF('Support - Calculation Detail'!I1192="","",'Support - Calculation Detail'!I1192)</f>
        <v>0</v>
      </c>
      <c r="K1192">
        <f>IF('Support - Calculation Detail'!K1192="","",'Support - Calculation Detail'!K1192)</f>
        <v>655470</v>
      </c>
      <c r="L1192">
        <f>IF('Support - Calculation Detail'!L1192="","",'Support - Calculation Detail'!L1192)</f>
        <v>24122</v>
      </c>
      <c r="M1192">
        <f>IF('Support - Calculation Detail'!M1192="","",'Support - Calculation Detail'!M1192)</f>
        <v>0</v>
      </c>
      <c r="N1192">
        <f>IF('Support - Calculation Detail'!N1192="","",'Support - Calculation Detail'!N1192)</f>
        <v>0</v>
      </c>
      <c r="P1192">
        <f>IF('Support - Calculation Detail'!O1192="","",'Support - Calculation Detail'!O1192)</f>
        <v>679592</v>
      </c>
      <c r="Q1192" t="b">
        <v>1</v>
      </c>
      <c r="R1192" t="str">
        <f t="shared" si="90"/>
        <v>3330674</v>
      </c>
      <c r="S1192" t="str">
        <f t="shared" si="91"/>
        <v>3330674-UT</v>
      </c>
      <c r="T1192" t="str">
        <f t="shared" si="92"/>
        <v>3330674-UT</v>
      </c>
      <c r="U1192" t="str">
        <f t="shared" si="93"/>
        <v>3</v>
      </c>
      <c r="V1192" t="str">
        <f t="shared" si="94"/>
        <v>UT</v>
      </c>
    </row>
    <row r="1193" spans="1:22" x14ac:dyDescent="0.35">
      <c r="A1193" t="str">
        <f>IF('Support - Calculation Detail'!A1193="","",LEFT('Support - Calculation Detail'!A1193,7)&amp;"-"&amp;RIGHT('Support - Calculation Detail'!A1193,2))</f>
        <v>3330675-UT</v>
      </c>
      <c r="B1193" t="str">
        <f>IF('Support - Calculation Detail'!C1193="","",'Support - Calculation Detail'!C1193)</f>
        <v>33</v>
      </c>
      <c r="C1193" t="str">
        <f>IF('Support - Calculation Detail'!B1193="","",'Support - Calculation Detail'!B1193)</f>
        <v>N</v>
      </c>
      <c r="D1193">
        <f>IF('Support - Calculation Detail'!D1193="","",'Support - Calculation Detail'!D1193)</f>
        <v>44281</v>
      </c>
      <c r="E1193">
        <f>IF('Support - Calculation Detail'!E1193="","",'Support - Calculation Detail'!E1193)</f>
        <v>0</v>
      </c>
      <c r="G1193">
        <f>IF('Support - Calculation Detail'!F1193="","",'Support - Calculation Detail'!F1193)</f>
        <v>44281</v>
      </c>
      <c r="H1193">
        <f>IF('Support - Calculation Detail'!G1193="","",'Support - Calculation Detail'!G1193)</f>
        <v>1.04</v>
      </c>
      <c r="I1193">
        <f>IF('Support - Calculation Detail'!H1193="","",'Support - Calculation Detail'!H1193)</f>
        <v>46052</v>
      </c>
      <c r="J1193">
        <f>IF('Support - Calculation Detail'!I1193="","",'Support - Calculation Detail'!I1193)</f>
        <v>0</v>
      </c>
      <c r="K1193">
        <f>IF('Support - Calculation Detail'!K1193="","",'Support - Calculation Detail'!K1193)</f>
        <v>46052</v>
      </c>
      <c r="L1193">
        <f>IF('Support - Calculation Detail'!L1193="","",'Support - Calculation Detail'!L1193)</f>
        <v>788</v>
      </c>
      <c r="M1193">
        <f>IF('Support - Calculation Detail'!M1193="","",'Support - Calculation Detail'!M1193)</f>
        <v>0</v>
      </c>
      <c r="N1193">
        <f>IF('Support - Calculation Detail'!N1193="","",'Support - Calculation Detail'!N1193)</f>
        <v>0</v>
      </c>
      <c r="P1193">
        <f>IF('Support - Calculation Detail'!O1193="","",'Support - Calculation Detail'!O1193)</f>
        <v>46840</v>
      </c>
      <c r="Q1193" t="b">
        <v>1</v>
      </c>
      <c r="R1193" t="str">
        <f t="shared" si="90"/>
        <v>3330675</v>
      </c>
      <c r="S1193" t="str">
        <f t="shared" si="91"/>
        <v>3330675-UT</v>
      </c>
      <c r="T1193" t="str">
        <f t="shared" si="92"/>
        <v>3330675-UT</v>
      </c>
      <c r="U1193" t="str">
        <f t="shared" si="93"/>
        <v>3</v>
      </c>
      <c r="V1193" t="str">
        <f t="shared" si="94"/>
        <v>UT</v>
      </c>
    </row>
    <row r="1194" spans="1:22" x14ac:dyDescent="0.35">
      <c r="A1194" t="str">
        <f>IF('Support - Calculation Detail'!A1194="","",LEFT('Support - Calculation Detail'!A1194,7)&amp;"-"&amp;RIGHT('Support - Calculation Detail'!A1194,2))</f>
        <v>3330676-UT</v>
      </c>
      <c r="B1194" t="str">
        <f>IF('Support - Calculation Detail'!C1194="","",'Support - Calculation Detail'!C1194)</f>
        <v>33</v>
      </c>
      <c r="C1194" t="str">
        <f>IF('Support - Calculation Detail'!B1194="","",'Support - Calculation Detail'!B1194)</f>
        <v>N</v>
      </c>
      <c r="D1194">
        <f>IF('Support - Calculation Detail'!D1194="","",'Support - Calculation Detail'!D1194)</f>
        <v>12167</v>
      </c>
      <c r="E1194">
        <f>IF('Support - Calculation Detail'!E1194="","",'Support - Calculation Detail'!E1194)</f>
        <v>0</v>
      </c>
      <c r="G1194">
        <f>IF('Support - Calculation Detail'!F1194="","",'Support - Calculation Detail'!F1194)</f>
        <v>12167</v>
      </c>
      <c r="H1194">
        <f>IF('Support - Calculation Detail'!G1194="","",'Support - Calculation Detail'!G1194)</f>
        <v>1.04</v>
      </c>
      <c r="I1194">
        <f>IF('Support - Calculation Detail'!H1194="","",'Support - Calculation Detail'!H1194)</f>
        <v>12654</v>
      </c>
      <c r="J1194">
        <f>IF('Support - Calculation Detail'!I1194="","",'Support - Calculation Detail'!I1194)</f>
        <v>0</v>
      </c>
      <c r="K1194">
        <f>IF('Support - Calculation Detail'!K1194="","",'Support - Calculation Detail'!K1194)</f>
        <v>12654</v>
      </c>
      <c r="L1194">
        <f>IF('Support - Calculation Detail'!L1194="","",'Support - Calculation Detail'!L1194)</f>
        <v>0</v>
      </c>
      <c r="M1194">
        <f>IF('Support - Calculation Detail'!M1194="","",'Support - Calculation Detail'!M1194)</f>
        <v>0</v>
      </c>
      <c r="N1194">
        <f>IF('Support - Calculation Detail'!N1194="","",'Support - Calculation Detail'!N1194)</f>
        <v>0</v>
      </c>
      <c r="P1194">
        <f>IF('Support - Calculation Detail'!O1194="","",'Support - Calculation Detail'!O1194)</f>
        <v>12654</v>
      </c>
      <c r="Q1194" t="b">
        <v>1</v>
      </c>
      <c r="R1194" t="str">
        <f t="shared" si="90"/>
        <v>3330676</v>
      </c>
      <c r="S1194" t="str">
        <f t="shared" si="91"/>
        <v>3330676-UT</v>
      </c>
      <c r="T1194" t="str">
        <f t="shared" si="92"/>
        <v>3330676-UT</v>
      </c>
      <c r="U1194" t="str">
        <f t="shared" si="93"/>
        <v>3</v>
      </c>
      <c r="V1194" t="str">
        <f t="shared" si="94"/>
        <v>UT</v>
      </c>
    </row>
    <row r="1195" spans="1:22" x14ac:dyDescent="0.35">
      <c r="A1195" t="str">
        <f>IF('Support - Calculation Detail'!A1195="","",LEFT('Support - Calculation Detail'!A1195,7)&amp;"-"&amp;RIGHT('Support - Calculation Detail'!A1195,2))</f>
        <v>3330677-UT</v>
      </c>
      <c r="B1195" t="str">
        <f>IF('Support - Calculation Detail'!C1195="","",'Support - Calculation Detail'!C1195)</f>
        <v>33</v>
      </c>
      <c r="C1195" t="str">
        <f>IF('Support - Calculation Detail'!B1195="","",'Support - Calculation Detail'!B1195)</f>
        <v>N</v>
      </c>
      <c r="D1195">
        <f>IF('Support - Calculation Detail'!D1195="","",'Support - Calculation Detail'!D1195)</f>
        <v>113931</v>
      </c>
      <c r="E1195">
        <f>IF('Support - Calculation Detail'!E1195="","",'Support - Calculation Detail'!E1195)</f>
        <v>0</v>
      </c>
      <c r="G1195">
        <f>IF('Support - Calculation Detail'!F1195="","",'Support - Calculation Detail'!F1195)</f>
        <v>113931</v>
      </c>
      <c r="H1195">
        <f>IF('Support - Calculation Detail'!G1195="","",'Support - Calculation Detail'!G1195)</f>
        <v>1.04</v>
      </c>
      <c r="I1195">
        <f>IF('Support - Calculation Detail'!H1195="","",'Support - Calculation Detail'!H1195)</f>
        <v>118488</v>
      </c>
      <c r="J1195">
        <f>IF('Support - Calculation Detail'!I1195="","",'Support - Calculation Detail'!I1195)</f>
        <v>0</v>
      </c>
      <c r="K1195">
        <f>IF('Support - Calculation Detail'!K1195="","",'Support - Calculation Detail'!K1195)</f>
        <v>118488</v>
      </c>
      <c r="L1195">
        <f>IF('Support - Calculation Detail'!L1195="","",'Support - Calculation Detail'!L1195)</f>
        <v>15240</v>
      </c>
      <c r="M1195">
        <f>IF('Support - Calculation Detail'!M1195="","",'Support - Calculation Detail'!M1195)</f>
        <v>0</v>
      </c>
      <c r="N1195">
        <f>IF('Support - Calculation Detail'!N1195="","",'Support - Calculation Detail'!N1195)</f>
        <v>0</v>
      </c>
      <c r="P1195">
        <f>IF('Support - Calculation Detail'!O1195="","",'Support - Calculation Detail'!O1195)</f>
        <v>133728</v>
      </c>
      <c r="Q1195" t="b">
        <v>1</v>
      </c>
      <c r="R1195" t="str">
        <f t="shared" si="90"/>
        <v>3330677</v>
      </c>
      <c r="S1195" t="str">
        <f t="shared" si="91"/>
        <v>3330677-UT</v>
      </c>
      <c r="T1195" t="str">
        <f t="shared" si="92"/>
        <v>3330677-UT</v>
      </c>
      <c r="U1195" t="str">
        <f t="shared" si="93"/>
        <v>3</v>
      </c>
      <c r="V1195" t="str">
        <f t="shared" si="94"/>
        <v>UT</v>
      </c>
    </row>
    <row r="1196" spans="1:22" x14ac:dyDescent="0.35">
      <c r="A1196" t="str">
        <f>IF('Support - Calculation Detail'!A1196="","",LEFT('Support - Calculation Detail'!A1196,7)&amp;"-"&amp;RIGHT('Support - Calculation Detail'!A1196,2))</f>
        <v>3330678-UT</v>
      </c>
      <c r="B1196" t="str">
        <f>IF('Support - Calculation Detail'!C1196="","",'Support - Calculation Detail'!C1196)</f>
        <v>33</v>
      </c>
      <c r="C1196" t="str">
        <f>IF('Support - Calculation Detail'!B1196="","",'Support - Calculation Detail'!B1196)</f>
        <v>N</v>
      </c>
      <c r="D1196">
        <f>IF('Support - Calculation Detail'!D1196="","",'Support - Calculation Detail'!D1196)</f>
        <v>22604</v>
      </c>
      <c r="E1196">
        <f>IF('Support - Calculation Detail'!E1196="","",'Support - Calculation Detail'!E1196)</f>
        <v>0</v>
      </c>
      <c r="G1196">
        <f>IF('Support - Calculation Detail'!F1196="","",'Support - Calculation Detail'!F1196)</f>
        <v>22604</v>
      </c>
      <c r="H1196">
        <f>IF('Support - Calculation Detail'!G1196="","",'Support - Calculation Detail'!G1196)</f>
        <v>1.04</v>
      </c>
      <c r="I1196">
        <f>IF('Support - Calculation Detail'!H1196="","",'Support - Calculation Detail'!H1196)</f>
        <v>23508</v>
      </c>
      <c r="J1196">
        <f>IF('Support - Calculation Detail'!I1196="","",'Support - Calculation Detail'!I1196)</f>
        <v>0</v>
      </c>
      <c r="K1196">
        <f>IF('Support - Calculation Detail'!K1196="","",'Support - Calculation Detail'!K1196)</f>
        <v>23508</v>
      </c>
      <c r="L1196">
        <f>IF('Support - Calculation Detail'!L1196="","",'Support - Calculation Detail'!L1196)</f>
        <v>0</v>
      </c>
      <c r="M1196">
        <f>IF('Support - Calculation Detail'!M1196="","",'Support - Calculation Detail'!M1196)</f>
        <v>0</v>
      </c>
      <c r="N1196">
        <f>IF('Support - Calculation Detail'!N1196="","",'Support - Calculation Detail'!N1196)</f>
        <v>0</v>
      </c>
      <c r="P1196">
        <f>IF('Support - Calculation Detail'!O1196="","",'Support - Calculation Detail'!O1196)</f>
        <v>23508</v>
      </c>
      <c r="Q1196" t="b">
        <v>1</v>
      </c>
      <c r="R1196" t="str">
        <f t="shared" si="90"/>
        <v>3330678</v>
      </c>
      <c r="S1196" t="str">
        <f t="shared" si="91"/>
        <v>3330678-UT</v>
      </c>
      <c r="T1196" t="str">
        <f t="shared" si="92"/>
        <v>3330678-UT</v>
      </c>
      <c r="U1196" t="str">
        <f t="shared" si="93"/>
        <v>3</v>
      </c>
      <c r="V1196" t="str">
        <f t="shared" si="94"/>
        <v>UT</v>
      </c>
    </row>
    <row r="1197" spans="1:22" x14ac:dyDescent="0.35">
      <c r="A1197" t="str">
        <f>IF('Support - Calculation Detail'!A1197="","",LEFT('Support - Calculation Detail'!A1197,7)&amp;"-"&amp;RIGHT('Support - Calculation Detail'!A1197,2))</f>
        <v>3330679-UT</v>
      </c>
      <c r="B1197" t="str">
        <f>IF('Support - Calculation Detail'!C1197="","",'Support - Calculation Detail'!C1197)</f>
        <v>33</v>
      </c>
      <c r="C1197" t="str">
        <f>IF('Support - Calculation Detail'!B1197="","",'Support - Calculation Detail'!B1197)</f>
        <v>N</v>
      </c>
      <c r="D1197">
        <f>IF('Support - Calculation Detail'!D1197="","",'Support - Calculation Detail'!D1197)</f>
        <v>31523</v>
      </c>
      <c r="E1197">
        <f>IF('Support - Calculation Detail'!E1197="","",'Support - Calculation Detail'!E1197)</f>
        <v>0</v>
      </c>
      <c r="G1197">
        <f>IF('Support - Calculation Detail'!F1197="","",'Support - Calculation Detail'!F1197)</f>
        <v>31523</v>
      </c>
      <c r="H1197">
        <f>IF('Support - Calculation Detail'!G1197="","",'Support - Calculation Detail'!G1197)</f>
        <v>1.04</v>
      </c>
      <c r="I1197">
        <f>IF('Support - Calculation Detail'!H1197="","",'Support - Calculation Detail'!H1197)</f>
        <v>32784</v>
      </c>
      <c r="J1197">
        <f>IF('Support - Calculation Detail'!I1197="","",'Support - Calculation Detail'!I1197)</f>
        <v>0</v>
      </c>
      <c r="K1197">
        <f>IF('Support - Calculation Detail'!K1197="","",'Support - Calculation Detail'!K1197)</f>
        <v>32784</v>
      </c>
      <c r="L1197">
        <f>IF('Support - Calculation Detail'!L1197="","",'Support - Calculation Detail'!L1197)</f>
        <v>1199</v>
      </c>
      <c r="M1197">
        <f>IF('Support - Calculation Detail'!M1197="","",'Support - Calculation Detail'!M1197)</f>
        <v>0</v>
      </c>
      <c r="N1197">
        <f>IF('Support - Calculation Detail'!N1197="","",'Support - Calculation Detail'!N1197)</f>
        <v>0</v>
      </c>
      <c r="P1197">
        <f>IF('Support - Calculation Detail'!O1197="","",'Support - Calculation Detail'!O1197)</f>
        <v>33983</v>
      </c>
      <c r="Q1197" t="b">
        <v>1</v>
      </c>
      <c r="R1197" t="str">
        <f t="shared" si="90"/>
        <v>3330679</v>
      </c>
      <c r="S1197" t="str">
        <f t="shared" si="91"/>
        <v>3330679-UT</v>
      </c>
      <c r="T1197" t="str">
        <f t="shared" si="92"/>
        <v>3330679-UT</v>
      </c>
      <c r="U1197" t="str">
        <f t="shared" si="93"/>
        <v>3</v>
      </c>
      <c r="V1197" t="str">
        <f t="shared" si="94"/>
        <v>UT</v>
      </c>
    </row>
    <row r="1198" spans="1:22" x14ac:dyDescent="0.35">
      <c r="A1198" t="str">
        <f>IF('Support - Calculation Detail'!A1198="","",LEFT('Support - Calculation Detail'!A1198,7)&amp;"-"&amp;RIGHT('Support - Calculation Detail'!A1198,2))</f>
        <v>3330680-UT</v>
      </c>
      <c r="B1198" t="str">
        <f>IF('Support - Calculation Detail'!C1198="","",'Support - Calculation Detail'!C1198)</f>
        <v>33</v>
      </c>
      <c r="C1198" t="str">
        <f>IF('Support - Calculation Detail'!B1198="","",'Support - Calculation Detail'!B1198)</f>
        <v>N</v>
      </c>
      <c r="D1198">
        <f>IF('Support - Calculation Detail'!D1198="","",'Support - Calculation Detail'!D1198)</f>
        <v>36221</v>
      </c>
      <c r="E1198">
        <f>IF('Support - Calculation Detail'!E1198="","",'Support - Calculation Detail'!E1198)</f>
        <v>0</v>
      </c>
      <c r="G1198">
        <f>IF('Support - Calculation Detail'!F1198="","",'Support - Calculation Detail'!F1198)</f>
        <v>36221</v>
      </c>
      <c r="H1198">
        <f>IF('Support - Calculation Detail'!G1198="","",'Support - Calculation Detail'!G1198)</f>
        <v>1.04</v>
      </c>
      <c r="I1198">
        <f>IF('Support - Calculation Detail'!H1198="","",'Support - Calculation Detail'!H1198)</f>
        <v>37670</v>
      </c>
      <c r="J1198">
        <f>IF('Support - Calculation Detail'!I1198="","",'Support - Calculation Detail'!I1198)</f>
        <v>0</v>
      </c>
      <c r="K1198">
        <f>IF('Support - Calculation Detail'!K1198="","",'Support - Calculation Detail'!K1198)</f>
        <v>37670</v>
      </c>
      <c r="L1198">
        <f>IF('Support - Calculation Detail'!L1198="","",'Support - Calculation Detail'!L1198)</f>
        <v>2346</v>
      </c>
      <c r="M1198">
        <f>IF('Support - Calculation Detail'!M1198="","",'Support - Calculation Detail'!M1198)</f>
        <v>0</v>
      </c>
      <c r="N1198">
        <f>IF('Support - Calculation Detail'!N1198="","",'Support - Calculation Detail'!N1198)</f>
        <v>0</v>
      </c>
      <c r="P1198">
        <f>IF('Support - Calculation Detail'!O1198="","",'Support - Calculation Detail'!O1198)</f>
        <v>40016</v>
      </c>
      <c r="Q1198" t="b">
        <v>1</v>
      </c>
      <c r="R1198" t="str">
        <f t="shared" si="90"/>
        <v>3330680</v>
      </c>
      <c r="S1198" t="str">
        <f t="shared" si="91"/>
        <v>3330680-UT</v>
      </c>
      <c r="T1198" t="str">
        <f t="shared" si="92"/>
        <v>3330680-UT</v>
      </c>
      <c r="U1198" t="str">
        <f t="shared" si="93"/>
        <v>3</v>
      </c>
      <c r="V1198" t="str">
        <f t="shared" si="94"/>
        <v>UT</v>
      </c>
    </row>
    <row r="1199" spans="1:22" x14ac:dyDescent="0.35">
      <c r="A1199" t="str">
        <f>IF('Support - Calculation Detail'!A1199="","",LEFT('Support - Calculation Detail'!A1199,7)&amp;"-"&amp;RIGHT('Support - Calculation Detail'!A1199,2))</f>
        <v>3361071-UT</v>
      </c>
      <c r="B1199" t="str">
        <f>IF('Support - Calculation Detail'!C1199="","",'Support - Calculation Detail'!C1199)</f>
        <v>33</v>
      </c>
      <c r="C1199" t="str">
        <f>IF('Support - Calculation Detail'!B1199="","",'Support - Calculation Detail'!B1199)</f>
        <v>N</v>
      </c>
      <c r="D1199">
        <f>IF('Support - Calculation Detail'!D1199="","",'Support - Calculation Detail'!D1199)</f>
        <v>0</v>
      </c>
      <c r="E1199">
        <f>IF('Support - Calculation Detail'!E1199="","",'Support - Calculation Detail'!E1199)</f>
        <v>0</v>
      </c>
      <c r="G1199">
        <f>IF('Support - Calculation Detail'!F1199="","",'Support - Calculation Detail'!F1199)</f>
        <v>0</v>
      </c>
      <c r="H1199">
        <f>IF('Support - Calculation Detail'!G1199="","",'Support - Calculation Detail'!G1199)</f>
        <v>1.04</v>
      </c>
      <c r="I1199">
        <f>IF('Support - Calculation Detail'!H1199="","",'Support - Calculation Detail'!H1199)</f>
        <v>0</v>
      </c>
      <c r="J1199">
        <f>IF('Support - Calculation Detail'!I1199="","",'Support - Calculation Detail'!I1199)</f>
        <v>0</v>
      </c>
      <c r="K1199">
        <f>IF('Support - Calculation Detail'!K1199="","",'Support - Calculation Detail'!K1199)</f>
        <v>0</v>
      </c>
      <c r="L1199">
        <f>IF('Support - Calculation Detail'!L1199="","",'Support - Calculation Detail'!L1199)</f>
        <v>0</v>
      </c>
      <c r="M1199">
        <f>IF('Support - Calculation Detail'!M1199="","",'Support - Calculation Detail'!M1199)</f>
        <v>0</v>
      </c>
      <c r="N1199">
        <f>IF('Support - Calculation Detail'!N1199="","",'Support - Calculation Detail'!N1199)</f>
        <v>0</v>
      </c>
      <c r="P1199">
        <f>IF('Support - Calculation Detail'!O1199="","",'Support - Calculation Detail'!O1199)</f>
        <v>0</v>
      </c>
      <c r="Q1199" t="b">
        <v>1</v>
      </c>
      <c r="R1199" t="str">
        <f t="shared" si="90"/>
        <v>3361071</v>
      </c>
      <c r="S1199" t="str">
        <f t="shared" si="91"/>
        <v>3361071-UT</v>
      </c>
      <c r="T1199" t="str">
        <f t="shared" si="92"/>
        <v>3361071-UT</v>
      </c>
      <c r="U1199" t="str">
        <f t="shared" si="93"/>
        <v>6</v>
      </c>
      <c r="V1199" t="str">
        <f t="shared" si="94"/>
        <v>UT</v>
      </c>
    </row>
    <row r="1200" spans="1:22" x14ac:dyDescent="0.35">
      <c r="A1200" t="str">
        <f>IF('Support - Calculation Detail'!A1200="","",LEFT('Support - Calculation Detail'!A1200,7)&amp;"-"&amp;RIGHT('Support - Calculation Detail'!A1200,2))</f>
        <v>3343405-SO</v>
      </c>
      <c r="B1200" t="str">
        <f>IF('Support - Calculation Detail'!C1200="","",'Support - Calculation Detail'!C1200)</f>
        <v>33</v>
      </c>
      <c r="C1200" t="str">
        <f>IF('Support - Calculation Detail'!B1200="","",'Support - Calculation Detail'!B1200)</f>
        <v>N</v>
      </c>
      <c r="D1200">
        <f>IF('Support - Calculation Detail'!D1200="","",'Support - Calculation Detail'!D1200)</f>
        <v>1682515</v>
      </c>
      <c r="E1200">
        <f>IF('Support - Calculation Detail'!E1200="","",'Support - Calculation Detail'!E1200)</f>
        <v>0</v>
      </c>
      <c r="G1200">
        <f>IF('Support - Calculation Detail'!F1200="","",'Support - Calculation Detail'!F1200)</f>
        <v>1682515</v>
      </c>
      <c r="H1200">
        <f>IF('Support - Calculation Detail'!G1200="","",'Support - Calculation Detail'!G1200)</f>
        <v>1.04</v>
      </c>
      <c r="I1200">
        <f>IF('Support - Calculation Detail'!H1200="","",'Support - Calculation Detail'!H1200)</f>
        <v>1749816</v>
      </c>
      <c r="J1200">
        <f>IF('Support - Calculation Detail'!I1200="","",'Support - Calculation Detail'!I1200)</f>
        <v>0</v>
      </c>
      <c r="K1200">
        <f>IF('Support - Calculation Detail'!K1200="","",'Support - Calculation Detail'!K1200)</f>
        <v>1749816</v>
      </c>
      <c r="L1200">
        <f>IF('Support - Calculation Detail'!L1200="","",'Support - Calculation Detail'!L1200)</f>
        <v>0</v>
      </c>
      <c r="M1200">
        <f>IF('Support - Calculation Detail'!M1200="","",'Support - Calculation Detail'!M1200)</f>
        <v>0</v>
      </c>
      <c r="N1200">
        <f>IF('Support - Calculation Detail'!N1200="","",'Support - Calculation Detail'!N1200)</f>
        <v>0</v>
      </c>
      <c r="P1200">
        <f>IF('Support - Calculation Detail'!O1200="","",'Support - Calculation Detail'!O1200)</f>
        <v>1749816</v>
      </c>
      <c r="Q1200" t="b">
        <v>1</v>
      </c>
      <c r="R1200" t="str">
        <f t="shared" si="90"/>
        <v>3343405</v>
      </c>
      <c r="S1200" t="str">
        <f t="shared" si="91"/>
        <v>3343405-SO</v>
      </c>
      <c r="T1200" t="str">
        <f t="shared" si="92"/>
        <v>3343405-SO</v>
      </c>
      <c r="U1200" t="str">
        <f t="shared" si="93"/>
        <v>4</v>
      </c>
      <c r="V1200" t="str">
        <f t="shared" si="94"/>
        <v>SO</v>
      </c>
    </row>
    <row r="1201" spans="1:22" x14ac:dyDescent="0.35">
      <c r="A1201" t="str">
        <f>IF('Support - Calculation Detail'!A1201="","",LEFT('Support - Calculation Detail'!A1201,7)&amp;"-"&amp;RIGHT('Support - Calculation Detail'!A1201,2))</f>
        <v>3343415-SO</v>
      </c>
      <c r="B1201" t="str">
        <f>IF('Support - Calculation Detail'!C1201="","",'Support - Calculation Detail'!C1201)</f>
        <v>33</v>
      </c>
      <c r="C1201" t="str">
        <f>IF('Support - Calculation Detail'!B1201="","",'Support - Calculation Detail'!B1201)</f>
        <v>N</v>
      </c>
      <c r="D1201">
        <f>IF('Support - Calculation Detail'!D1201="","",'Support - Calculation Detail'!D1201)</f>
        <v>1485831</v>
      </c>
      <c r="E1201">
        <f>IF('Support - Calculation Detail'!E1201="","",'Support - Calculation Detail'!E1201)</f>
        <v>0</v>
      </c>
      <c r="G1201">
        <f>IF('Support - Calculation Detail'!F1201="","",'Support - Calculation Detail'!F1201)</f>
        <v>1485831</v>
      </c>
      <c r="H1201">
        <f>IF('Support - Calculation Detail'!G1201="","",'Support - Calculation Detail'!G1201)</f>
        <v>1.04</v>
      </c>
      <c r="I1201">
        <f>IF('Support - Calculation Detail'!H1201="","",'Support - Calculation Detail'!H1201)</f>
        <v>1545264</v>
      </c>
      <c r="J1201">
        <f>IF('Support - Calculation Detail'!I1201="","",'Support - Calculation Detail'!I1201)</f>
        <v>0</v>
      </c>
      <c r="K1201">
        <f>IF('Support - Calculation Detail'!K1201="","",'Support - Calculation Detail'!K1201)</f>
        <v>1545264</v>
      </c>
      <c r="L1201">
        <f>IF('Support - Calculation Detail'!L1201="","",'Support - Calculation Detail'!L1201)</f>
        <v>0</v>
      </c>
      <c r="M1201">
        <f>IF('Support - Calculation Detail'!M1201="","",'Support - Calculation Detail'!M1201)</f>
        <v>0</v>
      </c>
      <c r="N1201">
        <f>IF('Support - Calculation Detail'!N1201="","",'Support - Calculation Detail'!N1201)</f>
        <v>0</v>
      </c>
      <c r="P1201">
        <f>IF('Support - Calculation Detail'!O1201="","",'Support - Calculation Detail'!O1201)</f>
        <v>1545264</v>
      </c>
      <c r="Q1201" t="b">
        <v>1</v>
      </c>
      <c r="R1201" t="str">
        <f t="shared" si="90"/>
        <v>3343415</v>
      </c>
      <c r="S1201" t="str">
        <f t="shared" si="91"/>
        <v>3343415-SO</v>
      </c>
      <c r="T1201" t="str">
        <f t="shared" si="92"/>
        <v>3343415-SO</v>
      </c>
      <c r="U1201" t="str">
        <f t="shared" si="93"/>
        <v>4</v>
      </c>
      <c r="V1201" t="str">
        <f t="shared" si="94"/>
        <v>SO</v>
      </c>
    </row>
    <row r="1202" spans="1:22" x14ac:dyDescent="0.35">
      <c r="A1202" t="str">
        <f>IF('Support - Calculation Detail'!A1202="","",LEFT('Support - Calculation Detail'!A1202,7)&amp;"-"&amp;RIGHT('Support - Calculation Detail'!A1202,2))</f>
        <v>3343435-SO</v>
      </c>
      <c r="B1202" t="str">
        <f>IF('Support - Calculation Detail'!C1202="","",'Support - Calculation Detail'!C1202)</f>
        <v>33</v>
      </c>
      <c r="C1202" t="str">
        <f>IF('Support - Calculation Detail'!B1202="","",'Support - Calculation Detail'!B1202)</f>
        <v>N</v>
      </c>
      <c r="D1202">
        <f>IF('Support - Calculation Detail'!D1202="","",'Support - Calculation Detail'!D1202)</f>
        <v>2476251</v>
      </c>
      <c r="E1202">
        <f>IF('Support - Calculation Detail'!E1202="","",'Support - Calculation Detail'!E1202)</f>
        <v>0</v>
      </c>
      <c r="G1202">
        <f>IF('Support - Calculation Detail'!F1202="","",'Support - Calculation Detail'!F1202)</f>
        <v>2476251</v>
      </c>
      <c r="H1202">
        <f>IF('Support - Calculation Detail'!G1202="","",'Support - Calculation Detail'!G1202)</f>
        <v>1.04</v>
      </c>
      <c r="I1202">
        <f>IF('Support - Calculation Detail'!H1202="","",'Support - Calculation Detail'!H1202)</f>
        <v>2575301</v>
      </c>
      <c r="J1202">
        <f>IF('Support - Calculation Detail'!I1202="","",'Support - Calculation Detail'!I1202)</f>
        <v>0</v>
      </c>
      <c r="K1202">
        <f>IF('Support - Calculation Detail'!K1202="","",'Support - Calculation Detail'!K1202)</f>
        <v>2575301</v>
      </c>
      <c r="L1202">
        <f>IF('Support - Calculation Detail'!L1202="","",'Support - Calculation Detail'!L1202)</f>
        <v>0</v>
      </c>
      <c r="M1202">
        <f>IF('Support - Calculation Detail'!M1202="","",'Support - Calculation Detail'!M1202)</f>
        <v>0</v>
      </c>
      <c r="N1202">
        <f>IF('Support - Calculation Detail'!N1202="","",'Support - Calculation Detail'!N1202)</f>
        <v>0</v>
      </c>
      <c r="P1202">
        <f>IF('Support - Calculation Detail'!O1202="","",'Support - Calculation Detail'!O1202)</f>
        <v>2575301</v>
      </c>
      <c r="Q1202" t="b">
        <v>1</v>
      </c>
      <c r="R1202" t="str">
        <f t="shared" si="90"/>
        <v>3343435</v>
      </c>
      <c r="S1202" t="str">
        <f t="shared" si="91"/>
        <v>3343435-SO</v>
      </c>
      <c r="T1202" t="str">
        <f t="shared" si="92"/>
        <v>3343435-SO</v>
      </c>
      <c r="U1202" t="str">
        <f t="shared" si="93"/>
        <v>4</v>
      </c>
      <c r="V1202" t="str">
        <f t="shared" si="94"/>
        <v>SO</v>
      </c>
    </row>
    <row r="1203" spans="1:22" x14ac:dyDescent="0.35">
      <c r="A1203" t="str">
        <f>IF('Support - Calculation Detail'!A1203="","",LEFT('Support - Calculation Detail'!A1203,7)&amp;"-"&amp;RIGHT('Support - Calculation Detail'!A1203,2))</f>
        <v>3343445-SO</v>
      </c>
      <c r="B1203" t="str">
        <f>IF('Support - Calculation Detail'!C1203="","",'Support - Calculation Detail'!C1203)</f>
        <v>33</v>
      </c>
      <c r="C1203" t="str">
        <f>IF('Support - Calculation Detail'!B1203="","",'Support - Calculation Detail'!B1203)</f>
        <v>N</v>
      </c>
      <c r="D1203">
        <f>IF('Support - Calculation Detail'!D1203="","",'Support - Calculation Detail'!D1203)</f>
        <v>6612270</v>
      </c>
      <c r="E1203">
        <f>IF('Support - Calculation Detail'!E1203="","",'Support - Calculation Detail'!E1203)</f>
        <v>0</v>
      </c>
      <c r="G1203">
        <f>IF('Support - Calculation Detail'!F1203="","",'Support - Calculation Detail'!F1203)</f>
        <v>6612270</v>
      </c>
      <c r="H1203">
        <f>IF('Support - Calculation Detail'!G1203="","",'Support - Calculation Detail'!G1203)</f>
        <v>1.04</v>
      </c>
      <c r="I1203">
        <f>IF('Support - Calculation Detail'!H1203="","",'Support - Calculation Detail'!H1203)</f>
        <v>6876761</v>
      </c>
      <c r="J1203">
        <f>IF('Support - Calculation Detail'!I1203="","",'Support - Calculation Detail'!I1203)</f>
        <v>0</v>
      </c>
      <c r="K1203">
        <f>IF('Support - Calculation Detail'!K1203="","",'Support - Calculation Detail'!K1203)</f>
        <v>6876761</v>
      </c>
      <c r="L1203">
        <f>IF('Support - Calculation Detail'!L1203="","",'Support - Calculation Detail'!L1203)</f>
        <v>0</v>
      </c>
      <c r="M1203">
        <f>IF('Support - Calculation Detail'!M1203="","",'Support - Calculation Detail'!M1203)</f>
        <v>0</v>
      </c>
      <c r="N1203">
        <f>IF('Support - Calculation Detail'!N1203="","",'Support - Calculation Detail'!N1203)</f>
        <v>0</v>
      </c>
      <c r="P1203">
        <f>IF('Support - Calculation Detail'!O1203="","",'Support - Calculation Detail'!O1203)</f>
        <v>6876761</v>
      </c>
      <c r="Q1203" t="b">
        <v>1</v>
      </c>
      <c r="R1203" t="str">
        <f t="shared" si="90"/>
        <v>3343445</v>
      </c>
      <c r="S1203" t="str">
        <f t="shared" si="91"/>
        <v>3343445-SO</v>
      </c>
      <c r="T1203" t="str">
        <f t="shared" si="92"/>
        <v>3343445-SO</v>
      </c>
      <c r="U1203" t="str">
        <f t="shared" si="93"/>
        <v>4</v>
      </c>
      <c r="V1203" t="str">
        <f t="shared" si="94"/>
        <v>SO</v>
      </c>
    </row>
    <row r="1204" spans="1:22" x14ac:dyDescent="0.35">
      <c r="A1204" t="str">
        <f>IF('Support - Calculation Detail'!A1204="","",LEFT('Support - Calculation Detail'!A1204,7)&amp;"-"&amp;RIGHT('Support - Calculation Detail'!A1204,2))</f>
        <v>3343455-SO</v>
      </c>
      <c r="B1204" t="str">
        <f>IF('Support - Calculation Detail'!C1204="","",'Support - Calculation Detail'!C1204)</f>
        <v>33</v>
      </c>
      <c r="C1204" t="str">
        <f>IF('Support - Calculation Detail'!B1204="","",'Support - Calculation Detail'!B1204)</f>
        <v>N</v>
      </c>
      <c r="D1204">
        <f>IF('Support - Calculation Detail'!D1204="","",'Support - Calculation Detail'!D1204)</f>
        <v>2529938</v>
      </c>
      <c r="E1204">
        <f>IF('Support - Calculation Detail'!E1204="","",'Support - Calculation Detail'!E1204)</f>
        <v>0</v>
      </c>
      <c r="G1204">
        <f>IF('Support - Calculation Detail'!F1204="","",'Support - Calculation Detail'!F1204)</f>
        <v>2529938</v>
      </c>
      <c r="H1204">
        <f>IF('Support - Calculation Detail'!G1204="","",'Support - Calculation Detail'!G1204)</f>
        <v>1.04</v>
      </c>
      <c r="I1204">
        <f>IF('Support - Calculation Detail'!H1204="","",'Support - Calculation Detail'!H1204)</f>
        <v>2631136</v>
      </c>
      <c r="J1204">
        <f>IF('Support - Calculation Detail'!I1204="","",'Support - Calculation Detail'!I1204)</f>
        <v>0</v>
      </c>
      <c r="K1204">
        <f>IF('Support - Calculation Detail'!K1204="","",'Support - Calculation Detail'!K1204)</f>
        <v>2631136</v>
      </c>
      <c r="L1204">
        <f>IF('Support - Calculation Detail'!L1204="","",'Support - Calculation Detail'!L1204)</f>
        <v>0</v>
      </c>
      <c r="M1204">
        <f>IF('Support - Calculation Detail'!M1204="","",'Support - Calculation Detail'!M1204)</f>
        <v>0</v>
      </c>
      <c r="N1204">
        <f>IF('Support - Calculation Detail'!N1204="","",'Support - Calculation Detail'!N1204)</f>
        <v>0</v>
      </c>
      <c r="P1204">
        <f>IF('Support - Calculation Detail'!O1204="","",'Support - Calculation Detail'!O1204)</f>
        <v>2631136</v>
      </c>
      <c r="Q1204" t="b">
        <v>1</v>
      </c>
      <c r="R1204" t="str">
        <f t="shared" si="90"/>
        <v>3343455</v>
      </c>
      <c r="S1204" t="str">
        <f t="shared" si="91"/>
        <v>3343455-SO</v>
      </c>
      <c r="T1204" t="str">
        <f t="shared" si="92"/>
        <v>3343455-SO</v>
      </c>
      <c r="U1204" t="str">
        <f t="shared" si="93"/>
        <v>4</v>
      </c>
      <c r="V1204" t="str">
        <f t="shared" si="94"/>
        <v>SO</v>
      </c>
    </row>
    <row r="1205" spans="1:22" x14ac:dyDescent="0.35">
      <c r="A1205" t="str">
        <f>IF('Support - Calculation Detail'!A1205="","",LEFT('Support - Calculation Detail'!A1205,7)&amp;"-"&amp;RIGHT('Support - Calculation Detail'!A1205,2))</f>
        <v>6846795-SO</v>
      </c>
      <c r="B1205" t="str">
        <f>IF('Support - Calculation Detail'!C1205="","",'Support - Calculation Detail'!C1205)</f>
        <v>68</v>
      </c>
      <c r="C1205" t="str">
        <f>IF('Support - Calculation Detail'!B1205="","",'Support - Calculation Detail'!B1205)</f>
        <v>N</v>
      </c>
      <c r="D1205">
        <f>IF('Support - Calculation Detail'!D1205="","",'Support - Calculation Detail'!D1205)</f>
        <v>1384764</v>
      </c>
      <c r="E1205">
        <f>IF('Support - Calculation Detail'!E1205="","",'Support - Calculation Detail'!E1205)</f>
        <v>0</v>
      </c>
      <c r="G1205">
        <f>IF('Support - Calculation Detail'!F1205="","",'Support - Calculation Detail'!F1205)</f>
        <v>1384764</v>
      </c>
      <c r="H1205">
        <f>IF('Support - Calculation Detail'!G1205="","",'Support - Calculation Detail'!G1205)</f>
        <v>1.04</v>
      </c>
      <c r="I1205">
        <f>IF('Support - Calculation Detail'!H1205="","",'Support - Calculation Detail'!H1205)</f>
        <v>1440155</v>
      </c>
      <c r="J1205">
        <f>IF('Support - Calculation Detail'!I1205="","",'Support - Calculation Detail'!I1205)</f>
        <v>0</v>
      </c>
      <c r="K1205">
        <f>IF('Support - Calculation Detail'!K1205="","",'Support - Calculation Detail'!K1205)</f>
        <v>1440155</v>
      </c>
      <c r="L1205">
        <f>IF('Support - Calculation Detail'!L1205="","",'Support - Calculation Detail'!L1205)</f>
        <v>0</v>
      </c>
      <c r="M1205">
        <f>IF('Support - Calculation Detail'!M1205="","",'Support - Calculation Detail'!M1205)</f>
        <v>0</v>
      </c>
      <c r="N1205">
        <f>IF('Support - Calculation Detail'!N1205="","",'Support - Calculation Detail'!N1205)</f>
        <v>0</v>
      </c>
      <c r="P1205">
        <f>IF('Support - Calculation Detail'!O1205="","",'Support - Calculation Detail'!O1205)</f>
        <v>1440155</v>
      </c>
      <c r="Q1205" t="b">
        <v>1</v>
      </c>
      <c r="R1205" t="str">
        <f t="shared" si="90"/>
        <v>6846795</v>
      </c>
      <c r="S1205" t="str">
        <f t="shared" si="91"/>
        <v>6846795-SO</v>
      </c>
      <c r="T1205" t="str">
        <f t="shared" si="92"/>
        <v>6846795-SO</v>
      </c>
      <c r="U1205" t="str">
        <f t="shared" si="93"/>
        <v>4</v>
      </c>
      <c r="V1205" t="str">
        <f t="shared" si="94"/>
        <v>SO</v>
      </c>
    </row>
    <row r="1206" spans="1:22" x14ac:dyDescent="0.35">
      <c r="A1206" t="str">
        <f>IF('Support - Calculation Detail'!A1206="","",LEFT('Support - Calculation Detail'!A1206,7)&amp;"-"&amp;RIGHT('Support - Calculation Detail'!A1206,2))</f>
        <v>8948305-SO</v>
      </c>
      <c r="B1206" t="str">
        <f>IF('Support - Calculation Detail'!C1206="","",'Support - Calculation Detail'!C1206)</f>
        <v>89</v>
      </c>
      <c r="C1206" t="str">
        <f>IF('Support - Calculation Detail'!B1206="","",'Support - Calculation Detail'!B1206)</f>
        <v>N</v>
      </c>
      <c r="D1206">
        <f>IF('Support - Calculation Detail'!D1206="","",'Support - Calculation Detail'!D1206)</f>
        <v>2066814</v>
      </c>
      <c r="E1206">
        <f>IF('Support - Calculation Detail'!E1206="","",'Support - Calculation Detail'!E1206)</f>
        <v>0</v>
      </c>
      <c r="G1206">
        <f>IF('Support - Calculation Detail'!F1206="","",'Support - Calculation Detail'!F1206)</f>
        <v>2066814</v>
      </c>
      <c r="H1206">
        <f>IF('Support - Calculation Detail'!G1206="","",'Support - Calculation Detail'!G1206)</f>
        <v>1.04</v>
      </c>
      <c r="I1206">
        <f>IF('Support - Calculation Detail'!H1206="","",'Support - Calculation Detail'!H1206)</f>
        <v>2149487</v>
      </c>
      <c r="J1206">
        <f>IF('Support - Calculation Detail'!I1206="","",'Support - Calculation Detail'!I1206)</f>
        <v>0</v>
      </c>
      <c r="K1206">
        <f>IF('Support - Calculation Detail'!K1206="","",'Support - Calculation Detail'!K1206)</f>
        <v>2149487</v>
      </c>
      <c r="L1206">
        <f>IF('Support - Calculation Detail'!L1206="","",'Support - Calculation Detail'!L1206)</f>
        <v>0</v>
      </c>
      <c r="M1206">
        <f>IF('Support - Calculation Detail'!M1206="","",'Support - Calculation Detail'!M1206)</f>
        <v>0</v>
      </c>
      <c r="N1206">
        <f>IF('Support - Calculation Detail'!N1206="","",'Support - Calculation Detail'!N1206)</f>
        <v>0</v>
      </c>
      <c r="P1206">
        <f>IF('Support - Calculation Detail'!O1206="","",'Support - Calculation Detail'!O1206)</f>
        <v>2149487</v>
      </c>
      <c r="Q1206" t="b">
        <v>1</v>
      </c>
      <c r="R1206" t="str">
        <f t="shared" si="90"/>
        <v>8948305</v>
      </c>
      <c r="S1206" t="str">
        <f t="shared" si="91"/>
        <v>8948305-SO</v>
      </c>
      <c r="T1206" t="str">
        <f t="shared" si="92"/>
        <v>8948305-SO</v>
      </c>
      <c r="U1206" t="str">
        <f t="shared" si="93"/>
        <v>4</v>
      </c>
      <c r="V1206" t="str">
        <f t="shared" si="94"/>
        <v>SO</v>
      </c>
    </row>
    <row r="1207" spans="1:22" x14ac:dyDescent="0.35">
      <c r="A1207" t="str">
        <f>IF('Support - Calculation Detail'!A1207="","",LEFT('Support - Calculation Detail'!A1207,7)&amp;"-"&amp;RIGHT('Support - Calculation Detail'!A1207,2))</f>
        <v>3410000-UT</v>
      </c>
      <c r="B1207" t="str">
        <f>IF('Support - Calculation Detail'!C1207="","",'Support - Calculation Detail'!C1207)</f>
        <v>34</v>
      </c>
      <c r="C1207" t="str">
        <f>IF('Support - Calculation Detail'!B1207="","",'Support - Calculation Detail'!B1207)</f>
        <v>N</v>
      </c>
      <c r="D1207">
        <f>IF('Support - Calculation Detail'!D1207="","",'Support - Calculation Detail'!D1207)</f>
        <v>26753135</v>
      </c>
      <c r="E1207">
        <f>IF('Support - Calculation Detail'!E1207="","",'Support - Calculation Detail'!E1207)</f>
        <v>0</v>
      </c>
      <c r="G1207">
        <f>IF('Support - Calculation Detail'!F1207="","",'Support - Calculation Detail'!F1207)</f>
        <v>26753135</v>
      </c>
      <c r="H1207">
        <f>IF('Support - Calculation Detail'!G1207="","",'Support - Calculation Detail'!G1207)</f>
        <v>1.04</v>
      </c>
      <c r="I1207">
        <f>IF('Support - Calculation Detail'!H1207="","",'Support - Calculation Detail'!H1207)</f>
        <v>27823260</v>
      </c>
      <c r="J1207">
        <f>IF('Support - Calculation Detail'!I1207="","",'Support - Calculation Detail'!I1207)</f>
        <v>0</v>
      </c>
      <c r="K1207">
        <f>IF('Support - Calculation Detail'!K1207="","",'Support - Calculation Detail'!K1207)</f>
        <v>27823260</v>
      </c>
      <c r="L1207">
        <f>IF('Support - Calculation Detail'!L1207="","",'Support - Calculation Detail'!L1207)</f>
        <v>1662293</v>
      </c>
      <c r="M1207">
        <f>IF('Support - Calculation Detail'!M1207="","",'Support - Calculation Detail'!M1207)</f>
        <v>1001417</v>
      </c>
      <c r="N1207">
        <f>IF('Support - Calculation Detail'!N1207="","",'Support - Calculation Detail'!N1207)</f>
        <v>1653533.1061561098</v>
      </c>
      <c r="P1207">
        <f>IF('Support - Calculation Detail'!O1207="","",'Support - Calculation Detail'!O1207)</f>
        <v>32140503.106156111</v>
      </c>
      <c r="Q1207" t="b">
        <v>1</v>
      </c>
      <c r="R1207" t="str">
        <f t="shared" si="90"/>
        <v>3410000</v>
      </c>
      <c r="S1207" t="str">
        <f t="shared" si="91"/>
        <v>3410000-UT</v>
      </c>
      <c r="T1207" t="str">
        <f t="shared" si="92"/>
        <v>3410000-UT</v>
      </c>
      <c r="U1207" t="str">
        <f t="shared" si="93"/>
        <v>1</v>
      </c>
      <c r="V1207" t="str">
        <f t="shared" si="94"/>
        <v>UT</v>
      </c>
    </row>
    <row r="1208" spans="1:22" x14ac:dyDescent="0.35">
      <c r="A1208" t="str">
        <f>IF('Support - Calculation Detail'!A1208="","",LEFT('Support - Calculation Detail'!A1208,7)&amp;"-"&amp;RIGHT('Support - Calculation Detail'!A1208,2))</f>
        <v>3420001-UT</v>
      </c>
      <c r="B1208" t="str">
        <f>IF('Support - Calculation Detail'!C1208="","",'Support - Calculation Detail'!C1208)</f>
        <v>34</v>
      </c>
      <c r="C1208" t="str">
        <f>IF('Support - Calculation Detail'!B1208="","",'Support - Calculation Detail'!B1208)</f>
        <v>N</v>
      </c>
      <c r="D1208">
        <f>IF('Support - Calculation Detail'!D1208="","",'Support - Calculation Detail'!D1208)</f>
        <v>2499148</v>
      </c>
      <c r="E1208">
        <f>IF('Support - Calculation Detail'!E1208="","",'Support - Calculation Detail'!E1208)</f>
        <v>0</v>
      </c>
      <c r="G1208">
        <f>IF('Support - Calculation Detail'!F1208="","",'Support - Calculation Detail'!F1208)</f>
        <v>2499148</v>
      </c>
      <c r="H1208">
        <f>IF('Support - Calculation Detail'!G1208="","",'Support - Calculation Detail'!G1208)</f>
        <v>1.04</v>
      </c>
      <c r="I1208">
        <f>IF('Support - Calculation Detail'!H1208="","",'Support - Calculation Detail'!H1208)</f>
        <v>2599114</v>
      </c>
      <c r="J1208">
        <f>IF('Support - Calculation Detail'!I1208="","",'Support - Calculation Detail'!I1208)</f>
        <v>0</v>
      </c>
      <c r="K1208">
        <f>IF('Support - Calculation Detail'!K1208="","",'Support - Calculation Detail'!K1208)</f>
        <v>2599114</v>
      </c>
      <c r="L1208">
        <f>IF('Support - Calculation Detail'!L1208="","",'Support - Calculation Detail'!L1208)</f>
        <v>0</v>
      </c>
      <c r="M1208">
        <f>IF('Support - Calculation Detail'!M1208="","",'Support - Calculation Detail'!M1208)</f>
        <v>0</v>
      </c>
      <c r="N1208">
        <f>IF('Support - Calculation Detail'!N1208="","",'Support - Calculation Detail'!N1208)</f>
        <v>0</v>
      </c>
      <c r="P1208">
        <f>IF('Support - Calculation Detail'!O1208="","",'Support - Calculation Detail'!O1208)</f>
        <v>2599114</v>
      </c>
      <c r="Q1208" t="b">
        <v>1</v>
      </c>
      <c r="R1208" t="str">
        <f t="shared" si="90"/>
        <v>3420001</v>
      </c>
      <c r="S1208" t="str">
        <f t="shared" si="91"/>
        <v>3420001-UT</v>
      </c>
      <c r="T1208" t="str">
        <f t="shared" si="92"/>
        <v>3420001-UT</v>
      </c>
      <c r="U1208" t="str">
        <f t="shared" si="93"/>
        <v>2</v>
      </c>
      <c r="V1208" t="str">
        <f t="shared" si="94"/>
        <v>UT</v>
      </c>
    </row>
    <row r="1209" spans="1:22" x14ac:dyDescent="0.35">
      <c r="A1209" t="str">
        <f>IF('Support - Calculation Detail'!A1209="","",LEFT('Support - Calculation Detail'!A1209,7)&amp;"-"&amp;RIGHT('Support - Calculation Detail'!A1209,2))</f>
        <v>3420001-TF</v>
      </c>
      <c r="B1209" t="str">
        <f>IF('Support - Calculation Detail'!C1209="","",'Support - Calculation Detail'!C1209)</f>
        <v>34</v>
      </c>
      <c r="C1209" t="str">
        <f>IF('Support - Calculation Detail'!B1209="","",'Support - Calculation Detail'!B1209)</f>
        <v>N</v>
      </c>
      <c r="D1209">
        <f>IF('Support - Calculation Detail'!D1209="","",'Support - Calculation Detail'!D1209)</f>
        <v>104210</v>
      </c>
      <c r="E1209">
        <f>IF('Support - Calculation Detail'!E1209="","",'Support - Calculation Detail'!E1209)</f>
        <v>0</v>
      </c>
      <c r="G1209">
        <f>IF('Support - Calculation Detail'!F1209="","",'Support - Calculation Detail'!F1209)</f>
        <v>104210</v>
      </c>
      <c r="H1209">
        <f>IF('Support - Calculation Detail'!G1209="","",'Support - Calculation Detail'!G1209)</f>
        <v>1.04</v>
      </c>
      <c r="I1209">
        <f>IF('Support - Calculation Detail'!H1209="","",'Support - Calculation Detail'!H1209)</f>
        <v>108378</v>
      </c>
      <c r="J1209">
        <f>IF('Support - Calculation Detail'!I1209="","",'Support - Calculation Detail'!I1209)</f>
        <v>0</v>
      </c>
      <c r="K1209">
        <f>IF('Support - Calculation Detail'!K1209="","",'Support - Calculation Detail'!K1209)</f>
        <v>108378</v>
      </c>
      <c r="L1209">
        <f>IF('Support - Calculation Detail'!L1209="","",'Support - Calculation Detail'!L1209)</f>
        <v>0</v>
      </c>
      <c r="M1209">
        <f>IF('Support - Calculation Detail'!M1209="","",'Support - Calculation Detail'!M1209)</f>
        <v>0</v>
      </c>
      <c r="N1209">
        <f>IF('Support - Calculation Detail'!N1209="","",'Support - Calculation Detail'!N1209)</f>
        <v>0</v>
      </c>
      <c r="P1209">
        <f>IF('Support - Calculation Detail'!O1209="","",'Support - Calculation Detail'!O1209)</f>
        <v>108378</v>
      </c>
      <c r="Q1209" t="b">
        <v>1</v>
      </c>
      <c r="R1209" t="str">
        <f t="shared" si="90"/>
        <v>3420001</v>
      </c>
      <c r="S1209" t="str">
        <f t="shared" si="91"/>
        <v>3420001-TF</v>
      </c>
      <c r="T1209" t="str">
        <f t="shared" si="92"/>
        <v>3420001-TF</v>
      </c>
      <c r="U1209" t="str">
        <f t="shared" si="93"/>
        <v>2</v>
      </c>
      <c r="V1209" t="str">
        <f t="shared" si="94"/>
        <v>TF</v>
      </c>
    </row>
    <row r="1210" spans="1:22" x14ac:dyDescent="0.35">
      <c r="A1210" t="str">
        <f>IF('Support - Calculation Detail'!A1210="","",LEFT('Support - Calculation Detail'!A1210,7)&amp;"-"&amp;RIGHT('Support - Calculation Detail'!A1210,2))</f>
        <v>3420002-TF</v>
      </c>
      <c r="B1210" t="str">
        <f>IF('Support - Calculation Detail'!C1210="","",'Support - Calculation Detail'!C1210)</f>
        <v>34</v>
      </c>
      <c r="C1210" t="str">
        <f>IF('Support - Calculation Detail'!B1210="","",'Support - Calculation Detail'!B1210)</f>
        <v>N</v>
      </c>
      <c r="D1210">
        <f>IF('Support - Calculation Detail'!D1210="","",'Support - Calculation Detail'!D1210)</f>
        <v>55829</v>
      </c>
      <c r="E1210">
        <f>IF('Support - Calculation Detail'!E1210="","",'Support - Calculation Detail'!E1210)</f>
        <v>0</v>
      </c>
      <c r="G1210">
        <f>IF('Support - Calculation Detail'!F1210="","",'Support - Calculation Detail'!F1210)</f>
        <v>55829</v>
      </c>
      <c r="H1210">
        <f>IF('Support - Calculation Detail'!G1210="","",'Support - Calculation Detail'!G1210)</f>
        <v>1.04</v>
      </c>
      <c r="I1210">
        <f>IF('Support - Calculation Detail'!H1210="","",'Support - Calculation Detail'!H1210)</f>
        <v>58062</v>
      </c>
      <c r="J1210">
        <f>IF('Support - Calculation Detail'!I1210="","",'Support - Calculation Detail'!I1210)</f>
        <v>0</v>
      </c>
      <c r="K1210">
        <f>IF('Support - Calculation Detail'!K1210="","",'Support - Calculation Detail'!K1210)</f>
        <v>58062</v>
      </c>
      <c r="L1210">
        <f>IF('Support - Calculation Detail'!L1210="","",'Support - Calculation Detail'!L1210)</f>
        <v>0</v>
      </c>
      <c r="M1210">
        <f>IF('Support - Calculation Detail'!M1210="","",'Support - Calculation Detail'!M1210)</f>
        <v>0</v>
      </c>
      <c r="N1210">
        <f>IF('Support - Calculation Detail'!N1210="","",'Support - Calculation Detail'!N1210)</f>
        <v>0</v>
      </c>
      <c r="P1210">
        <f>IF('Support - Calculation Detail'!O1210="","",'Support - Calculation Detail'!O1210)</f>
        <v>58062</v>
      </c>
      <c r="Q1210" t="b">
        <v>1</v>
      </c>
      <c r="R1210" t="str">
        <f t="shared" si="90"/>
        <v>3420002</v>
      </c>
      <c r="S1210" t="str">
        <f t="shared" si="91"/>
        <v>3420002-TF</v>
      </c>
      <c r="T1210" t="str">
        <f t="shared" si="92"/>
        <v>3420002-TF</v>
      </c>
      <c r="U1210" t="str">
        <f t="shared" si="93"/>
        <v>2</v>
      </c>
      <c r="V1210" t="str">
        <f t="shared" si="94"/>
        <v>TF</v>
      </c>
    </row>
    <row r="1211" spans="1:22" x14ac:dyDescent="0.35">
      <c r="A1211" t="str">
        <f>IF('Support - Calculation Detail'!A1211="","",LEFT('Support - Calculation Detail'!A1211,7)&amp;"-"&amp;RIGHT('Support - Calculation Detail'!A1211,2))</f>
        <v>3420002-UT</v>
      </c>
      <c r="B1211" t="str">
        <f>IF('Support - Calculation Detail'!C1211="","",'Support - Calculation Detail'!C1211)</f>
        <v>34</v>
      </c>
      <c r="C1211" t="str">
        <f>IF('Support - Calculation Detail'!B1211="","",'Support - Calculation Detail'!B1211)</f>
        <v>N</v>
      </c>
      <c r="D1211">
        <f>IF('Support - Calculation Detail'!D1211="","",'Support - Calculation Detail'!D1211)</f>
        <v>12998</v>
      </c>
      <c r="E1211">
        <f>IF('Support - Calculation Detail'!E1211="","",'Support - Calculation Detail'!E1211)</f>
        <v>0</v>
      </c>
      <c r="G1211">
        <f>IF('Support - Calculation Detail'!F1211="","",'Support - Calculation Detail'!F1211)</f>
        <v>12998</v>
      </c>
      <c r="H1211">
        <f>IF('Support - Calculation Detail'!G1211="","",'Support - Calculation Detail'!G1211)</f>
        <v>1.04</v>
      </c>
      <c r="I1211">
        <f>IF('Support - Calculation Detail'!H1211="","",'Support - Calculation Detail'!H1211)</f>
        <v>13518</v>
      </c>
      <c r="J1211">
        <f>IF('Support - Calculation Detail'!I1211="","",'Support - Calculation Detail'!I1211)</f>
        <v>0</v>
      </c>
      <c r="K1211">
        <f>IF('Support - Calculation Detail'!K1211="","",'Support - Calculation Detail'!K1211)</f>
        <v>13518</v>
      </c>
      <c r="L1211">
        <f>IF('Support - Calculation Detail'!L1211="","",'Support - Calculation Detail'!L1211)</f>
        <v>0</v>
      </c>
      <c r="M1211">
        <f>IF('Support - Calculation Detail'!M1211="","",'Support - Calculation Detail'!M1211)</f>
        <v>0</v>
      </c>
      <c r="N1211">
        <f>IF('Support - Calculation Detail'!N1211="","",'Support - Calculation Detail'!N1211)</f>
        <v>0</v>
      </c>
      <c r="P1211">
        <f>IF('Support - Calculation Detail'!O1211="","",'Support - Calculation Detail'!O1211)</f>
        <v>13518</v>
      </c>
      <c r="Q1211" t="b">
        <v>1</v>
      </c>
      <c r="R1211" t="str">
        <f t="shared" si="90"/>
        <v>3420002</v>
      </c>
      <c r="S1211" t="str">
        <f t="shared" si="91"/>
        <v>3420002-UT</v>
      </c>
      <c r="T1211" t="str">
        <f t="shared" si="92"/>
        <v>3420002-UT</v>
      </c>
      <c r="U1211" t="str">
        <f t="shared" si="93"/>
        <v>2</v>
      </c>
      <c r="V1211" t="str">
        <f t="shared" si="94"/>
        <v>UT</v>
      </c>
    </row>
    <row r="1212" spans="1:22" x14ac:dyDescent="0.35">
      <c r="A1212" t="str">
        <f>IF('Support - Calculation Detail'!A1212="","",LEFT('Support - Calculation Detail'!A1212,7)&amp;"-"&amp;RIGHT('Support - Calculation Detail'!A1212,2))</f>
        <v>3420003-UT</v>
      </c>
      <c r="B1212" t="str">
        <f>IF('Support - Calculation Detail'!C1212="","",'Support - Calculation Detail'!C1212)</f>
        <v>34</v>
      </c>
      <c r="C1212" t="str">
        <f>IF('Support - Calculation Detail'!B1212="","",'Support - Calculation Detail'!B1212)</f>
        <v>N</v>
      </c>
      <c r="D1212">
        <f>IF('Support - Calculation Detail'!D1212="","",'Support - Calculation Detail'!D1212)</f>
        <v>21558</v>
      </c>
      <c r="E1212">
        <f>IF('Support - Calculation Detail'!E1212="","",'Support - Calculation Detail'!E1212)</f>
        <v>0</v>
      </c>
      <c r="G1212">
        <f>IF('Support - Calculation Detail'!F1212="","",'Support - Calculation Detail'!F1212)</f>
        <v>21558</v>
      </c>
      <c r="H1212">
        <f>IF('Support - Calculation Detail'!G1212="","",'Support - Calculation Detail'!G1212)</f>
        <v>1.04</v>
      </c>
      <c r="I1212">
        <f>IF('Support - Calculation Detail'!H1212="","",'Support - Calculation Detail'!H1212)</f>
        <v>22420</v>
      </c>
      <c r="J1212">
        <f>IF('Support - Calculation Detail'!I1212="","",'Support - Calculation Detail'!I1212)</f>
        <v>0</v>
      </c>
      <c r="K1212">
        <f>IF('Support - Calculation Detail'!K1212="","",'Support - Calculation Detail'!K1212)</f>
        <v>22420</v>
      </c>
      <c r="L1212">
        <f>IF('Support - Calculation Detail'!L1212="","",'Support - Calculation Detail'!L1212)</f>
        <v>0</v>
      </c>
      <c r="M1212">
        <f>IF('Support - Calculation Detail'!M1212="","",'Support - Calculation Detail'!M1212)</f>
        <v>0</v>
      </c>
      <c r="N1212">
        <f>IF('Support - Calculation Detail'!N1212="","",'Support - Calculation Detail'!N1212)</f>
        <v>0</v>
      </c>
      <c r="P1212">
        <f>IF('Support - Calculation Detail'!O1212="","",'Support - Calculation Detail'!O1212)</f>
        <v>22420</v>
      </c>
      <c r="Q1212" t="b">
        <v>1</v>
      </c>
      <c r="R1212" t="str">
        <f t="shared" si="90"/>
        <v>3420003</v>
      </c>
      <c r="S1212" t="str">
        <f t="shared" si="91"/>
        <v>3420003-UT</v>
      </c>
      <c r="T1212" t="str">
        <f t="shared" si="92"/>
        <v>3420003-UT</v>
      </c>
      <c r="U1212" t="str">
        <f t="shared" si="93"/>
        <v>2</v>
      </c>
      <c r="V1212" t="str">
        <f t="shared" si="94"/>
        <v>UT</v>
      </c>
    </row>
    <row r="1213" spans="1:22" x14ac:dyDescent="0.35">
      <c r="A1213" t="str">
        <f>IF('Support - Calculation Detail'!A1213="","",LEFT('Support - Calculation Detail'!A1213,7)&amp;"-"&amp;RIGHT('Support - Calculation Detail'!A1213,2))</f>
        <v>3420003-TF</v>
      </c>
      <c r="B1213" t="str">
        <f>IF('Support - Calculation Detail'!C1213="","",'Support - Calculation Detail'!C1213)</f>
        <v>34</v>
      </c>
      <c r="C1213" t="str">
        <f>IF('Support - Calculation Detail'!B1213="","",'Support - Calculation Detail'!B1213)</f>
        <v>N</v>
      </c>
      <c r="D1213">
        <f>IF('Support - Calculation Detail'!D1213="","",'Support - Calculation Detail'!D1213)</f>
        <v>73352</v>
      </c>
      <c r="E1213">
        <f>IF('Support - Calculation Detail'!E1213="","",'Support - Calculation Detail'!E1213)</f>
        <v>0</v>
      </c>
      <c r="G1213">
        <f>IF('Support - Calculation Detail'!F1213="","",'Support - Calculation Detail'!F1213)</f>
        <v>73352</v>
      </c>
      <c r="H1213">
        <f>IF('Support - Calculation Detail'!G1213="","",'Support - Calculation Detail'!G1213)</f>
        <v>1.04</v>
      </c>
      <c r="I1213">
        <f>IF('Support - Calculation Detail'!H1213="","",'Support - Calculation Detail'!H1213)</f>
        <v>76286</v>
      </c>
      <c r="J1213">
        <f>IF('Support - Calculation Detail'!I1213="","",'Support - Calculation Detail'!I1213)</f>
        <v>0</v>
      </c>
      <c r="K1213">
        <f>IF('Support - Calculation Detail'!K1213="","",'Support - Calculation Detail'!K1213)</f>
        <v>76286</v>
      </c>
      <c r="L1213">
        <f>IF('Support - Calculation Detail'!L1213="","",'Support - Calculation Detail'!L1213)</f>
        <v>0</v>
      </c>
      <c r="M1213">
        <f>IF('Support - Calculation Detail'!M1213="","",'Support - Calculation Detail'!M1213)</f>
        <v>0</v>
      </c>
      <c r="N1213">
        <f>IF('Support - Calculation Detail'!N1213="","",'Support - Calculation Detail'!N1213)</f>
        <v>0</v>
      </c>
      <c r="P1213">
        <f>IF('Support - Calculation Detail'!O1213="","",'Support - Calculation Detail'!O1213)</f>
        <v>76286</v>
      </c>
      <c r="Q1213" t="b">
        <v>1</v>
      </c>
      <c r="R1213" t="str">
        <f t="shared" si="90"/>
        <v>3420003</v>
      </c>
      <c r="S1213" t="str">
        <f t="shared" si="91"/>
        <v>3420003-TF</v>
      </c>
      <c r="T1213" t="str">
        <f t="shared" si="92"/>
        <v>3420003-TF</v>
      </c>
      <c r="U1213" t="str">
        <f t="shared" si="93"/>
        <v>2</v>
      </c>
      <c r="V1213" t="str">
        <f t="shared" si="94"/>
        <v>TF</v>
      </c>
    </row>
    <row r="1214" spans="1:22" x14ac:dyDescent="0.35">
      <c r="A1214" t="str">
        <f>IF('Support - Calculation Detail'!A1214="","",LEFT('Support - Calculation Detail'!A1214,7)&amp;"-"&amp;RIGHT('Support - Calculation Detail'!A1214,2))</f>
        <v>3420004-TF</v>
      </c>
      <c r="B1214" t="str">
        <f>IF('Support - Calculation Detail'!C1214="","",'Support - Calculation Detail'!C1214)</f>
        <v>34</v>
      </c>
      <c r="C1214" t="str">
        <f>IF('Support - Calculation Detail'!B1214="","",'Support - Calculation Detail'!B1214)</f>
        <v>N</v>
      </c>
      <c r="D1214">
        <f>IF('Support - Calculation Detail'!D1214="","",'Support - Calculation Detail'!D1214)</f>
        <v>95143</v>
      </c>
      <c r="E1214">
        <f>IF('Support - Calculation Detail'!E1214="","",'Support - Calculation Detail'!E1214)</f>
        <v>0</v>
      </c>
      <c r="G1214">
        <f>IF('Support - Calculation Detail'!F1214="","",'Support - Calculation Detail'!F1214)</f>
        <v>95143</v>
      </c>
      <c r="H1214">
        <f>IF('Support - Calculation Detail'!G1214="","",'Support - Calculation Detail'!G1214)</f>
        <v>1.04</v>
      </c>
      <c r="I1214">
        <f>IF('Support - Calculation Detail'!H1214="","",'Support - Calculation Detail'!H1214)</f>
        <v>98949</v>
      </c>
      <c r="J1214">
        <f>IF('Support - Calculation Detail'!I1214="","",'Support - Calculation Detail'!I1214)</f>
        <v>0</v>
      </c>
      <c r="K1214">
        <f>IF('Support - Calculation Detail'!K1214="","",'Support - Calculation Detail'!K1214)</f>
        <v>98949</v>
      </c>
      <c r="L1214">
        <f>IF('Support - Calculation Detail'!L1214="","",'Support - Calculation Detail'!L1214)</f>
        <v>0</v>
      </c>
      <c r="M1214">
        <f>IF('Support - Calculation Detail'!M1214="","",'Support - Calculation Detail'!M1214)</f>
        <v>0</v>
      </c>
      <c r="N1214">
        <f>IF('Support - Calculation Detail'!N1214="","",'Support - Calculation Detail'!N1214)</f>
        <v>0</v>
      </c>
      <c r="P1214">
        <f>IF('Support - Calculation Detail'!O1214="","",'Support - Calculation Detail'!O1214)</f>
        <v>98949</v>
      </c>
      <c r="Q1214" t="b">
        <v>1</v>
      </c>
      <c r="R1214" t="str">
        <f t="shared" si="90"/>
        <v>3420004</v>
      </c>
      <c r="S1214" t="str">
        <f t="shared" si="91"/>
        <v>3420004-TF</v>
      </c>
      <c r="T1214" t="str">
        <f t="shared" si="92"/>
        <v>3420004-TF</v>
      </c>
      <c r="U1214" t="str">
        <f t="shared" si="93"/>
        <v>2</v>
      </c>
      <c r="V1214" t="str">
        <f t="shared" si="94"/>
        <v>TF</v>
      </c>
    </row>
    <row r="1215" spans="1:22" x14ac:dyDescent="0.35">
      <c r="A1215" t="str">
        <f>IF('Support - Calculation Detail'!A1215="","",LEFT('Support - Calculation Detail'!A1215,7)&amp;"-"&amp;RIGHT('Support - Calculation Detail'!A1215,2))</f>
        <v>3420004-UT</v>
      </c>
      <c r="B1215" t="str">
        <f>IF('Support - Calculation Detail'!C1215="","",'Support - Calculation Detail'!C1215)</f>
        <v>34</v>
      </c>
      <c r="C1215" t="str">
        <f>IF('Support - Calculation Detail'!B1215="","",'Support - Calculation Detail'!B1215)</f>
        <v>N</v>
      </c>
      <c r="D1215">
        <f>IF('Support - Calculation Detail'!D1215="","",'Support - Calculation Detail'!D1215)</f>
        <v>152226</v>
      </c>
      <c r="E1215">
        <f>IF('Support - Calculation Detail'!E1215="","",'Support - Calculation Detail'!E1215)</f>
        <v>0</v>
      </c>
      <c r="G1215">
        <f>IF('Support - Calculation Detail'!F1215="","",'Support - Calculation Detail'!F1215)</f>
        <v>152226</v>
      </c>
      <c r="H1215">
        <f>IF('Support - Calculation Detail'!G1215="","",'Support - Calculation Detail'!G1215)</f>
        <v>1.04</v>
      </c>
      <c r="I1215">
        <f>IF('Support - Calculation Detail'!H1215="","",'Support - Calculation Detail'!H1215)</f>
        <v>158315</v>
      </c>
      <c r="J1215">
        <f>IF('Support - Calculation Detail'!I1215="","",'Support - Calculation Detail'!I1215)</f>
        <v>0</v>
      </c>
      <c r="K1215">
        <f>IF('Support - Calculation Detail'!K1215="","",'Support - Calculation Detail'!K1215)</f>
        <v>158315</v>
      </c>
      <c r="L1215">
        <f>IF('Support - Calculation Detail'!L1215="","",'Support - Calculation Detail'!L1215)</f>
        <v>0</v>
      </c>
      <c r="M1215">
        <f>IF('Support - Calculation Detail'!M1215="","",'Support - Calculation Detail'!M1215)</f>
        <v>0</v>
      </c>
      <c r="N1215">
        <f>IF('Support - Calculation Detail'!N1215="","",'Support - Calculation Detail'!N1215)</f>
        <v>0</v>
      </c>
      <c r="P1215">
        <f>IF('Support - Calculation Detail'!O1215="","",'Support - Calculation Detail'!O1215)</f>
        <v>158315</v>
      </c>
      <c r="Q1215" t="b">
        <v>1</v>
      </c>
      <c r="R1215" t="str">
        <f t="shared" si="90"/>
        <v>3420004</v>
      </c>
      <c r="S1215" t="str">
        <f t="shared" si="91"/>
        <v>3420004-UT</v>
      </c>
      <c r="T1215" t="str">
        <f t="shared" si="92"/>
        <v>3420004-UT</v>
      </c>
      <c r="U1215" t="str">
        <f t="shared" si="93"/>
        <v>2</v>
      </c>
      <c r="V1215" t="str">
        <f t="shared" si="94"/>
        <v>UT</v>
      </c>
    </row>
    <row r="1216" spans="1:22" x14ac:dyDescent="0.35">
      <c r="A1216" t="str">
        <f>IF('Support - Calculation Detail'!A1216="","",LEFT('Support - Calculation Detail'!A1216,7)&amp;"-"&amp;RIGHT('Support - Calculation Detail'!A1216,2))</f>
        <v>3420005-UT</v>
      </c>
      <c r="B1216" t="str">
        <f>IF('Support - Calculation Detail'!C1216="","",'Support - Calculation Detail'!C1216)</f>
        <v>34</v>
      </c>
      <c r="C1216" t="str">
        <f>IF('Support - Calculation Detail'!B1216="","",'Support - Calculation Detail'!B1216)</f>
        <v>N</v>
      </c>
      <c r="D1216">
        <f>IF('Support - Calculation Detail'!D1216="","",'Support - Calculation Detail'!D1216)</f>
        <v>34412</v>
      </c>
      <c r="E1216">
        <f>IF('Support - Calculation Detail'!E1216="","",'Support - Calculation Detail'!E1216)</f>
        <v>0</v>
      </c>
      <c r="G1216">
        <f>IF('Support - Calculation Detail'!F1216="","",'Support - Calculation Detail'!F1216)</f>
        <v>34412</v>
      </c>
      <c r="H1216">
        <f>IF('Support - Calculation Detail'!G1216="","",'Support - Calculation Detail'!G1216)</f>
        <v>1.04</v>
      </c>
      <c r="I1216">
        <f>IF('Support - Calculation Detail'!H1216="","",'Support - Calculation Detail'!H1216)</f>
        <v>35788</v>
      </c>
      <c r="J1216">
        <f>IF('Support - Calculation Detail'!I1216="","",'Support - Calculation Detail'!I1216)</f>
        <v>0</v>
      </c>
      <c r="K1216">
        <f>IF('Support - Calculation Detail'!K1216="","",'Support - Calculation Detail'!K1216)</f>
        <v>35788</v>
      </c>
      <c r="L1216">
        <f>IF('Support - Calculation Detail'!L1216="","",'Support - Calculation Detail'!L1216)</f>
        <v>0</v>
      </c>
      <c r="M1216">
        <f>IF('Support - Calculation Detail'!M1216="","",'Support - Calculation Detail'!M1216)</f>
        <v>0</v>
      </c>
      <c r="N1216">
        <f>IF('Support - Calculation Detail'!N1216="","",'Support - Calculation Detail'!N1216)</f>
        <v>0</v>
      </c>
      <c r="P1216">
        <f>IF('Support - Calculation Detail'!O1216="","",'Support - Calculation Detail'!O1216)</f>
        <v>35788</v>
      </c>
      <c r="Q1216" t="b">
        <v>1</v>
      </c>
      <c r="R1216" t="str">
        <f t="shared" si="90"/>
        <v>3420005</v>
      </c>
      <c r="S1216" t="str">
        <f t="shared" si="91"/>
        <v>3420005-UT</v>
      </c>
      <c r="T1216" t="str">
        <f t="shared" si="92"/>
        <v>3420005-UT</v>
      </c>
      <c r="U1216" t="str">
        <f t="shared" si="93"/>
        <v>2</v>
      </c>
      <c r="V1216" t="str">
        <f t="shared" si="94"/>
        <v>UT</v>
      </c>
    </row>
    <row r="1217" spans="1:22" x14ac:dyDescent="0.35">
      <c r="A1217" t="str">
        <f>IF('Support - Calculation Detail'!A1217="","",LEFT('Support - Calculation Detail'!A1217,7)&amp;"-"&amp;RIGHT('Support - Calculation Detail'!A1217,2))</f>
        <v>3420005-TF</v>
      </c>
      <c r="B1217" t="str">
        <f>IF('Support - Calculation Detail'!C1217="","",'Support - Calculation Detail'!C1217)</f>
        <v>34</v>
      </c>
      <c r="C1217" t="str">
        <f>IF('Support - Calculation Detail'!B1217="","",'Support - Calculation Detail'!B1217)</f>
        <v>N</v>
      </c>
      <c r="D1217">
        <f>IF('Support - Calculation Detail'!D1217="","",'Support - Calculation Detail'!D1217)</f>
        <v>38601</v>
      </c>
      <c r="E1217">
        <f>IF('Support - Calculation Detail'!E1217="","",'Support - Calculation Detail'!E1217)</f>
        <v>0</v>
      </c>
      <c r="G1217">
        <f>IF('Support - Calculation Detail'!F1217="","",'Support - Calculation Detail'!F1217)</f>
        <v>38601</v>
      </c>
      <c r="H1217">
        <f>IF('Support - Calculation Detail'!G1217="","",'Support - Calculation Detail'!G1217)</f>
        <v>1.04</v>
      </c>
      <c r="I1217">
        <f>IF('Support - Calculation Detail'!H1217="","",'Support - Calculation Detail'!H1217)</f>
        <v>40145</v>
      </c>
      <c r="J1217">
        <f>IF('Support - Calculation Detail'!I1217="","",'Support - Calculation Detail'!I1217)</f>
        <v>0</v>
      </c>
      <c r="K1217">
        <f>IF('Support - Calculation Detail'!K1217="","",'Support - Calculation Detail'!K1217)</f>
        <v>40145</v>
      </c>
      <c r="L1217">
        <f>IF('Support - Calculation Detail'!L1217="","",'Support - Calculation Detail'!L1217)</f>
        <v>0</v>
      </c>
      <c r="M1217">
        <f>IF('Support - Calculation Detail'!M1217="","",'Support - Calculation Detail'!M1217)</f>
        <v>0</v>
      </c>
      <c r="N1217">
        <f>IF('Support - Calculation Detail'!N1217="","",'Support - Calculation Detail'!N1217)</f>
        <v>0</v>
      </c>
      <c r="P1217">
        <f>IF('Support - Calculation Detail'!O1217="","",'Support - Calculation Detail'!O1217)</f>
        <v>40145</v>
      </c>
      <c r="Q1217" t="b">
        <v>1</v>
      </c>
      <c r="R1217" t="str">
        <f t="shared" si="90"/>
        <v>3420005</v>
      </c>
      <c r="S1217" t="str">
        <f t="shared" si="91"/>
        <v>3420005-TF</v>
      </c>
      <c r="T1217" t="str">
        <f t="shared" si="92"/>
        <v>3420005-TF</v>
      </c>
      <c r="U1217" t="str">
        <f t="shared" si="93"/>
        <v>2</v>
      </c>
      <c r="V1217" t="str">
        <f t="shared" si="94"/>
        <v>TF</v>
      </c>
    </row>
    <row r="1218" spans="1:22" x14ac:dyDescent="0.35">
      <c r="A1218" t="str">
        <f>IF('Support - Calculation Detail'!A1218="","",LEFT('Support - Calculation Detail'!A1218,7)&amp;"-"&amp;RIGHT('Support - Calculation Detail'!A1218,2))</f>
        <v>3420006-TF</v>
      </c>
      <c r="B1218" t="str">
        <f>IF('Support - Calculation Detail'!C1218="","",'Support - Calculation Detail'!C1218)</f>
        <v>34</v>
      </c>
      <c r="C1218" t="str">
        <f>IF('Support - Calculation Detail'!B1218="","",'Support - Calculation Detail'!B1218)</f>
        <v>N</v>
      </c>
      <c r="D1218">
        <f>IF('Support - Calculation Detail'!D1218="","",'Support - Calculation Detail'!D1218)</f>
        <v>42129</v>
      </c>
      <c r="E1218">
        <f>IF('Support - Calculation Detail'!E1218="","",'Support - Calculation Detail'!E1218)</f>
        <v>0</v>
      </c>
      <c r="G1218">
        <f>IF('Support - Calculation Detail'!F1218="","",'Support - Calculation Detail'!F1218)</f>
        <v>42129</v>
      </c>
      <c r="H1218">
        <f>IF('Support - Calculation Detail'!G1218="","",'Support - Calculation Detail'!G1218)</f>
        <v>1.04</v>
      </c>
      <c r="I1218">
        <f>IF('Support - Calculation Detail'!H1218="","",'Support - Calculation Detail'!H1218)</f>
        <v>43814</v>
      </c>
      <c r="J1218">
        <f>IF('Support - Calculation Detail'!I1218="","",'Support - Calculation Detail'!I1218)</f>
        <v>0</v>
      </c>
      <c r="K1218">
        <f>IF('Support - Calculation Detail'!K1218="","",'Support - Calculation Detail'!K1218)</f>
        <v>43814</v>
      </c>
      <c r="L1218">
        <f>IF('Support - Calculation Detail'!L1218="","",'Support - Calculation Detail'!L1218)</f>
        <v>0</v>
      </c>
      <c r="M1218">
        <f>IF('Support - Calculation Detail'!M1218="","",'Support - Calculation Detail'!M1218)</f>
        <v>0</v>
      </c>
      <c r="N1218">
        <f>IF('Support - Calculation Detail'!N1218="","",'Support - Calculation Detail'!N1218)</f>
        <v>0</v>
      </c>
      <c r="P1218">
        <f>IF('Support - Calculation Detail'!O1218="","",'Support - Calculation Detail'!O1218)</f>
        <v>43814</v>
      </c>
      <c r="Q1218" t="b">
        <v>1</v>
      </c>
      <c r="R1218" t="str">
        <f t="shared" si="90"/>
        <v>3420006</v>
      </c>
      <c r="S1218" t="str">
        <f t="shared" si="91"/>
        <v>3420006-TF</v>
      </c>
      <c r="T1218" t="str">
        <f t="shared" si="92"/>
        <v>3420006-TF</v>
      </c>
      <c r="U1218" t="str">
        <f t="shared" si="93"/>
        <v>2</v>
      </c>
      <c r="V1218" t="str">
        <f t="shared" si="94"/>
        <v>TF</v>
      </c>
    </row>
    <row r="1219" spans="1:22" x14ac:dyDescent="0.35">
      <c r="A1219" t="str">
        <f>IF('Support - Calculation Detail'!A1219="","",LEFT('Support - Calculation Detail'!A1219,7)&amp;"-"&amp;RIGHT('Support - Calculation Detail'!A1219,2))</f>
        <v>3420006-UT</v>
      </c>
      <c r="B1219" t="str">
        <f>IF('Support - Calculation Detail'!C1219="","",'Support - Calculation Detail'!C1219)</f>
        <v>34</v>
      </c>
      <c r="C1219" t="str">
        <f>IF('Support - Calculation Detail'!B1219="","",'Support - Calculation Detail'!B1219)</f>
        <v>N</v>
      </c>
      <c r="D1219">
        <f>IF('Support - Calculation Detail'!D1219="","",'Support - Calculation Detail'!D1219)</f>
        <v>64893</v>
      </c>
      <c r="E1219">
        <f>IF('Support - Calculation Detail'!E1219="","",'Support - Calculation Detail'!E1219)</f>
        <v>0</v>
      </c>
      <c r="G1219">
        <f>IF('Support - Calculation Detail'!F1219="","",'Support - Calculation Detail'!F1219)</f>
        <v>64893</v>
      </c>
      <c r="H1219">
        <f>IF('Support - Calculation Detail'!G1219="","",'Support - Calculation Detail'!G1219)</f>
        <v>1.04</v>
      </c>
      <c r="I1219">
        <f>IF('Support - Calculation Detail'!H1219="","",'Support - Calculation Detail'!H1219)</f>
        <v>67489</v>
      </c>
      <c r="J1219">
        <f>IF('Support - Calculation Detail'!I1219="","",'Support - Calculation Detail'!I1219)</f>
        <v>0</v>
      </c>
      <c r="K1219">
        <f>IF('Support - Calculation Detail'!K1219="","",'Support - Calculation Detail'!K1219)</f>
        <v>67489</v>
      </c>
      <c r="L1219">
        <f>IF('Support - Calculation Detail'!L1219="","",'Support - Calculation Detail'!L1219)</f>
        <v>0</v>
      </c>
      <c r="M1219">
        <f>IF('Support - Calculation Detail'!M1219="","",'Support - Calculation Detail'!M1219)</f>
        <v>0</v>
      </c>
      <c r="N1219">
        <f>IF('Support - Calculation Detail'!N1219="","",'Support - Calculation Detail'!N1219)</f>
        <v>0</v>
      </c>
      <c r="P1219">
        <f>IF('Support - Calculation Detail'!O1219="","",'Support - Calculation Detail'!O1219)</f>
        <v>67489</v>
      </c>
      <c r="Q1219" t="b">
        <v>1</v>
      </c>
      <c r="R1219" t="str">
        <f t="shared" ref="R1219:R1282" si="95">LEFT(A1219,7)</f>
        <v>3420006</v>
      </c>
      <c r="S1219" t="str">
        <f t="shared" ref="S1219:S1282" si="96">A1219</f>
        <v>3420006-UT</v>
      </c>
      <c r="T1219" t="str">
        <f t="shared" ref="T1219:T1282" si="97">S1219</f>
        <v>3420006-UT</v>
      </c>
      <c r="U1219" t="str">
        <f t="shared" ref="U1219:U1282" si="98">MID(S1219,3,1)</f>
        <v>2</v>
      </c>
      <c r="V1219" t="str">
        <f t="shared" ref="V1219:V1282" si="99">RIGHT(T1219,2)</f>
        <v>UT</v>
      </c>
    </row>
    <row r="1220" spans="1:22" x14ac:dyDescent="0.35">
      <c r="A1220" t="str">
        <f>IF('Support - Calculation Detail'!A1220="","",LEFT('Support - Calculation Detail'!A1220,7)&amp;"-"&amp;RIGHT('Support - Calculation Detail'!A1220,2))</f>
        <v>3420007-UT</v>
      </c>
      <c r="B1220" t="str">
        <f>IF('Support - Calculation Detail'!C1220="","",'Support - Calculation Detail'!C1220)</f>
        <v>34</v>
      </c>
      <c r="C1220" t="str">
        <f>IF('Support - Calculation Detail'!B1220="","",'Support - Calculation Detail'!B1220)</f>
        <v>N</v>
      </c>
      <c r="D1220">
        <f>IF('Support - Calculation Detail'!D1220="","",'Support - Calculation Detail'!D1220)</f>
        <v>15059</v>
      </c>
      <c r="E1220">
        <f>IF('Support - Calculation Detail'!E1220="","",'Support - Calculation Detail'!E1220)</f>
        <v>0</v>
      </c>
      <c r="G1220">
        <f>IF('Support - Calculation Detail'!F1220="","",'Support - Calculation Detail'!F1220)</f>
        <v>15059</v>
      </c>
      <c r="H1220">
        <f>IF('Support - Calculation Detail'!G1220="","",'Support - Calculation Detail'!G1220)</f>
        <v>1.04</v>
      </c>
      <c r="I1220">
        <f>IF('Support - Calculation Detail'!H1220="","",'Support - Calculation Detail'!H1220)</f>
        <v>15661</v>
      </c>
      <c r="J1220">
        <f>IF('Support - Calculation Detail'!I1220="","",'Support - Calculation Detail'!I1220)</f>
        <v>0</v>
      </c>
      <c r="K1220">
        <f>IF('Support - Calculation Detail'!K1220="","",'Support - Calculation Detail'!K1220)</f>
        <v>15661</v>
      </c>
      <c r="L1220">
        <f>IF('Support - Calculation Detail'!L1220="","",'Support - Calculation Detail'!L1220)</f>
        <v>0</v>
      </c>
      <c r="M1220">
        <f>IF('Support - Calculation Detail'!M1220="","",'Support - Calculation Detail'!M1220)</f>
        <v>0</v>
      </c>
      <c r="N1220">
        <f>IF('Support - Calculation Detail'!N1220="","",'Support - Calculation Detail'!N1220)</f>
        <v>0</v>
      </c>
      <c r="P1220">
        <f>IF('Support - Calculation Detail'!O1220="","",'Support - Calculation Detail'!O1220)</f>
        <v>15661</v>
      </c>
      <c r="Q1220" t="b">
        <v>1</v>
      </c>
      <c r="R1220" t="str">
        <f t="shared" si="95"/>
        <v>3420007</v>
      </c>
      <c r="S1220" t="str">
        <f t="shared" si="96"/>
        <v>3420007-UT</v>
      </c>
      <c r="T1220" t="str">
        <f t="shared" si="97"/>
        <v>3420007-UT</v>
      </c>
      <c r="U1220" t="str">
        <f t="shared" si="98"/>
        <v>2</v>
      </c>
      <c r="V1220" t="str">
        <f t="shared" si="99"/>
        <v>UT</v>
      </c>
    </row>
    <row r="1221" spans="1:22" x14ac:dyDescent="0.35">
      <c r="A1221" t="str">
        <f>IF('Support - Calculation Detail'!A1221="","",LEFT('Support - Calculation Detail'!A1221,7)&amp;"-"&amp;RIGHT('Support - Calculation Detail'!A1221,2))</f>
        <v>3420007-TF</v>
      </c>
      <c r="B1221" t="str">
        <f>IF('Support - Calculation Detail'!C1221="","",'Support - Calculation Detail'!C1221)</f>
        <v>34</v>
      </c>
      <c r="C1221" t="str">
        <f>IF('Support - Calculation Detail'!B1221="","",'Support - Calculation Detail'!B1221)</f>
        <v>N</v>
      </c>
      <c r="D1221">
        <f>IF('Support - Calculation Detail'!D1221="","",'Support - Calculation Detail'!D1221)</f>
        <v>20149</v>
      </c>
      <c r="E1221">
        <f>IF('Support - Calculation Detail'!E1221="","",'Support - Calculation Detail'!E1221)</f>
        <v>0</v>
      </c>
      <c r="G1221">
        <f>IF('Support - Calculation Detail'!F1221="","",'Support - Calculation Detail'!F1221)</f>
        <v>20149</v>
      </c>
      <c r="H1221">
        <f>IF('Support - Calculation Detail'!G1221="","",'Support - Calculation Detail'!G1221)</f>
        <v>1.04</v>
      </c>
      <c r="I1221">
        <f>IF('Support - Calculation Detail'!H1221="","",'Support - Calculation Detail'!H1221)</f>
        <v>20955</v>
      </c>
      <c r="J1221">
        <f>IF('Support - Calculation Detail'!I1221="","",'Support - Calculation Detail'!I1221)</f>
        <v>0</v>
      </c>
      <c r="K1221">
        <f>IF('Support - Calculation Detail'!K1221="","",'Support - Calculation Detail'!K1221)</f>
        <v>20955</v>
      </c>
      <c r="L1221">
        <f>IF('Support - Calculation Detail'!L1221="","",'Support - Calculation Detail'!L1221)</f>
        <v>0</v>
      </c>
      <c r="M1221">
        <f>IF('Support - Calculation Detail'!M1221="","",'Support - Calculation Detail'!M1221)</f>
        <v>0</v>
      </c>
      <c r="N1221">
        <f>IF('Support - Calculation Detail'!N1221="","",'Support - Calculation Detail'!N1221)</f>
        <v>0</v>
      </c>
      <c r="P1221">
        <f>IF('Support - Calculation Detail'!O1221="","",'Support - Calculation Detail'!O1221)</f>
        <v>20955</v>
      </c>
      <c r="Q1221" t="b">
        <v>1</v>
      </c>
      <c r="R1221" t="str">
        <f t="shared" si="95"/>
        <v>3420007</v>
      </c>
      <c r="S1221" t="str">
        <f t="shared" si="96"/>
        <v>3420007-TF</v>
      </c>
      <c r="T1221" t="str">
        <f t="shared" si="97"/>
        <v>3420007-TF</v>
      </c>
      <c r="U1221" t="str">
        <f t="shared" si="98"/>
        <v>2</v>
      </c>
      <c r="V1221" t="str">
        <f t="shared" si="99"/>
        <v>TF</v>
      </c>
    </row>
    <row r="1222" spans="1:22" x14ac:dyDescent="0.35">
      <c r="A1222" t="str">
        <f>IF('Support - Calculation Detail'!A1222="","",LEFT('Support - Calculation Detail'!A1222,7)&amp;"-"&amp;RIGHT('Support - Calculation Detail'!A1222,2))</f>
        <v>3420008-TF</v>
      </c>
      <c r="B1222" t="str">
        <f>IF('Support - Calculation Detail'!C1222="","",'Support - Calculation Detail'!C1222)</f>
        <v>34</v>
      </c>
      <c r="C1222" t="str">
        <f>IF('Support - Calculation Detail'!B1222="","",'Support - Calculation Detail'!B1222)</f>
        <v>N</v>
      </c>
      <c r="D1222">
        <f>IF('Support - Calculation Detail'!D1222="","",'Support - Calculation Detail'!D1222)</f>
        <v>34639</v>
      </c>
      <c r="E1222">
        <f>IF('Support - Calculation Detail'!E1222="","",'Support - Calculation Detail'!E1222)</f>
        <v>0</v>
      </c>
      <c r="G1222">
        <f>IF('Support - Calculation Detail'!F1222="","",'Support - Calculation Detail'!F1222)</f>
        <v>34639</v>
      </c>
      <c r="H1222">
        <f>IF('Support - Calculation Detail'!G1222="","",'Support - Calculation Detail'!G1222)</f>
        <v>1.04</v>
      </c>
      <c r="I1222">
        <f>IF('Support - Calculation Detail'!H1222="","",'Support - Calculation Detail'!H1222)</f>
        <v>36025</v>
      </c>
      <c r="J1222">
        <f>IF('Support - Calculation Detail'!I1222="","",'Support - Calculation Detail'!I1222)</f>
        <v>0</v>
      </c>
      <c r="K1222">
        <f>IF('Support - Calculation Detail'!K1222="","",'Support - Calculation Detail'!K1222)</f>
        <v>36025</v>
      </c>
      <c r="L1222">
        <f>IF('Support - Calculation Detail'!L1222="","",'Support - Calculation Detail'!L1222)</f>
        <v>0</v>
      </c>
      <c r="M1222">
        <f>IF('Support - Calculation Detail'!M1222="","",'Support - Calculation Detail'!M1222)</f>
        <v>0</v>
      </c>
      <c r="N1222">
        <f>IF('Support - Calculation Detail'!N1222="","",'Support - Calculation Detail'!N1222)</f>
        <v>0</v>
      </c>
      <c r="P1222">
        <f>IF('Support - Calculation Detail'!O1222="","",'Support - Calculation Detail'!O1222)</f>
        <v>36025</v>
      </c>
      <c r="Q1222" t="b">
        <v>1</v>
      </c>
      <c r="R1222" t="str">
        <f t="shared" si="95"/>
        <v>3420008</v>
      </c>
      <c r="S1222" t="str">
        <f t="shared" si="96"/>
        <v>3420008-TF</v>
      </c>
      <c r="T1222" t="str">
        <f t="shared" si="97"/>
        <v>3420008-TF</v>
      </c>
      <c r="U1222" t="str">
        <f t="shared" si="98"/>
        <v>2</v>
      </c>
      <c r="V1222" t="str">
        <f t="shared" si="99"/>
        <v>TF</v>
      </c>
    </row>
    <row r="1223" spans="1:22" x14ac:dyDescent="0.35">
      <c r="A1223" t="str">
        <f>IF('Support - Calculation Detail'!A1223="","",LEFT('Support - Calculation Detail'!A1223,7)&amp;"-"&amp;RIGHT('Support - Calculation Detail'!A1223,2))</f>
        <v>3420008-UT</v>
      </c>
      <c r="B1223" t="str">
        <f>IF('Support - Calculation Detail'!C1223="","",'Support - Calculation Detail'!C1223)</f>
        <v>34</v>
      </c>
      <c r="C1223" t="str">
        <f>IF('Support - Calculation Detail'!B1223="","",'Support - Calculation Detail'!B1223)</f>
        <v>N</v>
      </c>
      <c r="D1223">
        <f>IF('Support - Calculation Detail'!D1223="","",'Support - Calculation Detail'!D1223)</f>
        <v>78285</v>
      </c>
      <c r="E1223">
        <f>IF('Support - Calculation Detail'!E1223="","",'Support - Calculation Detail'!E1223)</f>
        <v>0</v>
      </c>
      <c r="G1223">
        <f>IF('Support - Calculation Detail'!F1223="","",'Support - Calculation Detail'!F1223)</f>
        <v>78285</v>
      </c>
      <c r="H1223">
        <f>IF('Support - Calculation Detail'!G1223="","",'Support - Calculation Detail'!G1223)</f>
        <v>1.04</v>
      </c>
      <c r="I1223">
        <f>IF('Support - Calculation Detail'!H1223="","",'Support - Calculation Detail'!H1223)</f>
        <v>81416</v>
      </c>
      <c r="J1223">
        <f>IF('Support - Calculation Detail'!I1223="","",'Support - Calculation Detail'!I1223)</f>
        <v>0</v>
      </c>
      <c r="K1223">
        <f>IF('Support - Calculation Detail'!K1223="","",'Support - Calculation Detail'!K1223)</f>
        <v>81416</v>
      </c>
      <c r="L1223">
        <f>IF('Support - Calculation Detail'!L1223="","",'Support - Calculation Detail'!L1223)</f>
        <v>0</v>
      </c>
      <c r="M1223">
        <f>IF('Support - Calculation Detail'!M1223="","",'Support - Calculation Detail'!M1223)</f>
        <v>0</v>
      </c>
      <c r="N1223">
        <f>IF('Support - Calculation Detail'!N1223="","",'Support - Calculation Detail'!N1223)</f>
        <v>0</v>
      </c>
      <c r="P1223">
        <f>IF('Support - Calculation Detail'!O1223="","",'Support - Calculation Detail'!O1223)</f>
        <v>81416</v>
      </c>
      <c r="Q1223" t="b">
        <v>1</v>
      </c>
      <c r="R1223" t="str">
        <f t="shared" si="95"/>
        <v>3420008</v>
      </c>
      <c r="S1223" t="str">
        <f t="shared" si="96"/>
        <v>3420008-UT</v>
      </c>
      <c r="T1223" t="str">
        <f t="shared" si="97"/>
        <v>3420008-UT</v>
      </c>
      <c r="U1223" t="str">
        <f t="shared" si="98"/>
        <v>2</v>
      </c>
      <c r="V1223" t="str">
        <f t="shared" si="99"/>
        <v>UT</v>
      </c>
    </row>
    <row r="1224" spans="1:22" x14ac:dyDescent="0.35">
      <c r="A1224" t="str">
        <f>IF('Support - Calculation Detail'!A1224="","",LEFT('Support - Calculation Detail'!A1224,7)&amp;"-"&amp;RIGHT('Support - Calculation Detail'!A1224,2))</f>
        <v>3420009-UT</v>
      </c>
      <c r="B1224" t="str">
        <f>IF('Support - Calculation Detail'!C1224="","",'Support - Calculation Detail'!C1224)</f>
        <v>34</v>
      </c>
      <c r="C1224" t="str">
        <f>IF('Support - Calculation Detail'!B1224="","",'Support - Calculation Detail'!B1224)</f>
        <v>N</v>
      </c>
      <c r="D1224">
        <f>IF('Support - Calculation Detail'!D1224="","",'Support - Calculation Detail'!D1224)</f>
        <v>25956</v>
      </c>
      <c r="E1224">
        <f>IF('Support - Calculation Detail'!E1224="","",'Support - Calculation Detail'!E1224)</f>
        <v>0</v>
      </c>
      <c r="G1224">
        <f>IF('Support - Calculation Detail'!F1224="","",'Support - Calculation Detail'!F1224)</f>
        <v>25956</v>
      </c>
      <c r="H1224">
        <f>IF('Support - Calculation Detail'!G1224="","",'Support - Calculation Detail'!G1224)</f>
        <v>1.04</v>
      </c>
      <c r="I1224">
        <f>IF('Support - Calculation Detail'!H1224="","",'Support - Calculation Detail'!H1224)</f>
        <v>26994</v>
      </c>
      <c r="J1224">
        <f>IF('Support - Calculation Detail'!I1224="","",'Support - Calculation Detail'!I1224)</f>
        <v>0</v>
      </c>
      <c r="K1224">
        <f>IF('Support - Calculation Detail'!K1224="","",'Support - Calculation Detail'!K1224)</f>
        <v>26994</v>
      </c>
      <c r="L1224">
        <f>IF('Support - Calculation Detail'!L1224="","",'Support - Calculation Detail'!L1224)</f>
        <v>0</v>
      </c>
      <c r="M1224">
        <f>IF('Support - Calculation Detail'!M1224="","",'Support - Calculation Detail'!M1224)</f>
        <v>0</v>
      </c>
      <c r="N1224">
        <f>IF('Support - Calculation Detail'!N1224="","",'Support - Calculation Detail'!N1224)</f>
        <v>0</v>
      </c>
      <c r="P1224">
        <f>IF('Support - Calculation Detail'!O1224="","",'Support - Calculation Detail'!O1224)</f>
        <v>26994</v>
      </c>
      <c r="Q1224" t="b">
        <v>1</v>
      </c>
      <c r="R1224" t="str">
        <f t="shared" si="95"/>
        <v>3420009</v>
      </c>
      <c r="S1224" t="str">
        <f t="shared" si="96"/>
        <v>3420009-UT</v>
      </c>
      <c r="T1224" t="str">
        <f t="shared" si="97"/>
        <v>3420009-UT</v>
      </c>
      <c r="U1224" t="str">
        <f t="shared" si="98"/>
        <v>2</v>
      </c>
      <c r="V1224" t="str">
        <f t="shared" si="99"/>
        <v>UT</v>
      </c>
    </row>
    <row r="1225" spans="1:22" x14ac:dyDescent="0.35">
      <c r="A1225" t="str">
        <f>IF('Support - Calculation Detail'!A1225="","",LEFT('Support - Calculation Detail'!A1225,7)&amp;"-"&amp;RIGHT('Support - Calculation Detail'!A1225,2))</f>
        <v>3420009-TF</v>
      </c>
      <c r="B1225" t="str">
        <f>IF('Support - Calculation Detail'!C1225="","",'Support - Calculation Detail'!C1225)</f>
        <v>34</v>
      </c>
      <c r="C1225" t="str">
        <f>IF('Support - Calculation Detail'!B1225="","",'Support - Calculation Detail'!B1225)</f>
        <v>N</v>
      </c>
      <c r="D1225">
        <f>IF('Support - Calculation Detail'!D1225="","",'Support - Calculation Detail'!D1225)</f>
        <v>29303</v>
      </c>
      <c r="E1225">
        <f>IF('Support - Calculation Detail'!E1225="","",'Support - Calculation Detail'!E1225)</f>
        <v>0</v>
      </c>
      <c r="G1225">
        <f>IF('Support - Calculation Detail'!F1225="","",'Support - Calculation Detail'!F1225)</f>
        <v>29303</v>
      </c>
      <c r="H1225">
        <f>IF('Support - Calculation Detail'!G1225="","",'Support - Calculation Detail'!G1225)</f>
        <v>1.04</v>
      </c>
      <c r="I1225">
        <f>IF('Support - Calculation Detail'!H1225="","",'Support - Calculation Detail'!H1225)</f>
        <v>30475</v>
      </c>
      <c r="J1225">
        <f>IF('Support - Calculation Detail'!I1225="","",'Support - Calculation Detail'!I1225)</f>
        <v>0</v>
      </c>
      <c r="K1225">
        <f>IF('Support - Calculation Detail'!K1225="","",'Support - Calculation Detail'!K1225)</f>
        <v>30475</v>
      </c>
      <c r="L1225">
        <f>IF('Support - Calculation Detail'!L1225="","",'Support - Calculation Detail'!L1225)</f>
        <v>0</v>
      </c>
      <c r="M1225">
        <f>IF('Support - Calculation Detail'!M1225="","",'Support - Calculation Detail'!M1225)</f>
        <v>0</v>
      </c>
      <c r="N1225">
        <f>IF('Support - Calculation Detail'!N1225="","",'Support - Calculation Detail'!N1225)</f>
        <v>0</v>
      </c>
      <c r="P1225">
        <f>IF('Support - Calculation Detail'!O1225="","",'Support - Calculation Detail'!O1225)</f>
        <v>30475</v>
      </c>
      <c r="Q1225" t="b">
        <v>1</v>
      </c>
      <c r="R1225" t="str">
        <f t="shared" si="95"/>
        <v>3420009</v>
      </c>
      <c r="S1225" t="str">
        <f t="shared" si="96"/>
        <v>3420009-TF</v>
      </c>
      <c r="T1225" t="str">
        <f t="shared" si="97"/>
        <v>3420009-TF</v>
      </c>
      <c r="U1225" t="str">
        <f t="shared" si="98"/>
        <v>2</v>
      </c>
      <c r="V1225" t="str">
        <f t="shared" si="99"/>
        <v>TF</v>
      </c>
    </row>
    <row r="1226" spans="1:22" x14ac:dyDescent="0.35">
      <c r="A1226" t="str">
        <f>IF('Support - Calculation Detail'!A1226="","",LEFT('Support - Calculation Detail'!A1226,7)&amp;"-"&amp;RIGHT('Support - Calculation Detail'!A1226,2))</f>
        <v>3420010-TF</v>
      </c>
      <c r="B1226" t="str">
        <f>IF('Support - Calculation Detail'!C1226="","",'Support - Calculation Detail'!C1226)</f>
        <v>34</v>
      </c>
      <c r="C1226" t="str">
        <f>IF('Support - Calculation Detail'!B1226="","",'Support - Calculation Detail'!B1226)</f>
        <v>N</v>
      </c>
      <c r="D1226">
        <f>IF('Support - Calculation Detail'!D1226="","",'Support - Calculation Detail'!D1226)</f>
        <v>148054</v>
      </c>
      <c r="E1226">
        <f>IF('Support - Calculation Detail'!E1226="","",'Support - Calculation Detail'!E1226)</f>
        <v>0</v>
      </c>
      <c r="G1226">
        <f>IF('Support - Calculation Detail'!F1226="","",'Support - Calculation Detail'!F1226)</f>
        <v>148054</v>
      </c>
      <c r="H1226">
        <f>IF('Support - Calculation Detail'!G1226="","",'Support - Calculation Detail'!G1226)</f>
        <v>1.04</v>
      </c>
      <c r="I1226">
        <f>IF('Support - Calculation Detail'!H1226="","",'Support - Calculation Detail'!H1226)</f>
        <v>153976</v>
      </c>
      <c r="J1226">
        <f>IF('Support - Calculation Detail'!I1226="","",'Support - Calculation Detail'!I1226)</f>
        <v>0</v>
      </c>
      <c r="K1226">
        <f>IF('Support - Calculation Detail'!K1226="","",'Support - Calculation Detail'!K1226)</f>
        <v>153976</v>
      </c>
      <c r="L1226">
        <f>IF('Support - Calculation Detail'!L1226="","",'Support - Calculation Detail'!L1226)</f>
        <v>0</v>
      </c>
      <c r="M1226">
        <f>IF('Support - Calculation Detail'!M1226="","",'Support - Calculation Detail'!M1226)</f>
        <v>0</v>
      </c>
      <c r="N1226">
        <f>IF('Support - Calculation Detail'!N1226="","",'Support - Calculation Detail'!N1226)</f>
        <v>0</v>
      </c>
      <c r="P1226">
        <f>IF('Support - Calculation Detail'!O1226="","",'Support - Calculation Detail'!O1226)</f>
        <v>153976</v>
      </c>
      <c r="Q1226" t="b">
        <v>1</v>
      </c>
      <c r="R1226" t="str">
        <f t="shared" si="95"/>
        <v>3420010</v>
      </c>
      <c r="S1226" t="str">
        <f t="shared" si="96"/>
        <v>3420010-TF</v>
      </c>
      <c r="T1226" t="str">
        <f t="shared" si="97"/>
        <v>3420010-TF</v>
      </c>
      <c r="U1226" t="str">
        <f t="shared" si="98"/>
        <v>2</v>
      </c>
      <c r="V1226" t="str">
        <f t="shared" si="99"/>
        <v>TF</v>
      </c>
    </row>
    <row r="1227" spans="1:22" x14ac:dyDescent="0.35">
      <c r="A1227" t="str">
        <f>IF('Support - Calculation Detail'!A1227="","",LEFT('Support - Calculation Detail'!A1227,7)&amp;"-"&amp;RIGHT('Support - Calculation Detail'!A1227,2))</f>
        <v>3420010-UT</v>
      </c>
      <c r="B1227" t="str">
        <f>IF('Support - Calculation Detail'!C1227="","",'Support - Calculation Detail'!C1227)</f>
        <v>34</v>
      </c>
      <c r="C1227" t="str">
        <f>IF('Support - Calculation Detail'!B1227="","",'Support - Calculation Detail'!B1227)</f>
        <v>N</v>
      </c>
      <c r="D1227">
        <f>IF('Support - Calculation Detail'!D1227="","",'Support - Calculation Detail'!D1227)</f>
        <v>92037</v>
      </c>
      <c r="E1227">
        <f>IF('Support - Calculation Detail'!E1227="","",'Support - Calculation Detail'!E1227)</f>
        <v>0</v>
      </c>
      <c r="G1227">
        <f>IF('Support - Calculation Detail'!F1227="","",'Support - Calculation Detail'!F1227)</f>
        <v>92037</v>
      </c>
      <c r="H1227">
        <f>IF('Support - Calculation Detail'!G1227="","",'Support - Calculation Detail'!G1227)</f>
        <v>1.04</v>
      </c>
      <c r="I1227">
        <f>IF('Support - Calculation Detail'!H1227="","",'Support - Calculation Detail'!H1227)</f>
        <v>95718</v>
      </c>
      <c r="J1227">
        <f>IF('Support - Calculation Detail'!I1227="","",'Support - Calculation Detail'!I1227)</f>
        <v>0</v>
      </c>
      <c r="K1227">
        <f>IF('Support - Calculation Detail'!K1227="","",'Support - Calculation Detail'!K1227)</f>
        <v>95718</v>
      </c>
      <c r="L1227">
        <f>IF('Support - Calculation Detail'!L1227="","",'Support - Calculation Detail'!L1227)</f>
        <v>0</v>
      </c>
      <c r="M1227">
        <f>IF('Support - Calculation Detail'!M1227="","",'Support - Calculation Detail'!M1227)</f>
        <v>0</v>
      </c>
      <c r="N1227">
        <f>IF('Support - Calculation Detail'!N1227="","",'Support - Calculation Detail'!N1227)</f>
        <v>0</v>
      </c>
      <c r="P1227">
        <f>IF('Support - Calculation Detail'!O1227="","",'Support - Calculation Detail'!O1227)</f>
        <v>95718</v>
      </c>
      <c r="Q1227" t="b">
        <v>1</v>
      </c>
      <c r="R1227" t="str">
        <f t="shared" si="95"/>
        <v>3420010</v>
      </c>
      <c r="S1227" t="str">
        <f t="shared" si="96"/>
        <v>3420010-UT</v>
      </c>
      <c r="T1227" t="str">
        <f t="shared" si="97"/>
        <v>3420010-UT</v>
      </c>
      <c r="U1227" t="str">
        <f t="shared" si="98"/>
        <v>2</v>
      </c>
      <c r="V1227" t="str">
        <f t="shared" si="99"/>
        <v>UT</v>
      </c>
    </row>
    <row r="1228" spans="1:22" x14ac:dyDescent="0.35">
      <c r="A1228" t="str">
        <f>IF('Support - Calculation Detail'!A1228="","",LEFT('Support - Calculation Detail'!A1228,7)&amp;"-"&amp;RIGHT('Support - Calculation Detail'!A1228,2))</f>
        <v>3420011-UT</v>
      </c>
      <c r="B1228" t="str">
        <f>IF('Support - Calculation Detail'!C1228="","",'Support - Calculation Detail'!C1228)</f>
        <v>34</v>
      </c>
      <c r="C1228" t="str">
        <f>IF('Support - Calculation Detail'!B1228="","",'Support - Calculation Detail'!B1228)</f>
        <v>N</v>
      </c>
      <c r="D1228">
        <f>IF('Support - Calculation Detail'!D1228="","",'Support - Calculation Detail'!D1228)</f>
        <v>29257</v>
      </c>
      <c r="E1228">
        <f>IF('Support - Calculation Detail'!E1228="","",'Support - Calculation Detail'!E1228)</f>
        <v>0</v>
      </c>
      <c r="G1228">
        <f>IF('Support - Calculation Detail'!F1228="","",'Support - Calculation Detail'!F1228)</f>
        <v>29257</v>
      </c>
      <c r="H1228">
        <f>IF('Support - Calculation Detail'!G1228="","",'Support - Calculation Detail'!G1228)</f>
        <v>1.04</v>
      </c>
      <c r="I1228">
        <f>IF('Support - Calculation Detail'!H1228="","",'Support - Calculation Detail'!H1228)</f>
        <v>30427</v>
      </c>
      <c r="J1228">
        <f>IF('Support - Calculation Detail'!I1228="","",'Support - Calculation Detail'!I1228)</f>
        <v>0</v>
      </c>
      <c r="K1228">
        <f>IF('Support - Calculation Detail'!K1228="","",'Support - Calculation Detail'!K1228)</f>
        <v>30427</v>
      </c>
      <c r="L1228">
        <f>IF('Support - Calculation Detail'!L1228="","",'Support - Calculation Detail'!L1228)</f>
        <v>0</v>
      </c>
      <c r="M1228">
        <f>IF('Support - Calculation Detail'!M1228="","",'Support - Calculation Detail'!M1228)</f>
        <v>0</v>
      </c>
      <c r="N1228">
        <f>IF('Support - Calculation Detail'!N1228="","",'Support - Calculation Detail'!N1228)</f>
        <v>0</v>
      </c>
      <c r="P1228">
        <f>IF('Support - Calculation Detail'!O1228="","",'Support - Calculation Detail'!O1228)</f>
        <v>30427</v>
      </c>
      <c r="Q1228" t="b">
        <v>1</v>
      </c>
      <c r="R1228" t="str">
        <f t="shared" si="95"/>
        <v>3420011</v>
      </c>
      <c r="S1228" t="str">
        <f t="shared" si="96"/>
        <v>3420011-UT</v>
      </c>
      <c r="T1228" t="str">
        <f t="shared" si="97"/>
        <v>3420011-UT</v>
      </c>
      <c r="U1228" t="str">
        <f t="shared" si="98"/>
        <v>2</v>
      </c>
      <c r="V1228" t="str">
        <f t="shared" si="99"/>
        <v>UT</v>
      </c>
    </row>
    <row r="1229" spans="1:22" x14ac:dyDescent="0.35">
      <c r="A1229" t="str">
        <f>IF('Support - Calculation Detail'!A1229="","",LEFT('Support - Calculation Detail'!A1229,7)&amp;"-"&amp;RIGHT('Support - Calculation Detail'!A1229,2))</f>
        <v>3420011-TF</v>
      </c>
      <c r="B1229" t="str">
        <f>IF('Support - Calculation Detail'!C1229="","",'Support - Calculation Detail'!C1229)</f>
        <v>34</v>
      </c>
      <c r="C1229" t="str">
        <f>IF('Support - Calculation Detail'!B1229="","",'Support - Calculation Detail'!B1229)</f>
        <v>N</v>
      </c>
      <c r="D1229">
        <f>IF('Support - Calculation Detail'!D1229="","",'Support - Calculation Detail'!D1229)</f>
        <v>24541</v>
      </c>
      <c r="E1229">
        <f>IF('Support - Calculation Detail'!E1229="","",'Support - Calculation Detail'!E1229)</f>
        <v>0</v>
      </c>
      <c r="G1229">
        <f>IF('Support - Calculation Detail'!F1229="","",'Support - Calculation Detail'!F1229)</f>
        <v>24541</v>
      </c>
      <c r="H1229">
        <f>IF('Support - Calculation Detail'!G1229="","",'Support - Calculation Detail'!G1229)</f>
        <v>1.04</v>
      </c>
      <c r="I1229">
        <f>IF('Support - Calculation Detail'!H1229="","",'Support - Calculation Detail'!H1229)</f>
        <v>25523</v>
      </c>
      <c r="J1229">
        <f>IF('Support - Calculation Detail'!I1229="","",'Support - Calculation Detail'!I1229)</f>
        <v>0</v>
      </c>
      <c r="K1229">
        <f>IF('Support - Calculation Detail'!K1229="","",'Support - Calculation Detail'!K1229)</f>
        <v>25523</v>
      </c>
      <c r="L1229">
        <f>IF('Support - Calculation Detail'!L1229="","",'Support - Calculation Detail'!L1229)</f>
        <v>0</v>
      </c>
      <c r="M1229">
        <f>IF('Support - Calculation Detail'!M1229="","",'Support - Calculation Detail'!M1229)</f>
        <v>0</v>
      </c>
      <c r="N1229">
        <f>IF('Support - Calculation Detail'!N1229="","",'Support - Calculation Detail'!N1229)</f>
        <v>0</v>
      </c>
      <c r="P1229">
        <f>IF('Support - Calculation Detail'!O1229="","",'Support - Calculation Detail'!O1229)</f>
        <v>25523</v>
      </c>
      <c r="Q1229" t="b">
        <v>1</v>
      </c>
      <c r="R1229" t="str">
        <f t="shared" si="95"/>
        <v>3420011</v>
      </c>
      <c r="S1229" t="str">
        <f t="shared" si="96"/>
        <v>3420011-TF</v>
      </c>
      <c r="T1229" t="str">
        <f t="shared" si="97"/>
        <v>3420011-TF</v>
      </c>
      <c r="U1229" t="str">
        <f t="shared" si="98"/>
        <v>2</v>
      </c>
      <c r="V1229" t="str">
        <f t="shared" si="99"/>
        <v>TF</v>
      </c>
    </row>
    <row r="1230" spans="1:22" x14ac:dyDescent="0.35">
      <c r="A1230" t="str">
        <f>IF('Support - Calculation Detail'!A1230="","",LEFT('Support - Calculation Detail'!A1230,7)&amp;"-"&amp;RIGHT('Support - Calculation Detail'!A1230,2))</f>
        <v>3450094-UT</v>
      </c>
      <c r="B1230" t="str">
        <f>IF('Support - Calculation Detail'!C1230="","",'Support - Calculation Detail'!C1230)</f>
        <v>34</v>
      </c>
      <c r="C1230" t="str">
        <f>IF('Support - Calculation Detail'!B1230="","",'Support - Calculation Detail'!B1230)</f>
        <v>N</v>
      </c>
      <c r="D1230">
        <f>IF('Support - Calculation Detail'!D1230="","",'Support - Calculation Detail'!D1230)</f>
        <v>422491</v>
      </c>
      <c r="E1230">
        <f>IF('Support - Calculation Detail'!E1230="","",'Support - Calculation Detail'!E1230)</f>
        <v>0</v>
      </c>
      <c r="G1230">
        <f>IF('Support - Calculation Detail'!F1230="","",'Support - Calculation Detail'!F1230)</f>
        <v>422491</v>
      </c>
      <c r="H1230">
        <f>IF('Support - Calculation Detail'!G1230="","",'Support - Calculation Detail'!G1230)</f>
        <v>1.04</v>
      </c>
      <c r="I1230">
        <f>IF('Support - Calculation Detail'!H1230="","",'Support - Calculation Detail'!H1230)</f>
        <v>439391</v>
      </c>
      <c r="J1230">
        <f>IF('Support - Calculation Detail'!I1230="","",'Support - Calculation Detail'!I1230)</f>
        <v>0</v>
      </c>
      <c r="K1230">
        <f>IF('Support - Calculation Detail'!K1230="","",'Support - Calculation Detail'!K1230)</f>
        <v>439391</v>
      </c>
      <c r="L1230">
        <f>IF('Support - Calculation Detail'!L1230="","",'Support - Calculation Detail'!L1230)</f>
        <v>0</v>
      </c>
      <c r="M1230">
        <f>IF('Support - Calculation Detail'!M1230="","",'Support - Calculation Detail'!M1230)</f>
        <v>0</v>
      </c>
      <c r="N1230">
        <f>IF('Support - Calculation Detail'!N1230="","",'Support - Calculation Detail'!N1230)</f>
        <v>0</v>
      </c>
      <c r="P1230">
        <f>IF('Support - Calculation Detail'!O1230="","",'Support - Calculation Detail'!O1230)</f>
        <v>439391</v>
      </c>
      <c r="Q1230" t="b">
        <v>1</v>
      </c>
      <c r="R1230" t="str">
        <f t="shared" si="95"/>
        <v>3450094</v>
      </c>
      <c r="S1230" t="str">
        <f t="shared" si="96"/>
        <v>3450094-UT</v>
      </c>
      <c r="T1230" t="str">
        <f t="shared" si="97"/>
        <v>3450094-UT</v>
      </c>
      <c r="U1230" t="str">
        <f t="shared" si="98"/>
        <v>5</v>
      </c>
      <c r="V1230" t="str">
        <f t="shared" si="99"/>
        <v>UT</v>
      </c>
    </row>
    <row r="1231" spans="1:22" x14ac:dyDescent="0.35">
      <c r="A1231" t="str">
        <f>IF('Support - Calculation Detail'!A1231="","",LEFT('Support - Calculation Detail'!A1231,7)&amp;"-"&amp;RIGHT('Support - Calculation Detail'!A1231,2))</f>
        <v>3430110-UT</v>
      </c>
      <c r="B1231" t="str">
        <f>IF('Support - Calculation Detail'!C1231="","",'Support - Calculation Detail'!C1231)</f>
        <v>34</v>
      </c>
      <c r="C1231" t="str">
        <f>IF('Support - Calculation Detail'!B1231="","",'Support - Calculation Detail'!B1231)</f>
        <v>N</v>
      </c>
      <c r="D1231">
        <f>IF('Support - Calculation Detail'!D1231="","",'Support - Calculation Detail'!D1231)</f>
        <v>65800132</v>
      </c>
      <c r="E1231">
        <f>IF('Support - Calculation Detail'!E1231="","",'Support - Calculation Detail'!E1231)</f>
        <v>0</v>
      </c>
      <c r="G1231">
        <f>IF('Support - Calculation Detail'!F1231="","",'Support - Calculation Detail'!F1231)</f>
        <v>65800132</v>
      </c>
      <c r="H1231">
        <f>IF('Support - Calculation Detail'!G1231="","",'Support - Calculation Detail'!G1231)</f>
        <v>1.04</v>
      </c>
      <c r="I1231">
        <f>IF('Support - Calculation Detail'!H1231="","",'Support - Calculation Detail'!H1231)</f>
        <v>68432137</v>
      </c>
      <c r="J1231">
        <f>IF('Support - Calculation Detail'!I1231="","",'Support - Calculation Detail'!I1231)</f>
        <v>0</v>
      </c>
      <c r="K1231">
        <f>IF('Support - Calculation Detail'!K1231="","",'Support - Calculation Detail'!K1231)</f>
        <v>68432137</v>
      </c>
      <c r="L1231">
        <f>IF('Support - Calculation Detail'!L1231="","",'Support - Calculation Detail'!L1231)</f>
        <v>0</v>
      </c>
      <c r="M1231">
        <f>IF('Support - Calculation Detail'!M1231="","",'Support - Calculation Detail'!M1231)</f>
        <v>0</v>
      </c>
      <c r="N1231">
        <f>IF('Support - Calculation Detail'!N1231="","",'Support - Calculation Detail'!N1231)</f>
        <v>0</v>
      </c>
      <c r="P1231">
        <f>IF('Support - Calculation Detail'!O1231="","",'Support - Calculation Detail'!O1231)</f>
        <v>68432137</v>
      </c>
      <c r="Q1231" t="b">
        <v>1</v>
      </c>
      <c r="R1231" t="str">
        <f t="shared" si="95"/>
        <v>3430110</v>
      </c>
      <c r="S1231" t="str">
        <f t="shared" si="96"/>
        <v>3430110-UT</v>
      </c>
      <c r="T1231" t="str">
        <f t="shared" si="97"/>
        <v>3430110-UT</v>
      </c>
      <c r="U1231" t="str">
        <f t="shared" si="98"/>
        <v>3</v>
      </c>
      <c r="V1231" t="str">
        <f t="shared" si="99"/>
        <v>UT</v>
      </c>
    </row>
    <row r="1232" spans="1:22" x14ac:dyDescent="0.35">
      <c r="A1232" t="str">
        <f>IF('Support - Calculation Detail'!A1232="","",LEFT('Support - Calculation Detail'!A1232,7)&amp;"-"&amp;RIGHT('Support - Calculation Detail'!A1232,2))</f>
        <v>3450282-UT</v>
      </c>
      <c r="B1232" t="str">
        <f>IF('Support - Calculation Detail'!C1232="","",'Support - Calculation Detail'!C1232)</f>
        <v>34</v>
      </c>
      <c r="C1232" t="str">
        <f>IF('Support - Calculation Detail'!B1232="","",'Support - Calculation Detail'!B1232)</f>
        <v>N</v>
      </c>
      <c r="D1232">
        <f>IF('Support - Calculation Detail'!D1232="","",'Support - Calculation Detail'!D1232)</f>
        <v>6946701</v>
      </c>
      <c r="E1232">
        <f>IF('Support - Calculation Detail'!E1232="","",'Support - Calculation Detail'!E1232)</f>
        <v>0</v>
      </c>
      <c r="G1232">
        <f>IF('Support - Calculation Detail'!F1232="","",'Support - Calculation Detail'!F1232)</f>
        <v>6946701</v>
      </c>
      <c r="H1232">
        <f>IF('Support - Calculation Detail'!G1232="","",'Support - Calculation Detail'!G1232)</f>
        <v>1.04</v>
      </c>
      <c r="I1232">
        <f>IF('Support - Calculation Detail'!H1232="","",'Support - Calculation Detail'!H1232)</f>
        <v>7224569</v>
      </c>
      <c r="J1232">
        <f>IF('Support - Calculation Detail'!I1232="","",'Support - Calculation Detail'!I1232)</f>
        <v>0</v>
      </c>
      <c r="K1232">
        <f>IF('Support - Calculation Detail'!K1232="","",'Support - Calculation Detail'!K1232)</f>
        <v>7224569</v>
      </c>
      <c r="L1232">
        <f>IF('Support - Calculation Detail'!L1232="","",'Support - Calculation Detail'!L1232)</f>
        <v>0</v>
      </c>
      <c r="M1232">
        <f>IF('Support - Calculation Detail'!M1232="","",'Support - Calculation Detail'!M1232)</f>
        <v>0</v>
      </c>
      <c r="N1232">
        <f>IF('Support - Calculation Detail'!N1232="","",'Support - Calculation Detail'!N1232)</f>
        <v>0</v>
      </c>
      <c r="P1232">
        <f>IF('Support - Calculation Detail'!O1232="","",'Support - Calculation Detail'!O1232)</f>
        <v>7224569</v>
      </c>
      <c r="Q1232" t="b">
        <v>1</v>
      </c>
      <c r="R1232" t="str">
        <f t="shared" si="95"/>
        <v>3450282</v>
      </c>
      <c r="S1232" t="str">
        <f t="shared" si="96"/>
        <v>3450282-UT</v>
      </c>
      <c r="T1232" t="str">
        <f t="shared" si="97"/>
        <v>3450282-UT</v>
      </c>
      <c r="U1232" t="str">
        <f t="shared" si="98"/>
        <v>5</v>
      </c>
      <c r="V1232" t="str">
        <f t="shared" si="99"/>
        <v>UT</v>
      </c>
    </row>
    <row r="1233" spans="1:22" x14ac:dyDescent="0.35">
      <c r="A1233" t="str">
        <f>IF('Support - Calculation Detail'!A1233="","",LEFT('Support - Calculation Detail'!A1233,7)&amp;"-"&amp;RIGHT('Support - Calculation Detail'!A1233,2))</f>
        <v>3430681-UT</v>
      </c>
      <c r="B1233" t="str">
        <f>IF('Support - Calculation Detail'!C1233="","",'Support - Calculation Detail'!C1233)</f>
        <v>34</v>
      </c>
      <c r="C1233" t="str">
        <f>IF('Support - Calculation Detail'!B1233="","",'Support - Calculation Detail'!B1233)</f>
        <v>N</v>
      </c>
      <c r="D1233">
        <f>IF('Support - Calculation Detail'!D1233="","",'Support - Calculation Detail'!D1233)</f>
        <v>674027</v>
      </c>
      <c r="E1233">
        <f>IF('Support - Calculation Detail'!E1233="","",'Support - Calculation Detail'!E1233)</f>
        <v>0</v>
      </c>
      <c r="G1233">
        <f>IF('Support - Calculation Detail'!F1233="","",'Support - Calculation Detail'!F1233)</f>
        <v>674027</v>
      </c>
      <c r="H1233">
        <f>IF('Support - Calculation Detail'!G1233="","",'Support - Calculation Detail'!G1233)</f>
        <v>1.04</v>
      </c>
      <c r="I1233">
        <f>IF('Support - Calculation Detail'!H1233="","",'Support - Calculation Detail'!H1233)</f>
        <v>700988</v>
      </c>
      <c r="J1233">
        <f>IF('Support - Calculation Detail'!I1233="","",'Support - Calculation Detail'!I1233)</f>
        <v>0</v>
      </c>
      <c r="K1233">
        <f>IF('Support - Calculation Detail'!K1233="","",'Support - Calculation Detail'!K1233)</f>
        <v>700988</v>
      </c>
      <c r="L1233">
        <f>IF('Support - Calculation Detail'!L1233="","",'Support - Calculation Detail'!L1233)</f>
        <v>39427</v>
      </c>
      <c r="M1233">
        <f>IF('Support - Calculation Detail'!M1233="","",'Support - Calculation Detail'!M1233)</f>
        <v>0</v>
      </c>
      <c r="N1233">
        <f>IF('Support - Calculation Detail'!N1233="","",'Support - Calculation Detail'!N1233)</f>
        <v>0</v>
      </c>
      <c r="P1233">
        <f>IF('Support - Calculation Detail'!O1233="","",'Support - Calculation Detail'!O1233)</f>
        <v>740415</v>
      </c>
      <c r="Q1233" t="b">
        <v>1</v>
      </c>
      <c r="R1233" t="str">
        <f t="shared" si="95"/>
        <v>3430681</v>
      </c>
      <c r="S1233" t="str">
        <f t="shared" si="96"/>
        <v>3430681-UT</v>
      </c>
      <c r="T1233" t="str">
        <f t="shared" si="97"/>
        <v>3430681-UT</v>
      </c>
      <c r="U1233" t="str">
        <f t="shared" si="98"/>
        <v>3</v>
      </c>
      <c r="V1233" t="str">
        <f t="shared" si="99"/>
        <v>UT</v>
      </c>
    </row>
    <row r="1234" spans="1:22" x14ac:dyDescent="0.35">
      <c r="A1234" t="str">
        <f>IF('Support - Calculation Detail'!A1234="","",LEFT('Support - Calculation Detail'!A1234,7)&amp;"-"&amp;RIGHT('Support - Calculation Detail'!A1234,2))</f>
        <v>3430682-UT</v>
      </c>
      <c r="B1234" t="str">
        <f>IF('Support - Calculation Detail'!C1234="","",'Support - Calculation Detail'!C1234)</f>
        <v>34</v>
      </c>
      <c r="C1234" t="str">
        <f>IF('Support - Calculation Detail'!B1234="","",'Support - Calculation Detail'!B1234)</f>
        <v>N</v>
      </c>
      <c r="D1234">
        <f>IF('Support - Calculation Detail'!D1234="","",'Support - Calculation Detail'!D1234)</f>
        <v>402278</v>
      </c>
      <c r="E1234">
        <f>IF('Support - Calculation Detail'!E1234="","",'Support - Calculation Detail'!E1234)</f>
        <v>0</v>
      </c>
      <c r="G1234">
        <f>IF('Support - Calculation Detail'!F1234="","",'Support - Calculation Detail'!F1234)</f>
        <v>402278</v>
      </c>
      <c r="H1234">
        <f>IF('Support - Calculation Detail'!G1234="","",'Support - Calculation Detail'!G1234)</f>
        <v>1.04</v>
      </c>
      <c r="I1234">
        <f>IF('Support - Calculation Detail'!H1234="","",'Support - Calculation Detail'!H1234)</f>
        <v>418369</v>
      </c>
      <c r="J1234">
        <f>IF('Support - Calculation Detail'!I1234="","",'Support - Calculation Detail'!I1234)</f>
        <v>0</v>
      </c>
      <c r="K1234">
        <f>IF('Support - Calculation Detail'!K1234="","",'Support - Calculation Detail'!K1234)</f>
        <v>418369</v>
      </c>
      <c r="L1234">
        <f>IF('Support - Calculation Detail'!L1234="","",'Support - Calculation Detail'!L1234)</f>
        <v>10359</v>
      </c>
      <c r="M1234">
        <f>IF('Support - Calculation Detail'!M1234="","",'Support - Calculation Detail'!M1234)</f>
        <v>0</v>
      </c>
      <c r="N1234">
        <f>IF('Support - Calculation Detail'!N1234="","",'Support - Calculation Detail'!N1234)</f>
        <v>0</v>
      </c>
      <c r="P1234">
        <f>IF('Support - Calculation Detail'!O1234="","",'Support - Calculation Detail'!O1234)</f>
        <v>428728</v>
      </c>
      <c r="Q1234" t="b">
        <v>1</v>
      </c>
      <c r="R1234" t="str">
        <f t="shared" si="95"/>
        <v>3430682</v>
      </c>
      <c r="S1234" t="str">
        <f t="shared" si="96"/>
        <v>3430682-UT</v>
      </c>
      <c r="T1234" t="str">
        <f t="shared" si="97"/>
        <v>3430682-UT</v>
      </c>
      <c r="U1234" t="str">
        <f t="shared" si="98"/>
        <v>3</v>
      </c>
      <c r="V1234" t="str">
        <f t="shared" si="99"/>
        <v>UT</v>
      </c>
    </row>
    <row r="1235" spans="1:22" x14ac:dyDescent="0.35">
      <c r="A1235" t="str">
        <f>IF('Support - Calculation Detail'!A1235="","",LEFT('Support - Calculation Detail'!A1235,7)&amp;"-"&amp;RIGHT('Support - Calculation Detail'!A1235,2))</f>
        <v>3461027-UT</v>
      </c>
      <c r="B1235" t="str">
        <f>IF('Support - Calculation Detail'!C1235="","",'Support - Calculation Detail'!C1235)</f>
        <v>34</v>
      </c>
      <c r="C1235" t="str">
        <f>IF('Support - Calculation Detail'!B1235="","",'Support - Calculation Detail'!B1235)</f>
        <v>N</v>
      </c>
      <c r="D1235">
        <f>IF('Support - Calculation Detail'!D1235="","",'Support - Calculation Detail'!D1235)</f>
        <v>1225413</v>
      </c>
      <c r="E1235">
        <f>IF('Support - Calculation Detail'!E1235="","",'Support - Calculation Detail'!E1235)</f>
        <v>0</v>
      </c>
      <c r="G1235">
        <f>IF('Support - Calculation Detail'!F1235="","",'Support - Calculation Detail'!F1235)</f>
        <v>1225413</v>
      </c>
      <c r="H1235">
        <f>IF('Support - Calculation Detail'!G1235="","",'Support - Calculation Detail'!G1235)</f>
        <v>1.04</v>
      </c>
      <c r="I1235">
        <f>IF('Support - Calculation Detail'!H1235="","",'Support - Calculation Detail'!H1235)</f>
        <v>1274430</v>
      </c>
      <c r="J1235">
        <f>IF('Support - Calculation Detail'!I1235="","",'Support - Calculation Detail'!I1235)</f>
        <v>0</v>
      </c>
      <c r="K1235">
        <f>IF('Support - Calculation Detail'!K1235="","",'Support - Calculation Detail'!K1235)</f>
        <v>1274430</v>
      </c>
      <c r="L1235">
        <f>IF('Support - Calculation Detail'!L1235="","",'Support - Calculation Detail'!L1235)</f>
        <v>0</v>
      </c>
      <c r="M1235">
        <f>IF('Support - Calculation Detail'!M1235="","",'Support - Calculation Detail'!M1235)</f>
        <v>0</v>
      </c>
      <c r="N1235">
        <f>IF('Support - Calculation Detail'!N1235="","",'Support - Calculation Detail'!N1235)</f>
        <v>0</v>
      </c>
      <c r="P1235">
        <f>IF('Support - Calculation Detail'!O1235="","",'Support - Calculation Detail'!O1235)</f>
        <v>1274430</v>
      </c>
      <c r="Q1235" t="b">
        <v>1</v>
      </c>
      <c r="R1235" t="str">
        <f t="shared" si="95"/>
        <v>3461027</v>
      </c>
      <c r="S1235" t="str">
        <f t="shared" si="96"/>
        <v>3461027-UT</v>
      </c>
      <c r="T1235" t="str">
        <f t="shared" si="97"/>
        <v>3461027-UT</v>
      </c>
      <c r="U1235" t="str">
        <f t="shared" si="98"/>
        <v>6</v>
      </c>
      <c r="V1235" t="str">
        <f t="shared" si="99"/>
        <v>UT</v>
      </c>
    </row>
    <row r="1236" spans="1:22" x14ac:dyDescent="0.35">
      <c r="A1236" t="str">
        <f>IF('Support - Calculation Detail'!A1236="","",LEFT('Support - Calculation Detail'!A1236,7)&amp;"-"&amp;RIGHT('Support - Calculation Detail'!A1236,2))</f>
        <v>3443460-SO</v>
      </c>
      <c r="B1236" t="str">
        <f>IF('Support - Calculation Detail'!C1236="","",'Support - Calculation Detail'!C1236)</f>
        <v>34</v>
      </c>
      <c r="C1236" t="str">
        <f>IF('Support - Calculation Detail'!B1236="","",'Support - Calculation Detail'!B1236)</f>
        <v>N</v>
      </c>
      <c r="D1236">
        <f>IF('Support - Calculation Detail'!D1236="","",'Support - Calculation Detail'!D1236)</f>
        <v>2324473</v>
      </c>
      <c r="E1236">
        <f>IF('Support - Calculation Detail'!E1236="","",'Support - Calculation Detail'!E1236)</f>
        <v>0</v>
      </c>
      <c r="G1236">
        <f>IF('Support - Calculation Detail'!F1236="","",'Support - Calculation Detail'!F1236)</f>
        <v>2324473</v>
      </c>
      <c r="H1236">
        <f>IF('Support - Calculation Detail'!G1236="","",'Support - Calculation Detail'!G1236)</f>
        <v>1.04</v>
      </c>
      <c r="I1236">
        <f>IF('Support - Calculation Detail'!H1236="","",'Support - Calculation Detail'!H1236)</f>
        <v>2417452</v>
      </c>
      <c r="J1236">
        <f>IF('Support - Calculation Detail'!I1236="","",'Support - Calculation Detail'!I1236)</f>
        <v>0</v>
      </c>
      <c r="K1236">
        <f>IF('Support - Calculation Detail'!K1236="","",'Support - Calculation Detail'!K1236)</f>
        <v>2417452</v>
      </c>
      <c r="L1236">
        <f>IF('Support - Calculation Detail'!L1236="","",'Support - Calculation Detail'!L1236)</f>
        <v>0</v>
      </c>
      <c r="M1236">
        <f>IF('Support - Calculation Detail'!M1236="","",'Support - Calculation Detail'!M1236)</f>
        <v>0</v>
      </c>
      <c r="N1236">
        <f>IF('Support - Calculation Detail'!N1236="","",'Support - Calculation Detail'!N1236)</f>
        <v>0</v>
      </c>
      <c r="P1236">
        <f>IF('Support - Calculation Detail'!O1236="","",'Support - Calculation Detail'!O1236)</f>
        <v>2417452</v>
      </c>
      <c r="Q1236" t="b">
        <v>1</v>
      </c>
      <c r="R1236" t="str">
        <f t="shared" si="95"/>
        <v>3443460</v>
      </c>
      <c r="S1236" t="str">
        <f t="shared" si="96"/>
        <v>3443460-SO</v>
      </c>
      <c r="T1236" t="str">
        <f t="shared" si="97"/>
        <v>3443460-SO</v>
      </c>
      <c r="U1236" t="str">
        <f t="shared" si="98"/>
        <v>4</v>
      </c>
      <c r="V1236" t="str">
        <f t="shared" si="99"/>
        <v>SO</v>
      </c>
    </row>
    <row r="1237" spans="1:22" x14ac:dyDescent="0.35">
      <c r="A1237" t="str">
        <f>IF('Support - Calculation Detail'!A1237="","",LEFT('Support - Calculation Detail'!A1237,7)&amp;"-"&amp;RIGHT('Support - Calculation Detail'!A1237,2))</f>
        <v>3443470-SO</v>
      </c>
      <c r="B1237" t="str">
        <f>IF('Support - Calculation Detail'!C1237="","",'Support - Calculation Detail'!C1237)</f>
        <v>34</v>
      </c>
      <c r="C1237" t="str">
        <f>IF('Support - Calculation Detail'!B1237="","",'Support - Calculation Detail'!B1237)</f>
        <v>N</v>
      </c>
      <c r="D1237">
        <f>IF('Support - Calculation Detail'!D1237="","",'Support - Calculation Detail'!D1237)</f>
        <v>4899507</v>
      </c>
      <c r="E1237">
        <f>IF('Support - Calculation Detail'!E1237="","",'Support - Calculation Detail'!E1237)</f>
        <v>0</v>
      </c>
      <c r="G1237">
        <f>IF('Support - Calculation Detail'!F1237="","",'Support - Calculation Detail'!F1237)</f>
        <v>4899507</v>
      </c>
      <c r="H1237">
        <f>IF('Support - Calculation Detail'!G1237="","",'Support - Calculation Detail'!G1237)</f>
        <v>1.04</v>
      </c>
      <c r="I1237">
        <f>IF('Support - Calculation Detail'!H1237="","",'Support - Calculation Detail'!H1237)</f>
        <v>5095487</v>
      </c>
      <c r="J1237">
        <f>IF('Support - Calculation Detail'!I1237="","",'Support - Calculation Detail'!I1237)</f>
        <v>0</v>
      </c>
      <c r="K1237">
        <f>IF('Support - Calculation Detail'!K1237="","",'Support - Calculation Detail'!K1237)</f>
        <v>5095487</v>
      </c>
      <c r="L1237">
        <f>IF('Support - Calculation Detail'!L1237="","",'Support - Calculation Detail'!L1237)</f>
        <v>0</v>
      </c>
      <c r="M1237">
        <f>IF('Support - Calculation Detail'!M1237="","",'Support - Calculation Detail'!M1237)</f>
        <v>0</v>
      </c>
      <c r="N1237">
        <f>IF('Support - Calculation Detail'!N1237="","",'Support - Calculation Detail'!N1237)</f>
        <v>0</v>
      </c>
      <c r="P1237">
        <f>IF('Support - Calculation Detail'!O1237="","",'Support - Calculation Detail'!O1237)</f>
        <v>5095487</v>
      </c>
      <c r="Q1237" t="b">
        <v>1</v>
      </c>
      <c r="R1237" t="str">
        <f t="shared" si="95"/>
        <v>3443470</v>
      </c>
      <c r="S1237" t="str">
        <f t="shared" si="96"/>
        <v>3443470-SO</v>
      </c>
      <c r="T1237" t="str">
        <f t="shared" si="97"/>
        <v>3443470-SO</v>
      </c>
      <c r="U1237" t="str">
        <f t="shared" si="98"/>
        <v>4</v>
      </c>
      <c r="V1237" t="str">
        <f t="shared" si="99"/>
        <v>SO</v>
      </c>
    </row>
    <row r="1238" spans="1:22" x14ac:dyDescent="0.35">
      <c r="A1238" t="str">
        <f>IF('Support - Calculation Detail'!A1238="","",LEFT('Support - Calculation Detail'!A1238,7)&amp;"-"&amp;RIGHT('Support - Calculation Detail'!A1238,2))</f>
        <v>3443480-SO</v>
      </c>
      <c r="B1238" t="str">
        <f>IF('Support - Calculation Detail'!C1238="","",'Support - Calculation Detail'!C1238)</f>
        <v>34</v>
      </c>
      <c r="C1238" t="str">
        <f>IF('Support - Calculation Detail'!B1238="","",'Support - Calculation Detail'!B1238)</f>
        <v>N</v>
      </c>
      <c r="D1238">
        <f>IF('Support - Calculation Detail'!D1238="","",'Support - Calculation Detail'!D1238)</f>
        <v>2354681</v>
      </c>
      <c r="E1238">
        <f>IF('Support - Calculation Detail'!E1238="","",'Support - Calculation Detail'!E1238)</f>
        <v>0</v>
      </c>
      <c r="G1238">
        <f>IF('Support - Calculation Detail'!F1238="","",'Support - Calculation Detail'!F1238)</f>
        <v>2354681</v>
      </c>
      <c r="H1238">
        <f>IF('Support - Calculation Detail'!G1238="","",'Support - Calculation Detail'!G1238)</f>
        <v>1.04</v>
      </c>
      <c r="I1238">
        <f>IF('Support - Calculation Detail'!H1238="","",'Support - Calculation Detail'!H1238)</f>
        <v>2448868</v>
      </c>
      <c r="J1238">
        <f>IF('Support - Calculation Detail'!I1238="","",'Support - Calculation Detail'!I1238)</f>
        <v>0</v>
      </c>
      <c r="K1238">
        <f>IF('Support - Calculation Detail'!K1238="","",'Support - Calculation Detail'!K1238)</f>
        <v>2448868</v>
      </c>
      <c r="L1238">
        <f>IF('Support - Calculation Detail'!L1238="","",'Support - Calculation Detail'!L1238)</f>
        <v>0</v>
      </c>
      <c r="M1238">
        <f>IF('Support - Calculation Detail'!M1238="","",'Support - Calculation Detail'!M1238)</f>
        <v>0</v>
      </c>
      <c r="N1238">
        <f>IF('Support - Calculation Detail'!N1238="","",'Support - Calculation Detail'!N1238)</f>
        <v>0</v>
      </c>
      <c r="P1238">
        <f>IF('Support - Calculation Detail'!O1238="","",'Support - Calculation Detail'!O1238)</f>
        <v>2448868</v>
      </c>
      <c r="Q1238" t="b">
        <v>1</v>
      </c>
      <c r="R1238" t="str">
        <f t="shared" si="95"/>
        <v>3443480</v>
      </c>
      <c r="S1238" t="str">
        <f t="shared" si="96"/>
        <v>3443480-SO</v>
      </c>
      <c r="T1238" t="str">
        <f t="shared" si="97"/>
        <v>3443480-SO</v>
      </c>
      <c r="U1238" t="str">
        <f t="shared" si="98"/>
        <v>4</v>
      </c>
      <c r="V1238" t="str">
        <f t="shared" si="99"/>
        <v>SO</v>
      </c>
    </row>
    <row r="1239" spans="1:22" x14ac:dyDescent="0.35">
      <c r="A1239" t="str">
        <f>IF('Support - Calculation Detail'!A1239="","",LEFT('Support - Calculation Detail'!A1239,7)&amp;"-"&amp;RIGHT('Support - Calculation Detail'!A1239,2))</f>
        <v>3443490-SO</v>
      </c>
      <c r="B1239" t="str">
        <f>IF('Support - Calculation Detail'!C1239="","",'Support - Calculation Detail'!C1239)</f>
        <v>34</v>
      </c>
      <c r="C1239" t="str">
        <f>IF('Support - Calculation Detail'!B1239="","",'Support - Calculation Detail'!B1239)</f>
        <v>N</v>
      </c>
      <c r="D1239">
        <f>IF('Support - Calculation Detail'!D1239="","",'Support - Calculation Detail'!D1239)</f>
        <v>4415578</v>
      </c>
      <c r="E1239">
        <f>IF('Support - Calculation Detail'!E1239="","",'Support - Calculation Detail'!E1239)</f>
        <v>0</v>
      </c>
      <c r="G1239">
        <f>IF('Support - Calculation Detail'!F1239="","",'Support - Calculation Detail'!F1239)</f>
        <v>4415578</v>
      </c>
      <c r="H1239">
        <f>IF('Support - Calculation Detail'!G1239="","",'Support - Calculation Detail'!G1239)</f>
        <v>1.04</v>
      </c>
      <c r="I1239">
        <f>IF('Support - Calculation Detail'!H1239="","",'Support - Calculation Detail'!H1239)</f>
        <v>4592201</v>
      </c>
      <c r="J1239">
        <f>IF('Support - Calculation Detail'!I1239="","",'Support - Calculation Detail'!I1239)</f>
        <v>0</v>
      </c>
      <c r="K1239">
        <f>IF('Support - Calculation Detail'!K1239="","",'Support - Calculation Detail'!K1239)</f>
        <v>4592201</v>
      </c>
      <c r="L1239">
        <f>IF('Support - Calculation Detail'!L1239="","",'Support - Calculation Detail'!L1239)</f>
        <v>0</v>
      </c>
      <c r="M1239">
        <f>IF('Support - Calculation Detail'!M1239="","",'Support - Calculation Detail'!M1239)</f>
        <v>0</v>
      </c>
      <c r="N1239">
        <f>IF('Support - Calculation Detail'!N1239="","",'Support - Calculation Detail'!N1239)</f>
        <v>0</v>
      </c>
      <c r="P1239">
        <f>IF('Support - Calculation Detail'!O1239="","",'Support - Calculation Detail'!O1239)</f>
        <v>4592201</v>
      </c>
      <c r="Q1239" t="b">
        <v>1</v>
      </c>
      <c r="R1239" t="str">
        <f t="shared" si="95"/>
        <v>3443490</v>
      </c>
      <c r="S1239" t="str">
        <f t="shared" si="96"/>
        <v>3443490-SO</v>
      </c>
      <c r="T1239" t="str">
        <f t="shared" si="97"/>
        <v>3443490-SO</v>
      </c>
      <c r="U1239" t="str">
        <f t="shared" si="98"/>
        <v>4</v>
      </c>
      <c r="V1239" t="str">
        <f t="shared" si="99"/>
        <v>SO</v>
      </c>
    </row>
    <row r="1240" spans="1:22" x14ac:dyDescent="0.35">
      <c r="A1240" t="str">
        <f>IF('Support - Calculation Detail'!A1240="","",LEFT('Support - Calculation Detail'!A1240,7)&amp;"-"&amp;RIGHT('Support - Calculation Detail'!A1240,2))</f>
        <v>3443500-SO</v>
      </c>
      <c r="B1240" t="str">
        <f>IF('Support - Calculation Detail'!C1240="","",'Support - Calculation Detail'!C1240)</f>
        <v>34</v>
      </c>
      <c r="C1240" t="str">
        <f>IF('Support - Calculation Detail'!B1240="","",'Support - Calculation Detail'!B1240)</f>
        <v>N</v>
      </c>
      <c r="D1240">
        <f>IF('Support - Calculation Detail'!D1240="","",'Support - Calculation Detail'!D1240)</f>
        <v>13712497</v>
      </c>
      <c r="E1240">
        <f>IF('Support - Calculation Detail'!E1240="","",'Support - Calculation Detail'!E1240)</f>
        <v>0</v>
      </c>
      <c r="G1240">
        <f>IF('Support - Calculation Detail'!F1240="","",'Support - Calculation Detail'!F1240)</f>
        <v>13712497</v>
      </c>
      <c r="H1240">
        <f>IF('Support - Calculation Detail'!G1240="","",'Support - Calculation Detail'!G1240)</f>
        <v>1.04</v>
      </c>
      <c r="I1240">
        <f>IF('Support - Calculation Detail'!H1240="","",'Support - Calculation Detail'!H1240)</f>
        <v>14260997</v>
      </c>
      <c r="J1240">
        <f>IF('Support - Calculation Detail'!I1240="","",'Support - Calculation Detail'!I1240)</f>
        <v>0</v>
      </c>
      <c r="K1240">
        <f>IF('Support - Calculation Detail'!K1240="","",'Support - Calculation Detail'!K1240)</f>
        <v>14260997</v>
      </c>
      <c r="L1240">
        <f>IF('Support - Calculation Detail'!L1240="","",'Support - Calculation Detail'!L1240)</f>
        <v>0</v>
      </c>
      <c r="M1240">
        <f>IF('Support - Calculation Detail'!M1240="","",'Support - Calculation Detail'!M1240)</f>
        <v>0</v>
      </c>
      <c r="N1240">
        <f>IF('Support - Calculation Detail'!N1240="","",'Support - Calculation Detail'!N1240)</f>
        <v>0</v>
      </c>
      <c r="P1240">
        <f>IF('Support - Calculation Detail'!O1240="","",'Support - Calculation Detail'!O1240)</f>
        <v>14260997</v>
      </c>
      <c r="Q1240" t="b">
        <v>1</v>
      </c>
      <c r="R1240" t="str">
        <f t="shared" si="95"/>
        <v>3443500</v>
      </c>
      <c r="S1240" t="str">
        <f t="shared" si="96"/>
        <v>3443500-SO</v>
      </c>
      <c r="T1240" t="str">
        <f t="shared" si="97"/>
        <v>3443500-SO</v>
      </c>
      <c r="U1240" t="str">
        <f t="shared" si="98"/>
        <v>4</v>
      </c>
      <c r="V1240" t="str">
        <f t="shared" si="99"/>
        <v>SO</v>
      </c>
    </row>
    <row r="1241" spans="1:22" x14ac:dyDescent="0.35">
      <c r="A1241" t="str">
        <f>IF('Support - Calculation Detail'!A1241="","",LEFT('Support - Calculation Detail'!A1241,7)&amp;"-"&amp;RIGHT('Support - Calculation Detail'!A1241,2))</f>
        <v>3510000-UT</v>
      </c>
      <c r="B1241" t="str">
        <f>IF('Support - Calculation Detail'!C1241="","",'Support - Calculation Detail'!C1241)</f>
        <v>35</v>
      </c>
      <c r="C1241" t="str">
        <f>IF('Support - Calculation Detail'!B1241="","",'Support - Calculation Detail'!B1241)</f>
        <v>N</v>
      </c>
      <c r="D1241">
        <f>IF('Support - Calculation Detail'!D1241="","",'Support - Calculation Detail'!D1241)</f>
        <v>10130581</v>
      </c>
      <c r="E1241">
        <f>IF('Support - Calculation Detail'!E1241="","",'Support - Calculation Detail'!E1241)</f>
        <v>0</v>
      </c>
      <c r="G1241">
        <f>IF('Support - Calculation Detail'!F1241="","",'Support - Calculation Detail'!F1241)</f>
        <v>10130581</v>
      </c>
      <c r="H1241">
        <f>IF('Support - Calculation Detail'!G1241="","",'Support - Calculation Detail'!G1241)</f>
        <v>1.04</v>
      </c>
      <c r="I1241">
        <f>IF('Support - Calculation Detail'!H1241="","",'Support - Calculation Detail'!H1241)</f>
        <v>10535804</v>
      </c>
      <c r="J1241">
        <f>IF('Support - Calculation Detail'!I1241="","",'Support - Calculation Detail'!I1241)</f>
        <v>0</v>
      </c>
      <c r="K1241">
        <f>IF('Support - Calculation Detail'!K1241="","",'Support - Calculation Detail'!K1241)</f>
        <v>10535804</v>
      </c>
      <c r="L1241">
        <f>IF('Support - Calculation Detail'!L1241="","",'Support - Calculation Detail'!L1241)</f>
        <v>0</v>
      </c>
      <c r="M1241">
        <f>IF('Support - Calculation Detail'!M1241="","",'Support - Calculation Detail'!M1241)</f>
        <v>290318</v>
      </c>
      <c r="N1241">
        <f>IF('Support - Calculation Detail'!N1241="","",'Support - Calculation Detail'!N1241)</f>
        <v>710933.44291884534</v>
      </c>
      <c r="P1241">
        <f>IF('Support - Calculation Detail'!O1241="","",'Support - Calculation Detail'!O1241)</f>
        <v>11537055.442918845</v>
      </c>
      <c r="Q1241" t="b">
        <v>1</v>
      </c>
      <c r="R1241" t="str">
        <f t="shared" si="95"/>
        <v>3510000</v>
      </c>
      <c r="S1241" t="str">
        <f t="shared" si="96"/>
        <v>3510000-UT</v>
      </c>
      <c r="T1241" t="str">
        <f t="shared" si="97"/>
        <v>3510000-UT</v>
      </c>
      <c r="U1241" t="str">
        <f t="shared" si="98"/>
        <v>1</v>
      </c>
      <c r="V1241" t="str">
        <f t="shared" si="99"/>
        <v>UT</v>
      </c>
    </row>
    <row r="1242" spans="1:22" x14ac:dyDescent="0.35">
      <c r="A1242" t="str">
        <f>IF('Support - Calculation Detail'!A1242="","",LEFT('Support - Calculation Detail'!A1242,7)&amp;"-"&amp;RIGHT('Support - Calculation Detail'!A1242,2))</f>
        <v>3520001-TF</v>
      </c>
      <c r="B1242" t="str">
        <f>IF('Support - Calculation Detail'!C1242="","",'Support - Calculation Detail'!C1242)</f>
        <v>35</v>
      </c>
      <c r="C1242" t="str">
        <f>IF('Support - Calculation Detail'!B1242="","",'Support - Calculation Detail'!B1242)</f>
        <v>N</v>
      </c>
      <c r="D1242">
        <f>IF('Support - Calculation Detail'!D1242="","",'Support - Calculation Detail'!D1242)</f>
        <v>49079</v>
      </c>
      <c r="E1242">
        <f>IF('Support - Calculation Detail'!E1242="","",'Support - Calculation Detail'!E1242)</f>
        <v>0</v>
      </c>
      <c r="G1242">
        <f>IF('Support - Calculation Detail'!F1242="","",'Support - Calculation Detail'!F1242)</f>
        <v>49079</v>
      </c>
      <c r="H1242">
        <f>IF('Support - Calculation Detail'!G1242="","",'Support - Calculation Detail'!G1242)</f>
        <v>1.04</v>
      </c>
      <c r="I1242">
        <f>IF('Support - Calculation Detail'!H1242="","",'Support - Calculation Detail'!H1242)</f>
        <v>51042</v>
      </c>
      <c r="J1242">
        <f>IF('Support - Calculation Detail'!I1242="","",'Support - Calculation Detail'!I1242)</f>
        <v>0</v>
      </c>
      <c r="K1242">
        <f>IF('Support - Calculation Detail'!K1242="","",'Support - Calculation Detail'!K1242)</f>
        <v>51042</v>
      </c>
      <c r="L1242">
        <f>IF('Support - Calculation Detail'!L1242="","",'Support - Calculation Detail'!L1242)</f>
        <v>0</v>
      </c>
      <c r="M1242">
        <f>IF('Support - Calculation Detail'!M1242="","",'Support - Calculation Detail'!M1242)</f>
        <v>0</v>
      </c>
      <c r="N1242">
        <f>IF('Support - Calculation Detail'!N1242="","",'Support - Calculation Detail'!N1242)</f>
        <v>0</v>
      </c>
      <c r="P1242">
        <f>IF('Support - Calculation Detail'!O1242="","",'Support - Calculation Detail'!O1242)</f>
        <v>51042</v>
      </c>
      <c r="Q1242" t="b">
        <v>1</v>
      </c>
      <c r="R1242" t="str">
        <f t="shared" si="95"/>
        <v>3520001</v>
      </c>
      <c r="S1242" t="str">
        <f t="shared" si="96"/>
        <v>3520001-TF</v>
      </c>
      <c r="T1242" t="str">
        <f t="shared" si="97"/>
        <v>3520001-TF</v>
      </c>
      <c r="U1242" t="str">
        <f t="shared" si="98"/>
        <v>2</v>
      </c>
      <c r="V1242" t="str">
        <f t="shared" si="99"/>
        <v>TF</v>
      </c>
    </row>
    <row r="1243" spans="1:22" x14ac:dyDescent="0.35">
      <c r="A1243" t="str">
        <f>IF('Support - Calculation Detail'!A1243="","",LEFT('Support - Calculation Detail'!A1243,7)&amp;"-"&amp;RIGHT('Support - Calculation Detail'!A1243,2))</f>
        <v>3520001-UT</v>
      </c>
      <c r="B1243" t="str">
        <f>IF('Support - Calculation Detail'!C1243="","",'Support - Calculation Detail'!C1243)</f>
        <v>35</v>
      </c>
      <c r="C1243" t="str">
        <f>IF('Support - Calculation Detail'!B1243="","",'Support - Calculation Detail'!B1243)</f>
        <v>N</v>
      </c>
      <c r="D1243">
        <f>IF('Support - Calculation Detail'!D1243="","",'Support - Calculation Detail'!D1243)</f>
        <v>20365</v>
      </c>
      <c r="E1243">
        <f>IF('Support - Calculation Detail'!E1243="","",'Support - Calculation Detail'!E1243)</f>
        <v>0</v>
      </c>
      <c r="G1243">
        <f>IF('Support - Calculation Detail'!F1243="","",'Support - Calculation Detail'!F1243)</f>
        <v>20365</v>
      </c>
      <c r="H1243">
        <f>IF('Support - Calculation Detail'!G1243="","",'Support - Calculation Detail'!G1243)</f>
        <v>1.04</v>
      </c>
      <c r="I1243">
        <f>IF('Support - Calculation Detail'!H1243="","",'Support - Calculation Detail'!H1243)</f>
        <v>21180</v>
      </c>
      <c r="J1243">
        <f>IF('Support - Calculation Detail'!I1243="","",'Support - Calculation Detail'!I1243)</f>
        <v>0</v>
      </c>
      <c r="K1243">
        <f>IF('Support - Calculation Detail'!K1243="","",'Support - Calculation Detail'!K1243)</f>
        <v>21180</v>
      </c>
      <c r="L1243">
        <f>IF('Support - Calculation Detail'!L1243="","",'Support - Calculation Detail'!L1243)</f>
        <v>0</v>
      </c>
      <c r="M1243">
        <f>IF('Support - Calculation Detail'!M1243="","",'Support - Calculation Detail'!M1243)</f>
        <v>0</v>
      </c>
      <c r="N1243">
        <f>IF('Support - Calculation Detail'!N1243="","",'Support - Calculation Detail'!N1243)</f>
        <v>0</v>
      </c>
      <c r="P1243">
        <f>IF('Support - Calculation Detail'!O1243="","",'Support - Calculation Detail'!O1243)</f>
        <v>21180</v>
      </c>
      <c r="Q1243" t="b">
        <v>1</v>
      </c>
      <c r="R1243" t="str">
        <f t="shared" si="95"/>
        <v>3520001</v>
      </c>
      <c r="S1243" t="str">
        <f t="shared" si="96"/>
        <v>3520001-UT</v>
      </c>
      <c r="T1243" t="str">
        <f t="shared" si="97"/>
        <v>3520001-UT</v>
      </c>
      <c r="U1243" t="str">
        <f t="shared" si="98"/>
        <v>2</v>
      </c>
      <c r="V1243" t="str">
        <f t="shared" si="99"/>
        <v>UT</v>
      </c>
    </row>
    <row r="1244" spans="1:22" x14ac:dyDescent="0.35">
      <c r="A1244" t="str">
        <f>IF('Support - Calculation Detail'!A1244="","",LEFT('Support - Calculation Detail'!A1244,7)&amp;"-"&amp;RIGHT('Support - Calculation Detail'!A1244,2))</f>
        <v>3520002-TF</v>
      </c>
      <c r="B1244" t="str">
        <f>IF('Support - Calculation Detail'!C1244="","",'Support - Calculation Detail'!C1244)</f>
        <v>35</v>
      </c>
      <c r="C1244" t="str">
        <f>IF('Support - Calculation Detail'!B1244="","",'Support - Calculation Detail'!B1244)</f>
        <v>N</v>
      </c>
      <c r="D1244">
        <f>IF('Support - Calculation Detail'!D1244="","",'Support - Calculation Detail'!D1244)</f>
        <v>46497</v>
      </c>
      <c r="E1244">
        <f>IF('Support - Calculation Detail'!E1244="","",'Support - Calculation Detail'!E1244)</f>
        <v>0</v>
      </c>
      <c r="G1244">
        <f>IF('Support - Calculation Detail'!F1244="","",'Support - Calculation Detail'!F1244)</f>
        <v>46497</v>
      </c>
      <c r="H1244">
        <f>IF('Support - Calculation Detail'!G1244="","",'Support - Calculation Detail'!G1244)</f>
        <v>1.04</v>
      </c>
      <c r="I1244">
        <f>IF('Support - Calculation Detail'!H1244="","",'Support - Calculation Detail'!H1244)</f>
        <v>48357</v>
      </c>
      <c r="J1244">
        <f>IF('Support - Calculation Detail'!I1244="","",'Support - Calculation Detail'!I1244)</f>
        <v>0</v>
      </c>
      <c r="K1244">
        <f>IF('Support - Calculation Detail'!K1244="","",'Support - Calculation Detail'!K1244)</f>
        <v>48357</v>
      </c>
      <c r="L1244">
        <f>IF('Support - Calculation Detail'!L1244="","",'Support - Calculation Detail'!L1244)</f>
        <v>0</v>
      </c>
      <c r="M1244">
        <f>IF('Support - Calculation Detail'!M1244="","",'Support - Calculation Detail'!M1244)</f>
        <v>0</v>
      </c>
      <c r="N1244">
        <f>IF('Support - Calculation Detail'!N1244="","",'Support - Calculation Detail'!N1244)</f>
        <v>0</v>
      </c>
      <c r="P1244">
        <f>IF('Support - Calculation Detail'!O1244="","",'Support - Calculation Detail'!O1244)</f>
        <v>48357</v>
      </c>
      <c r="Q1244" t="b">
        <v>1</v>
      </c>
      <c r="R1244" t="str">
        <f t="shared" si="95"/>
        <v>3520002</v>
      </c>
      <c r="S1244" t="str">
        <f t="shared" si="96"/>
        <v>3520002-TF</v>
      </c>
      <c r="T1244" t="str">
        <f t="shared" si="97"/>
        <v>3520002-TF</v>
      </c>
      <c r="U1244" t="str">
        <f t="shared" si="98"/>
        <v>2</v>
      </c>
      <c r="V1244" t="str">
        <f t="shared" si="99"/>
        <v>TF</v>
      </c>
    </row>
    <row r="1245" spans="1:22" x14ac:dyDescent="0.35">
      <c r="A1245" t="str">
        <f>IF('Support - Calculation Detail'!A1245="","",LEFT('Support - Calculation Detail'!A1245,7)&amp;"-"&amp;RIGHT('Support - Calculation Detail'!A1245,2))</f>
        <v>3520002-UT</v>
      </c>
      <c r="B1245" t="str">
        <f>IF('Support - Calculation Detail'!C1245="","",'Support - Calculation Detail'!C1245)</f>
        <v>35</v>
      </c>
      <c r="C1245" t="str">
        <f>IF('Support - Calculation Detail'!B1245="","",'Support - Calculation Detail'!B1245)</f>
        <v>N</v>
      </c>
      <c r="D1245">
        <f>IF('Support - Calculation Detail'!D1245="","",'Support - Calculation Detail'!D1245)</f>
        <v>19109</v>
      </c>
      <c r="E1245">
        <f>IF('Support - Calculation Detail'!E1245="","",'Support - Calculation Detail'!E1245)</f>
        <v>0</v>
      </c>
      <c r="G1245">
        <f>IF('Support - Calculation Detail'!F1245="","",'Support - Calculation Detail'!F1245)</f>
        <v>19109</v>
      </c>
      <c r="H1245">
        <f>IF('Support - Calculation Detail'!G1245="","",'Support - Calculation Detail'!G1245)</f>
        <v>1.04</v>
      </c>
      <c r="I1245">
        <f>IF('Support - Calculation Detail'!H1245="","",'Support - Calculation Detail'!H1245)</f>
        <v>19873</v>
      </c>
      <c r="J1245">
        <f>IF('Support - Calculation Detail'!I1245="","",'Support - Calculation Detail'!I1245)</f>
        <v>0</v>
      </c>
      <c r="K1245">
        <f>IF('Support - Calculation Detail'!K1245="","",'Support - Calculation Detail'!K1245)</f>
        <v>19873</v>
      </c>
      <c r="L1245">
        <f>IF('Support - Calculation Detail'!L1245="","",'Support - Calculation Detail'!L1245)</f>
        <v>0</v>
      </c>
      <c r="M1245">
        <f>IF('Support - Calculation Detail'!M1245="","",'Support - Calculation Detail'!M1245)</f>
        <v>0</v>
      </c>
      <c r="N1245">
        <f>IF('Support - Calculation Detail'!N1245="","",'Support - Calculation Detail'!N1245)</f>
        <v>0</v>
      </c>
      <c r="P1245">
        <f>IF('Support - Calculation Detail'!O1245="","",'Support - Calculation Detail'!O1245)</f>
        <v>19873</v>
      </c>
      <c r="Q1245" t="b">
        <v>1</v>
      </c>
      <c r="R1245" t="str">
        <f t="shared" si="95"/>
        <v>3520002</v>
      </c>
      <c r="S1245" t="str">
        <f t="shared" si="96"/>
        <v>3520002-UT</v>
      </c>
      <c r="T1245" t="str">
        <f t="shared" si="97"/>
        <v>3520002-UT</v>
      </c>
      <c r="U1245" t="str">
        <f t="shared" si="98"/>
        <v>2</v>
      </c>
      <c r="V1245" t="str">
        <f t="shared" si="99"/>
        <v>UT</v>
      </c>
    </row>
    <row r="1246" spans="1:22" x14ac:dyDescent="0.35">
      <c r="A1246" t="str">
        <f>IF('Support - Calculation Detail'!A1246="","",LEFT('Support - Calculation Detail'!A1246,7)&amp;"-"&amp;RIGHT('Support - Calculation Detail'!A1246,2))</f>
        <v>3520003-TF</v>
      </c>
      <c r="B1246" t="str">
        <f>IF('Support - Calculation Detail'!C1246="","",'Support - Calculation Detail'!C1246)</f>
        <v>35</v>
      </c>
      <c r="C1246" t="str">
        <f>IF('Support - Calculation Detail'!B1246="","",'Support - Calculation Detail'!B1246)</f>
        <v>N</v>
      </c>
      <c r="D1246">
        <f>IF('Support - Calculation Detail'!D1246="","",'Support - Calculation Detail'!D1246)</f>
        <v>107975</v>
      </c>
      <c r="E1246">
        <f>IF('Support - Calculation Detail'!E1246="","",'Support - Calculation Detail'!E1246)</f>
        <v>0</v>
      </c>
      <c r="G1246">
        <f>IF('Support - Calculation Detail'!F1246="","",'Support - Calculation Detail'!F1246)</f>
        <v>107975</v>
      </c>
      <c r="H1246">
        <f>IF('Support - Calculation Detail'!G1246="","",'Support - Calculation Detail'!G1246)</f>
        <v>1.04</v>
      </c>
      <c r="I1246">
        <f>IF('Support - Calculation Detail'!H1246="","",'Support - Calculation Detail'!H1246)</f>
        <v>112294</v>
      </c>
      <c r="J1246">
        <f>IF('Support - Calculation Detail'!I1246="","",'Support - Calculation Detail'!I1246)</f>
        <v>0</v>
      </c>
      <c r="K1246">
        <f>IF('Support - Calculation Detail'!K1246="","",'Support - Calculation Detail'!K1246)</f>
        <v>112294</v>
      </c>
      <c r="L1246">
        <f>IF('Support - Calculation Detail'!L1246="","",'Support - Calculation Detail'!L1246)</f>
        <v>0</v>
      </c>
      <c r="M1246">
        <f>IF('Support - Calculation Detail'!M1246="","",'Support - Calculation Detail'!M1246)</f>
        <v>0</v>
      </c>
      <c r="N1246">
        <f>IF('Support - Calculation Detail'!N1246="","",'Support - Calculation Detail'!N1246)</f>
        <v>0</v>
      </c>
      <c r="P1246">
        <f>IF('Support - Calculation Detail'!O1246="","",'Support - Calculation Detail'!O1246)</f>
        <v>112294</v>
      </c>
      <c r="Q1246" t="b">
        <v>1</v>
      </c>
      <c r="R1246" t="str">
        <f t="shared" si="95"/>
        <v>3520003</v>
      </c>
      <c r="S1246" t="str">
        <f t="shared" si="96"/>
        <v>3520003-TF</v>
      </c>
      <c r="T1246" t="str">
        <f t="shared" si="97"/>
        <v>3520003-TF</v>
      </c>
      <c r="U1246" t="str">
        <f t="shared" si="98"/>
        <v>2</v>
      </c>
      <c r="V1246" t="str">
        <f t="shared" si="99"/>
        <v>TF</v>
      </c>
    </row>
    <row r="1247" spans="1:22" x14ac:dyDescent="0.35">
      <c r="A1247" t="str">
        <f>IF('Support - Calculation Detail'!A1247="","",LEFT('Support - Calculation Detail'!A1247,7)&amp;"-"&amp;RIGHT('Support - Calculation Detail'!A1247,2))</f>
        <v>3520003-UT</v>
      </c>
      <c r="B1247" t="str">
        <f>IF('Support - Calculation Detail'!C1247="","",'Support - Calculation Detail'!C1247)</f>
        <v>35</v>
      </c>
      <c r="C1247" t="str">
        <f>IF('Support - Calculation Detail'!B1247="","",'Support - Calculation Detail'!B1247)</f>
        <v>N</v>
      </c>
      <c r="D1247">
        <f>IF('Support - Calculation Detail'!D1247="","",'Support - Calculation Detail'!D1247)</f>
        <v>341926</v>
      </c>
      <c r="E1247">
        <f>IF('Support - Calculation Detail'!E1247="","",'Support - Calculation Detail'!E1247)</f>
        <v>0</v>
      </c>
      <c r="G1247">
        <f>IF('Support - Calculation Detail'!F1247="","",'Support - Calculation Detail'!F1247)</f>
        <v>341926</v>
      </c>
      <c r="H1247">
        <f>IF('Support - Calculation Detail'!G1247="","",'Support - Calculation Detail'!G1247)</f>
        <v>1.04</v>
      </c>
      <c r="I1247">
        <f>IF('Support - Calculation Detail'!H1247="","",'Support - Calculation Detail'!H1247)</f>
        <v>355603</v>
      </c>
      <c r="J1247">
        <f>IF('Support - Calculation Detail'!I1247="","",'Support - Calculation Detail'!I1247)</f>
        <v>0</v>
      </c>
      <c r="K1247">
        <f>IF('Support - Calculation Detail'!K1247="","",'Support - Calculation Detail'!K1247)</f>
        <v>355603</v>
      </c>
      <c r="L1247">
        <f>IF('Support - Calculation Detail'!L1247="","",'Support - Calculation Detail'!L1247)</f>
        <v>0</v>
      </c>
      <c r="M1247">
        <f>IF('Support - Calculation Detail'!M1247="","",'Support - Calculation Detail'!M1247)</f>
        <v>0</v>
      </c>
      <c r="N1247">
        <f>IF('Support - Calculation Detail'!N1247="","",'Support - Calculation Detail'!N1247)</f>
        <v>0</v>
      </c>
      <c r="P1247">
        <f>IF('Support - Calculation Detail'!O1247="","",'Support - Calculation Detail'!O1247)</f>
        <v>355603</v>
      </c>
      <c r="Q1247" t="b">
        <v>1</v>
      </c>
      <c r="R1247" t="str">
        <f t="shared" si="95"/>
        <v>3520003</v>
      </c>
      <c r="S1247" t="str">
        <f t="shared" si="96"/>
        <v>3520003-UT</v>
      </c>
      <c r="T1247" t="str">
        <f t="shared" si="97"/>
        <v>3520003-UT</v>
      </c>
      <c r="U1247" t="str">
        <f t="shared" si="98"/>
        <v>2</v>
      </c>
      <c r="V1247" t="str">
        <f t="shared" si="99"/>
        <v>UT</v>
      </c>
    </row>
    <row r="1248" spans="1:22" x14ac:dyDescent="0.35">
      <c r="A1248" t="str">
        <f>IF('Support - Calculation Detail'!A1248="","",LEFT('Support - Calculation Detail'!A1248,7)&amp;"-"&amp;RIGHT('Support - Calculation Detail'!A1248,2))</f>
        <v>3520004-TF</v>
      </c>
      <c r="B1248" t="str">
        <f>IF('Support - Calculation Detail'!C1248="","",'Support - Calculation Detail'!C1248)</f>
        <v>35</v>
      </c>
      <c r="C1248" t="str">
        <f>IF('Support - Calculation Detail'!B1248="","",'Support - Calculation Detail'!B1248)</f>
        <v>N</v>
      </c>
      <c r="D1248">
        <f>IF('Support - Calculation Detail'!D1248="","",'Support - Calculation Detail'!D1248)</f>
        <v>33881</v>
      </c>
      <c r="E1248">
        <f>IF('Support - Calculation Detail'!E1248="","",'Support - Calculation Detail'!E1248)</f>
        <v>0</v>
      </c>
      <c r="G1248">
        <f>IF('Support - Calculation Detail'!F1248="","",'Support - Calculation Detail'!F1248)</f>
        <v>33881</v>
      </c>
      <c r="H1248">
        <f>IF('Support - Calculation Detail'!G1248="","",'Support - Calculation Detail'!G1248)</f>
        <v>1.04</v>
      </c>
      <c r="I1248">
        <f>IF('Support - Calculation Detail'!H1248="","",'Support - Calculation Detail'!H1248)</f>
        <v>35236</v>
      </c>
      <c r="J1248">
        <f>IF('Support - Calculation Detail'!I1248="","",'Support - Calculation Detail'!I1248)</f>
        <v>0</v>
      </c>
      <c r="K1248">
        <f>IF('Support - Calculation Detail'!K1248="","",'Support - Calculation Detail'!K1248)</f>
        <v>35236</v>
      </c>
      <c r="L1248">
        <f>IF('Support - Calculation Detail'!L1248="","",'Support - Calculation Detail'!L1248)</f>
        <v>0</v>
      </c>
      <c r="M1248">
        <f>IF('Support - Calculation Detail'!M1248="","",'Support - Calculation Detail'!M1248)</f>
        <v>0</v>
      </c>
      <c r="N1248">
        <f>IF('Support - Calculation Detail'!N1248="","",'Support - Calculation Detail'!N1248)</f>
        <v>0</v>
      </c>
      <c r="P1248">
        <f>IF('Support - Calculation Detail'!O1248="","",'Support - Calculation Detail'!O1248)</f>
        <v>35236</v>
      </c>
      <c r="Q1248" t="b">
        <v>1</v>
      </c>
      <c r="R1248" t="str">
        <f t="shared" si="95"/>
        <v>3520004</v>
      </c>
      <c r="S1248" t="str">
        <f t="shared" si="96"/>
        <v>3520004-TF</v>
      </c>
      <c r="T1248" t="str">
        <f t="shared" si="97"/>
        <v>3520004-TF</v>
      </c>
      <c r="U1248" t="str">
        <f t="shared" si="98"/>
        <v>2</v>
      </c>
      <c r="V1248" t="str">
        <f t="shared" si="99"/>
        <v>TF</v>
      </c>
    </row>
    <row r="1249" spans="1:22" x14ac:dyDescent="0.35">
      <c r="A1249" t="str">
        <f>IF('Support - Calculation Detail'!A1249="","",LEFT('Support - Calculation Detail'!A1249,7)&amp;"-"&amp;RIGHT('Support - Calculation Detail'!A1249,2))</f>
        <v>3520004-UT</v>
      </c>
      <c r="B1249" t="str">
        <f>IF('Support - Calculation Detail'!C1249="","",'Support - Calculation Detail'!C1249)</f>
        <v>35</v>
      </c>
      <c r="C1249" t="str">
        <f>IF('Support - Calculation Detail'!B1249="","",'Support - Calculation Detail'!B1249)</f>
        <v>N</v>
      </c>
      <c r="D1249">
        <f>IF('Support - Calculation Detail'!D1249="","",'Support - Calculation Detail'!D1249)</f>
        <v>38761</v>
      </c>
      <c r="E1249">
        <f>IF('Support - Calculation Detail'!E1249="","",'Support - Calculation Detail'!E1249)</f>
        <v>0</v>
      </c>
      <c r="G1249">
        <f>IF('Support - Calculation Detail'!F1249="","",'Support - Calculation Detail'!F1249)</f>
        <v>38761</v>
      </c>
      <c r="H1249">
        <f>IF('Support - Calculation Detail'!G1249="","",'Support - Calculation Detail'!G1249)</f>
        <v>1.04</v>
      </c>
      <c r="I1249">
        <f>IF('Support - Calculation Detail'!H1249="","",'Support - Calculation Detail'!H1249)</f>
        <v>40311</v>
      </c>
      <c r="J1249">
        <f>IF('Support - Calculation Detail'!I1249="","",'Support - Calculation Detail'!I1249)</f>
        <v>0</v>
      </c>
      <c r="K1249">
        <f>IF('Support - Calculation Detail'!K1249="","",'Support - Calculation Detail'!K1249)</f>
        <v>40311</v>
      </c>
      <c r="L1249">
        <f>IF('Support - Calculation Detail'!L1249="","",'Support - Calculation Detail'!L1249)</f>
        <v>0</v>
      </c>
      <c r="M1249">
        <f>IF('Support - Calculation Detail'!M1249="","",'Support - Calculation Detail'!M1249)</f>
        <v>0</v>
      </c>
      <c r="N1249">
        <f>IF('Support - Calculation Detail'!N1249="","",'Support - Calculation Detail'!N1249)</f>
        <v>0</v>
      </c>
      <c r="P1249">
        <f>IF('Support - Calculation Detail'!O1249="","",'Support - Calculation Detail'!O1249)</f>
        <v>40311</v>
      </c>
      <c r="Q1249" t="b">
        <v>1</v>
      </c>
      <c r="R1249" t="str">
        <f t="shared" si="95"/>
        <v>3520004</v>
      </c>
      <c r="S1249" t="str">
        <f t="shared" si="96"/>
        <v>3520004-UT</v>
      </c>
      <c r="T1249" t="str">
        <f t="shared" si="97"/>
        <v>3520004-UT</v>
      </c>
      <c r="U1249" t="str">
        <f t="shared" si="98"/>
        <v>2</v>
      </c>
      <c r="V1249" t="str">
        <f t="shared" si="99"/>
        <v>UT</v>
      </c>
    </row>
    <row r="1250" spans="1:22" x14ac:dyDescent="0.35">
      <c r="A1250" t="str">
        <f>IF('Support - Calculation Detail'!A1250="","",LEFT('Support - Calculation Detail'!A1250,7)&amp;"-"&amp;RIGHT('Support - Calculation Detail'!A1250,2))</f>
        <v>3520005-TF</v>
      </c>
      <c r="B1250" t="str">
        <f>IF('Support - Calculation Detail'!C1250="","",'Support - Calculation Detail'!C1250)</f>
        <v>35</v>
      </c>
      <c r="C1250" t="str">
        <f>IF('Support - Calculation Detail'!B1250="","",'Support - Calculation Detail'!B1250)</f>
        <v>N</v>
      </c>
      <c r="D1250">
        <f>IF('Support - Calculation Detail'!D1250="","",'Support - Calculation Detail'!D1250)</f>
        <v>27220</v>
      </c>
      <c r="E1250">
        <f>IF('Support - Calculation Detail'!E1250="","",'Support - Calculation Detail'!E1250)</f>
        <v>0</v>
      </c>
      <c r="G1250">
        <f>IF('Support - Calculation Detail'!F1250="","",'Support - Calculation Detail'!F1250)</f>
        <v>27220</v>
      </c>
      <c r="H1250">
        <f>IF('Support - Calculation Detail'!G1250="","",'Support - Calculation Detail'!G1250)</f>
        <v>1.04</v>
      </c>
      <c r="I1250">
        <f>IF('Support - Calculation Detail'!H1250="","",'Support - Calculation Detail'!H1250)</f>
        <v>28309</v>
      </c>
      <c r="J1250">
        <f>IF('Support - Calculation Detail'!I1250="","",'Support - Calculation Detail'!I1250)</f>
        <v>0</v>
      </c>
      <c r="K1250">
        <f>IF('Support - Calculation Detail'!K1250="","",'Support - Calculation Detail'!K1250)</f>
        <v>28309</v>
      </c>
      <c r="L1250">
        <f>IF('Support - Calculation Detail'!L1250="","",'Support - Calculation Detail'!L1250)</f>
        <v>0</v>
      </c>
      <c r="M1250">
        <f>IF('Support - Calculation Detail'!M1250="","",'Support - Calculation Detail'!M1250)</f>
        <v>0</v>
      </c>
      <c r="N1250">
        <f>IF('Support - Calculation Detail'!N1250="","",'Support - Calculation Detail'!N1250)</f>
        <v>0</v>
      </c>
      <c r="P1250">
        <f>IF('Support - Calculation Detail'!O1250="","",'Support - Calculation Detail'!O1250)</f>
        <v>28309</v>
      </c>
      <c r="Q1250" t="b">
        <v>1</v>
      </c>
      <c r="R1250" t="str">
        <f t="shared" si="95"/>
        <v>3520005</v>
      </c>
      <c r="S1250" t="str">
        <f t="shared" si="96"/>
        <v>3520005-TF</v>
      </c>
      <c r="T1250" t="str">
        <f t="shared" si="97"/>
        <v>3520005-TF</v>
      </c>
      <c r="U1250" t="str">
        <f t="shared" si="98"/>
        <v>2</v>
      </c>
      <c r="V1250" t="str">
        <f t="shared" si="99"/>
        <v>TF</v>
      </c>
    </row>
    <row r="1251" spans="1:22" x14ac:dyDescent="0.35">
      <c r="A1251" t="str">
        <f>IF('Support - Calculation Detail'!A1251="","",LEFT('Support - Calculation Detail'!A1251,7)&amp;"-"&amp;RIGHT('Support - Calculation Detail'!A1251,2))</f>
        <v>3520005-UT</v>
      </c>
      <c r="B1251" t="str">
        <f>IF('Support - Calculation Detail'!C1251="","",'Support - Calculation Detail'!C1251)</f>
        <v>35</v>
      </c>
      <c r="C1251" t="str">
        <f>IF('Support - Calculation Detail'!B1251="","",'Support - Calculation Detail'!B1251)</f>
        <v>N</v>
      </c>
      <c r="D1251">
        <f>IF('Support - Calculation Detail'!D1251="","",'Support - Calculation Detail'!D1251)</f>
        <v>16906</v>
      </c>
      <c r="E1251">
        <f>IF('Support - Calculation Detail'!E1251="","",'Support - Calculation Detail'!E1251)</f>
        <v>0</v>
      </c>
      <c r="G1251">
        <f>IF('Support - Calculation Detail'!F1251="","",'Support - Calculation Detail'!F1251)</f>
        <v>16906</v>
      </c>
      <c r="H1251">
        <f>IF('Support - Calculation Detail'!G1251="","",'Support - Calculation Detail'!G1251)</f>
        <v>1.04</v>
      </c>
      <c r="I1251">
        <f>IF('Support - Calculation Detail'!H1251="","",'Support - Calculation Detail'!H1251)</f>
        <v>17582</v>
      </c>
      <c r="J1251">
        <f>IF('Support - Calculation Detail'!I1251="","",'Support - Calculation Detail'!I1251)</f>
        <v>0</v>
      </c>
      <c r="K1251">
        <f>IF('Support - Calculation Detail'!K1251="","",'Support - Calculation Detail'!K1251)</f>
        <v>17582</v>
      </c>
      <c r="L1251">
        <f>IF('Support - Calculation Detail'!L1251="","",'Support - Calculation Detail'!L1251)</f>
        <v>0</v>
      </c>
      <c r="M1251">
        <f>IF('Support - Calculation Detail'!M1251="","",'Support - Calculation Detail'!M1251)</f>
        <v>0</v>
      </c>
      <c r="N1251">
        <f>IF('Support - Calculation Detail'!N1251="","",'Support - Calculation Detail'!N1251)</f>
        <v>0</v>
      </c>
      <c r="P1251">
        <f>IF('Support - Calculation Detail'!O1251="","",'Support - Calculation Detail'!O1251)</f>
        <v>17582</v>
      </c>
      <c r="Q1251" t="b">
        <v>1</v>
      </c>
      <c r="R1251" t="str">
        <f t="shared" si="95"/>
        <v>3520005</v>
      </c>
      <c r="S1251" t="str">
        <f t="shared" si="96"/>
        <v>3520005-UT</v>
      </c>
      <c r="T1251" t="str">
        <f t="shared" si="97"/>
        <v>3520005-UT</v>
      </c>
      <c r="U1251" t="str">
        <f t="shared" si="98"/>
        <v>2</v>
      </c>
      <c r="V1251" t="str">
        <f t="shared" si="99"/>
        <v>UT</v>
      </c>
    </row>
    <row r="1252" spans="1:22" x14ac:dyDescent="0.35">
      <c r="A1252" t="str">
        <f>IF('Support - Calculation Detail'!A1252="","",LEFT('Support - Calculation Detail'!A1252,7)&amp;"-"&amp;RIGHT('Support - Calculation Detail'!A1252,2))</f>
        <v>3520006-TF</v>
      </c>
      <c r="B1252" t="str">
        <f>IF('Support - Calculation Detail'!C1252="","",'Support - Calculation Detail'!C1252)</f>
        <v>35</v>
      </c>
      <c r="C1252" t="str">
        <f>IF('Support - Calculation Detail'!B1252="","",'Support - Calculation Detail'!B1252)</f>
        <v>N</v>
      </c>
      <c r="D1252">
        <f>IF('Support - Calculation Detail'!D1252="","",'Support - Calculation Detail'!D1252)</f>
        <v>24982</v>
      </c>
      <c r="E1252">
        <f>IF('Support - Calculation Detail'!E1252="","",'Support - Calculation Detail'!E1252)</f>
        <v>0</v>
      </c>
      <c r="G1252">
        <f>IF('Support - Calculation Detail'!F1252="","",'Support - Calculation Detail'!F1252)</f>
        <v>24982</v>
      </c>
      <c r="H1252">
        <f>IF('Support - Calculation Detail'!G1252="","",'Support - Calculation Detail'!G1252)</f>
        <v>1.04</v>
      </c>
      <c r="I1252">
        <f>IF('Support - Calculation Detail'!H1252="","",'Support - Calculation Detail'!H1252)</f>
        <v>25981</v>
      </c>
      <c r="J1252">
        <f>IF('Support - Calculation Detail'!I1252="","",'Support - Calculation Detail'!I1252)</f>
        <v>0</v>
      </c>
      <c r="K1252">
        <f>IF('Support - Calculation Detail'!K1252="","",'Support - Calculation Detail'!K1252)</f>
        <v>25981</v>
      </c>
      <c r="L1252">
        <f>IF('Support - Calculation Detail'!L1252="","",'Support - Calculation Detail'!L1252)</f>
        <v>0</v>
      </c>
      <c r="M1252">
        <f>IF('Support - Calculation Detail'!M1252="","",'Support - Calculation Detail'!M1252)</f>
        <v>0</v>
      </c>
      <c r="N1252">
        <f>IF('Support - Calculation Detail'!N1252="","",'Support - Calculation Detail'!N1252)</f>
        <v>0</v>
      </c>
      <c r="P1252">
        <f>IF('Support - Calculation Detail'!O1252="","",'Support - Calculation Detail'!O1252)</f>
        <v>25981</v>
      </c>
      <c r="Q1252" t="b">
        <v>1</v>
      </c>
      <c r="R1252" t="str">
        <f t="shared" si="95"/>
        <v>3520006</v>
      </c>
      <c r="S1252" t="str">
        <f t="shared" si="96"/>
        <v>3520006-TF</v>
      </c>
      <c r="T1252" t="str">
        <f t="shared" si="97"/>
        <v>3520006-TF</v>
      </c>
      <c r="U1252" t="str">
        <f t="shared" si="98"/>
        <v>2</v>
      </c>
      <c r="V1252" t="str">
        <f t="shared" si="99"/>
        <v>TF</v>
      </c>
    </row>
    <row r="1253" spans="1:22" x14ac:dyDescent="0.35">
      <c r="A1253" t="str">
        <f>IF('Support - Calculation Detail'!A1253="","",LEFT('Support - Calculation Detail'!A1253,7)&amp;"-"&amp;RIGHT('Support - Calculation Detail'!A1253,2))</f>
        <v>3520006-UT</v>
      </c>
      <c r="B1253" t="str">
        <f>IF('Support - Calculation Detail'!C1253="","",'Support - Calculation Detail'!C1253)</f>
        <v>35</v>
      </c>
      <c r="C1253" t="str">
        <f>IF('Support - Calculation Detail'!B1253="","",'Support - Calculation Detail'!B1253)</f>
        <v>N</v>
      </c>
      <c r="D1253">
        <f>IF('Support - Calculation Detail'!D1253="","",'Support - Calculation Detail'!D1253)</f>
        <v>3882</v>
      </c>
      <c r="E1253">
        <f>IF('Support - Calculation Detail'!E1253="","",'Support - Calculation Detail'!E1253)</f>
        <v>0</v>
      </c>
      <c r="G1253">
        <f>IF('Support - Calculation Detail'!F1253="","",'Support - Calculation Detail'!F1253)</f>
        <v>3882</v>
      </c>
      <c r="H1253">
        <f>IF('Support - Calculation Detail'!G1253="","",'Support - Calculation Detail'!G1253)</f>
        <v>1.04</v>
      </c>
      <c r="I1253">
        <f>IF('Support - Calculation Detail'!H1253="","",'Support - Calculation Detail'!H1253)</f>
        <v>4037</v>
      </c>
      <c r="J1253">
        <f>IF('Support - Calculation Detail'!I1253="","",'Support - Calculation Detail'!I1253)</f>
        <v>0</v>
      </c>
      <c r="K1253">
        <f>IF('Support - Calculation Detail'!K1253="","",'Support - Calculation Detail'!K1253)</f>
        <v>4037</v>
      </c>
      <c r="L1253">
        <f>IF('Support - Calculation Detail'!L1253="","",'Support - Calculation Detail'!L1253)</f>
        <v>0</v>
      </c>
      <c r="M1253">
        <f>IF('Support - Calculation Detail'!M1253="","",'Support - Calculation Detail'!M1253)</f>
        <v>0</v>
      </c>
      <c r="N1253">
        <f>IF('Support - Calculation Detail'!N1253="","",'Support - Calculation Detail'!N1253)</f>
        <v>0</v>
      </c>
      <c r="P1253">
        <f>IF('Support - Calculation Detail'!O1253="","",'Support - Calculation Detail'!O1253)</f>
        <v>4037</v>
      </c>
      <c r="Q1253" t="b">
        <v>1</v>
      </c>
      <c r="R1253" t="str">
        <f t="shared" si="95"/>
        <v>3520006</v>
      </c>
      <c r="S1253" t="str">
        <f t="shared" si="96"/>
        <v>3520006-UT</v>
      </c>
      <c r="T1253" t="str">
        <f t="shared" si="97"/>
        <v>3520006-UT</v>
      </c>
      <c r="U1253" t="str">
        <f t="shared" si="98"/>
        <v>2</v>
      </c>
      <c r="V1253" t="str">
        <f t="shared" si="99"/>
        <v>UT</v>
      </c>
    </row>
    <row r="1254" spans="1:22" x14ac:dyDescent="0.35">
      <c r="A1254" t="str">
        <f>IF('Support - Calculation Detail'!A1254="","",LEFT('Support - Calculation Detail'!A1254,7)&amp;"-"&amp;RIGHT('Support - Calculation Detail'!A1254,2))</f>
        <v>3520007-TF</v>
      </c>
      <c r="B1254" t="str">
        <f>IF('Support - Calculation Detail'!C1254="","",'Support - Calculation Detail'!C1254)</f>
        <v>35</v>
      </c>
      <c r="C1254" t="str">
        <f>IF('Support - Calculation Detail'!B1254="","",'Support - Calculation Detail'!B1254)</f>
        <v>N</v>
      </c>
      <c r="D1254">
        <f>IF('Support - Calculation Detail'!D1254="","",'Support - Calculation Detail'!D1254)</f>
        <v>8562</v>
      </c>
      <c r="E1254">
        <f>IF('Support - Calculation Detail'!E1254="","",'Support - Calculation Detail'!E1254)</f>
        <v>0</v>
      </c>
      <c r="G1254">
        <f>IF('Support - Calculation Detail'!F1254="","",'Support - Calculation Detail'!F1254)</f>
        <v>8562</v>
      </c>
      <c r="H1254">
        <f>IF('Support - Calculation Detail'!G1254="","",'Support - Calculation Detail'!G1254)</f>
        <v>1.04</v>
      </c>
      <c r="I1254">
        <f>IF('Support - Calculation Detail'!H1254="","",'Support - Calculation Detail'!H1254)</f>
        <v>8904</v>
      </c>
      <c r="J1254">
        <f>IF('Support - Calculation Detail'!I1254="","",'Support - Calculation Detail'!I1254)</f>
        <v>0</v>
      </c>
      <c r="K1254">
        <f>IF('Support - Calculation Detail'!K1254="","",'Support - Calculation Detail'!K1254)</f>
        <v>8904</v>
      </c>
      <c r="L1254">
        <f>IF('Support - Calculation Detail'!L1254="","",'Support - Calculation Detail'!L1254)</f>
        <v>0</v>
      </c>
      <c r="M1254">
        <f>IF('Support - Calculation Detail'!M1254="","",'Support - Calculation Detail'!M1254)</f>
        <v>0</v>
      </c>
      <c r="N1254">
        <f>IF('Support - Calculation Detail'!N1254="","",'Support - Calculation Detail'!N1254)</f>
        <v>0</v>
      </c>
      <c r="P1254">
        <f>IF('Support - Calculation Detail'!O1254="","",'Support - Calculation Detail'!O1254)</f>
        <v>8904</v>
      </c>
      <c r="Q1254" t="b">
        <v>1</v>
      </c>
      <c r="R1254" t="str">
        <f t="shared" si="95"/>
        <v>3520007</v>
      </c>
      <c r="S1254" t="str">
        <f t="shared" si="96"/>
        <v>3520007-TF</v>
      </c>
      <c r="T1254" t="str">
        <f t="shared" si="97"/>
        <v>3520007-TF</v>
      </c>
      <c r="U1254" t="str">
        <f t="shared" si="98"/>
        <v>2</v>
      </c>
      <c r="V1254" t="str">
        <f t="shared" si="99"/>
        <v>TF</v>
      </c>
    </row>
    <row r="1255" spans="1:22" x14ac:dyDescent="0.35">
      <c r="A1255" t="str">
        <f>IF('Support - Calculation Detail'!A1255="","",LEFT('Support - Calculation Detail'!A1255,7)&amp;"-"&amp;RIGHT('Support - Calculation Detail'!A1255,2))</f>
        <v>3520007-UT</v>
      </c>
      <c r="B1255" t="str">
        <f>IF('Support - Calculation Detail'!C1255="","",'Support - Calculation Detail'!C1255)</f>
        <v>35</v>
      </c>
      <c r="C1255" t="str">
        <f>IF('Support - Calculation Detail'!B1255="","",'Support - Calculation Detail'!B1255)</f>
        <v>N</v>
      </c>
      <c r="D1255">
        <f>IF('Support - Calculation Detail'!D1255="","",'Support - Calculation Detail'!D1255)</f>
        <v>16000</v>
      </c>
      <c r="E1255">
        <f>IF('Support - Calculation Detail'!E1255="","",'Support - Calculation Detail'!E1255)</f>
        <v>0</v>
      </c>
      <c r="G1255">
        <f>IF('Support - Calculation Detail'!F1255="","",'Support - Calculation Detail'!F1255)</f>
        <v>16000</v>
      </c>
      <c r="H1255">
        <f>IF('Support - Calculation Detail'!G1255="","",'Support - Calculation Detail'!G1255)</f>
        <v>1.04</v>
      </c>
      <c r="I1255">
        <f>IF('Support - Calculation Detail'!H1255="","",'Support - Calculation Detail'!H1255)</f>
        <v>16640</v>
      </c>
      <c r="J1255">
        <f>IF('Support - Calculation Detail'!I1255="","",'Support - Calculation Detail'!I1255)</f>
        <v>0</v>
      </c>
      <c r="K1255">
        <f>IF('Support - Calculation Detail'!K1255="","",'Support - Calculation Detail'!K1255)</f>
        <v>16640</v>
      </c>
      <c r="L1255">
        <f>IF('Support - Calculation Detail'!L1255="","",'Support - Calculation Detail'!L1255)</f>
        <v>0</v>
      </c>
      <c r="M1255">
        <f>IF('Support - Calculation Detail'!M1255="","",'Support - Calculation Detail'!M1255)</f>
        <v>0</v>
      </c>
      <c r="N1255">
        <f>IF('Support - Calculation Detail'!N1255="","",'Support - Calculation Detail'!N1255)</f>
        <v>0</v>
      </c>
      <c r="P1255">
        <f>IF('Support - Calculation Detail'!O1255="","",'Support - Calculation Detail'!O1255)</f>
        <v>16640</v>
      </c>
      <c r="Q1255" t="b">
        <v>1</v>
      </c>
      <c r="R1255" t="str">
        <f t="shared" si="95"/>
        <v>3520007</v>
      </c>
      <c r="S1255" t="str">
        <f t="shared" si="96"/>
        <v>3520007-UT</v>
      </c>
      <c r="T1255" t="str">
        <f t="shared" si="97"/>
        <v>3520007-UT</v>
      </c>
      <c r="U1255" t="str">
        <f t="shared" si="98"/>
        <v>2</v>
      </c>
      <c r="V1255" t="str">
        <f t="shared" si="99"/>
        <v>UT</v>
      </c>
    </row>
    <row r="1256" spans="1:22" x14ac:dyDescent="0.35">
      <c r="A1256" t="str">
        <f>IF('Support - Calculation Detail'!A1256="","",LEFT('Support - Calculation Detail'!A1256,7)&amp;"-"&amp;RIGHT('Support - Calculation Detail'!A1256,2))</f>
        <v>3520008-TF</v>
      </c>
      <c r="B1256" t="str">
        <f>IF('Support - Calculation Detail'!C1256="","",'Support - Calculation Detail'!C1256)</f>
        <v>35</v>
      </c>
      <c r="C1256" t="str">
        <f>IF('Support - Calculation Detail'!B1256="","",'Support - Calculation Detail'!B1256)</f>
        <v>N</v>
      </c>
      <c r="D1256">
        <f>IF('Support - Calculation Detail'!D1256="","",'Support - Calculation Detail'!D1256)</f>
        <v>17328</v>
      </c>
      <c r="E1256">
        <f>IF('Support - Calculation Detail'!E1256="","",'Support - Calculation Detail'!E1256)</f>
        <v>0</v>
      </c>
      <c r="G1256">
        <f>IF('Support - Calculation Detail'!F1256="","",'Support - Calculation Detail'!F1256)</f>
        <v>17328</v>
      </c>
      <c r="H1256">
        <f>IF('Support - Calculation Detail'!G1256="","",'Support - Calculation Detail'!G1256)</f>
        <v>1.04</v>
      </c>
      <c r="I1256">
        <f>IF('Support - Calculation Detail'!H1256="","",'Support - Calculation Detail'!H1256)</f>
        <v>18021</v>
      </c>
      <c r="J1256">
        <f>IF('Support - Calculation Detail'!I1256="","",'Support - Calculation Detail'!I1256)</f>
        <v>0</v>
      </c>
      <c r="K1256">
        <f>IF('Support - Calculation Detail'!K1256="","",'Support - Calculation Detail'!K1256)</f>
        <v>18021</v>
      </c>
      <c r="L1256">
        <f>IF('Support - Calculation Detail'!L1256="","",'Support - Calculation Detail'!L1256)</f>
        <v>0</v>
      </c>
      <c r="M1256">
        <f>IF('Support - Calculation Detail'!M1256="","",'Support - Calculation Detail'!M1256)</f>
        <v>0</v>
      </c>
      <c r="N1256">
        <f>IF('Support - Calculation Detail'!N1256="","",'Support - Calculation Detail'!N1256)</f>
        <v>0</v>
      </c>
      <c r="P1256">
        <f>IF('Support - Calculation Detail'!O1256="","",'Support - Calculation Detail'!O1256)</f>
        <v>18021</v>
      </c>
      <c r="Q1256" t="b">
        <v>1</v>
      </c>
      <c r="R1256" t="str">
        <f t="shared" si="95"/>
        <v>3520008</v>
      </c>
      <c r="S1256" t="str">
        <f t="shared" si="96"/>
        <v>3520008-TF</v>
      </c>
      <c r="T1256" t="str">
        <f t="shared" si="97"/>
        <v>3520008-TF</v>
      </c>
      <c r="U1256" t="str">
        <f t="shared" si="98"/>
        <v>2</v>
      </c>
      <c r="V1256" t="str">
        <f t="shared" si="99"/>
        <v>TF</v>
      </c>
    </row>
    <row r="1257" spans="1:22" x14ac:dyDescent="0.35">
      <c r="A1257" t="str">
        <f>IF('Support - Calculation Detail'!A1257="","",LEFT('Support - Calculation Detail'!A1257,7)&amp;"-"&amp;RIGHT('Support - Calculation Detail'!A1257,2))</f>
        <v>3520008-UT</v>
      </c>
      <c r="B1257" t="str">
        <f>IF('Support - Calculation Detail'!C1257="","",'Support - Calculation Detail'!C1257)</f>
        <v>35</v>
      </c>
      <c r="C1257" t="str">
        <f>IF('Support - Calculation Detail'!B1257="","",'Support - Calculation Detail'!B1257)</f>
        <v>N</v>
      </c>
      <c r="D1257">
        <f>IF('Support - Calculation Detail'!D1257="","",'Support - Calculation Detail'!D1257)</f>
        <v>26216</v>
      </c>
      <c r="E1257">
        <f>IF('Support - Calculation Detail'!E1257="","",'Support - Calculation Detail'!E1257)</f>
        <v>0</v>
      </c>
      <c r="G1257">
        <f>IF('Support - Calculation Detail'!F1257="","",'Support - Calculation Detail'!F1257)</f>
        <v>26216</v>
      </c>
      <c r="H1257">
        <f>IF('Support - Calculation Detail'!G1257="","",'Support - Calculation Detail'!G1257)</f>
        <v>1.04</v>
      </c>
      <c r="I1257">
        <f>IF('Support - Calculation Detail'!H1257="","",'Support - Calculation Detail'!H1257)</f>
        <v>27265</v>
      </c>
      <c r="J1257">
        <f>IF('Support - Calculation Detail'!I1257="","",'Support - Calculation Detail'!I1257)</f>
        <v>0</v>
      </c>
      <c r="K1257">
        <f>IF('Support - Calculation Detail'!K1257="","",'Support - Calculation Detail'!K1257)</f>
        <v>27265</v>
      </c>
      <c r="L1257">
        <f>IF('Support - Calculation Detail'!L1257="","",'Support - Calculation Detail'!L1257)</f>
        <v>0</v>
      </c>
      <c r="M1257">
        <f>IF('Support - Calculation Detail'!M1257="","",'Support - Calculation Detail'!M1257)</f>
        <v>0</v>
      </c>
      <c r="N1257">
        <f>IF('Support - Calculation Detail'!N1257="","",'Support - Calculation Detail'!N1257)</f>
        <v>0</v>
      </c>
      <c r="P1257">
        <f>IF('Support - Calculation Detail'!O1257="","",'Support - Calculation Detail'!O1257)</f>
        <v>27265</v>
      </c>
      <c r="Q1257" t="b">
        <v>1</v>
      </c>
      <c r="R1257" t="str">
        <f t="shared" si="95"/>
        <v>3520008</v>
      </c>
      <c r="S1257" t="str">
        <f t="shared" si="96"/>
        <v>3520008-UT</v>
      </c>
      <c r="T1257" t="str">
        <f t="shared" si="97"/>
        <v>3520008-UT</v>
      </c>
      <c r="U1257" t="str">
        <f t="shared" si="98"/>
        <v>2</v>
      </c>
      <c r="V1257" t="str">
        <f t="shared" si="99"/>
        <v>UT</v>
      </c>
    </row>
    <row r="1258" spans="1:22" x14ac:dyDescent="0.35">
      <c r="A1258" t="str">
        <f>IF('Support - Calculation Detail'!A1258="","",LEFT('Support - Calculation Detail'!A1258,7)&amp;"-"&amp;RIGHT('Support - Calculation Detail'!A1258,2))</f>
        <v>3520009-TF</v>
      </c>
      <c r="B1258" t="str">
        <f>IF('Support - Calculation Detail'!C1258="","",'Support - Calculation Detail'!C1258)</f>
        <v>35</v>
      </c>
      <c r="C1258" t="str">
        <f>IF('Support - Calculation Detail'!B1258="","",'Support - Calculation Detail'!B1258)</f>
        <v>N</v>
      </c>
      <c r="D1258">
        <f>IF('Support - Calculation Detail'!D1258="","",'Support - Calculation Detail'!D1258)</f>
        <v>15254</v>
      </c>
      <c r="E1258">
        <f>IF('Support - Calculation Detail'!E1258="","",'Support - Calculation Detail'!E1258)</f>
        <v>0</v>
      </c>
      <c r="G1258">
        <f>IF('Support - Calculation Detail'!F1258="","",'Support - Calculation Detail'!F1258)</f>
        <v>15254</v>
      </c>
      <c r="H1258">
        <f>IF('Support - Calculation Detail'!G1258="","",'Support - Calculation Detail'!G1258)</f>
        <v>1.04</v>
      </c>
      <c r="I1258">
        <f>IF('Support - Calculation Detail'!H1258="","",'Support - Calculation Detail'!H1258)</f>
        <v>15864</v>
      </c>
      <c r="J1258">
        <f>IF('Support - Calculation Detail'!I1258="","",'Support - Calculation Detail'!I1258)</f>
        <v>0</v>
      </c>
      <c r="K1258">
        <f>IF('Support - Calculation Detail'!K1258="","",'Support - Calculation Detail'!K1258)</f>
        <v>15864</v>
      </c>
      <c r="L1258">
        <f>IF('Support - Calculation Detail'!L1258="","",'Support - Calculation Detail'!L1258)</f>
        <v>0</v>
      </c>
      <c r="M1258">
        <f>IF('Support - Calculation Detail'!M1258="","",'Support - Calculation Detail'!M1258)</f>
        <v>0</v>
      </c>
      <c r="N1258">
        <f>IF('Support - Calculation Detail'!N1258="","",'Support - Calculation Detail'!N1258)</f>
        <v>0</v>
      </c>
      <c r="P1258">
        <f>IF('Support - Calculation Detail'!O1258="","",'Support - Calculation Detail'!O1258)</f>
        <v>15864</v>
      </c>
      <c r="Q1258" t="b">
        <v>1</v>
      </c>
      <c r="R1258" t="str">
        <f t="shared" si="95"/>
        <v>3520009</v>
      </c>
      <c r="S1258" t="str">
        <f t="shared" si="96"/>
        <v>3520009-TF</v>
      </c>
      <c r="T1258" t="str">
        <f t="shared" si="97"/>
        <v>3520009-TF</v>
      </c>
      <c r="U1258" t="str">
        <f t="shared" si="98"/>
        <v>2</v>
      </c>
      <c r="V1258" t="str">
        <f t="shared" si="99"/>
        <v>TF</v>
      </c>
    </row>
    <row r="1259" spans="1:22" x14ac:dyDescent="0.35">
      <c r="A1259" t="str">
        <f>IF('Support - Calculation Detail'!A1259="","",LEFT('Support - Calculation Detail'!A1259,7)&amp;"-"&amp;RIGHT('Support - Calculation Detail'!A1259,2))</f>
        <v>3520009-UT</v>
      </c>
      <c r="B1259" t="str">
        <f>IF('Support - Calculation Detail'!C1259="","",'Support - Calculation Detail'!C1259)</f>
        <v>35</v>
      </c>
      <c r="C1259" t="str">
        <f>IF('Support - Calculation Detail'!B1259="","",'Support - Calculation Detail'!B1259)</f>
        <v>N</v>
      </c>
      <c r="D1259">
        <f>IF('Support - Calculation Detail'!D1259="","",'Support - Calculation Detail'!D1259)</f>
        <v>12061</v>
      </c>
      <c r="E1259">
        <f>IF('Support - Calculation Detail'!E1259="","",'Support - Calculation Detail'!E1259)</f>
        <v>0</v>
      </c>
      <c r="G1259">
        <f>IF('Support - Calculation Detail'!F1259="","",'Support - Calculation Detail'!F1259)</f>
        <v>12061</v>
      </c>
      <c r="H1259">
        <f>IF('Support - Calculation Detail'!G1259="","",'Support - Calculation Detail'!G1259)</f>
        <v>1.04</v>
      </c>
      <c r="I1259">
        <f>IF('Support - Calculation Detail'!H1259="","",'Support - Calculation Detail'!H1259)</f>
        <v>12543</v>
      </c>
      <c r="J1259">
        <f>IF('Support - Calculation Detail'!I1259="","",'Support - Calculation Detail'!I1259)</f>
        <v>0</v>
      </c>
      <c r="K1259">
        <f>IF('Support - Calculation Detail'!K1259="","",'Support - Calculation Detail'!K1259)</f>
        <v>12543</v>
      </c>
      <c r="L1259">
        <f>IF('Support - Calculation Detail'!L1259="","",'Support - Calculation Detail'!L1259)</f>
        <v>0</v>
      </c>
      <c r="M1259">
        <f>IF('Support - Calculation Detail'!M1259="","",'Support - Calculation Detail'!M1259)</f>
        <v>0</v>
      </c>
      <c r="N1259">
        <f>IF('Support - Calculation Detail'!N1259="","",'Support - Calculation Detail'!N1259)</f>
        <v>0</v>
      </c>
      <c r="P1259">
        <f>IF('Support - Calculation Detail'!O1259="","",'Support - Calculation Detail'!O1259)</f>
        <v>12543</v>
      </c>
      <c r="Q1259" t="b">
        <v>1</v>
      </c>
      <c r="R1259" t="str">
        <f t="shared" si="95"/>
        <v>3520009</v>
      </c>
      <c r="S1259" t="str">
        <f t="shared" si="96"/>
        <v>3520009-UT</v>
      </c>
      <c r="T1259" t="str">
        <f t="shared" si="97"/>
        <v>3520009-UT</v>
      </c>
      <c r="U1259" t="str">
        <f t="shared" si="98"/>
        <v>2</v>
      </c>
      <c r="V1259" t="str">
        <f t="shared" si="99"/>
        <v>UT</v>
      </c>
    </row>
    <row r="1260" spans="1:22" x14ac:dyDescent="0.35">
      <c r="A1260" t="str">
        <f>IF('Support - Calculation Detail'!A1260="","",LEFT('Support - Calculation Detail'!A1260,7)&amp;"-"&amp;RIGHT('Support - Calculation Detail'!A1260,2))</f>
        <v>3520010-TF</v>
      </c>
      <c r="B1260" t="str">
        <f>IF('Support - Calculation Detail'!C1260="","",'Support - Calculation Detail'!C1260)</f>
        <v>35</v>
      </c>
      <c r="C1260" t="str">
        <f>IF('Support - Calculation Detail'!B1260="","",'Support - Calculation Detail'!B1260)</f>
        <v>N</v>
      </c>
      <c r="D1260">
        <f>IF('Support - Calculation Detail'!D1260="","",'Support - Calculation Detail'!D1260)</f>
        <v>93950</v>
      </c>
      <c r="E1260">
        <f>IF('Support - Calculation Detail'!E1260="","",'Support - Calculation Detail'!E1260)</f>
        <v>0</v>
      </c>
      <c r="G1260">
        <f>IF('Support - Calculation Detail'!F1260="","",'Support - Calculation Detail'!F1260)</f>
        <v>93950</v>
      </c>
      <c r="H1260">
        <f>IF('Support - Calculation Detail'!G1260="","",'Support - Calculation Detail'!G1260)</f>
        <v>1.04</v>
      </c>
      <c r="I1260">
        <f>IF('Support - Calculation Detail'!H1260="","",'Support - Calculation Detail'!H1260)</f>
        <v>97708</v>
      </c>
      <c r="J1260">
        <f>IF('Support - Calculation Detail'!I1260="","",'Support - Calculation Detail'!I1260)</f>
        <v>0</v>
      </c>
      <c r="K1260">
        <f>IF('Support - Calculation Detail'!K1260="","",'Support - Calculation Detail'!K1260)</f>
        <v>97708</v>
      </c>
      <c r="L1260">
        <f>IF('Support - Calculation Detail'!L1260="","",'Support - Calculation Detail'!L1260)</f>
        <v>0</v>
      </c>
      <c r="M1260">
        <f>IF('Support - Calculation Detail'!M1260="","",'Support - Calculation Detail'!M1260)</f>
        <v>0</v>
      </c>
      <c r="N1260">
        <f>IF('Support - Calculation Detail'!N1260="","",'Support - Calculation Detail'!N1260)</f>
        <v>0</v>
      </c>
      <c r="P1260">
        <f>IF('Support - Calculation Detail'!O1260="","",'Support - Calculation Detail'!O1260)</f>
        <v>97708</v>
      </c>
      <c r="Q1260" t="b">
        <v>1</v>
      </c>
      <c r="R1260" t="str">
        <f t="shared" si="95"/>
        <v>3520010</v>
      </c>
      <c r="S1260" t="str">
        <f t="shared" si="96"/>
        <v>3520010-TF</v>
      </c>
      <c r="T1260" t="str">
        <f t="shared" si="97"/>
        <v>3520010-TF</v>
      </c>
      <c r="U1260" t="str">
        <f t="shared" si="98"/>
        <v>2</v>
      </c>
      <c r="V1260" t="str">
        <f t="shared" si="99"/>
        <v>TF</v>
      </c>
    </row>
    <row r="1261" spans="1:22" x14ac:dyDescent="0.35">
      <c r="A1261" t="str">
        <f>IF('Support - Calculation Detail'!A1261="","",LEFT('Support - Calculation Detail'!A1261,7)&amp;"-"&amp;RIGHT('Support - Calculation Detail'!A1261,2))</f>
        <v>3520010-UT</v>
      </c>
      <c r="B1261" t="str">
        <f>IF('Support - Calculation Detail'!C1261="","",'Support - Calculation Detail'!C1261)</f>
        <v>35</v>
      </c>
      <c r="C1261" t="str">
        <f>IF('Support - Calculation Detail'!B1261="","",'Support - Calculation Detail'!B1261)</f>
        <v>N</v>
      </c>
      <c r="D1261">
        <f>IF('Support - Calculation Detail'!D1261="","",'Support - Calculation Detail'!D1261)</f>
        <v>7808</v>
      </c>
      <c r="E1261">
        <f>IF('Support - Calculation Detail'!E1261="","",'Support - Calculation Detail'!E1261)</f>
        <v>0</v>
      </c>
      <c r="G1261">
        <f>IF('Support - Calculation Detail'!F1261="","",'Support - Calculation Detail'!F1261)</f>
        <v>7808</v>
      </c>
      <c r="H1261">
        <f>IF('Support - Calculation Detail'!G1261="","",'Support - Calculation Detail'!G1261)</f>
        <v>1.04</v>
      </c>
      <c r="I1261">
        <f>IF('Support - Calculation Detail'!H1261="","",'Support - Calculation Detail'!H1261)</f>
        <v>8120</v>
      </c>
      <c r="J1261">
        <f>IF('Support - Calculation Detail'!I1261="","",'Support - Calculation Detail'!I1261)</f>
        <v>0</v>
      </c>
      <c r="K1261">
        <f>IF('Support - Calculation Detail'!K1261="","",'Support - Calculation Detail'!K1261)</f>
        <v>8120</v>
      </c>
      <c r="L1261">
        <f>IF('Support - Calculation Detail'!L1261="","",'Support - Calculation Detail'!L1261)</f>
        <v>0</v>
      </c>
      <c r="M1261">
        <f>IF('Support - Calculation Detail'!M1261="","",'Support - Calculation Detail'!M1261)</f>
        <v>0</v>
      </c>
      <c r="N1261">
        <f>IF('Support - Calculation Detail'!N1261="","",'Support - Calculation Detail'!N1261)</f>
        <v>0</v>
      </c>
      <c r="P1261">
        <f>IF('Support - Calculation Detail'!O1261="","",'Support - Calculation Detail'!O1261)</f>
        <v>8120</v>
      </c>
      <c r="Q1261" t="b">
        <v>1</v>
      </c>
      <c r="R1261" t="str">
        <f t="shared" si="95"/>
        <v>3520010</v>
      </c>
      <c r="S1261" t="str">
        <f t="shared" si="96"/>
        <v>3520010-UT</v>
      </c>
      <c r="T1261" t="str">
        <f t="shared" si="97"/>
        <v>3520010-UT</v>
      </c>
      <c r="U1261" t="str">
        <f t="shared" si="98"/>
        <v>2</v>
      </c>
      <c r="V1261" t="str">
        <f t="shared" si="99"/>
        <v>UT</v>
      </c>
    </row>
    <row r="1262" spans="1:22" x14ac:dyDescent="0.35">
      <c r="A1262" t="str">
        <f>IF('Support - Calculation Detail'!A1262="","",LEFT('Support - Calculation Detail'!A1262,7)&amp;"-"&amp;RIGHT('Support - Calculation Detail'!A1262,2))</f>
        <v>3520011-TF</v>
      </c>
      <c r="B1262" t="str">
        <f>IF('Support - Calculation Detail'!C1262="","",'Support - Calculation Detail'!C1262)</f>
        <v>35</v>
      </c>
      <c r="C1262" t="str">
        <f>IF('Support - Calculation Detail'!B1262="","",'Support - Calculation Detail'!B1262)</f>
        <v>N</v>
      </c>
      <c r="D1262">
        <f>IF('Support - Calculation Detail'!D1262="","",'Support - Calculation Detail'!D1262)</f>
        <v>41322</v>
      </c>
      <c r="E1262">
        <f>IF('Support - Calculation Detail'!E1262="","",'Support - Calculation Detail'!E1262)</f>
        <v>0</v>
      </c>
      <c r="G1262">
        <f>IF('Support - Calculation Detail'!F1262="","",'Support - Calculation Detail'!F1262)</f>
        <v>41322</v>
      </c>
      <c r="H1262">
        <f>IF('Support - Calculation Detail'!G1262="","",'Support - Calculation Detail'!G1262)</f>
        <v>1.04</v>
      </c>
      <c r="I1262">
        <f>IF('Support - Calculation Detail'!H1262="","",'Support - Calculation Detail'!H1262)</f>
        <v>42975</v>
      </c>
      <c r="J1262">
        <f>IF('Support - Calculation Detail'!I1262="","",'Support - Calculation Detail'!I1262)</f>
        <v>0</v>
      </c>
      <c r="K1262">
        <f>IF('Support - Calculation Detail'!K1262="","",'Support - Calculation Detail'!K1262)</f>
        <v>42975</v>
      </c>
      <c r="L1262">
        <f>IF('Support - Calculation Detail'!L1262="","",'Support - Calculation Detail'!L1262)</f>
        <v>0</v>
      </c>
      <c r="M1262">
        <f>IF('Support - Calculation Detail'!M1262="","",'Support - Calculation Detail'!M1262)</f>
        <v>0</v>
      </c>
      <c r="N1262">
        <f>IF('Support - Calculation Detail'!N1262="","",'Support - Calculation Detail'!N1262)</f>
        <v>0</v>
      </c>
      <c r="P1262">
        <f>IF('Support - Calculation Detail'!O1262="","",'Support - Calculation Detail'!O1262)</f>
        <v>42975</v>
      </c>
      <c r="Q1262" t="b">
        <v>1</v>
      </c>
      <c r="R1262" t="str">
        <f t="shared" si="95"/>
        <v>3520011</v>
      </c>
      <c r="S1262" t="str">
        <f t="shared" si="96"/>
        <v>3520011-TF</v>
      </c>
      <c r="T1262" t="str">
        <f t="shared" si="97"/>
        <v>3520011-TF</v>
      </c>
      <c r="U1262" t="str">
        <f t="shared" si="98"/>
        <v>2</v>
      </c>
      <c r="V1262" t="str">
        <f t="shared" si="99"/>
        <v>TF</v>
      </c>
    </row>
    <row r="1263" spans="1:22" x14ac:dyDescent="0.35">
      <c r="A1263" t="str">
        <f>IF('Support - Calculation Detail'!A1263="","",LEFT('Support - Calculation Detail'!A1263,7)&amp;"-"&amp;RIGHT('Support - Calculation Detail'!A1263,2))</f>
        <v>3520011-UT</v>
      </c>
      <c r="B1263" t="str">
        <f>IF('Support - Calculation Detail'!C1263="","",'Support - Calculation Detail'!C1263)</f>
        <v>35</v>
      </c>
      <c r="C1263" t="str">
        <f>IF('Support - Calculation Detail'!B1263="","",'Support - Calculation Detail'!B1263)</f>
        <v>N</v>
      </c>
      <c r="D1263">
        <f>IF('Support - Calculation Detail'!D1263="","",'Support - Calculation Detail'!D1263)</f>
        <v>20740</v>
      </c>
      <c r="E1263">
        <f>IF('Support - Calculation Detail'!E1263="","",'Support - Calculation Detail'!E1263)</f>
        <v>0</v>
      </c>
      <c r="G1263">
        <f>IF('Support - Calculation Detail'!F1263="","",'Support - Calculation Detail'!F1263)</f>
        <v>20740</v>
      </c>
      <c r="H1263">
        <f>IF('Support - Calculation Detail'!G1263="","",'Support - Calculation Detail'!G1263)</f>
        <v>1.04</v>
      </c>
      <c r="I1263">
        <f>IF('Support - Calculation Detail'!H1263="","",'Support - Calculation Detail'!H1263)</f>
        <v>21570</v>
      </c>
      <c r="J1263">
        <f>IF('Support - Calculation Detail'!I1263="","",'Support - Calculation Detail'!I1263)</f>
        <v>0</v>
      </c>
      <c r="K1263">
        <f>IF('Support - Calculation Detail'!K1263="","",'Support - Calculation Detail'!K1263)</f>
        <v>21570</v>
      </c>
      <c r="L1263">
        <f>IF('Support - Calculation Detail'!L1263="","",'Support - Calculation Detail'!L1263)</f>
        <v>0</v>
      </c>
      <c r="M1263">
        <f>IF('Support - Calculation Detail'!M1263="","",'Support - Calculation Detail'!M1263)</f>
        <v>0</v>
      </c>
      <c r="N1263">
        <f>IF('Support - Calculation Detail'!N1263="","",'Support - Calculation Detail'!N1263)</f>
        <v>0</v>
      </c>
      <c r="P1263">
        <f>IF('Support - Calculation Detail'!O1263="","",'Support - Calculation Detail'!O1263)</f>
        <v>21570</v>
      </c>
      <c r="Q1263" t="b">
        <v>1</v>
      </c>
      <c r="R1263" t="str">
        <f t="shared" si="95"/>
        <v>3520011</v>
      </c>
      <c r="S1263" t="str">
        <f t="shared" si="96"/>
        <v>3520011-UT</v>
      </c>
      <c r="T1263" t="str">
        <f t="shared" si="97"/>
        <v>3520011-UT</v>
      </c>
      <c r="U1263" t="str">
        <f t="shared" si="98"/>
        <v>2</v>
      </c>
      <c r="V1263" t="str">
        <f t="shared" si="99"/>
        <v>UT</v>
      </c>
    </row>
    <row r="1264" spans="1:22" x14ac:dyDescent="0.35">
      <c r="A1264" t="str">
        <f>IF('Support - Calculation Detail'!A1264="","",LEFT('Support - Calculation Detail'!A1264,7)&amp;"-"&amp;RIGHT('Support - Calculation Detail'!A1264,2))</f>
        <v>3520012-TF</v>
      </c>
      <c r="B1264" t="str">
        <f>IF('Support - Calculation Detail'!C1264="","",'Support - Calculation Detail'!C1264)</f>
        <v>35</v>
      </c>
      <c r="C1264" t="str">
        <f>IF('Support - Calculation Detail'!B1264="","",'Support - Calculation Detail'!B1264)</f>
        <v>N</v>
      </c>
      <c r="D1264">
        <f>IF('Support - Calculation Detail'!D1264="","",'Support - Calculation Detail'!D1264)</f>
        <v>13979</v>
      </c>
      <c r="E1264">
        <f>IF('Support - Calculation Detail'!E1264="","",'Support - Calculation Detail'!E1264)</f>
        <v>0</v>
      </c>
      <c r="G1264">
        <f>IF('Support - Calculation Detail'!F1264="","",'Support - Calculation Detail'!F1264)</f>
        <v>13979</v>
      </c>
      <c r="H1264">
        <f>IF('Support - Calculation Detail'!G1264="","",'Support - Calculation Detail'!G1264)</f>
        <v>1.04</v>
      </c>
      <c r="I1264">
        <f>IF('Support - Calculation Detail'!H1264="","",'Support - Calculation Detail'!H1264)</f>
        <v>14538</v>
      </c>
      <c r="J1264">
        <f>IF('Support - Calculation Detail'!I1264="","",'Support - Calculation Detail'!I1264)</f>
        <v>0</v>
      </c>
      <c r="K1264">
        <f>IF('Support - Calculation Detail'!K1264="","",'Support - Calculation Detail'!K1264)</f>
        <v>14538</v>
      </c>
      <c r="L1264">
        <f>IF('Support - Calculation Detail'!L1264="","",'Support - Calculation Detail'!L1264)</f>
        <v>0</v>
      </c>
      <c r="M1264">
        <f>IF('Support - Calculation Detail'!M1264="","",'Support - Calculation Detail'!M1264)</f>
        <v>0</v>
      </c>
      <c r="N1264">
        <f>IF('Support - Calculation Detail'!N1264="","",'Support - Calculation Detail'!N1264)</f>
        <v>0</v>
      </c>
      <c r="P1264">
        <f>IF('Support - Calculation Detail'!O1264="","",'Support - Calculation Detail'!O1264)</f>
        <v>14538</v>
      </c>
      <c r="Q1264" t="b">
        <v>1</v>
      </c>
      <c r="R1264" t="str">
        <f t="shared" si="95"/>
        <v>3520012</v>
      </c>
      <c r="S1264" t="str">
        <f t="shared" si="96"/>
        <v>3520012-TF</v>
      </c>
      <c r="T1264" t="str">
        <f t="shared" si="97"/>
        <v>3520012-TF</v>
      </c>
      <c r="U1264" t="str">
        <f t="shared" si="98"/>
        <v>2</v>
      </c>
      <c r="V1264" t="str">
        <f t="shared" si="99"/>
        <v>TF</v>
      </c>
    </row>
    <row r="1265" spans="1:22" x14ac:dyDescent="0.35">
      <c r="A1265" t="str">
        <f>IF('Support - Calculation Detail'!A1265="","",LEFT('Support - Calculation Detail'!A1265,7)&amp;"-"&amp;RIGHT('Support - Calculation Detail'!A1265,2))</f>
        <v>3520012-UT</v>
      </c>
      <c r="B1265" t="str">
        <f>IF('Support - Calculation Detail'!C1265="","",'Support - Calculation Detail'!C1265)</f>
        <v>35</v>
      </c>
      <c r="C1265" t="str">
        <f>IF('Support - Calculation Detail'!B1265="","",'Support - Calculation Detail'!B1265)</f>
        <v>N</v>
      </c>
      <c r="D1265">
        <f>IF('Support - Calculation Detail'!D1265="","",'Support - Calculation Detail'!D1265)</f>
        <v>15511</v>
      </c>
      <c r="E1265">
        <f>IF('Support - Calculation Detail'!E1265="","",'Support - Calculation Detail'!E1265)</f>
        <v>0</v>
      </c>
      <c r="G1265">
        <f>IF('Support - Calculation Detail'!F1265="","",'Support - Calculation Detail'!F1265)</f>
        <v>15511</v>
      </c>
      <c r="H1265">
        <f>IF('Support - Calculation Detail'!G1265="","",'Support - Calculation Detail'!G1265)</f>
        <v>1.04</v>
      </c>
      <c r="I1265">
        <f>IF('Support - Calculation Detail'!H1265="","",'Support - Calculation Detail'!H1265)</f>
        <v>16131</v>
      </c>
      <c r="J1265">
        <f>IF('Support - Calculation Detail'!I1265="","",'Support - Calculation Detail'!I1265)</f>
        <v>0</v>
      </c>
      <c r="K1265">
        <f>IF('Support - Calculation Detail'!K1265="","",'Support - Calculation Detail'!K1265)</f>
        <v>16131</v>
      </c>
      <c r="L1265">
        <f>IF('Support - Calculation Detail'!L1265="","",'Support - Calculation Detail'!L1265)</f>
        <v>0</v>
      </c>
      <c r="M1265">
        <f>IF('Support - Calculation Detail'!M1265="","",'Support - Calculation Detail'!M1265)</f>
        <v>0</v>
      </c>
      <c r="N1265">
        <f>IF('Support - Calculation Detail'!N1265="","",'Support - Calculation Detail'!N1265)</f>
        <v>0</v>
      </c>
      <c r="P1265">
        <f>IF('Support - Calculation Detail'!O1265="","",'Support - Calculation Detail'!O1265)</f>
        <v>16131</v>
      </c>
      <c r="Q1265" t="b">
        <v>1</v>
      </c>
      <c r="R1265" t="str">
        <f t="shared" si="95"/>
        <v>3520012</v>
      </c>
      <c r="S1265" t="str">
        <f t="shared" si="96"/>
        <v>3520012-UT</v>
      </c>
      <c r="T1265" t="str">
        <f t="shared" si="97"/>
        <v>3520012-UT</v>
      </c>
      <c r="U1265" t="str">
        <f t="shared" si="98"/>
        <v>2</v>
      </c>
      <c r="V1265" t="str">
        <f t="shared" si="99"/>
        <v>UT</v>
      </c>
    </row>
    <row r="1266" spans="1:22" x14ac:dyDescent="0.35">
      <c r="A1266" t="str">
        <f>IF('Support - Calculation Detail'!A1266="","",LEFT('Support - Calculation Detail'!A1266,7)&amp;"-"&amp;RIGHT('Support - Calculation Detail'!A1266,2))</f>
        <v>3550096-UT</v>
      </c>
      <c r="B1266" t="str">
        <f>IF('Support - Calculation Detail'!C1266="","",'Support - Calculation Detail'!C1266)</f>
        <v>35</v>
      </c>
      <c r="C1266" t="str">
        <f>IF('Support - Calculation Detail'!B1266="","",'Support - Calculation Detail'!B1266)</f>
        <v>N</v>
      </c>
      <c r="D1266">
        <f>IF('Support - Calculation Detail'!D1266="","",'Support - Calculation Detail'!D1266)</f>
        <v>83718</v>
      </c>
      <c r="E1266">
        <f>IF('Support - Calculation Detail'!E1266="","",'Support - Calculation Detail'!E1266)</f>
        <v>0</v>
      </c>
      <c r="G1266">
        <f>IF('Support - Calculation Detail'!F1266="","",'Support - Calculation Detail'!F1266)</f>
        <v>83718</v>
      </c>
      <c r="H1266">
        <f>IF('Support - Calculation Detail'!G1266="","",'Support - Calculation Detail'!G1266)</f>
        <v>1.04</v>
      </c>
      <c r="I1266">
        <f>IF('Support - Calculation Detail'!H1266="","",'Support - Calculation Detail'!H1266)</f>
        <v>87067</v>
      </c>
      <c r="J1266">
        <f>IF('Support - Calculation Detail'!I1266="","",'Support - Calculation Detail'!I1266)</f>
        <v>0</v>
      </c>
      <c r="K1266">
        <f>IF('Support - Calculation Detail'!K1266="","",'Support - Calculation Detail'!K1266)</f>
        <v>87067</v>
      </c>
      <c r="L1266">
        <f>IF('Support - Calculation Detail'!L1266="","",'Support - Calculation Detail'!L1266)</f>
        <v>0</v>
      </c>
      <c r="M1266">
        <f>IF('Support - Calculation Detail'!M1266="","",'Support - Calculation Detail'!M1266)</f>
        <v>0</v>
      </c>
      <c r="N1266">
        <f>IF('Support - Calculation Detail'!N1266="","",'Support - Calculation Detail'!N1266)</f>
        <v>0</v>
      </c>
      <c r="P1266">
        <f>IF('Support - Calculation Detail'!O1266="","",'Support - Calculation Detail'!O1266)</f>
        <v>87067</v>
      </c>
      <c r="Q1266" t="b">
        <v>1</v>
      </c>
      <c r="R1266" t="str">
        <f t="shared" si="95"/>
        <v>3550096</v>
      </c>
      <c r="S1266" t="str">
        <f t="shared" si="96"/>
        <v>3550096-UT</v>
      </c>
      <c r="T1266" t="str">
        <f t="shared" si="97"/>
        <v>3550096-UT</v>
      </c>
      <c r="U1266" t="str">
        <f t="shared" si="98"/>
        <v>5</v>
      </c>
      <c r="V1266" t="str">
        <f t="shared" si="99"/>
        <v>UT</v>
      </c>
    </row>
    <row r="1267" spans="1:22" x14ac:dyDescent="0.35">
      <c r="A1267" t="str">
        <f>IF('Support - Calculation Detail'!A1267="","",LEFT('Support - Calculation Detail'!A1267,7)&amp;"-"&amp;RIGHT('Support - Calculation Detail'!A1267,2))</f>
        <v>3550098-UT</v>
      </c>
      <c r="B1267" t="str">
        <f>IF('Support - Calculation Detail'!C1267="","",'Support - Calculation Detail'!C1267)</f>
        <v>35</v>
      </c>
      <c r="C1267" t="str">
        <f>IF('Support - Calculation Detail'!B1267="","",'Support - Calculation Detail'!B1267)</f>
        <v>N</v>
      </c>
      <c r="D1267">
        <f>IF('Support - Calculation Detail'!D1267="","",'Support - Calculation Detail'!D1267)</f>
        <v>99921</v>
      </c>
      <c r="E1267">
        <f>IF('Support - Calculation Detail'!E1267="","",'Support - Calculation Detail'!E1267)</f>
        <v>0</v>
      </c>
      <c r="G1267">
        <f>IF('Support - Calculation Detail'!F1267="","",'Support - Calculation Detail'!F1267)</f>
        <v>99921</v>
      </c>
      <c r="H1267">
        <f>IF('Support - Calculation Detail'!G1267="","",'Support - Calculation Detail'!G1267)</f>
        <v>1.04</v>
      </c>
      <c r="I1267">
        <f>IF('Support - Calculation Detail'!H1267="","",'Support - Calculation Detail'!H1267)</f>
        <v>103918</v>
      </c>
      <c r="J1267">
        <f>IF('Support - Calculation Detail'!I1267="","",'Support - Calculation Detail'!I1267)</f>
        <v>0</v>
      </c>
      <c r="K1267">
        <f>IF('Support - Calculation Detail'!K1267="","",'Support - Calculation Detail'!K1267)</f>
        <v>103918</v>
      </c>
      <c r="L1267">
        <f>IF('Support - Calculation Detail'!L1267="","",'Support - Calculation Detail'!L1267)</f>
        <v>0</v>
      </c>
      <c r="M1267">
        <f>IF('Support - Calculation Detail'!M1267="","",'Support - Calculation Detail'!M1267)</f>
        <v>0</v>
      </c>
      <c r="N1267">
        <f>IF('Support - Calculation Detail'!N1267="","",'Support - Calculation Detail'!N1267)</f>
        <v>0</v>
      </c>
      <c r="P1267">
        <f>IF('Support - Calculation Detail'!O1267="","",'Support - Calculation Detail'!O1267)</f>
        <v>103918</v>
      </c>
      <c r="Q1267" t="b">
        <v>1</v>
      </c>
      <c r="R1267" t="str">
        <f t="shared" si="95"/>
        <v>3550098</v>
      </c>
      <c r="S1267" t="str">
        <f t="shared" si="96"/>
        <v>3550098-UT</v>
      </c>
      <c r="T1267" t="str">
        <f t="shared" si="97"/>
        <v>3550098-UT</v>
      </c>
      <c r="U1267" t="str">
        <f t="shared" si="98"/>
        <v>5</v>
      </c>
      <c r="V1267" t="str">
        <f t="shared" si="99"/>
        <v>UT</v>
      </c>
    </row>
    <row r="1268" spans="1:22" x14ac:dyDescent="0.35">
      <c r="A1268" t="str">
        <f>IF('Support - Calculation Detail'!A1268="","",LEFT('Support - Calculation Detail'!A1268,7)&amp;"-"&amp;RIGHT('Support - Calculation Detail'!A1268,2))</f>
        <v>3550099-UT</v>
      </c>
      <c r="B1268" t="str">
        <f>IF('Support - Calculation Detail'!C1268="","",'Support - Calculation Detail'!C1268)</f>
        <v>35</v>
      </c>
      <c r="C1268" t="str">
        <f>IF('Support - Calculation Detail'!B1268="","",'Support - Calculation Detail'!B1268)</f>
        <v>N</v>
      </c>
      <c r="D1268">
        <f>IF('Support - Calculation Detail'!D1268="","",'Support - Calculation Detail'!D1268)</f>
        <v>132737</v>
      </c>
      <c r="E1268">
        <f>IF('Support - Calculation Detail'!E1268="","",'Support - Calculation Detail'!E1268)</f>
        <v>0</v>
      </c>
      <c r="G1268">
        <f>IF('Support - Calculation Detail'!F1268="","",'Support - Calculation Detail'!F1268)</f>
        <v>132737</v>
      </c>
      <c r="H1268">
        <f>IF('Support - Calculation Detail'!G1268="","",'Support - Calculation Detail'!G1268)</f>
        <v>1.04</v>
      </c>
      <c r="I1268">
        <f>IF('Support - Calculation Detail'!H1268="","",'Support - Calculation Detail'!H1268)</f>
        <v>138046</v>
      </c>
      <c r="J1268">
        <f>IF('Support - Calculation Detail'!I1268="","",'Support - Calculation Detail'!I1268)</f>
        <v>0</v>
      </c>
      <c r="K1268">
        <f>IF('Support - Calculation Detail'!K1268="","",'Support - Calculation Detail'!K1268)</f>
        <v>138046</v>
      </c>
      <c r="L1268">
        <f>IF('Support - Calculation Detail'!L1268="","",'Support - Calculation Detail'!L1268)</f>
        <v>0</v>
      </c>
      <c r="M1268">
        <f>IF('Support - Calculation Detail'!M1268="","",'Support - Calculation Detail'!M1268)</f>
        <v>0</v>
      </c>
      <c r="N1268">
        <f>IF('Support - Calculation Detail'!N1268="","",'Support - Calculation Detail'!N1268)</f>
        <v>0</v>
      </c>
      <c r="P1268">
        <f>IF('Support - Calculation Detail'!O1268="","",'Support - Calculation Detail'!O1268)</f>
        <v>138046</v>
      </c>
      <c r="Q1268" t="b">
        <v>1</v>
      </c>
      <c r="R1268" t="str">
        <f t="shared" si="95"/>
        <v>3550099</v>
      </c>
      <c r="S1268" t="str">
        <f t="shared" si="96"/>
        <v>3550099-UT</v>
      </c>
      <c r="T1268" t="str">
        <f t="shared" si="97"/>
        <v>3550099-UT</v>
      </c>
      <c r="U1268" t="str">
        <f t="shared" si="98"/>
        <v>5</v>
      </c>
      <c r="V1268" t="str">
        <f t="shared" si="99"/>
        <v>UT</v>
      </c>
    </row>
    <row r="1269" spans="1:22" x14ac:dyDescent="0.35">
      <c r="A1269" t="str">
        <f>IF('Support - Calculation Detail'!A1269="","",LEFT('Support - Calculation Detail'!A1269,7)&amp;"-"&amp;RIGHT('Support - Calculation Detail'!A1269,2))</f>
        <v>3550302-UT</v>
      </c>
      <c r="B1269" t="str">
        <f>IF('Support - Calculation Detail'!C1269="","",'Support - Calculation Detail'!C1269)</f>
        <v>35</v>
      </c>
      <c r="C1269" t="str">
        <f>IF('Support - Calculation Detail'!B1269="","",'Support - Calculation Detail'!B1269)</f>
        <v>N</v>
      </c>
      <c r="D1269">
        <f>IF('Support - Calculation Detail'!D1269="","",'Support - Calculation Detail'!D1269)</f>
        <v>2642252</v>
      </c>
      <c r="E1269">
        <f>IF('Support - Calculation Detail'!E1269="","",'Support - Calculation Detail'!E1269)</f>
        <v>0</v>
      </c>
      <c r="G1269">
        <f>IF('Support - Calculation Detail'!F1269="","",'Support - Calculation Detail'!F1269)</f>
        <v>2642252</v>
      </c>
      <c r="H1269">
        <f>IF('Support - Calculation Detail'!G1269="","",'Support - Calculation Detail'!G1269)</f>
        <v>1.04</v>
      </c>
      <c r="I1269">
        <f>IF('Support - Calculation Detail'!H1269="","",'Support - Calculation Detail'!H1269)</f>
        <v>2747942</v>
      </c>
      <c r="J1269">
        <f>IF('Support - Calculation Detail'!I1269="","",'Support - Calculation Detail'!I1269)</f>
        <v>0</v>
      </c>
      <c r="K1269">
        <f>IF('Support - Calculation Detail'!K1269="","",'Support - Calculation Detail'!K1269)</f>
        <v>2747942</v>
      </c>
      <c r="L1269">
        <f>IF('Support - Calculation Detail'!L1269="","",'Support - Calculation Detail'!L1269)</f>
        <v>0</v>
      </c>
      <c r="M1269">
        <f>IF('Support - Calculation Detail'!M1269="","",'Support - Calculation Detail'!M1269)</f>
        <v>0</v>
      </c>
      <c r="N1269">
        <f>IF('Support - Calculation Detail'!N1269="","",'Support - Calculation Detail'!N1269)</f>
        <v>0</v>
      </c>
      <c r="P1269">
        <f>IF('Support - Calculation Detail'!O1269="","",'Support - Calculation Detail'!O1269)</f>
        <v>2747942</v>
      </c>
      <c r="Q1269" t="b">
        <v>1</v>
      </c>
      <c r="R1269" t="str">
        <f t="shared" si="95"/>
        <v>3550302</v>
      </c>
      <c r="S1269" t="str">
        <f t="shared" si="96"/>
        <v>3550302-UT</v>
      </c>
      <c r="T1269" t="str">
        <f t="shared" si="97"/>
        <v>3550302-UT</v>
      </c>
      <c r="U1269" t="str">
        <f t="shared" si="98"/>
        <v>5</v>
      </c>
      <c r="V1269" t="str">
        <f t="shared" si="99"/>
        <v>UT</v>
      </c>
    </row>
    <row r="1270" spans="1:22" x14ac:dyDescent="0.35">
      <c r="A1270" t="str">
        <f>IF('Support - Calculation Detail'!A1270="","",LEFT('Support - Calculation Detail'!A1270,7)&amp;"-"&amp;RIGHT('Support - Calculation Detail'!A1270,2))</f>
        <v>3530307-UT</v>
      </c>
      <c r="B1270" t="str">
        <f>IF('Support - Calculation Detail'!C1270="","",'Support - Calculation Detail'!C1270)</f>
        <v>35</v>
      </c>
      <c r="C1270" t="str">
        <f>IF('Support - Calculation Detail'!B1270="","",'Support - Calculation Detail'!B1270)</f>
        <v>N</v>
      </c>
      <c r="D1270">
        <f>IF('Support - Calculation Detail'!D1270="","",'Support - Calculation Detail'!D1270)</f>
        <v>13444324</v>
      </c>
      <c r="E1270">
        <f>IF('Support - Calculation Detail'!E1270="","",'Support - Calculation Detail'!E1270)</f>
        <v>0</v>
      </c>
      <c r="G1270">
        <f>IF('Support - Calculation Detail'!F1270="","",'Support - Calculation Detail'!F1270)</f>
        <v>13444324</v>
      </c>
      <c r="H1270">
        <f>IF('Support - Calculation Detail'!G1270="","",'Support - Calculation Detail'!G1270)</f>
        <v>1.04</v>
      </c>
      <c r="I1270">
        <f>IF('Support - Calculation Detail'!H1270="","",'Support - Calculation Detail'!H1270)</f>
        <v>13982097</v>
      </c>
      <c r="J1270">
        <f>IF('Support - Calculation Detail'!I1270="","",'Support - Calculation Detail'!I1270)</f>
        <v>0</v>
      </c>
      <c r="K1270">
        <f>IF('Support - Calculation Detail'!K1270="","",'Support - Calculation Detail'!K1270)</f>
        <v>13982097</v>
      </c>
      <c r="L1270">
        <f>IF('Support - Calculation Detail'!L1270="","",'Support - Calculation Detail'!L1270)</f>
        <v>323771</v>
      </c>
      <c r="M1270">
        <f>IF('Support - Calculation Detail'!M1270="","",'Support - Calculation Detail'!M1270)</f>
        <v>0</v>
      </c>
      <c r="N1270">
        <f>IF('Support - Calculation Detail'!N1270="","",'Support - Calculation Detail'!N1270)</f>
        <v>0</v>
      </c>
      <c r="P1270">
        <f>IF('Support - Calculation Detail'!O1270="","",'Support - Calculation Detail'!O1270)</f>
        <v>14305868</v>
      </c>
      <c r="Q1270" t="b">
        <v>1</v>
      </c>
      <c r="R1270" t="str">
        <f t="shared" si="95"/>
        <v>3530307</v>
      </c>
      <c r="S1270" t="str">
        <f t="shared" si="96"/>
        <v>3530307-UT</v>
      </c>
      <c r="T1270" t="str">
        <f t="shared" si="97"/>
        <v>3530307-UT</v>
      </c>
      <c r="U1270" t="str">
        <f t="shared" si="98"/>
        <v>3</v>
      </c>
      <c r="V1270" t="str">
        <f t="shared" si="99"/>
        <v>UT</v>
      </c>
    </row>
    <row r="1271" spans="1:22" x14ac:dyDescent="0.35">
      <c r="A1271" t="str">
        <f>IF('Support - Calculation Detail'!A1271="","",LEFT('Support - Calculation Detail'!A1271,7)&amp;"-"&amp;RIGHT('Support - Calculation Detail'!A1271,2))</f>
        <v>3530683-UT</v>
      </c>
      <c r="B1271" t="str">
        <f>IF('Support - Calculation Detail'!C1271="","",'Support - Calculation Detail'!C1271)</f>
        <v>35</v>
      </c>
      <c r="C1271" t="str">
        <f>IF('Support - Calculation Detail'!B1271="","",'Support - Calculation Detail'!B1271)</f>
        <v>N</v>
      </c>
      <c r="D1271">
        <f>IF('Support - Calculation Detail'!D1271="","",'Support - Calculation Detail'!D1271)</f>
        <v>508524</v>
      </c>
      <c r="E1271">
        <f>IF('Support - Calculation Detail'!E1271="","",'Support - Calculation Detail'!E1271)</f>
        <v>0</v>
      </c>
      <c r="G1271">
        <f>IF('Support - Calculation Detail'!F1271="","",'Support - Calculation Detail'!F1271)</f>
        <v>508524</v>
      </c>
      <c r="H1271">
        <f>IF('Support - Calculation Detail'!G1271="","",'Support - Calculation Detail'!G1271)</f>
        <v>1.04</v>
      </c>
      <c r="I1271">
        <f>IF('Support - Calculation Detail'!H1271="","",'Support - Calculation Detail'!H1271)</f>
        <v>528865</v>
      </c>
      <c r="J1271">
        <f>IF('Support - Calculation Detail'!I1271="","",'Support - Calculation Detail'!I1271)</f>
        <v>0</v>
      </c>
      <c r="K1271">
        <f>IF('Support - Calculation Detail'!K1271="","",'Support - Calculation Detail'!K1271)</f>
        <v>528865</v>
      </c>
      <c r="L1271">
        <f>IF('Support - Calculation Detail'!L1271="","",'Support - Calculation Detail'!L1271)</f>
        <v>6886</v>
      </c>
      <c r="M1271">
        <f>IF('Support - Calculation Detail'!M1271="","",'Support - Calculation Detail'!M1271)</f>
        <v>0</v>
      </c>
      <c r="N1271">
        <f>IF('Support - Calculation Detail'!N1271="","",'Support - Calculation Detail'!N1271)</f>
        <v>0</v>
      </c>
      <c r="P1271">
        <f>IF('Support - Calculation Detail'!O1271="","",'Support - Calculation Detail'!O1271)</f>
        <v>535751</v>
      </c>
      <c r="Q1271" t="b">
        <v>1</v>
      </c>
      <c r="R1271" t="str">
        <f t="shared" si="95"/>
        <v>3530683</v>
      </c>
      <c r="S1271" t="str">
        <f t="shared" si="96"/>
        <v>3530683-UT</v>
      </c>
      <c r="T1271" t="str">
        <f t="shared" si="97"/>
        <v>3530683-UT</v>
      </c>
      <c r="U1271" t="str">
        <f t="shared" si="98"/>
        <v>3</v>
      </c>
      <c r="V1271" t="str">
        <f t="shared" si="99"/>
        <v>UT</v>
      </c>
    </row>
    <row r="1272" spans="1:22" x14ac:dyDescent="0.35">
      <c r="A1272" t="str">
        <f>IF('Support - Calculation Detail'!A1272="","",LEFT('Support - Calculation Detail'!A1272,7)&amp;"-"&amp;RIGHT('Support - Calculation Detail'!A1272,2))</f>
        <v>9030684-UT</v>
      </c>
      <c r="B1272" t="str">
        <f>IF('Support - Calculation Detail'!C1272="","",'Support - Calculation Detail'!C1272)</f>
        <v>90</v>
      </c>
      <c r="C1272" t="str">
        <f>IF('Support - Calculation Detail'!B1272="","",'Support - Calculation Detail'!B1272)</f>
        <v>N</v>
      </c>
      <c r="D1272">
        <f>IF('Support - Calculation Detail'!D1272="","",'Support - Calculation Detail'!D1272)</f>
        <v>572337</v>
      </c>
      <c r="E1272">
        <f>IF('Support - Calculation Detail'!E1272="","",'Support - Calculation Detail'!E1272)</f>
        <v>0</v>
      </c>
      <c r="G1272">
        <f>IF('Support - Calculation Detail'!F1272="","",'Support - Calculation Detail'!F1272)</f>
        <v>572337</v>
      </c>
      <c r="H1272">
        <f>IF('Support - Calculation Detail'!G1272="","",'Support - Calculation Detail'!G1272)</f>
        <v>1.04</v>
      </c>
      <c r="I1272">
        <f>IF('Support - Calculation Detail'!H1272="","",'Support - Calculation Detail'!H1272)</f>
        <v>595230</v>
      </c>
      <c r="J1272">
        <f>IF('Support - Calculation Detail'!I1272="","",'Support - Calculation Detail'!I1272)</f>
        <v>0</v>
      </c>
      <c r="K1272">
        <f>IF('Support - Calculation Detail'!K1272="","",'Support - Calculation Detail'!K1272)</f>
        <v>595230</v>
      </c>
      <c r="L1272">
        <f>IF('Support - Calculation Detail'!L1272="","",'Support - Calculation Detail'!L1272)</f>
        <v>12930</v>
      </c>
      <c r="M1272">
        <f>IF('Support - Calculation Detail'!M1272="","",'Support - Calculation Detail'!M1272)</f>
        <v>0</v>
      </c>
      <c r="N1272">
        <f>IF('Support - Calculation Detail'!N1272="","",'Support - Calculation Detail'!N1272)</f>
        <v>0</v>
      </c>
      <c r="P1272">
        <f>IF('Support - Calculation Detail'!O1272="","",'Support - Calculation Detail'!O1272)</f>
        <v>608160</v>
      </c>
      <c r="Q1272" t="b">
        <v>1</v>
      </c>
      <c r="R1272" t="str">
        <f t="shared" si="95"/>
        <v>9030684</v>
      </c>
      <c r="S1272" t="str">
        <f t="shared" si="96"/>
        <v>9030684-UT</v>
      </c>
      <c r="T1272" t="str">
        <f t="shared" si="97"/>
        <v>9030684-UT</v>
      </c>
      <c r="U1272" t="str">
        <f t="shared" si="98"/>
        <v>3</v>
      </c>
      <c r="V1272" t="str">
        <f t="shared" si="99"/>
        <v>UT</v>
      </c>
    </row>
    <row r="1273" spans="1:22" x14ac:dyDescent="0.35">
      <c r="A1273" t="str">
        <f>IF('Support - Calculation Detail'!A1273="","",LEFT('Support - Calculation Detail'!A1273,7)&amp;"-"&amp;RIGHT('Support - Calculation Detail'!A1273,2))</f>
        <v>3530685-UT</v>
      </c>
      <c r="B1273" t="str">
        <f>IF('Support - Calculation Detail'!C1273="","",'Support - Calculation Detail'!C1273)</f>
        <v>35</v>
      </c>
      <c r="C1273" t="str">
        <f>IF('Support - Calculation Detail'!B1273="","",'Support - Calculation Detail'!B1273)</f>
        <v>N</v>
      </c>
      <c r="D1273">
        <f>IF('Support - Calculation Detail'!D1273="","",'Support - Calculation Detail'!D1273)</f>
        <v>7317</v>
      </c>
      <c r="E1273">
        <f>IF('Support - Calculation Detail'!E1273="","",'Support - Calculation Detail'!E1273)</f>
        <v>0</v>
      </c>
      <c r="G1273">
        <f>IF('Support - Calculation Detail'!F1273="","",'Support - Calculation Detail'!F1273)</f>
        <v>7317</v>
      </c>
      <c r="H1273">
        <f>IF('Support - Calculation Detail'!G1273="","",'Support - Calculation Detail'!G1273)</f>
        <v>1.04</v>
      </c>
      <c r="I1273">
        <f>IF('Support - Calculation Detail'!H1273="","",'Support - Calculation Detail'!H1273)</f>
        <v>7610</v>
      </c>
      <c r="J1273">
        <f>IF('Support - Calculation Detail'!I1273="","",'Support - Calculation Detail'!I1273)</f>
        <v>0</v>
      </c>
      <c r="K1273">
        <f>IF('Support - Calculation Detail'!K1273="","",'Support - Calculation Detail'!K1273)</f>
        <v>7610</v>
      </c>
      <c r="L1273">
        <f>IF('Support - Calculation Detail'!L1273="","",'Support - Calculation Detail'!L1273)</f>
        <v>823</v>
      </c>
      <c r="M1273">
        <f>IF('Support - Calculation Detail'!M1273="","",'Support - Calculation Detail'!M1273)</f>
        <v>0</v>
      </c>
      <c r="N1273">
        <f>IF('Support - Calculation Detail'!N1273="","",'Support - Calculation Detail'!N1273)</f>
        <v>0</v>
      </c>
      <c r="P1273">
        <f>IF('Support - Calculation Detail'!O1273="","",'Support - Calculation Detail'!O1273)</f>
        <v>8433</v>
      </c>
      <c r="Q1273" t="b">
        <v>1</v>
      </c>
      <c r="R1273" t="str">
        <f t="shared" si="95"/>
        <v>3530685</v>
      </c>
      <c r="S1273" t="str">
        <f t="shared" si="96"/>
        <v>3530685-UT</v>
      </c>
      <c r="T1273" t="str">
        <f t="shared" si="97"/>
        <v>3530685-UT</v>
      </c>
      <c r="U1273" t="str">
        <f t="shared" si="98"/>
        <v>3</v>
      </c>
      <c r="V1273" t="str">
        <f t="shared" si="99"/>
        <v>UT</v>
      </c>
    </row>
    <row r="1274" spans="1:22" x14ac:dyDescent="0.35">
      <c r="A1274" t="str">
        <f>IF('Support - Calculation Detail'!A1274="","",LEFT('Support - Calculation Detail'!A1274,7)&amp;"-"&amp;RIGHT('Support - Calculation Detail'!A1274,2))</f>
        <v>3530686-UT</v>
      </c>
      <c r="B1274" t="str">
        <f>IF('Support - Calculation Detail'!C1274="","",'Support - Calculation Detail'!C1274)</f>
        <v>35</v>
      </c>
      <c r="C1274" t="str">
        <f>IF('Support - Calculation Detail'!B1274="","",'Support - Calculation Detail'!B1274)</f>
        <v>N</v>
      </c>
      <c r="D1274">
        <f>IF('Support - Calculation Detail'!D1274="","",'Support - Calculation Detail'!D1274)</f>
        <v>889413</v>
      </c>
      <c r="E1274">
        <f>IF('Support - Calculation Detail'!E1274="","",'Support - Calculation Detail'!E1274)</f>
        <v>0</v>
      </c>
      <c r="G1274">
        <f>IF('Support - Calculation Detail'!F1274="","",'Support - Calculation Detail'!F1274)</f>
        <v>889413</v>
      </c>
      <c r="H1274">
        <f>IF('Support - Calculation Detail'!G1274="","",'Support - Calculation Detail'!G1274)</f>
        <v>1.04</v>
      </c>
      <c r="I1274">
        <f>IF('Support - Calculation Detail'!H1274="","",'Support - Calculation Detail'!H1274)</f>
        <v>924990</v>
      </c>
      <c r="J1274">
        <f>IF('Support - Calculation Detail'!I1274="","",'Support - Calculation Detail'!I1274)</f>
        <v>0</v>
      </c>
      <c r="K1274">
        <f>IF('Support - Calculation Detail'!K1274="","",'Support - Calculation Detail'!K1274)</f>
        <v>924990</v>
      </c>
      <c r="L1274">
        <f>IF('Support - Calculation Detail'!L1274="","",'Support - Calculation Detail'!L1274)</f>
        <v>55136</v>
      </c>
      <c r="M1274">
        <f>IF('Support - Calculation Detail'!M1274="","",'Support - Calculation Detail'!M1274)</f>
        <v>0</v>
      </c>
      <c r="N1274">
        <f>IF('Support - Calculation Detail'!N1274="","",'Support - Calculation Detail'!N1274)</f>
        <v>0</v>
      </c>
      <c r="P1274">
        <f>IF('Support - Calculation Detail'!O1274="","",'Support - Calculation Detail'!O1274)</f>
        <v>980126</v>
      </c>
      <c r="Q1274" t="b">
        <v>1</v>
      </c>
      <c r="R1274" t="str">
        <f t="shared" si="95"/>
        <v>3530686</v>
      </c>
      <c r="S1274" t="str">
        <f t="shared" si="96"/>
        <v>3530686-UT</v>
      </c>
      <c r="T1274" t="str">
        <f t="shared" si="97"/>
        <v>3530686-UT</v>
      </c>
      <c r="U1274" t="str">
        <f t="shared" si="98"/>
        <v>3</v>
      </c>
      <c r="V1274" t="str">
        <f t="shared" si="99"/>
        <v>UT</v>
      </c>
    </row>
    <row r="1275" spans="1:22" x14ac:dyDescent="0.35">
      <c r="A1275" t="str">
        <f>IF('Support - Calculation Detail'!A1275="","",LEFT('Support - Calculation Detail'!A1275,7)&amp;"-"&amp;RIGHT('Support - Calculation Detail'!A1275,2))</f>
        <v>3530687-UT</v>
      </c>
      <c r="B1275" t="str">
        <f>IF('Support - Calculation Detail'!C1275="","",'Support - Calculation Detail'!C1275)</f>
        <v>35</v>
      </c>
      <c r="C1275" t="str">
        <f>IF('Support - Calculation Detail'!B1275="","",'Support - Calculation Detail'!B1275)</f>
        <v>N</v>
      </c>
      <c r="D1275">
        <f>IF('Support - Calculation Detail'!D1275="","",'Support - Calculation Detail'!D1275)</f>
        <v>439980</v>
      </c>
      <c r="E1275">
        <f>IF('Support - Calculation Detail'!E1275="","",'Support - Calculation Detail'!E1275)</f>
        <v>0</v>
      </c>
      <c r="G1275">
        <f>IF('Support - Calculation Detail'!F1275="","",'Support - Calculation Detail'!F1275)</f>
        <v>439980</v>
      </c>
      <c r="H1275">
        <f>IF('Support - Calculation Detail'!G1275="","",'Support - Calculation Detail'!G1275)</f>
        <v>1.04</v>
      </c>
      <c r="I1275">
        <f>IF('Support - Calculation Detail'!H1275="","",'Support - Calculation Detail'!H1275)</f>
        <v>457579</v>
      </c>
      <c r="J1275">
        <f>IF('Support - Calculation Detail'!I1275="","",'Support - Calculation Detail'!I1275)</f>
        <v>0</v>
      </c>
      <c r="K1275">
        <f>IF('Support - Calculation Detail'!K1275="","",'Support - Calculation Detail'!K1275)</f>
        <v>457579</v>
      </c>
      <c r="L1275">
        <f>IF('Support - Calculation Detail'!L1275="","",'Support - Calculation Detail'!L1275)</f>
        <v>22957</v>
      </c>
      <c r="M1275">
        <f>IF('Support - Calculation Detail'!M1275="","",'Support - Calculation Detail'!M1275)</f>
        <v>0</v>
      </c>
      <c r="N1275">
        <f>IF('Support - Calculation Detail'!N1275="","",'Support - Calculation Detail'!N1275)</f>
        <v>0</v>
      </c>
      <c r="P1275">
        <f>IF('Support - Calculation Detail'!O1275="","",'Support - Calculation Detail'!O1275)</f>
        <v>480536</v>
      </c>
      <c r="Q1275" t="b">
        <v>1</v>
      </c>
      <c r="R1275" t="str">
        <f t="shared" si="95"/>
        <v>3530687</v>
      </c>
      <c r="S1275" t="str">
        <f t="shared" si="96"/>
        <v>3530687-UT</v>
      </c>
      <c r="T1275" t="str">
        <f t="shared" si="97"/>
        <v>3530687-UT</v>
      </c>
      <c r="U1275" t="str">
        <f t="shared" si="98"/>
        <v>3</v>
      </c>
      <c r="V1275" t="str">
        <f t="shared" si="99"/>
        <v>UT</v>
      </c>
    </row>
    <row r="1276" spans="1:22" x14ac:dyDescent="0.35">
      <c r="A1276" t="str">
        <f>IF('Support - Calculation Detail'!A1276="","",LEFT('Support - Calculation Detail'!A1276,7)&amp;"-"&amp;RIGHT('Support - Calculation Detail'!A1276,2))</f>
        <v>3561055-UT</v>
      </c>
      <c r="B1276" t="str">
        <f>IF('Support - Calculation Detail'!C1276="","",'Support - Calculation Detail'!C1276)</f>
        <v>35</v>
      </c>
      <c r="C1276" t="str">
        <f>IF('Support - Calculation Detail'!B1276="","",'Support - Calculation Detail'!B1276)</f>
        <v>N</v>
      </c>
      <c r="D1276">
        <f>IF('Support - Calculation Detail'!D1276="","",'Support - Calculation Detail'!D1276)</f>
        <v>293620</v>
      </c>
      <c r="E1276">
        <f>IF('Support - Calculation Detail'!E1276="","",'Support - Calculation Detail'!E1276)</f>
        <v>0</v>
      </c>
      <c r="G1276">
        <f>IF('Support - Calculation Detail'!F1276="","",'Support - Calculation Detail'!F1276)</f>
        <v>293620</v>
      </c>
      <c r="H1276">
        <f>IF('Support - Calculation Detail'!G1276="","",'Support - Calculation Detail'!G1276)</f>
        <v>1.04</v>
      </c>
      <c r="I1276">
        <f>IF('Support - Calculation Detail'!H1276="","",'Support - Calculation Detail'!H1276)</f>
        <v>305365</v>
      </c>
      <c r="J1276">
        <f>IF('Support - Calculation Detail'!I1276="","",'Support - Calculation Detail'!I1276)</f>
        <v>0</v>
      </c>
      <c r="K1276">
        <f>IF('Support - Calculation Detail'!K1276="","",'Support - Calculation Detail'!K1276)</f>
        <v>305365</v>
      </c>
      <c r="L1276">
        <f>IF('Support - Calculation Detail'!L1276="","",'Support - Calculation Detail'!L1276)</f>
        <v>0</v>
      </c>
      <c r="M1276">
        <f>IF('Support - Calculation Detail'!M1276="","",'Support - Calculation Detail'!M1276)</f>
        <v>0</v>
      </c>
      <c r="N1276">
        <f>IF('Support - Calculation Detail'!N1276="","",'Support - Calculation Detail'!N1276)</f>
        <v>0</v>
      </c>
      <c r="P1276">
        <f>IF('Support - Calculation Detail'!O1276="","",'Support - Calculation Detail'!O1276)</f>
        <v>305365</v>
      </c>
      <c r="Q1276" t="b">
        <v>1</v>
      </c>
      <c r="R1276" t="str">
        <f t="shared" si="95"/>
        <v>3561055</v>
      </c>
      <c r="S1276" t="str">
        <f t="shared" si="96"/>
        <v>3561055-UT</v>
      </c>
      <c r="T1276" t="str">
        <f t="shared" si="97"/>
        <v>3561055-UT</v>
      </c>
      <c r="U1276" t="str">
        <f t="shared" si="98"/>
        <v>6</v>
      </c>
      <c r="V1276" t="str">
        <f t="shared" si="99"/>
        <v>UT</v>
      </c>
    </row>
    <row r="1277" spans="1:22" x14ac:dyDescent="0.35">
      <c r="A1277" t="str">
        <f>IF('Support - Calculation Detail'!A1277="","",LEFT('Support - Calculation Detail'!A1277,7)&amp;"-"&amp;RIGHT('Support - Calculation Detail'!A1277,2))</f>
        <v>3543625-SO</v>
      </c>
      <c r="B1277" t="str">
        <f>IF('Support - Calculation Detail'!C1277="","",'Support - Calculation Detail'!C1277)</f>
        <v>35</v>
      </c>
      <c r="C1277" t="str">
        <f>IF('Support - Calculation Detail'!B1277="","",'Support - Calculation Detail'!B1277)</f>
        <v>N</v>
      </c>
      <c r="D1277">
        <f>IF('Support - Calculation Detail'!D1277="","",'Support - Calculation Detail'!D1277)</f>
        <v>11620238</v>
      </c>
      <c r="E1277">
        <f>IF('Support - Calculation Detail'!E1277="","",'Support - Calculation Detail'!E1277)</f>
        <v>0</v>
      </c>
      <c r="G1277">
        <f>IF('Support - Calculation Detail'!F1277="","",'Support - Calculation Detail'!F1277)</f>
        <v>11620238</v>
      </c>
      <c r="H1277">
        <f>IF('Support - Calculation Detail'!G1277="","",'Support - Calculation Detail'!G1277)</f>
        <v>1.04</v>
      </c>
      <c r="I1277">
        <f>IF('Support - Calculation Detail'!H1277="","",'Support - Calculation Detail'!H1277)</f>
        <v>12085048</v>
      </c>
      <c r="J1277">
        <f>IF('Support - Calculation Detail'!I1277="","",'Support - Calculation Detail'!I1277)</f>
        <v>0</v>
      </c>
      <c r="K1277">
        <f>IF('Support - Calculation Detail'!K1277="","",'Support - Calculation Detail'!K1277)</f>
        <v>12085048</v>
      </c>
      <c r="L1277">
        <f>IF('Support - Calculation Detail'!L1277="","",'Support - Calculation Detail'!L1277)</f>
        <v>0</v>
      </c>
      <c r="M1277">
        <f>IF('Support - Calculation Detail'!M1277="","",'Support - Calculation Detail'!M1277)</f>
        <v>0</v>
      </c>
      <c r="N1277">
        <f>IF('Support - Calculation Detail'!N1277="","",'Support - Calculation Detail'!N1277)</f>
        <v>0</v>
      </c>
      <c r="P1277">
        <f>IF('Support - Calculation Detail'!O1277="","",'Support - Calculation Detail'!O1277)</f>
        <v>12085048</v>
      </c>
      <c r="Q1277" t="b">
        <v>1</v>
      </c>
      <c r="R1277" t="str">
        <f t="shared" si="95"/>
        <v>3543625</v>
      </c>
      <c r="S1277" t="str">
        <f t="shared" si="96"/>
        <v>3543625-SO</v>
      </c>
      <c r="T1277" t="str">
        <f t="shared" si="97"/>
        <v>3543625-SO</v>
      </c>
      <c r="U1277" t="str">
        <f t="shared" si="98"/>
        <v>4</v>
      </c>
      <c r="V1277" t="str">
        <f t="shared" si="99"/>
        <v>SO</v>
      </c>
    </row>
    <row r="1278" spans="1:22" x14ac:dyDescent="0.35">
      <c r="A1278" t="str">
        <f>IF('Support - Calculation Detail'!A1278="","",LEFT('Support - Calculation Detail'!A1278,7)&amp;"-"&amp;RIGHT('Support - Calculation Detail'!A1278,2))</f>
        <v>3610000-UT</v>
      </c>
      <c r="B1278" t="str">
        <f>IF('Support - Calculation Detail'!C1278="","",'Support - Calculation Detail'!C1278)</f>
        <v>36</v>
      </c>
      <c r="C1278" t="str">
        <f>IF('Support - Calculation Detail'!B1278="","",'Support - Calculation Detail'!B1278)</f>
        <v>N</v>
      </c>
      <c r="D1278">
        <f>IF('Support - Calculation Detail'!D1278="","",'Support - Calculation Detail'!D1278)</f>
        <v>8998023</v>
      </c>
      <c r="E1278">
        <f>IF('Support - Calculation Detail'!E1278="","",'Support - Calculation Detail'!E1278)</f>
        <v>0</v>
      </c>
      <c r="G1278">
        <f>IF('Support - Calculation Detail'!F1278="","",'Support - Calculation Detail'!F1278)</f>
        <v>8998023</v>
      </c>
      <c r="H1278">
        <f>IF('Support - Calculation Detail'!G1278="","",'Support - Calculation Detail'!G1278)</f>
        <v>1.04</v>
      </c>
      <c r="I1278">
        <f>IF('Support - Calculation Detail'!H1278="","",'Support - Calculation Detail'!H1278)</f>
        <v>9357944</v>
      </c>
      <c r="J1278">
        <f>IF('Support - Calculation Detail'!I1278="","",'Support - Calculation Detail'!I1278)</f>
        <v>0</v>
      </c>
      <c r="K1278">
        <f>IF('Support - Calculation Detail'!K1278="","",'Support - Calculation Detail'!K1278)</f>
        <v>9357944</v>
      </c>
      <c r="L1278">
        <f>IF('Support - Calculation Detail'!L1278="","",'Support - Calculation Detail'!L1278)</f>
        <v>785951</v>
      </c>
      <c r="M1278">
        <f>IF('Support - Calculation Detail'!M1278="","",'Support - Calculation Detail'!M1278)</f>
        <v>457846</v>
      </c>
      <c r="N1278">
        <f>IF('Support - Calculation Detail'!N1278="","",'Support - Calculation Detail'!N1278)</f>
        <v>926604.16738772125</v>
      </c>
      <c r="P1278">
        <f>IF('Support - Calculation Detail'!O1278="","",'Support - Calculation Detail'!O1278)</f>
        <v>11528345.167387722</v>
      </c>
      <c r="Q1278" t="b">
        <v>1</v>
      </c>
      <c r="R1278" t="str">
        <f t="shared" si="95"/>
        <v>3610000</v>
      </c>
      <c r="S1278" t="str">
        <f t="shared" si="96"/>
        <v>3610000-UT</v>
      </c>
      <c r="T1278" t="str">
        <f t="shared" si="97"/>
        <v>3610000-UT</v>
      </c>
      <c r="U1278" t="str">
        <f t="shared" si="98"/>
        <v>1</v>
      </c>
      <c r="V1278" t="str">
        <f t="shared" si="99"/>
        <v>UT</v>
      </c>
    </row>
    <row r="1279" spans="1:22" x14ac:dyDescent="0.35">
      <c r="A1279" t="str">
        <f>IF('Support - Calculation Detail'!A1279="","",LEFT('Support - Calculation Detail'!A1279,7)&amp;"-"&amp;RIGHT('Support - Calculation Detail'!A1279,2))</f>
        <v>3620001-UT</v>
      </c>
      <c r="B1279" t="str">
        <f>IF('Support - Calculation Detail'!C1279="","",'Support - Calculation Detail'!C1279)</f>
        <v>36</v>
      </c>
      <c r="C1279" t="str">
        <f>IF('Support - Calculation Detail'!B1279="","",'Support - Calculation Detail'!B1279)</f>
        <v>N</v>
      </c>
      <c r="D1279">
        <f>IF('Support - Calculation Detail'!D1279="","",'Support - Calculation Detail'!D1279)</f>
        <v>63884</v>
      </c>
      <c r="E1279">
        <f>IF('Support - Calculation Detail'!E1279="","",'Support - Calculation Detail'!E1279)</f>
        <v>0</v>
      </c>
      <c r="G1279">
        <f>IF('Support - Calculation Detail'!F1279="","",'Support - Calculation Detail'!F1279)</f>
        <v>63884</v>
      </c>
      <c r="H1279">
        <f>IF('Support - Calculation Detail'!G1279="","",'Support - Calculation Detail'!G1279)</f>
        <v>1.04</v>
      </c>
      <c r="I1279">
        <f>IF('Support - Calculation Detail'!H1279="","",'Support - Calculation Detail'!H1279)</f>
        <v>66439</v>
      </c>
      <c r="J1279">
        <f>IF('Support - Calculation Detail'!I1279="","",'Support - Calculation Detail'!I1279)</f>
        <v>0</v>
      </c>
      <c r="K1279">
        <f>IF('Support - Calculation Detail'!K1279="","",'Support - Calculation Detail'!K1279)</f>
        <v>66439</v>
      </c>
      <c r="L1279">
        <f>IF('Support - Calculation Detail'!L1279="","",'Support - Calculation Detail'!L1279)</f>
        <v>0</v>
      </c>
      <c r="M1279">
        <f>IF('Support - Calculation Detail'!M1279="","",'Support - Calculation Detail'!M1279)</f>
        <v>0</v>
      </c>
      <c r="N1279">
        <f>IF('Support - Calculation Detail'!N1279="","",'Support - Calculation Detail'!N1279)</f>
        <v>0</v>
      </c>
      <c r="P1279">
        <f>IF('Support - Calculation Detail'!O1279="","",'Support - Calculation Detail'!O1279)</f>
        <v>66439</v>
      </c>
      <c r="Q1279" t="b">
        <v>1</v>
      </c>
      <c r="R1279" t="str">
        <f t="shared" si="95"/>
        <v>3620001</v>
      </c>
      <c r="S1279" t="str">
        <f t="shared" si="96"/>
        <v>3620001-UT</v>
      </c>
      <c r="T1279" t="str">
        <f t="shared" si="97"/>
        <v>3620001-UT</v>
      </c>
      <c r="U1279" t="str">
        <f t="shared" si="98"/>
        <v>2</v>
      </c>
      <c r="V1279" t="str">
        <f t="shared" si="99"/>
        <v>UT</v>
      </c>
    </row>
    <row r="1280" spans="1:22" x14ac:dyDescent="0.35">
      <c r="A1280" t="str">
        <f>IF('Support - Calculation Detail'!A1280="","",LEFT('Support - Calculation Detail'!A1280,7)&amp;"-"&amp;RIGHT('Support - Calculation Detail'!A1280,2))</f>
        <v>3620002-UT</v>
      </c>
      <c r="B1280" t="str">
        <f>IF('Support - Calculation Detail'!C1280="","",'Support - Calculation Detail'!C1280)</f>
        <v>36</v>
      </c>
      <c r="C1280" t="str">
        <f>IF('Support - Calculation Detail'!B1280="","",'Support - Calculation Detail'!B1280)</f>
        <v>N</v>
      </c>
      <c r="D1280">
        <f>IF('Support - Calculation Detail'!D1280="","",'Support - Calculation Detail'!D1280)</f>
        <v>63628</v>
      </c>
      <c r="E1280">
        <f>IF('Support - Calculation Detail'!E1280="","",'Support - Calculation Detail'!E1280)</f>
        <v>0</v>
      </c>
      <c r="G1280">
        <f>IF('Support - Calculation Detail'!F1280="","",'Support - Calculation Detail'!F1280)</f>
        <v>63628</v>
      </c>
      <c r="H1280">
        <f>IF('Support - Calculation Detail'!G1280="","",'Support - Calculation Detail'!G1280)</f>
        <v>1.04</v>
      </c>
      <c r="I1280">
        <f>IF('Support - Calculation Detail'!H1280="","",'Support - Calculation Detail'!H1280)</f>
        <v>66173</v>
      </c>
      <c r="J1280">
        <f>IF('Support - Calculation Detail'!I1280="","",'Support - Calculation Detail'!I1280)</f>
        <v>0</v>
      </c>
      <c r="K1280">
        <f>IF('Support - Calculation Detail'!K1280="","",'Support - Calculation Detail'!K1280)</f>
        <v>66173</v>
      </c>
      <c r="L1280">
        <f>IF('Support - Calculation Detail'!L1280="","",'Support - Calculation Detail'!L1280)</f>
        <v>0</v>
      </c>
      <c r="M1280">
        <f>IF('Support - Calculation Detail'!M1280="","",'Support - Calculation Detail'!M1280)</f>
        <v>0</v>
      </c>
      <c r="N1280">
        <f>IF('Support - Calculation Detail'!N1280="","",'Support - Calculation Detail'!N1280)</f>
        <v>0</v>
      </c>
      <c r="P1280">
        <f>IF('Support - Calculation Detail'!O1280="","",'Support - Calculation Detail'!O1280)</f>
        <v>66173</v>
      </c>
      <c r="Q1280" t="b">
        <v>1</v>
      </c>
      <c r="R1280" t="str">
        <f t="shared" si="95"/>
        <v>3620002</v>
      </c>
      <c r="S1280" t="str">
        <f t="shared" si="96"/>
        <v>3620002-UT</v>
      </c>
      <c r="T1280" t="str">
        <f t="shared" si="97"/>
        <v>3620002-UT</v>
      </c>
      <c r="U1280" t="str">
        <f t="shared" si="98"/>
        <v>2</v>
      </c>
      <c r="V1280" t="str">
        <f t="shared" si="99"/>
        <v>UT</v>
      </c>
    </row>
    <row r="1281" spans="1:22" x14ac:dyDescent="0.35">
      <c r="A1281" t="str">
        <f>IF('Support - Calculation Detail'!A1281="","",LEFT('Support - Calculation Detail'!A1281,7)&amp;"-"&amp;RIGHT('Support - Calculation Detail'!A1281,2))</f>
        <v>3620002-FT</v>
      </c>
      <c r="B1281" t="str">
        <f>IF('Support - Calculation Detail'!C1281="","",'Support - Calculation Detail'!C1281)</f>
        <v>36</v>
      </c>
      <c r="C1281" t="str">
        <f>IF('Support - Calculation Detail'!B1281="","",'Support - Calculation Detail'!B1281)</f>
        <v>N</v>
      </c>
      <c r="D1281">
        <f>IF('Support - Calculation Detail'!D1281="","",'Support - Calculation Detail'!D1281)</f>
        <v>128918</v>
      </c>
      <c r="E1281">
        <f>IF('Support - Calculation Detail'!E1281="","",'Support - Calculation Detail'!E1281)</f>
        <v>0</v>
      </c>
      <c r="G1281">
        <f>IF('Support - Calculation Detail'!F1281="","",'Support - Calculation Detail'!F1281)</f>
        <v>128918</v>
      </c>
      <c r="H1281">
        <f>IF('Support - Calculation Detail'!G1281="","",'Support - Calculation Detail'!G1281)</f>
        <v>1.04</v>
      </c>
      <c r="I1281">
        <f>IF('Support - Calculation Detail'!H1281="","",'Support - Calculation Detail'!H1281)</f>
        <v>134075</v>
      </c>
      <c r="J1281">
        <f>IF('Support - Calculation Detail'!I1281="","",'Support - Calculation Detail'!I1281)</f>
        <v>0</v>
      </c>
      <c r="K1281">
        <f>IF('Support - Calculation Detail'!K1281="","",'Support - Calculation Detail'!K1281)</f>
        <v>134075</v>
      </c>
      <c r="L1281">
        <f>IF('Support - Calculation Detail'!L1281="","",'Support - Calculation Detail'!L1281)</f>
        <v>0</v>
      </c>
      <c r="M1281">
        <f>IF('Support - Calculation Detail'!M1281="","",'Support - Calculation Detail'!M1281)</f>
        <v>0</v>
      </c>
      <c r="N1281">
        <f>IF('Support - Calculation Detail'!N1281="","",'Support - Calculation Detail'!N1281)</f>
        <v>0</v>
      </c>
      <c r="P1281">
        <f>IF('Support - Calculation Detail'!O1281="","",'Support - Calculation Detail'!O1281)</f>
        <v>134075</v>
      </c>
      <c r="Q1281" t="b">
        <v>1</v>
      </c>
      <c r="R1281" t="str">
        <f t="shared" si="95"/>
        <v>3620002</v>
      </c>
      <c r="S1281" t="str">
        <f t="shared" si="96"/>
        <v>3620002-FT</v>
      </c>
      <c r="T1281" t="str">
        <f t="shared" si="97"/>
        <v>3620002-FT</v>
      </c>
      <c r="U1281" t="str">
        <f t="shared" si="98"/>
        <v>2</v>
      </c>
      <c r="V1281" t="str">
        <f t="shared" si="99"/>
        <v>FT</v>
      </c>
    </row>
    <row r="1282" spans="1:22" x14ac:dyDescent="0.35">
      <c r="A1282" t="str">
        <f>IF('Support - Calculation Detail'!A1282="","",LEFT('Support - Calculation Detail'!A1282,7)&amp;"-"&amp;RIGHT('Support - Calculation Detail'!A1282,2))</f>
        <v>3620003-UT</v>
      </c>
      <c r="B1282" t="str">
        <f>IF('Support - Calculation Detail'!C1282="","",'Support - Calculation Detail'!C1282)</f>
        <v>36</v>
      </c>
      <c r="C1282" t="str">
        <f>IF('Support - Calculation Detail'!B1282="","",'Support - Calculation Detail'!B1282)</f>
        <v>N</v>
      </c>
      <c r="D1282">
        <f>IF('Support - Calculation Detail'!D1282="","",'Support - Calculation Detail'!D1282)</f>
        <v>24914</v>
      </c>
      <c r="E1282">
        <f>IF('Support - Calculation Detail'!E1282="","",'Support - Calculation Detail'!E1282)</f>
        <v>0</v>
      </c>
      <c r="G1282">
        <f>IF('Support - Calculation Detail'!F1282="","",'Support - Calculation Detail'!F1282)</f>
        <v>24914</v>
      </c>
      <c r="H1282">
        <f>IF('Support - Calculation Detail'!G1282="","",'Support - Calculation Detail'!G1282)</f>
        <v>1.04</v>
      </c>
      <c r="I1282">
        <f>IF('Support - Calculation Detail'!H1282="","",'Support - Calculation Detail'!H1282)</f>
        <v>25911</v>
      </c>
      <c r="J1282">
        <f>IF('Support - Calculation Detail'!I1282="","",'Support - Calculation Detail'!I1282)</f>
        <v>0</v>
      </c>
      <c r="K1282">
        <f>IF('Support - Calculation Detail'!K1282="","",'Support - Calculation Detail'!K1282)</f>
        <v>25911</v>
      </c>
      <c r="L1282">
        <f>IF('Support - Calculation Detail'!L1282="","",'Support - Calculation Detail'!L1282)</f>
        <v>0</v>
      </c>
      <c r="M1282">
        <f>IF('Support - Calculation Detail'!M1282="","",'Support - Calculation Detail'!M1282)</f>
        <v>0</v>
      </c>
      <c r="N1282">
        <f>IF('Support - Calculation Detail'!N1282="","",'Support - Calculation Detail'!N1282)</f>
        <v>0</v>
      </c>
      <c r="P1282">
        <f>IF('Support - Calculation Detail'!O1282="","",'Support - Calculation Detail'!O1282)</f>
        <v>25911</v>
      </c>
      <c r="Q1282" t="b">
        <v>1</v>
      </c>
      <c r="R1282" t="str">
        <f t="shared" si="95"/>
        <v>3620003</v>
      </c>
      <c r="S1282" t="str">
        <f t="shared" si="96"/>
        <v>3620003-UT</v>
      </c>
      <c r="T1282" t="str">
        <f t="shared" si="97"/>
        <v>3620003-UT</v>
      </c>
      <c r="U1282" t="str">
        <f t="shared" si="98"/>
        <v>2</v>
      </c>
      <c r="V1282" t="str">
        <f t="shared" si="99"/>
        <v>UT</v>
      </c>
    </row>
    <row r="1283" spans="1:22" x14ac:dyDescent="0.35">
      <c r="A1283" t="str">
        <f>IF('Support - Calculation Detail'!A1283="","",LEFT('Support - Calculation Detail'!A1283,7)&amp;"-"&amp;RIGHT('Support - Calculation Detail'!A1283,2))</f>
        <v>3620004-UT</v>
      </c>
      <c r="B1283" t="str">
        <f>IF('Support - Calculation Detail'!C1283="","",'Support - Calculation Detail'!C1283)</f>
        <v>36</v>
      </c>
      <c r="C1283" t="str">
        <f>IF('Support - Calculation Detail'!B1283="","",'Support - Calculation Detail'!B1283)</f>
        <v>N</v>
      </c>
      <c r="D1283">
        <f>IF('Support - Calculation Detail'!D1283="","",'Support - Calculation Detail'!D1283)</f>
        <v>22755</v>
      </c>
      <c r="E1283">
        <f>IF('Support - Calculation Detail'!E1283="","",'Support - Calculation Detail'!E1283)</f>
        <v>0</v>
      </c>
      <c r="G1283">
        <f>IF('Support - Calculation Detail'!F1283="","",'Support - Calculation Detail'!F1283)</f>
        <v>22755</v>
      </c>
      <c r="H1283">
        <f>IF('Support - Calculation Detail'!G1283="","",'Support - Calculation Detail'!G1283)</f>
        <v>1.04</v>
      </c>
      <c r="I1283">
        <f>IF('Support - Calculation Detail'!H1283="","",'Support - Calculation Detail'!H1283)</f>
        <v>23665</v>
      </c>
      <c r="J1283">
        <f>IF('Support - Calculation Detail'!I1283="","",'Support - Calculation Detail'!I1283)</f>
        <v>0</v>
      </c>
      <c r="K1283">
        <f>IF('Support - Calculation Detail'!K1283="","",'Support - Calculation Detail'!K1283)</f>
        <v>23665</v>
      </c>
      <c r="L1283">
        <f>IF('Support - Calculation Detail'!L1283="","",'Support - Calculation Detail'!L1283)</f>
        <v>0</v>
      </c>
      <c r="M1283">
        <f>IF('Support - Calculation Detail'!M1283="","",'Support - Calculation Detail'!M1283)</f>
        <v>0</v>
      </c>
      <c r="N1283">
        <f>IF('Support - Calculation Detail'!N1283="","",'Support - Calculation Detail'!N1283)</f>
        <v>0</v>
      </c>
      <c r="P1283">
        <f>IF('Support - Calculation Detail'!O1283="","",'Support - Calculation Detail'!O1283)</f>
        <v>23665</v>
      </c>
      <c r="Q1283" t="b">
        <v>1</v>
      </c>
      <c r="R1283" t="str">
        <f t="shared" ref="R1283:R1346" si="100">LEFT(A1283,7)</f>
        <v>3620004</v>
      </c>
      <c r="S1283" t="str">
        <f t="shared" ref="S1283:S1346" si="101">A1283</f>
        <v>3620004-UT</v>
      </c>
      <c r="T1283" t="str">
        <f t="shared" ref="T1283:T1346" si="102">S1283</f>
        <v>3620004-UT</v>
      </c>
      <c r="U1283" t="str">
        <f t="shared" ref="U1283:U1346" si="103">MID(S1283,3,1)</f>
        <v>2</v>
      </c>
      <c r="V1283" t="str">
        <f t="shared" ref="V1283:V1346" si="104">RIGHT(T1283,2)</f>
        <v>UT</v>
      </c>
    </row>
    <row r="1284" spans="1:22" x14ac:dyDescent="0.35">
      <c r="A1284" t="str">
        <f>IF('Support - Calculation Detail'!A1284="","",LEFT('Support - Calculation Detail'!A1284,7)&amp;"-"&amp;RIGHT('Support - Calculation Detail'!A1284,2))</f>
        <v>3620005-UT</v>
      </c>
      <c r="B1284" t="str">
        <f>IF('Support - Calculation Detail'!C1284="","",'Support - Calculation Detail'!C1284)</f>
        <v>36</v>
      </c>
      <c r="C1284" t="str">
        <f>IF('Support - Calculation Detail'!B1284="","",'Support - Calculation Detail'!B1284)</f>
        <v>N</v>
      </c>
      <c r="D1284">
        <f>IF('Support - Calculation Detail'!D1284="","",'Support - Calculation Detail'!D1284)</f>
        <v>34446</v>
      </c>
      <c r="E1284">
        <f>IF('Support - Calculation Detail'!E1284="","",'Support - Calculation Detail'!E1284)</f>
        <v>0</v>
      </c>
      <c r="G1284">
        <f>IF('Support - Calculation Detail'!F1284="","",'Support - Calculation Detail'!F1284)</f>
        <v>34446</v>
      </c>
      <c r="H1284">
        <f>IF('Support - Calculation Detail'!G1284="","",'Support - Calculation Detail'!G1284)</f>
        <v>1.04</v>
      </c>
      <c r="I1284">
        <f>IF('Support - Calculation Detail'!H1284="","",'Support - Calculation Detail'!H1284)</f>
        <v>35824</v>
      </c>
      <c r="J1284">
        <f>IF('Support - Calculation Detail'!I1284="","",'Support - Calculation Detail'!I1284)</f>
        <v>0</v>
      </c>
      <c r="K1284">
        <f>IF('Support - Calculation Detail'!K1284="","",'Support - Calculation Detail'!K1284)</f>
        <v>35824</v>
      </c>
      <c r="L1284">
        <f>IF('Support - Calculation Detail'!L1284="","",'Support - Calculation Detail'!L1284)</f>
        <v>0</v>
      </c>
      <c r="M1284">
        <f>IF('Support - Calculation Detail'!M1284="","",'Support - Calculation Detail'!M1284)</f>
        <v>0</v>
      </c>
      <c r="N1284">
        <f>IF('Support - Calculation Detail'!N1284="","",'Support - Calculation Detail'!N1284)</f>
        <v>0</v>
      </c>
      <c r="P1284">
        <f>IF('Support - Calculation Detail'!O1284="","",'Support - Calculation Detail'!O1284)</f>
        <v>35824</v>
      </c>
      <c r="Q1284" t="b">
        <v>1</v>
      </c>
      <c r="R1284" t="str">
        <f t="shared" si="100"/>
        <v>3620005</v>
      </c>
      <c r="S1284" t="str">
        <f t="shared" si="101"/>
        <v>3620005-UT</v>
      </c>
      <c r="T1284" t="str">
        <f t="shared" si="102"/>
        <v>3620005-UT</v>
      </c>
      <c r="U1284" t="str">
        <f t="shared" si="103"/>
        <v>2</v>
      </c>
      <c r="V1284" t="str">
        <f t="shared" si="104"/>
        <v>UT</v>
      </c>
    </row>
    <row r="1285" spans="1:22" x14ac:dyDescent="0.35">
      <c r="A1285" t="str">
        <f>IF('Support - Calculation Detail'!A1285="","",LEFT('Support - Calculation Detail'!A1285,7)&amp;"-"&amp;RIGHT('Support - Calculation Detail'!A1285,2))</f>
        <v>3620006-UT</v>
      </c>
      <c r="B1285" t="str">
        <f>IF('Support - Calculation Detail'!C1285="","",'Support - Calculation Detail'!C1285)</f>
        <v>36</v>
      </c>
      <c r="C1285" t="str">
        <f>IF('Support - Calculation Detail'!B1285="","",'Support - Calculation Detail'!B1285)</f>
        <v>N</v>
      </c>
      <c r="D1285">
        <f>IF('Support - Calculation Detail'!D1285="","",'Support - Calculation Detail'!D1285)</f>
        <v>200418</v>
      </c>
      <c r="E1285">
        <f>IF('Support - Calculation Detail'!E1285="","",'Support - Calculation Detail'!E1285)</f>
        <v>0</v>
      </c>
      <c r="G1285">
        <f>IF('Support - Calculation Detail'!F1285="","",'Support - Calculation Detail'!F1285)</f>
        <v>200418</v>
      </c>
      <c r="H1285">
        <f>IF('Support - Calculation Detail'!G1285="","",'Support - Calculation Detail'!G1285)</f>
        <v>1.04</v>
      </c>
      <c r="I1285">
        <f>IF('Support - Calculation Detail'!H1285="","",'Support - Calculation Detail'!H1285)</f>
        <v>208435</v>
      </c>
      <c r="J1285">
        <f>IF('Support - Calculation Detail'!I1285="","",'Support - Calculation Detail'!I1285)</f>
        <v>0</v>
      </c>
      <c r="K1285">
        <f>IF('Support - Calculation Detail'!K1285="","",'Support - Calculation Detail'!K1285)</f>
        <v>208435</v>
      </c>
      <c r="L1285">
        <f>IF('Support - Calculation Detail'!L1285="","",'Support - Calculation Detail'!L1285)</f>
        <v>0</v>
      </c>
      <c r="M1285">
        <f>IF('Support - Calculation Detail'!M1285="","",'Support - Calculation Detail'!M1285)</f>
        <v>0</v>
      </c>
      <c r="N1285">
        <f>IF('Support - Calculation Detail'!N1285="","",'Support - Calculation Detail'!N1285)</f>
        <v>0</v>
      </c>
      <c r="P1285">
        <f>IF('Support - Calculation Detail'!O1285="","",'Support - Calculation Detail'!O1285)</f>
        <v>208435</v>
      </c>
      <c r="Q1285" t="b">
        <v>1</v>
      </c>
      <c r="R1285" t="str">
        <f t="shared" si="100"/>
        <v>3620006</v>
      </c>
      <c r="S1285" t="str">
        <f t="shared" si="101"/>
        <v>3620006-UT</v>
      </c>
      <c r="T1285" t="str">
        <f t="shared" si="102"/>
        <v>3620006-UT</v>
      </c>
      <c r="U1285" t="str">
        <f t="shared" si="103"/>
        <v>2</v>
      </c>
      <c r="V1285" t="str">
        <f t="shared" si="104"/>
        <v>UT</v>
      </c>
    </row>
    <row r="1286" spans="1:22" x14ac:dyDescent="0.35">
      <c r="A1286" t="str">
        <f>IF('Support - Calculation Detail'!A1286="","",LEFT('Support - Calculation Detail'!A1286,7)&amp;"-"&amp;RIGHT('Support - Calculation Detail'!A1286,2))</f>
        <v>3620007-UT</v>
      </c>
      <c r="B1286" t="str">
        <f>IF('Support - Calculation Detail'!C1286="","",'Support - Calculation Detail'!C1286)</f>
        <v>36</v>
      </c>
      <c r="C1286" t="str">
        <f>IF('Support - Calculation Detail'!B1286="","",'Support - Calculation Detail'!B1286)</f>
        <v>N</v>
      </c>
      <c r="D1286">
        <f>IF('Support - Calculation Detail'!D1286="","",'Support - Calculation Detail'!D1286)</f>
        <v>29712</v>
      </c>
      <c r="E1286">
        <f>IF('Support - Calculation Detail'!E1286="","",'Support - Calculation Detail'!E1286)</f>
        <v>0</v>
      </c>
      <c r="G1286">
        <f>IF('Support - Calculation Detail'!F1286="","",'Support - Calculation Detail'!F1286)</f>
        <v>29712</v>
      </c>
      <c r="H1286">
        <f>IF('Support - Calculation Detail'!G1286="","",'Support - Calculation Detail'!G1286)</f>
        <v>1.04</v>
      </c>
      <c r="I1286">
        <f>IF('Support - Calculation Detail'!H1286="","",'Support - Calculation Detail'!H1286)</f>
        <v>30900</v>
      </c>
      <c r="J1286">
        <f>IF('Support - Calculation Detail'!I1286="","",'Support - Calculation Detail'!I1286)</f>
        <v>0</v>
      </c>
      <c r="K1286">
        <f>IF('Support - Calculation Detail'!K1286="","",'Support - Calculation Detail'!K1286)</f>
        <v>30900</v>
      </c>
      <c r="L1286">
        <f>IF('Support - Calculation Detail'!L1286="","",'Support - Calculation Detail'!L1286)</f>
        <v>0</v>
      </c>
      <c r="M1286">
        <f>IF('Support - Calculation Detail'!M1286="","",'Support - Calculation Detail'!M1286)</f>
        <v>0</v>
      </c>
      <c r="N1286">
        <f>IF('Support - Calculation Detail'!N1286="","",'Support - Calculation Detail'!N1286)</f>
        <v>0</v>
      </c>
      <c r="P1286">
        <f>IF('Support - Calculation Detail'!O1286="","",'Support - Calculation Detail'!O1286)</f>
        <v>30900</v>
      </c>
      <c r="Q1286" t="b">
        <v>1</v>
      </c>
      <c r="R1286" t="str">
        <f t="shared" si="100"/>
        <v>3620007</v>
      </c>
      <c r="S1286" t="str">
        <f t="shared" si="101"/>
        <v>3620007-UT</v>
      </c>
      <c r="T1286" t="str">
        <f t="shared" si="102"/>
        <v>3620007-UT</v>
      </c>
      <c r="U1286" t="str">
        <f t="shared" si="103"/>
        <v>2</v>
      </c>
      <c r="V1286" t="str">
        <f t="shared" si="104"/>
        <v>UT</v>
      </c>
    </row>
    <row r="1287" spans="1:22" x14ac:dyDescent="0.35">
      <c r="A1287" t="str">
        <f>IF('Support - Calculation Detail'!A1287="","",LEFT('Support - Calculation Detail'!A1287,7)&amp;"-"&amp;RIGHT('Support - Calculation Detail'!A1287,2))</f>
        <v>3620008-UT</v>
      </c>
      <c r="B1287" t="str">
        <f>IF('Support - Calculation Detail'!C1287="","",'Support - Calculation Detail'!C1287)</f>
        <v>36</v>
      </c>
      <c r="C1287" t="str">
        <f>IF('Support - Calculation Detail'!B1287="","",'Support - Calculation Detail'!B1287)</f>
        <v>N</v>
      </c>
      <c r="D1287">
        <f>IF('Support - Calculation Detail'!D1287="","",'Support - Calculation Detail'!D1287)</f>
        <v>30676</v>
      </c>
      <c r="E1287">
        <f>IF('Support - Calculation Detail'!E1287="","",'Support - Calculation Detail'!E1287)</f>
        <v>0</v>
      </c>
      <c r="G1287">
        <f>IF('Support - Calculation Detail'!F1287="","",'Support - Calculation Detail'!F1287)</f>
        <v>30676</v>
      </c>
      <c r="H1287">
        <f>IF('Support - Calculation Detail'!G1287="","",'Support - Calculation Detail'!G1287)</f>
        <v>1.04</v>
      </c>
      <c r="I1287">
        <f>IF('Support - Calculation Detail'!H1287="","",'Support - Calculation Detail'!H1287)</f>
        <v>31903</v>
      </c>
      <c r="J1287">
        <f>IF('Support - Calculation Detail'!I1287="","",'Support - Calculation Detail'!I1287)</f>
        <v>0</v>
      </c>
      <c r="K1287">
        <f>IF('Support - Calculation Detail'!K1287="","",'Support - Calculation Detail'!K1287)</f>
        <v>31903</v>
      </c>
      <c r="L1287">
        <f>IF('Support - Calculation Detail'!L1287="","",'Support - Calculation Detail'!L1287)</f>
        <v>0</v>
      </c>
      <c r="M1287">
        <f>IF('Support - Calculation Detail'!M1287="","",'Support - Calculation Detail'!M1287)</f>
        <v>0</v>
      </c>
      <c r="N1287">
        <f>IF('Support - Calculation Detail'!N1287="","",'Support - Calculation Detail'!N1287)</f>
        <v>0</v>
      </c>
      <c r="P1287">
        <f>IF('Support - Calculation Detail'!O1287="","",'Support - Calculation Detail'!O1287)</f>
        <v>31903</v>
      </c>
      <c r="Q1287" t="b">
        <v>1</v>
      </c>
      <c r="R1287" t="str">
        <f t="shared" si="100"/>
        <v>3620008</v>
      </c>
      <c r="S1287" t="str">
        <f t="shared" si="101"/>
        <v>3620008-UT</v>
      </c>
      <c r="T1287" t="str">
        <f t="shared" si="102"/>
        <v>3620008-UT</v>
      </c>
      <c r="U1287" t="str">
        <f t="shared" si="103"/>
        <v>2</v>
      </c>
      <c r="V1287" t="str">
        <f t="shared" si="104"/>
        <v>UT</v>
      </c>
    </row>
    <row r="1288" spans="1:22" x14ac:dyDescent="0.35">
      <c r="A1288" t="str">
        <f>IF('Support - Calculation Detail'!A1288="","",LEFT('Support - Calculation Detail'!A1288,7)&amp;"-"&amp;RIGHT('Support - Calculation Detail'!A1288,2))</f>
        <v>3620009-UT</v>
      </c>
      <c r="B1288" t="str">
        <f>IF('Support - Calculation Detail'!C1288="","",'Support - Calculation Detail'!C1288)</f>
        <v>36</v>
      </c>
      <c r="C1288" t="str">
        <f>IF('Support - Calculation Detail'!B1288="","",'Support - Calculation Detail'!B1288)</f>
        <v>N</v>
      </c>
      <c r="D1288">
        <f>IF('Support - Calculation Detail'!D1288="","",'Support - Calculation Detail'!D1288)</f>
        <v>32613</v>
      </c>
      <c r="E1288">
        <f>IF('Support - Calculation Detail'!E1288="","",'Support - Calculation Detail'!E1288)</f>
        <v>0</v>
      </c>
      <c r="G1288">
        <f>IF('Support - Calculation Detail'!F1288="","",'Support - Calculation Detail'!F1288)</f>
        <v>32613</v>
      </c>
      <c r="H1288">
        <f>IF('Support - Calculation Detail'!G1288="","",'Support - Calculation Detail'!G1288)</f>
        <v>1.04</v>
      </c>
      <c r="I1288">
        <f>IF('Support - Calculation Detail'!H1288="","",'Support - Calculation Detail'!H1288)</f>
        <v>33918</v>
      </c>
      <c r="J1288">
        <f>IF('Support - Calculation Detail'!I1288="","",'Support - Calculation Detail'!I1288)</f>
        <v>0</v>
      </c>
      <c r="K1288">
        <f>IF('Support - Calculation Detail'!K1288="","",'Support - Calculation Detail'!K1288)</f>
        <v>33918</v>
      </c>
      <c r="L1288">
        <f>IF('Support - Calculation Detail'!L1288="","",'Support - Calculation Detail'!L1288)</f>
        <v>0</v>
      </c>
      <c r="M1288">
        <f>IF('Support - Calculation Detail'!M1288="","",'Support - Calculation Detail'!M1288)</f>
        <v>0</v>
      </c>
      <c r="N1288">
        <f>IF('Support - Calculation Detail'!N1288="","",'Support - Calculation Detail'!N1288)</f>
        <v>0</v>
      </c>
      <c r="P1288">
        <f>IF('Support - Calculation Detail'!O1288="","",'Support - Calculation Detail'!O1288)</f>
        <v>33918</v>
      </c>
      <c r="Q1288" t="b">
        <v>1</v>
      </c>
      <c r="R1288" t="str">
        <f t="shared" si="100"/>
        <v>3620009</v>
      </c>
      <c r="S1288" t="str">
        <f t="shared" si="101"/>
        <v>3620009-UT</v>
      </c>
      <c r="T1288" t="str">
        <f t="shared" si="102"/>
        <v>3620009-UT</v>
      </c>
      <c r="U1288" t="str">
        <f t="shared" si="103"/>
        <v>2</v>
      </c>
      <c r="V1288" t="str">
        <f t="shared" si="104"/>
        <v>UT</v>
      </c>
    </row>
    <row r="1289" spans="1:22" x14ac:dyDescent="0.35">
      <c r="A1289" t="str">
        <f>IF('Support - Calculation Detail'!A1289="","",LEFT('Support - Calculation Detail'!A1289,7)&amp;"-"&amp;RIGHT('Support - Calculation Detail'!A1289,2))</f>
        <v>3620010-UT</v>
      </c>
      <c r="B1289" t="str">
        <f>IF('Support - Calculation Detail'!C1289="","",'Support - Calculation Detail'!C1289)</f>
        <v>36</v>
      </c>
      <c r="C1289" t="str">
        <f>IF('Support - Calculation Detail'!B1289="","",'Support - Calculation Detail'!B1289)</f>
        <v>N</v>
      </c>
      <c r="D1289">
        <f>IF('Support - Calculation Detail'!D1289="","",'Support - Calculation Detail'!D1289)</f>
        <v>12432</v>
      </c>
      <c r="E1289">
        <f>IF('Support - Calculation Detail'!E1289="","",'Support - Calculation Detail'!E1289)</f>
        <v>0</v>
      </c>
      <c r="G1289">
        <f>IF('Support - Calculation Detail'!F1289="","",'Support - Calculation Detail'!F1289)</f>
        <v>12432</v>
      </c>
      <c r="H1289">
        <f>IF('Support - Calculation Detail'!G1289="","",'Support - Calculation Detail'!G1289)</f>
        <v>1.04</v>
      </c>
      <c r="I1289">
        <f>IF('Support - Calculation Detail'!H1289="","",'Support - Calculation Detail'!H1289)</f>
        <v>12929</v>
      </c>
      <c r="J1289">
        <f>IF('Support - Calculation Detail'!I1289="","",'Support - Calculation Detail'!I1289)</f>
        <v>0</v>
      </c>
      <c r="K1289">
        <f>IF('Support - Calculation Detail'!K1289="","",'Support - Calculation Detail'!K1289)</f>
        <v>12929</v>
      </c>
      <c r="L1289">
        <f>IF('Support - Calculation Detail'!L1289="","",'Support - Calculation Detail'!L1289)</f>
        <v>0</v>
      </c>
      <c r="M1289">
        <f>IF('Support - Calculation Detail'!M1289="","",'Support - Calculation Detail'!M1289)</f>
        <v>0</v>
      </c>
      <c r="N1289">
        <f>IF('Support - Calculation Detail'!N1289="","",'Support - Calculation Detail'!N1289)</f>
        <v>0</v>
      </c>
      <c r="P1289">
        <f>IF('Support - Calculation Detail'!O1289="","",'Support - Calculation Detail'!O1289)</f>
        <v>12929</v>
      </c>
      <c r="Q1289" t="b">
        <v>1</v>
      </c>
      <c r="R1289" t="str">
        <f t="shared" si="100"/>
        <v>3620010</v>
      </c>
      <c r="S1289" t="str">
        <f t="shared" si="101"/>
        <v>3620010-UT</v>
      </c>
      <c r="T1289" t="str">
        <f t="shared" si="102"/>
        <v>3620010-UT</v>
      </c>
      <c r="U1289" t="str">
        <f t="shared" si="103"/>
        <v>2</v>
      </c>
      <c r="V1289" t="str">
        <f t="shared" si="104"/>
        <v>UT</v>
      </c>
    </row>
    <row r="1290" spans="1:22" x14ac:dyDescent="0.35">
      <c r="A1290" t="str">
        <f>IF('Support - Calculation Detail'!A1290="","",LEFT('Support - Calculation Detail'!A1290,7)&amp;"-"&amp;RIGHT('Support - Calculation Detail'!A1290,2))</f>
        <v>3620011-UT</v>
      </c>
      <c r="B1290" t="str">
        <f>IF('Support - Calculation Detail'!C1290="","",'Support - Calculation Detail'!C1290)</f>
        <v>36</v>
      </c>
      <c r="C1290" t="str">
        <f>IF('Support - Calculation Detail'!B1290="","",'Support - Calculation Detail'!B1290)</f>
        <v>N</v>
      </c>
      <c r="D1290">
        <f>IF('Support - Calculation Detail'!D1290="","",'Support - Calculation Detail'!D1290)</f>
        <v>26679</v>
      </c>
      <c r="E1290">
        <f>IF('Support - Calculation Detail'!E1290="","",'Support - Calculation Detail'!E1290)</f>
        <v>0</v>
      </c>
      <c r="G1290">
        <f>IF('Support - Calculation Detail'!F1290="","",'Support - Calculation Detail'!F1290)</f>
        <v>26679</v>
      </c>
      <c r="H1290">
        <f>IF('Support - Calculation Detail'!G1290="","",'Support - Calculation Detail'!G1290)</f>
        <v>1.04</v>
      </c>
      <c r="I1290">
        <f>IF('Support - Calculation Detail'!H1290="","",'Support - Calculation Detail'!H1290)</f>
        <v>27746</v>
      </c>
      <c r="J1290">
        <f>IF('Support - Calculation Detail'!I1290="","",'Support - Calculation Detail'!I1290)</f>
        <v>0</v>
      </c>
      <c r="K1290">
        <f>IF('Support - Calculation Detail'!K1290="","",'Support - Calculation Detail'!K1290)</f>
        <v>27746</v>
      </c>
      <c r="L1290">
        <f>IF('Support - Calculation Detail'!L1290="","",'Support - Calculation Detail'!L1290)</f>
        <v>0</v>
      </c>
      <c r="M1290">
        <f>IF('Support - Calculation Detail'!M1290="","",'Support - Calculation Detail'!M1290)</f>
        <v>0</v>
      </c>
      <c r="N1290">
        <f>IF('Support - Calculation Detail'!N1290="","",'Support - Calculation Detail'!N1290)</f>
        <v>0</v>
      </c>
      <c r="P1290">
        <f>IF('Support - Calculation Detail'!O1290="","",'Support - Calculation Detail'!O1290)</f>
        <v>27746</v>
      </c>
      <c r="Q1290" t="b">
        <v>1</v>
      </c>
      <c r="R1290" t="str">
        <f t="shared" si="100"/>
        <v>3620011</v>
      </c>
      <c r="S1290" t="str">
        <f t="shared" si="101"/>
        <v>3620011-UT</v>
      </c>
      <c r="T1290" t="str">
        <f t="shared" si="102"/>
        <v>3620011-UT</v>
      </c>
      <c r="U1290" t="str">
        <f t="shared" si="103"/>
        <v>2</v>
      </c>
      <c r="V1290" t="str">
        <f t="shared" si="104"/>
        <v>UT</v>
      </c>
    </row>
    <row r="1291" spans="1:22" x14ac:dyDescent="0.35">
      <c r="A1291" t="str">
        <f>IF('Support - Calculation Detail'!A1291="","",LEFT('Support - Calculation Detail'!A1291,7)&amp;"-"&amp;RIGHT('Support - Calculation Detail'!A1291,2))</f>
        <v>3620012-UT</v>
      </c>
      <c r="B1291" t="str">
        <f>IF('Support - Calculation Detail'!C1291="","",'Support - Calculation Detail'!C1291)</f>
        <v>36</v>
      </c>
      <c r="C1291" t="str">
        <f>IF('Support - Calculation Detail'!B1291="","",'Support - Calculation Detail'!B1291)</f>
        <v>N</v>
      </c>
      <c r="D1291">
        <f>IF('Support - Calculation Detail'!D1291="","",'Support - Calculation Detail'!D1291)</f>
        <v>19186</v>
      </c>
      <c r="E1291">
        <f>IF('Support - Calculation Detail'!E1291="","",'Support - Calculation Detail'!E1291)</f>
        <v>0</v>
      </c>
      <c r="G1291">
        <f>IF('Support - Calculation Detail'!F1291="","",'Support - Calculation Detail'!F1291)</f>
        <v>19186</v>
      </c>
      <c r="H1291">
        <f>IF('Support - Calculation Detail'!G1291="","",'Support - Calculation Detail'!G1291)</f>
        <v>1.04</v>
      </c>
      <c r="I1291">
        <f>IF('Support - Calculation Detail'!H1291="","",'Support - Calculation Detail'!H1291)</f>
        <v>19953</v>
      </c>
      <c r="J1291">
        <f>IF('Support - Calculation Detail'!I1291="","",'Support - Calculation Detail'!I1291)</f>
        <v>0</v>
      </c>
      <c r="K1291">
        <f>IF('Support - Calculation Detail'!K1291="","",'Support - Calculation Detail'!K1291)</f>
        <v>19953</v>
      </c>
      <c r="L1291">
        <f>IF('Support - Calculation Detail'!L1291="","",'Support - Calculation Detail'!L1291)</f>
        <v>0</v>
      </c>
      <c r="M1291">
        <f>IF('Support - Calculation Detail'!M1291="","",'Support - Calculation Detail'!M1291)</f>
        <v>0</v>
      </c>
      <c r="N1291">
        <f>IF('Support - Calculation Detail'!N1291="","",'Support - Calculation Detail'!N1291)</f>
        <v>0</v>
      </c>
      <c r="P1291">
        <f>IF('Support - Calculation Detail'!O1291="","",'Support - Calculation Detail'!O1291)</f>
        <v>19953</v>
      </c>
      <c r="Q1291" t="b">
        <v>1</v>
      </c>
      <c r="R1291" t="str">
        <f t="shared" si="100"/>
        <v>3620012</v>
      </c>
      <c r="S1291" t="str">
        <f t="shared" si="101"/>
        <v>3620012-UT</v>
      </c>
      <c r="T1291" t="str">
        <f t="shared" si="102"/>
        <v>3620012-UT</v>
      </c>
      <c r="U1291" t="str">
        <f t="shared" si="103"/>
        <v>2</v>
      </c>
      <c r="V1291" t="str">
        <f t="shared" si="104"/>
        <v>UT</v>
      </c>
    </row>
    <row r="1292" spans="1:22" x14ac:dyDescent="0.35">
      <c r="A1292" t="str">
        <f>IF('Support - Calculation Detail'!A1292="","",LEFT('Support - Calculation Detail'!A1292,7)&amp;"-"&amp;RIGHT('Support - Calculation Detail'!A1292,2))</f>
        <v>3650100-UT</v>
      </c>
      <c r="B1292" t="str">
        <f>IF('Support - Calculation Detail'!C1292="","",'Support - Calculation Detail'!C1292)</f>
        <v>36</v>
      </c>
      <c r="C1292" t="str">
        <f>IF('Support - Calculation Detail'!B1292="","",'Support - Calculation Detail'!B1292)</f>
        <v>N</v>
      </c>
      <c r="D1292">
        <f>IF('Support - Calculation Detail'!D1292="","",'Support - Calculation Detail'!D1292)</f>
        <v>401102</v>
      </c>
      <c r="E1292">
        <f>IF('Support - Calculation Detail'!E1292="","",'Support - Calculation Detail'!E1292)</f>
        <v>0</v>
      </c>
      <c r="G1292">
        <f>IF('Support - Calculation Detail'!F1292="","",'Support - Calculation Detail'!F1292)</f>
        <v>401102</v>
      </c>
      <c r="H1292">
        <f>IF('Support - Calculation Detail'!G1292="","",'Support - Calculation Detail'!G1292)</f>
        <v>1.04</v>
      </c>
      <c r="I1292">
        <f>IF('Support - Calculation Detail'!H1292="","",'Support - Calculation Detail'!H1292)</f>
        <v>417146</v>
      </c>
      <c r="J1292">
        <f>IF('Support - Calculation Detail'!I1292="","",'Support - Calculation Detail'!I1292)</f>
        <v>0</v>
      </c>
      <c r="K1292">
        <f>IF('Support - Calculation Detail'!K1292="","",'Support - Calculation Detail'!K1292)</f>
        <v>417146</v>
      </c>
      <c r="L1292">
        <f>IF('Support - Calculation Detail'!L1292="","",'Support - Calculation Detail'!L1292)</f>
        <v>0</v>
      </c>
      <c r="M1292">
        <f>IF('Support - Calculation Detail'!M1292="","",'Support - Calculation Detail'!M1292)</f>
        <v>0</v>
      </c>
      <c r="N1292">
        <f>IF('Support - Calculation Detail'!N1292="","",'Support - Calculation Detail'!N1292)</f>
        <v>0</v>
      </c>
      <c r="P1292">
        <f>IF('Support - Calculation Detail'!O1292="","",'Support - Calculation Detail'!O1292)</f>
        <v>417146</v>
      </c>
      <c r="Q1292" t="b">
        <v>1</v>
      </c>
      <c r="R1292" t="str">
        <f t="shared" si="100"/>
        <v>3650100</v>
      </c>
      <c r="S1292" t="str">
        <f t="shared" si="101"/>
        <v>3650100-UT</v>
      </c>
      <c r="T1292" t="str">
        <f t="shared" si="102"/>
        <v>3650100-UT</v>
      </c>
      <c r="U1292" t="str">
        <f t="shared" si="103"/>
        <v>5</v>
      </c>
      <c r="V1292" t="str">
        <f t="shared" si="104"/>
        <v>UT</v>
      </c>
    </row>
    <row r="1293" spans="1:22" x14ac:dyDescent="0.35">
      <c r="A1293" t="str">
        <f>IF('Support - Calculation Detail'!A1293="","",LEFT('Support - Calculation Detail'!A1293,7)&amp;"-"&amp;RIGHT('Support - Calculation Detail'!A1293,2))</f>
        <v>3650289-UT</v>
      </c>
      <c r="B1293" t="str">
        <f>IF('Support - Calculation Detail'!C1293="","",'Support - Calculation Detail'!C1293)</f>
        <v>36</v>
      </c>
      <c r="C1293" t="str">
        <f>IF('Support - Calculation Detail'!B1293="","",'Support - Calculation Detail'!B1293)</f>
        <v>N</v>
      </c>
      <c r="D1293">
        <f>IF('Support - Calculation Detail'!D1293="","",'Support - Calculation Detail'!D1293)</f>
        <v>1868726</v>
      </c>
      <c r="E1293">
        <f>IF('Support - Calculation Detail'!E1293="","",'Support - Calculation Detail'!E1293)</f>
        <v>0</v>
      </c>
      <c r="G1293">
        <f>IF('Support - Calculation Detail'!F1293="","",'Support - Calculation Detail'!F1293)</f>
        <v>1868726</v>
      </c>
      <c r="H1293">
        <f>IF('Support - Calculation Detail'!G1293="","",'Support - Calculation Detail'!G1293)</f>
        <v>1.04</v>
      </c>
      <c r="I1293">
        <f>IF('Support - Calculation Detail'!H1293="","",'Support - Calculation Detail'!H1293)</f>
        <v>1943475</v>
      </c>
      <c r="J1293">
        <f>IF('Support - Calculation Detail'!I1293="","",'Support - Calculation Detail'!I1293)</f>
        <v>0</v>
      </c>
      <c r="K1293">
        <f>IF('Support - Calculation Detail'!K1293="","",'Support - Calculation Detail'!K1293)</f>
        <v>1943475</v>
      </c>
      <c r="L1293">
        <f>IF('Support - Calculation Detail'!L1293="","",'Support - Calculation Detail'!L1293)</f>
        <v>0</v>
      </c>
      <c r="M1293">
        <f>IF('Support - Calculation Detail'!M1293="","",'Support - Calculation Detail'!M1293)</f>
        <v>0</v>
      </c>
      <c r="N1293">
        <f>IF('Support - Calculation Detail'!N1293="","",'Support - Calculation Detail'!N1293)</f>
        <v>0</v>
      </c>
      <c r="P1293">
        <f>IF('Support - Calculation Detail'!O1293="","",'Support - Calculation Detail'!O1293)</f>
        <v>1943475</v>
      </c>
      <c r="Q1293" t="b">
        <v>1</v>
      </c>
      <c r="R1293" t="str">
        <f t="shared" si="100"/>
        <v>3650289</v>
      </c>
      <c r="S1293" t="str">
        <f t="shared" si="101"/>
        <v>3650289-UT</v>
      </c>
      <c r="T1293" t="str">
        <f t="shared" si="102"/>
        <v>3650289-UT</v>
      </c>
      <c r="U1293" t="str">
        <f t="shared" si="103"/>
        <v>5</v>
      </c>
      <c r="V1293" t="str">
        <f t="shared" si="104"/>
        <v>UT</v>
      </c>
    </row>
    <row r="1294" spans="1:22" x14ac:dyDescent="0.35">
      <c r="A1294" t="str">
        <f>IF('Support - Calculation Detail'!A1294="","",LEFT('Support - Calculation Detail'!A1294,7)&amp;"-"&amp;RIGHT('Support - Calculation Detail'!A1294,2))</f>
        <v>3630314-UT</v>
      </c>
      <c r="B1294" t="str">
        <f>IF('Support - Calculation Detail'!C1294="","",'Support - Calculation Detail'!C1294)</f>
        <v>36</v>
      </c>
      <c r="C1294" t="str">
        <f>IF('Support - Calculation Detail'!B1294="","",'Support - Calculation Detail'!B1294)</f>
        <v>N</v>
      </c>
      <c r="D1294">
        <f>IF('Support - Calculation Detail'!D1294="","",'Support - Calculation Detail'!D1294)</f>
        <v>12303424</v>
      </c>
      <c r="E1294">
        <f>IF('Support - Calculation Detail'!E1294="","",'Support - Calculation Detail'!E1294)</f>
        <v>0</v>
      </c>
      <c r="G1294">
        <f>IF('Support - Calculation Detail'!F1294="","",'Support - Calculation Detail'!F1294)</f>
        <v>12303424</v>
      </c>
      <c r="H1294">
        <f>IF('Support - Calculation Detail'!G1294="","",'Support - Calculation Detail'!G1294)</f>
        <v>1.04</v>
      </c>
      <c r="I1294">
        <f>IF('Support - Calculation Detail'!H1294="","",'Support - Calculation Detail'!H1294)</f>
        <v>12795561</v>
      </c>
      <c r="J1294">
        <f>IF('Support - Calculation Detail'!I1294="","",'Support - Calculation Detail'!I1294)</f>
        <v>0</v>
      </c>
      <c r="K1294">
        <f>IF('Support - Calculation Detail'!K1294="","",'Support - Calculation Detail'!K1294)</f>
        <v>12795561</v>
      </c>
      <c r="L1294">
        <f>IF('Support - Calculation Detail'!L1294="","",'Support - Calculation Detail'!L1294)</f>
        <v>504315</v>
      </c>
      <c r="M1294">
        <f>IF('Support - Calculation Detail'!M1294="","",'Support - Calculation Detail'!M1294)</f>
        <v>0</v>
      </c>
      <c r="N1294">
        <f>IF('Support - Calculation Detail'!N1294="","",'Support - Calculation Detail'!N1294)</f>
        <v>0</v>
      </c>
      <c r="P1294">
        <f>IF('Support - Calculation Detail'!O1294="","",'Support - Calculation Detail'!O1294)</f>
        <v>13299876</v>
      </c>
      <c r="Q1294" t="b">
        <v>1</v>
      </c>
      <c r="R1294" t="str">
        <f t="shared" si="100"/>
        <v>3630314</v>
      </c>
      <c r="S1294" t="str">
        <f t="shared" si="101"/>
        <v>3630314-UT</v>
      </c>
      <c r="T1294" t="str">
        <f t="shared" si="102"/>
        <v>3630314-UT</v>
      </c>
      <c r="U1294" t="str">
        <f t="shared" si="103"/>
        <v>3</v>
      </c>
      <c r="V1294" t="str">
        <f t="shared" si="104"/>
        <v>UT</v>
      </c>
    </row>
    <row r="1295" spans="1:22" x14ac:dyDescent="0.35">
      <c r="A1295" t="str">
        <f>IF('Support - Calculation Detail'!A1295="","",LEFT('Support - Calculation Detail'!A1295,7)&amp;"-"&amp;RIGHT('Support - Calculation Detail'!A1295,2))</f>
        <v>3660339-UT</v>
      </c>
      <c r="B1295" t="str">
        <f>IF('Support - Calculation Detail'!C1295="","",'Support - Calculation Detail'!C1295)</f>
        <v>36</v>
      </c>
      <c r="C1295" t="str">
        <f>IF('Support - Calculation Detail'!B1295="","",'Support - Calculation Detail'!B1295)</f>
        <v>N</v>
      </c>
      <c r="D1295">
        <f>IF('Support - Calculation Detail'!D1295="","",'Support - Calculation Detail'!D1295)</f>
        <v>212931</v>
      </c>
      <c r="E1295">
        <f>IF('Support - Calculation Detail'!E1295="","",'Support - Calculation Detail'!E1295)</f>
        <v>0</v>
      </c>
      <c r="G1295">
        <f>IF('Support - Calculation Detail'!F1295="","",'Support - Calculation Detail'!F1295)</f>
        <v>212931</v>
      </c>
      <c r="H1295">
        <f>IF('Support - Calculation Detail'!G1295="","",'Support - Calculation Detail'!G1295)</f>
        <v>1.04</v>
      </c>
      <c r="I1295">
        <f>IF('Support - Calculation Detail'!H1295="","",'Support - Calculation Detail'!H1295)</f>
        <v>221448</v>
      </c>
      <c r="J1295">
        <f>IF('Support - Calculation Detail'!I1295="","",'Support - Calculation Detail'!I1295)</f>
        <v>0</v>
      </c>
      <c r="K1295">
        <f>IF('Support - Calculation Detail'!K1295="","",'Support - Calculation Detail'!K1295)</f>
        <v>221448</v>
      </c>
      <c r="L1295">
        <f>IF('Support - Calculation Detail'!L1295="","",'Support - Calculation Detail'!L1295)</f>
        <v>0</v>
      </c>
      <c r="M1295">
        <f>IF('Support - Calculation Detail'!M1295="","",'Support - Calculation Detail'!M1295)</f>
        <v>0</v>
      </c>
      <c r="N1295">
        <f>IF('Support - Calculation Detail'!N1295="","",'Support - Calculation Detail'!N1295)</f>
        <v>0</v>
      </c>
      <c r="P1295">
        <f>IF('Support - Calculation Detail'!O1295="","",'Support - Calculation Detail'!O1295)</f>
        <v>221448</v>
      </c>
      <c r="Q1295" t="b">
        <v>1</v>
      </c>
      <c r="R1295" t="str">
        <f t="shared" si="100"/>
        <v>3660339</v>
      </c>
      <c r="S1295" t="str">
        <f t="shared" si="101"/>
        <v>3660339-UT</v>
      </c>
      <c r="T1295" t="str">
        <f t="shared" si="102"/>
        <v>3660339-UT</v>
      </c>
      <c r="U1295" t="str">
        <f t="shared" si="103"/>
        <v>6</v>
      </c>
      <c r="V1295" t="str">
        <f t="shared" si="104"/>
        <v>UT</v>
      </c>
    </row>
    <row r="1296" spans="1:22" x14ac:dyDescent="0.35">
      <c r="A1296" t="str">
        <f>IF('Support - Calculation Detail'!A1296="","",LEFT('Support - Calculation Detail'!A1296,7)&amp;"-"&amp;RIGHT('Support - Calculation Detail'!A1296,2))</f>
        <v>3630688-UT</v>
      </c>
      <c r="B1296" t="str">
        <f>IF('Support - Calculation Detail'!C1296="","",'Support - Calculation Detail'!C1296)</f>
        <v>36</v>
      </c>
      <c r="C1296" t="str">
        <f>IF('Support - Calculation Detail'!B1296="","",'Support - Calculation Detail'!B1296)</f>
        <v>N</v>
      </c>
      <c r="D1296">
        <f>IF('Support - Calculation Detail'!D1296="","",'Support - Calculation Detail'!D1296)</f>
        <v>870361</v>
      </c>
      <c r="E1296">
        <f>IF('Support - Calculation Detail'!E1296="","",'Support - Calculation Detail'!E1296)</f>
        <v>0</v>
      </c>
      <c r="G1296">
        <f>IF('Support - Calculation Detail'!F1296="","",'Support - Calculation Detail'!F1296)</f>
        <v>870361</v>
      </c>
      <c r="H1296">
        <f>IF('Support - Calculation Detail'!G1296="","",'Support - Calculation Detail'!G1296)</f>
        <v>1.04</v>
      </c>
      <c r="I1296">
        <f>IF('Support - Calculation Detail'!H1296="","",'Support - Calculation Detail'!H1296)</f>
        <v>905175</v>
      </c>
      <c r="J1296">
        <f>IF('Support - Calculation Detail'!I1296="","",'Support - Calculation Detail'!I1296)</f>
        <v>0</v>
      </c>
      <c r="K1296">
        <f>IF('Support - Calculation Detail'!K1296="","",'Support - Calculation Detail'!K1296)</f>
        <v>905175</v>
      </c>
      <c r="L1296">
        <f>IF('Support - Calculation Detail'!L1296="","",'Support - Calculation Detail'!L1296)</f>
        <v>41220</v>
      </c>
      <c r="M1296">
        <f>IF('Support - Calculation Detail'!M1296="","",'Support - Calculation Detail'!M1296)</f>
        <v>0</v>
      </c>
      <c r="N1296">
        <f>IF('Support - Calculation Detail'!N1296="","",'Support - Calculation Detail'!N1296)</f>
        <v>0</v>
      </c>
      <c r="P1296">
        <f>IF('Support - Calculation Detail'!O1296="","",'Support - Calculation Detail'!O1296)</f>
        <v>946395</v>
      </c>
      <c r="Q1296" t="b">
        <v>1</v>
      </c>
      <c r="R1296" t="str">
        <f t="shared" si="100"/>
        <v>3630688</v>
      </c>
      <c r="S1296" t="str">
        <f t="shared" si="101"/>
        <v>3630688-UT</v>
      </c>
      <c r="T1296" t="str">
        <f t="shared" si="102"/>
        <v>3630688-UT</v>
      </c>
      <c r="U1296" t="str">
        <f t="shared" si="103"/>
        <v>3</v>
      </c>
      <c r="V1296" t="str">
        <f t="shared" si="104"/>
        <v>UT</v>
      </c>
    </row>
    <row r="1297" spans="1:22" x14ac:dyDescent="0.35">
      <c r="A1297" t="str">
        <f>IF('Support - Calculation Detail'!A1297="","",LEFT('Support - Calculation Detail'!A1297,7)&amp;"-"&amp;RIGHT('Support - Calculation Detail'!A1297,2))</f>
        <v>3630689-UT</v>
      </c>
      <c r="B1297" t="str">
        <f>IF('Support - Calculation Detail'!C1297="","",'Support - Calculation Detail'!C1297)</f>
        <v>36</v>
      </c>
      <c r="C1297" t="str">
        <f>IF('Support - Calculation Detail'!B1297="","",'Support - Calculation Detail'!B1297)</f>
        <v>N</v>
      </c>
      <c r="D1297">
        <f>IF('Support - Calculation Detail'!D1297="","",'Support - Calculation Detail'!D1297)</f>
        <v>363748</v>
      </c>
      <c r="E1297">
        <f>IF('Support - Calculation Detail'!E1297="","",'Support - Calculation Detail'!E1297)</f>
        <v>0</v>
      </c>
      <c r="G1297">
        <f>IF('Support - Calculation Detail'!F1297="","",'Support - Calculation Detail'!F1297)</f>
        <v>363748</v>
      </c>
      <c r="H1297">
        <f>IF('Support - Calculation Detail'!G1297="","",'Support - Calculation Detail'!G1297)</f>
        <v>1.04</v>
      </c>
      <c r="I1297">
        <f>IF('Support - Calculation Detail'!H1297="","",'Support - Calculation Detail'!H1297)</f>
        <v>378298</v>
      </c>
      <c r="J1297">
        <f>IF('Support - Calculation Detail'!I1297="","",'Support - Calculation Detail'!I1297)</f>
        <v>0</v>
      </c>
      <c r="K1297">
        <f>IF('Support - Calculation Detail'!K1297="","",'Support - Calculation Detail'!K1297)</f>
        <v>378298</v>
      </c>
      <c r="L1297">
        <f>IF('Support - Calculation Detail'!L1297="","",'Support - Calculation Detail'!L1297)</f>
        <v>42951</v>
      </c>
      <c r="M1297">
        <f>IF('Support - Calculation Detail'!M1297="","",'Support - Calculation Detail'!M1297)</f>
        <v>0</v>
      </c>
      <c r="N1297">
        <f>IF('Support - Calculation Detail'!N1297="","",'Support - Calculation Detail'!N1297)</f>
        <v>0</v>
      </c>
      <c r="P1297">
        <f>IF('Support - Calculation Detail'!O1297="","",'Support - Calculation Detail'!O1297)</f>
        <v>421249</v>
      </c>
      <c r="Q1297" t="b">
        <v>1</v>
      </c>
      <c r="R1297" t="str">
        <f t="shared" si="100"/>
        <v>3630689</v>
      </c>
      <c r="S1297" t="str">
        <f t="shared" si="101"/>
        <v>3630689-UT</v>
      </c>
      <c r="T1297" t="str">
        <f t="shared" si="102"/>
        <v>3630689-UT</v>
      </c>
      <c r="U1297" t="str">
        <f t="shared" si="103"/>
        <v>3</v>
      </c>
      <c r="V1297" t="str">
        <f t="shared" si="104"/>
        <v>UT</v>
      </c>
    </row>
    <row r="1298" spans="1:22" x14ac:dyDescent="0.35">
      <c r="A1298" t="str">
        <f>IF('Support - Calculation Detail'!A1298="","",LEFT('Support - Calculation Detail'!A1298,7)&amp;"-"&amp;RIGHT('Support - Calculation Detail'!A1298,2))</f>
        <v>3630690-UT</v>
      </c>
      <c r="B1298" t="str">
        <f>IF('Support - Calculation Detail'!C1298="","",'Support - Calculation Detail'!C1298)</f>
        <v>36</v>
      </c>
      <c r="C1298" t="str">
        <f>IF('Support - Calculation Detail'!B1298="","",'Support - Calculation Detail'!B1298)</f>
        <v>N</v>
      </c>
      <c r="D1298">
        <f>IF('Support - Calculation Detail'!D1298="","",'Support - Calculation Detail'!D1298)</f>
        <v>91322</v>
      </c>
      <c r="E1298">
        <f>IF('Support - Calculation Detail'!E1298="","",'Support - Calculation Detail'!E1298)</f>
        <v>0</v>
      </c>
      <c r="G1298">
        <f>IF('Support - Calculation Detail'!F1298="","",'Support - Calculation Detail'!F1298)</f>
        <v>91322</v>
      </c>
      <c r="H1298">
        <f>IF('Support - Calculation Detail'!G1298="","",'Support - Calculation Detail'!G1298)</f>
        <v>1.04</v>
      </c>
      <c r="I1298">
        <f>IF('Support - Calculation Detail'!H1298="","",'Support - Calculation Detail'!H1298)</f>
        <v>94975</v>
      </c>
      <c r="J1298">
        <f>IF('Support - Calculation Detail'!I1298="","",'Support - Calculation Detail'!I1298)</f>
        <v>0</v>
      </c>
      <c r="K1298">
        <f>IF('Support - Calculation Detail'!K1298="","",'Support - Calculation Detail'!K1298)</f>
        <v>94975</v>
      </c>
      <c r="L1298">
        <f>IF('Support - Calculation Detail'!L1298="","",'Support - Calculation Detail'!L1298)</f>
        <v>4222</v>
      </c>
      <c r="M1298">
        <f>IF('Support - Calculation Detail'!M1298="","",'Support - Calculation Detail'!M1298)</f>
        <v>0</v>
      </c>
      <c r="N1298">
        <f>IF('Support - Calculation Detail'!N1298="","",'Support - Calculation Detail'!N1298)</f>
        <v>0</v>
      </c>
      <c r="P1298">
        <f>IF('Support - Calculation Detail'!O1298="","",'Support - Calculation Detail'!O1298)</f>
        <v>99197</v>
      </c>
      <c r="Q1298" t="b">
        <v>1</v>
      </c>
      <c r="R1298" t="str">
        <f t="shared" si="100"/>
        <v>3630690</v>
      </c>
      <c r="S1298" t="str">
        <f t="shared" si="101"/>
        <v>3630690-UT</v>
      </c>
      <c r="T1298" t="str">
        <f t="shared" si="102"/>
        <v>3630690-UT</v>
      </c>
      <c r="U1298" t="str">
        <f t="shared" si="103"/>
        <v>3</v>
      </c>
      <c r="V1298" t="str">
        <f t="shared" si="104"/>
        <v>UT</v>
      </c>
    </row>
    <row r="1299" spans="1:22" x14ac:dyDescent="0.35">
      <c r="A1299" t="str">
        <f>IF('Support - Calculation Detail'!A1299="","",LEFT('Support - Calculation Detail'!A1299,7)&amp;"-"&amp;RIGHT('Support - Calculation Detail'!A1299,2))</f>
        <v>3661014-UT</v>
      </c>
      <c r="B1299" t="str">
        <f>IF('Support - Calculation Detail'!C1299="","",'Support - Calculation Detail'!C1299)</f>
        <v>36</v>
      </c>
      <c r="C1299" t="str">
        <f>IF('Support - Calculation Detail'!B1299="","",'Support - Calculation Detail'!B1299)</f>
        <v>N</v>
      </c>
      <c r="D1299">
        <f>IF('Support - Calculation Detail'!D1299="","",'Support - Calculation Detail'!D1299)</f>
        <v>0</v>
      </c>
      <c r="E1299">
        <f>IF('Support - Calculation Detail'!E1299="","",'Support - Calculation Detail'!E1299)</f>
        <v>0</v>
      </c>
      <c r="G1299">
        <f>IF('Support - Calculation Detail'!F1299="","",'Support - Calculation Detail'!F1299)</f>
        <v>0</v>
      </c>
      <c r="H1299">
        <f>IF('Support - Calculation Detail'!G1299="","",'Support - Calculation Detail'!G1299)</f>
        <v>1.04</v>
      </c>
      <c r="I1299">
        <f>IF('Support - Calculation Detail'!H1299="","",'Support - Calculation Detail'!H1299)</f>
        <v>0</v>
      </c>
      <c r="J1299">
        <f>IF('Support - Calculation Detail'!I1299="","",'Support - Calculation Detail'!I1299)</f>
        <v>0</v>
      </c>
      <c r="K1299">
        <f>IF('Support - Calculation Detail'!K1299="","",'Support - Calculation Detail'!K1299)</f>
        <v>0</v>
      </c>
      <c r="L1299">
        <f>IF('Support - Calculation Detail'!L1299="","",'Support - Calculation Detail'!L1299)</f>
        <v>0</v>
      </c>
      <c r="M1299">
        <f>IF('Support - Calculation Detail'!M1299="","",'Support - Calculation Detail'!M1299)</f>
        <v>0</v>
      </c>
      <c r="N1299">
        <f>IF('Support - Calculation Detail'!N1299="","",'Support - Calculation Detail'!N1299)</f>
        <v>0</v>
      </c>
      <c r="P1299">
        <f>IF('Support - Calculation Detail'!O1299="","",'Support - Calculation Detail'!O1299)</f>
        <v>0</v>
      </c>
      <c r="Q1299" t="b">
        <v>1</v>
      </c>
      <c r="R1299" t="str">
        <f t="shared" si="100"/>
        <v>3661014</v>
      </c>
      <c r="S1299" t="str">
        <f t="shared" si="101"/>
        <v>3661014-UT</v>
      </c>
      <c r="T1299" t="str">
        <f t="shared" si="102"/>
        <v>3661014-UT</v>
      </c>
      <c r="U1299" t="str">
        <f t="shared" si="103"/>
        <v>6</v>
      </c>
      <c r="V1299" t="str">
        <f t="shared" si="104"/>
        <v>UT</v>
      </c>
    </row>
    <row r="1300" spans="1:22" x14ac:dyDescent="0.35">
      <c r="A1300" t="str">
        <f>IF('Support - Calculation Detail'!A1300="","",LEFT('Support - Calculation Detail'!A1300,7)&amp;"-"&amp;RIGHT('Support - Calculation Detail'!A1300,2))</f>
        <v>3661081-UT</v>
      </c>
      <c r="B1300" t="str">
        <f>IF('Support - Calculation Detail'!C1300="","",'Support - Calculation Detail'!C1300)</f>
        <v>36</v>
      </c>
      <c r="C1300" t="str">
        <f>IF('Support - Calculation Detail'!B1300="","",'Support - Calculation Detail'!B1300)</f>
        <v>N</v>
      </c>
      <c r="D1300">
        <f>IF('Support - Calculation Detail'!D1300="","",'Support - Calculation Detail'!D1300)</f>
        <v>74120</v>
      </c>
      <c r="E1300">
        <f>IF('Support - Calculation Detail'!E1300="","",'Support - Calculation Detail'!E1300)</f>
        <v>0</v>
      </c>
      <c r="G1300">
        <f>IF('Support - Calculation Detail'!F1300="","",'Support - Calculation Detail'!F1300)</f>
        <v>74120</v>
      </c>
      <c r="H1300">
        <f>IF('Support - Calculation Detail'!G1300="","",'Support - Calculation Detail'!G1300)</f>
        <v>1.04</v>
      </c>
      <c r="I1300">
        <f>IF('Support - Calculation Detail'!H1300="","",'Support - Calculation Detail'!H1300)</f>
        <v>77085</v>
      </c>
      <c r="J1300">
        <f>IF('Support - Calculation Detail'!I1300="","",'Support - Calculation Detail'!I1300)</f>
        <v>0</v>
      </c>
      <c r="K1300">
        <f>IF('Support - Calculation Detail'!K1300="","",'Support - Calculation Detail'!K1300)</f>
        <v>77085</v>
      </c>
      <c r="L1300">
        <f>IF('Support - Calculation Detail'!L1300="","",'Support - Calculation Detail'!L1300)</f>
        <v>0</v>
      </c>
      <c r="M1300">
        <f>IF('Support - Calculation Detail'!M1300="","",'Support - Calculation Detail'!M1300)</f>
        <v>0</v>
      </c>
      <c r="N1300">
        <f>IF('Support - Calculation Detail'!N1300="","",'Support - Calculation Detail'!N1300)</f>
        <v>0</v>
      </c>
      <c r="P1300">
        <f>IF('Support - Calculation Detail'!O1300="","",'Support - Calculation Detail'!O1300)</f>
        <v>77085</v>
      </c>
      <c r="Q1300" t="b">
        <v>1</v>
      </c>
      <c r="R1300" t="str">
        <f t="shared" si="100"/>
        <v>3661081</v>
      </c>
      <c r="S1300" t="str">
        <f t="shared" si="101"/>
        <v>3661081-UT</v>
      </c>
      <c r="T1300" t="str">
        <f t="shared" si="102"/>
        <v>3661081-UT</v>
      </c>
      <c r="U1300" t="str">
        <f t="shared" si="103"/>
        <v>6</v>
      </c>
      <c r="V1300" t="str">
        <f t="shared" si="104"/>
        <v>UT</v>
      </c>
    </row>
    <row r="1301" spans="1:22" x14ac:dyDescent="0.35">
      <c r="A1301" t="str">
        <f>IF('Support - Calculation Detail'!A1301="","",LEFT('Support - Calculation Detail'!A1301,7)&amp;"-"&amp;RIGHT('Support - Calculation Detail'!A1301,2))</f>
        <v>3661083-UT</v>
      </c>
      <c r="B1301" t="str">
        <f>IF('Support - Calculation Detail'!C1301="","",'Support - Calculation Detail'!C1301)</f>
        <v>36</v>
      </c>
      <c r="C1301" t="str">
        <f>IF('Support - Calculation Detail'!B1301="","",'Support - Calculation Detail'!B1301)</f>
        <v>N</v>
      </c>
      <c r="D1301">
        <f>IF('Support - Calculation Detail'!D1301="","",'Support - Calculation Detail'!D1301)</f>
        <v>36325</v>
      </c>
      <c r="E1301">
        <f>IF('Support - Calculation Detail'!E1301="","",'Support - Calculation Detail'!E1301)</f>
        <v>0</v>
      </c>
      <c r="G1301">
        <f>IF('Support - Calculation Detail'!F1301="","",'Support - Calculation Detail'!F1301)</f>
        <v>36325</v>
      </c>
      <c r="H1301">
        <f>IF('Support - Calculation Detail'!G1301="","",'Support - Calculation Detail'!G1301)</f>
        <v>1.04</v>
      </c>
      <c r="I1301">
        <f>IF('Support - Calculation Detail'!H1301="","",'Support - Calculation Detail'!H1301)</f>
        <v>37778</v>
      </c>
      <c r="J1301">
        <f>IF('Support - Calculation Detail'!I1301="","",'Support - Calculation Detail'!I1301)</f>
        <v>0</v>
      </c>
      <c r="K1301">
        <f>IF('Support - Calculation Detail'!K1301="","",'Support - Calculation Detail'!K1301)</f>
        <v>37778</v>
      </c>
      <c r="L1301">
        <f>IF('Support - Calculation Detail'!L1301="","",'Support - Calculation Detail'!L1301)</f>
        <v>0</v>
      </c>
      <c r="M1301">
        <f>IF('Support - Calculation Detail'!M1301="","",'Support - Calculation Detail'!M1301)</f>
        <v>0</v>
      </c>
      <c r="N1301">
        <f>IF('Support - Calculation Detail'!N1301="","",'Support - Calculation Detail'!N1301)</f>
        <v>0</v>
      </c>
      <c r="P1301">
        <f>IF('Support - Calculation Detail'!O1301="","",'Support - Calculation Detail'!O1301)</f>
        <v>37778</v>
      </c>
      <c r="Q1301" t="b">
        <v>1</v>
      </c>
      <c r="R1301" t="str">
        <f t="shared" si="100"/>
        <v>3661083</v>
      </c>
      <c r="S1301" t="str">
        <f t="shared" si="101"/>
        <v>3661083-UT</v>
      </c>
      <c r="T1301" t="str">
        <f t="shared" si="102"/>
        <v>3661083-UT</v>
      </c>
      <c r="U1301" t="str">
        <f t="shared" si="103"/>
        <v>6</v>
      </c>
      <c r="V1301" t="str">
        <f t="shared" si="104"/>
        <v>UT</v>
      </c>
    </row>
    <row r="1302" spans="1:22" x14ac:dyDescent="0.35">
      <c r="A1302" t="str">
        <f>IF('Support - Calculation Detail'!A1302="","",LEFT('Support - Calculation Detail'!A1302,7)&amp;"-"&amp;RIGHT('Support - Calculation Detail'!A1302,2))</f>
        <v>3661084-UT</v>
      </c>
      <c r="B1302" t="str">
        <f>IF('Support - Calculation Detail'!C1302="","",'Support - Calculation Detail'!C1302)</f>
        <v>36</v>
      </c>
      <c r="C1302" t="str">
        <f>IF('Support - Calculation Detail'!B1302="","",'Support - Calculation Detail'!B1302)</f>
        <v>N</v>
      </c>
      <c r="D1302">
        <f>IF('Support - Calculation Detail'!D1302="","",'Support - Calculation Detail'!D1302)</f>
        <v>158345</v>
      </c>
      <c r="E1302">
        <f>IF('Support - Calculation Detail'!E1302="","",'Support - Calculation Detail'!E1302)</f>
        <v>0</v>
      </c>
      <c r="G1302">
        <f>IF('Support - Calculation Detail'!F1302="","",'Support - Calculation Detail'!F1302)</f>
        <v>158345</v>
      </c>
      <c r="H1302">
        <f>IF('Support - Calculation Detail'!G1302="","",'Support - Calculation Detail'!G1302)</f>
        <v>1.04</v>
      </c>
      <c r="I1302">
        <f>IF('Support - Calculation Detail'!H1302="","",'Support - Calculation Detail'!H1302)</f>
        <v>164679</v>
      </c>
      <c r="J1302">
        <f>IF('Support - Calculation Detail'!I1302="","",'Support - Calculation Detail'!I1302)</f>
        <v>0</v>
      </c>
      <c r="K1302">
        <f>IF('Support - Calculation Detail'!K1302="","",'Support - Calculation Detail'!K1302)</f>
        <v>164679</v>
      </c>
      <c r="L1302">
        <f>IF('Support - Calculation Detail'!L1302="","",'Support - Calculation Detail'!L1302)</f>
        <v>0</v>
      </c>
      <c r="M1302">
        <f>IF('Support - Calculation Detail'!M1302="","",'Support - Calculation Detail'!M1302)</f>
        <v>0</v>
      </c>
      <c r="N1302">
        <f>IF('Support - Calculation Detail'!N1302="","",'Support - Calculation Detail'!N1302)</f>
        <v>0</v>
      </c>
      <c r="P1302">
        <f>IF('Support - Calculation Detail'!O1302="","",'Support - Calculation Detail'!O1302)</f>
        <v>164679</v>
      </c>
      <c r="Q1302" t="b">
        <v>1</v>
      </c>
      <c r="R1302" t="str">
        <f t="shared" si="100"/>
        <v>3661084</v>
      </c>
      <c r="S1302" t="str">
        <f t="shared" si="101"/>
        <v>3661084-UT</v>
      </c>
      <c r="T1302" t="str">
        <f t="shared" si="102"/>
        <v>3661084-UT</v>
      </c>
      <c r="U1302" t="str">
        <f t="shared" si="103"/>
        <v>6</v>
      </c>
      <c r="V1302" t="str">
        <f t="shared" si="104"/>
        <v>UT</v>
      </c>
    </row>
    <row r="1303" spans="1:22" x14ac:dyDescent="0.35">
      <c r="A1303" t="str">
        <f>IF('Support - Calculation Detail'!A1303="","",LEFT('Support - Calculation Detail'!A1303,7)&amp;"-"&amp;RIGHT('Support - Calculation Detail'!A1303,2))</f>
        <v>3661085-UT</v>
      </c>
      <c r="B1303" t="str">
        <f>IF('Support - Calculation Detail'!C1303="","",'Support - Calculation Detail'!C1303)</f>
        <v>36</v>
      </c>
      <c r="C1303" t="str">
        <f>IF('Support - Calculation Detail'!B1303="","",'Support - Calculation Detail'!B1303)</f>
        <v>N</v>
      </c>
      <c r="D1303">
        <f>IF('Support - Calculation Detail'!D1303="","",'Support - Calculation Detail'!D1303)</f>
        <v>33485</v>
      </c>
      <c r="E1303">
        <f>IF('Support - Calculation Detail'!E1303="","",'Support - Calculation Detail'!E1303)</f>
        <v>0</v>
      </c>
      <c r="G1303">
        <f>IF('Support - Calculation Detail'!F1303="","",'Support - Calculation Detail'!F1303)</f>
        <v>33485</v>
      </c>
      <c r="H1303">
        <f>IF('Support - Calculation Detail'!G1303="","",'Support - Calculation Detail'!G1303)</f>
        <v>1.04</v>
      </c>
      <c r="I1303">
        <f>IF('Support - Calculation Detail'!H1303="","",'Support - Calculation Detail'!H1303)</f>
        <v>34824</v>
      </c>
      <c r="J1303">
        <f>IF('Support - Calculation Detail'!I1303="","",'Support - Calculation Detail'!I1303)</f>
        <v>0</v>
      </c>
      <c r="K1303">
        <f>IF('Support - Calculation Detail'!K1303="","",'Support - Calculation Detail'!K1303)</f>
        <v>34824</v>
      </c>
      <c r="L1303">
        <f>IF('Support - Calculation Detail'!L1303="","",'Support - Calculation Detail'!L1303)</f>
        <v>0</v>
      </c>
      <c r="M1303">
        <f>IF('Support - Calculation Detail'!M1303="","",'Support - Calculation Detail'!M1303)</f>
        <v>0</v>
      </c>
      <c r="N1303">
        <f>IF('Support - Calculation Detail'!N1303="","",'Support - Calculation Detail'!N1303)</f>
        <v>0</v>
      </c>
      <c r="P1303">
        <f>IF('Support - Calculation Detail'!O1303="","",'Support - Calculation Detail'!O1303)</f>
        <v>34824</v>
      </c>
      <c r="Q1303" t="b">
        <v>1</v>
      </c>
      <c r="R1303" t="str">
        <f t="shared" si="100"/>
        <v>3661085</v>
      </c>
      <c r="S1303" t="str">
        <f t="shared" si="101"/>
        <v>3661085-UT</v>
      </c>
      <c r="T1303" t="str">
        <f t="shared" si="102"/>
        <v>3661085-UT</v>
      </c>
      <c r="U1303" t="str">
        <f t="shared" si="103"/>
        <v>6</v>
      </c>
      <c r="V1303" t="str">
        <f t="shared" si="104"/>
        <v>UT</v>
      </c>
    </row>
    <row r="1304" spans="1:22" x14ac:dyDescent="0.35">
      <c r="A1304" t="str">
        <f>IF('Support - Calculation Detail'!A1304="","",LEFT('Support - Calculation Detail'!A1304,7)&amp;"-"&amp;RIGHT('Support - Calculation Detail'!A1304,2))</f>
        <v>3661086-UT</v>
      </c>
      <c r="B1304" t="str">
        <f>IF('Support - Calculation Detail'!C1304="","",'Support - Calculation Detail'!C1304)</f>
        <v>36</v>
      </c>
      <c r="C1304" t="str">
        <f>IF('Support - Calculation Detail'!B1304="","",'Support - Calculation Detail'!B1304)</f>
        <v>N</v>
      </c>
      <c r="D1304">
        <f>IF('Support - Calculation Detail'!D1304="","",'Support - Calculation Detail'!D1304)</f>
        <v>62349</v>
      </c>
      <c r="E1304">
        <f>IF('Support - Calculation Detail'!E1304="","",'Support - Calculation Detail'!E1304)</f>
        <v>0</v>
      </c>
      <c r="G1304">
        <f>IF('Support - Calculation Detail'!F1304="","",'Support - Calculation Detail'!F1304)</f>
        <v>62349</v>
      </c>
      <c r="H1304">
        <f>IF('Support - Calculation Detail'!G1304="","",'Support - Calculation Detail'!G1304)</f>
        <v>1.04</v>
      </c>
      <c r="I1304">
        <f>IF('Support - Calculation Detail'!H1304="","",'Support - Calculation Detail'!H1304)</f>
        <v>64843</v>
      </c>
      <c r="J1304">
        <f>IF('Support - Calculation Detail'!I1304="","",'Support - Calculation Detail'!I1304)</f>
        <v>0</v>
      </c>
      <c r="K1304">
        <f>IF('Support - Calculation Detail'!K1304="","",'Support - Calculation Detail'!K1304)</f>
        <v>64843</v>
      </c>
      <c r="L1304">
        <f>IF('Support - Calculation Detail'!L1304="","",'Support - Calculation Detail'!L1304)</f>
        <v>0</v>
      </c>
      <c r="M1304">
        <f>IF('Support - Calculation Detail'!M1304="","",'Support - Calculation Detail'!M1304)</f>
        <v>0</v>
      </c>
      <c r="N1304">
        <f>IF('Support - Calculation Detail'!N1304="","",'Support - Calculation Detail'!N1304)</f>
        <v>0</v>
      </c>
      <c r="P1304">
        <f>IF('Support - Calculation Detail'!O1304="","",'Support - Calculation Detail'!O1304)</f>
        <v>64843</v>
      </c>
      <c r="Q1304" t="b">
        <v>1</v>
      </c>
      <c r="R1304" t="str">
        <f t="shared" si="100"/>
        <v>3661086</v>
      </c>
      <c r="S1304" t="str">
        <f t="shared" si="101"/>
        <v>3661086-UT</v>
      </c>
      <c r="T1304" t="str">
        <f t="shared" si="102"/>
        <v>3661086-UT</v>
      </c>
      <c r="U1304" t="str">
        <f t="shared" si="103"/>
        <v>6</v>
      </c>
      <c r="V1304" t="str">
        <f t="shared" si="104"/>
        <v>UT</v>
      </c>
    </row>
    <row r="1305" spans="1:22" x14ac:dyDescent="0.35">
      <c r="A1305" t="str">
        <f>IF('Support - Calculation Detail'!A1305="","",LEFT('Support - Calculation Detail'!A1305,7)&amp;"-"&amp;RIGHT('Support - Calculation Detail'!A1305,2))</f>
        <v>3661087-UT</v>
      </c>
      <c r="B1305" t="str">
        <f>IF('Support - Calculation Detail'!C1305="","",'Support - Calculation Detail'!C1305)</f>
        <v>36</v>
      </c>
      <c r="C1305" t="str">
        <f>IF('Support - Calculation Detail'!B1305="","",'Support - Calculation Detail'!B1305)</f>
        <v>N</v>
      </c>
      <c r="D1305">
        <f>IF('Support - Calculation Detail'!D1305="","",'Support - Calculation Detail'!D1305)</f>
        <v>69493</v>
      </c>
      <c r="E1305">
        <f>IF('Support - Calculation Detail'!E1305="","",'Support - Calculation Detail'!E1305)</f>
        <v>0</v>
      </c>
      <c r="G1305">
        <f>IF('Support - Calculation Detail'!F1305="","",'Support - Calculation Detail'!F1305)</f>
        <v>69493</v>
      </c>
      <c r="H1305">
        <f>IF('Support - Calculation Detail'!G1305="","",'Support - Calculation Detail'!G1305)</f>
        <v>1.04</v>
      </c>
      <c r="I1305">
        <f>IF('Support - Calculation Detail'!H1305="","",'Support - Calculation Detail'!H1305)</f>
        <v>72273</v>
      </c>
      <c r="J1305">
        <f>IF('Support - Calculation Detail'!I1305="","",'Support - Calculation Detail'!I1305)</f>
        <v>0</v>
      </c>
      <c r="K1305">
        <f>IF('Support - Calculation Detail'!K1305="","",'Support - Calculation Detail'!K1305)</f>
        <v>72273</v>
      </c>
      <c r="L1305">
        <f>IF('Support - Calculation Detail'!L1305="","",'Support - Calculation Detail'!L1305)</f>
        <v>0</v>
      </c>
      <c r="M1305">
        <f>IF('Support - Calculation Detail'!M1305="","",'Support - Calculation Detail'!M1305)</f>
        <v>0</v>
      </c>
      <c r="N1305">
        <f>IF('Support - Calculation Detail'!N1305="","",'Support - Calculation Detail'!N1305)</f>
        <v>0</v>
      </c>
      <c r="P1305">
        <f>IF('Support - Calculation Detail'!O1305="","",'Support - Calculation Detail'!O1305)</f>
        <v>72273</v>
      </c>
      <c r="Q1305" t="b">
        <v>1</v>
      </c>
      <c r="R1305" t="str">
        <f t="shared" si="100"/>
        <v>3661087</v>
      </c>
      <c r="S1305" t="str">
        <f t="shared" si="101"/>
        <v>3661087-UT</v>
      </c>
      <c r="T1305" t="str">
        <f t="shared" si="102"/>
        <v>3661087-UT</v>
      </c>
      <c r="U1305" t="str">
        <f t="shared" si="103"/>
        <v>6</v>
      </c>
      <c r="V1305" t="str">
        <f t="shared" si="104"/>
        <v>UT</v>
      </c>
    </row>
    <row r="1306" spans="1:22" x14ac:dyDescent="0.35">
      <c r="A1306" t="str">
        <f>IF('Support - Calculation Detail'!A1306="","",LEFT('Support - Calculation Detail'!A1306,7)&amp;"-"&amp;RIGHT('Support - Calculation Detail'!A1306,2))</f>
        <v>3661088-UT</v>
      </c>
      <c r="B1306" t="str">
        <f>IF('Support - Calculation Detail'!C1306="","",'Support - Calculation Detail'!C1306)</f>
        <v>36</v>
      </c>
      <c r="C1306" t="str">
        <f>IF('Support - Calculation Detail'!B1306="","",'Support - Calculation Detail'!B1306)</f>
        <v>N</v>
      </c>
      <c r="D1306">
        <f>IF('Support - Calculation Detail'!D1306="","",'Support - Calculation Detail'!D1306)</f>
        <v>75106</v>
      </c>
      <c r="E1306">
        <f>IF('Support - Calculation Detail'!E1306="","",'Support - Calculation Detail'!E1306)</f>
        <v>0</v>
      </c>
      <c r="G1306">
        <f>IF('Support - Calculation Detail'!F1306="","",'Support - Calculation Detail'!F1306)</f>
        <v>75106</v>
      </c>
      <c r="H1306">
        <f>IF('Support - Calculation Detail'!G1306="","",'Support - Calculation Detail'!G1306)</f>
        <v>1.04</v>
      </c>
      <c r="I1306">
        <f>IF('Support - Calculation Detail'!H1306="","",'Support - Calculation Detail'!H1306)</f>
        <v>78110</v>
      </c>
      <c r="J1306">
        <f>IF('Support - Calculation Detail'!I1306="","",'Support - Calculation Detail'!I1306)</f>
        <v>0</v>
      </c>
      <c r="K1306">
        <f>IF('Support - Calculation Detail'!K1306="","",'Support - Calculation Detail'!K1306)</f>
        <v>78110</v>
      </c>
      <c r="L1306">
        <f>IF('Support - Calculation Detail'!L1306="","",'Support - Calculation Detail'!L1306)</f>
        <v>0</v>
      </c>
      <c r="M1306">
        <f>IF('Support - Calculation Detail'!M1306="","",'Support - Calculation Detail'!M1306)</f>
        <v>0</v>
      </c>
      <c r="N1306">
        <f>IF('Support - Calculation Detail'!N1306="","",'Support - Calculation Detail'!N1306)</f>
        <v>0</v>
      </c>
      <c r="P1306">
        <f>IF('Support - Calculation Detail'!O1306="","",'Support - Calculation Detail'!O1306)</f>
        <v>78110</v>
      </c>
      <c r="Q1306" t="b">
        <v>1</v>
      </c>
      <c r="R1306" t="str">
        <f t="shared" si="100"/>
        <v>3661088</v>
      </c>
      <c r="S1306" t="str">
        <f t="shared" si="101"/>
        <v>3661088-UT</v>
      </c>
      <c r="T1306" t="str">
        <f t="shared" si="102"/>
        <v>3661088-UT</v>
      </c>
      <c r="U1306" t="str">
        <f t="shared" si="103"/>
        <v>6</v>
      </c>
      <c r="V1306" t="str">
        <f t="shared" si="104"/>
        <v>UT</v>
      </c>
    </row>
    <row r="1307" spans="1:22" x14ac:dyDescent="0.35">
      <c r="A1307" t="str">
        <f>IF('Support - Calculation Detail'!A1307="","",LEFT('Support - Calculation Detail'!A1307,7)&amp;"-"&amp;RIGHT('Support - Calculation Detail'!A1307,2))</f>
        <v>3661089-UT</v>
      </c>
      <c r="B1307" t="str">
        <f>IF('Support - Calculation Detail'!C1307="","",'Support - Calculation Detail'!C1307)</f>
        <v>36</v>
      </c>
      <c r="C1307" t="str">
        <f>IF('Support - Calculation Detail'!B1307="","",'Support - Calculation Detail'!B1307)</f>
        <v>N</v>
      </c>
      <c r="D1307">
        <f>IF('Support - Calculation Detail'!D1307="","",'Support - Calculation Detail'!D1307)</f>
        <v>114449</v>
      </c>
      <c r="E1307">
        <f>IF('Support - Calculation Detail'!E1307="","",'Support - Calculation Detail'!E1307)</f>
        <v>0</v>
      </c>
      <c r="G1307">
        <f>IF('Support - Calculation Detail'!F1307="","",'Support - Calculation Detail'!F1307)</f>
        <v>114449</v>
      </c>
      <c r="H1307">
        <f>IF('Support - Calculation Detail'!G1307="","",'Support - Calculation Detail'!G1307)</f>
        <v>1.04</v>
      </c>
      <c r="I1307">
        <f>IF('Support - Calculation Detail'!H1307="","",'Support - Calculation Detail'!H1307)</f>
        <v>119027</v>
      </c>
      <c r="J1307">
        <f>IF('Support - Calculation Detail'!I1307="","",'Support - Calculation Detail'!I1307)</f>
        <v>0</v>
      </c>
      <c r="K1307">
        <f>IF('Support - Calculation Detail'!K1307="","",'Support - Calculation Detail'!K1307)</f>
        <v>119027</v>
      </c>
      <c r="L1307">
        <f>IF('Support - Calculation Detail'!L1307="","",'Support - Calculation Detail'!L1307)</f>
        <v>0</v>
      </c>
      <c r="M1307">
        <f>IF('Support - Calculation Detail'!M1307="","",'Support - Calculation Detail'!M1307)</f>
        <v>0</v>
      </c>
      <c r="N1307">
        <f>IF('Support - Calculation Detail'!N1307="","",'Support - Calculation Detail'!N1307)</f>
        <v>0</v>
      </c>
      <c r="P1307">
        <f>IF('Support - Calculation Detail'!O1307="","",'Support - Calculation Detail'!O1307)</f>
        <v>119027</v>
      </c>
      <c r="Q1307" t="b">
        <v>1</v>
      </c>
      <c r="R1307" t="str">
        <f t="shared" si="100"/>
        <v>3661089</v>
      </c>
      <c r="S1307" t="str">
        <f t="shared" si="101"/>
        <v>3661089-UT</v>
      </c>
      <c r="T1307" t="str">
        <f t="shared" si="102"/>
        <v>3661089-UT</v>
      </c>
      <c r="U1307" t="str">
        <f t="shared" si="103"/>
        <v>6</v>
      </c>
      <c r="V1307" t="str">
        <f t="shared" si="104"/>
        <v>UT</v>
      </c>
    </row>
    <row r="1308" spans="1:22" x14ac:dyDescent="0.35">
      <c r="A1308" t="str">
        <f>IF('Support - Calculation Detail'!A1308="","",LEFT('Support - Calculation Detail'!A1308,7)&amp;"-"&amp;RIGHT('Support - Calculation Detail'!A1308,2))</f>
        <v>3643640-SO</v>
      </c>
      <c r="B1308" t="str">
        <f>IF('Support - Calculation Detail'!C1308="","",'Support - Calculation Detail'!C1308)</f>
        <v>36</v>
      </c>
      <c r="C1308" t="str">
        <f>IF('Support - Calculation Detail'!B1308="","",'Support - Calculation Detail'!B1308)</f>
        <v>N</v>
      </c>
      <c r="D1308">
        <f>IF('Support - Calculation Detail'!D1308="","",'Support - Calculation Detail'!D1308)</f>
        <v>435972</v>
      </c>
      <c r="E1308">
        <f>IF('Support - Calculation Detail'!E1308="","",'Support - Calculation Detail'!E1308)</f>
        <v>0</v>
      </c>
      <c r="G1308">
        <f>IF('Support - Calculation Detail'!F1308="","",'Support - Calculation Detail'!F1308)</f>
        <v>435972</v>
      </c>
      <c r="H1308">
        <f>IF('Support - Calculation Detail'!G1308="","",'Support - Calculation Detail'!G1308)</f>
        <v>1.04</v>
      </c>
      <c r="I1308">
        <f>IF('Support - Calculation Detail'!H1308="","",'Support - Calculation Detail'!H1308)</f>
        <v>453411</v>
      </c>
      <c r="J1308">
        <f>IF('Support - Calculation Detail'!I1308="","",'Support - Calculation Detail'!I1308)</f>
        <v>0</v>
      </c>
      <c r="K1308">
        <f>IF('Support - Calculation Detail'!K1308="","",'Support - Calculation Detail'!K1308)</f>
        <v>453411</v>
      </c>
      <c r="L1308">
        <f>IF('Support - Calculation Detail'!L1308="","",'Support - Calculation Detail'!L1308)</f>
        <v>0</v>
      </c>
      <c r="M1308">
        <f>IF('Support - Calculation Detail'!M1308="","",'Support - Calculation Detail'!M1308)</f>
        <v>0</v>
      </c>
      <c r="N1308">
        <f>IF('Support - Calculation Detail'!N1308="","",'Support - Calculation Detail'!N1308)</f>
        <v>0</v>
      </c>
      <c r="P1308">
        <f>IF('Support - Calculation Detail'!O1308="","",'Support - Calculation Detail'!O1308)</f>
        <v>453411</v>
      </c>
      <c r="Q1308" t="b">
        <v>1</v>
      </c>
      <c r="R1308" t="str">
        <f t="shared" si="100"/>
        <v>3643640</v>
      </c>
      <c r="S1308" t="str">
        <f t="shared" si="101"/>
        <v>3643640-SO</v>
      </c>
      <c r="T1308" t="str">
        <f t="shared" si="102"/>
        <v>3643640-SO</v>
      </c>
      <c r="U1308" t="str">
        <f t="shared" si="103"/>
        <v>4</v>
      </c>
      <c r="V1308" t="str">
        <f t="shared" si="104"/>
        <v>SO</v>
      </c>
    </row>
    <row r="1309" spans="1:22" x14ac:dyDescent="0.35">
      <c r="A1309" t="str">
        <f>IF('Support - Calculation Detail'!A1309="","",LEFT('Support - Calculation Detail'!A1309,7)&amp;"-"&amp;RIGHT('Support - Calculation Detail'!A1309,2))</f>
        <v>3643675-SO</v>
      </c>
      <c r="B1309" t="str">
        <f>IF('Support - Calculation Detail'!C1309="","",'Support - Calculation Detail'!C1309)</f>
        <v>36</v>
      </c>
      <c r="C1309" t="str">
        <f>IF('Support - Calculation Detail'!B1309="","",'Support - Calculation Detail'!B1309)</f>
        <v>N</v>
      </c>
      <c r="D1309">
        <f>IF('Support - Calculation Detail'!D1309="","",'Support - Calculation Detail'!D1309)</f>
        <v>7857616</v>
      </c>
      <c r="E1309">
        <f>IF('Support - Calculation Detail'!E1309="","",'Support - Calculation Detail'!E1309)</f>
        <v>0</v>
      </c>
      <c r="G1309">
        <f>IF('Support - Calculation Detail'!F1309="","",'Support - Calculation Detail'!F1309)</f>
        <v>7857616</v>
      </c>
      <c r="H1309">
        <f>IF('Support - Calculation Detail'!G1309="","",'Support - Calculation Detail'!G1309)</f>
        <v>1.04</v>
      </c>
      <c r="I1309">
        <f>IF('Support - Calculation Detail'!H1309="","",'Support - Calculation Detail'!H1309)</f>
        <v>8171921</v>
      </c>
      <c r="J1309">
        <f>IF('Support - Calculation Detail'!I1309="","",'Support - Calculation Detail'!I1309)</f>
        <v>0</v>
      </c>
      <c r="K1309">
        <f>IF('Support - Calculation Detail'!K1309="","",'Support - Calculation Detail'!K1309)</f>
        <v>8171921</v>
      </c>
      <c r="L1309">
        <f>IF('Support - Calculation Detail'!L1309="","",'Support - Calculation Detail'!L1309)</f>
        <v>0</v>
      </c>
      <c r="M1309">
        <f>IF('Support - Calculation Detail'!M1309="","",'Support - Calculation Detail'!M1309)</f>
        <v>0</v>
      </c>
      <c r="N1309">
        <f>IF('Support - Calculation Detail'!N1309="","",'Support - Calculation Detail'!N1309)</f>
        <v>0</v>
      </c>
      <c r="P1309">
        <f>IF('Support - Calculation Detail'!O1309="","",'Support - Calculation Detail'!O1309)</f>
        <v>8171921</v>
      </c>
      <c r="Q1309" t="b">
        <v>1</v>
      </c>
      <c r="R1309" t="str">
        <f t="shared" si="100"/>
        <v>3643675</v>
      </c>
      <c r="S1309" t="str">
        <f t="shared" si="101"/>
        <v>3643675-SO</v>
      </c>
      <c r="T1309" t="str">
        <f t="shared" si="102"/>
        <v>3643675-SO</v>
      </c>
      <c r="U1309" t="str">
        <f t="shared" si="103"/>
        <v>4</v>
      </c>
      <c r="V1309" t="str">
        <f t="shared" si="104"/>
        <v>SO</v>
      </c>
    </row>
    <row r="1310" spans="1:22" x14ac:dyDescent="0.35">
      <c r="A1310" t="str">
        <f>IF('Support - Calculation Detail'!A1310="","",LEFT('Support - Calculation Detail'!A1310,7)&amp;"-"&amp;RIGHT('Support - Calculation Detail'!A1310,2))</f>
        <v>3643695-SO</v>
      </c>
      <c r="B1310" t="str">
        <f>IF('Support - Calculation Detail'!C1310="","",'Support - Calculation Detail'!C1310)</f>
        <v>36</v>
      </c>
      <c r="C1310" t="str">
        <f>IF('Support - Calculation Detail'!B1310="","",'Support - Calculation Detail'!B1310)</f>
        <v>N</v>
      </c>
      <c r="D1310">
        <f>IF('Support - Calculation Detail'!D1310="","",'Support - Calculation Detail'!D1310)</f>
        <v>3378898</v>
      </c>
      <c r="E1310">
        <f>IF('Support - Calculation Detail'!E1310="","",'Support - Calculation Detail'!E1310)</f>
        <v>0</v>
      </c>
      <c r="G1310">
        <f>IF('Support - Calculation Detail'!F1310="","",'Support - Calculation Detail'!F1310)</f>
        <v>3378898</v>
      </c>
      <c r="H1310">
        <f>IF('Support - Calculation Detail'!G1310="","",'Support - Calculation Detail'!G1310)</f>
        <v>1.04</v>
      </c>
      <c r="I1310">
        <f>IF('Support - Calculation Detail'!H1310="","",'Support - Calculation Detail'!H1310)</f>
        <v>3514054</v>
      </c>
      <c r="J1310">
        <f>IF('Support - Calculation Detail'!I1310="","",'Support - Calculation Detail'!I1310)</f>
        <v>0</v>
      </c>
      <c r="K1310">
        <f>IF('Support - Calculation Detail'!K1310="","",'Support - Calculation Detail'!K1310)</f>
        <v>3514054</v>
      </c>
      <c r="L1310">
        <f>IF('Support - Calculation Detail'!L1310="","",'Support - Calculation Detail'!L1310)</f>
        <v>0</v>
      </c>
      <c r="M1310">
        <f>IF('Support - Calculation Detail'!M1310="","",'Support - Calculation Detail'!M1310)</f>
        <v>0</v>
      </c>
      <c r="N1310">
        <f>IF('Support - Calculation Detail'!N1310="","",'Support - Calculation Detail'!N1310)</f>
        <v>0</v>
      </c>
      <c r="P1310">
        <f>IF('Support - Calculation Detail'!O1310="","",'Support - Calculation Detail'!O1310)</f>
        <v>3514054</v>
      </c>
      <c r="Q1310" t="b">
        <v>1</v>
      </c>
      <c r="R1310" t="str">
        <f t="shared" si="100"/>
        <v>3643695</v>
      </c>
      <c r="S1310" t="str">
        <f t="shared" si="101"/>
        <v>3643695-SO</v>
      </c>
      <c r="T1310" t="str">
        <f t="shared" si="102"/>
        <v>3643695-SO</v>
      </c>
      <c r="U1310" t="str">
        <f t="shared" si="103"/>
        <v>4</v>
      </c>
      <c r="V1310" t="str">
        <f t="shared" si="104"/>
        <v>SO</v>
      </c>
    </row>
    <row r="1311" spans="1:22" x14ac:dyDescent="0.35">
      <c r="A1311" t="str">
        <f>IF('Support - Calculation Detail'!A1311="","",LEFT('Support - Calculation Detail'!A1311,7)&amp;"-"&amp;RIGHT('Support - Calculation Detail'!A1311,2))</f>
        <v>3643710-SO</v>
      </c>
      <c r="B1311" t="str">
        <f>IF('Support - Calculation Detail'!C1311="","",'Support - Calculation Detail'!C1311)</f>
        <v>36</v>
      </c>
      <c r="C1311" t="str">
        <f>IF('Support - Calculation Detail'!B1311="","",'Support - Calculation Detail'!B1311)</f>
        <v>N</v>
      </c>
      <c r="D1311">
        <f>IF('Support - Calculation Detail'!D1311="","",'Support - Calculation Detail'!D1311)</f>
        <v>970736</v>
      </c>
      <c r="E1311">
        <f>IF('Support - Calculation Detail'!E1311="","",'Support - Calculation Detail'!E1311)</f>
        <v>0</v>
      </c>
      <c r="G1311">
        <f>IF('Support - Calculation Detail'!F1311="","",'Support - Calculation Detail'!F1311)</f>
        <v>970736</v>
      </c>
      <c r="H1311">
        <f>IF('Support - Calculation Detail'!G1311="","",'Support - Calculation Detail'!G1311)</f>
        <v>1.04</v>
      </c>
      <c r="I1311">
        <f>IF('Support - Calculation Detail'!H1311="","",'Support - Calculation Detail'!H1311)</f>
        <v>1009565</v>
      </c>
      <c r="J1311">
        <f>IF('Support - Calculation Detail'!I1311="","",'Support - Calculation Detail'!I1311)</f>
        <v>0</v>
      </c>
      <c r="K1311">
        <f>IF('Support - Calculation Detail'!K1311="","",'Support - Calculation Detail'!K1311)</f>
        <v>1009565</v>
      </c>
      <c r="L1311">
        <f>IF('Support - Calculation Detail'!L1311="","",'Support - Calculation Detail'!L1311)</f>
        <v>0</v>
      </c>
      <c r="M1311">
        <f>IF('Support - Calculation Detail'!M1311="","",'Support - Calculation Detail'!M1311)</f>
        <v>0</v>
      </c>
      <c r="N1311">
        <f>IF('Support - Calculation Detail'!N1311="","",'Support - Calculation Detail'!N1311)</f>
        <v>0</v>
      </c>
      <c r="P1311">
        <f>IF('Support - Calculation Detail'!O1311="","",'Support - Calculation Detail'!O1311)</f>
        <v>1009565</v>
      </c>
      <c r="Q1311" t="b">
        <v>1</v>
      </c>
      <c r="R1311" t="str">
        <f t="shared" si="100"/>
        <v>3643710</v>
      </c>
      <c r="S1311" t="str">
        <f t="shared" si="101"/>
        <v>3643710-SO</v>
      </c>
      <c r="T1311" t="str">
        <f t="shared" si="102"/>
        <v>3643710-SO</v>
      </c>
      <c r="U1311" t="str">
        <f t="shared" si="103"/>
        <v>4</v>
      </c>
      <c r="V1311" t="str">
        <f t="shared" si="104"/>
        <v>SO</v>
      </c>
    </row>
    <row r="1312" spans="1:22" x14ac:dyDescent="0.35">
      <c r="A1312" t="str">
        <f>IF('Support - Calculation Detail'!A1312="","",LEFT('Support - Calculation Detail'!A1312,7)&amp;"-"&amp;RIGHT('Support - Calculation Detail'!A1312,2))</f>
        <v>3710000-UT</v>
      </c>
      <c r="B1312" t="str">
        <f>IF('Support - Calculation Detail'!C1312="","",'Support - Calculation Detail'!C1312)</f>
        <v>37</v>
      </c>
      <c r="C1312" t="str">
        <f>IF('Support - Calculation Detail'!B1312="","",'Support - Calculation Detail'!B1312)</f>
        <v>N</v>
      </c>
      <c r="D1312">
        <f>IF('Support - Calculation Detail'!D1312="","",'Support - Calculation Detail'!D1312)</f>
        <v>7883323</v>
      </c>
      <c r="E1312">
        <f>IF('Support - Calculation Detail'!E1312="","",'Support - Calculation Detail'!E1312)</f>
        <v>0</v>
      </c>
      <c r="G1312">
        <f>IF('Support - Calculation Detail'!F1312="","",'Support - Calculation Detail'!F1312)</f>
        <v>7883323</v>
      </c>
      <c r="H1312">
        <f>IF('Support - Calculation Detail'!G1312="","",'Support - Calculation Detail'!G1312)</f>
        <v>1.04</v>
      </c>
      <c r="I1312">
        <f>IF('Support - Calculation Detail'!H1312="","",'Support - Calculation Detail'!H1312)</f>
        <v>8198656</v>
      </c>
      <c r="J1312">
        <f>IF('Support - Calculation Detail'!I1312="","",'Support - Calculation Detail'!I1312)</f>
        <v>0</v>
      </c>
      <c r="K1312">
        <f>IF('Support - Calculation Detail'!K1312="","",'Support - Calculation Detail'!K1312)</f>
        <v>8198656</v>
      </c>
      <c r="L1312">
        <f>IF('Support - Calculation Detail'!L1312="","",'Support - Calculation Detail'!L1312)</f>
        <v>620969</v>
      </c>
      <c r="M1312">
        <f>IF('Support - Calculation Detail'!M1312="","",'Support - Calculation Detail'!M1312)</f>
        <v>406858</v>
      </c>
      <c r="N1312">
        <f>IF('Support - Calculation Detail'!N1312="","",'Support - Calculation Detail'!N1312)</f>
        <v>1179177.1729764824</v>
      </c>
      <c r="P1312">
        <f>IF('Support - Calculation Detail'!O1312="","",'Support - Calculation Detail'!O1312)</f>
        <v>10405660.172976483</v>
      </c>
      <c r="Q1312" t="b">
        <v>1</v>
      </c>
      <c r="R1312" t="str">
        <f t="shared" si="100"/>
        <v>3710000</v>
      </c>
      <c r="S1312" t="str">
        <f t="shared" si="101"/>
        <v>3710000-UT</v>
      </c>
      <c r="T1312" t="str">
        <f t="shared" si="102"/>
        <v>3710000-UT</v>
      </c>
      <c r="U1312" t="str">
        <f t="shared" si="103"/>
        <v>1</v>
      </c>
      <c r="V1312" t="str">
        <f t="shared" si="104"/>
        <v>UT</v>
      </c>
    </row>
    <row r="1313" spans="1:22" x14ac:dyDescent="0.35">
      <c r="A1313" t="str">
        <f>IF('Support - Calculation Detail'!A1313="","",LEFT('Support - Calculation Detail'!A1313,7)&amp;"-"&amp;RIGHT('Support - Calculation Detail'!A1313,2))</f>
        <v>3720001-UT</v>
      </c>
      <c r="B1313" t="str">
        <f>IF('Support - Calculation Detail'!C1313="","",'Support - Calculation Detail'!C1313)</f>
        <v>37</v>
      </c>
      <c r="C1313" t="str">
        <f>IF('Support - Calculation Detail'!B1313="","",'Support - Calculation Detail'!B1313)</f>
        <v>N</v>
      </c>
      <c r="D1313">
        <f>IF('Support - Calculation Detail'!D1313="","",'Support - Calculation Detail'!D1313)</f>
        <v>7625</v>
      </c>
      <c r="E1313">
        <f>IF('Support - Calculation Detail'!E1313="","",'Support - Calculation Detail'!E1313)</f>
        <v>0</v>
      </c>
      <c r="G1313">
        <f>IF('Support - Calculation Detail'!F1313="","",'Support - Calculation Detail'!F1313)</f>
        <v>7625</v>
      </c>
      <c r="H1313">
        <f>IF('Support - Calculation Detail'!G1313="","",'Support - Calculation Detail'!G1313)</f>
        <v>1.04</v>
      </c>
      <c r="I1313">
        <f>IF('Support - Calculation Detail'!H1313="","",'Support - Calculation Detail'!H1313)</f>
        <v>7930</v>
      </c>
      <c r="J1313">
        <f>IF('Support - Calculation Detail'!I1313="","",'Support - Calculation Detail'!I1313)</f>
        <v>0</v>
      </c>
      <c r="K1313">
        <f>IF('Support - Calculation Detail'!K1313="","",'Support - Calculation Detail'!K1313)</f>
        <v>7930</v>
      </c>
      <c r="L1313">
        <f>IF('Support - Calculation Detail'!L1313="","",'Support - Calculation Detail'!L1313)</f>
        <v>0</v>
      </c>
      <c r="M1313">
        <f>IF('Support - Calculation Detail'!M1313="","",'Support - Calculation Detail'!M1313)</f>
        <v>0</v>
      </c>
      <c r="N1313">
        <f>IF('Support - Calculation Detail'!N1313="","",'Support - Calculation Detail'!N1313)</f>
        <v>0</v>
      </c>
      <c r="P1313">
        <f>IF('Support - Calculation Detail'!O1313="","",'Support - Calculation Detail'!O1313)</f>
        <v>7930</v>
      </c>
      <c r="Q1313" t="b">
        <v>1</v>
      </c>
      <c r="R1313" t="str">
        <f t="shared" si="100"/>
        <v>3720001</v>
      </c>
      <c r="S1313" t="str">
        <f t="shared" si="101"/>
        <v>3720001-UT</v>
      </c>
      <c r="T1313" t="str">
        <f t="shared" si="102"/>
        <v>3720001-UT</v>
      </c>
      <c r="U1313" t="str">
        <f t="shared" si="103"/>
        <v>2</v>
      </c>
      <c r="V1313" t="str">
        <f t="shared" si="104"/>
        <v>UT</v>
      </c>
    </row>
    <row r="1314" spans="1:22" x14ac:dyDescent="0.35">
      <c r="A1314" t="str">
        <f>IF('Support - Calculation Detail'!A1314="","",LEFT('Support - Calculation Detail'!A1314,7)&amp;"-"&amp;RIGHT('Support - Calculation Detail'!A1314,2))</f>
        <v>3720001-TF</v>
      </c>
      <c r="B1314" t="str">
        <f>IF('Support - Calculation Detail'!C1314="","",'Support - Calculation Detail'!C1314)</f>
        <v>37</v>
      </c>
      <c r="C1314" t="str">
        <f>IF('Support - Calculation Detail'!B1314="","",'Support - Calculation Detail'!B1314)</f>
        <v>N</v>
      </c>
      <c r="D1314">
        <f>IF('Support - Calculation Detail'!D1314="","",'Support - Calculation Detail'!D1314)</f>
        <v>19501</v>
      </c>
      <c r="E1314">
        <f>IF('Support - Calculation Detail'!E1314="","",'Support - Calculation Detail'!E1314)</f>
        <v>0</v>
      </c>
      <c r="G1314">
        <f>IF('Support - Calculation Detail'!F1314="","",'Support - Calculation Detail'!F1314)</f>
        <v>19501</v>
      </c>
      <c r="H1314">
        <f>IF('Support - Calculation Detail'!G1314="","",'Support - Calculation Detail'!G1314)</f>
        <v>1.04</v>
      </c>
      <c r="I1314">
        <f>IF('Support - Calculation Detail'!H1314="","",'Support - Calculation Detail'!H1314)</f>
        <v>20281</v>
      </c>
      <c r="J1314">
        <f>IF('Support - Calculation Detail'!I1314="","",'Support - Calculation Detail'!I1314)</f>
        <v>0</v>
      </c>
      <c r="K1314">
        <f>IF('Support - Calculation Detail'!K1314="","",'Support - Calculation Detail'!K1314)</f>
        <v>20281</v>
      </c>
      <c r="L1314">
        <f>IF('Support - Calculation Detail'!L1314="","",'Support - Calculation Detail'!L1314)</f>
        <v>0</v>
      </c>
      <c r="M1314">
        <f>IF('Support - Calculation Detail'!M1314="","",'Support - Calculation Detail'!M1314)</f>
        <v>0</v>
      </c>
      <c r="N1314">
        <f>IF('Support - Calculation Detail'!N1314="","",'Support - Calculation Detail'!N1314)</f>
        <v>0</v>
      </c>
      <c r="P1314">
        <f>IF('Support - Calculation Detail'!O1314="","",'Support - Calculation Detail'!O1314)</f>
        <v>20281</v>
      </c>
      <c r="Q1314" t="b">
        <v>1</v>
      </c>
      <c r="R1314" t="str">
        <f t="shared" si="100"/>
        <v>3720001</v>
      </c>
      <c r="S1314" t="str">
        <f t="shared" si="101"/>
        <v>3720001-TF</v>
      </c>
      <c r="T1314" t="str">
        <f t="shared" si="102"/>
        <v>3720001-TF</v>
      </c>
      <c r="U1314" t="str">
        <f t="shared" si="103"/>
        <v>2</v>
      </c>
      <c r="V1314" t="str">
        <f t="shared" si="104"/>
        <v>TF</v>
      </c>
    </row>
    <row r="1315" spans="1:22" x14ac:dyDescent="0.35">
      <c r="A1315" t="str">
        <f>IF('Support - Calculation Detail'!A1315="","",LEFT('Support - Calculation Detail'!A1315,7)&amp;"-"&amp;RIGHT('Support - Calculation Detail'!A1315,2))</f>
        <v>3720002-TF</v>
      </c>
      <c r="B1315" t="str">
        <f>IF('Support - Calculation Detail'!C1315="","",'Support - Calculation Detail'!C1315)</f>
        <v>37</v>
      </c>
      <c r="C1315" t="str">
        <f>IF('Support - Calculation Detail'!B1315="","",'Support - Calculation Detail'!B1315)</f>
        <v>N</v>
      </c>
      <c r="D1315">
        <f>IF('Support - Calculation Detail'!D1315="","",'Support - Calculation Detail'!D1315)</f>
        <v>32983</v>
      </c>
      <c r="E1315">
        <f>IF('Support - Calculation Detail'!E1315="","",'Support - Calculation Detail'!E1315)</f>
        <v>0</v>
      </c>
      <c r="G1315">
        <f>IF('Support - Calculation Detail'!F1315="","",'Support - Calculation Detail'!F1315)</f>
        <v>32983</v>
      </c>
      <c r="H1315">
        <f>IF('Support - Calculation Detail'!G1315="","",'Support - Calculation Detail'!G1315)</f>
        <v>1.04</v>
      </c>
      <c r="I1315">
        <f>IF('Support - Calculation Detail'!H1315="","",'Support - Calculation Detail'!H1315)</f>
        <v>34302</v>
      </c>
      <c r="J1315">
        <f>IF('Support - Calculation Detail'!I1315="","",'Support - Calculation Detail'!I1315)</f>
        <v>0</v>
      </c>
      <c r="K1315">
        <f>IF('Support - Calculation Detail'!K1315="","",'Support - Calculation Detail'!K1315)</f>
        <v>34302</v>
      </c>
      <c r="L1315">
        <f>IF('Support - Calculation Detail'!L1315="","",'Support - Calculation Detail'!L1315)</f>
        <v>0</v>
      </c>
      <c r="M1315">
        <f>IF('Support - Calculation Detail'!M1315="","",'Support - Calculation Detail'!M1315)</f>
        <v>0</v>
      </c>
      <c r="N1315">
        <f>IF('Support - Calculation Detail'!N1315="","",'Support - Calculation Detail'!N1315)</f>
        <v>0</v>
      </c>
      <c r="P1315">
        <f>IF('Support - Calculation Detail'!O1315="","",'Support - Calculation Detail'!O1315)</f>
        <v>34302</v>
      </c>
      <c r="Q1315" t="b">
        <v>1</v>
      </c>
      <c r="R1315" t="str">
        <f t="shared" si="100"/>
        <v>3720002</v>
      </c>
      <c r="S1315" t="str">
        <f t="shared" si="101"/>
        <v>3720002-TF</v>
      </c>
      <c r="T1315" t="str">
        <f t="shared" si="102"/>
        <v>3720002-TF</v>
      </c>
      <c r="U1315" t="str">
        <f t="shared" si="103"/>
        <v>2</v>
      </c>
      <c r="V1315" t="str">
        <f t="shared" si="104"/>
        <v>TF</v>
      </c>
    </row>
    <row r="1316" spans="1:22" x14ac:dyDescent="0.35">
      <c r="A1316" t="str">
        <f>IF('Support - Calculation Detail'!A1316="","",LEFT('Support - Calculation Detail'!A1316,7)&amp;"-"&amp;RIGHT('Support - Calculation Detail'!A1316,2))</f>
        <v>3720002-UT</v>
      </c>
      <c r="B1316" t="str">
        <f>IF('Support - Calculation Detail'!C1316="","",'Support - Calculation Detail'!C1316)</f>
        <v>37</v>
      </c>
      <c r="C1316" t="str">
        <f>IF('Support - Calculation Detail'!B1316="","",'Support - Calculation Detail'!B1316)</f>
        <v>N</v>
      </c>
      <c r="D1316">
        <f>IF('Support - Calculation Detail'!D1316="","",'Support - Calculation Detail'!D1316)</f>
        <v>59237</v>
      </c>
      <c r="E1316">
        <f>IF('Support - Calculation Detail'!E1316="","",'Support - Calculation Detail'!E1316)</f>
        <v>0</v>
      </c>
      <c r="G1316">
        <f>IF('Support - Calculation Detail'!F1316="","",'Support - Calculation Detail'!F1316)</f>
        <v>59237</v>
      </c>
      <c r="H1316">
        <f>IF('Support - Calculation Detail'!G1316="","",'Support - Calculation Detail'!G1316)</f>
        <v>1.04</v>
      </c>
      <c r="I1316">
        <f>IF('Support - Calculation Detail'!H1316="","",'Support - Calculation Detail'!H1316)</f>
        <v>61606</v>
      </c>
      <c r="J1316">
        <f>IF('Support - Calculation Detail'!I1316="","",'Support - Calculation Detail'!I1316)</f>
        <v>0</v>
      </c>
      <c r="K1316">
        <f>IF('Support - Calculation Detail'!K1316="","",'Support - Calculation Detail'!K1316)</f>
        <v>61606</v>
      </c>
      <c r="L1316">
        <f>IF('Support - Calculation Detail'!L1316="","",'Support - Calculation Detail'!L1316)</f>
        <v>0</v>
      </c>
      <c r="M1316">
        <f>IF('Support - Calculation Detail'!M1316="","",'Support - Calculation Detail'!M1316)</f>
        <v>0</v>
      </c>
      <c r="N1316">
        <f>IF('Support - Calculation Detail'!N1316="","",'Support - Calculation Detail'!N1316)</f>
        <v>0</v>
      </c>
      <c r="P1316">
        <f>IF('Support - Calculation Detail'!O1316="","",'Support - Calculation Detail'!O1316)</f>
        <v>61606</v>
      </c>
      <c r="Q1316" t="b">
        <v>1</v>
      </c>
      <c r="R1316" t="str">
        <f t="shared" si="100"/>
        <v>3720002</v>
      </c>
      <c r="S1316" t="str">
        <f t="shared" si="101"/>
        <v>3720002-UT</v>
      </c>
      <c r="T1316" t="str">
        <f t="shared" si="102"/>
        <v>3720002-UT</v>
      </c>
      <c r="U1316" t="str">
        <f t="shared" si="103"/>
        <v>2</v>
      </c>
      <c r="V1316" t="str">
        <f t="shared" si="104"/>
        <v>UT</v>
      </c>
    </row>
    <row r="1317" spans="1:22" x14ac:dyDescent="0.35">
      <c r="A1317" t="str">
        <f>IF('Support - Calculation Detail'!A1317="","",LEFT('Support - Calculation Detail'!A1317,7)&amp;"-"&amp;RIGHT('Support - Calculation Detail'!A1317,2))</f>
        <v>3720003-UT</v>
      </c>
      <c r="B1317" t="str">
        <f>IF('Support - Calculation Detail'!C1317="","",'Support - Calculation Detail'!C1317)</f>
        <v>37</v>
      </c>
      <c r="C1317" t="str">
        <f>IF('Support - Calculation Detail'!B1317="","",'Support - Calculation Detail'!B1317)</f>
        <v>N</v>
      </c>
      <c r="D1317">
        <f>IF('Support - Calculation Detail'!D1317="","",'Support - Calculation Detail'!D1317)</f>
        <v>37776</v>
      </c>
      <c r="E1317">
        <f>IF('Support - Calculation Detail'!E1317="","",'Support - Calculation Detail'!E1317)</f>
        <v>0</v>
      </c>
      <c r="G1317">
        <f>IF('Support - Calculation Detail'!F1317="","",'Support - Calculation Detail'!F1317)</f>
        <v>37776</v>
      </c>
      <c r="H1317">
        <f>IF('Support - Calculation Detail'!G1317="","",'Support - Calculation Detail'!G1317)</f>
        <v>1.04</v>
      </c>
      <c r="I1317">
        <f>IF('Support - Calculation Detail'!H1317="","",'Support - Calculation Detail'!H1317)</f>
        <v>39287</v>
      </c>
      <c r="J1317">
        <f>IF('Support - Calculation Detail'!I1317="","",'Support - Calculation Detail'!I1317)</f>
        <v>0</v>
      </c>
      <c r="K1317">
        <f>IF('Support - Calculation Detail'!K1317="","",'Support - Calculation Detail'!K1317)</f>
        <v>39287</v>
      </c>
      <c r="L1317">
        <f>IF('Support - Calculation Detail'!L1317="","",'Support - Calculation Detail'!L1317)</f>
        <v>0</v>
      </c>
      <c r="M1317">
        <f>IF('Support - Calculation Detail'!M1317="","",'Support - Calculation Detail'!M1317)</f>
        <v>0</v>
      </c>
      <c r="N1317">
        <f>IF('Support - Calculation Detail'!N1317="","",'Support - Calculation Detail'!N1317)</f>
        <v>0</v>
      </c>
      <c r="P1317">
        <f>IF('Support - Calculation Detail'!O1317="","",'Support - Calculation Detail'!O1317)</f>
        <v>39287</v>
      </c>
      <c r="Q1317" t="b">
        <v>1</v>
      </c>
      <c r="R1317" t="str">
        <f t="shared" si="100"/>
        <v>3720003</v>
      </c>
      <c r="S1317" t="str">
        <f t="shared" si="101"/>
        <v>3720003-UT</v>
      </c>
      <c r="T1317" t="str">
        <f t="shared" si="102"/>
        <v>3720003-UT</v>
      </c>
      <c r="U1317" t="str">
        <f t="shared" si="103"/>
        <v>2</v>
      </c>
      <c r="V1317" t="str">
        <f t="shared" si="104"/>
        <v>UT</v>
      </c>
    </row>
    <row r="1318" spans="1:22" x14ac:dyDescent="0.35">
      <c r="A1318" t="str">
        <f>IF('Support - Calculation Detail'!A1318="","",LEFT('Support - Calculation Detail'!A1318,7)&amp;"-"&amp;RIGHT('Support - Calculation Detail'!A1318,2))</f>
        <v>3720003-TF</v>
      </c>
      <c r="B1318" t="str">
        <f>IF('Support - Calculation Detail'!C1318="","",'Support - Calculation Detail'!C1318)</f>
        <v>37</v>
      </c>
      <c r="C1318" t="str">
        <f>IF('Support - Calculation Detail'!B1318="","",'Support - Calculation Detail'!B1318)</f>
        <v>N</v>
      </c>
      <c r="D1318">
        <f>IF('Support - Calculation Detail'!D1318="","",'Support - Calculation Detail'!D1318)</f>
        <v>19047</v>
      </c>
      <c r="E1318">
        <f>IF('Support - Calculation Detail'!E1318="","",'Support - Calculation Detail'!E1318)</f>
        <v>0</v>
      </c>
      <c r="G1318">
        <f>IF('Support - Calculation Detail'!F1318="","",'Support - Calculation Detail'!F1318)</f>
        <v>19047</v>
      </c>
      <c r="H1318">
        <f>IF('Support - Calculation Detail'!G1318="","",'Support - Calculation Detail'!G1318)</f>
        <v>1.04</v>
      </c>
      <c r="I1318">
        <f>IF('Support - Calculation Detail'!H1318="","",'Support - Calculation Detail'!H1318)</f>
        <v>19809</v>
      </c>
      <c r="J1318">
        <f>IF('Support - Calculation Detail'!I1318="","",'Support - Calculation Detail'!I1318)</f>
        <v>0</v>
      </c>
      <c r="K1318">
        <f>IF('Support - Calculation Detail'!K1318="","",'Support - Calculation Detail'!K1318)</f>
        <v>19809</v>
      </c>
      <c r="L1318">
        <f>IF('Support - Calculation Detail'!L1318="","",'Support - Calculation Detail'!L1318)</f>
        <v>0</v>
      </c>
      <c r="M1318">
        <f>IF('Support - Calculation Detail'!M1318="","",'Support - Calculation Detail'!M1318)</f>
        <v>0</v>
      </c>
      <c r="N1318">
        <f>IF('Support - Calculation Detail'!N1318="","",'Support - Calculation Detail'!N1318)</f>
        <v>0</v>
      </c>
      <c r="P1318">
        <f>IF('Support - Calculation Detail'!O1318="","",'Support - Calculation Detail'!O1318)</f>
        <v>19809</v>
      </c>
      <c r="Q1318" t="b">
        <v>1</v>
      </c>
      <c r="R1318" t="str">
        <f t="shared" si="100"/>
        <v>3720003</v>
      </c>
      <c r="S1318" t="str">
        <f t="shared" si="101"/>
        <v>3720003-TF</v>
      </c>
      <c r="T1318" t="str">
        <f t="shared" si="102"/>
        <v>3720003-TF</v>
      </c>
      <c r="U1318" t="str">
        <f t="shared" si="103"/>
        <v>2</v>
      </c>
      <c r="V1318" t="str">
        <f t="shared" si="104"/>
        <v>TF</v>
      </c>
    </row>
    <row r="1319" spans="1:22" x14ac:dyDescent="0.35">
      <c r="A1319" t="str">
        <f>IF('Support - Calculation Detail'!A1319="","",LEFT('Support - Calculation Detail'!A1319,7)&amp;"-"&amp;RIGHT('Support - Calculation Detail'!A1319,2))</f>
        <v>3720004-TF</v>
      </c>
      <c r="B1319" t="str">
        <f>IF('Support - Calculation Detail'!C1319="","",'Support - Calculation Detail'!C1319)</f>
        <v>37</v>
      </c>
      <c r="C1319" t="str">
        <f>IF('Support - Calculation Detail'!B1319="","",'Support - Calculation Detail'!B1319)</f>
        <v>N</v>
      </c>
      <c r="D1319">
        <f>IF('Support - Calculation Detail'!D1319="","",'Support - Calculation Detail'!D1319)</f>
        <v>7396</v>
      </c>
      <c r="E1319">
        <f>IF('Support - Calculation Detail'!E1319="","",'Support - Calculation Detail'!E1319)</f>
        <v>0</v>
      </c>
      <c r="G1319">
        <f>IF('Support - Calculation Detail'!F1319="","",'Support - Calculation Detail'!F1319)</f>
        <v>7396</v>
      </c>
      <c r="H1319">
        <f>IF('Support - Calculation Detail'!G1319="","",'Support - Calculation Detail'!G1319)</f>
        <v>1.04</v>
      </c>
      <c r="I1319">
        <f>IF('Support - Calculation Detail'!H1319="","",'Support - Calculation Detail'!H1319)</f>
        <v>7692</v>
      </c>
      <c r="J1319">
        <f>IF('Support - Calculation Detail'!I1319="","",'Support - Calculation Detail'!I1319)</f>
        <v>0</v>
      </c>
      <c r="K1319">
        <f>IF('Support - Calculation Detail'!K1319="","",'Support - Calculation Detail'!K1319)</f>
        <v>7692</v>
      </c>
      <c r="L1319">
        <f>IF('Support - Calculation Detail'!L1319="","",'Support - Calculation Detail'!L1319)</f>
        <v>0</v>
      </c>
      <c r="M1319">
        <f>IF('Support - Calculation Detail'!M1319="","",'Support - Calculation Detail'!M1319)</f>
        <v>0</v>
      </c>
      <c r="N1319">
        <f>IF('Support - Calculation Detail'!N1319="","",'Support - Calculation Detail'!N1319)</f>
        <v>0</v>
      </c>
      <c r="P1319">
        <f>IF('Support - Calculation Detail'!O1319="","",'Support - Calculation Detail'!O1319)</f>
        <v>7692</v>
      </c>
      <c r="Q1319" t="b">
        <v>1</v>
      </c>
      <c r="R1319" t="str">
        <f t="shared" si="100"/>
        <v>3720004</v>
      </c>
      <c r="S1319" t="str">
        <f t="shared" si="101"/>
        <v>3720004-TF</v>
      </c>
      <c r="T1319" t="str">
        <f t="shared" si="102"/>
        <v>3720004-TF</v>
      </c>
      <c r="U1319" t="str">
        <f t="shared" si="103"/>
        <v>2</v>
      </c>
      <c r="V1319" t="str">
        <f t="shared" si="104"/>
        <v>TF</v>
      </c>
    </row>
    <row r="1320" spans="1:22" x14ac:dyDescent="0.35">
      <c r="A1320" t="str">
        <f>IF('Support - Calculation Detail'!A1320="","",LEFT('Support - Calculation Detail'!A1320,7)&amp;"-"&amp;RIGHT('Support - Calculation Detail'!A1320,2))</f>
        <v>3720004-UT</v>
      </c>
      <c r="B1320" t="str">
        <f>IF('Support - Calculation Detail'!C1320="","",'Support - Calculation Detail'!C1320)</f>
        <v>37</v>
      </c>
      <c r="C1320" t="str">
        <f>IF('Support - Calculation Detail'!B1320="","",'Support - Calculation Detail'!B1320)</f>
        <v>N</v>
      </c>
      <c r="D1320">
        <f>IF('Support - Calculation Detail'!D1320="","",'Support - Calculation Detail'!D1320)</f>
        <v>17566</v>
      </c>
      <c r="E1320">
        <f>IF('Support - Calculation Detail'!E1320="","",'Support - Calculation Detail'!E1320)</f>
        <v>0</v>
      </c>
      <c r="G1320">
        <f>IF('Support - Calculation Detail'!F1320="","",'Support - Calculation Detail'!F1320)</f>
        <v>17566</v>
      </c>
      <c r="H1320">
        <f>IF('Support - Calculation Detail'!G1320="","",'Support - Calculation Detail'!G1320)</f>
        <v>1.04</v>
      </c>
      <c r="I1320">
        <f>IF('Support - Calculation Detail'!H1320="","",'Support - Calculation Detail'!H1320)</f>
        <v>18269</v>
      </c>
      <c r="J1320">
        <f>IF('Support - Calculation Detail'!I1320="","",'Support - Calculation Detail'!I1320)</f>
        <v>0</v>
      </c>
      <c r="K1320">
        <f>IF('Support - Calculation Detail'!K1320="","",'Support - Calculation Detail'!K1320)</f>
        <v>18269</v>
      </c>
      <c r="L1320">
        <f>IF('Support - Calculation Detail'!L1320="","",'Support - Calculation Detail'!L1320)</f>
        <v>0</v>
      </c>
      <c r="M1320">
        <f>IF('Support - Calculation Detail'!M1320="","",'Support - Calculation Detail'!M1320)</f>
        <v>0</v>
      </c>
      <c r="N1320">
        <f>IF('Support - Calculation Detail'!N1320="","",'Support - Calculation Detail'!N1320)</f>
        <v>0</v>
      </c>
      <c r="P1320">
        <f>IF('Support - Calculation Detail'!O1320="","",'Support - Calculation Detail'!O1320)</f>
        <v>18269</v>
      </c>
      <c r="Q1320" t="b">
        <v>1</v>
      </c>
      <c r="R1320" t="str">
        <f t="shared" si="100"/>
        <v>3720004</v>
      </c>
      <c r="S1320" t="str">
        <f t="shared" si="101"/>
        <v>3720004-UT</v>
      </c>
      <c r="T1320" t="str">
        <f t="shared" si="102"/>
        <v>3720004-UT</v>
      </c>
      <c r="U1320" t="str">
        <f t="shared" si="103"/>
        <v>2</v>
      </c>
      <c r="V1320" t="str">
        <f t="shared" si="104"/>
        <v>UT</v>
      </c>
    </row>
    <row r="1321" spans="1:22" x14ac:dyDescent="0.35">
      <c r="A1321" t="str">
        <f>IF('Support - Calculation Detail'!A1321="","",LEFT('Support - Calculation Detail'!A1321,7)&amp;"-"&amp;RIGHT('Support - Calculation Detail'!A1321,2))</f>
        <v>3720005-UT</v>
      </c>
      <c r="B1321" t="str">
        <f>IF('Support - Calculation Detail'!C1321="","",'Support - Calculation Detail'!C1321)</f>
        <v>37</v>
      </c>
      <c r="C1321" t="str">
        <f>IF('Support - Calculation Detail'!B1321="","",'Support - Calculation Detail'!B1321)</f>
        <v>N</v>
      </c>
      <c r="D1321">
        <f>IF('Support - Calculation Detail'!D1321="","",'Support - Calculation Detail'!D1321)</f>
        <v>11168</v>
      </c>
      <c r="E1321">
        <f>IF('Support - Calculation Detail'!E1321="","",'Support - Calculation Detail'!E1321)</f>
        <v>0</v>
      </c>
      <c r="G1321">
        <f>IF('Support - Calculation Detail'!F1321="","",'Support - Calculation Detail'!F1321)</f>
        <v>11168</v>
      </c>
      <c r="H1321">
        <f>IF('Support - Calculation Detail'!G1321="","",'Support - Calculation Detail'!G1321)</f>
        <v>1.04</v>
      </c>
      <c r="I1321">
        <f>IF('Support - Calculation Detail'!H1321="","",'Support - Calculation Detail'!H1321)</f>
        <v>11615</v>
      </c>
      <c r="J1321">
        <f>IF('Support - Calculation Detail'!I1321="","",'Support - Calculation Detail'!I1321)</f>
        <v>0</v>
      </c>
      <c r="K1321">
        <f>IF('Support - Calculation Detail'!K1321="","",'Support - Calculation Detail'!K1321)</f>
        <v>11615</v>
      </c>
      <c r="L1321">
        <f>IF('Support - Calculation Detail'!L1321="","",'Support - Calculation Detail'!L1321)</f>
        <v>0</v>
      </c>
      <c r="M1321">
        <f>IF('Support - Calculation Detail'!M1321="","",'Support - Calculation Detail'!M1321)</f>
        <v>0</v>
      </c>
      <c r="N1321">
        <f>IF('Support - Calculation Detail'!N1321="","",'Support - Calculation Detail'!N1321)</f>
        <v>0</v>
      </c>
      <c r="P1321">
        <f>IF('Support - Calculation Detail'!O1321="","",'Support - Calculation Detail'!O1321)</f>
        <v>11615</v>
      </c>
      <c r="Q1321" t="b">
        <v>1</v>
      </c>
      <c r="R1321" t="str">
        <f t="shared" si="100"/>
        <v>3720005</v>
      </c>
      <c r="S1321" t="str">
        <f t="shared" si="101"/>
        <v>3720005-UT</v>
      </c>
      <c r="T1321" t="str">
        <f t="shared" si="102"/>
        <v>3720005-UT</v>
      </c>
      <c r="U1321" t="str">
        <f t="shared" si="103"/>
        <v>2</v>
      </c>
      <c r="V1321" t="str">
        <f t="shared" si="104"/>
        <v>UT</v>
      </c>
    </row>
    <row r="1322" spans="1:22" x14ac:dyDescent="0.35">
      <c r="A1322" t="str">
        <f>IF('Support - Calculation Detail'!A1322="","",LEFT('Support - Calculation Detail'!A1322,7)&amp;"-"&amp;RIGHT('Support - Calculation Detail'!A1322,2))</f>
        <v>3720005-TF</v>
      </c>
      <c r="B1322" t="str">
        <f>IF('Support - Calculation Detail'!C1322="","",'Support - Calculation Detail'!C1322)</f>
        <v>37</v>
      </c>
      <c r="C1322" t="str">
        <f>IF('Support - Calculation Detail'!B1322="","",'Support - Calculation Detail'!B1322)</f>
        <v>N</v>
      </c>
      <c r="D1322">
        <f>IF('Support - Calculation Detail'!D1322="","",'Support - Calculation Detail'!D1322)</f>
        <v>16843</v>
      </c>
      <c r="E1322">
        <f>IF('Support - Calculation Detail'!E1322="","",'Support - Calculation Detail'!E1322)</f>
        <v>0</v>
      </c>
      <c r="G1322">
        <f>IF('Support - Calculation Detail'!F1322="","",'Support - Calculation Detail'!F1322)</f>
        <v>16843</v>
      </c>
      <c r="H1322">
        <f>IF('Support - Calculation Detail'!G1322="","",'Support - Calculation Detail'!G1322)</f>
        <v>1.04</v>
      </c>
      <c r="I1322">
        <f>IF('Support - Calculation Detail'!H1322="","",'Support - Calculation Detail'!H1322)</f>
        <v>17517</v>
      </c>
      <c r="J1322">
        <f>IF('Support - Calculation Detail'!I1322="","",'Support - Calculation Detail'!I1322)</f>
        <v>0</v>
      </c>
      <c r="K1322">
        <f>IF('Support - Calculation Detail'!K1322="","",'Support - Calculation Detail'!K1322)</f>
        <v>17517</v>
      </c>
      <c r="L1322">
        <f>IF('Support - Calculation Detail'!L1322="","",'Support - Calculation Detail'!L1322)</f>
        <v>0</v>
      </c>
      <c r="M1322">
        <f>IF('Support - Calculation Detail'!M1322="","",'Support - Calculation Detail'!M1322)</f>
        <v>0</v>
      </c>
      <c r="N1322">
        <f>IF('Support - Calculation Detail'!N1322="","",'Support - Calculation Detail'!N1322)</f>
        <v>0</v>
      </c>
      <c r="P1322">
        <f>IF('Support - Calculation Detail'!O1322="","",'Support - Calculation Detail'!O1322)</f>
        <v>17517</v>
      </c>
      <c r="Q1322" t="b">
        <v>1</v>
      </c>
      <c r="R1322" t="str">
        <f t="shared" si="100"/>
        <v>3720005</v>
      </c>
      <c r="S1322" t="str">
        <f t="shared" si="101"/>
        <v>3720005-TF</v>
      </c>
      <c r="T1322" t="str">
        <f t="shared" si="102"/>
        <v>3720005-TF</v>
      </c>
      <c r="U1322" t="str">
        <f t="shared" si="103"/>
        <v>2</v>
      </c>
      <c r="V1322" t="str">
        <f t="shared" si="104"/>
        <v>TF</v>
      </c>
    </row>
    <row r="1323" spans="1:22" x14ac:dyDescent="0.35">
      <c r="A1323" t="str">
        <f>IF('Support - Calculation Detail'!A1323="","",LEFT('Support - Calculation Detail'!A1323,7)&amp;"-"&amp;RIGHT('Support - Calculation Detail'!A1323,2))</f>
        <v>3720006-TF</v>
      </c>
      <c r="B1323" t="str">
        <f>IF('Support - Calculation Detail'!C1323="","",'Support - Calculation Detail'!C1323)</f>
        <v>37</v>
      </c>
      <c r="C1323" t="str">
        <f>IF('Support - Calculation Detail'!B1323="","",'Support - Calculation Detail'!B1323)</f>
        <v>N</v>
      </c>
      <c r="D1323">
        <f>IF('Support - Calculation Detail'!D1323="","",'Support - Calculation Detail'!D1323)</f>
        <v>25393</v>
      </c>
      <c r="E1323">
        <f>IF('Support - Calculation Detail'!E1323="","",'Support - Calculation Detail'!E1323)</f>
        <v>0</v>
      </c>
      <c r="G1323">
        <f>IF('Support - Calculation Detail'!F1323="","",'Support - Calculation Detail'!F1323)</f>
        <v>25393</v>
      </c>
      <c r="H1323">
        <f>IF('Support - Calculation Detail'!G1323="","",'Support - Calculation Detail'!G1323)</f>
        <v>1.04</v>
      </c>
      <c r="I1323">
        <f>IF('Support - Calculation Detail'!H1323="","",'Support - Calculation Detail'!H1323)</f>
        <v>26409</v>
      </c>
      <c r="J1323">
        <f>IF('Support - Calculation Detail'!I1323="","",'Support - Calculation Detail'!I1323)</f>
        <v>0</v>
      </c>
      <c r="K1323">
        <f>IF('Support - Calculation Detail'!K1323="","",'Support - Calculation Detail'!K1323)</f>
        <v>26409</v>
      </c>
      <c r="L1323">
        <f>IF('Support - Calculation Detail'!L1323="","",'Support - Calculation Detail'!L1323)</f>
        <v>0</v>
      </c>
      <c r="M1323">
        <f>IF('Support - Calculation Detail'!M1323="","",'Support - Calculation Detail'!M1323)</f>
        <v>0</v>
      </c>
      <c r="N1323">
        <f>IF('Support - Calculation Detail'!N1323="","",'Support - Calculation Detail'!N1323)</f>
        <v>0</v>
      </c>
      <c r="P1323">
        <f>IF('Support - Calculation Detail'!O1323="","",'Support - Calculation Detail'!O1323)</f>
        <v>26409</v>
      </c>
      <c r="Q1323" t="b">
        <v>1</v>
      </c>
      <c r="R1323" t="str">
        <f t="shared" si="100"/>
        <v>3720006</v>
      </c>
      <c r="S1323" t="str">
        <f t="shared" si="101"/>
        <v>3720006-TF</v>
      </c>
      <c r="T1323" t="str">
        <f t="shared" si="102"/>
        <v>3720006-TF</v>
      </c>
      <c r="U1323" t="str">
        <f t="shared" si="103"/>
        <v>2</v>
      </c>
      <c r="V1323" t="str">
        <f t="shared" si="104"/>
        <v>TF</v>
      </c>
    </row>
    <row r="1324" spans="1:22" x14ac:dyDescent="0.35">
      <c r="A1324" t="str">
        <f>IF('Support - Calculation Detail'!A1324="","",LEFT('Support - Calculation Detail'!A1324,7)&amp;"-"&amp;RIGHT('Support - Calculation Detail'!A1324,2))</f>
        <v>3720006-UT</v>
      </c>
      <c r="B1324" t="str">
        <f>IF('Support - Calculation Detail'!C1324="","",'Support - Calculation Detail'!C1324)</f>
        <v>37</v>
      </c>
      <c r="C1324" t="str">
        <f>IF('Support - Calculation Detail'!B1324="","",'Support - Calculation Detail'!B1324)</f>
        <v>N</v>
      </c>
      <c r="D1324">
        <f>IF('Support - Calculation Detail'!D1324="","",'Support - Calculation Detail'!D1324)</f>
        <v>41836</v>
      </c>
      <c r="E1324">
        <f>IF('Support - Calculation Detail'!E1324="","",'Support - Calculation Detail'!E1324)</f>
        <v>0</v>
      </c>
      <c r="G1324">
        <f>IF('Support - Calculation Detail'!F1324="","",'Support - Calculation Detail'!F1324)</f>
        <v>41836</v>
      </c>
      <c r="H1324">
        <f>IF('Support - Calculation Detail'!G1324="","",'Support - Calculation Detail'!G1324)</f>
        <v>1.04</v>
      </c>
      <c r="I1324">
        <f>IF('Support - Calculation Detail'!H1324="","",'Support - Calculation Detail'!H1324)</f>
        <v>43509</v>
      </c>
      <c r="J1324">
        <f>IF('Support - Calculation Detail'!I1324="","",'Support - Calculation Detail'!I1324)</f>
        <v>0</v>
      </c>
      <c r="K1324">
        <f>IF('Support - Calculation Detail'!K1324="","",'Support - Calculation Detail'!K1324)</f>
        <v>43509</v>
      </c>
      <c r="L1324">
        <f>IF('Support - Calculation Detail'!L1324="","",'Support - Calculation Detail'!L1324)</f>
        <v>0</v>
      </c>
      <c r="M1324">
        <f>IF('Support - Calculation Detail'!M1324="","",'Support - Calculation Detail'!M1324)</f>
        <v>0</v>
      </c>
      <c r="N1324">
        <f>IF('Support - Calculation Detail'!N1324="","",'Support - Calculation Detail'!N1324)</f>
        <v>0</v>
      </c>
      <c r="P1324">
        <f>IF('Support - Calculation Detail'!O1324="","",'Support - Calculation Detail'!O1324)</f>
        <v>43509</v>
      </c>
      <c r="Q1324" t="b">
        <v>1</v>
      </c>
      <c r="R1324" t="str">
        <f t="shared" si="100"/>
        <v>3720006</v>
      </c>
      <c r="S1324" t="str">
        <f t="shared" si="101"/>
        <v>3720006-UT</v>
      </c>
      <c r="T1324" t="str">
        <f t="shared" si="102"/>
        <v>3720006-UT</v>
      </c>
      <c r="U1324" t="str">
        <f t="shared" si="103"/>
        <v>2</v>
      </c>
      <c r="V1324" t="str">
        <f t="shared" si="104"/>
        <v>UT</v>
      </c>
    </row>
    <row r="1325" spans="1:22" x14ac:dyDescent="0.35">
      <c r="A1325" t="str">
        <f>IF('Support - Calculation Detail'!A1325="","",LEFT('Support - Calculation Detail'!A1325,7)&amp;"-"&amp;RIGHT('Support - Calculation Detail'!A1325,2))</f>
        <v>3720007-UT</v>
      </c>
      <c r="B1325" t="str">
        <f>IF('Support - Calculation Detail'!C1325="","",'Support - Calculation Detail'!C1325)</f>
        <v>37</v>
      </c>
      <c r="C1325" t="str">
        <f>IF('Support - Calculation Detail'!B1325="","",'Support - Calculation Detail'!B1325)</f>
        <v>N</v>
      </c>
      <c r="D1325">
        <f>IF('Support - Calculation Detail'!D1325="","",'Support - Calculation Detail'!D1325)</f>
        <v>45258</v>
      </c>
      <c r="E1325">
        <f>IF('Support - Calculation Detail'!E1325="","",'Support - Calculation Detail'!E1325)</f>
        <v>0</v>
      </c>
      <c r="G1325">
        <f>IF('Support - Calculation Detail'!F1325="","",'Support - Calculation Detail'!F1325)</f>
        <v>45258</v>
      </c>
      <c r="H1325">
        <f>IF('Support - Calculation Detail'!G1325="","",'Support - Calculation Detail'!G1325)</f>
        <v>1.04</v>
      </c>
      <c r="I1325">
        <f>IF('Support - Calculation Detail'!H1325="","",'Support - Calculation Detail'!H1325)</f>
        <v>47068</v>
      </c>
      <c r="J1325">
        <f>IF('Support - Calculation Detail'!I1325="","",'Support - Calculation Detail'!I1325)</f>
        <v>0</v>
      </c>
      <c r="K1325">
        <f>IF('Support - Calculation Detail'!K1325="","",'Support - Calculation Detail'!K1325)</f>
        <v>47068</v>
      </c>
      <c r="L1325">
        <f>IF('Support - Calculation Detail'!L1325="","",'Support - Calculation Detail'!L1325)</f>
        <v>0</v>
      </c>
      <c r="M1325">
        <f>IF('Support - Calculation Detail'!M1325="","",'Support - Calculation Detail'!M1325)</f>
        <v>0</v>
      </c>
      <c r="N1325">
        <f>IF('Support - Calculation Detail'!N1325="","",'Support - Calculation Detail'!N1325)</f>
        <v>0</v>
      </c>
      <c r="P1325">
        <f>IF('Support - Calculation Detail'!O1325="","",'Support - Calculation Detail'!O1325)</f>
        <v>47068</v>
      </c>
      <c r="Q1325" t="b">
        <v>1</v>
      </c>
      <c r="R1325" t="str">
        <f t="shared" si="100"/>
        <v>3720007</v>
      </c>
      <c r="S1325" t="str">
        <f t="shared" si="101"/>
        <v>3720007-UT</v>
      </c>
      <c r="T1325" t="str">
        <f t="shared" si="102"/>
        <v>3720007-UT</v>
      </c>
      <c r="U1325" t="str">
        <f t="shared" si="103"/>
        <v>2</v>
      </c>
      <c r="V1325" t="str">
        <f t="shared" si="104"/>
        <v>UT</v>
      </c>
    </row>
    <row r="1326" spans="1:22" x14ac:dyDescent="0.35">
      <c r="A1326" t="str">
        <f>IF('Support - Calculation Detail'!A1326="","",LEFT('Support - Calculation Detail'!A1326,7)&amp;"-"&amp;RIGHT('Support - Calculation Detail'!A1326,2))</f>
        <v>3720007-TF</v>
      </c>
      <c r="B1326" t="str">
        <f>IF('Support - Calculation Detail'!C1326="","",'Support - Calculation Detail'!C1326)</f>
        <v>37</v>
      </c>
      <c r="C1326" t="str">
        <f>IF('Support - Calculation Detail'!B1326="","",'Support - Calculation Detail'!B1326)</f>
        <v>N</v>
      </c>
      <c r="D1326">
        <f>IF('Support - Calculation Detail'!D1326="","",'Support - Calculation Detail'!D1326)</f>
        <v>172673</v>
      </c>
      <c r="E1326">
        <f>IF('Support - Calculation Detail'!E1326="","",'Support - Calculation Detail'!E1326)</f>
        <v>0</v>
      </c>
      <c r="G1326">
        <f>IF('Support - Calculation Detail'!F1326="","",'Support - Calculation Detail'!F1326)</f>
        <v>172673</v>
      </c>
      <c r="H1326">
        <f>IF('Support - Calculation Detail'!G1326="","",'Support - Calculation Detail'!G1326)</f>
        <v>1.04</v>
      </c>
      <c r="I1326">
        <f>IF('Support - Calculation Detail'!H1326="","",'Support - Calculation Detail'!H1326)</f>
        <v>179580</v>
      </c>
      <c r="J1326">
        <f>IF('Support - Calculation Detail'!I1326="","",'Support - Calculation Detail'!I1326)</f>
        <v>0</v>
      </c>
      <c r="K1326">
        <f>IF('Support - Calculation Detail'!K1326="","",'Support - Calculation Detail'!K1326)</f>
        <v>179580</v>
      </c>
      <c r="L1326">
        <f>IF('Support - Calculation Detail'!L1326="","",'Support - Calculation Detail'!L1326)</f>
        <v>0</v>
      </c>
      <c r="M1326">
        <f>IF('Support - Calculation Detail'!M1326="","",'Support - Calculation Detail'!M1326)</f>
        <v>0</v>
      </c>
      <c r="N1326">
        <f>IF('Support - Calculation Detail'!N1326="","",'Support - Calculation Detail'!N1326)</f>
        <v>0</v>
      </c>
      <c r="P1326">
        <f>IF('Support - Calculation Detail'!O1326="","",'Support - Calculation Detail'!O1326)</f>
        <v>179580</v>
      </c>
      <c r="Q1326" t="b">
        <v>1</v>
      </c>
      <c r="R1326" t="str">
        <f t="shared" si="100"/>
        <v>3720007</v>
      </c>
      <c r="S1326" t="str">
        <f t="shared" si="101"/>
        <v>3720007-TF</v>
      </c>
      <c r="T1326" t="str">
        <f t="shared" si="102"/>
        <v>3720007-TF</v>
      </c>
      <c r="U1326" t="str">
        <f t="shared" si="103"/>
        <v>2</v>
      </c>
      <c r="V1326" t="str">
        <f t="shared" si="104"/>
        <v>TF</v>
      </c>
    </row>
    <row r="1327" spans="1:22" x14ac:dyDescent="0.35">
      <c r="A1327" t="str">
        <f>IF('Support - Calculation Detail'!A1327="","",LEFT('Support - Calculation Detail'!A1327,7)&amp;"-"&amp;RIGHT('Support - Calculation Detail'!A1327,2))</f>
        <v>3720008-TF</v>
      </c>
      <c r="B1327" t="str">
        <f>IF('Support - Calculation Detail'!C1327="","",'Support - Calculation Detail'!C1327)</f>
        <v>37</v>
      </c>
      <c r="C1327" t="str">
        <f>IF('Support - Calculation Detail'!B1327="","",'Support - Calculation Detail'!B1327)</f>
        <v>N</v>
      </c>
      <c r="D1327">
        <f>IF('Support - Calculation Detail'!D1327="","",'Support - Calculation Detail'!D1327)</f>
        <v>57377</v>
      </c>
      <c r="E1327">
        <f>IF('Support - Calculation Detail'!E1327="","",'Support - Calculation Detail'!E1327)</f>
        <v>0</v>
      </c>
      <c r="G1327">
        <f>IF('Support - Calculation Detail'!F1327="","",'Support - Calculation Detail'!F1327)</f>
        <v>57377</v>
      </c>
      <c r="H1327">
        <f>IF('Support - Calculation Detail'!G1327="","",'Support - Calculation Detail'!G1327)</f>
        <v>1.04</v>
      </c>
      <c r="I1327">
        <f>IF('Support - Calculation Detail'!H1327="","",'Support - Calculation Detail'!H1327)</f>
        <v>59672</v>
      </c>
      <c r="J1327">
        <f>IF('Support - Calculation Detail'!I1327="","",'Support - Calculation Detail'!I1327)</f>
        <v>0</v>
      </c>
      <c r="K1327">
        <f>IF('Support - Calculation Detail'!K1327="","",'Support - Calculation Detail'!K1327)</f>
        <v>59672</v>
      </c>
      <c r="L1327">
        <f>IF('Support - Calculation Detail'!L1327="","",'Support - Calculation Detail'!L1327)</f>
        <v>0</v>
      </c>
      <c r="M1327">
        <f>IF('Support - Calculation Detail'!M1327="","",'Support - Calculation Detail'!M1327)</f>
        <v>0</v>
      </c>
      <c r="N1327">
        <f>IF('Support - Calculation Detail'!N1327="","",'Support - Calculation Detail'!N1327)</f>
        <v>0</v>
      </c>
      <c r="P1327">
        <f>IF('Support - Calculation Detail'!O1327="","",'Support - Calculation Detail'!O1327)</f>
        <v>59672</v>
      </c>
      <c r="Q1327" t="b">
        <v>1</v>
      </c>
      <c r="R1327" t="str">
        <f t="shared" si="100"/>
        <v>3720008</v>
      </c>
      <c r="S1327" t="str">
        <f t="shared" si="101"/>
        <v>3720008-TF</v>
      </c>
      <c r="T1327" t="str">
        <f t="shared" si="102"/>
        <v>3720008-TF</v>
      </c>
      <c r="U1327" t="str">
        <f t="shared" si="103"/>
        <v>2</v>
      </c>
      <c r="V1327" t="str">
        <f t="shared" si="104"/>
        <v>TF</v>
      </c>
    </row>
    <row r="1328" spans="1:22" x14ac:dyDescent="0.35">
      <c r="A1328" t="str">
        <f>IF('Support - Calculation Detail'!A1328="","",LEFT('Support - Calculation Detail'!A1328,7)&amp;"-"&amp;RIGHT('Support - Calculation Detail'!A1328,2))</f>
        <v>3720008-UT</v>
      </c>
      <c r="B1328" t="str">
        <f>IF('Support - Calculation Detail'!C1328="","",'Support - Calculation Detail'!C1328)</f>
        <v>37</v>
      </c>
      <c r="C1328" t="str">
        <f>IF('Support - Calculation Detail'!B1328="","",'Support - Calculation Detail'!B1328)</f>
        <v>N</v>
      </c>
      <c r="D1328">
        <f>IF('Support - Calculation Detail'!D1328="","",'Support - Calculation Detail'!D1328)</f>
        <v>57308</v>
      </c>
      <c r="E1328">
        <f>IF('Support - Calculation Detail'!E1328="","",'Support - Calculation Detail'!E1328)</f>
        <v>0</v>
      </c>
      <c r="G1328">
        <f>IF('Support - Calculation Detail'!F1328="","",'Support - Calculation Detail'!F1328)</f>
        <v>57308</v>
      </c>
      <c r="H1328">
        <f>IF('Support - Calculation Detail'!G1328="","",'Support - Calculation Detail'!G1328)</f>
        <v>1.04</v>
      </c>
      <c r="I1328">
        <f>IF('Support - Calculation Detail'!H1328="","",'Support - Calculation Detail'!H1328)</f>
        <v>59600</v>
      </c>
      <c r="J1328">
        <f>IF('Support - Calculation Detail'!I1328="","",'Support - Calculation Detail'!I1328)</f>
        <v>0</v>
      </c>
      <c r="K1328">
        <f>IF('Support - Calculation Detail'!K1328="","",'Support - Calculation Detail'!K1328)</f>
        <v>59600</v>
      </c>
      <c r="L1328">
        <f>IF('Support - Calculation Detail'!L1328="","",'Support - Calculation Detail'!L1328)</f>
        <v>0</v>
      </c>
      <c r="M1328">
        <f>IF('Support - Calculation Detail'!M1328="","",'Support - Calculation Detail'!M1328)</f>
        <v>0</v>
      </c>
      <c r="N1328">
        <f>IF('Support - Calculation Detail'!N1328="","",'Support - Calculation Detail'!N1328)</f>
        <v>0</v>
      </c>
      <c r="P1328">
        <f>IF('Support - Calculation Detail'!O1328="","",'Support - Calculation Detail'!O1328)</f>
        <v>59600</v>
      </c>
      <c r="Q1328" t="b">
        <v>1</v>
      </c>
      <c r="R1328" t="str">
        <f t="shared" si="100"/>
        <v>3720008</v>
      </c>
      <c r="S1328" t="str">
        <f t="shared" si="101"/>
        <v>3720008-UT</v>
      </c>
      <c r="T1328" t="str">
        <f t="shared" si="102"/>
        <v>3720008-UT</v>
      </c>
      <c r="U1328" t="str">
        <f t="shared" si="103"/>
        <v>2</v>
      </c>
      <c r="V1328" t="str">
        <f t="shared" si="104"/>
        <v>UT</v>
      </c>
    </row>
    <row r="1329" spans="1:22" x14ac:dyDescent="0.35">
      <c r="A1329" t="str">
        <f>IF('Support - Calculation Detail'!A1329="","",LEFT('Support - Calculation Detail'!A1329,7)&amp;"-"&amp;RIGHT('Support - Calculation Detail'!A1329,2))</f>
        <v>3720009-UT</v>
      </c>
      <c r="B1329" t="str">
        <f>IF('Support - Calculation Detail'!C1329="","",'Support - Calculation Detail'!C1329)</f>
        <v>37</v>
      </c>
      <c r="C1329" t="str">
        <f>IF('Support - Calculation Detail'!B1329="","",'Support - Calculation Detail'!B1329)</f>
        <v>N</v>
      </c>
      <c r="D1329">
        <f>IF('Support - Calculation Detail'!D1329="","",'Support - Calculation Detail'!D1329)</f>
        <v>19607</v>
      </c>
      <c r="E1329">
        <f>IF('Support - Calculation Detail'!E1329="","",'Support - Calculation Detail'!E1329)</f>
        <v>0</v>
      </c>
      <c r="G1329">
        <f>IF('Support - Calculation Detail'!F1329="","",'Support - Calculation Detail'!F1329)</f>
        <v>19607</v>
      </c>
      <c r="H1329">
        <f>IF('Support - Calculation Detail'!G1329="","",'Support - Calculation Detail'!G1329)</f>
        <v>1.04</v>
      </c>
      <c r="I1329">
        <f>IF('Support - Calculation Detail'!H1329="","",'Support - Calculation Detail'!H1329)</f>
        <v>20391</v>
      </c>
      <c r="J1329">
        <f>IF('Support - Calculation Detail'!I1329="","",'Support - Calculation Detail'!I1329)</f>
        <v>0</v>
      </c>
      <c r="K1329">
        <f>IF('Support - Calculation Detail'!K1329="","",'Support - Calculation Detail'!K1329)</f>
        <v>20391</v>
      </c>
      <c r="L1329">
        <f>IF('Support - Calculation Detail'!L1329="","",'Support - Calculation Detail'!L1329)</f>
        <v>0</v>
      </c>
      <c r="M1329">
        <f>IF('Support - Calculation Detail'!M1329="","",'Support - Calculation Detail'!M1329)</f>
        <v>0</v>
      </c>
      <c r="N1329">
        <f>IF('Support - Calculation Detail'!N1329="","",'Support - Calculation Detail'!N1329)</f>
        <v>0</v>
      </c>
      <c r="P1329">
        <f>IF('Support - Calculation Detail'!O1329="","",'Support - Calculation Detail'!O1329)</f>
        <v>20391</v>
      </c>
      <c r="Q1329" t="b">
        <v>1</v>
      </c>
      <c r="R1329" t="str">
        <f t="shared" si="100"/>
        <v>3720009</v>
      </c>
      <c r="S1329" t="str">
        <f t="shared" si="101"/>
        <v>3720009-UT</v>
      </c>
      <c r="T1329" t="str">
        <f t="shared" si="102"/>
        <v>3720009-UT</v>
      </c>
      <c r="U1329" t="str">
        <f t="shared" si="103"/>
        <v>2</v>
      </c>
      <c r="V1329" t="str">
        <f t="shared" si="104"/>
        <v>UT</v>
      </c>
    </row>
    <row r="1330" spans="1:22" x14ac:dyDescent="0.35">
      <c r="A1330" t="str">
        <f>IF('Support - Calculation Detail'!A1330="","",LEFT('Support - Calculation Detail'!A1330,7)&amp;"-"&amp;RIGHT('Support - Calculation Detail'!A1330,2))</f>
        <v>3720009-TF</v>
      </c>
      <c r="B1330" t="str">
        <f>IF('Support - Calculation Detail'!C1330="","",'Support - Calculation Detail'!C1330)</f>
        <v>37</v>
      </c>
      <c r="C1330" t="str">
        <f>IF('Support - Calculation Detail'!B1330="","",'Support - Calculation Detail'!B1330)</f>
        <v>N</v>
      </c>
      <c r="D1330">
        <f>IF('Support - Calculation Detail'!D1330="","",'Support - Calculation Detail'!D1330)</f>
        <v>5865</v>
      </c>
      <c r="E1330">
        <f>IF('Support - Calculation Detail'!E1330="","",'Support - Calculation Detail'!E1330)</f>
        <v>0</v>
      </c>
      <c r="G1330">
        <f>IF('Support - Calculation Detail'!F1330="","",'Support - Calculation Detail'!F1330)</f>
        <v>5865</v>
      </c>
      <c r="H1330">
        <f>IF('Support - Calculation Detail'!G1330="","",'Support - Calculation Detail'!G1330)</f>
        <v>1.04</v>
      </c>
      <c r="I1330">
        <f>IF('Support - Calculation Detail'!H1330="","",'Support - Calculation Detail'!H1330)</f>
        <v>6100</v>
      </c>
      <c r="J1330">
        <f>IF('Support - Calculation Detail'!I1330="","",'Support - Calculation Detail'!I1330)</f>
        <v>0</v>
      </c>
      <c r="K1330">
        <f>IF('Support - Calculation Detail'!K1330="","",'Support - Calculation Detail'!K1330)</f>
        <v>6100</v>
      </c>
      <c r="L1330">
        <f>IF('Support - Calculation Detail'!L1330="","",'Support - Calculation Detail'!L1330)</f>
        <v>0</v>
      </c>
      <c r="M1330">
        <f>IF('Support - Calculation Detail'!M1330="","",'Support - Calculation Detail'!M1330)</f>
        <v>0</v>
      </c>
      <c r="N1330">
        <f>IF('Support - Calculation Detail'!N1330="","",'Support - Calculation Detail'!N1330)</f>
        <v>0</v>
      </c>
      <c r="P1330">
        <f>IF('Support - Calculation Detail'!O1330="","",'Support - Calculation Detail'!O1330)</f>
        <v>6100</v>
      </c>
      <c r="Q1330" t="b">
        <v>1</v>
      </c>
      <c r="R1330" t="str">
        <f t="shared" si="100"/>
        <v>3720009</v>
      </c>
      <c r="S1330" t="str">
        <f t="shared" si="101"/>
        <v>3720009-TF</v>
      </c>
      <c r="T1330" t="str">
        <f t="shared" si="102"/>
        <v>3720009-TF</v>
      </c>
      <c r="U1330" t="str">
        <f t="shared" si="103"/>
        <v>2</v>
      </c>
      <c r="V1330" t="str">
        <f t="shared" si="104"/>
        <v>TF</v>
      </c>
    </row>
    <row r="1331" spans="1:22" x14ac:dyDescent="0.35">
      <c r="A1331" t="str">
        <f>IF('Support - Calculation Detail'!A1331="","",LEFT('Support - Calculation Detail'!A1331,7)&amp;"-"&amp;RIGHT('Support - Calculation Detail'!A1331,2))</f>
        <v>3720010-TF</v>
      </c>
      <c r="B1331" t="str">
        <f>IF('Support - Calculation Detail'!C1331="","",'Support - Calculation Detail'!C1331)</f>
        <v>37</v>
      </c>
      <c r="C1331" t="str">
        <f>IF('Support - Calculation Detail'!B1331="","",'Support - Calculation Detail'!B1331)</f>
        <v>N</v>
      </c>
      <c r="D1331">
        <f>IF('Support - Calculation Detail'!D1331="","",'Support - Calculation Detail'!D1331)</f>
        <v>19015</v>
      </c>
      <c r="E1331">
        <f>IF('Support - Calculation Detail'!E1331="","",'Support - Calculation Detail'!E1331)</f>
        <v>0</v>
      </c>
      <c r="G1331">
        <f>IF('Support - Calculation Detail'!F1331="","",'Support - Calculation Detail'!F1331)</f>
        <v>19015</v>
      </c>
      <c r="H1331">
        <f>IF('Support - Calculation Detail'!G1331="","",'Support - Calculation Detail'!G1331)</f>
        <v>1.04</v>
      </c>
      <c r="I1331">
        <f>IF('Support - Calculation Detail'!H1331="","",'Support - Calculation Detail'!H1331)</f>
        <v>19776</v>
      </c>
      <c r="J1331">
        <f>IF('Support - Calculation Detail'!I1331="","",'Support - Calculation Detail'!I1331)</f>
        <v>0</v>
      </c>
      <c r="K1331">
        <f>IF('Support - Calculation Detail'!K1331="","",'Support - Calculation Detail'!K1331)</f>
        <v>19776</v>
      </c>
      <c r="L1331">
        <f>IF('Support - Calculation Detail'!L1331="","",'Support - Calculation Detail'!L1331)</f>
        <v>0</v>
      </c>
      <c r="M1331">
        <f>IF('Support - Calculation Detail'!M1331="","",'Support - Calculation Detail'!M1331)</f>
        <v>0</v>
      </c>
      <c r="N1331">
        <f>IF('Support - Calculation Detail'!N1331="","",'Support - Calculation Detail'!N1331)</f>
        <v>0</v>
      </c>
      <c r="P1331">
        <f>IF('Support - Calculation Detail'!O1331="","",'Support - Calculation Detail'!O1331)</f>
        <v>19776</v>
      </c>
      <c r="Q1331" t="b">
        <v>1</v>
      </c>
      <c r="R1331" t="str">
        <f t="shared" si="100"/>
        <v>3720010</v>
      </c>
      <c r="S1331" t="str">
        <f t="shared" si="101"/>
        <v>3720010-TF</v>
      </c>
      <c r="T1331" t="str">
        <f t="shared" si="102"/>
        <v>3720010-TF</v>
      </c>
      <c r="U1331" t="str">
        <f t="shared" si="103"/>
        <v>2</v>
      </c>
      <c r="V1331" t="str">
        <f t="shared" si="104"/>
        <v>TF</v>
      </c>
    </row>
    <row r="1332" spans="1:22" x14ac:dyDescent="0.35">
      <c r="A1332" t="str">
        <f>IF('Support - Calculation Detail'!A1332="","",LEFT('Support - Calculation Detail'!A1332,7)&amp;"-"&amp;RIGHT('Support - Calculation Detail'!A1332,2))</f>
        <v>3720010-UT</v>
      </c>
      <c r="B1332" t="str">
        <f>IF('Support - Calculation Detail'!C1332="","",'Support - Calculation Detail'!C1332)</f>
        <v>37</v>
      </c>
      <c r="C1332" t="str">
        <f>IF('Support - Calculation Detail'!B1332="","",'Support - Calculation Detail'!B1332)</f>
        <v>N</v>
      </c>
      <c r="D1332">
        <f>IF('Support - Calculation Detail'!D1332="","",'Support - Calculation Detail'!D1332)</f>
        <v>15011</v>
      </c>
      <c r="E1332">
        <f>IF('Support - Calculation Detail'!E1332="","",'Support - Calculation Detail'!E1332)</f>
        <v>0</v>
      </c>
      <c r="G1332">
        <f>IF('Support - Calculation Detail'!F1332="","",'Support - Calculation Detail'!F1332)</f>
        <v>15011</v>
      </c>
      <c r="H1332">
        <f>IF('Support - Calculation Detail'!G1332="","",'Support - Calculation Detail'!G1332)</f>
        <v>1.04</v>
      </c>
      <c r="I1332">
        <f>IF('Support - Calculation Detail'!H1332="","",'Support - Calculation Detail'!H1332)</f>
        <v>15611</v>
      </c>
      <c r="J1332">
        <f>IF('Support - Calculation Detail'!I1332="","",'Support - Calculation Detail'!I1332)</f>
        <v>0</v>
      </c>
      <c r="K1332">
        <f>IF('Support - Calculation Detail'!K1332="","",'Support - Calculation Detail'!K1332)</f>
        <v>15611</v>
      </c>
      <c r="L1332">
        <f>IF('Support - Calculation Detail'!L1332="","",'Support - Calculation Detail'!L1332)</f>
        <v>0</v>
      </c>
      <c r="M1332">
        <f>IF('Support - Calculation Detail'!M1332="","",'Support - Calculation Detail'!M1332)</f>
        <v>0</v>
      </c>
      <c r="N1332">
        <f>IF('Support - Calculation Detail'!N1332="","",'Support - Calculation Detail'!N1332)</f>
        <v>0</v>
      </c>
      <c r="P1332">
        <f>IF('Support - Calculation Detail'!O1332="","",'Support - Calculation Detail'!O1332)</f>
        <v>15611</v>
      </c>
      <c r="Q1332" t="b">
        <v>1</v>
      </c>
      <c r="R1332" t="str">
        <f t="shared" si="100"/>
        <v>3720010</v>
      </c>
      <c r="S1332" t="str">
        <f t="shared" si="101"/>
        <v>3720010-UT</v>
      </c>
      <c r="T1332" t="str">
        <f t="shared" si="102"/>
        <v>3720010-UT</v>
      </c>
      <c r="U1332" t="str">
        <f t="shared" si="103"/>
        <v>2</v>
      </c>
      <c r="V1332" t="str">
        <f t="shared" si="104"/>
        <v>UT</v>
      </c>
    </row>
    <row r="1333" spans="1:22" x14ac:dyDescent="0.35">
      <c r="A1333" t="str">
        <f>IF('Support - Calculation Detail'!A1333="","",LEFT('Support - Calculation Detail'!A1333,7)&amp;"-"&amp;RIGHT('Support - Calculation Detail'!A1333,2))</f>
        <v>3720011-UT</v>
      </c>
      <c r="B1333" t="str">
        <f>IF('Support - Calculation Detail'!C1333="","",'Support - Calculation Detail'!C1333)</f>
        <v>37</v>
      </c>
      <c r="C1333" t="str">
        <f>IF('Support - Calculation Detail'!B1333="","",'Support - Calculation Detail'!B1333)</f>
        <v>N</v>
      </c>
      <c r="D1333">
        <f>IF('Support - Calculation Detail'!D1333="","",'Support - Calculation Detail'!D1333)</f>
        <v>11627</v>
      </c>
      <c r="E1333">
        <f>IF('Support - Calculation Detail'!E1333="","",'Support - Calculation Detail'!E1333)</f>
        <v>0</v>
      </c>
      <c r="G1333">
        <f>IF('Support - Calculation Detail'!F1333="","",'Support - Calculation Detail'!F1333)</f>
        <v>11627</v>
      </c>
      <c r="H1333">
        <f>IF('Support - Calculation Detail'!G1333="","",'Support - Calculation Detail'!G1333)</f>
        <v>1.04</v>
      </c>
      <c r="I1333">
        <f>IF('Support - Calculation Detail'!H1333="","",'Support - Calculation Detail'!H1333)</f>
        <v>12092</v>
      </c>
      <c r="J1333">
        <f>IF('Support - Calculation Detail'!I1333="","",'Support - Calculation Detail'!I1333)</f>
        <v>0</v>
      </c>
      <c r="K1333">
        <f>IF('Support - Calculation Detail'!K1333="","",'Support - Calculation Detail'!K1333)</f>
        <v>12092</v>
      </c>
      <c r="L1333">
        <f>IF('Support - Calculation Detail'!L1333="","",'Support - Calculation Detail'!L1333)</f>
        <v>0</v>
      </c>
      <c r="M1333">
        <f>IF('Support - Calculation Detail'!M1333="","",'Support - Calculation Detail'!M1333)</f>
        <v>0</v>
      </c>
      <c r="N1333">
        <f>IF('Support - Calculation Detail'!N1333="","",'Support - Calculation Detail'!N1333)</f>
        <v>0</v>
      </c>
      <c r="P1333">
        <f>IF('Support - Calculation Detail'!O1333="","",'Support - Calculation Detail'!O1333)</f>
        <v>12092</v>
      </c>
      <c r="Q1333" t="b">
        <v>1</v>
      </c>
      <c r="R1333" t="str">
        <f t="shared" si="100"/>
        <v>3720011</v>
      </c>
      <c r="S1333" t="str">
        <f t="shared" si="101"/>
        <v>3720011-UT</v>
      </c>
      <c r="T1333" t="str">
        <f t="shared" si="102"/>
        <v>3720011-UT</v>
      </c>
      <c r="U1333" t="str">
        <f t="shared" si="103"/>
        <v>2</v>
      </c>
      <c r="V1333" t="str">
        <f t="shared" si="104"/>
        <v>UT</v>
      </c>
    </row>
    <row r="1334" spans="1:22" x14ac:dyDescent="0.35">
      <c r="A1334" t="str">
        <f>IF('Support - Calculation Detail'!A1334="","",LEFT('Support - Calculation Detail'!A1334,7)&amp;"-"&amp;RIGHT('Support - Calculation Detail'!A1334,2))</f>
        <v>3720011-TF</v>
      </c>
      <c r="B1334" t="str">
        <f>IF('Support - Calculation Detail'!C1334="","",'Support - Calculation Detail'!C1334)</f>
        <v>37</v>
      </c>
      <c r="C1334" t="str">
        <f>IF('Support - Calculation Detail'!B1334="","",'Support - Calculation Detail'!B1334)</f>
        <v>N</v>
      </c>
      <c r="D1334">
        <f>IF('Support - Calculation Detail'!D1334="","",'Support - Calculation Detail'!D1334)</f>
        <v>8975</v>
      </c>
      <c r="E1334">
        <f>IF('Support - Calculation Detail'!E1334="","",'Support - Calculation Detail'!E1334)</f>
        <v>0</v>
      </c>
      <c r="G1334">
        <f>IF('Support - Calculation Detail'!F1334="","",'Support - Calculation Detail'!F1334)</f>
        <v>8975</v>
      </c>
      <c r="H1334">
        <f>IF('Support - Calculation Detail'!G1334="","",'Support - Calculation Detail'!G1334)</f>
        <v>1.04</v>
      </c>
      <c r="I1334">
        <f>IF('Support - Calculation Detail'!H1334="","",'Support - Calculation Detail'!H1334)</f>
        <v>9334</v>
      </c>
      <c r="J1334">
        <f>IF('Support - Calculation Detail'!I1334="","",'Support - Calculation Detail'!I1334)</f>
        <v>0</v>
      </c>
      <c r="K1334">
        <f>IF('Support - Calculation Detail'!K1334="","",'Support - Calculation Detail'!K1334)</f>
        <v>9334</v>
      </c>
      <c r="L1334">
        <f>IF('Support - Calculation Detail'!L1334="","",'Support - Calculation Detail'!L1334)</f>
        <v>0</v>
      </c>
      <c r="M1334">
        <f>IF('Support - Calculation Detail'!M1334="","",'Support - Calculation Detail'!M1334)</f>
        <v>0</v>
      </c>
      <c r="N1334">
        <f>IF('Support - Calculation Detail'!N1334="","",'Support - Calculation Detail'!N1334)</f>
        <v>0</v>
      </c>
      <c r="P1334">
        <f>IF('Support - Calculation Detail'!O1334="","",'Support - Calculation Detail'!O1334)</f>
        <v>9334</v>
      </c>
      <c r="Q1334" t="b">
        <v>1</v>
      </c>
      <c r="R1334" t="str">
        <f t="shared" si="100"/>
        <v>3720011</v>
      </c>
      <c r="S1334" t="str">
        <f t="shared" si="101"/>
        <v>3720011-TF</v>
      </c>
      <c r="T1334" t="str">
        <f t="shared" si="102"/>
        <v>3720011-TF</v>
      </c>
      <c r="U1334" t="str">
        <f t="shared" si="103"/>
        <v>2</v>
      </c>
      <c r="V1334" t="str">
        <f t="shared" si="104"/>
        <v>TF</v>
      </c>
    </row>
    <row r="1335" spans="1:22" x14ac:dyDescent="0.35">
      <c r="A1335" t="str">
        <f>IF('Support - Calculation Detail'!A1335="","",LEFT('Support - Calculation Detail'!A1335,7)&amp;"-"&amp;RIGHT('Support - Calculation Detail'!A1335,2))</f>
        <v>3720012-TF</v>
      </c>
      <c r="B1335" t="str">
        <f>IF('Support - Calculation Detail'!C1335="","",'Support - Calculation Detail'!C1335)</f>
        <v>37</v>
      </c>
      <c r="C1335" t="str">
        <f>IF('Support - Calculation Detail'!B1335="","",'Support - Calculation Detail'!B1335)</f>
        <v>N</v>
      </c>
      <c r="D1335">
        <f>IF('Support - Calculation Detail'!D1335="","",'Support - Calculation Detail'!D1335)</f>
        <v>30945</v>
      </c>
      <c r="E1335">
        <f>IF('Support - Calculation Detail'!E1335="","",'Support - Calculation Detail'!E1335)</f>
        <v>0</v>
      </c>
      <c r="G1335">
        <f>IF('Support - Calculation Detail'!F1335="","",'Support - Calculation Detail'!F1335)</f>
        <v>30945</v>
      </c>
      <c r="H1335">
        <f>IF('Support - Calculation Detail'!G1335="","",'Support - Calculation Detail'!G1335)</f>
        <v>1.04</v>
      </c>
      <c r="I1335">
        <f>IF('Support - Calculation Detail'!H1335="","",'Support - Calculation Detail'!H1335)</f>
        <v>32183</v>
      </c>
      <c r="J1335">
        <f>IF('Support - Calculation Detail'!I1335="","",'Support - Calculation Detail'!I1335)</f>
        <v>0</v>
      </c>
      <c r="K1335">
        <f>IF('Support - Calculation Detail'!K1335="","",'Support - Calculation Detail'!K1335)</f>
        <v>32183</v>
      </c>
      <c r="L1335">
        <f>IF('Support - Calculation Detail'!L1335="","",'Support - Calculation Detail'!L1335)</f>
        <v>0</v>
      </c>
      <c r="M1335">
        <f>IF('Support - Calculation Detail'!M1335="","",'Support - Calculation Detail'!M1335)</f>
        <v>0</v>
      </c>
      <c r="N1335">
        <f>IF('Support - Calculation Detail'!N1335="","",'Support - Calculation Detail'!N1335)</f>
        <v>0</v>
      </c>
      <c r="P1335">
        <f>IF('Support - Calculation Detail'!O1335="","",'Support - Calculation Detail'!O1335)</f>
        <v>32183</v>
      </c>
      <c r="Q1335" t="b">
        <v>1</v>
      </c>
      <c r="R1335" t="str">
        <f t="shared" si="100"/>
        <v>3720012</v>
      </c>
      <c r="S1335" t="str">
        <f t="shared" si="101"/>
        <v>3720012-TF</v>
      </c>
      <c r="T1335" t="str">
        <f t="shared" si="102"/>
        <v>3720012-TF</v>
      </c>
      <c r="U1335" t="str">
        <f t="shared" si="103"/>
        <v>2</v>
      </c>
      <c r="V1335" t="str">
        <f t="shared" si="104"/>
        <v>TF</v>
      </c>
    </row>
    <row r="1336" spans="1:22" x14ac:dyDescent="0.35">
      <c r="A1336" t="str">
        <f>IF('Support - Calculation Detail'!A1336="","",LEFT('Support - Calculation Detail'!A1336,7)&amp;"-"&amp;RIGHT('Support - Calculation Detail'!A1336,2))</f>
        <v>3720012-UT</v>
      </c>
      <c r="B1336" t="str">
        <f>IF('Support - Calculation Detail'!C1336="","",'Support - Calculation Detail'!C1336)</f>
        <v>37</v>
      </c>
      <c r="C1336" t="str">
        <f>IF('Support - Calculation Detail'!B1336="","",'Support - Calculation Detail'!B1336)</f>
        <v>N</v>
      </c>
      <c r="D1336">
        <f>IF('Support - Calculation Detail'!D1336="","",'Support - Calculation Detail'!D1336)</f>
        <v>29126</v>
      </c>
      <c r="E1336">
        <f>IF('Support - Calculation Detail'!E1336="","",'Support - Calculation Detail'!E1336)</f>
        <v>0</v>
      </c>
      <c r="G1336">
        <f>IF('Support - Calculation Detail'!F1336="","",'Support - Calculation Detail'!F1336)</f>
        <v>29126</v>
      </c>
      <c r="H1336">
        <f>IF('Support - Calculation Detail'!G1336="","",'Support - Calculation Detail'!G1336)</f>
        <v>1.04</v>
      </c>
      <c r="I1336">
        <f>IF('Support - Calculation Detail'!H1336="","",'Support - Calculation Detail'!H1336)</f>
        <v>30291</v>
      </c>
      <c r="J1336">
        <f>IF('Support - Calculation Detail'!I1336="","",'Support - Calculation Detail'!I1336)</f>
        <v>0</v>
      </c>
      <c r="K1336">
        <f>IF('Support - Calculation Detail'!K1336="","",'Support - Calculation Detail'!K1336)</f>
        <v>30291</v>
      </c>
      <c r="L1336">
        <f>IF('Support - Calculation Detail'!L1336="","",'Support - Calculation Detail'!L1336)</f>
        <v>0</v>
      </c>
      <c r="M1336">
        <f>IF('Support - Calculation Detail'!M1336="","",'Support - Calculation Detail'!M1336)</f>
        <v>0</v>
      </c>
      <c r="N1336">
        <f>IF('Support - Calculation Detail'!N1336="","",'Support - Calculation Detail'!N1336)</f>
        <v>0</v>
      </c>
      <c r="P1336">
        <f>IF('Support - Calculation Detail'!O1336="","",'Support - Calculation Detail'!O1336)</f>
        <v>30291</v>
      </c>
      <c r="Q1336" t="b">
        <v>1</v>
      </c>
      <c r="R1336" t="str">
        <f t="shared" si="100"/>
        <v>3720012</v>
      </c>
      <c r="S1336" t="str">
        <f t="shared" si="101"/>
        <v>3720012-UT</v>
      </c>
      <c r="T1336" t="str">
        <f t="shared" si="102"/>
        <v>3720012-UT</v>
      </c>
      <c r="U1336" t="str">
        <f t="shared" si="103"/>
        <v>2</v>
      </c>
      <c r="V1336" t="str">
        <f t="shared" si="104"/>
        <v>UT</v>
      </c>
    </row>
    <row r="1337" spans="1:22" x14ac:dyDescent="0.35">
      <c r="A1337" t="str">
        <f>IF('Support - Calculation Detail'!A1337="","",LEFT('Support - Calculation Detail'!A1337,7)&amp;"-"&amp;RIGHT('Support - Calculation Detail'!A1337,2))</f>
        <v>3720013-UT</v>
      </c>
      <c r="B1337" t="str">
        <f>IF('Support - Calculation Detail'!C1337="","",'Support - Calculation Detail'!C1337)</f>
        <v>37</v>
      </c>
      <c r="C1337" t="str">
        <f>IF('Support - Calculation Detail'!B1337="","",'Support - Calculation Detail'!B1337)</f>
        <v>N</v>
      </c>
      <c r="D1337">
        <f>IF('Support - Calculation Detail'!D1337="","",'Support - Calculation Detail'!D1337)</f>
        <v>42371</v>
      </c>
      <c r="E1337">
        <f>IF('Support - Calculation Detail'!E1337="","",'Support - Calculation Detail'!E1337)</f>
        <v>0</v>
      </c>
      <c r="G1337">
        <f>IF('Support - Calculation Detail'!F1337="","",'Support - Calculation Detail'!F1337)</f>
        <v>42371</v>
      </c>
      <c r="H1337">
        <f>IF('Support - Calculation Detail'!G1337="","",'Support - Calculation Detail'!G1337)</f>
        <v>1.04</v>
      </c>
      <c r="I1337">
        <f>IF('Support - Calculation Detail'!H1337="","",'Support - Calculation Detail'!H1337)</f>
        <v>44066</v>
      </c>
      <c r="J1337">
        <f>IF('Support - Calculation Detail'!I1337="","",'Support - Calculation Detail'!I1337)</f>
        <v>0</v>
      </c>
      <c r="K1337">
        <f>IF('Support - Calculation Detail'!K1337="","",'Support - Calculation Detail'!K1337)</f>
        <v>44066</v>
      </c>
      <c r="L1337">
        <f>IF('Support - Calculation Detail'!L1337="","",'Support - Calculation Detail'!L1337)</f>
        <v>0</v>
      </c>
      <c r="M1337">
        <f>IF('Support - Calculation Detail'!M1337="","",'Support - Calculation Detail'!M1337)</f>
        <v>0</v>
      </c>
      <c r="N1337">
        <f>IF('Support - Calculation Detail'!N1337="","",'Support - Calculation Detail'!N1337)</f>
        <v>0</v>
      </c>
      <c r="P1337">
        <f>IF('Support - Calculation Detail'!O1337="","",'Support - Calculation Detail'!O1337)</f>
        <v>44066</v>
      </c>
      <c r="Q1337" t="b">
        <v>1</v>
      </c>
      <c r="R1337" t="str">
        <f t="shared" si="100"/>
        <v>3720013</v>
      </c>
      <c r="S1337" t="str">
        <f t="shared" si="101"/>
        <v>3720013-UT</v>
      </c>
      <c r="T1337" t="str">
        <f t="shared" si="102"/>
        <v>3720013-UT</v>
      </c>
      <c r="U1337" t="str">
        <f t="shared" si="103"/>
        <v>2</v>
      </c>
      <c r="V1337" t="str">
        <f t="shared" si="104"/>
        <v>UT</v>
      </c>
    </row>
    <row r="1338" spans="1:22" x14ac:dyDescent="0.35">
      <c r="A1338" t="str">
        <f>IF('Support - Calculation Detail'!A1338="","",LEFT('Support - Calculation Detail'!A1338,7)&amp;"-"&amp;RIGHT('Support - Calculation Detail'!A1338,2))</f>
        <v>3720013-TF</v>
      </c>
      <c r="B1338" t="str">
        <f>IF('Support - Calculation Detail'!C1338="","",'Support - Calculation Detail'!C1338)</f>
        <v>37</v>
      </c>
      <c r="C1338" t="str">
        <f>IF('Support - Calculation Detail'!B1338="","",'Support - Calculation Detail'!B1338)</f>
        <v>N</v>
      </c>
      <c r="D1338">
        <f>IF('Support - Calculation Detail'!D1338="","",'Support - Calculation Detail'!D1338)</f>
        <v>18592</v>
      </c>
      <c r="E1338">
        <f>IF('Support - Calculation Detail'!E1338="","",'Support - Calculation Detail'!E1338)</f>
        <v>0</v>
      </c>
      <c r="G1338">
        <f>IF('Support - Calculation Detail'!F1338="","",'Support - Calculation Detail'!F1338)</f>
        <v>18592</v>
      </c>
      <c r="H1338">
        <f>IF('Support - Calculation Detail'!G1338="","",'Support - Calculation Detail'!G1338)</f>
        <v>1.04</v>
      </c>
      <c r="I1338">
        <f>IF('Support - Calculation Detail'!H1338="","",'Support - Calculation Detail'!H1338)</f>
        <v>19336</v>
      </c>
      <c r="J1338">
        <f>IF('Support - Calculation Detail'!I1338="","",'Support - Calculation Detail'!I1338)</f>
        <v>0</v>
      </c>
      <c r="K1338">
        <f>IF('Support - Calculation Detail'!K1338="","",'Support - Calculation Detail'!K1338)</f>
        <v>19336</v>
      </c>
      <c r="L1338">
        <f>IF('Support - Calculation Detail'!L1338="","",'Support - Calculation Detail'!L1338)</f>
        <v>0</v>
      </c>
      <c r="M1338">
        <f>IF('Support - Calculation Detail'!M1338="","",'Support - Calculation Detail'!M1338)</f>
        <v>0</v>
      </c>
      <c r="N1338">
        <f>IF('Support - Calculation Detail'!N1338="","",'Support - Calculation Detail'!N1338)</f>
        <v>0</v>
      </c>
      <c r="P1338">
        <f>IF('Support - Calculation Detail'!O1338="","",'Support - Calculation Detail'!O1338)</f>
        <v>19336</v>
      </c>
      <c r="Q1338" t="b">
        <v>1</v>
      </c>
      <c r="R1338" t="str">
        <f t="shared" si="100"/>
        <v>3720013</v>
      </c>
      <c r="S1338" t="str">
        <f t="shared" si="101"/>
        <v>3720013-TF</v>
      </c>
      <c r="T1338" t="str">
        <f t="shared" si="102"/>
        <v>3720013-TF</v>
      </c>
      <c r="U1338" t="str">
        <f t="shared" si="103"/>
        <v>2</v>
      </c>
      <c r="V1338" t="str">
        <f t="shared" si="104"/>
        <v>TF</v>
      </c>
    </row>
    <row r="1339" spans="1:22" x14ac:dyDescent="0.35">
      <c r="A1339" t="str">
        <f>IF('Support - Calculation Detail'!A1339="","",LEFT('Support - Calculation Detail'!A1339,7)&amp;"-"&amp;RIGHT('Support - Calculation Detail'!A1339,2))</f>
        <v>3750103-UT</v>
      </c>
      <c r="B1339" t="str">
        <f>IF('Support - Calculation Detail'!C1339="","",'Support - Calculation Detail'!C1339)</f>
        <v>37</v>
      </c>
      <c r="C1339" t="str">
        <f>IF('Support - Calculation Detail'!B1339="","",'Support - Calculation Detail'!B1339)</f>
        <v>N</v>
      </c>
      <c r="D1339">
        <f>IF('Support - Calculation Detail'!D1339="","",'Support - Calculation Detail'!D1339)</f>
        <v>107573</v>
      </c>
      <c r="E1339">
        <f>IF('Support - Calculation Detail'!E1339="","",'Support - Calculation Detail'!E1339)</f>
        <v>0</v>
      </c>
      <c r="G1339">
        <f>IF('Support - Calculation Detail'!F1339="","",'Support - Calculation Detail'!F1339)</f>
        <v>107573</v>
      </c>
      <c r="H1339">
        <f>IF('Support - Calculation Detail'!G1339="","",'Support - Calculation Detail'!G1339)</f>
        <v>1.04</v>
      </c>
      <c r="I1339">
        <f>IF('Support - Calculation Detail'!H1339="","",'Support - Calculation Detail'!H1339)</f>
        <v>111876</v>
      </c>
      <c r="J1339">
        <f>IF('Support - Calculation Detail'!I1339="","",'Support - Calculation Detail'!I1339)</f>
        <v>0</v>
      </c>
      <c r="K1339">
        <f>IF('Support - Calculation Detail'!K1339="","",'Support - Calculation Detail'!K1339)</f>
        <v>111876</v>
      </c>
      <c r="L1339">
        <f>IF('Support - Calculation Detail'!L1339="","",'Support - Calculation Detail'!L1339)</f>
        <v>0</v>
      </c>
      <c r="M1339">
        <f>IF('Support - Calculation Detail'!M1339="","",'Support - Calculation Detail'!M1339)</f>
        <v>0</v>
      </c>
      <c r="N1339">
        <f>IF('Support - Calculation Detail'!N1339="","",'Support - Calculation Detail'!N1339)</f>
        <v>0</v>
      </c>
      <c r="P1339">
        <f>IF('Support - Calculation Detail'!O1339="","",'Support - Calculation Detail'!O1339)</f>
        <v>111876</v>
      </c>
      <c r="Q1339" t="b">
        <v>1</v>
      </c>
      <c r="R1339" t="str">
        <f t="shared" si="100"/>
        <v>3750103</v>
      </c>
      <c r="S1339" t="str">
        <f t="shared" si="101"/>
        <v>3750103-UT</v>
      </c>
      <c r="T1339" t="str">
        <f t="shared" si="102"/>
        <v>3750103-UT</v>
      </c>
      <c r="U1339" t="str">
        <f t="shared" si="103"/>
        <v>5</v>
      </c>
      <c r="V1339" t="str">
        <f t="shared" si="104"/>
        <v>UT</v>
      </c>
    </row>
    <row r="1340" spans="1:22" x14ac:dyDescent="0.35">
      <c r="A1340" t="str">
        <f>IF('Support - Calculation Detail'!A1340="","",LEFT('Support - Calculation Detail'!A1340,7)&amp;"-"&amp;RIGHT('Support - Calculation Detail'!A1340,2))</f>
        <v>3750266-UT</v>
      </c>
      <c r="B1340" t="str">
        <f>IF('Support - Calculation Detail'!C1340="","",'Support - Calculation Detail'!C1340)</f>
        <v>37</v>
      </c>
      <c r="C1340" t="str">
        <f>IF('Support - Calculation Detail'!B1340="","",'Support - Calculation Detail'!B1340)</f>
        <v>N</v>
      </c>
      <c r="D1340">
        <f>IF('Support - Calculation Detail'!D1340="","",'Support - Calculation Detail'!D1340)</f>
        <v>1673631</v>
      </c>
      <c r="E1340">
        <f>IF('Support - Calculation Detail'!E1340="","",'Support - Calculation Detail'!E1340)</f>
        <v>0</v>
      </c>
      <c r="G1340">
        <f>IF('Support - Calculation Detail'!F1340="","",'Support - Calculation Detail'!F1340)</f>
        <v>1673631</v>
      </c>
      <c r="H1340">
        <f>IF('Support - Calculation Detail'!G1340="","",'Support - Calculation Detail'!G1340)</f>
        <v>1.04</v>
      </c>
      <c r="I1340">
        <f>IF('Support - Calculation Detail'!H1340="","",'Support - Calculation Detail'!H1340)</f>
        <v>1740576</v>
      </c>
      <c r="J1340">
        <f>IF('Support - Calculation Detail'!I1340="","",'Support - Calculation Detail'!I1340)</f>
        <v>0</v>
      </c>
      <c r="K1340">
        <f>IF('Support - Calculation Detail'!K1340="","",'Support - Calculation Detail'!K1340)</f>
        <v>1740576</v>
      </c>
      <c r="L1340">
        <f>IF('Support - Calculation Detail'!L1340="","",'Support - Calculation Detail'!L1340)</f>
        <v>0</v>
      </c>
      <c r="M1340">
        <f>IF('Support - Calculation Detail'!M1340="","",'Support - Calculation Detail'!M1340)</f>
        <v>0</v>
      </c>
      <c r="N1340">
        <f>IF('Support - Calculation Detail'!N1340="","",'Support - Calculation Detail'!N1340)</f>
        <v>0</v>
      </c>
      <c r="P1340">
        <f>IF('Support - Calculation Detail'!O1340="","",'Support - Calculation Detail'!O1340)</f>
        <v>1740576</v>
      </c>
      <c r="Q1340" t="b">
        <v>1</v>
      </c>
      <c r="R1340" t="str">
        <f t="shared" si="100"/>
        <v>3750266</v>
      </c>
      <c r="S1340" t="str">
        <f t="shared" si="101"/>
        <v>3750266-UT</v>
      </c>
      <c r="T1340" t="str">
        <f t="shared" si="102"/>
        <v>3750266-UT</v>
      </c>
      <c r="U1340" t="str">
        <f t="shared" si="103"/>
        <v>5</v>
      </c>
      <c r="V1340" t="str">
        <f t="shared" si="104"/>
        <v>UT</v>
      </c>
    </row>
    <row r="1341" spans="1:22" x14ac:dyDescent="0.35">
      <c r="A1341" t="str">
        <f>IF('Support - Calculation Detail'!A1341="","",LEFT('Support - Calculation Detail'!A1341,7)&amp;"-"&amp;RIGHT('Support - Calculation Detail'!A1341,2))</f>
        <v>3760328-UT</v>
      </c>
      <c r="B1341" t="str">
        <f>IF('Support - Calculation Detail'!C1341="","",'Support - Calculation Detail'!C1341)</f>
        <v>37</v>
      </c>
      <c r="C1341" t="str">
        <f>IF('Support - Calculation Detail'!B1341="","",'Support - Calculation Detail'!B1341)</f>
        <v>N</v>
      </c>
      <c r="D1341">
        <f>IF('Support - Calculation Detail'!D1341="","",'Support - Calculation Detail'!D1341)</f>
        <v>675654</v>
      </c>
      <c r="E1341">
        <f>IF('Support - Calculation Detail'!E1341="","",'Support - Calculation Detail'!E1341)</f>
        <v>0</v>
      </c>
      <c r="G1341">
        <f>IF('Support - Calculation Detail'!F1341="","",'Support - Calculation Detail'!F1341)</f>
        <v>675654</v>
      </c>
      <c r="H1341">
        <f>IF('Support - Calculation Detail'!G1341="","",'Support - Calculation Detail'!G1341)</f>
        <v>1.04</v>
      </c>
      <c r="I1341">
        <f>IF('Support - Calculation Detail'!H1341="","",'Support - Calculation Detail'!H1341)</f>
        <v>702680</v>
      </c>
      <c r="J1341">
        <f>IF('Support - Calculation Detail'!I1341="","",'Support - Calculation Detail'!I1341)</f>
        <v>0</v>
      </c>
      <c r="K1341">
        <f>IF('Support - Calculation Detail'!K1341="","",'Support - Calculation Detail'!K1341)</f>
        <v>702680</v>
      </c>
      <c r="L1341">
        <f>IF('Support - Calculation Detail'!L1341="","",'Support - Calculation Detail'!L1341)</f>
        <v>0</v>
      </c>
      <c r="M1341">
        <f>IF('Support - Calculation Detail'!M1341="","",'Support - Calculation Detail'!M1341)</f>
        <v>0</v>
      </c>
      <c r="N1341">
        <f>IF('Support - Calculation Detail'!N1341="","",'Support - Calculation Detail'!N1341)</f>
        <v>0</v>
      </c>
      <c r="P1341">
        <f>IF('Support - Calculation Detail'!O1341="","",'Support - Calculation Detail'!O1341)</f>
        <v>702680</v>
      </c>
      <c r="Q1341" t="b">
        <v>1</v>
      </c>
      <c r="R1341" t="str">
        <f t="shared" si="100"/>
        <v>3760328</v>
      </c>
      <c r="S1341" t="str">
        <f t="shared" si="101"/>
        <v>3760328-UT</v>
      </c>
      <c r="T1341" t="str">
        <f t="shared" si="102"/>
        <v>3760328-UT</v>
      </c>
      <c r="U1341" t="str">
        <f t="shared" si="103"/>
        <v>6</v>
      </c>
      <c r="V1341" t="str">
        <f t="shared" si="104"/>
        <v>UT</v>
      </c>
    </row>
    <row r="1342" spans="1:22" x14ac:dyDescent="0.35">
      <c r="A1342" t="str">
        <f>IF('Support - Calculation Detail'!A1342="","",LEFT('Support - Calculation Detail'!A1342,7)&amp;"-"&amp;RIGHT('Support - Calculation Detail'!A1342,2))</f>
        <v>3730437-UT</v>
      </c>
      <c r="B1342" t="str">
        <f>IF('Support - Calculation Detail'!C1342="","",'Support - Calculation Detail'!C1342)</f>
        <v>37</v>
      </c>
      <c r="C1342" t="str">
        <f>IF('Support - Calculation Detail'!B1342="","",'Support - Calculation Detail'!B1342)</f>
        <v>N</v>
      </c>
      <c r="D1342">
        <f>IF('Support - Calculation Detail'!D1342="","",'Support - Calculation Detail'!D1342)</f>
        <v>1813841</v>
      </c>
      <c r="E1342">
        <f>IF('Support - Calculation Detail'!E1342="","",'Support - Calculation Detail'!E1342)</f>
        <v>0</v>
      </c>
      <c r="G1342">
        <f>IF('Support - Calculation Detail'!F1342="","",'Support - Calculation Detail'!F1342)</f>
        <v>1813841</v>
      </c>
      <c r="H1342">
        <f>IF('Support - Calculation Detail'!G1342="","",'Support - Calculation Detail'!G1342)</f>
        <v>1.04</v>
      </c>
      <c r="I1342">
        <f>IF('Support - Calculation Detail'!H1342="","",'Support - Calculation Detail'!H1342)</f>
        <v>1886395</v>
      </c>
      <c r="J1342">
        <f>IF('Support - Calculation Detail'!I1342="","",'Support - Calculation Detail'!I1342)</f>
        <v>0</v>
      </c>
      <c r="K1342">
        <f>IF('Support - Calculation Detail'!K1342="","",'Support - Calculation Detail'!K1342)</f>
        <v>1886395</v>
      </c>
      <c r="L1342">
        <f>IF('Support - Calculation Detail'!L1342="","",'Support - Calculation Detail'!L1342)</f>
        <v>158529</v>
      </c>
      <c r="M1342">
        <f>IF('Support - Calculation Detail'!M1342="","",'Support - Calculation Detail'!M1342)</f>
        <v>0</v>
      </c>
      <c r="N1342">
        <f>IF('Support - Calculation Detail'!N1342="","",'Support - Calculation Detail'!N1342)</f>
        <v>0</v>
      </c>
      <c r="P1342">
        <f>IF('Support - Calculation Detail'!O1342="","",'Support - Calculation Detail'!O1342)</f>
        <v>2044924</v>
      </c>
      <c r="Q1342" t="b">
        <v>1</v>
      </c>
      <c r="R1342" t="str">
        <f t="shared" si="100"/>
        <v>3730437</v>
      </c>
      <c r="S1342" t="str">
        <f t="shared" si="101"/>
        <v>3730437-UT</v>
      </c>
      <c r="T1342" t="str">
        <f t="shared" si="102"/>
        <v>3730437-UT</v>
      </c>
      <c r="U1342" t="str">
        <f t="shared" si="103"/>
        <v>3</v>
      </c>
      <c r="V1342" t="str">
        <f t="shared" si="104"/>
        <v>UT</v>
      </c>
    </row>
    <row r="1343" spans="1:22" x14ac:dyDescent="0.35">
      <c r="A1343" t="str">
        <f>IF('Support - Calculation Detail'!A1343="","",LEFT('Support - Calculation Detail'!A1343,7)&amp;"-"&amp;RIGHT('Support - Calculation Detail'!A1343,2))</f>
        <v>3730691-UT</v>
      </c>
      <c r="B1343" t="str">
        <f>IF('Support - Calculation Detail'!C1343="","",'Support - Calculation Detail'!C1343)</f>
        <v>37</v>
      </c>
      <c r="C1343" t="str">
        <f>IF('Support - Calculation Detail'!B1343="","",'Support - Calculation Detail'!B1343)</f>
        <v>N</v>
      </c>
      <c r="D1343">
        <f>IF('Support - Calculation Detail'!D1343="","",'Support - Calculation Detail'!D1343)</f>
        <v>1055096</v>
      </c>
      <c r="E1343">
        <f>IF('Support - Calculation Detail'!E1343="","",'Support - Calculation Detail'!E1343)</f>
        <v>0</v>
      </c>
      <c r="G1343">
        <f>IF('Support - Calculation Detail'!F1343="","",'Support - Calculation Detail'!F1343)</f>
        <v>1055096</v>
      </c>
      <c r="H1343">
        <f>IF('Support - Calculation Detail'!G1343="","",'Support - Calculation Detail'!G1343)</f>
        <v>1.04</v>
      </c>
      <c r="I1343">
        <f>IF('Support - Calculation Detail'!H1343="","",'Support - Calculation Detail'!H1343)</f>
        <v>1097300</v>
      </c>
      <c r="J1343">
        <f>IF('Support - Calculation Detail'!I1343="","",'Support - Calculation Detail'!I1343)</f>
        <v>0</v>
      </c>
      <c r="K1343">
        <f>IF('Support - Calculation Detail'!K1343="","",'Support - Calculation Detail'!K1343)</f>
        <v>1097300</v>
      </c>
      <c r="L1343">
        <f>IF('Support - Calculation Detail'!L1343="","",'Support - Calculation Detail'!L1343)</f>
        <v>133475</v>
      </c>
      <c r="M1343">
        <f>IF('Support - Calculation Detail'!M1343="","",'Support - Calculation Detail'!M1343)</f>
        <v>0</v>
      </c>
      <c r="N1343">
        <f>IF('Support - Calculation Detail'!N1343="","",'Support - Calculation Detail'!N1343)</f>
        <v>0</v>
      </c>
      <c r="P1343">
        <f>IF('Support - Calculation Detail'!O1343="","",'Support - Calculation Detail'!O1343)</f>
        <v>1230775</v>
      </c>
      <c r="Q1343" t="b">
        <v>1</v>
      </c>
      <c r="R1343" t="str">
        <f t="shared" si="100"/>
        <v>3730691</v>
      </c>
      <c r="S1343" t="str">
        <f t="shared" si="101"/>
        <v>3730691-UT</v>
      </c>
      <c r="T1343" t="str">
        <f t="shared" si="102"/>
        <v>3730691-UT</v>
      </c>
      <c r="U1343" t="str">
        <f t="shared" si="103"/>
        <v>3</v>
      </c>
      <c r="V1343" t="str">
        <f t="shared" si="104"/>
        <v>UT</v>
      </c>
    </row>
    <row r="1344" spans="1:22" x14ac:dyDescent="0.35">
      <c r="A1344" t="str">
        <f>IF('Support - Calculation Detail'!A1344="","",LEFT('Support - Calculation Detail'!A1344,7)&amp;"-"&amp;RIGHT('Support - Calculation Detail'!A1344,2))</f>
        <v>3730692-UT</v>
      </c>
      <c r="B1344" t="str">
        <f>IF('Support - Calculation Detail'!C1344="","",'Support - Calculation Detail'!C1344)</f>
        <v>37</v>
      </c>
      <c r="C1344" t="str">
        <f>IF('Support - Calculation Detail'!B1344="","",'Support - Calculation Detail'!B1344)</f>
        <v>N</v>
      </c>
      <c r="D1344">
        <f>IF('Support - Calculation Detail'!D1344="","",'Support - Calculation Detail'!D1344)</f>
        <v>690177</v>
      </c>
      <c r="E1344">
        <f>IF('Support - Calculation Detail'!E1344="","",'Support - Calculation Detail'!E1344)</f>
        <v>70712</v>
      </c>
      <c r="G1344">
        <f>IF('Support - Calculation Detail'!F1344="","",'Support - Calculation Detail'!F1344)</f>
        <v>760889</v>
      </c>
      <c r="H1344">
        <f>IF('Support - Calculation Detail'!G1344="","",'Support - Calculation Detail'!G1344)</f>
        <v>1.04</v>
      </c>
      <c r="I1344">
        <f>IF('Support - Calculation Detail'!H1344="","",'Support - Calculation Detail'!H1344)</f>
        <v>791325</v>
      </c>
      <c r="J1344">
        <f>IF('Support - Calculation Detail'!I1344="","",'Support - Calculation Detail'!I1344)</f>
        <v>0</v>
      </c>
      <c r="K1344">
        <f>IF('Support - Calculation Detail'!K1344="","",'Support - Calculation Detail'!K1344)</f>
        <v>791325</v>
      </c>
      <c r="L1344">
        <f>IF('Support - Calculation Detail'!L1344="","",'Support - Calculation Detail'!L1344)</f>
        <v>69457</v>
      </c>
      <c r="M1344">
        <f>IF('Support - Calculation Detail'!M1344="","",'Support - Calculation Detail'!M1344)</f>
        <v>0</v>
      </c>
      <c r="N1344">
        <f>IF('Support - Calculation Detail'!N1344="","",'Support - Calculation Detail'!N1344)</f>
        <v>0</v>
      </c>
      <c r="P1344">
        <f>IF('Support - Calculation Detail'!O1344="","",'Support - Calculation Detail'!O1344)</f>
        <v>860782</v>
      </c>
      <c r="Q1344" t="b">
        <v>1</v>
      </c>
      <c r="R1344" t="str">
        <f t="shared" si="100"/>
        <v>3730692</v>
      </c>
      <c r="S1344" t="str">
        <f t="shared" si="101"/>
        <v>3730692-UT</v>
      </c>
      <c r="T1344" t="str">
        <f t="shared" si="102"/>
        <v>3730692-UT</v>
      </c>
      <c r="U1344" t="str">
        <f t="shared" si="103"/>
        <v>3</v>
      </c>
      <c r="V1344" t="str">
        <f t="shared" si="104"/>
        <v>UT</v>
      </c>
    </row>
    <row r="1345" spans="1:22" x14ac:dyDescent="0.35">
      <c r="A1345" t="str">
        <f>IF('Support - Calculation Detail'!A1345="","",LEFT('Support - Calculation Detail'!A1345,7)&amp;"-"&amp;RIGHT('Support - Calculation Detail'!A1345,2))</f>
        <v>3730693-UT</v>
      </c>
      <c r="B1345" t="str">
        <f>IF('Support - Calculation Detail'!C1345="","",'Support - Calculation Detail'!C1345)</f>
        <v>37</v>
      </c>
      <c r="C1345" t="str">
        <f>IF('Support - Calculation Detail'!B1345="","",'Support - Calculation Detail'!B1345)</f>
        <v>N</v>
      </c>
      <c r="D1345">
        <f>IF('Support - Calculation Detail'!D1345="","",'Support - Calculation Detail'!D1345)</f>
        <v>156045</v>
      </c>
      <c r="E1345">
        <f>IF('Support - Calculation Detail'!E1345="","",'Support - Calculation Detail'!E1345)</f>
        <v>0</v>
      </c>
      <c r="G1345">
        <f>IF('Support - Calculation Detail'!F1345="","",'Support - Calculation Detail'!F1345)</f>
        <v>156045</v>
      </c>
      <c r="H1345">
        <f>IF('Support - Calculation Detail'!G1345="","",'Support - Calculation Detail'!G1345)</f>
        <v>1.04</v>
      </c>
      <c r="I1345">
        <f>IF('Support - Calculation Detail'!H1345="","",'Support - Calculation Detail'!H1345)</f>
        <v>162287</v>
      </c>
      <c r="J1345">
        <f>IF('Support - Calculation Detail'!I1345="","",'Support - Calculation Detail'!I1345)</f>
        <v>0</v>
      </c>
      <c r="K1345">
        <f>IF('Support - Calculation Detail'!K1345="","",'Support - Calculation Detail'!K1345)</f>
        <v>162287</v>
      </c>
      <c r="L1345">
        <f>IF('Support - Calculation Detail'!L1345="","",'Support - Calculation Detail'!L1345)</f>
        <v>22088</v>
      </c>
      <c r="M1345">
        <f>IF('Support - Calculation Detail'!M1345="","",'Support - Calculation Detail'!M1345)</f>
        <v>0</v>
      </c>
      <c r="N1345">
        <f>IF('Support - Calculation Detail'!N1345="","",'Support - Calculation Detail'!N1345)</f>
        <v>0</v>
      </c>
      <c r="P1345">
        <f>IF('Support - Calculation Detail'!O1345="","",'Support - Calculation Detail'!O1345)</f>
        <v>184375</v>
      </c>
      <c r="Q1345" t="b">
        <v>1</v>
      </c>
      <c r="R1345" t="str">
        <f t="shared" si="100"/>
        <v>3730693</v>
      </c>
      <c r="S1345" t="str">
        <f t="shared" si="101"/>
        <v>3730693-UT</v>
      </c>
      <c r="T1345" t="str">
        <f t="shared" si="102"/>
        <v>3730693-UT</v>
      </c>
      <c r="U1345" t="str">
        <f t="shared" si="103"/>
        <v>3</v>
      </c>
      <c r="V1345" t="str">
        <f t="shared" si="104"/>
        <v>UT</v>
      </c>
    </row>
    <row r="1346" spans="1:22" x14ac:dyDescent="0.35">
      <c r="A1346" t="str">
        <f>IF('Support - Calculation Detail'!A1346="","",LEFT('Support - Calculation Detail'!A1346,7)&amp;"-"&amp;RIGHT('Support - Calculation Detail'!A1346,2))</f>
        <v>3743785-SO</v>
      </c>
      <c r="B1346" t="str">
        <f>IF('Support - Calculation Detail'!C1346="","",'Support - Calculation Detail'!C1346)</f>
        <v>37</v>
      </c>
      <c r="C1346" t="str">
        <f>IF('Support - Calculation Detail'!B1346="","",'Support - Calculation Detail'!B1346)</f>
        <v>N</v>
      </c>
      <c r="D1346">
        <f>IF('Support - Calculation Detail'!D1346="","",'Support - Calculation Detail'!D1346)</f>
        <v>8479104</v>
      </c>
      <c r="E1346">
        <f>IF('Support - Calculation Detail'!E1346="","",'Support - Calculation Detail'!E1346)</f>
        <v>0</v>
      </c>
      <c r="G1346">
        <f>IF('Support - Calculation Detail'!F1346="","",'Support - Calculation Detail'!F1346)</f>
        <v>8479104</v>
      </c>
      <c r="H1346">
        <f>IF('Support - Calculation Detail'!G1346="","",'Support - Calculation Detail'!G1346)</f>
        <v>1.04</v>
      </c>
      <c r="I1346">
        <f>IF('Support - Calculation Detail'!H1346="","",'Support - Calculation Detail'!H1346)</f>
        <v>8818268</v>
      </c>
      <c r="J1346">
        <f>IF('Support - Calculation Detail'!I1346="","",'Support - Calculation Detail'!I1346)</f>
        <v>0</v>
      </c>
      <c r="K1346">
        <f>IF('Support - Calculation Detail'!K1346="","",'Support - Calculation Detail'!K1346)</f>
        <v>8818268</v>
      </c>
      <c r="L1346">
        <f>IF('Support - Calculation Detail'!L1346="","",'Support - Calculation Detail'!L1346)</f>
        <v>0</v>
      </c>
      <c r="M1346">
        <f>IF('Support - Calculation Detail'!M1346="","",'Support - Calculation Detail'!M1346)</f>
        <v>0</v>
      </c>
      <c r="N1346">
        <f>IF('Support - Calculation Detail'!N1346="","",'Support - Calculation Detail'!N1346)</f>
        <v>0</v>
      </c>
      <c r="P1346">
        <f>IF('Support - Calculation Detail'!O1346="","",'Support - Calculation Detail'!O1346)</f>
        <v>8818268</v>
      </c>
      <c r="Q1346" t="b">
        <v>1</v>
      </c>
      <c r="R1346" t="str">
        <f t="shared" si="100"/>
        <v>3743785</v>
      </c>
      <c r="S1346" t="str">
        <f t="shared" si="101"/>
        <v>3743785-SO</v>
      </c>
      <c r="T1346" t="str">
        <f t="shared" si="102"/>
        <v>3743785-SO</v>
      </c>
      <c r="U1346" t="str">
        <f t="shared" si="103"/>
        <v>4</v>
      </c>
      <c r="V1346" t="str">
        <f t="shared" si="104"/>
        <v>SO</v>
      </c>
    </row>
    <row r="1347" spans="1:22" x14ac:dyDescent="0.35">
      <c r="A1347" t="str">
        <f>IF('Support - Calculation Detail'!A1347="","",LEFT('Support - Calculation Detail'!A1347,7)&amp;"-"&amp;RIGHT('Support - Calculation Detail'!A1347,2))</f>
        <v>3743815-SO</v>
      </c>
      <c r="B1347" t="str">
        <f>IF('Support - Calculation Detail'!C1347="","",'Support - Calculation Detail'!C1347)</f>
        <v>37</v>
      </c>
      <c r="C1347" t="str">
        <f>IF('Support - Calculation Detail'!B1347="","",'Support - Calculation Detail'!B1347)</f>
        <v>N</v>
      </c>
      <c r="D1347">
        <f>IF('Support - Calculation Detail'!D1347="","",'Support - Calculation Detail'!D1347)</f>
        <v>3711918</v>
      </c>
      <c r="E1347">
        <f>IF('Support - Calculation Detail'!E1347="","",'Support - Calculation Detail'!E1347)</f>
        <v>0</v>
      </c>
      <c r="G1347">
        <f>IF('Support - Calculation Detail'!F1347="","",'Support - Calculation Detail'!F1347)</f>
        <v>3711918</v>
      </c>
      <c r="H1347">
        <f>IF('Support - Calculation Detail'!G1347="","",'Support - Calculation Detail'!G1347)</f>
        <v>1.04</v>
      </c>
      <c r="I1347">
        <f>IF('Support - Calculation Detail'!H1347="","",'Support - Calculation Detail'!H1347)</f>
        <v>3860395</v>
      </c>
      <c r="J1347">
        <f>IF('Support - Calculation Detail'!I1347="","",'Support - Calculation Detail'!I1347)</f>
        <v>0</v>
      </c>
      <c r="K1347">
        <f>IF('Support - Calculation Detail'!K1347="","",'Support - Calculation Detail'!K1347)</f>
        <v>3860395</v>
      </c>
      <c r="L1347">
        <f>IF('Support - Calculation Detail'!L1347="","",'Support - Calculation Detail'!L1347)</f>
        <v>0</v>
      </c>
      <c r="M1347">
        <f>IF('Support - Calculation Detail'!M1347="","",'Support - Calculation Detail'!M1347)</f>
        <v>0</v>
      </c>
      <c r="N1347">
        <f>IF('Support - Calculation Detail'!N1347="","",'Support - Calculation Detail'!N1347)</f>
        <v>0</v>
      </c>
      <c r="P1347">
        <f>IF('Support - Calculation Detail'!O1347="","",'Support - Calculation Detail'!O1347)</f>
        <v>3860395</v>
      </c>
      <c r="Q1347" t="b">
        <v>1</v>
      </c>
      <c r="R1347" t="str">
        <f t="shared" ref="R1347:R1410" si="105">LEFT(A1347,7)</f>
        <v>3743815</v>
      </c>
      <c r="S1347" t="str">
        <f t="shared" ref="S1347:S1410" si="106">A1347</f>
        <v>3743815-SO</v>
      </c>
      <c r="T1347" t="str">
        <f t="shared" ref="T1347:T1410" si="107">S1347</f>
        <v>3743815-SO</v>
      </c>
      <c r="U1347" t="str">
        <f t="shared" ref="U1347:U1410" si="108">MID(S1347,3,1)</f>
        <v>4</v>
      </c>
      <c r="V1347" t="str">
        <f t="shared" ref="V1347:V1410" si="109">RIGHT(T1347,2)</f>
        <v>SO</v>
      </c>
    </row>
    <row r="1348" spans="1:22" x14ac:dyDescent="0.35">
      <c r="A1348" t="str">
        <f>IF('Support - Calculation Detail'!A1348="","",LEFT('Support - Calculation Detail'!A1348,7)&amp;"-"&amp;RIGHT('Support - Calculation Detail'!A1348,2))</f>
        <v>6646630-SO</v>
      </c>
      <c r="B1348" t="str">
        <f>IF('Support - Calculation Detail'!C1348="","",'Support - Calculation Detail'!C1348)</f>
        <v>66</v>
      </c>
      <c r="C1348" t="str">
        <f>IF('Support - Calculation Detail'!B1348="","",'Support - Calculation Detail'!B1348)</f>
        <v>N</v>
      </c>
      <c r="D1348">
        <f>IF('Support - Calculation Detail'!D1348="","",'Support - Calculation Detail'!D1348)</f>
        <v>2213405</v>
      </c>
      <c r="E1348">
        <f>IF('Support - Calculation Detail'!E1348="","",'Support - Calculation Detail'!E1348)</f>
        <v>0</v>
      </c>
      <c r="G1348">
        <f>IF('Support - Calculation Detail'!F1348="","",'Support - Calculation Detail'!F1348)</f>
        <v>2213405</v>
      </c>
      <c r="H1348">
        <f>IF('Support - Calculation Detail'!G1348="","",'Support - Calculation Detail'!G1348)</f>
        <v>1.04</v>
      </c>
      <c r="I1348">
        <f>IF('Support - Calculation Detail'!H1348="","",'Support - Calculation Detail'!H1348)</f>
        <v>2301941</v>
      </c>
      <c r="J1348">
        <f>IF('Support - Calculation Detail'!I1348="","",'Support - Calculation Detail'!I1348)</f>
        <v>0</v>
      </c>
      <c r="K1348">
        <f>IF('Support - Calculation Detail'!K1348="","",'Support - Calculation Detail'!K1348)</f>
        <v>2301941</v>
      </c>
      <c r="L1348">
        <f>IF('Support - Calculation Detail'!L1348="","",'Support - Calculation Detail'!L1348)</f>
        <v>0</v>
      </c>
      <c r="M1348">
        <f>IF('Support - Calculation Detail'!M1348="","",'Support - Calculation Detail'!M1348)</f>
        <v>0</v>
      </c>
      <c r="N1348">
        <f>IF('Support - Calculation Detail'!N1348="","",'Support - Calculation Detail'!N1348)</f>
        <v>0</v>
      </c>
      <c r="P1348">
        <f>IF('Support - Calculation Detail'!O1348="","",'Support - Calculation Detail'!O1348)</f>
        <v>2301941</v>
      </c>
      <c r="Q1348" t="b">
        <v>1</v>
      </c>
      <c r="R1348" t="str">
        <f t="shared" si="105"/>
        <v>6646630</v>
      </c>
      <c r="S1348" t="str">
        <f t="shared" si="106"/>
        <v>6646630-SO</v>
      </c>
      <c r="T1348" t="str">
        <f t="shared" si="107"/>
        <v>6646630-SO</v>
      </c>
      <c r="U1348" t="str">
        <f t="shared" si="108"/>
        <v>4</v>
      </c>
      <c r="V1348" t="str">
        <f t="shared" si="109"/>
        <v>SO</v>
      </c>
    </row>
    <row r="1349" spans="1:22" x14ac:dyDescent="0.35">
      <c r="A1349" t="str">
        <f>IF('Support - Calculation Detail'!A1349="","",LEFT('Support - Calculation Detail'!A1349,7)&amp;"-"&amp;RIGHT('Support - Calculation Detail'!A1349,2))</f>
        <v>3810000-UT</v>
      </c>
      <c r="B1349" t="str">
        <f>IF('Support - Calculation Detail'!C1349="","",'Support - Calculation Detail'!C1349)</f>
        <v>38</v>
      </c>
      <c r="C1349" t="str">
        <f>IF('Support - Calculation Detail'!B1349="","",'Support - Calculation Detail'!B1349)</f>
        <v>N</v>
      </c>
      <c r="D1349">
        <f>IF('Support - Calculation Detail'!D1349="","",'Support - Calculation Detail'!D1349)</f>
        <v>6676257</v>
      </c>
      <c r="E1349">
        <f>IF('Support - Calculation Detail'!E1349="","",'Support - Calculation Detail'!E1349)</f>
        <v>0</v>
      </c>
      <c r="G1349">
        <f>IF('Support - Calculation Detail'!F1349="","",'Support - Calculation Detail'!F1349)</f>
        <v>6676257</v>
      </c>
      <c r="H1349">
        <f>IF('Support - Calculation Detail'!G1349="","",'Support - Calculation Detail'!G1349)</f>
        <v>1.04</v>
      </c>
      <c r="I1349">
        <f>IF('Support - Calculation Detail'!H1349="","",'Support - Calculation Detail'!H1349)</f>
        <v>6943307</v>
      </c>
      <c r="J1349">
        <f>IF('Support - Calculation Detail'!I1349="","",'Support - Calculation Detail'!I1349)</f>
        <v>0</v>
      </c>
      <c r="K1349">
        <f>IF('Support - Calculation Detail'!K1349="","",'Support - Calculation Detail'!K1349)</f>
        <v>6943307</v>
      </c>
      <c r="L1349">
        <f>IF('Support - Calculation Detail'!L1349="","",'Support - Calculation Detail'!L1349)</f>
        <v>459696</v>
      </c>
      <c r="M1349">
        <f>IF('Support - Calculation Detail'!M1349="","",'Support - Calculation Detail'!M1349)</f>
        <v>183722</v>
      </c>
      <c r="N1349">
        <f>IF('Support - Calculation Detail'!N1349="","",'Support - Calculation Detail'!N1349)</f>
        <v>458420.12948249921</v>
      </c>
      <c r="P1349">
        <f>IF('Support - Calculation Detail'!O1349="","",'Support - Calculation Detail'!O1349)</f>
        <v>8045145.1294824993</v>
      </c>
      <c r="Q1349" t="b">
        <v>1</v>
      </c>
      <c r="R1349" t="str">
        <f t="shared" si="105"/>
        <v>3810000</v>
      </c>
      <c r="S1349" t="str">
        <f t="shared" si="106"/>
        <v>3810000-UT</v>
      </c>
      <c r="T1349" t="str">
        <f t="shared" si="107"/>
        <v>3810000-UT</v>
      </c>
      <c r="U1349" t="str">
        <f t="shared" si="108"/>
        <v>1</v>
      </c>
      <c r="V1349" t="str">
        <f t="shared" si="109"/>
        <v>UT</v>
      </c>
    </row>
    <row r="1350" spans="1:22" x14ac:dyDescent="0.35">
      <c r="A1350" t="str">
        <f>IF('Support - Calculation Detail'!A1350="","",LEFT('Support - Calculation Detail'!A1350,7)&amp;"-"&amp;RIGHT('Support - Calculation Detail'!A1350,2))</f>
        <v>3820001-UT</v>
      </c>
      <c r="B1350" t="str">
        <f>IF('Support - Calculation Detail'!C1350="","",'Support - Calculation Detail'!C1350)</f>
        <v>38</v>
      </c>
      <c r="C1350" t="str">
        <f>IF('Support - Calculation Detail'!B1350="","",'Support - Calculation Detail'!B1350)</f>
        <v>N</v>
      </c>
      <c r="D1350">
        <f>IF('Support - Calculation Detail'!D1350="","",'Support - Calculation Detail'!D1350)</f>
        <v>34527</v>
      </c>
      <c r="E1350">
        <f>IF('Support - Calculation Detail'!E1350="","",'Support - Calculation Detail'!E1350)</f>
        <v>0</v>
      </c>
      <c r="G1350">
        <f>IF('Support - Calculation Detail'!F1350="","",'Support - Calculation Detail'!F1350)</f>
        <v>34527</v>
      </c>
      <c r="H1350">
        <f>IF('Support - Calculation Detail'!G1350="","",'Support - Calculation Detail'!G1350)</f>
        <v>1.04</v>
      </c>
      <c r="I1350">
        <f>IF('Support - Calculation Detail'!H1350="","",'Support - Calculation Detail'!H1350)</f>
        <v>35908</v>
      </c>
      <c r="J1350">
        <f>IF('Support - Calculation Detail'!I1350="","",'Support - Calculation Detail'!I1350)</f>
        <v>0</v>
      </c>
      <c r="K1350">
        <f>IF('Support - Calculation Detail'!K1350="","",'Support - Calculation Detail'!K1350)</f>
        <v>35908</v>
      </c>
      <c r="L1350">
        <f>IF('Support - Calculation Detail'!L1350="","",'Support - Calculation Detail'!L1350)</f>
        <v>0</v>
      </c>
      <c r="M1350">
        <f>IF('Support - Calculation Detail'!M1350="","",'Support - Calculation Detail'!M1350)</f>
        <v>0</v>
      </c>
      <c r="N1350">
        <f>IF('Support - Calculation Detail'!N1350="","",'Support - Calculation Detail'!N1350)</f>
        <v>0</v>
      </c>
      <c r="P1350">
        <f>IF('Support - Calculation Detail'!O1350="","",'Support - Calculation Detail'!O1350)</f>
        <v>35908</v>
      </c>
      <c r="Q1350" t="b">
        <v>1</v>
      </c>
      <c r="R1350" t="str">
        <f t="shared" si="105"/>
        <v>3820001</v>
      </c>
      <c r="S1350" t="str">
        <f t="shared" si="106"/>
        <v>3820001-UT</v>
      </c>
      <c r="T1350" t="str">
        <f t="shared" si="107"/>
        <v>3820001-UT</v>
      </c>
      <c r="U1350" t="str">
        <f t="shared" si="108"/>
        <v>2</v>
      </c>
      <c r="V1350" t="str">
        <f t="shared" si="109"/>
        <v>UT</v>
      </c>
    </row>
    <row r="1351" spans="1:22" x14ac:dyDescent="0.35">
      <c r="A1351" t="str">
        <f>IF('Support - Calculation Detail'!A1351="","",LEFT('Support - Calculation Detail'!A1351,7)&amp;"-"&amp;RIGHT('Support - Calculation Detail'!A1351,2))</f>
        <v>3820001-TF</v>
      </c>
      <c r="B1351" t="str">
        <f>IF('Support - Calculation Detail'!C1351="","",'Support - Calculation Detail'!C1351)</f>
        <v>38</v>
      </c>
      <c r="C1351" t="str">
        <f>IF('Support - Calculation Detail'!B1351="","",'Support - Calculation Detail'!B1351)</f>
        <v>N</v>
      </c>
      <c r="D1351">
        <f>IF('Support - Calculation Detail'!D1351="","",'Support - Calculation Detail'!D1351)</f>
        <v>21631</v>
      </c>
      <c r="E1351">
        <f>IF('Support - Calculation Detail'!E1351="","",'Support - Calculation Detail'!E1351)</f>
        <v>0</v>
      </c>
      <c r="G1351">
        <f>IF('Support - Calculation Detail'!F1351="","",'Support - Calculation Detail'!F1351)</f>
        <v>21631</v>
      </c>
      <c r="H1351">
        <f>IF('Support - Calculation Detail'!G1351="","",'Support - Calculation Detail'!G1351)</f>
        <v>1.04</v>
      </c>
      <c r="I1351">
        <f>IF('Support - Calculation Detail'!H1351="","",'Support - Calculation Detail'!H1351)</f>
        <v>22496</v>
      </c>
      <c r="J1351">
        <f>IF('Support - Calculation Detail'!I1351="","",'Support - Calculation Detail'!I1351)</f>
        <v>0</v>
      </c>
      <c r="K1351">
        <f>IF('Support - Calculation Detail'!K1351="","",'Support - Calculation Detail'!K1351)</f>
        <v>22496</v>
      </c>
      <c r="L1351">
        <f>IF('Support - Calculation Detail'!L1351="","",'Support - Calculation Detail'!L1351)</f>
        <v>0</v>
      </c>
      <c r="M1351">
        <f>IF('Support - Calculation Detail'!M1351="","",'Support - Calculation Detail'!M1351)</f>
        <v>0</v>
      </c>
      <c r="N1351">
        <f>IF('Support - Calculation Detail'!N1351="","",'Support - Calculation Detail'!N1351)</f>
        <v>0</v>
      </c>
      <c r="P1351">
        <f>IF('Support - Calculation Detail'!O1351="","",'Support - Calculation Detail'!O1351)</f>
        <v>22496</v>
      </c>
      <c r="Q1351" t="b">
        <v>1</v>
      </c>
      <c r="R1351" t="str">
        <f t="shared" si="105"/>
        <v>3820001</v>
      </c>
      <c r="S1351" t="str">
        <f t="shared" si="106"/>
        <v>3820001-TF</v>
      </c>
      <c r="T1351" t="str">
        <f t="shared" si="107"/>
        <v>3820001-TF</v>
      </c>
      <c r="U1351" t="str">
        <f t="shared" si="108"/>
        <v>2</v>
      </c>
      <c r="V1351" t="str">
        <f t="shared" si="109"/>
        <v>TF</v>
      </c>
    </row>
    <row r="1352" spans="1:22" x14ac:dyDescent="0.35">
      <c r="A1352" t="str">
        <f>IF('Support - Calculation Detail'!A1352="","",LEFT('Support - Calculation Detail'!A1352,7)&amp;"-"&amp;RIGHT('Support - Calculation Detail'!A1352,2))</f>
        <v>3820002-TF</v>
      </c>
      <c r="B1352" t="str">
        <f>IF('Support - Calculation Detail'!C1352="","",'Support - Calculation Detail'!C1352)</f>
        <v>38</v>
      </c>
      <c r="C1352" t="str">
        <f>IF('Support - Calculation Detail'!B1352="","",'Support - Calculation Detail'!B1352)</f>
        <v>N</v>
      </c>
      <c r="D1352">
        <f>IF('Support - Calculation Detail'!D1352="","",'Support - Calculation Detail'!D1352)</f>
        <v>18385</v>
      </c>
      <c r="E1352">
        <f>IF('Support - Calculation Detail'!E1352="","",'Support - Calculation Detail'!E1352)</f>
        <v>0</v>
      </c>
      <c r="G1352">
        <f>IF('Support - Calculation Detail'!F1352="","",'Support - Calculation Detail'!F1352)</f>
        <v>18385</v>
      </c>
      <c r="H1352">
        <f>IF('Support - Calculation Detail'!G1352="","",'Support - Calculation Detail'!G1352)</f>
        <v>1.04</v>
      </c>
      <c r="I1352">
        <f>IF('Support - Calculation Detail'!H1352="","",'Support - Calculation Detail'!H1352)</f>
        <v>19120</v>
      </c>
      <c r="J1352">
        <f>IF('Support - Calculation Detail'!I1352="","",'Support - Calculation Detail'!I1352)</f>
        <v>0</v>
      </c>
      <c r="K1352">
        <f>IF('Support - Calculation Detail'!K1352="","",'Support - Calculation Detail'!K1352)</f>
        <v>19120</v>
      </c>
      <c r="L1352">
        <f>IF('Support - Calculation Detail'!L1352="","",'Support - Calculation Detail'!L1352)</f>
        <v>0</v>
      </c>
      <c r="M1352">
        <f>IF('Support - Calculation Detail'!M1352="","",'Support - Calculation Detail'!M1352)</f>
        <v>0</v>
      </c>
      <c r="N1352">
        <f>IF('Support - Calculation Detail'!N1352="","",'Support - Calculation Detail'!N1352)</f>
        <v>0</v>
      </c>
      <c r="P1352">
        <f>IF('Support - Calculation Detail'!O1352="","",'Support - Calculation Detail'!O1352)</f>
        <v>19120</v>
      </c>
      <c r="Q1352" t="b">
        <v>1</v>
      </c>
      <c r="R1352" t="str">
        <f t="shared" si="105"/>
        <v>3820002</v>
      </c>
      <c r="S1352" t="str">
        <f t="shared" si="106"/>
        <v>3820002-TF</v>
      </c>
      <c r="T1352" t="str">
        <f t="shared" si="107"/>
        <v>3820002-TF</v>
      </c>
      <c r="U1352" t="str">
        <f t="shared" si="108"/>
        <v>2</v>
      </c>
      <c r="V1352" t="str">
        <f t="shared" si="109"/>
        <v>TF</v>
      </c>
    </row>
    <row r="1353" spans="1:22" x14ac:dyDescent="0.35">
      <c r="A1353" t="str">
        <f>IF('Support - Calculation Detail'!A1353="","",LEFT('Support - Calculation Detail'!A1353,7)&amp;"-"&amp;RIGHT('Support - Calculation Detail'!A1353,2))</f>
        <v>3820002-UT</v>
      </c>
      <c r="B1353" t="str">
        <f>IF('Support - Calculation Detail'!C1353="","",'Support - Calculation Detail'!C1353)</f>
        <v>38</v>
      </c>
      <c r="C1353" t="str">
        <f>IF('Support - Calculation Detail'!B1353="","",'Support - Calculation Detail'!B1353)</f>
        <v>N</v>
      </c>
      <c r="D1353">
        <f>IF('Support - Calculation Detail'!D1353="","",'Support - Calculation Detail'!D1353)</f>
        <v>9830</v>
      </c>
      <c r="E1353">
        <f>IF('Support - Calculation Detail'!E1353="","",'Support - Calculation Detail'!E1353)</f>
        <v>0</v>
      </c>
      <c r="G1353">
        <f>IF('Support - Calculation Detail'!F1353="","",'Support - Calculation Detail'!F1353)</f>
        <v>9830</v>
      </c>
      <c r="H1353">
        <f>IF('Support - Calculation Detail'!G1353="","",'Support - Calculation Detail'!G1353)</f>
        <v>1.04</v>
      </c>
      <c r="I1353">
        <f>IF('Support - Calculation Detail'!H1353="","",'Support - Calculation Detail'!H1353)</f>
        <v>10223</v>
      </c>
      <c r="J1353">
        <f>IF('Support - Calculation Detail'!I1353="","",'Support - Calculation Detail'!I1353)</f>
        <v>0</v>
      </c>
      <c r="K1353">
        <f>IF('Support - Calculation Detail'!K1353="","",'Support - Calculation Detail'!K1353)</f>
        <v>10223</v>
      </c>
      <c r="L1353">
        <f>IF('Support - Calculation Detail'!L1353="","",'Support - Calculation Detail'!L1353)</f>
        <v>0</v>
      </c>
      <c r="M1353">
        <f>IF('Support - Calculation Detail'!M1353="","",'Support - Calculation Detail'!M1353)</f>
        <v>0</v>
      </c>
      <c r="N1353">
        <f>IF('Support - Calculation Detail'!N1353="","",'Support - Calculation Detail'!N1353)</f>
        <v>0</v>
      </c>
      <c r="P1353">
        <f>IF('Support - Calculation Detail'!O1353="","",'Support - Calculation Detail'!O1353)</f>
        <v>10223</v>
      </c>
      <c r="Q1353" t="b">
        <v>1</v>
      </c>
      <c r="R1353" t="str">
        <f t="shared" si="105"/>
        <v>3820002</v>
      </c>
      <c r="S1353" t="str">
        <f t="shared" si="106"/>
        <v>3820002-UT</v>
      </c>
      <c r="T1353" t="str">
        <f t="shared" si="107"/>
        <v>3820002-UT</v>
      </c>
      <c r="U1353" t="str">
        <f t="shared" si="108"/>
        <v>2</v>
      </c>
      <c r="V1353" t="str">
        <f t="shared" si="109"/>
        <v>UT</v>
      </c>
    </row>
    <row r="1354" spans="1:22" x14ac:dyDescent="0.35">
      <c r="A1354" t="str">
        <f>IF('Support - Calculation Detail'!A1354="","",LEFT('Support - Calculation Detail'!A1354,7)&amp;"-"&amp;RIGHT('Support - Calculation Detail'!A1354,2))</f>
        <v>3820003-UT</v>
      </c>
      <c r="B1354" t="str">
        <f>IF('Support - Calculation Detail'!C1354="","",'Support - Calculation Detail'!C1354)</f>
        <v>38</v>
      </c>
      <c r="C1354" t="str">
        <f>IF('Support - Calculation Detail'!B1354="","",'Support - Calculation Detail'!B1354)</f>
        <v>N</v>
      </c>
      <c r="D1354">
        <f>IF('Support - Calculation Detail'!D1354="","",'Support - Calculation Detail'!D1354)</f>
        <v>22014</v>
      </c>
      <c r="E1354">
        <f>IF('Support - Calculation Detail'!E1354="","",'Support - Calculation Detail'!E1354)</f>
        <v>0</v>
      </c>
      <c r="G1354">
        <f>IF('Support - Calculation Detail'!F1354="","",'Support - Calculation Detail'!F1354)</f>
        <v>22014</v>
      </c>
      <c r="H1354">
        <f>IF('Support - Calculation Detail'!G1354="","",'Support - Calculation Detail'!G1354)</f>
        <v>1.04</v>
      </c>
      <c r="I1354">
        <f>IF('Support - Calculation Detail'!H1354="","",'Support - Calculation Detail'!H1354)</f>
        <v>22895</v>
      </c>
      <c r="J1354">
        <f>IF('Support - Calculation Detail'!I1354="","",'Support - Calculation Detail'!I1354)</f>
        <v>0</v>
      </c>
      <c r="K1354">
        <f>IF('Support - Calculation Detail'!K1354="","",'Support - Calculation Detail'!K1354)</f>
        <v>22895</v>
      </c>
      <c r="L1354">
        <f>IF('Support - Calculation Detail'!L1354="","",'Support - Calculation Detail'!L1354)</f>
        <v>0</v>
      </c>
      <c r="M1354">
        <f>IF('Support - Calculation Detail'!M1354="","",'Support - Calculation Detail'!M1354)</f>
        <v>0</v>
      </c>
      <c r="N1354">
        <f>IF('Support - Calculation Detail'!N1354="","",'Support - Calculation Detail'!N1354)</f>
        <v>0</v>
      </c>
      <c r="P1354">
        <f>IF('Support - Calculation Detail'!O1354="","",'Support - Calculation Detail'!O1354)</f>
        <v>22895</v>
      </c>
      <c r="Q1354" t="b">
        <v>1</v>
      </c>
      <c r="R1354" t="str">
        <f t="shared" si="105"/>
        <v>3820003</v>
      </c>
      <c r="S1354" t="str">
        <f t="shared" si="106"/>
        <v>3820003-UT</v>
      </c>
      <c r="T1354" t="str">
        <f t="shared" si="107"/>
        <v>3820003-UT</v>
      </c>
      <c r="U1354" t="str">
        <f t="shared" si="108"/>
        <v>2</v>
      </c>
      <c r="V1354" t="str">
        <f t="shared" si="109"/>
        <v>UT</v>
      </c>
    </row>
    <row r="1355" spans="1:22" x14ac:dyDescent="0.35">
      <c r="A1355" t="str">
        <f>IF('Support - Calculation Detail'!A1355="","",LEFT('Support - Calculation Detail'!A1355,7)&amp;"-"&amp;RIGHT('Support - Calculation Detail'!A1355,2))</f>
        <v>3820003-TF</v>
      </c>
      <c r="B1355" t="str">
        <f>IF('Support - Calculation Detail'!C1355="","",'Support - Calculation Detail'!C1355)</f>
        <v>38</v>
      </c>
      <c r="C1355" t="str">
        <f>IF('Support - Calculation Detail'!B1355="","",'Support - Calculation Detail'!B1355)</f>
        <v>N</v>
      </c>
      <c r="D1355">
        <f>IF('Support - Calculation Detail'!D1355="","",'Support - Calculation Detail'!D1355)</f>
        <v>10340</v>
      </c>
      <c r="E1355">
        <f>IF('Support - Calculation Detail'!E1355="","",'Support - Calculation Detail'!E1355)</f>
        <v>112501</v>
      </c>
      <c r="G1355">
        <f>IF('Support - Calculation Detail'!F1355="","",'Support - Calculation Detail'!F1355)</f>
        <v>122841</v>
      </c>
      <c r="H1355">
        <f>IF('Support - Calculation Detail'!G1355="","",'Support - Calculation Detail'!G1355)</f>
        <v>1.04</v>
      </c>
      <c r="I1355">
        <f>IF('Support - Calculation Detail'!H1355="","",'Support - Calculation Detail'!H1355)</f>
        <v>127755</v>
      </c>
      <c r="J1355">
        <f>IF('Support - Calculation Detail'!I1355="","",'Support - Calculation Detail'!I1355)</f>
        <v>0</v>
      </c>
      <c r="K1355">
        <f>IF('Support - Calculation Detail'!K1355="","",'Support - Calculation Detail'!K1355)</f>
        <v>127755</v>
      </c>
      <c r="L1355">
        <f>IF('Support - Calculation Detail'!L1355="","",'Support - Calculation Detail'!L1355)</f>
        <v>0</v>
      </c>
      <c r="M1355">
        <f>IF('Support - Calculation Detail'!M1355="","",'Support - Calculation Detail'!M1355)</f>
        <v>0</v>
      </c>
      <c r="N1355">
        <f>IF('Support - Calculation Detail'!N1355="","",'Support - Calculation Detail'!N1355)</f>
        <v>0</v>
      </c>
      <c r="P1355">
        <f>IF('Support - Calculation Detail'!O1355="","",'Support - Calculation Detail'!O1355)</f>
        <v>127755</v>
      </c>
      <c r="Q1355" t="b">
        <v>1</v>
      </c>
      <c r="R1355" t="str">
        <f t="shared" si="105"/>
        <v>3820003</v>
      </c>
      <c r="S1355" t="str">
        <f t="shared" si="106"/>
        <v>3820003-TF</v>
      </c>
      <c r="T1355" t="str">
        <f t="shared" si="107"/>
        <v>3820003-TF</v>
      </c>
      <c r="U1355" t="str">
        <f t="shared" si="108"/>
        <v>2</v>
      </c>
      <c r="V1355" t="str">
        <f t="shared" si="109"/>
        <v>TF</v>
      </c>
    </row>
    <row r="1356" spans="1:22" x14ac:dyDescent="0.35">
      <c r="A1356" t="str">
        <f>IF('Support - Calculation Detail'!A1356="","",LEFT('Support - Calculation Detail'!A1356,7)&amp;"-"&amp;RIGHT('Support - Calculation Detail'!A1356,2))</f>
        <v>3820004-TF</v>
      </c>
      <c r="B1356" t="str">
        <f>IF('Support - Calculation Detail'!C1356="","",'Support - Calculation Detail'!C1356)</f>
        <v>38</v>
      </c>
      <c r="C1356" t="str">
        <f>IF('Support - Calculation Detail'!B1356="","",'Support - Calculation Detail'!B1356)</f>
        <v>N</v>
      </c>
      <c r="D1356">
        <f>IF('Support - Calculation Detail'!D1356="","",'Support - Calculation Detail'!D1356)</f>
        <v>14737</v>
      </c>
      <c r="E1356">
        <f>IF('Support - Calculation Detail'!E1356="","",'Support - Calculation Detail'!E1356)</f>
        <v>0</v>
      </c>
      <c r="G1356">
        <f>IF('Support - Calculation Detail'!F1356="","",'Support - Calculation Detail'!F1356)</f>
        <v>14737</v>
      </c>
      <c r="H1356">
        <f>IF('Support - Calculation Detail'!G1356="","",'Support - Calculation Detail'!G1356)</f>
        <v>1.04</v>
      </c>
      <c r="I1356">
        <f>IF('Support - Calculation Detail'!H1356="","",'Support - Calculation Detail'!H1356)</f>
        <v>15326</v>
      </c>
      <c r="J1356">
        <f>IF('Support - Calculation Detail'!I1356="","",'Support - Calculation Detail'!I1356)</f>
        <v>0</v>
      </c>
      <c r="K1356">
        <f>IF('Support - Calculation Detail'!K1356="","",'Support - Calculation Detail'!K1356)</f>
        <v>15326</v>
      </c>
      <c r="L1356">
        <f>IF('Support - Calculation Detail'!L1356="","",'Support - Calculation Detail'!L1356)</f>
        <v>0</v>
      </c>
      <c r="M1356">
        <f>IF('Support - Calculation Detail'!M1356="","",'Support - Calculation Detail'!M1356)</f>
        <v>0</v>
      </c>
      <c r="N1356">
        <f>IF('Support - Calculation Detail'!N1356="","",'Support - Calculation Detail'!N1356)</f>
        <v>0</v>
      </c>
      <c r="P1356">
        <f>IF('Support - Calculation Detail'!O1356="","",'Support - Calculation Detail'!O1356)</f>
        <v>15326</v>
      </c>
      <c r="Q1356" t="b">
        <v>1</v>
      </c>
      <c r="R1356" t="str">
        <f t="shared" si="105"/>
        <v>3820004</v>
      </c>
      <c r="S1356" t="str">
        <f t="shared" si="106"/>
        <v>3820004-TF</v>
      </c>
      <c r="T1356" t="str">
        <f t="shared" si="107"/>
        <v>3820004-TF</v>
      </c>
      <c r="U1356" t="str">
        <f t="shared" si="108"/>
        <v>2</v>
      </c>
      <c r="V1356" t="str">
        <f t="shared" si="109"/>
        <v>TF</v>
      </c>
    </row>
    <row r="1357" spans="1:22" x14ac:dyDescent="0.35">
      <c r="A1357" t="str">
        <f>IF('Support - Calculation Detail'!A1357="","",LEFT('Support - Calculation Detail'!A1357,7)&amp;"-"&amp;RIGHT('Support - Calculation Detail'!A1357,2))</f>
        <v>3820004-UT</v>
      </c>
      <c r="B1357" t="str">
        <f>IF('Support - Calculation Detail'!C1357="","",'Support - Calculation Detail'!C1357)</f>
        <v>38</v>
      </c>
      <c r="C1357" t="str">
        <f>IF('Support - Calculation Detail'!B1357="","",'Support - Calculation Detail'!B1357)</f>
        <v>N</v>
      </c>
      <c r="D1357">
        <f>IF('Support - Calculation Detail'!D1357="","",'Support - Calculation Detail'!D1357)</f>
        <v>7951</v>
      </c>
      <c r="E1357">
        <f>IF('Support - Calculation Detail'!E1357="","",'Support - Calculation Detail'!E1357)</f>
        <v>0</v>
      </c>
      <c r="G1357">
        <f>IF('Support - Calculation Detail'!F1357="","",'Support - Calculation Detail'!F1357)</f>
        <v>7951</v>
      </c>
      <c r="H1357">
        <f>IF('Support - Calculation Detail'!G1357="","",'Support - Calculation Detail'!G1357)</f>
        <v>1.04</v>
      </c>
      <c r="I1357">
        <f>IF('Support - Calculation Detail'!H1357="","",'Support - Calculation Detail'!H1357)</f>
        <v>8269</v>
      </c>
      <c r="J1357">
        <f>IF('Support - Calculation Detail'!I1357="","",'Support - Calculation Detail'!I1357)</f>
        <v>0</v>
      </c>
      <c r="K1357">
        <f>IF('Support - Calculation Detail'!K1357="","",'Support - Calculation Detail'!K1357)</f>
        <v>8269</v>
      </c>
      <c r="L1357">
        <f>IF('Support - Calculation Detail'!L1357="","",'Support - Calculation Detail'!L1357)</f>
        <v>0</v>
      </c>
      <c r="M1357">
        <f>IF('Support - Calculation Detail'!M1357="","",'Support - Calculation Detail'!M1357)</f>
        <v>0</v>
      </c>
      <c r="N1357">
        <f>IF('Support - Calculation Detail'!N1357="","",'Support - Calculation Detail'!N1357)</f>
        <v>0</v>
      </c>
      <c r="P1357">
        <f>IF('Support - Calculation Detail'!O1357="","",'Support - Calculation Detail'!O1357)</f>
        <v>8269</v>
      </c>
      <c r="Q1357" t="b">
        <v>1</v>
      </c>
      <c r="R1357" t="str">
        <f t="shared" si="105"/>
        <v>3820004</v>
      </c>
      <c r="S1357" t="str">
        <f t="shared" si="106"/>
        <v>3820004-UT</v>
      </c>
      <c r="T1357" t="str">
        <f t="shared" si="107"/>
        <v>3820004-UT</v>
      </c>
      <c r="U1357" t="str">
        <f t="shared" si="108"/>
        <v>2</v>
      </c>
      <c r="V1357" t="str">
        <f t="shared" si="109"/>
        <v>UT</v>
      </c>
    </row>
    <row r="1358" spans="1:22" x14ac:dyDescent="0.35">
      <c r="A1358" t="str">
        <f>IF('Support - Calculation Detail'!A1358="","",LEFT('Support - Calculation Detail'!A1358,7)&amp;"-"&amp;RIGHT('Support - Calculation Detail'!A1358,2))</f>
        <v>3820005-UT</v>
      </c>
      <c r="B1358" t="str">
        <f>IF('Support - Calculation Detail'!C1358="","",'Support - Calculation Detail'!C1358)</f>
        <v>38</v>
      </c>
      <c r="C1358" t="str">
        <f>IF('Support - Calculation Detail'!B1358="","",'Support - Calculation Detail'!B1358)</f>
        <v>N</v>
      </c>
      <c r="D1358">
        <f>IF('Support - Calculation Detail'!D1358="","",'Support - Calculation Detail'!D1358)</f>
        <v>7102</v>
      </c>
      <c r="E1358">
        <f>IF('Support - Calculation Detail'!E1358="","",'Support - Calculation Detail'!E1358)</f>
        <v>15000</v>
      </c>
      <c r="G1358">
        <f>IF('Support - Calculation Detail'!F1358="","",'Support - Calculation Detail'!F1358)</f>
        <v>22102</v>
      </c>
      <c r="H1358">
        <f>IF('Support - Calculation Detail'!G1358="","",'Support - Calculation Detail'!G1358)</f>
        <v>1.04</v>
      </c>
      <c r="I1358">
        <f>IF('Support - Calculation Detail'!H1358="","",'Support - Calculation Detail'!H1358)</f>
        <v>22986</v>
      </c>
      <c r="J1358">
        <f>IF('Support - Calculation Detail'!I1358="","",'Support - Calculation Detail'!I1358)</f>
        <v>0</v>
      </c>
      <c r="K1358">
        <f>IF('Support - Calculation Detail'!K1358="","",'Support - Calculation Detail'!K1358)</f>
        <v>22986</v>
      </c>
      <c r="L1358">
        <f>IF('Support - Calculation Detail'!L1358="","",'Support - Calculation Detail'!L1358)</f>
        <v>0</v>
      </c>
      <c r="M1358">
        <f>IF('Support - Calculation Detail'!M1358="","",'Support - Calculation Detail'!M1358)</f>
        <v>0</v>
      </c>
      <c r="N1358">
        <f>IF('Support - Calculation Detail'!N1358="","",'Support - Calculation Detail'!N1358)</f>
        <v>0</v>
      </c>
      <c r="P1358">
        <f>IF('Support - Calculation Detail'!O1358="","",'Support - Calculation Detail'!O1358)</f>
        <v>22986</v>
      </c>
      <c r="Q1358" t="b">
        <v>1</v>
      </c>
      <c r="R1358" t="str">
        <f t="shared" si="105"/>
        <v>3820005</v>
      </c>
      <c r="S1358" t="str">
        <f t="shared" si="106"/>
        <v>3820005-UT</v>
      </c>
      <c r="T1358" t="str">
        <f t="shared" si="107"/>
        <v>3820005-UT</v>
      </c>
      <c r="U1358" t="str">
        <f t="shared" si="108"/>
        <v>2</v>
      </c>
      <c r="V1358" t="str">
        <f t="shared" si="109"/>
        <v>UT</v>
      </c>
    </row>
    <row r="1359" spans="1:22" x14ac:dyDescent="0.35">
      <c r="A1359" t="str">
        <f>IF('Support - Calculation Detail'!A1359="","",LEFT('Support - Calculation Detail'!A1359,7)&amp;"-"&amp;RIGHT('Support - Calculation Detail'!A1359,2))</f>
        <v>3820005-TF</v>
      </c>
      <c r="B1359" t="str">
        <f>IF('Support - Calculation Detail'!C1359="","",'Support - Calculation Detail'!C1359)</f>
        <v>38</v>
      </c>
      <c r="C1359" t="str">
        <f>IF('Support - Calculation Detail'!B1359="","",'Support - Calculation Detail'!B1359)</f>
        <v>N</v>
      </c>
      <c r="D1359">
        <f>IF('Support - Calculation Detail'!D1359="","",'Support - Calculation Detail'!D1359)</f>
        <v>7465</v>
      </c>
      <c r="E1359">
        <f>IF('Support - Calculation Detail'!E1359="","",'Support - Calculation Detail'!E1359)</f>
        <v>0</v>
      </c>
      <c r="G1359">
        <f>IF('Support - Calculation Detail'!F1359="","",'Support - Calculation Detail'!F1359)</f>
        <v>7465</v>
      </c>
      <c r="H1359">
        <f>IF('Support - Calculation Detail'!G1359="","",'Support - Calculation Detail'!G1359)</f>
        <v>1.04</v>
      </c>
      <c r="I1359">
        <f>IF('Support - Calculation Detail'!H1359="","",'Support - Calculation Detail'!H1359)</f>
        <v>7764</v>
      </c>
      <c r="J1359">
        <f>IF('Support - Calculation Detail'!I1359="","",'Support - Calculation Detail'!I1359)</f>
        <v>0</v>
      </c>
      <c r="K1359">
        <f>IF('Support - Calculation Detail'!K1359="","",'Support - Calculation Detail'!K1359)</f>
        <v>7764</v>
      </c>
      <c r="L1359">
        <f>IF('Support - Calculation Detail'!L1359="","",'Support - Calculation Detail'!L1359)</f>
        <v>0</v>
      </c>
      <c r="M1359">
        <f>IF('Support - Calculation Detail'!M1359="","",'Support - Calculation Detail'!M1359)</f>
        <v>0</v>
      </c>
      <c r="N1359">
        <f>IF('Support - Calculation Detail'!N1359="","",'Support - Calculation Detail'!N1359)</f>
        <v>0</v>
      </c>
      <c r="P1359">
        <f>IF('Support - Calculation Detail'!O1359="","",'Support - Calculation Detail'!O1359)</f>
        <v>7764</v>
      </c>
      <c r="Q1359" t="b">
        <v>1</v>
      </c>
      <c r="R1359" t="str">
        <f t="shared" si="105"/>
        <v>3820005</v>
      </c>
      <c r="S1359" t="str">
        <f t="shared" si="106"/>
        <v>3820005-TF</v>
      </c>
      <c r="T1359" t="str">
        <f t="shared" si="107"/>
        <v>3820005-TF</v>
      </c>
      <c r="U1359" t="str">
        <f t="shared" si="108"/>
        <v>2</v>
      </c>
      <c r="V1359" t="str">
        <f t="shared" si="109"/>
        <v>TF</v>
      </c>
    </row>
    <row r="1360" spans="1:22" x14ac:dyDescent="0.35">
      <c r="A1360" t="str">
        <f>IF('Support - Calculation Detail'!A1360="","",LEFT('Support - Calculation Detail'!A1360,7)&amp;"-"&amp;RIGHT('Support - Calculation Detail'!A1360,2))</f>
        <v>3820006-TF</v>
      </c>
      <c r="B1360" t="str">
        <f>IF('Support - Calculation Detail'!C1360="","",'Support - Calculation Detail'!C1360)</f>
        <v>38</v>
      </c>
      <c r="C1360" t="str">
        <f>IF('Support - Calculation Detail'!B1360="","",'Support - Calculation Detail'!B1360)</f>
        <v>N</v>
      </c>
      <c r="D1360">
        <f>IF('Support - Calculation Detail'!D1360="","",'Support - Calculation Detail'!D1360)</f>
        <v>5699</v>
      </c>
      <c r="E1360">
        <f>IF('Support - Calculation Detail'!E1360="","",'Support - Calculation Detail'!E1360)</f>
        <v>0</v>
      </c>
      <c r="G1360">
        <f>IF('Support - Calculation Detail'!F1360="","",'Support - Calculation Detail'!F1360)</f>
        <v>5699</v>
      </c>
      <c r="H1360">
        <f>IF('Support - Calculation Detail'!G1360="","",'Support - Calculation Detail'!G1360)</f>
        <v>1.04</v>
      </c>
      <c r="I1360">
        <f>IF('Support - Calculation Detail'!H1360="","",'Support - Calculation Detail'!H1360)</f>
        <v>5927</v>
      </c>
      <c r="J1360">
        <f>IF('Support - Calculation Detail'!I1360="","",'Support - Calculation Detail'!I1360)</f>
        <v>0</v>
      </c>
      <c r="K1360">
        <f>IF('Support - Calculation Detail'!K1360="","",'Support - Calculation Detail'!K1360)</f>
        <v>5927</v>
      </c>
      <c r="L1360">
        <f>IF('Support - Calculation Detail'!L1360="","",'Support - Calculation Detail'!L1360)</f>
        <v>0</v>
      </c>
      <c r="M1360">
        <f>IF('Support - Calculation Detail'!M1360="","",'Support - Calculation Detail'!M1360)</f>
        <v>0</v>
      </c>
      <c r="N1360">
        <f>IF('Support - Calculation Detail'!N1360="","",'Support - Calculation Detail'!N1360)</f>
        <v>0</v>
      </c>
      <c r="P1360">
        <f>IF('Support - Calculation Detail'!O1360="","",'Support - Calculation Detail'!O1360)</f>
        <v>5927</v>
      </c>
      <c r="Q1360" t="b">
        <v>1</v>
      </c>
      <c r="R1360" t="str">
        <f t="shared" si="105"/>
        <v>3820006</v>
      </c>
      <c r="S1360" t="str">
        <f t="shared" si="106"/>
        <v>3820006-TF</v>
      </c>
      <c r="T1360" t="str">
        <f t="shared" si="107"/>
        <v>3820006-TF</v>
      </c>
      <c r="U1360" t="str">
        <f t="shared" si="108"/>
        <v>2</v>
      </c>
      <c r="V1360" t="str">
        <f t="shared" si="109"/>
        <v>TF</v>
      </c>
    </row>
    <row r="1361" spans="1:22" x14ac:dyDescent="0.35">
      <c r="A1361" t="str">
        <f>IF('Support - Calculation Detail'!A1361="","",LEFT('Support - Calculation Detail'!A1361,7)&amp;"-"&amp;RIGHT('Support - Calculation Detail'!A1361,2))</f>
        <v>3820006-UT</v>
      </c>
      <c r="B1361" t="str">
        <f>IF('Support - Calculation Detail'!C1361="","",'Support - Calculation Detail'!C1361)</f>
        <v>38</v>
      </c>
      <c r="C1361" t="str">
        <f>IF('Support - Calculation Detail'!B1361="","",'Support - Calculation Detail'!B1361)</f>
        <v>N</v>
      </c>
      <c r="D1361">
        <f>IF('Support - Calculation Detail'!D1361="","",'Support - Calculation Detail'!D1361)</f>
        <v>10303</v>
      </c>
      <c r="E1361">
        <f>IF('Support - Calculation Detail'!E1361="","",'Support - Calculation Detail'!E1361)</f>
        <v>0</v>
      </c>
      <c r="G1361">
        <f>IF('Support - Calculation Detail'!F1361="","",'Support - Calculation Detail'!F1361)</f>
        <v>10303</v>
      </c>
      <c r="H1361">
        <f>IF('Support - Calculation Detail'!G1361="","",'Support - Calculation Detail'!G1361)</f>
        <v>1.04</v>
      </c>
      <c r="I1361">
        <f>IF('Support - Calculation Detail'!H1361="","",'Support - Calculation Detail'!H1361)</f>
        <v>10715</v>
      </c>
      <c r="J1361">
        <f>IF('Support - Calculation Detail'!I1361="","",'Support - Calculation Detail'!I1361)</f>
        <v>0</v>
      </c>
      <c r="K1361">
        <f>IF('Support - Calculation Detail'!K1361="","",'Support - Calculation Detail'!K1361)</f>
        <v>10715</v>
      </c>
      <c r="L1361">
        <f>IF('Support - Calculation Detail'!L1361="","",'Support - Calculation Detail'!L1361)</f>
        <v>0</v>
      </c>
      <c r="M1361">
        <f>IF('Support - Calculation Detail'!M1361="","",'Support - Calculation Detail'!M1361)</f>
        <v>0</v>
      </c>
      <c r="N1361">
        <f>IF('Support - Calculation Detail'!N1361="","",'Support - Calculation Detail'!N1361)</f>
        <v>0</v>
      </c>
      <c r="P1361">
        <f>IF('Support - Calculation Detail'!O1361="","",'Support - Calculation Detail'!O1361)</f>
        <v>10715</v>
      </c>
      <c r="Q1361" t="b">
        <v>1</v>
      </c>
      <c r="R1361" t="str">
        <f t="shared" si="105"/>
        <v>3820006</v>
      </c>
      <c r="S1361" t="str">
        <f t="shared" si="106"/>
        <v>3820006-UT</v>
      </c>
      <c r="T1361" t="str">
        <f t="shared" si="107"/>
        <v>3820006-UT</v>
      </c>
      <c r="U1361" t="str">
        <f t="shared" si="108"/>
        <v>2</v>
      </c>
      <c r="V1361" t="str">
        <f t="shared" si="109"/>
        <v>UT</v>
      </c>
    </row>
    <row r="1362" spans="1:22" x14ac:dyDescent="0.35">
      <c r="A1362" t="str">
        <f>IF('Support - Calculation Detail'!A1362="","",LEFT('Support - Calculation Detail'!A1362,7)&amp;"-"&amp;RIGHT('Support - Calculation Detail'!A1362,2))</f>
        <v>3820007-UT</v>
      </c>
      <c r="B1362" t="str">
        <f>IF('Support - Calculation Detail'!C1362="","",'Support - Calculation Detail'!C1362)</f>
        <v>38</v>
      </c>
      <c r="C1362" t="str">
        <f>IF('Support - Calculation Detail'!B1362="","",'Support - Calculation Detail'!B1362)</f>
        <v>N</v>
      </c>
      <c r="D1362">
        <f>IF('Support - Calculation Detail'!D1362="","",'Support - Calculation Detail'!D1362)</f>
        <v>19827</v>
      </c>
      <c r="E1362">
        <f>IF('Support - Calculation Detail'!E1362="","",'Support - Calculation Detail'!E1362)</f>
        <v>0</v>
      </c>
      <c r="G1362">
        <f>IF('Support - Calculation Detail'!F1362="","",'Support - Calculation Detail'!F1362)</f>
        <v>19827</v>
      </c>
      <c r="H1362">
        <f>IF('Support - Calculation Detail'!G1362="","",'Support - Calculation Detail'!G1362)</f>
        <v>1.04</v>
      </c>
      <c r="I1362">
        <f>IF('Support - Calculation Detail'!H1362="","",'Support - Calculation Detail'!H1362)</f>
        <v>20620</v>
      </c>
      <c r="J1362">
        <f>IF('Support - Calculation Detail'!I1362="","",'Support - Calculation Detail'!I1362)</f>
        <v>0</v>
      </c>
      <c r="K1362">
        <f>IF('Support - Calculation Detail'!K1362="","",'Support - Calculation Detail'!K1362)</f>
        <v>20620</v>
      </c>
      <c r="L1362">
        <f>IF('Support - Calculation Detail'!L1362="","",'Support - Calculation Detail'!L1362)</f>
        <v>0</v>
      </c>
      <c r="M1362">
        <f>IF('Support - Calculation Detail'!M1362="","",'Support - Calculation Detail'!M1362)</f>
        <v>0</v>
      </c>
      <c r="N1362">
        <f>IF('Support - Calculation Detail'!N1362="","",'Support - Calculation Detail'!N1362)</f>
        <v>0</v>
      </c>
      <c r="P1362">
        <f>IF('Support - Calculation Detail'!O1362="","",'Support - Calculation Detail'!O1362)</f>
        <v>20620</v>
      </c>
      <c r="Q1362" t="b">
        <v>1</v>
      </c>
      <c r="R1362" t="str">
        <f t="shared" si="105"/>
        <v>3820007</v>
      </c>
      <c r="S1362" t="str">
        <f t="shared" si="106"/>
        <v>3820007-UT</v>
      </c>
      <c r="T1362" t="str">
        <f t="shared" si="107"/>
        <v>3820007-UT</v>
      </c>
      <c r="U1362" t="str">
        <f t="shared" si="108"/>
        <v>2</v>
      </c>
      <c r="V1362" t="str">
        <f t="shared" si="109"/>
        <v>UT</v>
      </c>
    </row>
    <row r="1363" spans="1:22" x14ac:dyDescent="0.35">
      <c r="A1363" t="str">
        <f>IF('Support - Calculation Detail'!A1363="","",LEFT('Support - Calculation Detail'!A1363,7)&amp;"-"&amp;RIGHT('Support - Calculation Detail'!A1363,2))</f>
        <v>3820007-TF</v>
      </c>
      <c r="B1363" t="str">
        <f>IF('Support - Calculation Detail'!C1363="","",'Support - Calculation Detail'!C1363)</f>
        <v>38</v>
      </c>
      <c r="C1363" t="str">
        <f>IF('Support - Calculation Detail'!B1363="","",'Support - Calculation Detail'!B1363)</f>
        <v>N</v>
      </c>
      <c r="D1363">
        <f>IF('Support - Calculation Detail'!D1363="","",'Support - Calculation Detail'!D1363)</f>
        <v>9722</v>
      </c>
      <c r="E1363">
        <f>IF('Support - Calculation Detail'!E1363="","",'Support - Calculation Detail'!E1363)</f>
        <v>0</v>
      </c>
      <c r="G1363">
        <f>IF('Support - Calculation Detail'!F1363="","",'Support - Calculation Detail'!F1363)</f>
        <v>9722</v>
      </c>
      <c r="H1363">
        <f>IF('Support - Calculation Detail'!G1363="","",'Support - Calculation Detail'!G1363)</f>
        <v>1.04</v>
      </c>
      <c r="I1363">
        <f>IF('Support - Calculation Detail'!H1363="","",'Support - Calculation Detail'!H1363)</f>
        <v>10111</v>
      </c>
      <c r="J1363">
        <f>IF('Support - Calculation Detail'!I1363="","",'Support - Calculation Detail'!I1363)</f>
        <v>0</v>
      </c>
      <c r="K1363">
        <f>IF('Support - Calculation Detail'!K1363="","",'Support - Calculation Detail'!K1363)</f>
        <v>10111</v>
      </c>
      <c r="L1363">
        <f>IF('Support - Calculation Detail'!L1363="","",'Support - Calculation Detail'!L1363)</f>
        <v>0</v>
      </c>
      <c r="M1363">
        <f>IF('Support - Calculation Detail'!M1363="","",'Support - Calculation Detail'!M1363)</f>
        <v>0</v>
      </c>
      <c r="N1363">
        <f>IF('Support - Calculation Detail'!N1363="","",'Support - Calculation Detail'!N1363)</f>
        <v>0</v>
      </c>
      <c r="P1363">
        <f>IF('Support - Calculation Detail'!O1363="","",'Support - Calculation Detail'!O1363)</f>
        <v>10111</v>
      </c>
      <c r="Q1363" t="b">
        <v>1</v>
      </c>
      <c r="R1363" t="str">
        <f t="shared" si="105"/>
        <v>3820007</v>
      </c>
      <c r="S1363" t="str">
        <f t="shared" si="106"/>
        <v>3820007-TF</v>
      </c>
      <c r="T1363" t="str">
        <f t="shared" si="107"/>
        <v>3820007-TF</v>
      </c>
      <c r="U1363" t="str">
        <f t="shared" si="108"/>
        <v>2</v>
      </c>
      <c r="V1363" t="str">
        <f t="shared" si="109"/>
        <v>TF</v>
      </c>
    </row>
    <row r="1364" spans="1:22" x14ac:dyDescent="0.35">
      <c r="A1364" t="str">
        <f>IF('Support - Calculation Detail'!A1364="","",LEFT('Support - Calculation Detail'!A1364,7)&amp;"-"&amp;RIGHT('Support - Calculation Detail'!A1364,2))</f>
        <v>3820008-TF</v>
      </c>
      <c r="B1364" t="str">
        <f>IF('Support - Calculation Detail'!C1364="","",'Support - Calculation Detail'!C1364)</f>
        <v>38</v>
      </c>
      <c r="C1364" t="str">
        <f>IF('Support - Calculation Detail'!B1364="","",'Support - Calculation Detail'!B1364)</f>
        <v>N</v>
      </c>
      <c r="D1364">
        <f>IF('Support - Calculation Detail'!D1364="","",'Support - Calculation Detail'!D1364)</f>
        <v>11205</v>
      </c>
      <c r="E1364">
        <f>IF('Support - Calculation Detail'!E1364="","",'Support - Calculation Detail'!E1364)</f>
        <v>0</v>
      </c>
      <c r="G1364">
        <f>IF('Support - Calculation Detail'!F1364="","",'Support - Calculation Detail'!F1364)</f>
        <v>11205</v>
      </c>
      <c r="H1364">
        <f>IF('Support - Calculation Detail'!G1364="","",'Support - Calculation Detail'!G1364)</f>
        <v>1.04</v>
      </c>
      <c r="I1364">
        <f>IF('Support - Calculation Detail'!H1364="","",'Support - Calculation Detail'!H1364)</f>
        <v>11653</v>
      </c>
      <c r="J1364">
        <f>IF('Support - Calculation Detail'!I1364="","",'Support - Calculation Detail'!I1364)</f>
        <v>0</v>
      </c>
      <c r="K1364">
        <f>IF('Support - Calculation Detail'!K1364="","",'Support - Calculation Detail'!K1364)</f>
        <v>11653</v>
      </c>
      <c r="L1364">
        <f>IF('Support - Calculation Detail'!L1364="","",'Support - Calculation Detail'!L1364)</f>
        <v>0</v>
      </c>
      <c r="M1364">
        <f>IF('Support - Calculation Detail'!M1364="","",'Support - Calculation Detail'!M1364)</f>
        <v>0</v>
      </c>
      <c r="N1364">
        <f>IF('Support - Calculation Detail'!N1364="","",'Support - Calculation Detail'!N1364)</f>
        <v>0</v>
      </c>
      <c r="P1364">
        <f>IF('Support - Calculation Detail'!O1364="","",'Support - Calculation Detail'!O1364)</f>
        <v>11653</v>
      </c>
      <c r="Q1364" t="b">
        <v>1</v>
      </c>
      <c r="R1364" t="str">
        <f t="shared" si="105"/>
        <v>3820008</v>
      </c>
      <c r="S1364" t="str">
        <f t="shared" si="106"/>
        <v>3820008-TF</v>
      </c>
      <c r="T1364" t="str">
        <f t="shared" si="107"/>
        <v>3820008-TF</v>
      </c>
      <c r="U1364" t="str">
        <f t="shared" si="108"/>
        <v>2</v>
      </c>
      <c r="V1364" t="str">
        <f t="shared" si="109"/>
        <v>TF</v>
      </c>
    </row>
    <row r="1365" spans="1:22" x14ac:dyDescent="0.35">
      <c r="A1365" t="str">
        <f>IF('Support - Calculation Detail'!A1365="","",LEFT('Support - Calculation Detail'!A1365,7)&amp;"-"&amp;RIGHT('Support - Calculation Detail'!A1365,2))</f>
        <v>3820008-UT</v>
      </c>
      <c r="B1365" t="str">
        <f>IF('Support - Calculation Detail'!C1365="","",'Support - Calculation Detail'!C1365)</f>
        <v>38</v>
      </c>
      <c r="C1365" t="str">
        <f>IF('Support - Calculation Detail'!B1365="","",'Support - Calculation Detail'!B1365)</f>
        <v>N</v>
      </c>
      <c r="D1365">
        <f>IF('Support - Calculation Detail'!D1365="","",'Support - Calculation Detail'!D1365)</f>
        <v>47204</v>
      </c>
      <c r="E1365">
        <f>IF('Support - Calculation Detail'!E1365="","",'Support - Calculation Detail'!E1365)</f>
        <v>0</v>
      </c>
      <c r="G1365">
        <f>IF('Support - Calculation Detail'!F1365="","",'Support - Calculation Detail'!F1365)</f>
        <v>47204</v>
      </c>
      <c r="H1365">
        <f>IF('Support - Calculation Detail'!G1365="","",'Support - Calculation Detail'!G1365)</f>
        <v>1.04</v>
      </c>
      <c r="I1365">
        <f>IF('Support - Calculation Detail'!H1365="","",'Support - Calculation Detail'!H1365)</f>
        <v>49092</v>
      </c>
      <c r="J1365">
        <f>IF('Support - Calculation Detail'!I1365="","",'Support - Calculation Detail'!I1365)</f>
        <v>0</v>
      </c>
      <c r="K1365">
        <f>IF('Support - Calculation Detail'!K1365="","",'Support - Calculation Detail'!K1365)</f>
        <v>49092</v>
      </c>
      <c r="L1365">
        <f>IF('Support - Calculation Detail'!L1365="","",'Support - Calculation Detail'!L1365)</f>
        <v>0</v>
      </c>
      <c r="M1365">
        <f>IF('Support - Calculation Detail'!M1365="","",'Support - Calculation Detail'!M1365)</f>
        <v>0</v>
      </c>
      <c r="N1365">
        <f>IF('Support - Calculation Detail'!N1365="","",'Support - Calculation Detail'!N1365)</f>
        <v>0</v>
      </c>
      <c r="P1365">
        <f>IF('Support - Calculation Detail'!O1365="","",'Support - Calculation Detail'!O1365)</f>
        <v>49092</v>
      </c>
      <c r="Q1365" t="b">
        <v>1</v>
      </c>
      <c r="R1365" t="str">
        <f t="shared" si="105"/>
        <v>3820008</v>
      </c>
      <c r="S1365" t="str">
        <f t="shared" si="106"/>
        <v>3820008-UT</v>
      </c>
      <c r="T1365" t="str">
        <f t="shared" si="107"/>
        <v>3820008-UT</v>
      </c>
      <c r="U1365" t="str">
        <f t="shared" si="108"/>
        <v>2</v>
      </c>
      <c r="V1365" t="str">
        <f t="shared" si="109"/>
        <v>UT</v>
      </c>
    </row>
    <row r="1366" spans="1:22" x14ac:dyDescent="0.35">
      <c r="A1366" t="str">
        <f>IF('Support - Calculation Detail'!A1366="","",LEFT('Support - Calculation Detail'!A1366,7)&amp;"-"&amp;RIGHT('Support - Calculation Detail'!A1366,2))</f>
        <v>3820009-UT</v>
      </c>
      <c r="B1366" t="str">
        <f>IF('Support - Calculation Detail'!C1366="","",'Support - Calculation Detail'!C1366)</f>
        <v>38</v>
      </c>
      <c r="C1366" t="str">
        <f>IF('Support - Calculation Detail'!B1366="","",'Support - Calculation Detail'!B1366)</f>
        <v>N</v>
      </c>
      <c r="D1366">
        <f>IF('Support - Calculation Detail'!D1366="","",'Support - Calculation Detail'!D1366)</f>
        <v>19300</v>
      </c>
      <c r="E1366">
        <f>IF('Support - Calculation Detail'!E1366="","",'Support - Calculation Detail'!E1366)</f>
        <v>0</v>
      </c>
      <c r="G1366">
        <f>IF('Support - Calculation Detail'!F1366="","",'Support - Calculation Detail'!F1366)</f>
        <v>19300</v>
      </c>
      <c r="H1366">
        <f>IF('Support - Calculation Detail'!G1366="","",'Support - Calculation Detail'!G1366)</f>
        <v>1.04</v>
      </c>
      <c r="I1366">
        <f>IF('Support - Calculation Detail'!H1366="","",'Support - Calculation Detail'!H1366)</f>
        <v>20072</v>
      </c>
      <c r="J1366">
        <f>IF('Support - Calculation Detail'!I1366="","",'Support - Calculation Detail'!I1366)</f>
        <v>0</v>
      </c>
      <c r="K1366">
        <f>IF('Support - Calculation Detail'!K1366="","",'Support - Calculation Detail'!K1366)</f>
        <v>20072</v>
      </c>
      <c r="L1366">
        <f>IF('Support - Calculation Detail'!L1366="","",'Support - Calculation Detail'!L1366)</f>
        <v>0</v>
      </c>
      <c r="M1366">
        <f>IF('Support - Calculation Detail'!M1366="","",'Support - Calculation Detail'!M1366)</f>
        <v>0</v>
      </c>
      <c r="N1366">
        <f>IF('Support - Calculation Detail'!N1366="","",'Support - Calculation Detail'!N1366)</f>
        <v>0</v>
      </c>
      <c r="P1366">
        <f>IF('Support - Calculation Detail'!O1366="","",'Support - Calculation Detail'!O1366)</f>
        <v>20072</v>
      </c>
      <c r="Q1366" t="b">
        <v>1</v>
      </c>
      <c r="R1366" t="str">
        <f t="shared" si="105"/>
        <v>3820009</v>
      </c>
      <c r="S1366" t="str">
        <f t="shared" si="106"/>
        <v>3820009-UT</v>
      </c>
      <c r="T1366" t="str">
        <f t="shared" si="107"/>
        <v>3820009-UT</v>
      </c>
      <c r="U1366" t="str">
        <f t="shared" si="108"/>
        <v>2</v>
      </c>
      <c r="V1366" t="str">
        <f t="shared" si="109"/>
        <v>UT</v>
      </c>
    </row>
    <row r="1367" spans="1:22" x14ac:dyDescent="0.35">
      <c r="A1367" t="str">
        <f>IF('Support - Calculation Detail'!A1367="","",LEFT('Support - Calculation Detail'!A1367,7)&amp;"-"&amp;RIGHT('Support - Calculation Detail'!A1367,2))</f>
        <v>3820009-TF</v>
      </c>
      <c r="B1367" t="str">
        <f>IF('Support - Calculation Detail'!C1367="","",'Support - Calculation Detail'!C1367)</f>
        <v>38</v>
      </c>
      <c r="C1367" t="str">
        <f>IF('Support - Calculation Detail'!B1367="","",'Support - Calculation Detail'!B1367)</f>
        <v>N</v>
      </c>
      <c r="D1367">
        <f>IF('Support - Calculation Detail'!D1367="","",'Support - Calculation Detail'!D1367)</f>
        <v>17604</v>
      </c>
      <c r="E1367">
        <f>IF('Support - Calculation Detail'!E1367="","",'Support - Calculation Detail'!E1367)</f>
        <v>0</v>
      </c>
      <c r="G1367">
        <f>IF('Support - Calculation Detail'!F1367="","",'Support - Calculation Detail'!F1367)</f>
        <v>17604</v>
      </c>
      <c r="H1367">
        <f>IF('Support - Calculation Detail'!G1367="","",'Support - Calculation Detail'!G1367)</f>
        <v>1.04</v>
      </c>
      <c r="I1367">
        <f>IF('Support - Calculation Detail'!H1367="","",'Support - Calculation Detail'!H1367)</f>
        <v>18308</v>
      </c>
      <c r="J1367">
        <f>IF('Support - Calculation Detail'!I1367="","",'Support - Calculation Detail'!I1367)</f>
        <v>0</v>
      </c>
      <c r="K1367">
        <f>IF('Support - Calculation Detail'!K1367="","",'Support - Calculation Detail'!K1367)</f>
        <v>18308</v>
      </c>
      <c r="L1367">
        <f>IF('Support - Calculation Detail'!L1367="","",'Support - Calculation Detail'!L1367)</f>
        <v>0</v>
      </c>
      <c r="M1367">
        <f>IF('Support - Calculation Detail'!M1367="","",'Support - Calculation Detail'!M1367)</f>
        <v>0</v>
      </c>
      <c r="N1367">
        <f>IF('Support - Calculation Detail'!N1367="","",'Support - Calculation Detail'!N1367)</f>
        <v>0</v>
      </c>
      <c r="P1367">
        <f>IF('Support - Calculation Detail'!O1367="","",'Support - Calculation Detail'!O1367)</f>
        <v>18308</v>
      </c>
      <c r="Q1367" t="b">
        <v>1</v>
      </c>
      <c r="R1367" t="str">
        <f t="shared" si="105"/>
        <v>3820009</v>
      </c>
      <c r="S1367" t="str">
        <f t="shared" si="106"/>
        <v>3820009-TF</v>
      </c>
      <c r="T1367" t="str">
        <f t="shared" si="107"/>
        <v>3820009-TF</v>
      </c>
      <c r="U1367" t="str">
        <f t="shared" si="108"/>
        <v>2</v>
      </c>
      <c r="V1367" t="str">
        <f t="shared" si="109"/>
        <v>TF</v>
      </c>
    </row>
    <row r="1368" spans="1:22" x14ac:dyDescent="0.35">
      <c r="A1368" t="str">
        <f>IF('Support - Calculation Detail'!A1368="","",LEFT('Support - Calculation Detail'!A1368,7)&amp;"-"&amp;RIGHT('Support - Calculation Detail'!A1368,2))</f>
        <v>3820010-TF</v>
      </c>
      <c r="B1368" t="str">
        <f>IF('Support - Calculation Detail'!C1368="","",'Support - Calculation Detail'!C1368)</f>
        <v>38</v>
      </c>
      <c r="C1368" t="str">
        <f>IF('Support - Calculation Detail'!B1368="","",'Support - Calculation Detail'!B1368)</f>
        <v>N</v>
      </c>
      <c r="D1368">
        <f>IF('Support - Calculation Detail'!D1368="","",'Support - Calculation Detail'!D1368)</f>
        <v>16700</v>
      </c>
      <c r="E1368">
        <f>IF('Support - Calculation Detail'!E1368="","",'Support - Calculation Detail'!E1368)</f>
        <v>0</v>
      </c>
      <c r="G1368">
        <f>IF('Support - Calculation Detail'!F1368="","",'Support - Calculation Detail'!F1368)</f>
        <v>16700</v>
      </c>
      <c r="H1368">
        <f>IF('Support - Calculation Detail'!G1368="","",'Support - Calculation Detail'!G1368)</f>
        <v>1.04</v>
      </c>
      <c r="I1368">
        <f>IF('Support - Calculation Detail'!H1368="","",'Support - Calculation Detail'!H1368)</f>
        <v>17368</v>
      </c>
      <c r="J1368">
        <f>IF('Support - Calculation Detail'!I1368="","",'Support - Calculation Detail'!I1368)</f>
        <v>0</v>
      </c>
      <c r="K1368">
        <f>IF('Support - Calculation Detail'!K1368="","",'Support - Calculation Detail'!K1368)</f>
        <v>17368</v>
      </c>
      <c r="L1368">
        <f>IF('Support - Calculation Detail'!L1368="","",'Support - Calculation Detail'!L1368)</f>
        <v>0</v>
      </c>
      <c r="M1368">
        <f>IF('Support - Calculation Detail'!M1368="","",'Support - Calculation Detail'!M1368)</f>
        <v>0</v>
      </c>
      <c r="N1368">
        <f>IF('Support - Calculation Detail'!N1368="","",'Support - Calculation Detail'!N1368)</f>
        <v>0</v>
      </c>
      <c r="P1368">
        <f>IF('Support - Calculation Detail'!O1368="","",'Support - Calculation Detail'!O1368)</f>
        <v>17368</v>
      </c>
      <c r="Q1368" t="b">
        <v>1</v>
      </c>
      <c r="R1368" t="str">
        <f t="shared" si="105"/>
        <v>3820010</v>
      </c>
      <c r="S1368" t="str">
        <f t="shared" si="106"/>
        <v>3820010-TF</v>
      </c>
      <c r="T1368" t="str">
        <f t="shared" si="107"/>
        <v>3820010-TF</v>
      </c>
      <c r="U1368" t="str">
        <f t="shared" si="108"/>
        <v>2</v>
      </c>
      <c r="V1368" t="str">
        <f t="shared" si="109"/>
        <v>TF</v>
      </c>
    </row>
    <row r="1369" spans="1:22" x14ac:dyDescent="0.35">
      <c r="A1369" t="str">
        <f>IF('Support - Calculation Detail'!A1369="","",LEFT('Support - Calculation Detail'!A1369,7)&amp;"-"&amp;RIGHT('Support - Calculation Detail'!A1369,2))</f>
        <v>3820010-UT</v>
      </c>
      <c r="B1369" t="str">
        <f>IF('Support - Calculation Detail'!C1369="","",'Support - Calculation Detail'!C1369)</f>
        <v>38</v>
      </c>
      <c r="C1369" t="str">
        <f>IF('Support - Calculation Detail'!B1369="","",'Support - Calculation Detail'!B1369)</f>
        <v>N</v>
      </c>
      <c r="D1369">
        <f>IF('Support - Calculation Detail'!D1369="","",'Support - Calculation Detail'!D1369)</f>
        <v>50695</v>
      </c>
      <c r="E1369">
        <f>IF('Support - Calculation Detail'!E1369="","",'Support - Calculation Detail'!E1369)</f>
        <v>0</v>
      </c>
      <c r="G1369">
        <f>IF('Support - Calculation Detail'!F1369="","",'Support - Calculation Detail'!F1369)</f>
        <v>50695</v>
      </c>
      <c r="H1369">
        <f>IF('Support - Calculation Detail'!G1369="","",'Support - Calculation Detail'!G1369)</f>
        <v>1.04</v>
      </c>
      <c r="I1369">
        <f>IF('Support - Calculation Detail'!H1369="","",'Support - Calculation Detail'!H1369)</f>
        <v>52723</v>
      </c>
      <c r="J1369">
        <f>IF('Support - Calculation Detail'!I1369="","",'Support - Calculation Detail'!I1369)</f>
        <v>0</v>
      </c>
      <c r="K1369">
        <f>IF('Support - Calculation Detail'!K1369="","",'Support - Calculation Detail'!K1369)</f>
        <v>52723</v>
      </c>
      <c r="L1369">
        <f>IF('Support - Calculation Detail'!L1369="","",'Support - Calculation Detail'!L1369)</f>
        <v>0</v>
      </c>
      <c r="M1369">
        <f>IF('Support - Calculation Detail'!M1369="","",'Support - Calculation Detail'!M1369)</f>
        <v>0</v>
      </c>
      <c r="N1369">
        <f>IF('Support - Calculation Detail'!N1369="","",'Support - Calculation Detail'!N1369)</f>
        <v>0</v>
      </c>
      <c r="P1369">
        <f>IF('Support - Calculation Detail'!O1369="","",'Support - Calculation Detail'!O1369)</f>
        <v>52723</v>
      </c>
      <c r="Q1369" t="b">
        <v>1</v>
      </c>
      <c r="R1369" t="str">
        <f t="shared" si="105"/>
        <v>3820010</v>
      </c>
      <c r="S1369" t="str">
        <f t="shared" si="106"/>
        <v>3820010-UT</v>
      </c>
      <c r="T1369" t="str">
        <f t="shared" si="107"/>
        <v>3820010-UT</v>
      </c>
      <c r="U1369" t="str">
        <f t="shared" si="108"/>
        <v>2</v>
      </c>
      <c r="V1369" t="str">
        <f t="shared" si="109"/>
        <v>UT</v>
      </c>
    </row>
    <row r="1370" spans="1:22" x14ac:dyDescent="0.35">
      <c r="A1370" t="str">
        <f>IF('Support - Calculation Detail'!A1370="","",LEFT('Support - Calculation Detail'!A1370,7)&amp;"-"&amp;RIGHT('Support - Calculation Detail'!A1370,2))</f>
        <v>3820011-UT</v>
      </c>
      <c r="B1370" t="str">
        <f>IF('Support - Calculation Detail'!C1370="","",'Support - Calculation Detail'!C1370)</f>
        <v>38</v>
      </c>
      <c r="C1370" t="str">
        <f>IF('Support - Calculation Detail'!B1370="","",'Support - Calculation Detail'!B1370)</f>
        <v>N</v>
      </c>
      <c r="D1370">
        <f>IF('Support - Calculation Detail'!D1370="","",'Support - Calculation Detail'!D1370)</f>
        <v>16270</v>
      </c>
      <c r="E1370">
        <f>IF('Support - Calculation Detail'!E1370="","",'Support - Calculation Detail'!E1370)</f>
        <v>0</v>
      </c>
      <c r="G1370">
        <f>IF('Support - Calculation Detail'!F1370="","",'Support - Calculation Detail'!F1370)</f>
        <v>16270</v>
      </c>
      <c r="H1370">
        <f>IF('Support - Calculation Detail'!G1370="","",'Support - Calculation Detail'!G1370)</f>
        <v>1.04</v>
      </c>
      <c r="I1370">
        <f>IF('Support - Calculation Detail'!H1370="","",'Support - Calculation Detail'!H1370)</f>
        <v>16921</v>
      </c>
      <c r="J1370">
        <f>IF('Support - Calculation Detail'!I1370="","",'Support - Calculation Detail'!I1370)</f>
        <v>0</v>
      </c>
      <c r="K1370">
        <f>IF('Support - Calculation Detail'!K1370="","",'Support - Calculation Detail'!K1370)</f>
        <v>16921</v>
      </c>
      <c r="L1370">
        <f>IF('Support - Calculation Detail'!L1370="","",'Support - Calculation Detail'!L1370)</f>
        <v>0</v>
      </c>
      <c r="M1370">
        <f>IF('Support - Calculation Detail'!M1370="","",'Support - Calculation Detail'!M1370)</f>
        <v>0</v>
      </c>
      <c r="N1370">
        <f>IF('Support - Calculation Detail'!N1370="","",'Support - Calculation Detail'!N1370)</f>
        <v>0</v>
      </c>
      <c r="P1370">
        <f>IF('Support - Calculation Detail'!O1370="","",'Support - Calculation Detail'!O1370)</f>
        <v>16921</v>
      </c>
      <c r="Q1370" t="b">
        <v>1</v>
      </c>
      <c r="R1370" t="str">
        <f t="shared" si="105"/>
        <v>3820011</v>
      </c>
      <c r="S1370" t="str">
        <f t="shared" si="106"/>
        <v>3820011-UT</v>
      </c>
      <c r="T1370" t="str">
        <f t="shared" si="107"/>
        <v>3820011-UT</v>
      </c>
      <c r="U1370" t="str">
        <f t="shared" si="108"/>
        <v>2</v>
      </c>
      <c r="V1370" t="str">
        <f t="shared" si="109"/>
        <v>UT</v>
      </c>
    </row>
    <row r="1371" spans="1:22" x14ac:dyDescent="0.35">
      <c r="A1371" t="str">
        <f>IF('Support - Calculation Detail'!A1371="","",LEFT('Support - Calculation Detail'!A1371,7)&amp;"-"&amp;RIGHT('Support - Calculation Detail'!A1371,2))</f>
        <v>3820011-TF</v>
      </c>
      <c r="B1371" t="str">
        <f>IF('Support - Calculation Detail'!C1371="","",'Support - Calculation Detail'!C1371)</f>
        <v>38</v>
      </c>
      <c r="C1371" t="str">
        <f>IF('Support - Calculation Detail'!B1371="","",'Support - Calculation Detail'!B1371)</f>
        <v>N</v>
      </c>
      <c r="D1371">
        <f>IF('Support - Calculation Detail'!D1371="","",'Support - Calculation Detail'!D1371)</f>
        <v>10404</v>
      </c>
      <c r="E1371">
        <f>IF('Support - Calculation Detail'!E1371="","",'Support - Calculation Detail'!E1371)</f>
        <v>0</v>
      </c>
      <c r="G1371">
        <f>IF('Support - Calculation Detail'!F1371="","",'Support - Calculation Detail'!F1371)</f>
        <v>10404</v>
      </c>
      <c r="H1371">
        <f>IF('Support - Calculation Detail'!G1371="","",'Support - Calculation Detail'!G1371)</f>
        <v>1.04</v>
      </c>
      <c r="I1371">
        <f>IF('Support - Calculation Detail'!H1371="","",'Support - Calculation Detail'!H1371)</f>
        <v>10820</v>
      </c>
      <c r="J1371">
        <f>IF('Support - Calculation Detail'!I1371="","",'Support - Calculation Detail'!I1371)</f>
        <v>0</v>
      </c>
      <c r="K1371">
        <f>IF('Support - Calculation Detail'!K1371="","",'Support - Calculation Detail'!K1371)</f>
        <v>10820</v>
      </c>
      <c r="L1371">
        <f>IF('Support - Calculation Detail'!L1371="","",'Support - Calculation Detail'!L1371)</f>
        <v>0</v>
      </c>
      <c r="M1371">
        <f>IF('Support - Calculation Detail'!M1371="","",'Support - Calculation Detail'!M1371)</f>
        <v>0</v>
      </c>
      <c r="N1371">
        <f>IF('Support - Calculation Detail'!N1371="","",'Support - Calculation Detail'!N1371)</f>
        <v>0</v>
      </c>
      <c r="P1371">
        <f>IF('Support - Calculation Detail'!O1371="","",'Support - Calculation Detail'!O1371)</f>
        <v>10820</v>
      </c>
      <c r="Q1371" t="b">
        <v>1</v>
      </c>
      <c r="R1371" t="str">
        <f t="shared" si="105"/>
        <v>3820011</v>
      </c>
      <c r="S1371" t="str">
        <f t="shared" si="106"/>
        <v>3820011-TF</v>
      </c>
      <c r="T1371" t="str">
        <f t="shared" si="107"/>
        <v>3820011-TF</v>
      </c>
      <c r="U1371" t="str">
        <f t="shared" si="108"/>
        <v>2</v>
      </c>
      <c r="V1371" t="str">
        <f t="shared" si="109"/>
        <v>TF</v>
      </c>
    </row>
    <row r="1372" spans="1:22" x14ac:dyDescent="0.35">
      <c r="A1372" t="str">
        <f>IF('Support - Calculation Detail'!A1372="","",LEFT('Support - Calculation Detail'!A1372,7)&amp;"-"&amp;RIGHT('Support - Calculation Detail'!A1372,2))</f>
        <v>3820012-TF</v>
      </c>
      <c r="B1372" t="str">
        <f>IF('Support - Calculation Detail'!C1372="","",'Support - Calculation Detail'!C1372)</f>
        <v>38</v>
      </c>
      <c r="C1372" t="str">
        <f>IF('Support - Calculation Detail'!B1372="","",'Support - Calculation Detail'!B1372)</f>
        <v>N</v>
      </c>
      <c r="D1372">
        <f>IF('Support - Calculation Detail'!D1372="","",'Support - Calculation Detail'!D1372)</f>
        <v>70789</v>
      </c>
      <c r="E1372">
        <f>IF('Support - Calculation Detail'!E1372="","",'Support - Calculation Detail'!E1372)</f>
        <v>0</v>
      </c>
      <c r="G1372">
        <f>IF('Support - Calculation Detail'!F1372="","",'Support - Calculation Detail'!F1372)</f>
        <v>70789</v>
      </c>
      <c r="H1372">
        <f>IF('Support - Calculation Detail'!G1372="","",'Support - Calculation Detail'!G1372)</f>
        <v>1.04</v>
      </c>
      <c r="I1372">
        <f>IF('Support - Calculation Detail'!H1372="","",'Support - Calculation Detail'!H1372)</f>
        <v>73621</v>
      </c>
      <c r="J1372">
        <f>IF('Support - Calculation Detail'!I1372="","",'Support - Calculation Detail'!I1372)</f>
        <v>0</v>
      </c>
      <c r="K1372">
        <f>IF('Support - Calculation Detail'!K1372="","",'Support - Calculation Detail'!K1372)</f>
        <v>73621</v>
      </c>
      <c r="L1372">
        <f>IF('Support - Calculation Detail'!L1372="","",'Support - Calculation Detail'!L1372)</f>
        <v>0</v>
      </c>
      <c r="M1372">
        <f>IF('Support - Calculation Detail'!M1372="","",'Support - Calculation Detail'!M1372)</f>
        <v>0</v>
      </c>
      <c r="N1372">
        <f>IF('Support - Calculation Detail'!N1372="","",'Support - Calculation Detail'!N1372)</f>
        <v>0</v>
      </c>
      <c r="P1372">
        <f>IF('Support - Calculation Detail'!O1372="","",'Support - Calculation Detail'!O1372)</f>
        <v>73621</v>
      </c>
      <c r="Q1372" t="b">
        <v>1</v>
      </c>
      <c r="R1372" t="str">
        <f t="shared" si="105"/>
        <v>3820012</v>
      </c>
      <c r="S1372" t="str">
        <f t="shared" si="106"/>
        <v>3820012-TF</v>
      </c>
      <c r="T1372" t="str">
        <f t="shared" si="107"/>
        <v>3820012-TF</v>
      </c>
      <c r="U1372" t="str">
        <f t="shared" si="108"/>
        <v>2</v>
      </c>
      <c r="V1372" t="str">
        <f t="shared" si="109"/>
        <v>TF</v>
      </c>
    </row>
    <row r="1373" spans="1:22" x14ac:dyDescent="0.35">
      <c r="A1373" t="str">
        <f>IF('Support - Calculation Detail'!A1373="","",LEFT('Support - Calculation Detail'!A1373,7)&amp;"-"&amp;RIGHT('Support - Calculation Detail'!A1373,2))</f>
        <v>3820012-UT</v>
      </c>
      <c r="B1373" t="str">
        <f>IF('Support - Calculation Detail'!C1373="","",'Support - Calculation Detail'!C1373)</f>
        <v>38</v>
      </c>
      <c r="C1373" t="str">
        <f>IF('Support - Calculation Detail'!B1373="","",'Support - Calculation Detail'!B1373)</f>
        <v>N</v>
      </c>
      <c r="D1373">
        <f>IF('Support - Calculation Detail'!D1373="","",'Support - Calculation Detail'!D1373)</f>
        <v>100664</v>
      </c>
      <c r="E1373">
        <f>IF('Support - Calculation Detail'!E1373="","",'Support - Calculation Detail'!E1373)</f>
        <v>0</v>
      </c>
      <c r="G1373">
        <f>IF('Support - Calculation Detail'!F1373="","",'Support - Calculation Detail'!F1373)</f>
        <v>100664</v>
      </c>
      <c r="H1373">
        <f>IF('Support - Calculation Detail'!G1373="","",'Support - Calculation Detail'!G1373)</f>
        <v>1.04</v>
      </c>
      <c r="I1373">
        <f>IF('Support - Calculation Detail'!H1373="","",'Support - Calculation Detail'!H1373)</f>
        <v>104691</v>
      </c>
      <c r="J1373">
        <f>IF('Support - Calculation Detail'!I1373="","",'Support - Calculation Detail'!I1373)</f>
        <v>0</v>
      </c>
      <c r="K1373">
        <f>IF('Support - Calculation Detail'!K1373="","",'Support - Calculation Detail'!K1373)</f>
        <v>104691</v>
      </c>
      <c r="L1373">
        <f>IF('Support - Calculation Detail'!L1373="","",'Support - Calculation Detail'!L1373)</f>
        <v>0</v>
      </c>
      <c r="M1373">
        <f>IF('Support - Calculation Detail'!M1373="","",'Support - Calculation Detail'!M1373)</f>
        <v>0</v>
      </c>
      <c r="N1373">
        <f>IF('Support - Calculation Detail'!N1373="","",'Support - Calculation Detail'!N1373)</f>
        <v>0</v>
      </c>
      <c r="P1373">
        <f>IF('Support - Calculation Detail'!O1373="","",'Support - Calculation Detail'!O1373)</f>
        <v>104691</v>
      </c>
      <c r="Q1373" t="b">
        <v>1</v>
      </c>
      <c r="R1373" t="str">
        <f t="shared" si="105"/>
        <v>3820012</v>
      </c>
      <c r="S1373" t="str">
        <f t="shared" si="106"/>
        <v>3820012-UT</v>
      </c>
      <c r="T1373" t="str">
        <f t="shared" si="107"/>
        <v>3820012-UT</v>
      </c>
      <c r="U1373" t="str">
        <f t="shared" si="108"/>
        <v>2</v>
      </c>
      <c r="V1373" t="str">
        <f t="shared" si="109"/>
        <v>UT</v>
      </c>
    </row>
    <row r="1374" spans="1:22" x14ac:dyDescent="0.35">
      <c r="A1374" t="str">
        <f>IF('Support - Calculation Detail'!A1374="","",LEFT('Support - Calculation Detail'!A1374,7)&amp;"-"&amp;RIGHT('Support - Calculation Detail'!A1374,2))</f>
        <v>3850107-UT</v>
      </c>
      <c r="B1374" t="str">
        <f>IF('Support - Calculation Detail'!C1374="","",'Support - Calculation Detail'!C1374)</f>
        <v>38</v>
      </c>
      <c r="C1374" t="str">
        <f>IF('Support - Calculation Detail'!B1374="","",'Support - Calculation Detail'!B1374)</f>
        <v>N</v>
      </c>
      <c r="D1374">
        <f>IF('Support - Calculation Detail'!D1374="","",'Support - Calculation Detail'!D1374)</f>
        <v>22864</v>
      </c>
      <c r="E1374">
        <f>IF('Support - Calculation Detail'!E1374="","",'Support - Calculation Detail'!E1374)</f>
        <v>0</v>
      </c>
      <c r="G1374">
        <f>IF('Support - Calculation Detail'!F1374="","",'Support - Calculation Detail'!F1374)</f>
        <v>22864</v>
      </c>
      <c r="H1374">
        <f>IF('Support - Calculation Detail'!G1374="","",'Support - Calculation Detail'!G1374)</f>
        <v>1.04</v>
      </c>
      <c r="I1374">
        <f>IF('Support - Calculation Detail'!H1374="","",'Support - Calculation Detail'!H1374)</f>
        <v>23779</v>
      </c>
      <c r="J1374">
        <f>IF('Support - Calculation Detail'!I1374="","",'Support - Calculation Detail'!I1374)</f>
        <v>0</v>
      </c>
      <c r="K1374">
        <f>IF('Support - Calculation Detail'!K1374="","",'Support - Calculation Detail'!K1374)</f>
        <v>23779</v>
      </c>
      <c r="L1374">
        <f>IF('Support - Calculation Detail'!L1374="","",'Support - Calculation Detail'!L1374)</f>
        <v>0</v>
      </c>
      <c r="M1374">
        <f>IF('Support - Calculation Detail'!M1374="","",'Support - Calculation Detail'!M1374)</f>
        <v>0</v>
      </c>
      <c r="N1374">
        <f>IF('Support - Calculation Detail'!N1374="","",'Support - Calculation Detail'!N1374)</f>
        <v>0</v>
      </c>
      <c r="P1374">
        <f>IF('Support - Calculation Detail'!O1374="","",'Support - Calculation Detail'!O1374)</f>
        <v>23779</v>
      </c>
      <c r="Q1374" t="b">
        <v>1</v>
      </c>
      <c r="R1374" t="str">
        <f t="shared" si="105"/>
        <v>3850107</v>
      </c>
      <c r="S1374" t="str">
        <f t="shared" si="106"/>
        <v>3850107-UT</v>
      </c>
      <c r="T1374" t="str">
        <f t="shared" si="107"/>
        <v>3850107-UT</v>
      </c>
      <c r="U1374" t="str">
        <f t="shared" si="108"/>
        <v>5</v>
      </c>
      <c r="V1374" t="str">
        <f t="shared" si="109"/>
        <v>UT</v>
      </c>
    </row>
    <row r="1375" spans="1:22" x14ac:dyDescent="0.35">
      <c r="A1375" t="str">
        <f>IF('Support - Calculation Detail'!A1375="","",LEFT('Support - Calculation Detail'!A1375,7)&amp;"-"&amp;RIGHT('Support - Calculation Detail'!A1375,2))</f>
        <v>3850267-UT</v>
      </c>
      <c r="B1375" t="str">
        <f>IF('Support - Calculation Detail'!C1375="","",'Support - Calculation Detail'!C1375)</f>
        <v>38</v>
      </c>
      <c r="C1375" t="str">
        <f>IF('Support - Calculation Detail'!B1375="","",'Support - Calculation Detail'!B1375)</f>
        <v>N</v>
      </c>
      <c r="D1375">
        <f>IF('Support - Calculation Detail'!D1375="","",'Support - Calculation Detail'!D1375)</f>
        <v>836265</v>
      </c>
      <c r="E1375">
        <f>IF('Support - Calculation Detail'!E1375="","",'Support - Calculation Detail'!E1375)</f>
        <v>0</v>
      </c>
      <c r="G1375">
        <f>IF('Support - Calculation Detail'!F1375="","",'Support - Calculation Detail'!F1375)</f>
        <v>836265</v>
      </c>
      <c r="H1375">
        <f>IF('Support - Calculation Detail'!G1375="","",'Support - Calculation Detail'!G1375)</f>
        <v>1.04</v>
      </c>
      <c r="I1375">
        <f>IF('Support - Calculation Detail'!H1375="","",'Support - Calculation Detail'!H1375)</f>
        <v>869716</v>
      </c>
      <c r="J1375">
        <f>IF('Support - Calculation Detail'!I1375="","",'Support - Calculation Detail'!I1375)</f>
        <v>0</v>
      </c>
      <c r="K1375">
        <f>IF('Support - Calculation Detail'!K1375="","",'Support - Calculation Detail'!K1375)</f>
        <v>869716</v>
      </c>
      <c r="L1375">
        <f>IF('Support - Calculation Detail'!L1375="","",'Support - Calculation Detail'!L1375)</f>
        <v>0</v>
      </c>
      <c r="M1375">
        <f>IF('Support - Calculation Detail'!M1375="","",'Support - Calculation Detail'!M1375)</f>
        <v>0</v>
      </c>
      <c r="N1375">
        <f>IF('Support - Calculation Detail'!N1375="","",'Support - Calculation Detail'!N1375)</f>
        <v>0</v>
      </c>
      <c r="P1375">
        <f>IF('Support - Calculation Detail'!O1375="","",'Support - Calculation Detail'!O1375)</f>
        <v>869716</v>
      </c>
      <c r="Q1375" t="b">
        <v>1</v>
      </c>
      <c r="R1375" t="str">
        <f t="shared" si="105"/>
        <v>3850267</v>
      </c>
      <c r="S1375" t="str">
        <f t="shared" si="106"/>
        <v>3850267-UT</v>
      </c>
      <c r="T1375" t="str">
        <f t="shared" si="107"/>
        <v>3850267-UT</v>
      </c>
      <c r="U1375" t="str">
        <f t="shared" si="108"/>
        <v>5</v>
      </c>
      <c r="V1375" t="str">
        <f t="shared" si="109"/>
        <v>UT</v>
      </c>
    </row>
    <row r="1376" spans="1:22" x14ac:dyDescent="0.35">
      <c r="A1376" t="str">
        <f>IF('Support - Calculation Detail'!A1376="","",LEFT('Support - Calculation Detail'!A1376,7)&amp;"-"&amp;RIGHT('Support - Calculation Detail'!A1376,2))</f>
        <v>3830417-UT</v>
      </c>
      <c r="B1376" t="str">
        <f>IF('Support - Calculation Detail'!C1376="","",'Support - Calculation Detail'!C1376)</f>
        <v>38</v>
      </c>
      <c r="C1376" t="str">
        <f>IF('Support - Calculation Detail'!B1376="","",'Support - Calculation Detail'!B1376)</f>
        <v>N</v>
      </c>
      <c r="D1376">
        <f>IF('Support - Calculation Detail'!D1376="","",'Support - Calculation Detail'!D1376)</f>
        <v>4163019</v>
      </c>
      <c r="E1376">
        <f>IF('Support - Calculation Detail'!E1376="","",'Support - Calculation Detail'!E1376)</f>
        <v>0</v>
      </c>
      <c r="G1376">
        <f>IF('Support - Calculation Detail'!F1376="","",'Support - Calculation Detail'!F1376)</f>
        <v>4163019</v>
      </c>
      <c r="H1376">
        <f>IF('Support - Calculation Detail'!G1376="","",'Support - Calculation Detail'!G1376)</f>
        <v>1.04</v>
      </c>
      <c r="I1376">
        <f>IF('Support - Calculation Detail'!H1376="","",'Support - Calculation Detail'!H1376)</f>
        <v>4329540</v>
      </c>
      <c r="J1376">
        <f>IF('Support - Calculation Detail'!I1376="","",'Support - Calculation Detail'!I1376)</f>
        <v>0</v>
      </c>
      <c r="K1376">
        <f>IF('Support - Calculation Detail'!K1376="","",'Support - Calculation Detail'!K1376)</f>
        <v>4329540</v>
      </c>
      <c r="L1376">
        <f>IF('Support - Calculation Detail'!L1376="","",'Support - Calculation Detail'!L1376)</f>
        <v>137962</v>
      </c>
      <c r="M1376">
        <f>IF('Support - Calculation Detail'!M1376="","",'Support - Calculation Detail'!M1376)</f>
        <v>0</v>
      </c>
      <c r="N1376">
        <f>IF('Support - Calculation Detail'!N1376="","",'Support - Calculation Detail'!N1376)</f>
        <v>0</v>
      </c>
      <c r="P1376">
        <f>IF('Support - Calculation Detail'!O1376="","",'Support - Calculation Detail'!O1376)</f>
        <v>4467502</v>
      </c>
      <c r="Q1376" t="b">
        <v>1</v>
      </c>
      <c r="R1376" t="str">
        <f t="shared" si="105"/>
        <v>3830417</v>
      </c>
      <c r="S1376" t="str">
        <f t="shared" si="106"/>
        <v>3830417-UT</v>
      </c>
      <c r="T1376" t="str">
        <f t="shared" si="107"/>
        <v>3830417-UT</v>
      </c>
      <c r="U1376" t="str">
        <f t="shared" si="108"/>
        <v>3</v>
      </c>
      <c r="V1376" t="str">
        <f t="shared" si="109"/>
        <v>UT</v>
      </c>
    </row>
    <row r="1377" spans="1:22" x14ac:dyDescent="0.35">
      <c r="A1377" t="str">
        <f>IF('Support - Calculation Detail'!A1377="","",LEFT('Support - Calculation Detail'!A1377,7)&amp;"-"&amp;RIGHT('Support - Calculation Detail'!A1377,2))</f>
        <v>3830694-UT</v>
      </c>
      <c r="B1377" t="str">
        <f>IF('Support - Calculation Detail'!C1377="","",'Support - Calculation Detail'!C1377)</f>
        <v>38</v>
      </c>
      <c r="C1377" t="str">
        <f>IF('Support - Calculation Detail'!B1377="","",'Support - Calculation Detail'!B1377)</f>
        <v>N</v>
      </c>
      <c r="D1377">
        <f>IF('Support - Calculation Detail'!D1377="","",'Support - Calculation Detail'!D1377)</f>
        <v>30232</v>
      </c>
      <c r="E1377">
        <f>IF('Support - Calculation Detail'!E1377="","",'Support - Calculation Detail'!E1377)</f>
        <v>0</v>
      </c>
      <c r="G1377">
        <f>IF('Support - Calculation Detail'!F1377="","",'Support - Calculation Detail'!F1377)</f>
        <v>30232</v>
      </c>
      <c r="H1377">
        <f>IF('Support - Calculation Detail'!G1377="","",'Support - Calculation Detail'!G1377)</f>
        <v>1.04</v>
      </c>
      <c r="I1377">
        <f>IF('Support - Calculation Detail'!H1377="","",'Support - Calculation Detail'!H1377)</f>
        <v>31441</v>
      </c>
      <c r="J1377">
        <f>IF('Support - Calculation Detail'!I1377="","",'Support - Calculation Detail'!I1377)</f>
        <v>0</v>
      </c>
      <c r="K1377">
        <f>IF('Support - Calculation Detail'!K1377="","",'Support - Calculation Detail'!K1377)</f>
        <v>31441</v>
      </c>
      <c r="L1377">
        <f>IF('Support - Calculation Detail'!L1377="","",'Support - Calculation Detail'!L1377)</f>
        <v>0</v>
      </c>
      <c r="M1377">
        <f>IF('Support - Calculation Detail'!M1377="","",'Support - Calculation Detail'!M1377)</f>
        <v>0</v>
      </c>
      <c r="N1377">
        <f>IF('Support - Calculation Detail'!N1377="","",'Support - Calculation Detail'!N1377)</f>
        <v>0</v>
      </c>
      <c r="P1377">
        <f>IF('Support - Calculation Detail'!O1377="","",'Support - Calculation Detail'!O1377)</f>
        <v>31441</v>
      </c>
      <c r="Q1377" t="b">
        <v>1</v>
      </c>
      <c r="R1377" t="str">
        <f t="shared" si="105"/>
        <v>3830694</v>
      </c>
      <c r="S1377" t="str">
        <f t="shared" si="106"/>
        <v>3830694-UT</v>
      </c>
      <c r="T1377" t="str">
        <f t="shared" si="107"/>
        <v>3830694-UT</v>
      </c>
      <c r="U1377" t="str">
        <f t="shared" si="108"/>
        <v>3</v>
      </c>
      <c r="V1377" t="str">
        <f t="shared" si="109"/>
        <v>UT</v>
      </c>
    </row>
    <row r="1378" spans="1:22" x14ac:dyDescent="0.35">
      <c r="A1378" t="str">
        <f>IF('Support - Calculation Detail'!A1378="","",LEFT('Support - Calculation Detail'!A1378,7)&amp;"-"&amp;RIGHT('Support - Calculation Detail'!A1378,2))</f>
        <v>3830695-UT</v>
      </c>
      <c r="B1378" t="str">
        <f>IF('Support - Calculation Detail'!C1378="","",'Support - Calculation Detail'!C1378)</f>
        <v>38</v>
      </c>
      <c r="C1378" t="str">
        <f>IF('Support - Calculation Detail'!B1378="","",'Support - Calculation Detail'!B1378)</f>
        <v>N</v>
      </c>
      <c r="D1378">
        <f>IF('Support - Calculation Detail'!D1378="","",'Support - Calculation Detail'!D1378)</f>
        <v>97166</v>
      </c>
      <c r="E1378">
        <f>IF('Support - Calculation Detail'!E1378="","",'Support - Calculation Detail'!E1378)</f>
        <v>0</v>
      </c>
      <c r="G1378">
        <f>IF('Support - Calculation Detail'!F1378="","",'Support - Calculation Detail'!F1378)</f>
        <v>97166</v>
      </c>
      <c r="H1378">
        <f>IF('Support - Calculation Detail'!G1378="","",'Support - Calculation Detail'!G1378)</f>
        <v>1.04</v>
      </c>
      <c r="I1378">
        <f>IF('Support - Calculation Detail'!H1378="","",'Support - Calculation Detail'!H1378)</f>
        <v>101053</v>
      </c>
      <c r="J1378">
        <f>IF('Support - Calculation Detail'!I1378="","",'Support - Calculation Detail'!I1378)</f>
        <v>0</v>
      </c>
      <c r="K1378">
        <f>IF('Support - Calculation Detail'!K1378="","",'Support - Calculation Detail'!K1378)</f>
        <v>101053</v>
      </c>
      <c r="L1378">
        <f>IF('Support - Calculation Detail'!L1378="","",'Support - Calculation Detail'!L1378)</f>
        <v>0</v>
      </c>
      <c r="M1378">
        <f>IF('Support - Calculation Detail'!M1378="","",'Support - Calculation Detail'!M1378)</f>
        <v>0</v>
      </c>
      <c r="N1378">
        <f>IF('Support - Calculation Detail'!N1378="","",'Support - Calculation Detail'!N1378)</f>
        <v>0</v>
      </c>
      <c r="P1378">
        <f>IF('Support - Calculation Detail'!O1378="","",'Support - Calculation Detail'!O1378)</f>
        <v>101053</v>
      </c>
      <c r="Q1378" t="b">
        <v>1</v>
      </c>
      <c r="R1378" t="str">
        <f t="shared" si="105"/>
        <v>3830695</v>
      </c>
      <c r="S1378" t="str">
        <f t="shared" si="106"/>
        <v>3830695-UT</v>
      </c>
      <c r="T1378" t="str">
        <f t="shared" si="107"/>
        <v>3830695-UT</v>
      </c>
      <c r="U1378" t="str">
        <f t="shared" si="108"/>
        <v>3</v>
      </c>
      <c r="V1378" t="str">
        <f t="shared" si="109"/>
        <v>UT</v>
      </c>
    </row>
    <row r="1379" spans="1:22" x14ac:dyDescent="0.35">
      <c r="A1379" t="str">
        <f>IF('Support - Calculation Detail'!A1379="","",LEFT('Support - Calculation Detail'!A1379,7)&amp;"-"&amp;RIGHT('Support - Calculation Detail'!A1379,2))</f>
        <v>3830696-UT</v>
      </c>
      <c r="B1379" t="str">
        <f>IF('Support - Calculation Detail'!C1379="","",'Support - Calculation Detail'!C1379)</f>
        <v>38</v>
      </c>
      <c r="C1379" t="str">
        <f>IF('Support - Calculation Detail'!B1379="","",'Support - Calculation Detail'!B1379)</f>
        <v>N</v>
      </c>
      <c r="D1379">
        <f>IF('Support - Calculation Detail'!D1379="","",'Support - Calculation Detail'!D1379)</f>
        <v>316324</v>
      </c>
      <c r="E1379">
        <f>IF('Support - Calculation Detail'!E1379="","",'Support - Calculation Detail'!E1379)</f>
        <v>0</v>
      </c>
      <c r="G1379">
        <f>IF('Support - Calculation Detail'!F1379="","",'Support - Calculation Detail'!F1379)</f>
        <v>316324</v>
      </c>
      <c r="H1379">
        <f>IF('Support - Calculation Detail'!G1379="","",'Support - Calculation Detail'!G1379)</f>
        <v>1.04</v>
      </c>
      <c r="I1379">
        <f>IF('Support - Calculation Detail'!H1379="","",'Support - Calculation Detail'!H1379)</f>
        <v>328977</v>
      </c>
      <c r="J1379">
        <f>IF('Support - Calculation Detail'!I1379="","",'Support - Calculation Detail'!I1379)</f>
        <v>0</v>
      </c>
      <c r="K1379">
        <f>IF('Support - Calculation Detail'!K1379="","",'Support - Calculation Detail'!K1379)</f>
        <v>328977</v>
      </c>
      <c r="L1379">
        <f>IF('Support - Calculation Detail'!L1379="","",'Support - Calculation Detail'!L1379)</f>
        <v>0</v>
      </c>
      <c r="M1379">
        <f>IF('Support - Calculation Detail'!M1379="","",'Support - Calculation Detail'!M1379)</f>
        <v>0</v>
      </c>
      <c r="N1379">
        <f>IF('Support - Calculation Detail'!N1379="","",'Support - Calculation Detail'!N1379)</f>
        <v>0</v>
      </c>
      <c r="P1379">
        <f>IF('Support - Calculation Detail'!O1379="","",'Support - Calculation Detail'!O1379)</f>
        <v>328977</v>
      </c>
      <c r="Q1379" t="b">
        <v>1</v>
      </c>
      <c r="R1379" t="str">
        <f t="shared" si="105"/>
        <v>3830696</v>
      </c>
      <c r="S1379" t="str">
        <f t="shared" si="106"/>
        <v>3830696-UT</v>
      </c>
      <c r="T1379" t="str">
        <f t="shared" si="107"/>
        <v>3830696-UT</v>
      </c>
      <c r="U1379" t="str">
        <f t="shared" si="108"/>
        <v>3</v>
      </c>
      <c r="V1379" t="str">
        <f t="shared" si="109"/>
        <v>UT</v>
      </c>
    </row>
    <row r="1380" spans="1:22" x14ac:dyDescent="0.35">
      <c r="A1380" t="str">
        <f>IF('Support - Calculation Detail'!A1380="","",LEFT('Support - Calculation Detail'!A1380,7)&amp;"-"&amp;RIGHT('Support - Calculation Detail'!A1380,2))</f>
        <v>3830697-UT</v>
      </c>
      <c r="B1380" t="str">
        <f>IF('Support - Calculation Detail'!C1380="","",'Support - Calculation Detail'!C1380)</f>
        <v>38</v>
      </c>
      <c r="C1380" t="str">
        <f>IF('Support - Calculation Detail'!B1380="","",'Support - Calculation Detail'!B1380)</f>
        <v>N</v>
      </c>
      <c r="D1380">
        <f>IF('Support - Calculation Detail'!D1380="","",'Support - Calculation Detail'!D1380)</f>
        <v>7586</v>
      </c>
      <c r="E1380">
        <f>IF('Support - Calculation Detail'!E1380="","",'Support - Calculation Detail'!E1380)</f>
        <v>0</v>
      </c>
      <c r="G1380">
        <f>IF('Support - Calculation Detail'!F1380="","",'Support - Calculation Detail'!F1380)</f>
        <v>7586</v>
      </c>
      <c r="H1380">
        <f>IF('Support - Calculation Detail'!G1380="","",'Support - Calculation Detail'!G1380)</f>
        <v>1.04</v>
      </c>
      <c r="I1380">
        <f>IF('Support - Calculation Detail'!H1380="","",'Support - Calculation Detail'!H1380)</f>
        <v>7889</v>
      </c>
      <c r="J1380">
        <f>IF('Support - Calculation Detail'!I1380="","",'Support - Calculation Detail'!I1380)</f>
        <v>0</v>
      </c>
      <c r="K1380">
        <f>IF('Support - Calculation Detail'!K1380="","",'Support - Calculation Detail'!K1380)</f>
        <v>7889</v>
      </c>
      <c r="L1380">
        <f>IF('Support - Calculation Detail'!L1380="","",'Support - Calculation Detail'!L1380)</f>
        <v>0</v>
      </c>
      <c r="M1380">
        <f>IF('Support - Calculation Detail'!M1380="","",'Support - Calculation Detail'!M1380)</f>
        <v>0</v>
      </c>
      <c r="N1380">
        <f>IF('Support - Calculation Detail'!N1380="","",'Support - Calculation Detail'!N1380)</f>
        <v>0</v>
      </c>
      <c r="P1380">
        <f>IF('Support - Calculation Detail'!O1380="","",'Support - Calculation Detail'!O1380)</f>
        <v>7889</v>
      </c>
      <c r="Q1380" t="b">
        <v>1</v>
      </c>
      <c r="R1380" t="str">
        <f t="shared" si="105"/>
        <v>3830697</v>
      </c>
      <c r="S1380" t="str">
        <f t="shared" si="106"/>
        <v>3830697-UT</v>
      </c>
      <c r="T1380" t="str">
        <f t="shared" si="107"/>
        <v>3830697-UT</v>
      </c>
      <c r="U1380" t="str">
        <f t="shared" si="108"/>
        <v>3</v>
      </c>
      <c r="V1380" t="str">
        <f t="shared" si="109"/>
        <v>UT</v>
      </c>
    </row>
    <row r="1381" spans="1:22" x14ac:dyDescent="0.35">
      <c r="A1381" t="str">
        <f>IF('Support - Calculation Detail'!A1381="","",LEFT('Support - Calculation Detail'!A1381,7)&amp;"-"&amp;RIGHT('Support - Calculation Detail'!A1381,2))</f>
        <v>3910000-UT</v>
      </c>
      <c r="B1381" t="str">
        <f>IF('Support - Calculation Detail'!C1381="","",'Support - Calculation Detail'!C1381)</f>
        <v>39</v>
      </c>
      <c r="C1381" t="str">
        <f>IF('Support - Calculation Detail'!B1381="","",'Support - Calculation Detail'!B1381)</f>
        <v>N</v>
      </c>
      <c r="D1381">
        <f>IF('Support - Calculation Detail'!D1381="","",'Support - Calculation Detail'!D1381)</f>
        <v>11042585</v>
      </c>
      <c r="E1381">
        <f>IF('Support - Calculation Detail'!E1381="","",'Support - Calculation Detail'!E1381)</f>
        <v>0</v>
      </c>
      <c r="G1381">
        <f>IF('Support - Calculation Detail'!F1381="","",'Support - Calculation Detail'!F1381)</f>
        <v>11042585</v>
      </c>
      <c r="H1381">
        <f>IF('Support - Calculation Detail'!G1381="","",'Support - Calculation Detail'!G1381)</f>
        <v>1.04</v>
      </c>
      <c r="I1381">
        <f>IF('Support - Calculation Detail'!H1381="","",'Support - Calculation Detail'!H1381)</f>
        <v>11484288</v>
      </c>
      <c r="J1381">
        <f>IF('Support - Calculation Detail'!I1381="","",'Support - Calculation Detail'!I1381)</f>
        <v>0</v>
      </c>
      <c r="K1381">
        <f>IF('Support - Calculation Detail'!K1381="","",'Support - Calculation Detail'!K1381)</f>
        <v>11484288</v>
      </c>
      <c r="L1381">
        <f>IF('Support - Calculation Detail'!L1381="","",'Support - Calculation Detail'!L1381)</f>
        <v>366355</v>
      </c>
      <c r="M1381">
        <f>IF('Support - Calculation Detail'!M1381="","",'Support - Calculation Detail'!M1381)</f>
        <v>278522</v>
      </c>
      <c r="N1381">
        <f>IF('Support - Calculation Detail'!N1381="","",'Support - Calculation Detail'!N1381)</f>
        <v>618738.43548647594</v>
      </c>
      <c r="P1381">
        <f>IF('Support - Calculation Detail'!O1381="","",'Support - Calculation Detail'!O1381)</f>
        <v>12747903.435486477</v>
      </c>
      <c r="Q1381" t="b">
        <v>1</v>
      </c>
      <c r="R1381" t="str">
        <f t="shared" si="105"/>
        <v>3910000</v>
      </c>
      <c r="S1381" t="str">
        <f t="shared" si="106"/>
        <v>3910000-UT</v>
      </c>
      <c r="T1381" t="str">
        <f t="shared" si="107"/>
        <v>3910000-UT</v>
      </c>
      <c r="U1381" t="str">
        <f t="shared" si="108"/>
        <v>1</v>
      </c>
      <c r="V1381" t="str">
        <f t="shared" si="109"/>
        <v>UT</v>
      </c>
    </row>
    <row r="1382" spans="1:22" x14ac:dyDescent="0.35">
      <c r="A1382" t="str">
        <f>IF('Support - Calculation Detail'!A1382="","",LEFT('Support - Calculation Detail'!A1382,7)&amp;"-"&amp;RIGHT('Support - Calculation Detail'!A1382,2))</f>
        <v>3920001-UT</v>
      </c>
      <c r="B1382" t="str">
        <f>IF('Support - Calculation Detail'!C1382="","",'Support - Calculation Detail'!C1382)</f>
        <v>39</v>
      </c>
      <c r="C1382" t="str">
        <f>IF('Support - Calculation Detail'!B1382="","",'Support - Calculation Detail'!B1382)</f>
        <v>N</v>
      </c>
      <c r="D1382">
        <f>IF('Support - Calculation Detail'!D1382="","",'Support - Calculation Detail'!D1382)</f>
        <v>30110</v>
      </c>
      <c r="E1382">
        <f>IF('Support - Calculation Detail'!E1382="","",'Support - Calculation Detail'!E1382)</f>
        <v>0</v>
      </c>
      <c r="G1382">
        <f>IF('Support - Calculation Detail'!F1382="","",'Support - Calculation Detail'!F1382)</f>
        <v>30110</v>
      </c>
      <c r="H1382">
        <f>IF('Support - Calculation Detail'!G1382="","",'Support - Calculation Detail'!G1382)</f>
        <v>1.04</v>
      </c>
      <c r="I1382">
        <f>IF('Support - Calculation Detail'!H1382="","",'Support - Calculation Detail'!H1382)</f>
        <v>31314</v>
      </c>
      <c r="J1382">
        <f>IF('Support - Calculation Detail'!I1382="","",'Support - Calculation Detail'!I1382)</f>
        <v>0</v>
      </c>
      <c r="K1382">
        <f>IF('Support - Calculation Detail'!K1382="","",'Support - Calculation Detail'!K1382)</f>
        <v>31314</v>
      </c>
      <c r="L1382">
        <f>IF('Support - Calculation Detail'!L1382="","",'Support - Calculation Detail'!L1382)</f>
        <v>0</v>
      </c>
      <c r="M1382">
        <f>IF('Support - Calculation Detail'!M1382="","",'Support - Calculation Detail'!M1382)</f>
        <v>0</v>
      </c>
      <c r="N1382">
        <f>IF('Support - Calculation Detail'!N1382="","",'Support - Calculation Detail'!N1382)</f>
        <v>0</v>
      </c>
      <c r="P1382">
        <f>IF('Support - Calculation Detail'!O1382="","",'Support - Calculation Detail'!O1382)</f>
        <v>31314</v>
      </c>
      <c r="Q1382" t="b">
        <v>1</v>
      </c>
      <c r="R1382" t="str">
        <f t="shared" si="105"/>
        <v>3920001</v>
      </c>
      <c r="S1382" t="str">
        <f t="shared" si="106"/>
        <v>3920001-UT</v>
      </c>
      <c r="T1382" t="str">
        <f t="shared" si="107"/>
        <v>3920001-UT</v>
      </c>
      <c r="U1382" t="str">
        <f t="shared" si="108"/>
        <v>2</v>
      </c>
      <c r="V1382" t="str">
        <f t="shared" si="109"/>
        <v>UT</v>
      </c>
    </row>
    <row r="1383" spans="1:22" x14ac:dyDescent="0.35">
      <c r="A1383" t="str">
        <f>IF('Support - Calculation Detail'!A1383="","",LEFT('Support - Calculation Detail'!A1383,7)&amp;"-"&amp;RIGHT('Support - Calculation Detail'!A1383,2))</f>
        <v>3920001-TF</v>
      </c>
      <c r="B1383" t="str">
        <f>IF('Support - Calculation Detail'!C1383="","",'Support - Calculation Detail'!C1383)</f>
        <v>39</v>
      </c>
      <c r="C1383" t="str">
        <f>IF('Support - Calculation Detail'!B1383="","",'Support - Calculation Detail'!B1383)</f>
        <v>N</v>
      </c>
      <c r="D1383">
        <f>IF('Support - Calculation Detail'!D1383="","",'Support - Calculation Detail'!D1383)</f>
        <v>12260</v>
      </c>
      <c r="E1383">
        <f>IF('Support - Calculation Detail'!E1383="","",'Support - Calculation Detail'!E1383)</f>
        <v>0</v>
      </c>
      <c r="G1383">
        <f>IF('Support - Calculation Detail'!F1383="","",'Support - Calculation Detail'!F1383)</f>
        <v>12260</v>
      </c>
      <c r="H1383">
        <f>IF('Support - Calculation Detail'!G1383="","",'Support - Calculation Detail'!G1383)</f>
        <v>1.04</v>
      </c>
      <c r="I1383">
        <f>IF('Support - Calculation Detail'!H1383="","",'Support - Calculation Detail'!H1383)</f>
        <v>12750</v>
      </c>
      <c r="J1383">
        <f>IF('Support - Calculation Detail'!I1383="","",'Support - Calculation Detail'!I1383)</f>
        <v>0</v>
      </c>
      <c r="K1383">
        <f>IF('Support - Calculation Detail'!K1383="","",'Support - Calculation Detail'!K1383)</f>
        <v>12750</v>
      </c>
      <c r="L1383">
        <f>IF('Support - Calculation Detail'!L1383="","",'Support - Calculation Detail'!L1383)</f>
        <v>0</v>
      </c>
      <c r="M1383">
        <f>IF('Support - Calculation Detail'!M1383="","",'Support - Calculation Detail'!M1383)</f>
        <v>0</v>
      </c>
      <c r="N1383">
        <f>IF('Support - Calculation Detail'!N1383="","",'Support - Calculation Detail'!N1383)</f>
        <v>0</v>
      </c>
      <c r="P1383">
        <f>IF('Support - Calculation Detail'!O1383="","",'Support - Calculation Detail'!O1383)</f>
        <v>12750</v>
      </c>
      <c r="Q1383" t="b">
        <v>1</v>
      </c>
      <c r="R1383" t="str">
        <f t="shared" si="105"/>
        <v>3920001</v>
      </c>
      <c r="S1383" t="str">
        <f t="shared" si="106"/>
        <v>3920001-TF</v>
      </c>
      <c r="T1383" t="str">
        <f t="shared" si="107"/>
        <v>3920001-TF</v>
      </c>
      <c r="U1383" t="str">
        <f t="shared" si="108"/>
        <v>2</v>
      </c>
      <c r="V1383" t="str">
        <f t="shared" si="109"/>
        <v>TF</v>
      </c>
    </row>
    <row r="1384" spans="1:22" x14ac:dyDescent="0.35">
      <c r="A1384" t="str">
        <f>IF('Support - Calculation Detail'!A1384="","",LEFT('Support - Calculation Detail'!A1384,7)&amp;"-"&amp;RIGHT('Support - Calculation Detail'!A1384,2))</f>
        <v>3920002-TF</v>
      </c>
      <c r="B1384" t="str">
        <f>IF('Support - Calculation Detail'!C1384="","",'Support - Calculation Detail'!C1384)</f>
        <v>39</v>
      </c>
      <c r="C1384" t="str">
        <f>IF('Support - Calculation Detail'!B1384="","",'Support - Calculation Detail'!B1384)</f>
        <v>N</v>
      </c>
      <c r="D1384">
        <f>IF('Support - Calculation Detail'!D1384="","",'Support - Calculation Detail'!D1384)</f>
        <v>33690</v>
      </c>
      <c r="E1384">
        <f>IF('Support - Calculation Detail'!E1384="","",'Support - Calculation Detail'!E1384)</f>
        <v>0</v>
      </c>
      <c r="G1384">
        <f>IF('Support - Calculation Detail'!F1384="","",'Support - Calculation Detail'!F1384)</f>
        <v>33690</v>
      </c>
      <c r="H1384">
        <f>IF('Support - Calculation Detail'!G1384="","",'Support - Calculation Detail'!G1384)</f>
        <v>1.04</v>
      </c>
      <c r="I1384">
        <f>IF('Support - Calculation Detail'!H1384="","",'Support - Calculation Detail'!H1384)</f>
        <v>35038</v>
      </c>
      <c r="J1384">
        <f>IF('Support - Calculation Detail'!I1384="","",'Support - Calculation Detail'!I1384)</f>
        <v>0</v>
      </c>
      <c r="K1384">
        <f>IF('Support - Calculation Detail'!K1384="","",'Support - Calculation Detail'!K1384)</f>
        <v>35038</v>
      </c>
      <c r="L1384">
        <f>IF('Support - Calculation Detail'!L1384="","",'Support - Calculation Detail'!L1384)</f>
        <v>0</v>
      </c>
      <c r="M1384">
        <f>IF('Support - Calculation Detail'!M1384="","",'Support - Calculation Detail'!M1384)</f>
        <v>0</v>
      </c>
      <c r="N1384">
        <f>IF('Support - Calculation Detail'!N1384="","",'Support - Calculation Detail'!N1384)</f>
        <v>0</v>
      </c>
      <c r="P1384">
        <f>IF('Support - Calculation Detail'!O1384="","",'Support - Calculation Detail'!O1384)</f>
        <v>35038</v>
      </c>
      <c r="Q1384" t="b">
        <v>1</v>
      </c>
      <c r="R1384" t="str">
        <f t="shared" si="105"/>
        <v>3920002</v>
      </c>
      <c r="S1384" t="str">
        <f t="shared" si="106"/>
        <v>3920002-TF</v>
      </c>
      <c r="T1384" t="str">
        <f t="shared" si="107"/>
        <v>3920002-TF</v>
      </c>
      <c r="U1384" t="str">
        <f t="shared" si="108"/>
        <v>2</v>
      </c>
      <c r="V1384" t="str">
        <f t="shared" si="109"/>
        <v>TF</v>
      </c>
    </row>
    <row r="1385" spans="1:22" x14ac:dyDescent="0.35">
      <c r="A1385" t="str">
        <f>IF('Support - Calculation Detail'!A1385="","",LEFT('Support - Calculation Detail'!A1385,7)&amp;"-"&amp;RIGHT('Support - Calculation Detail'!A1385,2))</f>
        <v>3920002-UT</v>
      </c>
      <c r="B1385" t="str">
        <f>IF('Support - Calculation Detail'!C1385="","",'Support - Calculation Detail'!C1385)</f>
        <v>39</v>
      </c>
      <c r="C1385" t="str">
        <f>IF('Support - Calculation Detail'!B1385="","",'Support - Calculation Detail'!B1385)</f>
        <v>N</v>
      </c>
      <c r="D1385">
        <f>IF('Support - Calculation Detail'!D1385="","",'Support - Calculation Detail'!D1385)</f>
        <v>75522</v>
      </c>
      <c r="E1385">
        <f>IF('Support - Calculation Detail'!E1385="","",'Support - Calculation Detail'!E1385)</f>
        <v>0</v>
      </c>
      <c r="G1385">
        <f>IF('Support - Calculation Detail'!F1385="","",'Support - Calculation Detail'!F1385)</f>
        <v>75522</v>
      </c>
      <c r="H1385">
        <f>IF('Support - Calculation Detail'!G1385="","",'Support - Calculation Detail'!G1385)</f>
        <v>1.04</v>
      </c>
      <c r="I1385">
        <f>IF('Support - Calculation Detail'!H1385="","",'Support - Calculation Detail'!H1385)</f>
        <v>78543</v>
      </c>
      <c r="J1385">
        <f>IF('Support - Calculation Detail'!I1385="","",'Support - Calculation Detail'!I1385)</f>
        <v>0</v>
      </c>
      <c r="K1385">
        <f>IF('Support - Calculation Detail'!K1385="","",'Support - Calculation Detail'!K1385)</f>
        <v>78543</v>
      </c>
      <c r="L1385">
        <f>IF('Support - Calculation Detail'!L1385="","",'Support - Calculation Detail'!L1385)</f>
        <v>0</v>
      </c>
      <c r="M1385">
        <f>IF('Support - Calculation Detail'!M1385="","",'Support - Calculation Detail'!M1385)</f>
        <v>0</v>
      </c>
      <c r="N1385">
        <f>IF('Support - Calculation Detail'!N1385="","",'Support - Calculation Detail'!N1385)</f>
        <v>0</v>
      </c>
      <c r="P1385">
        <f>IF('Support - Calculation Detail'!O1385="","",'Support - Calculation Detail'!O1385)</f>
        <v>78543</v>
      </c>
      <c r="Q1385" t="b">
        <v>1</v>
      </c>
      <c r="R1385" t="str">
        <f t="shared" si="105"/>
        <v>3920002</v>
      </c>
      <c r="S1385" t="str">
        <f t="shared" si="106"/>
        <v>3920002-UT</v>
      </c>
      <c r="T1385" t="str">
        <f t="shared" si="107"/>
        <v>3920002-UT</v>
      </c>
      <c r="U1385" t="str">
        <f t="shared" si="108"/>
        <v>2</v>
      </c>
      <c r="V1385" t="str">
        <f t="shared" si="109"/>
        <v>UT</v>
      </c>
    </row>
    <row r="1386" spans="1:22" x14ac:dyDescent="0.35">
      <c r="A1386" t="str">
        <f>IF('Support - Calculation Detail'!A1386="","",LEFT('Support - Calculation Detail'!A1386,7)&amp;"-"&amp;RIGHT('Support - Calculation Detail'!A1386,2))</f>
        <v>3920003-UT</v>
      </c>
      <c r="B1386" t="str">
        <f>IF('Support - Calculation Detail'!C1386="","",'Support - Calculation Detail'!C1386)</f>
        <v>39</v>
      </c>
      <c r="C1386" t="str">
        <f>IF('Support - Calculation Detail'!B1386="","",'Support - Calculation Detail'!B1386)</f>
        <v>N</v>
      </c>
      <c r="D1386">
        <f>IF('Support - Calculation Detail'!D1386="","",'Support - Calculation Detail'!D1386)</f>
        <v>35988</v>
      </c>
      <c r="E1386">
        <f>IF('Support - Calculation Detail'!E1386="","",'Support - Calculation Detail'!E1386)</f>
        <v>0</v>
      </c>
      <c r="G1386">
        <f>IF('Support - Calculation Detail'!F1386="","",'Support - Calculation Detail'!F1386)</f>
        <v>35988</v>
      </c>
      <c r="H1386">
        <f>IF('Support - Calculation Detail'!G1386="","",'Support - Calculation Detail'!G1386)</f>
        <v>1.04</v>
      </c>
      <c r="I1386">
        <f>IF('Support - Calculation Detail'!H1386="","",'Support - Calculation Detail'!H1386)</f>
        <v>37428</v>
      </c>
      <c r="J1386">
        <f>IF('Support - Calculation Detail'!I1386="","",'Support - Calculation Detail'!I1386)</f>
        <v>0</v>
      </c>
      <c r="K1386">
        <f>IF('Support - Calculation Detail'!K1386="","",'Support - Calculation Detail'!K1386)</f>
        <v>37428</v>
      </c>
      <c r="L1386">
        <f>IF('Support - Calculation Detail'!L1386="","",'Support - Calculation Detail'!L1386)</f>
        <v>0</v>
      </c>
      <c r="M1386">
        <f>IF('Support - Calculation Detail'!M1386="","",'Support - Calculation Detail'!M1386)</f>
        <v>0</v>
      </c>
      <c r="N1386">
        <f>IF('Support - Calculation Detail'!N1386="","",'Support - Calculation Detail'!N1386)</f>
        <v>0</v>
      </c>
      <c r="P1386">
        <f>IF('Support - Calculation Detail'!O1386="","",'Support - Calculation Detail'!O1386)</f>
        <v>37428</v>
      </c>
      <c r="Q1386" t="b">
        <v>1</v>
      </c>
      <c r="R1386" t="str">
        <f t="shared" si="105"/>
        <v>3920003</v>
      </c>
      <c r="S1386" t="str">
        <f t="shared" si="106"/>
        <v>3920003-UT</v>
      </c>
      <c r="T1386" t="str">
        <f t="shared" si="107"/>
        <v>3920003-UT</v>
      </c>
      <c r="U1386" t="str">
        <f t="shared" si="108"/>
        <v>2</v>
      </c>
      <c r="V1386" t="str">
        <f t="shared" si="109"/>
        <v>UT</v>
      </c>
    </row>
    <row r="1387" spans="1:22" x14ac:dyDescent="0.35">
      <c r="A1387" t="str">
        <f>IF('Support - Calculation Detail'!A1387="","",LEFT('Support - Calculation Detail'!A1387,7)&amp;"-"&amp;RIGHT('Support - Calculation Detail'!A1387,2))</f>
        <v>3920003-TF</v>
      </c>
      <c r="B1387" t="str">
        <f>IF('Support - Calculation Detail'!C1387="","",'Support - Calculation Detail'!C1387)</f>
        <v>39</v>
      </c>
      <c r="C1387" t="str">
        <f>IF('Support - Calculation Detail'!B1387="","",'Support - Calculation Detail'!B1387)</f>
        <v>N</v>
      </c>
      <c r="D1387">
        <f>IF('Support - Calculation Detail'!D1387="","",'Support - Calculation Detail'!D1387)</f>
        <v>13279</v>
      </c>
      <c r="E1387">
        <f>IF('Support - Calculation Detail'!E1387="","",'Support - Calculation Detail'!E1387)</f>
        <v>0</v>
      </c>
      <c r="G1387">
        <f>IF('Support - Calculation Detail'!F1387="","",'Support - Calculation Detail'!F1387)</f>
        <v>13279</v>
      </c>
      <c r="H1387">
        <f>IF('Support - Calculation Detail'!G1387="","",'Support - Calculation Detail'!G1387)</f>
        <v>1.04</v>
      </c>
      <c r="I1387">
        <f>IF('Support - Calculation Detail'!H1387="","",'Support - Calculation Detail'!H1387)</f>
        <v>13810</v>
      </c>
      <c r="J1387">
        <f>IF('Support - Calculation Detail'!I1387="","",'Support - Calculation Detail'!I1387)</f>
        <v>0</v>
      </c>
      <c r="K1387">
        <f>IF('Support - Calculation Detail'!K1387="","",'Support - Calculation Detail'!K1387)</f>
        <v>13810</v>
      </c>
      <c r="L1387">
        <f>IF('Support - Calculation Detail'!L1387="","",'Support - Calculation Detail'!L1387)</f>
        <v>0</v>
      </c>
      <c r="M1387">
        <f>IF('Support - Calculation Detail'!M1387="","",'Support - Calculation Detail'!M1387)</f>
        <v>0</v>
      </c>
      <c r="N1387">
        <f>IF('Support - Calculation Detail'!N1387="","",'Support - Calculation Detail'!N1387)</f>
        <v>0</v>
      </c>
      <c r="P1387">
        <f>IF('Support - Calculation Detail'!O1387="","",'Support - Calculation Detail'!O1387)</f>
        <v>13810</v>
      </c>
      <c r="Q1387" t="b">
        <v>1</v>
      </c>
      <c r="R1387" t="str">
        <f t="shared" si="105"/>
        <v>3920003</v>
      </c>
      <c r="S1387" t="str">
        <f t="shared" si="106"/>
        <v>3920003-TF</v>
      </c>
      <c r="T1387" t="str">
        <f t="shared" si="107"/>
        <v>3920003-TF</v>
      </c>
      <c r="U1387" t="str">
        <f t="shared" si="108"/>
        <v>2</v>
      </c>
      <c r="V1387" t="str">
        <f t="shared" si="109"/>
        <v>TF</v>
      </c>
    </row>
    <row r="1388" spans="1:22" x14ac:dyDescent="0.35">
      <c r="A1388" t="str">
        <f>IF('Support - Calculation Detail'!A1388="","",LEFT('Support - Calculation Detail'!A1388,7)&amp;"-"&amp;RIGHT('Support - Calculation Detail'!A1388,2))</f>
        <v>3920004-TF</v>
      </c>
      <c r="B1388" t="str">
        <f>IF('Support - Calculation Detail'!C1388="","",'Support - Calculation Detail'!C1388)</f>
        <v>39</v>
      </c>
      <c r="C1388" t="str">
        <f>IF('Support - Calculation Detail'!B1388="","",'Support - Calculation Detail'!B1388)</f>
        <v>N</v>
      </c>
      <c r="D1388">
        <f>IF('Support - Calculation Detail'!D1388="","",'Support - Calculation Detail'!D1388)</f>
        <v>157760</v>
      </c>
      <c r="E1388">
        <f>IF('Support - Calculation Detail'!E1388="","",'Support - Calculation Detail'!E1388)</f>
        <v>0</v>
      </c>
      <c r="G1388">
        <f>IF('Support - Calculation Detail'!F1388="","",'Support - Calculation Detail'!F1388)</f>
        <v>157760</v>
      </c>
      <c r="H1388">
        <f>IF('Support - Calculation Detail'!G1388="","",'Support - Calculation Detail'!G1388)</f>
        <v>1.04</v>
      </c>
      <c r="I1388">
        <f>IF('Support - Calculation Detail'!H1388="","",'Support - Calculation Detail'!H1388)</f>
        <v>164070</v>
      </c>
      <c r="J1388">
        <f>IF('Support - Calculation Detail'!I1388="","",'Support - Calculation Detail'!I1388)</f>
        <v>0</v>
      </c>
      <c r="K1388">
        <f>IF('Support - Calculation Detail'!K1388="","",'Support - Calculation Detail'!K1388)</f>
        <v>164070</v>
      </c>
      <c r="L1388">
        <f>IF('Support - Calculation Detail'!L1388="","",'Support - Calculation Detail'!L1388)</f>
        <v>0</v>
      </c>
      <c r="M1388">
        <f>IF('Support - Calculation Detail'!M1388="","",'Support - Calculation Detail'!M1388)</f>
        <v>0</v>
      </c>
      <c r="N1388">
        <f>IF('Support - Calculation Detail'!N1388="","",'Support - Calculation Detail'!N1388)</f>
        <v>0</v>
      </c>
      <c r="P1388">
        <f>IF('Support - Calculation Detail'!O1388="","",'Support - Calculation Detail'!O1388)</f>
        <v>164070</v>
      </c>
      <c r="Q1388" t="b">
        <v>1</v>
      </c>
      <c r="R1388" t="str">
        <f t="shared" si="105"/>
        <v>3920004</v>
      </c>
      <c r="S1388" t="str">
        <f t="shared" si="106"/>
        <v>3920004-TF</v>
      </c>
      <c r="T1388" t="str">
        <f t="shared" si="107"/>
        <v>3920004-TF</v>
      </c>
      <c r="U1388" t="str">
        <f t="shared" si="108"/>
        <v>2</v>
      </c>
      <c r="V1388" t="str">
        <f t="shared" si="109"/>
        <v>TF</v>
      </c>
    </row>
    <row r="1389" spans="1:22" x14ac:dyDescent="0.35">
      <c r="A1389" t="str">
        <f>IF('Support - Calculation Detail'!A1389="","",LEFT('Support - Calculation Detail'!A1389,7)&amp;"-"&amp;RIGHT('Support - Calculation Detail'!A1389,2))</f>
        <v>3920004-UT</v>
      </c>
      <c r="B1389" t="str">
        <f>IF('Support - Calculation Detail'!C1389="","",'Support - Calculation Detail'!C1389)</f>
        <v>39</v>
      </c>
      <c r="C1389" t="str">
        <f>IF('Support - Calculation Detail'!B1389="","",'Support - Calculation Detail'!B1389)</f>
        <v>N</v>
      </c>
      <c r="D1389">
        <f>IF('Support - Calculation Detail'!D1389="","",'Support - Calculation Detail'!D1389)</f>
        <v>273617</v>
      </c>
      <c r="E1389">
        <f>IF('Support - Calculation Detail'!E1389="","",'Support - Calculation Detail'!E1389)</f>
        <v>0</v>
      </c>
      <c r="G1389">
        <f>IF('Support - Calculation Detail'!F1389="","",'Support - Calculation Detail'!F1389)</f>
        <v>273617</v>
      </c>
      <c r="H1389">
        <f>IF('Support - Calculation Detail'!G1389="","",'Support - Calculation Detail'!G1389)</f>
        <v>1.04</v>
      </c>
      <c r="I1389">
        <f>IF('Support - Calculation Detail'!H1389="","",'Support - Calculation Detail'!H1389)</f>
        <v>284562</v>
      </c>
      <c r="J1389">
        <f>IF('Support - Calculation Detail'!I1389="","",'Support - Calculation Detail'!I1389)</f>
        <v>0</v>
      </c>
      <c r="K1389">
        <f>IF('Support - Calculation Detail'!K1389="","",'Support - Calculation Detail'!K1389)</f>
        <v>284562</v>
      </c>
      <c r="L1389">
        <f>IF('Support - Calculation Detail'!L1389="","",'Support - Calculation Detail'!L1389)</f>
        <v>0</v>
      </c>
      <c r="M1389">
        <f>IF('Support - Calculation Detail'!M1389="","",'Support - Calculation Detail'!M1389)</f>
        <v>0</v>
      </c>
      <c r="N1389">
        <f>IF('Support - Calculation Detail'!N1389="","",'Support - Calculation Detail'!N1389)</f>
        <v>0</v>
      </c>
      <c r="P1389">
        <f>IF('Support - Calculation Detail'!O1389="","",'Support - Calculation Detail'!O1389)</f>
        <v>284562</v>
      </c>
      <c r="Q1389" t="b">
        <v>1</v>
      </c>
      <c r="R1389" t="str">
        <f t="shared" si="105"/>
        <v>3920004</v>
      </c>
      <c r="S1389" t="str">
        <f t="shared" si="106"/>
        <v>3920004-UT</v>
      </c>
      <c r="T1389" t="str">
        <f t="shared" si="107"/>
        <v>3920004-UT</v>
      </c>
      <c r="U1389" t="str">
        <f t="shared" si="108"/>
        <v>2</v>
      </c>
      <c r="V1389" t="str">
        <f t="shared" si="109"/>
        <v>UT</v>
      </c>
    </row>
    <row r="1390" spans="1:22" x14ac:dyDescent="0.35">
      <c r="A1390" t="str">
        <f>IF('Support - Calculation Detail'!A1390="","",LEFT('Support - Calculation Detail'!A1390,7)&amp;"-"&amp;RIGHT('Support - Calculation Detail'!A1390,2))</f>
        <v>3920005-UT</v>
      </c>
      <c r="B1390" t="str">
        <f>IF('Support - Calculation Detail'!C1390="","",'Support - Calculation Detail'!C1390)</f>
        <v>39</v>
      </c>
      <c r="C1390" t="str">
        <f>IF('Support - Calculation Detail'!B1390="","",'Support - Calculation Detail'!B1390)</f>
        <v>N</v>
      </c>
      <c r="D1390">
        <f>IF('Support - Calculation Detail'!D1390="","",'Support - Calculation Detail'!D1390)</f>
        <v>14822</v>
      </c>
      <c r="E1390">
        <f>IF('Support - Calculation Detail'!E1390="","",'Support - Calculation Detail'!E1390)</f>
        <v>0</v>
      </c>
      <c r="G1390">
        <f>IF('Support - Calculation Detail'!F1390="","",'Support - Calculation Detail'!F1390)</f>
        <v>14822</v>
      </c>
      <c r="H1390">
        <f>IF('Support - Calculation Detail'!G1390="","",'Support - Calculation Detail'!G1390)</f>
        <v>1.04</v>
      </c>
      <c r="I1390">
        <f>IF('Support - Calculation Detail'!H1390="","",'Support - Calculation Detail'!H1390)</f>
        <v>15415</v>
      </c>
      <c r="J1390">
        <f>IF('Support - Calculation Detail'!I1390="","",'Support - Calculation Detail'!I1390)</f>
        <v>0</v>
      </c>
      <c r="K1390">
        <f>IF('Support - Calculation Detail'!K1390="","",'Support - Calculation Detail'!K1390)</f>
        <v>15415</v>
      </c>
      <c r="L1390">
        <f>IF('Support - Calculation Detail'!L1390="","",'Support - Calculation Detail'!L1390)</f>
        <v>0</v>
      </c>
      <c r="M1390">
        <f>IF('Support - Calculation Detail'!M1390="","",'Support - Calculation Detail'!M1390)</f>
        <v>0</v>
      </c>
      <c r="N1390">
        <f>IF('Support - Calculation Detail'!N1390="","",'Support - Calculation Detail'!N1390)</f>
        <v>0</v>
      </c>
      <c r="P1390">
        <f>IF('Support - Calculation Detail'!O1390="","",'Support - Calculation Detail'!O1390)</f>
        <v>15415</v>
      </c>
      <c r="Q1390" t="b">
        <v>1</v>
      </c>
      <c r="R1390" t="str">
        <f t="shared" si="105"/>
        <v>3920005</v>
      </c>
      <c r="S1390" t="str">
        <f t="shared" si="106"/>
        <v>3920005-UT</v>
      </c>
      <c r="T1390" t="str">
        <f t="shared" si="107"/>
        <v>3920005-UT</v>
      </c>
      <c r="U1390" t="str">
        <f t="shared" si="108"/>
        <v>2</v>
      </c>
      <c r="V1390" t="str">
        <f t="shared" si="109"/>
        <v>UT</v>
      </c>
    </row>
    <row r="1391" spans="1:22" x14ac:dyDescent="0.35">
      <c r="A1391" t="str">
        <f>IF('Support - Calculation Detail'!A1391="","",LEFT('Support - Calculation Detail'!A1391,7)&amp;"-"&amp;RIGHT('Support - Calculation Detail'!A1391,2))</f>
        <v>3920005-TF</v>
      </c>
      <c r="B1391" t="str">
        <f>IF('Support - Calculation Detail'!C1391="","",'Support - Calculation Detail'!C1391)</f>
        <v>39</v>
      </c>
      <c r="C1391" t="str">
        <f>IF('Support - Calculation Detail'!B1391="","",'Support - Calculation Detail'!B1391)</f>
        <v>N</v>
      </c>
      <c r="D1391">
        <f>IF('Support - Calculation Detail'!D1391="","",'Support - Calculation Detail'!D1391)</f>
        <v>13373</v>
      </c>
      <c r="E1391">
        <f>IF('Support - Calculation Detail'!E1391="","",'Support - Calculation Detail'!E1391)</f>
        <v>0</v>
      </c>
      <c r="G1391">
        <f>IF('Support - Calculation Detail'!F1391="","",'Support - Calculation Detail'!F1391)</f>
        <v>13373</v>
      </c>
      <c r="H1391">
        <f>IF('Support - Calculation Detail'!G1391="","",'Support - Calculation Detail'!G1391)</f>
        <v>1.04</v>
      </c>
      <c r="I1391">
        <f>IF('Support - Calculation Detail'!H1391="","",'Support - Calculation Detail'!H1391)</f>
        <v>13908</v>
      </c>
      <c r="J1391">
        <f>IF('Support - Calculation Detail'!I1391="","",'Support - Calculation Detail'!I1391)</f>
        <v>0</v>
      </c>
      <c r="K1391">
        <f>IF('Support - Calculation Detail'!K1391="","",'Support - Calculation Detail'!K1391)</f>
        <v>13908</v>
      </c>
      <c r="L1391">
        <f>IF('Support - Calculation Detail'!L1391="","",'Support - Calculation Detail'!L1391)</f>
        <v>0</v>
      </c>
      <c r="M1391">
        <f>IF('Support - Calculation Detail'!M1391="","",'Support - Calculation Detail'!M1391)</f>
        <v>0</v>
      </c>
      <c r="N1391">
        <f>IF('Support - Calculation Detail'!N1391="","",'Support - Calculation Detail'!N1391)</f>
        <v>0</v>
      </c>
      <c r="P1391">
        <f>IF('Support - Calculation Detail'!O1391="","",'Support - Calculation Detail'!O1391)</f>
        <v>13908</v>
      </c>
      <c r="Q1391" t="b">
        <v>1</v>
      </c>
      <c r="R1391" t="str">
        <f t="shared" si="105"/>
        <v>3920005</v>
      </c>
      <c r="S1391" t="str">
        <f t="shared" si="106"/>
        <v>3920005-TF</v>
      </c>
      <c r="T1391" t="str">
        <f t="shared" si="107"/>
        <v>3920005-TF</v>
      </c>
      <c r="U1391" t="str">
        <f t="shared" si="108"/>
        <v>2</v>
      </c>
      <c r="V1391" t="str">
        <f t="shared" si="109"/>
        <v>TF</v>
      </c>
    </row>
    <row r="1392" spans="1:22" x14ac:dyDescent="0.35">
      <c r="A1392" t="str">
        <f>IF('Support - Calculation Detail'!A1392="","",LEFT('Support - Calculation Detail'!A1392,7)&amp;"-"&amp;RIGHT('Support - Calculation Detail'!A1392,2))</f>
        <v>3920006-TF</v>
      </c>
      <c r="B1392" t="str">
        <f>IF('Support - Calculation Detail'!C1392="","",'Support - Calculation Detail'!C1392)</f>
        <v>39</v>
      </c>
      <c r="C1392" t="str">
        <f>IF('Support - Calculation Detail'!B1392="","",'Support - Calculation Detail'!B1392)</f>
        <v>N</v>
      </c>
      <c r="D1392">
        <f>IF('Support - Calculation Detail'!D1392="","",'Support - Calculation Detail'!D1392)</f>
        <v>6631</v>
      </c>
      <c r="E1392">
        <f>IF('Support - Calculation Detail'!E1392="","",'Support - Calculation Detail'!E1392)</f>
        <v>0</v>
      </c>
      <c r="G1392">
        <f>IF('Support - Calculation Detail'!F1392="","",'Support - Calculation Detail'!F1392)</f>
        <v>6631</v>
      </c>
      <c r="H1392">
        <f>IF('Support - Calculation Detail'!G1392="","",'Support - Calculation Detail'!G1392)</f>
        <v>1.04</v>
      </c>
      <c r="I1392">
        <f>IF('Support - Calculation Detail'!H1392="","",'Support - Calculation Detail'!H1392)</f>
        <v>6896</v>
      </c>
      <c r="J1392">
        <f>IF('Support - Calculation Detail'!I1392="","",'Support - Calculation Detail'!I1392)</f>
        <v>0</v>
      </c>
      <c r="K1392">
        <f>IF('Support - Calculation Detail'!K1392="","",'Support - Calculation Detail'!K1392)</f>
        <v>6896</v>
      </c>
      <c r="L1392">
        <f>IF('Support - Calculation Detail'!L1392="","",'Support - Calculation Detail'!L1392)</f>
        <v>0</v>
      </c>
      <c r="M1392">
        <f>IF('Support - Calculation Detail'!M1392="","",'Support - Calculation Detail'!M1392)</f>
        <v>0</v>
      </c>
      <c r="N1392">
        <f>IF('Support - Calculation Detail'!N1392="","",'Support - Calculation Detail'!N1392)</f>
        <v>0</v>
      </c>
      <c r="P1392">
        <f>IF('Support - Calculation Detail'!O1392="","",'Support - Calculation Detail'!O1392)</f>
        <v>6896</v>
      </c>
      <c r="Q1392" t="b">
        <v>1</v>
      </c>
      <c r="R1392" t="str">
        <f t="shared" si="105"/>
        <v>3920006</v>
      </c>
      <c r="S1392" t="str">
        <f t="shared" si="106"/>
        <v>3920006-TF</v>
      </c>
      <c r="T1392" t="str">
        <f t="shared" si="107"/>
        <v>3920006-TF</v>
      </c>
      <c r="U1392" t="str">
        <f t="shared" si="108"/>
        <v>2</v>
      </c>
      <c r="V1392" t="str">
        <f t="shared" si="109"/>
        <v>TF</v>
      </c>
    </row>
    <row r="1393" spans="1:22" x14ac:dyDescent="0.35">
      <c r="A1393" t="str">
        <f>IF('Support - Calculation Detail'!A1393="","",LEFT('Support - Calculation Detail'!A1393,7)&amp;"-"&amp;RIGHT('Support - Calculation Detail'!A1393,2))</f>
        <v>3920006-UT</v>
      </c>
      <c r="B1393" t="str">
        <f>IF('Support - Calculation Detail'!C1393="","",'Support - Calculation Detail'!C1393)</f>
        <v>39</v>
      </c>
      <c r="C1393" t="str">
        <f>IF('Support - Calculation Detail'!B1393="","",'Support - Calculation Detail'!B1393)</f>
        <v>N</v>
      </c>
      <c r="D1393">
        <f>IF('Support - Calculation Detail'!D1393="","",'Support - Calculation Detail'!D1393)</f>
        <v>18595</v>
      </c>
      <c r="E1393">
        <f>IF('Support - Calculation Detail'!E1393="","",'Support - Calculation Detail'!E1393)</f>
        <v>0</v>
      </c>
      <c r="G1393">
        <f>IF('Support - Calculation Detail'!F1393="","",'Support - Calculation Detail'!F1393)</f>
        <v>18595</v>
      </c>
      <c r="H1393">
        <f>IF('Support - Calculation Detail'!G1393="","",'Support - Calculation Detail'!G1393)</f>
        <v>1.04</v>
      </c>
      <c r="I1393">
        <f>IF('Support - Calculation Detail'!H1393="","",'Support - Calculation Detail'!H1393)</f>
        <v>19339</v>
      </c>
      <c r="J1393">
        <f>IF('Support - Calculation Detail'!I1393="","",'Support - Calculation Detail'!I1393)</f>
        <v>0</v>
      </c>
      <c r="K1393">
        <f>IF('Support - Calculation Detail'!K1393="","",'Support - Calculation Detail'!K1393)</f>
        <v>19339</v>
      </c>
      <c r="L1393">
        <f>IF('Support - Calculation Detail'!L1393="","",'Support - Calculation Detail'!L1393)</f>
        <v>0</v>
      </c>
      <c r="M1393">
        <f>IF('Support - Calculation Detail'!M1393="","",'Support - Calculation Detail'!M1393)</f>
        <v>0</v>
      </c>
      <c r="N1393">
        <f>IF('Support - Calculation Detail'!N1393="","",'Support - Calculation Detail'!N1393)</f>
        <v>0</v>
      </c>
      <c r="P1393">
        <f>IF('Support - Calculation Detail'!O1393="","",'Support - Calculation Detail'!O1393)</f>
        <v>19339</v>
      </c>
      <c r="Q1393" t="b">
        <v>1</v>
      </c>
      <c r="R1393" t="str">
        <f t="shared" si="105"/>
        <v>3920006</v>
      </c>
      <c r="S1393" t="str">
        <f t="shared" si="106"/>
        <v>3920006-UT</v>
      </c>
      <c r="T1393" t="str">
        <f t="shared" si="107"/>
        <v>3920006-UT</v>
      </c>
      <c r="U1393" t="str">
        <f t="shared" si="108"/>
        <v>2</v>
      </c>
      <c r="V1393" t="str">
        <f t="shared" si="109"/>
        <v>UT</v>
      </c>
    </row>
    <row r="1394" spans="1:22" x14ac:dyDescent="0.35">
      <c r="A1394" t="str">
        <f>IF('Support - Calculation Detail'!A1394="","",LEFT('Support - Calculation Detail'!A1394,7)&amp;"-"&amp;RIGHT('Support - Calculation Detail'!A1394,2))</f>
        <v>3920007-UT</v>
      </c>
      <c r="B1394" t="str">
        <f>IF('Support - Calculation Detail'!C1394="","",'Support - Calculation Detail'!C1394)</f>
        <v>39</v>
      </c>
      <c r="C1394" t="str">
        <f>IF('Support - Calculation Detail'!B1394="","",'Support - Calculation Detail'!B1394)</f>
        <v>N</v>
      </c>
      <c r="D1394">
        <f>IF('Support - Calculation Detail'!D1394="","",'Support - Calculation Detail'!D1394)</f>
        <v>30850</v>
      </c>
      <c r="E1394">
        <f>IF('Support - Calculation Detail'!E1394="","",'Support - Calculation Detail'!E1394)</f>
        <v>0</v>
      </c>
      <c r="G1394">
        <f>IF('Support - Calculation Detail'!F1394="","",'Support - Calculation Detail'!F1394)</f>
        <v>30850</v>
      </c>
      <c r="H1394">
        <f>IF('Support - Calculation Detail'!G1394="","",'Support - Calculation Detail'!G1394)</f>
        <v>1.04</v>
      </c>
      <c r="I1394">
        <f>IF('Support - Calculation Detail'!H1394="","",'Support - Calculation Detail'!H1394)</f>
        <v>32084</v>
      </c>
      <c r="J1394">
        <f>IF('Support - Calculation Detail'!I1394="","",'Support - Calculation Detail'!I1394)</f>
        <v>0</v>
      </c>
      <c r="K1394">
        <f>IF('Support - Calculation Detail'!K1394="","",'Support - Calculation Detail'!K1394)</f>
        <v>32084</v>
      </c>
      <c r="L1394">
        <f>IF('Support - Calculation Detail'!L1394="","",'Support - Calculation Detail'!L1394)</f>
        <v>0</v>
      </c>
      <c r="M1394">
        <f>IF('Support - Calculation Detail'!M1394="","",'Support - Calculation Detail'!M1394)</f>
        <v>0</v>
      </c>
      <c r="N1394">
        <f>IF('Support - Calculation Detail'!N1394="","",'Support - Calculation Detail'!N1394)</f>
        <v>0</v>
      </c>
      <c r="P1394">
        <f>IF('Support - Calculation Detail'!O1394="","",'Support - Calculation Detail'!O1394)</f>
        <v>32084</v>
      </c>
      <c r="Q1394" t="b">
        <v>1</v>
      </c>
      <c r="R1394" t="str">
        <f t="shared" si="105"/>
        <v>3920007</v>
      </c>
      <c r="S1394" t="str">
        <f t="shared" si="106"/>
        <v>3920007-UT</v>
      </c>
      <c r="T1394" t="str">
        <f t="shared" si="107"/>
        <v>3920007-UT</v>
      </c>
      <c r="U1394" t="str">
        <f t="shared" si="108"/>
        <v>2</v>
      </c>
      <c r="V1394" t="str">
        <f t="shared" si="109"/>
        <v>UT</v>
      </c>
    </row>
    <row r="1395" spans="1:22" x14ac:dyDescent="0.35">
      <c r="A1395" t="str">
        <f>IF('Support - Calculation Detail'!A1395="","",LEFT('Support - Calculation Detail'!A1395,7)&amp;"-"&amp;RIGHT('Support - Calculation Detail'!A1395,2))</f>
        <v>3920007-TF</v>
      </c>
      <c r="B1395" t="str">
        <f>IF('Support - Calculation Detail'!C1395="","",'Support - Calculation Detail'!C1395)</f>
        <v>39</v>
      </c>
      <c r="C1395" t="str">
        <f>IF('Support - Calculation Detail'!B1395="","",'Support - Calculation Detail'!B1395)</f>
        <v>N</v>
      </c>
      <c r="D1395">
        <f>IF('Support - Calculation Detail'!D1395="","",'Support - Calculation Detail'!D1395)</f>
        <v>16669</v>
      </c>
      <c r="E1395">
        <f>IF('Support - Calculation Detail'!E1395="","",'Support - Calculation Detail'!E1395)</f>
        <v>0</v>
      </c>
      <c r="G1395">
        <f>IF('Support - Calculation Detail'!F1395="","",'Support - Calculation Detail'!F1395)</f>
        <v>16669</v>
      </c>
      <c r="H1395">
        <f>IF('Support - Calculation Detail'!G1395="","",'Support - Calculation Detail'!G1395)</f>
        <v>1.04</v>
      </c>
      <c r="I1395">
        <f>IF('Support - Calculation Detail'!H1395="","",'Support - Calculation Detail'!H1395)</f>
        <v>17336</v>
      </c>
      <c r="J1395">
        <f>IF('Support - Calculation Detail'!I1395="","",'Support - Calculation Detail'!I1395)</f>
        <v>0</v>
      </c>
      <c r="K1395">
        <f>IF('Support - Calculation Detail'!K1395="","",'Support - Calculation Detail'!K1395)</f>
        <v>17336</v>
      </c>
      <c r="L1395">
        <f>IF('Support - Calculation Detail'!L1395="","",'Support - Calculation Detail'!L1395)</f>
        <v>0</v>
      </c>
      <c r="M1395">
        <f>IF('Support - Calculation Detail'!M1395="","",'Support - Calculation Detail'!M1395)</f>
        <v>0</v>
      </c>
      <c r="N1395">
        <f>IF('Support - Calculation Detail'!N1395="","",'Support - Calculation Detail'!N1395)</f>
        <v>0</v>
      </c>
      <c r="P1395">
        <f>IF('Support - Calculation Detail'!O1395="","",'Support - Calculation Detail'!O1395)</f>
        <v>17336</v>
      </c>
      <c r="Q1395" t="b">
        <v>1</v>
      </c>
      <c r="R1395" t="str">
        <f t="shared" si="105"/>
        <v>3920007</v>
      </c>
      <c r="S1395" t="str">
        <f t="shared" si="106"/>
        <v>3920007-TF</v>
      </c>
      <c r="T1395" t="str">
        <f t="shared" si="107"/>
        <v>3920007-TF</v>
      </c>
      <c r="U1395" t="str">
        <f t="shared" si="108"/>
        <v>2</v>
      </c>
      <c r="V1395" t="str">
        <f t="shared" si="109"/>
        <v>TF</v>
      </c>
    </row>
    <row r="1396" spans="1:22" x14ac:dyDescent="0.35">
      <c r="A1396" t="str">
        <f>IF('Support - Calculation Detail'!A1396="","",LEFT('Support - Calculation Detail'!A1396,7)&amp;"-"&amp;RIGHT('Support - Calculation Detail'!A1396,2))</f>
        <v>3920008-TF</v>
      </c>
      <c r="B1396" t="str">
        <f>IF('Support - Calculation Detail'!C1396="","",'Support - Calculation Detail'!C1396)</f>
        <v>39</v>
      </c>
      <c r="C1396" t="str">
        <f>IF('Support - Calculation Detail'!B1396="","",'Support - Calculation Detail'!B1396)</f>
        <v>N</v>
      </c>
      <c r="D1396">
        <f>IF('Support - Calculation Detail'!D1396="","",'Support - Calculation Detail'!D1396)</f>
        <v>21401</v>
      </c>
      <c r="E1396">
        <f>IF('Support - Calculation Detail'!E1396="","",'Support - Calculation Detail'!E1396)</f>
        <v>0</v>
      </c>
      <c r="G1396">
        <f>IF('Support - Calculation Detail'!F1396="","",'Support - Calculation Detail'!F1396)</f>
        <v>21401</v>
      </c>
      <c r="H1396">
        <f>IF('Support - Calculation Detail'!G1396="","",'Support - Calculation Detail'!G1396)</f>
        <v>1.04</v>
      </c>
      <c r="I1396">
        <f>IF('Support - Calculation Detail'!H1396="","",'Support - Calculation Detail'!H1396)</f>
        <v>22257</v>
      </c>
      <c r="J1396">
        <f>IF('Support - Calculation Detail'!I1396="","",'Support - Calculation Detail'!I1396)</f>
        <v>0</v>
      </c>
      <c r="K1396">
        <f>IF('Support - Calculation Detail'!K1396="","",'Support - Calculation Detail'!K1396)</f>
        <v>22257</v>
      </c>
      <c r="L1396">
        <f>IF('Support - Calculation Detail'!L1396="","",'Support - Calculation Detail'!L1396)</f>
        <v>0</v>
      </c>
      <c r="M1396">
        <f>IF('Support - Calculation Detail'!M1396="","",'Support - Calculation Detail'!M1396)</f>
        <v>0</v>
      </c>
      <c r="N1396">
        <f>IF('Support - Calculation Detail'!N1396="","",'Support - Calculation Detail'!N1396)</f>
        <v>0</v>
      </c>
      <c r="P1396">
        <f>IF('Support - Calculation Detail'!O1396="","",'Support - Calculation Detail'!O1396)</f>
        <v>22257</v>
      </c>
      <c r="Q1396" t="b">
        <v>1</v>
      </c>
      <c r="R1396" t="str">
        <f t="shared" si="105"/>
        <v>3920008</v>
      </c>
      <c r="S1396" t="str">
        <f t="shared" si="106"/>
        <v>3920008-TF</v>
      </c>
      <c r="T1396" t="str">
        <f t="shared" si="107"/>
        <v>3920008-TF</v>
      </c>
      <c r="U1396" t="str">
        <f t="shared" si="108"/>
        <v>2</v>
      </c>
      <c r="V1396" t="str">
        <f t="shared" si="109"/>
        <v>TF</v>
      </c>
    </row>
    <row r="1397" spans="1:22" x14ac:dyDescent="0.35">
      <c r="A1397" t="str">
        <f>IF('Support - Calculation Detail'!A1397="","",LEFT('Support - Calculation Detail'!A1397,7)&amp;"-"&amp;RIGHT('Support - Calculation Detail'!A1397,2))</f>
        <v>3920008-UT</v>
      </c>
      <c r="B1397" t="str">
        <f>IF('Support - Calculation Detail'!C1397="","",'Support - Calculation Detail'!C1397)</f>
        <v>39</v>
      </c>
      <c r="C1397" t="str">
        <f>IF('Support - Calculation Detail'!B1397="","",'Support - Calculation Detail'!B1397)</f>
        <v>N</v>
      </c>
      <c r="D1397">
        <f>IF('Support - Calculation Detail'!D1397="","",'Support - Calculation Detail'!D1397)</f>
        <v>43219</v>
      </c>
      <c r="E1397">
        <f>IF('Support - Calculation Detail'!E1397="","",'Support - Calculation Detail'!E1397)</f>
        <v>0</v>
      </c>
      <c r="G1397">
        <f>IF('Support - Calculation Detail'!F1397="","",'Support - Calculation Detail'!F1397)</f>
        <v>43219</v>
      </c>
      <c r="H1397">
        <f>IF('Support - Calculation Detail'!G1397="","",'Support - Calculation Detail'!G1397)</f>
        <v>1.04</v>
      </c>
      <c r="I1397">
        <f>IF('Support - Calculation Detail'!H1397="","",'Support - Calculation Detail'!H1397)</f>
        <v>44948</v>
      </c>
      <c r="J1397">
        <f>IF('Support - Calculation Detail'!I1397="","",'Support - Calculation Detail'!I1397)</f>
        <v>0</v>
      </c>
      <c r="K1397">
        <f>IF('Support - Calculation Detail'!K1397="","",'Support - Calculation Detail'!K1397)</f>
        <v>44948</v>
      </c>
      <c r="L1397">
        <f>IF('Support - Calculation Detail'!L1397="","",'Support - Calculation Detail'!L1397)</f>
        <v>0</v>
      </c>
      <c r="M1397">
        <f>IF('Support - Calculation Detail'!M1397="","",'Support - Calculation Detail'!M1397)</f>
        <v>0</v>
      </c>
      <c r="N1397">
        <f>IF('Support - Calculation Detail'!N1397="","",'Support - Calculation Detail'!N1397)</f>
        <v>0</v>
      </c>
      <c r="P1397">
        <f>IF('Support - Calculation Detail'!O1397="","",'Support - Calculation Detail'!O1397)</f>
        <v>44948</v>
      </c>
      <c r="Q1397" t="b">
        <v>1</v>
      </c>
      <c r="R1397" t="str">
        <f t="shared" si="105"/>
        <v>3920008</v>
      </c>
      <c r="S1397" t="str">
        <f t="shared" si="106"/>
        <v>3920008-UT</v>
      </c>
      <c r="T1397" t="str">
        <f t="shared" si="107"/>
        <v>3920008-UT</v>
      </c>
      <c r="U1397" t="str">
        <f t="shared" si="108"/>
        <v>2</v>
      </c>
      <c r="V1397" t="str">
        <f t="shared" si="109"/>
        <v>UT</v>
      </c>
    </row>
    <row r="1398" spans="1:22" x14ac:dyDescent="0.35">
      <c r="A1398" t="str">
        <f>IF('Support - Calculation Detail'!A1398="","",LEFT('Support - Calculation Detail'!A1398,7)&amp;"-"&amp;RIGHT('Support - Calculation Detail'!A1398,2))</f>
        <v>3920009-UT</v>
      </c>
      <c r="B1398" t="str">
        <f>IF('Support - Calculation Detail'!C1398="","",'Support - Calculation Detail'!C1398)</f>
        <v>39</v>
      </c>
      <c r="C1398" t="str">
        <f>IF('Support - Calculation Detail'!B1398="","",'Support - Calculation Detail'!B1398)</f>
        <v>N</v>
      </c>
      <c r="D1398">
        <f>IF('Support - Calculation Detail'!D1398="","",'Support - Calculation Detail'!D1398)</f>
        <v>28957</v>
      </c>
      <c r="E1398">
        <f>IF('Support - Calculation Detail'!E1398="","",'Support - Calculation Detail'!E1398)</f>
        <v>0</v>
      </c>
      <c r="G1398">
        <f>IF('Support - Calculation Detail'!F1398="","",'Support - Calculation Detail'!F1398)</f>
        <v>28957</v>
      </c>
      <c r="H1398">
        <f>IF('Support - Calculation Detail'!G1398="","",'Support - Calculation Detail'!G1398)</f>
        <v>1.04</v>
      </c>
      <c r="I1398">
        <f>IF('Support - Calculation Detail'!H1398="","",'Support - Calculation Detail'!H1398)</f>
        <v>30115</v>
      </c>
      <c r="J1398">
        <f>IF('Support - Calculation Detail'!I1398="","",'Support - Calculation Detail'!I1398)</f>
        <v>0</v>
      </c>
      <c r="K1398">
        <f>IF('Support - Calculation Detail'!K1398="","",'Support - Calculation Detail'!K1398)</f>
        <v>30115</v>
      </c>
      <c r="L1398">
        <f>IF('Support - Calculation Detail'!L1398="","",'Support - Calculation Detail'!L1398)</f>
        <v>0</v>
      </c>
      <c r="M1398">
        <f>IF('Support - Calculation Detail'!M1398="","",'Support - Calculation Detail'!M1398)</f>
        <v>0</v>
      </c>
      <c r="N1398">
        <f>IF('Support - Calculation Detail'!N1398="","",'Support - Calculation Detail'!N1398)</f>
        <v>0</v>
      </c>
      <c r="P1398">
        <f>IF('Support - Calculation Detail'!O1398="","",'Support - Calculation Detail'!O1398)</f>
        <v>30115</v>
      </c>
      <c r="Q1398" t="b">
        <v>1</v>
      </c>
      <c r="R1398" t="str">
        <f t="shared" si="105"/>
        <v>3920009</v>
      </c>
      <c r="S1398" t="str">
        <f t="shared" si="106"/>
        <v>3920009-UT</v>
      </c>
      <c r="T1398" t="str">
        <f t="shared" si="107"/>
        <v>3920009-UT</v>
      </c>
      <c r="U1398" t="str">
        <f t="shared" si="108"/>
        <v>2</v>
      </c>
      <c r="V1398" t="str">
        <f t="shared" si="109"/>
        <v>UT</v>
      </c>
    </row>
    <row r="1399" spans="1:22" x14ac:dyDescent="0.35">
      <c r="A1399" t="str">
        <f>IF('Support - Calculation Detail'!A1399="","",LEFT('Support - Calculation Detail'!A1399,7)&amp;"-"&amp;RIGHT('Support - Calculation Detail'!A1399,2))</f>
        <v>3920009-TF</v>
      </c>
      <c r="B1399" t="str">
        <f>IF('Support - Calculation Detail'!C1399="","",'Support - Calculation Detail'!C1399)</f>
        <v>39</v>
      </c>
      <c r="C1399" t="str">
        <f>IF('Support - Calculation Detail'!B1399="","",'Support - Calculation Detail'!B1399)</f>
        <v>N</v>
      </c>
      <c r="D1399">
        <f>IF('Support - Calculation Detail'!D1399="","",'Support - Calculation Detail'!D1399)</f>
        <v>13284</v>
      </c>
      <c r="E1399">
        <f>IF('Support - Calculation Detail'!E1399="","",'Support - Calculation Detail'!E1399)</f>
        <v>0</v>
      </c>
      <c r="G1399">
        <f>IF('Support - Calculation Detail'!F1399="","",'Support - Calculation Detail'!F1399)</f>
        <v>13284</v>
      </c>
      <c r="H1399">
        <f>IF('Support - Calculation Detail'!G1399="","",'Support - Calculation Detail'!G1399)</f>
        <v>1.04</v>
      </c>
      <c r="I1399">
        <f>IF('Support - Calculation Detail'!H1399="","",'Support - Calculation Detail'!H1399)</f>
        <v>13815</v>
      </c>
      <c r="J1399">
        <f>IF('Support - Calculation Detail'!I1399="","",'Support - Calculation Detail'!I1399)</f>
        <v>0</v>
      </c>
      <c r="K1399">
        <f>IF('Support - Calculation Detail'!K1399="","",'Support - Calculation Detail'!K1399)</f>
        <v>13815</v>
      </c>
      <c r="L1399">
        <f>IF('Support - Calculation Detail'!L1399="","",'Support - Calculation Detail'!L1399)</f>
        <v>0</v>
      </c>
      <c r="M1399">
        <f>IF('Support - Calculation Detail'!M1399="","",'Support - Calculation Detail'!M1399)</f>
        <v>0</v>
      </c>
      <c r="N1399">
        <f>IF('Support - Calculation Detail'!N1399="","",'Support - Calculation Detail'!N1399)</f>
        <v>0</v>
      </c>
      <c r="P1399">
        <f>IF('Support - Calculation Detail'!O1399="","",'Support - Calculation Detail'!O1399)</f>
        <v>13815</v>
      </c>
      <c r="Q1399" t="b">
        <v>1</v>
      </c>
      <c r="R1399" t="str">
        <f t="shared" si="105"/>
        <v>3920009</v>
      </c>
      <c r="S1399" t="str">
        <f t="shared" si="106"/>
        <v>3920009-TF</v>
      </c>
      <c r="T1399" t="str">
        <f t="shared" si="107"/>
        <v>3920009-TF</v>
      </c>
      <c r="U1399" t="str">
        <f t="shared" si="108"/>
        <v>2</v>
      </c>
      <c r="V1399" t="str">
        <f t="shared" si="109"/>
        <v>TF</v>
      </c>
    </row>
    <row r="1400" spans="1:22" x14ac:dyDescent="0.35">
      <c r="A1400" t="str">
        <f>IF('Support - Calculation Detail'!A1400="","",LEFT('Support - Calculation Detail'!A1400,7)&amp;"-"&amp;RIGHT('Support - Calculation Detail'!A1400,2))</f>
        <v>3920010-TF</v>
      </c>
      <c r="B1400" t="str">
        <f>IF('Support - Calculation Detail'!C1400="","",'Support - Calculation Detail'!C1400)</f>
        <v>39</v>
      </c>
      <c r="C1400" t="str">
        <f>IF('Support - Calculation Detail'!B1400="","",'Support - Calculation Detail'!B1400)</f>
        <v>N</v>
      </c>
      <c r="D1400">
        <f>IF('Support - Calculation Detail'!D1400="","",'Support - Calculation Detail'!D1400)</f>
        <v>15464</v>
      </c>
      <c r="E1400">
        <f>IF('Support - Calculation Detail'!E1400="","",'Support - Calculation Detail'!E1400)</f>
        <v>0</v>
      </c>
      <c r="G1400">
        <f>IF('Support - Calculation Detail'!F1400="","",'Support - Calculation Detail'!F1400)</f>
        <v>15464</v>
      </c>
      <c r="H1400">
        <f>IF('Support - Calculation Detail'!G1400="","",'Support - Calculation Detail'!G1400)</f>
        <v>1.04</v>
      </c>
      <c r="I1400">
        <f>IF('Support - Calculation Detail'!H1400="","",'Support - Calculation Detail'!H1400)</f>
        <v>16083</v>
      </c>
      <c r="J1400">
        <f>IF('Support - Calculation Detail'!I1400="","",'Support - Calculation Detail'!I1400)</f>
        <v>0</v>
      </c>
      <c r="K1400">
        <f>IF('Support - Calculation Detail'!K1400="","",'Support - Calculation Detail'!K1400)</f>
        <v>16083</v>
      </c>
      <c r="L1400">
        <f>IF('Support - Calculation Detail'!L1400="","",'Support - Calculation Detail'!L1400)</f>
        <v>0</v>
      </c>
      <c r="M1400">
        <f>IF('Support - Calculation Detail'!M1400="","",'Support - Calculation Detail'!M1400)</f>
        <v>0</v>
      </c>
      <c r="N1400">
        <f>IF('Support - Calculation Detail'!N1400="","",'Support - Calculation Detail'!N1400)</f>
        <v>0</v>
      </c>
      <c r="P1400">
        <f>IF('Support - Calculation Detail'!O1400="","",'Support - Calculation Detail'!O1400)</f>
        <v>16083</v>
      </c>
      <c r="Q1400" t="b">
        <v>1</v>
      </c>
      <c r="R1400" t="str">
        <f t="shared" si="105"/>
        <v>3920010</v>
      </c>
      <c r="S1400" t="str">
        <f t="shared" si="106"/>
        <v>3920010-TF</v>
      </c>
      <c r="T1400" t="str">
        <f t="shared" si="107"/>
        <v>3920010-TF</v>
      </c>
      <c r="U1400" t="str">
        <f t="shared" si="108"/>
        <v>2</v>
      </c>
      <c r="V1400" t="str">
        <f t="shared" si="109"/>
        <v>TF</v>
      </c>
    </row>
    <row r="1401" spans="1:22" x14ac:dyDescent="0.35">
      <c r="A1401" t="str">
        <f>IF('Support - Calculation Detail'!A1401="","",LEFT('Support - Calculation Detail'!A1401,7)&amp;"-"&amp;RIGHT('Support - Calculation Detail'!A1401,2))</f>
        <v>3920010-UT</v>
      </c>
      <c r="B1401" t="str">
        <f>IF('Support - Calculation Detail'!C1401="","",'Support - Calculation Detail'!C1401)</f>
        <v>39</v>
      </c>
      <c r="C1401" t="str">
        <f>IF('Support - Calculation Detail'!B1401="","",'Support - Calculation Detail'!B1401)</f>
        <v>N</v>
      </c>
      <c r="D1401">
        <f>IF('Support - Calculation Detail'!D1401="","",'Support - Calculation Detail'!D1401)</f>
        <v>29225</v>
      </c>
      <c r="E1401">
        <f>IF('Support - Calculation Detail'!E1401="","",'Support - Calculation Detail'!E1401)</f>
        <v>0</v>
      </c>
      <c r="G1401">
        <f>IF('Support - Calculation Detail'!F1401="","",'Support - Calculation Detail'!F1401)</f>
        <v>29225</v>
      </c>
      <c r="H1401">
        <f>IF('Support - Calculation Detail'!G1401="","",'Support - Calculation Detail'!G1401)</f>
        <v>1.04</v>
      </c>
      <c r="I1401">
        <f>IF('Support - Calculation Detail'!H1401="","",'Support - Calculation Detail'!H1401)</f>
        <v>30394</v>
      </c>
      <c r="J1401">
        <f>IF('Support - Calculation Detail'!I1401="","",'Support - Calculation Detail'!I1401)</f>
        <v>0</v>
      </c>
      <c r="K1401">
        <f>IF('Support - Calculation Detail'!K1401="","",'Support - Calculation Detail'!K1401)</f>
        <v>30394</v>
      </c>
      <c r="L1401">
        <f>IF('Support - Calculation Detail'!L1401="","",'Support - Calculation Detail'!L1401)</f>
        <v>0</v>
      </c>
      <c r="M1401">
        <f>IF('Support - Calculation Detail'!M1401="","",'Support - Calculation Detail'!M1401)</f>
        <v>0</v>
      </c>
      <c r="N1401">
        <f>IF('Support - Calculation Detail'!N1401="","",'Support - Calculation Detail'!N1401)</f>
        <v>0</v>
      </c>
      <c r="P1401">
        <f>IF('Support - Calculation Detail'!O1401="","",'Support - Calculation Detail'!O1401)</f>
        <v>30394</v>
      </c>
      <c r="Q1401" t="b">
        <v>1</v>
      </c>
      <c r="R1401" t="str">
        <f t="shared" si="105"/>
        <v>3920010</v>
      </c>
      <c r="S1401" t="str">
        <f t="shared" si="106"/>
        <v>3920010-UT</v>
      </c>
      <c r="T1401" t="str">
        <f t="shared" si="107"/>
        <v>3920010-UT</v>
      </c>
      <c r="U1401" t="str">
        <f t="shared" si="108"/>
        <v>2</v>
      </c>
      <c r="V1401" t="str">
        <f t="shared" si="109"/>
        <v>UT</v>
      </c>
    </row>
    <row r="1402" spans="1:22" x14ac:dyDescent="0.35">
      <c r="A1402" t="str">
        <f>IF('Support - Calculation Detail'!A1402="","",LEFT('Support - Calculation Detail'!A1402,7)&amp;"-"&amp;RIGHT('Support - Calculation Detail'!A1402,2))</f>
        <v>3950109-UT</v>
      </c>
      <c r="B1402" t="str">
        <f>IF('Support - Calculation Detail'!C1402="","",'Support - Calculation Detail'!C1402)</f>
        <v>39</v>
      </c>
      <c r="C1402" t="str">
        <f>IF('Support - Calculation Detail'!B1402="","",'Support - Calculation Detail'!B1402)</f>
        <v>N</v>
      </c>
      <c r="D1402">
        <f>IF('Support - Calculation Detail'!D1402="","",'Support - Calculation Detail'!D1402)</f>
        <v>1670493</v>
      </c>
      <c r="E1402">
        <f>IF('Support - Calculation Detail'!E1402="","",'Support - Calculation Detail'!E1402)</f>
        <v>0</v>
      </c>
      <c r="G1402">
        <f>IF('Support - Calculation Detail'!F1402="","",'Support - Calculation Detail'!F1402)</f>
        <v>1670493</v>
      </c>
      <c r="H1402">
        <f>IF('Support - Calculation Detail'!G1402="","",'Support - Calculation Detail'!G1402)</f>
        <v>1.04</v>
      </c>
      <c r="I1402">
        <f>IF('Support - Calculation Detail'!H1402="","",'Support - Calculation Detail'!H1402)</f>
        <v>1737313</v>
      </c>
      <c r="J1402">
        <f>IF('Support - Calculation Detail'!I1402="","",'Support - Calculation Detail'!I1402)</f>
        <v>0</v>
      </c>
      <c r="K1402">
        <f>IF('Support - Calculation Detail'!K1402="","",'Support - Calculation Detail'!K1402)</f>
        <v>1737313</v>
      </c>
      <c r="L1402">
        <f>IF('Support - Calculation Detail'!L1402="","",'Support - Calculation Detail'!L1402)</f>
        <v>0</v>
      </c>
      <c r="M1402">
        <f>IF('Support - Calculation Detail'!M1402="","",'Support - Calculation Detail'!M1402)</f>
        <v>0</v>
      </c>
      <c r="N1402">
        <f>IF('Support - Calculation Detail'!N1402="","",'Support - Calculation Detail'!N1402)</f>
        <v>0</v>
      </c>
      <c r="P1402">
        <f>IF('Support - Calculation Detail'!O1402="","",'Support - Calculation Detail'!O1402)</f>
        <v>1737313</v>
      </c>
      <c r="Q1402" t="b">
        <v>1</v>
      </c>
      <c r="R1402" t="str">
        <f t="shared" si="105"/>
        <v>3950109</v>
      </c>
      <c r="S1402" t="str">
        <f t="shared" si="106"/>
        <v>3950109-UT</v>
      </c>
      <c r="T1402" t="str">
        <f t="shared" si="107"/>
        <v>3950109-UT</v>
      </c>
      <c r="U1402" t="str">
        <f t="shared" si="108"/>
        <v>5</v>
      </c>
      <c r="V1402" t="str">
        <f t="shared" si="109"/>
        <v>UT</v>
      </c>
    </row>
    <row r="1403" spans="1:22" x14ac:dyDescent="0.35">
      <c r="A1403" t="str">
        <f>IF('Support - Calculation Detail'!A1403="","",LEFT('Support - Calculation Detail'!A1403,7)&amp;"-"&amp;RIGHT('Support - Calculation Detail'!A1403,2))</f>
        <v>3930316-UT</v>
      </c>
      <c r="B1403" t="str">
        <f>IF('Support - Calculation Detail'!C1403="","",'Support - Calculation Detail'!C1403)</f>
        <v>39</v>
      </c>
      <c r="C1403" t="str">
        <f>IF('Support - Calculation Detail'!B1403="","",'Support - Calculation Detail'!B1403)</f>
        <v>N</v>
      </c>
      <c r="D1403">
        <f>IF('Support - Calculation Detail'!D1403="","",'Support - Calculation Detail'!D1403)</f>
        <v>8756656</v>
      </c>
      <c r="E1403">
        <f>IF('Support - Calculation Detail'!E1403="","",'Support - Calculation Detail'!E1403)</f>
        <v>0</v>
      </c>
      <c r="G1403">
        <f>IF('Support - Calculation Detail'!F1403="","",'Support - Calculation Detail'!F1403)</f>
        <v>8756656</v>
      </c>
      <c r="H1403">
        <f>IF('Support - Calculation Detail'!G1403="","",'Support - Calculation Detail'!G1403)</f>
        <v>1.04</v>
      </c>
      <c r="I1403">
        <f>IF('Support - Calculation Detail'!H1403="","",'Support - Calculation Detail'!H1403)</f>
        <v>9106922</v>
      </c>
      <c r="J1403">
        <f>IF('Support - Calculation Detail'!I1403="","",'Support - Calculation Detail'!I1403)</f>
        <v>0</v>
      </c>
      <c r="K1403">
        <f>IF('Support - Calculation Detail'!K1403="","",'Support - Calculation Detail'!K1403)</f>
        <v>9106922</v>
      </c>
      <c r="L1403">
        <f>IF('Support - Calculation Detail'!L1403="","",'Support - Calculation Detail'!L1403)</f>
        <v>246563</v>
      </c>
      <c r="M1403">
        <f>IF('Support - Calculation Detail'!M1403="","",'Support - Calculation Detail'!M1403)</f>
        <v>0</v>
      </c>
      <c r="N1403">
        <f>IF('Support - Calculation Detail'!N1403="","",'Support - Calculation Detail'!N1403)</f>
        <v>0</v>
      </c>
      <c r="P1403">
        <f>IF('Support - Calculation Detail'!O1403="","",'Support - Calculation Detail'!O1403)</f>
        <v>9353485</v>
      </c>
      <c r="Q1403" t="b">
        <v>1</v>
      </c>
      <c r="R1403" t="str">
        <f t="shared" si="105"/>
        <v>3930316</v>
      </c>
      <c r="S1403" t="str">
        <f t="shared" si="106"/>
        <v>3930316-UT</v>
      </c>
      <c r="T1403" t="str">
        <f t="shared" si="107"/>
        <v>3930316-UT</v>
      </c>
      <c r="U1403" t="str">
        <f t="shared" si="108"/>
        <v>3</v>
      </c>
      <c r="V1403" t="str">
        <f t="shared" si="109"/>
        <v>UT</v>
      </c>
    </row>
    <row r="1404" spans="1:22" x14ac:dyDescent="0.35">
      <c r="A1404" t="str">
        <f>IF('Support - Calculation Detail'!A1404="","",LEFT('Support - Calculation Detail'!A1404,7)&amp;"-"&amp;RIGHT('Support - Calculation Detail'!A1404,2))</f>
        <v>3930698-UT</v>
      </c>
      <c r="B1404" t="str">
        <f>IF('Support - Calculation Detail'!C1404="","",'Support - Calculation Detail'!C1404)</f>
        <v>39</v>
      </c>
      <c r="C1404" t="str">
        <f>IF('Support - Calculation Detail'!B1404="","",'Support - Calculation Detail'!B1404)</f>
        <v>N</v>
      </c>
      <c r="D1404">
        <f>IF('Support - Calculation Detail'!D1404="","",'Support - Calculation Detail'!D1404)</f>
        <v>4030</v>
      </c>
      <c r="E1404">
        <f>IF('Support - Calculation Detail'!E1404="","",'Support - Calculation Detail'!E1404)</f>
        <v>0</v>
      </c>
      <c r="G1404">
        <f>IF('Support - Calculation Detail'!F1404="","",'Support - Calculation Detail'!F1404)</f>
        <v>4030</v>
      </c>
      <c r="H1404">
        <f>IF('Support - Calculation Detail'!G1404="","",'Support - Calculation Detail'!G1404)</f>
        <v>1.04</v>
      </c>
      <c r="I1404">
        <f>IF('Support - Calculation Detail'!H1404="","",'Support - Calculation Detail'!H1404)</f>
        <v>4191</v>
      </c>
      <c r="J1404">
        <f>IF('Support - Calculation Detail'!I1404="","",'Support - Calculation Detail'!I1404)</f>
        <v>0</v>
      </c>
      <c r="K1404">
        <f>IF('Support - Calculation Detail'!K1404="","",'Support - Calculation Detail'!K1404)</f>
        <v>4191</v>
      </c>
      <c r="L1404">
        <f>IF('Support - Calculation Detail'!L1404="","",'Support - Calculation Detail'!L1404)</f>
        <v>0</v>
      </c>
      <c r="M1404">
        <f>IF('Support - Calculation Detail'!M1404="","",'Support - Calculation Detail'!M1404)</f>
        <v>0</v>
      </c>
      <c r="N1404">
        <f>IF('Support - Calculation Detail'!N1404="","",'Support - Calculation Detail'!N1404)</f>
        <v>0</v>
      </c>
      <c r="P1404">
        <f>IF('Support - Calculation Detail'!O1404="","",'Support - Calculation Detail'!O1404)</f>
        <v>4191</v>
      </c>
      <c r="Q1404" t="b">
        <v>1</v>
      </c>
      <c r="R1404" t="str">
        <f t="shared" si="105"/>
        <v>3930698</v>
      </c>
      <c r="S1404" t="str">
        <f t="shared" si="106"/>
        <v>3930698-UT</v>
      </c>
      <c r="T1404" t="str">
        <f t="shared" si="107"/>
        <v>3930698-UT</v>
      </c>
      <c r="U1404" t="str">
        <f t="shared" si="108"/>
        <v>3</v>
      </c>
      <c r="V1404" t="str">
        <f t="shared" si="109"/>
        <v>UT</v>
      </c>
    </row>
    <row r="1405" spans="1:22" x14ac:dyDescent="0.35">
      <c r="A1405" t="str">
        <f>IF('Support - Calculation Detail'!A1405="","",LEFT('Support - Calculation Detail'!A1405,7)&amp;"-"&amp;RIGHT('Support - Calculation Detail'!A1405,2))</f>
        <v>3930699-UT</v>
      </c>
      <c r="B1405" t="str">
        <f>IF('Support - Calculation Detail'!C1405="","",'Support - Calculation Detail'!C1405)</f>
        <v>39</v>
      </c>
      <c r="C1405" t="str">
        <f>IF('Support - Calculation Detail'!B1405="","",'Support - Calculation Detail'!B1405)</f>
        <v>N</v>
      </c>
      <c r="D1405">
        <f>IF('Support - Calculation Detail'!D1405="","",'Support - Calculation Detail'!D1405)</f>
        <v>16586</v>
      </c>
      <c r="E1405">
        <f>IF('Support - Calculation Detail'!E1405="","",'Support - Calculation Detail'!E1405)</f>
        <v>0</v>
      </c>
      <c r="G1405">
        <f>IF('Support - Calculation Detail'!F1405="","",'Support - Calculation Detail'!F1405)</f>
        <v>16586</v>
      </c>
      <c r="H1405">
        <f>IF('Support - Calculation Detail'!G1405="","",'Support - Calculation Detail'!G1405)</f>
        <v>1.04</v>
      </c>
      <c r="I1405">
        <f>IF('Support - Calculation Detail'!H1405="","",'Support - Calculation Detail'!H1405)</f>
        <v>17249</v>
      </c>
      <c r="J1405">
        <f>IF('Support - Calculation Detail'!I1405="","",'Support - Calculation Detail'!I1405)</f>
        <v>0</v>
      </c>
      <c r="K1405">
        <f>IF('Support - Calculation Detail'!K1405="","",'Support - Calculation Detail'!K1405)</f>
        <v>17249</v>
      </c>
      <c r="L1405">
        <f>IF('Support - Calculation Detail'!L1405="","",'Support - Calculation Detail'!L1405)</f>
        <v>0</v>
      </c>
      <c r="M1405">
        <f>IF('Support - Calculation Detail'!M1405="","",'Support - Calculation Detail'!M1405)</f>
        <v>0</v>
      </c>
      <c r="N1405">
        <f>IF('Support - Calculation Detail'!N1405="","",'Support - Calculation Detail'!N1405)</f>
        <v>0</v>
      </c>
      <c r="P1405">
        <f>IF('Support - Calculation Detail'!O1405="","",'Support - Calculation Detail'!O1405)</f>
        <v>17249</v>
      </c>
      <c r="Q1405" t="b">
        <v>1</v>
      </c>
      <c r="R1405" t="str">
        <f t="shared" si="105"/>
        <v>3930699</v>
      </c>
      <c r="S1405" t="str">
        <f t="shared" si="106"/>
        <v>3930699-UT</v>
      </c>
      <c r="T1405" t="str">
        <f t="shared" si="107"/>
        <v>3930699-UT</v>
      </c>
      <c r="U1405" t="str">
        <f t="shared" si="108"/>
        <v>3</v>
      </c>
      <c r="V1405" t="str">
        <f t="shared" si="109"/>
        <v>UT</v>
      </c>
    </row>
    <row r="1406" spans="1:22" x14ac:dyDescent="0.35">
      <c r="A1406" t="str">
        <f>IF('Support - Calculation Detail'!A1406="","",LEFT('Support - Calculation Detail'!A1406,7)&amp;"-"&amp;RIGHT('Support - Calculation Detail'!A1406,2))</f>
        <v>3930700-UT</v>
      </c>
      <c r="B1406" t="str">
        <f>IF('Support - Calculation Detail'!C1406="","",'Support - Calculation Detail'!C1406)</f>
        <v>39</v>
      </c>
      <c r="C1406" t="str">
        <f>IF('Support - Calculation Detail'!B1406="","",'Support - Calculation Detail'!B1406)</f>
        <v>N</v>
      </c>
      <c r="D1406">
        <f>IF('Support - Calculation Detail'!D1406="","",'Support - Calculation Detail'!D1406)</f>
        <v>307898</v>
      </c>
      <c r="E1406">
        <f>IF('Support - Calculation Detail'!E1406="","",'Support - Calculation Detail'!E1406)</f>
        <v>0</v>
      </c>
      <c r="G1406">
        <f>IF('Support - Calculation Detail'!F1406="","",'Support - Calculation Detail'!F1406)</f>
        <v>307898</v>
      </c>
      <c r="H1406">
        <f>IF('Support - Calculation Detail'!G1406="","",'Support - Calculation Detail'!G1406)</f>
        <v>1.04</v>
      </c>
      <c r="I1406">
        <f>IF('Support - Calculation Detail'!H1406="","",'Support - Calculation Detail'!H1406)</f>
        <v>320214</v>
      </c>
      <c r="J1406">
        <f>IF('Support - Calculation Detail'!I1406="","",'Support - Calculation Detail'!I1406)</f>
        <v>0</v>
      </c>
      <c r="K1406">
        <f>IF('Support - Calculation Detail'!K1406="","",'Support - Calculation Detail'!K1406)</f>
        <v>320214</v>
      </c>
      <c r="L1406">
        <f>IF('Support - Calculation Detail'!L1406="","",'Support - Calculation Detail'!L1406)</f>
        <v>38657</v>
      </c>
      <c r="M1406">
        <f>IF('Support - Calculation Detail'!M1406="","",'Support - Calculation Detail'!M1406)</f>
        <v>0</v>
      </c>
      <c r="N1406">
        <f>IF('Support - Calculation Detail'!N1406="","",'Support - Calculation Detail'!N1406)</f>
        <v>0</v>
      </c>
      <c r="P1406">
        <f>IF('Support - Calculation Detail'!O1406="","",'Support - Calculation Detail'!O1406)</f>
        <v>358871</v>
      </c>
      <c r="Q1406" t="b">
        <v>1</v>
      </c>
      <c r="R1406" t="str">
        <f t="shared" si="105"/>
        <v>3930700</v>
      </c>
      <c r="S1406" t="str">
        <f t="shared" si="106"/>
        <v>3930700-UT</v>
      </c>
      <c r="T1406" t="str">
        <f t="shared" si="107"/>
        <v>3930700-UT</v>
      </c>
      <c r="U1406" t="str">
        <f t="shared" si="108"/>
        <v>3</v>
      </c>
      <c r="V1406" t="str">
        <f t="shared" si="109"/>
        <v>UT</v>
      </c>
    </row>
    <row r="1407" spans="1:22" x14ac:dyDescent="0.35">
      <c r="A1407" t="str">
        <f>IF('Support - Calculation Detail'!A1407="","",LEFT('Support - Calculation Detail'!A1407,7)&amp;"-"&amp;RIGHT('Support - Calculation Detail'!A1407,2))</f>
        <v>3943995-SO</v>
      </c>
      <c r="B1407" t="str">
        <f>IF('Support - Calculation Detail'!C1407="","",'Support - Calculation Detail'!C1407)</f>
        <v>39</v>
      </c>
      <c r="C1407" t="str">
        <f>IF('Support - Calculation Detail'!B1407="","",'Support - Calculation Detail'!B1407)</f>
        <v>N</v>
      </c>
      <c r="D1407">
        <f>IF('Support - Calculation Detail'!D1407="","",'Support - Calculation Detail'!D1407)</f>
        <v>7612205</v>
      </c>
      <c r="E1407">
        <f>IF('Support - Calculation Detail'!E1407="","",'Support - Calculation Detail'!E1407)</f>
        <v>0</v>
      </c>
      <c r="G1407">
        <f>IF('Support - Calculation Detail'!F1407="","",'Support - Calculation Detail'!F1407)</f>
        <v>7612205</v>
      </c>
      <c r="H1407">
        <f>IF('Support - Calculation Detail'!G1407="","",'Support - Calculation Detail'!G1407)</f>
        <v>1.04</v>
      </c>
      <c r="I1407">
        <f>IF('Support - Calculation Detail'!H1407="","",'Support - Calculation Detail'!H1407)</f>
        <v>7916693</v>
      </c>
      <c r="J1407">
        <f>IF('Support - Calculation Detail'!I1407="","",'Support - Calculation Detail'!I1407)</f>
        <v>0</v>
      </c>
      <c r="K1407">
        <f>IF('Support - Calculation Detail'!K1407="","",'Support - Calculation Detail'!K1407)</f>
        <v>7916693</v>
      </c>
      <c r="L1407">
        <f>IF('Support - Calculation Detail'!L1407="","",'Support - Calculation Detail'!L1407)</f>
        <v>0</v>
      </c>
      <c r="M1407">
        <f>IF('Support - Calculation Detail'!M1407="","",'Support - Calculation Detail'!M1407)</f>
        <v>0</v>
      </c>
      <c r="N1407">
        <f>IF('Support - Calculation Detail'!N1407="","",'Support - Calculation Detail'!N1407)</f>
        <v>0</v>
      </c>
      <c r="P1407">
        <f>IF('Support - Calculation Detail'!O1407="","",'Support - Calculation Detail'!O1407)</f>
        <v>7916693</v>
      </c>
      <c r="Q1407" t="b">
        <v>1</v>
      </c>
      <c r="R1407" t="str">
        <f t="shared" si="105"/>
        <v>3943995</v>
      </c>
      <c r="S1407" t="str">
        <f t="shared" si="106"/>
        <v>3943995-SO</v>
      </c>
      <c r="T1407" t="str">
        <f t="shared" si="107"/>
        <v>3943995-SO</v>
      </c>
      <c r="U1407" t="str">
        <f t="shared" si="108"/>
        <v>4</v>
      </c>
      <c r="V1407" t="str">
        <f t="shared" si="109"/>
        <v>SO</v>
      </c>
    </row>
    <row r="1408" spans="1:22" x14ac:dyDescent="0.35">
      <c r="A1408" t="str">
        <f>IF('Support - Calculation Detail'!A1408="","",LEFT('Support - Calculation Detail'!A1408,7)&amp;"-"&amp;RIGHT('Support - Calculation Detail'!A1408,2))</f>
        <v>3944000-SO</v>
      </c>
      <c r="B1408" t="str">
        <f>IF('Support - Calculation Detail'!C1408="","",'Support - Calculation Detail'!C1408)</f>
        <v>39</v>
      </c>
      <c r="C1408" t="str">
        <f>IF('Support - Calculation Detail'!B1408="","",'Support - Calculation Detail'!B1408)</f>
        <v>N</v>
      </c>
      <c r="D1408">
        <f>IF('Support - Calculation Detail'!D1408="","",'Support - Calculation Detail'!D1408)</f>
        <v>3250379</v>
      </c>
      <c r="E1408">
        <f>IF('Support - Calculation Detail'!E1408="","",'Support - Calculation Detail'!E1408)</f>
        <v>0</v>
      </c>
      <c r="G1408">
        <f>IF('Support - Calculation Detail'!F1408="","",'Support - Calculation Detail'!F1408)</f>
        <v>3250379</v>
      </c>
      <c r="H1408">
        <f>IF('Support - Calculation Detail'!G1408="","",'Support - Calculation Detail'!G1408)</f>
        <v>1.04</v>
      </c>
      <c r="I1408">
        <f>IF('Support - Calculation Detail'!H1408="","",'Support - Calculation Detail'!H1408)</f>
        <v>3380394</v>
      </c>
      <c r="J1408">
        <f>IF('Support - Calculation Detail'!I1408="","",'Support - Calculation Detail'!I1408)</f>
        <v>0</v>
      </c>
      <c r="K1408">
        <f>IF('Support - Calculation Detail'!K1408="","",'Support - Calculation Detail'!K1408)</f>
        <v>3380394</v>
      </c>
      <c r="L1408">
        <f>IF('Support - Calculation Detail'!L1408="","",'Support - Calculation Detail'!L1408)</f>
        <v>0</v>
      </c>
      <c r="M1408">
        <f>IF('Support - Calculation Detail'!M1408="","",'Support - Calculation Detail'!M1408)</f>
        <v>0</v>
      </c>
      <c r="N1408">
        <f>IF('Support - Calculation Detail'!N1408="","",'Support - Calculation Detail'!N1408)</f>
        <v>0</v>
      </c>
      <c r="P1408">
        <f>IF('Support - Calculation Detail'!O1408="","",'Support - Calculation Detail'!O1408)</f>
        <v>3380394</v>
      </c>
      <c r="Q1408" t="b">
        <v>1</v>
      </c>
      <c r="R1408" t="str">
        <f t="shared" si="105"/>
        <v>3944000</v>
      </c>
      <c r="S1408" t="str">
        <f t="shared" si="106"/>
        <v>3944000-SO</v>
      </c>
      <c r="T1408" t="str">
        <f t="shared" si="107"/>
        <v>3944000-SO</v>
      </c>
      <c r="U1408" t="str">
        <f t="shared" si="108"/>
        <v>4</v>
      </c>
      <c r="V1408" t="str">
        <f t="shared" si="109"/>
        <v>SO</v>
      </c>
    </row>
    <row r="1409" spans="1:22" x14ac:dyDescent="0.35">
      <c r="A1409" t="str">
        <f>IF('Support - Calculation Detail'!A1409="","",LEFT('Support - Calculation Detail'!A1409,7)&amp;"-"&amp;RIGHT('Support - Calculation Detail'!A1409,2))</f>
        <v>4010000-UT</v>
      </c>
      <c r="B1409" t="str">
        <f>IF('Support - Calculation Detail'!C1409="","",'Support - Calculation Detail'!C1409)</f>
        <v>40</v>
      </c>
      <c r="C1409" t="str">
        <f>IF('Support - Calculation Detail'!B1409="","",'Support - Calculation Detail'!B1409)</f>
        <v>N</v>
      </c>
      <c r="D1409">
        <f>IF('Support - Calculation Detail'!D1409="","",'Support - Calculation Detail'!D1409)</f>
        <v>5947524</v>
      </c>
      <c r="E1409">
        <f>IF('Support - Calculation Detail'!E1409="","",'Support - Calculation Detail'!E1409)</f>
        <v>0</v>
      </c>
      <c r="G1409">
        <f>IF('Support - Calculation Detail'!F1409="","",'Support - Calculation Detail'!F1409)</f>
        <v>5947524</v>
      </c>
      <c r="H1409">
        <f>IF('Support - Calculation Detail'!G1409="","",'Support - Calculation Detail'!G1409)</f>
        <v>1.04</v>
      </c>
      <c r="I1409">
        <f>IF('Support - Calculation Detail'!H1409="","",'Support - Calculation Detail'!H1409)</f>
        <v>6185425</v>
      </c>
      <c r="J1409">
        <f>IF('Support - Calculation Detail'!I1409="","",'Support - Calculation Detail'!I1409)</f>
        <v>0</v>
      </c>
      <c r="K1409">
        <f>IF('Support - Calculation Detail'!K1409="","",'Support - Calculation Detail'!K1409)</f>
        <v>6185425</v>
      </c>
      <c r="L1409">
        <f>IF('Support - Calculation Detail'!L1409="","",'Support - Calculation Detail'!L1409)</f>
        <v>0</v>
      </c>
      <c r="M1409">
        <f>IF('Support - Calculation Detail'!M1409="","",'Support - Calculation Detail'!M1409)</f>
        <v>195535</v>
      </c>
      <c r="N1409">
        <f>IF('Support - Calculation Detail'!N1409="","",'Support - Calculation Detail'!N1409)</f>
        <v>418770.19452756247</v>
      </c>
      <c r="P1409">
        <f>IF('Support - Calculation Detail'!O1409="","",'Support - Calculation Detail'!O1409)</f>
        <v>6799730.1945275627</v>
      </c>
      <c r="Q1409" t="b">
        <v>1</v>
      </c>
      <c r="R1409" t="str">
        <f t="shared" si="105"/>
        <v>4010000</v>
      </c>
      <c r="S1409" t="str">
        <f t="shared" si="106"/>
        <v>4010000-UT</v>
      </c>
      <c r="T1409" t="str">
        <f t="shared" si="107"/>
        <v>4010000-UT</v>
      </c>
      <c r="U1409" t="str">
        <f t="shared" si="108"/>
        <v>1</v>
      </c>
      <c r="V1409" t="str">
        <f t="shared" si="109"/>
        <v>UT</v>
      </c>
    </row>
    <row r="1410" spans="1:22" x14ac:dyDescent="0.35">
      <c r="A1410" t="str">
        <f>IF('Support - Calculation Detail'!A1410="","",LEFT('Support - Calculation Detail'!A1410,7)&amp;"-"&amp;RIGHT('Support - Calculation Detail'!A1410,2))</f>
        <v>4020001-UT</v>
      </c>
      <c r="B1410" t="str">
        <f>IF('Support - Calculation Detail'!C1410="","",'Support - Calculation Detail'!C1410)</f>
        <v>40</v>
      </c>
      <c r="C1410" t="str">
        <f>IF('Support - Calculation Detail'!B1410="","",'Support - Calculation Detail'!B1410)</f>
        <v>N</v>
      </c>
      <c r="D1410">
        <f>IF('Support - Calculation Detail'!D1410="","",'Support - Calculation Detail'!D1410)</f>
        <v>16606</v>
      </c>
      <c r="E1410">
        <f>IF('Support - Calculation Detail'!E1410="","",'Support - Calculation Detail'!E1410)</f>
        <v>0</v>
      </c>
      <c r="G1410">
        <f>IF('Support - Calculation Detail'!F1410="","",'Support - Calculation Detail'!F1410)</f>
        <v>16606</v>
      </c>
      <c r="H1410">
        <f>IF('Support - Calculation Detail'!G1410="","",'Support - Calculation Detail'!G1410)</f>
        <v>1.04</v>
      </c>
      <c r="I1410">
        <f>IF('Support - Calculation Detail'!H1410="","",'Support - Calculation Detail'!H1410)</f>
        <v>17270</v>
      </c>
      <c r="J1410">
        <f>IF('Support - Calculation Detail'!I1410="","",'Support - Calculation Detail'!I1410)</f>
        <v>0</v>
      </c>
      <c r="K1410">
        <f>IF('Support - Calculation Detail'!K1410="","",'Support - Calculation Detail'!K1410)</f>
        <v>17270</v>
      </c>
      <c r="L1410">
        <f>IF('Support - Calculation Detail'!L1410="","",'Support - Calculation Detail'!L1410)</f>
        <v>0</v>
      </c>
      <c r="M1410">
        <f>IF('Support - Calculation Detail'!M1410="","",'Support - Calculation Detail'!M1410)</f>
        <v>0</v>
      </c>
      <c r="N1410">
        <f>IF('Support - Calculation Detail'!N1410="","",'Support - Calculation Detail'!N1410)</f>
        <v>0</v>
      </c>
      <c r="P1410">
        <f>IF('Support - Calculation Detail'!O1410="","",'Support - Calculation Detail'!O1410)</f>
        <v>17270</v>
      </c>
      <c r="Q1410" t="b">
        <v>1</v>
      </c>
      <c r="R1410" t="str">
        <f t="shared" si="105"/>
        <v>4020001</v>
      </c>
      <c r="S1410" t="str">
        <f t="shared" si="106"/>
        <v>4020001-UT</v>
      </c>
      <c r="T1410" t="str">
        <f t="shared" si="107"/>
        <v>4020001-UT</v>
      </c>
      <c r="U1410" t="str">
        <f t="shared" si="108"/>
        <v>2</v>
      </c>
      <c r="V1410" t="str">
        <f t="shared" si="109"/>
        <v>UT</v>
      </c>
    </row>
    <row r="1411" spans="1:22" x14ac:dyDescent="0.35">
      <c r="A1411" t="str">
        <f>IF('Support - Calculation Detail'!A1411="","",LEFT('Support - Calculation Detail'!A1411,7)&amp;"-"&amp;RIGHT('Support - Calculation Detail'!A1411,2))</f>
        <v>4020001-TF</v>
      </c>
      <c r="B1411" t="str">
        <f>IF('Support - Calculation Detail'!C1411="","",'Support - Calculation Detail'!C1411)</f>
        <v>40</v>
      </c>
      <c r="C1411" t="str">
        <f>IF('Support - Calculation Detail'!B1411="","",'Support - Calculation Detail'!B1411)</f>
        <v>N</v>
      </c>
      <c r="D1411">
        <f>IF('Support - Calculation Detail'!D1411="","",'Support - Calculation Detail'!D1411)</f>
        <v>12121</v>
      </c>
      <c r="E1411">
        <f>IF('Support - Calculation Detail'!E1411="","",'Support - Calculation Detail'!E1411)</f>
        <v>0</v>
      </c>
      <c r="G1411">
        <f>IF('Support - Calculation Detail'!F1411="","",'Support - Calculation Detail'!F1411)</f>
        <v>12121</v>
      </c>
      <c r="H1411">
        <f>IF('Support - Calculation Detail'!G1411="","",'Support - Calculation Detail'!G1411)</f>
        <v>1.04</v>
      </c>
      <c r="I1411">
        <f>IF('Support - Calculation Detail'!H1411="","",'Support - Calculation Detail'!H1411)</f>
        <v>12606</v>
      </c>
      <c r="J1411">
        <f>IF('Support - Calculation Detail'!I1411="","",'Support - Calculation Detail'!I1411)</f>
        <v>0</v>
      </c>
      <c r="K1411">
        <f>IF('Support - Calculation Detail'!K1411="","",'Support - Calculation Detail'!K1411)</f>
        <v>12606</v>
      </c>
      <c r="L1411">
        <f>IF('Support - Calculation Detail'!L1411="","",'Support - Calculation Detail'!L1411)</f>
        <v>0</v>
      </c>
      <c r="M1411">
        <f>IF('Support - Calculation Detail'!M1411="","",'Support - Calculation Detail'!M1411)</f>
        <v>0</v>
      </c>
      <c r="N1411">
        <f>IF('Support - Calculation Detail'!N1411="","",'Support - Calculation Detail'!N1411)</f>
        <v>0</v>
      </c>
      <c r="P1411">
        <f>IF('Support - Calculation Detail'!O1411="","",'Support - Calculation Detail'!O1411)</f>
        <v>12606</v>
      </c>
      <c r="Q1411" t="b">
        <v>1</v>
      </c>
      <c r="R1411" t="str">
        <f t="shared" ref="R1411:R1474" si="110">LEFT(A1411,7)</f>
        <v>4020001</v>
      </c>
      <c r="S1411" t="str">
        <f t="shared" ref="S1411:S1474" si="111">A1411</f>
        <v>4020001-TF</v>
      </c>
      <c r="T1411" t="str">
        <f t="shared" ref="T1411:T1474" si="112">S1411</f>
        <v>4020001-TF</v>
      </c>
      <c r="U1411" t="str">
        <f t="shared" ref="U1411:U1474" si="113">MID(S1411,3,1)</f>
        <v>2</v>
      </c>
      <c r="V1411" t="str">
        <f t="shared" ref="V1411:V1474" si="114">RIGHT(T1411,2)</f>
        <v>TF</v>
      </c>
    </row>
    <row r="1412" spans="1:22" x14ac:dyDescent="0.35">
      <c r="A1412" t="str">
        <f>IF('Support - Calculation Detail'!A1412="","",LEFT('Support - Calculation Detail'!A1412,7)&amp;"-"&amp;RIGHT('Support - Calculation Detail'!A1412,2))</f>
        <v>4020002-TF</v>
      </c>
      <c r="B1412" t="str">
        <f>IF('Support - Calculation Detail'!C1412="","",'Support - Calculation Detail'!C1412)</f>
        <v>40</v>
      </c>
      <c r="C1412" t="str">
        <f>IF('Support - Calculation Detail'!B1412="","",'Support - Calculation Detail'!B1412)</f>
        <v>N</v>
      </c>
      <c r="D1412">
        <f>IF('Support - Calculation Detail'!D1412="","",'Support - Calculation Detail'!D1412)</f>
        <v>9300</v>
      </c>
      <c r="E1412">
        <f>IF('Support - Calculation Detail'!E1412="","",'Support - Calculation Detail'!E1412)</f>
        <v>0</v>
      </c>
      <c r="G1412">
        <f>IF('Support - Calculation Detail'!F1412="","",'Support - Calculation Detail'!F1412)</f>
        <v>9300</v>
      </c>
      <c r="H1412">
        <f>IF('Support - Calculation Detail'!G1412="","",'Support - Calculation Detail'!G1412)</f>
        <v>1.04</v>
      </c>
      <c r="I1412">
        <f>IF('Support - Calculation Detail'!H1412="","",'Support - Calculation Detail'!H1412)</f>
        <v>9672</v>
      </c>
      <c r="J1412">
        <f>IF('Support - Calculation Detail'!I1412="","",'Support - Calculation Detail'!I1412)</f>
        <v>0</v>
      </c>
      <c r="K1412">
        <f>IF('Support - Calculation Detail'!K1412="","",'Support - Calculation Detail'!K1412)</f>
        <v>9672</v>
      </c>
      <c r="L1412">
        <f>IF('Support - Calculation Detail'!L1412="","",'Support - Calculation Detail'!L1412)</f>
        <v>0</v>
      </c>
      <c r="M1412">
        <f>IF('Support - Calculation Detail'!M1412="","",'Support - Calculation Detail'!M1412)</f>
        <v>0</v>
      </c>
      <c r="N1412">
        <f>IF('Support - Calculation Detail'!N1412="","",'Support - Calculation Detail'!N1412)</f>
        <v>0</v>
      </c>
      <c r="P1412">
        <f>IF('Support - Calculation Detail'!O1412="","",'Support - Calculation Detail'!O1412)</f>
        <v>9672</v>
      </c>
      <c r="Q1412" t="b">
        <v>1</v>
      </c>
      <c r="R1412" t="str">
        <f t="shared" si="110"/>
        <v>4020002</v>
      </c>
      <c r="S1412" t="str">
        <f t="shared" si="111"/>
        <v>4020002-TF</v>
      </c>
      <c r="T1412" t="str">
        <f t="shared" si="112"/>
        <v>4020002-TF</v>
      </c>
      <c r="U1412" t="str">
        <f t="shared" si="113"/>
        <v>2</v>
      </c>
      <c r="V1412" t="str">
        <f t="shared" si="114"/>
        <v>TF</v>
      </c>
    </row>
    <row r="1413" spans="1:22" x14ac:dyDescent="0.35">
      <c r="A1413" t="str">
        <f>IF('Support - Calculation Detail'!A1413="","",LEFT('Support - Calculation Detail'!A1413,7)&amp;"-"&amp;RIGHT('Support - Calculation Detail'!A1413,2))</f>
        <v>4020002-UT</v>
      </c>
      <c r="B1413" t="str">
        <f>IF('Support - Calculation Detail'!C1413="","",'Support - Calculation Detail'!C1413)</f>
        <v>40</v>
      </c>
      <c r="C1413" t="str">
        <f>IF('Support - Calculation Detail'!B1413="","",'Support - Calculation Detail'!B1413)</f>
        <v>N</v>
      </c>
      <c r="D1413">
        <f>IF('Support - Calculation Detail'!D1413="","",'Support - Calculation Detail'!D1413)</f>
        <v>24954</v>
      </c>
      <c r="E1413">
        <f>IF('Support - Calculation Detail'!E1413="","",'Support - Calculation Detail'!E1413)</f>
        <v>0</v>
      </c>
      <c r="G1413">
        <f>IF('Support - Calculation Detail'!F1413="","",'Support - Calculation Detail'!F1413)</f>
        <v>24954</v>
      </c>
      <c r="H1413">
        <f>IF('Support - Calculation Detail'!G1413="","",'Support - Calculation Detail'!G1413)</f>
        <v>1.04</v>
      </c>
      <c r="I1413">
        <f>IF('Support - Calculation Detail'!H1413="","",'Support - Calculation Detail'!H1413)</f>
        <v>25952</v>
      </c>
      <c r="J1413">
        <f>IF('Support - Calculation Detail'!I1413="","",'Support - Calculation Detail'!I1413)</f>
        <v>0</v>
      </c>
      <c r="K1413">
        <f>IF('Support - Calculation Detail'!K1413="","",'Support - Calculation Detail'!K1413)</f>
        <v>25952</v>
      </c>
      <c r="L1413">
        <f>IF('Support - Calculation Detail'!L1413="","",'Support - Calculation Detail'!L1413)</f>
        <v>0</v>
      </c>
      <c r="M1413">
        <f>IF('Support - Calculation Detail'!M1413="","",'Support - Calculation Detail'!M1413)</f>
        <v>0</v>
      </c>
      <c r="N1413">
        <f>IF('Support - Calculation Detail'!N1413="","",'Support - Calculation Detail'!N1413)</f>
        <v>0</v>
      </c>
      <c r="P1413">
        <f>IF('Support - Calculation Detail'!O1413="","",'Support - Calculation Detail'!O1413)</f>
        <v>25952</v>
      </c>
      <c r="Q1413" t="b">
        <v>1</v>
      </c>
      <c r="R1413" t="str">
        <f t="shared" si="110"/>
        <v>4020002</v>
      </c>
      <c r="S1413" t="str">
        <f t="shared" si="111"/>
        <v>4020002-UT</v>
      </c>
      <c r="T1413" t="str">
        <f t="shared" si="112"/>
        <v>4020002-UT</v>
      </c>
      <c r="U1413" t="str">
        <f t="shared" si="113"/>
        <v>2</v>
      </c>
      <c r="V1413" t="str">
        <f t="shared" si="114"/>
        <v>UT</v>
      </c>
    </row>
    <row r="1414" spans="1:22" x14ac:dyDescent="0.35">
      <c r="A1414" t="str">
        <f>IF('Support - Calculation Detail'!A1414="","",LEFT('Support - Calculation Detail'!A1414,7)&amp;"-"&amp;RIGHT('Support - Calculation Detail'!A1414,2))</f>
        <v>4020003-UT</v>
      </c>
      <c r="B1414" t="str">
        <f>IF('Support - Calculation Detail'!C1414="","",'Support - Calculation Detail'!C1414)</f>
        <v>40</v>
      </c>
      <c r="C1414" t="str">
        <f>IF('Support - Calculation Detail'!B1414="","",'Support - Calculation Detail'!B1414)</f>
        <v>N</v>
      </c>
      <c r="D1414">
        <f>IF('Support - Calculation Detail'!D1414="","",'Support - Calculation Detail'!D1414)</f>
        <v>101026</v>
      </c>
      <c r="E1414">
        <f>IF('Support - Calculation Detail'!E1414="","",'Support - Calculation Detail'!E1414)</f>
        <v>0</v>
      </c>
      <c r="G1414">
        <f>IF('Support - Calculation Detail'!F1414="","",'Support - Calculation Detail'!F1414)</f>
        <v>101026</v>
      </c>
      <c r="H1414">
        <f>IF('Support - Calculation Detail'!G1414="","",'Support - Calculation Detail'!G1414)</f>
        <v>1.04</v>
      </c>
      <c r="I1414">
        <f>IF('Support - Calculation Detail'!H1414="","",'Support - Calculation Detail'!H1414)</f>
        <v>105067</v>
      </c>
      <c r="J1414">
        <f>IF('Support - Calculation Detail'!I1414="","",'Support - Calculation Detail'!I1414)</f>
        <v>0</v>
      </c>
      <c r="K1414">
        <f>IF('Support - Calculation Detail'!K1414="","",'Support - Calculation Detail'!K1414)</f>
        <v>105067</v>
      </c>
      <c r="L1414">
        <f>IF('Support - Calculation Detail'!L1414="","",'Support - Calculation Detail'!L1414)</f>
        <v>0</v>
      </c>
      <c r="M1414">
        <f>IF('Support - Calculation Detail'!M1414="","",'Support - Calculation Detail'!M1414)</f>
        <v>0</v>
      </c>
      <c r="N1414">
        <f>IF('Support - Calculation Detail'!N1414="","",'Support - Calculation Detail'!N1414)</f>
        <v>0</v>
      </c>
      <c r="P1414">
        <f>IF('Support - Calculation Detail'!O1414="","",'Support - Calculation Detail'!O1414)</f>
        <v>105067</v>
      </c>
      <c r="Q1414" t="b">
        <v>1</v>
      </c>
      <c r="R1414" t="str">
        <f t="shared" si="110"/>
        <v>4020003</v>
      </c>
      <c r="S1414" t="str">
        <f t="shared" si="111"/>
        <v>4020003-UT</v>
      </c>
      <c r="T1414" t="str">
        <f t="shared" si="112"/>
        <v>4020003-UT</v>
      </c>
      <c r="U1414" t="str">
        <f t="shared" si="113"/>
        <v>2</v>
      </c>
      <c r="V1414" t="str">
        <f t="shared" si="114"/>
        <v>UT</v>
      </c>
    </row>
    <row r="1415" spans="1:22" x14ac:dyDescent="0.35">
      <c r="A1415" t="str">
        <f>IF('Support - Calculation Detail'!A1415="","",LEFT('Support - Calculation Detail'!A1415,7)&amp;"-"&amp;RIGHT('Support - Calculation Detail'!A1415,2))</f>
        <v>4020003-TF</v>
      </c>
      <c r="B1415" t="str">
        <f>IF('Support - Calculation Detail'!C1415="","",'Support - Calculation Detail'!C1415)</f>
        <v>40</v>
      </c>
      <c r="C1415" t="str">
        <f>IF('Support - Calculation Detail'!B1415="","",'Support - Calculation Detail'!B1415)</f>
        <v>N</v>
      </c>
      <c r="D1415">
        <f>IF('Support - Calculation Detail'!D1415="","",'Support - Calculation Detail'!D1415)</f>
        <v>3881</v>
      </c>
      <c r="E1415">
        <f>IF('Support - Calculation Detail'!E1415="","",'Support - Calculation Detail'!E1415)</f>
        <v>0</v>
      </c>
      <c r="G1415">
        <f>IF('Support - Calculation Detail'!F1415="","",'Support - Calculation Detail'!F1415)</f>
        <v>3881</v>
      </c>
      <c r="H1415">
        <f>IF('Support - Calculation Detail'!G1415="","",'Support - Calculation Detail'!G1415)</f>
        <v>1.04</v>
      </c>
      <c r="I1415">
        <f>IF('Support - Calculation Detail'!H1415="","",'Support - Calculation Detail'!H1415)</f>
        <v>4036</v>
      </c>
      <c r="J1415">
        <f>IF('Support - Calculation Detail'!I1415="","",'Support - Calculation Detail'!I1415)</f>
        <v>0</v>
      </c>
      <c r="K1415">
        <f>IF('Support - Calculation Detail'!K1415="","",'Support - Calculation Detail'!K1415)</f>
        <v>4036</v>
      </c>
      <c r="L1415">
        <f>IF('Support - Calculation Detail'!L1415="","",'Support - Calculation Detail'!L1415)</f>
        <v>0</v>
      </c>
      <c r="M1415">
        <f>IF('Support - Calculation Detail'!M1415="","",'Support - Calculation Detail'!M1415)</f>
        <v>0</v>
      </c>
      <c r="N1415">
        <f>IF('Support - Calculation Detail'!N1415="","",'Support - Calculation Detail'!N1415)</f>
        <v>0</v>
      </c>
      <c r="P1415">
        <f>IF('Support - Calculation Detail'!O1415="","",'Support - Calculation Detail'!O1415)</f>
        <v>4036</v>
      </c>
      <c r="Q1415" t="b">
        <v>1</v>
      </c>
      <c r="R1415" t="str">
        <f t="shared" si="110"/>
        <v>4020003</v>
      </c>
      <c r="S1415" t="str">
        <f t="shared" si="111"/>
        <v>4020003-TF</v>
      </c>
      <c r="T1415" t="str">
        <f t="shared" si="112"/>
        <v>4020003-TF</v>
      </c>
      <c r="U1415" t="str">
        <f t="shared" si="113"/>
        <v>2</v>
      </c>
      <c r="V1415" t="str">
        <f t="shared" si="114"/>
        <v>TF</v>
      </c>
    </row>
    <row r="1416" spans="1:22" x14ac:dyDescent="0.35">
      <c r="A1416" t="str">
        <f>IF('Support - Calculation Detail'!A1416="","",LEFT('Support - Calculation Detail'!A1416,7)&amp;"-"&amp;RIGHT('Support - Calculation Detail'!A1416,2))</f>
        <v>4020004-TF</v>
      </c>
      <c r="B1416" t="str">
        <f>IF('Support - Calculation Detail'!C1416="","",'Support - Calculation Detail'!C1416)</f>
        <v>40</v>
      </c>
      <c r="C1416" t="str">
        <f>IF('Support - Calculation Detail'!B1416="","",'Support - Calculation Detail'!B1416)</f>
        <v>N</v>
      </c>
      <c r="D1416">
        <f>IF('Support - Calculation Detail'!D1416="","",'Support - Calculation Detail'!D1416)</f>
        <v>4598</v>
      </c>
      <c r="E1416">
        <f>IF('Support - Calculation Detail'!E1416="","",'Support - Calculation Detail'!E1416)</f>
        <v>0</v>
      </c>
      <c r="G1416">
        <f>IF('Support - Calculation Detail'!F1416="","",'Support - Calculation Detail'!F1416)</f>
        <v>4598</v>
      </c>
      <c r="H1416">
        <f>IF('Support - Calculation Detail'!G1416="","",'Support - Calculation Detail'!G1416)</f>
        <v>1.04</v>
      </c>
      <c r="I1416">
        <f>IF('Support - Calculation Detail'!H1416="","",'Support - Calculation Detail'!H1416)</f>
        <v>4782</v>
      </c>
      <c r="J1416">
        <f>IF('Support - Calculation Detail'!I1416="","",'Support - Calculation Detail'!I1416)</f>
        <v>0</v>
      </c>
      <c r="K1416">
        <f>IF('Support - Calculation Detail'!K1416="","",'Support - Calculation Detail'!K1416)</f>
        <v>4782</v>
      </c>
      <c r="L1416">
        <f>IF('Support - Calculation Detail'!L1416="","",'Support - Calculation Detail'!L1416)</f>
        <v>0</v>
      </c>
      <c r="M1416">
        <f>IF('Support - Calculation Detail'!M1416="","",'Support - Calculation Detail'!M1416)</f>
        <v>0</v>
      </c>
      <c r="N1416">
        <f>IF('Support - Calculation Detail'!N1416="","",'Support - Calculation Detail'!N1416)</f>
        <v>0</v>
      </c>
      <c r="P1416">
        <f>IF('Support - Calculation Detail'!O1416="","",'Support - Calculation Detail'!O1416)</f>
        <v>4782</v>
      </c>
      <c r="Q1416" t="b">
        <v>1</v>
      </c>
      <c r="R1416" t="str">
        <f t="shared" si="110"/>
        <v>4020004</v>
      </c>
      <c r="S1416" t="str">
        <f t="shared" si="111"/>
        <v>4020004-TF</v>
      </c>
      <c r="T1416" t="str">
        <f t="shared" si="112"/>
        <v>4020004-TF</v>
      </c>
      <c r="U1416" t="str">
        <f t="shared" si="113"/>
        <v>2</v>
      </c>
      <c r="V1416" t="str">
        <f t="shared" si="114"/>
        <v>TF</v>
      </c>
    </row>
    <row r="1417" spans="1:22" x14ac:dyDescent="0.35">
      <c r="A1417" t="str">
        <f>IF('Support - Calculation Detail'!A1417="","",LEFT('Support - Calculation Detail'!A1417,7)&amp;"-"&amp;RIGHT('Support - Calculation Detail'!A1417,2))</f>
        <v>4020004-UT</v>
      </c>
      <c r="B1417" t="str">
        <f>IF('Support - Calculation Detail'!C1417="","",'Support - Calculation Detail'!C1417)</f>
        <v>40</v>
      </c>
      <c r="C1417" t="str">
        <f>IF('Support - Calculation Detail'!B1417="","",'Support - Calculation Detail'!B1417)</f>
        <v>N</v>
      </c>
      <c r="D1417">
        <f>IF('Support - Calculation Detail'!D1417="","",'Support - Calculation Detail'!D1417)</f>
        <v>18423</v>
      </c>
      <c r="E1417">
        <f>IF('Support - Calculation Detail'!E1417="","",'Support - Calculation Detail'!E1417)</f>
        <v>0</v>
      </c>
      <c r="G1417">
        <f>IF('Support - Calculation Detail'!F1417="","",'Support - Calculation Detail'!F1417)</f>
        <v>18423</v>
      </c>
      <c r="H1417">
        <f>IF('Support - Calculation Detail'!G1417="","",'Support - Calculation Detail'!G1417)</f>
        <v>1.04</v>
      </c>
      <c r="I1417">
        <f>IF('Support - Calculation Detail'!H1417="","",'Support - Calculation Detail'!H1417)</f>
        <v>19160</v>
      </c>
      <c r="J1417">
        <f>IF('Support - Calculation Detail'!I1417="","",'Support - Calculation Detail'!I1417)</f>
        <v>0</v>
      </c>
      <c r="K1417">
        <f>IF('Support - Calculation Detail'!K1417="","",'Support - Calculation Detail'!K1417)</f>
        <v>19160</v>
      </c>
      <c r="L1417">
        <f>IF('Support - Calculation Detail'!L1417="","",'Support - Calculation Detail'!L1417)</f>
        <v>0</v>
      </c>
      <c r="M1417">
        <f>IF('Support - Calculation Detail'!M1417="","",'Support - Calculation Detail'!M1417)</f>
        <v>0</v>
      </c>
      <c r="N1417">
        <f>IF('Support - Calculation Detail'!N1417="","",'Support - Calculation Detail'!N1417)</f>
        <v>0</v>
      </c>
      <c r="P1417">
        <f>IF('Support - Calculation Detail'!O1417="","",'Support - Calculation Detail'!O1417)</f>
        <v>19160</v>
      </c>
      <c r="Q1417" t="b">
        <v>1</v>
      </c>
      <c r="R1417" t="str">
        <f t="shared" si="110"/>
        <v>4020004</v>
      </c>
      <c r="S1417" t="str">
        <f t="shared" si="111"/>
        <v>4020004-UT</v>
      </c>
      <c r="T1417" t="str">
        <f t="shared" si="112"/>
        <v>4020004-UT</v>
      </c>
      <c r="U1417" t="str">
        <f t="shared" si="113"/>
        <v>2</v>
      </c>
      <c r="V1417" t="str">
        <f t="shared" si="114"/>
        <v>UT</v>
      </c>
    </row>
    <row r="1418" spans="1:22" x14ac:dyDescent="0.35">
      <c r="A1418" t="str">
        <f>IF('Support - Calculation Detail'!A1418="","",LEFT('Support - Calculation Detail'!A1418,7)&amp;"-"&amp;RIGHT('Support - Calculation Detail'!A1418,2))</f>
        <v>4020005-UT</v>
      </c>
      <c r="B1418" t="str">
        <f>IF('Support - Calculation Detail'!C1418="","",'Support - Calculation Detail'!C1418)</f>
        <v>40</v>
      </c>
      <c r="C1418" t="str">
        <f>IF('Support - Calculation Detail'!B1418="","",'Support - Calculation Detail'!B1418)</f>
        <v>N</v>
      </c>
      <c r="D1418">
        <f>IF('Support - Calculation Detail'!D1418="","",'Support - Calculation Detail'!D1418)</f>
        <v>48844</v>
      </c>
      <c r="E1418">
        <f>IF('Support - Calculation Detail'!E1418="","",'Support - Calculation Detail'!E1418)</f>
        <v>0</v>
      </c>
      <c r="G1418">
        <f>IF('Support - Calculation Detail'!F1418="","",'Support - Calculation Detail'!F1418)</f>
        <v>48844</v>
      </c>
      <c r="H1418">
        <f>IF('Support - Calculation Detail'!G1418="","",'Support - Calculation Detail'!G1418)</f>
        <v>1.04</v>
      </c>
      <c r="I1418">
        <f>IF('Support - Calculation Detail'!H1418="","",'Support - Calculation Detail'!H1418)</f>
        <v>50798</v>
      </c>
      <c r="J1418">
        <f>IF('Support - Calculation Detail'!I1418="","",'Support - Calculation Detail'!I1418)</f>
        <v>0</v>
      </c>
      <c r="K1418">
        <f>IF('Support - Calculation Detail'!K1418="","",'Support - Calculation Detail'!K1418)</f>
        <v>50798</v>
      </c>
      <c r="L1418">
        <f>IF('Support - Calculation Detail'!L1418="","",'Support - Calculation Detail'!L1418)</f>
        <v>0</v>
      </c>
      <c r="M1418">
        <f>IF('Support - Calculation Detail'!M1418="","",'Support - Calculation Detail'!M1418)</f>
        <v>0</v>
      </c>
      <c r="N1418">
        <f>IF('Support - Calculation Detail'!N1418="","",'Support - Calculation Detail'!N1418)</f>
        <v>0</v>
      </c>
      <c r="P1418">
        <f>IF('Support - Calculation Detail'!O1418="","",'Support - Calculation Detail'!O1418)</f>
        <v>50798</v>
      </c>
      <c r="Q1418" t="b">
        <v>1</v>
      </c>
      <c r="R1418" t="str">
        <f t="shared" si="110"/>
        <v>4020005</v>
      </c>
      <c r="S1418" t="str">
        <f t="shared" si="111"/>
        <v>4020005-UT</v>
      </c>
      <c r="T1418" t="str">
        <f t="shared" si="112"/>
        <v>4020005-UT</v>
      </c>
      <c r="U1418" t="str">
        <f t="shared" si="113"/>
        <v>2</v>
      </c>
      <c r="V1418" t="str">
        <f t="shared" si="114"/>
        <v>UT</v>
      </c>
    </row>
    <row r="1419" spans="1:22" x14ac:dyDescent="0.35">
      <c r="A1419" t="str">
        <f>IF('Support - Calculation Detail'!A1419="","",LEFT('Support - Calculation Detail'!A1419,7)&amp;"-"&amp;RIGHT('Support - Calculation Detail'!A1419,2))</f>
        <v>4020005-TF</v>
      </c>
      <c r="B1419" t="str">
        <f>IF('Support - Calculation Detail'!C1419="","",'Support - Calculation Detail'!C1419)</f>
        <v>40</v>
      </c>
      <c r="C1419" t="str">
        <f>IF('Support - Calculation Detail'!B1419="","",'Support - Calculation Detail'!B1419)</f>
        <v>N</v>
      </c>
      <c r="D1419">
        <f>IF('Support - Calculation Detail'!D1419="","",'Support - Calculation Detail'!D1419)</f>
        <v>37798</v>
      </c>
      <c r="E1419">
        <f>IF('Support - Calculation Detail'!E1419="","",'Support - Calculation Detail'!E1419)</f>
        <v>0</v>
      </c>
      <c r="G1419">
        <f>IF('Support - Calculation Detail'!F1419="","",'Support - Calculation Detail'!F1419)</f>
        <v>37798</v>
      </c>
      <c r="H1419">
        <f>IF('Support - Calculation Detail'!G1419="","",'Support - Calculation Detail'!G1419)</f>
        <v>1.04</v>
      </c>
      <c r="I1419">
        <f>IF('Support - Calculation Detail'!H1419="","",'Support - Calculation Detail'!H1419)</f>
        <v>39310</v>
      </c>
      <c r="J1419">
        <f>IF('Support - Calculation Detail'!I1419="","",'Support - Calculation Detail'!I1419)</f>
        <v>0</v>
      </c>
      <c r="K1419">
        <f>IF('Support - Calculation Detail'!K1419="","",'Support - Calculation Detail'!K1419)</f>
        <v>39310</v>
      </c>
      <c r="L1419">
        <f>IF('Support - Calculation Detail'!L1419="","",'Support - Calculation Detail'!L1419)</f>
        <v>0</v>
      </c>
      <c r="M1419">
        <f>IF('Support - Calculation Detail'!M1419="","",'Support - Calculation Detail'!M1419)</f>
        <v>0</v>
      </c>
      <c r="N1419">
        <f>IF('Support - Calculation Detail'!N1419="","",'Support - Calculation Detail'!N1419)</f>
        <v>0</v>
      </c>
      <c r="P1419">
        <f>IF('Support - Calculation Detail'!O1419="","",'Support - Calculation Detail'!O1419)</f>
        <v>39310</v>
      </c>
      <c r="Q1419" t="b">
        <v>1</v>
      </c>
      <c r="R1419" t="str">
        <f t="shared" si="110"/>
        <v>4020005</v>
      </c>
      <c r="S1419" t="str">
        <f t="shared" si="111"/>
        <v>4020005-TF</v>
      </c>
      <c r="T1419" t="str">
        <f t="shared" si="112"/>
        <v>4020005-TF</v>
      </c>
      <c r="U1419" t="str">
        <f t="shared" si="113"/>
        <v>2</v>
      </c>
      <c r="V1419" t="str">
        <f t="shared" si="114"/>
        <v>TF</v>
      </c>
    </row>
    <row r="1420" spans="1:22" x14ac:dyDescent="0.35">
      <c r="A1420" t="str">
        <f>IF('Support - Calculation Detail'!A1420="","",LEFT('Support - Calculation Detail'!A1420,7)&amp;"-"&amp;RIGHT('Support - Calculation Detail'!A1420,2))</f>
        <v>4020006-TF</v>
      </c>
      <c r="B1420" t="str">
        <f>IF('Support - Calculation Detail'!C1420="","",'Support - Calculation Detail'!C1420)</f>
        <v>40</v>
      </c>
      <c r="C1420" t="str">
        <f>IF('Support - Calculation Detail'!B1420="","",'Support - Calculation Detail'!B1420)</f>
        <v>N</v>
      </c>
      <c r="D1420">
        <f>IF('Support - Calculation Detail'!D1420="","",'Support - Calculation Detail'!D1420)</f>
        <v>5079</v>
      </c>
      <c r="E1420">
        <f>IF('Support - Calculation Detail'!E1420="","",'Support - Calculation Detail'!E1420)</f>
        <v>0</v>
      </c>
      <c r="G1420">
        <f>IF('Support - Calculation Detail'!F1420="","",'Support - Calculation Detail'!F1420)</f>
        <v>5079</v>
      </c>
      <c r="H1420">
        <f>IF('Support - Calculation Detail'!G1420="","",'Support - Calculation Detail'!G1420)</f>
        <v>1.04</v>
      </c>
      <c r="I1420">
        <f>IF('Support - Calculation Detail'!H1420="","",'Support - Calculation Detail'!H1420)</f>
        <v>5282</v>
      </c>
      <c r="J1420">
        <f>IF('Support - Calculation Detail'!I1420="","",'Support - Calculation Detail'!I1420)</f>
        <v>0</v>
      </c>
      <c r="K1420">
        <f>IF('Support - Calculation Detail'!K1420="","",'Support - Calculation Detail'!K1420)</f>
        <v>5282</v>
      </c>
      <c r="L1420">
        <f>IF('Support - Calculation Detail'!L1420="","",'Support - Calculation Detail'!L1420)</f>
        <v>0</v>
      </c>
      <c r="M1420">
        <f>IF('Support - Calculation Detail'!M1420="","",'Support - Calculation Detail'!M1420)</f>
        <v>0</v>
      </c>
      <c r="N1420">
        <f>IF('Support - Calculation Detail'!N1420="","",'Support - Calculation Detail'!N1420)</f>
        <v>0</v>
      </c>
      <c r="P1420">
        <f>IF('Support - Calculation Detail'!O1420="","",'Support - Calculation Detail'!O1420)</f>
        <v>5282</v>
      </c>
      <c r="Q1420" t="b">
        <v>1</v>
      </c>
      <c r="R1420" t="str">
        <f t="shared" si="110"/>
        <v>4020006</v>
      </c>
      <c r="S1420" t="str">
        <f t="shared" si="111"/>
        <v>4020006-TF</v>
      </c>
      <c r="T1420" t="str">
        <f t="shared" si="112"/>
        <v>4020006-TF</v>
      </c>
      <c r="U1420" t="str">
        <f t="shared" si="113"/>
        <v>2</v>
      </c>
      <c r="V1420" t="str">
        <f t="shared" si="114"/>
        <v>TF</v>
      </c>
    </row>
    <row r="1421" spans="1:22" x14ac:dyDescent="0.35">
      <c r="A1421" t="str">
        <f>IF('Support - Calculation Detail'!A1421="","",LEFT('Support - Calculation Detail'!A1421,7)&amp;"-"&amp;RIGHT('Support - Calculation Detail'!A1421,2))</f>
        <v>4020006-UT</v>
      </c>
      <c r="B1421" t="str">
        <f>IF('Support - Calculation Detail'!C1421="","",'Support - Calculation Detail'!C1421)</f>
        <v>40</v>
      </c>
      <c r="C1421" t="str">
        <f>IF('Support - Calculation Detail'!B1421="","",'Support - Calculation Detail'!B1421)</f>
        <v>N</v>
      </c>
      <c r="D1421">
        <f>IF('Support - Calculation Detail'!D1421="","",'Support - Calculation Detail'!D1421)</f>
        <v>17924</v>
      </c>
      <c r="E1421">
        <f>IF('Support - Calculation Detail'!E1421="","",'Support - Calculation Detail'!E1421)</f>
        <v>0</v>
      </c>
      <c r="G1421">
        <f>IF('Support - Calculation Detail'!F1421="","",'Support - Calculation Detail'!F1421)</f>
        <v>17924</v>
      </c>
      <c r="H1421">
        <f>IF('Support - Calculation Detail'!G1421="","",'Support - Calculation Detail'!G1421)</f>
        <v>1.04</v>
      </c>
      <c r="I1421">
        <f>IF('Support - Calculation Detail'!H1421="","",'Support - Calculation Detail'!H1421)</f>
        <v>18641</v>
      </c>
      <c r="J1421">
        <f>IF('Support - Calculation Detail'!I1421="","",'Support - Calculation Detail'!I1421)</f>
        <v>0</v>
      </c>
      <c r="K1421">
        <f>IF('Support - Calculation Detail'!K1421="","",'Support - Calculation Detail'!K1421)</f>
        <v>18641</v>
      </c>
      <c r="L1421">
        <f>IF('Support - Calculation Detail'!L1421="","",'Support - Calculation Detail'!L1421)</f>
        <v>0</v>
      </c>
      <c r="M1421">
        <f>IF('Support - Calculation Detail'!M1421="","",'Support - Calculation Detail'!M1421)</f>
        <v>0</v>
      </c>
      <c r="N1421">
        <f>IF('Support - Calculation Detail'!N1421="","",'Support - Calculation Detail'!N1421)</f>
        <v>0</v>
      </c>
      <c r="P1421">
        <f>IF('Support - Calculation Detail'!O1421="","",'Support - Calculation Detail'!O1421)</f>
        <v>18641</v>
      </c>
      <c r="Q1421" t="b">
        <v>1</v>
      </c>
      <c r="R1421" t="str">
        <f t="shared" si="110"/>
        <v>4020006</v>
      </c>
      <c r="S1421" t="str">
        <f t="shared" si="111"/>
        <v>4020006-UT</v>
      </c>
      <c r="T1421" t="str">
        <f t="shared" si="112"/>
        <v>4020006-UT</v>
      </c>
      <c r="U1421" t="str">
        <f t="shared" si="113"/>
        <v>2</v>
      </c>
      <c r="V1421" t="str">
        <f t="shared" si="114"/>
        <v>UT</v>
      </c>
    </row>
    <row r="1422" spans="1:22" x14ac:dyDescent="0.35">
      <c r="A1422" t="str">
        <f>IF('Support - Calculation Detail'!A1422="","",LEFT('Support - Calculation Detail'!A1422,7)&amp;"-"&amp;RIGHT('Support - Calculation Detail'!A1422,2))</f>
        <v>4020007-UT</v>
      </c>
      <c r="B1422" t="str">
        <f>IF('Support - Calculation Detail'!C1422="","",'Support - Calculation Detail'!C1422)</f>
        <v>40</v>
      </c>
      <c r="C1422" t="str">
        <f>IF('Support - Calculation Detail'!B1422="","",'Support - Calculation Detail'!B1422)</f>
        <v>N</v>
      </c>
      <c r="D1422">
        <f>IF('Support - Calculation Detail'!D1422="","",'Support - Calculation Detail'!D1422)</f>
        <v>22689</v>
      </c>
      <c r="E1422">
        <f>IF('Support - Calculation Detail'!E1422="","",'Support - Calculation Detail'!E1422)</f>
        <v>0</v>
      </c>
      <c r="G1422">
        <f>IF('Support - Calculation Detail'!F1422="","",'Support - Calculation Detail'!F1422)</f>
        <v>22689</v>
      </c>
      <c r="H1422">
        <f>IF('Support - Calculation Detail'!G1422="","",'Support - Calculation Detail'!G1422)</f>
        <v>1.04</v>
      </c>
      <c r="I1422">
        <f>IF('Support - Calculation Detail'!H1422="","",'Support - Calculation Detail'!H1422)</f>
        <v>23597</v>
      </c>
      <c r="J1422">
        <f>IF('Support - Calculation Detail'!I1422="","",'Support - Calculation Detail'!I1422)</f>
        <v>0</v>
      </c>
      <c r="K1422">
        <f>IF('Support - Calculation Detail'!K1422="","",'Support - Calculation Detail'!K1422)</f>
        <v>23597</v>
      </c>
      <c r="L1422">
        <f>IF('Support - Calculation Detail'!L1422="","",'Support - Calculation Detail'!L1422)</f>
        <v>0</v>
      </c>
      <c r="M1422">
        <f>IF('Support - Calculation Detail'!M1422="","",'Support - Calculation Detail'!M1422)</f>
        <v>0</v>
      </c>
      <c r="N1422">
        <f>IF('Support - Calculation Detail'!N1422="","",'Support - Calculation Detail'!N1422)</f>
        <v>0</v>
      </c>
      <c r="P1422">
        <f>IF('Support - Calculation Detail'!O1422="","",'Support - Calculation Detail'!O1422)</f>
        <v>23597</v>
      </c>
      <c r="Q1422" t="b">
        <v>1</v>
      </c>
      <c r="R1422" t="str">
        <f t="shared" si="110"/>
        <v>4020007</v>
      </c>
      <c r="S1422" t="str">
        <f t="shared" si="111"/>
        <v>4020007-UT</v>
      </c>
      <c r="T1422" t="str">
        <f t="shared" si="112"/>
        <v>4020007-UT</v>
      </c>
      <c r="U1422" t="str">
        <f t="shared" si="113"/>
        <v>2</v>
      </c>
      <c r="V1422" t="str">
        <f t="shared" si="114"/>
        <v>UT</v>
      </c>
    </row>
    <row r="1423" spans="1:22" x14ac:dyDescent="0.35">
      <c r="A1423" t="str">
        <f>IF('Support - Calculation Detail'!A1423="","",LEFT('Support - Calculation Detail'!A1423,7)&amp;"-"&amp;RIGHT('Support - Calculation Detail'!A1423,2))</f>
        <v>4020007-TF</v>
      </c>
      <c r="B1423" t="str">
        <f>IF('Support - Calculation Detail'!C1423="","",'Support - Calculation Detail'!C1423)</f>
        <v>40</v>
      </c>
      <c r="C1423" t="str">
        <f>IF('Support - Calculation Detail'!B1423="","",'Support - Calculation Detail'!B1423)</f>
        <v>N</v>
      </c>
      <c r="D1423">
        <f>IF('Support - Calculation Detail'!D1423="","",'Support - Calculation Detail'!D1423)</f>
        <v>6174</v>
      </c>
      <c r="E1423">
        <f>IF('Support - Calculation Detail'!E1423="","",'Support - Calculation Detail'!E1423)</f>
        <v>0</v>
      </c>
      <c r="G1423">
        <f>IF('Support - Calculation Detail'!F1423="","",'Support - Calculation Detail'!F1423)</f>
        <v>6174</v>
      </c>
      <c r="H1423">
        <f>IF('Support - Calculation Detail'!G1423="","",'Support - Calculation Detail'!G1423)</f>
        <v>1.04</v>
      </c>
      <c r="I1423">
        <f>IF('Support - Calculation Detail'!H1423="","",'Support - Calculation Detail'!H1423)</f>
        <v>6421</v>
      </c>
      <c r="J1423">
        <f>IF('Support - Calculation Detail'!I1423="","",'Support - Calculation Detail'!I1423)</f>
        <v>0</v>
      </c>
      <c r="K1423">
        <f>IF('Support - Calculation Detail'!K1423="","",'Support - Calculation Detail'!K1423)</f>
        <v>6421</v>
      </c>
      <c r="L1423">
        <f>IF('Support - Calculation Detail'!L1423="","",'Support - Calculation Detail'!L1423)</f>
        <v>0</v>
      </c>
      <c r="M1423">
        <f>IF('Support - Calculation Detail'!M1423="","",'Support - Calculation Detail'!M1423)</f>
        <v>0</v>
      </c>
      <c r="N1423">
        <f>IF('Support - Calculation Detail'!N1423="","",'Support - Calculation Detail'!N1423)</f>
        <v>0</v>
      </c>
      <c r="P1423">
        <f>IF('Support - Calculation Detail'!O1423="","",'Support - Calculation Detail'!O1423)</f>
        <v>6421</v>
      </c>
      <c r="Q1423" t="b">
        <v>1</v>
      </c>
      <c r="R1423" t="str">
        <f t="shared" si="110"/>
        <v>4020007</v>
      </c>
      <c r="S1423" t="str">
        <f t="shared" si="111"/>
        <v>4020007-TF</v>
      </c>
      <c r="T1423" t="str">
        <f t="shared" si="112"/>
        <v>4020007-TF</v>
      </c>
      <c r="U1423" t="str">
        <f t="shared" si="113"/>
        <v>2</v>
      </c>
      <c r="V1423" t="str">
        <f t="shared" si="114"/>
        <v>TF</v>
      </c>
    </row>
    <row r="1424" spans="1:22" x14ac:dyDescent="0.35">
      <c r="A1424" t="str">
        <f>IF('Support - Calculation Detail'!A1424="","",LEFT('Support - Calculation Detail'!A1424,7)&amp;"-"&amp;RIGHT('Support - Calculation Detail'!A1424,2))</f>
        <v>4020008-TF</v>
      </c>
      <c r="B1424" t="str">
        <f>IF('Support - Calculation Detail'!C1424="","",'Support - Calculation Detail'!C1424)</f>
        <v>40</v>
      </c>
      <c r="C1424" t="str">
        <f>IF('Support - Calculation Detail'!B1424="","",'Support - Calculation Detail'!B1424)</f>
        <v>N</v>
      </c>
      <c r="D1424">
        <f>IF('Support - Calculation Detail'!D1424="","",'Support - Calculation Detail'!D1424)</f>
        <v>16318</v>
      </c>
      <c r="E1424">
        <f>IF('Support - Calculation Detail'!E1424="","",'Support - Calculation Detail'!E1424)</f>
        <v>0</v>
      </c>
      <c r="G1424">
        <f>IF('Support - Calculation Detail'!F1424="","",'Support - Calculation Detail'!F1424)</f>
        <v>16318</v>
      </c>
      <c r="H1424">
        <f>IF('Support - Calculation Detail'!G1424="","",'Support - Calculation Detail'!G1424)</f>
        <v>1.04</v>
      </c>
      <c r="I1424">
        <f>IF('Support - Calculation Detail'!H1424="","",'Support - Calculation Detail'!H1424)</f>
        <v>16971</v>
      </c>
      <c r="J1424">
        <f>IF('Support - Calculation Detail'!I1424="","",'Support - Calculation Detail'!I1424)</f>
        <v>0</v>
      </c>
      <c r="K1424">
        <f>IF('Support - Calculation Detail'!K1424="","",'Support - Calculation Detail'!K1424)</f>
        <v>16971</v>
      </c>
      <c r="L1424">
        <f>IF('Support - Calculation Detail'!L1424="","",'Support - Calculation Detail'!L1424)</f>
        <v>0</v>
      </c>
      <c r="M1424">
        <f>IF('Support - Calculation Detail'!M1424="","",'Support - Calculation Detail'!M1424)</f>
        <v>0</v>
      </c>
      <c r="N1424">
        <f>IF('Support - Calculation Detail'!N1424="","",'Support - Calculation Detail'!N1424)</f>
        <v>0</v>
      </c>
      <c r="P1424">
        <f>IF('Support - Calculation Detail'!O1424="","",'Support - Calculation Detail'!O1424)</f>
        <v>16971</v>
      </c>
      <c r="Q1424" t="b">
        <v>1</v>
      </c>
      <c r="R1424" t="str">
        <f t="shared" si="110"/>
        <v>4020008</v>
      </c>
      <c r="S1424" t="str">
        <f t="shared" si="111"/>
        <v>4020008-TF</v>
      </c>
      <c r="T1424" t="str">
        <f t="shared" si="112"/>
        <v>4020008-TF</v>
      </c>
      <c r="U1424" t="str">
        <f t="shared" si="113"/>
        <v>2</v>
      </c>
      <c r="V1424" t="str">
        <f t="shared" si="114"/>
        <v>TF</v>
      </c>
    </row>
    <row r="1425" spans="1:22" x14ac:dyDescent="0.35">
      <c r="A1425" t="str">
        <f>IF('Support - Calculation Detail'!A1425="","",LEFT('Support - Calculation Detail'!A1425,7)&amp;"-"&amp;RIGHT('Support - Calculation Detail'!A1425,2))</f>
        <v>4020008-UT</v>
      </c>
      <c r="B1425" t="str">
        <f>IF('Support - Calculation Detail'!C1425="","",'Support - Calculation Detail'!C1425)</f>
        <v>40</v>
      </c>
      <c r="C1425" t="str">
        <f>IF('Support - Calculation Detail'!B1425="","",'Support - Calculation Detail'!B1425)</f>
        <v>N</v>
      </c>
      <c r="D1425">
        <f>IF('Support - Calculation Detail'!D1425="","",'Support - Calculation Detail'!D1425)</f>
        <v>10409</v>
      </c>
      <c r="E1425">
        <f>IF('Support - Calculation Detail'!E1425="","",'Support - Calculation Detail'!E1425)</f>
        <v>0</v>
      </c>
      <c r="G1425">
        <f>IF('Support - Calculation Detail'!F1425="","",'Support - Calculation Detail'!F1425)</f>
        <v>10409</v>
      </c>
      <c r="H1425">
        <f>IF('Support - Calculation Detail'!G1425="","",'Support - Calculation Detail'!G1425)</f>
        <v>1.04</v>
      </c>
      <c r="I1425">
        <f>IF('Support - Calculation Detail'!H1425="","",'Support - Calculation Detail'!H1425)</f>
        <v>10825</v>
      </c>
      <c r="J1425">
        <f>IF('Support - Calculation Detail'!I1425="","",'Support - Calculation Detail'!I1425)</f>
        <v>0</v>
      </c>
      <c r="K1425">
        <f>IF('Support - Calculation Detail'!K1425="","",'Support - Calculation Detail'!K1425)</f>
        <v>10825</v>
      </c>
      <c r="L1425">
        <f>IF('Support - Calculation Detail'!L1425="","",'Support - Calculation Detail'!L1425)</f>
        <v>0</v>
      </c>
      <c r="M1425">
        <f>IF('Support - Calculation Detail'!M1425="","",'Support - Calculation Detail'!M1425)</f>
        <v>0</v>
      </c>
      <c r="N1425">
        <f>IF('Support - Calculation Detail'!N1425="","",'Support - Calculation Detail'!N1425)</f>
        <v>0</v>
      </c>
      <c r="P1425">
        <f>IF('Support - Calculation Detail'!O1425="","",'Support - Calculation Detail'!O1425)</f>
        <v>10825</v>
      </c>
      <c r="Q1425" t="b">
        <v>1</v>
      </c>
      <c r="R1425" t="str">
        <f t="shared" si="110"/>
        <v>4020008</v>
      </c>
      <c r="S1425" t="str">
        <f t="shared" si="111"/>
        <v>4020008-UT</v>
      </c>
      <c r="T1425" t="str">
        <f t="shared" si="112"/>
        <v>4020008-UT</v>
      </c>
      <c r="U1425" t="str">
        <f t="shared" si="113"/>
        <v>2</v>
      </c>
      <c r="V1425" t="str">
        <f t="shared" si="114"/>
        <v>UT</v>
      </c>
    </row>
    <row r="1426" spans="1:22" x14ac:dyDescent="0.35">
      <c r="A1426" t="str">
        <f>IF('Support - Calculation Detail'!A1426="","",LEFT('Support - Calculation Detail'!A1426,7)&amp;"-"&amp;RIGHT('Support - Calculation Detail'!A1426,2))</f>
        <v>4020009-UT</v>
      </c>
      <c r="B1426" t="str">
        <f>IF('Support - Calculation Detail'!C1426="","",'Support - Calculation Detail'!C1426)</f>
        <v>40</v>
      </c>
      <c r="C1426" t="str">
        <f>IF('Support - Calculation Detail'!B1426="","",'Support - Calculation Detail'!B1426)</f>
        <v>N</v>
      </c>
      <c r="D1426">
        <f>IF('Support - Calculation Detail'!D1426="","",'Support - Calculation Detail'!D1426)</f>
        <v>26022</v>
      </c>
      <c r="E1426">
        <f>IF('Support - Calculation Detail'!E1426="","",'Support - Calculation Detail'!E1426)</f>
        <v>0</v>
      </c>
      <c r="G1426">
        <f>IF('Support - Calculation Detail'!F1426="","",'Support - Calculation Detail'!F1426)</f>
        <v>26022</v>
      </c>
      <c r="H1426">
        <f>IF('Support - Calculation Detail'!G1426="","",'Support - Calculation Detail'!G1426)</f>
        <v>1.04</v>
      </c>
      <c r="I1426">
        <f>IF('Support - Calculation Detail'!H1426="","",'Support - Calculation Detail'!H1426)</f>
        <v>27063</v>
      </c>
      <c r="J1426">
        <f>IF('Support - Calculation Detail'!I1426="","",'Support - Calculation Detail'!I1426)</f>
        <v>0</v>
      </c>
      <c r="K1426">
        <f>IF('Support - Calculation Detail'!K1426="","",'Support - Calculation Detail'!K1426)</f>
        <v>27063</v>
      </c>
      <c r="L1426">
        <f>IF('Support - Calculation Detail'!L1426="","",'Support - Calculation Detail'!L1426)</f>
        <v>0</v>
      </c>
      <c r="M1426">
        <f>IF('Support - Calculation Detail'!M1426="","",'Support - Calculation Detail'!M1426)</f>
        <v>0</v>
      </c>
      <c r="N1426">
        <f>IF('Support - Calculation Detail'!N1426="","",'Support - Calculation Detail'!N1426)</f>
        <v>0</v>
      </c>
      <c r="P1426">
        <f>IF('Support - Calculation Detail'!O1426="","",'Support - Calculation Detail'!O1426)</f>
        <v>27063</v>
      </c>
      <c r="Q1426" t="b">
        <v>1</v>
      </c>
      <c r="R1426" t="str">
        <f t="shared" si="110"/>
        <v>4020009</v>
      </c>
      <c r="S1426" t="str">
        <f t="shared" si="111"/>
        <v>4020009-UT</v>
      </c>
      <c r="T1426" t="str">
        <f t="shared" si="112"/>
        <v>4020009-UT</v>
      </c>
      <c r="U1426" t="str">
        <f t="shared" si="113"/>
        <v>2</v>
      </c>
      <c r="V1426" t="str">
        <f t="shared" si="114"/>
        <v>UT</v>
      </c>
    </row>
    <row r="1427" spans="1:22" x14ac:dyDescent="0.35">
      <c r="A1427" t="str">
        <f>IF('Support - Calculation Detail'!A1427="","",LEFT('Support - Calculation Detail'!A1427,7)&amp;"-"&amp;RIGHT('Support - Calculation Detail'!A1427,2))</f>
        <v>4020009-TF</v>
      </c>
      <c r="B1427" t="str">
        <f>IF('Support - Calculation Detail'!C1427="","",'Support - Calculation Detail'!C1427)</f>
        <v>40</v>
      </c>
      <c r="C1427" t="str">
        <f>IF('Support - Calculation Detail'!B1427="","",'Support - Calculation Detail'!B1427)</f>
        <v>N</v>
      </c>
      <c r="D1427">
        <f>IF('Support - Calculation Detail'!D1427="","",'Support - Calculation Detail'!D1427)</f>
        <v>7194</v>
      </c>
      <c r="E1427">
        <f>IF('Support - Calculation Detail'!E1427="","",'Support - Calculation Detail'!E1427)</f>
        <v>0</v>
      </c>
      <c r="G1427">
        <f>IF('Support - Calculation Detail'!F1427="","",'Support - Calculation Detail'!F1427)</f>
        <v>7194</v>
      </c>
      <c r="H1427">
        <f>IF('Support - Calculation Detail'!G1427="","",'Support - Calculation Detail'!G1427)</f>
        <v>1.04</v>
      </c>
      <c r="I1427">
        <f>IF('Support - Calculation Detail'!H1427="","",'Support - Calculation Detail'!H1427)</f>
        <v>7482</v>
      </c>
      <c r="J1427">
        <f>IF('Support - Calculation Detail'!I1427="","",'Support - Calculation Detail'!I1427)</f>
        <v>0</v>
      </c>
      <c r="K1427">
        <f>IF('Support - Calculation Detail'!K1427="","",'Support - Calculation Detail'!K1427)</f>
        <v>7482</v>
      </c>
      <c r="L1427">
        <f>IF('Support - Calculation Detail'!L1427="","",'Support - Calculation Detail'!L1427)</f>
        <v>0</v>
      </c>
      <c r="M1427">
        <f>IF('Support - Calculation Detail'!M1427="","",'Support - Calculation Detail'!M1427)</f>
        <v>0</v>
      </c>
      <c r="N1427">
        <f>IF('Support - Calculation Detail'!N1427="","",'Support - Calculation Detail'!N1427)</f>
        <v>0</v>
      </c>
      <c r="P1427">
        <f>IF('Support - Calculation Detail'!O1427="","",'Support - Calculation Detail'!O1427)</f>
        <v>7482</v>
      </c>
      <c r="Q1427" t="b">
        <v>1</v>
      </c>
      <c r="R1427" t="str">
        <f t="shared" si="110"/>
        <v>4020009</v>
      </c>
      <c r="S1427" t="str">
        <f t="shared" si="111"/>
        <v>4020009-TF</v>
      </c>
      <c r="T1427" t="str">
        <f t="shared" si="112"/>
        <v>4020009-TF</v>
      </c>
      <c r="U1427" t="str">
        <f t="shared" si="113"/>
        <v>2</v>
      </c>
      <c r="V1427" t="str">
        <f t="shared" si="114"/>
        <v>TF</v>
      </c>
    </row>
    <row r="1428" spans="1:22" x14ac:dyDescent="0.35">
      <c r="A1428" t="str">
        <f>IF('Support - Calculation Detail'!A1428="","",LEFT('Support - Calculation Detail'!A1428,7)&amp;"-"&amp;RIGHT('Support - Calculation Detail'!A1428,2))</f>
        <v>4020010-TF</v>
      </c>
      <c r="B1428" t="str">
        <f>IF('Support - Calculation Detail'!C1428="","",'Support - Calculation Detail'!C1428)</f>
        <v>40</v>
      </c>
      <c r="C1428" t="str">
        <f>IF('Support - Calculation Detail'!B1428="","",'Support - Calculation Detail'!B1428)</f>
        <v>N</v>
      </c>
      <c r="D1428">
        <f>IF('Support - Calculation Detail'!D1428="","",'Support - Calculation Detail'!D1428)</f>
        <v>169563</v>
      </c>
      <c r="E1428">
        <f>IF('Support - Calculation Detail'!E1428="","",'Support - Calculation Detail'!E1428)</f>
        <v>0</v>
      </c>
      <c r="G1428">
        <f>IF('Support - Calculation Detail'!F1428="","",'Support - Calculation Detail'!F1428)</f>
        <v>169563</v>
      </c>
      <c r="H1428">
        <f>IF('Support - Calculation Detail'!G1428="","",'Support - Calculation Detail'!G1428)</f>
        <v>1.04</v>
      </c>
      <c r="I1428">
        <f>IF('Support - Calculation Detail'!H1428="","",'Support - Calculation Detail'!H1428)</f>
        <v>176346</v>
      </c>
      <c r="J1428">
        <f>IF('Support - Calculation Detail'!I1428="","",'Support - Calculation Detail'!I1428)</f>
        <v>0</v>
      </c>
      <c r="K1428">
        <f>IF('Support - Calculation Detail'!K1428="","",'Support - Calculation Detail'!K1428)</f>
        <v>176346</v>
      </c>
      <c r="L1428">
        <f>IF('Support - Calculation Detail'!L1428="","",'Support - Calculation Detail'!L1428)</f>
        <v>0</v>
      </c>
      <c r="M1428">
        <f>IF('Support - Calculation Detail'!M1428="","",'Support - Calculation Detail'!M1428)</f>
        <v>0</v>
      </c>
      <c r="N1428">
        <f>IF('Support - Calculation Detail'!N1428="","",'Support - Calculation Detail'!N1428)</f>
        <v>0</v>
      </c>
      <c r="P1428">
        <f>IF('Support - Calculation Detail'!O1428="","",'Support - Calculation Detail'!O1428)</f>
        <v>176346</v>
      </c>
      <c r="Q1428" t="b">
        <v>1</v>
      </c>
      <c r="R1428" t="str">
        <f t="shared" si="110"/>
        <v>4020010</v>
      </c>
      <c r="S1428" t="str">
        <f t="shared" si="111"/>
        <v>4020010-TF</v>
      </c>
      <c r="T1428" t="str">
        <f t="shared" si="112"/>
        <v>4020010-TF</v>
      </c>
      <c r="U1428" t="str">
        <f t="shared" si="113"/>
        <v>2</v>
      </c>
      <c r="V1428" t="str">
        <f t="shared" si="114"/>
        <v>TF</v>
      </c>
    </row>
    <row r="1429" spans="1:22" x14ac:dyDescent="0.35">
      <c r="A1429" t="str">
        <f>IF('Support - Calculation Detail'!A1429="","",LEFT('Support - Calculation Detail'!A1429,7)&amp;"-"&amp;RIGHT('Support - Calculation Detail'!A1429,2))</f>
        <v>4020010-UT</v>
      </c>
      <c r="B1429" t="str">
        <f>IF('Support - Calculation Detail'!C1429="","",'Support - Calculation Detail'!C1429)</f>
        <v>40</v>
      </c>
      <c r="C1429" t="str">
        <f>IF('Support - Calculation Detail'!B1429="","",'Support - Calculation Detail'!B1429)</f>
        <v>N</v>
      </c>
      <c r="D1429">
        <f>IF('Support - Calculation Detail'!D1429="","",'Support - Calculation Detail'!D1429)</f>
        <v>12231</v>
      </c>
      <c r="E1429">
        <f>IF('Support - Calculation Detail'!E1429="","",'Support - Calculation Detail'!E1429)</f>
        <v>0</v>
      </c>
      <c r="G1429">
        <f>IF('Support - Calculation Detail'!F1429="","",'Support - Calculation Detail'!F1429)</f>
        <v>12231</v>
      </c>
      <c r="H1429">
        <f>IF('Support - Calculation Detail'!G1429="","",'Support - Calculation Detail'!G1429)</f>
        <v>1.04</v>
      </c>
      <c r="I1429">
        <f>IF('Support - Calculation Detail'!H1429="","",'Support - Calculation Detail'!H1429)</f>
        <v>12720</v>
      </c>
      <c r="J1429">
        <f>IF('Support - Calculation Detail'!I1429="","",'Support - Calculation Detail'!I1429)</f>
        <v>0</v>
      </c>
      <c r="K1429">
        <f>IF('Support - Calculation Detail'!K1429="","",'Support - Calculation Detail'!K1429)</f>
        <v>12720</v>
      </c>
      <c r="L1429">
        <f>IF('Support - Calculation Detail'!L1429="","",'Support - Calculation Detail'!L1429)</f>
        <v>0</v>
      </c>
      <c r="M1429">
        <f>IF('Support - Calculation Detail'!M1429="","",'Support - Calculation Detail'!M1429)</f>
        <v>0</v>
      </c>
      <c r="N1429">
        <f>IF('Support - Calculation Detail'!N1429="","",'Support - Calculation Detail'!N1429)</f>
        <v>0</v>
      </c>
      <c r="P1429">
        <f>IF('Support - Calculation Detail'!O1429="","",'Support - Calculation Detail'!O1429)</f>
        <v>12720</v>
      </c>
      <c r="Q1429" t="b">
        <v>1</v>
      </c>
      <c r="R1429" t="str">
        <f t="shared" si="110"/>
        <v>4020010</v>
      </c>
      <c r="S1429" t="str">
        <f t="shared" si="111"/>
        <v>4020010-UT</v>
      </c>
      <c r="T1429" t="str">
        <f t="shared" si="112"/>
        <v>4020010-UT</v>
      </c>
      <c r="U1429" t="str">
        <f t="shared" si="113"/>
        <v>2</v>
      </c>
      <c r="V1429" t="str">
        <f t="shared" si="114"/>
        <v>UT</v>
      </c>
    </row>
    <row r="1430" spans="1:22" x14ac:dyDescent="0.35">
      <c r="A1430" t="str">
        <f>IF('Support - Calculation Detail'!A1430="","",LEFT('Support - Calculation Detail'!A1430,7)&amp;"-"&amp;RIGHT('Support - Calculation Detail'!A1430,2))</f>
        <v>4020011-UT</v>
      </c>
      <c r="B1430" t="str">
        <f>IF('Support - Calculation Detail'!C1430="","",'Support - Calculation Detail'!C1430)</f>
        <v>40</v>
      </c>
      <c r="C1430" t="str">
        <f>IF('Support - Calculation Detail'!B1430="","",'Support - Calculation Detail'!B1430)</f>
        <v>N</v>
      </c>
      <c r="D1430">
        <f>IF('Support - Calculation Detail'!D1430="","",'Support - Calculation Detail'!D1430)</f>
        <v>31861</v>
      </c>
      <c r="E1430">
        <f>IF('Support - Calculation Detail'!E1430="","",'Support - Calculation Detail'!E1430)</f>
        <v>0</v>
      </c>
      <c r="G1430">
        <f>IF('Support - Calculation Detail'!F1430="","",'Support - Calculation Detail'!F1430)</f>
        <v>31861</v>
      </c>
      <c r="H1430">
        <f>IF('Support - Calculation Detail'!G1430="","",'Support - Calculation Detail'!G1430)</f>
        <v>1.04</v>
      </c>
      <c r="I1430">
        <f>IF('Support - Calculation Detail'!H1430="","",'Support - Calculation Detail'!H1430)</f>
        <v>33135</v>
      </c>
      <c r="J1430">
        <f>IF('Support - Calculation Detail'!I1430="","",'Support - Calculation Detail'!I1430)</f>
        <v>0</v>
      </c>
      <c r="K1430">
        <f>IF('Support - Calculation Detail'!K1430="","",'Support - Calculation Detail'!K1430)</f>
        <v>33135</v>
      </c>
      <c r="L1430">
        <f>IF('Support - Calculation Detail'!L1430="","",'Support - Calculation Detail'!L1430)</f>
        <v>0</v>
      </c>
      <c r="M1430">
        <f>IF('Support - Calculation Detail'!M1430="","",'Support - Calculation Detail'!M1430)</f>
        <v>0</v>
      </c>
      <c r="N1430">
        <f>IF('Support - Calculation Detail'!N1430="","",'Support - Calculation Detail'!N1430)</f>
        <v>0</v>
      </c>
      <c r="P1430">
        <f>IF('Support - Calculation Detail'!O1430="","",'Support - Calculation Detail'!O1430)</f>
        <v>33135</v>
      </c>
      <c r="Q1430" t="b">
        <v>1</v>
      </c>
      <c r="R1430" t="str">
        <f t="shared" si="110"/>
        <v>4020011</v>
      </c>
      <c r="S1430" t="str">
        <f t="shared" si="111"/>
        <v>4020011-UT</v>
      </c>
      <c r="T1430" t="str">
        <f t="shared" si="112"/>
        <v>4020011-UT</v>
      </c>
      <c r="U1430" t="str">
        <f t="shared" si="113"/>
        <v>2</v>
      </c>
      <c r="V1430" t="str">
        <f t="shared" si="114"/>
        <v>UT</v>
      </c>
    </row>
    <row r="1431" spans="1:22" x14ac:dyDescent="0.35">
      <c r="A1431" t="str">
        <f>IF('Support - Calculation Detail'!A1431="","",LEFT('Support - Calculation Detail'!A1431,7)&amp;"-"&amp;RIGHT('Support - Calculation Detail'!A1431,2))</f>
        <v>4020011-TF</v>
      </c>
      <c r="B1431" t="str">
        <f>IF('Support - Calculation Detail'!C1431="","",'Support - Calculation Detail'!C1431)</f>
        <v>40</v>
      </c>
      <c r="C1431" t="str">
        <f>IF('Support - Calculation Detail'!B1431="","",'Support - Calculation Detail'!B1431)</f>
        <v>N</v>
      </c>
      <c r="D1431">
        <f>IF('Support - Calculation Detail'!D1431="","",'Support - Calculation Detail'!D1431)</f>
        <v>20305</v>
      </c>
      <c r="E1431">
        <f>IF('Support - Calculation Detail'!E1431="","",'Support - Calculation Detail'!E1431)</f>
        <v>0</v>
      </c>
      <c r="G1431">
        <f>IF('Support - Calculation Detail'!F1431="","",'Support - Calculation Detail'!F1431)</f>
        <v>20305</v>
      </c>
      <c r="H1431">
        <f>IF('Support - Calculation Detail'!G1431="","",'Support - Calculation Detail'!G1431)</f>
        <v>1.04</v>
      </c>
      <c r="I1431">
        <f>IF('Support - Calculation Detail'!H1431="","",'Support - Calculation Detail'!H1431)</f>
        <v>21117</v>
      </c>
      <c r="J1431">
        <f>IF('Support - Calculation Detail'!I1431="","",'Support - Calculation Detail'!I1431)</f>
        <v>0</v>
      </c>
      <c r="K1431">
        <f>IF('Support - Calculation Detail'!K1431="","",'Support - Calculation Detail'!K1431)</f>
        <v>21117</v>
      </c>
      <c r="L1431">
        <f>IF('Support - Calculation Detail'!L1431="","",'Support - Calculation Detail'!L1431)</f>
        <v>0</v>
      </c>
      <c r="M1431">
        <f>IF('Support - Calculation Detail'!M1431="","",'Support - Calculation Detail'!M1431)</f>
        <v>0</v>
      </c>
      <c r="N1431">
        <f>IF('Support - Calculation Detail'!N1431="","",'Support - Calculation Detail'!N1431)</f>
        <v>0</v>
      </c>
      <c r="P1431">
        <f>IF('Support - Calculation Detail'!O1431="","",'Support - Calculation Detail'!O1431)</f>
        <v>21117</v>
      </c>
      <c r="Q1431" t="b">
        <v>1</v>
      </c>
      <c r="R1431" t="str">
        <f t="shared" si="110"/>
        <v>4020011</v>
      </c>
      <c r="S1431" t="str">
        <f t="shared" si="111"/>
        <v>4020011-TF</v>
      </c>
      <c r="T1431" t="str">
        <f t="shared" si="112"/>
        <v>4020011-TF</v>
      </c>
      <c r="U1431" t="str">
        <f t="shared" si="113"/>
        <v>2</v>
      </c>
      <c r="V1431" t="str">
        <f t="shared" si="114"/>
        <v>TF</v>
      </c>
    </row>
    <row r="1432" spans="1:22" x14ac:dyDescent="0.35">
      <c r="A1432" t="str">
        <f>IF('Support - Calculation Detail'!A1432="","",LEFT('Support - Calculation Detail'!A1432,7)&amp;"-"&amp;RIGHT('Support - Calculation Detail'!A1432,2))</f>
        <v>4050110-UT</v>
      </c>
      <c r="B1432" t="str">
        <f>IF('Support - Calculation Detail'!C1432="","",'Support - Calculation Detail'!C1432)</f>
        <v>40</v>
      </c>
      <c r="C1432" t="str">
        <f>IF('Support - Calculation Detail'!B1432="","",'Support - Calculation Detail'!B1432)</f>
        <v>N</v>
      </c>
      <c r="D1432">
        <f>IF('Support - Calculation Detail'!D1432="","",'Support - Calculation Detail'!D1432)</f>
        <v>655130</v>
      </c>
      <c r="E1432">
        <f>IF('Support - Calculation Detail'!E1432="","",'Support - Calculation Detail'!E1432)</f>
        <v>0</v>
      </c>
      <c r="G1432">
        <f>IF('Support - Calculation Detail'!F1432="","",'Support - Calculation Detail'!F1432)</f>
        <v>655130</v>
      </c>
      <c r="H1432">
        <f>IF('Support - Calculation Detail'!G1432="","",'Support - Calculation Detail'!G1432)</f>
        <v>1.04</v>
      </c>
      <c r="I1432">
        <f>IF('Support - Calculation Detail'!H1432="","",'Support - Calculation Detail'!H1432)</f>
        <v>681335</v>
      </c>
      <c r="J1432">
        <f>IF('Support - Calculation Detail'!I1432="","",'Support - Calculation Detail'!I1432)</f>
        <v>0</v>
      </c>
      <c r="K1432">
        <f>IF('Support - Calculation Detail'!K1432="","",'Support - Calculation Detail'!K1432)</f>
        <v>681335</v>
      </c>
      <c r="L1432">
        <f>IF('Support - Calculation Detail'!L1432="","",'Support - Calculation Detail'!L1432)</f>
        <v>0</v>
      </c>
      <c r="M1432">
        <f>IF('Support - Calculation Detail'!M1432="","",'Support - Calculation Detail'!M1432)</f>
        <v>0</v>
      </c>
      <c r="N1432">
        <f>IF('Support - Calculation Detail'!N1432="","",'Support - Calculation Detail'!N1432)</f>
        <v>0</v>
      </c>
      <c r="P1432">
        <f>IF('Support - Calculation Detail'!O1432="","",'Support - Calculation Detail'!O1432)</f>
        <v>681335</v>
      </c>
      <c r="Q1432" t="b">
        <v>1</v>
      </c>
      <c r="R1432" t="str">
        <f t="shared" si="110"/>
        <v>4050110</v>
      </c>
      <c r="S1432" t="str">
        <f t="shared" si="111"/>
        <v>4050110-UT</v>
      </c>
      <c r="T1432" t="str">
        <f t="shared" si="112"/>
        <v>4050110-UT</v>
      </c>
      <c r="U1432" t="str">
        <f t="shared" si="113"/>
        <v>5</v>
      </c>
      <c r="V1432" t="str">
        <f t="shared" si="114"/>
        <v>UT</v>
      </c>
    </row>
    <row r="1433" spans="1:22" x14ac:dyDescent="0.35">
      <c r="A1433" t="str">
        <f>IF('Support - Calculation Detail'!A1433="","",LEFT('Support - Calculation Detail'!A1433,7)&amp;"-"&amp;RIGHT('Support - Calculation Detail'!A1433,2))</f>
        <v>4030441-UT</v>
      </c>
      <c r="B1433" t="str">
        <f>IF('Support - Calculation Detail'!C1433="","",'Support - Calculation Detail'!C1433)</f>
        <v>40</v>
      </c>
      <c r="C1433" t="str">
        <f>IF('Support - Calculation Detail'!B1433="","",'Support - Calculation Detail'!B1433)</f>
        <v>N</v>
      </c>
      <c r="D1433">
        <f>IF('Support - Calculation Detail'!D1433="","",'Support - Calculation Detail'!D1433)</f>
        <v>3852595</v>
      </c>
      <c r="E1433">
        <f>IF('Support - Calculation Detail'!E1433="","",'Support - Calculation Detail'!E1433)</f>
        <v>0</v>
      </c>
      <c r="G1433">
        <f>IF('Support - Calculation Detail'!F1433="","",'Support - Calculation Detail'!F1433)</f>
        <v>3852595</v>
      </c>
      <c r="H1433">
        <f>IF('Support - Calculation Detail'!G1433="","",'Support - Calculation Detail'!G1433)</f>
        <v>1.04</v>
      </c>
      <c r="I1433">
        <f>IF('Support - Calculation Detail'!H1433="","",'Support - Calculation Detail'!H1433)</f>
        <v>4006699</v>
      </c>
      <c r="J1433">
        <f>IF('Support - Calculation Detail'!I1433="","",'Support - Calculation Detail'!I1433)</f>
        <v>0</v>
      </c>
      <c r="K1433">
        <f>IF('Support - Calculation Detail'!K1433="","",'Support - Calculation Detail'!K1433)</f>
        <v>4006699</v>
      </c>
      <c r="L1433">
        <f>IF('Support - Calculation Detail'!L1433="","",'Support - Calculation Detail'!L1433)</f>
        <v>125104</v>
      </c>
      <c r="M1433">
        <f>IF('Support - Calculation Detail'!M1433="","",'Support - Calculation Detail'!M1433)</f>
        <v>0</v>
      </c>
      <c r="N1433">
        <f>IF('Support - Calculation Detail'!N1433="","",'Support - Calculation Detail'!N1433)</f>
        <v>0</v>
      </c>
      <c r="P1433">
        <f>IF('Support - Calculation Detail'!O1433="","",'Support - Calculation Detail'!O1433)</f>
        <v>4131803</v>
      </c>
      <c r="Q1433" t="b">
        <v>1</v>
      </c>
      <c r="R1433" t="str">
        <f t="shared" si="110"/>
        <v>4030441</v>
      </c>
      <c r="S1433" t="str">
        <f t="shared" si="111"/>
        <v>4030441-UT</v>
      </c>
      <c r="T1433" t="str">
        <f t="shared" si="112"/>
        <v>4030441-UT</v>
      </c>
      <c r="U1433" t="str">
        <f t="shared" si="113"/>
        <v>3</v>
      </c>
      <c r="V1433" t="str">
        <f t="shared" si="114"/>
        <v>UT</v>
      </c>
    </row>
    <row r="1434" spans="1:22" x14ac:dyDescent="0.35">
      <c r="A1434" t="str">
        <f>IF('Support - Calculation Detail'!A1434="","",LEFT('Support - Calculation Detail'!A1434,7)&amp;"-"&amp;RIGHT('Support - Calculation Detail'!A1434,2))</f>
        <v>4030701-UT</v>
      </c>
      <c r="B1434" t="str">
        <f>IF('Support - Calculation Detail'!C1434="","",'Support - Calculation Detail'!C1434)</f>
        <v>40</v>
      </c>
      <c r="C1434" t="str">
        <f>IF('Support - Calculation Detail'!B1434="","",'Support - Calculation Detail'!B1434)</f>
        <v>N</v>
      </c>
      <c r="D1434">
        <f>IF('Support - Calculation Detail'!D1434="","",'Support - Calculation Detail'!D1434)</f>
        <v>36785</v>
      </c>
      <c r="E1434">
        <f>IF('Support - Calculation Detail'!E1434="","",'Support - Calculation Detail'!E1434)</f>
        <v>0</v>
      </c>
      <c r="G1434">
        <f>IF('Support - Calculation Detail'!F1434="","",'Support - Calculation Detail'!F1434)</f>
        <v>36785</v>
      </c>
      <c r="H1434">
        <f>IF('Support - Calculation Detail'!G1434="","",'Support - Calculation Detail'!G1434)</f>
        <v>1.04</v>
      </c>
      <c r="I1434">
        <f>IF('Support - Calculation Detail'!H1434="","",'Support - Calculation Detail'!H1434)</f>
        <v>38256</v>
      </c>
      <c r="J1434">
        <f>IF('Support - Calculation Detail'!I1434="","",'Support - Calculation Detail'!I1434)</f>
        <v>0</v>
      </c>
      <c r="K1434">
        <f>IF('Support - Calculation Detail'!K1434="","",'Support - Calculation Detail'!K1434)</f>
        <v>38256</v>
      </c>
      <c r="L1434">
        <f>IF('Support - Calculation Detail'!L1434="","",'Support - Calculation Detail'!L1434)</f>
        <v>0</v>
      </c>
      <c r="M1434">
        <f>IF('Support - Calculation Detail'!M1434="","",'Support - Calculation Detail'!M1434)</f>
        <v>0</v>
      </c>
      <c r="N1434">
        <f>IF('Support - Calculation Detail'!N1434="","",'Support - Calculation Detail'!N1434)</f>
        <v>0</v>
      </c>
      <c r="P1434">
        <f>IF('Support - Calculation Detail'!O1434="","",'Support - Calculation Detail'!O1434)</f>
        <v>38256</v>
      </c>
      <c r="Q1434" t="b">
        <v>1</v>
      </c>
      <c r="R1434" t="str">
        <f t="shared" si="110"/>
        <v>4030701</v>
      </c>
      <c r="S1434" t="str">
        <f t="shared" si="111"/>
        <v>4030701-UT</v>
      </c>
      <c r="T1434" t="str">
        <f t="shared" si="112"/>
        <v>4030701-UT</v>
      </c>
      <c r="U1434" t="str">
        <f t="shared" si="113"/>
        <v>3</v>
      </c>
      <c r="V1434" t="str">
        <f t="shared" si="114"/>
        <v>UT</v>
      </c>
    </row>
    <row r="1435" spans="1:22" x14ac:dyDescent="0.35">
      <c r="A1435" t="str">
        <f>IF('Support - Calculation Detail'!A1435="","",LEFT('Support - Calculation Detail'!A1435,7)&amp;"-"&amp;RIGHT('Support - Calculation Detail'!A1435,2))</f>
        <v>4044015-SO</v>
      </c>
      <c r="B1435" t="str">
        <f>IF('Support - Calculation Detail'!C1435="","",'Support - Calculation Detail'!C1435)</f>
        <v>40</v>
      </c>
      <c r="C1435" t="str">
        <f>IF('Support - Calculation Detail'!B1435="","",'Support - Calculation Detail'!B1435)</f>
        <v>N</v>
      </c>
      <c r="D1435">
        <f>IF('Support - Calculation Detail'!D1435="","",'Support - Calculation Detail'!D1435)</f>
        <v>9739222</v>
      </c>
      <c r="E1435">
        <f>IF('Support - Calculation Detail'!E1435="","",'Support - Calculation Detail'!E1435)</f>
        <v>0</v>
      </c>
      <c r="G1435">
        <f>IF('Support - Calculation Detail'!F1435="","",'Support - Calculation Detail'!F1435)</f>
        <v>9739222</v>
      </c>
      <c r="H1435">
        <f>IF('Support - Calculation Detail'!G1435="","",'Support - Calculation Detail'!G1435)</f>
        <v>1.04</v>
      </c>
      <c r="I1435">
        <f>IF('Support - Calculation Detail'!H1435="","",'Support - Calculation Detail'!H1435)</f>
        <v>10128791</v>
      </c>
      <c r="J1435">
        <f>IF('Support - Calculation Detail'!I1435="","",'Support - Calculation Detail'!I1435)</f>
        <v>0</v>
      </c>
      <c r="K1435">
        <f>IF('Support - Calculation Detail'!K1435="","",'Support - Calculation Detail'!K1435)</f>
        <v>10128791</v>
      </c>
      <c r="L1435">
        <f>IF('Support - Calculation Detail'!L1435="","",'Support - Calculation Detail'!L1435)</f>
        <v>0</v>
      </c>
      <c r="M1435">
        <f>IF('Support - Calculation Detail'!M1435="","",'Support - Calculation Detail'!M1435)</f>
        <v>0</v>
      </c>
      <c r="N1435">
        <f>IF('Support - Calculation Detail'!N1435="","",'Support - Calculation Detail'!N1435)</f>
        <v>0</v>
      </c>
      <c r="P1435">
        <f>IF('Support - Calculation Detail'!O1435="","",'Support - Calculation Detail'!O1435)</f>
        <v>10128791</v>
      </c>
      <c r="Q1435" t="b">
        <v>1</v>
      </c>
      <c r="R1435" t="str">
        <f t="shared" si="110"/>
        <v>4044015</v>
      </c>
      <c r="S1435" t="str">
        <f t="shared" si="111"/>
        <v>4044015-SO</v>
      </c>
      <c r="T1435" t="str">
        <f t="shared" si="112"/>
        <v>4044015-SO</v>
      </c>
      <c r="U1435" t="str">
        <f t="shared" si="113"/>
        <v>4</v>
      </c>
      <c r="V1435" t="str">
        <f t="shared" si="114"/>
        <v>SO</v>
      </c>
    </row>
    <row r="1436" spans="1:22" x14ac:dyDescent="0.35">
      <c r="A1436" t="str">
        <f>IF('Support - Calculation Detail'!A1436="","",LEFT('Support - Calculation Detail'!A1436,7)&amp;"-"&amp;RIGHT('Support - Calculation Detail'!A1436,2))</f>
        <v>4110000-UT</v>
      </c>
      <c r="B1436" t="str">
        <f>IF('Support - Calculation Detail'!C1436="","",'Support - Calculation Detail'!C1436)</f>
        <v>41</v>
      </c>
      <c r="C1436" t="str">
        <f>IF('Support - Calculation Detail'!B1436="","",'Support - Calculation Detail'!B1436)</f>
        <v>N</v>
      </c>
      <c r="D1436">
        <f>IF('Support - Calculation Detail'!D1436="","",'Support - Calculation Detail'!D1436)</f>
        <v>22971375</v>
      </c>
      <c r="E1436">
        <f>IF('Support - Calculation Detail'!E1436="","",'Support - Calculation Detail'!E1436)</f>
        <v>1700000</v>
      </c>
      <c r="G1436">
        <f>IF('Support - Calculation Detail'!F1436="","",'Support - Calculation Detail'!F1436)</f>
        <v>24671375</v>
      </c>
      <c r="H1436">
        <f>IF('Support - Calculation Detail'!G1436="","",'Support - Calculation Detail'!G1436)</f>
        <v>1.04</v>
      </c>
      <c r="I1436">
        <f>IF('Support - Calculation Detail'!H1436="","",'Support - Calculation Detail'!H1436)</f>
        <v>25658230</v>
      </c>
      <c r="J1436">
        <f>IF('Support - Calculation Detail'!I1436="","",'Support - Calculation Detail'!I1436)</f>
        <v>0</v>
      </c>
      <c r="K1436">
        <f>IF('Support - Calculation Detail'!K1436="","",'Support - Calculation Detail'!K1436)</f>
        <v>25658230</v>
      </c>
      <c r="L1436">
        <f>IF('Support - Calculation Detail'!L1436="","",'Support - Calculation Detail'!L1436)</f>
        <v>3933258</v>
      </c>
      <c r="M1436">
        <f>IF('Support - Calculation Detail'!M1436="","",'Support - Calculation Detail'!M1436)</f>
        <v>1124136</v>
      </c>
      <c r="N1436">
        <f>IF('Support - Calculation Detail'!N1436="","",'Support - Calculation Detail'!N1436)</f>
        <v>3042808.2392450566</v>
      </c>
      <c r="P1436">
        <f>IF('Support - Calculation Detail'!O1436="","",'Support - Calculation Detail'!O1436)</f>
        <v>33758432.239245057</v>
      </c>
      <c r="Q1436" t="b">
        <v>1</v>
      </c>
      <c r="R1436" t="str">
        <f t="shared" si="110"/>
        <v>4110000</v>
      </c>
      <c r="S1436" t="str">
        <f t="shared" si="111"/>
        <v>4110000-UT</v>
      </c>
      <c r="T1436" t="str">
        <f t="shared" si="112"/>
        <v>4110000-UT</v>
      </c>
      <c r="U1436" t="str">
        <f t="shared" si="113"/>
        <v>1</v>
      </c>
      <c r="V1436" t="str">
        <f t="shared" si="114"/>
        <v>UT</v>
      </c>
    </row>
    <row r="1437" spans="1:22" x14ac:dyDescent="0.35">
      <c r="A1437" t="str">
        <f>IF('Support - Calculation Detail'!A1437="","",LEFT('Support - Calculation Detail'!A1437,7)&amp;"-"&amp;RIGHT('Support - Calculation Detail'!A1437,2))</f>
        <v>4120001-TF</v>
      </c>
      <c r="B1437" t="str">
        <f>IF('Support - Calculation Detail'!C1437="","",'Support - Calculation Detail'!C1437)</f>
        <v>41</v>
      </c>
      <c r="C1437" t="str">
        <f>IF('Support - Calculation Detail'!B1437="","",'Support - Calculation Detail'!B1437)</f>
        <v>N</v>
      </c>
      <c r="D1437">
        <f>IF('Support - Calculation Detail'!D1437="","",'Support - Calculation Detail'!D1437)</f>
        <v>6452</v>
      </c>
      <c r="E1437">
        <f>IF('Support - Calculation Detail'!E1437="","",'Support - Calculation Detail'!E1437)</f>
        <v>0</v>
      </c>
      <c r="G1437">
        <f>IF('Support - Calculation Detail'!F1437="","",'Support - Calculation Detail'!F1437)</f>
        <v>6452</v>
      </c>
      <c r="H1437">
        <f>IF('Support - Calculation Detail'!G1437="","",'Support - Calculation Detail'!G1437)</f>
        <v>1.04</v>
      </c>
      <c r="I1437">
        <f>IF('Support - Calculation Detail'!H1437="","",'Support - Calculation Detail'!H1437)</f>
        <v>6710</v>
      </c>
      <c r="J1437">
        <f>IF('Support - Calculation Detail'!I1437="","",'Support - Calculation Detail'!I1437)</f>
        <v>0</v>
      </c>
      <c r="K1437">
        <f>IF('Support - Calculation Detail'!K1437="","",'Support - Calculation Detail'!K1437)</f>
        <v>6710</v>
      </c>
      <c r="L1437">
        <f>IF('Support - Calculation Detail'!L1437="","",'Support - Calculation Detail'!L1437)</f>
        <v>0</v>
      </c>
      <c r="M1437">
        <f>IF('Support - Calculation Detail'!M1437="","",'Support - Calculation Detail'!M1437)</f>
        <v>0</v>
      </c>
      <c r="N1437">
        <f>IF('Support - Calculation Detail'!N1437="","",'Support - Calculation Detail'!N1437)</f>
        <v>0</v>
      </c>
      <c r="P1437">
        <f>IF('Support - Calculation Detail'!O1437="","",'Support - Calculation Detail'!O1437)</f>
        <v>6710</v>
      </c>
      <c r="Q1437" t="b">
        <v>1</v>
      </c>
      <c r="R1437" t="str">
        <f t="shared" si="110"/>
        <v>4120001</v>
      </c>
      <c r="S1437" t="str">
        <f t="shared" si="111"/>
        <v>4120001-TF</v>
      </c>
      <c r="T1437" t="str">
        <f t="shared" si="112"/>
        <v>4120001-TF</v>
      </c>
      <c r="U1437" t="str">
        <f t="shared" si="113"/>
        <v>2</v>
      </c>
      <c r="V1437" t="str">
        <f t="shared" si="114"/>
        <v>TF</v>
      </c>
    </row>
    <row r="1438" spans="1:22" x14ac:dyDescent="0.35">
      <c r="A1438" t="str">
        <f>IF('Support - Calculation Detail'!A1438="","",LEFT('Support - Calculation Detail'!A1438,7)&amp;"-"&amp;RIGHT('Support - Calculation Detail'!A1438,2))</f>
        <v>4120001-UT</v>
      </c>
      <c r="B1438" t="str">
        <f>IF('Support - Calculation Detail'!C1438="","",'Support - Calculation Detail'!C1438)</f>
        <v>41</v>
      </c>
      <c r="C1438" t="str">
        <f>IF('Support - Calculation Detail'!B1438="","",'Support - Calculation Detail'!B1438)</f>
        <v>N</v>
      </c>
      <c r="D1438">
        <f>IF('Support - Calculation Detail'!D1438="","",'Support - Calculation Detail'!D1438)</f>
        <v>90880</v>
      </c>
      <c r="E1438">
        <f>IF('Support - Calculation Detail'!E1438="","",'Support - Calculation Detail'!E1438)</f>
        <v>0</v>
      </c>
      <c r="G1438">
        <f>IF('Support - Calculation Detail'!F1438="","",'Support - Calculation Detail'!F1438)</f>
        <v>90880</v>
      </c>
      <c r="H1438">
        <f>IF('Support - Calculation Detail'!G1438="","",'Support - Calculation Detail'!G1438)</f>
        <v>1.04</v>
      </c>
      <c r="I1438">
        <f>IF('Support - Calculation Detail'!H1438="","",'Support - Calculation Detail'!H1438)</f>
        <v>94515</v>
      </c>
      <c r="J1438">
        <f>IF('Support - Calculation Detail'!I1438="","",'Support - Calculation Detail'!I1438)</f>
        <v>0</v>
      </c>
      <c r="K1438">
        <f>IF('Support - Calculation Detail'!K1438="","",'Support - Calculation Detail'!K1438)</f>
        <v>94515</v>
      </c>
      <c r="L1438">
        <f>IF('Support - Calculation Detail'!L1438="","",'Support - Calculation Detail'!L1438)</f>
        <v>0</v>
      </c>
      <c r="M1438">
        <f>IF('Support - Calculation Detail'!M1438="","",'Support - Calculation Detail'!M1438)</f>
        <v>0</v>
      </c>
      <c r="N1438">
        <f>IF('Support - Calculation Detail'!N1438="","",'Support - Calculation Detail'!N1438)</f>
        <v>0</v>
      </c>
      <c r="P1438">
        <f>IF('Support - Calculation Detail'!O1438="","",'Support - Calculation Detail'!O1438)</f>
        <v>94515</v>
      </c>
      <c r="Q1438" t="b">
        <v>1</v>
      </c>
      <c r="R1438" t="str">
        <f t="shared" si="110"/>
        <v>4120001</v>
      </c>
      <c r="S1438" t="str">
        <f t="shared" si="111"/>
        <v>4120001-UT</v>
      </c>
      <c r="T1438" t="str">
        <f t="shared" si="112"/>
        <v>4120001-UT</v>
      </c>
      <c r="U1438" t="str">
        <f t="shared" si="113"/>
        <v>2</v>
      </c>
      <c r="V1438" t="str">
        <f t="shared" si="114"/>
        <v>UT</v>
      </c>
    </row>
    <row r="1439" spans="1:22" x14ac:dyDescent="0.35">
      <c r="A1439" t="str">
        <f>IF('Support - Calculation Detail'!A1439="","",LEFT('Support - Calculation Detail'!A1439,7)&amp;"-"&amp;RIGHT('Support - Calculation Detail'!A1439,2))</f>
        <v>4120002-UT</v>
      </c>
      <c r="B1439" t="str">
        <f>IF('Support - Calculation Detail'!C1439="","",'Support - Calculation Detail'!C1439)</f>
        <v>41</v>
      </c>
      <c r="C1439" t="str">
        <f>IF('Support - Calculation Detail'!B1439="","",'Support - Calculation Detail'!B1439)</f>
        <v>N</v>
      </c>
      <c r="D1439">
        <f>IF('Support - Calculation Detail'!D1439="","",'Support - Calculation Detail'!D1439)</f>
        <v>28699</v>
      </c>
      <c r="E1439">
        <f>IF('Support - Calculation Detail'!E1439="","",'Support - Calculation Detail'!E1439)</f>
        <v>0</v>
      </c>
      <c r="G1439">
        <f>IF('Support - Calculation Detail'!F1439="","",'Support - Calculation Detail'!F1439)</f>
        <v>28699</v>
      </c>
      <c r="H1439">
        <f>IF('Support - Calculation Detail'!G1439="","",'Support - Calculation Detail'!G1439)</f>
        <v>1.04</v>
      </c>
      <c r="I1439">
        <f>IF('Support - Calculation Detail'!H1439="","",'Support - Calculation Detail'!H1439)</f>
        <v>29847</v>
      </c>
      <c r="J1439">
        <f>IF('Support - Calculation Detail'!I1439="","",'Support - Calculation Detail'!I1439)</f>
        <v>0</v>
      </c>
      <c r="K1439">
        <f>IF('Support - Calculation Detail'!K1439="","",'Support - Calculation Detail'!K1439)</f>
        <v>29847</v>
      </c>
      <c r="L1439">
        <f>IF('Support - Calculation Detail'!L1439="","",'Support - Calculation Detail'!L1439)</f>
        <v>0</v>
      </c>
      <c r="M1439">
        <f>IF('Support - Calculation Detail'!M1439="","",'Support - Calculation Detail'!M1439)</f>
        <v>0</v>
      </c>
      <c r="N1439">
        <f>IF('Support - Calculation Detail'!N1439="","",'Support - Calculation Detail'!N1439)</f>
        <v>0</v>
      </c>
      <c r="P1439">
        <f>IF('Support - Calculation Detail'!O1439="","",'Support - Calculation Detail'!O1439)</f>
        <v>29847</v>
      </c>
      <c r="Q1439" t="b">
        <v>1</v>
      </c>
      <c r="R1439" t="str">
        <f t="shared" si="110"/>
        <v>4120002</v>
      </c>
      <c r="S1439" t="str">
        <f t="shared" si="111"/>
        <v>4120002-UT</v>
      </c>
      <c r="T1439" t="str">
        <f t="shared" si="112"/>
        <v>4120002-UT</v>
      </c>
      <c r="U1439" t="str">
        <f t="shared" si="113"/>
        <v>2</v>
      </c>
      <c r="V1439" t="str">
        <f t="shared" si="114"/>
        <v>UT</v>
      </c>
    </row>
    <row r="1440" spans="1:22" x14ac:dyDescent="0.35">
      <c r="A1440" t="str">
        <f>IF('Support - Calculation Detail'!A1440="","",LEFT('Support - Calculation Detail'!A1440,7)&amp;"-"&amp;RIGHT('Support - Calculation Detail'!A1440,2))</f>
        <v>4120003-TF</v>
      </c>
      <c r="B1440" t="str">
        <f>IF('Support - Calculation Detail'!C1440="","",'Support - Calculation Detail'!C1440)</f>
        <v>41</v>
      </c>
      <c r="C1440" t="str">
        <f>IF('Support - Calculation Detail'!B1440="","",'Support - Calculation Detail'!B1440)</f>
        <v>N</v>
      </c>
      <c r="D1440">
        <f>IF('Support - Calculation Detail'!D1440="","",'Support - Calculation Detail'!D1440)</f>
        <v>42072</v>
      </c>
      <c r="E1440">
        <f>IF('Support - Calculation Detail'!E1440="","",'Support - Calculation Detail'!E1440)</f>
        <v>0</v>
      </c>
      <c r="G1440">
        <f>IF('Support - Calculation Detail'!F1440="","",'Support - Calculation Detail'!F1440)</f>
        <v>42072</v>
      </c>
      <c r="H1440">
        <f>IF('Support - Calculation Detail'!G1440="","",'Support - Calculation Detail'!G1440)</f>
        <v>1.04</v>
      </c>
      <c r="I1440">
        <f>IF('Support - Calculation Detail'!H1440="","",'Support - Calculation Detail'!H1440)</f>
        <v>43755</v>
      </c>
      <c r="J1440">
        <f>IF('Support - Calculation Detail'!I1440="","",'Support - Calculation Detail'!I1440)</f>
        <v>0</v>
      </c>
      <c r="K1440">
        <f>IF('Support - Calculation Detail'!K1440="","",'Support - Calculation Detail'!K1440)</f>
        <v>43755</v>
      </c>
      <c r="L1440">
        <f>IF('Support - Calculation Detail'!L1440="","",'Support - Calculation Detail'!L1440)</f>
        <v>0</v>
      </c>
      <c r="M1440">
        <f>IF('Support - Calculation Detail'!M1440="","",'Support - Calculation Detail'!M1440)</f>
        <v>0</v>
      </c>
      <c r="N1440">
        <f>IF('Support - Calculation Detail'!N1440="","",'Support - Calculation Detail'!N1440)</f>
        <v>0</v>
      </c>
      <c r="P1440">
        <f>IF('Support - Calculation Detail'!O1440="","",'Support - Calculation Detail'!O1440)</f>
        <v>43755</v>
      </c>
      <c r="Q1440" t="b">
        <v>1</v>
      </c>
      <c r="R1440" t="str">
        <f t="shared" si="110"/>
        <v>4120003</v>
      </c>
      <c r="S1440" t="str">
        <f t="shared" si="111"/>
        <v>4120003-TF</v>
      </c>
      <c r="T1440" t="str">
        <f t="shared" si="112"/>
        <v>4120003-TF</v>
      </c>
      <c r="U1440" t="str">
        <f t="shared" si="113"/>
        <v>2</v>
      </c>
      <c r="V1440" t="str">
        <f t="shared" si="114"/>
        <v>TF</v>
      </c>
    </row>
    <row r="1441" spans="1:22" x14ac:dyDescent="0.35">
      <c r="A1441" t="str">
        <f>IF('Support - Calculation Detail'!A1441="","",LEFT('Support - Calculation Detail'!A1441,7)&amp;"-"&amp;RIGHT('Support - Calculation Detail'!A1441,2))</f>
        <v>4120003-UT</v>
      </c>
      <c r="B1441" t="str">
        <f>IF('Support - Calculation Detail'!C1441="","",'Support - Calculation Detail'!C1441)</f>
        <v>41</v>
      </c>
      <c r="C1441" t="str">
        <f>IF('Support - Calculation Detail'!B1441="","",'Support - Calculation Detail'!B1441)</f>
        <v>N</v>
      </c>
      <c r="D1441">
        <f>IF('Support - Calculation Detail'!D1441="","",'Support - Calculation Detail'!D1441)</f>
        <v>264907</v>
      </c>
      <c r="E1441">
        <f>IF('Support - Calculation Detail'!E1441="","",'Support - Calculation Detail'!E1441)</f>
        <v>0</v>
      </c>
      <c r="G1441">
        <f>IF('Support - Calculation Detail'!F1441="","",'Support - Calculation Detail'!F1441)</f>
        <v>264907</v>
      </c>
      <c r="H1441">
        <f>IF('Support - Calculation Detail'!G1441="","",'Support - Calculation Detail'!G1441)</f>
        <v>1.04</v>
      </c>
      <c r="I1441">
        <f>IF('Support - Calculation Detail'!H1441="","",'Support - Calculation Detail'!H1441)</f>
        <v>275503</v>
      </c>
      <c r="J1441">
        <f>IF('Support - Calculation Detail'!I1441="","",'Support - Calculation Detail'!I1441)</f>
        <v>0</v>
      </c>
      <c r="K1441">
        <f>IF('Support - Calculation Detail'!K1441="","",'Support - Calculation Detail'!K1441)</f>
        <v>275503</v>
      </c>
      <c r="L1441">
        <f>IF('Support - Calculation Detail'!L1441="","",'Support - Calculation Detail'!L1441)</f>
        <v>0</v>
      </c>
      <c r="M1441">
        <f>IF('Support - Calculation Detail'!M1441="","",'Support - Calculation Detail'!M1441)</f>
        <v>0</v>
      </c>
      <c r="N1441">
        <f>IF('Support - Calculation Detail'!N1441="","",'Support - Calculation Detail'!N1441)</f>
        <v>0</v>
      </c>
      <c r="P1441">
        <f>IF('Support - Calculation Detail'!O1441="","",'Support - Calculation Detail'!O1441)</f>
        <v>275503</v>
      </c>
      <c r="Q1441" t="b">
        <v>1</v>
      </c>
      <c r="R1441" t="str">
        <f t="shared" si="110"/>
        <v>4120003</v>
      </c>
      <c r="S1441" t="str">
        <f t="shared" si="111"/>
        <v>4120003-UT</v>
      </c>
      <c r="T1441" t="str">
        <f t="shared" si="112"/>
        <v>4120003-UT</v>
      </c>
      <c r="U1441" t="str">
        <f t="shared" si="113"/>
        <v>2</v>
      </c>
      <c r="V1441" t="str">
        <f t="shared" si="114"/>
        <v>UT</v>
      </c>
    </row>
    <row r="1442" spans="1:22" x14ac:dyDescent="0.35">
      <c r="A1442" t="str">
        <f>IF('Support - Calculation Detail'!A1442="","",LEFT('Support - Calculation Detail'!A1442,7)&amp;"-"&amp;RIGHT('Support - Calculation Detail'!A1442,2))</f>
        <v>4120004-UT</v>
      </c>
      <c r="B1442" t="str">
        <f>IF('Support - Calculation Detail'!C1442="","",'Support - Calculation Detail'!C1442)</f>
        <v>41</v>
      </c>
      <c r="C1442" t="str">
        <f>IF('Support - Calculation Detail'!B1442="","",'Support - Calculation Detail'!B1442)</f>
        <v>N</v>
      </c>
      <c r="D1442">
        <f>IF('Support - Calculation Detail'!D1442="","",'Support - Calculation Detail'!D1442)</f>
        <v>17462</v>
      </c>
      <c r="E1442">
        <f>IF('Support - Calculation Detail'!E1442="","",'Support - Calculation Detail'!E1442)</f>
        <v>0</v>
      </c>
      <c r="G1442">
        <f>IF('Support - Calculation Detail'!F1442="","",'Support - Calculation Detail'!F1442)</f>
        <v>17462</v>
      </c>
      <c r="H1442">
        <f>IF('Support - Calculation Detail'!G1442="","",'Support - Calculation Detail'!G1442)</f>
        <v>1.04</v>
      </c>
      <c r="I1442">
        <f>IF('Support - Calculation Detail'!H1442="","",'Support - Calculation Detail'!H1442)</f>
        <v>18160</v>
      </c>
      <c r="J1442">
        <f>IF('Support - Calculation Detail'!I1442="","",'Support - Calculation Detail'!I1442)</f>
        <v>0</v>
      </c>
      <c r="K1442">
        <f>IF('Support - Calculation Detail'!K1442="","",'Support - Calculation Detail'!K1442)</f>
        <v>18160</v>
      </c>
      <c r="L1442">
        <f>IF('Support - Calculation Detail'!L1442="","",'Support - Calculation Detail'!L1442)</f>
        <v>0</v>
      </c>
      <c r="M1442">
        <f>IF('Support - Calculation Detail'!M1442="","",'Support - Calculation Detail'!M1442)</f>
        <v>0</v>
      </c>
      <c r="N1442">
        <f>IF('Support - Calculation Detail'!N1442="","",'Support - Calculation Detail'!N1442)</f>
        <v>0</v>
      </c>
      <c r="P1442">
        <f>IF('Support - Calculation Detail'!O1442="","",'Support - Calculation Detail'!O1442)</f>
        <v>18160</v>
      </c>
      <c r="Q1442" t="b">
        <v>1</v>
      </c>
      <c r="R1442" t="str">
        <f t="shared" si="110"/>
        <v>4120004</v>
      </c>
      <c r="S1442" t="str">
        <f t="shared" si="111"/>
        <v>4120004-UT</v>
      </c>
      <c r="T1442" t="str">
        <f t="shared" si="112"/>
        <v>4120004-UT</v>
      </c>
      <c r="U1442" t="str">
        <f t="shared" si="113"/>
        <v>2</v>
      </c>
      <c r="V1442" t="str">
        <f t="shared" si="114"/>
        <v>UT</v>
      </c>
    </row>
    <row r="1443" spans="1:22" x14ac:dyDescent="0.35">
      <c r="A1443" t="str">
        <f>IF('Support - Calculation Detail'!A1443="","",LEFT('Support - Calculation Detail'!A1443,7)&amp;"-"&amp;RIGHT('Support - Calculation Detail'!A1443,2))</f>
        <v>4120006-UT</v>
      </c>
      <c r="B1443" t="str">
        <f>IF('Support - Calculation Detail'!C1443="","",'Support - Calculation Detail'!C1443)</f>
        <v>41</v>
      </c>
      <c r="C1443" t="str">
        <f>IF('Support - Calculation Detail'!B1443="","",'Support - Calculation Detail'!B1443)</f>
        <v>N</v>
      </c>
      <c r="D1443">
        <f>IF('Support - Calculation Detail'!D1443="","",'Support - Calculation Detail'!D1443)</f>
        <v>39826</v>
      </c>
      <c r="E1443">
        <f>IF('Support - Calculation Detail'!E1443="","",'Support - Calculation Detail'!E1443)</f>
        <v>0</v>
      </c>
      <c r="G1443">
        <f>IF('Support - Calculation Detail'!F1443="","",'Support - Calculation Detail'!F1443)</f>
        <v>39826</v>
      </c>
      <c r="H1443">
        <f>IF('Support - Calculation Detail'!G1443="","",'Support - Calculation Detail'!G1443)</f>
        <v>1.04</v>
      </c>
      <c r="I1443">
        <f>IF('Support - Calculation Detail'!H1443="","",'Support - Calculation Detail'!H1443)</f>
        <v>41419</v>
      </c>
      <c r="J1443">
        <f>IF('Support - Calculation Detail'!I1443="","",'Support - Calculation Detail'!I1443)</f>
        <v>0</v>
      </c>
      <c r="K1443">
        <f>IF('Support - Calculation Detail'!K1443="","",'Support - Calculation Detail'!K1443)</f>
        <v>41419</v>
      </c>
      <c r="L1443">
        <f>IF('Support - Calculation Detail'!L1443="","",'Support - Calculation Detail'!L1443)</f>
        <v>0</v>
      </c>
      <c r="M1443">
        <f>IF('Support - Calculation Detail'!M1443="","",'Support - Calculation Detail'!M1443)</f>
        <v>0</v>
      </c>
      <c r="N1443">
        <f>IF('Support - Calculation Detail'!N1443="","",'Support - Calculation Detail'!N1443)</f>
        <v>0</v>
      </c>
      <c r="P1443">
        <f>IF('Support - Calculation Detail'!O1443="","",'Support - Calculation Detail'!O1443)</f>
        <v>41419</v>
      </c>
      <c r="Q1443" t="b">
        <v>1</v>
      </c>
      <c r="R1443" t="str">
        <f t="shared" si="110"/>
        <v>4120006</v>
      </c>
      <c r="S1443" t="str">
        <f t="shared" si="111"/>
        <v>4120006-UT</v>
      </c>
      <c r="T1443" t="str">
        <f t="shared" si="112"/>
        <v>4120006-UT</v>
      </c>
      <c r="U1443" t="str">
        <f t="shared" si="113"/>
        <v>2</v>
      </c>
      <c r="V1443" t="str">
        <f t="shared" si="114"/>
        <v>UT</v>
      </c>
    </row>
    <row r="1444" spans="1:22" x14ac:dyDescent="0.35">
      <c r="A1444" t="str">
        <f>IF('Support - Calculation Detail'!A1444="","",LEFT('Support - Calculation Detail'!A1444,7)&amp;"-"&amp;RIGHT('Support - Calculation Detail'!A1444,2))</f>
        <v>4120007-TF</v>
      </c>
      <c r="B1444" t="str">
        <f>IF('Support - Calculation Detail'!C1444="","",'Support - Calculation Detail'!C1444)</f>
        <v>41</v>
      </c>
      <c r="C1444" t="str">
        <f>IF('Support - Calculation Detail'!B1444="","",'Support - Calculation Detail'!B1444)</f>
        <v>N</v>
      </c>
      <c r="D1444">
        <f>IF('Support - Calculation Detail'!D1444="","",'Support - Calculation Detail'!D1444)</f>
        <v>44648</v>
      </c>
      <c r="E1444">
        <f>IF('Support - Calculation Detail'!E1444="","",'Support - Calculation Detail'!E1444)</f>
        <v>0</v>
      </c>
      <c r="G1444">
        <f>IF('Support - Calculation Detail'!F1444="","",'Support - Calculation Detail'!F1444)</f>
        <v>44648</v>
      </c>
      <c r="H1444">
        <f>IF('Support - Calculation Detail'!G1444="","",'Support - Calculation Detail'!G1444)</f>
        <v>1.04</v>
      </c>
      <c r="I1444">
        <f>IF('Support - Calculation Detail'!H1444="","",'Support - Calculation Detail'!H1444)</f>
        <v>46434</v>
      </c>
      <c r="J1444">
        <f>IF('Support - Calculation Detail'!I1444="","",'Support - Calculation Detail'!I1444)</f>
        <v>0</v>
      </c>
      <c r="K1444">
        <f>IF('Support - Calculation Detail'!K1444="","",'Support - Calculation Detail'!K1444)</f>
        <v>46434</v>
      </c>
      <c r="L1444">
        <f>IF('Support - Calculation Detail'!L1444="","",'Support - Calculation Detail'!L1444)</f>
        <v>0</v>
      </c>
      <c r="M1444">
        <f>IF('Support - Calculation Detail'!M1444="","",'Support - Calculation Detail'!M1444)</f>
        <v>0</v>
      </c>
      <c r="N1444">
        <f>IF('Support - Calculation Detail'!N1444="","",'Support - Calculation Detail'!N1444)</f>
        <v>0</v>
      </c>
      <c r="P1444">
        <f>IF('Support - Calculation Detail'!O1444="","",'Support - Calculation Detail'!O1444)</f>
        <v>46434</v>
      </c>
      <c r="Q1444" t="b">
        <v>1</v>
      </c>
      <c r="R1444" t="str">
        <f t="shared" si="110"/>
        <v>4120007</v>
      </c>
      <c r="S1444" t="str">
        <f t="shared" si="111"/>
        <v>4120007-TF</v>
      </c>
      <c r="T1444" t="str">
        <f t="shared" si="112"/>
        <v>4120007-TF</v>
      </c>
      <c r="U1444" t="str">
        <f t="shared" si="113"/>
        <v>2</v>
      </c>
      <c r="V1444" t="str">
        <f t="shared" si="114"/>
        <v>TF</v>
      </c>
    </row>
    <row r="1445" spans="1:22" x14ac:dyDescent="0.35">
      <c r="A1445" t="str">
        <f>IF('Support - Calculation Detail'!A1445="","",LEFT('Support - Calculation Detail'!A1445,7)&amp;"-"&amp;RIGHT('Support - Calculation Detail'!A1445,2))</f>
        <v>4120007-UT</v>
      </c>
      <c r="B1445" t="str">
        <f>IF('Support - Calculation Detail'!C1445="","",'Support - Calculation Detail'!C1445)</f>
        <v>41</v>
      </c>
      <c r="C1445" t="str">
        <f>IF('Support - Calculation Detail'!B1445="","",'Support - Calculation Detail'!B1445)</f>
        <v>N</v>
      </c>
      <c r="D1445">
        <f>IF('Support - Calculation Detail'!D1445="","",'Support - Calculation Detail'!D1445)</f>
        <v>126413</v>
      </c>
      <c r="E1445">
        <f>IF('Support - Calculation Detail'!E1445="","",'Support - Calculation Detail'!E1445)</f>
        <v>0</v>
      </c>
      <c r="G1445">
        <f>IF('Support - Calculation Detail'!F1445="","",'Support - Calculation Detail'!F1445)</f>
        <v>126413</v>
      </c>
      <c r="H1445">
        <f>IF('Support - Calculation Detail'!G1445="","",'Support - Calculation Detail'!G1445)</f>
        <v>1.04</v>
      </c>
      <c r="I1445">
        <f>IF('Support - Calculation Detail'!H1445="","",'Support - Calculation Detail'!H1445)</f>
        <v>131470</v>
      </c>
      <c r="J1445">
        <f>IF('Support - Calculation Detail'!I1445="","",'Support - Calculation Detail'!I1445)</f>
        <v>0</v>
      </c>
      <c r="K1445">
        <f>IF('Support - Calculation Detail'!K1445="","",'Support - Calculation Detail'!K1445)</f>
        <v>131470</v>
      </c>
      <c r="L1445">
        <f>IF('Support - Calculation Detail'!L1445="","",'Support - Calculation Detail'!L1445)</f>
        <v>0</v>
      </c>
      <c r="M1445">
        <f>IF('Support - Calculation Detail'!M1445="","",'Support - Calculation Detail'!M1445)</f>
        <v>0</v>
      </c>
      <c r="N1445">
        <f>IF('Support - Calculation Detail'!N1445="","",'Support - Calculation Detail'!N1445)</f>
        <v>0</v>
      </c>
      <c r="P1445">
        <f>IF('Support - Calculation Detail'!O1445="","",'Support - Calculation Detail'!O1445)</f>
        <v>131470</v>
      </c>
      <c r="Q1445" t="b">
        <v>1</v>
      </c>
      <c r="R1445" t="str">
        <f t="shared" si="110"/>
        <v>4120007</v>
      </c>
      <c r="S1445" t="str">
        <f t="shared" si="111"/>
        <v>4120007-UT</v>
      </c>
      <c r="T1445" t="str">
        <f t="shared" si="112"/>
        <v>4120007-UT</v>
      </c>
      <c r="U1445" t="str">
        <f t="shared" si="113"/>
        <v>2</v>
      </c>
      <c r="V1445" t="str">
        <f t="shared" si="114"/>
        <v>UT</v>
      </c>
    </row>
    <row r="1446" spans="1:22" x14ac:dyDescent="0.35">
      <c r="A1446" t="str">
        <f>IF('Support - Calculation Detail'!A1446="","",LEFT('Support - Calculation Detail'!A1446,7)&amp;"-"&amp;RIGHT('Support - Calculation Detail'!A1446,2))</f>
        <v>4120009-UT</v>
      </c>
      <c r="B1446" t="str">
        <f>IF('Support - Calculation Detail'!C1446="","",'Support - Calculation Detail'!C1446)</f>
        <v>41</v>
      </c>
      <c r="C1446" t="str">
        <f>IF('Support - Calculation Detail'!B1446="","",'Support - Calculation Detail'!B1446)</f>
        <v>N</v>
      </c>
      <c r="D1446">
        <f>IF('Support - Calculation Detail'!D1446="","",'Support - Calculation Detail'!D1446)</f>
        <v>395904</v>
      </c>
      <c r="E1446">
        <f>IF('Support - Calculation Detail'!E1446="","",'Support - Calculation Detail'!E1446)</f>
        <v>0</v>
      </c>
      <c r="G1446">
        <f>IF('Support - Calculation Detail'!F1446="","",'Support - Calculation Detail'!F1446)</f>
        <v>395904</v>
      </c>
      <c r="H1446">
        <f>IF('Support - Calculation Detail'!G1446="","",'Support - Calculation Detail'!G1446)</f>
        <v>1.04</v>
      </c>
      <c r="I1446">
        <f>IF('Support - Calculation Detail'!H1446="","",'Support - Calculation Detail'!H1446)</f>
        <v>411740</v>
      </c>
      <c r="J1446">
        <f>IF('Support - Calculation Detail'!I1446="","",'Support - Calculation Detail'!I1446)</f>
        <v>0</v>
      </c>
      <c r="K1446">
        <f>IF('Support - Calculation Detail'!K1446="","",'Support - Calculation Detail'!K1446)</f>
        <v>411740</v>
      </c>
      <c r="L1446">
        <f>IF('Support - Calculation Detail'!L1446="","",'Support - Calculation Detail'!L1446)</f>
        <v>0</v>
      </c>
      <c r="M1446">
        <f>IF('Support - Calculation Detail'!M1446="","",'Support - Calculation Detail'!M1446)</f>
        <v>0</v>
      </c>
      <c r="N1446">
        <f>IF('Support - Calculation Detail'!N1446="","",'Support - Calculation Detail'!N1446)</f>
        <v>0</v>
      </c>
      <c r="P1446">
        <f>IF('Support - Calculation Detail'!O1446="","",'Support - Calculation Detail'!O1446)</f>
        <v>411740</v>
      </c>
      <c r="Q1446" t="b">
        <v>1</v>
      </c>
      <c r="R1446" t="str">
        <f t="shared" si="110"/>
        <v>4120009</v>
      </c>
      <c r="S1446" t="str">
        <f t="shared" si="111"/>
        <v>4120009-UT</v>
      </c>
      <c r="T1446" t="str">
        <f t="shared" si="112"/>
        <v>4120009-UT</v>
      </c>
      <c r="U1446" t="str">
        <f t="shared" si="113"/>
        <v>2</v>
      </c>
      <c r="V1446" t="str">
        <f t="shared" si="114"/>
        <v>UT</v>
      </c>
    </row>
    <row r="1447" spans="1:22" x14ac:dyDescent="0.35">
      <c r="A1447" t="str">
        <f>IF('Support - Calculation Detail'!A1447="","",LEFT('Support - Calculation Detail'!A1447,7)&amp;"-"&amp;RIGHT('Support - Calculation Detail'!A1447,2))</f>
        <v>4150112-UT</v>
      </c>
      <c r="B1447" t="str">
        <f>IF('Support - Calculation Detail'!C1447="","",'Support - Calculation Detail'!C1447)</f>
        <v>41</v>
      </c>
      <c r="C1447" t="str">
        <f>IF('Support - Calculation Detail'!B1447="","",'Support - Calculation Detail'!B1447)</f>
        <v>N</v>
      </c>
      <c r="D1447">
        <f>IF('Support - Calculation Detail'!D1447="","",'Support - Calculation Detail'!D1447)</f>
        <v>1315019</v>
      </c>
      <c r="E1447">
        <f>IF('Support - Calculation Detail'!E1447="","",'Support - Calculation Detail'!E1447)</f>
        <v>87626</v>
      </c>
      <c r="G1447">
        <f>IF('Support - Calculation Detail'!F1447="","",'Support - Calculation Detail'!F1447)</f>
        <v>1402645</v>
      </c>
      <c r="H1447">
        <f>IF('Support - Calculation Detail'!G1447="","",'Support - Calculation Detail'!G1447)</f>
        <v>1.04</v>
      </c>
      <c r="I1447">
        <f>IF('Support - Calculation Detail'!H1447="","",'Support - Calculation Detail'!H1447)</f>
        <v>1458751</v>
      </c>
      <c r="J1447">
        <f>IF('Support - Calculation Detail'!I1447="","",'Support - Calculation Detail'!I1447)</f>
        <v>0</v>
      </c>
      <c r="K1447">
        <f>IF('Support - Calculation Detail'!K1447="","",'Support - Calculation Detail'!K1447)</f>
        <v>1458751</v>
      </c>
      <c r="L1447">
        <f>IF('Support - Calculation Detail'!L1447="","",'Support - Calculation Detail'!L1447)</f>
        <v>0</v>
      </c>
      <c r="M1447">
        <f>IF('Support - Calculation Detail'!M1447="","",'Support - Calculation Detail'!M1447)</f>
        <v>0</v>
      </c>
      <c r="N1447">
        <f>IF('Support - Calculation Detail'!N1447="","",'Support - Calculation Detail'!N1447)</f>
        <v>0</v>
      </c>
      <c r="P1447">
        <f>IF('Support - Calculation Detail'!O1447="","",'Support - Calculation Detail'!O1447)</f>
        <v>1458751</v>
      </c>
      <c r="Q1447" t="b">
        <v>1</v>
      </c>
      <c r="R1447" t="str">
        <f t="shared" si="110"/>
        <v>4150112</v>
      </c>
      <c r="S1447" t="str">
        <f t="shared" si="111"/>
        <v>4150112-UT</v>
      </c>
      <c r="T1447" t="str">
        <f t="shared" si="112"/>
        <v>4150112-UT</v>
      </c>
      <c r="U1447" t="str">
        <f t="shared" si="113"/>
        <v>5</v>
      </c>
      <c r="V1447" t="str">
        <f t="shared" si="114"/>
        <v>UT</v>
      </c>
    </row>
    <row r="1448" spans="1:22" x14ac:dyDescent="0.35">
      <c r="A1448" t="str">
        <f>IF('Support - Calculation Detail'!A1448="","",LEFT('Support - Calculation Detail'!A1448,7)&amp;"-"&amp;RIGHT('Support - Calculation Detail'!A1448,2))</f>
        <v>4150113-UT</v>
      </c>
      <c r="B1448" t="str">
        <f>IF('Support - Calculation Detail'!C1448="","",'Support - Calculation Detail'!C1448)</f>
        <v>41</v>
      </c>
      <c r="C1448" t="str">
        <f>IF('Support - Calculation Detail'!B1448="","",'Support - Calculation Detail'!B1448)</f>
        <v>N</v>
      </c>
      <c r="D1448">
        <f>IF('Support - Calculation Detail'!D1448="","",'Support - Calculation Detail'!D1448)</f>
        <v>4957921</v>
      </c>
      <c r="E1448">
        <f>IF('Support - Calculation Detail'!E1448="","",'Support - Calculation Detail'!E1448)</f>
        <v>0</v>
      </c>
      <c r="G1448">
        <f>IF('Support - Calculation Detail'!F1448="","",'Support - Calculation Detail'!F1448)</f>
        <v>4957921</v>
      </c>
      <c r="H1448">
        <f>IF('Support - Calculation Detail'!G1448="","",'Support - Calculation Detail'!G1448)</f>
        <v>1.04</v>
      </c>
      <c r="I1448">
        <f>IF('Support - Calculation Detail'!H1448="","",'Support - Calculation Detail'!H1448)</f>
        <v>5156238</v>
      </c>
      <c r="J1448">
        <f>IF('Support - Calculation Detail'!I1448="","",'Support - Calculation Detail'!I1448)</f>
        <v>0</v>
      </c>
      <c r="K1448">
        <f>IF('Support - Calculation Detail'!K1448="","",'Support - Calculation Detail'!K1448)</f>
        <v>5156238</v>
      </c>
      <c r="L1448">
        <f>IF('Support - Calculation Detail'!L1448="","",'Support - Calculation Detail'!L1448)</f>
        <v>0</v>
      </c>
      <c r="M1448">
        <f>IF('Support - Calculation Detail'!M1448="","",'Support - Calculation Detail'!M1448)</f>
        <v>0</v>
      </c>
      <c r="N1448">
        <f>IF('Support - Calculation Detail'!N1448="","",'Support - Calculation Detail'!N1448)</f>
        <v>0</v>
      </c>
      <c r="P1448">
        <f>IF('Support - Calculation Detail'!O1448="","",'Support - Calculation Detail'!O1448)</f>
        <v>5156238</v>
      </c>
      <c r="Q1448" t="b">
        <v>1</v>
      </c>
      <c r="R1448" t="str">
        <f t="shared" si="110"/>
        <v>4150113</v>
      </c>
      <c r="S1448" t="str">
        <f t="shared" si="111"/>
        <v>4150113-UT</v>
      </c>
      <c r="T1448" t="str">
        <f t="shared" si="112"/>
        <v>4150113-UT</v>
      </c>
      <c r="U1448" t="str">
        <f t="shared" si="113"/>
        <v>5</v>
      </c>
      <c r="V1448" t="str">
        <f t="shared" si="114"/>
        <v>UT</v>
      </c>
    </row>
    <row r="1449" spans="1:22" x14ac:dyDescent="0.35">
      <c r="A1449" t="str">
        <f>IF('Support - Calculation Detail'!A1449="","",LEFT('Support - Calculation Detail'!A1449,7)&amp;"-"&amp;RIGHT('Support - Calculation Detail'!A1449,2))</f>
        <v>4130317-UT</v>
      </c>
      <c r="B1449" t="str">
        <f>IF('Support - Calculation Detail'!C1449="","",'Support - Calculation Detail'!C1449)</f>
        <v>41</v>
      </c>
      <c r="C1449" t="str">
        <f>IF('Support - Calculation Detail'!B1449="","",'Support - Calculation Detail'!B1449)</f>
        <v>N</v>
      </c>
      <c r="D1449">
        <f>IF('Support - Calculation Detail'!D1449="","",'Support - Calculation Detail'!D1449)</f>
        <v>15606780</v>
      </c>
      <c r="E1449">
        <f>IF('Support - Calculation Detail'!E1449="","",'Support - Calculation Detail'!E1449)</f>
        <v>0</v>
      </c>
      <c r="G1449">
        <f>IF('Support - Calculation Detail'!F1449="","",'Support - Calculation Detail'!F1449)</f>
        <v>15606780</v>
      </c>
      <c r="H1449">
        <f>IF('Support - Calculation Detail'!G1449="","",'Support - Calculation Detail'!G1449)</f>
        <v>1.04</v>
      </c>
      <c r="I1449">
        <f>IF('Support - Calculation Detail'!H1449="","",'Support - Calculation Detail'!H1449)</f>
        <v>16231051</v>
      </c>
      <c r="J1449">
        <f>IF('Support - Calculation Detail'!I1449="","",'Support - Calculation Detail'!I1449)</f>
        <v>0</v>
      </c>
      <c r="K1449">
        <f>IF('Support - Calculation Detail'!K1449="","",'Support - Calculation Detail'!K1449)</f>
        <v>16231051</v>
      </c>
      <c r="L1449">
        <f>IF('Support - Calculation Detail'!L1449="","",'Support - Calculation Detail'!L1449)</f>
        <v>668915</v>
      </c>
      <c r="M1449">
        <f>IF('Support - Calculation Detail'!M1449="","",'Support - Calculation Detail'!M1449)</f>
        <v>0</v>
      </c>
      <c r="N1449">
        <f>IF('Support - Calculation Detail'!N1449="","",'Support - Calculation Detail'!N1449)</f>
        <v>0</v>
      </c>
      <c r="P1449">
        <f>IF('Support - Calculation Detail'!O1449="","",'Support - Calculation Detail'!O1449)</f>
        <v>16899966</v>
      </c>
      <c r="Q1449" t="b">
        <v>1</v>
      </c>
      <c r="R1449" t="str">
        <f t="shared" si="110"/>
        <v>4130317</v>
      </c>
      <c r="S1449" t="str">
        <f t="shared" si="111"/>
        <v>4130317-UT</v>
      </c>
      <c r="T1449" t="str">
        <f t="shared" si="112"/>
        <v>4130317-UT</v>
      </c>
      <c r="U1449" t="str">
        <f t="shared" si="113"/>
        <v>3</v>
      </c>
      <c r="V1449" t="str">
        <f t="shared" si="114"/>
        <v>UT</v>
      </c>
    </row>
    <row r="1450" spans="1:22" x14ac:dyDescent="0.35">
      <c r="A1450" t="str">
        <f>IF('Support - Calculation Detail'!A1450="","",LEFT('Support - Calculation Detail'!A1450,7)&amp;"-"&amp;RIGHT('Support - Calculation Detail'!A1450,2))</f>
        <v>4130318-UT</v>
      </c>
      <c r="B1450" t="str">
        <f>IF('Support - Calculation Detail'!C1450="","",'Support - Calculation Detail'!C1450)</f>
        <v>41</v>
      </c>
      <c r="C1450" t="str">
        <f>IF('Support - Calculation Detail'!B1450="","",'Support - Calculation Detail'!B1450)</f>
        <v>N</v>
      </c>
      <c r="D1450">
        <f>IF('Support - Calculation Detail'!D1450="","",'Support - Calculation Detail'!D1450)</f>
        <v>18093144</v>
      </c>
      <c r="E1450">
        <f>IF('Support - Calculation Detail'!E1450="","",'Support - Calculation Detail'!E1450)</f>
        <v>791764</v>
      </c>
      <c r="G1450">
        <f>IF('Support - Calculation Detail'!F1450="","",'Support - Calculation Detail'!F1450)</f>
        <v>18884908</v>
      </c>
      <c r="H1450">
        <f>IF('Support - Calculation Detail'!G1450="","",'Support - Calculation Detail'!G1450)</f>
        <v>1.04</v>
      </c>
      <c r="I1450">
        <f>IF('Support - Calculation Detail'!H1450="","",'Support - Calculation Detail'!H1450)</f>
        <v>19640304</v>
      </c>
      <c r="J1450">
        <f>IF('Support - Calculation Detail'!I1450="","",'Support - Calculation Detail'!I1450)</f>
        <v>0</v>
      </c>
      <c r="K1450">
        <f>IF('Support - Calculation Detail'!K1450="","",'Support - Calculation Detail'!K1450)</f>
        <v>19640304</v>
      </c>
      <c r="L1450">
        <f>IF('Support - Calculation Detail'!L1450="","",'Support - Calculation Detail'!L1450)</f>
        <v>2138041</v>
      </c>
      <c r="M1450">
        <f>IF('Support - Calculation Detail'!M1450="","",'Support - Calculation Detail'!M1450)</f>
        <v>0</v>
      </c>
      <c r="N1450">
        <f>IF('Support - Calculation Detail'!N1450="","",'Support - Calculation Detail'!N1450)</f>
        <v>0</v>
      </c>
      <c r="P1450">
        <f>IF('Support - Calculation Detail'!O1450="","",'Support - Calculation Detail'!O1450)</f>
        <v>21778345</v>
      </c>
      <c r="Q1450" t="b">
        <v>1</v>
      </c>
      <c r="R1450" t="str">
        <f t="shared" si="110"/>
        <v>4130318</v>
      </c>
      <c r="S1450" t="str">
        <f t="shared" si="111"/>
        <v>4130318-UT</v>
      </c>
      <c r="T1450" t="str">
        <f t="shared" si="112"/>
        <v>4130318-UT</v>
      </c>
      <c r="U1450" t="str">
        <f t="shared" si="113"/>
        <v>3</v>
      </c>
      <c r="V1450" t="str">
        <f t="shared" si="114"/>
        <v>UT</v>
      </c>
    </row>
    <row r="1451" spans="1:22" x14ac:dyDescent="0.35">
      <c r="A1451" t="str">
        <f>IF('Support - Calculation Detail'!A1451="","",LEFT('Support - Calculation Detail'!A1451,7)&amp;"-"&amp;RIGHT('Support - Calculation Detail'!A1451,2))</f>
        <v>4130702-UT</v>
      </c>
      <c r="B1451" t="str">
        <f>IF('Support - Calculation Detail'!C1451="","",'Support - Calculation Detail'!C1451)</f>
        <v>41</v>
      </c>
      <c r="C1451" t="str">
        <f>IF('Support - Calculation Detail'!B1451="","",'Support - Calculation Detail'!B1451)</f>
        <v>N</v>
      </c>
      <c r="D1451">
        <f>IF('Support - Calculation Detail'!D1451="","",'Support - Calculation Detail'!D1451)</f>
        <v>3205097</v>
      </c>
      <c r="E1451">
        <f>IF('Support - Calculation Detail'!E1451="","",'Support - Calculation Detail'!E1451)</f>
        <v>373778</v>
      </c>
      <c r="G1451">
        <f>IF('Support - Calculation Detail'!F1451="","",'Support - Calculation Detail'!F1451)</f>
        <v>3578875</v>
      </c>
      <c r="H1451">
        <f>IF('Support - Calculation Detail'!G1451="","",'Support - Calculation Detail'!G1451)</f>
        <v>1.04</v>
      </c>
      <c r="I1451">
        <f>IF('Support - Calculation Detail'!H1451="","",'Support - Calculation Detail'!H1451)</f>
        <v>3722030</v>
      </c>
      <c r="J1451">
        <f>IF('Support - Calculation Detail'!I1451="","",'Support - Calculation Detail'!I1451)</f>
        <v>0</v>
      </c>
      <c r="K1451">
        <f>IF('Support - Calculation Detail'!K1451="","",'Support - Calculation Detail'!K1451)</f>
        <v>3722030</v>
      </c>
      <c r="L1451">
        <f>IF('Support - Calculation Detail'!L1451="","",'Support - Calculation Detail'!L1451)</f>
        <v>428185</v>
      </c>
      <c r="M1451">
        <f>IF('Support - Calculation Detail'!M1451="","",'Support - Calculation Detail'!M1451)</f>
        <v>0</v>
      </c>
      <c r="N1451">
        <f>IF('Support - Calculation Detail'!N1451="","",'Support - Calculation Detail'!N1451)</f>
        <v>0</v>
      </c>
      <c r="P1451">
        <f>IF('Support - Calculation Detail'!O1451="","",'Support - Calculation Detail'!O1451)</f>
        <v>4150215</v>
      </c>
      <c r="Q1451" t="b">
        <v>1</v>
      </c>
      <c r="R1451" t="str">
        <f t="shared" si="110"/>
        <v>4130702</v>
      </c>
      <c r="S1451" t="str">
        <f t="shared" si="111"/>
        <v>4130702-UT</v>
      </c>
      <c r="T1451" t="str">
        <f t="shared" si="112"/>
        <v>4130702-UT</v>
      </c>
      <c r="U1451" t="str">
        <f t="shared" si="113"/>
        <v>3</v>
      </c>
      <c r="V1451" t="str">
        <f t="shared" si="114"/>
        <v>UT</v>
      </c>
    </row>
    <row r="1452" spans="1:22" x14ac:dyDescent="0.35">
      <c r="A1452" t="str">
        <f>IF('Support - Calculation Detail'!A1452="","",LEFT('Support - Calculation Detail'!A1452,7)&amp;"-"&amp;RIGHT('Support - Calculation Detail'!A1452,2))</f>
        <v>4130704-UT</v>
      </c>
      <c r="B1452" t="str">
        <f>IF('Support - Calculation Detail'!C1452="","",'Support - Calculation Detail'!C1452)</f>
        <v>41</v>
      </c>
      <c r="C1452" t="str">
        <f>IF('Support - Calculation Detail'!B1452="","",'Support - Calculation Detail'!B1452)</f>
        <v>N</v>
      </c>
      <c r="D1452">
        <f>IF('Support - Calculation Detail'!D1452="","",'Support - Calculation Detail'!D1452)</f>
        <v>1060614</v>
      </c>
      <c r="E1452">
        <f>IF('Support - Calculation Detail'!E1452="","",'Support - Calculation Detail'!E1452)</f>
        <v>0</v>
      </c>
      <c r="G1452">
        <f>IF('Support - Calculation Detail'!F1452="","",'Support - Calculation Detail'!F1452)</f>
        <v>1060614</v>
      </c>
      <c r="H1452">
        <f>IF('Support - Calculation Detail'!G1452="","",'Support - Calculation Detail'!G1452)</f>
        <v>1.04</v>
      </c>
      <c r="I1452">
        <f>IF('Support - Calculation Detail'!H1452="","",'Support - Calculation Detail'!H1452)</f>
        <v>1103039</v>
      </c>
      <c r="J1452">
        <f>IF('Support - Calculation Detail'!I1452="","",'Support - Calculation Detail'!I1452)</f>
        <v>0</v>
      </c>
      <c r="K1452">
        <f>IF('Support - Calculation Detail'!K1452="","",'Support - Calculation Detail'!K1452)</f>
        <v>1103039</v>
      </c>
      <c r="L1452">
        <f>IF('Support - Calculation Detail'!L1452="","",'Support - Calculation Detail'!L1452)</f>
        <v>126749</v>
      </c>
      <c r="M1452">
        <f>IF('Support - Calculation Detail'!M1452="","",'Support - Calculation Detail'!M1452)</f>
        <v>0</v>
      </c>
      <c r="N1452">
        <f>IF('Support - Calculation Detail'!N1452="","",'Support - Calculation Detail'!N1452)</f>
        <v>0</v>
      </c>
      <c r="P1452">
        <f>IF('Support - Calculation Detail'!O1452="","",'Support - Calculation Detail'!O1452)</f>
        <v>1229788</v>
      </c>
      <c r="Q1452" t="b">
        <v>1</v>
      </c>
      <c r="R1452" t="str">
        <f t="shared" si="110"/>
        <v>4130704</v>
      </c>
      <c r="S1452" t="str">
        <f t="shared" si="111"/>
        <v>4130704-UT</v>
      </c>
      <c r="T1452" t="str">
        <f t="shared" si="112"/>
        <v>4130704-UT</v>
      </c>
      <c r="U1452" t="str">
        <f t="shared" si="113"/>
        <v>3</v>
      </c>
      <c r="V1452" t="str">
        <f t="shared" si="114"/>
        <v>UT</v>
      </c>
    </row>
    <row r="1453" spans="1:22" x14ac:dyDescent="0.35">
      <c r="A1453" t="str">
        <f>IF('Support - Calculation Detail'!A1453="","",LEFT('Support - Calculation Detail'!A1453,7)&amp;"-"&amp;RIGHT('Support - Calculation Detail'!A1453,2))</f>
        <v>4130705-UT</v>
      </c>
      <c r="B1453" t="str">
        <f>IF('Support - Calculation Detail'!C1453="","",'Support - Calculation Detail'!C1453)</f>
        <v>41</v>
      </c>
      <c r="C1453" t="str">
        <f>IF('Support - Calculation Detail'!B1453="","",'Support - Calculation Detail'!B1453)</f>
        <v>N</v>
      </c>
      <c r="D1453">
        <f>IF('Support - Calculation Detail'!D1453="","",'Support - Calculation Detail'!D1453)</f>
        <v>380271</v>
      </c>
      <c r="E1453">
        <f>IF('Support - Calculation Detail'!E1453="","",'Support - Calculation Detail'!E1453)</f>
        <v>0</v>
      </c>
      <c r="G1453">
        <f>IF('Support - Calculation Detail'!F1453="","",'Support - Calculation Detail'!F1453)</f>
        <v>380271</v>
      </c>
      <c r="H1453">
        <f>IF('Support - Calculation Detail'!G1453="","",'Support - Calculation Detail'!G1453)</f>
        <v>1.04</v>
      </c>
      <c r="I1453">
        <f>IF('Support - Calculation Detail'!H1453="","",'Support - Calculation Detail'!H1453)</f>
        <v>395482</v>
      </c>
      <c r="J1453">
        <f>IF('Support - Calculation Detail'!I1453="","",'Support - Calculation Detail'!I1453)</f>
        <v>0</v>
      </c>
      <c r="K1453">
        <f>IF('Support - Calculation Detail'!K1453="","",'Support - Calculation Detail'!K1453)</f>
        <v>395482</v>
      </c>
      <c r="L1453">
        <f>IF('Support - Calculation Detail'!L1453="","",'Support - Calculation Detail'!L1453)</f>
        <v>54141</v>
      </c>
      <c r="M1453">
        <f>IF('Support - Calculation Detail'!M1453="","",'Support - Calculation Detail'!M1453)</f>
        <v>0</v>
      </c>
      <c r="N1453">
        <f>IF('Support - Calculation Detail'!N1453="","",'Support - Calculation Detail'!N1453)</f>
        <v>0</v>
      </c>
      <c r="P1453">
        <f>IF('Support - Calculation Detail'!O1453="","",'Support - Calculation Detail'!O1453)</f>
        <v>449623</v>
      </c>
      <c r="Q1453" t="b">
        <v>1</v>
      </c>
      <c r="R1453" t="str">
        <f t="shared" si="110"/>
        <v>4130705</v>
      </c>
      <c r="S1453" t="str">
        <f t="shared" si="111"/>
        <v>4130705-UT</v>
      </c>
      <c r="T1453" t="str">
        <f t="shared" si="112"/>
        <v>4130705-UT</v>
      </c>
      <c r="U1453" t="str">
        <f t="shared" si="113"/>
        <v>3</v>
      </c>
      <c r="V1453" t="str">
        <f t="shared" si="114"/>
        <v>UT</v>
      </c>
    </row>
    <row r="1454" spans="1:22" x14ac:dyDescent="0.35">
      <c r="A1454" t="str">
        <f>IF('Support - Calculation Detail'!A1454="","",LEFT('Support - Calculation Detail'!A1454,7)&amp;"-"&amp;RIGHT('Support - Calculation Detail'!A1454,2))</f>
        <v>4130706-UT</v>
      </c>
      <c r="B1454" t="str">
        <f>IF('Support - Calculation Detail'!C1454="","",'Support - Calculation Detail'!C1454)</f>
        <v>41</v>
      </c>
      <c r="C1454" t="str">
        <f>IF('Support - Calculation Detail'!B1454="","",'Support - Calculation Detail'!B1454)</f>
        <v>N</v>
      </c>
      <c r="D1454">
        <f>IF('Support - Calculation Detail'!D1454="","",'Support - Calculation Detail'!D1454)</f>
        <v>396298</v>
      </c>
      <c r="E1454">
        <f>IF('Support - Calculation Detail'!E1454="","",'Support - Calculation Detail'!E1454)</f>
        <v>0</v>
      </c>
      <c r="G1454">
        <f>IF('Support - Calculation Detail'!F1454="","",'Support - Calculation Detail'!F1454)</f>
        <v>396298</v>
      </c>
      <c r="H1454">
        <f>IF('Support - Calculation Detail'!G1454="","",'Support - Calculation Detail'!G1454)</f>
        <v>1.04</v>
      </c>
      <c r="I1454">
        <f>IF('Support - Calculation Detail'!H1454="","",'Support - Calculation Detail'!H1454)</f>
        <v>412150</v>
      </c>
      <c r="J1454">
        <f>IF('Support - Calculation Detail'!I1454="","",'Support - Calculation Detail'!I1454)</f>
        <v>0</v>
      </c>
      <c r="K1454">
        <f>IF('Support - Calculation Detail'!K1454="","",'Support - Calculation Detail'!K1454)</f>
        <v>412150</v>
      </c>
      <c r="L1454">
        <f>IF('Support - Calculation Detail'!L1454="","",'Support - Calculation Detail'!L1454)</f>
        <v>48144</v>
      </c>
      <c r="M1454">
        <f>IF('Support - Calculation Detail'!M1454="","",'Support - Calculation Detail'!M1454)</f>
        <v>0</v>
      </c>
      <c r="N1454">
        <f>IF('Support - Calculation Detail'!N1454="","",'Support - Calculation Detail'!N1454)</f>
        <v>0</v>
      </c>
      <c r="P1454">
        <f>IF('Support - Calculation Detail'!O1454="","",'Support - Calculation Detail'!O1454)</f>
        <v>460294</v>
      </c>
      <c r="Q1454" t="b">
        <v>1</v>
      </c>
      <c r="R1454" t="str">
        <f t="shared" si="110"/>
        <v>4130706</v>
      </c>
      <c r="S1454" t="str">
        <f t="shared" si="111"/>
        <v>4130706-UT</v>
      </c>
      <c r="T1454" t="str">
        <f t="shared" si="112"/>
        <v>4130706-UT</v>
      </c>
      <c r="U1454" t="str">
        <f t="shared" si="113"/>
        <v>3</v>
      </c>
      <c r="V1454" t="str">
        <f t="shared" si="114"/>
        <v>UT</v>
      </c>
    </row>
    <row r="1455" spans="1:22" x14ac:dyDescent="0.35">
      <c r="A1455" t="str">
        <f>IF('Support - Calculation Detail'!A1455="","",LEFT('Support - Calculation Detail'!A1455,7)&amp;"-"&amp;RIGHT('Support - Calculation Detail'!A1455,2))</f>
        <v>4130707-MS</v>
      </c>
      <c r="B1455" t="str">
        <f>IF('Support - Calculation Detail'!C1455="","",'Support - Calculation Detail'!C1455)</f>
        <v>41</v>
      </c>
      <c r="C1455" t="str">
        <f>IF('Support - Calculation Detail'!B1455="","",'Support - Calculation Detail'!B1455)</f>
        <v>N</v>
      </c>
      <c r="D1455">
        <f>IF('Support - Calculation Detail'!D1455="","",'Support - Calculation Detail'!D1455)</f>
        <v>181324</v>
      </c>
      <c r="E1455">
        <f>IF('Support - Calculation Detail'!E1455="","",'Support - Calculation Detail'!E1455)</f>
        <v>24862</v>
      </c>
      <c r="G1455">
        <f>IF('Support - Calculation Detail'!F1455="","",'Support - Calculation Detail'!F1455)</f>
        <v>206186</v>
      </c>
      <c r="H1455">
        <f>IF('Support - Calculation Detail'!G1455="","",'Support - Calculation Detail'!G1455)</f>
        <v>1.04</v>
      </c>
      <c r="I1455">
        <f>IF('Support - Calculation Detail'!H1455="","",'Support - Calculation Detail'!H1455)</f>
        <v>214433</v>
      </c>
      <c r="J1455">
        <f>IF('Support - Calculation Detail'!I1455="","",'Support - Calculation Detail'!I1455)</f>
        <v>0</v>
      </c>
      <c r="K1455">
        <f>IF('Support - Calculation Detail'!K1455="","",'Support - Calculation Detail'!K1455)</f>
        <v>214433</v>
      </c>
      <c r="L1455">
        <f>IF('Support - Calculation Detail'!L1455="","",'Support - Calculation Detail'!L1455)</f>
        <v>0</v>
      </c>
      <c r="M1455">
        <f>IF('Support - Calculation Detail'!M1455="","",'Support - Calculation Detail'!M1455)</f>
        <v>0</v>
      </c>
      <c r="N1455">
        <f>IF('Support - Calculation Detail'!N1455="","",'Support - Calculation Detail'!N1455)</f>
        <v>0</v>
      </c>
      <c r="P1455">
        <f>IF('Support - Calculation Detail'!O1455="","",'Support - Calculation Detail'!O1455)</f>
        <v>214433</v>
      </c>
      <c r="Q1455" t="b">
        <v>1</v>
      </c>
      <c r="R1455" t="str">
        <f t="shared" si="110"/>
        <v>4130707</v>
      </c>
      <c r="S1455" t="str">
        <f t="shared" si="111"/>
        <v>4130707-MS</v>
      </c>
      <c r="T1455" t="str">
        <f t="shared" si="112"/>
        <v>4130707-MS</v>
      </c>
      <c r="U1455" t="str">
        <f t="shared" si="113"/>
        <v>3</v>
      </c>
      <c r="V1455" t="str">
        <f t="shared" si="114"/>
        <v>MS</v>
      </c>
    </row>
    <row r="1456" spans="1:22" x14ac:dyDescent="0.35">
      <c r="A1456" t="str">
        <f>IF('Support - Calculation Detail'!A1456="","",LEFT('Support - Calculation Detail'!A1456,7)&amp;"-"&amp;RIGHT('Support - Calculation Detail'!A1456,2))</f>
        <v>4130707-UT</v>
      </c>
      <c r="B1456" t="str">
        <f>IF('Support - Calculation Detail'!C1456="","",'Support - Calculation Detail'!C1456)</f>
        <v>41</v>
      </c>
      <c r="C1456" t="str">
        <f>IF('Support - Calculation Detail'!B1456="","",'Support - Calculation Detail'!B1456)</f>
        <v>N</v>
      </c>
      <c r="D1456">
        <f>IF('Support - Calculation Detail'!D1456="","",'Support - Calculation Detail'!D1456)</f>
        <v>902758</v>
      </c>
      <c r="E1456">
        <f>IF('Support - Calculation Detail'!E1456="","",'Support - Calculation Detail'!E1456)</f>
        <v>148608</v>
      </c>
      <c r="G1456">
        <f>IF('Support - Calculation Detail'!F1456="","",'Support - Calculation Detail'!F1456)</f>
        <v>1051366</v>
      </c>
      <c r="H1456">
        <f>IF('Support - Calculation Detail'!G1456="","",'Support - Calculation Detail'!G1456)</f>
        <v>1.04</v>
      </c>
      <c r="I1456">
        <f>IF('Support - Calculation Detail'!H1456="","",'Support - Calculation Detail'!H1456)</f>
        <v>1093421</v>
      </c>
      <c r="J1456">
        <f>IF('Support - Calculation Detail'!I1456="","",'Support - Calculation Detail'!I1456)</f>
        <v>0</v>
      </c>
      <c r="K1456">
        <f>IF('Support - Calculation Detail'!K1456="","",'Support - Calculation Detail'!K1456)</f>
        <v>1093421</v>
      </c>
      <c r="L1456">
        <f>IF('Support - Calculation Detail'!L1456="","",'Support - Calculation Detail'!L1456)</f>
        <v>164614</v>
      </c>
      <c r="M1456">
        <f>IF('Support - Calculation Detail'!M1456="","",'Support - Calculation Detail'!M1456)</f>
        <v>0</v>
      </c>
      <c r="N1456">
        <f>IF('Support - Calculation Detail'!N1456="","",'Support - Calculation Detail'!N1456)</f>
        <v>0</v>
      </c>
      <c r="P1456">
        <f>IF('Support - Calculation Detail'!O1456="","",'Support - Calculation Detail'!O1456)</f>
        <v>1258035</v>
      </c>
      <c r="Q1456" t="b">
        <v>1</v>
      </c>
      <c r="R1456" t="str">
        <f t="shared" si="110"/>
        <v>4130707</v>
      </c>
      <c r="S1456" t="str">
        <f t="shared" si="111"/>
        <v>4130707-UT</v>
      </c>
      <c r="T1456" t="str">
        <f t="shared" si="112"/>
        <v>4130707-UT</v>
      </c>
      <c r="U1456" t="str">
        <f t="shared" si="113"/>
        <v>3</v>
      </c>
      <c r="V1456" t="str">
        <f t="shared" si="114"/>
        <v>UT</v>
      </c>
    </row>
    <row r="1457" spans="1:22" x14ac:dyDescent="0.35">
      <c r="A1457" t="str">
        <f>IF('Support - Calculation Detail'!A1457="","",LEFT('Support - Calculation Detail'!A1457,7)&amp;"-"&amp;RIGHT('Support - Calculation Detail'!A1457,2))</f>
        <v>4160970-UT</v>
      </c>
      <c r="B1457" t="str">
        <f>IF('Support - Calculation Detail'!C1457="","",'Support - Calculation Detail'!C1457)</f>
        <v>41</v>
      </c>
      <c r="C1457" t="str">
        <f>IF('Support - Calculation Detail'!B1457="","",'Support - Calculation Detail'!B1457)</f>
        <v>N</v>
      </c>
      <c r="D1457">
        <f>IF('Support - Calculation Detail'!D1457="","",'Support - Calculation Detail'!D1457)</f>
        <v>9595738</v>
      </c>
      <c r="E1457">
        <f>IF('Support - Calculation Detail'!E1457="","",'Support - Calculation Detail'!E1457)</f>
        <v>0</v>
      </c>
      <c r="G1457">
        <f>IF('Support - Calculation Detail'!F1457="","",'Support - Calculation Detail'!F1457)</f>
        <v>9595738</v>
      </c>
      <c r="H1457">
        <f>IF('Support - Calculation Detail'!G1457="","",'Support - Calculation Detail'!G1457)</f>
        <v>1.04</v>
      </c>
      <c r="I1457">
        <f>IF('Support - Calculation Detail'!H1457="","",'Support - Calculation Detail'!H1457)</f>
        <v>9979568</v>
      </c>
      <c r="J1457">
        <f>IF('Support - Calculation Detail'!I1457="","",'Support - Calculation Detail'!I1457)</f>
        <v>0</v>
      </c>
      <c r="K1457">
        <f>IF('Support - Calculation Detail'!K1457="","",'Support - Calculation Detail'!K1457)</f>
        <v>9979568</v>
      </c>
      <c r="L1457">
        <f>IF('Support - Calculation Detail'!L1457="","",'Support - Calculation Detail'!L1457)</f>
        <v>0</v>
      </c>
      <c r="M1457">
        <f>IF('Support - Calculation Detail'!M1457="","",'Support - Calculation Detail'!M1457)</f>
        <v>0</v>
      </c>
      <c r="N1457">
        <f>IF('Support - Calculation Detail'!N1457="","",'Support - Calculation Detail'!N1457)</f>
        <v>0</v>
      </c>
      <c r="P1457">
        <f>IF('Support - Calculation Detail'!O1457="","",'Support - Calculation Detail'!O1457)</f>
        <v>9979568</v>
      </c>
      <c r="Q1457" t="b">
        <v>1</v>
      </c>
      <c r="R1457" t="str">
        <f t="shared" si="110"/>
        <v>4160970</v>
      </c>
      <c r="S1457" t="str">
        <f t="shared" si="111"/>
        <v>4160970-UT</v>
      </c>
      <c r="T1457" t="str">
        <f t="shared" si="112"/>
        <v>4160970-UT</v>
      </c>
      <c r="U1457" t="str">
        <f t="shared" si="113"/>
        <v>6</v>
      </c>
      <c r="V1457" t="str">
        <f t="shared" si="114"/>
        <v>UT</v>
      </c>
    </row>
    <row r="1458" spans="1:22" x14ac:dyDescent="0.35">
      <c r="A1458" t="str">
        <f>IF('Support - Calculation Detail'!A1458="","",LEFT('Support - Calculation Detail'!A1458,7)&amp;"-"&amp;RIGHT('Support - Calculation Detail'!A1458,2))</f>
        <v>4160974-UT</v>
      </c>
      <c r="B1458" t="str">
        <f>IF('Support - Calculation Detail'!C1458="","",'Support - Calculation Detail'!C1458)</f>
        <v>41</v>
      </c>
      <c r="C1458" t="str">
        <f>IF('Support - Calculation Detail'!B1458="","",'Support - Calculation Detail'!B1458)</f>
        <v>N</v>
      </c>
      <c r="D1458">
        <f>IF('Support - Calculation Detail'!D1458="","",'Support - Calculation Detail'!D1458)</f>
        <v>117138</v>
      </c>
      <c r="E1458">
        <f>IF('Support - Calculation Detail'!E1458="","",'Support - Calculation Detail'!E1458)</f>
        <v>0</v>
      </c>
      <c r="G1458">
        <f>IF('Support - Calculation Detail'!F1458="","",'Support - Calculation Detail'!F1458)</f>
        <v>117138</v>
      </c>
      <c r="H1458">
        <f>IF('Support - Calculation Detail'!G1458="","",'Support - Calculation Detail'!G1458)</f>
        <v>1.04</v>
      </c>
      <c r="I1458">
        <f>IF('Support - Calculation Detail'!H1458="","",'Support - Calculation Detail'!H1458)</f>
        <v>121824</v>
      </c>
      <c r="J1458">
        <f>IF('Support - Calculation Detail'!I1458="","",'Support - Calculation Detail'!I1458)</f>
        <v>0</v>
      </c>
      <c r="K1458">
        <f>IF('Support - Calculation Detail'!K1458="","",'Support - Calculation Detail'!K1458)</f>
        <v>121824</v>
      </c>
      <c r="L1458">
        <f>IF('Support - Calculation Detail'!L1458="","",'Support - Calculation Detail'!L1458)</f>
        <v>0</v>
      </c>
      <c r="M1458">
        <f>IF('Support - Calculation Detail'!M1458="","",'Support - Calculation Detail'!M1458)</f>
        <v>0</v>
      </c>
      <c r="N1458">
        <f>IF('Support - Calculation Detail'!N1458="","",'Support - Calculation Detail'!N1458)</f>
        <v>0</v>
      </c>
      <c r="P1458">
        <f>IF('Support - Calculation Detail'!O1458="","",'Support - Calculation Detail'!O1458)</f>
        <v>121824</v>
      </c>
      <c r="Q1458" t="b">
        <v>1</v>
      </c>
      <c r="R1458" t="str">
        <f t="shared" si="110"/>
        <v>4160974</v>
      </c>
      <c r="S1458" t="str">
        <f t="shared" si="111"/>
        <v>4160974-UT</v>
      </c>
      <c r="T1458" t="str">
        <f t="shared" si="112"/>
        <v>4160974-UT</v>
      </c>
      <c r="U1458" t="str">
        <f t="shared" si="113"/>
        <v>6</v>
      </c>
      <c r="V1458" t="str">
        <f t="shared" si="114"/>
        <v>UT</v>
      </c>
    </row>
    <row r="1459" spans="1:22" x14ac:dyDescent="0.35">
      <c r="A1459" t="str">
        <f>IF('Support - Calculation Detail'!A1459="","",LEFT('Support - Calculation Detail'!A1459,7)&amp;"-"&amp;RIGHT('Support - Calculation Detail'!A1459,2))</f>
        <v>4160979-UT</v>
      </c>
      <c r="B1459" t="str">
        <f>IF('Support - Calculation Detail'!C1459="","",'Support - Calculation Detail'!C1459)</f>
        <v>41</v>
      </c>
      <c r="C1459" t="str">
        <f>IF('Support - Calculation Detail'!B1459="","",'Support - Calculation Detail'!B1459)</f>
        <v>N</v>
      </c>
      <c r="D1459">
        <f>IF('Support - Calculation Detail'!D1459="","",'Support - Calculation Detail'!D1459)</f>
        <v>324665</v>
      </c>
      <c r="E1459">
        <f>IF('Support - Calculation Detail'!E1459="","",'Support - Calculation Detail'!E1459)</f>
        <v>0</v>
      </c>
      <c r="G1459">
        <f>IF('Support - Calculation Detail'!F1459="","",'Support - Calculation Detail'!F1459)</f>
        <v>324665</v>
      </c>
      <c r="H1459">
        <f>IF('Support - Calculation Detail'!G1459="","",'Support - Calculation Detail'!G1459)</f>
        <v>1.04</v>
      </c>
      <c r="I1459">
        <f>IF('Support - Calculation Detail'!H1459="","",'Support - Calculation Detail'!H1459)</f>
        <v>337652</v>
      </c>
      <c r="J1459">
        <f>IF('Support - Calculation Detail'!I1459="","",'Support - Calculation Detail'!I1459)</f>
        <v>0</v>
      </c>
      <c r="K1459">
        <f>IF('Support - Calculation Detail'!K1459="","",'Support - Calculation Detail'!K1459)</f>
        <v>337652</v>
      </c>
      <c r="L1459">
        <f>IF('Support - Calculation Detail'!L1459="","",'Support - Calculation Detail'!L1459)</f>
        <v>0</v>
      </c>
      <c r="M1459">
        <f>IF('Support - Calculation Detail'!M1459="","",'Support - Calculation Detail'!M1459)</f>
        <v>0</v>
      </c>
      <c r="N1459">
        <f>IF('Support - Calculation Detail'!N1459="","",'Support - Calculation Detail'!N1459)</f>
        <v>0</v>
      </c>
      <c r="P1459">
        <f>IF('Support - Calculation Detail'!O1459="","",'Support - Calculation Detail'!O1459)</f>
        <v>337652</v>
      </c>
      <c r="Q1459" t="b">
        <v>1</v>
      </c>
      <c r="R1459" t="str">
        <f t="shared" si="110"/>
        <v>4160979</v>
      </c>
      <c r="S1459" t="str">
        <f t="shared" si="111"/>
        <v>4160979-UT</v>
      </c>
      <c r="T1459" t="str">
        <f t="shared" si="112"/>
        <v>4160979-UT</v>
      </c>
      <c r="U1459" t="str">
        <f t="shared" si="113"/>
        <v>6</v>
      </c>
      <c r="V1459" t="str">
        <f t="shared" si="114"/>
        <v>UT</v>
      </c>
    </row>
    <row r="1460" spans="1:22" x14ac:dyDescent="0.35">
      <c r="A1460" t="str">
        <f>IF('Support - Calculation Detail'!A1460="","",LEFT('Support - Calculation Detail'!A1460,7)&amp;"-"&amp;RIGHT('Support - Calculation Detail'!A1460,2))</f>
        <v>4160991-UT</v>
      </c>
      <c r="B1460" t="str">
        <f>IF('Support - Calculation Detail'!C1460="","",'Support - Calculation Detail'!C1460)</f>
        <v>41</v>
      </c>
      <c r="C1460" t="str">
        <f>IF('Support - Calculation Detail'!B1460="","",'Support - Calculation Detail'!B1460)</f>
        <v>N</v>
      </c>
      <c r="D1460">
        <f>IF('Support - Calculation Detail'!D1460="","",'Support - Calculation Detail'!D1460)</f>
        <v>407815</v>
      </c>
      <c r="E1460">
        <f>IF('Support - Calculation Detail'!E1460="","",'Support - Calculation Detail'!E1460)</f>
        <v>0</v>
      </c>
      <c r="G1460">
        <f>IF('Support - Calculation Detail'!F1460="","",'Support - Calculation Detail'!F1460)</f>
        <v>407815</v>
      </c>
      <c r="H1460">
        <f>IF('Support - Calculation Detail'!G1460="","",'Support - Calculation Detail'!G1460)</f>
        <v>1.04</v>
      </c>
      <c r="I1460">
        <f>IF('Support - Calculation Detail'!H1460="","",'Support - Calculation Detail'!H1460)</f>
        <v>424128</v>
      </c>
      <c r="J1460">
        <f>IF('Support - Calculation Detail'!I1460="","",'Support - Calculation Detail'!I1460)</f>
        <v>0</v>
      </c>
      <c r="K1460">
        <f>IF('Support - Calculation Detail'!K1460="","",'Support - Calculation Detail'!K1460)</f>
        <v>424128</v>
      </c>
      <c r="L1460">
        <f>IF('Support - Calculation Detail'!L1460="","",'Support - Calculation Detail'!L1460)</f>
        <v>0</v>
      </c>
      <c r="M1460">
        <f>IF('Support - Calculation Detail'!M1460="","",'Support - Calculation Detail'!M1460)</f>
        <v>0</v>
      </c>
      <c r="N1460">
        <f>IF('Support - Calculation Detail'!N1460="","",'Support - Calculation Detail'!N1460)</f>
        <v>0</v>
      </c>
      <c r="P1460">
        <f>IF('Support - Calculation Detail'!O1460="","",'Support - Calculation Detail'!O1460)</f>
        <v>424128</v>
      </c>
      <c r="Q1460" t="b">
        <v>1</v>
      </c>
      <c r="R1460" t="str">
        <f t="shared" si="110"/>
        <v>4160991</v>
      </c>
      <c r="S1460" t="str">
        <f t="shared" si="111"/>
        <v>4160991-UT</v>
      </c>
      <c r="T1460" t="str">
        <f t="shared" si="112"/>
        <v>4160991-UT</v>
      </c>
      <c r="U1460" t="str">
        <f t="shared" si="113"/>
        <v>6</v>
      </c>
      <c r="V1460" t="str">
        <f t="shared" si="114"/>
        <v>UT</v>
      </c>
    </row>
    <row r="1461" spans="1:22" x14ac:dyDescent="0.35">
      <c r="A1461" t="str">
        <f>IF('Support - Calculation Detail'!A1461="","",LEFT('Support - Calculation Detail'!A1461,7)&amp;"-"&amp;RIGHT('Support - Calculation Detail'!A1461,2))</f>
        <v>4161028-UT</v>
      </c>
      <c r="B1461" t="str">
        <f>IF('Support - Calculation Detail'!C1461="","",'Support - Calculation Detail'!C1461)</f>
        <v>41</v>
      </c>
      <c r="C1461" t="str">
        <f>IF('Support - Calculation Detail'!B1461="","",'Support - Calculation Detail'!B1461)</f>
        <v>N</v>
      </c>
      <c r="D1461">
        <f>IF('Support - Calculation Detail'!D1461="","",'Support - Calculation Detail'!D1461)</f>
        <v>6715776</v>
      </c>
      <c r="E1461">
        <f>IF('Support - Calculation Detail'!E1461="","",'Support - Calculation Detail'!E1461)</f>
        <v>514661</v>
      </c>
      <c r="G1461">
        <f>IF('Support - Calculation Detail'!F1461="","",'Support - Calculation Detail'!F1461)</f>
        <v>7230437</v>
      </c>
      <c r="H1461">
        <f>IF('Support - Calculation Detail'!G1461="","",'Support - Calculation Detail'!G1461)</f>
        <v>1.04</v>
      </c>
      <c r="I1461">
        <f>IF('Support - Calculation Detail'!H1461="","",'Support - Calculation Detail'!H1461)</f>
        <v>7519654</v>
      </c>
      <c r="J1461">
        <f>IF('Support - Calculation Detail'!I1461="","",'Support - Calculation Detail'!I1461)</f>
        <v>0</v>
      </c>
      <c r="K1461">
        <f>IF('Support - Calculation Detail'!K1461="","",'Support - Calculation Detail'!K1461)</f>
        <v>7519654</v>
      </c>
      <c r="L1461">
        <f>IF('Support - Calculation Detail'!L1461="","",'Support - Calculation Detail'!L1461)</f>
        <v>0</v>
      </c>
      <c r="M1461">
        <f>IF('Support - Calculation Detail'!M1461="","",'Support - Calculation Detail'!M1461)</f>
        <v>0</v>
      </c>
      <c r="N1461">
        <f>IF('Support - Calculation Detail'!N1461="","",'Support - Calculation Detail'!N1461)</f>
        <v>0</v>
      </c>
      <c r="P1461">
        <f>IF('Support - Calculation Detail'!O1461="","",'Support - Calculation Detail'!O1461)</f>
        <v>7519654</v>
      </c>
      <c r="Q1461" t="b">
        <v>1</v>
      </c>
      <c r="R1461" t="str">
        <f t="shared" si="110"/>
        <v>4161028</v>
      </c>
      <c r="S1461" t="str">
        <f t="shared" si="111"/>
        <v>4161028-UT</v>
      </c>
      <c r="T1461" t="str">
        <f t="shared" si="112"/>
        <v>4161028-UT</v>
      </c>
      <c r="U1461" t="str">
        <f t="shared" si="113"/>
        <v>6</v>
      </c>
      <c r="V1461" t="str">
        <f t="shared" si="114"/>
        <v>UT</v>
      </c>
    </row>
    <row r="1462" spans="1:22" x14ac:dyDescent="0.35">
      <c r="A1462" t="str">
        <f>IF('Support - Calculation Detail'!A1462="","",LEFT('Support - Calculation Detail'!A1462,7)&amp;"-"&amp;RIGHT('Support - Calculation Detail'!A1462,2))</f>
        <v>4161030-UT</v>
      </c>
      <c r="B1462" t="str">
        <f>IF('Support - Calculation Detail'!C1462="","",'Support - Calculation Detail'!C1462)</f>
        <v>41</v>
      </c>
      <c r="C1462" t="str">
        <f>IF('Support - Calculation Detail'!B1462="","",'Support - Calculation Detail'!B1462)</f>
        <v>N</v>
      </c>
      <c r="D1462">
        <f>IF('Support - Calculation Detail'!D1462="","",'Support - Calculation Detail'!D1462)</f>
        <v>430538</v>
      </c>
      <c r="E1462">
        <f>IF('Support - Calculation Detail'!E1462="","",'Support - Calculation Detail'!E1462)</f>
        <v>0</v>
      </c>
      <c r="G1462">
        <f>IF('Support - Calculation Detail'!F1462="","",'Support - Calculation Detail'!F1462)</f>
        <v>430538</v>
      </c>
      <c r="H1462">
        <f>IF('Support - Calculation Detail'!G1462="","",'Support - Calculation Detail'!G1462)</f>
        <v>1.04</v>
      </c>
      <c r="I1462">
        <f>IF('Support - Calculation Detail'!H1462="","",'Support - Calculation Detail'!H1462)</f>
        <v>447760</v>
      </c>
      <c r="J1462">
        <f>IF('Support - Calculation Detail'!I1462="","",'Support - Calculation Detail'!I1462)</f>
        <v>0</v>
      </c>
      <c r="K1462">
        <f>IF('Support - Calculation Detail'!K1462="","",'Support - Calculation Detail'!K1462)</f>
        <v>447760</v>
      </c>
      <c r="L1462">
        <f>IF('Support - Calculation Detail'!L1462="","",'Support - Calculation Detail'!L1462)</f>
        <v>0</v>
      </c>
      <c r="M1462">
        <f>IF('Support - Calculation Detail'!M1462="","",'Support - Calculation Detail'!M1462)</f>
        <v>0</v>
      </c>
      <c r="N1462">
        <f>IF('Support - Calculation Detail'!N1462="","",'Support - Calculation Detail'!N1462)</f>
        <v>0</v>
      </c>
      <c r="P1462">
        <f>IF('Support - Calculation Detail'!O1462="","",'Support - Calculation Detail'!O1462)</f>
        <v>447760</v>
      </c>
      <c r="Q1462" t="b">
        <v>1</v>
      </c>
      <c r="R1462" t="str">
        <f t="shared" si="110"/>
        <v>4161030</v>
      </c>
      <c r="S1462" t="str">
        <f t="shared" si="111"/>
        <v>4161030-UT</v>
      </c>
      <c r="T1462" t="str">
        <f t="shared" si="112"/>
        <v>4161030-UT</v>
      </c>
      <c r="U1462" t="str">
        <f t="shared" si="113"/>
        <v>6</v>
      </c>
      <c r="V1462" t="str">
        <f t="shared" si="114"/>
        <v>UT</v>
      </c>
    </row>
    <row r="1463" spans="1:22" x14ac:dyDescent="0.35">
      <c r="A1463" t="str">
        <f>IF('Support - Calculation Detail'!A1463="","",LEFT('Support - Calculation Detail'!A1463,7)&amp;"-"&amp;RIGHT('Support - Calculation Detail'!A1463,2))</f>
        <v>4161035-UT</v>
      </c>
      <c r="B1463" t="str">
        <f>IF('Support - Calculation Detail'!C1463="","",'Support - Calculation Detail'!C1463)</f>
        <v>41</v>
      </c>
      <c r="C1463" t="str">
        <f>IF('Support - Calculation Detail'!B1463="","",'Support - Calculation Detail'!B1463)</f>
        <v>N</v>
      </c>
      <c r="D1463">
        <f>IF('Support - Calculation Detail'!D1463="","",'Support - Calculation Detail'!D1463)</f>
        <v>733195</v>
      </c>
      <c r="E1463">
        <f>IF('Support - Calculation Detail'!E1463="","",'Support - Calculation Detail'!E1463)</f>
        <v>0</v>
      </c>
      <c r="G1463">
        <f>IF('Support - Calculation Detail'!F1463="","",'Support - Calculation Detail'!F1463)</f>
        <v>733195</v>
      </c>
      <c r="H1463">
        <f>IF('Support - Calculation Detail'!G1463="","",'Support - Calculation Detail'!G1463)</f>
        <v>1.04</v>
      </c>
      <c r="I1463">
        <f>IF('Support - Calculation Detail'!H1463="","",'Support - Calculation Detail'!H1463)</f>
        <v>762523</v>
      </c>
      <c r="J1463">
        <f>IF('Support - Calculation Detail'!I1463="","",'Support - Calculation Detail'!I1463)</f>
        <v>0</v>
      </c>
      <c r="K1463">
        <f>IF('Support - Calculation Detail'!K1463="","",'Support - Calculation Detail'!K1463)</f>
        <v>762523</v>
      </c>
      <c r="L1463">
        <f>IF('Support - Calculation Detail'!L1463="","",'Support - Calculation Detail'!L1463)</f>
        <v>0</v>
      </c>
      <c r="M1463">
        <f>IF('Support - Calculation Detail'!M1463="","",'Support - Calculation Detail'!M1463)</f>
        <v>0</v>
      </c>
      <c r="N1463">
        <f>IF('Support - Calculation Detail'!N1463="","",'Support - Calculation Detail'!N1463)</f>
        <v>0</v>
      </c>
      <c r="P1463">
        <f>IF('Support - Calculation Detail'!O1463="","",'Support - Calculation Detail'!O1463)</f>
        <v>762523</v>
      </c>
      <c r="Q1463" t="b">
        <v>1</v>
      </c>
      <c r="R1463" t="str">
        <f t="shared" si="110"/>
        <v>4161035</v>
      </c>
      <c r="S1463" t="str">
        <f t="shared" si="111"/>
        <v>4161035-UT</v>
      </c>
      <c r="T1463" t="str">
        <f t="shared" si="112"/>
        <v>4161035-UT</v>
      </c>
      <c r="U1463" t="str">
        <f t="shared" si="113"/>
        <v>6</v>
      </c>
      <c r="V1463" t="str">
        <f t="shared" si="114"/>
        <v>UT</v>
      </c>
    </row>
    <row r="1464" spans="1:22" x14ac:dyDescent="0.35">
      <c r="A1464" t="str">
        <f>IF('Support - Calculation Detail'!A1464="","",LEFT('Support - Calculation Detail'!A1464,7)&amp;"-"&amp;RIGHT('Support - Calculation Detail'!A1464,2))</f>
        <v>4144145-SO</v>
      </c>
      <c r="B1464" t="str">
        <f>IF('Support - Calculation Detail'!C1464="","",'Support - Calculation Detail'!C1464)</f>
        <v>41</v>
      </c>
      <c r="C1464" t="str">
        <f>IF('Support - Calculation Detail'!B1464="","",'Support - Calculation Detail'!B1464)</f>
        <v>N</v>
      </c>
      <c r="D1464">
        <f>IF('Support - Calculation Detail'!D1464="","",'Support - Calculation Detail'!D1464)</f>
        <v>11353087</v>
      </c>
      <c r="E1464">
        <f>IF('Support - Calculation Detail'!E1464="","",'Support - Calculation Detail'!E1464)</f>
        <v>0</v>
      </c>
      <c r="G1464">
        <f>IF('Support - Calculation Detail'!F1464="","",'Support - Calculation Detail'!F1464)</f>
        <v>11353087</v>
      </c>
      <c r="H1464">
        <f>IF('Support - Calculation Detail'!G1464="","",'Support - Calculation Detail'!G1464)</f>
        <v>1.04</v>
      </c>
      <c r="I1464">
        <f>IF('Support - Calculation Detail'!H1464="","",'Support - Calculation Detail'!H1464)</f>
        <v>11807210</v>
      </c>
      <c r="J1464">
        <f>IF('Support - Calculation Detail'!I1464="","",'Support - Calculation Detail'!I1464)</f>
        <v>0</v>
      </c>
      <c r="K1464">
        <f>IF('Support - Calculation Detail'!K1464="","",'Support - Calculation Detail'!K1464)</f>
        <v>11807210</v>
      </c>
      <c r="L1464">
        <f>IF('Support - Calculation Detail'!L1464="","",'Support - Calculation Detail'!L1464)</f>
        <v>0</v>
      </c>
      <c r="M1464">
        <f>IF('Support - Calculation Detail'!M1464="","",'Support - Calculation Detail'!M1464)</f>
        <v>0</v>
      </c>
      <c r="N1464">
        <f>IF('Support - Calculation Detail'!N1464="","",'Support - Calculation Detail'!N1464)</f>
        <v>0</v>
      </c>
      <c r="P1464">
        <f>IF('Support - Calculation Detail'!O1464="","",'Support - Calculation Detail'!O1464)</f>
        <v>11807210</v>
      </c>
      <c r="Q1464" t="b">
        <v>1</v>
      </c>
      <c r="R1464" t="str">
        <f t="shared" si="110"/>
        <v>4144145</v>
      </c>
      <c r="S1464" t="str">
        <f t="shared" si="111"/>
        <v>4144145-SO</v>
      </c>
      <c r="T1464" t="str">
        <f t="shared" si="112"/>
        <v>4144145-SO</v>
      </c>
      <c r="U1464" t="str">
        <f t="shared" si="113"/>
        <v>4</v>
      </c>
      <c r="V1464" t="str">
        <f t="shared" si="114"/>
        <v>SO</v>
      </c>
    </row>
    <row r="1465" spans="1:22" x14ac:dyDescent="0.35">
      <c r="A1465" t="str">
        <f>IF('Support - Calculation Detail'!A1465="","",LEFT('Support - Calculation Detail'!A1465,7)&amp;"-"&amp;RIGHT('Support - Calculation Detail'!A1465,2))</f>
        <v>4144205-SO</v>
      </c>
      <c r="B1465" t="str">
        <f>IF('Support - Calculation Detail'!C1465="","",'Support - Calculation Detail'!C1465)</f>
        <v>41</v>
      </c>
      <c r="C1465" t="str">
        <f>IF('Support - Calculation Detail'!B1465="","",'Support - Calculation Detail'!B1465)</f>
        <v>N</v>
      </c>
      <c r="D1465">
        <f>IF('Support - Calculation Detail'!D1465="","",'Support - Calculation Detail'!D1465)</f>
        <v>14016581</v>
      </c>
      <c r="E1465">
        <f>IF('Support - Calculation Detail'!E1465="","",'Support - Calculation Detail'!E1465)</f>
        <v>0</v>
      </c>
      <c r="G1465">
        <f>IF('Support - Calculation Detail'!F1465="","",'Support - Calculation Detail'!F1465)</f>
        <v>14016581</v>
      </c>
      <c r="H1465">
        <f>IF('Support - Calculation Detail'!G1465="","",'Support - Calculation Detail'!G1465)</f>
        <v>1.04</v>
      </c>
      <c r="I1465">
        <f>IF('Support - Calculation Detail'!H1465="","",'Support - Calculation Detail'!H1465)</f>
        <v>14577244</v>
      </c>
      <c r="J1465">
        <f>IF('Support - Calculation Detail'!I1465="","",'Support - Calculation Detail'!I1465)</f>
        <v>0</v>
      </c>
      <c r="K1465">
        <f>IF('Support - Calculation Detail'!K1465="","",'Support - Calculation Detail'!K1465)</f>
        <v>14577244</v>
      </c>
      <c r="L1465">
        <f>IF('Support - Calculation Detail'!L1465="","",'Support - Calculation Detail'!L1465)</f>
        <v>0</v>
      </c>
      <c r="M1465">
        <f>IF('Support - Calculation Detail'!M1465="","",'Support - Calculation Detail'!M1465)</f>
        <v>0</v>
      </c>
      <c r="N1465">
        <f>IF('Support - Calculation Detail'!N1465="","",'Support - Calculation Detail'!N1465)</f>
        <v>0</v>
      </c>
      <c r="P1465">
        <f>IF('Support - Calculation Detail'!O1465="","",'Support - Calculation Detail'!O1465)</f>
        <v>14577244</v>
      </c>
      <c r="Q1465" t="b">
        <v>1</v>
      </c>
      <c r="R1465" t="str">
        <f t="shared" si="110"/>
        <v>4144205</v>
      </c>
      <c r="S1465" t="str">
        <f t="shared" si="111"/>
        <v>4144205-SO</v>
      </c>
      <c r="T1465" t="str">
        <f t="shared" si="112"/>
        <v>4144205-SO</v>
      </c>
      <c r="U1465" t="str">
        <f t="shared" si="113"/>
        <v>4</v>
      </c>
      <c r="V1465" t="str">
        <f t="shared" si="114"/>
        <v>SO</v>
      </c>
    </row>
    <row r="1466" spans="1:22" x14ac:dyDescent="0.35">
      <c r="A1466" t="str">
        <f>IF('Support - Calculation Detail'!A1466="","",LEFT('Support - Calculation Detail'!A1466,7)&amp;"-"&amp;RIGHT('Support - Calculation Detail'!A1466,2))</f>
        <v>4144225-SO</v>
      </c>
      <c r="B1466" t="str">
        <f>IF('Support - Calculation Detail'!C1466="","",'Support - Calculation Detail'!C1466)</f>
        <v>41</v>
      </c>
      <c r="C1466" t="str">
        <f>IF('Support - Calculation Detail'!B1466="","",'Support - Calculation Detail'!B1466)</f>
        <v>N</v>
      </c>
      <c r="D1466">
        <f>IF('Support - Calculation Detail'!D1466="","",'Support - Calculation Detail'!D1466)</f>
        <v>8666005</v>
      </c>
      <c r="E1466">
        <f>IF('Support - Calculation Detail'!E1466="","",'Support - Calculation Detail'!E1466)</f>
        <v>0</v>
      </c>
      <c r="G1466">
        <f>IF('Support - Calculation Detail'!F1466="","",'Support - Calculation Detail'!F1466)</f>
        <v>8666005</v>
      </c>
      <c r="H1466">
        <f>IF('Support - Calculation Detail'!G1466="","",'Support - Calculation Detail'!G1466)</f>
        <v>1.04</v>
      </c>
      <c r="I1466">
        <f>IF('Support - Calculation Detail'!H1466="","",'Support - Calculation Detail'!H1466)</f>
        <v>9012645</v>
      </c>
      <c r="J1466">
        <f>IF('Support - Calculation Detail'!I1466="","",'Support - Calculation Detail'!I1466)</f>
        <v>0</v>
      </c>
      <c r="K1466">
        <f>IF('Support - Calculation Detail'!K1466="","",'Support - Calculation Detail'!K1466)</f>
        <v>9012645</v>
      </c>
      <c r="L1466">
        <f>IF('Support - Calculation Detail'!L1466="","",'Support - Calculation Detail'!L1466)</f>
        <v>0</v>
      </c>
      <c r="M1466">
        <f>IF('Support - Calculation Detail'!M1466="","",'Support - Calculation Detail'!M1466)</f>
        <v>0</v>
      </c>
      <c r="N1466">
        <f>IF('Support - Calculation Detail'!N1466="","",'Support - Calculation Detail'!N1466)</f>
        <v>0</v>
      </c>
      <c r="P1466">
        <f>IF('Support - Calculation Detail'!O1466="","",'Support - Calculation Detail'!O1466)</f>
        <v>9012645</v>
      </c>
      <c r="Q1466" t="b">
        <v>1</v>
      </c>
      <c r="R1466" t="str">
        <f t="shared" si="110"/>
        <v>4144225</v>
      </c>
      <c r="S1466" t="str">
        <f t="shared" si="111"/>
        <v>4144225-SO</v>
      </c>
      <c r="T1466" t="str">
        <f t="shared" si="112"/>
        <v>4144225-SO</v>
      </c>
      <c r="U1466" t="str">
        <f t="shared" si="113"/>
        <v>4</v>
      </c>
      <c r="V1466" t="str">
        <f t="shared" si="114"/>
        <v>SO</v>
      </c>
    </row>
    <row r="1467" spans="1:22" x14ac:dyDescent="0.35">
      <c r="A1467" t="str">
        <f>IF('Support - Calculation Detail'!A1467="","",LEFT('Support - Calculation Detail'!A1467,7)&amp;"-"&amp;RIGHT('Support - Calculation Detail'!A1467,2))</f>
        <v>4144245-SO</v>
      </c>
      <c r="B1467" t="str">
        <f>IF('Support - Calculation Detail'!C1467="","",'Support - Calculation Detail'!C1467)</f>
        <v>41</v>
      </c>
      <c r="C1467" t="str">
        <f>IF('Support - Calculation Detail'!B1467="","",'Support - Calculation Detail'!B1467)</f>
        <v>N</v>
      </c>
      <c r="D1467">
        <f>IF('Support - Calculation Detail'!D1467="","",'Support - Calculation Detail'!D1467)</f>
        <v>6104044</v>
      </c>
      <c r="E1467">
        <f>IF('Support - Calculation Detail'!E1467="","",'Support - Calculation Detail'!E1467)</f>
        <v>0</v>
      </c>
      <c r="G1467">
        <f>IF('Support - Calculation Detail'!F1467="","",'Support - Calculation Detail'!F1467)</f>
        <v>6104044</v>
      </c>
      <c r="H1467">
        <f>IF('Support - Calculation Detail'!G1467="","",'Support - Calculation Detail'!G1467)</f>
        <v>1.04</v>
      </c>
      <c r="I1467">
        <f>IF('Support - Calculation Detail'!H1467="","",'Support - Calculation Detail'!H1467)</f>
        <v>6348206</v>
      </c>
      <c r="J1467">
        <f>IF('Support - Calculation Detail'!I1467="","",'Support - Calculation Detail'!I1467)</f>
        <v>0</v>
      </c>
      <c r="K1467">
        <f>IF('Support - Calculation Detail'!K1467="","",'Support - Calculation Detail'!K1467)</f>
        <v>6348206</v>
      </c>
      <c r="L1467">
        <f>IF('Support - Calculation Detail'!L1467="","",'Support - Calculation Detail'!L1467)</f>
        <v>0</v>
      </c>
      <c r="M1467">
        <f>IF('Support - Calculation Detail'!M1467="","",'Support - Calculation Detail'!M1467)</f>
        <v>0</v>
      </c>
      <c r="N1467">
        <f>IF('Support - Calculation Detail'!N1467="","",'Support - Calculation Detail'!N1467)</f>
        <v>0</v>
      </c>
      <c r="P1467">
        <f>IF('Support - Calculation Detail'!O1467="","",'Support - Calculation Detail'!O1467)</f>
        <v>6348206</v>
      </c>
      <c r="Q1467" t="b">
        <v>1</v>
      </c>
      <c r="R1467" t="str">
        <f t="shared" si="110"/>
        <v>4144245</v>
      </c>
      <c r="S1467" t="str">
        <f t="shared" si="111"/>
        <v>4144245-SO</v>
      </c>
      <c r="T1467" t="str">
        <f t="shared" si="112"/>
        <v>4144245-SO</v>
      </c>
      <c r="U1467" t="str">
        <f t="shared" si="113"/>
        <v>4</v>
      </c>
      <c r="V1467" t="str">
        <f t="shared" si="114"/>
        <v>SO</v>
      </c>
    </row>
    <row r="1468" spans="1:22" x14ac:dyDescent="0.35">
      <c r="A1468" t="str">
        <f>IF('Support - Calculation Detail'!A1468="","",LEFT('Support - Calculation Detail'!A1468,7)&amp;"-"&amp;RIGHT('Support - Calculation Detail'!A1468,2))</f>
        <v>4144255-SO</v>
      </c>
      <c r="B1468" t="str">
        <f>IF('Support - Calculation Detail'!C1468="","",'Support - Calculation Detail'!C1468)</f>
        <v>41</v>
      </c>
      <c r="C1468" t="str">
        <f>IF('Support - Calculation Detail'!B1468="","",'Support - Calculation Detail'!B1468)</f>
        <v>N</v>
      </c>
      <c r="D1468">
        <f>IF('Support - Calculation Detail'!D1468="","",'Support - Calculation Detail'!D1468)</f>
        <v>3551908</v>
      </c>
      <c r="E1468">
        <f>IF('Support - Calculation Detail'!E1468="","",'Support - Calculation Detail'!E1468)</f>
        <v>0</v>
      </c>
      <c r="G1468">
        <f>IF('Support - Calculation Detail'!F1468="","",'Support - Calculation Detail'!F1468)</f>
        <v>3551908</v>
      </c>
      <c r="H1468">
        <f>IF('Support - Calculation Detail'!G1468="","",'Support - Calculation Detail'!G1468)</f>
        <v>1.04</v>
      </c>
      <c r="I1468">
        <f>IF('Support - Calculation Detail'!H1468="","",'Support - Calculation Detail'!H1468)</f>
        <v>3693984</v>
      </c>
      <c r="J1468">
        <f>IF('Support - Calculation Detail'!I1468="","",'Support - Calculation Detail'!I1468)</f>
        <v>0</v>
      </c>
      <c r="K1468">
        <f>IF('Support - Calculation Detail'!K1468="","",'Support - Calculation Detail'!K1468)</f>
        <v>3693984</v>
      </c>
      <c r="L1468">
        <f>IF('Support - Calculation Detail'!L1468="","",'Support - Calculation Detail'!L1468)</f>
        <v>0</v>
      </c>
      <c r="M1468">
        <f>IF('Support - Calculation Detail'!M1468="","",'Support - Calculation Detail'!M1468)</f>
        <v>0</v>
      </c>
      <c r="N1468">
        <f>IF('Support - Calculation Detail'!N1468="","",'Support - Calculation Detail'!N1468)</f>
        <v>0</v>
      </c>
      <c r="P1468">
        <f>IF('Support - Calculation Detail'!O1468="","",'Support - Calculation Detail'!O1468)</f>
        <v>3693984</v>
      </c>
      <c r="Q1468" t="b">
        <v>1</v>
      </c>
      <c r="R1468" t="str">
        <f t="shared" si="110"/>
        <v>4144255</v>
      </c>
      <c r="S1468" t="str">
        <f t="shared" si="111"/>
        <v>4144255-SO</v>
      </c>
      <c r="T1468" t="str">
        <f t="shared" si="112"/>
        <v>4144255-SO</v>
      </c>
      <c r="U1468" t="str">
        <f t="shared" si="113"/>
        <v>4</v>
      </c>
      <c r="V1468" t="str">
        <f t="shared" si="114"/>
        <v>SO</v>
      </c>
    </row>
    <row r="1469" spans="1:22" x14ac:dyDescent="0.35">
      <c r="A1469" t="str">
        <f>IF('Support - Calculation Detail'!A1469="","",LEFT('Support - Calculation Detail'!A1469,7)&amp;"-"&amp;RIGHT('Support - Calculation Detail'!A1469,2))</f>
        <v>4210000-UT</v>
      </c>
      <c r="B1469" t="str">
        <f>IF('Support - Calculation Detail'!C1469="","",'Support - Calculation Detail'!C1469)</f>
        <v>42</v>
      </c>
      <c r="C1469" t="str">
        <f>IF('Support - Calculation Detail'!B1469="","",'Support - Calculation Detail'!B1469)</f>
        <v>N</v>
      </c>
      <c r="D1469">
        <f>IF('Support - Calculation Detail'!D1469="","",'Support - Calculation Detail'!D1469)</f>
        <v>12561867</v>
      </c>
      <c r="E1469">
        <f>IF('Support - Calculation Detail'!E1469="","",'Support - Calculation Detail'!E1469)</f>
        <v>0</v>
      </c>
      <c r="G1469">
        <f>IF('Support - Calculation Detail'!F1469="","",'Support - Calculation Detail'!F1469)</f>
        <v>12561867</v>
      </c>
      <c r="H1469">
        <f>IF('Support - Calculation Detail'!G1469="","",'Support - Calculation Detail'!G1469)</f>
        <v>1.04</v>
      </c>
      <c r="I1469">
        <f>IF('Support - Calculation Detail'!H1469="","",'Support - Calculation Detail'!H1469)</f>
        <v>13064342</v>
      </c>
      <c r="J1469">
        <f>IF('Support - Calculation Detail'!I1469="","",'Support - Calculation Detail'!I1469)</f>
        <v>0</v>
      </c>
      <c r="K1469">
        <f>IF('Support - Calculation Detail'!K1469="","",'Support - Calculation Detail'!K1469)</f>
        <v>13064342</v>
      </c>
      <c r="L1469">
        <f>IF('Support - Calculation Detail'!L1469="","",'Support - Calculation Detail'!L1469)</f>
        <v>917752</v>
      </c>
      <c r="M1469">
        <f>IF('Support - Calculation Detail'!M1469="","",'Support - Calculation Detail'!M1469)</f>
        <v>269058</v>
      </c>
      <c r="N1469">
        <f>IF('Support - Calculation Detail'!N1469="","",'Support - Calculation Detail'!N1469)</f>
        <v>914429.11842930445</v>
      </c>
      <c r="P1469">
        <f>IF('Support - Calculation Detail'!O1469="","",'Support - Calculation Detail'!O1469)</f>
        <v>15165581.118429305</v>
      </c>
      <c r="Q1469" t="b">
        <v>1</v>
      </c>
      <c r="R1469" t="str">
        <f t="shared" si="110"/>
        <v>4210000</v>
      </c>
      <c r="S1469" t="str">
        <f t="shared" si="111"/>
        <v>4210000-UT</v>
      </c>
      <c r="T1469" t="str">
        <f t="shared" si="112"/>
        <v>4210000-UT</v>
      </c>
      <c r="U1469" t="str">
        <f t="shared" si="113"/>
        <v>1</v>
      </c>
      <c r="V1469" t="str">
        <f t="shared" si="114"/>
        <v>UT</v>
      </c>
    </row>
    <row r="1470" spans="1:22" x14ac:dyDescent="0.35">
      <c r="A1470" t="str">
        <f>IF('Support - Calculation Detail'!A1470="","",LEFT('Support - Calculation Detail'!A1470,7)&amp;"-"&amp;RIGHT('Support - Calculation Detail'!A1470,2))</f>
        <v>4220001-TF</v>
      </c>
      <c r="B1470" t="str">
        <f>IF('Support - Calculation Detail'!C1470="","",'Support - Calculation Detail'!C1470)</f>
        <v>42</v>
      </c>
      <c r="C1470" t="str">
        <f>IF('Support - Calculation Detail'!B1470="","",'Support - Calculation Detail'!B1470)</f>
        <v>N</v>
      </c>
      <c r="D1470">
        <f>IF('Support - Calculation Detail'!D1470="","",'Support - Calculation Detail'!D1470)</f>
        <v>21832</v>
      </c>
      <c r="E1470">
        <f>IF('Support - Calculation Detail'!E1470="","",'Support - Calculation Detail'!E1470)</f>
        <v>0</v>
      </c>
      <c r="G1470">
        <f>IF('Support - Calculation Detail'!F1470="","",'Support - Calculation Detail'!F1470)</f>
        <v>21832</v>
      </c>
      <c r="H1470">
        <f>IF('Support - Calculation Detail'!G1470="","",'Support - Calculation Detail'!G1470)</f>
        <v>1.04</v>
      </c>
      <c r="I1470">
        <f>IF('Support - Calculation Detail'!H1470="","",'Support - Calculation Detail'!H1470)</f>
        <v>22705</v>
      </c>
      <c r="J1470">
        <f>IF('Support - Calculation Detail'!I1470="","",'Support - Calculation Detail'!I1470)</f>
        <v>0</v>
      </c>
      <c r="K1470">
        <f>IF('Support - Calculation Detail'!K1470="","",'Support - Calculation Detail'!K1470)</f>
        <v>22705</v>
      </c>
      <c r="L1470">
        <f>IF('Support - Calculation Detail'!L1470="","",'Support - Calculation Detail'!L1470)</f>
        <v>0</v>
      </c>
      <c r="M1470">
        <f>IF('Support - Calculation Detail'!M1470="","",'Support - Calculation Detail'!M1470)</f>
        <v>0</v>
      </c>
      <c r="N1470">
        <f>IF('Support - Calculation Detail'!N1470="","",'Support - Calculation Detail'!N1470)</f>
        <v>0</v>
      </c>
      <c r="P1470">
        <f>IF('Support - Calculation Detail'!O1470="","",'Support - Calculation Detail'!O1470)</f>
        <v>22705</v>
      </c>
      <c r="Q1470" t="b">
        <v>1</v>
      </c>
      <c r="R1470" t="str">
        <f t="shared" si="110"/>
        <v>4220001</v>
      </c>
      <c r="S1470" t="str">
        <f t="shared" si="111"/>
        <v>4220001-TF</v>
      </c>
      <c r="T1470" t="str">
        <f t="shared" si="112"/>
        <v>4220001-TF</v>
      </c>
      <c r="U1470" t="str">
        <f t="shared" si="113"/>
        <v>2</v>
      </c>
      <c r="V1470" t="str">
        <f t="shared" si="114"/>
        <v>TF</v>
      </c>
    </row>
    <row r="1471" spans="1:22" x14ac:dyDescent="0.35">
      <c r="A1471" t="str">
        <f>IF('Support - Calculation Detail'!A1471="","",LEFT('Support - Calculation Detail'!A1471,7)&amp;"-"&amp;RIGHT('Support - Calculation Detail'!A1471,2))</f>
        <v>4220001-UT</v>
      </c>
      <c r="B1471" t="str">
        <f>IF('Support - Calculation Detail'!C1471="","",'Support - Calculation Detail'!C1471)</f>
        <v>42</v>
      </c>
      <c r="C1471" t="str">
        <f>IF('Support - Calculation Detail'!B1471="","",'Support - Calculation Detail'!B1471)</f>
        <v>N</v>
      </c>
      <c r="D1471">
        <f>IF('Support - Calculation Detail'!D1471="","",'Support - Calculation Detail'!D1471)</f>
        <v>49823</v>
      </c>
      <c r="E1471">
        <f>IF('Support - Calculation Detail'!E1471="","",'Support - Calculation Detail'!E1471)</f>
        <v>0</v>
      </c>
      <c r="G1471">
        <f>IF('Support - Calculation Detail'!F1471="","",'Support - Calculation Detail'!F1471)</f>
        <v>49823</v>
      </c>
      <c r="H1471">
        <f>IF('Support - Calculation Detail'!G1471="","",'Support - Calculation Detail'!G1471)</f>
        <v>1.04</v>
      </c>
      <c r="I1471">
        <f>IF('Support - Calculation Detail'!H1471="","",'Support - Calculation Detail'!H1471)</f>
        <v>51816</v>
      </c>
      <c r="J1471">
        <f>IF('Support - Calculation Detail'!I1471="","",'Support - Calculation Detail'!I1471)</f>
        <v>0</v>
      </c>
      <c r="K1471">
        <f>IF('Support - Calculation Detail'!K1471="","",'Support - Calculation Detail'!K1471)</f>
        <v>51816</v>
      </c>
      <c r="L1471">
        <f>IF('Support - Calculation Detail'!L1471="","",'Support - Calculation Detail'!L1471)</f>
        <v>0</v>
      </c>
      <c r="M1471">
        <f>IF('Support - Calculation Detail'!M1471="","",'Support - Calculation Detail'!M1471)</f>
        <v>0</v>
      </c>
      <c r="N1471">
        <f>IF('Support - Calculation Detail'!N1471="","",'Support - Calculation Detail'!N1471)</f>
        <v>0</v>
      </c>
      <c r="P1471">
        <f>IF('Support - Calculation Detail'!O1471="","",'Support - Calculation Detail'!O1471)</f>
        <v>51816</v>
      </c>
      <c r="Q1471" t="b">
        <v>1</v>
      </c>
      <c r="R1471" t="str">
        <f t="shared" si="110"/>
        <v>4220001</v>
      </c>
      <c r="S1471" t="str">
        <f t="shared" si="111"/>
        <v>4220001-UT</v>
      </c>
      <c r="T1471" t="str">
        <f t="shared" si="112"/>
        <v>4220001-UT</v>
      </c>
      <c r="U1471" t="str">
        <f t="shared" si="113"/>
        <v>2</v>
      </c>
      <c r="V1471" t="str">
        <f t="shared" si="114"/>
        <v>UT</v>
      </c>
    </row>
    <row r="1472" spans="1:22" x14ac:dyDescent="0.35">
      <c r="A1472" t="str">
        <f>IF('Support - Calculation Detail'!A1472="","",LEFT('Support - Calculation Detail'!A1472,7)&amp;"-"&amp;RIGHT('Support - Calculation Detail'!A1472,2))</f>
        <v>4220002-TF</v>
      </c>
      <c r="B1472" t="str">
        <f>IF('Support - Calculation Detail'!C1472="","",'Support - Calculation Detail'!C1472)</f>
        <v>42</v>
      </c>
      <c r="C1472" t="str">
        <f>IF('Support - Calculation Detail'!B1472="","",'Support - Calculation Detail'!B1472)</f>
        <v>N</v>
      </c>
      <c r="D1472">
        <f>IF('Support - Calculation Detail'!D1472="","",'Support - Calculation Detail'!D1472)</f>
        <v>27349</v>
      </c>
      <c r="E1472">
        <f>IF('Support - Calculation Detail'!E1472="","",'Support - Calculation Detail'!E1472)</f>
        <v>0</v>
      </c>
      <c r="G1472">
        <f>IF('Support - Calculation Detail'!F1472="","",'Support - Calculation Detail'!F1472)</f>
        <v>27349</v>
      </c>
      <c r="H1472">
        <f>IF('Support - Calculation Detail'!G1472="","",'Support - Calculation Detail'!G1472)</f>
        <v>1.04</v>
      </c>
      <c r="I1472">
        <f>IF('Support - Calculation Detail'!H1472="","",'Support - Calculation Detail'!H1472)</f>
        <v>28443</v>
      </c>
      <c r="J1472">
        <f>IF('Support - Calculation Detail'!I1472="","",'Support - Calculation Detail'!I1472)</f>
        <v>0</v>
      </c>
      <c r="K1472">
        <f>IF('Support - Calculation Detail'!K1472="","",'Support - Calculation Detail'!K1472)</f>
        <v>28443</v>
      </c>
      <c r="L1472">
        <f>IF('Support - Calculation Detail'!L1472="","",'Support - Calculation Detail'!L1472)</f>
        <v>0</v>
      </c>
      <c r="M1472">
        <f>IF('Support - Calculation Detail'!M1472="","",'Support - Calculation Detail'!M1472)</f>
        <v>0</v>
      </c>
      <c r="N1472">
        <f>IF('Support - Calculation Detail'!N1472="","",'Support - Calculation Detail'!N1472)</f>
        <v>0</v>
      </c>
      <c r="P1472">
        <f>IF('Support - Calculation Detail'!O1472="","",'Support - Calculation Detail'!O1472)</f>
        <v>28443</v>
      </c>
      <c r="Q1472" t="b">
        <v>1</v>
      </c>
      <c r="R1472" t="str">
        <f t="shared" si="110"/>
        <v>4220002</v>
      </c>
      <c r="S1472" t="str">
        <f t="shared" si="111"/>
        <v>4220002-TF</v>
      </c>
      <c r="T1472" t="str">
        <f t="shared" si="112"/>
        <v>4220002-TF</v>
      </c>
      <c r="U1472" t="str">
        <f t="shared" si="113"/>
        <v>2</v>
      </c>
      <c r="V1472" t="str">
        <f t="shared" si="114"/>
        <v>TF</v>
      </c>
    </row>
    <row r="1473" spans="1:22" x14ac:dyDescent="0.35">
      <c r="A1473" t="str">
        <f>IF('Support - Calculation Detail'!A1473="","",LEFT('Support - Calculation Detail'!A1473,7)&amp;"-"&amp;RIGHT('Support - Calculation Detail'!A1473,2))</f>
        <v>4220002-UT</v>
      </c>
      <c r="B1473" t="str">
        <f>IF('Support - Calculation Detail'!C1473="","",'Support - Calculation Detail'!C1473)</f>
        <v>42</v>
      </c>
      <c r="C1473" t="str">
        <f>IF('Support - Calculation Detail'!B1473="","",'Support - Calculation Detail'!B1473)</f>
        <v>N</v>
      </c>
      <c r="D1473">
        <f>IF('Support - Calculation Detail'!D1473="","",'Support - Calculation Detail'!D1473)</f>
        <v>34225</v>
      </c>
      <c r="E1473">
        <f>IF('Support - Calculation Detail'!E1473="","",'Support - Calculation Detail'!E1473)</f>
        <v>0</v>
      </c>
      <c r="G1473">
        <f>IF('Support - Calculation Detail'!F1473="","",'Support - Calculation Detail'!F1473)</f>
        <v>34225</v>
      </c>
      <c r="H1473">
        <f>IF('Support - Calculation Detail'!G1473="","",'Support - Calculation Detail'!G1473)</f>
        <v>1.04</v>
      </c>
      <c r="I1473">
        <f>IF('Support - Calculation Detail'!H1473="","",'Support - Calculation Detail'!H1473)</f>
        <v>35594</v>
      </c>
      <c r="J1473">
        <f>IF('Support - Calculation Detail'!I1473="","",'Support - Calculation Detail'!I1473)</f>
        <v>0</v>
      </c>
      <c r="K1473">
        <f>IF('Support - Calculation Detail'!K1473="","",'Support - Calculation Detail'!K1473)</f>
        <v>35594</v>
      </c>
      <c r="L1473">
        <f>IF('Support - Calculation Detail'!L1473="","",'Support - Calculation Detail'!L1473)</f>
        <v>0</v>
      </c>
      <c r="M1473">
        <f>IF('Support - Calculation Detail'!M1473="","",'Support - Calculation Detail'!M1473)</f>
        <v>0</v>
      </c>
      <c r="N1473">
        <f>IF('Support - Calculation Detail'!N1473="","",'Support - Calculation Detail'!N1473)</f>
        <v>0</v>
      </c>
      <c r="P1473">
        <f>IF('Support - Calculation Detail'!O1473="","",'Support - Calculation Detail'!O1473)</f>
        <v>35594</v>
      </c>
      <c r="Q1473" t="b">
        <v>1</v>
      </c>
      <c r="R1473" t="str">
        <f t="shared" si="110"/>
        <v>4220002</v>
      </c>
      <c r="S1473" t="str">
        <f t="shared" si="111"/>
        <v>4220002-UT</v>
      </c>
      <c r="T1473" t="str">
        <f t="shared" si="112"/>
        <v>4220002-UT</v>
      </c>
      <c r="U1473" t="str">
        <f t="shared" si="113"/>
        <v>2</v>
      </c>
      <c r="V1473" t="str">
        <f t="shared" si="114"/>
        <v>UT</v>
      </c>
    </row>
    <row r="1474" spans="1:22" x14ac:dyDescent="0.35">
      <c r="A1474" t="str">
        <f>IF('Support - Calculation Detail'!A1474="","",LEFT('Support - Calculation Detail'!A1474,7)&amp;"-"&amp;RIGHT('Support - Calculation Detail'!A1474,2))</f>
        <v>4220003-TF</v>
      </c>
      <c r="B1474" t="str">
        <f>IF('Support - Calculation Detail'!C1474="","",'Support - Calculation Detail'!C1474)</f>
        <v>42</v>
      </c>
      <c r="C1474" t="str">
        <f>IF('Support - Calculation Detail'!B1474="","",'Support - Calculation Detail'!B1474)</f>
        <v>N</v>
      </c>
      <c r="D1474">
        <f>IF('Support - Calculation Detail'!D1474="","",'Support - Calculation Detail'!D1474)</f>
        <v>59195</v>
      </c>
      <c r="E1474">
        <f>IF('Support - Calculation Detail'!E1474="","",'Support - Calculation Detail'!E1474)</f>
        <v>0</v>
      </c>
      <c r="G1474">
        <f>IF('Support - Calculation Detail'!F1474="","",'Support - Calculation Detail'!F1474)</f>
        <v>59195</v>
      </c>
      <c r="H1474">
        <f>IF('Support - Calculation Detail'!G1474="","",'Support - Calculation Detail'!G1474)</f>
        <v>1.04</v>
      </c>
      <c r="I1474">
        <f>IF('Support - Calculation Detail'!H1474="","",'Support - Calculation Detail'!H1474)</f>
        <v>61563</v>
      </c>
      <c r="J1474">
        <f>IF('Support - Calculation Detail'!I1474="","",'Support - Calculation Detail'!I1474)</f>
        <v>0</v>
      </c>
      <c r="K1474">
        <f>IF('Support - Calculation Detail'!K1474="","",'Support - Calculation Detail'!K1474)</f>
        <v>61563</v>
      </c>
      <c r="L1474">
        <f>IF('Support - Calculation Detail'!L1474="","",'Support - Calculation Detail'!L1474)</f>
        <v>0</v>
      </c>
      <c r="M1474">
        <f>IF('Support - Calculation Detail'!M1474="","",'Support - Calculation Detail'!M1474)</f>
        <v>0</v>
      </c>
      <c r="N1474">
        <f>IF('Support - Calculation Detail'!N1474="","",'Support - Calculation Detail'!N1474)</f>
        <v>0</v>
      </c>
      <c r="P1474">
        <f>IF('Support - Calculation Detail'!O1474="","",'Support - Calculation Detail'!O1474)</f>
        <v>61563</v>
      </c>
      <c r="Q1474" t="b">
        <v>1</v>
      </c>
      <c r="R1474" t="str">
        <f t="shared" si="110"/>
        <v>4220003</v>
      </c>
      <c r="S1474" t="str">
        <f t="shared" si="111"/>
        <v>4220003-TF</v>
      </c>
      <c r="T1474" t="str">
        <f t="shared" si="112"/>
        <v>4220003-TF</v>
      </c>
      <c r="U1474" t="str">
        <f t="shared" si="113"/>
        <v>2</v>
      </c>
      <c r="V1474" t="str">
        <f t="shared" si="114"/>
        <v>TF</v>
      </c>
    </row>
    <row r="1475" spans="1:22" x14ac:dyDescent="0.35">
      <c r="A1475" t="str">
        <f>IF('Support - Calculation Detail'!A1475="","",LEFT('Support - Calculation Detail'!A1475,7)&amp;"-"&amp;RIGHT('Support - Calculation Detail'!A1475,2))</f>
        <v>4220003-UT</v>
      </c>
      <c r="B1475" t="str">
        <f>IF('Support - Calculation Detail'!C1475="","",'Support - Calculation Detail'!C1475)</f>
        <v>42</v>
      </c>
      <c r="C1475" t="str">
        <f>IF('Support - Calculation Detail'!B1475="","",'Support - Calculation Detail'!B1475)</f>
        <v>N</v>
      </c>
      <c r="D1475">
        <f>IF('Support - Calculation Detail'!D1475="","",'Support - Calculation Detail'!D1475)</f>
        <v>43437</v>
      </c>
      <c r="E1475">
        <f>IF('Support - Calculation Detail'!E1475="","",'Support - Calculation Detail'!E1475)</f>
        <v>0</v>
      </c>
      <c r="G1475">
        <f>IF('Support - Calculation Detail'!F1475="","",'Support - Calculation Detail'!F1475)</f>
        <v>43437</v>
      </c>
      <c r="H1475">
        <f>IF('Support - Calculation Detail'!G1475="","",'Support - Calculation Detail'!G1475)</f>
        <v>1.04</v>
      </c>
      <c r="I1475">
        <f>IF('Support - Calculation Detail'!H1475="","",'Support - Calculation Detail'!H1475)</f>
        <v>45174</v>
      </c>
      <c r="J1475">
        <f>IF('Support - Calculation Detail'!I1475="","",'Support - Calculation Detail'!I1475)</f>
        <v>0</v>
      </c>
      <c r="K1475">
        <f>IF('Support - Calculation Detail'!K1475="","",'Support - Calculation Detail'!K1475)</f>
        <v>45174</v>
      </c>
      <c r="L1475">
        <f>IF('Support - Calculation Detail'!L1475="","",'Support - Calculation Detail'!L1475)</f>
        <v>0</v>
      </c>
      <c r="M1475">
        <f>IF('Support - Calculation Detail'!M1475="","",'Support - Calculation Detail'!M1475)</f>
        <v>0</v>
      </c>
      <c r="N1475">
        <f>IF('Support - Calculation Detail'!N1475="","",'Support - Calculation Detail'!N1475)</f>
        <v>0</v>
      </c>
      <c r="P1475">
        <f>IF('Support - Calculation Detail'!O1475="","",'Support - Calculation Detail'!O1475)</f>
        <v>45174</v>
      </c>
      <c r="Q1475" t="b">
        <v>1</v>
      </c>
      <c r="R1475" t="str">
        <f t="shared" ref="R1475:R1538" si="115">LEFT(A1475,7)</f>
        <v>4220003</v>
      </c>
      <c r="S1475" t="str">
        <f t="shared" ref="S1475:S1538" si="116">A1475</f>
        <v>4220003-UT</v>
      </c>
      <c r="T1475" t="str">
        <f t="shared" ref="T1475:T1538" si="117">S1475</f>
        <v>4220003-UT</v>
      </c>
      <c r="U1475" t="str">
        <f t="shared" ref="U1475:U1538" si="118">MID(S1475,3,1)</f>
        <v>2</v>
      </c>
      <c r="V1475" t="str">
        <f t="shared" ref="V1475:V1538" si="119">RIGHT(T1475,2)</f>
        <v>UT</v>
      </c>
    </row>
    <row r="1476" spans="1:22" x14ac:dyDescent="0.35">
      <c r="A1476" t="str">
        <f>IF('Support - Calculation Detail'!A1476="","",LEFT('Support - Calculation Detail'!A1476,7)&amp;"-"&amp;RIGHT('Support - Calculation Detail'!A1476,2))</f>
        <v>4220004-UT</v>
      </c>
      <c r="B1476" t="str">
        <f>IF('Support - Calculation Detail'!C1476="","",'Support - Calculation Detail'!C1476)</f>
        <v>42</v>
      </c>
      <c r="C1476" t="str">
        <f>IF('Support - Calculation Detail'!B1476="","",'Support - Calculation Detail'!B1476)</f>
        <v>N</v>
      </c>
      <c r="D1476">
        <f>IF('Support - Calculation Detail'!D1476="","",'Support - Calculation Detail'!D1476)</f>
        <v>52302</v>
      </c>
      <c r="E1476">
        <f>IF('Support - Calculation Detail'!E1476="","",'Support - Calculation Detail'!E1476)</f>
        <v>0</v>
      </c>
      <c r="G1476">
        <f>IF('Support - Calculation Detail'!F1476="","",'Support - Calculation Detail'!F1476)</f>
        <v>52302</v>
      </c>
      <c r="H1476">
        <f>IF('Support - Calculation Detail'!G1476="","",'Support - Calculation Detail'!G1476)</f>
        <v>1.04</v>
      </c>
      <c r="I1476">
        <f>IF('Support - Calculation Detail'!H1476="","",'Support - Calculation Detail'!H1476)</f>
        <v>54394</v>
      </c>
      <c r="J1476">
        <f>IF('Support - Calculation Detail'!I1476="","",'Support - Calculation Detail'!I1476)</f>
        <v>0</v>
      </c>
      <c r="K1476">
        <f>IF('Support - Calculation Detail'!K1476="","",'Support - Calculation Detail'!K1476)</f>
        <v>54394</v>
      </c>
      <c r="L1476">
        <f>IF('Support - Calculation Detail'!L1476="","",'Support - Calculation Detail'!L1476)</f>
        <v>0</v>
      </c>
      <c r="M1476">
        <f>IF('Support - Calculation Detail'!M1476="","",'Support - Calculation Detail'!M1476)</f>
        <v>0</v>
      </c>
      <c r="N1476">
        <f>IF('Support - Calculation Detail'!N1476="","",'Support - Calculation Detail'!N1476)</f>
        <v>0</v>
      </c>
      <c r="P1476">
        <f>IF('Support - Calculation Detail'!O1476="","",'Support - Calculation Detail'!O1476)</f>
        <v>54394</v>
      </c>
      <c r="Q1476" t="b">
        <v>1</v>
      </c>
      <c r="R1476" t="str">
        <f t="shared" si="115"/>
        <v>4220004</v>
      </c>
      <c r="S1476" t="str">
        <f t="shared" si="116"/>
        <v>4220004-UT</v>
      </c>
      <c r="T1476" t="str">
        <f t="shared" si="117"/>
        <v>4220004-UT</v>
      </c>
      <c r="U1476" t="str">
        <f t="shared" si="118"/>
        <v>2</v>
      </c>
      <c r="V1476" t="str">
        <f t="shared" si="119"/>
        <v>UT</v>
      </c>
    </row>
    <row r="1477" spans="1:22" x14ac:dyDescent="0.35">
      <c r="A1477" t="str">
        <f>IF('Support - Calculation Detail'!A1477="","",LEFT('Support - Calculation Detail'!A1477,7)&amp;"-"&amp;RIGHT('Support - Calculation Detail'!A1477,2))</f>
        <v>4220005-TF</v>
      </c>
      <c r="B1477" t="str">
        <f>IF('Support - Calculation Detail'!C1477="","",'Support - Calculation Detail'!C1477)</f>
        <v>42</v>
      </c>
      <c r="C1477" t="str">
        <f>IF('Support - Calculation Detail'!B1477="","",'Support - Calculation Detail'!B1477)</f>
        <v>N</v>
      </c>
      <c r="D1477">
        <f>IF('Support - Calculation Detail'!D1477="","",'Support - Calculation Detail'!D1477)</f>
        <v>60320</v>
      </c>
      <c r="E1477">
        <f>IF('Support - Calculation Detail'!E1477="","",'Support - Calculation Detail'!E1477)</f>
        <v>0</v>
      </c>
      <c r="G1477">
        <f>IF('Support - Calculation Detail'!F1477="","",'Support - Calculation Detail'!F1477)</f>
        <v>60320</v>
      </c>
      <c r="H1477">
        <f>IF('Support - Calculation Detail'!G1477="","",'Support - Calculation Detail'!G1477)</f>
        <v>1.04</v>
      </c>
      <c r="I1477">
        <f>IF('Support - Calculation Detail'!H1477="","",'Support - Calculation Detail'!H1477)</f>
        <v>62733</v>
      </c>
      <c r="J1477">
        <f>IF('Support - Calculation Detail'!I1477="","",'Support - Calculation Detail'!I1477)</f>
        <v>0</v>
      </c>
      <c r="K1477">
        <f>IF('Support - Calculation Detail'!K1477="","",'Support - Calculation Detail'!K1477)</f>
        <v>62733</v>
      </c>
      <c r="L1477">
        <f>IF('Support - Calculation Detail'!L1477="","",'Support - Calculation Detail'!L1477)</f>
        <v>0</v>
      </c>
      <c r="M1477">
        <f>IF('Support - Calculation Detail'!M1477="","",'Support - Calculation Detail'!M1477)</f>
        <v>0</v>
      </c>
      <c r="N1477">
        <f>IF('Support - Calculation Detail'!N1477="","",'Support - Calculation Detail'!N1477)</f>
        <v>0</v>
      </c>
      <c r="P1477">
        <f>IF('Support - Calculation Detail'!O1477="","",'Support - Calculation Detail'!O1477)</f>
        <v>62733</v>
      </c>
      <c r="Q1477" t="b">
        <v>1</v>
      </c>
      <c r="R1477" t="str">
        <f t="shared" si="115"/>
        <v>4220005</v>
      </c>
      <c r="S1477" t="str">
        <f t="shared" si="116"/>
        <v>4220005-TF</v>
      </c>
      <c r="T1477" t="str">
        <f t="shared" si="117"/>
        <v>4220005-TF</v>
      </c>
      <c r="U1477" t="str">
        <f t="shared" si="118"/>
        <v>2</v>
      </c>
      <c r="V1477" t="str">
        <f t="shared" si="119"/>
        <v>TF</v>
      </c>
    </row>
    <row r="1478" spans="1:22" x14ac:dyDescent="0.35">
      <c r="A1478" t="str">
        <f>IF('Support - Calculation Detail'!A1478="","",LEFT('Support - Calculation Detail'!A1478,7)&amp;"-"&amp;RIGHT('Support - Calculation Detail'!A1478,2))</f>
        <v>4220005-UT</v>
      </c>
      <c r="B1478" t="str">
        <f>IF('Support - Calculation Detail'!C1478="","",'Support - Calculation Detail'!C1478)</f>
        <v>42</v>
      </c>
      <c r="C1478" t="str">
        <f>IF('Support - Calculation Detail'!B1478="","",'Support - Calculation Detail'!B1478)</f>
        <v>N</v>
      </c>
      <c r="D1478">
        <f>IF('Support - Calculation Detail'!D1478="","",'Support - Calculation Detail'!D1478)</f>
        <v>53898</v>
      </c>
      <c r="E1478">
        <f>IF('Support - Calculation Detail'!E1478="","",'Support - Calculation Detail'!E1478)</f>
        <v>0</v>
      </c>
      <c r="G1478">
        <f>IF('Support - Calculation Detail'!F1478="","",'Support - Calculation Detail'!F1478)</f>
        <v>53898</v>
      </c>
      <c r="H1478">
        <f>IF('Support - Calculation Detail'!G1478="","",'Support - Calculation Detail'!G1478)</f>
        <v>1.04</v>
      </c>
      <c r="I1478">
        <f>IF('Support - Calculation Detail'!H1478="","",'Support - Calculation Detail'!H1478)</f>
        <v>56054</v>
      </c>
      <c r="J1478">
        <f>IF('Support - Calculation Detail'!I1478="","",'Support - Calculation Detail'!I1478)</f>
        <v>0</v>
      </c>
      <c r="K1478">
        <f>IF('Support - Calculation Detail'!K1478="","",'Support - Calculation Detail'!K1478)</f>
        <v>56054</v>
      </c>
      <c r="L1478">
        <f>IF('Support - Calculation Detail'!L1478="","",'Support - Calculation Detail'!L1478)</f>
        <v>0</v>
      </c>
      <c r="M1478">
        <f>IF('Support - Calculation Detail'!M1478="","",'Support - Calculation Detail'!M1478)</f>
        <v>0</v>
      </c>
      <c r="N1478">
        <f>IF('Support - Calculation Detail'!N1478="","",'Support - Calculation Detail'!N1478)</f>
        <v>0</v>
      </c>
      <c r="P1478">
        <f>IF('Support - Calculation Detail'!O1478="","",'Support - Calculation Detail'!O1478)</f>
        <v>56054</v>
      </c>
      <c r="Q1478" t="b">
        <v>1</v>
      </c>
      <c r="R1478" t="str">
        <f t="shared" si="115"/>
        <v>4220005</v>
      </c>
      <c r="S1478" t="str">
        <f t="shared" si="116"/>
        <v>4220005-UT</v>
      </c>
      <c r="T1478" t="str">
        <f t="shared" si="117"/>
        <v>4220005-UT</v>
      </c>
      <c r="U1478" t="str">
        <f t="shared" si="118"/>
        <v>2</v>
      </c>
      <c r="V1478" t="str">
        <f t="shared" si="119"/>
        <v>UT</v>
      </c>
    </row>
    <row r="1479" spans="1:22" x14ac:dyDescent="0.35">
      <c r="A1479" t="str">
        <f>IF('Support - Calculation Detail'!A1479="","",LEFT('Support - Calculation Detail'!A1479,7)&amp;"-"&amp;RIGHT('Support - Calculation Detail'!A1479,2))</f>
        <v>4220006-TF</v>
      </c>
      <c r="B1479" t="str">
        <f>IF('Support - Calculation Detail'!C1479="","",'Support - Calculation Detail'!C1479)</f>
        <v>42</v>
      </c>
      <c r="C1479" t="str">
        <f>IF('Support - Calculation Detail'!B1479="","",'Support - Calculation Detail'!B1479)</f>
        <v>N</v>
      </c>
      <c r="D1479">
        <f>IF('Support - Calculation Detail'!D1479="","",'Support - Calculation Detail'!D1479)</f>
        <v>48705</v>
      </c>
      <c r="E1479">
        <f>IF('Support - Calculation Detail'!E1479="","",'Support - Calculation Detail'!E1479)</f>
        <v>0</v>
      </c>
      <c r="G1479">
        <f>IF('Support - Calculation Detail'!F1479="","",'Support - Calculation Detail'!F1479)</f>
        <v>48705</v>
      </c>
      <c r="H1479">
        <f>IF('Support - Calculation Detail'!G1479="","",'Support - Calculation Detail'!G1479)</f>
        <v>1.04</v>
      </c>
      <c r="I1479">
        <f>IF('Support - Calculation Detail'!H1479="","",'Support - Calculation Detail'!H1479)</f>
        <v>50653</v>
      </c>
      <c r="J1479">
        <f>IF('Support - Calculation Detail'!I1479="","",'Support - Calculation Detail'!I1479)</f>
        <v>0</v>
      </c>
      <c r="K1479">
        <f>IF('Support - Calculation Detail'!K1479="","",'Support - Calculation Detail'!K1479)</f>
        <v>50653</v>
      </c>
      <c r="L1479">
        <f>IF('Support - Calculation Detail'!L1479="","",'Support - Calculation Detail'!L1479)</f>
        <v>0</v>
      </c>
      <c r="M1479">
        <f>IF('Support - Calculation Detail'!M1479="","",'Support - Calculation Detail'!M1479)</f>
        <v>0</v>
      </c>
      <c r="N1479">
        <f>IF('Support - Calculation Detail'!N1479="","",'Support - Calculation Detail'!N1479)</f>
        <v>0</v>
      </c>
      <c r="P1479">
        <f>IF('Support - Calculation Detail'!O1479="","",'Support - Calculation Detail'!O1479)</f>
        <v>50653</v>
      </c>
      <c r="Q1479" t="b">
        <v>1</v>
      </c>
      <c r="R1479" t="str">
        <f t="shared" si="115"/>
        <v>4220006</v>
      </c>
      <c r="S1479" t="str">
        <f t="shared" si="116"/>
        <v>4220006-TF</v>
      </c>
      <c r="T1479" t="str">
        <f t="shared" si="117"/>
        <v>4220006-TF</v>
      </c>
      <c r="U1479" t="str">
        <f t="shared" si="118"/>
        <v>2</v>
      </c>
      <c r="V1479" t="str">
        <f t="shared" si="119"/>
        <v>TF</v>
      </c>
    </row>
    <row r="1480" spans="1:22" x14ac:dyDescent="0.35">
      <c r="A1480" t="str">
        <f>IF('Support - Calculation Detail'!A1480="","",LEFT('Support - Calculation Detail'!A1480,7)&amp;"-"&amp;RIGHT('Support - Calculation Detail'!A1480,2))</f>
        <v>4220006-UT</v>
      </c>
      <c r="B1480" t="str">
        <f>IF('Support - Calculation Detail'!C1480="","",'Support - Calculation Detail'!C1480)</f>
        <v>42</v>
      </c>
      <c r="C1480" t="str">
        <f>IF('Support - Calculation Detail'!B1480="","",'Support - Calculation Detail'!B1480)</f>
        <v>N</v>
      </c>
      <c r="D1480">
        <f>IF('Support - Calculation Detail'!D1480="","",'Support - Calculation Detail'!D1480)</f>
        <v>48001</v>
      </c>
      <c r="E1480">
        <f>IF('Support - Calculation Detail'!E1480="","",'Support - Calculation Detail'!E1480)</f>
        <v>0</v>
      </c>
      <c r="G1480">
        <f>IF('Support - Calculation Detail'!F1480="","",'Support - Calculation Detail'!F1480)</f>
        <v>48001</v>
      </c>
      <c r="H1480">
        <f>IF('Support - Calculation Detail'!G1480="","",'Support - Calculation Detail'!G1480)</f>
        <v>1.04</v>
      </c>
      <c r="I1480">
        <f>IF('Support - Calculation Detail'!H1480="","",'Support - Calculation Detail'!H1480)</f>
        <v>49921</v>
      </c>
      <c r="J1480">
        <f>IF('Support - Calculation Detail'!I1480="","",'Support - Calculation Detail'!I1480)</f>
        <v>0</v>
      </c>
      <c r="K1480">
        <f>IF('Support - Calculation Detail'!K1480="","",'Support - Calculation Detail'!K1480)</f>
        <v>49921</v>
      </c>
      <c r="L1480">
        <f>IF('Support - Calculation Detail'!L1480="","",'Support - Calculation Detail'!L1480)</f>
        <v>0</v>
      </c>
      <c r="M1480">
        <f>IF('Support - Calculation Detail'!M1480="","",'Support - Calculation Detail'!M1480)</f>
        <v>0</v>
      </c>
      <c r="N1480">
        <f>IF('Support - Calculation Detail'!N1480="","",'Support - Calculation Detail'!N1480)</f>
        <v>0</v>
      </c>
      <c r="P1480">
        <f>IF('Support - Calculation Detail'!O1480="","",'Support - Calculation Detail'!O1480)</f>
        <v>49921</v>
      </c>
      <c r="Q1480" t="b">
        <v>1</v>
      </c>
      <c r="R1480" t="str">
        <f t="shared" si="115"/>
        <v>4220006</v>
      </c>
      <c r="S1480" t="str">
        <f t="shared" si="116"/>
        <v>4220006-UT</v>
      </c>
      <c r="T1480" t="str">
        <f t="shared" si="117"/>
        <v>4220006-UT</v>
      </c>
      <c r="U1480" t="str">
        <f t="shared" si="118"/>
        <v>2</v>
      </c>
      <c r="V1480" t="str">
        <f t="shared" si="119"/>
        <v>UT</v>
      </c>
    </row>
    <row r="1481" spans="1:22" x14ac:dyDescent="0.35">
      <c r="A1481" t="str">
        <f>IF('Support - Calculation Detail'!A1481="","",LEFT('Support - Calculation Detail'!A1481,7)&amp;"-"&amp;RIGHT('Support - Calculation Detail'!A1481,2))</f>
        <v>4220007-TF</v>
      </c>
      <c r="B1481" t="str">
        <f>IF('Support - Calculation Detail'!C1481="","",'Support - Calculation Detail'!C1481)</f>
        <v>42</v>
      </c>
      <c r="C1481" t="str">
        <f>IF('Support - Calculation Detail'!B1481="","",'Support - Calculation Detail'!B1481)</f>
        <v>N</v>
      </c>
      <c r="D1481">
        <f>IF('Support - Calculation Detail'!D1481="","",'Support - Calculation Detail'!D1481)</f>
        <v>16937</v>
      </c>
      <c r="E1481">
        <f>IF('Support - Calculation Detail'!E1481="","",'Support - Calculation Detail'!E1481)</f>
        <v>0</v>
      </c>
      <c r="G1481">
        <f>IF('Support - Calculation Detail'!F1481="","",'Support - Calculation Detail'!F1481)</f>
        <v>16937</v>
      </c>
      <c r="H1481">
        <f>IF('Support - Calculation Detail'!G1481="","",'Support - Calculation Detail'!G1481)</f>
        <v>1.04</v>
      </c>
      <c r="I1481">
        <f>IF('Support - Calculation Detail'!H1481="","",'Support - Calculation Detail'!H1481)</f>
        <v>17614</v>
      </c>
      <c r="J1481">
        <f>IF('Support - Calculation Detail'!I1481="","",'Support - Calculation Detail'!I1481)</f>
        <v>0</v>
      </c>
      <c r="K1481">
        <f>IF('Support - Calculation Detail'!K1481="","",'Support - Calculation Detail'!K1481)</f>
        <v>17614</v>
      </c>
      <c r="L1481">
        <f>IF('Support - Calculation Detail'!L1481="","",'Support - Calculation Detail'!L1481)</f>
        <v>0</v>
      </c>
      <c r="M1481">
        <f>IF('Support - Calculation Detail'!M1481="","",'Support - Calculation Detail'!M1481)</f>
        <v>0</v>
      </c>
      <c r="N1481">
        <f>IF('Support - Calculation Detail'!N1481="","",'Support - Calculation Detail'!N1481)</f>
        <v>0</v>
      </c>
      <c r="P1481">
        <f>IF('Support - Calculation Detail'!O1481="","",'Support - Calculation Detail'!O1481)</f>
        <v>17614</v>
      </c>
      <c r="Q1481" t="b">
        <v>1</v>
      </c>
      <c r="R1481" t="str">
        <f t="shared" si="115"/>
        <v>4220007</v>
      </c>
      <c r="S1481" t="str">
        <f t="shared" si="116"/>
        <v>4220007-TF</v>
      </c>
      <c r="T1481" t="str">
        <f t="shared" si="117"/>
        <v>4220007-TF</v>
      </c>
      <c r="U1481" t="str">
        <f t="shared" si="118"/>
        <v>2</v>
      </c>
      <c r="V1481" t="str">
        <f t="shared" si="119"/>
        <v>TF</v>
      </c>
    </row>
    <row r="1482" spans="1:22" x14ac:dyDescent="0.35">
      <c r="A1482" t="str">
        <f>IF('Support - Calculation Detail'!A1482="","",LEFT('Support - Calculation Detail'!A1482,7)&amp;"-"&amp;RIGHT('Support - Calculation Detail'!A1482,2))</f>
        <v>4220007-UT</v>
      </c>
      <c r="B1482" t="str">
        <f>IF('Support - Calculation Detail'!C1482="","",'Support - Calculation Detail'!C1482)</f>
        <v>42</v>
      </c>
      <c r="C1482" t="str">
        <f>IF('Support - Calculation Detail'!B1482="","",'Support - Calculation Detail'!B1482)</f>
        <v>N</v>
      </c>
      <c r="D1482">
        <f>IF('Support - Calculation Detail'!D1482="","",'Support - Calculation Detail'!D1482)</f>
        <v>95118</v>
      </c>
      <c r="E1482">
        <f>IF('Support - Calculation Detail'!E1482="","",'Support - Calculation Detail'!E1482)</f>
        <v>0</v>
      </c>
      <c r="G1482">
        <f>IF('Support - Calculation Detail'!F1482="","",'Support - Calculation Detail'!F1482)</f>
        <v>95118</v>
      </c>
      <c r="H1482">
        <f>IF('Support - Calculation Detail'!G1482="","",'Support - Calculation Detail'!G1482)</f>
        <v>1.04</v>
      </c>
      <c r="I1482">
        <f>IF('Support - Calculation Detail'!H1482="","",'Support - Calculation Detail'!H1482)</f>
        <v>98923</v>
      </c>
      <c r="J1482">
        <f>IF('Support - Calculation Detail'!I1482="","",'Support - Calculation Detail'!I1482)</f>
        <v>0</v>
      </c>
      <c r="K1482">
        <f>IF('Support - Calculation Detail'!K1482="","",'Support - Calculation Detail'!K1482)</f>
        <v>98923</v>
      </c>
      <c r="L1482">
        <f>IF('Support - Calculation Detail'!L1482="","",'Support - Calculation Detail'!L1482)</f>
        <v>0</v>
      </c>
      <c r="M1482">
        <f>IF('Support - Calculation Detail'!M1482="","",'Support - Calculation Detail'!M1482)</f>
        <v>0</v>
      </c>
      <c r="N1482">
        <f>IF('Support - Calculation Detail'!N1482="","",'Support - Calculation Detail'!N1482)</f>
        <v>0</v>
      </c>
      <c r="P1482">
        <f>IF('Support - Calculation Detail'!O1482="","",'Support - Calculation Detail'!O1482)</f>
        <v>98923</v>
      </c>
      <c r="Q1482" t="b">
        <v>1</v>
      </c>
      <c r="R1482" t="str">
        <f t="shared" si="115"/>
        <v>4220007</v>
      </c>
      <c r="S1482" t="str">
        <f t="shared" si="116"/>
        <v>4220007-UT</v>
      </c>
      <c r="T1482" t="str">
        <f t="shared" si="117"/>
        <v>4220007-UT</v>
      </c>
      <c r="U1482" t="str">
        <f t="shared" si="118"/>
        <v>2</v>
      </c>
      <c r="V1482" t="str">
        <f t="shared" si="119"/>
        <v>UT</v>
      </c>
    </row>
    <row r="1483" spans="1:22" x14ac:dyDescent="0.35">
      <c r="A1483" t="str">
        <f>IF('Support - Calculation Detail'!A1483="","",LEFT('Support - Calculation Detail'!A1483,7)&amp;"-"&amp;RIGHT('Support - Calculation Detail'!A1483,2))</f>
        <v>4220008-UT</v>
      </c>
      <c r="B1483" t="str">
        <f>IF('Support - Calculation Detail'!C1483="","",'Support - Calculation Detail'!C1483)</f>
        <v>42</v>
      </c>
      <c r="C1483" t="str">
        <f>IF('Support - Calculation Detail'!B1483="","",'Support - Calculation Detail'!B1483)</f>
        <v>N</v>
      </c>
      <c r="D1483">
        <f>IF('Support - Calculation Detail'!D1483="","",'Support - Calculation Detail'!D1483)</f>
        <v>390683</v>
      </c>
      <c r="E1483">
        <f>IF('Support - Calculation Detail'!E1483="","",'Support - Calculation Detail'!E1483)</f>
        <v>0</v>
      </c>
      <c r="G1483">
        <f>IF('Support - Calculation Detail'!F1483="","",'Support - Calculation Detail'!F1483)</f>
        <v>390683</v>
      </c>
      <c r="H1483">
        <f>IF('Support - Calculation Detail'!G1483="","",'Support - Calculation Detail'!G1483)</f>
        <v>1.04</v>
      </c>
      <c r="I1483">
        <f>IF('Support - Calculation Detail'!H1483="","",'Support - Calculation Detail'!H1483)</f>
        <v>406310</v>
      </c>
      <c r="J1483">
        <f>IF('Support - Calculation Detail'!I1483="","",'Support - Calculation Detail'!I1483)</f>
        <v>0</v>
      </c>
      <c r="K1483">
        <f>IF('Support - Calculation Detail'!K1483="","",'Support - Calculation Detail'!K1483)</f>
        <v>406310</v>
      </c>
      <c r="L1483">
        <f>IF('Support - Calculation Detail'!L1483="","",'Support - Calculation Detail'!L1483)</f>
        <v>0</v>
      </c>
      <c r="M1483">
        <f>IF('Support - Calculation Detail'!M1483="","",'Support - Calculation Detail'!M1483)</f>
        <v>0</v>
      </c>
      <c r="N1483">
        <f>IF('Support - Calculation Detail'!N1483="","",'Support - Calculation Detail'!N1483)</f>
        <v>0</v>
      </c>
      <c r="P1483">
        <f>IF('Support - Calculation Detail'!O1483="","",'Support - Calculation Detail'!O1483)</f>
        <v>406310</v>
      </c>
      <c r="Q1483" t="b">
        <v>1</v>
      </c>
      <c r="R1483" t="str">
        <f t="shared" si="115"/>
        <v>4220008</v>
      </c>
      <c r="S1483" t="str">
        <f t="shared" si="116"/>
        <v>4220008-UT</v>
      </c>
      <c r="T1483" t="str">
        <f t="shared" si="117"/>
        <v>4220008-UT</v>
      </c>
      <c r="U1483" t="str">
        <f t="shared" si="118"/>
        <v>2</v>
      </c>
      <c r="V1483" t="str">
        <f t="shared" si="119"/>
        <v>UT</v>
      </c>
    </row>
    <row r="1484" spans="1:22" x14ac:dyDescent="0.35">
      <c r="A1484" t="str">
        <f>IF('Support - Calculation Detail'!A1484="","",LEFT('Support - Calculation Detail'!A1484,7)&amp;"-"&amp;RIGHT('Support - Calculation Detail'!A1484,2))</f>
        <v>4220009-TF</v>
      </c>
      <c r="B1484" t="str">
        <f>IF('Support - Calculation Detail'!C1484="","",'Support - Calculation Detail'!C1484)</f>
        <v>42</v>
      </c>
      <c r="C1484" t="str">
        <f>IF('Support - Calculation Detail'!B1484="","",'Support - Calculation Detail'!B1484)</f>
        <v>N</v>
      </c>
      <c r="D1484">
        <f>IF('Support - Calculation Detail'!D1484="","",'Support - Calculation Detail'!D1484)</f>
        <v>121015</v>
      </c>
      <c r="E1484">
        <f>IF('Support - Calculation Detail'!E1484="","",'Support - Calculation Detail'!E1484)</f>
        <v>0</v>
      </c>
      <c r="G1484">
        <f>IF('Support - Calculation Detail'!F1484="","",'Support - Calculation Detail'!F1484)</f>
        <v>121015</v>
      </c>
      <c r="H1484">
        <f>IF('Support - Calculation Detail'!G1484="","",'Support - Calculation Detail'!G1484)</f>
        <v>1.04</v>
      </c>
      <c r="I1484">
        <f>IF('Support - Calculation Detail'!H1484="","",'Support - Calculation Detail'!H1484)</f>
        <v>125856</v>
      </c>
      <c r="J1484">
        <f>IF('Support - Calculation Detail'!I1484="","",'Support - Calculation Detail'!I1484)</f>
        <v>0</v>
      </c>
      <c r="K1484">
        <f>IF('Support - Calculation Detail'!K1484="","",'Support - Calculation Detail'!K1484)</f>
        <v>125856</v>
      </c>
      <c r="L1484">
        <f>IF('Support - Calculation Detail'!L1484="","",'Support - Calculation Detail'!L1484)</f>
        <v>0</v>
      </c>
      <c r="M1484">
        <f>IF('Support - Calculation Detail'!M1484="","",'Support - Calculation Detail'!M1484)</f>
        <v>0</v>
      </c>
      <c r="N1484">
        <f>IF('Support - Calculation Detail'!N1484="","",'Support - Calculation Detail'!N1484)</f>
        <v>0</v>
      </c>
      <c r="P1484">
        <f>IF('Support - Calculation Detail'!O1484="","",'Support - Calculation Detail'!O1484)</f>
        <v>125856</v>
      </c>
      <c r="Q1484" t="b">
        <v>1</v>
      </c>
      <c r="R1484" t="str">
        <f t="shared" si="115"/>
        <v>4220009</v>
      </c>
      <c r="S1484" t="str">
        <f t="shared" si="116"/>
        <v>4220009-TF</v>
      </c>
      <c r="T1484" t="str">
        <f t="shared" si="117"/>
        <v>4220009-TF</v>
      </c>
      <c r="U1484" t="str">
        <f t="shared" si="118"/>
        <v>2</v>
      </c>
      <c r="V1484" t="str">
        <f t="shared" si="119"/>
        <v>TF</v>
      </c>
    </row>
    <row r="1485" spans="1:22" x14ac:dyDescent="0.35">
      <c r="A1485" t="str">
        <f>IF('Support - Calculation Detail'!A1485="","",LEFT('Support - Calculation Detail'!A1485,7)&amp;"-"&amp;RIGHT('Support - Calculation Detail'!A1485,2))</f>
        <v>4220009-UT</v>
      </c>
      <c r="B1485" t="str">
        <f>IF('Support - Calculation Detail'!C1485="","",'Support - Calculation Detail'!C1485)</f>
        <v>42</v>
      </c>
      <c r="C1485" t="str">
        <f>IF('Support - Calculation Detail'!B1485="","",'Support - Calculation Detail'!B1485)</f>
        <v>N</v>
      </c>
      <c r="D1485">
        <f>IF('Support - Calculation Detail'!D1485="","",'Support - Calculation Detail'!D1485)</f>
        <v>84575</v>
      </c>
      <c r="E1485">
        <f>IF('Support - Calculation Detail'!E1485="","",'Support - Calculation Detail'!E1485)</f>
        <v>0</v>
      </c>
      <c r="G1485">
        <f>IF('Support - Calculation Detail'!F1485="","",'Support - Calculation Detail'!F1485)</f>
        <v>84575</v>
      </c>
      <c r="H1485">
        <f>IF('Support - Calculation Detail'!G1485="","",'Support - Calculation Detail'!G1485)</f>
        <v>1.04</v>
      </c>
      <c r="I1485">
        <f>IF('Support - Calculation Detail'!H1485="","",'Support - Calculation Detail'!H1485)</f>
        <v>87958</v>
      </c>
      <c r="J1485">
        <f>IF('Support - Calculation Detail'!I1485="","",'Support - Calculation Detail'!I1485)</f>
        <v>0</v>
      </c>
      <c r="K1485">
        <f>IF('Support - Calculation Detail'!K1485="","",'Support - Calculation Detail'!K1485)</f>
        <v>87958</v>
      </c>
      <c r="L1485">
        <f>IF('Support - Calculation Detail'!L1485="","",'Support - Calculation Detail'!L1485)</f>
        <v>0</v>
      </c>
      <c r="M1485">
        <f>IF('Support - Calculation Detail'!M1485="","",'Support - Calculation Detail'!M1485)</f>
        <v>0</v>
      </c>
      <c r="N1485">
        <f>IF('Support - Calculation Detail'!N1485="","",'Support - Calculation Detail'!N1485)</f>
        <v>0</v>
      </c>
      <c r="P1485">
        <f>IF('Support - Calculation Detail'!O1485="","",'Support - Calculation Detail'!O1485)</f>
        <v>87958</v>
      </c>
      <c r="Q1485" t="b">
        <v>1</v>
      </c>
      <c r="R1485" t="str">
        <f t="shared" si="115"/>
        <v>4220009</v>
      </c>
      <c r="S1485" t="str">
        <f t="shared" si="116"/>
        <v>4220009-UT</v>
      </c>
      <c r="T1485" t="str">
        <f t="shared" si="117"/>
        <v>4220009-UT</v>
      </c>
      <c r="U1485" t="str">
        <f t="shared" si="118"/>
        <v>2</v>
      </c>
      <c r="V1485" t="str">
        <f t="shared" si="119"/>
        <v>UT</v>
      </c>
    </row>
    <row r="1486" spans="1:22" x14ac:dyDescent="0.35">
      <c r="A1486" t="str">
        <f>IF('Support - Calculation Detail'!A1486="","",LEFT('Support - Calculation Detail'!A1486,7)&amp;"-"&amp;RIGHT('Support - Calculation Detail'!A1486,2))</f>
        <v>4220010-TF</v>
      </c>
      <c r="B1486" t="str">
        <f>IF('Support - Calculation Detail'!C1486="","",'Support - Calculation Detail'!C1486)</f>
        <v>42</v>
      </c>
      <c r="C1486" t="str">
        <f>IF('Support - Calculation Detail'!B1486="","",'Support - Calculation Detail'!B1486)</f>
        <v>N</v>
      </c>
      <c r="D1486">
        <f>IF('Support - Calculation Detail'!D1486="","",'Support - Calculation Detail'!D1486)</f>
        <v>40072</v>
      </c>
      <c r="E1486">
        <f>IF('Support - Calculation Detail'!E1486="","",'Support - Calculation Detail'!E1486)</f>
        <v>0</v>
      </c>
      <c r="G1486">
        <f>IF('Support - Calculation Detail'!F1486="","",'Support - Calculation Detail'!F1486)</f>
        <v>40072</v>
      </c>
      <c r="H1486">
        <f>IF('Support - Calculation Detail'!G1486="","",'Support - Calculation Detail'!G1486)</f>
        <v>1.04</v>
      </c>
      <c r="I1486">
        <f>IF('Support - Calculation Detail'!H1486="","",'Support - Calculation Detail'!H1486)</f>
        <v>41675</v>
      </c>
      <c r="J1486">
        <f>IF('Support - Calculation Detail'!I1486="","",'Support - Calculation Detail'!I1486)</f>
        <v>0</v>
      </c>
      <c r="K1486">
        <f>IF('Support - Calculation Detail'!K1486="","",'Support - Calculation Detail'!K1486)</f>
        <v>41675</v>
      </c>
      <c r="L1486">
        <f>IF('Support - Calculation Detail'!L1486="","",'Support - Calculation Detail'!L1486)</f>
        <v>0</v>
      </c>
      <c r="M1486">
        <f>IF('Support - Calculation Detail'!M1486="","",'Support - Calculation Detail'!M1486)</f>
        <v>0</v>
      </c>
      <c r="N1486">
        <f>IF('Support - Calculation Detail'!N1486="","",'Support - Calculation Detail'!N1486)</f>
        <v>0</v>
      </c>
      <c r="P1486">
        <f>IF('Support - Calculation Detail'!O1486="","",'Support - Calculation Detail'!O1486)</f>
        <v>41675</v>
      </c>
      <c r="Q1486" t="b">
        <v>1</v>
      </c>
      <c r="R1486" t="str">
        <f t="shared" si="115"/>
        <v>4220010</v>
      </c>
      <c r="S1486" t="str">
        <f t="shared" si="116"/>
        <v>4220010-TF</v>
      </c>
      <c r="T1486" t="str">
        <f t="shared" si="117"/>
        <v>4220010-TF</v>
      </c>
      <c r="U1486" t="str">
        <f t="shared" si="118"/>
        <v>2</v>
      </c>
      <c r="V1486" t="str">
        <f t="shared" si="119"/>
        <v>TF</v>
      </c>
    </row>
    <row r="1487" spans="1:22" x14ac:dyDescent="0.35">
      <c r="A1487" t="str">
        <f>IF('Support - Calculation Detail'!A1487="","",LEFT('Support - Calculation Detail'!A1487,7)&amp;"-"&amp;RIGHT('Support - Calculation Detail'!A1487,2))</f>
        <v>4220010-UT</v>
      </c>
      <c r="B1487" t="str">
        <f>IF('Support - Calculation Detail'!C1487="","",'Support - Calculation Detail'!C1487)</f>
        <v>42</v>
      </c>
      <c r="C1487" t="str">
        <f>IF('Support - Calculation Detail'!B1487="","",'Support - Calculation Detail'!B1487)</f>
        <v>N</v>
      </c>
      <c r="D1487">
        <f>IF('Support - Calculation Detail'!D1487="","",'Support - Calculation Detail'!D1487)</f>
        <v>35551</v>
      </c>
      <c r="E1487">
        <f>IF('Support - Calculation Detail'!E1487="","",'Support - Calculation Detail'!E1487)</f>
        <v>0</v>
      </c>
      <c r="G1487">
        <f>IF('Support - Calculation Detail'!F1487="","",'Support - Calculation Detail'!F1487)</f>
        <v>35551</v>
      </c>
      <c r="H1487">
        <f>IF('Support - Calculation Detail'!G1487="","",'Support - Calculation Detail'!G1487)</f>
        <v>1.04</v>
      </c>
      <c r="I1487">
        <f>IF('Support - Calculation Detail'!H1487="","",'Support - Calculation Detail'!H1487)</f>
        <v>36973</v>
      </c>
      <c r="J1487">
        <f>IF('Support - Calculation Detail'!I1487="","",'Support - Calculation Detail'!I1487)</f>
        <v>0</v>
      </c>
      <c r="K1487">
        <f>IF('Support - Calculation Detail'!K1487="","",'Support - Calculation Detail'!K1487)</f>
        <v>36973</v>
      </c>
      <c r="L1487">
        <f>IF('Support - Calculation Detail'!L1487="","",'Support - Calculation Detail'!L1487)</f>
        <v>0</v>
      </c>
      <c r="M1487">
        <f>IF('Support - Calculation Detail'!M1487="","",'Support - Calculation Detail'!M1487)</f>
        <v>0</v>
      </c>
      <c r="N1487">
        <f>IF('Support - Calculation Detail'!N1487="","",'Support - Calculation Detail'!N1487)</f>
        <v>0</v>
      </c>
      <c r="P1487">
        <f>IF('Support - Calculation Detail'!O1487="","",'Support - Calculation Detail'!O1487)</f>
        <v>36973</v>
      </c>
      <c r="Q1487" t="b">
        <v>1</v>
      </c>
      <c r="R1487" t="str">
        <f t="shared" si="115"/>
        <v>4220010</v>
      </c>
      <c r="S1487" t="str">
        <f t="shared" si="116"/>
        <v>4220010-UT</v>
      </c>
      <c r="T1487" t="str">
        <f t="shared" si="117"/>
        <v>4220010-UT</v>
      </c>
      <c r="U1487" t="str">
        <f t="shared" si="118"/>
        <v>2</v>
      </c>
      <c r="V1487" t="str">
        <f t="shared" si="119"/>
        <v>UT</v>
      </c>
    </row>
    <row r="1488" spans="1:22" x14ac:dyDescent="0.35">
      <c r="A1488" t="str">
        <f>IF('Support - Calculation Detail'!A1488="","",LEFT('Support - Calculation Detail'!A1488,7)&amp;"-"&amp;RIGHT('Support - Calculation Detail'!A1488,2))</f>
        <v>4250114-UT</v>
      </c>
      <c r="B1488" t="str">
        <f>IF('Support - Calculation Detail'!C1488="","",'Support - Calculation Detail'!C1488)</f>
        <v>42</v>
      </c>
      <c r="C1488" t="str">
        <f>IF('Support - Calculation Detail'!B1488="","",'Support - Calculation Detail'!B1488)</f>
        <v>N</v>
      </c>
      <c r="D1488">
        <f>IF('Support - Calculation Detail'!D1488="","",'Support - Calculation Detail'!D1488)</f>
        <v>188230</v>
      </c>
      <c r="E1488">
        <f>IF('Support - Calculation Detail'!E1488="","",'Support - Calculation Detail'!E1488)</f>
        <v>0</v>
      </c>
      <c r="G1488">
        <f>IF('Support - Calculation Detail'!F1488="","",'Support - Calculation Detail'!F1488)</f>
        <v>188230</v>
      </c>
      <c r="H1488">
        <f>IF('Support - Calculation Detail'!G1488="","",'Support - Calculation Detail'!G1488)</f>
        <v>1.04</v>
      </c>
      <c r="I1488">
        <f>IF('Support - Calculation Detail'!H1488="","",'Support - Calculation Detail'!H1488)</f>
        <v>195759</v>
      </c>
      <c r="J1488">
        <f>IF('Support - Calculation Detail'!I1488="","",'Support - Calculation Detail'!I1488)</f>
        <v>0</v>
      </c>
      <c r="K1488">
        <f>IF('Support - Calculation Detail'!K1488="","",'Support - Calculation Detail'!K1488)</f>
        <v>195759</v>
      </c>
      <c r="L1488">
        <f>IF('Support - Calculation Detail'!L1488="","",'Support - Calculation Detail'!L1488)</f>
        <v>0</v>
      </c>
      <c r="M1488">
        <f>IF('Support - Calculation Detail'!M1488="","",'Support - Calculation Detail'!M1488)</f>
        <v>0</v>
      </c>
      <c r="N1488">
        <f>IF('Support - Calculation Detail'!N1488="","",'Support - Calculation Detail'!N1488)</f>
        <v>0</v>
      </c>
      <c r="P1488">
        <f>IF('Support - Calculation Detail'!O1488="","",'Support - Calculation Detail'!O1488)</f>
        <v>195759</v>
      </c>
      <c r="Q1488" t="b">
        <v>1</v>
      </c>
      <c r="R1488" t="str">
        <f t="shared" si="115"/>
        <v>4250114</v>
      </c>
      <c r="S1488" t="str">
        <f t="shared" si="116"/>
        <v>4250114-UT</v>
      </c>
      <c r="T1488" t="str">
        <f t="shared" si="117"/>
        <v>4250114-UT</v>
      </c>
      <c r="U1488" t="str">
        <f t="shared" si="118"/>
        <v>5</v>
      </c>
      <c r="V1488" t="str">
        <f t="shared" si="119"/>
        <v>UT</v>
      </c>
    </row>
    <row r="1489" spans="1:22" x14ac:dyDescent="0.35">
      <c r="A1489" t="str">
        <f>IF('Support - Calculation Detail'!A1489="","",LEFT('Support - Calculation Detail'!A1489,7)&amp;"-"&amp;RIGHT('Support - Calculation Detail'!A1489,2))</f>
        <v>4250116-UT</v>
      </c>
      <c r="B1489" t="str">
        <f>IF('Support - Calculation Detail'!C1489="","",'Support - Calculation Detail'!C1489)</f>
        <v>42</v>
      </c>
      <c r="C1489" t="str">
        <f>IF('Support - Calculation Detail'!B1489="","",'Support - Calculation Detail'!B1489)</f>
        <v>N</v>
      </c>
      <c r="D1489">
        <f>IF('Support - Calculation Detail'!D1489="","",'Support - Calculation Detail'!D1489)</f>
        <v>1677049</v>
      </c>
      <c r="E1489">
        <f>IF('Support - Calculation Detail'!E1489="","",'Support - Calculation Detail'!E1489)</f>
        <v>0</v>
      </c>
      <c r="G1489">
        <f>IF('Support - Calculation Detail'!F1489="","",'Support - Calculation Detail'!F1489)</f>
        <v>1677049</v>
      </c>
      <c r="H1489">
        <f>IF('Support - Calculation Detail'!G1489="","",'Support - Calculation Detail'!G1489)</f>
        <v>1.04</v>
      </c>
      <c r="I1489">
        <f>IF('Support - Calculation Detail'!H1489="","",'Support - Calculation Detail'!H1489)</f>
        <v>1744131</v>
      </c>
      <c r="J1489">
        <f>IF('Support - Calculation Detail'!I1489="","",'Support - Calculation Detail'!I1489)</f>
        <v>0</v>
      </c>
      <c r="K1489">
        <f>IF('Support - Calculation Detail'!K1489="","",'Support - Calculation Detail'!K1489)</f>
        <v>1744131</v>
      </c>
      <c r="L1489">
        <f>IF('Support - Calculation Detail'!L1489="","",'Support - Calculation Detail'!L1489)</f>
        <v>0</v>
      </c>
      <c r="M1489">
        <f>IF('Support - Calculation Detail'!M1489="","",'Support - Calculation Detail'!M1489)</f>
        <v>0</v>
      </c>
      <c r="N1489">
        <f>IF('Support - Calculation Detail'!N1489="","",'Support - Calculation Detail'!N1489)</f>
        <v>0</v>
      </c>
      <c r="P1489">
        <f>IF('Support - Calculation Detail'!O1489="","",'Support - Calculation Detail'!O1489)</f>
        <v>1744131</v>
      </c>
      <c r="Q1489" t="b">
        <v>1</v>
      </c>
      <c r="R1489" t="str">
        <f t="shared" si="115"/>
        <v>4250116</v>
      </c>
      <c r="S1489" t="str">
        <f t="shared" si="116"/>
        <v>4250116-UT</v>
      </c>
      <c r="T1489" t="str">
        <f t="shared" si="117"/>
        <v>4250116-UT</v>
      </c>
      <c r="U1489" t="str">
        <f t="shared" si="118"/>
        <v>5</v>
      </c>
      <c r="V1489" t="str">
        <f t="shared" si="119"/>
        <v>UT</v>
      </c>
    </row>
    <row r="1490" spans="1:22" x14ac:dyDescent="0.35">
      <c r="A1490" t="str">
        <f>IF('Support - Calculation Detail'!A1490="","",LEFT('Support - Calculation Detail'!A1490,7)&amp;"-"&amp;RIGHT('Support - Calculation Detail'!A1490,2))</f>
        <v>4230300-UT</v>
      </c>
      <c r="B1490" t="str">
        <f>IF('Support - Calculation Detail'!C1490="","",'Support - Calculation Detail'!C1490)</f>
        <v>42</v>
      </c>
      <c r="C1490" t="str">
        <f>IF('Support - Calculation Detail'!B1490="","",'Support - Calculation Detail'!B1490)</f>
        <v>N</v>
      </c>
      <c r="D1490">
        <f>IF('Support - Calculation Detail'!D1490="","",'Support - Calculation Detail'!D1490)</f>
        <v>11406244</v>
      </c>
      <c r="E1490">
        <f>IF('Support - Calculation Detail'!E1490="","",'Support - Calculation Detail'!E1490)</f>
        <v>0</v>
      </c>
      <c r="G1490">
        <f>IF('Support - Calculation Detail'!F1490="","",'Support - Calculation Detail'!F1490)</f>
        <v>11406244</v>
      </c>
      <c r="H1490">
        <f>IF('Support - Calculation Detail'!G1490="","",'Support - Calculation Detail'!G1490)</f>
        <v>1.04</v>
      </c>
      <c r="I1490">
        <f>IF('Support - Calculation Detail'!H1490="","",'Support - Calculation Detail'!H1490)</f>
        <v>11862494</v>
      </c>
      <c r="J1490">
        <f>IF('Support - Calculation Detail'!I1490="","",'Support - Calculation Detail'!I1490)</f>
        <v>0</v>
      </c>
      <c r="K1490">
        <f>IF('Support - Calculation Detail'!K1490="","",'Support - Calculation Detail'!K1490)</f>
        <v>11862494</v>
      </c>
      <c r="L1490">
        <f>IF('Support - Calculation Detail'!L1490="","",'Support - Calculation Detail'!L1490)</f>
        <v>253423</v>
      </c>
      <c r="M1490">
        <f>IF('Support - Calculation Detail'!M1490="","",'Support - Calculation Detail'!M1490)</f>
        <v>0</v>
      </c>
      <c r="N1490">
        <f>IF('Support - Calculation Detail'!N1490="","",'Support - Calculation Detail'!N1490)</f>
        <v>0</v>
      </c>
      <c r="P1490">
        <f>IF('Support - Calculation Detail'!O1490="","",'Support - Calculation Detail'!O1490)</f>
        <v>12115917</v>
      </c>
      <c r="Q1490" t="b">
        <v>1</v>
      </c>
      <c r="R1490" t="str">
        <f t="shared" si="115"/>
        <v>4230300</v>
      </c>
      <c r="S1490" t="str">
        <f t="shared" si="116"/>
        <v>4230300-UT</v>
      </c>
      <c r="T1490" t="str">
        <f t="shared" si="117"/>
        <v>4230300-UT</v>
      </c>
      <c r="U1490" t="str">
        <f t="shared" si="118"/>
        <v>3</v>
      </c>
      <c r="V1490" t="str">
        <f t="shared" si="119"/>
        <v>UT</v>
      </c>
    </row>
    <row r="1491" spans="1:22" x14ac:dyDescent="0.35">
      <c r="A1491" t="str">
        <f>IF('Support - Calculation Detail'!A1491="","",LEFT('Support - Calculation Detail'!A1491,7)&amp;"-"&amp;RIGHT('Support - Calculation Detail'!A1491,2))</f>
        <v>4230448-UT</v>
      </c>
      <c r="B1491" t="str">
        <f>IF('Support - Calculation Detail'!C1491="","",'Support - Calculation Detail'!C1491)</f>
        <v>42</v>
      </c>
      <c r="C1491" t="str">
        <f>IF('Support - Calculation Detail'!B1491="","",'Support - Calculation Detail'!B1491)</f>
        <v>N</v>
      </c>
      <c r="D1491">
        <f>IF('Support - Calculation Detail'!D1491="","",'Support - Calculation Detail'!D1491)</f>
        <v>1275554</v>
      </c>
      <c r="E1491">
        <f>IF('Support - Calculation Detail'!E1491="","",'Support - Calculation Detail'!E1491)</f>
        <v>0</v>
      </c>
      <c r="G1491">
        <f>IF('Support - Calculation Detail'!F1491="","",'Support - Calculation Detail'!F1491)</f>
        <v>1275554</v>
      </c>
      <c r="H1491">
        <f>IF('Support - Calculation Detail'!G1491="","",'Support - Calculation Detail'!G1491)</f>
        <v>1.04</v>
      </c>
      <c r="I1491">
        <f>IF('Support - Calculation Detail'!H1491="","",'Support - Calculation Detail'!H1491)</f>
        <v>1326576</v>
      </c>
      <c r="J1491">
        <f>IF('Support - Calculation Detail'!I1491="","",'Support - Calculation Detail'!I1491)</f>
        <v>0</v>
      </c>
      <c r="K1491">
        <f>IF('Support - Calculation Detail'!K1491="","",'Support - Calculation Detail'!K1491)</f>
        <v>1326576</v>
      </c>
      <c r="L1491">
        <f>IF('Support - Calculation Detail'!L1491="","",'Support - Calculation Detail'!L1491)</f>
        <v>0</v>
      </c>
      <c r="M1491">
        <f>IF('Support - Calculation Detail'!M1491="","",'Support - Calculation Detail'!M1491)</f>
        <v>0</v>
      </c>
      <c r="N1491">
        <f>IF('Support - Calculation Detail'!N1491="","",'Support - Calculation Detail'!N1491)</f>
        <v>0</v>
      </c>
      <c r="P1491">
        <f>IF('Support - Calculation Detail'!O1491="","",'Support - Calculation Detail'!O1491)</f>
        <v>1326576</v>
      </c>
      <c r="Q1491" t="b">
        <v>1</v>
      </c>
      <c r="R1491" t="str">
        <f t="shared" si="115"/>
        <v>4230448</v>
      </c>
      <c r="S1491" t="str">
        <f t="shared" si="116"/>
        <v>4230448-UT</v>
      </c>
      <c r="T1491" t="str">
        <f t="shared" si="117"/>
        <v>4230448-UT</v>
      </c>
      <c r="U1491" t="str">
        <f t="shared" si="118"/>
        <v>3</v>
      </c>
      <c r="V1491" t="str">
        <f t="shared" si="119"/>
        <v>UT</v>
      </c>
    </row>
    <row r="1492" spans="1:22" x14ac:dyDescent="0.35">
      <c r="A1492" t="str">
        <f>IF('Support - Calculation Detail'!A1492="","",LEFT('Support - Calculation Detail'!A1492,7)&amp;"-"&amp;RIGHT('Support - Calculation Detail'!A1492,2))</f>
        <v>4230708-UT</v>
      </c>
      <c r="B1492" t="str">
        <f>IF('Support - Calculation Detail'!C1492="","",'Support - Calculation Detail'!C1492)</f>
        <v>42</v>
      </c>
      <c r="C1492" t="str">
        <f>IF('Support - Calculation Detail'!B1492="","",'Support - Calculation Detail'!B1492)</f>
        <v>N</v>
      </c>
      <c r="D1492">
        <f>IF('Support - Calculation Detail'!D1492="","",'Support - Calculation Detail'!D1492)</f>
        <v>105984</v>
      </c>
      <c r="E1492">
        <f>IF('Support - Calculation Detail'!E1492="","",'Support - Calculation Detail'!E1492)</f>
        <v>0</v>
      </c>
      <c r="G1492">
        <f>IF('Support - Calculation Detail'!F1492="","",'Support - Calculation Detail'!F1492)</f>
        <v>105984</v>
      </c>
      <c r="H1492">
        <f>IF('Support - Calculation Detail'!G1492="","",'Support - Calculation Detail'!G1492)</f>
        <v>1.04</v>
      </c>
      <c r="I1492">
        <f>IF('Support - Calculation Detail'!H1492="","",'Support - Calculation Detail'!H1492)</f>
        <v>110223</v>
      </c>
      <c r="J1492">
        <f>IF('Support - Calculation Detail'!I1492="","",'Support - Calculation Detail'!I1492)</f>
        <v>0</v>
      </c>
      <c r="K1492">
        <f>IF('Support - Calculation Detail'!K1492="","",'Support - Calculation Detail'!K1492)</f>
        <v>110223</v>
      </c>
      <c r="L1492">
        <f>IF('Support - Calculation Detail'!L1492="","",'Support - Calculation Detail'!L1492)</f>
        <v>0</v>
      </c>
      <c r="M1492">
        <f>IF('Support - Calculation Detail'!M1492="","",'Support - Calculation Detail'!M1492)</f>
        <v>0</v>
      </c>
      <c r="N1492">
        <f>IF('Support - Calculation Detail'!N1492="","",'Support - Calculation Detail'!N1492)</f>
        <v>0</v>
      </c>
      <c r="P1492">
        <f>IF('Support - Calculation Detail'!O1492="","",'Support - Calculation Detail'!O1492)</f>
        <v>110223</v>
      </c>
      <c r="Q1492" t="b">
        <v>1</v>
      </c>
      <c r="R1492" t="str">
        <f t="shared" si="115"/>
        <v>4230708</v>
      </c>
      <c r="S1492" t="str">
        <f t="shared" si="116"/>
        <v>4230708-UT</v>
      </c>
      <c r="T1492" t="str">
        <f t="shared" si="117"/>
        <v>4230708-UT</v>
      </c>
      <c r="U1492" t="str">
        <f t="shared" si="118"/>
        <v>3</v>
      </c>
      <c r="V1492" t="str">
        <f t="shared" si="119"/>
        <v>UT</v>
      </c>
    </row>
    <row r="1493" spans="1:22" x14ac:dyDescent="0.35">
      <c r="A1493" t="str">
        <f>IF('Support - Calculation Detail'!A1493="","",LEFT('Support - Calculation Detail'!A1493,7)&amp;"-"&amp;RIGHT('Support - Calculation Detail'!A1493,2))</f>
        <v>4230709-UT</v>
      </c>
      <c r="B1493" t="str">
        <f>IF('Support - Calculation Detail'!C1493="","",'Support - Calculation Detail'!C1493)</f>
        <v>42</v>
      </c>
      <c r="C1493" t="str">
        <f>IF('Support - Calculation Detail'!B1493="","",'Support - Calculation Detail'!B1493)</f>
        <v>N</v>
      </c>
      <c r="D1493">
        <f>IF('Support - Calculation Detail'!D1493="","",'Support - Calculation Detail'!D1493)</f>
        <v>23184</v>
      </c>
      <c r="E1493">
        <f>IF('Support - Calculation Detail'!E1493="","",'Support - Calculation Detail'!E1493)</f>
        <v>0</v>
      </c>
      <c r="G1493">
        <f>IF('Support - Calculation Detail'!F1493="","",'Support - Calculation Detail'!F1493)</f>
        <v>23184</v>
      </c>
      <c r="H1493">
        <f>IF('Support - Calculation Detail'!G1493="","",'Support - Calculation Detail'!G1493)</f>
        <v>1.04</v>
      </c>
      <c r="I1493">
        <f>IF('Support - Calculation Detail'!H1493="","",'Support - Calculation Detail'!H1493)</f>
        <v>24111</v>
      </c>
      <c r="J1493">
        <f>IF('Support - Calculation Detail'!I1493="","",'Support - Calculation Detail'!I1493)</f>
        <v>0</v>
      </c>
      <c r="K1493">
        <f>IF('Support - Calculation Detail'!K1493="","",'Support - Calculation Detail'!K1493)</f>
        <v>24111</v>
      </c>
      <c r="L1493">
        <f>IF('Support - Calculation Detail'!L1493="","",'Support - Calculation Detail'!L1493)</f>
        <v>0</v>
      </c>
      <c r="M1493">
        <f>IF('Support - Calculation Detail'!M1493="","",'Support - Calculation Detail'!M1493)</f>
        <v>0</v>
      </c>
      <c r="N1493">
        <f>IF('Support - Calculation Detail'!N1493="","",'Support - Calculation Detail'!N1493)</f>
        <v>0</v>
      </c>
      <c r="P1493">
        <f>IF('Support - Calculation Detail'!O1493="","",'Support - Calculation Detail'!O1493)</f>
        <v>24111</v>
      </c>
      <c r="Q1493" t="b">
        <v>1</v>
      </c>
      <c r="R1493" t="str">
        <f t="shared" si="115"/>
        <v>4230709</v>
      </c>
      <c r="S1493" t="str">
        <f t="shared" si="116"/>
        <v>4230709-UT</v>
      </c>
      <c r="T1493" t="str">
        <f t="shared" si="117"/>
        <v>4230709-UT</v>
      </c>
      <c r="U1493" t="str">
        <f t="shared" si="118"/>
        <v>3</v>
      </c>
      <c r="V1493" t="str">
        <f t="shared" si="119"/>
        <v>UT</v>
      </c>
    </row>
    <row r="1494" spans="1:22" x14ac:dyDescent="0.35">
      <c r="A1494" t="str">
        <f>IF('Support - Calculation Detail'!A1494="","",LEFT('Support - Calculation Detail'!A1494,7)&amp;"-"&amp;RIGHT('Support - Calculation Detail'!A1494,2))</f>
        <v>4230710-UT</v>
      </c>
      <c r="B1494" t="str">
        <f>IF('Support - Calculation Detail'!C1494="","",'Support - Calculation Detail'!C1494)</f>
        <v>42</v>
      </c>
      <c r="C1494" t="str">
        <f>IF('Support - Calculation Detail'!B1494="","",'Support - Calculation Detail'!B1494)</f>
        <v>N</v>
      </c>
      <c r="D1494">
        <f>IF('Support - Calculation Detail'!D1494="","",'Support - Calculation Detail'!D1494)</f>
        <v>40379</v>
      </c>
      <c r="E1494">
        <f>IF('Support - Calculation Detail'!E1494="","",'Support - Calculation Detail'!E1494)</f>
        <v>0</v>
      </c>
      <c r="G1494">
        <f>IF('Support - Calculation Detail'!F1494="","",'Support - Calculation Detail'!F1494)</f>
        <v>40379</v>
      </c>
      <c r="H1494">
        <f>IF('Support - Calculation Detail'!G1494="","",'Support - Calculation Detail'!G1494)</f>
        <v>1.04</v>
      </c>
      <c r="I1494">
        <f>IF('Support - Calculation Detail'!H1494="","",'Support - Calculation Detail'!H1494)</f>
        <v>41994</v>
      </c>
      <c r="J1494">
        <f>IF('Support - Calculation Detail'!I1494="","",'Support - Calculation Detail'!I1494)</f>
        <v>0</v>
      </c>
      <c r="K1494">
        <f>IF('Support - Calculation Detail'!K1494="","",'Support - Calculation Detail'!K1494)</f>
        <v>41994</v>
      </c>
      <c r="L1494">
        <f>IF('Support - Calculation Detail'!L1494="","",'Support - Calculation Detail'!L1494)</f>
        <v>0</v>
      </c>
      <c r="M1494">
        <f>IF('Support - Calculation Detail'!M1494="","",'Support - Calculation Detail'!M1494)</f>
        <v>0</v>
      </c>
      <c r="N1494">
        <f>IF('Support - Calculation Detail'!N1494="","",'Support - Calculation Detail'!N1494)</f>
        <v>0</v>
      </c>
      <c r="P1494">
        <f>IF('Support - Calculation Detail'!O1494="","",'Support - Calculation Detail'!O1494)</f>
        <v>41994</v>
      </c>
      <c r="Q1494" t="b">
        <v>1</v>
      </c>
      <c r="R1494" t="str">
        <f t="shared" si="115"/>
        <v>4230710</v>
      </c>
      <c r="S1494" t="str">
        <f t="shared" si="116"/>
        <v>4230710-UT</v>
      </c>
      <c r="T1494" t="str">
        <f t="shared" si="117"/>
        <v>4230710-UT</v>
      </c>
      <c r="U1494" t="str">
        <f t="shared" si="118"/>
        <v>3</v>
      </c>
      <c r="V1494" t="str">
        <f t="shared" si="119"/>
        <v>UT</v>
      </c>
    </row>
    <row r="1495" spans="1:22" x14ac:dyDescent="0.35">
      <c r="A1495" t="str">
        <f>IF('Support - Calculation Detail'!A1495="","",LEFT('Support - Calculation Detail'!A1495,7)&amp;"-"&amp;RIGHT('Support - Calculation Detail'!A1495,2))</f>
        <v>4230711-UT</v>
      </c>
      <c r="B1495" t="str">
        <f>IF('Support - Calculation Detail'!C1495="","",'Support - Calculation Detail'!C1495)</f>
        <v>42</v>
      </c>
      <c r="C1495" t="str">
        <f>IF('Support - Calculation Detail'!B1495="","",'Support - Calculation Detail'!B1495)</f>
        <v>N</v>
      </c>
      <c r="D1495">
        <f>IF('Support - Calculation Detail'!D1495="","",'Support - Calculation Detail'!D1495)</f>
        <v>31634</v>
      </c>
      <c r="E1495">
        <f>IF('Support - Calculation Detail'!E1495="","",'Support - Calculation Detail'!E1495)</f>
        <v>0</v>
      </c>
      <c r="G1495">
        <f>IF('Support - Calculation Detail'!F1495="","",'Support - Calculation Detail'!F1495)</f>
        <v>31634</v>
      </c>
      <c r="H1495">
        <f>IF('Support - Calculation Detail'!G1495="","",'Support - Calculation Detail'!G1495)</f>
        <v>1.04</v>
      </c>
      <c r="I1495">
        <f>IF('Support - Calculation Detail'!H1495="","",'Support - Calculation Detail'!H1495)</f>
        <v>32899</v>
      </c>
      <c r="J1495">
        <f>IF('Support - Calculation Detail'!I1495="","",'Support - Calculation Detail'!I1495)</f>
        <v>0</v>
      </c>
      <c r="K1495">
        <f>IF('Support - Calculation Detail'!K1495="","",'Support - Calculation Detail'!K1495)</f>
        <v>32899</v>
      </c>
      <c r="L1495">
        <f>IF('Support - Calculation Detail'!L1495="","",'Support - Calculation Detail'!L1495)</f>
        <v>0</v>
      </c>
      <c r="M1495">
        <f>IF('Support - Calculation Detail'!M1495="","",'Support - Calculation Detail'!M1495)</f>
        <v>0</v>
      </c>
      <c r="N1495">
        <f>IF('Support - Calculation Detail'!N1495="","",'Support - Calculation Detail'!N1495)</f>
        <v>0</v>
      </c>
      <c r="P1495">
        <f>IF('Support - Calculation Detail'!O1495="","",'Support - Calculation Detail'!O1495)</f>
        <v>32899</v>
      </c>
      <c r="Q1495" t="b">
        <v>1</v>
      </c>
      <c r="R1495" t="str">
        <f t="shared" si="115"/>
        <v>4230711</v>
      </c>
      <c r="S1495" t="str">
        <f t="shared" si="116"/>
        <v>4230711-UT</v>
      </c>
      <c r="T1495" t="str">
        <f t="shared" si="117"/>
        <v>4230711-UT</v>
      </c>
      <c r="U1495" t="str">
        <f t="shared" si="118"/>
        <v>3</v>
      </c>
      <c r="V1495" t="str">
        <f t="shared" si="119"/>
        <v>UT</v>
      </c>
    </row>
    <row r="1496" spans="1:22" x14ac:dyDescent="0.35">
      <c r="A1496" t="str">
        <f>IF('Support - Calculation Detail'!A1496="","",LEFT('Support - Calculation Detail'!A1496,7)&amp;"-"&amp;RIGHT('Support - Calculation Detail'!A1496,2))</f>
        <v>4230712-UT</v>
      </c>
      <c r="B1496" t="str">
        <f>IF('Support - Calculation Detail'!C1496="","",'Support - Calculation Detail'!C1496)</f>
        <v>42</v>
      </c>
      <c r="C1496" t="str">
        <f>IF('Support - Calculation Detail'!B1496="","",'Support - Calculation Detail'!B1496)</f>
        <v>N</v>
      </c>
      <c r="D1496">
        <f>IF('Support - Calculation Detail'!D1496="","",'Support - Calculation Detail'!D1496)</f>
        <v>61369</v>
      </c>
      <c r="E1496">
        <f>IF('Support - Calculation Detail'!E1496="","",'Support - Calculation Detail'!E1496)</f>
        <v>0</v>
      </c>
      <c r="G1496">
        <f>IF('Support - Calculation Detail'!F1496="","",'Support - Calculation Detail'!F1496)</f>
        <v>61369</v>
      </c>
      <c r="H1496">
        <f>IF('Support - Calculation Detail'!G1496="","",'Support - Calculation Detail'!G1496)</f>
        <v>1.04</v>
      </c>
      <c r="I1496">
        <f>IF('Support - Calculation Detail'!H1496="","",'Support - Calculation Detail'!H1496)</f>
        <v>63824</v>
      </c>
      <c r="J1496">
        <f>IF('Support - Calculation Detail'!I1496="","",'Support - Calculation Detail'!I1496)</f>
        <v>0</v>
      </c>
      <c r="K1496">
        <f>IF('Support - Calculation Detail'!K1496="","",'Support - Calculation Detail'!K1496)</f>
        <v>63824</v>
      </c>
      <c r="L1496">
        <f>IF('Support - Calculation Detail'!L1496="","",'Support - Calculation Detail'!L1496)</f>
        <v>6454</v>
      </c>
      <c r="M1496">
        <f>IF('Support - Calculation Detail'!M1496="","",'Support - Calculation Detail'!M1496)</f>
        <v>0</v>
      </c>
      <c r="N1496">
        <f>IF('Support - Calculation Detail'!N1496="","",'Support - Calculation Detail'!N1496)</f>
        <v>0</v>
      </c>
      <c r="P1496">
        <f>IF('Support - Calculation Detail'!O1496="","",'Support - Calculation Detail'!O1496)</f>
        <v>70278</v>
      </c>
      <c r="Q1496" t="b">
        <v>1</v>
      </c>
      <c r="R1496" t="str">
        <f t="shared" si="115"/>
        <v>4230712</v>
      </c>
      <c r="S1496" t="str">
        <f t="shared" si="116"/>
        <v>4230712-UT</v>
      </c>
      <c r="T1496" t="str">
        <f t="shared" si="117"/>
        <v>4230712-UT</v>
      </c>
      <c r="U1496" t="str">
        <f t="shared" si="118"/>
        <v>3</v>
      </c>
      <c r="V1496" t="str">
        <f t="shared" si="119"/>
        <v>UT</v>
      </c>
    </row>
    <row r="1497" spans="1:22" x14ac:dyDescent="0.35">
      <c r="A1497" t="str">
        <f>IF('Support - Calculation Detail'!A1497="","",LEFT('Support - Calculation Detail'!A1497,7)&amp;"-"&amp;RIGHT('Support - Calculation Detail'!A1497,2))</f>
        <v>4230713-UT</v>
      </c>
      <c r="B1497" t="str">
        <f>IF('Support - Calculation Detail'!C1497="","",'Support - Calculation Detail'!C1497)</f>
        <v>42</v>
      </c>
      <c r="C1497" t="str">
        <f>IF('Support - Calculation Detail'!B1497="","",'Support - Calculation Detail'!B1497)</f>
        <v>N</v>
      </c>
      <c r="D1497">
        <f>IF('Support - Calculation Detail'!D1497="","",'Support - Calculation Detail'!D1497)</f>
        <v>73146</v>
      </c>
      <c r="E1497">
        <f>IF('Support - Calculation Detail'!E1497="","",'Support - Calculation Detail'!E1497)</f>
        <v>0</v>
      </c>
      <c r="G1497">
        <f>IF('Support - Calculation Detail'!F1497="","",'Support - Calculation Detail'!F1497)</f>
        <v>73146</v>
      </c>
      <c r="H1497">
        <f>IF('Support - Calculation Detail'!G1497="","",'Support - Calculation Detail'!G1497)</f>
        <v>1.04</v>
      </c>
      <c r="I1497">
        <f>IF('Support - Calculation Detail'!H1497="","",'Support - Calculation Detail'!H1497)</f>
        <v>76072</v>
      </c>
      <c r="J1497">
        <f>IF('Support - Calculation Detail'!I1497="","",'Support - Calculation Detail'!I1497)</f>
        <v>0</v>
      </c>
      <c r="K1497">
        <f>IF('Support - Calculation Detail'!K1497="","",'Support - Calculation Detail'!K1497)</f>
        <v>76072</v>
      </c>
      <c r="L1497">
        <f>IF('Support - Calculation Detail'!L1497="","",'Support - Calculation Detail'!L1497)</f>
        <v>0</v>
      </c>
      <c r="M1497">
        <f>IF('Support - Calculation Detail'!M1497="","",'Support - Calculation Detail'!M1497)</f>
        <v>0</v>
      </c>
      <c r="N1497">
        <f>IF('Support - Calculation Detail'!N1497="","",'Support - Calculation Detail'!N1497)</f>
        <v>0</v>
      </c>
      <c r="P1497">
        <f>IF('Support - Calculation Detail'!O1497="","",'Support - Calculation Detail'!O1497)</f>
        <v>76072</v>
      </c>
      <c r="Q1497" t="b">
        <v>1</v>
      </c>
      <c r="R1497" t="str">
        <f t="shared" si="115"/>
        <v>4230713</v>
      </c>
      <c r="S1497" t="str">
        <f t="shared" si="116"/>
        <v>4230713-UT</v>
      </c>
      <c r="T1497" t="str">
        <f t="shared" si="117"/>
        <v>4230713-UT</v>
      </c>
      <c r="U1497" t="str">
        <f t="shared" si="118"/>
        <v>3</v>
      </c>
      <c r="V1497" t="str">
        <f t="shared" si="119"/>
        <v>UT</v>
      </c>
    </row>
    <row r="1498" spans="1:22" x14ac:dyDescent="0.35">
      <c r="A1498" t="str">
        <f>IF('Support - Calculation Detail'!A1498="","",LEFT('Support - Calculation Detail'!A1498,7)&amp;"-"&amp;RIGHT('Support - Calculation Detail'!A1498,2))</f>
        <v>4230714-UT</v>
      </c>
      <c r="B1498" t="str">
        <f>IF('Support - Calculation Detail'!C1498="","",'Support - Calculation Detail'!C1498)</f>
        <v>42</v>
      </c>
      <c r="C1498" t="str">
        <f>IF('Support - Calculation Detail'!B1498="","",'Support - Calculation Detail'!B1498)</f>
        <v>N</v>
      </c>
      <c r="D1498">
        <f>IF('Support - Calculation Detail'!D1498="","",'Support - Calculation Detail'!D1498)</f>
        <v>65497</v>
      </c>
      <c r="E1498">
        <f>IF('Support - Calculation Detail'!E1498="","",'Support - Calculation Detail'!E1498)</f>
        <v>0</v>
      </c>
      <c r="G1498">
        <f>IF('Support - Calculation Detail'!F1498="","",'Support - Calculation Detail'!F1498)</f>
        <v>65497</v>
      </c>
      <c r="H1498">
        <f>IF('Support - Calculation Detail'!G1498="","",'Support - Calculation Detail'!G1498)</f>
        <v>1.04</v>
      </c>
      <c r="I1498">
        <f>IF('Support - Calculation Detail'!H1498="","",'Support - Calculation Detail'!H1498)</f>
        <v>68117</v>
      </c>
      <c r="J1498">
        <f>IF('Support - Calculation Detail'!I1498="","",'Support - Calculation Detail'!I1498)</f>
        <v>0</v>
      </c>
      <c r="K1498">
        <f>IF('Support - Calculation Detail'!K1498="","",'Support - Calculation Detail'!K1498)</f>
        <v>68117</v>
      </c>
      <c r="L1498">
        <f>IF('Support - Calculation Detail'!L1498="","",'Support - Calculation Detail'!L1498)</f>
        <v>0</v>
      </c>
      <c r="M1498">
        <f>IF('Support - Calculation Detail'!M1498="","",'Support - Calculation Detail'!M1498)</f>
        <v>0</v>
      </c>
      <c r="N1498">
        <f>IF('Support - Calculation Detail'!N1498="","",'Support - Calculation Detail'!N1498)</f>
        <v>0</v>
      </c>
      <c r="P1498">
        <f>IF('Support - Calculation Detail'!O1498="","",'Support - Calculation Detail'!O1498)</f>
        <v>68117</v>
      </c>
      <c r="Q1498" t="b">
        <v>1</v>
      </c>
      <c r="R1498" t="str">
        <f t="shared" si="115"/>
        <v>4230714</v>
      </c>
      <c r="S1498" t="str">
        <f t="shared" si="116"/>
        <v>4230714-UT</v>
      </c>
      <c r="T1498" t="str">
        <f t="shared" si="117"/>
        <v>4230714-UT</v>
      </c>
      <c r="U1498" t="str">
        <f t="shared" si="118"/>
        <v>3</v>
      </c>
      <c r="V1498" t="str">
        <f t="shared" si="119"/>
        <v>UT</v>
      </c>
    </row>
    <row r="1499" spans="1:22" x14ac:dyDescent="0.35">
      <c r="A1499" t="str">
        <f>IF('Support - Calculation Detail'!A1499="","",LEFT('Support - Calculation Detail'!A1499,7)&amp;"-"&amp;RIGHT('Support - Calculation Detail'!A1499,2))</f>
        <v>4260936-UT</v>
      </c>
      <c r="B1499" t="str">
        <f>IF('Support - Calculation Detail'!C1499="","",'Support - Calculation Detail'!C1499)</f>
        <v>42</v>
      </c>
      <c r="C1499" t="str">
        <f>IF('Support - Calculation Detail'!B1499="","",'Support - Calculation Detail'!B1499)</f>
        <v>N</v>
      </c>
      <c r="D1499">
        <f>IF('Support - Calculation Detail'!D1499="","",'Support - Calculation Detail'!D1499)</f>
        <v>1255768</v>
      </c>
      <c r="E1499">
        <f>IF('Support - Calculation Detail'!E1499="","",'Support - Calculation Detail'!E1499)</f>
        <v>0</v>
      </c>
      <c r="G1499">
        <f>IF('Support - Calculation Detail'!F1499="","",'Support - Calculation Detail'!F1499)</f>
        <v>1255768</v>
      </c>
      <c r="H1499">
        <f>IF('Support - Calculation Detail'!G1499="","",'Support - Calculation Detail'!G1499)</f>
        <v>1.04</v>
      </c>
      <c r="I1499">
        <f>IF('Support - Calculation Detail'!H1499="","",'Support - Calculation Detail'!H1499)</f>
        <v>1305999</v>
      </c>
      <c r="J1499">
        <f>IF('Support - Calculation Detail'!I1499="","",'Support - Calculation Detail'!I1499)</f>
        <v>0</v>
      </c>
      <c r="K1499">
        <f>IF('Support - Calculation Detail'!K1499="","",'Support - Calculation Detail'!K1499)</f>
        <v>1305999</v>
      </c>
      <c r="L1499">
        <f>IF('Support - Calculation Detail'!L1499="","",'Support - Calculation Detail'!L1499)</f>
        <v>0</v>
      </c>
      <c r="M1499">
        <f>IF('Support - Calculation Detail'!M1499="","",'Support - Calculation Detail'!M1499)</f>
        <v>0</v>
      </c>
      <c r="N1499">
        <f>IF('Support - Calculation Detail'!N1499="","",'Support - Calculation Detail'!N1499)</f>
        <v>0</v>
      </c>
      <c r="P1499">
        <f>IF('Support - Calculation Detail'!O1499="","",'Support - Calculation Detail'!O1499)</f>
        <v>1305999</v>
      </c>
      <c r="Q1499" t="b">
        <v>1</v>
      </c>
      <c r="R1499" t="str">
        <f t="shared" si="115"/>
        <v>4260936</v>
      </c>
      <c r="S1499" t="str">
        <f t="shared" si="116"/>
        <v>4260936-UT</v>
      </c>
      <c r="T1499" t="str">
        <f t="shared" si="117"/>
        <v>4260936-UT</v>
      </c>
      <c r="U1499" t="str">
        <f t="shared" si="118"/>
        <v>6</v>
      </c>
      <c r="V1499" t="str">
        <f t="shared" si="119"/>
        <v>UT</v>
      </c>
    </row>
    <row r="1500" spans="1:22" x14ac:dyDescent="0.35">
      <c r="A1500" t="str">
        <f>IF('Support - Calculation Detail'!A1500="","",LEFT('Support - Calculation Detail'!A1500,7)&amp;"-"&amp;RIGHT('Support - Calculation Detail'!A1500,2))</f>
        <v>4260952-UT</v>
      </c>
      <c r="B1500" t="str">
        <f>IF('Support - Calculation Detail'!C1500="","",'Support - Calculation Detail'!C1500)</f>
        <v>42</v>
      </c>
      <c r="C1500" t="str">
        <f>IF('Support - Calculation Detail'!B1500="","",'Support - Calculation Detail'!B1500)</f>
        <v>N</v>
      </c>
      <c r="D1500">
        <f>IF('Support - Calculation Detail'!D1500="","",'Support - Calculation Detail'!D1500)</f>
        <v>123443</v>
      </c>
      <c r="E1500">
        <f>IF('Support - Calculation Detail'!E1500="","",'Support - Calculation Detail'!E1500)</f>
        <v>0</v>
      </c>
      <c r="G1500">
        <f>IF('Support - Calculation Detail'!F1500="","",'Support - Calculation Detail'!F1500)</f>
        <v>123443</v>
      </c>
      <c r="H1500">
        <f>IF('Support - Calculation Detail'!G1500="","",'Support - Calculation Detail'!G1500)</f>
        <v>1.04</v>
      </c>
      <c r="I1500">
        <f>IF('Support - Calculation Detail'!H1500="","",'Support - Calculation Detail'!H1500)</f>
        <v>128381</v>
      </c>
      <c r="J1500">
        <f>IF('Support - Calculation Detail'!I1500="","",'Support - Calculation Detail'!I1500)</f>
        <v>0</v>
      </c>
      <c r="K1500">
        <f>IF('Support - Calculation Detail'!K1500="","",'Support - Calculation Detail'!K1500)</f>
        <v>128381</v>
      </c>
      <c r="L1500">
        <f>IF('Support - Calculation Detail'!L1500="","",'Support - Calculation Detail'!L1500)</f>
        <v>0</v>
      </c>
      <c r="M1500">
        <f>IF('Support - Calculation Detail'!M1500="","",'Support - Calculation Detail'!M1500)</f>
        <v>0</v>
      </c>
      <c r="N1500">
        <f>IF('Support - Calculation Detail'!N1500="","",'Support - Calculation Detail'!N1500)</f>
        <v>0</v>
      </c>
      <c r="P1500">
        <f>IF('Support - Calculation Detail'!O1500="","",'Support - Calculation Detail'!O1500)</f>
        <v>128381</v>
      </c>
      <c r="Q1500" t="b">
        <v>1</v>
      </c>
      <c r="R1500" t="str">
        <f t="shared" si="115"/>
        <v>4260952</v>
      </c>
      <c r="S1500" t="str">
        <f t="shared" si="116"/>
        <v>4260952-UT</v>
      </c>
      <c r="T1500" t="str">
        <f t="shared" si="117"/>
        <v>4260952-UT</v>
      </c>
      <c r="U1500" t="str">
        <f t="shared" si="118"/>
        <v>6</v>
      </c>
      <c r="V1500" t="str">
        <f t="shared" si="119"/>
        <v>UT</v>
      </c>
    </row>
    <row r="1501" spans="1:22" x14ac:dyDescent="0.35">
      <c r="A1501" t="str">
        <f>IF('Support - Calculation Detail'!A1501="","",LEFT('Support - Calculation Detail'!A1501,7)&amp;"-"&amp;RIGHT('Support - Calculation Detail'!A1501,2))</f>
        <v>4260953-UT</v>
      </c>
      <c r="B1501" t="str">
        <f>IF('Support - Calculation Detail'!C1501="","",'Support - Calculation Detail'!C1501)</f>
        <v>42</v>
      </c>
      <c r="C1501" t="str">
        <f>IF('Support - Calculation Detail'!B1501="","",'Support - Calculation Detail'!B1501)</f>
        <v>N</v>
      </c>
      <c r="D1501">
        <f>IF('Support - Calculation Detail'!D1501="","",'Support - Calculation Detail'!D1501)</f>
        <v>91202</v>
      </c>
      <c r="E1501">
        <f>IF('Support - Calculation Detail'!E1501="","",'Support - Calculation Detail'!E1501)</f>
        <v>0</v>
      </c>
      <c r="G1501">
        <f>IF('Support - Calculation Detail'!F1501="","",'Support - Calculation Detail'!F1501)</f>
        <v>91202</v>
      </c>
      <c r="H1501">
        <f>IF('Support - Calculation Detail'!G1501="","",'Support - Calculation Detail'!G1501)</f>
        <v>1.04</v>
      </c>
      <c r="I1501">
        <f>IF('Support - Calculation Detail'!H1501="","",'Support - Calculation Detail'!H1501)</f>
        <v>94850</v>
      </c>
      <c r="J1501">
        <f>IF('Support - Calculation Detail'!I1501="","",'Support - Calculation Detail'!I1501)</f>
        <v>0</v>
      </c>
      <c r="K1501">
        <f>IF('Support - Calculation Detail'!K1501="","",'Support - Calculation Detail'!K1501)</f>
        <v>94850</v>
      </c>
      <c r="L1501">
        <f>IF('Support - Calculation Detail'!L1501="","",'Support - Calculation Detail'!L1501)</f>
        <v>0</v>
      </c>
      <c r="M1501">
        <f>IF('Support - Calculation Detail'!M1501="","",'Support - Calculation Detail'!M1501)</f>
        <v>0</v>
      </c>
      <c r="N1501">
        <f>IF('Support - Calculation Detail'!N1501="","",'Support - Calculation Detail'!N1501)</f>
        <v>0</v>
      </c>
      <c r="P1501">
        <f>IF('Support - Calculation Detail'!O1501="","",'Support - Calculation Detail'!O1501)</f>
        <v>94850</v>
      </c>
      <c r="Q1501" t="b">
        <v>1</v>
      </c>
      <c r="R1501" t="str">
        <f t="shared" si="115"/>
        <v>4260953</v>
      </c>
      <c r="S1501" t="str">
        <f t="shared" si="116"/>
        <v>4260953-UT</v>
      </c>
      <c r="T1501" t="str">
        <f t="shared" si="117"/>
        <v>4260953-UT</v>
      </c>
      <c r="U1501" t="str">
        <f t="shared" si="118"/>
        <v>6</v>
      </c>
      <c r="V1501" t="str">
        <f t="shared" si="119"/>
        <v>UT</v>
      </c>
    </row>
    <row r="1502" spans="1:22" x14ac:dyDescent="0.35">
      <c r="A1502" t="str">
        <f>IF('Support - Calculation Detail'!A1502="","",LEFT('Support - Calculation Detail'!A1502,7)&amp;"-"&amp;RIGHT('Support - Calculation Detail'!A1502,2))</f>
        <v>4260954-UT</v>
      </c>
      <c r="B1502" t="str">
        <f>IF('Support - Calculation Detail'!C1502="","",'Support - Calculation Detail'!C1502)</f>
        <v>42</v>
      </c>
      <c r="C1502" t="str">
        <f>IF('Support - Calculation Detail'!B1502="","",'Support - Calculation Detail'!B1502)</f>
        <v>N</v>
      </c>
      <c r="D1502">
        <f>IF('Support - Calculation Detail'!D1502="","",'Support - Calculation Detail'!D1502)</f>
        <v>197876</v>
      </c>
      <c r="E1502">
        <f>IF('Support - Calculation Detail'!E1502="","",'Support - Calculation Detail'!E1502)</f>
        <v>0</v>
      </c>
      <c r="G1502">
        <f>IF('Support - Calculation Detail'!F1502="","",'Support - Calculation Detail'!F1502)</f>
        <v>197876</v>
      </c>
      <c r="H1502">
        <f>IF('Support - Calculation Detail'!G1502="","",'Support - Calculation Detail'!G1502)</f>
        <v>1.04</v>
      </c>
      <c r="I1502">
        <f>IF('Support - Calculation Detail'!H1502="","",'Support - Calculation Detail'!H1502)</f>
        <v>205791</v>
      </c>
      <c r="J1502">
        <f>IF('Support - Calculation Detail'!I1502="","",'Support - Calculation Detail'!I1502)</f>
        <v>0</v>
      </c>
      <c r="K1502">
        <f>IF('Support - Calculation Detail'!K1502="","",'Support - Calculation Detail'!K1502)</f>
        <v>205791</v>
      </c>
      <c r="L1502">
        <f>IF('Support - Calculation Detail'!L1502="","",'Support - Calculation Detail'!L1502)</f>
        <v>0</v>
      </c>
      <c r="M1502">
        <f>IF('Support - Calculation Detail'!M1502="","",'Support - Calculation Detail'!M1502)</f>
        <v>0</v>
      </c>
      <c r="N1502">
        <f>IF('Support - Calculation Detail'!N1502="","",'Support - Calculation Detail'!N1502)</f>
        <v>0</v>
      </c>
      <c r="P1502">
        <f>IF('Support - Calculation Detail'!O1502="","",'Support - Calculation Detail'!O1502)</f>
        <v>205791</v>
      </c>
      <c r="Q1502" t="b">
        <v>1</v>
      </c>
      <c r="R1502" t="str">
        <f t="shared" si="115"/>
        <v>4260954</v>
      </c>
      <c r="S1502" t="str">
        <f t="shared" si="116"/>
        <v>4260954-UT</v>
      </c>
      <c r="T1502" t="str">
        <f t="shared" si="117"/>
        <v>4260954-UT</v>
      </c>
      <c r="U1502" t="str">
        <f t="shared" si="118"/>
        <v>6</v>
      </c>
      <c r="V1502" t="str">
        <f t="shared" si="119"/>
        <v>UT</v>
      </c>
    </row>
    <row r="1503" spans="1:22" x14ac:dyDescent="0.35">
      <c r="A1503" t="str">
        <f>IF('Support - Calculation Detail'!A1503="","",LEFT('Support - Calculation Detail'!A1503,7)&amp;"-"&amp;RIGHT('Support - Calculation Detail'!A1503,2))</f>
        <v>4261056-UT</v>
      </c>
      <c r="B1503" t="str">
        <f>IF('Support - Calculation Detail'!C1503="","",'Support - Calculation Detail'!C1503)</f>
        <v>42</v>
      </c>
      <c r="C1503" t="str">
        <f>IF('Support - Calculation Detail'!B1503="","",'Support - Calculation Detail'!B1503)</f>
        <v>N</v>
      </c>
      <c r="D1503">
        <f>IF('Support - Calculation Detail'!D1503="","",'Support - Calculation Detail'!D1503)</f>
        <v>0</v>
      </c>
      <c r="E1503">
        <f>IF('Support - Calculation Detail'!E1503="","",'Support - Calculation Detail'!E1503)</f>
        <v>0</v>
      </c>
      <c r="G1503">
        <f>IF('Support - Calculation Detail'!F1503="","",'Support - Calculation Detail'!F1503)</f>
        <v>0</v>
      </c>
      <c r="H1503">
        <f>IF('Support - Calculation Detail'!G1503="","",'Support - Calculation Detail'!G1503)</f>
        <v>1.04</v>
      </c>
      <c r="I1503">
        <f>IF('Support - Calculation Detail'!H1503="","",'Support - Calculation Detail'!H1503)</f>
        <v>0</v>
      </c>
      <c r="J1503">
        <f>IF('Support - Calculation Detail'!I1503="","",'Support - Calculation Detail'!I1503)</f>
        <v>0</v>
      </c>
      <c r="K1503">
        <f>IF('Support - Calculation Detail'!K1503="","",'Support - Calculation Detail'!K1503)</f>
        <v>0</v>
      </c>
      <c r="L1503">
        <f>IF('Support - Calculation Detail'!L1503="","",'Support - Calculation Detail'!L1503)</f>
        <v>0</v>
      </c>
      <c r="M1503">
        <f>IF('Support - Calculation Detail'!M1503="","",'Support - Calculation Detail'!M1503)</f>
        <v>0</v>
      </c>
      <c r="N1503">
        <f>IF('Support - Calculation Detail'!N1503="","",'Support - Calculation Detail'!N1503)</f>
        <v>0</v>
      </c>
      <c r="P1503">
        <f>IF('Support - Calculation Detail'!O1503="","",'Support - Calculation Detail'!O1503)</f>
        <v>0</v>
      </c>
      <c r="Q1503" t="b">
        <v>1</v>
      </c>
      <c r="R1503" t="str">
        <f t="shared" si="115"/>
        <v>4261056</v>
      </c>
      <c r="S1503" t="str">
        <f t="shared" si="116"/>
        <v>4261056-UT</v>
      </c>
      <c r="T1503" t="str">
        <f t="shared" si="117"/>
        <v>4261056-UT</v>
      </c>
      <c r="U1503" t="str">
        <f t="shared" si="118"/>
        <v>6</v>
      </c>
      <c r="V1503" t="str">
        <f t="shared" si="119"/>
        <v>UT</v>
      </c>
    </row>
    <row r="1504" spans="1:22" x14ac:dyDescent="0.35">
      <c r="A1504" t="str">
        <f>IF('Support - Calculation Detail'!A1504="","",LEFT('Support - Calculation Detail'!A1504,7)&amp;"-"&amp;RIGHT('Support - Calculation Detail'!A1504,2))</f>
        <v>4244315-SO</v>
      </c>
      <c r="B1504" t="str">
        <f>IF('Support - Calculation Detail'!C1504="","",'Support - Calculation Detail'!C1504)</f>
        <v>42</v>
      </c>
      <c r="C1504" t="str">
        <f>IF('Support - Calculation Detail'!B1504="","",'Support - Calculation Detail'!B1504)</f>
        <v>N</v>
      </c>
      <c r="D1504">
        <f>IF('Support - Calculation Detail'!D1504="","",'Support - Calculation Detail'!D1504)</f>
        <v>3539610</v>
      </c>
      <c r="E1504">
        <f>IF('Support - Calculation Detail'!E1504="","",'Support - Calculation Detail'!E1504)</f>
        <v>0</v>
      </c>
      <c r="G1504">
        <f>IF('Support - Calculation Detail'!F1504="","",'Support - Calculation Detail'!F1504)</f>
        <v>3539610</v>
      </c>
      <c r="H1504">
        <f>IF('Support - Calculation Detail'!G1504="","",'Support - Calculation Detail'!G1504)</f>
        <v>1.04</v>
      </c>
      <c r="I1504">
        <f>IF('Support - Calculation Detail'!H1504="","",'Support - Calculation Detail'!H1504)</f>
        <v>3681194</v>
      </c>
      <c r="J1504">
        <f>IF('Support - Calculation Detail'!I1504="","",'Support - Calculation Detail'!I1504)</f>
        <v>0</v>
      </c>
      <c r="K1504">
        <f>IF('Support - Calculation Detail'!K1504="","",'Support - Calculation Detail'!K1504)</f>
        <v>3681194</v>
      </c>
      <c r="L1504">
        <f>IF('Support - Calculation Detail'!L1504="","",'Support - Calculation Detail'!L1504)</f>
        <v>0</v>
      </c>
      <c r="M1504">
        <f>IF('Support - Calculation Detail'!M1504="","",'Support - Calculation Detail'!M1504)</f>
        <v>0</v>
      </c>
      <c r="N1504">
        <f>IF('Support - Calculation Detail'!N1504="","",'Support - Calculation Detail'!N1504)</f>
        <v>0</v>
      </c>
      <c r="P1504">
        <f>IF('Support - Calculation Detail'!O1504="","",'Support - Calculation Detail'!O1504)</f>
        <v>3681194</v>
      </c>
      <c r="Q1504" t="b">
        <v>1</v>
      </c>
      <c r="R1504" t="str">
        <f t="shared" si="115"/>
        <v>4244315</v>
      </c>
      <c r="S1504" t="str">
        <f t="shared" si="116"/>
        <v>4244315-SO</v>
      </c>
      <c r="T1504" t="str">
        <f t="shared" si="117"/>
        <v>4244315-SO</v>
      </c>
      <c r="U1504" t="str">
        <f t="shared" si="118"/>
        <v>4</v>
      </c>
      <c r="V1504" t="str">
        <f t="shared" si="119"/>
        <v>SO</v>
      </c>
    </row>
    <row r="1505" spans="1:22" x14ac:dyDescent="0.35">
      <c r="A1505" t="str">
        <f>IF('Support - Calculation Detail'!A1505="","",LEFT('Support - Calculation Detail'!A1505,7)&amp;"-"&amp;RIGHT('Support - Calculation Detail'!A1505,2))</f>
        <v>4244325-SO</v>
      </c>
      <c r="B1505" t="str">
        <f>IF('Support - Calculation Detail'!C1505="","",'Support - Calculation Detail'!C1505)</f>
        <v>42</v>
      </c>
      <c r="C1505" t="str">
        <f>IF('Support - Calculation Detail'!B1505="","",'Support - Calculation Detail'!B1505)</f>
        <v>N</v>
      </c>
      <c r="D1505">
        <f>IF('Support - Calculation Detail'!D1505="","",'Support - Calculation Detail'!D1505)</f>
        <v>3859275</v>
      </c>
      <c r="E1505">
        <f>IF('Support - Calculation Detail'!E1505="","",'Support - Calculation Detail'!E1505)</f>
        <v>0</v>
      </c>
      <c r="G1505">
        <f>IF('Support - Calculation Detail'!F1505="","",'Support - Calculation Detail'!F1505)</f>
        <v>3859275</v>
      </c>
      <c r="H1505">
        <f>IF('Support - Calculation Detail'!G1505="","",'Support - Calculation Detail'!G1505)</f>
        <v>1.04</v>
      </c>
      <c r="I1505">
        <f>IF('Support - Calculation Detail'!H1505="","",'Support - Calculation Detail'!H1505)</f>
        <v>4013646</v>
      </c>
      <c r="J1505">
        <f>IF('Support - Calculation Detail'!I1505="","",'Support - Calculation Detail'!I1505)</f>
        <v>0</v>
      </c>
      <c r="K1505">
        <f>IF('Support - Calculation Detail'!K1505="","",'Support - Calculation Detail'!K1505)</f>
        <v>4013646</v>
      </c>
      <c r="L1505">
        <f>IF('Support - Calculation Detail'!L1505="","",'Support - Calculation Detail'!L1505)</f>
        <v>0</v>
      </c>
      <c r="M1505">
        <f>IF('Support - Calculation Detail'!M1505="","",'Support - Calculation Detail'!M1505)</f>
        <v>0</v>
      </c>
      <c r="N1505">
        <f>IF('Support - Calculation Detail'!N1505="","",'Support - Calculation Detail'!N1505)</f>
        <v>0</v>
      </c>
      <c r="P1505">
        <f>IF('Support - Calculation Detail'!O1505="","",'Support - Calculation Detail'!O1505)</f>
        <v>4013646</v>
      </c>
      <c r="Q1505" t="b">
        <v>1</v>
      </c>
      <c r="R1505" t="str">
        <f t="shared" si="115"/>
        <v>4244325</v>
      </c>
      <c r="S1505" t="str">
        <f t="shared" si="116"/>
        <v>4244325-SO</v>
      </c>
      <c r="T1505" t="str">
        <f t="shared" si="117"/>
        <v>4244325-SO</v>
      </c>
      <c r="U1505" t="str">
        <f t="shared" si="118"/>
        <v>4</v>
      </c>
      <c r="V1505" t="str">
        <f t="shared" si="119"/>
        <v>SO</v>
      </c>
    </row>
    <row r="1506" spans="1:22" x14ac:dyDescent="0.35">
      <c r="A1506" t="str">
        <f>IF('Support - Calculation Detail'!A1506="","",LEFT('Support - Calculation Detail'!A1506,7)&amp;"-"&amp;RIGHT('Support - Calculation Detail'!A1506,2))</f>
        <v>4244335-SO</v>
      </c>
      <c r="B1506" t="str">
        <f>IF('Support - Calculation Detail'!C1506="","",'Support - Calculation Detail'!C1506)</f>
        <v>42</v>
      </c>
      <c r="C1506" t="str">
        <f>IF('Support - Calculation Detail'!B1506="","",'Support - Calculation Detail'!B1506)</f>
        <v>N</v>
      </c>
      <c r="D1506">
        <f>IF('Support - Calculation Detail'!D1506="","",'Support - Calculation Detail'!D1506)</f>
        <v>4791726</v>
      </c>
      <c r="E1506">
        <f>IF('Support - Calculation Detail'!E1506="","",'Support - Calculation Detail'!E1506)</f>
        <v>0</v>
      </c>
      <c r="G1506">
        <f>IF('Support - Calculation Detail'!F1506="","",'Support - Calculation Detail'!F1506)</f>
        <v>4791726</v>
      </c>
      <c r="H1506">
        <f>IF('Support - Calculation Detail'!G1506="","",'Support - Calculation Detail'!G1506)</f>
        <v>1.04</v>
      </c>
      <c r="I1506">
        <f>IF('Support - Calculation Detail'!H1506="","",'Support - Calculation Detail'!H1506)</f>
        <v>4983395</v>
      </c>
      <c r="J1506">
        <f>IF('Support - Calculation Detail'!I1506="","",'Support - Calculation Detail'!I1506)</f>
        <v>0</v>
      </c>
      <c r="K1506">
        <f>IF('Support - Calculation Detail'!K1506="","",'Support - Calculation Detail'!K1506)</f>
        <v>4983395</v>
      </c>
      <c r="L1506">
        <f>IF('Support - Calculation Detail'!L1506="","",'Support - Calculation Detail'!L1506)</f>
        <v>0</v>
      </c>
      <c r="M1506">
        <f>IF('Support - Calculation Detail'!M1506="","",'Support - Calculation Detail'!M1506)</f>
        <v>0</v>
      </c>
      <c r="N1506">
        <f>IF('Support - Calculation Detail'!N1506="","",'Support - Calculation Detail'!N1506)</f>
        <v>0</v>
      </c>
      <c r="P1506">
        <f>IF('Support - Calculation Detail'!O1506="","",'Support - Calculation Detail'!O1506)</f>
        <v>4983395</v>
      </c>
      <c r="Q1506" t="b">
        <v>1</v>
      </c>
      <c r="R1506" t="str">
        <f t="shared" si="115"/>
        <v>4244335</v>
      </c>
      <c r="S1506" t="str">
        <f t="shared" si="116"/>
        <v>4244335-SO</v>
      </c>
      <c r="T1506" t="str">
        <f t="shared" si="117"/>
        <v>4244335-SO</v>
      </c>
      <c r="U1506" t="str">
        <f t="shared" si="118"/>
        <v>4</v>
      </c>
      <c r="V1506" t="str">
        <f t="shared" si="119"/>
        <v>SO</v>
      </c>
    </row>
    <row r="1507" spans="1:22" x14ac:dyDescent="0.35">
      <c r="A1507" t="str">
        <f>IF('Support - Calculation Detail'!A1507="","",LEFT('Support - Calculation Detail'!A1507,7)&amp;"-"&amp;RIGHT('Support - Calculation Detail'!A1507,2))</f>
        <v>4310000-UT</v>
      </c>
      <c r="B1507" t="str">
        <f>IF('Support - Calculation Detail'!C1507="","",'Support - Calculation Detail'!C1507)</f>
        <v>43</v>
      </c>
      <c r="C1507" t="str">
        <f>IF('Support - Calculation Detail'!B1507="","",'Support - Calculation Detail'!B1507)</f>
        <v>N</v>
      </c>
      <c r="D1507">
        <f>IF('Support - Calculation Detail'!D1507="","",'Support - Calculation Detail'!D1507)</f>
        <v>14125533</v>
      </c>
      <c r="E1507">
        <f>IF('Support - Calculation Detail'!E1507="","",'Support - Calculation Detail'!E1507)</f>
        <v>0</v>
      </c>
      <c r="G1507">
        <f>IF('Support - Calculation Detail'!F1507="","",'Support - Calculation Detail'!F1507)</f>
        <v>14125533</v>
      </c>
      <c r="H1507">
        <f>IF('Support - Calculation Detail'!G1507="","",'Support - Calculation Detail'!G1507)</f>
        <v>1.04</v>
      </c>
      <c r="I1507">
        <f>IF('Support - Calculation Detail'!H1507="","",'Support - Calculation Detail'!H1507)</f>
        <v>14690554</v>
      </c>
      <c r="J1507">
        <f>IF('Support - Calculation Detail'!I1507="","",'Support - Calculation Detail'!I1507)</f>
        <v>0</v>
      </c>
      <c r="K1507">
        <f>IF('Support - Calculation Detail'!K1507="","",'Support - Calculation Detail'!K1507)</f>
        <v>14690554</v>
      </c>
      <c r="L1507">
        <f>IF('Support - Calculation Detail'!L1507="","",'Support - Calculation Detail'!L1507)</f>
        <v>2966765</v>
      </c>
      <c r="M1507">
        <f>IF('Support - Calculation Detail'!M1507="","",'Support - Calculation Detail'!M1507)</f>
        <v>841421</v>
      </c>
      <c r="N1507">
        <f>IF('Support - Calculation Detail'!N1507="","",'Support - Calculation Detail'!N1507)</f>
        <v>2609715.8027252574</v>
      </c>
      <c r="P1507">
        <f>IF('Support - Calculation Detail'!O1507="","",'Support - Calculation Detail'!O1507)</f>
        <v>21108455.802725255</v>
      </c>
      <c r="Q1507" t="b">
        <v>1</v>
      </c>
      <c r="R1507" t="str">
        <f t="shared" si="115"/>
        <v>4310000</v>
      </c>
      <c r="S1507" t="str">
        <f t="shared" si="116"/>
        <v>4310000-UT</v>
      </c>
      <c r="T1507" t="str">
        <f t="shared" si="117"/>
        <v>4310000-UT</v>
      </c>
      <c r="U1507" t="str">
        <f t="shared" si="118"/>
        <v>1</v>
      </c>
      <c r="V1507" t="str">
        <f t="shared" si="119"/>
        <v>UT</v>
      </c>
    </row>
    <row r="1508" spans="1:22" x14ac:dyDescent="0.35">
      <c r="A1508" t="str">
        <f>IF('Support - Calculation Detail'!A1508="","",LEFT('Support - Calculation Detail'!A1508,7)&amp;"-"&amp;RIGHT('Support - Calculation Detail'!A1508,2))</f>
        <v>4320001-UT</v>
      </c>
      <c r="B1508" t="str">
        <f>IF('Support - Calculation Detail'!C1508="","",'Support - Calculation Detail'!C1508)</f>
        <v>43</v>
      </c>
      <c r="C1508" t="str">
        <f>IF('Support - Calculation Detail'!B1508="","",'Support - Calculation Detail'!B1508)</f>
        <v>N</v>
      </c>
      <c r="D1508">
        <f>IF('Support - Calculation Detail'!D1508="","",'Support - Calculation Detail'!D1508)</f>
        <v>57969</v>
      </c>
      <c r="E1508">
        <f>IF('Support - Calculation Detail'!E1508="","",'Support - Calculation Detail'!E1508)</f>
        <v>0</v>
      </c>
      <c r="G1508">
        <f>IF('Support - Calculation Detail'!F1508="","",'Support - Calculation Detail'!F1508)</f>
        <v>57969</v>
      </c>
      <c r="H1508">
        <f>IF('Support - Calculation Detail'!G1508="","",'Support - Calculation Detail'!G1508)</f>
        <v>1.04</v>
      </c>
      <c r="I1508">
        <f>IF('Support - Calculation Detail'!H1508="","",'Support - Calculation Detail'!H1508)</f>
        <v>60288</v>
      </c>
      <c r="J1508">
        <f>IF('Support - Calculation Detail'!I1508="","",'Support - Calculation Detail'!I1508)</f>
        <v>0</v>
      </c>
      <c r="K1508">
        <f>IF('Support - Calculation Detail'!K1508="","",'Support - Calculation Detail'!K1508)</f>
        <v>60288</v>
      </c>
      <c r="L1508">
        <f>IF('Support - Calculation Detail'!L1508="","",'Support - Calculation Detail'!L1508)</f>
        <v>0</v>
      </c>
      <c r="M1508">
        <f>IF('Support - Calculation Detail'!M1508="","",'Support - Calculation Detail'!M1508)</f>
        <v>0</v>
      </c>
      <c r="N1508">
        <f>IF('Support - Calculation Detail'!N1508="","",'Support - Calculation Detail'!N1508)</f>
        <v>0</v>
      </c>
      <c r="P1508">
        <f>IF('Support - Calculation Detail'!O1508="","",'Support - Calculation Detail'!O1508)</f>
        <v>60288</v>
      </c>
      <c r="Q1508" t="b">
        <v>1</v>
      </c>
      <c r="R1508" t="str">
        <f t="shared" si="115"/>
        <v>4320001</v>
      </c>
      <c r="S1508" t="str">
        <f t="shared" si="116"/>
        <v>4320001-UT</v>
      </c>
      <c r="T1508" t="str">
        <f t="shared" si="117"/>
        <v>4320001-UT</v>
      </c>
      <c r="U1508" t="str">
        <f t="shared" si="118"/>
        <v>2</v>
      </c>
      <c r="V1508" t="str">
        <f t="shared" si="119"/>
        <v>UT</v>
      </c>
    </row>
    <row r="1509" spans="1:22" x14ac:dyDescent="0.35">
      <c r="A1509" t="str">
        <f>IF('Support - Calculation Detail'!A1509="","",LEFT('Support - Calculation Detail'!A1509,7)&amp;"-"&amp;RIGHT('Support - Calculation Detail'!A1509,2))</f>
        <v>4320001-TF</v>
      </c>
      <c r="B1509" t="str">
        <f>IF('Support - Calculation Detail'!C1509="","",'Support - Calculation Detail'!C1509)</f>
        <v>43</v>
      </c>
      <c r="C1509" t="str">
        <f>IF('Support - Calculation Detail'!B1509="","",'Support - Calculation Detail'!B1509)</f>
        <v>N</v>
      </c>
      <c r="D1509">
        <f>IF('Support - Calculation Detail'!D1509="","",'Support - Calculation Detail'!D1509)</f>
        <v>29197</v>
      </c>
      <c r="E1509">
        <f>IF('Support - Calculation Detail'!E1509="","",'Support - Calculation Detail'!E1509)</f>
        <v>0</v>
      </c>
      <c r="G1509">
        <f>IF('Support - Calculation Detail'!F1509="","",'Support - Calculation Detail'!F1509)</f>
        <v>29197</v>
      </c>
      <c r="H1509">
        <f>IF('Support - Calculation Detail'!G1509="","",'Support - Calculation Detail'!G1509)</f>
        <v>1.04</v>
      </c>
      <c r="I1509">
        <f>IF('Support - Calculation Detail'!H1509="","",'Support - Calculation Detail'!H1509)</f>
        <v>30365</v>
      </c>
      <c r="J1509">
        <f>IF('Support - Calculation Detail'!I1509="","",'Support - Calculation Detail'!I1509)</f>
        <v>0</v>
      </c>
      <c r="K1509">
        <f>IF('Support - Calculation Detail'!K1509="","",'Support - Calculation Detail'!K1509)</f>
        <v>30365</v>
      </c>
      <c r="L1509">
        <f>IF('Support - Calculation Detail'!L1509="","",'Support - Calculation Detail'!L1509)</f>
        <v>0</v>
      </c>
      <c r="M1509">
        <f>IF('Support - Calculation Detail'!M1509="","",'Support - Calculation Detail'!M1509)</f>
        <v>0</v>
      </c>
      <c r="N1509">
        <f>IF('Support - Calculation Detail'!N1509="","",'Support - Calculation Detail'!N1509)</f>
        <v>0</v>
      </c>
      <c r="P1509">
        <f>IF('Support - Calculation Detail'!O1509="","",'Support - Calculation Detail'!O1509)</f>
        <v>30365</v>
      </c>
      <c r="Q1509" t="b">
        <v>1</v>
      </c>
      <c r="R1509" t="str">
        <f t="shared" si="115"/>
        <v>4320001</v>
      </c>
      <c r="S1509" t="str">
        <f t="shared" si="116"/>
        <v>4320001-TF</v>
      </c>
      <c r="T1509" t="str">
        <f t="shared" si="117"/>
        <v>4320001-TF</v>
      </c>
      <c r="U1509" t="str">
        <f t="shared" si="118"/>
        <v>2</v>
      </c>
      <c r="V1509" t="str">
        <f t="shared" si="119"/>
        <v>TF</v>
      </c>
    </row>
    <row r="1510" spans="1:22" x14ac:dyDescent="0.35">
      <c r="A1510" t="str">
        <f>IF('Support - Calculation Detail'!A1510="","",LEFT('Support - Calculation Detail'!A1510,7)&amp;"-"&amp;RIGHT('Support - Calculation Detail'!A1510,2))</f>
        <v>4320002-TF</v>
      </c>
      <c r="B1510" t="str">
        <f>IF('Support - Calculation Detail'!C1510="","",'Support - Calculation Detail'!C1510)</f>
        <v>43</v>
      </c>
      <c r="C1510" t="str">
        <f>IF('Support - Calculation Detail'!B1510="","",'Support - Calculation Detail'!B1510)</f>
        <v>N</v>
      </c>
      <c r="D1510">
        <f>IF('Support - Calculation Detail'!D1510="","",'Support - Calculation Detail'!D1510)</f>
        <v>52588</v>
      </c>
      <c r="E1510">
        <f>IF('Support - Calculation Detail'!E1510="","",'Support - Calculation Detail'!E1510)</f>
        <v>0</v>
      </c>
      <c r="G1510">
        <f>IF('Support - Calculation Detail'!F1510="","",'Support - Calculation Detail'!F1510)</f>
        <v>52588</v>
      </c>
      <c r="H1510">
        <f>IF('Support - Calculation Detail'!G1510="","",'Support - Calculation Detail'!G1510)</f>
        <v>1.04</v>
      </c>
      <c r="I1510">
        <f>IF('Support - Calculation Detail'!H1510="","",'Support - Calculation Detail'!H1510)</f>
        <v>54692</v>
      </c>
      <c r="J1510">
        <f>IF('Support - Calculation Detail'!I1510="","",'Support - Calculation Detail'!I1510)</f>
        <v>0</v>
      </c>
      <c r="K1510">
        <f>IF('Support - Calculation Detail'!K1510="","",'Support - Calculation Detail'!K1510)</f>
        <v>54692</v>
      </c>
      <c r="L1510">
        <f>IF('Support - Calculation Detail'!L1510="","",'Support - Calculation Detail'!L1510)</f>
        <v>0</v>
      </c>
      <c r="M1510">
        <f>IF('Support - Calculation Detail'!M1510="","",'Support - Calculation Detail'!M1510)</f>
        <v>0</v>
      </c>
      <c r="N1510">
        <f>IF('Support - Calculation Detail'!N1510="","",'Support - Calculation Detail'!N1510)</f>
        <v>0</v>
      </c>
      <c r="P1510">
        <f>IF('Support - Calculation Detail'!O1510="","",'Support - Calculation Detail'!O1510)</f>
        <v>54692</v>
      </c>
      <c r="Q1510" t="b">
        <v>1</v>
      </c>
      <c r="R1510" t="str">
        <f t="shared" si="115"/>
        <v>4320002</v>
      </c>
      <c r="S1510" t="str">
        <f t="shared" si="116"/>
        <v>4320002-TF</v>
      </c>
      <c r="T1510" t="str">
        <f t="shared" si="117"/>
        <v>4320002-TF</v>
      </c>
      <c r="U1510" t="str">
        <f t="shared" si="118"/>
        <v>2</v>
      </c>
      <c r="V1510" t="str">
        <f t="shared" si="119"/>
        <v>TF</v>
      </c>
    </row>
    <row r="1511" spans="1:22" x14ac:dyDescent="0.35">
      <c r="A1511" t="str">
        <f>IF('Support - Calculation Detail'!A1511="","",LEFT('Support - Calculation Detail'!A1511,7)&amp;"-"&amp;RIGHT('Support - Calculation Detail'!A1511,2))</f>
        <v>4320002-UT</v>
      </c>
      <c r="B1511" t="str">
        <f>IF('Support - Calculation Detail'!C1511="","",'Support - Calculation Detail'!C1511)</f>
        <v>43</v>
      </c>
      <c r="C1511" t="str">
        <f>IF('Support - Calculation Detail'!B1511="","",'Support - Calculation Detail'!B1511)</f>
        <v>N</v>
      </c>
      <c r="D1511">
        <f>IF('Support - Calculation Detail'!D1511="","",'Support - Calculation Detail'!D1511)</f>
        <v>58708</v>
      </c>
      <c r="E1511">
        <f>IF('Support - Calculation Detail'!E1511="","",'Support - Calculation Detail'!E1511)</f>
        <v>0</v>
      </c>
      <c r="G1511">
        <f>IF('Support - Calculation Detail'!F1511="","",'Support - Calculation Detail'!F1511)</f>
        <v>58708</v>
      </c>
      <c r="H1511">
        <f>IF('Support - Calculation Detail'!G1511="","",'Support - Calculation Detail'!G1511)</f>
        <v>1.04</v>
      </c>
      <c r="I1511">
        <f>IF('Support - Calculation Detail'!H1511="","",'Support - Calculation Detail'!H1511)</f>
        <v>61056</v>
      </c>
      <c r="J1511">
        <f>IF('Support - Calculation Detail'!I1511="","",'Support - Calculation Detail'!I1511)</f>
        <v>0</v>
      </c>
      <c r="K1511">
        <f>IF('Support - Calculation Detail'!K1511="","",'Support - Calculation Detail'!K1511)</f>
        <v>61056</v>
      </c>
      <c r="L1511">
        <f>IF('Support - Calculation Detail'!L1511="","",'Support - Calculation Detail'!L1511)</f>
        <v>0</v>
      </c>
      <c r="M1511">
        <f>IF('Support - Calculation Detail'!M1511="","",'Support - Calculation Detail'!M1511)</f>
        <v>0</v>
      </c>
      <c r="N1511">
        <f>IF('Support - Calculation Detail'!N1511="","",'Support - Calculation Detail'!N1511)</f>
        <v>0</v>
      </c>
      <c r="P1511">
        <f>IF('Support - Calculation Detail'!O1511="","",'Support - Calculation Detail'!O1511)</f>
        <v>61056</v>
      </c>
      <c r="Q1511" t="b">
        <v>1</v>
      </c>
      <c r="R1511" t="str">
        <f t="shared" si="115"/>
        <v>4320002</v>
      </c>
      <c r="S1511" t="str">
        <f t="shared" si="116"/>
        <v>4320002-UT</v>
      </c>
      <c r="T1511" t="str">
        <f t="shared" si="117"/>
        <v>4320002-UT</v>
      </c>
      <c r="U1511" t="str">
        <f t="shared" si="118"/>
        <v>2</v>
      </c>
      <c r="V1511" t="str">
        <f t="shared" si="119"/>
        <v>UT</v>
      </c>
    </row>
    <row r="1512" spans="1:22" x14ac:dyDescent="0.35">
      <c r="A1512" t="str">
        <f>IF('Support - Calculation Detail'!A1512="","",LEFT('Support - Calculation Detail'!A1512,7)&amp;"-"&amp;RIGHT('Support - Calculation Detail'!A1512,2))</f>
        <v>4320003-UT</v>
      </c>
      <c r="B1512" t="str">
        <f>IF('Support - Calculation Detail'!C1512="","",'Support - Calculation Detail'!C1512)</f>
        <v>43</v>
      </c>
      <c r="C1512" t="str">
        <f>IF('Support - Calculation Detail'!B1512="","",'Support - Calculation Detail'!B1512)</f>
        <v>N</v>
      </c>
      <c r="D1512">
        <f>IF('Support - Calculation Detail'!D1512="","",'Support - Calculation Detail'!D1512)</f>
        <v>52259</v>
      </c>
      <c r="E1512">
        <f>IF('Support - Calculation Detail'!E1512="","",'Support - Calculation Detail'!E1512)</f>
        <v>0</v>
      </c>
      <c r="G1512">
        <f>IF('Support - Calculation Detail'!F1512="","",'Support - Calculation Detail'!F1512)</f>
        <v>52259</v>
      </c>
      <c r="H1512">
        <f>IF('Support - Calculation Detail'!G1512="","",'Support - Calculation Detail'!G1512)</f>
        <v>1.04</v>
      </c>
      <c r="I1512">
        <f>IF('Support - Calculation Detail'!H1512="","",'Support - Calculation Detail'!H1512)</f>
        <v>54349</v>
      </c>
      <c r="J1512">
        <f>IF('Support - Calculation Detail'!I1512="","",'Support - Calculation Detail'!I1512)</f>
        <v>0</v>
      </c>
      <c r="K1512">
        <f>IF('Support - Calculation Detail'!K1512="","",'Support - Calculation Detail'!K1512)</f>
        <v>54349</v>
      </c>
      <c r="L1512">
        <f>IF('Support - Calculation Detail'!L1512="","",'Support - Calculation Detail'!L1512)</f>
        <v>0</v>
      </c>
      <c r="M1512">
        <f>IF('Support - Calculation Detail'!M1512="","",'Support - Calculation Detail'!M1512)</f>
        <v>0</v>
      </c>
      <c r="N1512">
        <f>IF('Support - Calculation Detail'!N1512="","",'Support - Calculation Detail'!N1512)</f>
        <v>0</v>
      </c>
      <c r="P1512">
        <f>IF('Support - Calculation Detail'!O1512="","",'Support - Calculation Detail'!O1512)</f>
        <v>54349</v>
      </c>
      <c r="Q1512" t="b">
        <v>1</v>
      </c>
      <c r="R1512" t="str">
        <f t="shared" si="115"/>
        <v>4320003</v>
      </c>
      <c r="S1512" t="str">
        <f t="shared" si="116"/>
        <v>4320003-UT</v>
      </c>
      <c r="T1512" t="str">
        <f t="shared" si="117"/>
        <v>4320003-UT</v>
      </c>
      <c r="U1512" t="str">
        <f t="shared" si="118"/>
        <v>2</v>
      </c>
      <c r="V1512" t="str">
        <f t="shared" si="119"/>
        <v>UT</v>
      </c>
    </row>
    <row r="1513" spans="1:22" x14ac:dyDescent="0.35">
      <c r="A1513" t="str">
        <f>IF('Support - Calculation Detail'!A1513="","",LEFT('Support - Calculation Detail'!A1513,7)&amp;"-"&amp;RIGHT('Support - Calculation Detail'!A1513,2))</f>
        <v>4320003-TF</v>
      </c>
      <c r="B1513" t="str">
        <f>IF('Support - Calculation Detail'!C1513="","",'Support - Calculation Detail'!C1513)</f>
        <v>43</v>
      </c>
      <c r="C1513" t="str">
        <f>IF('Support - Calculation Detail'!B1513="","",'Support - Calculation Detail'!B1513)</f>
        <v>N</v>
      </c>
      <c r="D1513">
        <f>IF('Support - Calculation Detail'!D1513="","",'Support - Calculation Detail'!D1513)</f>
        <v>38778</v>
      </c>
      <c r="E1513">
        <f>IF('Support - Calculation Detail'!E1513="","",'Support - Calculation Detail'!E1513)</f>
        <v>60314</v>
      </c>
      <c r="G1513">
        <f>IF('Support - Calculation Detail'!F1513="","",'Support - Calculation Detail'!F1513)</f>
        <v>99092</v>
      </c>
      <c r="H1513">
        <f>IF('Support - Calculation Detail'!G1513="","",'Support - Calculation Detail'!G1513)</f>
        <v>1.04</v>
      </c>
      <c r="I1513">
        <f>IF('Support - Calculation Detail'!H1513="","",'Support - Calculation Detail'!H1513)</f>
        <v>103056</v>
      </c>
      <c r="J1513">
        <f>IF('Support - Calculation Detail'!I1513="","",'Support - Calculation Detail'!I1513)</f>
        <v>0</v>
      </c>
      <c r="K1513">
        <f>IF('Support - Calculation Detail'!K1513="","",'Support - Calculation Detail'!K1513)</f>
        <v>103056</v>
      </c>
      <c r="L1513">
        <f>IF('Support - Calculation Detail'!L1513="","",'Support - Calculation Detail'!L1513)</f>
        <v>0</v>
      </c>
      <c r="M1513">
        <f>IF('Support - Calculation Detail'!M1513="","",'Support - Calculation Detail'!M1513)</f>
        <v>0</v>
      </c>
      <c r="N1513">
        <f>IF('Support - Calculation Detail'!N1513="","",'Support - Calculation Detail'!N1513)</f>
        <v>0</v>
      </c>
      <c r="P1513">
        <f>IF('Support - Calculation Detail'!O1513="","",'Support - Calculation Detail'!O1513)</f>
        <v>103056</v>
      </c>
      <c r="Q1513" t="b">
        <v>1</v>
      </c>
      <c r="R1513" t="str">
        <f t="shared" si="115"/>
        <v>4320003</v>
      </c>
      <c r="S1513" t="str">
        <f t="shared" si="116"/>
        <v>4320003-TF</v>
      </c>
      <c r="T1513" t="str">
        <f t="shared" si="117"/>
        <v>4320003-TF</v>
      </c>
      <c r="U1513" t="str">
        <f t="shared" si="118"/>
        <v>2</v>
      </c>
      <c r="V1513" t="str">
        <f t="shared" si="119"/>
        <v>TF</v>
      </c>
    </row>
    <row r="1514" spans="1:22" x14ac:dyDescent="0.35">
      <c r="A1514" t="str">
        <f>IF('Support - Calculation Detail'!A1514="","",LEFT('Support - Calculation Detail'!A1514,7)&amp;"-"&amp;RIGHT('Support - Calculation Detail'!A1514,2))</f>
        <v>4320004-UT</v>
      </c>
      <c r="B1514" t="str">
        <f>IF('Support - Calculation Detail'!C1514="","",'Support - Calculation Detail'!C1514)</f>
        <v>43</v>
      </c>
      <c r="C1514" t="str">
        <f>IF('Support - Calculation Detail'!B1514="","",'Support - Calculation Detail'!B1514)</f>
        <v>N</v>
      </c>
      <c r="D1514">
        <f>IF('Support - Calculation Detail'!D1514="","",'Support - Calculation Detail'!D1514)</f>
        <v>87876</v>
      </c>
      <c r="E1514">
        <f>IF('Support - Calculation Detail'!E1514="","",'Support - Calculation Detail'!E1514)</f>
        <v>0</v>
      </c>
      <c r="G1514">
        <f>IF('Support - Calculation Detail'!F1514="","",'Support - Calculation Detail'!F1514)</f>
        <v>87876</v>
      </c>
      <c r="H1514">
        <f>IF('Support - Calculation Detail'!G1514="","",'Support - Calculation Detail'!G1514)</f>
        <v>1.04</v>
      </c>
      <c r="I1514">
        <f>IF('Support - Calculation Detail'!H1514="","",'Support - Calculation Detail'!H1514)</f>
        <v>91391</v>
      </c>
      <c r="J1514">
        <f>IF('Support - Calculation Detail'!I1514="","",'Support - Calculation Detail'!I1514)</f>
        <v>0</v>
      </c>
      <c r="K1514">
        <f>IF('Support - Calculation Detail'!K1514="","",'Support - Calculation Detail'!K1514)</f>
        <v>91391</v>
      </c>
      <c r="L1514">
        <f>IF('Support - Calculation Detail'!L1514="","",'Support - Calculation Detail'!L1514)</f>
        <v>0</v>
      </c>
      <c r="M1514">
        <f>IF('Support - Calculation Detail'!M1514="","",'Support - Calculation Detail'!M1514)</f>
        <v>0</v>
      </c>
      <c r="N1514">
        <f>IF('Support - Calculation Detail'!N1514="","",'Support - Calculation Detail'!N1514)</f>
        <v>0</v>
      </c>
      <c r="P1514">
        <f>IF('Support - Calculation Detail'!O1514="","",'Support - Calculation Detail'!O1514)</f>
        <v>91391</v>
      </c>
      <c r="Q1514" t="b">
        <v>1</v>
      </c>
      <c r="R1514" t="str">
        <f t="shared" si="115"/>
        <v>4320004</v>
      </c>
      <c r="S1514" t="str">
        <f t="shared" si="116"/>
        <v>4320004-UT</v>
      </c>
      <c r="T1514" t="str">
        <f t="shared" si="117"/>
        <v>4320004-UT</v>
      </c>
      <c r="U1514" t="str">
        <f t="shared" si="118"/>
        <v>2</v>
      </c>
      <c r="V1514" t="str">
        <f t="shared" si="119"/>
        <v>UT</v>
      </c>
    </row>
    <row r="1515" spans="1:22" x14ac:dyDescent="0.35">
      <c r="A1515" t="str">
        <f>IF('Support - Calculation Detail'!A1515="","",LEFT('Support - Calculation Detail'!A1515,7)&amp;"-"&amp;RIGHT('Support - Calculation Detail'!A1515,2))</f>
        <v>4320004-TF</v>
      </c>
      <c r="B1515" t="str">
        <f>IF('Support - Calculation Detail'!C1515="","",'Support - Calculation Detail'!C1515)</f>
        <v>43</v>
      </c>
      <c r="C1515" t="str">
        <f>IF('Support - Calculation Detail'!B1515="","",'Support - Calculation Detail'!B1515)</f>
        <v>N</v>
      </c>
      <c r="D1515">
        <f>IF('Support - Calculation Detail'!D1515="","",'Support - Calculation Detail'!D1515)</f>
        <v>52918</v>
      </c>
      <c r="E1515">
        <f>IF('Support - Calculation Detail'!E1515="","",'Support - Calculation Detail'!E1515)</f>
        <v>0</v>
      </c>
      <c r="G1515">
        <f>IF('Support - Calculation Detail'!F1515="","",'Support - Calculation Detail'!F1515)</f>
        <v>52918</v>
      </c>
      <c r="H1515">
        <f>IF('Support - Calculation Detail'!G1515="","",'Support - Calculation Detail'!G1515)</f>
        <v>1.04</v>
      </c>
      <c r="I1515">
        <f>IF('Support - Calculation Detail'!H1515="","",'Support - Calculation Detail'!H1515)</f>
        <v>55035</v>
      </c>
      <c r="J1515">
        <f>IF('Support - Calculation Detail'!I1515="","",'Support - Calculation Detail'!I1515)</f>
        <v>0</v>
      </c>
      <c r="K1515">
        <f>IF('Support - Calculation Detail'!K1515="","",'Support - Calculation Detail'!K1515)</f>
        <v>55035</v>
      </c>
      <c r="L1515">
        <f>IF('Support - Calculation Detail'!L1515="","",'Support - Calculation Detail'!L1515)</f>
        <v>0</v>
      </c>
      <c r="M1515">
        <f>IF('Support - Calculation Detail'!M1515="","",'Support - Calculation Detail'!M1515)</f>
        <v>0</v>
      </c>
      <c r="N1515">
        <f>IF('Support - Calculation Detail'!N1515="","",'Support - Calculation Detail'!N1515)</f>
        <v>0</v>
      </c>
      <c r="P1515">
        <f>IF('Support - Calculation Detail'!O1515="","",'Support - Calculation Detail'!O1515)</f>
        <v>55035</v>
      </c>
      <c r="Q1515" t="b">
        <v>1</v>
      </c>
      <c r="R1515" t="str">
        <f t="shared" si="115"/>
        <v>4320004</v>
      </c>
      <c r="S1515" t="str">
        <f t="shared" si="116"/>
        <v>4320004-TF</v>
      </c>
      <c r="T1515" t="str">
        <f t="shared" si="117"/>
        <v>4320004-TF</v>
      </c>
      <c r="U1515" t="str">
        <f t="shared" si="118"/>
        <v>2</v>
      </c>
      <c r="V1515" t="str">
        <f t="shared" si="119"/>
        <v>TF</v>
      </c>
    </row>
    <row r="1516" spans="1:22" x14ac:dyDescent="0.35">
      <c r="A1516" t="str">
        <f>IF('Support - Calculation Detail'!A1516="","",LEFT('Support - Calculation Detail'!A1516,7)&amp;"-"&amp;RIGHT('Support - Calculation Detail'!A1516,2))</f>
        <v>4320005-TF</v>
      </c>
      <c r="B1516" t="str">
        <f>IF('Support - Calculation Detail'!C1516="","",'Support - Calculation Detail'!C1516)</f>
        <v>43</v>
      </c>
      <c r="C1516" t="str">
        <f>IF('Support - Calculation Detail'!B1516="","",'Support - Calculation Detail'!B1516)</f>
        <v>N</v>
      </c>
      <c r="D1516">
        <f>IF('Support - Calculation Detail'!D1516="","",'Support - Calculation Detail'!D1516)</f>
        <v>52171</v>
      </c>
      <c r="E1516">
        <f>IF('Support - Calculation Detail'!E1516="","",'Support - Calculation Detail'!E1516)</f>
        <v>0</v>
      </c>
      <c r="G1516">
        <f>IF('Support - Calculation Detail'!F1516="","",'Support - Calculation Detail'!F1516)</f>
        <v>52171</v>
      </c>
      <c r="H1516">
        <f>IF('Support - Calculation Detail'!G1516="","",'Support - Calculation Detail'!G1516)</f>
        <v>1.04</v>
      </c>
      <c r="I1516">
        <f>IF('Support - Calculation Detail'!H1516="","",'Support - Calculation Detail'!H1516)</f>
        <v>54258</v>
      </c>
      <c r="J1516">
        <f>IF('Support - Calculation Detail'!I1516="","",'Support - Calculation Detail'!I1516)</f>
        <v>0</v>
      </c>
      <c r="K1516">
        <f>IF('Support - Calculation Detail'!K1516="","",'Support - Calculation Detail'!K1516)</f>
        <v>54258</v>
      </c>
      <c r="L1516">
        <f>IF('Support - Calculation Detail'!L1516="","",'Support - Calculation Detail'!L1516)</f>
        <v>0</v>
      </c>
      <c r="M1516">
        <f>IF('Support - Calculation Detail'!M1516="","",'Support - Calculation Detail'!M1516)</f>
        <v>0</v>
      </c>
      <c r="N1516">
        <f>IF('Support - Calculation Detail'!N1516="","",'Support - Calculation Detail'!N1516)</f>
        <v>0</v>
      </c>
      <c r="P1516">
        <f>IF('Support - Calculation Detail'!O1516="","",'Support - Calculation Detail'!O1516)</f>
        <v>54258</v>
      </c>
      <c r="Q1516" t="b">
        <v>1</v>
      </c>
      <c r="R1516" t="str">
        <f t="shared" si="115"/>
        <v>4320005</v>
      </c>
      <c r="S1516" t="str">
        <f t="shared" si="116"/>
        <v>4320005-TF</v>
      </c>
      <c r="T1516" t="str">
        <f t="shared" si="117"/>
        <v>4320005-TF</v>
      </c>
      <c r="U1516" t="str">
        <f t="shared" si="118"/>
        <v>2</v>
      </c>
      <c r="V1516" t="str">
        <f t="shared" si="119"/>
        <v>TF</v>
      </c>
    </row>
    <row r="1517" spans="1:22" x14ac:dyDescent="0.35">
      <c r="A1517" t="str">
        <f>IF('Support - Calculation Detail'!A1517="","",LEFT('Support - Calculation Detail'!A1517,7)&amp;"-"&amp;RIGHT('Support - Calculation Detail'!A1517,2))</f>
        <v>4320005-UT</v>
      </c>
      <c r="B1517" t="str">
        <f>IF('Support - Calculation Detail'!C1517="","",'Support - Calculation Detail'!C1517)</f>
        <v>43</v>
      </c>
      <c r="C1517" t="str">
        <f>IF('Support - Calculation Detail'!B1517="","",'Support - Calculation Detail'!B1517)</f>
        <v>N</v>
      </c>
      <c r="D1517">
        <f>IF('Support - Calculation Detail'!D1517="","",'Support - Calculation Detail'!D1517)</f>
        <v>32046</v>
      </c>
      <c r="E1517">
        <f>IF('Support - Calculation Detail'!E1517="","",'Support - Calculation Detail'!E1517)</f>
        <v>0</v>
      </c>
      <c r="G1517">
        <f>IF('Support - Calculation Detail'!F1517="","",'Support - Calculation Detail'!F1517)</f>
        <v>32046</v>
      </c>
      <c r="H1517">
        <f>IF('Support - Calculation Detail'!G1517="","",'Support - Calculation Detail'!G1517)</f>
        <v>1.04</v>
      </c>
      <c r="I1517">
        <f>IF('Support - Calculation Detail'!H1517="","",'Support - Calculation Detail'!H1517)</f>
        <v>33328</v>
      </c>
      <c r="J1517">
        <f>IF('Support - Calculation Detail'!I1517="","",'Support - Calculation Detail'!I1517)</f>
        <v>0</v>
      </c>
      <c r="K1517">
        <f>IF('Support - Calculation Detail'!K1517="","",'Support - Calculation Detail'!K1517)</f>
        <v>33328</v>
      </c>
      <c r="L1517">
        <f>IF('Support - Calculation Detail'!L1517="","",'Support - Calculation Detail'!L1517)</f>
        <v>0</v>
      </c>
      <c r="M1517">
        <f>IF('Support - Calculation Detail'!M1517="","",'Support - Calculation Detail'!M1517)</f>
        <v>0</v>
      </c>
      <c r="N1517">
        <f>IF('Support - Calculation Detail'!N1517="","",'Support - Calculation Detail'!N1517)</f>
        <v>0</v>
      </c>
      <c r="P1517">
        <f>IF('Support - Calculation Detail'!O1517="","",'Support - Calculation Detail'!O1517)</f>
        <v>33328</v>
      </c>
      <c r="Q1517" t="b">
        <v>1</v>
      </c>
      <c r="R1517" t="str">
        <f t="shared" si="115"/>
        <v>4320005</v>
      </c>
      <c r="S1517" t="str">
        <f t="shared" si="116"/>
        <v>4320005-UT</v>
      </c>
      <c r="T1517" t="str">
        <f t="shared" si="117"/>
        <v>4320005-UT</v>
      </c>
      <c r="U1517" t="str">
        <f t="shared" si="118"/>
        <v>2</v>
      </c>
      <c r="V1517" t="str">
        <f t="shared" si="119"/>
        <v>UT</v>
      </c>
    </row>
    <row r="1518" spans="1:22" x14ac:dyDescent="0.35">
      <c r="A1518" t="str">
        <f>IF('Support - Calculation Detail'!A1518="","",LEFT('Support - Calculation Detail'!A1518,7)&amp;"-"&amp;RIGHT('Support - Calculation Detail'!A1518,2))</f>
        <v>4320006-UT</v>
      </c>
      <c r="B1518" t="str">
        <f>IF('Support - Calculation Detail'!C1518="","",'Support - Calculation Detail'!C1518)</f>
        <v>43</v>
      </c>
      <c r="C1518" t="str">
        <f>IF('Support - Calculation Detail'!B1518="","",'Support - Calculation Detail'!B1518)</f>
        <v>N</v>
      </c>
      <c r="D1518">
        <f>IF('Support - Calculation Detail'!D1518="","",'Support - Calculation Detail'!D1518)</f>
        <v>36343</v>
      </c>
      <c r="E1518">
        <f>IF('Support - Calculation Detail'!E1518="","",'Support - Calculation Detail'!E1518)</f>
        <v>0</v>
      </c>
      <c r="G1518">
        <f>IF('Support - Calculation Detail'!F1518="","",'Support - Calculation Detail'!F1518)</f>
        <v>36343</v>
      </c>
      <c r="H1518">
        <f>IF('Support - Calculation Detail'!G1518="","",'Support - Calculation Detail'!G1518)</f>
        <v>1.04</v>
      </c>
      <c r="I1518">
        <f>IF('Support - Calculation Detail'!H1518="","",'Support - Calculation Detail'!H1518)</f>
        <v>37797</v>
      </c>
      <c r="J1518">
        <f>IF('Support - Calculation Detail'!I1518="","",'Support - Calculation Detail'!I1518)</f>
        <v>0</v>
      </c>
      <c r="K1518">
        <f>IF('Support - Calculation Detail'!K1518="","",'Support - Calculation Detail'!K1518)</f>
        <v>37797</v>
      </c>
      <c r="L1518">
        <f>IF('Support - Calculation Detail'!L1518="","",'Support - Calculation Detail'!L1518)</f>
        <v>0</v>
      </c>
      <c r="M1518">
        <f>IF('Support - Calculation Detail'!M1518="","",'Support - Calculation Detail'!M1518)</f>
        <v>0</v>
      </c>
      <c r="N1518">
        <f>IF('Support - Calculation Detail'!N1518="","",'Support - Calculation Detail'!N1518)</f>
        <v>0</v>
      </c>
      <c r="P1518">
        <f>IF('Support - Calculation Detail'!O1518="","",'Support - Calculation Detail'!O1518)</f>
        <v>37797</v>
      </c>
      <c r="Q1518" t="b">
        <v>1</v>
      </c>
      <c r="R1518" t="str">
        <f t="shared" si="115"/>
        <v>4320006</v>
      </c>
      <c r="S1518" t="str">
        <f t="shared" si="116"/>
        <v>4320006-UT</v>
      </c>
      <c r="T1518" t="str">
        <f t="shared" si="117"/>
        <v>4320006-UT</v>
      </c>
      <c r="U1518" t="str">
        <f t="shared" si="118"/>
        <v>2</v>
      </c>
      <c r="V1518" t="str">
        <f t="shared" si="119"/>
        <v>UT</v>
      </c>
    </row>
    <row r="1519" spans="1:22" x14ac:dyDescent="0.35">
      <c r="A1519" t="str">
        <f>IF('Support - Calculation Detail'!A1519="","",LEFT('Support - Calculation Detail'!A1519,7)&amp;"-"&amp;RIGHT('Support - Calculation Detail'!A1519,2))</f>
        <v>4320006-TF</v>
      </c>
      <c r="B1519" t="str">
        <f>IF('Support - Calculation Detail'!C1519="","",'Support - Calculation Detail'!C1519)</f>
        <v>43</v>
      </c>
      <c r="C1519" t="str">
        <f>IF('Support - Calculation Detail'!B1519="","",'Support - Calculation Detail'!B1519)</f>
        <v>N</v>
      </c>
      <c r="D1519">
        <f>IF('Support - Calculation Detail'!D1519="","",'Support - Calculation Detail'!D1519)</f>
        <v>290995</v>
      </c>
      <c r="E1519">
        <f>IF('Support - Calculation Detail'!E1519="","",'Support - Calculation Detail'!E1519)</f>
        <v>0</v>
      </c>
      <c r="G1519">
        <f>IF('Support - Calculation Detail'!F1519="","",'Support - Calculation Detail'!F1519)</f>
        <v>290995</v>
      </c>
      <c r="H1519">
        <f>IF('Support - Calculation Detail'!G1519="","",'Support - Calculation Detail'!G1519)</f>
        <v>1.04</v>
      </c>
      <c r="I1519">
        <f>IF('Support - Calculation Detail'!H1519="","",'Support - Calculation Detail'!H1519)</f>
        <v>302635</v>
      </c>
      <c r="J1519">
        <f>IF('Support - Calculation Detail'!I1519="","",'Support - Calculation Detail'!I1519)</f>
        <v>0</v>
      </c>
      <c r="K1519">
        <f>IF('Support - Calculation Detail'!K1519="","",'Support - Calculation Detail'!K1519)</f>
        <v>302635</v>
      </c>
      <c r="L1519">
        <f>IF('Support - Calculation Detail'!L1519="","",'Support - Calculation Detail'!L1519)</f>
        <v>0</v>
      </c>
      <c r="M1519">
        <f>IF('Support - Calculation Detail'!M1519="","",'Support - Calculation Detail'!M1519)</f>
        <v>0</v>
      </c>
      <c r="N1519">
        <f>IF('Support - Calculation Detail'!N1519="","",'Support - Calculation Detail'!N1519)</f>
        <v>0</v>
      </c>
      <c r="P1519">
        <f>IF('Support - Calculation Detail'!O1519="","",'Support - Calculation Detail'!O1519)</f>
        <v>302635</v>
      </c>
      <c r="Q1519" t="b">
        <v>1</v>
      </c>
      <c r="R1519" t="str">
        <f t="shared" si="115"/>
        <v>4320006</v>
      </c>
      <c r="S1519" t="str">
        <f t="shared" si="116"/>
        <v>4320006-TF</v>
      </c>
      <c r="T1519" t="str">
        <f t="shared" si="117"/>
        <v>4320006-TF</v>
      </c>
      <c r="U1519" t="str">
        <f t="shared" si="118"/>
        <v>2</v>
      </c>
      <c r="V1519" t="str">
        <f t="shared" si="119"/>
        <v>TF</v>
      </c>
    </row>
    <row r="1520" spans="1:22" x14ac:dyDescent="0.35">
      <c r="A1520" t="str">
        <f>IF('Support - Calculation Detail'!A1520="","",LEFT('Support - Calculation Detail'!A1520,7)&amp;"-"&amp;RIGHT('Support - Calculation Detail'!A1520,2))</f>
        <v>4320007-TF</v>
      </c>
      <c r="B1520" t="str">
        <f>IF('Support - Calculation Detail'!C1520="","",'Support - Calculation Detail'!C1520)</f>
        <v>43</v>
      </c>
      <c r="C1520" t="str">
        <f>IF('Support - Calculation Detail'!B1520="","",'Support - Calculation Detail'!B1520)</f>
        <v>N</v>
      </c>
      <c r="D1520">
        <f>IF('Support - Calculation Detail'!D1520="","",'Support - Calculation Detail'!D1520)</f>
        <v>141138</v>
      </c>
      <c r="E1520">
        <f>IF('Support - Calculation Detail'!E1520="","",'Support - Calculation Detail'!E1520)</f>
        <v>0</v>
      </c>
      <c r="G1520">
        <f>IF('Support - Calculation Detail'!F1520="","",'Support - Calculation Detail'!F1520)</f>
        <v>141138</v>
      </c>
      <c r="H1520">
        <f>IF('Support - Calculation Detail'!G1520="","",'Support - Calculation Detail'!G1520)</f>
        <v>1.04</v>
      </c>
      <c r="I1520">
        <f>IF('Support - Calculation Detail'!H1520="","",'Support - Calculation Detail'!H1520)</f>
        <v>146784</v>
      </c>
      <c r="J1520">
        <f>IF('Support - Calculation Detail'!I1520="","",'Support - Calculation Detail'!I1520)</f>
        <v>0</v>
      </c>
      <c r="K1520">
        <f>IF('Support - Calculation Detail'!K1520="","",'Support - Calculation Detail'!K1520)</f>
        <v>146784</v>
      </c>
      <c r="L1520">
        <f>IF('Support - Calculation Detail'!L1520="","",'Support - Calculation Detail'!L1520)</f>
        <v>0</v>
      </c>
      <c r="M1520">
        <f>IF('Support - Calculation Detail'!M1520="","",'Support - Calculation Detail'!M1520)</f>
        <v>0</v>
      </c>
      <c r="N1520">
        <f>IF('Support - Calculation Detail'!N1520="","",'Support - Calculation Detail'!N1520)</f>
        <v>0</v>
      </c>
      <c r="P1520">
        <f>IF('Support - Calculation Detail'!O1520="","",'Support - Calculation Detail'!O1520)</f>
        <v>146784</v>
      </c>
      <c r="Q1520" t="b">
        <v>1</v>
      </c>
      <c r="R1520" t="str">
        <f t="shared" si="115"/>
        <v>4320007</v>
      </c>
      <c r="S1520" t="str">
        <f t="shared" si="116"/>
        <v>4320007-TF</v>
      </c>
      <c r="T1520" t="str">
        <f t="shared" si="117"/>
        <v>4320007-TF</v>
      </c>
      <c r="U1520" t="str">
        <f t="shared" si="118"/>
        <v>2</v>
      </c>
      <c r="V1520" t="str">
        <f t="shared" si="119"/>
        <v>TF</v>
      </c>
    </row>
    <row r="1521" spans="1:22" x14ac:dyDescent="0.35">
      <c r="A1521" t="str">
        <f>IF('Support - Calculation Detail'!A1521="","",LEFT('Support - Calculation Detail'!A1521,7)&amp;"-"&amp;RIGHT('Support - Calculation Detail'!A1521,2))</f>
        <v>4320007-UT</v>
      </c>
      <c r="B1521" t="str">
        <f>IF('Support - Calculation Detail'!C1521="","",'Support - Calculation Detail'!C1521)</f>
        <v>43</v>
      </c>
      <c r="C1521" t="str">
        <f>IF('Support - Calculation Detail'!B1521="","",'Support - Calculation Detail'!B1521)</f>
        <v>N</v>
      </c>
      <c r="D1521">
        <f>IF('Support - Calculation Detail'!D1521="","",'Support - Calculation Detail'!D1521)</f>
        <v>22583</v>
      </c>
      <c r="E1521">
        <f>IF('Support - Calculation Detail'!E1521="","",'Support - Calculation Detail'!E1521)</f>
        <v>0</v>
      </c>
      <c r="G1521">
        <f>IF('Support - Calculation Detail'!F1521="","",'Support - Calculation Detail'!F1521)</f>
        <v>22583</v>
      </c>
      <c r="H1521">
        <f>IF('Support - Calculation Detail'!G1521="","",'Support - Calculation Detail'!G1521)</f>
        <v>1.04</v>
      </c>
      <c r="I1521">
        <f>IF('Support - Calculation Detail'!H1521="","",'Support - Calculation Detail'!H1521)</f>
        <v>23486</v>
      </c>
      <c r="J1521">
        <f>IF('Support - Calculation Detail'!I1521="","",'Support - Calculation Detail'!I1521)</f>
        <v>0</v>
      </c>
      <c r="K1521">
        <f>IF('Support - Calculation Detail'!K1521="","",'Support - Calculation Detail'!K1521)</f>
        <v>23486</v>
      </c>
      <c r="L1521">
        <f>IF('Support - Calculation Detail'!L1521="","",'Support - Calculation Detail'!L1521)</f>
        <v>0</v>
      </c>
      <c r="M1521">
        <f>IF('Support - Calculation Detail'!M1521="","",'Support - Calculation Detail'!M1521)</f>
        <v>0</v>
      </c>
      <c r="N1521">
        <f>IF('Support - Calculation Detail'!N1521="","",'Support - Calculation Detail'!N1521)</f>
        <v>0</v>
      </c>
      <c r="P1521">
        <f>IF('Support - Calculation Detail'!O1521="","",'Support - Calculation Detail'!O1521)</f>
        <v>23486</v>
      </c>
      <c r="Q1521" t="b">
        <v>1</v>
      </c>
      <c r="R1521" t="str">
        <f t="shared" si="115"/>
        <v>4320007</v>
      </c>
      <c r="S1521" t="str">
        <f t="shared" si="116"/>
        <v>4320007-UT</v>
      </c>
      <c r="T1521" t="str">
        <f t="shared" si="117"/>
        <v>4320007-UT</v>
      </c>
      <c r="U1521" t="str">
        <f t="shared" si="118"/>
        <v>2</v>
      </c>
      <c r="V1521" t="str">
        <f t="shared" si="119"/>
        <v>UT</v>
      </c>
    </row>
    <row r="1522" spans="1:22" x14ac:dyDescent="0.35">
      <c r="A1522" t="str">
        <f>IF('Support - Calculation Detail'!A1522="","",LEFT('Support - Calculation Detail'!A1522,7)&amp;"-"&amp;RIGHT('Support - Calculation Detail'!A1522,2))</f>
        <v>4320008-UT</v>
      </c>
      <c r="B1522" t="str">
        <f>IF('Support - Calculation Detail'!C1522="","",'Support - Calculation Detail'!C1522)</f>
        <v>43</v>
      </c>
      <c r="C1522" t="str">
        <f>IF('Support - Calculation Detail'!B1522="","",'Support - Calculation Detail'!B1522)</f>
        <v>N</v>
      </c>
      <c r="D1522">
        <f>IF('Support - Calculation Detail'!D1522="","",'Support - Calculation Detail'!D1522)</f>
        <v>13792</v>
      </c>
      <c r="E1522">
        <f>IF('Support - Calculation Detail'!E1522="","",'Support - Calculation Detail'!E1522)</f>
        <v>0</v>
      </c>
      <c r="G1522">
        <f>IF('Support - Calculation Detail'!F1522="","",'Support - Calculation Detail'!F1522)</f>
        <v>13792</v>
      </c>
      <c r="H1522">
        <f>IF('Support - Calculation Detail'!G1522="","",'Support - Calculation Detail'!G1522)</f>
        <v>1.04</v>
      </c>
      <c r="I1522">
        <f>IF('Support - Calculation Detail'!H1522="","",'Support - Calculation Detail'!H1522)</f>
        <v>14344</v>
      </c>
      <c r="J1522">
        <f>IF('Support - Calculation Detail'!I1522="","",'Support - Calculation Detail'!I1522)</f>
        <v>0</v>
      </c>
      <c r="K1522">
        <f>IF('Support - Calculation Detail'!K1522="","",'Support - Calculation Detail'!K1522)</f>
        <v>14344</v>
      </c>
      <c r="L1522">
        <f>IF('Support - Calculation Detail'!L1522="","",'Support - Calculation Detail'!L1522)</f>
        <v>0</v>
      </c>
      <c r="M1522">
        <f>IF('Support - Calculation Detail'!M1522="","",'Support - Calculation Detail'!M1522)</f>
        <v>0</v>
      </c>
      <c r="N1522">
        <f>IF('Support - Calculation Detail'!N1522="","",'Support - Calculation Detail'!N1522)</f>
        <v>0</v>
      </c>
      <c r="P1522">
        <f>IF('Support - Calculation Detail'!O1522="","",'Support - Calculation Detail'!O1522)</f>
        <v>14344</v>
      </c>
      <c r="Q1522" t="b">
        <v>1</v>
      </c>
      <c r="R1522" t="str">
        <f t="shared" si="115"/>
        <v>4320008</v>
      </c>
      <c r="S1522" t="str">
        <f t="shared" si="116"/>
        <v>4320008-UT</v>
      </c>
      <c r="T1522" t="str">
        <f t="shared" si="117"/>
        <v>4320008-UT</v>
      </c>
      <c r="U1522" t="str">
        <f t="shared" si="118"/>
        <v>2</v>
      </c>
      <c r="V1522" t="str">
        <f t="shared" si="119"/>
        <v>UT</v>
      </c>
    </row>
    <row r="1523" spans="1:22" x14ac:dyDescent="0.35">
      <c r="A1523" t="str">
        <f>IF('Support - Calculation Detail'!A1523="","",LEFT('Support - Calculation Detail'!A1523,7)&amp;"-"&amp;RIGHT('Support - Calculation Detail'!A1523,2))</f>
        <v>4320008-TF</v>
      </c>
      <c r="B1523" t="str">
        <f>IF('Support - Calculation Detail'!C1523="","",'Support - Calculation Detail'!C1523)</f>
        <v>43</v>
      </c>
      <c r="C1523" t="str">
        <f>IF('Support - Calculation Detail'!B1523="","",'Support - Calculation Detail'!B1523)</f>
        <v>N</v>
      </c>
      <c r="D1523">
        <f>IF('Support - Calculation Detail'!D1523="","",'Support - Calculation Detail'!D1523)</f>
        <v>163231</v>
      </c>
      <c r="E1523">
        <f>IF('Support - Calculation Detail'!E1523="","",'Support - Calculation Detail'!E1523)</f>
        <v>0</v>
      </c>
      <c r="G1523">
        <f>IF('Support - Calculation Detail'!F1523="","",'Support - Calculation Detail'!F1523)</f>
        <v>163231</v>
      </c>
      <c r="H1523">
        <f>IF('Support - Calculation Detail'!G1523="","",'Support - Calculation Detail'!G1523)</f>
        <v>1.04</v>
      </c>
      <c r="I1523">
        <f>IF('Support - Calculation Detail'!H1523="","",'Support - Calculation Detail'!H1523)</f>
        <v>169760</v>
      </c>
      <c r="J1523">
        <f>IF('Support - Calculation Detail'!I1523="","",'Support - Calculation Detail'!I1523)</f>
        <v>0</v>
      </c>
      <c r="K1523">
        <f>IF('Support - Calculation Detail'!K1523="","",'Support - Calculation Detail'!K1523)</f>
        <v>169760</v>
      </c>
      <c r="L1523">
        <f>IF('Support - Calculation Detail'!L1523="","",'Support - Calculation Detail'!L1523)</f>
        <v>0</v>
      </c>
      <c r="M1523">
        <f>IF('Support - Calculation Detail'!M1523="","",'Support - Calculation Detail'!M1523)</f>
        <v>0</v>
      </c>
      <c r="N1523">
        <f>IF('Support - Calculation Detail'!N1523="","",'Support - Calculation Detail'!N1523)</f>
        <v>0</v>
      </c>
      <c r="P1523">
        <f>IF('Support - Calculation Detail'!O1523="","",'Support - Calculation Detail'!O1523)</f>
        <v>169760</v>
      </c>
      <c r="Q1523" t="b">
        <v>1</v>
      </c>
      <c r="R1523" t="str">
        <f t="shared" si="115"/>
        <v>4320008</v>
      </c>
      <c r="S1523" t="str">
        <f t="shared" si="116"/>
        <v>4320008-TF</v>
      </c>
      <c r="T1523" t="str">
        <f t="shared" si="117"/>
        <v>4320008-TF</v>
      </c>
      <c r="U1523" t="str">
        <f t="shared" si="118"/>
        <v>2</v>
      </c>
      <c r="V1523" t="str">
        <f t="shared" si="119"/>
        <v>TF</v>
      </c>
    </row>
    <row r="1524" spans="1:22" x14ac:dyDescent="0.35">
      <c r="A1524" t="str">
        <f>IF('Support - Calculation Detail'!A1524="","",LEFT('Support - Calculation Detail'!A1524,7)&amp;"-"&amp;RIGHT('Support - Calculation Detail'!A1524,2))</f>
        <v>4320009-TF</v>
      </c>
      <c r="B1524" t="str">
        <f>IF('Support - Calculation Detail'!C1524="","",'Support - Calculation Detail'!C1524)</f>
        <v>43</v>
      </c>
      <c r="C1524" t="str">
        <f>IF('Support - Calculation Detail'!B1524="","",'Support - Calculation Detail'!B1524)</f>
        <v>N</v>
      </c>
      <c r="D1524">
        <f>IF('Support - Calculation Detail'!D1524="","",'Support - Calculation Detail'!D1524)</f>
        <v>105748</v>
      </c>
      <c r="E1524">
        <f>IF('Support - Calculation Detail'!E1524="","",'Support - Calculation Detail'!E1524)</f>
        <v>0</v>
      </c>
      <c r="G1524">
        <f>IF('Support - Calculation Detail'!F1524="","",'Support - Calculation Detail'!F1524)</f>
        <v>105748</v>
      </c>
      <c r="H1524">
        <f>IF('Support - Calculation Detail'!G1524="","",'Support - Calculation Detail'!G1524)</f>
        <v>1.04</v>
      </c>
      <c r="I1524">
        <f>IF('Support - Calculation Detail'!H1524="","",'Support - Calculation Detail'!H1524)</f>
        <v>109978</v>
      </c>
      <c r="J1524">
        <f>IF('Support - Calculation Detail'!I1524="","",'Support - Calculation Detail'!I1524)</f>
        <v>0</v>
      </c>
      <c r="K1524">
        <f>IF('Support - Calculation Detail'!K1524="","",'Support - Calculation Detail'!K1524)</f>
        <v>109978</v>
      </c>
      <c r="L1524">
        <f>IF('Support - Calculation Detail'!L1524="","",'Support - Calculation Detail'!L1524)</f>
        <v>0</v>
      </c>
      <c r="M1524">
        <f>IF('Support - Calculation Detail'!M1524="","",'Support - Calculation Detail'!M1524)</f>
        <v>0</v>
      </c>
      <c r="N1524">
        <f>IF('Support - Calculation Detail'!N1524="","",'Support - Calculation Detail'!N1524)</f>
        <v>0</v>
      </c>
      <c r="P1524">
        <f>IF('Support - Calculation Detail'!O1524="","",'Support - Calculation Detail'!O1524)</f>
        <v>109978</v>
      </c>
      <c r="Q1524" t="b">
        <v>1</v>
      </c>
      <c r="R1524" t="str">
        <f t="shared" si="115"/>
        <v>4320009</v>
      </c>
      <c r="S1524" t="str">
        <f t="shared" si="116"/>
        <v>4320009-TF</v>
      </c>
      <c r="T1524" t="str">
        <f t="shared" si="117"/>
        <v>4320009-TF</v>
      </c>
      <c r="U1524" t="str">
        <f t="shared" si="118"/>
        <v>2</v>
      </c>
      <c r="V1524" t="str">
        <f t="shared" si="119"/>
        <v>TF</v>
      </c>
    </row>
    <row r="1525" spans="1:22" x14ac:dyDescent="0.35">
      <c r="A1525" t="str">
        <f>IF('Support - Calculation Detail'!A1525="","",LEFT('Support - Calculation Detail'!A1525,7)&amp;"-"&amp;RIGHT('Support - Calculation Detail'!A1525,2))</f>
        <v>4320009-UT</v>
      </c>
      <c r="B1525" t="str">
        <f>IF('Support - Calculation Detail'!C1525="","",'Support - Calculation Detail'!C1525)</f>
        <v>43</v>
      </c>
      <c r="C1525" t="str">
        <f>IF('Support - Calculation Detail'!B1525="","",'Support - Calculation Detail'!B1525)</f>
        <v>N</v>
      </c>
      <c r="D1525">
        <f>IF('Support - Calculation Detail'!D1525="","",'Support - Calculation Detail'!D1525)</f>
        <v>214443</v>
      </c>
      <c r="E1525">
        <f>IF('Support - Calculation Detail'!E1525="","",'Support - Calculation Detail'!E1525)</f>
        <v>0</v>
      </c>
      <c r="G1525">
        <f>IF('Support - Calculation Detail'!F1525="","",'Support - Calculation Detail'!F1525)</f>
        <v>214443</v>
      </c>
      <c r="H1525">
        <f>IF('Support - Calculation Detail'!G1525="","",'Support - Calculation Detail'!G1525)</f>
        <v>1.04</v>
      </c>
      <c r="I1525">
        <f>IF('Support - Calculation Detail'!H1525="","",'Support - Calculation Detail'!H1525)</f>
        <v>223021</v>
      </c>
      <c r="J1525">
        <f>IF('Support - Calculation Detail'!I1525="","",'Support - Calculation Detail'!I1525)</f>
        <v>0</v>
      </c>
      <c r="K1525">
        <f>IF('Support - Calculation Detail'!K1525="","",'Support - Calculation Detail'!K1525)</f>
        <v>223021</v>
      </c>
      <c r="L1525">
        <f>IF('Support - Calculation Detail'!L1525="","",'Support - Calculation Detail'!L1525)</f>
        <v>0</v>
      </c>
      <c r="M1525">
        <f>IF('Support - Calculation Detail'!M1525="","",'Support - Calculation Detail'!M1525)</f>
        <v>0</v>
      </c>
      <c r="N1525">
        <f>IF('Support - Calculation Detail'!N1525="","",'Support - Calculation Detail'!N1525)</f>
        <v>0</v>
      </c>
      <c r="P1525">
        <f>IF('Support - Calculation Detail'!O1525="","",'Support - Calculation Detail'!O1525)</f>
        <v>223021</v>
      </c>
      <c r="Q1525" t="b">
        <v>1</v>
      </c>
      <c r="R1525" t="str">
        <f t="shared" si="115"/>
        <v>4320009</v>
      </c>
      <c r="S1525" t="str">
        <f t="shared" si="116"/>
        <v>4320009-UT</v>
      </c>
      <c r="T1525" t="str">
        <f t="shared" si="117"/>
        <v>4320009-UT</v>
      </c>
      <c r="U1525" t="str">
        <f t="shared" si="118"/>
        <v>2</v>
      </c>
      <c r="V1525" t="str">
        <f t="shared" si="119"/>
        <v>UT</v>
      </c>
    </row>
    <row r="1526" spans="1:22" x14ac:dyDescent="0.35">
      <c r="A1526" t="str">
        <f>IF('Support - Calculation Detail'!A1526="","",LEFT('Support - Calculation Detail'!A1526,7)&amp;"-"&amp;RIGHT('Support - Calculation Detail'!A1526,2))</f>
        <v>4320010-UT</v>
      </c>
      <c r="B1526" t="str">
        <f>IF('Support - Calculation Detail'!C1526="","",'Support - Calculation Detail'!C1526)</f>
        <v>43</v>
      </c>
      <c r="C1526" t="str">
        <f>IF('Support - Calculation Detail'!B1526="","",'Support - Calculation Detail'!B1526)</f>
        <v>N</v>
      </c>
      <c r="D1526">
        <f>IF('Support - Calculation Detail'!D1526="","",'Support - Calculation Detail'!D1526)</f>
        <v>55907</v>
      </c>
      <c r="E1526">
        <f>IF('Support - Calculation Detail'!E1526="","",'Support - Calculation Detail'!E1526)</f>
        <v>0</v>
      </c>
      <c r="G1526">
        <f>IF('Support - Calculation Detail'!F1526="","",'Support - Calculation Detail'!F1526)</f>
        <v>55907</v>
      </c>
      <c r="H1526">
        <f>IF('Support - Calculation Detail'!G1526="","",'Support - Calculation Detail'!G1526)</f>
        <v>1.04</v>
      </c>
      <c r="I1526">
        <f>IF('Support - Calculation Detail'!H1526="","",'Support - Calculation Detail'!H1526)</f>
        <v>58143</v>
      </c>
      <c r="J1526">
        <f>IF('Support - Calculation Detail'!I1526="","",'Support - Calculation Detail'!I1526)</f>
        <v>0</v>
      </c>
      <c r="K1526">
        <f>IF('Support - Calculation Detail'!K1526="","",'Support - Calculation Detail'!K1526)</f>
        <v>58143</v>
      </c>
      <c r="L1526">
        <f>IF('Support - Calculation Detail'!L1526="","",'Support - Calculation Detail'!L1526)</f>
        <v>0</v>
      </c>
      <c r="M1526">
        <f>IF('Support - Calculation Detail'!M1526="","",'Support - Calculation Detail'!M1526)</f>
        <v>0</v>
      </c>
      <c r="N1526">
        <f>IF('Support - Calculation Detail'!N1526="","",'Support - Calculation Detail'!N1526)</f>
        <v>0</v>
      </c>
      <c r="P1526">
        <f>IF('Support - Calculation Detail'!O1526="","",'Support - Calculation Detail'!O1526)</f>
        <v>58143</v>
      </c>
      <c r="Q1526" t="b">
        <v>1</v>
      </c>
      <c r="R1526" t="str">
        <f t="shared" si="115"/>
        <v>4320010</v>
      </c>
      <c r="S1526" t="str">
        <f t="shared" si="116"/>
        <v>4320010-UT</v>
      </c>
      <c r="T1526" t="str">
        <f t="shared" si="117"/>
        <v>4320010-UT</v>
      </c>
      <c r="U1526" t="str">
        <f t="shared" si="118"/>
        <v>2</v>
      </c>
      <c r="V1526" t="str">
        <f t="shared" si="119"/>
        <v>UT</v>
      </c>
    </row>
    <row r="1527" spans="1:22" x14ac:dyDescent="0.35">
      <c r="A1527" t="str">
        <f>IF('Support - Calculation Detail'!A1527="","",LEFT('Support - Calculation Detail'!A1527,7)&amp;"-"&amp;RIGHT('Support - Calculation Detail'!A1527,2))</f>
        <v>4320010-TF</v>
      </c>
      <c r="B1527" t="str">
        <f>IF('Support - Calculation Detail'!C1527="","",'Support - Calculation Detail'!C1527)</f>
        <v>43</v>
      </c>
      <c r="C1527" t="str">
        <f>IF('Support - Calculation Detail'!B1527="","",'Support - Calculation Detail'!B1527)</f>
        <v>N</v>
      </c>
      <c r="D1527">
        <f>IF('Support - Calculation Detail'!D1527="","",'Support - Calculation Detail'!D1527)</f>
        <v>130695</v>
      </c>
      <c r="E1527">
        <f>IF('Support - Calculation Detail'!E1527="","",'Support - Calculation Detail'!E1527)</f>
        <v>0</v>
      </c>
      <c r="G1527">
        <f>IF('Support - Calculation Detail'!F1527="","",'Support - Calculation Detail'!F1527)</f>
        <v>130695</v>
      </c>
      <c r="H1527">
        <f>IF('Support - Calculation Detail'!G1527="","",'Support - Calculation Detail'!G1527)</f>
        <v>1.04</v>
      </c>
      <c r="I1527">
        <f>IF('Support - Calculation Detail'!H1527="","",'Support - Calculation Detail'!H1527)</f>
        <v>135923</v>
      </c>
      <c r="J1527">
        <f>IF('Support - Calculation Detail'!I1527="","",'Support - Calculation Detail'!I1527)</f>
        <v>0</v>
      </c>
      <c r="K1527">
        <f>IF('Support - Calculation Detail'!K1527="","",'Support - Calculation Detail'!K1527)</f>
        <v>135923</v>
      </c>
      <c r="L1527">
        <f>IF('Support - Calculation Detail'!L1527="","",'Support - Calculation Detail'!L1527)</f>
        <v>0</v>
      </c>
      <c r="M1527">
        <f>IF('Support - Calculation Detail'!M1527="","",'Support - Calculation Detail'!M1527)</f>
        <v>0</v>
      </c>
      <c r="N1527">
        <f>IF('Support - Calculation Detail'!N1527="","",'Support - Calculation Detail'!N1527)</f>
        <v>0</v>
      </c>
      <c r="P1527">
        <f>IF('Support - Calculation Detail'!O1527="","",'Support - Calculation Detail'!O1527)</f>
        <v>135923</v>
      </c>
      <c r="Q1527" t="b">
        <v>1</v>
      </c>
      <c r="R1527" t="str">
        <f t="shared" si="115"/>
        <v>4320010</v>
      </c>
      <c r="S1527" t="str">
        <f t="shared" si="116"/>
        <v>4320010-TF</v>
      </c>
      <c r="T1527" t="str">
        <f t="shared" si="117"/>
        <v>4320010-TF</v>
      </c>
      <c r="U1527" t="str">
        <f t="shared" si="118"/>
        <v>2</v>
      </c>
      <c r="V1527" t="str">
        <f t="shared" si="119"/>
        <v>TF</v>
      </c>
    </row>
    <row r="1528" spans="1:22" x14ac:dyDescent="0.35">
      <c r="A1528" t="str">
        <f>IF('Support - Calculation Detail'!A1528="","",LEFT('Support - Calculation Detail'!A1528,7)&amp;"-"&amp;RIGHT('Support - Calculation Detail'!A1528,2))</f>
        <v>4320011-TF</v>
      </c>
      <c r="B1528" t="str">
        <f>IF('Support - Calculation Detail'!C1528="","",'Support - Calculation Detail'!C1528)</f>
        <v>43</v>
      </c>
      <c r="C1528" t="str">
        <f>IF('Support - Calculation Detail'!B1528="","",'Support - Calculation Detail'!B1528)</f>
        <v>N</v>
      </c>
      <c r="D1528">
        <f>IF('Support - Calculation Detail'!D1528="","",'Support - Calculation Detail'!D1528)</f>
        <v>15623</v>
      </c>
      <c r="E1528">
        <f>IF('Support - Calculation Detail'!E1528="","",'Support - Calculation Detail'!E1528)</f>
        <v>0</v>
      </c>
      <c r="G1528">
        <f>IF('Support - Calculation Detail'!F1528="","",'Support - Calculation Detail'!F1528)</f>
        <v>15623</v>
      </c>
      <c r="H1528">
        <f>IF('Support - Calculation Detail'!G1528="","",'Support - Calculation Detail'!G1528)</f>
        <v>1.04</v>
      </c>
      <c r="I1528">
        <f>IF('Support - Calculation Detail'!H1528="","",'Support - Calculation Detail'!H1528)</f>
        <v>16248</v>
      </c>
      <c r="J1528">
        <f>IF('Support - Calculation Detail'!I1528="","",'Support - Calculation Detail'!I1528)</f>
        <v>0</v>
      </c>
      <c r="K1528">
        <f>IF('Support - Calculation Detail'!K1528="","",'Support - Calculation Detail'!K1528)</f>
        <v>16248</v>
      </c>
      <c r="L1528">
        <f>IF('Support - Calculation Detail'!L1528="","",'Support - Calculation Detail'!L1528)</f>
        <v>0</v>
      </c>
      <c r="M1528">
        <f>IF('Support - Calculation Detail'!M1528="","",'Support - Calculation Detail'!M1528)</f>
        <v>0</v>
      </c>
      <c r="N1528">
        <f>IF('Support - Calculation Detail'!N1528="","",'Support - Calculation Detail'!N1528)</f>
        <v>0</v>
      </c>
      <c r="P1528">
        <f>IF('Support - Calculation Detail'!O1528="","",'Support - Calculation Detail'!O1528)</f>
        <v>16248</v>
      </c>
      <c r="Q1528" t="b">
        <v>1</v>
      </c>
      <c r="R1528" t="str">
        <f t="shared" si="115"/>
        <v>4320011</v>
      </c>
      <c r="S1528" t="str">
        <f t="shared" si="116"/>
        <v>4320011-TF</v>
      </c>
      <c r="T1528" t="str">
        <f t="shared" si="117"/>
        <v>4320011-TF</v>
      </c>
      <c r="U1528" t="str">
        <f t="shared" si="118"/>
        <v>2</v>
      </c>
      <c r="V1528" t="str">
        <f t="shared" si="119"/>
        <v>TF</v>
      </c>
    </row>
    <row r="1529" spans="1:22" x14ac:dyDescent="0.35">
      <c r="A1529" t="str">
        <f>IF('Support - Calculation Detail'!A1529="","",LEFT('Support - Calculation Detail'!A1529,7)&amp;"-"&amp;RIGHT('Support - Calculation Detail'!A1529,2))</f>
        <v>4320011-UT</v>
      </c>
      <c r="B1529" t="str">
        <f>IF('Support - Calculation Detail'!C1529="","",'Support - Calculation Detail'!C1529)</f>
        <v>43</v>
      </c>
      <c r="C1529" t="str">
        <f>IF('Support - Calculation Detail'!B1529="","",'Support - Calculation Detail'!B1529)</f>
        <v>N</v>
      </c>
      <c r="D1529">
        <f>IF('Support - Calculation Detail'!D1529="","",'Support - Calculation Detail'!D1529)</f>
        <v>17651</v>
      </c>
      <c r="E1529">
        <f>IF('Support - Calculation Detail'!E1529="","",'Support - Calculation Detail'!E1529)</f>
        <v>0</v>
      </c>
      <c r="G1529">
        <f>IF('Support - Calculation Detail'!F1529="","",'Support - Calculation Detail'!F1529)</f>
        <v>17651</v>
      </c>
      <c r="H1529">
        <f>IF('Support - Calculation Detail'!G1529="","",'Support - Calculation Detail'!G1529)</f>
        <v>1.04</v>
      </c>
      <c r="I1529">
        <f>IF('Support - Calculation Detail'!H1529="","",'Support - Calculation Detail'!H1529)</f>
        <v>18357</v>
      </c>
      <c r="J1529">
        <f>IF('Support - Calculation Detail'!I1529="","",'Support - Calculation Detail'!I1529)</f>
        <v>0</v>
      </c>
      <c r="K1529">
        <f>IF('Support - Calculation Detail'!K1529="","",'Support - Calculation Detail'!K1529)</f>
        <v>18357</v>
      </c>
      <c r="L1529">
        <f>IF('Support - Calculation Detail'!L1529="","",'Support - Calculation Detail'!L1529)</f>
        <v>0</v>
      </c>
      <c r="M1529">
        <f>IF('Support - Calculation Detail'!M1529="","",'Support - Calculation Detail'!M1529)</f>
        <v>0</v>
      </c>
      <c r="N1529">
        <f>IF('Support - Calculation Detail'!N1529="","",'Support - Calculation Detail'!N1529)</f>
        <v>0</v>
      </c>
      <c r="P1529">
        <f>IF('Support - Calculation Detail'!O1529="","",'Support - Calculation Detail'!O1529)</f>
        <v>18357</v>
      </c>
      <c r="Q1529" t="b">
        <v>1</v>
      </c>
      <c r="R1529" t="str">
        <f t="shared" si="115"/>
        <v>4320011</v>
      </c>
      <c r="S1529" t="str">
        <f t="shared" si="116"/>
        <v>4320011-UT</v>
      </c>
      <c r="T1529" t="str">
        <f t="shared" si="117"/>
        <v>4320011-UT</v>
      </c>
      <c r="U1529" t="str">
        <f t="shared" si="118"/>
        <v>2</v>
      </c>
      <c r="V1529" t="str">
        <f t="shared" si="119"/>
        <v>UT</v>
      </c>
    </row>
    <row r="1530" spans="1:22" x14ac:dyDescent="0.35">
      <c r="A1530" t="str">
        <f>IF('Support - Calculation Detail'!A1530="","",LEFT('Support - Calculation Detail'!A1530,7)&amp;"-"&amp;RIGHT('Support - Calculation Detail'!A1530,2))</f>
        <v>4320012-UT</v>
      </c>
      <c r="B1530" t="str">
        <f>IF('Support - Calculation Detail'!C1530="","",'Support - Calculation Detail'!C1530)</f>
        <v>43</v>
      </c>
      <c r="C1530" t="str">
        <f>IF('Support - Calculation Detail'!B1530="","",'Support - Calculation Detail'!B1530)</f>
        <v>N</v>
      </c>
      <c r="D1530">
        <f>IF('Support - Calculation Detail'!D1530="","",'Support - Calculation Detail'!D1530)</f>
        <v>36007</v>
      </c>
      <c r="E1530">
        <f>IF('Support - Calculation Detail'!E1530="","",'Support - Calculation Detail'!E1530)</f>
        <v>0</v>
      </c>
      <c r="G1530">
        <f>IF('Support - Calculation Detail'!F1530="","",'Support - Calculation Detail'!F1530)</f>
        <v>36007</v>
      </c>
      <c r="H1530">
        <f>IF('Support - Calculation Detail'!G1530="","",'Support - Calculation Detail'!G1530)</f>
        <v>1.04</v>
      </c>
      <c r="I1530">
        <f>IF('Support - Calculation Detail'!H1530="","",'Support - Calculation Detail'!H1530)</f>
        <v>37447</v>
      </c>
      <c r="J1530">
        <f>IF('Support - Calculation Detail'!I1530="","",'Support - Calculation Detail'!I1530)</f>
        <v>0</v>
      </c>
      <c r="K1530">
        <f>IF('Support - Calculation Detail'!K1530="","",'Support - Calculation Detail'!K1530)</f>
        <v>37447</v>
      </c>
      <c r="L1530">
        <f>IF('Support - Calculation Detail'!L1530="","",'Support - Calculation Detail'!L1530)</f>
        <v>0</v>
      </c>
      <c r="M1530">
        <f>IF('Support - Calculation Detail'!M1530="","",'Support - Calculation Detail'!M1530)</f>
        <v>0</v>
      </c>
      <c r="N1530">
        <f>IF('Support - Calculation Detail'!N1530="","",'Support - Calculation Detail'!N1530)</f>
        <v>0</v>
      </c>
      <c r="P1530">
        <f>IF('Support - Calculation Detail'!O1530="","",'Support - Calculation Detail'!O1530)</f>
        <v>37447</v>
      </c>
      <c r="Q1530" t="b">
        <v>1</v>
      </c>
      <c r="R1530" t="str">
        <f t="shared" si="115"/>
        <v>4320012</v>
      </c>
      <c r="S1530" t="str">
        <f t="shared" si="116"/>
        <v>4320012-UT</v>
      </c>
      <c r="T1530" t="str">
        <f t="shared" si="117"/>
        <v>4320012-UT</v>
      </c>
      <c r="U1530" t="str">
        <f t="shared" si="118"/>
        <v>2</v>
      </c>
      <c r="V1530" t="str">
        <f t="shared" si="119"/>
        <v>UT</v>
      </c>
    </row>
    <row r="1531" spans="1:22" x14ac:dyDescent="0.35">
      <c r="A1531" t="str">
        <f>IF('Support - Calculation Detail'!A1531="","",LEFT('Support - Calculation Detail'!A1531,7)&amp;"-"&amp;RIGHT('Support - Calculation Detail'!A1531,2))</f>
        <v>4320012-TF</v>
      </c>
      <c r="B1531" t="str">
        <f>IF('Support - Calculation Detail'!C1531="","",'Support - Calculation Detail'!C1531)</f>
        <v>43</v>
      </c>
      <c r="C1531" t="str">
        <f>IF('Support - Calculation Detail'!B1531="","",'Support - Calculation Detail'!B1531)</f>
        <v>N</v>
      </c>
      <c r="D1531">
        <f>IF('Support - Calculation Detail'!D1531="","",'Support - Calculation Detail'!D1531)</f>
        <v>40906</v>
      </c>
      <c r="E1531">
        <f>IF('Support - Calculation Detail'!E1531="","",'Support - Calculation Detail'!E1531)</f>
        <v>0</v>
      </c>
      <c r="G1531">
        <f>IF('Support - Calculation Detail'!F1531="","",'Support - Calculation Detail'!F1531)</f>
        <v>40906</v>
      </c>
      <c r="H1531">
        <f>IF('Support - Calculation Detail'!G1531="","",'Support - Calculation Detail'!G1531)</f>
        <v>1.04</v>
      </c>
      <c r="I1531">
        <f>IF('Support - Calculation Detail'!H1531="","",'Support - Calculation Detail'!H1531)</f>
        <v>42542</v>
      </c>
      <c r="J1531">
        <f>IF('Support - Calculation Detail'!I1531="","",'Support - Calculation Detail'!I1531)</f>
        <v>0</v>
      </c>
      <c r="K1531">
        <f>IF('Support - Calculation Detail'!K1531="","",'Support - Calculation Detail'!K1531)</f>
        <v>42542</v>
      </c>
      <c r="L1531">
        <f>IF('Support - Calculation Detail'!L1531="","",'Support - Calculation Detail'!L1531)</f>
        <v>0</v>
      </c>
      <c r="M1531">
        <f>IF('Support - Calculation Detail'!M1531="","",'Support - Calculation Detail'!M1531)</f>
        <v>0</v>
      </c>
      <c r="N1531">
        <f>IF('Support - Calculation Detail'!N1531="","",'Support - Calculation Detail'!N1531)</f>
        <v>0</v>
      </c>
      <c r="P1531">
        <f>IF('Support - Calculation Detail'!O1531="","",'Support - Calculation Detail'!O1531)</f>
        <v>42542</v>
      </c>
      <c r="Q1531" t="b">
        <v>1</v>
      </c>
      <c r="R1531" t="str">
        <f t="shared" si="115"/>
        <v>4320012</v>
      </c>
      <c r="S1531" t="str">
        <f t="shared" si="116"/>
        <v>4320012-TF</v>
      </c>
      <c r="T1531" t="str">
        <f t="shared" si="117"/>
        <v>4320012-TF</v>
      </c>
      <c r="U1531" t="str">
        <f t="shared" si="118"/>
        <v>2</v>
      </c>
      <c r="V1531" t="str">
        <f t="shared" si="119"/>
        <v>TF</v>
      </c>
    </row>
    <row r="1532" spans="1:22" x14ac:dyDescent="0.35">
      <c r="A1532" t="str">
        <f>IF('Support - Calculation Detail'!A1532="","",LEFT('Support - Calculation Detail'!A1532,7)&amp;"-"&amp;RIGHT('Support - Calculation Detail'!A1532,2))</f>
        <v>4320013-FT</v>
      </c>
      <c r="B1532" t="str">
        <f>IF('Support - Calculation Detail'!C1532="","",'Support - Calculation Detail'!C1532)</f>
        <v>43</v>
      </c>
      <c r="C1532" t="str">
        <f>IF('Support - Calculation Detail'!B1532="","",'Support - Calculation Detail'!B1532)</f>
        <v>N</v>
      </c>
      <c r="D1532">
        <f>IF('Support - Calculation Detail'!D1532="","",'Support - Calculation Detail'!D1532)</f>
        <v>1600248</v>
      </c>
      <c r="E1532">
        <f>IF('Support - Calculation Detail'!E1532="","",'Support - Calculation Detail'!E1532)</f>
        <v>0</v>
      </c>
      <c r="G1532">
        <f>IF('Support - Calculation Detail'!F1532="","",'Support - Calculation Detail'!F1532)</f>
        <v>1600248</v>
      </c>
      <c r="H1532">
        <f>IF('Support - Calculation Detail'!G1532="","",'Support - Calculation Detail'!G1532)</f>
        <v>1.04</v>
      </c>
      <c r="I1532">
        <f>IF('Support - Calculation Detail'!H1532="","",'Support - Calculation Detail'!H1532)</f>
        <v>1664258</v>
      </c>
      <c r="J1532">
        <f>IF('Support - Calculation Detail'!I1532="","",'Support - Calculation Detail'!I1532)</f>
        <v>0</v>
      </c>
      <c r="K1532">
        <f>IF('Support - Calculation Detail'!K1532="","",'Support - Calculation Detail'!K1532)</f>
        <v>1664258</v>
      </c>
      <c r="L1532">
        <f>IF('Support - Calculation Detail'!L1532="","",'Support - Calculation Detail'!L1532)</f>
        <v>0</v>
      </c>
      <c r="M1532">
        <f>IF('Support - Calculation Detail'!M1532="","",'Support - Calculation Detail'!M1532)</f>
        <v>0</v>
      </c>
      <c r="N1532">
        <f>IF('Support - Calculation Detail'!N1532="","",'Support - Calculation Detail'!N1532)</f>
        <v>0</v>
      </c>
      <c r="P1532">
        <f>IF('Support - Calculation Detail'!O1532="","",'Support - Calculation Detail'!O1532)</f>
        <v>1664258</v>
      </c>
      <c r="Q1532" t="b">
        <v>1</v>
      </c>
      <c r="R1532" t="str">
        <f t="shared" si="115"/>
        <v>4320013</v>
      </c>
      <c r="S1532" t="str">
        <f t="shared" si="116"/>
        <v>4320013-FT</v>
      </c>
      <c r="T1532" t="str">
        <f t="shared" si="117"/>
        <v>4320013-FT</v>
      </c>
      <c r="U1532" t="str">
        <f t="shared" si="118"/>
        <v>2</v>
      </c>
      <c r="V1532" t="str">
        <f t="shared" si="119"/>
        <v>FT</v>
      </c>
    </row>
    <row r="1533" spans="1:22" x14ac:dyDescent="0.35">
      <c r="A1533" t="str">
        <f>IF('Support - Calculation Detail'!A1533="","",LEFT('Support - Calculation Detail'!A1533,7)&amp;"-"&amp;RIGHT('Support - Calculation Detail'!A1533,2))</f>
        <v>4320013-UT</v>
      </c>
      <c r="B1533" t="str">
        <f>IF('Support - Calculation Detail'!C1533="","",'Support - Calculation Detail'!C1533)</f>
        <v>43</v>
      </c>
      <c r="C1533" t="str">
        <f>IF('Support - Calculation Detail'!B1533="","",'Support - Calculation Detail'!B1533)</f>
        <v>N</v>
      </c>
      <c r="D1533">
        <f>IF('Support - Calculation Detail'!D1533="","",'Support - Calculation Detail'!D1533)</f>
        <v>151907</v>
      </c>
      <c r="E1533">
        <f>IF('Support - Calculation Detail'!E1533="","",'Support - Calculation Detail'!E1533)</f>
        <v>0</v>
      </c>
      <c r="G1533">
        <f>IF('Support - Calculation Detail'!F1533="","",'Support - Calculation Detail'!F1533)</f>
        <v>151907</v>
      </c>
      <c r="H1533">
        <f>IF('Support - Calculation Detail'!G1533="","",'Support - Calculation Detail'!G1533)</f>
        <v>1.04</v>
      </c>
      <c r="I1533">
        <f>IF('Support - Calculation Detail'!H1533="","",'Support - Calculation Detail'!H1533)</f>
        <v>157983</v>
      </c>
      <c r="J1533">
        <f>IF('Support - Calculation Detail'!I1533="","",'Support - Calculation Detail'!I1533)</f>
        <v>0</v>
      </c>
      <c r="K1533">
        <f>IF('Support - Calculation Detail'!K1533="","",'Support - Calculation Detail'!K1533)</f>
        <v>157983</v>
      </c>
      <c r="L1533">
        <f>IF('Support - Calculation Detail'!L1533="","",'Support - Calculation Detail'!L1533)</f>
        <v>0</v>
      </c>
      <c r="M1533">
        <f>IF('Support - Calculation Detail'!M1533="","",'Support - Calculation Detail'!M1533)</f>
        <v>0</v>
      </c>
      <c r="N1533">
        <f>IF('Support - Calculation Detail'!N1533="","",'Support - Calculation Detail'!N1533)</f>
        <v>0</v>
      </c>
      <c r="P1533">
        <f>IF('Support - Calculation Detail'!O1533="","",'Support - Calculation Detail'!O1533)</f>
        <v>157983</v>
      </c>
      <c r="Q1533" t="b">
        <v>1</v>
      </c>
      <c r="R1533" t="str">
        <f t="shared" si="115"/>
        <v>4320013</v>
      </c>
      <c r="S1533" t="str">
        <f t="shared" si="116"/>
        <v>4320013-UT</v>
      </c>
      <c r="T1533" t="str">
        <f t="shared" si="117"/>
        <v>4320013-UT</v>
      </c>
      <c r="U1533" t="str">
        <f t="shared" si="118"/>
        <v>2</v>
      </c>
      <c r="V1533" t="str">
        <f t="shared" si="119"/>
        <v>UT</v>
      </c>
    </row>
    <row r="1534" spans="1:22" x14ac:dyDescent="0.35">
      <c r="A1534" t="str">
        <f>IF('Support - Calculation Detail'!A1534="","",LEFT('Support - Calculation Detail'!A1534,7)&amp;"-"&amp;RIGHT('Support - Calculation Detail'!A1534,2))</f>
        <v>4320014-UT</v>
      </c>
      <c r="B1534" t="str">
        <f>IF('Support - Calculation Detail'!C1534="","",'Support - Calculation Detail'!C1534)</f>
        <v>43</v>
      </c>
      <c r="C1534" t="str">
        <f>IF('Support - Calculation Detail'!B1534="","",'Support - Calculation Detail'!B1534)</f>
        <v>N</v>
      </c>
      <c r="D1534">
        <f>IF('Support - Calculation Detail'!D1534="","",'Support - Calculation Detail'!D1534)</f>
        <v>160273</v>
      </c>
      <c r="E1534">
        <f>IF('Support - Calculation Detail'!E1534="","",'Support - Calculation Detail'!E1534)</f>
        <v>0</v>
      </c>
      <c r="G1534">
        <f>IF('Support - Calculation Detail'!F1534="","",'Support - Calculation Detail'!F1534)</f>
        <v>160273</v>
      </c>
      <c r="H1534">
        <f>IF('Support - Calculation Detail'!G1534="","",'Support - Calculation Detail'!G1534)</f>
        <v>1.04</v>
      </c>
      <c r="I1534">
        <f>IF('Support - Calculation Detail'!H1534="","",'Support - Calculation Detail'!H1534)</f>
        <v>166684</v>
      </c>
      <c r="J1534">
        <f>IF('Support - Calculation Detail'!I1534="","",'Support - Calculation Detail'!I1534)</f>
        <v>0</v>
      </c>
      <c r="K1534">
        <f>IF('Support - Calculation Detail'!K1534="","",'Support - Calculation Detail'!K1534)</f>
        <v>166684</v>
      </c>
      <c r="L1534">
        <f>IF('Support - Calculation Detail'!L1534="","",'Support - Calculation Detail'!L1534)</f>
        <v>0</v>
      </c>
      <c r="M1534">
        <f>IF('Support - Calculation Detail'!M1534="","",'Support - Calculation Detail'!M1534)</f>
        <v>0</v>
      </c>
      <c r="N1534">
        <f>IF('Support - Calculation Detail'!N1534="","",'Support - Calculation Detail'!N1534)</f>
        <v>0</v>
      </c>
      <c r="P1534">
        <f>IF('Support - Calculation Detail'!O1534="","",'Support - Calculation Detail'!O1534)</f>
        <v>166684</v>
      </c>
      <c r="Q1534" t="b">
        <v>1</v>
      </c>
      <c r="R1534" t="str">
        <f t="shared" si="115"/>
        <v>4320014</v>
      </c>
      <c r="S1534" t="str">
        <f t="shared" si="116"/>
        <v>4320014-UT</v>
      </c>
      <c r="T1534" t="str">
        <f t="shared" si="117"/>
        <v>4320014-UT</v>
      </c>
      <c r="U1534" t="str">
        <f t="shared" si="118"/>
        <v>2</v>
      </c>
      <c r="V1534" t="str">
        <f t="shared" si="119"/>
        <v>UT</v>
      </c>
    </row>
    <row r="1535" spans="1:22" x14ac:dyDescent="0.35">
      <c r="A1535" t="str">
        <f>IF('Support - Calculation Detail'!A1535="","",LEFT('Support - Calculation Detail'!A1535,7)&amp;"-"&amp;RIGHT('Support - Calculation Detail'!A1535,2))</f>
        <v>4320014-FT</v>
      </c>
      <c r="B1535" t="str">
        <f>IF('Support - Calculation Detail'!C1535="","",'Support - Calculation Detail'!C1535)</f>
        <v>43</v>
      </c>
      <c r="C1535" t="str">
        <f>IF('Support - Calculation Detail'!B1535="","",'Support - Calculation Detail'!B1535)</f>
        <v>N</v>
      </c>
      <c r="D1535">
        <f>IF('Support - Calculation Detail'!D1535="","",'Support - Calculation Detail'!D1535)</f>
        <v>1896764</v>
      </c>
      <c r="E1535">
        <f>IF('Support - Calculation Detail'!E1535="","",'Support - Calculation Detail'!E1535)</f>
        <v>12563</v>
      </c>
      <c r="G1535">
        <f>IF('Support - Calculation Detail'!F1535="","",'Support - Calculation Detail'!F1535)</f>
        <v>1909327</v>
      </c>
      <c r="H1535">
        <f>IF('Support - Calculation Detail'!G1535="","",'Support - Calculation Detail'!G1535)</f>
        <v>1.04</v>
      </c>
      <c r="I1535">
        <f>IF('Support - Calculation Detail'!H1535="","",'Support - Calculation Detail'!H1535)</f>
        <v>1985700</v>
      </c>
      <c r="J1535">
        <f>IF('Support - Calculation Detail'!I1535="","",'Support - Calculation Detail'!I1535)</f>
        <v>0</v>
      </c>
      <c r="K1535">
        <f>IF('Support - Calculation Detail'!K1535="","",'Support - Calculation Detail'!K1535)</f>
        <v>1985700</v>
      </c>
      <c r="L1535">
        <f>IF('Support - Calculation Detail'!L1535="","",'Support - Calculation Detail'!L1535)</f>
        <v>0</v>
      </c>
      <c r="M1535">
        <f>IF('Support - Calculation Detail'!M1535="","",'Support - Calculation Detail'!M1535)</f>
        <v>0</v>
      </c>
      <c r="N1535">
        <f>IF('Support - Calculation Detail'!N1535="","",'Support - Calculation Detail'!N1535)</f>
        <v>0</v>
      </c>
      <c r="P1535">
        <f>IF('Support - Calculation Detail'!O1535="","",'Support - Calculation Detail'!O1535)</f>
        <v>1985700</v>
      </c>
      <c r="Q1535" t="b">
        <v>1</v>
      </c>
      <c r="R1535" t="str">
        <f t="shared" si="115"/>
        <v>4320014</v>
      </c>
      <c r="S1535" t="str">
        <f t="shared" si="116"/>
        <v>4320014-FT</v>
      </c>
      <c r="T1535" t="str">
        <f t="shared" si="117"/>
        <v>4320014-FT</v>
      </c>
      <c r="U1535" t="str">
        <f t="shared" si="118"/>
        <v>2</v>
      </c>
      <c r="V1535" t="str">
        <f t="shared" si="119"/>
        <v>FT</v>
      </c>
    </row>
    <row r="1536" spans="1:22" x14ac:dyDescent="0.35">
      <c r="A1536" t="str">
        <f>IF('Support - Calculation Detail'!A1536="","",LEFT('Support - Calculation Detail'!A1536,7)&amp;"-"&amp;RIGHT('Support - Calculation Detail'!A1536,2))</f>
        <v>4320015-TF</v>
      </c>
      <c r="B1536" t="str">
        <f>IF('Support - Calculation Detail'!C1536="","",'Support - Calculation Detail'!C1536)</f>
        <v>43</v>
      </c>
      <c r="C1536" t="str">
        <f>IF('Support - Calculation Detail'!B1536="","",'Support - Calculation Detail'!B1536)</f>
        <v>N</v>
      </c>
      <c r="D1536">
        <f>IF('Support - Calculation Detail'!D1536="","",'Support - Calculation Detail'!D1536)</f>
        <v>62006</v>
      </c>
      <c r="E1536">
        <f>IF('Support - Calculation Detail'!E1536="","",'Support - Calculation Detail'!E1536)</f>
        <v>0</v>
      </c>
      <c r="G1536">
        <f>IF('Support - Calculation Detail'!F1536="","",'Support - Calculation Detail'!F1536)</f>
        <v>62006</v>
      </c>
      <c r="H1536">
        <f>IF('Support - Calculation Detail'!G1536="","",'Support - Calculation Detail'!G1536)</f>
        <v>1.04</v>
      </c>
      <c r="I1536">
        <f>IF('Support - Calculation Detail'!H1536="","",'Support - Calculation Detail'!H1536)</f>
        <v>64486</v>
      </c>
      <c r="J1536">
        <f>IF('Support - Calculation Detail'!I1536="","",'Support - Calculation Detail'!I1536)</f>
        <v>0</v>
      </c>
      <c r="K1536">
        <f>IF('Support - Calculation Detail'!K1536="","",'Support - Calculation Detail'!K1536)</f>
        <v>64486</v>
      </c>
      <c r="L1536">
        <f>IF('Support - Calculation Detail'!L1536="","",'Support - Calculation Detail'!L1536)</f>
        <v>0</v>
      </c>
      <c r="M1536">
        <f>IF('Support - Calculation Detail'!M1536="","",'Support - Calculation Detail'!M1536)</f>
        <v>0</v>
      </c>
      <c r="N1536">
        <f>IF('Support - Calculation Detail'!N1536="","",'Support - Calculation Detail'!N1536)</f>
        <v>0</v>
      </c>
      <c r="P1536">
        <f>IF('Support - Calculation Detail'!O1536="","",'Support - Calculation Detail'!O1536)</f>
        <v>64486</v>
      </c>
      <c r="Q1536" t="b">
        <v>1</v>
      </c>
      <c r="R1536" t="str">
        <f t="shared" si="115"/>
        <v>4320015</v>
      </c>
      <c r="S1536" t="str">
        <f t="shared" si="116"/>
        <v>4320015-TF</v>
      </c>
      <c r="T1536" t="str">
        <f t="shared" si="117"/>
        <v>4320015-TF</v>
      </c>
      <c r="U1536" t="str">
        <f t="shared" si="118"/>
        <v>2</v>
      </c>
      <c r="V1536" t="str">
        <f t="shared" si="119"/>
        <v>TF</v>
      </c>
    </row>
    <row r="1537" spans="1:22" x14ac:dyDescent="0.35">
      <c r="A1537" t="str">
        <f>IF('Support - Calculation Detail'!A1537="","",LEFT('Support - Calculation Detail'!A1537,7)&amp;"-"&amp;RIGHT('Support - Calculation Detail'!A1537,2))</f>
        <v>4320015-UT</v>
      </c>
      <c r="B1537" t="str">
        <f>IF('Support - Calculation Detail'!C1537="","",'Support - Calculation Detail'!C1537)</f>
        <v>43</v>
      </c>
      <c r="C1537" t="str">
        <f>IF('Support - Calculation Detail'!B1537="","",'Support - Calculation Detail'!B1537)</f>
        <v>N</v>
      </c>
      <c r="D1537">
        <f>IF('Support - Calculation Detail'!D1537="","",'Support - Calculation Detail'!D1537)</f>
        <v>45758</v>
      </c>
      <c r="E1537">
        <f>IF('Support - Calculation Detail'!E1537="","",'Support - Calculation Detail'!E1537)</f>
        <v>0</v>
      </c>
      <c r="G1537">
        <f>IF('Support - Calculation Detail'!F1537="","",'Support - Calculation Detail'!F1537)</f>
        <v>45758</v>
      </c>
      <c r="H1537">
        <f>IF('Support - Calculation Detail'!G1537="","",'Support - Calculation Detail'!G1537)</f>
        <v>1.04</v>
      </c>
      <c r="I1537">
        <f>IF('Support - Calculation Detail'!H1537="","",'Support - Calculation Detail'!H1537)</f>
        <v>47588</v>
      </c>
      <c r="J1537">
        <f>IF('Support - Calculation Detail'!I1537="","",'Support - Calculation Detail'!I1537)</f>
        <v>0</v>
      </c>
      <c r="K1537">
        <f>IF('Support - Calculation Detail'!K1537="","",'Support - Calculation Detail'!K1537)</f>
        <v>47588</v>
      </c>
      <c r="L1537">
        <f>IF('Support - Calculation Detail'!L1537="","",'Support - Calculation Detail'!L1537)</f>
        <v>0</v>
      </c>
      <c r="M1537">
        <f>IF('Support - Calculation Detail'!M1537="","",'Support - Calculation Detail'!M1537)</f>
        <v>0</v>
      </c>
      <c r="N1537">
        <f>IF('Support - Calculation Detail'!N1537="","",'Support - Calculation Detail'!N1537)</f>
        <v>0</v>
      </c>
      <c r="P1537">
        <f>IF('Support - Calculation Detail'!O1537="","",'Support - Calculation Detail'!O1537)</f>
        <v>47588</v>
      </c>
      <c r="Q1537" t="b">
        <v>1</v>
      </c>
      <c r="R1537" t="str">
        <f t="shared" si="115"/>
        <v>4320015</v>
      </c>
      <c r="S1537" t="str">
        <f t="shared" si="116"/>
        <v>4320015-UT</v>
      </c>
      <c r="T1537" t="str">
        <f t="shared" si="117"/>
        <v>4320015-UT</v>
      </c>
      <c r="U1537" t="str">
        <f t="shared" si="118"/>
        <v>2</v>
      </c>
      <c r="V1537" t="str">
        <f t="shared" si="119"/>
        <v>UT</v>
      </c>
    </row>
    <row r="1538" spans="1:22" x14ac:dyDescent="0.35">
      <c r="A1538" t="str">
        <f>IF('Support - Calculation Detail'!A1538="","",LEFT('Support - Calculation Detail'!A1538,7)&amp;"-"&amp;RIGHT('Support - Calculation Detail'!A1538,2))</f>
        <v>4320016-UT</v>
      </c>
      <c r="B1538" t="str">
        <f>IF('Support - Calculation Detail'!C1538="","",'Support - Calculation Detail'!C1538)</f>
        <v>43</v>
      </c>
      <c r="C1538" t="str">
        <f>IF('Support - Calculation Detail'!B1538="","",'Support - Calculation Detail'!B1538)</f>
        <v>N</v>
      </c>
      <c r="D1538">
        <f>IF('Support - Calculation Detail'!D1538="","",'Support - Calculation Detail'!D1538)</f>
        <v>68057</v>
      </c>
      <c r="E1538">
        <f>IF('Support - Calculation Detail'!E1538="","",'Support - Calculation Detail'!E1538)</f>
        <v>0</v>
      </c>
      <c r="G1538">
        <f>IF('Support - Calculation Detail'!F1538="","",'Support - Calculation Detail'!F1538)</f>
        <v>68057</v>
      </c>
      <c r="H1538">
        <f>IF('Support - Calculation Detail'!G1538="","",'Support - Calculation Detail'!G1538)</f>
        <v>1.04</v>
      </c>
      <c r="I1538">
        <f>IF('Support - Calculation Detail'!H1538="","",'Support - Calculation Detail'!H1538)</f>
        <v>70779</v>
      </c>
      <c r="J1538">
        <f>IF('Support - Calculation Detail'!I1538="","",'Support - Calculation Detail'!I1538)</f>
        <v>0</v>
      </c>
      <c r="K1538">
        <f>IF('Support - Calculation Detail'!K1538="","",'Support - Calculation Detail'!K1538)</f>
        <v>70779</v>
      </c>
      <c r="L1538">
        <f>IF('Support - Calculation Detail'!L1538="","",'Support - Calculation Detail'!L1538)</f>
        <v>0</v>
      </c>
      <c r="M1538">
        <f>IF('Support - Calculation Detail'!M1538="","",'Support - Calculation Detail'!M1538)</f>
        <v>0</v>
      </c>
      <c r="N1538">
        <f>IF('Support - Calculation Detail'!N1538="","",'Support - Calculation Detail'!N1538)</f>
        <v>0</v>
      </c>
      <c r="P1538">
        <f>IF('Support - Calculation Detail'!O1538="","",'Support - Calculation Detail'!O1538)</f>
        <v>70779</v>
      </c>
      <c r="Q1538" t="b">
        <v>1</v>
      </c>
      <c r="R1538" t="str">
        <f t="shared" si="115"/>
        <v>4320016</v>
      </c>
      <c r="S1538" t="str">
        <f t="shared" si="116"/>
        <v>4320016-UT</v>
      </c>
      <c r="T1538" t="str">
        <f t="shared" si="117"/>
        <v>4320016-UT</v>
      </c>
      <c r="U1538" t="str">
        <f t="shared" si="118"/>
        <v>2</v>
      </c>
      <c r="V1538" t="str">
        <f t="shared" si="119"/>
        <v>UT</v>
      </c>
    </row>
    <row r="1539" spans="1:22" x14ac:dyDescent="0.35">
      <c r="A1539" t="str">
        <f>IF('Support - Calculation Detail'!A1539="","",LEFT('Support - Calculation Detail'!A1539,7)&amp;"-"&amp;RIGHT('Support - Calculation Detail'!A1539,2))</f>
        <v>4320016-TF</v>
      </c>
      <c r="B1539" t="str">
        <f>IF('Support - Calculation Detail'!C1539="","",'Support - Calculation Detail'!C1539)</f>
        <v>43</v>
      </c>
      <c r="C1539" t="str">
        <f>IF('Support - Calculation Detail'!B1539="","",'Support - Calculation Detail'!B1539)</f>
        <v>N</v>
      </c>
      <c r="D1539">
        <f>IF('Support - Calculation Detail'!D1539="","",'Support - Calculation Detail'!D1539)</f>
        <v>74634</v>
      </c>
      <c r="E1539">
        <f>IF('Support - Calculation Detail'!E1539="","",'Support - Calculation Detail'!E1539)</f>
        <v>14700</v>
      </c>
      <c r="G1539">
        <f>IF('Support - Calculation Detail'!F1539="","",'Support - Calculation Detail'!F1539)</f>
        <v>89334</v>
      </c>
      <c r="H1539">
        <f>IF('Support - Calculation Detail'!G1539="","",'Support - Calculation Detail'!G1539)</f>
        <v>1.04</v>
      </c>
      <c r="I1539">
        <f>IF('Support - Calculation Detail'!H1539="","",'Support - Calculation Detail'!H1539)</f>
        <v>92907</v>
      </c>
      <c r="J1539">
        <f>IF('Support - Calculation Detail'!I1539="","",'Support - Calculation Detail'!I1539)</f>
        <v>0</v>
      </c>
      <c r="K1539">
        <f>IF('Support - Calculation Detail'!K1539="","",'Support - Calculation Detail'!K1539)</f>
        <v>92907</v>
      </c>
      <c r="L1539">
        <f>IF('Support - Calculation Detail'!L1539="","",'Support - Calculation Detail'!L1539)</f>
        <v>0</v>
      </c>
      <c r="M1539">
        <f>IF('Support - Calculation Detail'!M1539="","",'Support - Calculation Detail'!M1539)</f>
        <v>0</v>
      </c>
      <c r="N1539">
        <f>IF('Support - Calculation Detail'!N1539="","",'Support - Calculation Detail'!N1539)</f>
        <v>0</v>
      </c>
      <c r="P1539">
        <f>IF('Support - Calculation Detail'!O1539="","",'Support - Calculation Detail'!O1539)</f>
        <v>92907</v>
      </c>
      <c r="Q1539" t="b">
        <v>1</v>
      </c>
      <c r="R1539" t="str">
        <f t="shared" ref="R1539:R1602" si="120">LEFT(A1539,7)</f>
        <v>4320016</v>
      </c>
      <c r="S1539" t="str">
        <f t="shared" ref="S1539:S1602" si="121">A1539</f>
        <v>4320016-TF</v>
      </c>
      <c r="T1539" t="str">
        <f t="shared" ref="T1539:T1602" si="122">S1539</f>
        <v>4320016-TF</v>
      </c>
      <c r="U1539" t="str">
        <f t="shared" ref="U1539:U1602" si="123">MID(S1539,3,1)</f>
        <v>2</v>
      </c>
      <c r="V1539" t="str">
        <f t="shared" ref="V1539:V1602" si="124">RIGHT(T1539,2)</f>
        <v>TF</v>
      </c>
    </row>
    <row r="1540" spans="1:22" x14ac:dyDescent="0.35">
      <c r="A1540" t="str">
        <f>IF('Support - Calculation Detail'!A1540="","",LEFT('Support - Calculation Detail'!A1540,7)&amp;"-"&amp;RIGHT('Support - Calculation Detail'!A1540,2))</f>
        <v>4320017-UT</v>
      </c>
      <c r="B1540" t="str">
        <f>IF('Support - Calculation Detail'!C1540="","",'Support - Calculation Detail'!C1540)</f>
        <v>43</v>
      </c>
      <c r="C1540" t="str">
        <f>IF('Support - Calculation Detail'!B1540="","",'Support - Calculation Detail'!B1540)</f>
        <v>N</v>
      </c>
      <c r="D1540">
        <f>IF('Support - Calculation Detail'!D1540="","",'Support - Calculation Detail'!D1540)</f>
        <v>701791</v>
      </c>
      <c r="E1540">
        <f>IF('Support - Calculation Detail'!E1540="","",'Support - Calculation Detail'!E1540)</f>
        <v>0</v>
      </c>
      <c r="G1540">
        <f>IF('Support - Calculation Detail'!F1540="","",'Support - Calculation Detail'!F1540)</f>
        <v>701791</v>
      </c>
      <c r="H1540">
        <f>IF('Support - Calculation Detail'!G1540="","",'Support - Calculation Detail'!G1540)</f>
        <v>1.04</v>
      </c>
      <c r="I1540">
        <f>IF('Support - Calculation Detail'!H1540="","",'Support - Calculation Detail'!H1540)</f>
        <v>729863</v>
      </c>
      <c r="J1540">
        <f>IF('Support - Calculation Detail'!I1540="","",'Support - Calculation Detail'!I1540)</f>
        <v>0</v>
      </c>
      <c r="K1540">
        <f>IF('Support - Calculation Detail'!K1540="","",'Support - Calculation Detail'!K1540)</f>
        <v>729863</v>
      </c>
      <c r="L1540">
        <f>IF('Support - Calculation Detail'!L1540="","",'Support - Calculation Detail'!L1540)</f>
        <v>0</v>
      </c>
      <c r="M1540">
        <f>IF('Support - Calculation Detail'!M1540="","",'Support - Calculation Detail'!M1540)</f>
        <v>0</v>
      </c>
      <c r="N1540">
        <f>IF('Support - Calculation Detail'!N1540="","",'Support - Calculation Detail'!N1540)</f>
        <v>0</v>
      </c>
      <c r="P1540">
        <f>IF('Support - Calculation Detail'!O1540="","",'Support - Calculation Detail'!O1540)</f>
        <v>729863</v>
      </c>
      <c r="Q1540" t="b">
        <v>1</v>
      </c>
      <c r="R1540" t="str">
        <f t="shared" si="120"/>
        <v>4320017</v>
      </c>
      <c r="S1540" t="str">
        <f t="shared" si="121"/>
        <v>4320017-UT</v>
      </c>
      <c r="T1540" t="str">
        <f t="shared" si="122"/>
        <v>4320017-UT</v>
      </c>
      <c r="U1540" t="str">
        <f t="shared" si="123"/>
        <v>2</v>
      </c>
      <c r="V1540" t="str">
        <f t="shared" si="124"/>
        <v>UT</v>
      </c>
    </row>
    <row r="1541" spans="1:22" x14ac:dyDescent="0.35">
      <c r="A1541" t="str">
        <f>IF('Support - Calculation Detail'!A1541="","",LEFT('Support - Calculation Detail'!A1541,7)&amp;"-"&amp;RIGHT('Support - Calculation Detail'!A1541,2))</f>
        <v>4350118-UT</v>
      </c>
      <c r="B1541" t="str">
        <f>IF('Support - Calculation Detail'!C1541="","",'Support - Calculation Detail'!C1541)</f>
        <v>43</v>
      </c>
      <c r="C1541" t="str">
        <f>IF('Support - Calculation Detail'!B1541="","",'Support - Calculation Detail'!B1541)</f>
        <v>N</v>
      </c>
      <c r="D1541">
        <f>IF('Support - Calculation Detail'!D1541="","",'Support - Calculation Detail'!D1541)</f>
        <v>245478</v>
      </c>
      <c r="E1541">
        <f>IF('Support - Calculation Detail'!E1541="","",'Support - Calculation Detail'!E1541)</f>
        <v>0</v>
      </c>
      <c r="G1541">
        <f>IF('Support - Calculation Detail'!F1541="","",'Support - Calculation Detail'!F1541)</f>
        <v>245478</v>
      </c>
      <c r="H1541">
        <f>IF('Support - Calculation Detail'!G1541="","",'Support - Calculation Detail'!G1541)</f>
        <v>1.04</v>
      </c>
      <c r="I1541">
        <f>IF('Support - Calculation Detail'!H1541="","",'Support - Calculation Detail'!H1541)</f>
        <v>255297</v>
      </c>
      <c r="J1541">
        <f>IF('Support - Calculation Detail'!I1541="","",'Support - Calculation Detail'!I1541)</f>
        <v>0</v>
      </c>
      <c r="K1541">
        <f>IF('Support - Calculation Detail'!K1541="","",'Support - Calculation Detail'!K1541)</f>
        <v>255297</v>
      </c>
      <c r="L1541">
        <f>IF('Support - Calculation Detail'!L1541="","",'Support - Calculation Detail'!L1541)</f>
        <v>0</v>
      </c>
      <c r="M1541">
        <f>IF('Support - Calculation Detail'!M1541="","",'Support - Calculation Detail'!M1541)</f>
        <v>0</v>
      </c>
      <c r="N1541">
        <f>IF('Support - Calculation Detail'!N1541="","",'Support - Calculation Detail'!N1541)</f>
        <v>0</v>
      </c>
      <c r="P1541">
        <f>IF('Support - Calculation Detail'!O1541="","",'Support - Calculation Detail'!O1541)</f>
        <v>255297</v>
      </c>
      <c r="Q1541" t="b">
        <v>1</v>
      </c>
      <c r="R1541" t="str">
        <f t="shared" si="120"/>
        <v>4350118</v>
      </c>
      <c r="S1541" t="str">
        <f t="shared" si="121"/>
        <v>4350118-UT</v>
      </c>
      <c r="T1541" t="str">
        <f t="shared" si="122"/>
        <v>4350118-UT</v>
      </c>
      <c r="U1541" t="str">
        <f t="shared" si="123"/>
        <v>5</v>
      </c>
      <c r="V1541" t="str">
        <f t="shared" si="124"/>
        <v>UT</v>
      </c>
    </row>
    <row r="1542" spans="1:22" x14ac:dyDescent="0.35">
      <c r="A1542" t="str">
        <f>IF('Support - Calculation Detail'!A1542="","",LEFT('Support - Calculation Detail'!A1542,7)&amp;"-"&amp;RIGHT('Support - Calculation Detail'!A1542,2))</f>
        <v>4350119-UT</v>
      </c>
      <c r="B1542" t="str">
        <f>IF('Support - Calculation Detail'!C1542="","",'Support - Calculation Detail'!C1542)</f>
        <v>43</v>
      </c>
      <c r="C1542" t="str">
        <f>IF('Support - Calculation Detail'!B1542="","",'Support - Calculation Detail'!B1542)</f>
        <v>N</v>
      </c>
      <c r="D1542">
        <f>IF('Support - Calculation Detail'!D1542="","",'Support - Calculation Detail'!D1542)</f>
        <v>83876</v>
      </c>
      <c r="E1542">
        <f>IF('Support - Calculation Detail'!E1542="","",'Support - Calculation Detail'!E1542)</f>
        <v>0</v>
      </c>
      <c r="G1542">
        <f>IF('Support - Calculation Detail'!F1542="","",'Support - Calculation Detail'!F1542)</f>
        <v>83876</v>
      </c>
      <c r="H1542">
        <f>IF('Support - Calculation Detail'!G1542="","",'Support - Calculation Detail'!G1542)</f>
        <v>1.04</v>
      </c>
      <c r="I1542">
        <f>IF('Support - Calculation Detail'!H1542="","",'Support - Calculation Detail'!H1542)</f>
        <v>87231</v>
      </c>
      <c r="J1542">
        <f>IF('Support - Calculation Detail'!I1542="","",'Support - Calculation Detail'!I1542)</f>
        <v>0</v>
      </c>
      <c r="K1542">
        <f>IF('Support - Calculation Detail'!K1542="","",'Support - Calculation Detail'!K1542)</f>
        <v>87231</v>
      </c>
      <c r="L1542">
        <f>IF('Support - Calculation Detail'!L1542="","",'Support - Calculation Detail'!L1542)</f>
        <v>0</v>
      </c>
      <c r="M1542">
        <f>IF('Support - Calculation Detail'!M1542="","",'Support - Calculation Detail'!M1542)</f>
        <v>0</v>
      </c>
      <c r="N1542">
        <f>IF('Support - Calculation Detail'!N1542="","",'Support - Calculation Detail'!N1542)</f>
        <v>0</v>
      </c>
      <c r="P1542">
        <f>IF('Support - Calculation Detail'!O1542="","",'Support - Calculation Detail'!O1542)</f>
        <v>87231</v>
      </c>
      <c r="Q1542" t="b">
        <v>1</v>
      </c>
      <c r="R1542" t="str">
        <f t="shared" si="120"/>
        <v>4350119</v>
      </c>
      <c r="S1542" t="str">
        <f t="shared" si="121"/>
        <v>4350119-UT</v>
      </c>
      <c r="T1542" t="str">
        <f t="shared" si="122"/>
        <v>4350119-UT</v>
      </c>
      <c r="U1542" t="str">
        <f t="shared" si="123"/>
        <v>5</v>
      </c>
      <c r="V1542" t="str">
        <f t="shared" si="124"/>
        <v>UT</v>
      </c>
    </row>
    <row r="1543" spans="1:22" x14ac:dyDescent="0.35">
      <c r="A1543" t="str">
        <f>IF('Support - Calculation Detail'!A1543="","",LEFT('Support - Calculation Detail'!A1543,7)&amp;"-"&amp;RIGHT('Support - Calculation Detail'!A1543,2))</f>
        <v>4350120-UT</v>
      </c>
      <c r="B1543" t="str">
        <f>IF('Support - Calculation Detail'!C1543="","",'Support - Calculation Detail'!C1543)</f>
        <v>43</v>
      </c>
      <c r="C1543" t="str">
        <f>IF('Support - Calculation Detail'!B1543="","",'Support - Calculation Detail'!B1543)</f>
        <v>N</v>
      </c>
      <c r="D1543">
        <f>IF('Support - Calculation Detail'!D1543="","",'Support - Calculation Detail'!D1543)</f>
        <v>537036</v>
      </c>
      <c r="E1543">
        <f>IF('Support - Calculation Detail'!E1543="","",'Support - Calculation Detail'!E1543)</f>
        <v>0</v>
      </c>
      <c r="G1543">
        <f>IF('Support - Calculation Detail'!F1543="","",'Support - Calculation Detail'!F1543)</f>
        <v>537036</v>
      </c>
      <c r="H1543">
        <f>IF('Support - Calculation Detail'!G1543="","",'Support - Calculation Detail'!G1543)</f>
        <v>1.04</v>
      </c>
      <c r="I1543">
        <f>IF('Support - Calculation Detail'!H1543="","",'Support - Calculation Detail'!H1543)</f>
        <v>558517</v>
      </c>
      <c r="J1543">
        <f>IF('Support - Calculation Detail'!I1543="","",'Support - Calculation Detail'!I1543)</f>
        <v>0</v>
      </c>
      <c r="K1543">
        <f>IF('Support - Calculation Detail'!K1543="","",'Support - Calculation Detail'!K1543)</f>
        <v>558517</v>
      </c>
      <c r="L1543">
        <f>IF('Support - Calculation Detail'!L1543="","",'Support - Calculation Detail'!L1543)</f>
        <v>0</v>
      </c>
      <c r="M1543">
        <f>IF('Support - Calculation Detail'!M1543="","",'Support - Calculation Detail'!M1543)</f>
        <v>0</v>
      </c>
      <c r="N1543">
        <f>IF('Support - Calculation Detail'!N1543="","",'Support - Calculation Detail'!N1543)</f>
        <v>0</v>
      </c>
      <c r="P1543">
        <f>IF('Support - Calculation Detail'!O1543="","",'Support - Calculation Detail'!O1543)</f>
        <v>558517</v>
      </c>
      <c r="Q1543" t="b">
        <v>1</v>
      </c>
      <c r="R1543" t="str">
        <f t="shared" si="120"/>
        <v>4350120</v>
      </c>
      <c r="S1543" t="str">
        <f t="shared" si="121"/>
        <v>4350120-UT</v>
      </c>
      <c r="T1543" t="str">
        <f t="shared" si="122"/>
        <v>4350120-UT</v>
      </c>
      <c r="U1543" t="str">
        <f t="shared" si="123"/>
        <v>5</v>
      </c>
      <c r="V1543" t="str">
        <f t="shared" si="124"/>
        <v>UT</v>
      </c>
    </row>
    <row r="1544" spans="1:22" x14ac:dyDescent="0.35">
      <c r="A1544" t="str">
        <f>IF('Support - Calculation Detail'!A1544="","",LEFT('Support - Calculation Detail'!A1544,7)&amp;"-"&amp;RIGHT('Support - Calculation Detail'!A1544,2))</f>
        <v>4350121-UT</v>
      </c>
      <c r="B1544" t="str">
        <f>IF('Support - Calculation Detail'!C1544="","",'Support - Calculation Detail'!C1544)</f>
        <v>43</v>
      </c>
      <c r="C1544" t="str">
        <f>IF('Support - Calculation Detail'!B1544="","",'Support - Calculation Detail'!B1544)</f>
        <v>N</v>
      </c>
      <c r="D1544">
        <f>IF('Support - Calculation Detail'!D1544="","",'Support - Calculation Detail'!D1544)</f>
        <v>2403411</v>
      </c>
      <c r="E1544">
        <f>IF('Support - Calculation Detail'!E1544="","",'Support - Calculation Detail'!E1544)</f>
        <v>0</v>
      </c>
      <c r="G1544">
        <f>IF('Support - Calculation Detail'!F1544="","",'Support - Calculation Detail'!F1544)</f>
        <v>2403411</v>
      </c>
      <c r="H1544">
        <f>IF('Support - Calculation Detail'!G1544="","",'Support - Calculation Detail'!G1544)</f>
        <v>1.04</v>
      </c>
      <c r="I1544">
        <f>IF('Support - Calculation Detail'!H1544="","",'Support - Calculation Detail'!H1544)</f>
        <v>2499547</v>
      </c>
      <c r="J1544">
        <f>IF('Support - Calculation Detail'!I1544="","",'Support - Calculation Detail'!I1544)</f>
        <v>0</v>
      </c>
      <c r="K1544">
        <f>IF('Support - Calculation Detail'!K1544="","",'Support - Calculation Detail'!K1544)</f>
        <v>2499547</v>
      </c>
      <c r="L1544">
        <f>IF('Support - Calculation Detail'!L1544="","",'Support - Calculation Detail'!L1544)</f>
        <v>0</v>
      </c>
      <c r="M1544">
        <f>IF('Support - Calculation Detail'!M1544="","",'Support - Calculation Detail'!M1544)</f>
        <v>0</v>
      </c>
      <c r="N1544">
        <f>IF('Support - Calculation Detail'!N1544="","",'Support - Calculation Detail'!N1544)</f>
        <v>0</v>
      </c>
      <c r="P1544">
        <f>IF('Support - Calculation Detail'!O1544="","",'Support - Calculation Detail'!O1544)</f>
        <v>2499547</v>
      </c>
      <c r="Q1544" t="b">
        <v>1</v>
      </c>
      <c r="R1544" t="str">
        <f t="shared" si="120"/>
        <v>4350121</v>
      </c>
      <c r="S1544" t="str">
        <f t="shared" si="121"/>
        <v>4350121-UT</v>
      </c>
      <c r="T1544" t="str">
        <f t="shared" si="122"/>
        <v>4350121-UT</v>
      </c>
      <c r="U1544" t="str">
        <f t="shared" si="123"/>
        <v>5</v>
      </c>
      <c r="V1544" t="str">
        <f t="shared" si="124"/>
        <v>UT</v>
      </c>
    </row>
    <row r="1545" spans="1:22" x14ac:dyDescent="0.35">
      <c r="A1545" t="str">
        <f>IF('Support - Calculation Detail'!A1545="","",LEFT('Support - Calculation Detail'!A1545,7)&amp;"-"&amp;RIGHT('Support - Calculation Detail'!A1545,2))</f>
        <v>4350268-UT</v>
      </c>
      <c r="B1545" t="str">
        <f>IF('Support - Calculation Detail'!C1545="","",'Support - Calculation Detail'!C1545)</f>
        <v>43</v>
      </c>
      <c r="C1545" t="str">
        <f>IF('Support - Calculation Detail'!B1545="","",'Support - Calculation Detail'!B1545)</f>
        <v>N</v>
      </c>
      <c r="D1545">
        <f>IF('Support - Calculation Detail'!D1545="","",'Support - Calculation Detail'!D1545)</f>
        <v>329141</v>
      </c>
      <c r="E1545">
        <f>IF('Support - Calculation Detail'!E1545="","",'Support - Calculation Detail'!E1545)</f>
        <v>0</v>
      </c>
      <c r="G1545">
        <f>IF('Support - Calculation Detail'!F1545="","",'Support - Calculation Detail'!F1545)</f>
        <v>329141</v>
      </c>
      <c r="H1545">
        <f>IF('Support - Calculation Detail'!G1545="","",'Support - Calculation Detail'!G1545)</f>
        <v>1.04</v>
      </c>
      <c r="I1545">
        <f>IF('Support - Calculation Detail'!H1545="","",'Support - Calculation Detail'!H1545)</f>
        <v>342307</v>
      </c>
      <c r="J1545">
        <f>IF('Support - Calculation Detail'!I1545="","",'Support - Calculation Detail'!I1545)</f>
        <v>0</v>
      </c>
      <c r="K1545">
        <f>IF('Support - Calculation Detail'!K1545="","",'Support - Calculation Detail'!K1545)</f>
        <v>342307</v>
      </c>
      <c r="L1545">
        <f>IF('Support - Calculation Detail'!L1545="","",'Support - Calculation Detail'!L1545)</f>
        <v>0</v>
      </c>
      <c r="M1545">
        <f>IF('Support - Calculation Detail'!M1545="","",'Support - Calculation Detail'!M1545)</f>
        <v>0</v>
      </c>
      <c r="N1545">
        <f>IF('Support - Calculation Detail'!N1545="","",'Support - Calculation Detail'!N1545)</f>
        <v>0</v>
      </c>
      <c r="P1545">
        <f>IF('Support - Calculation Detail'!O1545="","",'Support - Calculation Detail'!O1545)</f>
        <v>342307</v>
      </c>
      <c r="Q1545" t="b">
        <v>1</v>
      </c>
      <c r="R1545" t="str">
        <f t="shared" si="120"/>
        <v>4350268</v>
      </c>
      <c r="S1545" t="str">
        <f t="shared" si="121"/>
        <v>4350268-UT</v>
      </c>
      <c r="T1545" t="str">
        <f t="shared" si="122"/>
        <v>4350268-UT</v>
      </c>
      <c r="U1545" t="str">
        <f t="shared" si="123"/>
        <v>5</v>
      </c>
      <c r="V1545" t="str">
        <f t="shared" si="124"/>
        <v>UT</v>
      </c>
    </row>
    <row r="1546" spans="1:22" x14ac:dyDescent="0.35">
      <c r="A1546" t="str">
        <f>IF('Support - Calculation Detail'!A1546="","",LEFT('Support - Calculation Detail'!A1546,7)&amp;"-"&amp;RIGHT('Support - Calculation Detail'!A1546,2))</f>
        <v>4350303-UT</v>
      </c>
      <c r="B1546" t="str">
        <f>IF('Support - Calculation Detail'!C1546="","",'Support - Calculation Detail'!C1546)</f>
        <v>43</v>
      </c>
      <c r="C1546" t="str">
        <f>IF('Support - Calculation Detail'!B1546="","",'Support - Calculation Detail'!B1546)</f>
        <v>N</v>
      </c>
      <c r="D1546">
        <f>IF('Support - Calculation Detail'!D1546="","",'Support - Calculation Detail'!D1546)</f>
        <v>575985</v>
      </c>
      <c r="E1546">
        <f>IF('Support - Calculation Detail'!E1546="","",'Support - Calculation Detail'!E1546)</f>
        <v>0</v>
      </c>
      <c r="G1546">
        <f>IF('Support - Calculation Detail'!F1546="","",'Support - Calculation Detail'!F1546)</f>
        <v>575985</v>
      </c>
      <c r="H1546">
        <f>IF('Support - Calculation Detail'!G1546="","",'Support - Calculation Detail'!G1546)</f>
        <v>1.04</v>
      </c>
      <c r="I1546">
        <f>IF('Support - Calculation Detail'!H1546="","",'Support - Calculation Detail'!H1546)</f>
        <v>599024</v>
      </c>
      <c r="J1546">
        <f>IF('Support - Calculation Detail'!I1546="","",'Support - Calculation Detail'!I1546)</f>
        <v>0</v>
      </c>
      <c r="K1546">
        <f>IF('Support - Calculation Detail'!K1546="","",'Support - Calculation Detail'!K1546)</f>
        <v>599024</v>
      </c>
      <c r="L1546">
        <f>IF('Support - Calculation Detail'!L1546="","",'Support - Calculation Detail'!L1546)</f>
        <v>0</v>
      </c>
      <c r="M1546">
        <f>IF('Support - Calculation Detail'!M1546="","",'Support - Calculation Detail'!M1546)</f>
        <v>0</v>
      </c>
      <c r="N1546">
        <f>IF('Support - Calculation Detail'!N1546="","",'Support - Calculation Detail'!N1546)</f>
        <v>0</v>
      </c>
      <c r="P1546">
        <f>IF('Support - Calculation Detail'!O1546="","",'Support - Calculation Detail'!O1546)</f>
        <v>599024</v>
      </c>
      <c r="Q1546" t="b">
        <v>1</v>
      </c>
      <c r="R1546" t="str">
        <f t="shared" si="120"/>
        <v>4350303</v>
      </c>
      <c r="S1546" t="str">
        <f t="shared" si="121"/>
        <v>4350303-UT</v>
      </c>
      <c r="T1546" t="str">
        <f t="shared" si="122"/>
        <v>4350303-UT</v>
      </c>
      <c r="U1546" t="str">
        <f t="shared" si="123"/>
        <v>5</v>
      </c>
      <c r="V1546" t="str">
        <f t="shared" si="124"/>
        <v>UT</v>
      </c>
    </row>
    <row r="1547" spans="1:22" x14ac:dyDescent="0.35">
      <c r="A1547" t="str">
        <f>IF('Support - Calculation Detail'!A1547="","",LEFT('Support - Calculation Detail'!A1547,7)&amp;"-"&amp;RIGHT('Support - Calculation Detail'!A1547,2))</f>
        <v>4330414-UT</v>
      </c>
      <c r="B1547" t="str">
        <f>IF('Support - Calculation Detail'!C1547="","",'Support - Calculation Detail'!C1547)</f>
        <v>43</v>
      </c>
      <c r="C1547" t="str">
        <f>IF('Support - Calculation Detail'!B1547="","",'Support - Calculation Detail'!B1547)</f>
        <v>N</v>
      </c>
      <c r="D1547">
        <f>IF('Support - Calculation Detail'!D1547="","",'Support - Calculation Detail'!D1547)</f>
        <v>11576423</v>
      </c>
      <c r="E1547">
        <f>IF('Support - Calculation Detail'!E1547="","",'Support - Calculation Detail'!E1547)</f>
        <v>0</v>
      </c>
      <c r="G1547">
        <f>IF('Support - Calculation Detail'!F1547="","",'Support - Calculation Detail'!F1547)</f>
        <v>11576423</v>
      </c>
      <c r="H1547">
        <f>IF('Support - Calculation Detail'!G1547="","",'Support - Calculation Detail'!G1547)</f>
        <v>1.04</v>
      </c>
      <c r="I1547">
        <f>IF('Support - Calculation Detail'!H1547="","",'Support - Calculation Detail'!H1547)</f>
        <v>12039480</v>
      </c>
      <c r="J1547">
        <f>IF('Support - Calculation Detail'!I1547="","",'Support - Calculation Detail'!I1547)</f>
        <v>0</v>
      </c>
      <c r="K1547">
        <f>IF('Support - Calculation Detail'!K1547="","",'Support - Calculation Detail'!K1547)</f>
        <v>12039480</v>
      </c>
      <c r="L1547">
        <f>IF('Support - Calculation Detail'!L1547="","",'Support - Calculation Detail'!L1547)</f>
        <v>706811</v>
      </c>
      <c r="M1547">
        <f>IF('Support - Calculation Detail'!M1547="","",'Support - Calculation Detail'!M1547)</f>
        <v>0</v>
      </c>
      <c r="N1547">
        <f>IF('Support - Calculation Detail'!N1547="","",'Support - Calculation Detail'!N1547)</f>
        <v>0</v>
      </c>
      <c r="P1547">
        <f>IF('Support - Calculation Detail'!O1547="","",'Support - Calculation Detail'!O1547)</f>
        <v>12746291</v>
      </c>
      <c r="Q1547" t="b">
        <v>1</v>
      </c>
      <c r="R1547" t="str">
        <f t="shared" si="120"/>
        <v>4330414</v>
      </c>
      <c r="S1547" t="str">
        <f t="shared" si="121"/>
        <v>4330414-UT</v>
      </c>
      <c r="T1547" t="str">
        <f t="shared" si="122"/>
        <v>4330414-UT</v>
      </c>
      <c r="U1547" t="str">
        <f t="shared" si="123"/>
        <v>3</v>
      </c>
      <c r="V1547" t="str">
        <f t="shared" si="124"/>
        <v>UT</v>
      </c>
    </row>
    <row r="1548" spans="1:22" x14ac:dyDescent="0.35">
      <c r="A1548" t="str">
        <f>IF('Support - Calculation Detail'!A1548="","",LEFT('Support - Calculation Detail'!A1548,7)&amp;"-"&amp;RIGHT('Support - Calculation Detail'!A1548,2))</f>
        <v>4330414-FT</v>
      </c>
      <c r="B1548" t="str">
        <f>IF('Support - Calculation Detail'!C1548="","",'Support - Calculation Detail'!C1548)</f>
        <v>43</v>
      </c>
      <c r="C1548" t="str">
        <f>IF('Support - Calculation Detail'!B1548="","",'Support - Calculation Detail'!B1548)</f>
        <v>N</v>
      </c>
      <c r="D1548">
        <f>IF('Support - Calculation Detail'!D1548="","",'Support - Calculation Detail'!D1548)</f>
        <v>5168762</v>
      </c>
      <c r="E1548">
        <f>IF('Support - Calculation Detail'!E1548="","",'Support - Calculation Detail'!E1548)</f>
        <v>1207664</v>
      </c>
      <c r="G1548">
        <f>IF('Support - Calculation Detail'!F1548="","",'Support - Calculation Detail'!F1548)</f>
        <v>6376426</v>
      </c>
      <c r="H1548">
        <f>IF('Support - Calculation Detail'!G1548="","",'Support - Calculation Detail'!G1548)</f>
        <v>1.04</v>
      </c>
      <c r="I1548">
        <f>IF('Support - Calculation Detail'!H1548="","",'Support - Calculation Detail'!H1548)</f>
        <v>6631483</v>
      </c>
      <c r="J1548">
        <f>IF('Support - Calculation Detail'!I1548="","",'Support - Calculation Detail'!I1548)</f>
        <v>0</v>
      </c>
      <c r="K1548">
        <f>IF('Support - Calculation Detail'!K1548="","",'Support - Calculation Detail'!K1548)</f>
        <v>6631483</v>
      </c>
      <c r="L1548">
        <f>IF('Support - Calculation Detail'!L1548="","",'Support - Calculation Detail'!L1548)</f>
        <v>0</v>
      </c>
      <c r="M1548">
        <f>IF('Support - Calculation Detail'!M1548="","",'Support - Calculation Detail'!M1548)</f>
        <v>0</v>
      </c>
      <c r="N1548">
        <f>IF('Support - Calculation Detail'!N1548="","",'Support - Calculation Detail'!N1548)</f>
        <v>0</v>
      </c>
      <c r="P1548">
        <f>IF('Support - Calculation Detail'!O1548="","",'Support - Calculation Detail'!O1548)</f>
        <v>6631483</v>
      </c>
      <c r="Q1548" t="b">
        <v>1</v>
      </c>
      <c r="R1548" t="str">
        <f t="shared" si="120"/>
        <v>4330414</v>
      </c>
      <c r="S1548" t="str">
        <f t="shared" si="121"/>
        <v>4330414-FT</v>
      </c>
      <c r="T1548" t="str">
        <f t="shared" si="122"/>
        <v>4330414-FT</v>
      </c>
      <c r="U1548" t="str">
        <f t="shared" si="123"/>
        <v>3</v>
      </c>
      <c r="V1548" t="str">
        <f t="shared" si="124"/>
        <v>FT</v>
      </c>
    </row>
    <row r="1549" spans="1:22" x14ac:dyDescent="0.35">
      <c r="A1549" t="str">
        <f>IF('Support - Calculation Detail'!A1549="","",LEFT('Support - Calculation Detail'!A1549,7)&amp;"-"&amp;RIGHT('Support - Calculation Detail'!A1549,2))</f>
        <v>4330715-UT</v>
      </c>
      <c r="B1549" t="str">
        <f>IF('Support - Calculation Detail'!C1549="","",'Support - Calculation Detail'!C1549)</f>
        <v>43</v>
      </c>
      <c r="C1549" t="str">
        <f>IF('Support - Calculation Detail'!B1549="","",'Support - Calculation Detail'!B1549)</f>
        <v>N</v>
      </c>
      <c r="D1549">
        <f>IF('Support - Calculation Detail'!D1549="","",'Support - Calculation Detail'!D1549)</f>
        <v>18186</v>
      </c>
      <c r="E1549">
        <f>IF('Support - Calculation Detail'!E1549="","",'Support - Calculation Detail'!E1549)</f>
        <v>0</v>
      </c>
      <c r="G1549">
        <f>IF('Support - Calculation Detail'!F1549="","",'Support - Calculation Detail'!F1549)</f>
        <v>18186</v>
      </c>
      <c r="H1549">
        <f>IF('Support - Calculation Detail'!G1549="","",'Support - Calculation Detail'!G1549)</f>
        <v>1.04</v>
      </c>
      <c r="I1549">
        <f>IF('Support - Calculation Detail'!H1549="","",'Support - Calculation Detail'!H1549)</f>
        <v>18913</v>
      </c>
      <c r="J1549">
        <f>IF('Support - Calculation Detail'!I1549="","",'Support - Calculation Detail'!I1549)</f>
        <v>0</v>
      </c>
      <c r="K1549">
        <f>IF('Support - Calculation Detail'!K1549="","",'Support - Calculation Detail'!K1549)</f>
        <v>18913</v>
      </c>
      <c r="L1549">
        <f>IF('Support - Calculation Detail'!L1549="","",'Support - Calculation Detail'!L1549)</f>
        <v>907</v>
      </c>
      <c r="M1549">
        <f>IF('Support - Calculation Detail'!M1549="","",'Support - Calculation Detail'!M1549)</f>
        <v>0</v>
      </c>
      <c r="N1549">
        <f>IF('Support - Calculation Detail'!N1549="","",'Support - Calculation Detail'!N1549)</f>
        <v>0</v>
      </c>
      <c r="P1549">
        <f>IF('Support - Calculation Detail'!O1549="","",'Support - Calculation Detail'!O1549)</f>
        <v>19820</v>
      </c>
      <c r="Q1549" t="b">
        <v>1</v>
      </c>
      <c r="R1549" t="str">
        <f t="shared" si="120"/>
        <v>4330715</v>
      </c>
      <c r="S1549" t="str">
        <f t="shared" si="121"/>
        <v>4330715-UT</v>
      </c>
      <c r="T1549" t="str">
        <f t="shared" si="122"/>
        <v>4330715-UT</v>
      </c>
      <c r="U1549" t="str">
        <f t="shared" si="123"/>
        <v>3</v>
      </c>
      <c r="V1549" t="str">
        <f t="shared" si="124"/>
        <v>UT</v>
      </c>
    </row>
    <row r="1550" spans="1:22" x14ac:dyDescent="0.35">
      <c r="A1550" t="str">
        <f>IF('Support - Calculation Detail'!A1550="","",LEFT('Support - Calculation Detail'!A1550,7)&amp;"-"&amp;RIGHT('Support - Calculation Detail'!A1550,2))</f>
        <v>4330716-UT</v>
      </c>
      <c r="B1550" t="str">
        <f>IF('Support - Calculation Detail'!C1550="","",'Support - Calculation Detail'!C1550)</f>
        <v>43</v>
      </c>
      <c r="C1550" t="str">
        <f>IF('Support - Calculation Detail'!B1550="","",'Support - Calculation Detail'!B1550)</f>
        <v>N</v>
      </c>
      <c r="D1550">
        <f>IF('Support - Calculation Detail'!D1550="","",'Support - Calculation Detail'!D1550)</f>
        <v>130342</v>
      </c>
      <c r="E1550">
        <f>IF('Support - Calculation Detail'!E1550="","",'Support - Calculation Detail'!E1550)</f>
        <v>0</v>
      </c>
      <c r="G1550">
        <f>IF('Support - Calculation Detail'!F1550="","",'Support - Calculation Detail'!F1550)</f>
        <v>130342</v>
      </c>
      <c r="H1550">
        <f>IF('Support - Calculation Detail'!G1550="","",'Support - Calculation Detail'!G1550)</f>
        <v>1.04</v>
      </c>
      <c r="I1550">
        <f>IF('Support - Calculation Detail'!H1550="","",'Support - Calculation Detail'!H1550)</f>
        <v>135556</v>
      </c>
      <c r="J1550">
        <f>IF('Support - Calculation Detail'!I1550="","",'Support - Calculation Detail'!I1550)</f>
        <v>0</v>
      </c>
      <c r="K1550">
        <f>IF('Support - Calculation Detail'!K1550="","",'Support - Calculation Detail'!K1550)</f>
        <v>135556</v>
      </c>
      <c r="L1550">
        <f>IF('Support - Calculation Detail'!L1550="","",'Support - Calculation Detail'!L1550)</f>
        <v>7548</v>
      </c>
      <c r="M1550">
        <f>IF('Support - Calculation Detail'!M1550="","",'Support - Calculation Detail'!M1550)</f>
        <v>0</v>
      </c>
      <c r="N1550">
        <f>IF('Support - Calculation Detail'!N1550="","",'Support - Calculation Detail'!N1550)</f>
        <v>0</v>
      </c>
      <c r="P1550">
        <f>IF('Support - Calculation Detail'!O1550="","",'Support - Calculation Detail'!O1550)</f>
        <v>143104</v>
      </c>
      <c r="Q1550" t="b">
        <v>1</v>
      </c>
      <c r="R1550" t="str">
        <f t="shared" si="120"/>
        <v>4330716</v>
      </c>
      <c r="S1550" t="str">
        <f t="shared" si="121"/>
        <v>4330716-UT</v>
      </c>
      <c r="T1550" t="str">
        <f t="shared" si="122"/>
        <v>4330716-UT</v>
      </c>
      <c r="U1550" t="str">
        <f t="shared" si="123"/>
        <v>3</v>
      </c>
      <c r="V1550" t="str">
        <f t="shared" si="124"/>
        <v>UT</v>
      </c>
    </row>
    <row r="1551" spans="1:22" x14ac:dyDescent="0.35">
      <c r="A1551" t="str">
        <f>IF('Support - Calculation Detail'!A1551="","",LEFT('Support - Calculation Detail'!A1551,7)&amp;"-"&amp;RIGHT('Support - Calculation Detail'!A1551,2))</f>
        <v>4330717-UT</v>
      </c>
      <c r="B1551" t="str">
        <f>IF('Support - Calculation Detail'!C1551="","",'Support - Calculation Detail'!C1551)</f>
        <v>43</v>
      </c>
      <c r="C1551" t="str">
        <f>IF('Support - Calculation Detail'!B1551="","",'Support - Calculation Detail'!B1551)</f>
        <v>N</v>
      </c>
      <c r="D1551">
        <f>IF('Support - Calculation Detail'!D1551="","",'Support - Calculation Detail'!D1551)</f>
        <v>111609</v>
      </c>
      <c r="E1551">
        <f>IF('Support - Calculation Detail'!E1551="","",'Support - Calculation Detail'!E1551)</f>
        <v>0</v>
      </c>
      <c r="G1551">
        <f>IF('Support - Calculation Detail'!F1551="","",'Support - Calculation Detail'!F1551)</f>
        <v>111609</v>
      </c>
      <c r="H1551">
        <f>IF('Support - Calculation Detail'!G1551="","",'Support - Calculation Detail'!G1551)</f>
        <v>1.04</v>
      </c>
      <c r="I1551">
        <f>IF('Support - Calculation Detail'!H1551="","",'Support - Calculation Detail'!H1551)</f>
        <v>116073</v>
      </c>
      <c r="J1551">
        <f>IF('Support - Calculation Detail'!I1551="","",'Support - Calculation Detail'!I1551)</f>
        <v>0</v>
      </c>
      <c r="K1551">
        <f>IF('Support - Calculation Detail'!K1551="","",'Support - Calculation Detail'!K1551)</f>
        <v>116073</v>
      </c>
      <c r="L1551">
        <f>IF('Support - Calculation Detail'!L1551="","",'Support - Calculation Detail'!L1551)</f>
        <v>10036</v>
      </c>
      <c r="M1551">
        <f>IF('Support - Calculation Detail'!M1551="","",'Support - Calculation Detail'!M1551)</f>
        <v>0</v>
      </c>
      <c r="N1551">
        <f>IF('Support - Calculation Detail'!N1551="","",'Support - Calculation Detail'!N1551)</f>
        <v>0</v>
      </c>
      <c r="P1551">
        <f>IF('Support - Calculation Detail'!O1551="","",'Support - Calculation Detail'!O1551)</f>
        <v>126109</v>
      </c>
      <c r="Q1551" t="b">
        <v>1</v>
      </c>
      <c r="R1551" t="str">
        <f t="shared" si="120"/>
        <v>4330717</v>
      </c>
      <c r="S1551" t="str">
        <f t="shared" si="121"/>
        <v>4330717-UT</v>
      </c>
      <c r="T1551" t="str">
        <f t="shared" si="122"/>
        <v>4330717-UT</v>
      </c>
      <c r="U1551" t="str">
        <f t="shared" si="123"/>
        <v>3</v>
      </c>
      <c r="V1551" t="str">
        <f t="shared" si="124"/>
        <v>UT</v>
      </c>
    </row>
    <row r="1552" spans="1:22" x14ac:dyDescent="0.35">
      <c r="A1552" t="str">
        <f>IF('Support - Calculation Detail'!A1552="","",LEFT('Support - Calculation Detail'!A1552,7)&amp;"-"&amp;RIGHT('Support - Calculation Detail'!A1552,2))</f>
        <v>4330718-UT</v>
      </c>
      <c r="B1552" t="str">
        <f>IF('Support - Calculation Detail'!C1552="","",'Support - Calculation Detail'!C1552)</f>
        <v>43</v>
      </c>
      <c r="C1552" t="str">
        <f>IF('Support - Calculation Detail'!B1552="","",'Support - Calculation Detail'!B1552)</f>
        <v>N</v>
      </c>
      <c r="D1552">
        <f>IF('Support - Calculation Detail'!D1552="","",'Support - Calculation Detail'!D1552)</f>
        <v>118620</v>
      </c>
      <c r="E1552">
        <f>IF('Support - Calculation Detail'!E1552="","",'Support - Calculation Detail'!E1552)</f>
        <v>0</v>
      </c>
      <c r="G1552">
        <f>IF('Support - Calculation Detail'!F1552="","",'Support - Calculation Detail'!F1552)</f>
        <v>118620</v>
      </c>
      <c r="H1552">
        <f>IF('Support - Calculation Detail'!G1552="","",'Support - Calculation Detail'!G1552)</f>
        <v>1.04</v>
      </c>
      <c r="I1552">
        <f>IF('Support - Calculation Detail'!H1552="","",'Support - Calculation Detail'!H1552)</f>
        <v>123365</v>
      </c>
      <c r="J1552">
        <f>IF('Support - Calculation Detail'!I1552="","",'Support - Calculation Detail'!I1552)</f>
        <v>0</v>
      </c>
      <c r="K1552">
        <f>IF('Support - Calculation Detail'!K1552="","",'Support - Calculation Detail'!K1552)</f>
        <v>123365</v>
      </c>
      <c r="L1552">
        <f>IF('Support - Calculation Detail'!L1552="","",'Support - Calculation Detail'!L1552)</f>
        <v>0</v>
      </c>
      <c r="M1552">
        <f>IF('Support - Calculation Detail'!M1552="","",'Support - Calculation Detail'!M1552)</f>
        <v>0</v>
      </c>
      <c r="N1552">
        <f>IF('Support - Calculation Detail'!N1552="","",'Support - Calculation Detail'!N1552)</f>
        <v>0</v>
      </c>
      <c r="P1552">
        <f>IF('Support - Calculation Detail'!O1552="","",'Support - Calculation Detail'!O1552)</f>
        <v>123365</v>
      </c>
      <c r="Q1552" t="b">
        <v>1</v>
      </c>
      <c r="R1552" t="str">
        <f t="shared" si="120"/>
        <v>4330718</v>
      </c>
      <c r="S1552" t="str">
        <f t="shared" si="121"/>
        <v>4330718-UT</v>
      </c>
      <c r="T1552" t="str">
        <f t="shared" si="122"/>
        <v>4330718-UT</v>
      </c>
      <c r="U1552" t="str">
        <f t="shared" si="123"/>
        <v>3</v>
      </c>
      <c r="V1552" t="str">
        <f t="shared" si="124"/>
        <v>UT</v>
      </c>
    </row>
    <row r="1553" spans="1:22" x14ac:dyDescent="0.35">
      <c r="A1553" t="str">
        <f>IF('Support - Calculation Detail'!A1553="","",LEFT('Support - Calculation Detail'!A1553,7)&amp;"-"&amp;RIGHT('Support - Calculation Detail'!A1553,2))</f>
        <v>4330719-UT</v>
      </c>
      <c r="B1553" t="str">
        <f>IF('Support - Calculation Detail'!C1553="","",'Support - Calculation Detail'!C1553)</f>
        <v>43</v>
      </c>
      <c r="C1553" t="str">
        <f>IF('Support - Calculation Detail'!B1553="","",'Support - Calculation Detail'!B1553)</f>
        <v>N</v>
      </c>
      <c r="D1553">
        <f>IF('Support - Calculation Detail'!D1553="","",'Support - Calculation Detail'!D1553)</f>
        <v>363274</v>
      </c>
      <c r="E1553">
        <f>IF('Support - Calculation Detail'!E1553="","",'Support - Calculation Detail'!E1553)</f>
        <v>0</v>
      </c>
      <c r="G1553">
        <f>IF('Support - Calculation Detail'!F1553="","",'Support - Calculation Detail'!F1553)</f>
        <v>363274</v>
      </c>
      <c r="H1553">
        <f>IF('Support - Calculation Detail'!G1553="","",'Support - Calculation Detail'!G1553)</f>
        <v>1.04</v>
      </c>
      <c r="I1553">
        <f>IF('Support - Calculation Detail'!H1553="","",'Support - Calculation Detail'!H1553)</f>
        <v>377805</v>
      </c>
      <c r="J1553">
        <f>IF('Support - Calculation Detail'!I1553="","",'Support - Calculation Detail'!I1553)</f>
        <v>0</v>
      </c>
      <c r="K1553">
        <f>IF('Support - Calculation Detail'!K1553="","",'Support - Calculation Detail'!K1553)</f>
        <v>377805</v>
      </c>
      <c r="L1553">
        <f>IF('Support - Calculation Detail'!L1553="","",'Support - Calculation Detail'!L1553)</f>
        <v>20091</v>
      </c>
      <c r="M1553">
        <f>IF('Support - Calculation Detail'!M1553="","",'Support - Calculation Detail'!M1553)</f>
        <v>0</v>
      </c>
      <c r="N1553">
        <f>IF('Support - Calculation Detail'!N1553="","",'Support - Calculation Detail'!N1553)</f>
        <v>0</v>
      </c>
      <c r="P1553">
        <f>IF('Support - Calculation Detail'!O1553="","",'Support - Calculation Detail'!O1553)</f>
        <v>397896</v>
      </c>
      <c r="Q1553" t="b">
        <v>1</v>
      </c>
      <c r="R1553" t="str">
        <f t="shared" si="120"/>
        <v>4330719</v>
      </c>
      <c r="S1553" t="str">
        <f t="shared" si="121"/>
        <v>4330719-UT</v>
      </c>
      <c r="T1553" t="str">
        <f t="shared" si="122"/>
        <v>4330719-UT</v>
      </c>
      <c r="U1553" t="str">
        <f t="shared" si="123"/>
        <v>3</v>
      </c>
      <c r="V1553" t="str">
        <f t="shared" si="124"/>
        <v>UT</v>
      </c>
    </row>
    <row r="1554" spans="1:22" x14ac:dyDescent="0.35">
      <c r="A1554" t="str">
        <f>IF('Support - Calculation Detail'!A1554="","",LEFT('Support - Calculation Detail'!A1554,7)&amp;"-"&amp;RIGHT('Support - Calculation Detail'!A1554,2))</f>
        <v>4330720-UT</v>
      </c>
      <c r="B1554" t="str">
        <f>IF('Support - Calculation Detail'!C1554="","",'Support - Calculation Detail'!C1554)</f>
        <v>43</v>
      </c>
      <c r="C1554" t="str">
        <f>IF('Support - Calculation Detail'!B1554="","",'Support - Calculation Detail'!B1554)</f>
        <v>N</v>
      </c>
      <c r="D1554">
        <f>IF('Support - Calculation Detail'!D1554="","",'Support - Calculation Detail'!D1554)</f>
        <v>793715</v>
      </c>
      <c r="E1554">
        <f>IF('Support - Calculation Detail'!E1554="","",'Support - Calculation Detail'!E1554)</f>
        <v>0</v>
      </c>
      <c r="G1554">
        <f>IF('Support - Calculation Detail'!F1554="","",'Support - Calculation Detail'!F1554)</f>
        <v>793715</v>
      </c>
      <c r="H1554">
        <f>IF('Support - Calculation Detail'!G1554="","",'Support - Calculation Detail'!G1554)</f>
        <v>1.04</v>
      </c>
      <c r="I1554">
        <f>IF('Support - Calculation Detail'!H1554="","",'Support - Calculation Detail'!H1554)</f>
        <v>825464</v>
      </c>
      <c r="J1554">
        <f>IF('Support - Calculation Detail'!I1554="","",'Support - Calculation Detail'!I1554)</f>
        <v>0</v>
      </c>
      <c r="K1554">
        <f>IF('Support - Calculation Detail'!K1554="","",'Support - Calculation Detail'!K1554)</f>
        <v>825464</v>
      </c>
      <c r="L1554">
        <f>IF('Support - Calculation Detail'!L1554="","",'Support - Calculation Detail'!L1554)</f>
        <v>43612</v>
      </c>
      <c r="M1554">
        <f>IF('Support - Calculation Detail'!M1554="","",'Support - Calculation Detail'!M1554)</f>
        <v>0</v>
      </c>
      <c r="N1554">
        <f>IF('Support - Calculation Detail'!N1554="","",'Support - Calculation Detail'!N1554)</f>
        <v>0</v>
      </c>
      <c r="P1554">
        <f>IF('Support - Calculation Detail'!O1554="","",'Support - Calculation Detail'!O1554)</f>
        <v>869076</v>
      </c>
      <c r="Q1554" t="b">
        <v>1</v>
      </c>
      <c r="R1554" t="str">
        <f t="shared" si="120"/>
        <v>4330720</v>
      </c>
      <c r="S1554" t="str">
        <f t="shared" si="121"/>
        <v>4330720-UT</v>
      </c>
      <c r="T1554" t="str">
        <f t="shared" si="122"/>
        <v>4330720-UT</v>
      </c>
      <c r="U1554" t="str">
        <f t="shared" si="123"/>
        <v>3</v>
      </c>
      <c r="V1554" t="str">
        <f t="shared" si="124"/>
        <v>UT</v>
      </c>
    </row>
    <row r="1555" spans="1:22" x14ac:dyDescent="0.35">
      <c r="A1555" t="str">
        <f>IF('Support - Calculation Detail'!A1555="","",LEFT('Support - Calculation Detail'!A1555,7)&amp;"-"&amp;RIGHT('Support - Calculation Detail'!A1555,2))</f>
        <v>4330721-UT</v>
      </c>
      <c r="B1555" t="str">
        <f>IF('Support - Calculation Detail'!C1555="","",'Support - Calculation Detail'!C1555)</f>
        <v>43</v>
      </c>
      <c r="C1555" t="str">
        <f>IF('Support - Calculation Detail'!B1555="","",'Support - Calculation Detail'!B1555)</f>
        <v>N</v>
      </c>
      <c r="D1555">
        <f>IF('Support - Calculation Detail'!D1555="","",'Support - Calculation Detail'!D1555)</f>
        <v>550002</v>
      </c>
      <c r="E1555">
        <f>IF('Support - Calculation Detail'!E1555="","",'Support - Calculation Detail'!E1555)</f>
        <v>0</v>
      </c>
      <c r="G1555">
        <f>IF('Support - Calculation Detail'!F1555="","",'Support - Calculation Detail'!F1555)</f>
        <v>550002</v>
      </c>
      <c r="H1555">
        <f>IF('Support - Calculation Detail'!G1555="","",'Support - Calculation Detail'!G1555)</f>
        <v>1.04</v>
      </c>
      <c r="I1555">
        <f>IF('Support - Calculation Detail'!H1555="","",'Support - Calculation Detail'!H1555)</f>
        <v>572002</v>
      </c>
      <c r="J1555">
        <f>IF('Support - Calculation Detail'!I1555="","",'Support - Calculation Detail'!I1555)</f>
        <v>0</v>
      </c>
      <c r="K1555">
        <f>IF('Support - Calculation Detail'!K1555="","",'Support - Calculation Detail'!K1555)</f>
        <v>572002</v>
      </c>
      <c r="L1555">
        <f>IF('Support - Calculation Detail'!L1555="","",'Support - Calculation Detail'!L1555)</f>
        <v>19145</v>
      </c>
      <c r="M1555">
        <f>IF('Support - Calculation Detail'!M1555="","",'Support - Calculation Detail'!M1555)</f>
        <v>0</v>
      </c>
      <c r="N1555">
        <f>IF('Support - Calculation Detail'!N1555="","",'Support - Calculation Detail'!N1555)</f>
        <v>0</v>
      </c>
      <c r="P1555">
        <f>IF('Support - Calculation Detail'!O1555="","",'Support - Calculation Detail'!O1555)</f>
        <v>591147</v>
      </c>
      <c r="Q1555" t="b">
        <v>1</v>
      </c>
      <c r="R1555" t="str">
        <f t="shared" si="120"/>
        <v>4330721</v>
      </c>
      <c r="S1555" t="str">
        <f t="shared" si="121"/>
        <v>4330721-UT</v>
      </c>
      <c r="T1555" t="str">
        <f t="shared" si="122"/>
        <v>4330721-UT</v>
      </c>
      <c r="U1555" t="str">
        <f t="shared" si="123"/>
        <v>3</v>
      </c>
      <c r="V1555" t="str">
        <f t="shared" si="124"/>
        <v>UT</v>
      </c>
    </row>
    <row r="1556" spans="1:22" x14ac:dyDescent="0.35">
      <c r="A1556" t="str">
        <f>IF('Support - Calculation Detail'!A1556="","",LEFT('Support - Calculation Detail'!A1556,7)&amp;"-"&amp;RIGHT('Support - Calculation Detail'!A1556,2))</f>
        <v>4330722-UT</v>
      </c>
      <c r="B1556" t="str">
        <f>IF('Support - Calculation Detail'!C1556="","",'Support - Calculation Detail'!C1556)</f>
        <v>43</v>
      </c>
      <c r="C1556" t="str">
        <f>IF('Support - Calculation Detail'!B1556="","",'Support - Calculation Detail'!B1556)</f>
        <v>N</v>
      </c>
      <c r="D1556">
        <f>IF('Support - Calculation Detail'!D1556="","",'Support - Calculation Detail'!D1556)</f>
        <v>343605</v>
      </c>
      <c r="E1556">
        <f>IF('Support - Calculation Detail'!E1556="","",'Support - Calculation Detail'!E1556)</f>
        <v>-14000</v>
      </c>
      <c r="G1556">
        <f>IF('Support - Calculation Detail'!F1556="","",'Support - Calculation Detail'!F1556)</f>
        <v>329605</v>
      </c>
      <c r="H1556">
        <f>IF('Support - Calculation Detail'!G1556="","",'Support - Calculation Detail'!G1556)</f>
        <v>1.04</v>
      </c>
      <c r="I1556">
        <f>IF('Support - Calculation Detail'!H1556="","",'Support - Calculation Detail'!H1556)</f>
        <v>342789</v>
      </c>
      <c r="J1556">
        <f>IF('Support - Calculation Detail'!I1556="","",'Support - Calculation Detail'!I1556)</f>
        <v>0</v>
      </c>
      <c r="K1556">
        <f>IF('Support - Calculation Detail'!K1556="","",'Support - Calculation Detail'!K1556)</f>
        <v>342789</v>
      </c>
      <c r="L1556">
        <f>IF('Support - Calculation Detail'!L1556="","",'Support - Calculation Detail'!L1556)</f>
        <v>0</v>
      </c>
      <c r="M1556">
        <f>IF('Support - Calculation Detail'!M1556="","",'Support - Calculation Detail'!M1556)</f>
        <v>0</v>
      </c>
      <c r="N1556">
        <f>IF('Support - Calculation Detail'!N1556="","",'Support - Calculation Detail'!N1556)</f>
        <v>0</v>
      </c>
      <c r="P1556">
        <f>IF('Support - Calculation Detail'!O1556="","",'Support - Calculation Detail'!O1556)</f>
        <v>342789</v>
      </c>
      <c r="Q1556" t="b">
        <v>1</v>
      </c>
      <c r="R1556" t="str">
        <f t="shared" si="120"/>
        <v>4330722</v>
      </c>
      <c r="S1556" t="str">
        <f t="shared" si="121"/>
        <v>4330722-UT</v>
      </c>
      <c r="T1556" t="str">
        <f t="shared" si="122"/>
        <v>4330722-UT</v>
      </c>
      <c r="U1556" t="str">
        <f t="shared" si="123"/>
        <v>3</v>
      </c>
      <c r="V1556" t="str">
        <f t="shared" si="124"/>
        <v>UT</v>
      </c>
    </row>
    <row r="1557" spans="1:22" x14ac:dyDescent="0.35">
      <c r="A1557" t="str">
        <f>IF('Support - Calculation Detail'!A1557="","",LEFT('Support - Calculation Detail'!A1557,7)&amp;"-"&amp;RIGHT('Support - Calculation Detail'!A1557,2))</f>
        <v>4330723-UT</v>
      </c>
      <c r="B1557" t="str">
        <f>IF('Support - Calculation Detail'!C1557="","",'Support - Calculation Detail'!C1557)</f>
        <v>43</v>
      </c>
      <c r="C1557" t="str">
        <f>IF('Support - Calculation Detail'!B1557="","",'Support - Calculation Detail'!B1557)</f>
        <v>N</v>
      </c>
      <c r="D1557">
        <f>IF('Support - Calculation Detail'!D1557="","",'Support - Calculation Detail'!D1557)</f>
        <v>20548</v>
      </c>
      <c r="E1557">
        <f>IF('Support - Calculation Detail'!E1557="","",'Support - Calculation Detail'!E1557)</f>
        <v>0</v>
      </c>
      <c r="G1557">
        <f>IF('Support - Calculation Detail'!F1557="","",'Support - Calculation Detail'!F1557)</f>
        <v>20548</v>
      </c>
      <c r="H1557">
        <f>IF('Support - Calculation Detail'!G1557="","",'Support - Calculation Detail'!G1557)</f>
        <v>1.04</v>
      </c>
      <c r="I1557">
        <f>IF('Support - Calculation Detail'!H1557="","",'Support - Calculation Detail'!H1557)</f>
        <v>21370</v>
      </c>
      <c r="J1557">
        <f>IF('Support - Calculation Detail'!I1557="","",'Support - Calculation Detail'!I1557)</f>
        <v>0</v>
      </c>
      <c r="K1557">
        <f>IF('Support - Calculation Detail'!K1557="","",'Support - Calculation Detail'!K1557)</f>
        <v>21370</v>
      </c>
      <c r="L1557">
        <f>IF('Support - Calculation Detail'!L1557="","",'Support - Calculation Detail'!L1557)</f>
        <v>0</v>
      </c>
      <c r="M1557">
        <f>IF('Support - Calculation Detail'!M1557="","",'Support - Calculation Detail'!M1557)</f>
        <v>0</v>
      </c>
      <c r="N1557">
        <f>IF('Support - Calculation Detail'!N1557="","",'Support - Calculation Detail'!N1557)</f>
        <v>0</v>
      </c>
      <c r="P1557">
        <f>IF('Support - Calculation Detail'!O1557="","",'Support - Calculation Detail'!O1557)</f>
        <v>21370</v>
      </c>
      <c r="Q1557" t="b">
        <v>1</v>
      </c>
      <c r="R1557" t="str">
        <f t="shared" si="120"/>
        <v>4330723</v>
      </c>
      <c r="S1557" t="str">
        <f t="shared" si="121"/>
        <v>4330723-UT</v>
      </c>
      <c r="T1557" t="str">
        <f t="shared" si="122"/>
        <v>4330723-UT</v>
      </c>
      <c r="U1557" t="str">
        <f t="shared" si="123"/>
        <v>3</v>
      </c>
      <c r="V1557" t="str">
        <f t="shared" si="124"/>
        <v>UT</v>
      </c>
    </row>
    <row r="1558" spans="1:22" x14ac:dyDescent="0.35">
      <c r="A1558" t="str">
        <f>IF('Support - Calculation Detail'!A1558="","",LEFT('Support - Calculation Detail'!A1558,7)&amp;"-"&amp;RIGHT('Support - Calculation Detail'!A1558,2))</f>
        <v>4330724-UT</v>
      </c>
      <c r="B1558" t="str">
        <f>IF('Support - Calculation Detail'!C1558="","",'Support - Calculation Detail'!C1558)</f>
        <v>43</v>
      </c>
      <c r="C1558" t="str">
        <f>IF('Support - Calculation Detail'!B1558="","",'Support - Calculation Detail'!B1558)</f>
        <v>N</v>
      </c>
      <c r="D1558">
        <f>IF('Support - Calculation Detail'!D1558="","",'Support - Calculation Detail'!D1558)</f>
        <v>473939</v>
      </c>
      <c r="E1558">
        <f>IF('Support - Calculation Detail'!E1558="","",'Support - Calculation Detail'!E1558)</f>
        <v>0</v>
      </c>
      <c r="G1558">
        <f>IF('Support - Calculation Detail'!F1558="","",'Support - Calculation Detail'!F1558)</f>
        <v>473939</v>
      </c>
      <c r="H1558">
        <f>IF('Support - Calculation Detail'!G1558="","",'Support - Calculation Detail'!G1558)</f>
        <v>1.04</v>
      </c>
      <c r="I1558">
        <f>IF('Support - Calculation Detail'!H1558="","",'Support - Calculation Detail'!H1558)</f>
        <v>492897</v>
      </c>
      <c r="J1558">
        <f>IF('Support - Calculation Detail'!I1558="","",'Support - Calculation Detail'!I1558)</f>
        <v>0</v>
      </c>
      <c r="K1558">
        <f>IF('Support - Calculation Detail'!K1558="","",'Support - Calculation Detail'!K1558)</f>
        <v>492897</v>
      </c>
      <c r="L1558">
        <f>IF('Support - Calculation Detail'!L1558="","",'Support - Calculation Detail'!L1558)</f>
        <v>17686</v>
      </c>
      <c r="M1558">
        <f>IF('Support - Calculation Detail'!M1558="","",'Support - Calculation Detail'!M1558)</f>
        <v>0</v>
      </c>
      <c r="N1558">
        <f>IF('Support - Calculation Detail'!N1558="","",'Support - Calculation Detail'!N1558)</f>
        <v>0</v>
      </c>
      <c r="P1558">
        <f>IF('Support - Calculation Detail'!O1558="","",'Support - Calculation Detail'!O1558)</f>
        <v>510583</v>
      </c>
      <c r="Q1558" t="b">
        <v>1</v>
      </c>
      <c r="R1558" t="str">
        <f t="shared" si="120"/>
        <v>4330724</v>
      </c>
      <c r="S1558" t="str">
        <f t="shared" si="121"/>
        <v>4330724-UT</v>
      </c>
      <c r="T1558" t="str">
        <f t="shared" si="122"/>
        <v>4330724-UT</v>
      </c>
      <c r="U1558" t="str">
        <f t="shared" si="123"/>
        <v>3</v>
      </c>
      <c r="V1558" t="str">
        <f t="shared" si="124"/>
        <v>UT</v>
      </c>
    </row>
    <row r="1559" spans="1:22" x14ac:dyDescent="0.35">
      <c r="A1559" t="str">
        <f>IF('Support - Calculation Detail'!A1559="","",LEFT('Support - Calculation Detail'!A1559,7)&amp;"-"&amp;RIGHT('Support - Calculation Detail'!A1559,2))</f>
        <v>4330726-UT</v>
      </c>
      <c r="B1559" t="str">
        <f>IF('Support - Calculation Detail'!C1559="","",'Support - Calculation Detail'!C1559)</f>
        <v>43</v>
      </c>
      <c r="C1559" t="str">
        <f>IF('Support - Calculation Detail'!B1559="","",'Support - Calculation Detail'!B1559)</f>
        <v>N</v>
      </c>
      <c r="D1559">
        <f>IF('Support - Calculation Detail'!D1559="","",'Support - Calculation Detail'!D1559)</f>
        <v>1479747</v>
      </c>
      <c r="E1559">
        <f>IF('Support - Calculation Detail'!E1559="","",'Support - Calculation Detail'!E1559)</f>
        <v>0</v>
      </c>
      <c r="G1559">
        <f>IF('Support - Calculation Detail'!F1559="","",'Support - Calculation Detail'!F1559)</f>
        <v>1479747</v>
      </c>
      <c r="H1559">
        <f>IF('Support - Calculation Detail'!G1559="","",'Support - Calculation Detail'!G1559)</f>
        <v>1.04</v>
      </c>
      <c r="I1559">
        <f>IF('Support - Calculation Detail'!H1559="","",'Support - Calculation Detail'!H1559)</f>
        <v>1538937</v>
      </c>
      <c r="J1559">
        <f>IF('Support - Calculation Detail'!I1559="","",'Support - Calculation Detail'!I1559)</f>
        <v>0</v>
      </c>
      <c r="K1559">
        <f>IF('Support - Calculation Detail'!K1559="","",'Support - Calculation Detail'!K1559)</f>
        <v>1538937</v>
      </c>
      <c r="L1559">
        <f>IF('Support - Calculation Detail'!L1559="","",'Support - Calculation Detail'!L1559)</f>
        <v>154550</v>
      </c>
      <c r="M1559">
        <f>IF('Support - Calculation Detail'!M1559="","",'Support - Calculation Detail'!M1559)</f>
        <v>0</v>
      </c>
      <c r="N1559">
        <f>IF('Support - Calculation Detail'!N1559="","",'Support - Calculation Detail'!N1559)</f>
        <v>0</v>
      </c>
      <c r="P1559">
        <f>IF('Support - Calculation Detail'!O1559="","",'Support - Calculation Detail'!O1559)</f>
        <v>1693487</v>
      </c>
      <c r="Q1559" t="b">
        <v>1</v>
      </c>
      <c r="R1559" t="str">
        <f t="shared" si="120"/>
        <v>4330726</v>
      </c>
      <c r="S1559" t="str">
        <f t="shared" si="121"/>
        <v>4330726-UT</v>
      </c>
      <c r="T1559" t="str">
        <f t="shared" si="122"/>
        <v>4330726-UT</v>
      </c>
      <c r="U1559" t="str">
        <f t="shared" si="123"/>
        <v>3</v>
      </c>
      <c r="V1559" t="str">
        <f t="shared" si="124"/>
        <v>UT</v>
      </c>
    </row>
    <row r="1560" spans="1:22" x14ac:dyDescent="0.35">
      <c r="A1560" t="str">
        <f>IF('Support - Calculation Detail'!A1560="","",LEFT('Support - Calculation Detail'!A1560,7)&amp;"-"&amp;RIGHT('Support - Calculation Detail'!A1560,2))</f>
        <v>4361057-UT</v>
      </c>
      <c r="B1560" t="str">
        <f>IF('Support - Calculation Detail'!C1560="","",'Support - Calculation Detail'!C1560)</f>
        <v>43</v>
      </c>
      <c r="C1560" t="str">
        <f>IF('Support - Calculation Detail'!B1560="","",'Support - Calculation Detail'!B1560)</f>
        <v>N</v>
      </c>
      <c r="D1560">
        <f>IF('Support - Calculation Detail'!D1560="","",'Support - Calculation Detail'!D1560)</f>
        <v>286283</v>
      </c>
      <c r="E1560">
        <f>IF('Support - Calculation Detail'!E1560="","",'Support - Calculation Detail'!E1560)</f>
        <v>0</v>
      </c>
      <c r="G1560">
        <f>IF('Support - Calculation Detail'!F1560="","",'Support - Calculation Detail'!F1560)</f>
        <v>286283</v>
      </c>
      <c r="H1560">
        <f>IF('Support - Calculation Detail'!G1560="","",'Support - Calculation Detail'!G1560)</f>
        <v>1.04</v>
      </c>
      <c r="I1560">
        <f>IF('Support - Calculation Detail'!H1560="","",'Support - Calculation Detail'!H1560)</f>
        <v>297734</v>
      </c>
      <c r="J1560">
        <f>IF('Support - Calculation Detail'!I1560="","",'Support - Calculation Detail'!I1560)</f>
        <v>0</v>
      </c>
      <c r="K1560">
        <f>IF('Support - Calculation Detail'!K1560="","",'Support - Calculation Detail'!K1560)</f>
        <v>297734</v>
      </c>
      <c r="L1560">
        <f>IF('Support - Calculation Detail'!L1560="","",'Support - Calculation Detail'!L1560)</f>
        <v>0</v>
      </c>
      <c r="M1560">
        <f>IF('Support - Calculation Detail'!M1560="","",'Support - Calculation Detail'!M1560)</f>
        <v>0</v>
      </c>
      <c r="N1560">
        <f>IF('Support - Calculation Detail'!N1560="","",'Support - Calculation Detail'!N1560)</f>
        <v>0</v>
      </c>
      <c r="P1560">
        <f>IF('Support - Calculation Detail'!O1560="","",'Support - Calculation Detail'!O1560)</f>
        <v>297734</v>
      </c>
      <c r="Q1560" t="b">
        <v>1</v>
      </c>
      <c r="R1560" t="str">
        <f t="shared" si="120"/>
        <v>4361057</v>
      </c>
      <c r="S1560" t="str">
        <f t="shared" si="121"/>
        <v>4361057-UT</v>
      </c>
      <c r="T1560" t="str">
        <f t="shared" si="122"/>
        <v>4361057-UT</v>
      </c>
      <c r="U1560" t="str">
        <f t="shared" si="123"/>
        <v>6</v>
      </c>
      <c r="V1560" t="str">
        <f t="shared" si="124"/>
        <v>UT</v>
      </c>
    </row>
    <row r="1561" spans="1:22" x14ac:dyDescent="0.35">
      <c r="A1561" t="str">
        <f>IF('Support - Calculation Detail'!A1561="","",LEFT('Support - Calculation Detail'!A1561,7)&amp;"-"&amp;RIGHT('Support - Calculation Detail'!A1561,2))</f>
        <v>4344345-SO</v>
      </c>
      <c r="B1561" t="str">
        <f>IF('Support - Calculation Detail'!C1561="","",'Support - Calculation Detail'!C1561)</f>
        <v>43</v>
      </c>
      <c r="C1561" t="str">
        <f>IF('Support - Calculation Detail'!B1561="","",'Support - Calculation Detail'!B1561)</f>
        <v>N</v>
      </c>
      <c r="D1561">
        <f>IF('Support - Calculation Detail'!D1561="","",'Support - Calculation Detail'!D1561)</f>
        <v>8273384</v>
      </c>
      <c r="E1561">
        <f>IF('Support - Calculation Detail'!E1561="","",'Support - Calculation Detail'!E1561)</f>
        <v>0</v>
      </c>
      <c r="G1561">
        <f>IF('Support - Calculation Detail'!F1561="","",'Support - Calculation Detail'!F1561)</f>
        <v>8273384</v>
      </c>
      <c r="H1561">
        <f>IF('Support - Calculation Detail'!G1561="","",'Support - Calculation Detail'!G1561)</f>
        <v>1.04</v>
      </c>
      <c r="I1561">
        <f>IF('Support - Calculation Detail'!H1561="","",'Support - Calculation Detail'!H1561)</f>
        <v>8604319</v>
      </c>
      <c r="J1561">
        <f>IF('Support - Calculation Detail'!I1561="","",'Support - Calculation Detail'!I1561)</f>
        <v>0</v>
      </c>
      <c r="K1561">
        <f>IF('Support - Calculation Detail'!K1561="","",'Support - Calculation Detail'!K1561)</f>
        <v>8604319</v>
      </c>
      <c r="L1561">
        <f>IF('Support - Calculation Detail'!L1561="","",'Support - Calculation Detail'!L1561)</f>
        <v>0</v>
      </c>
      <c r="M1561">
        <f>IF('Support - Calculation Detail'!M1561="","",'Support - Calculation Detail'!M1561)</f>
        <v>0</v>
      </c>
      <c r="N1561">
        <f>IF('Support - Calculation Detail'!N1561="","",'Support - Calculation Detail'!N1561)</f>
        <v>0</v>
      </c>
      <c r="P1561">
        <f>IF('Support - Calculation Detail'!O1561="","",'Support - Calculation Detail'!O1561)</f>
        <v>8604319</v>
      </c>
      <c r="Q1561" t="b">
        <v>1</v>
      </c>
      <c r="R1561" t="str">
        <f t="shared" si="120"/>
        <v>4344345</v>
      </c>
      <c r="S1561" t="str">
        <f t="shared" si="121"/>
        <v>4344345-SO</v>
      </c>
      <c r="T1561" t="str">
        <f t="shared" si="122"/>
        <v>4344345-SO</v>
      </c>
      <c r="U1561" t="str">
        <f t="shared" si="123"/>
        <v>4</v>
      </c>
      <c r="V1561" t="str">
        <f t="shared" si="124"/>
        <v>SO</v>
      </c>
    </row>
    <row r="1562" spans="1:22" x14ac:dyDescent="0.35">
      <c r="A1562" t="str">
        <f>IF('Support - Calculation Detail'!A1562="","",LEFT('Support - Calculation Detail'!A1562,7)&amp;"-"&amp;RIGHT('Support - Calculation Detail'!A1562,2))</f>
        <v>4344415-SO</v>
      </c>
      <c r="B1562" t="str">
        <f>IF('Support - Calculation Detail'!C1562="","",'Support - Calculation Detail'!C1562)</f>
        <v>43</v>
      </c>
      <c r="C1562" t="str">
        <f>IF('Support - Calculation Detail'!B1562="","",'Support - Calculation Detail'!B1562)</f>
        <v>N</v>
      </c>
      <c r="D1562">
        <f>IF('Support - Calculation Detail'!D1562="","",'Support - Calculation Detail'!D1562)</f>
        <v>13837754</v>
      </c>
      <c r="E1562">
        <f>IF('Support - Calculation Detail'!E1562="","",'Support - Calculation Detail'!E1562)</f>
        <v>0</v>
      </c>
      <c r="G1562">
        <f>IF('Support - Calculation Detail'!F1562="","",'Support - Calculation Detail'!F1562)</f>
        <v>13837754</v>
      </c>
      <c r="H1562">
        <f>IF('Support - Calculation Detail'!G1562="","",'Support - Calculation Detail'!G1562)</f>
        <v>1.04</v>
      </c>
      <c r="I1562">
        <f>IF('Support - Calculation Detail'!H1562="","",'Support - Calculation Detail'!H1562)</f>
        <v>14391264</v>
      </c>
      <c r="J1562">
        <f>IF('Support - Calculation Detail'!I1562="","",'Support - Calculation Detail'!I1562)</f>
        <v>0</v>
      </c>
      <c r="K1562">
        <f>IF('Support - Calculation Detail'!K1562="","",'Support - Calculation Detail'!K1562)</f>
        <v>14391264</v>
      </c>
      <c r="L1562">
        <f>IF('Support - Calculation Detail'!L1562="","",'Support - Calculation Detail'!L1562)</f>
        <v>0</v>
      </c>
      <c r="M1562">
        <f>IF('Support - Calculation Detail'!M1562="","",'Support - Calculation Detail'!M1562)</f>
        <v>0</v>
      </c>
      <c r="N1562">
        <f>IF('Support - Calculation Detail'!N1562="","",'Support - Calculation Detail'!N1562)</f>
        <v>0</v>
      </c>
      <c r="P1562">
        <f>IF('Support - Calculation Detail'!O1562="","",'Support - Calculation Detail'!O1562)</f>
        <v>14391264</v>
      </c>
      <c r="Q1562" t="b">
        <v>1</v>
      </c>
      <c r="R1562" t="str">
        <f t="shared" si="120"/>
        <v>4344415</v>
      </c>
      <c r="S1562" t="str">
        <f t="shared" si="121"/>
        <v>4344415-SO</v>
      </c>
      <c r="T1562" t="str">
        <f t="shared" si="122"/>
        <v>4344415-SO</v>
      </c>
      <c r="U1562" t="str">
        <f t="shared" si="123"/>
        <v>4</v>
      </c>
      <c r="V1562" t="str">
        <f t="shared" si="124"/>
        <v>SO</v>
      </c>
    </row>
    <row r="1563" spans="1:22" x14ac:dyDescent="0.35">
      <c r="A1563" t="str">
        <f>IF('Support - Calculation Detail'!A1563="","",LEFT('Support - Calculation Detail'!A1563,7)&amp;"-"&amp;RIGHT('Support - Calculation Detail'!A1563,2))</f>
        <v>4344455-SO</v>
      </c>
      <c r="B1563" t="str">
        <f>IF('Support - Calculation Detail'!C1563="","",'Support - Calculation Detail'!C1563)</f>
        <v>43</v>
      </c>
      <c r="C1563" t="str">
        <f>IF('Support - Calculation Detail'!B1563="","",'Support - Calculation Detail'!B1563)</f>
        <v>N</v>
      </c>
      <c r="D1563">
        <f>IF('Support - Calculation Detail'!D1563="","",'Support - Calculation Detail'!D1563)</f>
        <v>3870138</v>
      </c>
      <c r="E1563">
        <f>IF('Support - Calculation Detail'!E1563="","",'Support - Calculation Detail'!E1563)</f>
        <v>0</v>
      </c>
      <c r="G1563">
        <f>IF('Support - Calculation Detail'!F1563="","",'Support - Calculation Detail'!F1563)</f>
        <v>3870138</v>
      </c>
      <c r="H1563">
        <f>IF('Support - Calculation Detail'!G1563="","",'Support - Calculation Detail'!G1563)</f>
        <v>1.04</v>
      </c>
      <c r="I1563">
        <f>IF('Support - Calculation Detail'!H1563="","",'Support - Calculation Detail'!H1563)</f>
        <v>4024944</v>
      </c>
      <c r="J1563">
        <f>IF('Support - Calculation Detail'!I1563="","",'Support - Calculation Detail'!I1563)</f>
        <v>0</v>
      </c>
      <c r="K1563">
        <f>IF('Support - Calculation Detail'!K1563="","",'Support - Calculation Detail'!K1563)</f>
        <v>4024944</v>
      </c>
      <c r="L1563">
        <f>IF('Support - Calculation Detail'!L1563="","",'Support - Calculation Detail'!L1563)</f>
        <v>0</v>
      </c>
      <c r="M1563">
        <f>IF('Support - Calculation Detail'!M1563="","",'Support - Calculation Detail'!M1563)</f>
        <v>0</v>
      </c>
      <c r="N1563">
        <f>IF('Support - Calculation Detail'!N1563="","",'Support - Calculation Detail'!N1563)</f>
        <v>0</v>
      </c>
      <c r="P1563">
        <f>IF('Support - Calculation Detail'!O1563="","",'Support - Calculation Detail'!O1563)</f>
        <v>4024944</v>
      </c>
      <c r="Q1563" t="b">
        <v>1</v>
      </c>
      <c r="R1563" t="str">
        <f t="shared" si="120"/>
        <v>4344455</v>
      </c>
      <c r="S1563" t="str">
        <f t="shared" si="121"/>
        <v>4344455-SO</v>
      </c>
      <c r="T1563" t="str">
        <f t="shared" si="122"/>
        <v>4344455-SO</v>
      </c>
      <c r="U1563" t="str">
        <f t="shared" si="123"/>
        <v>4</v>
      </c>
      <c r="V1563" t="str">
        <f t="shared" si="124"/>
        <v>SO</v>
      </c>
    </row>
    <row r="1564" spans="1:22" x14ac:dyDescent="0.35">
      <c r="A1564" t="str">
        <f>IF('Support - Calculation Detail'!A1564="","",LEFT('Support - Calculation Detail'!A1564,7)&amp;"-"&amp;RIGHT('Support - Calculation Detail'!A1564,2))</f>
        <v>5045495-SO</v>
      </c>
      <c r="B1564" t="str">
        <f>IF('Support - Calculation Detail'!C1564="","",'Support - Calculation Detail'!C1564)</f>
        <v>50</v>
      </c>
      <c r="C1564" t="str">
        <f>IF('Support - Calculation Detail'!B1564="","",'Support - Calculation Detail'!B1564)</f>
        <v>N</v>
      </c>
      <c r="D1564">
        <f>IF('Support - Calculation Detail'!D1564="","",'Support - Calculation Detail'!D1564)</f>
        <v>1994428</v>
      </c>
      <c r="E1564">
        <f>IF('Support - Calculation Detail'!E1564="","",'Support - Calculation Detail'!E1564)</f>
        <v>0</v>
      </c>
      <c r="G1564">
        <f>IF('Support - Calculation Detail'!F1564="","",'Support - Calculation Detail'!F1564)</f>
        <v>1994428</v>
      </c>
      <c r="H1564">
        <f>IF('Support - Calculation Detail'!G1564="","",'Support - Calculation Detail'!G1564)</f>
        <v>1.04</v>
      </c>
      <c r="I1564">
        <f>IF('Support - Calculation Detail'!H1564="","",'Support - Calculation Detail'!H1564)</f>
        <v>2074205</v>
      </c>
      <c r="J1564">
        <f>IF('Support - Calculation Detail'!I1564="","",'Support - Calculation Detail'!I1564)</f>
        <v>0</v>
      </c>
      <c r="K1564">
        <f>IF('Support - Calculation Detail'!K1564="","",'Support - Calculation Detail'!K1564)</f>
        <v>2074205</v>
      </c>
      <c r="L1564">
        <f>IF('Support - Calculation Detail'!L1564="","",'Support - Calculation Detail'!L1564)</f>
        <v>0</v>
      </c>
      <c r="M1564">
        <f>IF('Support - Calculation Detail'!M1564="","",'Support - Calculation Detail'!M1564)</f>
        <v>0</v>
      </c>
      <c r="N1564">
        <f>IF('Support - Calculation Detail'!N1564="","",'Support - Calculation Detail'!N1564)</f>
        <v>0</v>
      </c>
      <c r="P1564">
        <f>IF('Support - Calculation Detail'!O1564="","",'Support - Calculation Detail'!O1564)</f>
        <v>2074205</v>
      </c>
      <c r="Q1564" t="b">
        <v>1</v>
      </c>
      <c r="R1564" t="str">
        <f t="shared" si="120"/>
        <v>5045495</v>
      </c>
      <c r="S1564" t="str">
        <f t="shared" si="121"/>
        <v>5045495-SO</v>
      </c>
      <c r="T1564" t="str">
        <f t="shared" si="122"/>
        <v>5045495-SO</v>
      </c>
      <c r="U1564" t="str">
        <f t="shared" si="123"/>
        <v>4</v>
      </c>
      <c r="V1564" t="str">
        <f t="shared" si="124"/>
        <v>SO</v>
      </c>
    </row>
    <row r="1565" spans="1:22" x14ac:dyDescent="0.35">
      <c r="A1565" t="str">
        <f>IF('Support - Calculation Detail'!A1565="","",LEFT('Support - Calculation Detail'!A1565,7)&amp;"-"&amp;RIGHT('Support - Calculation Detail'!A1565,2))</f>
        <v>4410000-UT</v>
      </c>
      <c r="B1565" t="str">
        <f>IF('Support - Calculation Detail'!C1565="","",'Support - Calculation Detail'!C1565)</f>
        <v>44</v>
      </c>
      <c r="C1565" t="str">
        <f>IF('Support - Calculation Detail'!B1565="","",'Support - Calculation Detail'!B1565)</f>
        <v>N</v>
      </c>
      <c r="D1565">
        <f>IF('Support - Calculation Detail'!D1565="","",'Support - Calculation Detail'!D1565)</f>
        <v>6978678</v>
      </c>
      <c r="E1565">
        <f>IF('Support - Calculation Detail'!E1565="","",'Support - Calculation Detail'!E1565)</f>
        <v>0</v>
      </c>
      <c r="G1565">
        <f>IF('Support - Calculation Detail'!F1565="","",'Support - Calculation Detail'!F1565)</f>
        <v>6978678</v>
      </c>
      <c r="H1565">
        <f>IF('Support - Calculation Detail'!G1565="","",'Support - Calculation Detail'!G1565)</f>
        <v>1.04</v>
      </c>
      <c r="I1565">
        <f>IF('Support - Calculation Detail'!H1565="","",'Support - Calculation Detail'!H1565)</f>
        <v>7257825</v>
      </c>
      <c r="J1565">
        <f>IF('Support - Calculation Detail'!I1565="","",'Support - Calculation Detail'!I1565)</f>
        <v>0</v>
      </c>
      <c r="K1565">
        <f>IF('Support - Calculation Detail'!K1565="","",'Support - Calculation Detail'!K1565)</f>
        <v>7257825</v>
      </c>
      <c r="L1565">
        <f>IF('Support - Calculation Detail'!L1565="","",'Support - Calculation Detail'!L1565)</f>
        <v>1044422</v>
      </c>
      <c r="M1565">
        <f>IF('Support - Calculation Detail'!M1565="","",'Support - Calculation Detail'!M1565)</f>
        <v>318540</v>
      </c>
      <c r="N1565">
        <f>IF('Support - Calculation Detail'!N1565="","",'Support - Calculation Detail'!N1565)</f>
        <v>1025123.0995019724</v>
      </c>
      <c r="P1565">
        <f>IF('Support - Calculation Detail'!O1565="","",'Support - Calculation Detail'!O1565)</f>
        <v>9645910.099501973</v>
      </c>
      <c r="Q1565" t="b">
        <v>1</v>
      </c>
      <c r="R1565" t="str">
        <f t="shared" si="120"/>
        <v>4410000</v>
      </c>
      <c r="S1565" t="str">
        <f t="shared" si="121"/>
        <v>4410000-UT</v>
      </c>
      <c r="T1565" t="str">
        <f t="shared" si="122"/>
        <v>4410000-UT</v>
      </c>
      <c r="U1565" t="str">
        <f t="shared" si="123"/>
        <v>1</v>
      </c>
      <c r="V1565" t="str">
        <f t="shared" si="124"/>
        <v>UT</v>
      </c>
    </row>
    <row r="1566" spans="1:22" x14ac:dyDescent="0.35">
      <c r="A1566" t="str">
        <f>IF('Support - Calculation Detail'!A1566="","",LEFT('Support - Calculation Detail'!A1566,7)&amp;"-"&amp;RIGHT('Support - Calculation Detail'!A1566,2))</f>
        <v>4420001-TF</v>
      </c>
      <c r="B1566" t="str">
        <f>IF('Support - Calculation Detail'!C1566="","",'Support - Calculation Detail'!C1566)</f>
        <v>44</v>
      </c>
      <c r="C1566" t="str">
        <f>IF('Support - Calculation Detail'!B1566="","",'Support - Calculation Detail'!B1566)</f>
        <v>N</v>
      </c>
      <c r="D1566">
        <f>IF('Support - Calculation Detail'!D1566="","",'Support - Calculation Detail'!D1566)</f>
        <v>10574</v>
      </c>
      <c r="E1566">
        <f>IF('Support - Calculation Detail'!E1566="","",'Support - Calculation Detail'!E1566)</f>
        <v>0</v>
      </c>
      <c r="G1566">
        <f>IF('Support - Calculation Detail'!F1566="","",'Support - Calculation Detail'!F1566)</f>
        <v>10574</v>
      </c>
      <c r="H1566">
        <f>IF('Support - Calculation Detail'!G1566="","",'Support - Calculation Detail'!G1566)</f>
        <v>1.04</v>
      </c>
      <c r="I1566">
        <f>IF('Support - Calculation Detail'!H1566="","",'Support - Calculation Detail'!H1566)</f>
        <v>10997</v>
      </c>
      <c r="J1566">
        <f>IF('Support - Calculation Detail'!I1566="","",'Support - Calculation Detail'!I1566)</f>
        <v>0</v>
      </c>
      <c r="K1566">
        <f>IF('Support - Calculation Detail'!K1566="","",'Support - Calculation Detail'!K1566)</f>
        <v>10997</v>
      </c>
      <c r="L1566">
        <f>IF('Support - Calculation Detail'!L1566="","",'Support - Calculation Detail'!L1566)</f>
        <v>0</v>
      </c>
      <c r="M1566">
        <f>IF('Support - Calculation Detail'!M1566="","",'Support - Calculation Detail'!M1566)</f>
        <v>0</v>
      </c>
      <c r="N1566">
        <f>IF('Support - Calculation Detail'!N1566="","",'Support - Calculation Detail'!N1566)</f>
        <v>0</v>
      </c>
      <c r="P1566">
        <f>IF('Support - Calculation Detail'!O1566="","",'Support - Calculation Detail'!O1566)</f>
        <v>10997</v>
      </c>
      <c r="Q1566" t="b">
        <v>1</v>
      </c>
      <c r="R1566" t="str">
        <f t="shared" si="120"/>
        <v>4420001</v>
      </c>
      <c r="S1566" t="str">
        <f t="shared" si="121"/>
        <v>4420001-TF</v>
      </c>
      <c r="T1566" t="str">
        <f t="shared" si="122"/>
        <v>4420001-TF</v>
      </c>
      <c r="U1566" t="str">
        <f t="shared" si="123"/>
        <v>2</v>
      </c>
      <c r="V1566" t="str">
        <f t="shared" si="124"/>
        <v>TF</v>
      </c>
    </row>
    <row r="1567" spans="1:22" x14ac:dyDescent="0.35">
      <c r="A1567" t="str">
        <f>IF('Support - Calculation Detail'!A1567="","",LEFT('Support - Calculation Detail'!A1567,7)&amp;"-"&amp;RIGHT('Support - Calculation Detail'!A1567,2))</f>
        <v>4420001-UT</v>
      </c>
      <c r="B1567" t="str">
        <f>IF('Support - Calculation Detail'!C1567="","",'Support - Calculation Detail'!C1567)</f>
        <v>44</v>
      </c>
      <c r="C1567" t="str">
        <f>IF('Support - Calculation Detail'!B1567="","",'Support - Calculation Detail'!B1567)</f>
        <v>N</v>
      </c>
      <c r="D1567">
        <f>IF('Support - Calculation Detail'!D1567="","",'Support - Calculation Detail'!D1567)</f>
        <v>114509</v>
      </c>
      <c r="E1567">
        <f>IF('Support - Calculation Detail'!E1567="","",'Support - Calculation Detail'!E1567)</f>
        <v>0</v>
      </c>
      <c r="G1567">
        <f>IF('Support - Calculation Detail'!F1567="","",'Support - Calculation Detail'!F1567)</f>
        <v>114509</v>
      </c>
      <c r="H1567">
        <f>IF('Support - Calculation Detail'!G1567="","",'Support - Calculation Detail'!G1567)</f>
        <v>1.04</v>
      </c>
      <c r="I1567">
        <f>IF('Support - Calculation Detail'!H1567="","",'Support - Calculation Detail'!H1567)</f>
        <v>119089</v>
      </c>
      <c r="J1567">
        <f>IF('Support - Calculation Detail'!I1567="","",'Support - Calculation Detail'!I1567)</f>
        <v>0</v>
      </c>
      <c r="K1567">
        <f>IF('Support - Calculation Detail'!K1567="","",'Support - Calculation Detail'!K1567)</f>
        <v>119089</v>
      </c>
      <c r="L1567">
        <f>IF('Support - Calculation Detail'!L1567="","",'Support - Calculation Detail'!L1567)</f>
        <v>0</v>
      </c>
      <c r="M1567">
        <f>IF('Support - Calculation Detail'!M1567="","",'Support - Calculation Detail'!M1567)</f>
        <v>0</v>
      </c>
      <c r="N1567">
        <f>IF('Support - Calculation Detail'!N1567="","",'Support - Calculation Detail'!N1567)</f>
        <v>0</v>
      </c>
      <c r="P1567">
        <f>IF('Support - Calculation Detail'!O1567="","",'Support - Calculation Detail'!O1567)</f>
        <v>119089</v>
      </c>
      <c r="Q1567" t="b">
        <v>1</v>
      </c>
      <c r="R1567" t="str">
        <f t="shared" si="120"/>
        <v>4420001</v>
      </c>
      <c r="S1567" t="str">
        <f t="shared" si="121"/>
        <v>4420001-UT</v>
      </c>
      <c r="T1567" t="str">
        <f t="shared" si="122"/>
        <v>4420001-UT</v>
      </c>
      <c r="U1567" t="str">
        <f t="shared" si="123"/>
        <v>2</v>
      </c>
      <c r="V1567" t="str">
        <f t="shared" si="124"/>
        <v>UT</v>
      </c>
    </row>
    <row r="1568" spans="1:22" x14ac:dyDescent="0.35">
      <c r="A1568" t="str">
        <f>IF('Support - Calculation Detail'!A1568="","",LEFT('Support - Calculation Detail'!A1568,7)&amp;"-"&amp;RIGHT('Support - Calculation Detail'!A1568,2))</f>
        <v>4420002-TF</v>
      </c>
      <c r="B1568" t="str">
        <f>IF('Support - Calculation Detail'!C1568="","",'Support - Calculation Detail'!C1568)</f>
        <v>44</v>
      </c>
      <c r="C1568" t="str">
        <f>IF('Support - Calculation Detail'!B1568="","",'Support - Calculation Detail'!B1568)</f>
        <v>N</v>
      </c>
      <c r="D1568">
        <f>IF('Support - Calculation Detail'!D1568="","",'Support - Calculation Detail'!D1568)</f>
        <v>38899</v>
      </c>
      <c r="E1568">
        <f>IF('Support - Calculation Detail'!E1568="","",'Support - Calculation Detail'!E1568)</f>
        <v>0</v>
      </c>
      <c r="G1568">
        <f>IF('Support - Calculation Detail'!F1568="","",'Support - Calculation Detail'!F1568)</f>
        <v>38899</v>
      </c>
      <c r="H1568">
        <f>IF('Support - Calculation Detail'!G1568="","",'Support - Calculation Detail'!G1568)</f>
        <v>1.04</v>
      </c>
      <c r="I1568">
        <f>IF('Support - Calculation Detail'!H1568="","",'Support - Calculation Detail'!H1568)</f>
        <v>40455</v>
      </c>
      <c r="J1568">
        <f>IF('Support - Calculation Detail'!I1568="","",'Support - Calculation Detail'!I1568)</f>
        <v>0</v>
      </c>
      <c r="K1568">
        <f>IF('Support - Calculation Detail'!K1568="","",'Support - Calculation Detail'!K1568)</f>
        <v>40455</v>
      </c>
      <c r="L1568">
        <f>IF('Support - Calculation Detail'!L1568="","",'Support - Calculation Detail'!L1568)</f>
        <v>0</v>
      </c>
      <c r="M1568">
        <f>IF('Support - Calculation Detail'!M1568="","",'Support - Calculation Detail'!M1568)</f>
        <v>0</v>
      </c>
      <c r="N1568">
        <f>IF('Support - Calculation Detail'!N1568="","",'Support - Calculation Detail'!N1568)</f>
        <v>0</v>
      </c>
      <c r="P1568">
        <f>IF('Support - Calculation Detail'!O1568="","",'Support - Calculation Detail'!O1568)</f>
        <v>40455</v>
      </c>
      <c r="Q1568" t="b">
        <v>1</v>
      </c>
      <c r="R1568" t="str">
        <f t="shared" si="120"/>
        <v>4420002</v>
      </c>
      <c r="S1568" t="str">
        <f t="shared" si="121"/>
        <v>4420002-TF</v>
      </c>
      <c r="T1568" t="str">
        <f t="shared" si="122"/>
        <v>4420002-TF</v>
      </c>
      <c r="U1568" t="str">
        <f t="shared" si="123"/>
        <v>2</v>
      </c>
      <c r="V1568" t="str">
        <f t="shared" si="124"/>
        <v>TF</v>
      </c>
    </row>
    <row r="1569" spans="1:22" x14ac:dyDescent="0.35">
      <c r="A1569" t="str">
        <f>IF('Support - Calculation Detail'!A1569="","",LEFT('Support - Calculation Detail'!A1569,7)&amp;"-"&amp;RIGHT('Support - Calculation Detail'!A1569,2))</f>
        <v>4420002-UT</v>
      </c>
      <c r="B1569" t="str">
        <f>IF('Support - Calculation Detail'!C1569="","",'Support - Calculation Detail'!C1569)</f>
        <v>44</v>
      </c>
      <c r="C1569" t="str">
        <f>IF('Support - Calculation Detail'!B1569="","",'Support - Calculation Detail'!B1569)</f>
        <v>N</v>
      </c>
      <c r="D1569">
        <f>IF('Support - Calculation Detail'!D1569="","",'Support - Calculation Detail'!D1569)</f>
        <v>50329</v>
      </c>
      <c r="E1569">
        <f>IF('Support - Calculation Detail'!E1569="","",'Support - Calculation Detail'!E1569)</f>
        <v>0</v>
      </c>
      <c r="G1569">
        <f>IF('Support - Calculation Detail'!F1569="","",'Support - Calculation Detail'!F1569)</f>
        <v>50329</v>
      </c>
      <c r="H1569">
        <f>IF('Support - Calculation Detail'!G1569="","",'Support - Calculation Detail'!G1569)</f>
        <v>1.04</v>
      </c>
      <c r="I1569">
        <f>IF('Support - Calculation Detail'!H1569="","",'Support - Calculation Detail'!H1569)</f>
        <v>52342</v>
      </c>
      <c r="J1569">
        <f>IF('Support - Calculation Detail'!I1569="","",'Support - Calculation Detail'!I1569)</f>
        <v>0</v>
      </c>
      <c r="K1569">
        <f>IF('Support - Calculation Detail'!K1569="","",'Support - Calculation Detail'!K1569)</f>
        <v>52342</v>
      </c>
      <c r="L1569">
        <f>IF('Support - Calculation Detail'!L1569="","",'Support - Calculation Detail'!L1569)</f>
        <v>0</v>
      </c>
      <c r="M1569">
        <f>IF('Support - Calculation Detail'!M1569="","",'Support - Calculation Detail'!M1569)</f>
        <v>0</v>
      </c>
      <c r="N1569">
        <f>IF('Support - Calculation Detail'!N1569="","",'Support - Calculation Detail'!N1569)</f>
        <v>0</v>
      </c>
      <c r="P1569">
        <f>IF('Support - Calculation Detail'!O1569="","",'Support - Calculation Detail'!O1569)</f>
        <v>52342</v>
      </c>
      <c r="Q1569" t="b">
        <v>1</v>
      </c>
      <c r="R1569" t="str">
        <f t="shared" si="120"/>
        <v>4420002</v>
      </c>
      <c r="S1569" t="str">
        <f t="shared" si="121"/>
        <v>4420002-UT</v>
      </c>
      <c r="T1569" t="str">
        <f t="shared" si="122"/>
        <v>4420002-UT</v>
      </c>
      <c r="U1569" t="str">
        <f t="shared" si="123"/>
        <v>2</v>
      </c>
      <c r="V1569" t="str">
        <f t="shared" si="124"/>
        <v>UT</v>
      </c>
    </row>
    <row r="1570" spans="1:22" x14ac:dyDescent="0.35">
      <c r="A1570" t="str">
        <f>IF('Support - Calculation Detail'!A1570="","",LEFT('Support - Calculation Detail'!A1570,7)&amp;"-"&amp;RIGHT('Support - Calculation Detail'!A1570,2))</f>
        <v>4420003-TF</v>
      </c>
      <c r="B1570" t="str">
        <f>IF('Support - Calculation Detail'!C1570="","",'Support - Calculation Detail'!C1570)</f>
        <v>44</v>
      </c>
      <c r="C1570" t="str">
        <f>IF('Support - Calculation Detail'!B1570="","",'Support - Calculation Detail'!B1570)</f>
        <v>N</v>
      </c>
      <c r="D1570">
        <f>IF('Support - Calculation Detail'!D1570="","",'Support - Calculation Detail'!D1570)</f>
        <v>21241</v>
      </c>
      <c r="E1570">
        <f>IF('Support - Calculation Detail'!E1570="","",'Support - Calculation Detail'!E1570)</f>
        <v>240463</v>
      </c>
      <c r="G1570">
        <f>IF('Support - Calculation Detail'!F1570="","",'Support - Calculation Detail'!F1570)</f>
        <v>261704</v>
      </c>
      <c r="H1570">
        <f>IF('Support - Calculation Detail'!G1570="","",'Support - Calculation Detail'!G1570)</f>
        <v>1.04</v>
      </c>
      <c r="I1570">
        <f>IF('Support - Calculation Detail'!H1570="","",'Support - Calculation Detail'!H1570)</f>
        <v>272172</v>
      </c>
      <c r="J1570">
        <f>IF('Support - Calculation Detail'!I1570="","",'Support - Calculation Detail'!I1570)</f>
        <v>0</v>
      </c>
      <c r="K1570">
        <f>IF('Support - Calculation Detail'!K1570="","",'Support - Calculation Detail'!K1570)</f>
        <v>272172</v>
      </c>
      <c r="L1570">
        <f>IF('Support - Calculation Detail'!L1570="","",'Support - Calculation Detail'!L1570)</f>
        <v>0</v>
      </c>
      <c r="M1570">
        <f>IF('Support - Calculation Detail'!M1570="","",'Support - Calculation Detail'!M1570)</f>
        <v>0</v>
      </c>
      <c r="N1570">
        <f>IF('Support - Calculation Detail'!N1570="","",'Support - Calculation Detail'!N1570)</f>
        <v>0</v>
      </c>
      <c r="P1570">
        <f>IF('Support - Calculation Detail'!O1570="","",'Support - Calculation Detail'!O1570)</f>
        <v>272172</v>
      </c>
      <c r="Q1570" t="b">
        <v>1</v>
      </c>
      <c r="R1570" t="str">
        <f t="shared" si="120"/>
        <v>4420003</v>
      </c>
      <c r="S1570" t="str">
        <f t="shared" si="121"/>
        <v>4420003-TF</v>
      </c>
      <c r="T1570" t="str">
        <f t="shared" si="122"/>
        <v>4420003-TF</v>
      </c>
      <c r="U1570" t="str">
        <f t="shared" si="123"/>
        <v>2</v>
      </c>
      <c r="V1570" t="str">
        <f t="shared" si="124"/>
        <v>TF</v>
      </c>
    </row>
    <row r="1571" spans="1:22" x14ac:dyDescent="0.35">
      <c r="A1571" t="str">
        <f>IF('Support - Calculation Detail'!A1571="","",LEFT('Support - Calculation Detail'!A1571,7)&amp;"-"&amp;RIGHT('Support - Calculation Detail'!A1571,2))</f>
        <v>4420003-UT</v>
      </c>
      <c r="B1571" t="str">
        <f>IF('Support - Calculation Detail'!C1571="","",'Support - Calculation Detail'!C1571)</f>
        <v>44</v>
      </c>
      <c r="C1571" t="str">
        <f>IF('Support - Calculation Detail'!B1571="","",'Support - Calculation Detail'!B1571)</f>
        <v>N</v>
      </c>
      <c r="D1571">
        <f>IF('Support - Calculation Detail'!D1571="","",'Support - Calculation Detail'!D1571)</f>
        <v>27087</v>
      </c>
      <c r="E1571">
        <f>IF('Support - Calculation Detail'!E1571="","",'Support - Calculation Detail'!E1571)</f>
        <v>0</v>
      </c>
      <c r="G1571">
        <f>IF('Support - Calculation Detail'!F1571="","",'Support - Calculation Detail'!F1571)</f>
        <v>27087</v>
      </c>
      <c r="H1571">
        <f>IF('Support - Calculation Detail'!G1571="","",'Support - Calculation Detail'!G1571)</f>
        <v>1.04</v>
      </c>
      <c r="I1571">
        <f>IF('Support - Calculation Detail'!H1571="","",'Support - Calculation Detail'!H1571)</f>
        <v>28170</v>
      </c>
      <c r="J1571">
        <f>IF('Support - Calculation Detail'!I1571="","",'Support - Calculation Detail'!I1571)</f>
        <v>0</v>
      </c>
      <c r="K1571">
        <f>IF('Support - Calculation Detail'!K1571="","",'Support - Calculation Detail'!K1571)</f>
        <v>28170</v>
      </c>
      <c r="L1571">
        <f>IF('Support - Calculation Detail'!L1571="","",'Support - Calculation Detail'!L1571)</f>
        <v>0</v>
      </c>
      <c r="M1571">
        <f>IF('Support - Calculation Detail'!M1571="","",'Support - Calculation Detail'!M1571)</f>
        <v>0</v>
      </c>
      <c r="N1571">
        <f>IF('Support - Calculation Detail'!N1571="","",'Support - Calculation Detail'!N1571)</f>
        <v>0</v>
      </c>
      <c r="P1571">
        <f>IF('Support - Calculation Detail'!O1571="","",'Support - Calculation Detail'!O1571)</f>
        <v>28170</v>
      </c>
      <c r="Q1571" t="b">
        <v>1</v>
      </c>
      <c r="R1571" t="str">
        <f t="shared" si="120"/>
        <v>4420003</v>
      </c>
      <c r="S1571" t="str">
        <f t="shared" si="121"/>
        <v>4420003-UT</v>
      </c>
      <c r="T1571" t="str">
        <f t="shared" si="122"/>
        <v>4420003-UT</v>
      </c>
      <c r="U1571" t="str">
        <f t="shared" si="123"/>
        <v>2</v>
      </c>
      <c r="V1571" t="str">
        <f t="shared" si="124"/>
        <v>UT</v>
      </c>
    </row>
    <row r="1572" spans="1:22" x14ac:dyDescent="0.35">
      <c r="A1572" t="str">
        <f>IF('Support - Calculation Detail'!A1572="","",LEFT('Support - Calculation Detail'!A1572,7)&amp;"-"&amp;RIGHT('Support - Calculation Detail'!A1572,2))</f>
        <v>4420004-TF</v>
      </c>
      <c r="B1572" t="str">
        <f>IF('Support - Calculation Detail'!C1572="","",'Support - Calculation Detail'!C1572)</f>
        <v>44</v>
      </c>
      <c r="C1572" t="str">
        <f>IF('Support - Calculation Detail'!B1572="","",'Support - Calculation Detail'!B1572)</f>
        <v>N</v>
      </c>
      <c r="D1572">
        <f>IF('Support - Calculation Detail'!D1572="","",'Support - Calculation Detail'!D1572)</f>
        <v>32990</v>
      </c>
      <c r="E1572">
        <f>IF('Support - Calculation Detail'!E1572="","",'Support - Calculation Detail'!E1572)</f>
        <v>259874</v>
      </c>
      <c r="G1572">
        <f>IF('Support - Calculation Detail'!F1572="","",'Support - Calculation Detail'!F1572)</f>
        <v>292864</v>
      </c>
      <c r="H1572">
        <f>IF('Support - Calculation Detail'!G1572="","",'Support - Calculation Detail'!G1572)</f>
        <v>1.04</v>
      </c>
      <c r="I1572">
        <f>IF('Support - Calculation Detail'!H1572="","",'Support - Calculation Detail'!H1572)</f>
        <v>304579</v>
      </c>
      <c r="J1572">
        <f>IF('Support - Calculation Detail'!I1572="","",'Support - Calculation Detail'!I1572)</f>
        <v>0</v>
      </c>
      <c r="K1572">
        <f>IF('Support - Calculation Detail'!K1572="","",'Support - Calculation Detail'!K1572)</f>
        <v>304579</v>
      </c>
      <c r="L1572">
        <f>IF('Support - Calculation Detail'!L1572="","",'Support - Calculation Detail'!L1572)</f>
        <v>0</v>
      </c>
      <c r="M1572">
        <f>IF('Support - Calculation Detail'!M1572="","",'Support - Calculation Detail'!M1572)</f>
        <v>0</v>
      </c>
      <c r="N1572">
        <f>IF('Support - Calculation Detail'!N1572="","",'Support - Calculation Detail'!N1572)</f>
        <v>0</v>
      </c>
      <c r="P1572">
        <f>IF('Support - Calculation Detail'!O1572="","",'Support - Calculation Detail'!O1572)</f>
        <v>304579</v>
      </c>
      <c r="Q1572" t="b">
        <v>1</v>
      </c>
      <c r="R1572" t="str">
        <f t="shared" si="120"/>
        <v>4420004</v>
      </c>
      <c r="S1572" t="str">
        <f t="shared" si="121"/>
        <v>4420004-TF</v>
      </c>
      <c r="T1572" t="str">
        <f t="shared" si="122"/>
        <v>4420004-TF</v>
      </c>
      <c r="U1572" t="str">
        <f t="shared" si="123"/>
        <v>2</v>
      </c>
      <c r="V1572" t="str">
        <f t="shared" si="124"/>
        <v>TF</v>
      </c>
    </row>
    <row r="1573" spans="1:22" x14ac:dyDescent="0.35">
      <c r="A1573" t="str">
        <f>IF('Support - Calculation Detail'!A1573="","",LEFT('Support - Calculation Detail'!A1573,7)&amp;"-"&amp;RIGHT('Support - Calculation Detail'!A1573,2))</f>
        <v>4420004-UT</v>
      </c>
      <c r="B1573" t="str">
        <f>IF('Support - Calculation Detail'!C1573="","",'Support - Calculation Detail'!C1573)</f>
        <v>44</v>
      </c>
      <c r="C1573" t="str">
        <f>IF('Support - Calculation Detail'!B1573="","",'Support - Calculation Detail'!B1573)</f>
        <v>N</v>
      </c>
      <c r="D1573">
        <f>IF('Support - Calculation Detail'!D1573="","",'Support - Calculation Detail'!D1573)</f>
        <v>16098</v>
      </c>
      <c r="E1573">
        <f>IF('Support - Calculation Detail'!E1573="","",'Support - Calculation Detail'!E1573)</f>
        <v>0</v>
      </c>
      <c r="G1573">
        <f>IF('Support - Calculation Detail'!F1573="","",'Support - Calculation Detail'!F1573)</f>
        <v>16098</v>
      </c>
      <c r="H1573">
        <f>IF('Support - Calculation Detail'!G1573="","",'Support - Calculation Detail'!G1573)</f>
        <v>1.04</v>
      </c>
      <c r="I1573">
        <f>IF('Support - Calculation Detail'!H1573="","",'Support - Calculation Detail'!H1573)</f>
        <v>16742</v>
      </c>
      <c r="J1573">
        <f>IF('Support - Calculation Detail'!I1573="","",'Support - Calculation Detail'!I1573)</f>
        <v>0</v>
      </c>
      <c r="K1573">
        <f>IF('Support - Calculation Detail'!K1573="","",'Support - Calculation Detail'!K1573)</f>
        <v>16742</v>
      </c>
      <c r="L1573">
        <f>IF('Support - Calculation Detail'!L1573="","",'Support - Calculation Detail'!L1573)</f>
        <v>0</v>
      </c>
      <c r="M1573">
        <f>IF('Support - Calculation Detail'!M1573="","",'Support - Calculation Detail'!M1573)</f>
        <v>0</v>
      </c>
      <c r="N1573">
        <f>IF('Support - Calculation Detail'!N1573="","",'Support - Calculation Detail'!N1573)</f>
        <v>0</v>
      </c>
      <c r="P1573">
        <f>IF('Support - Calculation Detail'!O1573="","",'Support - Calculation Detail'!O1573)</f>
        <v>16742</v>
      </c>
      <c r="Q1573" t="b">
        <v>1</v>
      </c>
      <c r="R1573" t="str">
        <f t="shared" si="120"/>
        <v>4420004</v>
      </c>
      <c r="S1573" t="str">
        <f t="shared" si="121"/>
        <v>4420004-UT</v>
      </c>
      <c r="T1573" t="str">
        <f t="shared" si="122"/>
        <v>4420004-UT</v>
      </c>
      <c r="U1573" t="str">
        <f t="shared" si="123"/>
        <v>2</v>
      </c>
      <c r="V1573" t="str">
        <f t="shared" si="124"/>
        <v>UT</v>
      </c>
    </row>
    <row r="1574" spans="1:22" x14ac:dyDescent="0.35">
      <c r="A1574" t="str">
        <f>IF('Support - Calculation Detail'!A1574="","",LEFT('Support - Calculation Detail'!A1574,7)&amp;"-"&amp;RIGHT('Support - Calculation Detail'!A1574,2))</f>
        <v>4420005-TF</v>
      </c>
      <c r="B1574" t="str">
        <f>IF('Support - Calculation Detail'!C1574="","",'Support - Calculation Detail'!C1574)</f>
        <v>44</v>
      </c>
      <c r="C1574" t="str">
        <f>IF('Support - Calculation Detail'!B1574="","",'Support - Calculation Detail'!B1574)</f>
        <v>N</v>
      </c>
      <c r="D1574">
        <f>IF('Support - Calculation Detail'!D1574="","",'Support - Calculation Detail'!D1574)</f>
        <v>20939</v>
      </c>
      <c r="E1574">
        <f>IF('Support - Calculation Detail'!E1574="","",'Support - Calculation Detail'!E1574)</f>
        <v>0</v>
      </c>
      <c r="G1574">
        <f>IF('Support - Calculation Detail'!F1574="","",'Support - Calculation Detail'!F1574)</f>
        <v>20939</v>
      </c>
      <c r="H1574">
        <f>IF('Support - Calculation Detail'!G1574="","",'Support - Calculation Detail'!G1574)</f>
        <v>1.04</v>
      </c>
      <c r="I1574">
        <f>IF('Support - Calculation Detail'!H1574="","",'Support - Calculation Detail'!H1574)</f>
        <v>21777</v>
      </c>
      <c r="J1574">
        <f>IF('Support - Calculation Detail'!I1574="","",'Support - Calculation Detail'!I1574)</f>
        <v>0</v>
      </c>
      <c r="K1574">
        <f>IF('Support - Calculation Detail'!K1574="","",'Support - Calculation Detail'!K1574)</f>
        <v>21777</v>
      </c>
      <c r="L1574">
        <f>IF('Support - Calculation Detail'!L1574="","",'Support - Calculation Detail'!L1574)</f>
        <v>0</v>
      </c>
      <c r="M1574">
        <f>IF('Support - Calculation Detail'!M1574="","",'Support - Calculation Detail'!M1574)</f>
        <v>0</v>
      </c>
      <c r="N1574">
        <f>IF('Support - Calculation Detail'!N1574="","",'Support - Calculation Detail'!N1574)</f>
        <v>0</v>
      </c>
      <c r="P1574">
        <f>IF('Support - Calculation Detail'!O1574="","",'Support - Calculation Detail'!O1574)</f>
        <v>21777</v>
      </c>
      <c r="Q1574" t="b">
        <v>1</v>
      </c>
      <c r="R1574" t="str">
        <f t="shared" si="120"/>
        <v>4420005</v>
      </c>
      <c r="S1574" t="str">
        <f t="shared" si="121"/>
        <v>4420005-TF</v>
      </c>
      <c r="T1574" t="str">
        <f t="shared" si="122"/>
        <v>4420005-TF</v>
      </c>
      <c r="U1574" t="str">
        <f t="shared" si="123"/>
        <v>2</v>
      </c>
      <c r="V1574" t="str">
        <f t="shared" si="124"/>
        <v>TF</v>
      </c>
    </row>
    <row r="1575" spans="1:22" x14ac:dyDescent="0.35">
      <c r="A1575" t="str">
        <f>IF('Support - Calculation Detail'!A1575="","",LEFT('Support - Calculation Detail'!A1575,7)&amp;"-"&amp;RIGHT('Support - Calculation Detail'!A1575,2))</f>
        <v>4420005-UT</v>
      </c>
      <c r="B1575" t="str">
        <f>IF('Support - Calculation Detail'!C1575="","",'Support - Calculation Detail'!C1575)</f>
        <v>44</v>
      </c>
      <c r="C1575" t="str">
        <f>IF('Support - Calculation Detail'!B1575="","",'Support - Calculation Detail'!B1575)</f>
        <v>N</v>
      </c>
      <c r="D1575">
        <f>IF('Support - Calculation Detail'!D1575="","",'Support - Calculation Detail'!D1575)</f>
        <v>24901</v>
      </c>
      <c r="E1575">
        <f>IF('Support - Calculation Detail'!E1575="","",'Support - Calculation Detail'!E1575)</f>
        <v>0</v>
      </c>
      <c r="G1575">
        <f>IF('Support - Calculation Detail'!F1575="","",'Support - Calculation Detail'!F1575)</f>
        <v>24901</v>
      </c>
      <c r="H1575">
        <f>IF('Support - Calculation Detail'!G1575="","",'Support - Calculation Detail'!G1575)</f>
        <v>1.04</v>
      </c>
      <c r="I1575">
        <f>IF('Support - Calculation Detail'!H1575="","",'Support - Calculation Detail'!H1575)</f>
        <v>25897</v>
      </c>
      <c r="J1575">
        <f>IF('Support - Calculation Detail'!I1575="","",'Support - Calculation Detail'!I1575)</f>
        <v>0</v>
      </c>
      <c r="K1575">
        <f>IF('Support - Calculation Detail'!K1575="","",'Support - Calculation Detail'!K1575)</f>
        <v>25897</v>
      </c>
      <c r="L1575">
        <f>IF('Support - Calculation Detail'!L1575="","",'Support - Calculation Detail'!L1575)</f>
        <v>0</v>
      </c>
      <c r="M1575">
        <f>IF('Support - Calculation Detail'!M1575="","",'Support - Calculation Detail'!M1575)</f>
        <v>0</v>
      </c>
      <c r="N1575">
        <f>IF('Support - Calculation Detail'!N1575="","",'Support - Calculation Detail'!N1575)</f>
        <v>0</v>
      </c>
      <c r="P1575">
        <f>IF('Support - Calculation Detail'!O1575="","",'Support - Calculation Detail'!O1575)</f>
        <v>25897</v>
      </c>
      <c r="Q1575" t="b">
        <v>1</v>
      </c>
      <c r="R1575" t="str">
        <f t="shared" si="120"/>
        <v>4420005</v>
      </c>
      <c r="S1575" t="str">
        <f t="shared" si="121"/>
        <v>4420005-UT</v>
      </c>
      <c r="T1575" t="str">
        <f t="shared" si="122"/>
        <v>4420005-UT</v>
      </c>
      <c r="U1575" t="str">
        <f t="shared" si="123"/>
        <v>2</v>
      </c>
      <c r="V1575" t="str">
        <f t="shared" si="124"/>
        <v>UT</v>
      </c>
    </row>
    <row r="1576" spans="1:22" x14ac:dyDescent="0.35">
      <c r="A1576" t="str">
        <f>IF('Support - Calculation Detail'!A1576="","",LEFT('Support - Calculation Detail'!A1576,7)&amp;"-"&amp;RIGHT('Support - Calculation Detail'!A1576,2))</f>
        <v>4420006-TF</v>
      </c>
      <c r="B1576" t="str">
        <f>IF('Support - Calculation Detail'!C1576="","",'Support - Calculation Detail'!C1576)</f>
        <v>44</v>
      </c>
      <c r="C1576" t="str">
        <f>IF('Support - Calculation Detail'!B1576="","",'Support - Calculation Detail'!B1576)</f>
        <v>N</v>
      </c>
      <c r="D1576">
        <f>IF('Support - Calculation Detail'!D1576="","",'Support - Calculation Detail'!D1576)</f>
        <v>83808</v>
      </c>
      <c r="E1576">
        <f>IF('Support - Calculation Detail'!E1576="","",'Support - Calculation Detail'!E1576)</f>
        <v>0</v>
      </c>
      <c r="G1576">
        <f>IF('Support - Calculation Detail'!F1576="","",'Support - Calculation Detail'!F1576)</f>
        <v>83808</v>
      </c>
      <c r="H1576">
        <f>IF('Support - Calculation Detail'!G1576="","",'Support - Calculation Detail'!G1576)</f>
        <v>1.04</v>
      </c>
      <c r="I1576">
        <f>IF('Support - Calculation Detail'!H1576="","",'Support - Calculation Detail'!H1576)</f>
        <v>87160</v>
      </c>
      <c r="J1576">
        <f>IF('Support - Calculation Detail'!I1576="","",'Support - Calculation Detail'!I1576)</f>
        <v>0</v>
      </c>
      <c r="K1576">
        <f>IF('Support - Calculation Detail'!K1576="","",'Support - Calculation Detail'!K1576)</f>
        <v>87160</v>
      </c>
      <c r="L1576">
        <f>IF('Support - Calculation Detail'!L1576="","",'Support - Calculation Detail'!L1576)</f>
        <v>0</v>
      </c>
      <c r="M1576">
        <f>IF('Support - Calculation Detail'!M1576="","",'Support - Calculation Detail'!M1576)</f>
        <v>0</v>
      </c>
      <c r="N1576">
        <f>IF('Support - Calculation Detail'!N1576="","",'Support - Calculation Detail'!N1576)</f>
        <v>0</v>
      </c>
      <c r="P1576">
        <f>IF('Support - Calculation Detail'!O1576="","",'Support - Calculation Detail'!O1576)</f>
        <v>87160</v>
      </c>
      <c r="Q1576" t="b">
        <v>1</v>
      </c>
      <c r="R1576" t="str">
        <f t="shared" si="120"/>
        <v>4420006</v>
      </c>
      <c r="S1576" t="str">
        <f t="shared" si="121"/>
        <v>4420006-TF</v>
      </c>
      <c r="T1576" t="str">
        <f t="shared" si="122"/>
        <v>4420006-TF</v>
      </c>
      <c r="U1576" t="str">
        <f t="shared" si="123"/>
        <v>2</v>
      </c>
      <c r="V1576" t="str">
        <f t="shared" si="124"/>
        <v>TF</v>
      </c>
    </row>
    <row r="1577" spans="1:22" x14ac:dyDescent="0.35">
      <c r="A1577" t="str">
        <f>IF('Support - Calculation Detail'!A1577="","",LEFT('Support - Calculation Detail'!A1577,7)&amp;"-"&amp;RIGHT('Support - Calculation Detail'!A1577,2))</f>
        <v>4420006-UT</v>
      </c>
      <c r="B1577" t="str">
        <f>IF('Support - Calculation Detail'!C1577="","",'Support - Calculation Detail'!C1577)</f>
        <v>44</v>
      </c>
      <c r="C1577" t="str">
        <f>IF('Support - Calculation Detail'!B1577="","",'Support - Calculation Detail'!B1577)</f>
        <v>N</v>
      </c>
      <c r="D1577">
        <f>IF('Support - Calculation Detail'!D1577="","",'Support - Calculation Detail'!D1577)</f>
        <v>54866</v>
      </c>
      <c r="E1577">
        <f>IF('Support - Calculation Detail'!E1577="","",'Support - Calculation Detail'!E1577)</f>
        <v>0</v>
      </c>
      <c r="G1577">
        <f>IF('Support - Calculation Detail'!F1577="","",'Support - Calculation Detail'!F1577)</f>
        <v>54866</v>
      </c>
      <c r="H1577">
        <f>IF('Support - Calculation Detail'!G1577="","",'Support - Calculation Detail'!G1577)</f>
        <v>1.04</v>
      </c>
      <c r="I1577">
        <f>IF('Support - Calculation Detail'!H1577="","",'Support - Calculation Detail'!H1577)</f>
        <v>57061</v>
      </c>
      <c r="J1577">
        <f>IF('Support - Calculation Detail'!I1577="","",'Support - Calculation Detail'!I1577)</f>
        <v>0</v>
      </c>
      <c r="K1577">
        <f>IF('Support - Calculation Detail'!K1577="","",'Support - Calculation Detail'!K1577)</f>
        <v>57061</v>
      </c>
      <c r="L1577">
        <f>IF('Support - Calculation Detail'!L1577="","",'Support - Calculation Detail'!L1577)</f>
        <v>0</v>
      </c>
      <c r="M1577">
        <f>IF('Support - Calculation Detail'!M1577="","",'Support - Calculation Detail'!M1577)</f>
        <v>0</v>
      </c>
      <c r="N1577">
        <f>IF('Support - Calculation Detail'!N1577="","",'Support - Calculation Detail'!N1577)</f>
        <v>0</v>
      </c>
      <c r="P1577">
        <f>IF('Support - Calculation Detail'!O1577="","",'Support - Calculation Detail'!O1577)</f>
        <v>57061</v>
      </c>
      <c r="Q1577" t="b">
        <v>1</v>
      </c>
      <c r="R1577" t="str">
        <f t="shared" si="120"/>
        <v>4420006</v>
      </c>
      <c r="S1577" t="str">
        <f t="shared" si="121"/>
        <v>4420006-UT</v>
      </c>
      <c r="T1577" t="str">
        <f t="shared" si="122"/>
        <v>4420006-UT</v>
      </c>
      <c r="U1577" t="str">
        <f t="shared" si="123"/>
        <v>2</v>
      </c>
      <c r="V1577" t="str">
        <f t="shared" si="124"/>
        <v>UT</v>
      </c>
    </row>
    <row r="1578" spans="1:22" x14ac:dyDescent="0.35">
      <c r="A1578" t="str">
        <f>IF('Support - Calculation Detail'!A1578="","",LEFT('Support - Calculation Detail'!A1578,7)&amp;"-"&amp;RIGHT('Support - Calculation Detail'!A1578,2))</f>
        <v>4420007-TF</v>
      </c>
      <c r="B1578" t="str">
        <f>IF('Support - Calculation Detail'!C1578="","",'Support - Calculation Detail'!C1578)</f>
        <v>44</v>
      </c>
      <c r="C1578" t="str">
        <f>IF('Support - Calculation Detail'!B1578="","",'Support - Calculation Detail'!B1578)</f>
        <v>N</v>
      </c>
      <c r="D1578">
        <f>IF('Support - Calculation Detail'!D1578="","",'Support - Calculation Detail'!D1578)</f>
        <v>165673</v>
      </c>
      <c r="E1578">
        <f>IF('Support - Calculation Detail'!E1578="","",'Support - Calculation Detail'!E1578)</f>
        <v>0</v>
      </c>
      <c r="G1578">
        <f>IF('Support - Calculation Detail'!F1578="","",'Support - Calculation Detail'!F1578)</f>
        <v>165673</v>
      </c>
      <c r="H1578">
        <f>IF('Support - Calculation Detail'!G1578="","",'Support - Calculation Detail'!G1578)</f>
        <v>1.04</v>
      </c>
      <c r="I1578">
        <f>IF('Support - Calculation Detail'!H1578="","",'Support - Calculation Detail'!H1578)</f>
        <v>172300</v>
      </c>
      <c r="J1578">
        <f>IF('Support - Calculation Detail'!I1578="","",'Support - Calculation Detail'!I1578)</f>
        <v>0</v>
      </c>
      <c r="K1578">
        <f>IF('Support - Calculation Detail'!K1578="","",'Support - Calculation Detail'!K1578)</f>
        <v>172300</v>
      </c>
      <c r="L1578">
        <f>IF('Support - Calculation Detail'!L1578="","",'Support - Calculation Detail'!L1578)</f>
        <v>0</v>
      </c>
      <c r="M1578">
        <f>IF('Support - Calculation Detail'!M1578="","",'Support - Calculation Detail'!M1578)</f>
        <v>0</v>
      </c>
      <c r="N1578">
        <f>IF('Support - Calculation Detail'!N1578="","",'Support - Calculation Detail'!N1578)</f>
        <v>0</v>
      </c>
      <c r="P1578">
        <f>IF('Support - Calculation Detail'!O1578="","",'Support - Calculation Detail'!O1578)</f>
        <v>172300</v>
      </c>
      <c r="Q1578" t="b">
        <v>1</v>
      </c>
      <c r="R1578" t="str">
        <f t="shared" si="120"/>
        <v>4420007</v>
      </c>
      <c r="S1578" t="str">
        <f t="shared" si="121"/>
        <v>4420007-TF</v>
      </c>
      <c r="T1578" t="str">
        <f t="shared" si="122"/>
        <v>4420007-TF</v>
      </c>
      <c r="U1578" t="str">
        <f t="shared" si="123"/>
        <v>2</v>
      </c>
      <c r="V1578" t="str">
        <f t="shared" si="124"/>
        <v>TF</v>
      </c>
    </row>
    <row r="1579" spans="1:22" x14ac:dyDescent="0.35">
      <c r="A1579" t="str">
        <f>IF('Support - Calculation Detail'!A1579="","",LEFT('Support - Calculation Detail'!A1579,7)&amp;"-"&amp;RIGHT('Support - Calculation Detail'!A1579,2))</f>
        <v>4420007-UT</v>
      </c>
      <c r="B1579" t="str">
        <f>IF('Support - Calculation Detail'!C1579="","",'Support - Calculation Detail'!C1579)</f>
        <v>44</v>
      </c>
      <c r="C1579" t="str">
        <f>IF('Support - Calculation Detail'!B1579="","",'Support - Calculation Detail'!B1579)</f>
        <v>N</v>
      </c>
      <c r="D1579">
        <f>IF('Support - Calculation Detail'!D1579="","",'Support - Calculation Detail'!D1579)</f>
        <v>10216</v>
      </c>
      <c r="E1579">
        <f>IF('Support - Calculation Detail'!E1579="","",'Support - Calculation Detail'!E1579)</f>
        <v>0</v>
      </c>
      <c r="G1579">
        <f>IF('Support - Calculation Detail'!F1579="","",'Support - Calculation Detail'!F1579)</f>
        <v>10216</v>
      </c>
      <c r="H1579">
        <f>IF('Support - Calculation Detail'!G1579="","",'Support - Calculation Detail'!G1579)</f>
        <v>1.04</v>
      </c>
      <c r="I1579">
        <f>IF('Support - Calculation Detail'!H1579="","",'Support - Calculation Detail'!H1579)</f>
        <v>10625</v>
      </c>
      <c r="J1579">
        <f>IF('Support - Calculation Detail'!I1579="","",'Support - Calculation Detail'!I1579)</f>
        <v>0</v>
      </c>
      <c r="K1579">
        <f>IF('Support - Calculation Detail'!K1579="","",'Support - Calculation Detail'!K1579)</f>
        <v>10625</v>
      </c>
      <c r="L1579">
        <f>IF('Support - Calculation Detail'!L1579="","",'Support - Calculation Detail'!L1579)</f>
        <v>0</v>
      </c>
      <c r="M1579">
        <f>IF('Support - Calculation Detail'!M1579="","",'Support - Calculation Detail'!M1579)</f>
        <v>0</v>
      </c>
      <c r="N1579">
        <f>IF('Support - Calculation Detail'!N1579="","",'Support - Calculation Detail'!N1579)</f>
        <v>0</v>
      </c>
      <c r="P1579">
        <f>IF('Support - Calculation Detail'!O1579="","",'Support - Calculation Detail'!O1579)</f>
        <v>10625</v>
      </c>
      <c r="Q1579" t="b">
        <v>1</v>
      </c>
      <c r="R1579" t="str">
        <f t="shared" si="120"/>
        <v>4420007</v>
      </c>
      <c r="S1579" t="str">
        <f t="shared" si="121"/>
        <v>4420007-UT</v>
      </c>
      <c r="T1579" t="str">
        <f t="shared" si="122"/>
        <v>4420007-UT</v>
      </c>
      <c r="U1579" t="str">
        <f t="shared" si="123"/>
        <v>2</v>
      </c>
      <c r="V1579" t="str">
        <f t="shared" si="124"/>
        <v>UT</v>
      </c>
    </row>
    <row r="1580" spans="1:22" x14ac:dyDescent="0.35">
      <c r="A1580" t="str">
        <f>IF('Support - Calculation Detail'!A1580="","",LEFT('Support - Calculation Detail'!A1580,7)&amp;"-"&amp;RIGHT('Support - Calculation Detail'!A1580,2))</f>
        <v>4420008-TF</v>
      </c>
      <c r="B1580" t="str">
        <f>IF('Support - Calculation Detail'!C1580="","",'Support - Calculation Detail'!C1580)</f>
        <v>44</v>
      </c>
      <c r="C1580" t="str">
        <f>IF('Support - Calculation Detail'!B1580="","",'Support - Calculation Detail'!B1580)</f>
        <v>N</v>
      </c>
      <c r="D1580">
        <f>IF('Support - Calculation Detail'!D1580="","",'Support - Calculation Detail'!D1580)</f>
        <v>85072</v>
      </c>
      <c r="E1580">
        <f>IF('Support - Calculation Detail'!E1580="","",'Support - Calculation Detail'!E1580)</f>
        <v>0</v>
      </c>
      <c r="G1580">
        <f>IF('Support - Calculation Detail'!F1580="","",'Support - Calculation Detail'!F1580)</f>
        <v>85072</v>
      </c>
      <c r="H1580">
        <f>IF('Support - Calculation Detail'!G1580="","",'Support - Calculation Detail'!G1580)</f>
        <v>1.04</v>
      </c>
      <c r="I1580">
        <f>IF('Support - Calculation Detail'!H1580="","",'Support - Calculation Detail'!H1580)</f>
        <v>88475</v>
      </c>
      <c r="J1580">
        <f>IF('Support - Calculation Detail'!I1580="","",'Support - Calculation Detail'!I1580)</f>
        <v>0</v>
      </c>
      <c r="K1580">
        <f>IF('Support - Calculation Detail'!K1580="","",'Support - Calculation Detail'!K1580)</f>
        <v>88475</v>
      </c>
      <c r="L1580">
        <f>IF('Support - Calculation Detail'!L1580="","",'Support - Calculation Detail'!L1580)</f>
        <v>0</v>
      </c>
      <c r="M1580">
        <f>IF('Support - Calculation Detail'!M1580="","",'Support - Calculation Detail'!M1580)</f>
        <v>0</v>
      </c>
      <c r="N1580">
        <f>IF('Support - Calculation Detail'!N1580="","",'Support - Calculation Detail'!N1580)</f>
        <v>0</v>
      </c>
      <c r="P1580">
        <f>IF('Support - Calculation Detail'!O1580="","",'Support - Calculation Detail'!O1580)</f>
        <v>88475</v>
      </c>
      <c r="Q1580" t="b">
        <v>1</v>
      </c>
      <c r="R1580" t="str">
        <f t="shared" si="120"/>
        <v>4420008</v>
      </c>
      <c r="S1580" t="str">
        <f t="shared" si="121"/>
        <v>4420008-TF</v>
      </c>
      <c r="T1580" t="str">
        <f t="shared" si="122"/>
        <v>4420008-TF</v>
      </c>
      <c r="U1580" t="str">
        <f t="shared" si="123"/>
        <v>2</v>
      </c>
      <c r="V1580" t="str">
        <f t="shared" si="124"/>
        <v>TF</v>
      </c>
    </row>
    <row r="1581" spans="1:22" x14ac:dyDescent="0.35">
      <c r="A1581" t="str">
        <f>IF('Support - Calculation Detail'!A1581="","",LEFT('Support - Calculation Detail'!A1581,7)&amp;"-"&amp;RIGHT('Support - Calculation Detail'!A1581,2))</f>
        <v>4420008-UT</v>
      </c>
      <c r="B1581" t="str">
        <f>IF('Support - Calculation Detail'!C1581="","",'Support - Calculation Detail'!C1581)</f>
        <v>44</v>
      </c>
      <c r="C1581" t="str">
        <f>IF('Support - Calculation Detail'!B1581="","",'Support - Calculation Detail'!B1581)</f>
        <v>N</v>
      </c>
      <c r="D1581">
        <f>IF('Support - Calculation Detail'!D1581="","",'Support - Calculation Detail'!D1581)</f>
        <v>12436</v>
      </c>
      <c r="E1581">
        <f>IF('Support - Calculation Detail'!E1581="","",'Support - Calculation Detail'!E1581)</f>
        <v>0</v>
      </c>
      <c r="G1581">
        <f>IF('Support - Calculation Detail'!F1581="","",'Support - Calculation Detail'!F1581)</f>
        <v>12436</v>
      </c>
      <c r="H1581">
        <f>IF('Support - Calculation Detail'!G1581="","",'Support - Calculation Detail'!G1581)</f>
        <v>1.04</v>
      </c>
      <c r="I1581">
        <f>IF('Support - Calculation Detail'!H1581="","",'Support - Calculation Detail'!H1581)</f>
        <v>12933</v>
      </c>
      <c r="J1581">
        <f>IF('Support - Calculation Detail'!I1581="","",'Support - Calculation Detail'!I1581)</f>
        <v>0</v>
      </c>
      <c r="K1581">
        <f>IF('Support - Calculation Detail'!K1581="","",'Support - Calculation Detail'!K1581)</f>
        <v>12933</v>
      </c>
      <c r="L1581">
        <f>IF('Support - Calculation Detail'!L1581="","",'Support - Calculation Detail'!L1581)</f>
        <v>0</v>
      </c>
      <c r="M1581">
        <f>IF('Support - Calculation Detail'!M1581="","",'Support - Calculation Detail'!M1581)</f>
        <v>0</v>
      </c>
      <c r="N1581">
        <f>IF('Support - Calculation Detail'!N1581="","",'Support - Calculation Detail'!N1581)</f>
        <v>0</v>
      </c>
      <c r="P1581">
        <f>IF('Support - Calculation Detail'!O1581="","",'Support - Calculation Detail'!O1581)</f>
        <v>12933</v>
      </c>
      <c r="Q1581" t="b">
        <v>1</v>
      </c>
      <c r="R1581" t="str">
        <f t="shared" si="120"/>
        <v>4420008</v>
      </c>
      <c r="S1581" t="str">
        <f t="shared" si="121"/>
        <v>4420008-UT</v>
      </c>
      <c r="T1581" t="str">
        <f t="shared" si="122"/>
        <v>4420008-UT</v>
      </c>
      <c r="U1581" t="str">
        <f t="shared" si="123"/>
        <v>2</v>
      </c>
      <c r="V1581" t="str">
        <f t="shared" si="124"/>
        <v>UT</v>
      </c>
    </row>
    <row r="1582" spans="1:22" x14ac:dyDescent="0.35">
      <c r="A1582" t="str">
        <f>IF('Support - Calculation Detail'!A1582="","",LEFT('Support - Calculation Detail'!A1582,7)&amp;"-"&amp;RIGHT('Support - Calculation Detail'!A1582,2))</f>
        <v>4420009-TF</v>
      </c>
      <c r="B1582" t="str">
        <f>IF('Support - Calculation Detail'!C1582="","",'Support - Calculation Detail'!C1582)</f>
        <v>44</v>
      </c>
      <c r="C1582" t="str">
        <f>IF('Support - Calculation Detail'!B1582="","",'Support - Calculation Detail'!B1582)</f>
        <v>N</v>
      </c>
      <c r="D1582">
        <f>IF('Support - Calculation Detail'!D1582="","",'Support - Calculation Detail'!D1582)</f>
        <v>137066</v>
      </c>
      <c r="E1582">
        <f>IF('Support - Calculation Detail'!E1582="","",'Support - Calculation Detail'!E1582)</f>
        <v>0</v>
      </c>
      <c r="G1582">
        <f>IF('Support - Calculation Detail'!F1582="","",'Support - Calculation Detail'!F1582)</f>
        <v>137066</v>
      </c>
      <c r="H1582">
        <f>IF('Support - Calculation Detail'!G1582="","",'Support - Calculation Detail'!G1582)</f>
        <v>1.04</v>
      </c>
      <c r="I1582">
        <f>IF('Support - Calculation Detail'!H1582="","",'Support - Calculation Detail'!H1582)</f>
        <v>142549</v>
      </c>
      <c r="J1582">
        <f>IF('Support - Calculation Detail'!I1582="","",'Support - Calculation Detail'!I1582)</f>
        <v>0</v>
      </c>
      <c r="K1582">
        <f>IF('Support - Calculation Detail'!K1582="","",'Support - Calculation Detail'!K1582)</f>
        <v>142549</v>
      </c>
      <c r="L1582">
        <f>IF('Support - Calculation Detail'!L1582="","",'Support - Calculation Detail'!L1582)</f>
        <v>0</v>
      </c>
      <c r="M1582">
        <f>IF('Support - Calculation Detail'!M1582="","",'Support - Calculation Detail'!M1582)</f>
        <v>0</v>
      </c>
      <c r="N1582">
        <f>IF('Support - Calculation Detail'!N1582="","",'Support - Calculation Detail'!N1582)</f>
        <v>0</v>
      </c>
      <c r="P1582">
        <f>IF('Support - Calculation Detail'!O1582="","",'Support - Calculation Detail'!O1582)</f>
        <v>142549</v>
      </c>
      <c r="Q1582" t="b">
        <v>1</v>
      </c>
      <c r="R1582" t="str">
        <f t="shared" si="120"/>
        <v>4420009</v>
      </c>
      <c r="S1582" t="str">
        <f t="shared" si="121"/>
        <v>4420009-TF</v>
      </c>
      <c r="T1582" t="str">
        <f t="shared" si="122"/>
        <v>4420009-TF</v>
      </c>
      <c r="U1582" t="str">
        <f t="shared" si="123"/>
        <v>2</v>
      </c>
      <c r="V1582" t="str">
        <f t="shared" si="124"/>
        <v>TF</v>
      </c>
    </row>
    <row r="1583" spans="1:22" x14ac:dyDescent="0.35">
      <c r="A1583" t="str">
        <f>IF('Support - Calculation Detail'!A1583="","",LEFT('Support - Calculation Detail'!A1583,7)&amp;"-"&amp;RIGHT('Support - Calculation Detail'!A1583,2))</f>
        <v>4420009-UT</v>
      </c>
      <c r="B1583" t="str">
        <f>IF('Support - Calculation Detail'!C1583="","",'Support - Calculation Detail'!C1583)</f>
        <v>44</v>
      </c>
      <c r="C1583" t="str">
        <f>IF('Support - Calculation Detail'!B1583="","",'Support - Calculation Detail'!B1583)</f>
        <v>N</v>
      </c>
      <c r="D1583">
        <f>IF('Support - Calculation Detail'!D1583="","",'Support - Calculation Detail'!D1583)</f>
        <v>46954</v>
      </c>
      <c r="E1583">
        <f>IF('Support - Calculation Detail'!E1583="","",'Support - Calculation Detail'!E1583)</f>
        <v>0</v>
      </c>
      <c r="G1583">
        <f>IF('Support - Calculation Detail'!F1583="","",'Support - Calculation Detail'!F1583)</f>
        <v>46954</v>
      </c>
      <c r="H1583">
        <f>IF('Support - Calculation Detail'!G1583="","",'Support - Calculation Detail'!G1583)</f>
        <v>1.04</v>
      </c>
      <c r="I1583">
        <f>IF('Support - Calculation Detail'!H1583="","",'Support - Calculation Detail'!H1583)</f>
        <v>48832</v>
      </c>
      <c r="J1583">
        <f>IF('Support - Calculation Detail'!I1583="","",'Support - Calculation Detail'!I1583)</f>
        <v>0</v>
      </c>
      <c r="K1583">
        <f>IF('Support - Calculation Detail'!K1583="","",'Support - Calculation Detail'!K1583)</f>
        <v>48832</v>
      </c>
      <c r="L1583">
        <f>IF('Support - Calculation Detail'!L1583="","",'Support - Calculation Detail'!L1583)</f>
        <v>0</v>
      </c>
      <c r="M1583">
        <f>IF('Support - Calculation Detail'!M1583="","",'Support - Calculation Detail'!M1583)</f>
        <v>0</v>
      </c>
      <c r="N1583">
        <f>IF('Support - Calculation Detail'!N1583="","",'Support - Calculation Detail'!N1583)</f>
        <v>0</v>
      </c>
      <c r="P1583">
        <f>IF('Support - Calculation Detail'!O1583="","",'Support - Calculation Detail'!O1583)</f>
        <v>48832</v>
      </c>
      <c r="Q1583" t="b">
        <v>1</v>
      </c>
      <c r="R1583" t="str">
        <f t="shared" si="120"/>
        <v>4420009</v>
      </c>
      <c r="S1583" t="str">
        <f t="shared" si="121"/>
        <v>4420009-UT</v>
      </c>
      <c r="T1583" t="str">
        <f t="shared" si="122"/>
        <v>4420009-UT</v>
      </c>
      <c r="U1583" t="str">
        <f t="shared" si="123"/>
        <v>2</v>
      </c>
      <c r="V1583" t="str">
        <f t="shared" si="124"/>
        <v>UT</v>
      </c>
    </row>
    <row r="1584" spans="1:22" x14ac:dyDescent="0.35">
      <c r="A1584" t="str">
        <f>IF('Support - Calculation Detail'!A1584="","",LEFT('Support - Calculation Detail'!A1584,7)&amp;"-"&amp;RIGHT('Support - Calculation Detail'!A1584,2))</f>
        <v>4420010-TF</v>
      </c>
      <c r="B1584" t="str">
        <f>IF('Support - Calculation Detail'!C1584="","",'Support - Calculation Detail'!C1584)</f>
        <v>44</v>
      </c>
      <c r="C1584" t="str">
        <f>IF('Support - Calculation Detail'!B1584="","",'Support - Calculation Detail'!B1584)</f>
        <v>N</v>
      </c>
      <c r="D1584">
        <f>IF('Support - Calculation Detail'!D1584="","",'Support - Calculation Detail'!D1584)</f>
        <v>14874</v>
      </c>
      <c r="E1584">
        <f>IF('Support - Calculation Detail'!E1584="","",'Support - Calculation Detail'!E1584)</f>
        <v>0</v>
      </c>
      <c r="G1584">
        <f>IF('Support - Calculation Detail'!F1584="","",'Support - Calculation Detail'!F1584)</f>
        <v>14874</v>
      </c>
      <c r="H1584">
        <f>IF('Support - Calculation Detail'!G1584="","",'Support - Calculation Detail'!G1584)</f>
        <v>1.04</v>
      </c>
      <c r="I1584">
        <f>IF('Support - Calculation Detail'!H1584="","",'Support - Calculation Detail'!H1584)</f>
        <v>15469</v>
      </c>
      <c r="J1584">
        <f>IF('Support - Calculation Detail'!I1584="","",'Support - Calculation Detail'!I1584)</f>
        <v>0</v>
      </c>
      <c r="K1584">
        <f>IF('Support - Calculation Detail'!K1584="","",'Support - Calculation Detail'!K1584)</f>
        <v>15469</v>
      </c>
      <c r="L1584">
        <f>IF('Support - Calculation Detail'!L1584="","",'Support - Calculation Detail'!L1584)</f>
        <v>0</v>
      </c>
      <c r="M1584">
        <f>IF('Support - Calculation Detail'!M1584="","",'Support - Calculation Detail'!M1584)</f>
        <v>0</v>
      </c>
      <c r="N1584">
        <f>IF('Support - Calculation Detail'!N1584="","",'Support - Calculation Detail'!N1584)</f>
        <v>0</v>
      </c>
      <c r="P1584">
        <f>IF('Support - Calculation Detail'!O1584="","",'Support - Calculation Detail'!O1584)</f>
        <v>15469</v>
      </c>
      <c r="Q1584" t="b">
        <v>1</v>
      </c>
      <c r="R1584" t="str">
        <f t="shared" si="120"/>
        <v>4420010</v>
      </c>
      <c r="S1584" t="str">
        <f t="shared" si="121"/>
        <v>4420010-TF</v>
      </c>
      <c r="T1584" t="str">
        <f t="shared" si="122"/>
        <v>4420010-TF</v>
      </c>
      <c r="U1584" t="str">
        <f t="shared" si="123"/>
        <v>2</v>
      </c>
      <c r="V1584" t="str">
        <f t="shared" si="124"/>
        <v>TF</v>
      </c>
    </row>
    <row r="1585" spans="1:22" x14ac:dyDescent="0.35">
      <c r="A1585" t="str">
        <f>IF('Support - Calculation Detail'!A1585="","",LEFT('Support - Calculation Detail'!A1585,7)&amp;"-"&amp;RIGHT('Support - Calculation Detail'!A1585,2))</f>
        <v>4420010-UT</v>
      </c>
      <c r="B1585" t="str">
        <f>IF('Support - Calculation Detail'!C1585="","",'Support - Calculation Detail'!C1585)</f>
        <v>44</v>
      </c>
      <c r="C1585" t="str">
        <f>IF('Support - Calculation Detail'!B1585="","",'Support - Calculation Detail'!B1585)</f>
        <v>N</v>
      </c>
      <c r="D1585">
        <f>IF('Support - Calculation Detail'!D1585="","",'Support - Calculation Detail'!D1585)</f>
        <v>19233</v>
      </c>
      <c r="E1585">
        <f>IF('Support - Calculation Detail'!E1585="","",'Support - Calculation Detail'!E1585)</f>
        <v>0</v>
      </c>
      <c r="G1585">
        <f>IF('Support - Calculation Detail'!F1585="","",'Support - Calculation Detail'!F1585)</f>
        <v>19233</v>
      </c>
      <c r="H1585">
        <f>IF('Support - Calculation Detail'!G1585="","",'Support - Calculation Detail'!G1585)</f>
        <v>1.04</v>
      </c>
      <c r="I1585">
        <f>IF('Support - Calculation Detail'!H1585="","",'Support - Calculation Detail'!H1585)</f>
        <v>20002</v>
      </c>
      <c r="J1585">
        <f>IF('Support - Calculation Detail'!I1585="","",'Support - Calculation Detail'!I1585)</f>
        <v>0</v>
      </c>
      <c r="K1585">
        <f>IF('Support - Calculation Detail'!K1585="","",'Support - Calculation Detail'!K1585)</f>
        <v>20002</v>
      </c>
      <c r="L1585">
        <f>IF('Support - Calculation Detail'!L1585="","",'Support - Calculation Detail'!L1585)</f>
        <v>0</v>
      </c>
      <c r="M1585">
        <f>IF('Support - Calculation Detail'!M1585="","",'Support - Calculation Detail'!M1585)</f>
        <v>0</v>
      </c>
      <c r="N1585">
        <f>IF('Support - Calculation Detail'!N1585="","",'Support - Calculation Detail'!N1585)</f>
        <v>0</v>
      </c>
      <c r="P1585">
        <f>IF('Support - Calculation Detail'!O1585="","",'Support - Calculation Detail'!O1585)</f>
        <v>20002</v>
      </c>
      <c r="Q1585" t="b">
        <v>1</v>
      </c>
      <c r="R1585" t="str">
        <f t="shared" si="120"/>
        <v>4420010</v>
      </c>
      <c r="S1585" t="str">
        <f t="shared" si="121"/>
        <v>4420010-UT</v>
      </c>
      <c r="T1585" t="str">
        <f t="shared" si="122"/>
        <v>4420010-UT</v>
      </c>
      <c r="U1585" t="str">
        <f t="shared" si="123"/>
        <v>2</v>
      </c>
      <c r="V1585" t="str">
        <f t="shared" si="124"/>
        <v>UT</v>
      </c>
    </row>
    <row r="1586" spans="1:22" x14ac:dyDescent="0.35">
      <c r="A1586" t="str">
        <f>IF('Support - Calculation Detail'!A1586="","",LEFT('Support - Calculation Detail'!A1586,7)&amp;"-"&amp;RIGHT('Support - Calculation Detail'!A1586,2))</f>
        <v>4420011-TF</v>
      </c>
      <c r="B1586" t="str">
        <f>IF('Support - Calculation Detail'!C1586="","",'Support - Calculation Detail'!C1586)</f>
        <v>44</v>
      </c>
      <c r="C1586" t="str">
        <f>IF('Support - Calculation Detail'!B1586="","",'Support - Calculation Detail'!B1586)</f>
        <v>N</v>
      </c>
      <c r="D1586">
        <f>IF('Support - Calculation Detail'!D1586="","",'Support - Calculation Detail'!D1586)</f>
        <v>454725</v>
      </c>
      <c r="E1586">
        <f>IF('Support - Calculation Detail'!E1586="","",'Support - Calculation Detail'!E1586)</f>
        <v>0</v>
      </c>
      <c r="G1586">
        <f>IF('Support - Calculation Detail'!F1586="","",'Support - Calculation Detail'!F1586)</f>
        <v>454725</v>
      </c>
      <c r="H1586">
        <f>IF('Support - Calculation Detail'!G1586="","",'Support - Calculation Detail'!G1586)</f>
        <v>1.04</v>
      </c>
      <c r="I1586">
        <f>IF('Support - Calculation Detail'!H1586="","",'Support - Calculation Detail'!H1586)</f>
        <v>472914</v>
      </c>
      <c r="J1586">
        <f>IF('Support - Calculation Detail'!I1586="","",'Support - Calculation Detail'!I1586)</f>
        <v>0</v>
      </c>
      <c r="K1586">
        <f>IF('Support - Calculation Detail'!K1586="","",'Support - Calculation Detail'!K1586)</f>
        <v>472914</v>
      </c>
      <c r="L1586">
        <f>IF('Support - Calculation Detail'!L1586="","",'Support - Calculation Detail'!L1586)</f>
        <v>0</v>
      </c>
      <c r="M1586">
        <f>IF('Support - Calculation Detail'!M1586="","",'Support - Calculation Detail'!M1586)</f>
        <v>0</v>
      </c>
      <c r="N1586">
        <f>IF('Support - Calculation Detail'!N1586="","",'Support - Calculation Detail'!N1586)</f>
        <v>0</v>
      </c>
      <c r="P1586">
        <f>IF('Support - Calculation Detail'!O1586="","",'Support - Calculation Detail'!O1586)</f>
        <v>472914</v>
      </c>
      <c r="Q1586" t="b">
        <v>1</v>
      </c>
      <c r="R1586" t="str">
        <f t="shared" si="120"/>
        <v>4420011</v>
      </c>
      <c r="S1586" t="str">
        <f t="shared" si="121"/>
        <v>4420011-TF</v>
      </c>
      <c r="T1586" t="str">
        <f t="shared" si="122"/>
        <v>4420011-TF</v>
      </c>
      <c r="U1586" t="str">
        <f t="shared" si="123"/>
        <v>2</v>
      </c>
      <c r="V1586" t="str">
        <f t="shared" si="124"/>
        <v>TF</v>
      </c>
    </row>
    <row r="1587" spans="1:22" x14ac:dyDescent="0.35">
      <c r="A1587" t="str">
        <f>IF('Support - Calculation Detail'!A1587="","",LEFT('Support - Calculation Detail'!A1587,7)&amp;"-"&amp;RIGHT('Support - Calculation Detail'!A1587,2))</f>
        <v>4420011-UT</v>
      </c>
      <c r="B1587" t="str">
        <f>IF('Support - Calculation Detail'!C1587="","",'Support - Calculation Detail'!C1587)</f>
        <v>44</v>
      </c>
      <c r="C1587" t="str">
        <f>IF('Support - Calculation Detail'!B1587="","",'Support - Calculation Detail'!B1587)</f>
        <v>N</v>
      </c>
      <c r="D1587">
        <f>IF('Support - Calculation Detail'!D1587="","",'Support - Calculation Detail'!D1587)</f>
        <v>15891</v>
      </c>
      <c r="E1587">
        <f>IF('Support - Calculation Detail'!E1587="","",'Support - Calculation Detail'!E1587)</f>
        <v>0</v>
      </c>
      <c r="G1587">
        <f>IF('Support - Calculation Detail'!F1587="","",'Support - Calculation Detail'!F1587)</f>
        <v>15891</v>
      </c>
      <c r="H1587">
        <f>IF('Support - Calculation Detail'!G1587="","",'Support - Calculation Detail'!G1587)</f>
        <v>1.04</v>
      </c>
      <c r="I1587">
        <f>IF('Support - Calculation Detail'!H1587="","",'Support - Calculation Detail'!H1587)</f>
        <v>16527</v>
      </c>
      <c r="J1587">
        <f>IF('Support - Calculation Detail'!I1587="","",'Support - Calculation Detail'!I1587)</f>
        <v>0</v>
      </c>
      <c r="K1587">
        <f>IF('Support - Calculation Detail'!K1587="","",'Support - Calculation Detail'!K1587)</f>
        <v>16527</v>
      </c>
      <c r="L1587">
        <f>IF('Support - Calculation Detail'!L1587="","",'Support - Calculation Detail'!L1587)</f>
        <v>0</v>
      </c>
      <c r="M1587">
        <f>IF('Support - Calculation Detail'!M1587="","",'Support - Calculation Detail'!M1587)</f>
        <v>0</v>
      </c>
      <c r="N1587">
        <f>IF('Support - Calculation Detail'!N1587="","",'Support - Calculation Detail'!N1587)</f>
        <v>0</v>
      </c>
      <c r="P1587">
        <f>IF('Support - Calculation Detail'!O1587="","",'Support - Calculation Detail'!O1587)</f>
        <v>16527</v>
      </c>
      <c r="Q1587" t="b">
        <v>1</v>
      </c>
      <c r="R1587" t="str">
        <f t="shared" si="120"/>
        <v>4420011</v>
      </c>
      <c r="S1587" t="str">
        <f t="shared" si="121"/>
        <v>4420011-UT</v>
      </c>
      <c r="T1587" t="str">
        <f t="shared" si="122"/>
        <v>4420011-UT</v>
      </c>
      <c r="U1587" t="str">
        <f t="shared" si="123"/>
        <v>2</v>
      </c>
      <c r="V1587" t="str">
        <f t="shared" si="124"/>
        <v>UT</v>
      </c>
    </row>
    <row r="1588" spans="1:22" x14ac:dyDescent="0.35">
      <c r="A1588" t="str">
        <f>IF('Support - Calculation Detail'!A1588="","",LEFT('Support - Calculation Detail'!A1588,7)&amp;"-"&amp;RIGHT('Support - Calculation Detail'!A1588,2))</f>
        <v>4450122-UT</v>
      </c>
      <c r="B1588" t="str">
        <f>IF('Support - Calculation Detail'!C1588="","",'Support - Calculation Detail'!C1588)</f>
        <v>44</v>
      </c>
      <c r="C1588" t="str">
        <f>IF('Support - Calculation Detail'!B1588="","",'Support - Calculation Detail'!B1588)</f>
        <v>N</v>
      </c>
      <c r="D1588">
        <f>IF('Support - Calculation Detail'!D1588="","",'Support - Calculation Detail'!D1588)</f>
        <v>876561</v>
      </c>
      <c r="E1588">
        <f>IF('Support - Calculation Detail'!E1588="","",'Support - Calculation Detail'!E1588)</f>
        <v>0</v>
      </c>
      <c r="G1588">
        <f>IF('Support - Calculation Detail'!F1588="","",'Support - Calculation Detail'!F1588)</f>
        <v>876561</v>
      </c>
      <c r="H1588">
        <f>IF('Support - Calculation Detail'!G1588="","",'Support - Calculation Detail'!G1588)</f>
        <v>1.04</v>
      </c>
      <c r="I1588">
        <f>IF('Support - Calculation Detail'!H1588="","",'Support - Calculation Detail'!H1588)</f>
        <v>911623</v>
      </c>
      <c r="J1588">
        <f>IF('Support - Calculation Detail'!I1588="","",'Support - Calculation Detail'!I1588)</f>
        <v>0</v>
      </c>
      <c r="K1588">
        <f>IF('Support - Calculation Detail'!K1588="","",'Support - Calculation Detail'!K1588)</f>
        <v>911623</v>
      </c>
      <c r="L1588">
        <f>IF('Support - Calculation Detail'!L1588="","",'Support - Calculation Detail'!L1588)</f>
        <v>0</v>
      </c>
      <c r="M1588">
        <f>IF('Support - Calculation Detail'!M1588="","",'Support - Calculation Detail'!M1588)</f>
        <v>0</v>
      </c>
      <c r="N1588">
        <f>IF('Support - Calculation Detail'!N1588="","",'Support - Calculation Detail'!N1588)</f>
        <v>0</v>
      </c>
      <c r="P1588">
        <f>IF('Support - Calculation Detail'!O1588="","",'Support - Calculation Detail'!O1588)</f>
        <v>911623</v>
      </c>
      <c r="Q1588" t="b">
        <v>1</v>
      </c>
      <c r="R1588" t="str">
        <f t="shared" si="120"/>
        <v>4450122</v>
      </c>
      <c r="S1588" t="str">
        <f t="shared" si="121"/>
        <v>4450122-UT</v>
      </c>
      <c r="T1588" t="str">
        <f t="shared" si="122"/>
        <v>4450122-UT</v>
      </c>
      <c r="U1588" t="str">
        <f t="shared" si="123"/>
        <v>5</v>
      </c>
      <c r="V1588" t="str">
        <f t="shared" si="124"/>
        <v>UT</v>
      </c>
    </row>
    <row r="1589" spans="1:22" x14ac:dyDescent="0.35">
      <c r="A1589" t="str">
        <f>IF('Support - Calculation Detail'!A1589="","",LEFT('Support - Calculation Detail'!A1589,7)&amp;"-"&amp;RIGHT('Support - Calculation Detail'!A1589,2))</f>
        <v>4430727-UT</v>
      </c>
      <c r="B1589" t="str">
        <f>IF('Support - Calculation Detail'!C1589="","",'Support - Calculation Detail'!C1589)</f>
        <v>44</v>
      </c>
      <c r="C1589" t="str">
        <f>IF('Support - Calculation Detail'!B1589="","",'Support - Calculation Detail'!B1589)</f>
        <v>N</v>
      </c>
      <c r="D1589">
        <f>IF('Support - Calculation Detail'!D1589="","",'Support - Calculation Detail'!D1589)</f>
        <v>1612786</v>
      </c>
      <c r="E1589">
        <f>IF('Support - Calculation Detail'!E1589="","",'Support - Calculation Detail'!E1589)</f>
        <v>0</v>
      </c>
      <c r="G1589">
        <f>IF('Support - Calculation Detail'!F1589="","",'Support - Calculation Detail'!F1589)</f>
        <v>1612786</v>
      </c>
      <c r="H1589">
        <f>IF('Support - Calculation Detail'!G1589="","",'Support - Calculation Detail'!G1589)</f>
        <v>1.04</v>
      </c>
      <c r="I1589">
        <f>IF('Support - Calculation Detail'!H1589="","",'Support - Calculation Detail'!H1589)</f>
        <v>1677297</v>
      </c>
      <c r="J1589">
        <f>IF('Support - Calculation Detail'!I1589="","",'Support - Calculation Detail'!I1589)</f>
        <v>0</v>
      </c>
      <c r="K1589">
        <f>IF('Support - Calculation Detail'!K1589="","",'Support - Calculation Detail'!K1589)</f>
        <v>1677297</v>
      </c>
      <c r="L1589">
        <f>IF('Support - Calculation Detail'!L1589="","",'Support - Calculation Detail'!L1589)</f>
        <v>49972</v>
      </c>
      <c r="M1589">
        <f>IF('Support - Calculation Detail'!M1589="","",'Support - Calculation Detail'!M1589)</f>
        <v>0</v>
      </c>
      <c r="N1589">
        <f>IF('Support - Calculation Detail'!N1589="","",'Support - Calculation Detail'!N1589)</f>
        <v>0</v>
      </c>
      <c r="P1589">
        <f>IF('Support - Calculation Detail'!O1589="","",'Support - Calculation Detail'!O1589)</f>
        <v>1727269</v>
      </c>
      <c r="Q1589" t="b">
        <v>1</v>
      </c>
      <c r="R1589" t="str">
        <f t="shared" si="120"/>
        <v>4430727</v>
      </c>
      <c r="S1589" t="str">
        <f t="shared" si="121"/>
        <v>4430727-UT</v>
      </c>
      <c r="T1589" t="str">
        <f t="shared" si="122"/>
        <v>4430727-UT</v>
      </c>
      <c r="U1589" t="str">
        <f t="shared" si="123"/>
        <v>3</v>
      </c>
      <c r="V1589" t="str">
        <f t="shared" si="124"/>
        <v>UT</v>
      </c>
    </row>
    <row r="1590" spans="1:22" x14ac:dyDescent="0.35">
      <c r="A1590" t="str">
        <f>IF('Support - Calculation Detail'!A1590="","",LEFT('Support - Calculation Detail'!A1590,7)&amp;"-"&amp;RIGHT('Support - Calculation Detail'!A1590,2))</f>
        <v>4430728-UT</v>
      </c>
      <c r="B1590" t="str">
        <f>IF('Support - Calculation Detail'!C1590="","",'Support - Calculation Detail'!C1590)</f>
        <v>44</v>
      </c>
      <c r="C1590" t="str">
        <f>IF('Support - Calculation Detail'!B1590="","",'Support - Calculation Detail'!B1590)</f>
        <v>N</v>
      </c>
      <c r="D1590">
        <f>IF('Support - Calculation Detail'!D1590="","",'Support - Calculation Detail'!D1590)</f>
        <v>1289492</v>
      </c>
      <c r="E1590">
        <f>IF('Support - Calculation Detail'!E1590="","",'Support - Calculation Detail'!E1590)</f>
        <v>0</v>
      </c>
      <c r="G1590">
        <f>IF('Support - Calculation Detail'!F1590="","",'Support - Calculation Detail'!F1590)</f>
        <v>1289492</v>
      </c>
      <c r="H1590">
        <f>IF('Support - Calculation Detail'!G1590="","",'Support - Calculation Detail'!G1590)</f>
        <v>1.04</v>
      </c>
      <c r="I1590">
        <f>IF('Support - Calculation Detail'!H1590="","",'Support - Calculation Detail'!H1590)</f>
        <v>1341072</v>
      </c>
      <c r="J1590">
        <f>IF('Support - Calculation Detail'!I1590="","",'Support - Calculation Detail'!I1590)</f>
        <v>0</v>
      </c>
      <c r="K1590">
        <f>IF('Support - Calculation Detail'!K1590="","",'Support - Calculation Detail'!K1590)</f>
        <v>1341072</v>
      </c>
      <c r="L1590">
        <f>IF('Support - Calculation Detail'!L1590="","",'Support - Calculation Detail'!L1590)</f>
        <v>53685</v>
      </c>
      <c r="M1590">
        <f>IF('Support - Calculation Detail'!M1590="","",'Support - Calculation Detail'!M1590)</f>
        <v>0</v>
      </c>
      <c r="N1590">
        <f>IF('Support - Calculation Detail'!N1590="","",'Support - Calculation Detail'!N1590)</f>
        <v>0</v>
      </c>
      <c r="P1590">
        <f>IF('Support - Calculation Detail'!O1590="","",'Support - Calculation Detail'!O1590)</f>
        <v>1394757</v>
      </c>
      <c r="Q1590" t="b">
        <v>1</v>
      </c>
      <c r="R1590" t="str">
        <f t="shared" si="120"/>
        <v>4430728</v>
      </c>
      <c r="S1590" t="str">
        <f t="shared" si="121"/>
        <v>4430728-UT</v>
      </c>
      <c r="T1590" t="str">
        <f t="shared" si="122"/>
        <v>4430728-UT</v>
      </c>
      <c r="U1590" t="str">
        <f t="shared" si="123"/>
        <v>3</v>
      </c>
      <c r="V1590" t="str">
        <f t="shared" si="124"/>
        <v>UT</v>
      </c>
    </row>
    <row r="1591" spans="1:22" x14ac:dyDescent="0.35">
      <c r="A1591" t="str">
        <f>IF('Support - Calculation Detail'!A1591="","",LEFT('Support - Calculation Detail'!A1591,7)&amp;"-"&amp;RIGHT('Support - Calculation Detail'!A1591,2))</f>
        <v>4430729-UT</v>
      </c>
      <c r="B1591" t="str">
        <f>IF('Support - Calculation Detail'!C1591="","",'Support - Calculation Detail'!C1591)</f>
        <v>44</v>
      </c>
      <c r="C1591" t="str">
        <f>IF('Support - Calculation Detail'!B1591="","",'Support - Calculation Detail'!B1591)</f>
        <v>N</v>
      </c>
      <c r="D1591">
        <f>IF('Support - Calculation Detail'!D1591="","",'Support - Calculation Detail'!D1591)</f>
        <v>1274785</v>
      </c>
      <c r="E1591">
        <f>IF('Support - Calculation Detail'!E1591="","",'Support - Calculation Detail'!E1591)</f>
        <v>0</v>
      </c>
      <c r="G1591">
        <f>IF('Support - Calculation Detail'!F1591="","",'Support - Calculation Detail'!F1591)</f>
        <v>1274785</v>
      </c>
      <c r="H1591">
        <f>IF('Support - Calculation Detail'!G1591="","",'Support - Calculation Detail'!G1591)</f>
        <v>1.04</v>
      </c>
      <c r="I1591">
        <f>IF('Support - Calculation Detail'!H1591="","",'Support - Calculation Detail'!H1591)</f>
        <v>1325776</v>
      </c>
      <c r="J1591">
        <f>IF('Support - Calculation Detail'!I1591="","",'Support - Calculation Detail'!I1591)</f>
        <v>0</v>
      </c>
      <c r="K1591">
        <f>IF('Support - Calculation Detail'!K1591="","",'Support - Calculation Detail'!K1591)</f>
        <v>1325776</v>
      </c>
      <c r="L1591">
        <f>IF('Support - Calculation Detail'!L1591="","",'Support - Calculation Detail'!L1591)</f>
        <v>42340</v>
      </c>
      <c r="M1591">
        <f>IF('Support - Calculation Detail'!M1591="","",'Support - Calculation Detail'!M1591)</f>
        <v>0</v>
      </c>
      <c r="N1591">
        <f>IF('Support - Calculation Detail'!N1591="","",'Support - Calculation Detail'!N1591)</f>
        <v>0</v>
      </c>
      <c r="P1591">
        <f>IF('Support - Calculation Detail'!O1591="","",'Support - Calculation Detail'!O1591)</f>
        <v>1368116</v>
      </c>
      <c r="Q1591" t="b">
        <v>1</v>
      </c>
      <c r="R1591" t="str">
        <f t="shared" si="120"/>
        <v>4430729</v>
      </c>
      <c r="S1591" t="str">
        <f t="shared" si="121"/>
        <v>4430729-UT</v>
      </c>
      <c r="T1591" t="str">
        <f t="shared" si="122"/>
        <v>4430729-UT</v>
      </c>
      <c r="U1591" t="str">
        <f t="shared" si="123"/>
        <v>3</v>
      </c>
      <c r="V1591" t="str">
        <f t="shared" si="124"/>
        <v>UT</v>
      </c>
    </row>
    <row r="1592" spans="1:22" x14ac:dyDescent="0.35">
      <c r="A1592" t="str">
        <f>IF('Support - Calculation Detail'!A1592="","",LEFT('Support - Calculation Detail'!A1592,7)&amp;"-"&amp;RIGHT('Support - Calculation Detail'!A1592,2))</f>
        <v>4430811-UT</v>
      </c>
      <c r="B1592" t="str">
        <f>IF('Support - Calculation Detail'!C1592="","",'Support - Calculation Detail'!C1592)</f>
        <v>44</v>
      </c>
      <c r="C1592" t="str">
        <f>IF('Support - Calculation Detail'!B1592="","",'Support - Calculation Detail'!B1592)</f>
        <v>N</v>
      </c>
      <c r="D1592">
        <f>IF('Support - Calculation Detail'!D1592="","",'Support - Calculation Detail'!D1592)</f>
        <v>347474</v>
      </c>
      <c r="E1592">
        <f>IF('Support - Calculation Detail'!E1592="","",'Support - Calculation Detail'!E1592)</f>
        <v>0</v>
      </c>
      <c r="G1592">
        <f>IF('Support - Calculation Detail'!F1592="","",'Support - Calculation Detail'!F1592)</f>
        <v>347474</v>
      </c>
      <c r="H1592">
        <f>IF('Support - Calculation Detail'!G1592="","",'Support - Calculation Detail'!G1592)</f>
        <v>1.04</v>
      </c>
      <c r="I1592">
        <f>IF('Support - Calculation Detail'!H1592="","",'Support - Calculation Detail'!H1592)</f>
        <v>361373</v>
      </c>
      <c r="J1592">
        <f>IF('Support - Calculation Detail'!I1592="","",'Support - Calculation Detail'!I1592)</f>
        <v>0</v>
      </c>
      <c r="K1592">
        <f>IF('Support - Calculation Detail'!K1592="","",'Support - Calculation Detail'!K1592)</f>
        <v>361373</v>
      </c>
      <c r="L1592">
        <f>IF('Support - Calculation Detail'!L1592="","",'Support - Calculation Detail'!L1592)</f>
        <v>0</v>
      </c>
      <c r="M1592">
        <f>IF('Support - Calculation Detail'!M1592="","",'Support - Calculation Detail'!M1592)</f>
        <v>0</v>
      </c>
      <c r="N1592">
        <f>IF('Support - Calculation Detail'!N1592="","",'Support - Calculation Detail'!N1592)</f>
        <v>0</v>
      </c>
      <c r="P1592">
        <f>IF('Support - Calculation Detail'!O1592="","",'Support - Calculation Detail'!O1592)</f>
        <v>361373</v>
      </c>
      <c r="Q1592" t="b">
        <v>1</v>
      </c>
      <c r="R1592" t="str">
        <f t="shared" si="120"/>
        <v>4430811</v>
      </c>
      <c r="S1592" t="str">
        <f t="shared" si="121"/>
        <v>4430811-UT</v>
      </c>
      <c r="T1592" t="str">
        <f t="shared" si="122"/>
        <v>4430811-UT</v>
      </c>
      <c r="U1592" t="str">
        <f t="shared" si="123"/>
        <v>3</v>
      </c>
      <c r="V1592" t="str">
        <f t="shared" si="124"/>
        <v>UT</v>
      </c>
    </row>
    <row r="1593" spans="1:22" x14ac:dyDescent="0.35">
      <c r="A1593" t="str">
        <f>IF('Support - Calculation Detail'!A1593="","",LEFT('Support - Calculation Detail'!A1593,7)&amp;"-"&amp;RIGHT('Support - Calculation Detail'!A1593,2))</f>
        <v>7644515-SO</v>
      </c>
      <c r="B1593" t="str">
        <f>IF('Support - Calculation Detail'!C1593="","",'Support - Calculation Detail'!C1593)</f>
        <v>76</v>
      </c>
      <c r="C1593" t="str">
        <f>IF('Support - Calculation Detail'!B1593="","",'Support - Calculation Detail'!B1593)</f>
        <v>N</v>
      </c>
      <c r="D1593">
        <f>IF('Support - Calculation Detail'!D1593="","",'Support - Calculation Detail'!D1593)</f>
        <v>4483551</v>
      </c>
      <c r="E1593">
        <f>IF('Support - Calculation Detail'!E1593="","",'Support - Calculation Detail'!E1593)</f>
        <v>0</v>
      </c>
      <c r="G1593">
        <f>IF('Support - Calculation Detail'!F1593="","",'Support - Calculation Detail'!F1593)</f>
        <v>4483551</v>
      </c>
      <c r="H1593">
        <f>IF('Support - Calculation Detail'!G1593="","",'Support - Calculation Detail'!G1593)</f>
        <v>1.04</v>
      </c>
      <c r="I1593">
        <f>IF('Support - Calculation Detail'!H1593="","",'Support - Calculation Detail'!H1593)</f>
        <v>4662893</v>
      </c>
      <c r="J1593">
        <f>IF('Support - Calculation Detail'!I1593="","",'Support - Calculation Detail'!I1593)</f>
        <v>0</v>
      </c>
      <c r="K1593">
        <f>IF('Support - Calculation Detail'!K1593="","",'Support - Calculation Detail'!K1593)</f>
        <v>4662893</v>
      </c>
      <c r="L1593">
        <f>IF('Support - Calculation Detail'!L1593="","",'Support - Calculation Detail'!L1593)</f>
        <v>0</v>
      </c>
      <c r="M1593">
        <f>IF('Support - Calculation Detail'!M1593="","",'Support - Calculation Detail'!M1593)</f>
        <v>0</v>
      </c>
      <c r="N1593">
        <f>IF('Support - Calculation Detail'!N1593="","",'Support - Calculation Detail'!N1593)</f>
        <v>0</v>
      </c>
      <c r="P1593">
        <f>IF('Support - Calculation Detail'!O1593="","",'Support - Calculation Detail'!O1593)</f>
        <v>4662893</v>
      </c>
      <c r="Q1593" t="b">
        <v>1</v>
      </c>
      <c r="R1593" t="str">
        <f t="shared" si="120"/>
        <v>7644515</v>
      </c>
      <c r="S1593" t="str">
        <f t="shared" si="121"/>
        <v>7644515-SO</v>
      </c>
      <c r="T1593" t="str">
        <f t="shared" si="122"/>
        <v>7644515-SO</v>
      </c>
      <c r="U1593" t="str">
        <f t="shared" si="123"/>
        <v>4</v>
      </c>
      <c r="V1593" t="str">
        <f t="shared" si="124"/>
        <v>SO</v>
      </c>
    </row>
    <row r="1594" spans="1:22" x14ac:dyDescent="0.35">
      <c r="A1594" t="str">
        <f>IF('Support - Calculation Detail'!A1594="","",LEFT('Support - Calculation Detail'!A1594,7)&amp;"-"&amp;RIGHT('Support - Calculation Detail'!A1594,2))</f>
        <v>4444525-SO</v>
      </c>
      <c r="B1594" t="str">
        <f>IF('Support - Calculation Detail'!C1594="","",'Support - Calculation Detail'!C1594)</f>
        <v>44</v>
      </c>
      <c r="C1594" t="str">
        <f>IF('Support - Calculation Detail'!B1594="","",'Support - Calculation Detail'!B1594)</f>
        <v>N</v>
      </c>
      <c r="D1594">
        <f>IF('Support - Calculation Detail'!D1594="","",'Support - Calculation Detail'!D1594)</f>
        <v>6292173</v>
      </c>
      <c r="E1594">
        <f>IF('Support - Calculation Detail'!E1594="","",'Support - Calculation Detail'!E1594)</f>
        <v>0</v>
      </c>
      <c r="G1594">
        <f>IF('Support - Calculation Detail'!F1594="","",'Support - Calculation Detail'!F1594)</f>
        <v>6292173</v>
      </c>
      <c r="H1594">
        <f>IF('Support - Calculation Detail'!G1594="","",'Support - Calculation Detail'!G1594)</f>
        <v>1.04</v>
      </c>
      <c r="I1594">
        <f>IF('Support - Calculation Detail'!H1594="","",'Support - Calculation Detail'!H1594)</f>
        <v>6543860</v>
      </c>
      <c r="J1594">
        <f>IF('Support - Calculation Detail'!I1594="","",'Support - Calculation Detail'!I1594)</f>
        <v>0</v>
      </c>
      <c r="K1594">
        <f>IF('Support - Calculation Detail'!K1594="","",'Support - Calculation Detail'!K1594)</f>
        <v>6543860</v>
      </c>
      <c r="L1594">
        <f>IF('Support - Calculation Detail'!L1594="","",'Support - Calculation Detail'!L1594)</f>
        <v>0</v>
      </c>
      <c r="M1594">
        <f>IF('Support - Calculation Detail'!M1594="","",'Support - Calculation Detail'!M1594)</f>
        <v>0</v>
      </c>
      <c r="N1594">
        <f>IF('Support - Calculation Detail'!N1594="","",'Support - Calculation Detail'!N1594)</f>
        <v>0</v>
      </c>
      <c r="P1594">
        <f>IF('Support - Calculation Detail'!O1594="","",'Support - Calculation Detail'!O1594)</f>
        <v>6543860</v>
      </c>
      <c r="Q1594" t="b">
        <v>1</v>
      </c>
      <c r="R1594" t="str">
        <f t="shared" si="120"/>
        <v>4444525</v>
      </c>
      <c r="S1594" t="str">
        <f t="shared" si="121"/>
        <v>4444525-SO</v>
      </c>
      <c r="T1594" t="str">
        <f t="shared" si="122"/>
        <v>4444525-SO</v>
      </c>
      <c r="U1594" t="str">
        <f t="shared" si="123"/>
        <v>4</v>
      </c>
      <c r="V1594" t="str">
        <f t="shared" si="124"/>
        <v>SO</v>
      </c>
    </row>
    <row r="1595" spans="1:22" x14ac:dyDescent="0.35">
      <c r="A1595" t="str">
        <f>IF('Support - Calculation Detail'!A1595="","",LEFT('Support - Calculation Detail'!A1595,7)&amp;"-"&amp;RIGHT('Support - Calculation Detail'!A1595,2))</f>
        <v>4444535-SO</v>
      </c>
      <c r="B1595" t="str">
        <f>IF('Support - Calculation Detail'!C1595="","",'Support - Calculation Detail'!C1595)</f>
        <v>44</v>
      </c>
      <c r="C1595" t="str">
        <f>IF('Support - Calculation Detail'!B1595="","",'Support - Calculation Detail'!B1595)</f>
        <v>N</v>
      </c>
      <c r="D1595">
        <f>IF('Support - Calculation Detail'!D1595="","",'Support - Calculation Detail'!D1595)</f>
        <v>5318033</v>
      </c>
      <c r="E1595">
        <f>IF('Support - Calculation Detail'!E1595="","",'Support - Calculation Detail'!E1595)</f>
        <v>0</v>
      </c>
      <c r="G1595">
        <f>IF('Support - Calculation Detail'!F1595="","",'Support - Calculation Detail'!F1595)</f>
        <v>5318033</v>
      </c>
      <c r="H1595">
        <f>IF('Support - Calculation Detail'!G1595="","",'Support - Calculation Detail'!G1595)</f>
        <v>1.04</v>
      </c>
      <c r="I1595">
        <f>IF('Support - Calculation Detail'!H1595="","",'Support - Calculation Detail'!H1595)</f>
        <v>5530754</v>
      </c>
      <c r="J1595">
        <f>IF('Support - Calculation Detail'!I1595="","",'Support - Calculation Detail'!I1595)</f>
        <v>0</v>
      </c>
      <c r="K1595">
        <f>IF('Support - Calculation Detail'!K1595="","",'Support - Calculation Detail'!K1595)</f>
        <v>5530754</v>
      </c>
      <c r="L1595">
        <f>IF('Support - Calculation Detail'!L1595="","",'Support - Calculation Detail'!L1595)</f>
        <v>0</v>
      </c>
      <c r="M1595">
        <f>IF('Support - Calculation Detail'!M1595="","",'Support - Calculation Detail'!M1595)</f>
        <v>0</v>
      </c>
      <c r="N1595">
        <f>IF('Support - Calculation Detail'!N1595="","",'Support - Calculation Detail'!N1595)</f>
        <v>0</v>
      </c>
      <c r="P1595">
        <f>IF('Support - Calculation Detail'!O1595="","",'Support - Calculation Detail'!O1595)</f>
        <v>5530754</v>
      </c>
      <c r="Q1595" t="b">
        <v>1</v>
      </c>
      <c r="R1595" t="str">
        <f t="shared" si="120"/>
        <v>4444535</v>
      </c>
      <c r="S1595" t="str">
        <f t="shared" si="121"/>
        <v>4444535-SO</v>
      </c>
      <c r="T1595" t="str">
        <f t="shared" si="122"/>
        <v>4444535-SO</v>
      </c>
      <c r="U1595" t="str">
        <f t="shared" si="123"/>
        <v>4</v>
      </c>
      <c r="V1595" t="str">
        <f t="shared" si="124"/>
        <v>SO</v>
      </c>
    </row>
    <row r="1596" spans="1:22" x14ac:dyDescent="0.35">
      <c r="A1596" t="str">
        <f>IF('Support - Calculation Detail'!A1596="","",LEFT('Support - Calculation Detail'!A1596,7)&amp;"-"&amp;RIGHT('Support - Calculation Detail'!A1596,2))</f>
        <v>4510000-UT</v>
      </c>
      <c r="B1596" t="str">
        <f>IF('Support - Calculation Detail'!C1596="","",'Support - Calculation Detail'!C1596)</f>
        <v>45</v>
      </c>
      <c r="C1596" t="str">
        <f>IF('Support - Calculation Detail'!B1596="","",'Support - Calculation Detail'!B1596)</f>
        <v>N</v>
      </c>
      <c r="D1596">
        <f>IF('Support - Calculation Detail'!D1596="","",'Support - Calculation Detail'!D1596)</f>
        <v>174203033</v>
      </c>
      <c r="E1596">
        <f>IF('Support - Calculation Detail'!E1596="","",'Support - Calculation Detail'!E1596)</f>
        <v>0</v>
      </c>
      <c r="G1596">
        <f>IF('Support - Calculation Detail'!F1596="","",'Support - Calculation Detail'!F1596)</f>
        <v>174203033</v>
      </c>
      <c r="H1596">
        <f>IF('Support - Calculation Detail'!G1596="","",'Support - Calculation Detail'!G1596)</f>
        <v>1.04</v>
      </c>
      <c r="I1596">
        <f>IF('Support - Calculation Detail'!H1596="","",'Support - Calculation Detail'!H1596)</f>
        <v>181171154</v>
      </c>
      <c r="J1596">
        <f>IF('Support - Calculation Detail'!I1596="","",'Support - Calculation Detail'!I1596)</f>
        <v>0</v>
      </c>
      <c r="K1596">
        <f>IF('Support - Calculation Detail'!K1596="","",'Support - Calculation Detail'!K1596)</f>
        <v>181171154</v>
      </c>
      <c r="L1596">
        <f>IF('Support - Calculation Detail'!L1596="","",'Support - Calculation Detail'!L1596)</f>
        <v>10546199</v>
      </c>
      <c r="M1596">
        <f>IF('Support - Calculation Detail'!M1596="","",'Support - Calculation Detail'!M1596)</f>
        <v>3835146</v>
      </c>
      <c r="N1596">
        <f>IF('Support - Calculation Detail'!N1596="","",'Support - Calculation Detail'!N1596)</f>
        <v>10654436.440064181</v>
      </c>
      <c r="P1596">
        <f>IF('Support - Calculation Detail'!O1596="","",'Support - Calculation Detail'!O1596)</f>
        <v>206206935.44006419</v>
      </c>
      <c r="Q1596" t="b">
        <v>1</v>
      </c>
      <c r="R1596" t="str">
        <f t="shared" si="120"/>
        <v>4510000</v>
      </c>
      <c r="S1596" t="str">
        <f t="shared" si="121"/>
        <v>4510000-UT</v>
      </c>
      <c r="T1596" t="str">
        <f t="shared" si="122"/>
        <v>4510000-UT</v>
      </c>
      <c r="U1596" t="str">
        <f t="shared" si="123"/>
        <v>1</v>
      </c>
      <c r="V1596" t="str">
        <f t="shared" si="124"/>
        <v>UT</v>
      </c>
    </row>
    <row r="1597" spans="1:22" x14ac:dyDescent="0.35">
      <c r="A1597" t="str">
        <f>IF('Support - Calculation Detail'!A1597="","",LEFT('Support - Calculation Detail'!A1597,7)&amp;"-"&amp;RIGHT('Support - Calculation Detail'!A1597,2))</f>
        <v>4520001-UT</v>
      </c>
      <c r="B1597" t="str">
        <f>IF('Support - Calculation Detail'!C1597="","",'Support - Calculation Detail'!C1597)</f>
        <v>45</v>
      </c>
      <c r="C1597" t="str">
        <f>IF('Support - Calculation Detail'!B1597="","",'Support - Calculation Detail'!B1597)</f>
        <v>N</v>
      </c>
      <c r="D1597">
        <f>IF('Support - Calculation Detail'!D1597="","",'Support - Calculation Detail'!D1597)</f>
        <v>4021525</v>
      </c>
      <c r="E1597">
        <f>IF('Support - Calculation Detail'!E1597="","",'Support - Calculation Detail'!E1597)</f>
        <v>0</v>
      </c>
      <c r="G1597">
        <f>IF('Support - Calculation Detail'!F1597="","",'Support - Calculation Detail'!F1597)</f>
        <v>4021525</v>
      </c>
      <c r="H1597">
        <f>IF('Support - Calculation Detail'!G1597="","",'Support - Calculation Detail'!G1597)</f>
        <v>1.04</v>
      </c>
      <c r="I1597">
        <f>IF('Support - Calculation Detail'!H1597="","",'Support - Calculation Detail'!H1597)</f>
        <v>4182386</v>
      </c>
      <c r="J1597">
        <f>IF('Support - Calculation Detail'!I1597="","",'Support - Calculation Detail'!I1597)</f>
        <v>0</v>
      </c>
      <c r="K1597">
        <f>IF('Support - Calculation Detail'!K1597="","",'Support - Calculation Detail'!K1597)</f>
        <v>4182386</v>
      </c>
      <c r="L1597">
        <f>IF('Support - Calculation Detail'!L1597="","",'Support - Calculation Detail'!L1597)</f>
        <v>0</v>
      </c>
      <c r="M1597">
        <f>IF('Support - Calculation Detail'!M1597="","",'Support - Calculation Detail'!M1597)</f>
        <v>0</v>
      </c>
      <c r="N1597">
        <f>IF('Support - Calculation Detail'!N1597="","",'Support - Calculation Detail'!N1597)</f>
        <v>0</v>
      </c>
      <c r="P1597">
        <f>IF('Support - Calculation Detail'!O1597="","",'Support - Calculation Detail'!O1597)</f>
        <v>4182386</v>
      </c>
      <c r="Q1597" t="b">
        <v>1</v>
      </c>
      <c r="R1597" t="str">
        <f t="shared" si="120"/>
        <v>4520001</v>
      </c>
      <c r="S1597" t="str">
        <f t="shared" si="121"/>
        <v>4520001-UT</v>
      </c>
      <c r="T1597" t="str">
        <f t="shared" si="122"/>
        <v>4520001-UT</v>
      </c>
      <c r="U1597" t="str">
        <f t="shared" si="123"/>
        <v>2</v>
      </c>
      <c r="V1597" t="str">
        <f t="shared" si="124"/>
        <v>UT</v>
      </c>
    </row>
    <row r="1598" spans="1:22" x14ac:dyDescent="0.35">
      <c r="A1598" t="str">
        <f>IF('Support - Calculation Detail'!A1598="","",LEFT('Support - Calculation Detail'!A1598,7)&amp;"-"&amp;RIGHT('Support - Calculation Detail'!A1598,2))</f>
        <v>4520001-TA</v>
      </c>
      <c r="B1598" t="str">
        <f>IF('Support - Calculation Detail'!C1598="","",'Support - Calculation Detail'!C1598)</f>
        <v>45</v>
      </c>
      <c r="C1598" t="str">
        <f>IF('Support - Calculation Detail'!B1598="","",'Support - Calculation Detail'!B1598)</f>
        <v>N</v>
      </c>
      <c r="D1598">
        <f>IF('Support - Calculation Detail'!D1598="","",'Support - Calculation Detail'!D1598)</f>
        <v>8712157</v>
      </c>
      <c r="E1598">
        <f>IF('Support - Calculation Detail'!E1598="","",'Support - Calculation Detail'!E1598)</f>
        <v>0</v>
      </c>
      <c r="G1598">
        <f>IF('Support - Calculation Detail'!F1598="","",'Support - Calculation Detail'!F1598)</f>
        <v>8712157</v>
      </c>
      <c r="H1598">
        <f>IF('Support - Calculation Detail'!G1598="","",'Support - Calculation Detail'!G1598)</f>
        <v>1.04</v>
      </c>
      <c r="I1598">
        <f>IF('Support - Calculation Detail'!H1598="","",'Support - Calculation Detail'!H1598)</f>
        <v>9060643</v>
      </c>
      <c r="J1598">
        <f>IF('Support - Calculation Detail'!I1598="","",'Support - Calculation Detail'!I1598)</f>
        <v>0</v>
      </c>
      <c r="K1598">
        <f>IF('Support - Calculation Detail'!K1598="","",'Support - Calculation Detail'!K1598)</f>
        <v>9060643</v>
      </c>
      <c r="L1598">
        <f>IF('Support - Calculation Detail'!L1598="","",'Support - Calculation Detail'!L1598)</f>
        <v>0</v>
      </c>
      <c r="M1598">
        <f>IF('Support - Calculation Detail'!M1598="","",'Support - Calculation Detail'!M1598)</f>
        <v>0</v>
      </c>
      <c r="N1598">
        <f>IF('Support - Calculation Detail'!N1598="","",'Support - Calculation Detail'!N1598)</f>
        <v>0</v>
      </c>
      <c r="P1598">
        <f>IF('Support - Calculation Detail'!O1598="","",'Support - Calculation Detail'!O1598)</f>
        <v>9060643</v>
      </c>
      <c r="Q1598" t="b">
        <v>1</v>
      </c>
      <c r="R1598" t="str">
        <f t="shared" si="120"/>
        <v>4520001</v>
      </c>
      <c r="S1598" t="str">
        <f t="shared" si="121"/>
        <v>4520001-TA</v>
      </c>
      <c r="T1598" t="str">
        <f t="shared" si="122"/>
        <v>4520001-TA</v>
      </c>
      <c r="U1598" t="str">
        <f t="shared" si="123"/>
        <v>2</v>
      </c>
      <c r="V1598" t="str">
        <f t="shared" si="124"/>
        <v>TA</v>
      </c>
    </row>
    <row r="1599" spans="1:22" x14ac:dyDescent="0.35">
      <c r="A1599" t="str">
        <f>IF('Support - Calculation Detail'!A1599="","",LEFT('Support - Calculation Detail'!A1599,7)&amp;"-"&amp;RIGHT('Support - Calculation Detail'!A1599,2))</f>
        <v>4520001-TB</v>
      </c>
      <c r="B1599" t="str">
        <f>IF('Support - Calculation Detail'!C1599="","",'Support - Calculation Detail'!C1599)</f>
        <v>45</v>
      </c>
      <c r="C1599" t="str">
        <f>IF('Support - Calculation Detail'!B1599="","",'Support - Calculation Detail'!B1599)</f>
        <v>N</v>
      </c>
      <c r="D1599">
        <f>IF('Support - Calculation Detail'!D1599="","",'Support - Calculation Detail'!D1599)</f>
        <v>10613360</v>
      </c>
      <c r="E1599">
        <f>IF('Support - Calculation Detail'!E1599="","",'Support - Calculation Detail'!E1599)</f>
        <v>0</v>
      </c>
      <c r="G1599">
        <f>IF('Support - Calculation Detail'!F1599="","",'Support - Calculation Detail'!F1599)</f>
        <v>10613360</v>
      </c>
      <c r="H1599">
        <f>IF('Support - Calculation Detail'!G1599="","",'Support - Calculation Detail'!G1599)</f>
        <v>1.04</v>
      </c>
      <c r="I1599">
        <f>IF('Support - Calculation Detail'!H1599="","",'Support - Calculation Detail'!H1599)</f>
        <v>11037894</v>
      </c>
      <c r="J1599">
        <f>IF('Support - Calculation Detail'!I1599="","",'Support - Calculation Detail'!I1599)</f>
        <v>0</v>
      </c>
      <c r="K1599">
        <f>IF('Support - Calculation Detail'!K1599="","",'Support - Calculation Detail'!K1599)</f>
        <v>11037894</v>
      </c>
      <c r="L1599">
        <f>IF('Support - Calculation Detail'!L1599="","",'Support - Calculation Detail'!L1599)</f>
        <v>0</v>
      </c>
      <c r="M1599">
        <f>IF('Support - Calculation Detail'!M1599="","",'Support - Calculation Detail'!M1599)</f>
        <v>0</v>
      </c>
      <c r="N1599">
        <f>IF('Support - Calculation Detail'!N1599="","",'Support - Calculation Detail'!N1599)</f>
        <v>0</v>
      </c>
      <c r="P1599">
        <f>IF('Support - Calculation Detail'!O1599="","",'Support - Calculation Detail'!O1599)</f>
        <v>11037894</v>
      </c>
      <c r="Q1599" t="b">
        <v>1</v>
      </c>
      <c r="R1599" t="str">
        <f t="shared" si="120"/>
        <v>4520001</v>
      </c>
      <c r="S1599" t="str">
        <f t="shared" si="121"/>
        <v>4520001-TB</v>
      </c>
      <c r="T1599" t="str">
        <f t="shared" si="122"/>
        <v>4520001-TB</v>
      </c>
      <c r="U1599" t="str">
        <f t="shared" si="123"/>
        <v>2</v>
      </c>
      <c r="V1599" t="str">
        <f t="shared" si="124"/>
        <v>TB</v>
      </c>
    </row>
    <row r="1600" spans="1:22" x14ac:dyDescent="0.35">
      <c r="A1600" t="str">
        <f>IF('Support - Calculation Detail'!A1600="","",LEFT('Support - Calculation Detail'!A1600,7)&amp;"-"&amp;RIGHT('Support - Calculation Detail'!A1600,2))</f>
        <v>4520002-TF</v>
      </c>
      <c r="B1600" t="str">
        <f>IF('Support - Calculation Detail'!C1600="","",'Support - Calculation Detail'!C1600)</f>
        <v>45</v>
      </c>
      <c r="C1600" t="str">
        <f>IF('Support - Calculation Detail'!B1600="","",'Support - Calculation Detail'!B1600)</f>
        <v>N</v>
      </c>
      <c r="D1600">
        <f>IF('Support - Calculation Detail'!D1600="","",'Support - Calculation Detail'!D1600)</f>
        <v>250063</v>
      </c>
      <c r="E1600">
        <f>IF('Support - Calculation Detail'!E1600="","",'Support - Calculation Detail'!E1600)</f>
        <v>0</v>
      </c>
      <c r="G1600">
        <f>IF('Support - Calculation Detail'!F1600="","",'Support - Calculation Detail'!F1600)</f>
        <v>250063</v>
      </c>
      <c r="H1600">
        <f>IF('Support - Calculation Detail'!G1600="","",'Support - Calculation Detail'!G1600)</f>
        <v>1.04</v>
      </c>
      <c r="I1600">
        <f>IF('Support - Calculation Detail'!H1600="","",'Support - Calculation Detail'!H1600)</f>
        <v>260066</v>
      </c>
      <c r="J1600">
        <f>IF('Support - Calculation Detail'!I1600="","",'Support - Calculation Detail'!I1600)</f>
        <v>0</v>
      </c>
      <c r="K1600">
        <f>IF('Support - Calculation Detail'!K1600="","",'Support - Calculation Detail'!K1600)</f>
        <v>260066</v>
      </c>
      <c r="L1600">
        <f>IF('Support - Calculation Detail'!L1600="","",'Support - Calculation Detail'!L1600)</f>
        <v>0</v>
      </c>
      <c r="M1600">
        <f>IF('Support - Calculation Detail'!M1600="","",'Support - Calculation Detail'!M1600)</f>
        <v>0</v>
      </c>
      <c r="N1600">
        <f>IF('Support - Calculation Detail'!N1600="","",'Support - Calculation Detail'!N1600)</f>
        <v>0</v>
      </c>
      <c r="P1600">
        <f>IF('Support - Calculation Detail'!O1600="","",'Support - Calculation Detail'!O1600)</f>
        <v>260066</v>
      </c>
      <c r="Q1600" t="b">
        <v>1</v>
      </c>
      <c r="R1600" t="str">
        <f t="shared" si="120"/>
        <v>4520002</v>
      </c>
      <c r="S1600" t="str">
        <f t="shared" si="121"/>
        <v>4520002-TF</v>
      </c>
      <c r="T1600" t="str">
        <f t="shared" si="122"/>
        <v>4520002-TF</v>
      </c>
      <c r="U1600" t="str">
        <f t="shared" si="123"/>
        <v>2</v>
      </c>
      <c r="V1600" t="str">
        <f t="shared" si="124"/>
        <v>TF</v>
      </c>
    </row>
    <row r="1601" spans="1:22" x14ac:dyDescent="0.35">
      <c r="A1601" t="str">
        <f>IF('Support - Calculation Detail'!A1601="","",LEFT('Support - Calculation Detail'!A1601,7)&amp;"-"&amp;RIGHT('Support - Calculation Detail'!A1601,2))</f>
        <v>4520002-UT</v>
      </c>
      <c r="B1601" t="str">
        <f>IF('Support - Calculation Detail'!C1601="","",'Support - Calculation Detail'!C1601)</f>
        <v>45</v>
      </c>
      <c r="C1601" t="str">
        <f>IF('Support - Calculation Detail'!B1601="","",'Support - Calculation Detail'!B1601)</f>
        <v>N</v>
      </c>
      <c r="D1601">
        <f>IF('Support - Calculation Detail'!D1601="","",'Support - Calculation Detail'!D1601)</f>
        <v>718813</v>
      </c>
      <c r="E1601">
        <f>IF('Support - Calculation Detail'!E1601="","",'Support - Calculation Detail'!E1601)</f>
        <v>0</v>
      </c>
      <c r="G1601">
        <f>IF('Support - Calculation Detail'!F1601="","",'Support - Calculation Detail'!F1601)</f>
        <v>718813</v>
      </c>
      <c r="H1601">
        <f>IF('Support - Calculation Detail'!G1601="","",'Support - Calculation Detail'!G1601)</f>
        <v>1.04</v>
      </c>
      <c r="I1601">
        <f>IF('Support - Calculation Detail'!H1601="","",'Support - Calculation Detail'!H1601)</f>
        <v>747566</v>
      </c>
      <c r="J1601">
        <f>IF('Support - Calculation Detail'!I1601="","",'Support - Calculation Detail'!I1601)</f>
        <v>0</v>
      </c>
      <c r="K1601">
        <f>IF('Support - Calculation Detail'!K1601="","",'Support - Calculation Detail'!K1601)</f>
        <v>747566</v>
      </c>
      <c r="L1601">
        <f>IF('Support - Calculation Detail'!L1601="","",'Support - Calculation Detail'!L1601)</f>
        <v>0</v>
      </c>
      <c r="M1601">
        <f>IF('Support - Calculation Detail'!M1601="","",'Support - Calculation Detail'!M1601)</f>
        <v>0</v>
      </c>
      <c r="N1601">
        <f>IF('Support - Calculation Detail'!N1601="","",'Support - Calculation Detail'!N1601)</f>
        <v>0</v>
      </c>
      <c r="P1601">
        <f>IF('Support - Calculation Detail'!O1601="","",'Support - Calculation Detail'!O1601)</f>
        <v>747566</v>
      </c>
      <c r="Q1601" t="b">
        <v>1</v>
      </c>
      <c r="R1601" t="str">
        <f t="shared" si="120"/>
        <v>4520002</v>
      </c>
      <c r="S1601" t="str">
        <f t="shared" si="121"/>
        <v>4520002-UT</v>
      </c>
      <c r="T1601" t="str">
        <f t="shared" si="122"/>
        <v>4520002-UT</v>
      </c>
      <c r="U1601" t="str">
        <f t="shared" si="123"/>
        <v>2</v>
      </c>
      <c r="V1601" t="str">
        <f t="shared" si="124"/>
        <v>UT</v>
      </c>
    </row>
    <row r="1602" spans="1:22" x14ac:dyDescent="0.35">
      <c r="A1602" t="str">
        <f>IF('Support - Calculation Detail'!A1602="","",LEFT('Support - Calculation Detail'!A1602,7)&amp;"-"&amp;RIGHT('Support - Calculation Detail'!A1602,2))</f>
        <v>4520003-UT</v>
      </c>
      <c r="B1602" t="str">
        <f>IF('Support - Calculation Detail'!C1602="","",'Support - Calculation Detail'!C1602)</f>
        <v>45</v>
      </c>
      <c r="C1602" t="str">
        <f>IF('Support - Calculation Detail'!B1602="","",'Support - Calculation Detail'!B1602)</f>
        <v>N</v>
      </c>
      <c r="D1602">
        <f>IF('Support - Calculation Detail'!D1602="","",'Support - Calculation Detail'!D1602)</f>
        <v>375786</v>
      </c>
      <c r="E1602">
        <f>IF('Support - Calculation Detail'!E1602="","",'Support - Calculation Detail'!E1602)</f>
        <v>0</v>
      </c>
      <c r="G1602">
        <f>IF('Support - Calculation Detail'!F1602="","",'Support - Calculation Detail'!F1602)</f>
        <v>375786</v>
      </c>
      <c r="H1602">
        <f>IF('Support - Calculation Detail'!G1602="","",'Support - Calculation Detail'!G1602)</f>
        <v>1.04</v>
      </c>
      <c r="I1602">
        <f>IF('Support - Calculation Detail'!H1602="","",'Support - Calculation Detail'!H1602)</f>
        <v>390817</v>
      </c>
      <c r="J1602">
        <f>IF('Support - Calculation Detail'!I1602="","",'Support - Calculation Detail'!I1602)</f>
        <v>0</v>
      </c>
      <c r="K1602">
        <f>IF('Support - Calculation Detail'!K1602="","",'Support - Calculation Detail'!K1602)</f>
        <v>390817</v>
      </c>
      <c r="L1602">
        <f>IF('Support - Calculation Detail'!L1602="","",'Support - Calculation Detail'!L1602)</f>
        <v>0</v>
      </c>
      <c r="M1602">
        <f>IF('Support - Calculation Detail'!M1602="","",'Support - Calculation Detail'!M1602)</f>
        <v>0</v>
      </c>
      <c r="N1602">
        <f>IF('Support - Calculation Detail'!N1602="","",'Support - Calculation Detail'!N1602)</f>
        <v>0</v>
      </c>
      <c r="P1602">
        <f>IF('Support - Calculation Detail'!O1602="","",'Support - Calculation Detail'!O1602)</f>
        <v>390817</v>
      </c>
      <c r="Q1602" t="b">
        <v>1</v>
      </c>
      <c r="R1602" t="str">
        <f t="shared" si="120"/>
        <v>4520003</v>
      </c>
      <c r="S1602" t="str">
        <f t="shared" si="121"/>
        <v>4520003-UT</v>
      </c>
      <c r="T1602" t="str">
        <f t="shared" si="122"/>
        <v>4520003-UT</v>
      </c>
      <c r="U1602" t="str">
        <f t="shared" si="123"/>
        <v>2</v>
      </c>
      <c r="V1602" t="str">
        <f t="shared" si="124"/>
        <v>UT</v>
      </c>
    </row>
    <row r="1603" spans="1:22" x14ac:dyDescent="0.35">
      <c r="A1603" t="str">
        <f>IF('Support - Calculation Detail'!A1603="","",LEFT('Support - Calculation Detail'!A1603,7)&amp;"-"&amp;RIGHT('Support - Calculation Detail'!A1603,2))</f>
        <v>4520003-TF</v>
      </c>
      <c r="B1603" t="str">
        <f>IF('Support - Calculation Detail'!C1603="","",'Support - Calculation Detail'!C1603)</f>
        <v>45</v>
      </c>
      <c r="C1603" t="str">
        <f>IF('Support - Calculation Detail'!B1603="","",'Support - Calculation Detail'!B1603)</f>
        <v>N</v>
      </c>
      <c r="D1603">
        <f>IF('Support - Calculation Detail'!D1603="","",'Support - Calculation Detail'!D1603)</f>
        <v>507723</v>
      </c>
      <c r="E1603">
        <f>IF('Support - Calculation Detail'!E1603="","",'Support - Calculation Detail'!E1603)</f>
        <v>0</v>
      </c>
      <c r="G1603">
        <f>IF('Support - Calculation Detail'!F1603="","",'Support - Calculation Detail'!F1603)</f>
        <v>507723</v>
      </c>
      <c r="H1603">
        <f>IF('Support - Calculation Detail'!G1603="","",'Support - Calculation Detail'!G1603)</f>
        <v>1.04</v>
      </c>
      <c r="I1603">
        <f>IF('Support - Calculation Detail'!H1603="","",'Support - Calculation Detail'!H1603)</f>
        <v>528032</v>
      </c>
      <c r="J1603">
        <f>IF('Support - Calculation Detail'!I1603="","",'Support - Calculation Detail'!I1603)</f>
        <v>0</v>
      </c>
      <c r="K1603">
        <f>IF('Support - Calculation Detail'!K1603="","",'Support - Calculation Detail'!K1603)</f>
        <v>528032</v>
      </c>
      <c r="L1603">
        <f>IF('Support - Calculation Detail'!L1603="","",'Support - Calculation Detail'!L1603)</f>
        <v>0</v>
      </c>
      <c r="M1603">
        <f>IF('Support - Calculation Detail'!M1603="","",'Support - Calculation Detail'!M1603)</f>
        <v>0</v>
      </c>
      <c r="N1603">
        <f>IF('Support - Calculation Detail'!N1603="","",'Support - Calculation Detail'!N1603)</f>
        <v>0</v>
      </c>
      <c r="P1603">
        <f>IF('Support - Calculation Detail'!O1603="","",'Support - Calculation Detail'!O1603)</f>
        <v>528032</v>
      </c>
      <c r="Q1603" t="b">
        <v>1</v>
      </c>
      <c r="R1603" t="str">
        <f t="shared" ref="R1603:R1666" si="125">LEFT(A1603,7)</f>
        <v>4520003</v>
      </c>
      <c r="S1603" t="str">
        <f t="shared" ref="S1603:S1666" si="126">A1603</f>
        <v>4520003-TF</v>
      </c>
      <c r="T1603" t="str">
        <f t="shared" ref="T1603:T1666" si="127">S1603</f>
        <v>4520003-TF</v>
      </c>
      <c r="U1603" t="str">
        <f t="shared" ref="U1603:U1666" si="128">MID(S1603,3,1)</f>
        <v>2</v>
      </c>
      <c r="V1603" t="str">
        <f t="shared" ref="V1603:V1666" si="129">RIGHT(T1603,2)</f>
        <v>TF</v>
      </c>
    </row>
    <row r="1604" spans="1:22" x14ac:dyDescent="0.35">
      <c r="A1604" t="str">
        <f>IF('Support - Calculation Detail'!A1604="","",LEFT('Support - Calculation Detail'!A1604,7)&amp;"-"&amp;RIGHT('Support - Calculation Detail'!A1604,2))</f>
        <v>4520004-TF</v>
      </c>
      <c r="B1604" t="str">
        <f>IF('Support - Calculation Detail'!C1604="","",'Support - Calculation Detail'!C1604)</f>
        <v>45</v>
      </c>
      <c r="C1604" t="str">
        <f>IF('Support - Calculation Detail'!B1604="","",'Support - Calculation Detail'!B1604)</f>
        <v>N</v>
      </c>
      <c r="D1604">
        <f>IF('Support - Calculation Detail'!D1604="","",'Support - Calculation Detail'!D1604)</f>
        <v>126066</v>
      </c>
      <c r="E1604">
        <f>IF('Support - Calculation Detail'!E1604="","",'Support - Calculation Detail'!E1604)</f>
        <v>0</v>
      </c>
      <c r="G1604">
        <f>IF('Support - Calculation Detail'!F1604="","",'Support - Calculation Detail'!F1604)</f>
        <v>126066</v>
      </c>
      <c r="H1604">
        <f>IF('Support - Calculation Detail'!G1604="","",'Support - Calculation Detail'!G1604)</f>
        <v>1.04</v>
      </c>
      <c r="I1604">
        <f>IF('Support - Calculation Detail'!H1604="","",'Support - Calculation Detail'!H1604)</f>
        <v>131109</v>
      </c>
      <c r="J1604">
        <f>IF('Support - Calculation Detail'!I1604="","",'Support - Calculation Detail'!I1604)</f>
        <v>0</v>
      </c>
      <c r="K1604">
        <f>IF('Support - Calculation Detail'!K1604="","",'Support - Calculation Detail'!K1604)</f>
        <v>131109</v>
      </c>
      <c r="L1604">
        <f>IF('Support - Calculation Detail'!L1604="","",'Support - Calculation Detail'!L1604)</f>
        <v>0</v>
      </c>
      <c r="M1604">
        <f>IF('Support - Calculation Detail'!M1604="","",'Support - Calculation Detail'!M1604)</f>
        <v>0</v>
      </c>
      <c r="N1604">
        <f>IF('Support - Calculation Detail'!N1604="","",'Support - Calculation Detail'!N1604)</f>
        <v>0</v>
      </c>
      <c r="P1604">
        <f>IF('Support - Calculation Detail'!O1604="","",'Support - Calculation Detail'!O1604)</f>
        <v>131109</v>
      </c>
      <c r="Q1604" t="b">
        <v>1</v>
      </c>
      <c r="R1604" t="str">
        <f t="shared" si="125"/>
        <v>4520004</v>
      </c>
      <c r="S1604" t="str">
        <f t="shared" si="126"/>
        <v>4520004-TF</v>
      </c>
      <c r="T1604" t="str">
        <f t="shared" si="127"/>
        <v>4520004-TF</v>
      </c>
      <c r="U1604" t="str">
        <f t="shared" si="128"/>
        <v>2</v>
      </c>
      <c r="V1604" t="str">
        <f t="shared" si="129"/>
        <v>TF</v>
      </c>
    </row>
    <row r="1605" spans="1:22" x14ac:dyDescent="0.35">
      <c r="A1605" t="str">
        <f>IF('Support - Calculation Detail'!A1605="","",LEFT('Support - Calculation Detail'!A1605,7)&amp;"-"&amp;RIGHT('Support - Calculation Detail'!A1605,2))</f>
        <v>4520004-UT</v>
      </c>
      <c r="B1605" t="str">
        <f>IF('Support - Calculation Detail'!C1605="","",'Support - Calculation Detail'!C1605)</f>
        <v>45</v>
      </c>
      <c r="C1605" t="str">
        <f>IF('Support - Calculation Detail'!B1605="","",'Support - Calculation Detail'!B1605)</f>
        <v>N</v>
      </c>
      <c r="D1605">
        <f>IF('Support - Calculation Detail'!D1605="","",'Support - Calculation Detail'!D1605)</f>
        <v>80191</v>
      </c>
      <c r="E1605">
        <f>IF('Support - Calculation Detail'!E1605="","",'Support - Calculation Detail'!E1605)</f>
        <v>0</v>
      </c>
      <c r="G1605">
        <f>IF('Support - Calculation Detail'!F1605="","",'Support - Calculation Detail'!F1605)</f>
        <v>80191</v>
      </c>
      <c r="H1605">
        <f>IF('Support - Calculation Detail'!G1605="","",'Support - Calculation Detail'!G1605)</f>
        <v>1.04</v>
      </c>
      <c r="I1605">
        <f>IF('Support - Calculation Detail'!H1605="","",'Support - Calculation Detail'!H1605)</f>
        <v>83399</v>
      </c>
      <c r="J1605">
        <f>IF('Support - Calculation Detail'!I1605="","",'Support - Calculation Detail'!I1605)</f>
        <v>0</v>
      </c>
      <c r="K1605">
        <f>IF('Support - Calculation Detail'!K1605="","",'Support - Calculation Detail'!K1605)</f>
        <v>83399</v>
      </c>
      <c r="L1605">
        <f>IF('Support - Calculation Detail'!L1605="","",'Support - Calculation Detail'!L1605)</f>
        <v>0</v>
      </c>
      <c r="M1605">
        <f>IF('Support - Calculation Detail'!M1605="","",'Support - Calculation Detail'!M1605)</f>
        <v>0</v>
      </c>
      <c r="N1605">
        <f>IF('Support - Calculation Detail'!N1605="","",'Support - Calculation Detail'!N1605)</f>
        <v>0</v>
      </c>
      <c r="P1605">
        <f>IF('Support - Calculation Detail'!O1605="","",'Support - Calculation Detail'!O1605)</f>
        <v>83399</v>
      </c>
      <c r="Q1605" t="b">
        <v>1</v>
      </c>
      <c r="R1605" t="str">
        <f t="shared" si="125"/>
        <v>4520004</v>
      </c>
      <c r="S1605" t="str">
        <f t="shared" si="126"/>
        <v>4520004-UT</v>
      </c>
      <c r="T1605" t="str">
        <f t="shared" si="127"/>
        <v>4520004-UT</v>
      </c>
      <c r="U1605" t="str">
        <f t="shared" si="128"/>
        <v>2</v>
      </c>
      <c r="V1605" t="str">
        <f t="shared" si="129"/>
        <v>UT</v>
      </c>
    </row>
    <row r="1606" spans="1:22" x14ac:dyDescent="0.35">
      <c r="A1606" t="str">
        <f>IF('Support - Calculation Detail'!A1606="","",LEFT('Support - Calculation Detail'!A1606,7)&amp;"-"&amp;RIGHT('Support - Calculation Detail'!A1606,2))</f>
        <v>4520005-UT</v>
      </c>
      <c r="B1606" t="str">
        <f>IF('Support - Calculation Detail'!C1606="","",'Support - Calculation Detail'!C1606)</f>
        <v>45</v>
      </c>
      <c r="C1606" t="str">
        <f>IF('Support - Calculation Detail'!B1606="","",'Support - Calculation Detail'!B1606)</f>
        <v>N</v>
      </c>
      <c r="D1606">
        <f>IF('Support - Calculation Detail'!D1606="","",'Support - Calculation Detail'!D1606)</f>
        <v>368690</v>
      </c>
      <c r="E1606">
        <f>IF('Support - Calculation Detail'!E1606="","",'Support - Calculation Detail'!E1606)</f>
        <v>0</v>
      </c>
      <c r="G1606">
        <f>IF('Support - Calculation Detail'!F1606="","",'Support - Calculation Detail'!F1606)</f>
        <v>368690</v>
      </c>
      <c r="H1606">
        <f>IF('Support - Calculation Detail'!G1606="","",'Support - Calculation Detail'!G1606)</f>
        <v>1.04</v>
      </c>
      <c r="I1606">
        <f>IF('Support - Calculation Detail'!H1606="","",'Support - Calculation Detail'!H1606)</f>
        <v>383438</v>
      </c>
      <c r="J1606">
        <f>IF('Support - Calculation Detail'!I1606="","",'Support - Calculation Detail'!I1606)</f>
        <v>0</v>
      </c>
      <c r="K1606">
        <f>IF('Support - Calculation Detail'!K1606="","",'Support - Calculation Detail'!K1606)</f>
        <v>383438</v>
      </c>
      <c r="L1606">
        <f>IF('Support - Calculation Detail'!L1606="","",'Support - Calculation Detail'!L1606)</f>
        <v>0</v>
      </c>
      <c r="M1606">
        <f>IF('Support - Calculation Detail'!M1606="","",'Support - Calculation Detail'!M1606)</f>
        <v>0</v>
      </c>
      <c r="N1606">
        <f>IF('Support - Calculation Detail'!N1606="","",'Support - Calculation Detail'!N1606)</f>
        <v>0</v>
      </c>
      <c r="P1606">
        <f>IF('Support - Calculation Detail'!O1606="","",'Support - Calculation Detail'!O1606)</f>
        <v>383438</v>
      </c>
      <c r="Q1606" t="b">
        <v>1</v>
      </c>
      <c r="R1606" t="str">
        <f t="shared" si="125"/>
        <v>4520005</v>
      </c>
      <c r="S1606" t="str">
        <f t="shared" si="126"/>
        <v>4520005-UT</v>
      </c>
      <c r="T1606" t="str">
        <f t="shared" si="127"/>
        <v>4520005-UT</v>
      </c>
      <c r="U1606" t="str">
        <f t="shared" si="128"/>
        <v>2</v>
      </c>
      <c r="V1606" t="str">
        <f t="shared" si="129"/>
        <v>UT</v>
      </c>
    </row>
    <row r="1607" spans="1:22" x14ac:dyDescent="0.35">
      <c r="A1607" t="str">
        <f>IF('Support - Calculation Detail'!A1607="","",LEFT('Support - Calculation Detail'!A1607,7)&amp;"-"&amp;RIGHT('Support - Calculation Detail'!A1607,2))</f>
        <v>4520005-TF</v>
      </c>
      <c r="B1607" t="str">
        <f>IF('Support - Calculation Detail'!C1607="","",'Support - Calculation Detail'!C1607)</f>
        <v>45</v>
      </c>
      <c r="C1607" t="str">
        <f>IF('Support - Calculation Detail'!B1607="","",'Support - Calculation Detail'!B1607)</f>
        <v>N</v>
      </c>
      <c r="D1607">
        <f>IF('Support - Calculation Detail'!D1607="","",'Support - Calculation Detail'!D1607)</f>
        <v>311393</v>
      </c>
      <c r="E1607">
        <f>IF('Support - Calculation Detail'!E1607="","",'Support - Calculation Detail'!E1607)</f>
        <v>0</v>
      </c>
      <c r="G1607">
        <f>IF('Support - Calculation Detail'!F1607="","",'Support - Calculation Detail'!F1607)</f>
        <v>311393</v>
      </c>
      <c r="H1607">
        <f>IF('Support - Calculation Detail'!G1607="","",'Support - Calculation Detail'!G1607)</f>
        <v>1.04</v>
      </c>
      <c r="I1607">
        <f>IF('Support - Calculation Detail'!H1607="","",'Support - Calculation Detail'!H1607)</f>
        <v>323849</v>
      </c>
      <c r="J1607">
        <f>IF('Support - Calculation Detail'!I1607="","",'Support - Calculation Detail'!I1607)</f>
        <v>0</v>
      </c>
      <c r="K1607">
        <f>IF('Support - Calculation Detail'!K1607="","",'Support - Calculation Detail'!K1607)</f>
        <v>323849</v>
      </c>
      <c r="L1607">
        <f>IF('Support - Calculation Detail'!L1607="","",'Support - Calculation Detail'!L1607)</f>
        <v>0</v>
      </c>
      <c r="M1607">
        <f>IF('Support - Calculation Detail'!M1607="","",'Support - Calculation Detail'!M1607)</f>
        <v>0</v>
      </c>
      <c r="N1607">
        <f>IF('Support - Calculation Detail'!N1607="","",'Support - Calculation Detail'!N1607)</f>
        <v>0</v>
      </c>
      <c r="P1607">
        <f>IF('Support - Calculation Detail'!O1607="","",'Support - Calculation Detail'!O1607)</f>
        <v>323849</v>
      </c>
      <c r="Q1607" t="b">
        <v>1</v>
      </c>
      <c r="R1607" t="str">
        <f t="shared" si="125"/>
        <v>4520005</v>
      </c>
      <c r="S1607" t="str">
        <f t="shared" si="126"/>
        <v>4520005-TF</v>
      </c>
      <c r="T1607" t="str">
        <f t="shared" si="127"/>
        <v>4520005-TF</v>
      </c>
      <c r="U1607" t="str">
        <f t="shared" si="128"/>
        <v>2</v>
      </c>
      <c r="V1607" t="str">
        <f t="shared" si="129"/>
        <v>TF</v>
      </c>
    </row>
    <row r="1608" spans="1:22" x14ac:dyDescent="0.35">
      <c r="A1608" t="str">
        <f>IF('Support - Calculation Detail'!A1608="","",LEFT('Support - Calculation Detail'!A1608,7)&amp;"-"&amp;RIGHT('Support - Calculation Detail'!A1608,2))</f>
        <v>4520006-TF</v>
      </c>
      <c r="B1608" t="str">
        <f>IF('Support - Calculation Detail'!C1608="","",'Support - Calculation Detail'!C1608)</f>
        <v>45</v>
      </c>
      <c r="C1608" t="str">
        <f>IF('Support - Calculation Detail'!B1608="","",'Support - Calculation Detail'!B1608)</f>
        <v>N</v>
      </c>
      <c r="D1608">
        <f>IF('Support - Calculation Detail'!D1608="","",'Support - Calculation Detail'!D1608)</f>
        <v>1237</v>
      </c>
      <c r="E1608">
        <f>IF('Support - Calculation Detail'!E1608="","",'Support - Calculation Detail'!E1608)</f>
        <v>0</v>
      </c>
      <c r="G1608">
        <f>IF('Support - Calculation Detail'!F1608="","",'Support - Calculation Detail'!F1608)</f>
        <v>1237</v>
      </c>
      <c r="H1608">
        <f>IF('Support - Calculation Detail'!G1608="","",'Support - Calculation Detail'!G1608)</f>
        <v>1.04</v>
      </c>
      <c r="I1608">
        <f>IF('Support - Calculation Detail'!H1608="","",'Support - Calculation Detail'!H1608)</f>
        <v>1286</v>
      </c>
      <c r="J1608">
        <f>IF('Support - Calculation Detail'!I1608="","",'Support - Calculation Detail'!I1608)</f>
        <v>0</v>
      </c>
      <c r="K1608">
        <f>IF('Support - Calculation Detail'!K1608="","",'Support - Calculation Detail'!K1608)</f>
        <v>1286</v>
      </c>
      <c r="L1608">
        <f>IF('Support - Calculation Detail'!L1608="","",'Support - Calculation Detail'!L1608)</f>
        <v>0</v>
      </c>
      <c r="M1608">
        <f>IF('Support - Calculation Detail'!M1608="","",'Support - Calculation Detail'!M1608)</f>
        <v>0</v>
      </c>
      <c r="N1608">
        <f>IF('Support - Calculation Detail'!N1608="","",'Support - Calculation Detail'!N1608)</f>
        <v>0</v>
      </c>
      <c r="P1608">
        <f>IF('Support - Calculation Detail'!O1608="","",'Support - Calculation Detail'!O1608)</f>
        <v>1286</v>
      </c>
      <c r="Q1608" t="b">
        <v>1</v>
      </c>
      <c r="R1608" t="str">
        <f t="shared" si="125"/>
        <v>4520006</v>
      </c>
      <c r="S1608" t="str">
        <f t="shared" si="126"/>
        <v>4520006-TF</v>
      </c>
      <c r="T1608" t="str">
        <f t="shared" si="127"/>
        <v>4520006-TF</v>
      </c>
      <c r="U1608" t="str">
        <f t="shared" si="128"/>
        <v>2</v>
      </c>
      <c r="V1608" t="str">
        <f t="shared" si="129"/>
        <v>TF</v>
      </c>
    </row>
    <row r="1609" spans="1:22" x14ac:dyDescent="0.35">
      <c r="A1609" t="str">
        <f>IF('Support - Calculation Detail'!A1609="","",LEFT('Support - Calculation Detail'!A1609,7)&amp;"-"&amp;RIGHT('Support - Calculation Detail'!A1609,2))</f>
        <v>4520006-UT</v>
      </c>
      <c r="B1609" t="str">
        <f>IF('Support - Calculation Detail'!C1609="","",'Support - Calculation Detail'!C1609)</f>
        <v>45</v>
      </c>
      <c r="C1609" t="str">
        <f>IF('Support - Calculation Detail'!B1609="","",'Support - Calculation Detail'!B1609)</f>
        <v>N</v>
      </c>
      <c r="D1609">
        <f>IF('Support - Calculation Detail'!D1609="","",'Support - Calculation Detail'!D1609)</f>
        <v>889487</v>
      </c>
      <c r="E1609">
        <f>IF('Support - Calculation Detail'!E1609="","",'Support - Calculation Detail'!E1609)</f>
        <v>0</v>
      </c>
      <c r="G1609">
        <f>IF('Support - Calculation Detail'!F1609="","",'Support - Calculation Detail'!F1609)</f>
        <v>889487</v>
      </c>
      <c r="H1609">
        <f>IF('Support - Calculation Detail'!G1609="","",'Support - Calculation Detail'!G1609)</f>
        <v>1.04</v>
      </c>
      <c r="I1609">
        <f>IF('Support - Calculation Detail'!H1609="","",'Support - Calculation Detail'!H1609)</f>
        <v>925066</v>
      </c>
      <c r="J1609">
        <f>IF('Support - Calculation Detail'!I1609="","",'Support - Calculation Detail'!I1609)</f>
        <v>0</v>
      </c>
      <c r="K1609">
        <f>IF('Support - Calculation Detail'!K1609="","",'Support - Calculation Detail'!K1609)</f>
        <v>925066</v>
      </c>
      <c r="L1609">
        <f>IF('Support - Calculation Detail'!L1609="","",'Support - Calculation Detail'!L1609)</f>
        <v>0</v>
      </c>
      <c r="M1609">
        <f>IF('Support - Calculation Detail'!M1609="","",'Support - Calculation Detail'!M1609)</f>
        <v>0</v>
      </c>
      <c r="N1609">
        <f>IF('Support - Calculation Detail'!N1609="","",'Support - Calculation Detail'!N1609)</f>
        <v>0</v>
      </c>
      <c r="P1609">
        <f>IF('Support - Calculation Detail'!O1609="","",'Support - Calculation Detail'!O1609)</f>
        <v>925066</v>
      </c>
      <c r="Q1609" t="b">
        <v>1</v>
      </c>
      <c r="R1609" t="str">
        <f t="shared" si="125"/>
        <v>4520006</v>
      </c>
      <c r="S1609" t="str">
        <f t="shared" si="126"/>
        <v>4520006-UT</v>
      </c>
      <c r="T1609" t="str">
        <f t="shared" si="127"/>
        <v>4520006-UT</v>
      </c>
      <c r="U1609" t="str">
        <f t="shared" si="128"/>
        <v>2</v>
      </c>
      <c r="V1609" t="str">
        <f t="shared" si="129"/>
        <v>UT</v>
      </c>
    </row>
    <row r="1610" spans="1:22" x14ac:dyDescent="0.35">
      <c r="A1610" t="str">
        <f>IF('Support - Calculation Detail'!A1610="","",LEFT('Support - Calculation Detail'!A1610,7)&amp;"-"&amp;RIGHT('Support - Calculation Detail'!A1610,2))</f>
        <v>4520007-UT</v>
      </c>
      <c r="B1610" t="str">
        <f>IF('Support - Calculation Detail'!C1610="","",'Support - Calculation Detail'!C1610)</f>
        <v>45</v>
      </c>
      <c r="C1610" t="str">
        <f>IF('Support - Calculation Detail'!B1610="","",'Support - Calculation Detail'!B1610)</f>
        <v>N</v>
      </c>
      <c r="D1610">
        <f>IF('Support - Calculation Detail'!D1610="","",'Support - Calculation Detail'!D1610)</f>
        <v>8197988</v>
      </c>
      <c r="E1610">
        <f>IF('Support - Calculation Detail'!E1610="","",'Support - Calculation Detail'!E1610)</f>
        <v>0</v>
      </c>
      <c r="G1610">
        <f>IF('Support - Calculation Detail'!F1610="","",'Support - Calculation Detail'!F1610)</f>
        <v>8197988</v>
      </c>
      <c r="H1610">
        <f>IF('Support - Calculation Detail'!G1610="","",'Support - Calculation Detail'!G1610)</f>
        <v>1.04</v>
      </c>
      <c r="I1610">
        <f>IF('Support - Calculation Detail'!H1610="","",'Support - Calculation Detail'!H1610)</f>
        <v>8525908</v>
      </c>
      <c r="J1610">
        <f>IF('Support - Calculation Detail'!I1610="","",'Support - Calculation Detail'!I1610)</f>
        <v>0</v>
      </c>
      <c r="K1610">
        <f>IF('Support - Calculation Detail'!K1610="","",'Support - Calculation Detail'!K1610)</f>
        <v>8525908</v>
      </c>
      <c r="L1610">
        <f>IF('Support - Calculation Detail'!L1610="","",'Support - Calculation Detail'!L1610)</f>
        <v>0</v>
      </c>
      <c r="M1610">
        <f>IF('Support - Calculation Detail'!M1610="","",'Support - Calculation Detail'!M1610)</f>
        <v>0</v>
      </c>
      <c r="N1610">
        <f>IF('Support - Calculation Detail'!N1610="","",'Support - Calculation Detail'!N1610)</f>
        <v>0</v>
      </c>
      <c r="P1610">
        <f>IF('Support - Calculation Detail'!O1610="","",'Support - Calculation Detail'!O1610)</f>
        <v>8525908</v>
      </c>
      <c r="Q1610" t="b">
        <v>1</v>
      </c>
      <c r="R1610" t="str">
        <f t="shared" si="125"/>
        <v>4520007</v>
      </c>
      <c r="S1610" t="str">
        <f t="shared" si="126"/>
        <v>4520007-UT</v>
      </c>
      <c r="T1610" t="str">
        <f t="shared" si="127"/>
        <v>4520007-UT</v>
      </c>
      <c r="U1610" t="str">
        <f t="shared" si="128"/>
        <v>2</v>
      </c>
      <c r="V1610" t="str">
        <f t="shared" si="129"/>
        <v>UT</v>
      </c>
    </row>
    <row r="1611" spans="1:22" x14ac:dyDescent="0.35">
      <c r="A1611" t="str">
        <f>IF('Support - Calculation Detail'!A1611="","",LEFT('Support - Calculation Detail'!A1611,7)&amp;"-"&amp;RIGHT('Support - Calculation Detail'!A1611,2))</f>
        <v>4520008-UT</v>
      </c>
      <c r="B1611" t="str">
        <f>IF('Support - Calculation Detail'!C1611="","",'Support - Calculation Detail'!C1611)</f>
        <v>45</v>
      </c>
      <c r="C1611" t="str">
        <f>IF('Support - Calculation Detail'!B1611="","",'Support - Calculation Detail'!B1611)</f>
        <v>N</v>
      </c>
      <c r="D1611">
        <f>IF('Support - Calculation Detail'!D1611="","",'Support - Calculation Detail'!D1611)</f>
        <v>1678632</v>
      </c>
      <c r="E1611">
        <f>IF('Support - Calculation Detail'!E1611="","",'Support - Calculation Detail'!E1611)</f>
        <v>0</v>
      </c>
      <c r="G1611">
        <f>IF('Support - Calculation Detail'!F1611="","",'Support - Calculation Detail'!F1611)</f>
        <v>1678632</v>
      </c>
      <c r="H1611">
        <f>IF('Support - Calculation Detail'!G1611="","",'Support - Calculation Detail'!G1611)</f>
        <v>1.04</v>
      </c>
      <c r="I1611">
        <f>IF('Support - Calculation Detail'!H1611="","",'Support - Calculation Detail'!H1611)</f>
        <v>1745777</v>
      </c>
      <c r="J1611">
        <f>IF('Support - Calculation Detail'!I1611="","",'Support - Calculation Detail'!I1611)</f>
        <v>0</v>
      </c>
      <c r="K1611">
        <f>IF('Support - Calculation Detail'!K1611="","",'Support - Calculation Detail'!K1611)</f>
        <v>1745777</v>
      </c>
      <c r="L1611">
        <f>IF('Support - Calculation Detail'!L1611="","",'Support - Calculation Detail'!L1611)</f>
        <v>0</v>
      </c>
      <c r="M1611">
        <f>IF('Support - Calculation Detail'!M1611="","",'Support - Calculation Detail'!M1611)</f>
        <v>0</v>
      </c>
      <c r="N1611">
        <f>IF('Support - Calculation Detail'!N1611="","",'Support - Calculation Detail'!N1611)</f>
        <v>0</v>
      </c>
      <c r="P1611">
        <f>IF('Support - Calculation Detail'!O1611="","",'Support - Calculation Detail'!O1611)</f>
        <v>1745777</v>
      </c>
      <c r="Q1611" t="b">
        <v>1</v>
      </c>
      <c r="R1611" t="str">
        <f t="shared" si="125"/>
        <v>4520008</v>
      </c>
      <c r="S1611" t="str">
        <f t="shared" si="126"/>
        <v>4520008-UT</v>
      </c>
      <c r="T1611" t="str">
        <f t="shared" si="127"/>
        <v>4520008-UT</v>
      </c>
      <c r="U1611" t="str">
        <f t="shared" si="128"/>
        <v>2</v>
      </c>
      <c r="V1611" t="str">
        <f t="shared" si="129"/>
        <v>UT</v>
      </c>
    </row>
    <row r="1612" spans="1:22" x14ac:dyDescent="0.35">
      <c r="A1612" t="str">
        <f>IF('Support - Calculation Detail'!A1612="","",LEFT('Support - Calculation Detail'!A1612,7)&amp;"-"&amp;RIGHT('Support - Calculation Detail'!A1612,2))</f>
        <v>4520009-UT</v>
      </c>
      <c r="B1612" t="str">
        <f>IF('Support - Calculation Detail'!C1612="","",'Support - Calculation Detail'!C1612)</f>
        <v>45</v>
      </c>
      <c r="C1612" t="str">
        <f>IF('Support - Calculation Detail'!B1612="","",'Support - Calculation Detail'!B1612)</f>
        <v>N</v>
      </c>
      <c r="D1612">
        <f>IF('Support - Calculation Detail'!D1612="","",'Support - Calculation Detail'!D1612)</f>
        <v>608857</v>
      </c>
      <c r="E1612">
        <f>IF('Support - Calculation Detail'!E1612="","",'Support - Calculation Detail'!E1612)</f>
        <v>0</v>
      </c>
      <c r="G1612">
        <f>IF('Support - Calculation Detail'!F1612="","",'Support - Calculation Detail'!F1612)</f>
        <v>608857</v>
      </c>
      <c r="H1612">
        <f>IF('Support - Calculation Detail'!G1612="","",'Support - Calculation Detail'!G1612)</f>
        <v>1.04</v>
      </c>
      <c r="I1612">
        <f>IF('Support - Calculation Detail'!H1612="","",'Support - Calculation Detail'!H1612)</f>
        <v>633211</v>
      </c>
      <c r="J1612">
        <f>IF('Support - Calculation Detail'!I1612="","",'Support - Calculation Detail'!I1612)</f>
        <v>0</v>
      </c>
      <c r="K1612">
        <f>IF('Support - Calculation Detail'!K1612="","",'Support - Calculation Detail'!K1612)</f>
        <v>633211</v>
      </c>
      <c r="L1612">
        <f>IF('Support - Calculation Detail'!L1612="","",'Support - Calculation Detail'!L1612)</f>
        <v>0</v>
      </c>
      <c r="M1612">
        <f>IF('Support - Calculation Detail'!M1612="","",'Support - Calculation Detail'!M1612)</f>
        <v>0</v>
      </c>
      <c r="N1612">
        <f>IF('Support - Calculation Detail'!N1612="","",'Support - Calculation Detail'!N1612)</f>
        <v>0</v>
      </c>
      <c r="P1612">
        <f>IF('Support - Calculation Detail'!O1612="","",'Support - Calculation Detail'!O1612)</f>
        <v>633211</v>
      </c>
      <c r="Q1612" t="b">
        <v>1</v>
      </c>
      <c r="R1612" t="str">
        <f t="shared" si="125"/>
        <v>4520009</v>
      </c>
      <c r="S1612" t="str">
        <f t="shared" si="126"/>
        <v>4520009-UT</v>
      </c>
      <c r="T1612" t="str">
        <f t="shared" si="127"/>
        <v>4520009-UT</v>
      </c>
      <c r="U1612" t="str">
        <f t="shared" si="128"/>
        <v>2</v>
      </c>
      <c r="V1612" t="str">
        <f t="shared" si="129"/>
        <v>UT</v>
      </c>
    </row>
    <row r="1613" spans="1:22" x14ac:dyDescent="0.35">
      <c r="A1613" t="str">
        <f>IF('Support - Calculation Detail'!A1613="","",LEFT('Support - Calculation Detail'!A1613,7)&amp;"-"&amp;RIGHT('Support - Calculation Detail'!A1613,2))</f>
        <v>4520009-TF</v>
      </c>
      <c r="B1613" t="str">
        <f>IF('Support - Calculation Detail'!C1613="","",'Support - Calculation Detail'!C1613)</f>
        <v>45</v>
      </c>
      <c r="C1613" t="str">
        <f>IF('Support - Calculation Detail'!B1613="","",'Support - Calculation Detail'!B1613)</f>
        <v>N</v>
      </c>
      <c r="D1613">
        <f>IF('Support - Calculation Detail'!D1613="","",'Support - Calculation Detail'!D1613)</f>
        <v>414855</v>
      </c>
      <c r="E1613">
        <f>IF('Support - Calculation Detail'!E1613="","",'Support - Calculation Detail'!E1613)</f>
        <v>0</v>
      </c>
      <c r="G1613">
        <f>IF('Support - Calculation Detail'!F1613="","",'Support - Calculation Detail'!F1613)</f>
        <v>414855</v>
      </c>
      <c r="H1613">
        <f>IF('Support - Calculation Detail'!G1613="","",'Support - Calculation Detail'!G1613)</f>
        <v>1.04</v>
      </c>
      <c r="I1613">
        <f>IF('Support - Calculation Detail'!H1613="","",'Support - Calculation Detail'!H1613)</f>
        <v>431449</v>
      </c>
      <c r="J1613">
        <f>IF('Support - Calculation Detail'!I1613="","",'Support - Calculation Detail'!I1613)</f>
        <v>0</v>
      </c>
      <c r="K1613">
        <f>IF('Support - Calculation Detail'!K1613="","",'Support - Calculation Detail'!K1613)</f>
        <v>431449</v>
      </c>
      <c r="L1613">
        <f>IF('Support - Calculation Detail'!L1613="","",'Support - Calculation Detail'!L1613)</f>
        <v>0</v>
      </c>
      <c r="M1613">
        <f>IF('Support - Calculation Detail'!M1613="","",'Support - Calculation Detail'!M1613)</f>
        <v>0</v>
      </c>
      <c r="N1613">
        <f>IF('Support - Calculation Detail'!N1613="","",'Support - Calculation Detail'!N1613)</f>
        <v>0</v>
      </c>
      <c r="P1613">
        <f>IF('Support - Calculation Detail'!O1613="","",'Support - Calculation Detail'!O1613)</f>
        <v>431449</v>
      </c>
      <c r="Q1613" t="b">
        <v>1</v>
      </c>
      <c r="R1613" t="str">
        <f t="shared" si="125"/>
        <v>4520009</v>
      </c>
      <c r="S1613" t="str">
        <f t="shared" si="126"/>
        <v>4520009-TF</v>
      </c>
      <c r="T1613" t="str">
        <f t="shared" si="127"/>
        <v>4520009-TF</v>
      </c>
      <c r="U1613" t="str">
        <f t="shared" si="128"/>
        <v>2</v>
      </c>
      <c r="V1613" t="str">
        <f t="shared" si="129"/>
        <v>TF</v>
      </c>
    </row>
    <row r="1614" spans="1:22" x14ac:dyDescent="0.35">
      <c r="A1614" t="str">
        <f>IF('Support - Calculation Detail'!A1614="","",LEFT('Support - Calculation Detail'!A1614,7)&amp;"-"&amp;RIGHT('Support - Calculation Detail'!A1614,2))</f>
        <v>4520010-TF</v>
      </c>
      <c r="B1614" t="str">
        <f>IF('Support - Calculation Detail'!C1614="","",'Support - Calculation Detail'!C1614)</f>
        <v>45</v>
      </c>
      <c r="C1614" t="str">
        <f>IF('Support - Calculation Detail'!B1614="","",'Support - Calculation Detail'!B1614)</f>
        <v>N</v>
      </c>
      <c r="D1614">
        <f>IF('Support - Calculation Detail'!D1614="","",'Support - Calculation Detail'!D1614)</f>
        <v>85984</v>
      </c>
      <c r="E1614">
        <f>IF('Support - Calculation Detail'!E1614="","",'Support - Calculation Detail'!E1614)</f>
        <v>0</v>
      </c>
      <c r="G1614">
        <f>IF('Support - Calculation Detail'!F1614="","",'Support - Calculation Detail'!F1614)</f>
        <v>85984</v>
      </c>
      <c r="H1614">
        <f>IF('Support - Calculation Detail'!G1614="","",'Support - Calculation Detail'!G1614)</f>
        <v>1.04</v>
      </c>
      <c r="I1614">
        <f>IF('Support - Calculation Detail'!H1614="","",'Support - Calculation Detail'!H1614)</f>
        <v>89423</v>
      </c>
      <c r="J1614">
        <f>IF('Support - Calculation Detail'!I1614="","",'Support - Calculation Detail'!I1614)</f>
        <v>0</v>
      </c>
      <c r="K1614">
        <f>IF('Support - Calculation Detail'!K1614="","",'Support - Calculation Detail'!K1614)</f>
        <v>89423</v>
      </c>
      <c r="L1614">
        <f>IF('Support - Calculation Detail'!L1614="","",'Support - Calculation Detail'!L1614)</f>
        <v>0</v>
      </c>
      <c r="M1614">
        <f>IF('Support - Calculation Detail'!M1614="","",'Support - Calculation Detail'!M1614)</f>
        <v>0</v>
      </c>
      <c r="N1614">
        <f>IF('Support - Calculation Detail'!N1614="","",'Support - Calculation Detail'!N1614)</f>
        <v>0</v>
      </c>
      <c r="P1614">
        <f>IF('Support - Calculation Detail'!O1614="","",'Support - Calculation Detail'!O1614)</f>
        <v>89423</v>
      </c>
      <c r="Q1614" t="b">
        <v>1</v>
      </c>
      <c r="R1614" t="str">
        <f t="shared" si="125"/>
        <v>4520010</v>
      </c>
      <c r="S1614" t="str">
        <f t="shared" si="126"/>
        <v>4520010-TF</v>
      </c>
      <c r="T1614" t="str">
        <f t="shared" si="127"/>
        <v>4520010-TF</v>
      </c>
      <c r="U1614" t="str">
        <f t="shared" si="128"/>
        <v>2</v>
      </c>
      <c r="V1614" t="str">
        <f t="shared" si="129"/>
        <v>TF</v>
      </c>
    </row>
    <row r="1615" spans="1:22" x14ac:dyDescent="0.35">
      <c r="A1615" t="str">
        <f>IF('Support - Calculation Detail'!A1615="","",LEFT('Support - Calculation Detail'!A1615,7)&amp;"-"&amp;RIGHT('Support - Calculation Detail'!A1615,2))</f>
        <v>4520010-UT</v>
      </c>
      <c r="B1615" t="str">
        <f>IF('Support - Calculation Detail'!C1615="","",'Support - Calculation Detail'!C1615)</f>
        <v>45</v>
      </c>
      <c r="C1615" t="str">
        <f>IF('Support - Calculation Detail'!B1615="","",'Support - Calculation Detail'!B1615)</f>
        <v>N</v>
      </c>
      <c r="D1615">
        <f>IF('Support - Calculation Detail'!D1615="","",'Support - Calculation Detail'!D1615)</f>
        <v>347969</v>
      </c>
      <c r="E1615">
        <f>IF('Support - Calculation Detail'!E1615="","",'Support - Calculation Detail'!E1615)</f>
        <v>0</v>
      </c>
      <c r="G1615">
        <f>IF('Support - Calculation Detail'!F1615="","",'Support - Calculation Detail'!F1615)</f>
        <v>347969</v>
      </c>
      <c r="H1615">
        <f>IF('Support - Calculation Detail'!G1615="","",'Support - Calculation Detail'!G1615)</f>
        <v>1.04</v>
      </c>
      <c r="I1615">
        <f>IF('Support - Calculation Detail'!H1615="","",'Support - Calculation Detail'!H1615)</f>
        <v>361888</v>
      </c>
      <c r="J1615">
        <f>IF('Support - Calculation Detail'!I1615="","",'Support - Calculation Detail'!I1615)</f>
        <v>0</v>
      </c>
      <c r="K1615">
        <f>IF('Support - Calculation Detail'!K1615="","",'Support - Calculation Detail'!K1615)</f>
        <v>361888</v>
      </c>
      <c r="L1615">
        <f>IF('Support - Calculation Detail'!L1615="","",'Support - Calculation Detail'!L1615)</f>
        <v>0</v>
      </c>
      <c r="M1615">
        <f>IF('Support - Calculation Detail'!M1615="","",'Support - Calculation Detail'!M1615)</f>
        <v>0</v>
      </c>
      <c r="N1615">
        <f>IF('Support - Calculation Detail'!N1615="","",'Support - Calculation Detail'!N1615)</f>
        <v>0</v>
      </c>
      <c r="P1615">
        <f>IF('Support - Calculation Detail'!O1615="","",'Support - Calculation Detail'!O1615)</f>
        <v>361888</v>
      </c>
      <c r="Q1615" t="b">
        <v>1</v>
      </c>
      <c r="R1615" t="str">
        <f t="shared" si="125"/>
        <v>4520010</v>
      </c>
      <c r="S1615" t="str">
        <f t="shared" si="126"/>
        <v>4520010-UT</v>
      </c>
      <c r="T1615" t="str">
        <f t="shared" si="127"/>
        <v>4520010-UT</v>
      </c>
      <c r="U1615" t="str">
        <f t="shared" si="128"/>
        <v>2</v>
      </c>
      <c r="V1615" t="str">
        <f t="shared" si="129"/>
        <v>UT</v>
      </c>
    </row>
    <row r="1616" spans="1:22" x14ac:dyDescent="0.35">
      <c r="A1616" t="str">
        <f>IF('Support - Calculation Detail'!A1616="","",LEFT('Support - Calculation Detail'!A1616,7)&amp;"-"&amp;RIGHT('Support - Calculation Detail'!A1616,2))</f>
        <v>4520011-UT</v>
      </c>
      <c r="B1616" t="str">
        <f>IF('Support - Calculation Detail'!C1616="","",'Support - Calculation Detail'!C1616)</f>
        <v>45</v>
      </c>
      <c r="C1616" t="str">
        <f>IF('Support - Calculation Detail'!B1616="","",'Support - Calculation Detail'!B1616)</f>
        <v>N</v>
      </c>
      <c r="D1616">
        <f>IF('Support - Calculation Detail'!D1616="","",'Support - Calculation Detail'!D1616)</f>
        <v>210946</v>
      </c>
      <c r="E1616">
        <f>IF('Support - Calculation Detail'!E1616="","",'Support - Calculation Detail'!E1616)</f>
        <v>0</v>
      </c>
      <c r="G1616">
        <f>IF('Support - Calculation Detail'!F1616="","",'Support - Calculation Detail'!F1616)</f>
        <v>210946</v>
      </c>
      <c r="H1616">
        <f>IF('Support - Calculation Detail'!G1616="","",'Support - Calculation Detail'!G1616)</f>
        <v>1.04</v>
      </c>
      <c r="I1616">
        <f>IF('Support - Calculation Detail'!H1616="","",'Support - Calculation Detail'!H1616)</f>
        <v>219384</v>
      </c>
      <c r="J1616">
        <f>IF('Support - Calculation Detail'!I1616="","",'Support - Calculation Detail'!I1616)</f>
        <v>0</v>
      </c>
      <c r="K1616">
        <f>IF('Support - Calculation Detail'!K1616="","",'Support - Calculation Detail'!K1616)</f>
        <v>219384</v>
      </c>
      <c r="L1616">
        <f>IF('Support - Calculation Detail'!L1616="","",'Support - Calculation Detail'!L1616)</f>
        <v>0</v>
      </c>
      <c r="M1616">
        <f>IF('Support - Calculation Detail'!M1616="","",'Support - Calculation Detail'!M1616)</f>
        <v>0</v>
      </c>
      <c r="N1616">
        <f>IF('Support - Calculation Detail'!N1616="","",'Support - Calculation Detail'!N1616)</f>
        <v>0</v>
      </c>
      <c r="P1616">
        <f>IF('Support - Calculation Detail'!O1616="","",'Support - Calculation Detail'!O1616)</f>
        <v>219384</v>
      </c>
      <c r="Q1616" t="b">
        <v>1</v>
      </c>
      <c r="R1616" t="str">
        <f t="shared" si="125"/>
        <v>4520011</v>
      </c>
      <c r="S1616" t="str">
        <f t="shared" si="126"/>
        <v>4520011-UT</v>
      </c>
      <c r="T1616" t="str">
        <f t="shared" si="127"/>
        <v>4520011-UT</v>
      </c>
      <c r="U1616" t="str">
        <f t="shared" si="128"/>
        <v>2</v>
      </c>
      <c r="V1616" t="str">
        <f t="shared" si="129"/>
        <v>UT</v>
      </c>
    </row>
    <row r="1617" spans="1:22" x14ac:dyDescent="0.35">
      <c r="A1617" t="str">
        <f>IF('Support - Calculation Detail'!A1617="","",LEFT('Support - Calculation Detail'!A1617,7)&amp;"-"&amp;RIGHT('Support - Calculation Detail'!A1617,2))</f>
        <v>4520011-TF</v>
      </c>
      <c r="B1617" t="str">
        <f>IF('Support - Calculation Detail'!C1617="","",'Support - Calculation Detail'!C1617)</f>
        <v>45</v>
      </c>
      <c r="C1617" t="str">
        <f>IF('Support - Calculation Detail'!B1617="","",'Support - Calculation Detail'!B1617)</f>
        <v>N</v>
      </c>
      <c r="D1617">
        <f>IF('Support - Calculation Detail'!D1617="","",'Support - Calculation Detail'!D1617)</f>
        <v>592045</v>
      </c>
      <c r="E1617">
        <f>IF('Support - Calculation Detail'!E1617="","",'Support - Calculation Detail'!E1617)</f>
        <v>0</v>
      </c>
      <c r="G1617">
        <f>IF('Support - Calculation Detail'!F1617="","",'Support - Calculation Detail'!F1617)</f>
        <v>592045</v>
      </c>
      <c r="H1617">
        <f>IF('Support - Calculation Detail'!G1617="","",'Support - Calculation Detail'!G1617)</f>
        <v>1.04</v>
      </c>
      <c r="I1617">
        <f>IF('Support - Calculation Detail'!H1617="","",'Support - Calculation Detail'!H1617)</f>
        <v>615727</v>
      </c>
      <c r="J1617">
        <f>IF('Support - Calculation Detail'!I1617="","",'Support - Calculation Detail'!I1617)</f>
        <v>0</v>
      </c>
      <c r="K1617">
        <f>IF('Support - Calculation Detail'!K1617="","",'Support - Calculation Detail'!K1617)</f>
        <v>615727</v>
      </c>
      <c r="L1617">
        <f>IF('Support - Calculation Detail'!L1617="","",'Support - Calculation Detail'!L1617)</f>
        <v>0</v>
      </c>
      <c r="M1617">
        <f>IF('Support - Calculation Detail'!M1617="","",'Support - Calculation Detail'!M1617)</f>
        <v>0</v>
      </c>
      <c r="N1617">
        <f>IF('Support - Calculation Detail'!N1617="","",'Support - Calculation Detail'!N1617)</f>
        <v>0</v>
      </c>
      <c r="P1617">
        <f>IF('Support - Calculation Detail'!O1617="","",'Support - Calculation Detail'!O1617)</f>
        <v>615727</v>
      </c>
      <c r="Q1617" t="b">
        <v>1</v>
      </c>
      <c r="R1617" t="str">
        <f t="shared" si="125"/>
        <v>4520011</v>
      </c>
      <c r="S1617" t="str">
        <f t="shared" si="126"/>
        <v>4520011-TF</v>
      </c>
      <c r="T1617" t="str">
        <f t="shared" si="127"/>
        <v>4520011-TF</v>
      </c>
      <c r="U1617" t="str">
        <f t="shared" si="128"/>
        <v>2</v>
      </c>
      <c r="V1617" t="str">
        <f t="shared" si="129"/>
        <v>TF</v>
      </c>
    </row>
    <row r="1618" spans="1:22" x14ac:dyDescent="0.35">
      <c r="A1618" t="str">
        <f>IF('Support - Calculation Detail'!A1618="","",LEFT('Support - Calculation Detail'!A1618,7)&amp;"-"&amp;RIGHT('Support - Calculation Detail'!A1618,2))</f>
        <v>4530101-UT</v>
      </c>
      <c r="B1618" t="str">
        <f>IF('Support - Calculation Detail'!C1618="","",'Support - Calculation Detail'!C1618)</f>
        <v>45</v>
      </c>
      <c r="C1618" t="str">
        <f>IF('Support - Calculation Detail'!B1618="","",'Support - Calculation Detail'!B1618)</f>
        <v>N</v>
      </c>
      <c r="D1618">
        <f>IF('Support - Calculation Detail'!D1618="","",'Support - Calculation Detail'!D1618)</f>
        <v>97843911</v>
      </c>
      <c r="E1618">
        <f>IF('Support - Calculation Detail'!E1618="","",'Support - Calculation Detail'!E1618)</f>
        <v>0</v>
      </c>
      <c r="G1618">
        <f>IF('Support - Calculation Detail'!F1618="","",'Support - Calculation Detail'!F1618)</f>
        <v>97843911</v>
      </c>
      <c r="H1618">
        <f>IF('Support - Calculation Detail'!G1618="","",'Support - Calculation Detail'!G1618)</f>
        <v>1.04</v>
      </c>
      <c r="I1618">
        <f>IF('Support - Calculation Detail'!H1618="","",'Support - Calculation Detail'!H1618)</f>
        <v>101757667</v>
      </c>
      <c r="J1618">
        <f>IF('Support - Calculation Detail'!I1618="","",'Support - Calculation Detail'!I1618)</f>
        <v>0</v>
      </c>
      <c r="K1618">
        <f>IF('Support - Calculation Detail'!K1618="","",'Support - Calculation Detail'!K1618)</f>
        <v>101757667</v>
      </c>
      <c r="L1618">
        <f>IF('Support - Calculation Detail'!L1618="","",'Support - Calculation Detail'!L1618)</f>
        <v>652929</v>
      </c>
      <c r="M1618">
        <f>IF('Support - Calculation Detail'!M1618="","",'Support - Calculation Detail'!M1618)</f>
        <v>0</v>
      </c>
      <c r="N1618">
        <f>IF('Support - Calculation Detail'!N1618="","",'Support - Calculation Detail'!N1618)</f>
        <v>0</v>
      </c>
      <c r="P1618">
        <f>IF('Support - Calculation Detail'!O1618="","",'Support - Calculation Detail'!O1618)</f>
        <v>102410596</v>
      </c>
      <c r="Q1618" t="b">
        <v>1</v>
      </c>
      <c r="R1618" t="str">
        <f t="shared" si="125"/>
        <v>4530101</v>
      </c>
      <c r="S1618" t="str">
        <f t="shared" si="126"/>
        <v>4530101-UT</v>
      </c>
      <c r="T1618" t="str">
        <f t="shared" si="127"/>
        <v>4530101-UT</v>
      </c>
      <c r="U1618" t="str">
        <f t="shared" si="128"/>
        <v>3</v>
      </c>
      <c r="V1618" t="str">
        <f t="shared" si="129"/>
        <v>UT</v>
      </c>
    </row>
    <row r="1619" spans="1:22" x14ac:dyDescent="0.35">
      <c r="A1619" t="str">
        <f>IF('Support - Calculation Detail'!A1619="","",LEFT('Support - Calculation Detail'!A1619,7)&amp;"-"&amp;RIGHT('Support - Calculation Detail'!A1619,2))</f>
        <v>4530104-UT</v>
      </c>
      <c r="B1619" t="str">
        <f>IF('Support - Calculation Detail'!C1619="","",'Support - Calculation Detail'!C1619)</f>
        <v>45</v>
      </c>
      <c r="C1619" t="str">
        <f>IF('Support - Calculation Detail'!B1619="","",'Support - Calculation Detail'!B1619)</f>
        <v>N</v>
      </c>
      <c r="D1619">
        <f>IF('Support - Calculation Detail'!D1619="","",'Support - Calculation Detail'!D1619)</f>
        <v>58129704</v>
      </c>
      <c r="E1619">
        <f>IF('Support - Calculation Detail'!E1619="","",'Support - Calculation Detail'!E1619)</f>
        <v>0</v>
      </c>
      <c r="G1619">
        <f>IF('Support - Calculation Detail'!F1619="","",'Support - Calculation Detail'!F1619)</f>
        <v>58129704</v>
      </c>
      <c r="H1619">
        <f>IF('Support - Calculation Detail'!G1619="","",'Support - Calculation Detail'!G1619)</f>
        <v>1.04</v>
      </c>
      <c r="I1619">
        <f>IF('Support - Calculation Detail'!H1619="","",'Support - Calculation Detail'!H1619)</f>
        <v>60454892</v>
      </c>
      <c r="J1619">
        <f>IF('Support - Calculation Detail'!I1619="","",'Support - Calculation Detail'!I1619)</f>
        <v>0</v>
      </c>
      <c r="K1619">
        <f>IF('Support - Calculation Detail'!K1619="","",'Support - Calculation Detail'!K1619)</f>
        <v>60454892</v>
      </c>
      <c r="L1619">
        <f>IF('Support - Calculation Detail'!L1619="","",'Support - Calculation Detail'!L1619)</f>
        <v>1795021</v>
      </c>
      <c r="M1619">
        <f>IF('Support - Calculation Detail'!M1619="","",'Support - Calculation Detail'!M1619)</f>
        <v>0</v>
      </c>
      <c r="N1619">
        <f>IF('Support - Calculation Detail'!N1619="","",'Support - Calculation Detail'!N1619)</f>
        <v>0</v>
      </c>
      <c r="P1619">
        <f>IF('Support - Calculation Detail'!O1619="","",'Support - Calculation Detail'!O1619)</f>
        <v>62249913</v>
      </c>
      <c r="Q1619" t="b">
        <v>1</v>
      </c>
      <c r="R1619" t="str">
        <f t="shared" si="125"/>
        <v>4530104</v>
      </c>
      <c r="S1619" t="str">
        <f t="shared" si="126"/>
        <v>4530104-UT</v>
      </c>
      <c r="T1619" t="str">
        <f t="shared" si="127"/>
        <v>4530104-UT</v>
      </c>
      <c r="U1619" t="str">
        <f t="shared" si="128"/>
        <v>3</v>
      </c>
      <c r="V1619" t="str">
        <f t="shared" si="129"/>
        <v>UT</v>
      </c>
    </row>
    <row r="1620" spans="1:22" x14ac:dyDescent="0.35">
      <c r="A1620" t="str">
        <f>IF('Support - Calculation Detail'!A1620="","",LEFT('Support - Calculation Detail'!A1620,7)&amp;"-"&amp;RIGHT('Support - Calculation Detail'!A1620,2))</f>
        <v>4530108-UT</v>
      </c>
      <c r="B1620" t="str">
        <f>IF('Support - Calculation Detail'!C1620="","",'Support - Calculation Detail'!C1620)</f>
        <v>45</v>
      </c>
      <c r="C1620" t="str">
        <f>IF('Support - Calculation Detail'!B1620="","",'Support - Calculation Detail'!B1620)</f>
        <v>N</v>
      </c>
      <c r="D1620">
        <f>IF('Support - Calculation Detail'!D1620="","",'Support - Calculation Detail'!D1620)</f>
        <v>53193921</v>
      </c>
      <c r="E1620">
        <f>IF('Support - Calculation Detail'!E1620="","",'Support - Calculation Detail'!E1620)</f>
        <v>0</v>
      </c>
      <c r="G1620">
        <f>IF('Support - Calculation Detail'!F1620="","",'Support - Calculation Detail'!F1620)</f>
        <v>53193921</v>
      </c>
      <c r="H1620">
        <f>IF('Support - Calculation Detail'!G1620="","",'Support - Calculation Detail'!G1620)</f>
        <v>1.04</v>
      </c>
      <c r="I1620">
        <f>IF('Support - Calculation Detail'!H1620="","",'Support - Calculation Detail'!H1620)</f>
        <v>55321678</v>
      </c>
      <c r="J1620">
        <f>IF('Support - Calculation Detail'!I1620="","",'Support - Calculation Detail'!I1620)</f>
        <v>0</v>
      </c>
      <c r="K1620">
        <f>IF('Support - Calculation Detail'!K1620="","",'Support - Calculation Detail'!K1620)</f>
        <v>55321678</v>
      </c>
      <c r="L1620">
        <f>IF('Support - Calculation Detail'!L1620="","",'Support - Calculation Detail'!L1620)</f>
        <v>0</v>
      </c>
      <c r="M1620">
        <f>IF('Support - Calculation Detail'!M1620="","",'Support - Calculation Detail'!M1620)</f>
        <v>0</v>
      </c>
      <c r="N1620">
        <f>IF('Support - Calculation Detail'!N1620="","",'Support - Calculation Detail'!N1620)</f>
        <v>0</v>
      </c>
      <c r="P1620">
        <f>IF('Support - Calculation Detail'!O1620="","",'Support - Calculation Detail'!O1620)</f>
        <v>55321678</v>
      </c>
      <c r="Q1620" t="b">
        <v>1</v>
      </c>
      <c r="R1620" t="str">
        <f t="shared" si="125"/>
        <v>4530108</v>
      </c>
      <c r="S1620" t="str">
        <f t="shared" si="126"/>
        <v>4530108-UT</v>
      </c>
      <c r="T1620" t="str">
        <f t="shared" si="127"/>
        <v>4530108-UT</v>
      </c>
      <c r="U1620" t="str">
        <f t="shared" si="128"/>
        <v>3</v>
      </c>
      <c r="V1620" t="str">
        <f t="shared" si="129"/>
        <v>UT</v>
      </c>
    </row>
    <row r="1621" spans="1:22" x14ac:dyDescent="0.35">
      <c r="A1621" t="str">
        <f>IF('Support - Calculation Detail'!A1621="","",LEFT('Support - Calculation Detail'!A1621,7)&amp;"-"&amp;RIGHT('Support - Calculation Detail'!A1621,2))</f>
        <v>4550124-UT</v>
      </c>
      <c r="B1621" t="str">
        <f>IF('Support - Calculation Detail'!C1621="","",'Support - Calculation Detail'!C1621)</f>
        <v>45</v>
      </c>
      <c r="C1621" t="str">
        <f>IF('Support - Calculation Detail'!B1621="","",'Support - Calculation Detail'!B1621)</f>
        <v>N</v>
      </c>
      <c r="D1621">
        <f>IF('Support - Calculation Detail'!D1621="","",'Support - Calculation Detail'!D1621)</f>
        <v>7851502</v>
      </c>
      <c r="E1621">
        <f>IF('Support - Calculation Detail'!E1621="","",'Support - Calculation Detail'!E1621)</f>
        <v>0</v>
      </c>
      <c r="G1621">
        <f>IF('Support - Calculation Detail'!F1621="","",'Support - Calculation Detail'!F1621)</f>
        <v>7851502</v>
      </c>
      <c r="H1621">
        <f>IF('Support - Calculation Detail'!G1621="","",'Support - Calculation Detail'!G1621)</f>
        <v>1.04</v>
      </c>
      <c r="I1621">
        <f>IF('Support - Calculation Detail'!H1621="","",'Support - Calculation Detail'!H1621)</f>
        <v>8165562</v>
      </c>
      <c r="J1621">
        <f>IF('Support - Calculation Detail'!I1621="","",'Support - Calculation Detail'!I1621)</f>
        <v>0</v>
      </c>
      <c r="K1621">
        <f>IF('Support - Calculation Detail'!K1621="","",'Support - Calculation Detail'!K1621)</f>
        <v>8165562</v>
      </c>
      <c r="L1621">
        <f>IF('Support - Calculation Detail'!L1621="","",'Support - Calculation Detail'!L1621)</f>
        <v>0</v>
      </c>
      <c r="M1621">
        <f>IF('Support - Calculation Detail'!M1621="","",'Support - Calculation Detail'!M1621)</f>
        <v>0</v>
      </c>
      <c r="N1621">
        <f>IF('Support - Calculation Detail'!N1621="","",'Support - Calculation Detail'!N1621)</f>
        <v>0</v>
      </c>
      <c r="P1621">
        <f>IF('Support - Calculation Detail'!O1621="","",'Support - Calculation Detail'!O1621)</f>
        <v>8165562</v>
      </c>
      <c r="Q1621" t="b">
        <v>1</v>
      </c>
      <c r="R1621" t="str">
        <f t="shared" si="125"/>
        <v>4550124</v>
      </c>
      <c r="S1621" t="str">
        <f t="shared" si="126"/>
        <v>4550124-UT</v>
      </c>
      <c r="T1621" t="str">
        <f t="shared" si="127"/>
        <v>4550124-UT</v>
      </c>
      <c r="U1621" t="str">
        <f t="shared" si="128"/>
        <v>5</v>
      </c>
      <c r="V1621" t="str">
        <f t="shared" si="129"/>
        <v>UT</v>
      </c>
    </row>
    <row r="1622" spans="1:22" x14ac:dyDescent="0.35">
      <c r="A1622" t="str">
        <f>IF('Support - Calculation Detail'!A1622="","",LEFT('Support - Calculation Detail'!A1622,7)&amp;"-"&amp;RIGHT('Support - Calculation Detail'!A1622,2))</f>
        <v>4550125-UT</v>
      </c>
      <c r="B1622" t="str">
        <f>IF('Support - Calculation Detail'!C1622="","",'Support - Calculation Detail'!C1622)</f>
        <v>45</v>
      </c>
      <c r="C1622" t="str">
        <f>IF('Support - Calculation Detail'!B1622="","",'Support - Calculation Detail'!B1622)</f>
        <v>N</v>
      </c>
      <c r="D1622">
        <f>IF('Support - Calculation Detail'!D1622="","",'Support - Calculation Detail'!D1622)</f>
        <v>10362832</v>
      </c>
      <c r="E1622">
        <f>IF('Support - Calculation Detail'!E1622="","",'Support - Calculation Detail'!E1622)</f>
        <v>0</v>
      </c>
      <c r="G1622">
        <f>IF('Support - Calculation Detail'!F1622="","",'Support - Calculation Detail'!F1622)</f>
        <v>10362832</v>
      </c>
      <c r="H1622">
        <f>IF('Support - Calculation Detail'!G1622="","",'Support - Calculation Detail'!G1622)</f>
        <v>1.04</v>
      </c>
      <c r="I1622">
        <f>IF('Support - Calculation Detail'!H1622="","",'Support - Calculation Detail'!H1622)</f>
        <v>10777345</v>
      </c>
      <c r="J1622">
        <f>IF('Support - Calculation Detail'!I1622="","",'Support - Calculation Detail'!I1622)</f>
        <v>0</v>
      </c>
      <c r="K1622">
        <f>IF('Support - Calculation Detail'!K1622="","",'Support - Calculation Detail'!K1622)</f>
        <v>10777345</v>
      </c>
      <c r="L1622">
        <f>IF('Support - Calculation Detail'!L1622="","",'Support - Calculation Detail'!L1622)</f>
        <v>0</v>
      </c>
      <c r="M1622">
        <f>IF('Support - Calculation Detail'!M1622="","",'Support - Calculation Detail'!M1622)</f>
        <v>0</v>
      </c>
      <c r="N1622">
        <f>IF('Support - Calculation Detail'!N1622="","",'Support - Calculation Detail'!N1622)</f>
        <v>0</v>
      </c>
      <c r="P1622">
        <f>IF('Support - Calculation Detail'!O1622="","",'Support - Calculation Detail'!O1622)</f>
        <v>10777345</v>
      </c>
      <c r="Q1622" t="b">
        <v>1</v>
      </c>
      <c r="R1622" t="str">
        <f t="shared" si="125"/>
        <v>4550125</v>
      </c>
      <c r="S1622" t="str">
        <f t="shared" si="126"/>
        <v>4550125-UT</v>
      </c>
      <c r="T1622" t="str">
        <f t="shared" si="127"/>
        <v>4550125-UT</v>
      </c>
      <c r="U1622" t="str">
        <f t="shared" si="128"/>
        <v>5</v>
      </c>
      <c r="V1622" t="str">
        <f t="shared" si="129"/>
        <v>UT</v>
      </c>
    </row>
    <row r="1623" spans="1:22" x14ac:dyDescent="0.35">
      <c r="A1623" t="str">
        <f>IF('Support - Calculation Detail'!A1623="","",LEFT('Support - Calculation Detail'!A1623,7)&amp;"-"&amp;RIGHT('Support - Calculation Detail'!A1623,2))</f>
        <v>4550126-UT</v>
      </c>
      <c r="B1623" t="str">
        <f>IF('Support - Calculation Detail'!C1623="","",'Support - Calculation Detail'!C1623)</f>
        <v>45</v>
      </c>
      <c r="C1623" t="str">
        <f>IF('Support - Calculation Detail'!B1623="","",'Support - Calculation Detail'!B1623)</f>
        <v>N</v>
      </c>
      <c r="D1623">
        <f>IF('Support - Calculation Detail'!D1623="","",'Support - Calculation Detail'!D1623)</f>
        <v>5717708</v>
      </c>
      <c r="E1623">
        <f>IF('Support - Calculation Detail'!E1623="","",'Support - Calculation Detail'!E1623)</f>
        <v>0</v>
      </c>
      <c r="G1623">
        <f>IF('Support - Calculation Detail'!F1623="","",'Support - Calculation Detail'!F1623)</f>
        <v>5717708</v>
      </c>
      <c r="H1623">
        <f>IF('Support - Calculation Detail'!G1623="","",'Support - Calculation Detail'!G1623)</f>
        <v>1.04</v>
      </c>
      <c r="I1623">
        <f>IF('Support - Calculation Detail'!H1623="","",'Support - Calculation Detail'!H1623)</f>
        <v>5946416</v>
      </c>
      <c r="J1623">
        <f>IF('Support - Calculation Detail'!I1623="","",'Support - Calculation Detail'!I1623)</f>
        <v>0</v>
      </c>
      <c r="K1623">
        <f>IF('Support - Calculation Detail'!K1623="","",'Support - Calculation Detail'!K1623)</f>
        <v>5946416</v>
      </c>
      <c r="L1623">
        <f>IF('Support - Calculation Detail'!L1623="","",'Support - Calculation Detail'!L1623)</f>
        <v>0</v>
      </c>
      <c r="M1623">
        <f>IF('Support - Calculation Detail'!M1623="","",'Support - Calculation Detail'!M1623)</f>
        <v>0</v>
      </c>
      <c r="N1623">
        <f>IF('Support - Calculation Detail'!N1623="","",'Support - Calculation Detail'!N1623)</f>
        <v>0</v>
      </c>
      <c r="P1623">
        <f>IF('Support - Calculation Detail'!O1623="","",'Support - Calculation Detail'!O1623)</f>
        <v>5946416</v>
      </c>
      <c r="Q1623" t="b">
        <v>1</v>
      </c>
      <c r="R1623" t="str">
        <f t="shared" si="125"/>
        <v>4550126</v>
      </c>
      <c r="S1623" t="str">
        <f t="shared" si="126"/>
        <v>4550126-UT</v>
      </c>
      <c r="T1623" t="str">
        <f t="shared" si="127"/>
        <v>4550126-UT</v>
      </c>
      <c r="U1623" t="str">
        <f t="shared" si="128"/>
        <v>5</v>
      </c>
      <c r="V1623" t="str">
        <f t="shared" si="129"/>
        <v>UT</v>
      </c>
    </row>
    <row r="1624" spans="1:22" x14ac:dyDescent="0.35">
      <c r="A1624" t="str">
        <f>IF('Support - Calculation Detail'!A1624="","",LEFT('Support - Calculation Detail'!A1624,7)&amp;"-"&amp;RIGHT('Support - Calculation Detail'!A1624,2))</f>
        <v>4550127-UT</v>
      </c>
      <c r="B1624" t="str">
        <f>IF('Support - Calculation Detail'!C1624="","",'Support - Calculation Detail'!C1624)</f>
        <v>45</v>
      </c>
      <c r="C1624" t="str">
        <f>IF('Support - Calculation Detail'!B1624="","",'Support - Calculation Detail'!B1624)</f>
        <v>N</v>
      </c>
      <c r="D1624">
        <f>IF('Support - Calculation Detail'!D1624="","",'Support - Calculation Detail'!D1624)</f>
        <v>1294156</v>
      </c>
      <c r="E1624">
        <f>IF('Support - Calculation Detail'!E1624="","",'Support - Calculation Detail'!E1624)</f>
        <v>0</v>
      </c>
      <c r="G1624">
        <f>IF('Support - Calculation Detail'!F1624="","",'Support - Calculation Detail'!F1624)</f>
        <v>1294156</v>
      </c>
      <c r="H1624">
        <f>IF('Support - Calculation Detail'!G1624="","",'Support - Calculation Detail'!G1624)</f>
        <v>1.04</v>
      </c>
      <c r="I1624">
        <f>IF('Support - Calculation Detail'!H1624="","",'Support - Calculation Detail'!H1624)</f>
        <v>1345922</v>
      </c>
      <c r="J1624">
        <f>IF('Support - Calculation Detail'!I1624="","",'Support - Calculation Detail'!I1624)</f>
        <v>0</v>
      </c>
      <c r="K1624">
        <f>IF('Support - Calculation Detail'!K1624="","",'Support - Calculation Detail'!K1624)</f>
        <v>1345922</v>
      </c>
      <c r="L1624">
        <f>IF('Support - Calculation Detail'!L1624="","",'Support - Calculation Detail'!L1624)</f>
        <v>0</v>
      </c>
      <c r="M1624">
        <f>IF('Support - Calculation Detail'!M1624="","",'Support - Calculation Detail'!M1624)</f>
        <v>0</v>
      </c>
      <c r="N1624">
        <f>IF('Support - Calculation Detail'!N1624="","",'Support - Calculation Detail'!N1624)</f>
        <v>0</v>
      </c>
      <c r="P1624">
        <f>IF('Support - Calculation Detail'!O1624="","",'Support - Calculation Detail'!O1624)</f>
        <v>1345922</v>
      </c>
      <c r="Q1624" t="b">
        <v>1</v>
      </c>
      <c r="R1624" t="str">
        <f t="shared" si="125"/>
        <v>4550127</v>
      </c>
      <c r="S1624" t="str">
        <f t="shared" si="126"/>
        <v>4550127-UT</v>
      </c>
      <c r="T1624" t="str">
        <f t="shared" si="127"/>
        <v>4550127-UT</v>
      </c>
      <c r="U1624" t="str">
        <f t="shared" si="128"/>
        <v>5</v>
      </c>
      <c r="V1624" t="str">
        <f t="shared" si="129"/>
        <v>UT</v>
      </c>
    </row>
    <row r="1625" spans="1:22" x14ac:dyDescent="0.35">
      <c r="A1625" t="str">
        <f>IF('Support - Calculation Detail'!A1625="","",LEFT('Support - Calculation Detail'!A1625,7)&amp;"-"&amp;RIGHT('Support - Calculation Detail'!A1625,2))</f>
        <v>4550128-UT</v>
      </c>
      <c r="B1625" t="str">
        <f>IF('Support - Calculation Detail'!C1625="","",'Support - Calculation Detail'!C1625)</f>
        <v>45</v>
      </c>
      <c r="C1625" t="str">
        <f>IF('Support - Calculation Detail'!B1625="","",'Support - Calculation Detail'!B1625)</f>
        <v>N</v>
      </c>
      <c r="D1625">
        <f>IF('Support - Calculation Detail'!D1625="","",'Support - Calculation Detail'!D1625)</f>
        <v>1578626</v>
      </c>
      <c r="E1625">
        <f>IF('Support - Calculation Detail'!E1625="","",'Support - Calculation Detail'!E1625)</f>
        <v>0</v>
      </c>
      <c r="G1625">
        <f>IF('Support - Calculation Detail'!F1625="","",'Support - Calculation Detail'!F1625)</f>
        <v>1578626</v>
      </c>
      <c r="H1625">
        <f>IF('Support - Calculation Detail'!G1625="","",'Support - Calculation Detail'!G1625)</f>
        <v>1.04</v>
      </c>
      <c r="I1625">
        <f>IF('Support - Calculation Detail'!H1625="","",'Support - Calculation Detail'!H1625)</f>
        <v>1641771</v>
      </c>
      <c r="J1625">
        <f>IF('Support - Calculation Detail'!I1625="","",'Support - Calculation Detail'!I1625)</f>
        <v>0</v>
      </c>
      <c r="K1625">
        <f>IF('Support - Calculation Detail'!K1625="","",'Support - Calculation Detail'!K1625)</f>
        <v>1641771</v>
      </c>
      <c r="L1625">
        <f>IF('Support - Calculation Detail'!L1625="","",'Support - Calculation Detail'!L1625)</f>
        <v>0</v>
      </c>
      <c r="M1625">
        <f>IF('Support - Calculation Detail'!M1625="","",'Support - Calculation Detail'!M1625)</f>
        <v>0</v>
      </c>
      <c r="N1625">
        <f>IF('Support - Calculation Detail'!N1625="","",'Support - Calculation Detail'!N1625)</f>
        <v>0</v>
      </c>
      <c r="P1625">
        <f>IF('Support - Calculation Detail'!O1625="","",'Support - Calculation Detail'!O1625)</f>
        <v>1641771</v>
      </c>
      <c r="Q1625" t="b">
        <v>1</v>
      </c>
      <c r="R1625" t="str">
        <f t="shared" si="125"/>
        <v>4550128</v>
      </c>
      <c r="S1625" t="str">
        <f t="shared" si="126"/>
        <v>4550128-UT</v>
      </c>
      <c r="T1625" t="str">
        <f t="shared" si="127"/>
        <v>4550128-UT</v>
      </c>
      <c r="U1625" t="str">
        <f t="shared" si="128"/>
        <v>5</v>
      </c>
      <c r="V1625" t="str">
        <f t="shared" si="129"/>
        <v>UT</v>
      </c>
    </row>
    <row r="1626" spans="1:22" x14ac:dyDescent="0.35">
      <c r="A1626" t="str">
        <f>IF('Support - Calculation Detail'!A1626="","",LEFT('Support - Calculation Detail'!A1626,7)&amp;"-"&amp;RIGHT('Support - Calculation Detail'!A1626,2))</f>
        <v>4550129-UT</v>
      </c>
      <c r="B1626" t="str">
        <f>IF('Support - Calculation Detail'!C1626="","",'Support - Calculation Detail'!C1626)</f>
        <v>45</v>
      </c>
      <c r="C1626" t="str">
        <f>IF('Support - Calculation Detail'!B1626="","",'Support - Calculation Detail'!B1626)</f>
        <v>N</v>
      </c>
      <c r="D1626">
        <f>IF('Support - Calculation Detail'!D1626="","",'Support - Calculation Detail'!D1626)</f>
        <v>14634999</v>
      </c>
      <c r="E1626">
        <f>IF('Support - Calculation Detail'!E1626="","",'Support - Calculation Detail'!E1626)</f>
        <v>0</v>
      </c>
      <c r="G1626">
        <f>IF('Support - Calculation Detail'!F1626="","",'Support - Calculation Detail'!F1626)</f>
        <v>14634999</v>
      </c>
      <c r="H1626">
        <f>IF('Support - Calculation Detail'!G1626="","",'Support - Calculation Detail'!G1626)</f>
        <v>1.04</v>
      </c>
      <c r="I1626">
        <f>IF('Support - Calculation Detail'!H1626="","",'Support - Calculation Detail'!H1626)</f>
        <v>15220399</v>
      </c>
      <c r="J1626">
        <f>IF('Support - Calculation Detail'!I1626="","",'Support - Calculation Detail'!I1626)</f>
        <v>0</v>
      </c>
      <c r="K1626">
        <f>IF('Support - Calculation Detail'!K1626="","",'Support - Calculation Detail'!K1626)</f>
        <v>15220399</v>
      </c>
      <c r="L1626">
        <f>IF('Support - Calculation Detail'!L1626="","",'Support - Calculation Detail'!L1626)</f>
        <v>0</v>
      </c>
      <c r="M1626">
        <f>IF('Support - Calculation Detail'!M1626="","",'Support - Calculation Detail'!M1626)</f>
        <v>0</v>
      </c>
      <c r="N1626">
        <f>IF('Support - Calculation Detail'!N1626="","",'Support - Calculation Detail'!N1626)</f>
        <v>0</v>
      </c>
      <c r="P1626">
        <f>IF('Support - Calculation Detail'!O1626="","",'Support - Calculation Detail'!O1626)</f>
        <v>15220399</v>
      </c>
      <c r="Q1626" t="b">
        <v>1</v>
      </c>
      <c r="R1626" t="str">
        <f t="shared" si="125"/>
        <v>4550129</v>
      </c>
      <c r="S1626" t="str">
        <f t="shared" si="126"/>
        <v>4550129-UT</v>
      </c>
      <c r="T1626" t="str">
        <f t="shared" si="127"/>
        <v>4550129-UT</v>
      </c>
      <c r="U1626" t="str">
        <f t="shared" si="128"/>
        <v>5</v>
      </c>
      <c r="V1626" t="str">
        <f t="shared" si="129"/>
        <v>UT</v>
      </c>
    </row>
    <row r="1627" spans="1:22" x14ac:dyDescent="0.35">
      <c r="A1627" t="str">
        <f>IF('Support - Calculation Detail'!A1627="","",LEFT('Support - Calculation Detail'!A1627,7)&amp;"-"&amp;RIGHT('Support - Calculation Detail'!A1627,2))</f>
        <v>4530202-UT</v>
      </c>
      <c r="B1627" t="str">
        <f>IF('Support - Calculation Detail'!C1627="","",'Support - Calculation Detail'!C1627)</f>
        <v>45</v>
      </c>
      <c r="C1627" t="str">
        <f>IF('Support - Calculation Detail'!B1627="","",'Support - Calculation Detail'!B1627)</f>
        <v>N</v>
      </c>
      <c r="D1627">
        <f>IF('Support - Calculation Detail'!D1627="","",'Support - Calculation Detail'!D1627)</f>
        <v>19651129</v>
      </c>
      <c r="E1627">
        <f>IF('Support - Calculation Detail'!E1627="","",'Support - Calculation Detail'!E1627)</f>
        <v>0</v>
      </c>
      <c r="G1627">
        <f>IF('Support - Calculation Detail'!F1627="","",'Support - Calculation Detail'!F1627)</f>
        <v>19651129</v>
      </c>
      <c r="H1627">
        <f>IF('Support - Calculation Detail'!G1627="","",'Support - Calculation Detail'!G1627)</f>
        <v>1.04</v>
      </c>
      <c r="I1627">
        <f>IF('Support - Calculation Detail'!H1627="","",'Support - Calculation Detail'!H1627)</f>
        <v>20437174</v>
      </c>
      <c r="J1627">
        <f>IF('Support - Calculation Detail'!I1627="","",'Support - Calculation Detail'!I1627)</f>
        <v>1223253</v>
      </c>
      <c r="K1627">
        <f>IF('Support - Calculation Detail'!K1627="","",'Support - Calculation Detail'!K1627)</f>
        <v>21660427</v>
      </c>
      <c r="L1627">
        <f>IF('Support - Calculation Detail'!L1627="","",'Support - Calculation Detail'!L1627)</f>
        <v>891609</v>
      </c>
      <c r="M1627">
        <f>IF('Support - Calculation Detail'!M1627="","",'Support - Calculation Detail'!M1627)</f>
        <v>0</v>
      </c>
      <c r="N1627">
        <f>IF('Support - Calculation Detail'!N1627="","",'Support - Calculation Detail'!N1627)</f>
        <v>0</v>
      </c>
      <c r="P1627">
        <f>IF('Support - Calculation Detail'!O1627="","",'Support - Calculation Detail'!O1627)</f>
        <v>22552036</v>
      </c>
      <c r="Q1627" t="b">
        <v>1</v>
      </c>
      <c r="R1627" t="str">
        <f t="shared" si="125"/>
        <v>4530202</v>
      </c>
      <c r="S1627" t="str">
        <f t="shared" si="126"/>
        <v>4530202-UT</v>
      </c>
      <c r="T1627" t="str">
        <f t="shared" si="127"/>
        <v>4530202-UT</v>
      </c>
      <c r="U1627" t="str">
        <f t="shared" si="128"/>
        <v>3</v>
      </c>
      <c r="V1627" t="str">
        <f t="shared" si="129"/>
        <v>UT</v>
      </c>
    </row>
    <row r="1628" spans="1:22" x14ac:dyDescent="0.35">
      <c r="A1628" t="str">
        <f>IF('Support - Calculation Detail'!A1628="","",LEFT('Support - Calculation Detail'!A1628,7)&amp;"-"&amp;RIGHT('Support - Calculation Detail'!A1628,2))</f>
        <v>4550276-UT</v>
      </c>
      <c r="B1628" t="str">
        <f>IF('Support - Calculation Detail'!C1628="","",'Support - Calculation Detail'!C1628)</f>
        <v>45</v>
      </c>
      <c r="C1628" t="str">
        <f>IF('Support - Calculation Detail'!B1628="","",'Support - Calculation Detail'!B1628)</f>
        <v>N</v>
      </c>
      <c r="D1628">
        <f>IF('Support - Calculation Detail'!D1628="","",'Support - Calculation Detail'!D1628)</f>
        <v>2033580</v>
      </c>
      <c r="E1628">
        <f>IF('Support - Calculation Detail'!E1628="","",'Support - Calculation Detail'!E1628)</f>
        <v>0</v>
      </c>
      <c r="G1628">
        <f>IF('Support - Calculation Detail'!F1628="","",'Support - Calculation Detail'!F1628)</f>
        <v>2033580</v>
      </c>
      <c r="H1628">
        <f>IF('Support - Calculation Detail'!G1628="","",'Support - Calculation Detail'!G1628)</f>
        <v>1.04</v>
      </c>
      <c r="I1628">
        <f>IF('Support - Calculation Detail'!H1628="","",'Support - Calculation Detail'!H1628)</f>
        <v>2114923</v>
      </c>
      <c r="J1628">
        <f>IF('Support - Calculation Detail'!I1628="","",'Support - Calculation Detail'!I1628)</f>
        <v>0</v>
      </c>
      <c r="K1628">
        <f>IF('Support - Calculation Detail'!K1628="","",'Support - Calculation Detail'!K1628)</f>
        <v>2114923</v>
      </c>
      <c r="L1628">
        <f>IF('Support - Calculation Detail'!L1628="","",'Support - Calculation Detail'!L1628)</f>
        <v>0</v>
      </c>
      <c r="M1628">
        <f>IF('Support - Calculation Detail'!M1628="","",'Support - Calculation Detail'!M1628)</f>
        <v>0</v>
      </c>
      <c r="N1628">
        <f>IF('Support - Calculation Detail'!N1628="","",'Support - Calculation Detail'!N1628)</f>
        <v>0</v>
      </c>
      <c r="P1628">
        <f>IF('Support - Calculation Detail'!O1628="","",'Support - Calculation Detail'!O1628)</f>
        <v>2114923</v>
      </c>
      <c r="Q1628" t="b">
        <v>1</v>
      </c>
      <c r="R1628" t="str">
        <f t="shared" si="125"/>
        <v>4550276</v>
      </c>
      <c r="S1628" t="str">
        <f t="shared" si="126"/>
        <v>4550276-UT</v>
      </c>
      <c r="T1628" t="str">
        <f t="shared" si="127"/>
        <v>4550276-UT</v>
      </c>
      <c r="U1628" t="str">
        <f t="shared" si="128"/>
        <v>5</v>
      </c>
      <c r="V1628" t="str">
        <f t="shared" si="129"/>
        <v>UT</v>
      </c>
    </row>
    <row r="1629" spans="1:22" x14ac:dyDescent="0.35">
      <c r="A1629" t="str">
        <f>IF('Support - Calculation Detail'!A1629="","",LEFT('Support - Calculation Detail'!A1629,7)&amp;"-"&amp;RIGHT('Support - Calculation Detail'!A1629,2))</f>
        <v>4530321-UT</v>
      </c>
      <c r="B1629" t="str">
        <f>IF('Support - Calculation Detail'!C1629="","",'Support - Calculation Detail'!C1629)</f>
        <v>45</v>
      </c>
      <c r="C1629" t="str">
        <f>IF('Support - Calculation Detail'!B1629="","",'Support - Calculation Detail'!B1629)</f>
        <v>N</v>
      </c>
      <c r="D1629">
        <f>IF('Support - Calculation Detail'!D1629="","",'Support - Calculation Detail'!D1629)</f>
        <v>15447340</v>
      </c>
      <c r="E1629">
        <f>IF('Support - Calculation Detail'!E1629="","",'Support - Calculation Detail'!E1629)</f>
        <v>0</v>
      </c>
      <c r="G1629">
        <f>IF('Support - Calculation Detail'!F1629="","",'Support - Calculation Detail'!F1629)</f>
        <v>15447340</v>
      </c>
      <c r="H1629">
        <f>IF('Support - Calculation Detail'!G1629="","",'Support - Calculation Detail'!G1629)</f>
        <v>1.04</v>
      </c>
      <c r="I1629">
        <f>IF('Support - Calculation Detail'!H1629="","",'Support - Calculation Detail'!H1629)</f>
        <v>16065234</v>
      </c>
      <c r="J1629">
        <f>IF('Support - Calculation Detail'!I1629="","",'Support - Calculation Detail'!I1629)</f>
        <v>0</v>
      </c>
      <c r="K1629">
        <f>IF('Support - Calculation Detail'!K1629="","",'Support - Calculation Detail'!K1629)</f>
        <v>16065234</v>
      </c>
      <c r="L1629">
        <f>IF('Support - Calculation Detail'!L1629="","",'Support - Calculation Detail'!L1629)</f>
        <v>1317897</v>
      </c>
      <c r="M1629">
        <f>IF('Support - Calculation Detail'!M1629="","",'Support - Calculation Detail'!M1629)</f>
        <v>0</v>
      </c>
      <c r="N1629">
        <f>IF('Support - Calculation Detail'!N1629="","",'Support - Calculation Detail'!N1629)</f>
        <v>0</v>
      </c>
      <c r="P1629">
        <f>IF('Support - Calculation Detail'!O1629="","",'Support - Calculation Detail'!O1629)</f>
        <v>17383131</v>
      </c>
      <c r="Q1629" t="b">
        <v>1</v>
      </c>
      <c r="R1629" t="str">
        <f t="shared" si="125"/>
        <v>4530321</v>
      </c>
      <c r="S1629" t="str">
        <f t="shared" si="126"/>
        <v>4530321-UT</v>
      </c>
      <c r="T1629" t="str">
        <f t="shared" si="127"/>
        <v>4530321-UT</v>
      </c>
      <c r="U1629" t="str">
        <f t="shared" si="128"/>
        <v>3</v>
      </c>
      <c r="V1629" t="str">
        <f t="shared" si="129"/>
        <v>UT</v>
      </c>
    </row>
    <row r="1630" spans="1:22" x14ac:dyDescent="0.35">
      <c r="A1630" t="str">
        <f>IF('Support - Calculation Detail'!A1630="","",LEFT('Support - Calculation Detail'!A1630,7)&amp;"-"&amp;RIGHT('Support - Calculation Detail'!A1630,2))</f>
        <v>4530322-UT</v>
      </c>
      <c r="B1630" t="str">
        <f>IF('Support - Calculation Detail'!C1630="","",'Support - Calculation Detail'!C1630)</f>
        <v>45</v>
      </c>
      <c r="C1630" t="str">
        <f>IF('Support - Calculation Detail'!B1630="","",'Support - Calculation Detail'!B1630)</f>
        <v>N</v>
      </c>
      <c r="D1630">
        <f>IF('Support - Calculation Detail'!D1630="","",'Support - Calculation Detail'!D1630)</f>
        <v>9465668</v>
      </c>
      <c r="E1630">
        <f>IF('Support - Calculation Detail'!E1630="","",'Support - Calculation Detail'!E1630)</f>
        <v>0</v>
      </c>
      <c r="G1630">
        <f>IF('Support - Calculation Detail'!F1630="","",'Support - Calculation Detail'!F1630)</f>
        <v>9465668</v>
      </c>
      <c r="H1630">
        <f>IF('Support - Calculation Detail'!G1630="","",'Support - Calculation Detail'!G1630)</f>
        <v>1.04</v>
      </c>
      <c r="I1630">
        <f>IF('Support - Calculation Detail'!H1630="","",'Support - Calculation Detail'!H1630)</f>
        <v>9844295</v>
      </c>
      <c r="J1630">
        <f>IF('Support - Calculation Detail'!I1630="","",'Support - Calculation Detail'!I1630)</f>
        <v>0</v>
      </c>
      <c r="K1630">
        <f>IF('Support - Calculation Detail'!K1630="","",'Support - Calculation Detail'!K1630)</f>
        <v>9844295</v>
      </c>
      <c r="L1630">
        <f>IF('Support - Calculation Detail'!L1630="","",'Support - Calculation Detail'!L1630)</f>
        <v>243340</v>
      </c>
      <c r="M1630">
        <f>IF('Support - Calculation Detail'!M1630="","",'Support - Calculation Detail'!M1630)</f>
        <v>0</v>
      </c>
      <c r="N1630">
        <f>IF('Support - Calculation Detail'!N1630="","",'Support - Calculation Detail'!N1630)</f>
        <v>0</v>
      </c>
      <c r="P1630">
        <f>IF('Support - Calculation Detail'!O1630="","",'Support - Calculation Detail'!O1630)</f>
        <v>10087635</v>
      </c>
      <c r="Q1630" t="b">
        <v>1</v>
      </c>
      <c r="R1630" t="str">
        <f t="shared" si="125"/>
        <v>4530322</v>
      </c>
      <c r="S1630" t="str">
        <f t="shared" si="126"/>
        <v>4530322-UT</v>
      </c>
      <c r="T1630" t="str">
        <f t="shared" si="127"/>
        <v>4530322-UT</v>
      </c>
      <c r="U1630" t="str">
        <f t="shared" si="128"/>
        <v>3</v>
      </c>
      <c r="V1630" t="str">
        <f t="shared" si="129"/>
        <v>UT</v>
      </c>
    </row>
    <row r="1631" spans="1:22" x14ac:dyDescent="0.35">
      <c r="A1631" t="str">
        <f>IF('Support - Calculation Detail'!A1631="","",LEFT('Support - Calculation Detail'!A1631,7)&amp;"-"&amp;RIGHT('Support - Calculation Detail'!A1631,2))</f>
        <v>4530401-UT</v>
      </c>
      <c r="B1631" t="str">
        <f>IF('Support - Calculation Detail'!C1631="","",'Support - Calculation Detail'!C1631)</f>
        <v>45</v>
      </c>
      <c r="C1631" t="str">
        <f>IF('Support - Calculation Detail'!B1631="","",'Support - Calculation Detail'!B1631)</f>
        <v>N</v>
      </c>
      <c r="D1631">
        <f>IF('Support - Calculation Detail'!D1631="","",'Support - Calculation Detail'!D1631)</f>
        <v>5657930</v>
      </c>
      <c r="E1631">
        <f>IF('Support - Calculation Detail'!E1631="","",'Support - Calculation Detail'!E1631)</f>
        <v>0</v>
      </c>
      <c r="G1631">
        <f>IF('Support - Calculation Detail'!F1631="","",'Support - Calculation Detail'!F1631)</f>
        <v>5657930</v>
      </c>
      <c r="H1631">
        <f>IF('Support - Calculation Detail'!G1631="","",'Support - Calculation Detail'!G1631)</f>
        <v>1.04</v>
      </c>
      <c r="I1631">
        <f>IF('Support - Calculation Detail'!H1631="","",'Support - Calculation Detail'!H1631)</f>
        <v>5884247</v>
      </c>
      <c r="J1631">
        <f>IF('Support - Calculation Detail'!I1631="","",'Support - Calculation Detail'!I1631)</f>
        <v>0</v>
      </c>
      <c r="K1631">
        <f>IF('Support - Calculation Detail'!K1631="","",'Support - Calculation Detail'!K1631)</f>
        <v>5884247</v>
      </c>
      <c r="L1631">
        <f>IF('Support - Calculation Detail'!L1631="","",'Support - Calculation Detail'!L1631)</f>
        <v>0</v>
      </c>
      <c r="M1631">
        <f>IF('Support - Calculation Detail'!M1631="","",'Support - Calculation Detail'!M1631)</f>
        <v>0</v>
      </c>
      <c r="N1631">
        <f>IF('Support - Calculation Detail'!N1631="","",'Support - Calculation Detail'!N1631)</f>
        <v>0</v>
      </c>
      <c r="P1631">
        <f>IF('Support - Calculation Detail'!O1631="","",'Support - Calculation Detail'!O1631)</f>
        <v>5884247</v>
      </c>
      <c r="Q1631" t="b">
        <v>1</v>
      </c>
      <c r="R1631" t="str">
        <f t="shared" si="125"/>
        <v>4530401</v>
      </c>
      <c r="S1631" t="str">
        <f t="shared" si="126"/>
        <v>4530401-UT</v>
      </c>
      <c r="T1631" t="str">
        <f t="shared" si="127"/>
        <v>4530401-UT</v>
      </c>
      <c r="U1631" t="str">
        <f t="shared" si="128"/>
        <v>3</v>
      </c>
      <c r="V1631" t="str">
        <f t="shared" si="129"/>
        <v>UT</v>
      </c>
    </row>
    <row r="1632" spans="1:22" x14ac:dyDescent="0.35">
      <c r="A1632" t="str">
        <f>IF('Support - Calculation Detail'!A1632="","",LEFT('Support - Calculation Detail'!A1632,7)&amp;"-"&amp;RIGHT('Support - Calculation Detail'!A1632,2))</f>
        <v>4530504-UT</v>
      </c>
      <c r="B1632" t="str">
        <f>IF('Support - Calculation Detail'!C1632="","",'Support - Calculation Detail'!C1632)</f>
        <v>45</v>
      </c>
      <c r="C1632" t="str">
        <f>IF('Support - Calculation Detail'!B1632="","",'Support - Calculation Detail'!B1632)</f>
        <v>N</v>
      </c>
      <c r="D1632">
        <f>IF('Support - Calculation Detail'!D1632="","",'Support - Calculation Detail'!D1632)</f>
        <v>4961343</v>
      </c>
      <c r="E1632">
        <f>IF('Support - Calculation Detail'!E1632="","",'Support - Calculation Detail'!E1632)</f>
        <v>423411</v>
      </c>
      <c r="G1632">
        <f>IF('Support - Calculation Detail'!F1632="","",'Support - Calculation Detail'!F1632)</f>
        <v>5384754</v>
      </c>
      <c r="H1632">
        <f>IF('Support - Calculation Detail'!G1632="","",'Support - Calculation Detail'!G1632)</f>
        <v>1.04</v>
      </c>
      <c r="I1632">
        <f>IF('Support - Calculation Detail'!H1632="","",'Support - Calculation Detail'!H1632)</f>
        <v>5600144</v>
      </c>
      <c r="J1632">
        <f>IF('Support - Calculation Detail'!I1632="","",'Support - Calculation Detail'!I1632)</f>
        <v>0</v>
      </c>
      <c r="K1632">
        <f>IF('Support - Calculation Detail'!K1632="","",'Support - Calculation Detail'!K1632)</f>
        <v>5600144</v>
      </c>
      <c r="L1632">
        <f>IF('Support - Calculation Detail'!L1632="","",'Support - Calculation Detail'!L1632)</f>
        <v>527101</v>
      </c>
      <c r="M1632">
        <f>IF('Support - Calculation Detail'!M1632="","",'Support - Calculation Detail'!M1632)</f>
        <v>0</v>
      </c>
      <c r="N1632">
        <f>IF('Support - Calculation Detail'!N1632="","",'Support - Calculation Detail'!N1632)</f>
        <v>0</v>
      </c>
      <c r="P1632">
        <f>IF('Support - Calculation Detail'!O1632="","",'Support - Calculation Detail'!O1632)</f>
        <v>6127245</v>
      </c>
      <c r="Q1632" t="b">
        <v>1</v>
      </c>
      <c r="R1632" t="str">
        <f t="shared" si="125"/>
        <v>4530504</v>
      </c>
      <c r="S1632" t="str">
        <f t="shared" si="126"/>
        <v>4530504-UT</v>
      </c>
      <c r="T1632" t="str">
        <f t="shared" si="127"/>
        <v>4530504-UT</v>
      </c>
      <c r="U1632" t="str">
        <f t="shared" si="128"/>
        <v>3</v>
      </c>
      <c r="V1632" t="str">
        <f t="shared" si="129"/>
        <v>UT</v>
      </c>
    </row>
    <row r="1633" spans="1:22" x14ac:dyDescent="0.35">
      <c r="A1633" t="str">
        <f>IF('Support - Calculation Detail'!A1633="","",LEFT('Support - Calculation Detail'!A1633,7)&amp;"-"&amp;RIGHT('Support - Calculation Detail'!A1633,2))</f>
        <v>4530505-UT</v>
      </c>
      <c r="B1633" t="str">
        <f>IF('Support - Calculation Detail'!C1633="","",'Support - Calculation Detail'!C1633)</f>
        <v>45</v>
      </c>
      <c r="C1633" t="str">
        <f>IF('Support - Calculation Detail'!B1633="","",'Support - Calculation Detail'!B1633)</f>
        <v>N</v>
      </c>
      <c r="D1633">
        <f>IF('Support - Calculation Detail'!D1633="","",'Support - Calculation Detail'!D1633)</f>
        <v>7516822</v>
      </c>
      <c r="E1633">
        <f>IF('Support - Calculation Detail'!E1633="","",'Support - Calculation Detail'!E1633)</f>
        <v>505000</v>
      </c>
      <c r="G1633">
        <f>IF('Support - Calculation Detail'!F1633="","",'Support - Calculation Detail'!F1633)</f>
        <v>8021822</v>
      </c>
      <c r="H1633">
        <f>IF('Support - Calculation Detail'!G1633="","",'Support - Calculation Detail'!G1633)</f>
        <v>1.04</v>
      </c>
      <c r="I1633">
        <f>IF('Support - Calculation Detail'!H1633="","",'Support - Calculation Detail'!H1633)</f>
        <v>8342695</v>
      </c>
      <c r="J1633">
        <f>IF('Support - Calculation Detail'!I1633="","",'Support - Calculation Detail'!I1633)</f>
        <v>0</v>
      </c>
      <c r="K1633">
        <f>IF('Support - Calculation Detail'!K1633="","",'Support - Calculation Detail'!K1633)</f>
        <v>8342695</v>
      </c>
      <c r="L1633">
        <f>IF('Support - Calculation Detail'!L1633="","",'Support - Calculation Detail'!L1633)</f>
        <v>0</v>
      </c>
      <c r="M1633">
        <f>IF('Support - Calculation Detail'!M1633="","",'Support - Calculation Detail'!M1633)</f>
        <v>0</v>
      </c>
      <c r="N1633">
        <f>IF('Support - Calculation Detail'!N1633="","",'Support - Calculation Detail'!N1633)</f>
        <v>0</v>
      </c>
      <c r="P1633">
        <f>IF('Support - Calculation Detail'!O1633="","",'Support - Calculation Detail'!O1633)</f>
        <v>8342695</v>
      </c>
      <c r="Q1633" t="b">
        <v>1</v>
      </c>
      <c r="R1633" t="str">
        <f t="shared" si="125"/>
        <v>4530505</v>
      </c>
      <c r="S1633" t="str">
        <f t="shared" si="126"/>
        <v>4530505-UT</v>
      </c>
      <c r="T1633" t="str">
        <f t="shared" si="127"/>
        <v>4530505-UT</v>
      </c>
      <c r="U1633" t="str">
        <f t="shared" si="128"/>
        <v>3</v>
      </c>
      <c r="V1633" t="str">
        <f t="shared" si="129"/>
        <v>UT</v>
      </c>
    </row>
    <row r="1634" spans="1:22" x14ac:dyDescent="0.35">
      <c r="A1634" t="str">
        <f>IF('Support - Calculation Detail'!A1634="","",LEFT('Support - Calculation Detail'!A1634,7)&amp;"-"&amp;RIGHT('Support - Calculation Detail'!A1634,2))</f>
        <v>4530506-UT</v>
      </c>
      <c r="B1634" t="str">
        <f>IF('Support - Calculation Detail'!C1634="","",'Support - Calculation Detail'!C1634)</f>
        <v>45</v>
      </c>
      <c r="C1634" t="str">
        <f>IF('Support - Calculation Detail'!B1634="","",'Support - Calculation Detail'!B1634)</f>
        <v>N</v>
      </c>
      <c r="D1634">
        <f>IF('Support - Calculation Detail'!D1634="","",'Support - Calculation Detail'!D1634)</f>
        <v>8797194</v>
      </c>
      <c r="E1634">
        <f>IF('Support - Calculation Detail'!E1634="","",'Support - Calculation Detail'!E1634)</f>
        <v>0</v>
      </c>
      <c r="G1634">
        <f>IF('Support - Calculation Detail'!F1634="","",'Support - Calculation Detail'!F1634)</f>
        <v>8797194</v>
      </c>
      <c r="H1634">
        <f>IF('Support - Calculation Detail'!G1634="","",'Support - Calculation Detail'!G1634)</f>
        <v>1.04</v>
      </c>
      <c r="I1634">
        <f>IF('Support - Calculation Detail'!H1634="","",'Support - Calculation Detail'!H1634)</f>
        <v>9149082</v>
      </c>
      <c r="J1634">
        <f>IF('Support - Calculation Detail'!I1634="","",'Support - Calculation Detail'!I1634)</f>
        <v>0</v>
      </c>
      <c r="K1634">
        <f>IF('Support - Calculation Detail'!K1634="","",'Support - Calculation Detail'!K1634)</f>
        <v>9149082</v>
      </c>
      <c r="L1634">
        <f>IF('Support - Calculation Detail'!L1634="","",'Support - Calculation Detail'!L1634)</f>
        <v>828198</v>
      </c>
      <c r="M1634">
        <f>IF('Support - Calculation Detail'!M1634="","",'Support - Calculation Detail'!M1634)</f>
        <v>0</v>
      </c>
      <c r="N1634">
        <f>IF('Support - Calculation Detail'!N1634="","",'Support - Calculation Detail'!N1634)</f>
        <v>0</v>
      </c>
      <c r="P1634">
        <f>IF('Support - Calculation Detail'!O1634="","",'Support - Calculation Detail'!O1634)</f>
        <v>9977280</v>
      </c>
      <c r="Q1634" t="b">
        <v>1</v>
      </c>
      <c r="R1634" t="str">
        <f t="shared" si="125"/>
        <v>4530506</v>
      </c>
      <c r="S1634" t="str">
        <f t="shared" si="126"/>
        <v>4530506-UT</v>
      </c>
      <c r="T1634" t="str">
        <f t="shared" si="127"/>
        <v>4530506-UT</v>
      </c>
      <c r="U1634" t="str">
        <f t="shared" si="128"/>
        <v>3</v>
      </c>
      <c r="V1634" t="str">
        <f t="shared" si="129"/>
        <v>UT</v>
      </c>
    </row>
    <row r="1635" spans="1:22" x14ac:dyDescent="0.35">
      <c r="A1635" t="str">
        <f>IF('Support - Calculation Detail'!A1635="","",LEFT('Support - Calculation Detail'!A1635,7)&amp;"-"&amp;RIGHT('Support - Calculation Detail'!A1635,2))</f>
        <v>4530507-UT</v>
      </c>
      <c r="B1635" t="str">
        <f>IF('Support - Calculation Detail'!C1635="","",'Support - Calculation Detail'!C1635)</f>
        <v>45</v>
      </c>
      <c r="C1635" t="str">
        <f>IF('Support - Calculation Detail'!B1635="","",'Support - Calculation Detail'!B1635)</f>
        <v>N</v>
      </c>
      <c r="D1635">
        <f>IF('Support - Calculation Detail'!D1635="","",'Support - Calculation Detail'!D1635)</f>
        <v>8683128</v>
      </c>
      <c r="E1635">
        <f>IF('Support - Calculation Detail'!E1635="","",'Support - Calculation Detail'!E1635)</f>
        <v>0</v>
      </c>
      <c r="G1635">
        <f>IF('Support - Calculation Detail'!F1635="","",'Support - Calculation Detail'!F1635)</f>
        <v>8683128</v>
      </c>
      <c r="H1635">
        <f>IF('Support - Calculation Detail'!G1635="","",'Support - Calculation Detail'!G1635)</f>
        <v>1.04</v>
      </c>
      <c r="I1635">
        <f>IF('Support - Calculation Detail'!H1635="","",'Support - Calculation Detail'!H1635)</f>
        <v>9030453</v>
      </c>
      <c r="J1635">
        <f>IF('Support - Calculation Detail'!I1635="","",'Support - Calculation Detail'!I1635)</f>
        <v>0</v>
      </c>
      <c r="K1635">
        <f>IF('Support - Calculation Detail'!K1635="","",'Support - Calculation Detail'!K1635)</f>
        <v>9030453</v>
      </c>
      <c r="L1635">
        <f>IF('Support - Calculation Detail'!L1635="","",'Support - Calculation Detail'!L1635)</f>
        <v>1100720</v>
      </c>
      <c r="M1635">
        <f>IF('Support - Calculation Detail'!M1635="","",'Support - Calculation Detail'!M1635)</f>
        <v>0</v>
      </c>
      <c r="N1635">
        <f>IF('Support - Calculation Detail'!N1635="","",'Support - Calculation Detail'!N1635)</f>
        <v>0</v>
      </c>
      <c r="P1635">
        <f>IF('Support - Calculation Detail'!O1635="","",'Support - Calculation Detail'!O1635)</f>
        <v>10131173</v>
      </c>
      <c r="Q1635" t="b">
        <v>1</v>
      </c>
      <c r="R1635" t="str">
        <f t="shared" si="125"/>
        <v>4530507</v>
      </c>
      <c r="S1635" t="str">
        <f t="shared" si="126"/>
        <v>4530507-UT</v>
      </c>
      <c r="T1635" t="str">
        <f t="shared" si="127"/>
        <v>4530507-UT</v>
      </c>
      <c r="U1635" t="str">
        <f t="shared" si="128"/>
        <v>3</v>
      </c>
      <c r="V1635" t="str">
        <f t="shared" si="129"/>
        <v>UT</v>
      </c>
    </row>
    <row r="1636" spans="1:22" x14ac:dyDescent="0.35">
      <c r="A1636" t="str">
        <f>IF('Support - Calculation Detail'!A1636="","",LEFT('Support - Calculation Detail'!A1636,7)&amp;"-"&amp;RIGHT('Support - Calculation Detail'!A1636,2))</f>
        <v>4530512-UT</v>
      </c>
      <c r="B1636" t="str">
        <f>IF('Support - Calculation Detail'!C1636="","",'Support - Calculation Detail'!C1636)</f>
        <v>45</v>
      </c>
      <c r="C1636" t="str">
        <f>IF('Support - Calculation Detail'!B1636="","",'Support - Calculation Detail'!B1636)</f>
        <v>N</v>
      </c>
      <c r="D1636">
        <f>IF('Support - Calculation Detail'!D1636="","",'Support - Calculation Detail'!D1636)</f>
        <v>8409270</v>
      </c>
      <c r="E1636">
        <f>IF('Support - Calculation Detail'!E1636="","",'Support - Calculation Detail'!E1636)</f>
        <v>0</v>
      </c>
      <c r="G1636">
        <f>IF('Support - Calculation Detail'!F1636="","",'Support - Calculation Detail'!F1636)</f>
        <v>8409270</v>
      </c>
      <c r="H1636">
        <f>IF('Support - Calculation Detail'!G1636="","",'Support - Calculation Detail'!G1636)</f>
        <v>1.04</v>
      </c>
      <c r="I1636">
        <f>IF('Support - Calculation Detail'!H1636="","",'Support - Calculation Detail'!H1636)</f>
        <v>8745641</v>
      </c>
      <c r="J1636">
        <f>IF('Support - Calculation Detail'!I1636="","",'Support - Calculation Detail'!I1636)</f>
        <v>0</v>
      </c>
      <c r="K1636">
        <f>IF('Support - Calculation Detail'!K1636="","",'Support - Calculation Detail'!K1636)</f>
        <v>8745641</v>
      </c>
      <c r="L1636">
        <f>IF('Support - Calculation Detail'!L1636="","",'Support - Calculation Detail'!L1636)</f>
        <v>1232706</v>
      </c>
      <c r="M1636">
        <f>IF('Support - Calculation Detail'!M1636="","",'Support - Calculation Detail'!M1636)</f>
        <v>0</v>
      </c>
      <c r="N1636">
        <f>IF('Support - Calculation Detail'!N1636="","",'Support - Calculation Detail'!N1636)</f>
        <v>0</v>
      </c>
      <c r="P1636">
        <f>IF('Support - Calculation Detail'!O1636="","",'Support - Calculation Detail'!O1636)</f>
        <v>9978347</v>
      </c>
      <c r="Q1636" t="b">
        <v>1</v>
      </c>
      <c r="R1636" t="str">
        <f t="shared" si="125"/>
        <v>4530512</v>
      </c>
      <c r="S1636" t="str">
        <f t="shared" si="126"/>
        <v>4530512-UT</v>
      </c>
      <c r="T1636" t="str">
        <f t="shared" si="127"/>
        <v>4530512-UT</v>
      </c>
      <c r="U1636" t="str">
        <f t="shared" si="128"/>
        <v>3</v>
      </c>
      <c r="V1636" t="str">
        <f t="shared" si="129"/>
        <v>UT</v>
      </c>
    </row>
    <row r="1637" spans="1:22" x14ac:dyDescent="0.35">
      <c r="A1637" t="str">
        <f>IF('Support - Calculation Detail'!A1637="","",LEFT('Support - Calculation Detail'!A1637,7)&amp;"-"&amp;RIGHT('Support - Calculation Detail'!A1637,2))</f>
        <v>4530512-FT</v>
      </c>
      <c r="B1637" t="str">
        <f>IF('Support - Calculation Detail'!C1637="","",'Support - Calculation Detail'!C1637)</f>
        <v>45</v>
      </c>
      <c r="C1637" t="str">
        <f>IF('Support - Calculation Detail'!B1637="","",'Support - Calculation Detail'!B1637)</f>
        <v>N</v>
      </c>
      <c r="D1637">
        <f>IF('Support - Calculation Detail'!D1637="","",'Support - Calculation Detail'!D1637)</f>
        <v>2620675</v>
      </c>
      <c r="E1637">
        <f>IF('Support - Calculation Detail'!E1637="","",'Support - Calculation Detail'!E1637)</f>
        <v>0</v>
      </c>
      <c r="G1637">
        <f>IF('Support - Calculation Detail'!F1637="","",'Support - Calculation Detail'!F1637)</f>
        <v>2620675</v>
      </c>
      <c r="H1637">
        <f>IF('Support - Calculation Detail'!G1637="","",'Support - Calculation Detail'!G1637)</f>
        <v>1.04</v>
      </c>
      <c r="I1637">
        <f>IF('Support - Calculation Detail'!H1637="","",'Support - Calculation Detail'!H1637)</f>
        <v>2725502</v>
      </c>
      <c r="J1637">
        <f>IF('Support - Calculation Detail'!I1637="","",'Support - Calculation Detail'!I1637)</f>
        <v>0</v>
      </c>
      <c r="K1637">
        <f>IF('Support - Calculation Detail'!K1637="","",'Support - Calculation Detail'!K1637)</f>
        <v>2725502</v>
      </c>
      <c r="L1637">
        <f>IF('Support - Calculation Detail'!L1637="","",'Support - Calculation Detail'!L1637)</f>
        <v>0</v>
      </c>
      <c r="M1637">
        <f>IF('Support - Calculation Detail'!M1637="","",'Support - Calculation Detail'!M1637)</f>
        <v>0</v>
      </c>
      <c r="N1637">
        <f>IF('Support - Calculation Detail'!N1637="","",'Support - Calculation Detail'!N1637)</f>
        <v>0</v>
      </c>
      <c r="P1637">
        <f>IF('Support - Calculation Detail'!O1637="","",'Support - Calculation Detail'!O1637)</f>
        <v>2725502</v>
      </c>
      <c r="Q1637" t="b">
        <v>1</v>
      </c>
      <c r="R1637" t="str">
        <f t="shared" si="125"/>
        <v>4530512</v>
      </c>
      <c r="S1637" t="str">
        <f t="shared" si="126"/>
        <v>4530512-FT</v>
      </c>
      <c r="T1637" t="str">
        <f t="shared" si="127"/>
        <v>4530512-FT</v>
      </c>
      <c r="U1637" t="str">
        <f t="shared" si="128"/>
        <v>3</v>
      </c>
      <c r="V1637" t="str">
        <f t="shared" si="129"/>
        <v>FT</v>
      </c>
    </row>
    <row r="1638" spans="1:22" x14ac:dyDescent="0.35">
      <c r="A1638" t="str">
        <f>IF('Support - Calculation Detail'!A1638="","",LEFT('Support - Calculation Detail'!A1638,7)&amp;"-"&amp;RIGHT('Support - Calculation Detail'!A1638,2))</f>
        <v>4530730-UT</v>
      </c>
      <c r="B1638" t="str">
        <f>IF('Support - Calculation Detail'!C1638="","",'Support - Calculation Detail'!C1638)</f>
        <v>45</v>
      </c>
      <c r="C1638" t="str">
        <f>IF('Support - Calculation Detail'!B1638="","",'Support - Calculation Detail'!B1638)</f>
        <v>N</v>
      </c>
      <c r="D1638">
        <f>IF('Support - Calculation Detail'!D1638="","",'Support - Calculation Detail'!D1638)</f>
        <v>4518384</v>
      </c>
      <c r="E1638">
        <f>IF('Support - Calculation Detail'!E1638="","",'Support - Calculation Detail'!E1638)</f>
        <v>0</v>
      </c>
      <c r="G1638">
        <f>IF('Support - Calculation Detail'!F1638="","",'Support - Calculation Detail'!F1638)</f>
        <v>4518384</v>
      </c>
      <c r="H1638">
        <f>IF('Support - Calculation Detail'!G1638="","",'Support - Calculation Detail'!G1638)</f>
        <v>1.04</v>
      </c>
      <c r="I1638">
        <f>IF('Support - Calculation Detail'!H1638="","",'Support - Calculation Detail'!H1638)</f>
        <v>4699119</v>
      </c>
      <c r="J1638">
        <f>IF('Support - Calculation Detail'!I1638="","",'Support - Calculation Detail'!I1638)</f>
        <v>0</v>
      </c>
      <c r="K1638">
        <f>IF('Support - Calculation Detail'!K1638="","",'Support - Calculation Detail'!K1638)</f>
        <v>4699119</v>
      </c>
      <c r="L1638">
        <f>IF('Support - Calculation Detail'!L1638="","",'Support - Calculation Detail'!L1638)</f>
        <v>596983</v>
      </c>
      <c r="M1638">
        <f>IF('Support - Calculation Detail'!M1638="","",'Support - Calculation Detail'!M1638)</f>
        <v>0</v>
      </c>
      <c r="N1638">
        <f>IF('Support - Calculation Detail'!N1638="","",'Support - Calculation Detail'!N1638)</f>
        <v>0</v>
      </c>
      <c r="P1638">
        <f>IF('Support - Calculation Detail'!O1638="","",'Support - Calculation Detail'!O1638)</f>
        <v>5296102</v>
      </c>
      <c r="Q1638" t="b">
        <v>1</v>
      </c>
      <c r="R1638" t="str">
        <f t="shared" si="125"/>
        <v>4530730</v>
      </c>
      <c r="S1638" t="str">
        <f t="shared" si="126"/>
        <v>4530730-UT</v>
      </c>
      <c r="T1638" t="str">
        <f t="shared" si="127"/>
        <v>4530730-UT</v>
      </c>
      <c r="U1638" t="str">
        <f t="shared" si="128"/>
        <v>3</v>
      </c>
      <c r="V1638" t="str">
        <f t="shared" si="129"/>
        <v>UT</v>
      </c>
    </row>
    <row r="1639" spans="1:22" x14ac:dyDescent="0.35">
      <c r="A1639" t="str">
        <f>IF('Support - Calculation Detail'!A1639="","",LEFT('Support - Calculation Detail'!A1639,7)&amp;"-"&amp;RIGHT('Support - Calculation Detail'!A1639,2))</f>
        <v>4530731-UT</v>
      </c>
      <c r="B1639" t="str">
        <f>IF('Support - Calculation Detail'!C1639="","",'Support - Calculation Detail'!C1639)</f>
        <v>45</v>
      </c>
      <c r="C1639" t="str">
        <f>IF('Support - Calculation Detail'!B1639="","",'Support - Calculation Detail'!B1639)</f>
        <v>N</v>
      </c>
      <c r="D1639">
        <f>IF('Support - Calculation Detail'!D1639="","",'Support - Calculation Detail'!D1639)</f>
        <v>4371545</v>
      </c>
      <c r="E1639">
        <f>IF('Support - Calculation Detail'!E1639="","",'Support - Calculation Detail'!E1639)</f>
        <v>358130</v>
      </c>
      <c r="G1639">
        <f>IF('Support - Calculation Detail'!F1639="","",'Support - Calculation Detail'!F1639)</f>
        <v>4729675</v>
      </c>
      <c r="H1639">
        <f>IF('Support - Calculation Detail'!G1639="","",'Support - Calculation Detail'!G1639)</f>
        <v>1.04</v>
      </c>
      <c r="I1639">
        <f>IF('Support - Calculation Detail'!H1639="","",'Support - Calculation Detail'!H1639)</f>
        <v>4918862</v>
      </c>
      <c r="J1639">
        <f>IF('Support - Calculation Detail'!I1639="","",'Support - Calculation Detail'!I1639)</f>
        <v>0</v>
      </c>
      <c r="K1639">
        <f>IF('Support - Calculation Detail'!K1639="","",'Support - Calculation Detail'!K1639)</f>
        <v>4918862</v>
      </c>
      <c r="L1639">
        <f>IF('Support - Calculation Detail'!L1639="","",'Support - Calculation Detail'!L1639)</f>
        <v>367607</v>
      </c>
      <c r="M1639">
        <f>IF('Support - Calculation Detail'!M1639="","",'Support - Calculation Detail'!M1639)</f>
        <v>0</v>
      </c>
      <c r="N1639">
        <f>IF('Support - Calculation Detail'!N1639="","",'Support - Calculation Detail'!N1639)</f>
        <v>0</v>
      </c>
      <c r="P1639">
        <f>IF('Support - Calculation Detail'!O1639="","",'Support - Calculation Detail'!O1639)</f>
        <v>5286469</v>
      </c>
      <c r="Q1639" t="b">
        <v>1</v>
      </c>
      <c r="R1639" t="str">
        <f t="shared" si="125"/>
        <v>4530731</v>
      </c>
      <c r="S1639" t="str">
        <f t="shared" si="126"/>
        <v>4530731-UT</v>
      </c>
      <c r="T1639" t="str">
        <f t="shared" si="127"/>
        <v>4530731-UT</v>
      </c>
      <c r="U1639" t="str">
        <f t="shared" si="128"/>
        <v>3</v>
      </c>
      <c r="V1639" t="str">
        <f t="shared" si="129"/>
        <v>UT</v>
      </c>
    </row>
    <row r="1640" spans="1:22" x14ac:dyDescent="0.35">
      <c r="A1640" t="str">
        <f>IF('Support - Calculation Detail'!A1640="","",LEFT('Support - Calculation Detail'!A1640,7)&amp;"-"&amp;RIGHT('Support - Calculation Detail'!A1640,2))</f>
        <v>4530732-UT</v>
      </c>
      <c r="B1640" t="str">
        <f>IF('Support - Calculation Detail'!C1640="","",'Support - Calculation Detail'!C1640)</f>
        <v>45</v>
      </c>
      <c r="C1640" t="str">
        <f>IF('Support - Calculation Detail'!B1640="","",'Support - Calculation Detail'!B1640)</f>
        <v>N</v>
      </c>
      <c r="D1640">
        <f>IF('Support - Calculation Detail'!D1640="","",'Support - Calculation Detail'!D1640)</f>
        <v>466851</v>
      </c>
      <c r="E1640">
        <f>IF('Support - Calculation Detail'!E1640="","",'Support - Calculation Detail'!E1640)</f>
        <v>0</v>
      </c>
      <c r="G1640">
        <f>IF('Support - Calculation Detail'!F1640="","",'Support - Calculation Detail'!F1640)</f>
        <v>466851</v>
      </c>
      <c r="H1640">
        <f>IF('Support - Calculation Detail'!G1640="","",'Support - Calculation Detail'!G1640)</f>
        <v>1.04</v>
      </c>
      <c r="I1640">
        <f>IF('Support - Calculation Detail'!H1640="","",'Support - Calculation Detail'!H1640)</f>
        <v>485525</v>
      </c>
      <c r="J1640">
        <f>IF('Support - Calculation Detail'!I1640="","",'Support - Calculation Detail'!I1640)</f>
        <v>0</v>
      </c>
      <c r="K1640">
        <f>IF('Support - Calculation Detail'!K1640="","",'Support - Calculation Detail'!K1640)</f>
        <v>485525</v>
      </c>
      <c r="L1640">
        <f>IF('Support - Calculation Detail'!L1640="","",'Support - Calculation Detail'!L1640)</f>
        <v>27650</v>
      </c>
      <c r="M1640">
        <f>IF('Support - Calculation Detail'!M1640="","",'Support - Calculation Detail'!M1640)</f>
        <v>0</v>
      </c>
      <c r="N1640">
        <f>IF('Support - Calculation Detail'!N1640="","",'Support - Calculation Detail'!N1640)</f>
        <v>0</v>
      </c>
      <c r="P1640">
        <f>IF('Support - Calculation Detail'!O1640="","",'Support - Calculation Detail'!O1640)</f>
        <v>513175</v>
      </c>
      <c r="Q1640" t="b">
        <v>1</v>
      </c>
      <c r="R1640" t="str">
        <f t="shared" si="125"/>
        <v>4530732</v>
      </c>
      <c r="S1640" t="str">
        <f t="shared" si="126"/>
        <v>4530732-UT</v>
      </c>
      <c r="T1640" t="str">
        <f t="shared" si="127"/>
        <v>4530732-UT</v>
      </c>
      <c r="U1640" t="str">
        <f t="shared" si="128"/>
        <v>3</v>
      </c>
      <c r="V1640" t="str">
        <f t="shared" si="129"/>
        <v>UT</v>
      </c>
    </row>
    <row r="1641" spans="1:22" x14ac:dyDescent="0.35">
      <c r="A1641" t="str">
        <f>IF('Support - Calculation Detail'!A1641="","",LEFT('Support - Calculation Detail'!A1641,7)&amp;"-"&amp;RIGHT('Support - Calculation Detail'!A1641,2))</f>
        <v>4530733-UT</v>
      </c>
      <c r="B1641" t="str">
        <f>IF('Support - Calculation Detail'!C1641="","",'Support - Calculation Detail'!C1641)</f>
        <v>45</v>
      </c>
      <c r="C1641" t="str">
        <f>IF('Support - Calculation Detail'!B1641="","",'Support - Calculation Detail'!B1641)</f>
        <v>N</v>
      </c>
      <c r="D1641">
        <f>IF('Support - Calculation Detail'!D1641="","",'Support - Calculation Detail'!D1641)</f>
        <v>6718992</v>
      </c>
      <c r="E1641">
        <f>IF('Support - Calculation Detail'!E1641="","",'Support - Calculation Detail'!E1641)</f>
        <v>0</v>
      </c>
      <c r="G1641">
        <f>IF('Support - Calculation Detail'!F1641="","",'Support - Calculation Detail'!F1641)</f>
        <v>6718992</v>
      </c>
      <c r="H1641">
        <f>IF('Support - Calculation Detail'!G1641="","",'Support - Calculation Detail'!G1641)</f>
        <v>1.04</v>
      </c>
      <c r="I1641">
        <f>IF('Support - Calculation Detail'!H1641="","",'Support - Calculation Detail'!H1641)</f>
        <v>6987752</v>
      </c>
      <c r="J1641">
        <f>IF('Support - Calculation Detail'!I1641="","",'Support - Calculation Detail'!I1641)</f>
        <v>0</v>
      </c>
      <c r="K1641">
        <f>IF('Support - Calculation Detail'!K1641="","",'Support - Calculation Detail'!K1641)</f>
        <v>6987752</v>
      </c>
      <c r="L1641">
        <f>IF('Support - Calculation Detail'!L1641="","",'Support - Calculation Detail'!L1641)</f>
        <v>1138896</v>
      </c>
      <c r="M1641">
        <f>IF('Support - Calculation Detail'!M1641="","",'Support - Calculation Detail'!M1641)</f>
        <v>0</v>
      </c>
      <c r="N1641">
        <f>IF('Support - Calculation Detail'!N1641="","",'Support - Calculation Detail'!N1641)</f>
        <v>0</v>
      </c>
      <c r="P1641">
        <f>IF('Support - Calculation Detail'!O1641="","",'Support - Calculation Detail'!O1641)</f>
        <v>8126648</v>
      </c>
      <c r="Q1641" t="b">
        <v>1</v>
      </c>
      <c r="R1641" t="str">
        <f t="shared" si="125"/>
        <v>4530733</v>
      </c>
      <c r="S1641" t="str">
        <f t="shared" si="126"/>
        <v>4530733-UT</v>
      </c>
      <c r="T1641" t="str">
        <f t="shared" si="127"/>
        <v>4530733-UT</v>
      </c>
      <c r="U1641" t="str">
        <f t="shared" si="128"/>
        <v>3</v>
      </c>
      <c r="V1641" t="str">
        <f t="shared" si="129"/>
        <v>UT</v>
      </c>
    </row>
    <row r="1642" spans="1:22" x14ac:dyDescent="0.35">
      <c r="A1642" t="str">
        <f>IF('Support - Calculation Detail'!A1642="","",LEFT('Support - Calculation Detail'!A1642,7)&amp;"-"&amp;RIGHT('Support - Calculation Detail'!A1642,2))</f>
        <v>4530734-UT</v>
      </c>
      <c r="B1642" t="str">
        <f>IF('Support - Calculation Detail'!C1642="","",'Support - Calculation Detail'!C1642)</f>
        <v>45</v>
      </c>
      <c r="C1642" t="str">
        <f>IF('Support - Calculation Detail'!B1642="","",'Support - Calculation Detail'!B1642)</f>
        <v>N</v>
      </c>
      <c r="D1642">
        <f>IF('Support - Calculation Detail'!D1642="","",'Support - Calculation Detail'!D1642)</f>
        <v>11450840</v>
      </c>
      <c r="E1642">
        <f>IF('Support - Calculation Detail'!E1642="","",'Support - Calculation Detail'!E1642)</f>
        <v>0</v>
      </c>
      <c r="G1642">
        <f>IF('Support - Calculation Detail'!F1642="","",'Support - Calculation Detail'!F1642)</f>
        <v>11450840</v>
      </c>
      <c r="H1642">
        <f>IF('Support - Calculation Detail'!G1642="","",'Support - Calculation Detail'!G1642)</f>
        <v>1.04</v>
      </c>
      <c r="I1642">
        <f>IF('Support - Calculation Detail'!H1642="","",'Support - Calculation Detail'!H1642)</f>
        <v>11908874</v>
      </c>
      <c r="J1642">
        <f>IF('Support - Calculation Detail'!I1642="","",'Support - Calculation Detail'!I1642)</f>
        <v>0</v>
      </c>
      <c r="K1642">
        <f>IF('Support - Calculation Detail'!K1642="","",'Support - Calculation Detail'!K1642)</f>
        <v>11908874</v>
      </c>
      <c r="L1642">
        <f>IF('Support - Calculation Detail'!L1642="","",'Support - Calculation Detail'!L1642)</f>
        <v>1399043</v>
      </c>
      <c r="M1642">
        <f>IF('Support - Calculation Detail'!M1642="","",'Support - Calculation Detail'!M1642)</f>
        <v>0</v>
      </c>
      <c r="N1642">
        <f>IF('Support - Calculation Detail'!N1642="","",'Support - Calculation Detail'!N1642)</f>
        <v>0</v>
      </c>
      <c r="P1642">
        <f>IF('Support - Calculation Detail'!O1642="","",'Support - Calculation Detail'!O1642)</f>
        <v>13307917</v>
      </c>
      <c r="Q1642" t="b">
        <v>1</v>
      </c>
      <c r="R1642" t="str">
        <f t="shared" si="125"/>
        <v>4530734</v>
      </c>
      <c r="S1642" t="str">
        <f t="shared" si="126"/>
        <v>4530734-UT</v>
      </c>
      <c r="T1642" t="str">
        <f t="shared" si="127"/>
        <v>4530734-UT</v>
      </c>
      <c r="U1642" t="str">
        <f t="shared" si="128"/>
        <v>3</v>
      </c>
      <c r="V1642" t="str">
        <f t="shared" si="129"/>
        <v>UT</v>
      </c>
    </row>
    <row r="1643" spans="1:22" x14ac:dyDescent="0.35">
      <c r="A1643" t="str">
        <f>IF('Support - Calculation Detail'!A1643="","",LEFT('Support - Calculation Detail'!A1643,7)&amp;"-"&amp;RIGHT('Support - Calculation Detail'!A1643,2))</f>
        <v>4530735-UT</v>
      </c>
      <c r="B1643" t="str">
        <f>IF('Support - Calculation Detail'!C1643="","",'Support - Calculation Detail'!C1643)</f>
        <v>45</v>
      </c>
      <c r="C1643" t="str">
        <f>IF('Support - Calculation Detail'!B1643="","",'Support - Calculation Detail'!B1643)</f>
        <v>N</v>
      </c>
      <c r="D1643">
        <f>IF('Support - Calculation Detail'!D1643="","",'Support - Calculation Detail'!D1643)</f>
        <v>195064</v>
      </c>
      <c r="E1643">
        <f>IF('Support - Calculation Detail'!E1643="","",'Support - Calculation Detail'!E1643)</f>
        <v>0</v>
      </c>
      <c r="G1643">
        <f>IF('Support - Calculation Detail'!F1643="","",'Support - Calculation Detail'!F1643)</f>
        <v>195064</v>
      </c>
      <c r="H1643">
        <f>IF('Support - Calculation Detail'!G1643="","",'Support - Calculation Detail'!G1643)</f>
        <v>1.04</v>
      </c>
      <c r="I1643">
        <f>IF('Support - Calculation Detail'!H1643="","",'Support - Calculation Detail'!H1643)</f>
        <v>202867</v>
      </c>
      <c r="J1643">
        <f>IF('Support - Calculation Detail'!I1643="","",'Support - Calculation Detail'!I1643)</f>
        <v>0</v>
      </c>
      <c r="K1643">
        <f>IF('Support - Calculation Detail'!K1643="","",'Support - Calculation Detail'!K1643)</f>
        <v>202867</v>
      </c>
      <c r="L1643">
        <f>IF('Support - Calculation Detail'!L1643="","",'Support - Calculation Detail'!L1643)</f>
        <v>6302</v>
      </c>
      <c r="M1643">
        <f>IF('Support - Calculation Detail'!M1643="","",'Support - Calculation Detail'!M1643)</f>
        <v>0</v>
      </c>
      <c r="N1643">
        <f>IF('Support - Calculation Detail'!N1643="","",'Support - Calculation Detail'!N1643)</f>
        <v>0</v>
      </c>
      <c r="P1643">
        <f>IF('Support - Calculation Detail'!O1643="","",'Support - Calculation Detail'!O1643)</f>
        <v>209169</v>
      </c>
      <c r="Q1643" t="b">
        <v>1</v>
      </c>
      <c r="R1643" t="str">
        <f t="shared" si="125"/>
        <v>4530735</v>
      </c>
      <c r="S1643" t="str">
        <f t="shared" si="126"/>
        <v>4530735-UT</v>
      </c>
      <c r="T1643" t="str">
        <f t="shared" si="127"/>
        <v>4530735-UT</v>
      </c>
      <c r="U1643" t="str">
        <f t="shared" si="128"/>
        <v>3</v>
      </c>
      <c r="V1643" t="str">
        <f t="shared" si="129"/>
        <v>UT</v>
      </c>
    </row>
    <row r="1644" spans="1:22" x14ac:dyDescent="0.35">
      <c r="A1644" t="str">
        <f>IF('Support - Calculation Detail'!A1644="","",LEFT('Support - Calculation Detail'!A1644,7)&amp;"-"&amp;RIGHT('Support - Calculation Detail'!A1644,2))</f>
        <v>4530736-UT</v>
      </c>
      <c r="B1644" t="str">
        <f>IF('Support - Calculation Detail'!C1644="","",'Support - Calculation Detail'!C1644)</f>
        <v>45</v>
      </c>
      <c r="C1644" t="str">
        <f>IF('Support - Calculation Detail'!B1644="","",'Support - Calculation Detail'!B1644)</f>
        <v>N</v>
      </c>
      <c r="D1644">
        <f>IF('Support - Calculation Detail'!D1644="","",'Support - Calculation Detail'!D1644)</f>
        <v>1955659</v>
      </c>
      <c r="E1644">
        <f>IF('Support - Calculation Detail'!E1644="","",'Support - Calculation Detail'!E1644)</f>
        <v>150247</v>
      </c>
      <c r="G1644">
        <f>IF('Support - Calculation Detail'!F1644="","",'Support - Calculation Detail'!F1644)</f>
        <v>2105906</v>
      </c>
      <c r="H1644">
        <f>IF('Support - Calculation Detail'!G1644="","",'Support - Calculation Detail'!G1644)</f>
        <v>1.04</v>
      </c>
      <c r="I1644">
        <f>IF('Support - Calculation Detail'!H1644="","",'Support - Calculation Detail'!H1644)</f>
        <v>2190142</v>
      </c>
      <c r="J1644">
        <f>IF('Support - Calculation Detail'!I1644="","",'Support - Calculation Detail'!I1644)</f>
        <v>0</v>
      </c>
      <c r="K1644">
        <f>IF('Support - Calculation Detail'!K1644="","",'Support - Calculation Detail'!K1644)</f>
        <v>2190142</v>
      </c>
      <c r="L1644">
        <f>IF('Support - Calculation Detail'!L1644="","",'Support - Calculation Detail'!L1644)</f>
        <v>394972</v>
      </c>
      <c r="M1644">
        <f>IF('Support - Calculation Detail'!M1644="","",'Support - Calculation Detail'!M1644)</f>
        <v>0</v>
      </c>
      <c r="N1644">
        <f>IF('Support - Calculation Detail'!N1644="","",'Support - Calculation Detail'!N1644)</f>
        <v>0</v>
      </c>
      <c r="P1644">
        <f>IF('Support - Calculation Detail'!O1644="","",'Support - Calculation Detail'!O1644)</f>
        <v>2585114</v>
      </c>
      <c r="Q1644" t="b">
        <v>1</v>
      </c>
      <c r="R1644" t="str">
        <f t="shared" si="125"/>
        <v>4530736</v>
      </c>
      <c r="S1644" t="str">
        <f t="shared" si="126"/>
        <v>4530736-UT</v>
      </c>
      <c r="T1644" t="str">
        <f t="shared" si="127"/>
        <v>4530736-UT</v>
      </c>
      <c r="U1644" t="str">
        <f t="shared" si="128"/>
        <v>3</v>
      </c>
      <c r="V1644" t="str">
        <f t="shared" si="129"/>
        <v>UT</v>
      </c>
    </row>
    <row r="1645" spans="1:22" x14ac:dyDescent="0.35">
      <c r="A1645" t="str">
        <f>IF('Support - Calculation Detail'!A1645="","",LEFT('Support - Calculation Detail'!A1645,7)&amp;"-"&amp;RIGHT('Support - Calculation Detail'!A1645,2))</f>
        <v>4560808-UT</v>
      </c>
      <c r="B1645" t="str">
        <f>IF('Support - Calculation Detail'!C1645="","",'Support - Calculation Detail'!C1645)</f>
        <v>45</v>
      </c>
      <c r="C1645" t="str">
        <f>IF('Support - Calculation Detail'!B1645="","",'Support - Calculation Detail'!B1645)</f>
        <v>N</v>
      </c>
      <c r="D1645">
        <f>IF('Support - Calculation Detail'!D1645="","",'Support - Calculation Detail'!D1645)</f>
        <v>15240264</v>
      </c>
      <c r="E1645">
        <f>IF('Support - Calculation Detail'!E1645="","",'Support - Calculation Detail'!E1645)</f>
        <v>0</v>
      </c>
      <c r="G1645">
        <f>IF('Support - Calculation Detail'!F1645="","",'Support - Calculation Detail'!F1645)</f>
        <v>15240264</v>
      </c>
      <c r="H1645">
        <f>IF('Support - Calculation Detail'!G1645="","",'Support - Calculation Detail'!G1645)</f>
        <v>1.04</v>
      </c>
      <c r="I1645">
        <f>IF('Support - Calculation Detail'!H1645="","",'Support - Calculation Detail'!H1645)</f>
        <v>15849875</v>
      </c>
      <c r="J1645">
        <f>IF('Support - Calculation Detail'!I1645="","",'Support - Calculation Detail'!I1645)</f>
        <v>0</v>
      </c>
      <c r="K1645">
        <f>IF('Support - Calculation Detail'!K1645="","",'Support - Calculation Detail'!K1645)</f>
        <v>15849875</v>
      </c>
      <c r="L1645">
        <f>IF('Support - Calculation Detail'!L1645="","",'Support - Calculation Detail'!L1645)</f>
        <v>0</v>
      </c>
      <c r="M1645">
        <f>IF('Support - Calculation Detail'!M1645="","",'Support - Calculation Detail'!M1645)</f>
        <v>0</v>
      </c>
      <c r="N1645">
        <f>IF('Support - Calculation Detail'!N1645="","",'Support - Calculation Detail'!N1645)</f>
        <v>0</v>
      </c>
      <c r="P1645">
        <f>IF('Support - Calculation Detail'!O1645="","",'Support - Calculation Detail'!O1645)</f>
        <v>15849875</v>
      </c>
      <c r="Q1645" t="b">
        <v>1</v>
      </c>
      <c r="R1645" t="str">
        <f t="shared" si="125"/>
        <v>4560808</v>
      </c>
      <c r="S1645" t="str">
        <f t="shared" si="126"/>
        <v>4560808-UT</v>
      </c>
      <c r="T1645" t="str">
        <f t="shared" si="127"/>
        <v>4560808-UT</v>
      </c>
      <c r="U1645" t="str">
        <f t="shared" si="128"/>
        <v>6</v>
      </c>
      <c r="V1645" t="str">
        <f t="shared" si="129"/>
        <v>UT</v>
      </c>
    </row>
    <row r="1646" spans="1:22" x14ac:dyDescent="0.35">
      <c r="A1646" t="str">
        <f>IF('Support - Calculation Detail'!A1646="","",LEFT('Support - Calculation Detail'!A1646,7)&amp;"-"&amp;RIGHT('Support - Calculation Detail'!A1646,2))</f>
        <v>4560810-UT</v>
      </c>
      <c r="B1646" t="str">
        <f>IF('Support - Calculation Detail'!C1646="","",'Support - Calculation Detail'!C1646)</f>
        <v>45</v>
      </c>
      <c r="C1646" t="str">
        <f>IF('Support - Calculation Detail'!B1646="","",'Support - Calculation Detail'!B1646)</f>
        <v>N</v>
      </c>
      <c r="D1646">
        <f>IF('Support - Calculation Detail'!D1646="","",'Support - Calculation Detail'!D1646)</f>
        <v>4505603</v>
      </c>
      <c r="E1646">
        <f>IF('Support - Calculation Detail'!E1646="","",'Support - Calculation Detail'!E1646)</f>
        <v>0</v>
      </c>
      <c r="G1646">
        <f>IF('Support - Calculation Detail'!F1646="","",'Support - Calculation Detail'!F1646)</f>
        <v>4505603</v>
      </c>
      <c r="H1646">
        <f>IF('Support - Calculation Detail'!G1646="","",'Support - Calculation Detail'!G1646)</f>
        <v>1.04</v>
      </c>
      <c r="I1646">
        <f>IF('Support - Calculation Detail'!H1646="","",'Support - Calculation Detail'!H1646)</f>
        <v>4685827</v>
      </c>
      <c r="J1646">
        <f>IF('Support - Calculation Detail'!I1646="","",'Support - Calculation Detail'!I1646)</f>
        <v>0</v>
      </c>
      <c r="K1646">
        <f>IF('Support - Calculation Detail'!K1646="","",'Support - Calculation Detail'!K1646)</f>
        <v>4685827</v>
      </c>
      <c r="L1646">
        <f>IF('Support - Calculation Detail'!L1646="","",'Support - Calculation Detail'!L1646)</f>
        <v>0</v>
      </c>
      <c r="M1646">
        <f>IF('Support - Calculation Detail'!M1646="","",'Support - Calculation Detail'!M1646)</f>
        <v>0</v>
      </c>
      <c r="N1646">
        <f>IF('Support - Calculation Detail'!N1646="","",'Support - Calculation Detail'!N1646)</f>
        <v>0</v>
      </c>
      <c r="P1646">
        <f>IF('Support - Calculation Detail'!O1646="","",'Support - Calculation Detail'!O1646)</f>
        <v>4685827</v>
      </c>
      <c r="Q1646" t="b">
        <v>1</v>
      </c>
      <c r="R1646" t="str">
        <f t="shared" si="125"/>
        <v>4560810</v>
      </c>
      <c r="S1646" t="str">
        <f t="shared" si="126"/>
        <v>4560810-UT</v>
      </c>
      <c r="T1646" t="str">
        <f t="shared" si="127"/>
        <v>4560810-UT</v>
      </c>
      <c r="U1646" t="str">
        <f t="shared" si="128"/>
        <v>6</v>
      </c>
      <c r="V1646" t="str">
        <f t="shared" si="129"/>
        <v>UT</v>
      </c>
    </row>
    <row r="1647" spans="1:22" x14ac:dyDescent="0.35">
      <c r="A1647" t="str">
        <f>IF('Support - Calculation Detail'!A1647="","",LEFT('Support - Calculation Detail'!A1647,7)&amp;"-"&amp;RIGHT('Support - Calculation Detail'!A1647,2))</f>
        <v>4560811-UT</v>
      </c>
      <c r="B1647" t="str">
        <f>IF('Support - Calculation Detail'!C1647="","",'Support - Calculation Detail'!C1647)</f>
        <v>45</v>
      </c>
      <c r="C1647" t="str">
        <f>IF('Support - Calculation Detail'!B1647="","",'Support - Calculation Detail'!B1647)</f>
        <v>N</v>
      </c>
      <c r="D1647">
        <f>IF('Support - Calculation Detail'!D1647="","",'Support - Calculation Detail'!D1647)</f>
        <v>272013</v>
      </c>
      <c r="E1647">
        <f>IF('Support - Calculation Detail'!E1647="","",'Support - Calculation Detail'!E1647)</f>
        <v>0</v>
      </c>
      <c r="G1647">
        <f>IF('Support - Calculation Detail'!F1647="","",'Support - Calculation Detail'!F1647)</f>
        <v>272013</v>
      </c>
      <c r="H1647">
        <f>IF('Support - Calculation Detail'!G1647="","",'Support - Calculation Detail'!G1647)</f>
        <v>1.04</v>
      </c>
      <c r="I1647">
        <f>IF('Support - Calculation Detail'!H1647="","",'Support - Calculation Detail'!H1647)</f>
        <v>282894</v>
      </c>
      <c r="J1647">
        <f>IF('Support - Calculation Detail'!I1647="","",'Support - Calculation Detail'!I1647)</f>
        <v>0</v>
      </c>
      <c r="K1647">
        <f>IF('Support - Calculation Detail'!K1647="","",'Support - Calculation Detail'!K1647)</f>
        <v>282894</v>
      </c>
      <c r="L1647">
        <f>IF('Support - Calculation Detail'!L1647="","",'Support - Calculation Detail'!L1647)</f>
        <v>0</v>
      </c>
      <c r="M1647">
        <f>IF('Support - Calculation Detail'!M1647="","",'Support - Calculation Detail'!M1647)</f>
        <v>0</v>
      </c>
      <c r="N1647">
        <f>IF('Support - Calculation Detail'!N1647="","",'Support - Calculation Detail'!N1647)</f>
        <v>0</v>
      </c>
      <c r="P1647">
        <f>IF('Support - Calculation Detail'!O1647="","",'Support - Calculation Detail'!O1647)</f>
        <v>282894</v>
      </c>
      <c r="Q1647" t="b">
        <v>1</v>
      </c>
      <c r="R1647" t="str">
        <f t="shared" si="125"/>
        <v>4560811</v>
      </c>
      <c r="S1647" t="str">
        <f t="shared" si="126"/>
        <v>4560811-UT</v>
      </c>
      <c r="T1647" t="str">
        <f t="shared" si="127"/>
        <v>4560811-UT</v>
      </c>
      <c r="U1647" t="str">
        <f t="shared" si="128"/>
        <v>6</v>
      </c>
      <c r="V1647" t="str">
        <f t="shared" si="129"/>
        <v>UT</v>
      </c>
    </row>
    <row r="1648" spans="1:22" x14ac:dyDescent="0.35">
      <c r="A1648" t="str">
        <f>IF('Support - Calculation Detail'!A1648="","",LEFT('Support - Calculation Detail'!A1648,7)&amp;"-"&amp;RIGHT('Support - Calculation Detail'!A1648,2))</f>
        <v>4560812-UT</v>
      </c>
      <c r="B1648" t="str">
        <f>IF('Support - Calculation Detail'!C1648="","",'Support - Calculation Detail'!C1648)</f>
        <v>45</v>
      </c>
      <c r="C1648" t="str">
        <f>IF('Support - Calculation Detail'!B1648="","",'Support - Calculation Detail'!B1648)</f>
        <v>N</v>
      </c>
      <c r="D1648">
        <f>IF('Support - Calculation Detail'!D1648="","",'Support - Calculation Detail'!D1648)</f>
        <v>2762941</v>
      </c>
      <c r="E1648">
        <f>IF('Support - Calculation Detail'!E1648="","",'Support - Calculation Detail'!E1648)</f>
        <v>0</v>
      </c>
      <c r="G1648">
        <f>IF('Support - Calculation Detail'!F1648="","",'Support - Calculation Detail'!F1648)</f>
        <v>2762941</v>
      </c>
      <c r="H1648">
        <f>IF('Support - Calculation Detail'!G1648="","",'Support - Calculation Detail'!G1648)</f>
        <v>1.04</v>
      </c>
      <c r="I1648">
        <f>IF('Support - Calculation Detail'!H1648="","",'Support - Calculation Detail'!H1648)</f>
        <v>2873459</v>
      </c>
      <c r="J1648">
        <f>IF('Support - Calculation Detail'!I1648="","",'Support - Calculation Detail'!I1648)</f>
        <v>0</v>
      </c>
      <c r="K1648">
        <f>IF('Support - Calculation Detail'!K1648="","",'Support - Calculation Detail'!K1648)</f>
        <v>2873459</v>
      </c>
      <c r="L1648">
        <f>IF('Support - Calculation Detail'!L1648="","",'Support - Calculation Detail'!L1648)</f>
        <v>0</v>
      </c>
      <c r="M1648">
        <f>IF('Support - Calculation Detail'!M1648="","",'Support - Calculation Detail'!M1648)</f>
        <v>0</v>
      </c>
      <c r="N1648">
        <f>IF('Support - Calculation Detail'!N1648="","",'Support - Calculation Detail'!N1648)</f>
        <v>0</v>
      </c>
      <c r="P1648">
        <f>IF('Support - Calculation Detail'!O1648="","",'Support - Calculation Detail'!O1648)</f>
        <v>2873459</v>
      </c>
      <c r="Q1648" t="b">
        <v>1</v>
      </c>
      <c r="R1648" t="str">
        <f t="shared" si="125"/>
        <v>4560812</v>
      </c>
      <c r="S1648" t="str">
        <f t="shared" si="126"/>
        <v>4560812-UT</v>
      </c>
      <c r="T1648" t="str">
        <f t="shared" si="127"/>
        <v>4560812-UT</v>
      </c>
      <c r="U1648" t="str">
        <f t="shared" si="128"/>
        <v>6</v>
      </c>
      <c r="V1648" t="str">
        <f t="shared" si="129"/>
        <v>UT</v>
      </c>
    </row>
    <row r="1649" spans="1:22" x14ac:dyDescent="0.35">
      <c r="A1649" t="str">
        <f>IF('Support - Calculation Detail'!A1649="","",LEFT('Support - Calculation Detail'!A1649,7)&amp;"-"&amp;RIGHT('Support - Calculation Detail'!A1649,2))</f>
        <v>4560813-UT</v>
      </c>
      <c r="B1649" t="str">
        <f>IF('Support - Calculation Detail'!C1649="","",'Support - Calculation Detail'!C1649)</f>
        <v>45</v>
      </c>
      <c r="C1649" t="str">
        <f>IF('Support - Calculation Detail'!B1649="","",'Support - Calculation Detail'!B1649)</f>
        <v>N</v>
      </c>
      <c r="D1649">
        <f>IF('Support - Calculation Detail'!D1649="","",'Support - Calculation Detail'!D1649)</f>
        <v>2179906</v>
      </c>
      <c r="E1649">
        <f>IF('Support - Calculation Detail'!E1649="","",'Support - Calculation Detail'!E1649)</f>
        <v>0</v>
      </c>
      <c r="G1649">
        <f>IF('Support - Calculation Detail'!F1649="","",'Support - Calculation Detail'!F1649)</f>
        <v>2179906</v>
      </c>
      <c r="H1649">
        <f>IF('Support - Calculation Detail'!G1649="","",'Support - Calculation Detail'!G1649)</f>
        <v>1.04</v>
      </c>
      <c r="I1649">
        <f>IF('Support - Calculation Detail'!H1649="","",'Support - Calculation Detail'!H1649)</f>
        <v>2267102</v>
      </c>
      <c r="J1649">
        <f>IF('Support - Calculation Detail'!I1649="","",'Support - Calculation Detail'!I1649)</f>
        <v>0</v>
      </c>
      <c r="K1649">
        <f>IF('Support - Calculation Detail'!K1649="","",'Support - Calculation Detail'!K1649)</f>
        <v>2267102</v>
      </c>
      <c r="L1649">
        <f>IF('Support - Calculation Detail'!L1649="","",'Support - Calculation Detail'!L1649)</f>
        <v>0</v>
      </c>
      <c r="M1649">
        <f>IF('Support - Calculation Detail'!M1649="","",'Support - Calculation Detail'!M1649)</f>
        <v>0</v>
      </c>
      <c r="N1649">
        <f>IF('Support - Calculation Detail'!N1649="","",'Support - Calculation Detail'!N1649)</f>
        <v>0</v>
      </c>
      <c r="P1649">
        <f>IF('Support - Calculation Detail'!O1649="","",'Support - Calculation Detail'!O1649)</f>
        <v>2267102</v>
      </c>
      <c r="Q1649" t="b">
        <v>1</v>
      </c>
      <c r="R1649" t="str">
        <f t="shared" si="125"/>
        <v>4560813</v>
      </c>
      <c r="S1649" t="str">
        <f t="shared" si="126"/>
        <v>4560813-UT</v>
      </c>
      <c r="T1649" t="str">
        <f t="shared" si="127"/>
        <v>4560813-UT</v>
      </c>
      <c r="U1649" t="str">
        <f t="shared" si="128"/>
        <v>6</v>
      </c>
      <c r="V1649" t="str">
        <f t="shared" si="129"/>
        <v>UT</v>
      </c>
    </row>
    <row r="1650" spans="1:22" x14ac:dyDescent="0.35">
      <c r="A1650" t="str">
        <f>IF('Support - Calculation Detail'!A1650="","",LEFT('Support - Calculation Detail'!A1650,7)&amp;"-"&amp;RIGHT('Support - Calculation Detail'!A1650,2))</f>
        <v>4560814-UT</v>
      </c>
      <c r="B1650" t="str">
        <f>IF('Support - Calculation Detail'!C1650="","",'Support - Calculation Detail'!C1650)</f>
        <v>45</v>
      </c>
      <c r="C1650" t="str">
        <f>IF('Support - Calculation Detail'!B1650="","",'Support - Calculation Detail'!B1650)</f>
        <v>N</v>
      </c>
      <c r="D1650">
        <f>IF('Support - Calculation Detail'!D1650="","",'Support - Calculation Detail'!D1650)</f>
        <v>393214</v>
      </c>
      <c r="E1650">
        <f>IF('Support - Calculation Detail'!E1650="","",'Support - Calculation Detail'!E1650)</f>
        <v>0</v>
      </c>
      <c r="G1650">
        <f>IF('Support - Calculation Detail'!F1650="","",'Support - Calculation Detail'!F1650)</f>
        <v>393214</v>
      </c>
      <c r="H1650">
        <f>IF('Support - Calculation Detail'!G1650="","",'Support - Calculation Detail'!G1650)</f>
        <v>1.04</v>
      </c>
      <c r="I1650">
        <f>IF('Support - Calculation Detail'!H1650="","",'Support - Calculation Detail'!H1650)</f>
        <v>408943</v>
      </c>
      <c r="J1650">
        <f>IF('Support - Calculation Detail'!I1650="","",'Support - Calculation Detail'!I1650)</f>
        <v>0</v>
      </c>
      <c r="K1650">
        <f>IF('Support - Calculation Detail'!K1650="","",'Support - Calculation Detail'!K1650)</f>
        <v>408943</v>
      </c>
      <c r="L1650">
        <f>IF('Support - Calculation Detail'!L1650="","",'Support - Calculation Detail'!L1650)</f>
        <v>0</v>
      </c>
      <c r="M1650">
        <f>IF('Support - Calculation Detail'!M1650="","",'Support - Calculation Detail'!M1650)</f>
        <v>0</v>
      </c>
      <c r="N1650">
        <f>IF('Support - Calculation Detail'!N1650="","",'Support - Calculation Detail'!N1650)</f>
        <v>0</v>
      </c>
      <c r="P1650">
        <f>IF('Support - Calculation Detail'!O1650="","",'Support - Calculation Detail'!O1650)</f>
        <v>408943</v>
      </c>
      <c r="Q1650" t="b">
        <v>1</v>
      </c>
      <c r="R1650" t="str">
        <f t="shared" si="125"/>
        <v>4560814</v>
      </c>
      <c r="S1650" t="str">
        <f t="shared" si="126"/>
        <v>4560814-UT</v>
      </c>
      <c r="T1650" t="str">
        <f t="shared" si="127"/>
        <v>4560814-UT</v>
      </c>
      <c r="U1650" t="str">
        <f t="shared" si="128"/>
        <v>6</v>
      </c>
      <c r="V1650" t="str">
        <f t="shared" si="129"/>
        <v>UT</v>
      </c>
    </row>
    <row r="1651" spans="1:22" x14ac:dyDescent="0.35">
      <c r="A1651" t="str">
        <f>IF('Support - Calculation Detail'!A1651="","",LEFT('Support - Calculation Detail'!A1651,7)&amp;"-"&amp;RIGHT('Support - Calculation Detail'!A1651,2))</f>
        <v>4560815-UT</v>
      </c>
      <c r="B1651" t="str">
        <f>IF('Support - Calculation Detail'!C1651="","",'Support - Calculation Detail'!C1651)</f>
        <v>45</v>
      </c>
      <c r="C1651" t="str">
        <f>IF('Support - Calculation Detail'!B1651="","",'Support - Calculation Detail'!B1651)</f>
        <v>N</v>
      </c>
      <c r="D1651">
        <f>IF('Support - Calculation Detail'!D1651="","",'Support - Calculation Detail'!D1651)</f>
        <v>705931</v>
      </c>
      <c r="E1651">
        <f>IF('Support - Calculation Detail'!E1651="","",'Support - Calculation Detail'!E1651)</f>
        <v>0</v>
      </c>
      <c r="G1651">
        <f>IF('Support - Calculation Detail'!F1651="","",'Support - Calculation Detail'!F1651)</f>
        <v>705931</v>
      </c>
      <c r="H1651">
        <f>IF('Support - Calculation Detail'!G1651="","",'Support - Calculation Detail'!G1651)</f>
        <v>1.04</v>
      </c>
      <c r="I1651">
        <f>IF('Support - Calculation Detail'!H1651="","",'Support - Calculation Detail'!H1651)</f>
        <v>734168</v>
      </c>
      <c r="J1651">
        <f>IF('Support - Calculation Detail'!I1651="","",'Support - Calculation Detail'!I1651)</f>
        <v>0</v>
      </c>
      <c r="K1651">
        <f>IF('Support - Calculation Detail'!K1651="","",'Support - Calculation Detail'!K1651)</f>
        <v>734168</v>
      </c>
      <c r="L1651">
        <f>IF('Support - Calculation Detail'!L1651="","",'Support - Calculation Detail'!L1651)</f>
        <v>0</v>
      </c>
      <c r="M1651">
        <f>IF('Support - Calculation Detail'!M1651="","",'Support - Calculation Detail'!M1651)</f>
        <v>0</v>
      </c>
      <c r="N1651">
        <f>IF('Support - Calculation Detail'!N1651="","",'Support - Calculation Detail'!N1651)</f>
        <v>0</v>
      </c>
      <c r="P1651">
        <f>IF('Support - Calculation Detail'!O1651="","",'Support - Calculation Detail'!O1651)</f>
        <v>734168</v>
      </c>
      <c r="Q1651" t="b">
        <v>1</v>
      </c>
      <c r="R1651" t="str">
        <f t="shared" si="125"/>
        <v>4560815</v>
      </c>
      <c r="S1651" t="str">
        <f t="shared" si="126"/>
        <v>4560815-UT</v>
      </c>
      <c r="T1651" t="str">
        <f t="shared" si="127"/>
        <v>4560815-UT</v>
      </c>
      <c r="U1651" t="str">
        <f t="shared" si="128"/>
        <v>6</v>
      </c>
      <c r="V1651" t="str">
        <f t="shared" si="129"/>
        <v>UT</v>
      </c>
    </row>
    <row r="1652" spans="1:22" x14ac:dyDescent="0.35">
      <c r="A1652" t="str">
        <f>IF('Support - Calculation Detail'!A1652="","",LEFT('Support - Calculation Detail'!A1652,7)&amp;"-"&amp;RIGHT('Support - Calculation Detail'!A1652,2))</f>
        <v>4560816-UT</v>
      </c>
      <c r="B1652" t="str">
        <f>IF('Support - Calculation Detail'!C1652="","",'Support - Calculation Detail'!C1652)</f>
        <v>45</v>
      </c>
      <c r="C1652" t="str">
        <f>IF('Support - Calculation Detail'!B1652="","",'Support - Calculation Detail'!B1652)</f>
        <v>N</v>
      </c>
      <c r="D1652">
        <f>IF('Support - Calculation Detail'!D1652="","",'Support - Calculation Detail'!D1652)</f>
        <v>4130825</v>
      </c>
      <c r="E1652">
        <f>IF('Support - Calculation Detail'!E1652="","",'Support - Calculation Detail'!E1652)</f>
        <v>0</v>
      </c>
      <c r="G1652">
        <f>IF('Support - Calculation Detail'!F1652="","",'Support - Calculation Detail'!F1652)</f>
        <v>4130825</v>
      </c>
      <c r="H1652">
        <f>IF('Support - Calculation Detail'!G1652="","",'Support - Calculation Detail'!G1652)</f>
        <v>1.04</v>
      </c>
      <c r="I1652">
        <f>IF('Support - Calculation Detail'!H1652="","",'Support - Calculation Detail'!H1652)</f>
        <v>4296058</v>
      </c>
      <c r="J1652">
        <f>IF('Support - Calculation Detail'!I1652="","",'Support - Calculation Detail'!I1652)</f>
        <v>0</v>
      </c>
      <c r="K1652">
        <f>IF('Support - Calculation Detail'!K1652="","",'Support - Calculation Detail'!K1652)</f>
        <v>4296058</v>
      </c>
      <c r="L1652">
        <f>IF('Support - Calculation Detail'!L1652="","",'Support - Calculation Detail'!L1652)</f>
        <v>0</v>
      </c>
      <c r="M1652">
        <f>IF('Support - Calculation Detail'!M1652="","",'Support - Calculation Detail'!M1652)</f>
        <v>0</v>
      </c>
      <c r="N1652">
        <f>IF('Support - Calculation Detail'!N1652="","",'Support - Calculation Detail'!N1652)</f>
        <v>0</v>
      </c>
      <c r="P1652">
        <f>IF('Support - Calculation Detail'!O1652="","",'Support - Calculation Detail'!O1652)</f>
        <v>4296058</v>
      </c>
      <c r="Q1652" t="b">
        <v>1</v>
      </c>
      <c r="R1652" t="str">
        <f t="shared" si="125"/>
        <v>4560816</v>
      </c>
      <c r="S1652" t="str">
        <f t="shared" si="126"/>
        <v>4560816-UT</v>
      </c>
      <c r="T1652" t="str">
        <f t="shared" si="127"/>
        <v>4560816-UT</v>
      </c>
      <c r="U1652" t="str">
        <f t="shared" si="128"/>
        <v>6</v>
      </c>
      <c r="V1652" t="str">
        <f t="shared" si="129"/>
        <v>UT</v>
      </c>
    </row>
    <row r="1653" spans="1:22" x14ac:dyDescent="0.35">
      <c r="A1653" t="str">
        <f>IF('Support - Calculation Detail'!A1653="","",LEFT('Support - Calculation Detail'!A1653,7)&amp;"-"&amp;RIGHT('Support - Calculation Detail'!A1653,2))</f>
        <v>4560959-UT</v>
      </c>
      <c r="B1653" t="str">
        <f>IF('Support - Calculation Detail'!C1653="","",'Support - Calculation Detail'!C1653)</f>
        <v>45</v>
      </c>
      <c r="C1653" t="str">
        <f>IF('Support - Calculation Detail'!B1653="","",'Support - Calculation Detail'!B1653)</f>
        <v>N</v>
      </c>
      <c r="D1653">
        <f>IF('Support - Calculation Detail'!D1653="","",'Support - Calculation Detail'!D1653)</f>
        <v>445699</v>
      </c>
      <c r="E1653">
        <f>IF('Support - Calculation Detail'!E1653="","",'Support - Calculation Detail'!E1653)</f>
        <v>0</v>
      </c>
      <c r="G1653">
        <f>IF('Support - Calculation Detail'!F1653="","",'Support - Calculation Detail'!F1653)</f>
        <v>445699</v>
      </c>
      <c r="H1653">
        <f>IF('Support - Calculation Detail'!G1653="","",'Support - Calculation Detail'!G1653)</f>
        <v>1.04</v>
      </c>
      <c r="I1653">
        <f>IF('Support - Calculation Detail'!H1653="","",'Support - Calculation Detail'!H1653)</f>
        <v>463527</v>
      </c>
      <c r="J1653">
        <f>IF('Support - Calculation Detail'!I1653="","",'Support - Calculation Detail'!I1653)</f>
        <v>0</v>
      </c>
      <c r="K1653">
        <f>IF('Support - Calculation Detail'!K1653="","",'Support - Calculation Detail'!K1653)</f>
        <v>463527</v>
      </c>
      <c r="L1653">
        <f>IF('Support - Calculation Detail'!L1653="","",'Support - Calculation Detail'!L1653)</f>
        <v>0</v>
      </c>
      <c r="M1653">
        <f>IF('Support - Calculation Detail'!M1653="","",'Support - Calculation Detail'!M1653)</f>
        <v>0</v>
      </c>
      <c r="N1653">
        <f>IF('Support - Calculation Detail'!N1653="","",'Support - Calculation Detail'!N1653)</f>
        <v>0</v>
      </c>
      <c r="P1653">
        <f>IF('Support - Calculation Detail'!O1653="","",'Support - Calculation Detail'!O1653)</f>
        <v>463527</v>
      </c>
      <c r="Q1653" t="b">
        <v>1</v>
      </c>
      <c r="R1653" t="str">
        <f t="shared" si="125"/>
        <v>4560959</v>
      </c>
      <c r="S1653" t="str">
        <f t="shared" si="126"/>
        <v>4560959-UT</v>
      </c>
      <c r="T1653" t="str">
        <f t="shared" si="127"/>
        <v>4560959-UT</v>
      </c>
      <c r="U1653" t="str">
        <f t="shared" si="128"/>
        <v>6</v>
      </c>
      <c r="V1653" t="str">
        <f t="shared" si="129"/>
        <v>UT</v>
      </c>
    </row>
    <row r="1654" spans="1:22" x14ac:dyDescent="0.35">
      <c r="A1654" t="str">
        <f>IF('Support - Calculation Detail'!A1654="","",LEFT('Support - Calculation Detail'!A1654,7)&amp;"-"&amp;RIGHT('Support - Calculation Detail'!A1654,2))</f>
        <v>4560961-UT</v>
      </c>
      <c r="B1654" t="str">
        <f>IF('Support - Calculation Detail'!C1654="","",'Support - Calculation Detail'!C1654)</f>
        <v>45</v>
      </c>
      <c r="C1654" t="str">
        <f>IF('Support - Calculation Detail'!B1654="","",'Support - Calculation Detail'!B1654)</f>
        <v>N</v>
      </c>
      <c r="D1654">
        <f>IF('Support - Calculation Detail'!D1654="","",'Support - Calculation Detail'!D1654)</f>
        <v>662374</v>
      </c>
      <c r="E1654">
        <f>IF('Support - Calculation Detail'!E1654="","",'Support - Calculation Detail'!E1654)</f>
        <v>0</v>
      </c>
      <c r="G1654">
        <f>IF('Support - Calculation Detail'!F1654="","",'Support - Calculation Detail'!F1654)</f>
        <v>662374</v>
      </c>
      <c r="H1654">
        <f>IF('Support - Calculation Detail'!G1654="","",'Support - Calculation Detail'!G1654)</f>
        <v>1.04</v>
      </c>
      <c r="I1654">
        <f>IF('Support - Calculation Detail'!H1654="","",'Support - Calculation Detail'!H1654)</f>
        <v>688869</v>
      </c>
      <c r="J1654">
        <f>IF('Support - Calculation Detail'!I1654="","",'Support - Calculation Detail'!I1654)</f>
        <v>0</v>
      </c>
      <c r="K1654">
        <f>IF('Support - Calculation Detail'!K1654="","",'Support - Calculation Detail'!K1654)</f>
        <v>688869</v>
      </c>
      <c r="L1654">
        <f>IF('Support - Calculation Detail'!L1654="","",'Support - Calculation Detail'!L1654)</f>
        <v>0</v>
      </c>
      <c r="M1654">
        <f>IF('Support - Calculation Detail'!M1654="","",'Support - Calculation Detail'!M1654)</f>
        <v>0</v>
      </c>
      <c r="N1654">
        <f>IF('Support - Calculation Detail'!N1654="","",'Support - Calculation Detail'!N1654)</f>
        <v>0</v>
      </c>
      <c r="P1654">
        <f>IF('Support - Calculation Detail'!O1654="","",'Support - Calculation Detail'!O1654)</f>
        <v>688869</v>
      </c>
      <c r="Q1654" t="b">
        <v>1</v>
      </c>
      <c r="R1654" t="str">
        <f t="shared" si="125"/>
        <v>4560961</v>
      </c>
      <c r="S1654" t="str">
        <f t="shared" si="126"/>
        <v>4560961-UT</v>
      </c>
      <c r="T1654" t="str">
        <f t="shared" si="127"/>
        <v>4560961-UT</v>
      </c>
      <c r="U1654" t="str">
        <f t="shared" si="128"/>
        <v>6</v>
      </c>
      <c r="V1654" t="str">
        <f t="shared" si="129"/>
        <v>UT</v>
      </c>
    </row>
    <row r="1655" spans="1:22" x14ac:dyDescent="0.35">
      <c r="A1655" t="str">
        <f>IF('Support - Calculation Detail'!A1655="","",LEFT('Support - Calculation Detail'!A1655,7)&amp;"-"&amp;RIGHT('Support - Calculation Detail'!A1655,2))</f>
        <v>4560995-UT</v>
      </c>
      <c r="B1655" t="str">
        <f>IF('Support - Calculation Detail'!C1655="","",'Support - Calculation Detail'!C1655)</f>
        <v>45</v>
      </c>
      <c r="C1655" t="str">
        <f>IF('Support - Calculation Detail'!B1655="","",'Support - Calculation Detail'!B1655)</f>
        <v>N</v>
      </c>
      <c r="D1655">
        <f>IF('Support - Calculation Detail'!D1655="","",'Support - Calculation Detail'!D1655)</f>
        <v>364831</v>
      </c>
      <c r="E1655">
        <f>IF('Support - Calculation Detail'!E1655="","",'Support - Calculation Detail'!E1655)</f>
        <v>0</v>
      </c>
      <c r="G1655">
        <f>IF('Support - Calculation Detail'!F1655="","",'Support - Calculation Detail'!F1655)</f>
        <v>364831</v>
      </c>
      <c r="H1655">
        <f>IF('Support - Calculation Detail'!G1655="","",'Support - Calculation Detail'!G1655)</f>
        <v>1.04</v>
      </c>
      <c r="I1655">
        <f>IF('Support - Calculation Detail'!H1655="","",'Support - Calculation Detail'!H1655)</f>
        <v>379424</v>
      </c>
      <c r="J1655">
        <f>IF('Support - Calculation Detail'!I1655="","",'Support - Calculation Detail'!I1655)</f>
        <v>0</v>
      </c>
      <c r="K1655">
        <f>IF('Support - Calculation Detail'!K1655="","",'Support - Calculation Detail'!K1655)</f>
        <v>379424</v>
      </c>
      <c r="L1655">
        <f>IF('Support - Calculation Detail'!L1655="","",'Support - Calculation Detail'!L1655)</f>
        <v>0</v>
      </c>
      <c r="M1655">
        <f>IF('Support - Calculation Detail'!M1655="","",'Support - Calculation Detail'!M1655)</f>
        <v>0</v>
      </c>
      <c r="N1655">
        <f>IF('Support - Calculation Detail'!N1655="","",'Support - Calculation Detail'!N1655)</f>
        <v>0</v>
      </c>
      <c r="P1655">
        <f>IF('Support - Calculation Detail'!O1655="","",'Support - Calculation Detail'!O1655)</f>
        <v>379424</v>
      </c>
      <c r="Q1655" t="b">
        <v>1</v>
      </c>
      <c r="R1655" t="str">
        <f t="shared" si="125"/>
        <v>4560995</v>
      </c>
      <c r="S1655" t="str">
        <f t="shared" si="126"/>
        <v>4560995-UT</v>
      </c>
      <c r="T1655" t="str">
        <f t="shared" si="127"/>
        <v>4560995-UT</v>
      </c>
      <c r="U1655" t="str">
        <f t="shared" si="128"/>
        <v>6</v>
      </c>
      <c r="V1655" t="str">
        <f t="shared" si="129"/>
        <v>UT</v>
      </c>
    </row>
    <row r="1656" spans="1:22" x14ac:dyDescent="0.35">
      <c r="A1656" t="str">
        <f>IF('Support - Calculation Detail'!A1656="","",LEFT('Support - Calculation Detail'!A1656,7)&amp;"-"&amp;RIGHT('Support - Calculation Detail'!A1656,2))</f>
        <v>4561002-UT</v>
      </c>
      <c r="B1656" t="str">
        <f>IF('Support - Calculation Detail'!C1656="","",'Support - Calculation Detail'!C1656)</f>
        <v>45</v>
      </c>
      <c r="C1656" t="str">
        <f>IF('Support - Calculation Detail'!B1656="","",'Support - Calculation Detail'!B1656)</f>
        <v>N</v>
      </c>
      <c r="D1656">
        <f>IF('Support - Calculation Detail'!D1656="","",'Support - Calculation Detail'!D1656)</f>
        <v>436342</v>
      </c>
      <c r="E1656">
        <f>IF('Support - Calculation Detail'!E1656="","",'Support - Calculation Detail'!E1656)</f>
        <v>0</v>
      </c>
      <c r="G1656">
        <f>IF('Support - Calculation Detail'!F1656="","",'Support - Calculation Detail'!F1656)</f>
        <v>436342</v>
      </c>
      <c r="H1656">
        <f>IF('Support - Calculation Detail'!G1656="","",'Support - Calculation Detail'!G1656)</f>
        <v>1.04</v>
      </c>
      <c r="I1656">
        <f>IF('Support - Calculation Detail'!H1656="","",'Support - Calculation Detail'!H1656)</f>
        <v>453796</v>
      </c>
      <c r="J1656">
        <f>IF('Support - Calculation Detail'!I1656="","",'Support - Calculation Detail'!I1656)</f>
        <v>0</v>
      </c>
      <c r="K1656">
        <f>IF('Support - Calculation Detail'!K1656="","",'Support - Calculation Detail'!K1656)</f>
        <v>453796</v>
      </c>
      <c r="L1656">
        <f>IF('Support - Calculation Detail'!L1656="","",'Support - Calculation Detail'!L1656)</f>
        <v>0</v>
      </c>
      <c r="M1656">
        <f>IF('Support - Calculation Detail'!M1656="","",'Support - Calculation Detail'!M1656)</f>
        <v>0</v>
      </c>
      <c r="N1656">
        <f>IF('Support - Calculation Detail'!N1656="","",'Support - Calculation Detail'!N1656)</f>
        <v>0</v>
      </c>
      <c r="P1656">
        <f>IF('Support - Calculation Detail'!O1656="","",'Support - Calculation Detail'!O1656)</f>
        <v>453796</v>
      </c>
      <c r="Q1656" t="b">
        <v>1</v>
      </c>
      <c r="R1656" t="str">
        <f t="shared" si="125"/>
        <v>4561002</v>
      </c>
      <c r="S1656" t="str">
        <f t="shared" si="126"/>
        <v>4561002-UT</v>
      </c>
      <c r="T1656" t="str">
        <f t="shared" si="127"/>
        <v>4561002-UT</v>
      </c>
      <c r="U1656" t="str">
        <f t="shared" si="128"/>
        <v>6</v>
      </c>
      <c r="V1656" t="str">
        <f t="shared" si="129"/>
        <v>UT</v>
      </c>
    </row>
    <row r="1657" spans="1:22" x14ac:dyDescent="0.35">
      <c r="A1657" t="str">
        <f>IF('Support - Calculation Detail'!A1657="","",LEFT('Support - Calculation Detail'!A1657,7)&amp;"-"&amp;RIGHT('Support - Calculation Detail'!A1657,2))</f>
        <v>4561058-UT</v>
      </c>
      <c r="B1657" t="str">
        <f>IF('Support - Calculation Detail'!C1657="","",'Support - Calculation Detail'!C1657)</f>
        <v>45</v>
      </c>
      <c r="C1657" t="str">
        <f>IF('Support - Calculation Detail'!B1657="","",'Support - Calculation Detail'!B1657)</f>
        <v>N</v>
      </c>
      <c r="D1657">
        <f>IF('Support - Calculation Detail'!D1657="","",'Support - Calculation Detail'!D1657)</f>
        <v>7271346</v>
      </c>
      <c r="E1657">
        <f>IF('Support - Calculation Detail'!E1657="","",'Support - Calculation Detail'!E1657)</f>
        <v>0</v>
      </c>
      <c r="G1657">
        <f>IF('Support - Calculation Detail'!F1657="","",'Support - Calculation Detail'!F1657)</f>
        <v>7271346</v>
      </c>
      <c r="H1657">
        <f>IF('Support - Calculation Detail'!G1657="","",'Support - Calculation Detail'!G1657)</f>
        <v>1.04</v>
      </c>
      <c r="I1657">
        <f>IF('Support - Calculation Detail'!H1657="","",'Support - Calculation Detail'!H1657)</f>
        <v>7562200</v>
      </c>
      <c r="J1657">
        <f>IF('Support - Calculation Detail'!I1657="","",'Support - Calculation Detail'!I1657)</f>
        <v>0</v>
      </c>
      <c r="K1657">
        <f>IF('Support - Calculation Detail'!K1657="","",'Support - Calculation Detail'!K1657)</f>
        <v>7562200</v>
      </c>
      <c r="L1657">
        <f>IF('Support - Calculation Detail'!L1657="","",'Support - Calculation Detail'!L1657)</f>
        <v>0</v>
      </c>
      <c r="M1657">
        <f>IF('Support - Calculation Detail'!M1657="","",'Support - Calculation Detail'!M1657)</f>
        <v>0</v>
      </c>
      <c r="N1657">
        <f>IF('Support - Calculation Detail'!N1657="","",'Support - Calculation Detail'!N1657)</f>
        <v>0</v>
      </c>
      <c r="P1657">
        <f>IF('Support - Calculation Detail'!O1657="","",'Support - Calculation Detail'!O1657)</f>
        <v>7562200</v>
      </c>
      <c r="Q1657" t="b">
        <v>1</v>
      </c>
      <c r="R1657" t="str">
        <f t="shared" si="125"/>
        <v>4561058</v>
      </c>
      <c r="S1657" t="str">
        <f t="shared" si="126"/>
        <v>4561058-UT</v>
      </c>
      <c r="T1657" t="str">
        <f t="shared" si="127"/>
        <v>4561058-UT</v>
      </c>
      <c r="U1657" t="str">
        <f t="shared" si="128"/>
        <v>6</v>
      </c>
      <c r="V1657" t="str">
        <f t="shared" si="129"/>
        <v>UT</v>
      </c>
    </row>
    <row r="1658" spans="1:22" x14ac:dyDescent="0.35">
      <c r="A1658" t="str">
        <f>IF('Support - Calculation Detail'!A1658="","",LEFT('Support - Calculation Detail'!A1658,7)&amp;"-"&amp;RIGHT('Support - Calculation Detail'!A1658,2))</f>
        <v>4544580-SO</v>
      </c>
      <c r="B1658" t="str">
        <f>IF('Support - Calculation Detail'!C1658="","",'Support - Calculation Detail'!C1658)</f>
        <v>45</v>
      </c>
      <c r="C1658" t="str">
        <f>IF('Support - Calculation Detail'!B1658="","",'Support - Calculation Detail'!B1658)</f>
        <v>N</v>
      </c>
      <c r="D1658">
        <f>IF('Support - Calculation Detail'!D1658="","",'Support - Calculation Detail'!D1658)</f>
        <v>3000883</v>
      </c>
      <c r="E1658">
        <f>IF('Support - Calculation Detail'!E1658="","",'Support - Calculation Detail'!E1658)</f>
        <v>0</v>
      </c>
      <c r="G1658">
        <f>IF('Support - Calculation Detail'!F1658="","",'Support - Calculation Detail'!F1658)</f>
        <v>3000883</v>
      </c>
      <c r="H1658">
        <f>IF('Support - Calculation Detail'!G1658="","",'Support - Calculation Detail'!G1658)</f>
        <v>1.04</v>
      </c>
      <c r="I1658">
        <f>IF('Support - Calculation Detail'!H1658="","",'Support - Calculation Detail'!H1658)</f>
        <v>3120918</v>
      </c>
      <c r="J1658">
        <f>IF('Support - Calculation Detail'!I1658="","",'Support - Calculation Detail'!I1658)</f>
        <v>0</v>
      </c>
      <c r="K1658">
        <f>IF('Support - Calculation Detail'!K1658="","",'Support - Calculation Detail'!K1658)</f>
        <v>3120918</v>
      </c>
      <c r="L1658">
        <f>IF('Support - Calculation Detail'!L1658="","",'Support - Calculation Detail'!L1658)</f>
        <v>0</v>
      </c>
      <c r="M1658">
        <f>IF('Support - Calculation Detail'!M1658="","",'Support - Calculation Detail'!M1658)</f>
        <v>0</v>
      </c>
      <c r="N1658">
        <f>IF('Support - Calculation Detail'!N1658="","",'Support - Calculation Detail'!N1658)</f>
        <v>0</v>
      </c>
      <c r="P1658">
        <f>IF('Support - Calculation Detail'!O1658="","",'Support - Calculation Detail'!O1658)</f>
        <v>3120918</v>
      </c>
      <c r="Q1658" t="b">
        <v>1</v>
      </c>
      <c r="R1658" t="str">
        <f t="shared" si="125"/>
        <v>4544580</v>
      </c>
      <c r="S1658" t="str">
        <f t="shared" si="126"/>
        <v>4544580-SO</v>
      </c>
      <c r="T1658" t="str">
        <f t="shared" si="127"/>
        <v>4544580-SO</v>
      </c>
      <c r="U1658" t="str">
        <f t="shared" si="128"/>
        <v>4</v>
      </c>
      <c r="V1658" t="str">
        <f t="shared" si="129"/>
        <v>SO</v>
      </c>
    </row>
    <row r="1659" spans="1:22" x14ac:dyDescent="0.35">
      <c r="A1659" t="str">
        <f>IF('Support - Calculation Detail'!A1659="","",LEFT('Support - Calculation Detail'!A1659,7)&amp;"-"&amp;RIGHT('Support - Calculation Detail'!A1659,2))</f>
        <v>4544590-SO</v>
      </c>
      <c r="B1659" t="str">
        <f>IF('Support - Calculation Detail'!C1659="","",'Support - Calculation Detail'!C1659)</f>
        <v>45</v>
      </c>
      <c r="C1659" t="str">
        <f>IF('Support - Calculation Detail'!B1659="","",'Support - Calculation Detail'!B1659)</f>
        <v>N</v>
      </c>
      <c r="D1659">
        <f>IF('Support - Calculation Detail'!D1659="","",'Support - Calculation Detail'!D1659)</f>
        <v>1740892</v>
      </c>
      <c r="E1659">
        <f>IF('Support - Calculation Detail'!E1659="","",'Support - Calculation Detail'!E1659)</f>
        <v>123567</v>
      </c>
      <c r="G1659">
        <f>IF('Support - Calculation Detail'!F1659="","",'Support - Calculation Detail'!F1659)</f>
        <v>1864459</v>
      </c>
      <c r="H1659">
        <f>IF('Support - Calculation Detail'!G1659="","",'Support - Calculation Detail'!G1659)</f>
        <v>1.04</v>
      </c>
      <c r="I1659">
        <f>IF('Support - Calculation Detail'!H1659="","",'Support - Calculation Detail'!H1659)</f>
        <v>1939037</v>
      </c>
      <c r="J1659">
        <f>IF('Support - Calculation Detail'!I1659="","",'Support - Calculation Detail'!I1659)</f>
        <v>0</v>
      </c>
      <c r="K1659">
        <f>IF('Support - Calculation Detail'!K1659="","",'Support - Calculation Detail'!K1659)</f>
        <v>1939037</v>
      </c>
      <c r="L1659">
        <f>IF('Support - Calculation Detail'!L1659="","",'Support - Calculation Detail'!L1659)</f>
        <v>0</v>
      </c>
      <c r="M1659">
        <f>IF('Support - Calculation Detail'!M1659="","",'Support - Calculation Detail'!M1659)</f>
        <v>0</v>
      </c>
      <c r="N1659">
        <f>IF('Support - Calculation Detail'!N1659="","",'Support - Calculation Detail'!N1659)</f>
        <v>0</v>
      </c>
      <c r="P1659">
        <f>IF('Support - Calculation Detail'!O1659="","",'Support - Calculation Detail'!O1659)</f>
        <v>1939037</v>
      </c>
      <c r="Q1659" t="b">
        <v>1</v>
      </c>
      <c r="R1659" t="str">
        <f t="shared" si="125"/>
        <v>4544590</v>
      </c>
      <c r="S1659" t="str">
        <f t="shared" si="126"/>
        <v>4544590-SO</v>
      </c>
      <c r="T1659" t="str">
        <f t="shared" si="127"/>
        <v>4544590-SO</v>
      </c>
      <c r="U1659" t="str">
        <f t="shared" si="128"/>
        <v>4</v>
      </c>
      <c r="V1659" t="str">
        <f t="shared" si="129"/>
        <v>SO</v>
      </c>
    </row>
    <row r="1660" spans="1:22" x14ac:dyDescent="0.35">
      <c r="A1660" t="str">
        <f>IF('Support - Calculation Detail'!A1660="","",LEFT('Support - Calculation Detail'!A1660,7)&amp;"-"&amp;RIGHT('Support - Calculation Detail'!A1660,2))</f>
        <v>4544600-SO</v>
      </c>
      <c r="B1660" t="str">
        <f>IF('Support - Calculation Detail'!C1660="","",'Support - Calculation Detail'!C1660)</f>
        <v>45</v>
      </c>
      <c r="C1660" t="str">
        <f>IF('Support - Calculation Detail'!B1660="","",'Support - Calculation Detail'!B1660)</f>
        <v>N</v>
      </c>
      <c r="D1660">
        <f>IF('Support - Calculation Detail'!D1660="","",'Support - Calculation Detail'!D1660)</f>
        <v>16986707</v>
      </c>
      <c r="E1660">
        <f>IF('Support - Calculation Detail'!E1660="","",'Support - Calculation Detail'!E1660)</f>
        <v>0</v>
      </c>
      <c r="G1660">
        <f>IF('Support - Calculation Detail'!F1660="","",'Support - Calculation Detail'!F1660)</f>
        <v>16986707</v>
      </c>
      <c r="H1660">
        <f>IF('Support - Calculation Detail'!G1660="","",'Support - Calculation Detail'!G1660)</f>
        <v>1.04</v>
      </c>
      <c r="I1660">
        <f>IF('Support - Calculation Detail'!H1660="","",'Support - Calculation Detail'!H1660)</f>
        <v>17666175</v>
      </c>
      <c r="J1660">
        <f>IF('Support - Calculation Detail'!I1660="","",'Support - Calculation Detail'!I1660)</f>
        <v>0</v>
      </c>
      <c r="K1660">
        <f>IF('Support - Calculation Detail'!K1660="","",'Support - Calculation Detail'!K1660)</f>
        <v>17666175</v>
      </c>
      <c r="L1660">
        <f>IF('Support - Calculation Detail'!L1660="","",'Support - Calculation Detail'!L1660)</f>
        <v>0</v>
      </c>
      <c r="M1660">
        <f>IF('Support - Calculation Detail'!M1660="","",'Support - Calculation Detail'!M1660)</f>
        <v>0</v>
      </c>
      <c r="N1660">
        <f>IF('Support - Calculation Detail'!N1660="","",'Support - Calculation Detail'!N1660)</f>
        <v>0</v>
      </c>
      <c r="P1660">
        <f>IF('Support - Calculation Detail'!O1660="","",'Support - Calculation Detail'!O1660)</f>
        <v>17666175</v>
      </c>
      <c r="Q1660" t="b">
        <v>1</v>
      </c>
      <c r="R1660" t="str">
        <f t="shared" si="125"/>
        <v>4544600</v>
      </c>
      <c r="S1660" t="str">
        <f t="shared" si="126"/>
        <v>4544600-SO</v>
      </c>
      <c r="T1660" t="str">
        <f t="shared" si="127"/>
        <v>4544600-SO</v>
      </c>
      <c r="U1660" t="str">
        <f t="shared" si="128"/>
        <v>4</v>
      </c>
      <c r="V1660" t="str">
        <f t="shared" si="129"/>
        <v>SO</v>
      </c>
    </row>
    <row r="1661" spans="1:22" x14ac:dyDescent="0.35">
      <c r="A1661" t="str">
        <f>IF('Support - Calculation Detail'!A1661="","",LEFT('Support - Calculation Detail'!A1661,7)&amp;"-"&amp;RIGHT('Support - Calculation Detail'!A1661,2))</f>
        <v>4544615-SO</v>
      </c>
      <c r="B1661" t="str">
        <f>IF('Support - Calculation Detail'!C1661="","",'Support - Calculation Detail'!C1661)</f>
        <v>45</v>
      </c>
      <c r="C1661" t="str">
        <f>IF('Support - Calculation Detail'!B1661="","",'Support - Calculation Detail'!B1661)</f>
        <v>N</v>
      </c>
      <c r="D1661">
        <f>IF('Support - Calculation Detail'!D1661="","",'Support - Calculation Detail'!D1661)</f>
        <v>18852404</v>
      </c>
      <c r="E1661">
        <f>IF('Support - Calculation Detail'!E1661="","",'Support - Calculation Detail'!E1661)</f>
        <v>0</v>
      </c>
      <c r="G1661">
        <f>IF('Support - Calculation Detail'!F1661="","",'Support - Calculation Detail'!F1661)</f>
        <v>18852404</v>
      </c>
      <c r="H1661">
        <f>IF('Support - Calculation Detail'!G1661="","",'Support - Calculation Detail'!G1661)</f>
        <v>1.04</v>
      </c>
      <c r="I1661">
        <f>IF('Support - Calculation Detail'!H1661="","",'Support - Calculation Detail'!H1661)</f>
        <v>19606500</v>
      </c>
      <c r="J1661">
        <f>IF('Support - Calculation Detail'!I1661="","",'Support - Calculation Detail'!I1661)</f>
        <v>0</v>
      </c>
      <c r="K1661">
        <f>IF('Support - Calculation Detail'!K1661="","",'Support - Calculation Detail'!K1661)</f>
        <v>19606500</v>
      </c>
      <c r="L1661">
        <f>IF('Support - Calculation Detail'!L1661="","",'Support - Calculation Detail'!L1661)</f>
        <v>0</v>
      </c>
      <c r="M1661">
        <f>IF('Support - Calculation Detail'!M1661="","",'Support - Calculation Detail'!M1661)</f>
        <v>0</v>
      </c>
      <c r="N1661">
        <f>IF('Support - Calculation Detail'!N1661="","",'Support - Calculation Detail'!N1661)</f>
        <v>0</v>
      </c>
      <c r="P1661">
        <f>IF('Support - Calculation Detail'!O1661="","",'Support - Calculation Detail'!O1661)</f>
        <v>19606500</v>
      </c>
      <c r="Q1661" t="b">
        <v>1</v>
      </c>
      <c r="R1661" t="str">
        <f t="shared" si="125"/>
        <v>4544615</v>
      </c>
      <c r="S1661" t="str">
        <f t="shared" si="126"/>
        <v>4544615-SO</v>
      </c>
      <c r="T1661" t="str">
        <f t="shared" si="127"/>
        <v>4544615-SO</v>
      </c>
      <c r="U1661" t="str">
        <f t="shared" si="128"/>
        <v>4</v>
      </c>
      <c r="V1661" t="str">
        <f t="shared" si="129"/>
        <v>SO</v>
      </c>
    </row>
    <row r="1662" spans="1:22" x14ac:dyDescent="0.35">
      <c r="A1662" t="str">
        <f>IF('Support - Calculation Detail'!A1662="","",LEFT('Support - Calculation Detail'!A1662,7)&amp;"-"&amp;RIGHT('Support - Calculation Detail'!A1662,2))</f>
        <v>4544645-SO</v>
      </c>
      <c r="B1662" t="str">
        <f>IF('Support - Calculation Detail'!C1662="","",'Support - Calculation Detail'!C1662)</f>
        <v>45</v>
      </c>
      <c r="C1662" t="str">
        <f>IF('Support - Calculation Detail'!B1662="","",'Support - Calculation Detail'!B1662)</f>
        <v>N</v>
      </c>
      <c r="D1662">
        <f>IF('Support - Calculation Detail'!D1662="","",'Support - Calculation Detail'!D1662)</f>
        <v>5888872</v>
      </c>
      <c r="E1662">
        <f>IF('Support - Calculation Detail'!E1662="","",'Support - Calculation Detail'!E1662)</f>
        <v>0</v>
      </c>
      <c r="G1662">
        <f>IF('Support - Calculation Detail'!F1662="","",'Support - Calculation Detail'!F1662)</f>
        <v>5888872</v>
      </c>
      <c r="H1662">
        <f>IF('Support - Calculation Detail'!G1662="","",'Support - Calculation Detail'!G1662)</f>
        <v>1.04</v>
      </c>
      <c r="I1662">
        <f>IF('Support - Calculation Detail'!H1662="","",'Support - Calculation Detail'!H1662)</f>
        <v>6124427</v>
      </c>
      <c r="J1662">
        <f>IF('Support - Calculation Detail'!I1662="","",'Support - Calculation Detail'!I1662)</f>
        <v>0</v>
      </c>
      <c r="K1662">
        <f>IF('Support - Calculation Detail'!K1662="","",'Support - Calculation Detail'!K1662)</f>
        <v>6124427</v>
      </c>
      <c r="L1662">
        <f>IF('Support - Calculation Detail'!L1662="","",'Support - Calculation Detail'!L1662)</f>
        <v>0</v>
      </c>
      <c r="M1662">
        <f>IF('Support - Calculation Detail'!M1662="","",'Support - Calculation Detail'!M1662)</f>
        <v>0</v>
      </c>
      <c r="N1662">
        <f>IF('Support - Calculation Detail'!N1662="","",'Support - Calculation Detail'!N1662)</f>
        <v>0</v>
      </c>
      <c r="P1662">
        <f>IF('Support - Calculation Detail'!O1662="","",'Support - Calculation Detail'!O1662)</f>
        <v>6124427</v>
      </c>
      <c r="Q1662" t="b">
        <v>1</v>
      </c>
      <c r="R1662" t="str">
        <f t="shared" si="125"/>
        <v>4544645</v>
      </c>
      <c r="S1662" t="str">
        <f t="shared" si="126"/>
        <v>4544645-SO</v>
      </c>
      <c r="T1662" t="str">
        <f t="shared" si="127"/>
        <v>4544645-SO</v>
      </c>
      <c r="U1662" t="str">
        <f t="shared" si="128"/>
        <v>4</v>
      </c>
      <c r="V1662" t="str">
        <f t="shared" si="129"/>
        <v>SO</v>
      </c>
    </row>
    <row r="1663" spans="1:22" x14ac:dyDescent="0.35">
      <c r="A1663" t="str">
        <f>IF('Support - Calculation Detail'!A1663="","",LEFT('Support - Calculation Detail'!A1663,7)&amp;"-"&amp;RIGHT('Support - Calculation Detail'!A1663,2))</f>
        <v>4544650-SO</v>
      </c>
      <c r="B1663" t="str">
        <f>IF('Support - Calculation Detail'!C1663="","",'Support - Calculation Detail'!C1663)</f>
        <v>45</v>
      </c>
      <c r="C1663" t="str">
        <f>IF('Support - Calculation Detail'!B1663="","",'Support - Calculation Detail'!B1663)</f>
        <v>N</v>
      </c>
      <c r="D1663">
        <f>IF('Support - Calculation Detail'!D1663="","",'Support - Calculation Detail'!D1663)</f>
        <v>4102336</v>
      </c>
      <c r="E1663">
        <f>IF('Support - Calculation Detail'!E1663="","",'Support - Calculation Detail'!E1663)</f>
        <v>0</v>
      </c>
      <c r="G1663">
        <f>IF('Support - Calculation Detail'!F1663="","",'Support - Calculation Detail'!F1663)</f>
        <v>4102336</v>
      </c>
      <c r="H1663">
        <f>IF('Support - Calculation Detail'!G1663="","",'Support - Calculation Detail'!G1663)</f>
        <v>1.04</v>
      </c>
      <c r="I1663">
        <f>IF('Support - Calculation Detail'!H1663="","",'Support - Calculation Detail'!H1663)</f>
        <v>4266429</v>
      </c>
      <c r="J1663">
        <f>IF('Support - Calculation Detail'!I1663="","",'Support - Calculation Detail'!I1663)</f>
        <v>0</v>
      </c>
      <c r="K1663">
        <f>IF('Support - Calculation Detail'!K1663="","",'Support - Calculation Detail'!K1663)</f>
        <v>4266429</v>
      </c>
      <c r="L1663">
        <f>IF('Support - Calculation Detail'!L1663="","",'Support - Calculation Detail'!L1663)</f>
        <v>0</v>
      </c>
      <c r="M1663">
        <f>IF('Support - Calculation Detail'!M1663="","",'Support - Calculation Detail'!M1663)</f>
        <v>0</v>
      </c>
      <c r="N1663">
        <f>IF('Support - Calculation Detail'!N1663="","",'Support - Calculation Detail'!N1663)</f>
        <v>0</v>
      </c>
      <c r="P1663">
        <f>IF('Support - Calculation Detail'!O1663="","",'Support - Calculation Detail'!O1663)</f>
        <v>4266429</v>
      </c>
      <c r="Q1663" t="b">
        <v>1</v>
      </c>
      <c r="R1663" t="str">
        <f t="shared" si="125"/>
        <v>4544650</v>
      </c>
      <c r="S1663" t="str">
        <f t="shared" si="126"/>
        <v>4544650-SO</v>
      </c>
      <c r="T1663" t="str">
        <f t="shared" si="127"/>
        <v>4544650-SO</v>
      </c>
      <c r="U1663" t="str">
        <f t="shared" si="128"/>
        <v>4</v>
      </c>
      <c r="V1663" t="str">
        <f t="shared" si="129"/>
        <v>SO</v>
      </c>
    </row>
    <row r="1664" spans="1:22" x14ac:dyDescent="0.35">
      <c r="A1664" t="str">
        <f>IF('Support - Calculation Detail'!A1664="","",LEFT('Support - Calculation Detail'!A1664,7)&amp;"-"&amp;RIGHT('Support - Calculation Detail'!A1664,2))</f>
        <v>4544660-SO</v>
      </c>
      <c r="B1664" t="str">
        <f>IF('Support - Calculation Detail'!C1664="","",'Support - Calculation Detail'!C1664)</f>
        <v>45</v>
      </c>
      <c r="C1664" t="str">
        <f>IF('Support - Calculation Detail'!B1664="","",'Support - Calculation Detail'!B1664)</f>
        <v>N</v>
      </c>
      <c r="D1664">
        <f>IF('Support - Calculation Detail'!D1664="","",'Support - Calculation Detail'!D1664)</f>
        <v>11293016</v>
      </c>
      <c r="E1664">
        <f>IF('Support - Calculation Detail'!E1664="","",'Support - Calculation Detail'!E1664)</f>
        <v>0</v>
      </c>
      <c r="G1664">
        <f>IF('Support - Calculation Detail'!F1664="","",'Support - Calculation Detail'!F1664)</f>
        <v>11293016</v>
      </c>
      <c r="H1664">
        <f>IF('Support - Calculation Detail'!G1664="","",'Support - Calculation Detail'!G1664)</f>
        <v>1.04</v>
      </c>
      <c r="I1664">
        <f>IF('Support - Calculation Detail'!H1664="","",'Support - Calculation Detail'!H1664)</f>
        <v>11744737</v>
      </c>
      <c r="J1664">
        <f>IF('Support - Calculation Detail'!I1664="","",'Support - Calculation Detail'!I1664)</f>
        <v>0</v>
      </c>
      <c r="K1664">
        <f>IF('Support - Calculation Detail'!K1664="","",'Support - Calculation Detail'!K1664)</f>
        <v>11744737</v>
      </c>
      <c r="L1664">
        <f>IF('Support - Calculation Detail'!L1664="","",'Support - Calculation Detail'!L1664)</f>
        <v>0</v>
      </c>
      <c r="M1664">
        <f>IF('Support - Calculation Detail'!M1664="","",'Support - Calculation Detail'!M1664)</f>
        <v>0</v>
      </c>
      <c r="N1664">
        <f>IF('Support - Calculation Detail'!N1664="","",'Support - Calculation Detail'!N1664)</f>
        <v>0</v>
      </c>
      <c r="P1664">
        <f>IF('Support - Calculation Detail'!O1664="","",'Support - Calculation Detail'!O1664)</f>
        <v>11744737</v>
      </c>
      <c r="Q1664" t="b">
        <v>1</v>
      </c>
      <c r="R1664" t="str">
        <f t="shared" si="125"/>
        <v>4544660</v>
      </c>
      <c r="S1664" t="str">
        <f t="shared" si="126"/>
        <v>4544660-SO</v>
      </c>
      <c r="T1664" t="str">
        <f t="shared" si="127"/>
        <v>4544660-SO</v>
      </c>
      <c r="U1664" t="str">
        <f t="shared" si="128"/>
        <v>4</v>
      </c>
      <c r="V1664" t="str">
        <f t="shared" si="129"/>
        <v>SO</v>
      </c>
    </row>
    <row r="1665" spans="1:22" x14ac:dyDescent="0.35">
      <c r="A1665" t="str">
        <f>IF('Support - Calculation Detail'!A1665="","",LEFT('Support - Calculation Detail'!A1665,7)&amp;"-"&amp;RIGHT('Support - Calculation Detail'!A1665,2))</f>
        <v>4544670-SO</v>
      </c>
      <c r="B1665" t="str">
        <f>IF('Support - Calculation Detail'!C1665="","",'Support - Calculation Detail'!C1665)</f>
        <v>45</v>
      </c>
      <c r="C1665" t="str">
        <f>IF('Support - Calculation Detail'!B1665="","",'Support - Calculation Detail'!B1665)</f>
        <v>N</v>
      </c>
      <c r="D1665">
        <f>IF('Support - Calculation Detail'!D1665="","",'Support - Calculation Detail'!D1665)</f>
        <v>12402025</v>
      </c>
      <c r="E1665">
        <f>IF('Support - Calculation Detail'!E1665="","",'Support - Calculation Detail'!E1665)</f>
        <v>0</v>
      </c>
      <c r="G1665">
        <f>IF('Support - Calculation Detail'!F1665="","",'Support - Calculation Detail'!F1665)</f>
        <v>12402025</v>
      </c>
      <c r="H1665">
        <f>IF('Support - Calculation Detail'!G1665="","",'Support - Calculation Detail'!G1665)</f>
        <v>1.04</v>
      </c>
      <c r="I1665">
        <f>IF('Support - Calculation Detail'!H1665="","",'Support - Calculation Detail'!H1665)</f>
        <v>12898106</v>
      </c>
      <c r="J1665">
        <f>IF('Support - Calculation Detail'!I1665="","",'Support - Calculation Detail'!I1665)</f>
        <v>0</v>
      </c>
      <c r="K1665">
        <f>IF('Support - Calculation Detail'!K1665="","",'Support - Calculation Detail'!K1665)</f>
        <v>12898106</v>
      </c>
      <c r="L1665">
        <f>IF('Support - Calculation Detail'!L1665="","",'Support - Calculation Detail'!L1665)</f>
        <v>0</v>
      </c>
      <c r="M1665">
        <f>IF('Support - Calculation Detail'!M1665="","",'Support - Calculation Detail'!M1665)</f>
        <v>0</v>
      </c>
      <c r="N1665">
        <f>IF('Support - Calculation Detail'!N1665="","",'Support - Calculation Detail'!N1665)</f>
        <v>0</v>
      </c>
      <c r="P1665">
        <f>IF('Support - Calculation Detail'!O1665="","",'Support - Calculation Detail'!O1665)</f>
        <v>12898106</v>
      </c>
      <c r="Q1665" t="b">
        <v>1</v>
      </c>
      <c r="R1665" t="str">
        <f t="shared" si="125"/>
        <v>4544670</v>
      </c>
      <c r="S1665" t="str">
        <f t="shared" si="126"/>
        <v>4544670-SO</v>
      </c>
      <c r="T1665" t="str">
        <f t="shared" si="127"/>
        <v>4544670-SO</v>
      </c>
      <c r="U1665" t="str">
        <f t="shared" si="128"/>
        <v>4</v>
      </c>
      <c r="V1665" t="str">
        <f t="shared" si="129"/>
        <v>SO</v>
      </c>
    </row>
    <row r="1666" spans="1:22" x14ac:dyDescent="0.35">
      <c r="A1666" t="str">
        <f>IF('Support - Calculation Detail'!A1666="","",LEFT('Support - Calculation Detail'!A1666,7)&amp;"-"&amp;RIGHT('Support - Calculation Detail'!A1666,2))</f>
        <v>4544680-SO</v>
      </c>
      <c r="B1666" t="str">
        <f>IF('Support - Calculation Detail'!C1666="","",'Support - Calculation Detail'!C1666)</f>
        <v>45</v>
      </c>
      <c r="C1666" t="str">
        <f>IF('Support - Calculation Detail'!B1666="","",'Support - Calculation Detail'!B1666)</f>
        <v>N</v>
      </c>
      <c r="D1666">
        <f>IF('Support - Calculation Detail'!D1666="","",'Support - Calculation Detail'!D1666)</f>
        <v>1401366</v>
      </c>
      <c r="E1666">
        <f>IF('Support - Calculation Detail'!E1666="","",'Support - Calculation Detail'!E1666)</f>
        <v>0</v>
      </c>
      <c r="G1666">
        <f>IF('Support - Calculation Detail'!F1666="","",'Support - Calculation Detail'!F1666)</f>
        <v>1401366</v>
      </c>
      <c r="H1666">
        <f>IF('Support - Calculation Detail'!G1666="","",'Support - Calculation Detail'!G1666)</f>
        <v>1.04</v>
      </c>
      <c r="I1666">
        <f>IF('Support - Calculation Detail'!H1666="","",'Support - Calculation Detail'!H1666)</f>
        <v>1457421</v>
      </c>
      <c r="J1666">
        <f>IF('Support - Calculation Detail'!I1666="","",'Support - Calculation Detail'!I1666)</f>
        <v>0</v>
      </c>
      <c r="K1666">
        <f>IF('Support - Calculation Detail'!K1666="","",'Support - Calculation Detail'!K1666)</f>
        <v>1457421</v>
      </c>
      <c r="L1666">
        <f>IF('Support - Calculation Detail'!L1666="","",'Support - Calculation Detail'!L1666)</f>
        <v>0</v>
      </c>
      <c r="M1666">
        <f>IF('Support - Calculation Detail'!M1666="","",'Support - Calculation Detail'!M1666)</f>
        <v>0</v>
      </c>
      <c r="N1666">
        <f>IF('Support - Calculation Detail'!N1666="","",'Support - Calculation Detail'!N1666)</f>
        <v>0</v>
      </c>
      <c r="P1666">
        <f>IF('Support - Calculation Detail'!O1666="","",'Support - Calculation Detail'!O1666)</f>
        <v>1457421</v>
      </c>
      <c r="Q1666" t="b">
        <v>1</v>
      </c>
      <c r="R1666" t="str">
        <f t="shared" si="125"/>
        <v>4544680</v>
      </c>
      <c r="S1666" t="str">
        <f t="shared" si="126"/>
        <v>4544680-SO</v>
      </c>
      <c r="T1666" t="str">
        <f t="shared" si="127"/>
        <v>4544680-SO</v>
      </c>
      <c r="U1666" t="str">
        <f t="shared" si="128"/>
        <v>4</v>
      </c>
      <c r="V1666" t="str">
        <f t="shared" si="129"/>
        <v>SO</v>
      </c>
    </row>
    <row r="1667" spans="1:22" x14ac:dyDescent="0.35">
      <c r="A1667" t="str">
        <f>IF('Support - Calculation Detail'!A1667="","",LEFT('Support - Calculation Detail'!A1667,7)&amp;"-"&amp;RIGHT('Support - Calculation Detail'!A1667,2))</f>
        <v>4544690-SO</v>
      </c>
      <c r="B1667" t="str">
        <f>IF('Support - Calculation Detail'!C1667="","",'Support - Calculation Detail'!C1667)</f>
        <v>45</v>
      </c>
      <c r="C1667" t="str">
        <f>IF('Support - Calculation Detail'!B1667="","",'Support - Calculation Detail'!B1667)</f>
        <v>N</v>
      </c>
      <c r="D1667">
        <f>IF('Support - Calculation Detail'!D1667="","",'Support - Calculation Detail'!D1667)</f>
        <v>31880571</v>
      </c>
      <c r="E1667">
        <f>IF('Support - Calculation Detail'!E1667="","",'Support - Calculation Detail'!E1667)</f>
        <v>0</v>
      </c>
      <c r="G1667">
        <f>IF('Support - Calculation Detail'!F1667="","",'Support - Calculation Detail'!F1667)</f>
        <v>31880571</v>
      </c>
      <c r="H1667">
        <f>IF('Support - Calculation Detail'!G1667="","",'Support - Calculation Detail'!G1667)</f>
        <v>1.04</v>
      </c>
      <c r="I1667">
        <f>IF('Support - Calculation Detail'!H1667="","",'Support - Calculation Detail'!H1667)</f>
        <v>33155794</v>
      </c>
      <c r="J1667">
        <f>IF('Support - Calculation Detail'!I1667="","",'Support - Calculation Detail'!I1667)</f>
        <v>0</v>
      </c>
      <c r="K1667">
        <f>IF('Support - Calculation Detail'!K1667="","",'Support - Calculation Detail'!K1667)</f>
        <v>33155794</v>
      </c>
      <c r="L1667">
        <f>IF('Support - Calculation Detail'!L1667="","",'Support - Calculation Detail'!L1667)</f>
        <v>0</v>
      </c>
      <c r="M1667">
        <f>IF('Support - Calculation Detail'!M1667="","",'Support - Calculation Detail'!M1667)</f>
        <v>0</v>
      </c>
      <c r="N1667">
        <f>IF('Support - Calculation Detail'!N1667="","",'Support - Calculation Detail'!N1667)</f>
        <v>0</v>
      </c>
      <c r="P1667">
        <f>IF('Support - Calculation Detail'!O1667="","",'Support - Calculation Detail'!O1667)</f>
        <v>33155794</v>
      </c>
      <c r="Q1667" t="b">
        <v>1</v>
      </c>
      <c r="R1667" t="str">
        <f t="shared" ref="R1667:R1730" si="130">LEFT(A1667,7)</f>
        <v>4544690</v>
      </c>
      <c r="S1667" t="str">
        <f t="shared" ref="S1667:S1730" si="131">A1667</f>
        <v>4544690-SO</v>
      </c>
      <c r="T1667" t="str">
        <f t="shared" ref="T1667:T1730" si="132">S1667</f>
        <v>4544690-SO</v>
      </c>
      <c r="U1667" t="str">
        <f t="shared" ref="U1667:U1730" si="133">MID(S1667,3,1)</f>
        <v>4</v>
      </c>
      <c r="V1667" t="str">
        <f t="shared" ref="V1667:V1730" si="134">RIGHT(T1667,2)</f>
        <v>SO</v>
      </c>
    </row>
    <row r="1668" spans="1:22" x14ac:dyDescent="0.35">
      <c r="A1668" t="str">
        <f>IF('Support - Calculation Detail'!A1668="","",LEFT('Support - Calculation Detail'!A1668,7)&amp;"-"&amp;RIGHT('Support - Calculation Detail'!A1668,2))</f>
        <v>4544700-SO</v>
      </c>
      <c r="B1668" t="str">
        <f>IF('Support - Calculation Detail'!C1668="","",'Support - Calculation Detail'!C1668)</f>
        <v>45</v>
      </c>
      <c r="C1668" t="str">
        <f>IF('Support - Calculation Detail'!B1668="","",'Support - Calculation Detail'!B1668)</f>
        <v>N</v>
      </c>
      <c r="D1668">
        <f>IF('Support - Calculation Detail'!D1668="","",'Support - Calculation Detail'!D1668)</f>
        <v>3013509</v>
      </c>
      <c r="E1668">
        <f>IF('Support - Calculation Detail'!E1668="","",'Support - Calculation Detail'!E1668)</f>
        <v>0</v>
      </c>
      <c r="G1668">
        <f>IF('Support - Calculation Detail'!F1668="","",'Support - Calculation Detail'!F1668)</f>
        <v>3013509</v>
      </c>
      <c r="H1668">
        <f>IF('Support - Calculation Detail'!G1668="","",'Support - Calculation Detail'!G1668)</f>
        <v>1.04</v>
      </c>
      <c r="I1668">
        <f>IF('Support - Calculation Detail'!H1668="","",'Support - Calculation Detail'!H1668)</f>
        <v>3134049</v>
      </c>
      <c r="J1668">
        <f>IF('Support - Calculation Detail'!I1668="","",'Support - Calculation Detail'!I1668)</f>
        <v>0</v>
      </c>
      <c r="K1668">
        <f>IF('Support - Calculation Detail'!K1668="","",'Support - Calculation Detail'!K1668)</f>
        <v>3134049</v>
      </c>
      <c r="L1668">
        <f>IF('Support - Calculation Detail'!L1668="","",'Support - Calculation Detail'!L1668)</f>
        <v>0</v>
      </c>
      <c r="M1668">
        <f>IF('Support - Calculation Detail'!M1668="","",'Support - Calculation Detail'!M1668)</f>
        <v>0</v>
      </c>
      <c r="N1668">
        <f>IF('Support - Calculation Detail'!N1668="","",'Support - Calculation Detail'!N1668)</f>
        <v>0</v>
      </c>
      <c r="P1668">
        <f>IF('Support - Calculation Detail'!O1668="","",'Support - Calculation Detail'!O1668)</f>
        <v>3134049</v>
      </c>
      <c r="Q1668" t="b">
        <v>1</v>
      </c>
      <c r="R1668" t="str">
        <f t="shared" si="130"/>
        <v>4544700</v>
      </c>
      <c r="S1668" t="str">
        <f t="shared" si="131"/>
        <v>4544700-SO</v>
      </c>
      <c r="T1668" t="str">
        <f t="shared" si="132"/>
        <v>4544700-SO</v>
      </c>
      <c r="U1668" t="str">
        <f t="shared" si="133"/>
        <v>4</v>
      </c>
      <c r="V1668" t="str">
        <f t="shared" si="134"/>
        <v>SO</v>
      </c>
    </row>
    <row r="1669" spans="1:22" x14ac:dyDescent="0.35">
      <c r="A1669" t="str">
        <f>IF('Support - Calculation Detail'!A1669="","",LEFT('Support - Calculation Detail'!A1669,7)&amp;"-"&amp;RIGHT('Support - Calculation Detail'!A1669,2))</f>
        <v>4544710-SO</v>
      </c>
      <c r="B1669" t="str">
        <f>IF('Support - Calculation Detail'!C1669="","",'Support - Calculation Detail'!C1669)</f>
        <v>45</v>
      </c>
      <c r="C1669" t="str">
        <f>IF('Support - Calculation Detail'!B1669="","",'Support - Calculation Detail'!B1669)</f>
        <v>N</v>
      </c>
      <c r="D1669">
        <f>IF('Support - Calculation Detail'!D1669="","",'Support - Calculation Detail'!D1669)</f>
        <v>16886371</v>
      </c>
      <c r="E1669">
        <f>IF('Support - Calculation Detail'!E1669="","",'Support - Calculation Detail'!E1669)</f>
        <v>0</v>
      </c>
      <c r="G1669">
        <f>IF('Support - Calculation Detail'!F1669="","",'Support - Calculation Detail'!F1669)</f>
        <v>16886371</v>
      </c>
      <c r="H1669">
        <f>IF('Support - Calculation Detail'!G1669="","",'Support - Calculation Detail'!G1669)</f>
        <v>1.04</v>
      </c>
      <c r="I1669">
        <f>IF('Support - Calculation Detail'!H1669="","",'Support - Calculation Detail'!H1669)</f>
        <v>17561826</v>
      </c>
      <c r="J1669">
        <f>IF('Support - Calculation Detail'!I1669="","",'Support - Calculation Detail'!I1669)</f>
        <v>0</v>
      </c>
      <c r="K1669">
        <f>IF('Support - Calculation Detail'!K1669="","",'Support - Calculation Detail'!K1669)</f>
        <v>17561826</v>
      </c>
      <c r="L1669">
        <f>IF('Support - Calculation Detail'!L1669="","",'Support - Calculation Detail'!L1669)</f>
        <v>0</v>
      </c>
      <c r="M1669">
        <f>IF('Support - Calculation Detail'!M1669="","",'Support - Calculation Detail'!M1669)</f>
        <v>0</v>
      </c>
      <c r="N1669">
        <f>IF('Support - Calculation Detail'!N1669="","",'Support - Calculation Detail'!N1669)</f>
        <v>0</v>
      </c>
      <c r="P1669">
        <f>IF('Support - Calculation Detail'!O1669="","",'Support - Calculation Detail'!O1669)</f>
        <v>17561826</v>
      </c>
      <c r="Q1669" t="b">
        <v>1</v>
      </c>
      <c r="R1669" t="str">
        <f t="shared" si="130"/>
        <v>4544710</v>
      </c>
      <c r="S1669" t="str">
        <f t="shared" si="131"/>
        <v>4544710-SO</v>
      </c>
      <c r="T1669" t="str">
        <f t="shared" si="132"/>
        <v>4544710-SO</v>
      </c>
      <c r="U1669" t="str">
        <f t="shared" si="133"/>
        <v>4</v>
      </c>
      <c r="V1669" t="str">
        <f t="shared" si="134"/>
        <v>SO</v>
      </c>
    </row>
    <row r="1670" spans="1:22" x14ac:dyDescent="0.35">
      <c r="A1670" t="str">
        <f>IF('Support - Calculation Detail'!A1670="","",LEFT('Support - Calculation Detail'!A1670,7)&amp;"-"&amp;RIGHT('Support - Calculation Detail'!A1670,2))</f>
        <v>4544720-SO</v>
      </c>
      <c r="B1670" t="str">
        <f>IF('Support - Calculation Detail'!C1670="","",'Support - Calculation Detail'!C1670)</f>
        <v>45</v>
      </c>
      <c r="C1670" t="str">
        <f>IF('Support - Calculation Detail'!B1670="","",'Support - Calculation Detail'!B1670)</f>
        <v>N</v>
      </c>
      <c r="D1670">
        <f>IF('Support - Calculation Detail'!D1670="","",'Support - Calculation Detail'!D1670)</f>
        <v>4625900</v>
      </c>
      <c r="E1670">
        <f>IF('Support - Calculation Detail'!E1670="","",'Support - Calculation Detail'!E1670)</f>
        <v>0</v>
      </c>
      <c r="G1670">
        <f>IF('Support - Calculation Detail'!F1670="","",'Support - Calculation Detail'!F1670)</f>
        <v>4625900</v>
      </c>
      <c r="H1670">
        <f>IF('Support - Calculation Detail'!G1670="","",'Support - Calculation Detail'!G1670)</f>
        <v>1.04</v>
      </c>
      <c r="I1670">
        <f>IF('Support - Calculation Detail'!H1670="","",'Support - Calculation Detail'!H1670)</f>
        <v>4810936</v>
      </c>
      <c r="J1670">
        <f>IF('Support - Calculation Detail'!I1670="","",'Support - Calculation Detail'!I1670)</f>
        <v>0</v>
      </c>
      <c r="K1670">
        <f>IF('Support - Calculation Detail'!K1670="","",'Support - Calculation Detail'!K1670)</f>
        <v>4810936</v>
      </c>
      <c r="L1670">
        <f>IF('Support - Calculation Detail'!L1670="","",'Support - Calculation Detail'!L1670)</f>
        <v>0</v>
      </c>
      <c r="M1670">
        <f>IF('Support - Calculation Detail'!M1670="","",'Support - Calculation Detail'!M1670)</f>
        <v>0</v>
      </c>
      <c r="N1670">
        <f>IF('Support - Calculation Detail'!N1670="","",'Support - Calculation Detail'!N1670)</f>
        <v>0</v>
      </c>
      <c r="P1670">
        <f>IF('Support - Calculation Detail'!O1670="","",'Support - Calculation Detail'!O1670)</f>
        <v>4810936</v>
      </c>
      <c r="Q1670" t="b">
        <v>1</v>
      </c>
      <c r="R1670" t="str">
        <f t="shared" si="130"/>
        <v>4544720</v>
      </c>
      <c r="S1670" t="str">
        <f t="shared" si="131"/>
        <v>4544720-SO</v>
      </c>
      <c r="T1670" t="str">
        <f t="shared" si="132"/>
        <v>4544720-SO</v>
      </c>
      <c r="U1670" t="str">
        <f t="shared" si="133"/>
        <v>4</v>
      </c>
      <c r="V1670" t="str">
        <f t="shared" si="134"/>
        <v>SO</v>
      </c>
    </row>
    <row r="1671" spans="1:22" x14ac:dyDescent="0.35">
      <c r="A1671" t="str">
        <f>IF('Support - Calculation Detail'!A1671="","",LEFT('Support - Calculation Detail'!A1671,7)&amp;"-"&amp;RIGHT('Support - Calculation Detail'!A1671,2))</f>
        <v>4544730-SO</v>
      </c>
      <c r="B1671" t="str">
        <f>IF('Support - Calculation Detail'!C1671="","",'Support - Calculation Detail'!C1671)</f>
        <v>45</v>
      </c>
      <c r="C1671" t="str">
        <f>IF('Support - Calculation Detail'!B1671="","",'Support - Calculation Detail'!B1671)</f>
        <v>N</v>
      </c>
      <c r="D1671">
        <f>IF('Support - Calculation Detail'!D1671="","",'Support - Calculation Detail'!D1671)</f>
        <v>4482138</v>
      </c>
      <c r="E1671">
        <f>IF('Support - Calculation Detail'!E1671="","",'Support - Calculation Detail'!E1671)</f>
        <v>0</v>
      </c>
      <c r="G1671">
        <f>IF('Support - Calculation Detail'!F1671="","",'Support - Calculation Detail'!F1671)</f>
        <v>4482138</v>
      </c>
      <c r="H1671">
        <f>IF('Support - Calculation Detail'!G1671="","",'Support - Calculation Detail'!G1671)</f>
        <v>1.04</v>
      </c>
      <c r="I1671">
        <f>IF('Support - Calculation Detail'!H1671="","",'Support - Calculation Detail'!H1671)</f>
        <v>4661424</v>
      </c>
      <c r="J1671">
        <f>IF('Support - Calculation Detail'!I1671="","",'Support - Calculation Detail'!I1671)</f>
        <v>0</v>
      </c>
      <c r="K1671">
        <f>IF('Support - Calculation Detail'!K1671="","",'Support - Calculation Detail'!K1671)</f>
        <v>4661424</v>
      </c>
      <c r="L1671">
        <f>IF('Support - Calculation Detail'!L1671="","",'Support - Calculation Detail'!L1671)</f>
        <v>0</v>
      </c>
      <c r="M1671">
        <f>IF('Support - Calculation Detail'!M1671="","",'Support - Calculation Detail'!M1671)</f>
        <v>0</v>
      </c>
      <c r="N1671">
        <f>IF('Support - Calculation Detail'!N1671="","",'Support - Calculation Detail'!N1671)</f>
        <v>0</v>
      </c>
      <c r="P1671">
        <f>IF('Support - Calculation Detail'!O1671="","",'Support - Calculation Detail'!O1671)</f>
        <v>4661424</v>
      </c>
      <c r="Q1671" t="b">
        <v>1</v>
      </c>
      <c r="R1671" t="str">
        <f t="shared" si="130"/>
        <v>4544730</v>
      </c>
      <c r="S1671" t="str">
        <f t="shared" si="131"/>
        <v>4544730-SO</v>
      </c>
      <c r="T1671" t="str">
        <f t="shared" si="132"/>
        <v>4544730-SO</v>
      </c>
      <c r="U1671" t="str">
        <f t="shared" si="133"/>
        <v>4</v>
      </c>
      <c r="V1671" t="str">
        <f t="shared" si="134"/>
        <v>SO</v>
      </c>
    </row>
    <row r="1672" spans="1:22" x14ac:dyDescent="0.35">
      <c r="A1672" t="str">
        <f>IF('Support - Calculation Detail'!A1672="","",LEFT('Support - Calculation Detail'!A1672,7)&amp;"-"&amp;RIGHT('Support - Calculation Detail'!A1672,2))</f>
        <v>4544740-SO</v>
      </c>
      <c r="B1672" t="str">
        <f>IF('Support - Calculation Detail'!C1672="","",'Support - Calculation Detail'!C1672)</f>
        <v>45</v>
      </c>
      <c r="C1672" t="str">
        <f>IF('Support - Calculation Detail'!B1672="","",'Support - Calculation Detail'!B1672)</f>
        <v>N</v>
      </c>
      <c r="D1672">
        <f>IF('Support - Calculation Detail'!D1672="","",'Support - Calculation Detail'!D1672)</f>
        <v>7136175</v>
      </c>
      <c r="E1672">
        <f>IF('Support - Calculation Detail'!E1672="","",'Support - Calculation Detail'!E1672)</f>
        <v>0</v>
      </c>
      <c r="G1672">
        <f>IF('Support - Calculation Detail'!F1672="","",'Support - Calculation Detail'!F1672)</f>
        <v>7136175</v>
      </c>
      <c r="H1672">
        <f>IF('Support - Calculation Detail'!G1672="","",'Support - Calculation Detail'!G1672)</f>
        <v>1.04</v>
      </c>
      <c r="I1672">
        <f>IF('Support - Calculation Detail'!H1672="","",'Support - Calculation Detail'!H1672)</f>
        <v>7421622</v>
      </c>
      <c r="J1672">
        <f>IF('Support - Calculation Detail'!I1672="","",'Support - Calculation Detail'!I1672)</f>
        <v>0</v>
      </c>
      <c r="K1672">
        <f>IF('Support - Calculation Detail'!K1672="","",'Support - Calculation Detail'!K1672)</f>
        <v>7421622</v>
      </c>
      <c r="L1672">
        <f>IF('Support - Calculation Detail'!L1672="","",'Support - Calculation Detail'!L1672)</f>
        <v>0</v>
      </c>
      <c r="M1672">
        <f>IF('Support - Calculation Detail'!M1672="","",'Support - Calculation Detail'!M1672)</f>
        <v>0</v>
      </c>
      <c r="N1672">
        <f>IF('Support - Calculation Detail'!N1672="","",'Support - Calculation Detail'!N1672)</f>
        <v>0</v>
      </c>
      <c r="P1672">
        <f>IF('Support - Calculation Detail'!O1672="","",'Support - Calculation Detail'!O1672)</f>
        <v>7421622</v>
      </c>
      <c r="Q1672" t="b">
        <v>1</v>
      </c>
      <c r="R1672" t="str">
        <f t="shared" si="130"/>
        <v>4544740</v>
      </c>
      <c r="S1672" t="str">
        <f t="shared" si="131"/>
        <v>4544740-SO</v>
      </c>
      <c r="T1672" t="str">
        <f t="shared" si="132"/>
        <v>4544740-SO</v>
      </c>
      <c r="U1672" t="str">
        <f t="shared" si="133"/>
        <v>4</v>
      </c>
      <c r="V1672" t="str">
        <f t="shared" si="134"/>
        <v>SO</v>
      </c>
    </row>
    <row r="1673" spans="1:22" x14ac:dyDescent="0.35">
      <c r="A1673" t="str">
        <f>IF('Support - Calculation Detail'!A1673="","",LEFT('Support - Calculation Detail'!A1673,7)&amp;"-"&amp;RIGHT('Support - Calculation Detail'!A1673,2))</f>
        <v>4544760-SO</v>
      </c>
      <c r="B1673" t="str">
        <f>IF('Support - Calculation Detail'!C1673="","",'Support - Calculation Detail'!C1673)</f>
        <v>45</v>
      </c>
      <c r="C1673" t="str">
        <f>IF('Support - Calculation Detail'!B1673="","",'Support - Calculation Detail'!B1673)</f>
        <v>N</v>
      </c>
      <c r="D1673">
        <f>IF('Support - Calculation Detail'!D1673="","",'Support - Calculation Detail'!D1673)</f>
        <v>2713998</v>
      </c>
      <c r="E1673">
        <f>IF('Support - Calculation Detail'!E1673="","",'Support - Calculation Detail'!E1673)</f>
        <v>0</v>
      </c>
      <c r="G1673">
        <f>IF('Support - Calculation Detail'!F1673="","",'Support - Calculation Detail'!F1673)</f>
        <v>2713998</v>
      </c>
      <c r="H1673">
        <f>IF('Support - Calculation Detail'!G1673="","",'Support - Calculation Detail'!G1673)</f>
        <v>1.04</v>
      </c>
      <c r="I1673">
        <f>IF('Support - Calculation Detail'!H1673="","",'Support - Calculation Detail'!H1673)</f>
        <v>2822558</v>
      </c>
      <c r="J1673">
        <f>IF('Support - Calculation Detail'!I1673="","",'Support - Calculation Detail'!I1673)</f>
        <v>0</v>
      </c>
      <c r="K1673">
        <f>IF('Support - Calculation Detail'!K1673="","",'Support - Calculation Detail'!K1673)</f>
        <v>2822558</v>
      </c>
      <c r="L1673">
        <f>IF('Support - Calculation Detail'!L1673="","",'Support - Calculation Detail'!L1673)</f>
        <v>0</v>
      </c>
      <c r="M1673">
        <f>IF('Support - Calculation Detail'!M1673="","",'Support - Calculation Detail'!M1673)</f>
        <v>0</v>
      </c>
      <c r="N1673">
        <f>IF('Support - Calculation Detail'!N1673="","",'Support - Calculation Detail'!N1673)</f>
        <v>0</v>
      </c>
      <c r="P1673">
        <f>IF('Support - Calculation Detail'!O1673="","",'Support - Calculation Detail'!O1673)</f>
        <v>2822558</v>
      </c>
      <c r="Q1673" t="b">
        <v>1</v>
      </c>
      <c r="R1673" t="str">
        <f t="shared" si="130"/>
        <v>4544760</v>
      </c>
      <c r="S1673" t="str">
        <f t="shared" si="131"/>
        <v>4544760-SO</v>
      </c>
      <c r="T1673" t="str">
        <f t="shared" si="132"/>
        <v>4544760-SO</v>
      </c>
      <c r="U1673" t="str">
        <f t="shared" si="133"/>
        <v>4</v>
      </c>
      <c r="V1673" t="str">
        <f t="shared" si="134"/>
        <v>SO</v>
      </c>
    </row>
    <row r="1674" spans="1:22" x14ac:dyDescent="0.35">
      <c r="A1674" t="str">
        <f>IF('Support - Calculation Detail'!A1674="","",LEFT('Support - Calculation Detail'!A1674,7)&amp;"-"&amp;RIGHT('Support - Calculation Detail'!A1674,2))</f>
        <v>4610000-UT</v>
      </c>
      <c r="B1674" t="str">
        <f>IF('Support - Calculation Detail'!C1674="","",'Support - Calculation Detail'!C1674)</f>
        <v>46</v>
      </c>
      <c r="C1674" t="str">
        <f>IF('Support - Calculation Detail'!B1674="","",'Support - Calculation Detail'!B1674)</f>
        <v>N</v>
      </c>
      <c r="D1674">
        <f>IF('Support - Calculation Detail'!D1674="","",'Support - Calculation Detail'!D1674)</f>
        <v>43714304</v>
      </c>
      <c r="E1674">
        <f>IF('Support - Calculation Detail'!E1674="","",'Support - Calculation Detail'!E1674)</f>
        <v>0</v>
      </c>
      <c r="G1674">
        <f>IF('Support - Calculation Detail'!F1674="","",'Support - Calculation Detail'!F1674)</f>
        <v>43714304</v>
      </c>
      <c r="H1674">
        <f>IF('Support - Calculation Detail'!G1674="","",'Support - Calculation Detail'!G1674)</f>
        <v>1.04</v>
      </c>
      <c r="I1674">
        <f>IF('Support - Calculation Detail'!H1674="","",'Support - Calculation Detail'!H1674)</f>
        <v>45462876</v>
      </c>
      <c r="J1674">
        <f>IF('Support - Calculation Detail'!I1674="","",'Support - Calculation Detail'!I1674)</f>
        <v>0</v>
      </c>
      <c r="K1674">
        <f>IF('Support - Calculation Detail'!K1674="","",'Support - Calculation Detail'!K1674)</f>
        <v>45462876</v>
      </c>
      <c r="L1674">
        <f>IF('Support - Calculation Detail'!L1674="","",'Support - Calculation Detail'!L1674)</f>
        <v>852346</v>
      </c>
      <c r="M1674">
        <f>IF('Support - Calculation Detail'!M1674="","",'Support - Calculation Detail'!M1674)</f>
        <v>861938</v>
      </c>
      <c r="N1674">
        <f>IF('Support - Calculation Detail'!N1674="","",'Support - Calculation Detail'!N1674)</f>
        <v>2519499.6383432252</v>
      </c>
      <c r="P1674">
        <f>IF('Support - Calculation Detail'!O1674="","",'Support - Calculation Detail'!O1674)</f>
        <v>49696659.638343222</v>
      </c>
      <c r="Q1674" t="b">
        <v>1</v>
      </c>
      <c r="R1674" t="str">
        <f t="shared" si="130"/>
        <v>4610000</v>
      </c>
      <c r="S1674" t="str">
        <f t="shared" si="131"/>
        <v>4610000-UT</v>
      </c>
      <c r="T1674" t="str">
        <f t="shared" si="132"/>
        <v>4610000-UT</v>
      </c>
      <c r="U1674" t="str">
        <f t="shared" si="133"/>
        <v>1</v>
      </c>
      <c r="V1674" t="str">
        <f t="shared" si="134"/>
        <v>UT</v>
      </c>
    </row>
    <row r="1675" spans="1:22" x14ac:dyDescent="0.35">
      <c r="A1675" t="str">
        <f>IF('Support - Calculation Detail'!A1675="","",LEFT('Support - Calculation Detail'!A1675,7)&amp;"-"&amp;RIGHT('Support - Calculation Detail'!A1675,2))</f>
        <v>4620001-UT</v>
      </c>
      <c r="B1675" t="str">
        <f>IF('Support - Calculation Detail'!C1675="","",'Support - Calculation Detail'!C1675)</f>
        <v>46</v>
      </c>
      <c r="C1675" t="str">
        <f>IF('Support - Calculation Detail'!B1675="","",'Support - Calculation Detail'!B1675)</f>
        <v>N</v>
      </c>
      <c r="D1675">
        <f>IF('Support - Calculation Detail'!D1675="","",'Support - Calculation Detail'!D1675)</f>
        <v>53269</v>
      </c>
      <c r="E1675">
        <f>IF('Support - Calculation Detail'!E1675="","",'Support - Calculation Detail'!E1675)</f>
        <v>0</v>
      </c>
      <c r="G1675">
        <f>IF('Support - Calculation Detail'!F1675="","",'Support - Calculation Detail'!F1675)</f>
        <v>53269</v>
      </c>
      <c r="H1675">
        <f>IF('Support - Calculation Detail'!G1675="","",'Support - Calculation Detail'!G1675)</f>
        <v>1.04</v>
      </c>
      <c r="I1675">
        <f>IF('Support - Calculation Detail'!H1675="","",'Support - Calculation Detail'!H1675)</f>
        <v>55400</v>
      </c>
      <c r="J1675">
        <f>IF('Support - Calculation Detail'!I1675="","",'Support - Calculation Detail'!I1675)</f>
        <v>0</v>
      </c>
      <c r="K1675">
        <f>IF('Support - Calculation Detail'!K1675="","",'Support - Calculation Detail'!K1675)</f>
        <v>55400</v>
      </c>
      <c r="L1675">
        <f>IF('Support - Calculation Detail'!L1675="","",'Support - Calculation Detail'!L1675)</f>
        <v>0</v>
      </c>
      <c r="M1675">
        <f>IF('Support - Calculation Detail'!M1675="","",'Support - Calculation Detail'!M1675)</f>
        <v>0</v>
      </c>
      <c r="N1675">
        <f>IF('Support - Calculation Detail'!N1675="","",'Support - Calculation Detail'!N1675)</f>
        <v>0</v>
      </c>
      <c r="P1675">
        <f>IF('Support - Calculation Detail'!O1675="","",'Support - Calculation Detail'!O1675)</f>
        <v>55400</v>
      </c>
      <c r="Q1675" t="b">
        <v>1</v>
      </c>
      <c r="R1675" t="str">
        <f t="shared" si="130"/>
        <v>4620001</v>
      </c>
      <c r="S1675" t="str">
        <f t="shared" si="131"/>
        <v>4620001-UT</v>
      </c>
      <c r="T1675" t="str">
        <f t="shared" si="132"/>
        <v>4620001-UT</v>
      </c>
      <c r="U1675" t="str">
        <f t="shared" si="133"/>
        <v>2</v>
      </c>
      <c r="V1675" t="str">
        <f t="shared" si="134"/>
        <v>UT</v>
      </c>
    </row>
    <row r="1676" spans="1:22" x14ac:dyDescent="0.35">
      <c r="A1676" t="str">
        <f>IF('Support - Calculation Detail'!A1676="","",LEFT('Support - Calculation Detail'!A1676,7)&amp;"-"&amp;RIGHT('Support - Calculation Detail'!A1676,2))</f>
        <v>4620001-TF</v>
      </c>
      <c r="B1676" t="str">
        <f>IF('Support - Calculation Detail'!C1676="","",'Support - Calculation Detail'!C1676)</f>
        <v>46</v>
      </c>
      <c r="C1676" t="str">
        <f>IF('Support - Calculation Detail'!B1676="","",'Support - Calculation Detail'!B1676)</f>
        <v>N</v>
      </c>
      <c r="D1676">
        <f>IF('Support - Calculation Detail'!D1676="","",'Support - Calculation Detail'!D1676)</f>
        <v>37614</v>
      </c>
      <c r="E1676">
        <f>IF('Support - Calculation Detail'!E1676="","",'Support - Calculation Detail'!E1676)</f>
        <v>0</v>
      </c>
      <c r="G1676">
        <f>IF('Support - Calculation Detail'!F1676="","",'Support - Calculation Detail'!F1676)</f>
        <v>37614</v>
      </c>
      <c r="H1676">
        <f>IF('Support - Calculation Detail'!G1676="","",'Support - Calculation Detail'!G1676)</f>
        <v>1.04</v>
      </c>
      <c r="I1676">
        <f>IF('Support - Calculation Detail'!H1676="","",'Support - Calculation Detail'!H1676)</f>
        <v>39119</v>
      </c>
      <c r="J1676">
        <f>IF('Support - Calculation Detail'!I1676="","",'Support - Calculation Detail'!I1676)</f>
        <v>0</v>
      </c>
      <c r="K1676">
        <f>IF('Support - Calculation Detail'!K1676="","",'Support - Calculation Detail'!K1676)</f>
        <v>39119</v>
      </c>
      <c r="L1676">
        <f>IF('Support - Calculation Detail'!L1676="","",'Support - Calculation Detail'!L1676)</f>
        <v>0</v>
      </c>
      <c r="M1676">
        <f>IF('Support - Calculation Detail'!M1676="","",'Support - Calculation Detail'!M1676)</f>
        <v>0</v>
      </c>
      <c r="N1676">
        <f>IF('Support - Calculation Detail'!N1676="","",'Support - Calculation Detail'!N1676)</f>
        <v>0</v>
      </c>
      <c r="P1676">
        <f>IF('Support - Calculation Detail'!O1676="","",'Support - Calculation Detail'!O1676)</f>
        <v>39119</v>
      </c>
      <c r="Q1676" t="b">
        <v>1</v>
      </c>
      <c r="R1676" t="str">
        <f t="shared" si="130"/>
        <v>4620001</v>
      </c>
      <c r="S1676" t="str">
        <f t="shared" si="131"/>
        <v>4620001-TF</v>
      </c>
      <c r="T1676" t="str">
        <f t="shared" si="132"/>
        <v>4620001-TF</v>
      </c>
      <c r="U1676" t="str">
        <f t="shared" si="133"/>
        <v>2</v>
      </c>
      <c r="V1676" t="str">
        <f t="shared" si="134"/>
        <v>TF</v>
      </c>
    </row>
    <row r="1677" spans="1:22" x14ac:dyDescent="0.35">
      <c r="A1677" t="str">
        <f>IF('Support - Calculation Detail'!A1677="","",LEFT('Support - Calculation Detail'!A1677,7)&amp;"-"&amp;RIGHT('Support - Calculation Detail'!A1677,2))</f>
        <v>4620002-TF</v>
      </c>
      <c r="B1677" t="str">
        <f>IF('Support - Calculation Detail'!C1677="","",'Support - Calculation Detail'!C1677)</f>
        <v>46</v>
      </c>
      <c r="C1677" t="str">
        <f>IF('Support - Calculation Detail'!B1677="","",'Support - Calculation Detail'!B1677)</f>
        <v>N</v>
      </c>
      <c r="D1677">
        <f>IF('Support - Calculation Detail'!D1677="","",'Support - Calculation Detail'!D1677)</f>
        <v>164620</v>
      </c>
      <c r="E1677">
        <f>IF('Support - Calculation Detail'!E1677="","",'Support - Calculation Detail'!E1677)</f>
        <v>0</v>
      </c>
      <c r="G1677">
        <f>IF('Support - Calculation Detail'!F1677="","",'Support - Calculation Detail'!F1677)</f>
        <v>164620</v>
      </c>
      <c r="H1677">
        <f>IF('Support - Calculation Detail'!G1677="","",'Support - Calculation Detail'!G1677)</f>
        <v>1.04</v>
      </c>
      <c r="I1677">
        <f>IF('Support - Calculation Detail'!H1677="","",'Support - Calculation Detail'!H1677)</f>
        <v>171205</v>
      </c>
      <c r="J1677">
        <f>IF('Support - Calculation Detail'!I1677="","",'Support - Calculation Detail'!I1677)</f>
        <v>0</v>
      </c>
      <c r="K1677">
        <f>IF('Support - Calculation Detail'!K1677="","",'Support - Calculation Detail'!K1677)</f>
        <v>171205</v>
      </c>
      <c r="L1677">
        <f>IF('Support - Calculation Detail'!L1677="","",'Support - Calculation Detail'!L1677)</f>
        <v>0</v>
      </c>
      <c r="M1677">
        <f>IF('Support - Calculation Detail'!M1677="","",'Support - Calculation Detail'!M1677)</f>
        <v>0</v>
      </c>
      <c r="N1677">
        <f>IF('Support - Calculation Detail'!N1677="","",'Support - Calculation Detail'!N1677)</f>
        <v>0</v>
      </c>
      <c r="P1677">
        <f>IF('Support - Calculation Detail'!O1677="","",'Support - Calculation Detail'!O1677)</f>
        <v>171205</v>
      </c>
      <c r="Q1677" t="b">
        <v>1</v>
      </c>
      <c r="R1677" t="str">
        <f t="shared" si="130"/>
        <v>4620002</v>
      </c>
      <c r="S1677" t="str">
        <f t="shared" si="131"/>
        <v>4620002-TF</v>
      </c>
      <c r="T1677" t="str">
        <f t="shared" si="132"/>
        <v>4620002-TF</v>
      </c>
      <c r="U1677" t="str">
        <f t="shared" si="133"/>
        <v>2</v>
      </c>
      <c r="V1677" t="str">
        <f t="shared" si="134"/>
        <v>TF</v>
      </c>
    </row>
    <row r="1678" spans="1:22" x14ac:dyDescent="0.35">
      <c r="A1678" t="str">
        <f>IF('Support - Calculation Detail'!A1678="","",LEFT('Support - Calculation Detail'!A1678,7)&amp;"-"&amp;RIGHT('Support - Calculation Detail'!A1678,2))</f>
        <v>4620002-UT</v>
      </c>
      <c r="B1678" t="str">
        <f>IF('Support - Calculation Detail'!C1678="","",'Support - Calculation Detail'!C1678)</f>
        <v>46</v>
      </c>
      <c r="C1678" t="str">
        <f>IF('Support - Calculation Detail'!B1678="","",'Support - Calculation Detail'!B1678)</f>
        <v>N</v>
      </c>
      <c r="D1678">
        <f>IF('Support - Calculation Detail'!D1678="","",'Support - Calculation Detail'!D1678)</f>
        <v>283256</v>
      </c>
      <c r="E1678">
        <f>IF('Support - Calculation Detail'!E1678="","",'Support - Calculation Detail'!E1678)</f>
        <v>0</v>
      </c>
      <c r="G1678">
        <f>IF('Support - Calculation Detail'!F1678="","",'Support - Calculation Detail'!F1678)</f>
        <v>283256</v>
      </c>
      <c r="H1678">
        <f>IF('Support - Calculation Detail'!G1678="","",'Support - Calculation Detail'!G1678)</f>
        <v>1.04</v>
      </c>
      <c r="I1678">
        <f>IF('Support - Calculation Detail'!H1678="","",'Support - Calculation Detail'!H1678)</f>
        <v>294586</v>
      </c>
      <c r="J1678">
        <f>IF('Support - Calculation Detail'!I1678="","",'Support - Calculation Detail'!I1678)</f>
        <v>0</v>
      </c>
      <c r="K1678">
        <f>IF('Support - Calculation Detail'!K1678="","",'Support - Calculation Detail'!K1678)</f>
        <v>294586</v>
      </c>
      <c r="L1678">
        <f>IF('Support - Calculation Detail'!L1678="","",'Support - Calculation Detail'!L1678)</f>
        <v>0</v>
      </c>
      <c r="M1678">
        <f>IF('Support - Calculation Detail'!M1678="","",'Support - Calculation Detail'!M1678)</f>
        <v>0</v>
      </c>
      <c r="N1678">
        <f>IF('Support - Calculation Detail'!N1678="","",'Support - Calculation Detail'!N1678)</f>
        <v>0</v>
      </c>
      <c r="P1678">
        <f>IF('Support - Calculation Detail'!O1678="","",'Support - Calculation Detail'!O1678)</f>
        <v>294586</v>
      </c>
      <c r="Q1678" t="b">
        <v>1</v>
      </c>
      <c r="R1678" t="str">
        <f t="shared" si="130"/>
        <v>4620002</v>
      </c>
      <c r="S1678" t="str">
        <f t="shared" si="131"/>
        <v>4620002-UT</v>
      </c>
      <c r="T1678" t="str">
        <f t="shared" si="132"/>
        <v>4620002-UT</v>
      </c>
      <c r="U1678" t="str">
        <f t="shared" si="133"/>
        <v>2</v>
      </c>
      <c r="V1678" t="str">
        <f t="shared" si="134"/>
        <v>UT</v>
      </c>
    </row>
    <row r="1679" spans="1:22" x14ac:dyDescent="0.35">
      <c r="A1679" t="str">
        <f>IF('Support - Calculation Detail'!A1679="","",LEFT('Support - Calculation Detail'!A1679,7)&amp;"-"&amp;RIGHT('Support - Calculation Detail'!A1679,2))</f>
        <v>4620003-UT</v>
      </c>
      <c r="B1679" t="str">
        <f>IF('Support - Calculation Detail'!C1679="","",'Support - Calculation Detail'!C1679)</f>
        <v>46</v>
      </c>
      <c r="C1679" t="str">
        <f>IF('Support - Calculation Detail'!B1679="","",'Support - Calculation Detail'!B1679)</f>
        <v>N</v>
      </c>
      <c r="D1679">
        <f>IF('Support - Calculation Detail'!D1679="","",'Support - Calculation Detail'!D1679)</f>
        <v>17986</v>
      </c>
      <c r="E1679">
        <f>IF('Support - Calculation Detail'!E1679="","",'Support - Calculation Detail'!E1679)</f>
        <v>0</v>
      </c>
      <c r="G1679">
        <f>IF('Support - Calculation Detail'!F1679="","",'Support - Calculation Detail'!F1679)</f>
        <v>17986</v>
      </c>
      <c r="H1679">
        <f>IF('Support - Calculation Detail'!G1679="","",'Support - Calculation Detail'!G1679)</f>
        <v>1.04</v>
      </c>
      <c r="I1679">
        <f>IF('Support - Calculation Detail'!H1679="","",'Support - Calculation Detail'!H1679)</f>
        <v>18705</v>
      </c>
      <c r="J1679">
        <f>IF('Support - Calculation Detail'!I1679="","",'Support - Calculation Detail'!I1679)</f>
        <v>0</v>
      </c>
      <c r="K1679">
        <f>IF('Support - Calculation Detail'!K1679="","",'Support - Calculation Detail'!K1679)</f>
        <v>18705</v>
      </c>
      <c r="L1679">
        <f>IF('Support - Calculation Detail'!L1679="","",'Support - Calculation Detail'!L1679)</f>
        <v>0</v>
      </c>
      <c r="M1679">
        <f>IF('Support - Calculation Detail'!M1679="","",'Support - Calculation Detail'!M1679)</f>
        <v>0</v>
      </c>
      <c r="N1679">
        <f>IF('Support - Calculation Detail'!N1679="","",'Support - Calculation Detail'!N1679)</f>
        <v>0</v>
      </c>
      <c r="P1679">
        <f>IF('Support - Calculation Detail'!O1679="","",'Support - Calculation Detail'!O1679)</f>
        <v>18705</v>
      </c>
      <c r="Q1679" t="b">
        <v>1</v>
      </c>
      <c r="R1679" t="str">
        <f t="shared" si="130"/>
        <v>4620003</v>
      </c>
      <c r="S1679" t="str">
        <f t="shared" si="131"/>
        <v>4620003-UT</v>
      </c>
      <c r="T1679" t="str">
        <f t="shared" si="132"/>
        <v>4620003-UT</v>
      </c>
      <c r="U1679" t="str">
        <f t="shared" si="133"/>
        <v>2</v>
      </c>
      <c r="V1679" t="str">
        <f t="shared" si="134"/>
        <v>UT</v>
      </c>
    </row>
    <row r="1680" spans="1:22" x14ac:dyDescent="0.35">
      <c r="A1680" t="str">
        <f>IF('Support - Calculation Detail'!A1680="","",LEFT('Support - Calculation Detail'!A1680,7)&amp;"-"&amp;RIGHT('Support - Calculation Detail'!A1680,2))</f>
        <v>4620003-TF</v>
      </c>
      <c r="B1680" t="str">
        <f>IF('Support - Calculation Detail'!C1680="","",'Support - Calculation Detail'!C1680)</f>
        <v>46</v>
      </c>
      <c r="C1680" t="str">
        <f>IF('Support - Calculation Detail'!B1680="","",'Support - Calculation Detail'!B1680)</f>
        <v>N</v>
      </c>
      <c r="D1680">
        <f>IF('Support - Calculation Detail'!D1680="","",'Support - Calculation Detail'!D1680)</f>
        <v>90887</v>
      </c>
      <c r="E1680">
        <f>IF('Support - Calculation Detail'!E1680="","",'Support - Calculation Detail'!E1680)</f>
        <v>0</v>
      </c>
      <c r="G1680">
        <f>IF('Support - Calculation Detail'!F1680="","",'Support - Calculation Detail'!F1680)</f>
        <v>90887</v>
      </c>
      <c r="H1680">
        <f>IF('Support - Calculation Detail'!G1680="","",'Support - Calculation Detail'!G1680)</f>
        <v>1.04</v>
      </c>
      <c r="I1680">
        <f>IF('Support - Calculation Detail'!H1680="","",'Support - Calculation Detail'!H1680)</f>
        <v>94522</v>
      </c>
      <c r="J1680">
        <f>IF('Support - Calculation Detail'!I1680="","",'Support - Calculation Detail'!I1680)</f>
        <v>0</v>
      </c>
      <c r="K1680">
        <f>IF('Support - Calculation Detail'!K1680="","",'Support - Calculation Detail'!K1680)</f>
        <v>94522</v>
      </c>
      <c r="L1680">
        <f>IF('Support - Calculation Detail'!L1680="","",'Support - Calculation Detail'!L1680)</f>
        <v>0</v>
      </c>
      <c r="M1680">
        <f>IF('Support - Calculation Detail'!M1680="","",'Support - Calculation Detail'!M1680)</f>
        <v>0</v>
      </c>
      <c r="N1680">
        <f>IF('Support - Calculation Detail'!N1680="","",'Support - Calculation Detail'!N1680)</f>
        <v>0</v>
      </c>
      <c r="P1680">
        <f>IF('Support - Calculation Detail'!O1680="","",'Support - Calculation Detail'!O1680)</f>
        <v>94522</v>
      </c>
      <c r="Q1680" t="b">
        <v>1</v>
      </c>
      <c r="R1680" t="str">
        <f t="shared" si="130"/>
        <v>4620003</v>
      </c>
      <c r="S1680" t="str">
        <f t="shared" si="131"/>
        <v>4620003-TF</v>
      </c>
      <c r="T1680" t="str">
        <f t="shared" si="132"/>
        <v>4620003-TF</v>
      </c>
      <c r="U1680" t="str">
        <f t="shared" si="133"/>
        <v>2</v>
      </c>
      <c r="V1680" t="str">
        <f t="shared" si="134"/>
        <v>TF</v>
      </c>
    </row>
    <row r="1681" spans="1:22" x14ac:dyDescent="0.35">
      <c r="A1681" t="str">
        <f>IF('Support - Calculation Detail'!A1681="","",LEFT('Support - Calculation Detail'!A1681,7)&amp;"-"&amp;RIGHT('Support - Calculation Detail'!A1681,2))</f>
        <v>4620004-TF</v>
      </c>
      <c r="B1681" t="str">
        <f>IF('Support - Calculation Detail'!C1681="","",'Support - Calculation Detail'!C1681)</f>
        <v>46</v>
      </c>
      <c r="C1681" t="str">
        <f>IF('Support - Calculation Detail'!B1681="","",'Support - Calculation Detail'!B1681)</f>
        <v>N</v>
      </c>
      <c r="D1681">
        <f>IF('Support - Calculation Detail'!D1681="","",'Support - Calculation Detail'!D1681)</f>
        <v>164163</v>
      </c>
      <c r="E1681">
        <f>IF('Support - Calculation Detail'!E1681="","",'Support - Calculation Detail'!E1681)</f>
        <v>0</v>
      </c>
      <c r="G1681">
        <f>IF('Support - Calculation Detail'!F1681="","",'Support - Calculation Detail'!F1681)</f>
        <v>164163</v>
      </c>
      <c r="H1681">
        <f>IF('Support - Calculation Detail'!G1681="","",'Support - Calculation Detail'!G1681)</f>
        <v>1.04</v>
      </c>
      <c r="I1681">
        <f>IF('Support - Calculation Detail'!H1681="","",'Support - Calculation Detail'!H1681)</f>
        <v>170730</v>
      </c>
      <c r="J1681">
        <f>IF('Support - Calculation Detail'!I1681="","",'Support - Calculation Detail'!I1681)</f>
        <v>0</v>
      </c>
      <c r="K1681">
        <f>IF('Support - Calculation Detail'!K1681="","",'Support - Calculation Detail'!K1681)</f>
        <v>170730</v>
      </c>
      <c r="L1681">
        <f>IF('Support - Calculation Detail'!L1681="","",'Support - Calculation Detail'!L1681)</f>
        <v>0</v>
      </c>
      <c r="M1681">
        <f>IF('Support - Calculation Detail'!M1681="","",'Support - Calculation Detail'!M1681)</f>
        <v>0</v>
      </c>
      <c r="N1681">
        <f>IF('Support - Calculation Detail'!N1681="","",'Support - Calculation Detail'!N1681)</f>
        <v>0</v>
      </c>
      <c r="P1681">
        <f>IF('Support - Calculation Detail'!O1681="","",'Support - Calculation Detail'!O1681)</f>
        <v>170730</v>
      </c>
      <c r="Q1681" t="b">
        <v>1</v>
      </c>
      <c r="R1681" t="str">
        <f t="shared" si="130"/>
        <v>4620004</v>
      </c>
      <c r="S1681" t="str">
        <f t="shared" si="131"/>
        <v>4620004-TF</v>
      </c>
      <c r="T1681" t="str">
        <f t="shared" si="132"/>
        <v>4620004-TF</v>
      </c>
      <c r="U1681" t="str">
        <f t="shared" si="133"/>
        <v>2</v>
      </c>
      <c r="V1681" t="str">
        <f t="shared" si="134"/>
        <v>TF</v>
      </c>
    </row>
    <row r="1682" spans="1:22" x14ac:dyDescent="0.35">
      <c r="A1682" t="str">
        <f>IF('Support - Calculation Detail'!A1682="","",LEFT('Support - Calculation Detail'!A1682,7)&amp;"-"&amp;RIGHT('Support - Calculation Detail'!A1682,2))</f>
        <v>4620004-UT</v>
      </c>
      <c r="B1682" t="str">
        <f>IF('Support - Calculation Detail'!C1682="","",'Support - Calculation Detail'!C1682)</f>
        <v>46</v>
      </c>
      <c r="C1682" t="str">
        <f>IF('Support - Calculation Detail'!B1682="","",'Support - Calculation Detail'!B1682)</f>
        <v>N</v>
      </c>
      <c r="D1682">
        <f>IF('Support - Calculation Detail'!D1682="","",'Support - Calculation Detail'!D1682)</f>
        <v>125553</v>
      </c>
      <c r="E1682">
        <f>IF('Support - Calculation Detail'!E1682="","",'Support - Calculation Detail'!E1682)</f>
        <v>0</v>
      </c>
      <c r="G1682">
        <f>IF('Support - Calculation Detail'!F1682="","",'Support - Calculation Detail'!F1682)</f>
        <v>125553</v>
      </c>
      <c r="H1682">
        <f>IF('Support - Calculation Detail'!G1682="","",'Support - Calculation Detail'!G1682)</f>
        <v>1.04</v>
      </c>
      <c r="I1682">
        <f>IF('Support - Calculation Detail'!H1682="","",'Support - Calculation Detail'!H1682)</f>
        <v>130575</v>
      </c>
      <c r="J1682">
        <f>IF('Support - Calculation Detail'!I1682="","",'Support - Calculation Detail'!I1682)</f>
        <v>0</v>
      </c>
      <c r="K1682">
        <f>IF('Support - Calculation Detail'!K1682="","",'Support - Calculation Detail'!K1682)</f>
        <v>130575</v>
      </c>
      <c r="L1682">
        <f>IF('Support - Calculation Detail'!L1682="","",'Support - Calculation Detail'!L1682)</f>
        <v>0</v>
      </c>
      <c r="M1682">
        <f>IF('Support - Calculation Detail'!M1682="","",'Support - Calculation Detail'!M1682)</f>
        <v>0</v>
      </c>
      <c r="N1682">
        <f>IF('Support - Calculation Detail'!N1682="","",'Support - Calculation Detail'!N1682)</f>
        <v>0</v>
      </c>
      <c r="P1682">
        <f>IF('Support - Calculation Detail'!O1682="","",'Support - Calculation Detail'!O1682)</f>
        <v>130575</v>
      </c>
      <c r="Q1682" t="b">
        <v>1</v>
      </c>
      <c r="R1682" t="str">
        <f t="shared" si="130"/>
        <v>4620004</v>
      </c>
      <c r="S1682" t="str">
        <f t="shared" si="131"/>
        <v>4620004-UT</v>
      </c>
      <c r="T1682" t="str">
        <f t="shared" si="132"/>
        <v>4620004-UT</v>
      </c>
      <c r="U1682" t="str">
        <f t="shared" si="133"/>
        <v>2</v>
      </c>
      <c r="V1682" t="str">
        <f t="shared" si="134"/>
        <v>UT</v>
      </c>
    </row>
    <row r="1683" spans="1:22" x14ac:dyDescent="0.35">
      <c r="A1683" t="str">
        <f>IF('Support - Calculation Detail'!A1683="","",LEFT('Support - Calculation Detail'!A1683,7)&amp;"-"&amp;RIGHT('Support - Calculation Detail'!A1683,2))</f>
        <v>4620005-UT</v>
      </c>
      <c r="B1683" t="str">
        <f>IF('Support - Calculation Detail'!C1683="","",'Support - Calculation Detail'!C1683)</f>
        <v>46</v>
      </c>
      <c r="C1683" t="str">
        <f>IF('Support - Calculation Detail'!B1683="","",'Support - Calculation Detail'!B1683)</f>
        <v>N</v>
      </c>
      <c r="D1683">
        <f>IF('Support - Calculation Detail'!D1683="","",'Support - Calculation Detail'!D1683)</f>
        <v>71402</v>
      </c>
      <c r="E1683">
        <f>IF('Support - Calculation Detail'!E1683="","",'Support - Calculation Detail'!E1683)</f>
        <v>0</v>
      </c>
      <c r="G1683">
        <f>IF('Support - Calculation Detail'!F1683="","",'Support - Calculation Detail'!F1683)</f>
        <v>71402</v>
      </c>
      <c r="H1683">
        <f>IF('Support - Calculation Detail'!G1683="","",'Support - Calculation Detail'!G1683)</f>
        <v>1.04</v>
      </c>
      <c r="I1683">
        <f>IF('Support - Calculation Detail'!H1683="","",'Support - Calculation Detail'!H1683)</f>
        <v>74258</v>
      </c>
      <c r="J1683">
        <f>IF('Support - Calculation Detail'!I1683="","",'Support - Calculation Detail'!I1683)</f>
        <v>0</v>
      </c>
      <c r="K1683">
        <f>IF('Support - Calculation Detail'!K1683="","",'Support - Calculation Detail'!K1683)</f>
        <v>74258</v>
      </c>
      <c r="L1683">
        <f>IF('Support - Calculation Detail'!L1683="","",'Support - Calculation Detail'!L1683)</f>
        <v>0</v>
      </c>
      <c r="M1683">
        <f>IF('Support - Calculation Detail'!M1683="","",'Support - Calculation Detail'!M1683)</f>
        <v>0</v>
      </c>
      <c r="N1683">
        <f>IF('Support - Calculation Detail'!N1683="","",'Support - Calculation Detail'!N1683)</f>
        <v>0</v>
      </c>
      <c r="P1683">
        <f>IF('Support - Calculation Detail'!O1683="","",'Support - Calculation Detail'!O1683)</f>
        <v>74258</v>
      </c>
      <c r="Q1683" t="b">
        <v>1</v>
      </c>
      <c r="R1683" t="str">
        <f t="shared" si="130"/>
        <v>4620005</v>
      </c>
      <c r="S1683" t="str">
        <f t="shared" si="131"/>
        <v>4620005-UT</v>
      </c>
      <c r="T1683" t="str">
        <f t="shared" si="132"/>
        <v>4620005-UT</v>
      </c>
      <c r="U1683" t="str">
        <f t="shared" si="133"/>
        <v>2</v>
      </c>
      <c r="V1683" t="str">
        <f t="shared" si="134"/>
        <v>UT</v>
      </c>
    </row>
    <row r="1684" spans="1:22" x14ac:dyDescent="0.35">
      <c r="A1684" t="str">
        <f>IF('Support - Calculation Detail'!A1684="","",LEFT('Support - Calculation Detail'!A1684,7)&amp;"-"&amp;RIGHT('Support - Calculation Detail'!A1684,2))</f>
        <v>4620005-TF</v>
      </c>
      <c r="B1684" t="str">
        <f>IF('Support - Calculation Detail'!C1684="","",'Support - Calculation Detail'!C1684)</f>
        <v>46</v>
      </c>
      <c r="C1684" t="str">
        <f>IF('Support - Calculation Detail'!B1684="","",'Support - Calculation Detail'!B1684)</f>
        <v>N</v>
      </c>
      <c r="D1684">
        <f>IF('Support - Calculation Detail'!D1684="","",'Support - Calculation Detail'!D1684)</f>
        <v>25585</v>
      </c>
      <c r="E1684">
        <f>IF('Support - Calculation Detail'!E1684="","",'Support - Calculation Detail'!E1684)</f>
        <v>0</v>
      </c>
      <c r="G1684">
        <f>IF('Support - Calculation Detail'!F1684="","",'Support - Calculation Detail'!F1684)</f>
        <v>25585</v>
      </c>
      <c r="H1684">
        <f>IF('Support - Calculation Detail'!G1684="","",'Support - Calculation Detail'!G1684)</f>
        <v>1.04</v>
      </c>
      <c r="I1684">
        <f>IF('Support - Calculation Detail'!H1684="","",'Support - Calculation Detail'!H1684)</f>
        <v>26608</v>
      </c>
      <c r="J1684">
        <f>IF('Support - Calculation Detail'!I1684="","",'Support - Calculation Detail'!I1684)</f>
        <v>0</v>
      </c>
      <c r="K1684">
        <f>IF('Support - Calculation Detail'!K1684="","",'Support - Calculation Detail'!K1684)</f>
        <v>26608</v>
      </c>
      <c r="L1684">
        <f>IF('Support - Calculation Detail'!L1684="","",'Support - Calculation Detail'!L1684)</f>
        <v>0</v>
      </c>
      <c r="M1684">
        <f>IF('Support - Calculation Detail'!M1684="","",'Support - Calculation Detail'!M1684)</f>
        <v>0</v>
      </c>
      <c r="N1684">
        <f>IF('Support - Calculation Detail'!N1684="","",'Support - Calculation Detail'!N1684)</f>
        <v>0</v>
      </c>
      <c r="P1684">
        <f>IF('Support - Calculation Detail'!O1684="","",'Support - Calculation Detail'!O1684)</f>
        <v>26608</v>
      </c>
      <c r="Q1684" t="b">
        <v>1</v>
      </c>
      <c r="R1684" t="str">
        <f t="shared" si="130"/>
        <v>4620005</v>
      </c>
      <c r="S1684" t="str">
        <f t="shared" si="131"/>
        <v>4620005-TF</v>
      </c>
      <c r="T1684" t="str">
        <f t="shared" si="132"/>
        <v>4620005-TF</v>
      </c>
      <c r="U1684" t="str">
        <f t="shared" si="133"/>
        <v>2</v>
      </c>
      <c r="V1684" t="str">
        <f t="shared" si="134"/>
        <v>TF</v>
      </c>
    </row>
    <row r="1685" spans="1:22" x14ac:dyDescent="0.35">
      <c r="A1685" t="str">
        <f>IF('Support - Calculation Detail'!A1685="","",LEFT('Support - Calculation Detail'!A1685,7)&amp;"-"&amp;RIGHT('Support - Calculation Detail'!A1685,2))</f>
        <v>4620006-TF</v>
      </c>
      <c r="B1685" t="str">
        <f>IF('Support - Calculation Detail'!C1685="","",'Support - Calculation Detail'!C1685)</f>
        <v>46</v>
      </c>
      <c r="C1685" t="str">
        <f>IF('Support - Calculation Detail'!B1685="","",'Support - Calculation Detail'!B1685)</f>
        <v>N</v>
      </c>
      <c r="D1685">
        <f>IF('Support - Calculation Detail'!D1685="","",'Support - Calculation Detail'!D1685)</f>
        <v>47413</v>
      </c>
      <c r="E1685">
        <f>IF('Support - Calculation Detail'!E1685="","",'Support - Calculation Detail'!E1685)</f>
        <v>0</v>
      </c>
      <c r="G1685">
        <f>IF('Support - Calculation Detail'!F1685="","",'Support - Calculation Detail'!F1685)</f>
        <v>47413</v>
      </c>
      <c r="H1685">
        <f>IF('Support - Calculation Detail'!G1685="","",'Support - Calculation Detail'!G1685)</f>
        <v>1.04</v>
      </c>
      <c r="I1685">
        <f>IF('Support - Calculation Detail'!H1685="","",'Support - Calculation Detail'!H1685)</f>
        <v>49310</v>
      </c>
      <c r="J1685">
        <f>IF('Support - Calculation Detail'!I1685="","",'Support - Calculation Detail'!I1685)</f>
        <v>0</v>
      </c>
      <c r="K1685">
        <f>IF('Support - Calculation Detail'!K1685="","",'Support - Calculation Detail'!K1685)</f>
        <v>49310</v>
      </c>
      <c r="L1685">
        <f>IF('Support - Calculation Detail'!L1685="","",'Support - Calculation Detail'!L1685)</f>
        <v>0</v>
      </c>
      <c r="M1685">
        <f>IF('Support - Calculation Detail'!M1685="","",'Support - Calculation Detail'!M1685)</f>
        <v>0</v>
      </c>
      <c r="N1685">
        <f>IF('Support - Calculation Detail'!N1685="","",'Support - Calculation Detail'!N1685)</f>
        <v>0</v>
      </c>
      <c r="P1685">
        <f>IF('Support - Calculation Detail'!O1685="","",'Support - Calculation Detail'!O1685)</f>
        <v>49310</v>
      </c>
      <c r="Q1685" t="b">
        <v>1</v>
      </c>
      <c r="R1685" t="str">
        <f t="shared" si="130"/>
        <v>4620006</v>
      </c>
      <c r="S1685" t="str">
        <f t="shared" si="131"/>
        <v>4620006-TF</v>
      </c>
      <c r="T1685" t="str">
        <f t="shared" si="132"/>
        <v>4620006-TF</v>
      </c>
      <c r="U1685" t="str">
        <f t="shared" si="133"/>
        <v>2</v>
      </c>
      <c r="V1685" t="str">
        <f t="shared" si="134"/>
        <v>TF</v>
      </c>
    </row>
    <row r="1686" spans="1:22" x14ac:dyDescent="0.35">
      <c r="A1686" t="str">
        <f>IF('Support - Calculation Detail'!A1686="","",LEFT('Support - Calculation Detail'!A1686,7)&amp;"-"&amp;RIGHT('Support - Calculation Detail'!A1686,2))</f>
        <v>4620006-UT</v>
      </c>
      <c r="B1686" t="str">
        <f>IF('Support - Calculation Detail'!C1686="","",'Support - Calculation Detail'!C1686)</f>
        <v>46</v>
      </c>
      <c r="C1686" t="str">
        <f>IF('Support - Calculation Detail'!B1686="","",'Support - Calculation Detail'!B1686)</f>
        <v>N</v>
      </c>
      <c r="D1686">
        <f>IF('Support - Calculation Detail'!D1686="","",'Support - Calculation Detail'!D1686)</f>
        <v>20935</v>
      </c>
      <c r="E1686">
        <f>IF('Support - Calculation Detail'!E1686="","",'Support - Calculation Detail'!E1686)</f>
        <v>0</v>
      </c>
      <c r="G1686">
        <f>IF('Support - Calculation Detail'!F1686="","",'Support - Calculation Detail'!F1686)</f>
        <v>20935</v>
      </c>
      <c r="H1686">
        <f>IF('Support - Calculation Detail'!G1686="","",'Support - Calculation Detail'!G1686)</f>
        <v>1.04</v>
      </c>
      <c r="I1686">
        <f>IF('Support - Calculation Detail'!H1686="","",'Support - Calculation Detail'!H1686)</f>
        <v>21772</v>
      </c>
      <c r="J1686">
        <f>IF('Support - Calculation Detail'!I1686="","",'Support - Calculation Detail'!I1686)</f>
        <v>0</v>
      </c>
      <c r="K1686">
        <f>IF('Support - Calculation Detail'!K1686="","",'Support - Calculation Detail'!K1686)</f>
        <v>21772</v>
      </c>
      <c r="L1686">
        <f>IF('Support - Calculation Detail'!L1686="","",'Support - Calculation Detail'!L1686)</f>
        <v>0</v>
      </c>
      <c r="M1686">
        <f>IF('Support - Calculation Detail'!M1686="","",'Support - Calculation Detail'!M1686)</f>
        <v>0</v>
      </c>
      <c r="N1686">
        <f>IF('Support - Calculation Detail'!N1686="","",'Support - Calculation Detail'!N1686)</f>
        <v>0</v>
      </c>
      <c r="P1686">
        <f>IF('Support - Calculation Detail'!O1686="","",'Support - Calculation Detail'!O1686)</f>
        <v>21772</v>
      </c>
      <c r="Q1686" t="b">
        <v>1</v>
      </c>
      <c r="R1686" t="str">
        <f t="shared" si="130"/>
        <v>4620006</v>
      </c>
      <c r="S1686" t="str">
        <f t="shared" si="131"/>
        <v>4620006-UT</v>
      </c>
      <c r="T1686" t="str">
        <f t="shared" si="132"/>
        <v>4620006-UT</v>
      </c>
      <c r="U1686" t="str">
        <f t="shared" si="133"/>
        <v>2</v>
      </c>
      <c r="V1686" t="str">
        <f t="shared" si="134"/>
        <v>UT</v>
      </c>
    </row>
    <row r="1687" spans="1:22" x14ac:dyDescent="0.35">
      <c r="A1687" t="str">
        <f>IF('Support - Calculation Detail'!A1687="","",LEFT('Support - Calculation Detail'!A1687,7)&amp;"-"&amp;RIGHT('Support - Calculation Detail'!A1687,2))</f>
        <v>4620007-UT</v>
      </c>
      <c r="B1687" t="str">
        <f>IF('Support - Calculation Detail'!C1687="","",'Support - Calculation Detail'!C1687)</f>
        <v>46</v>
      </c>
      <c r="C1687" t="str">
        <f>IF('Support - Calculation Detail'!B1687="","",'Support - Calculation Detail'!B1687)</f>
        <v>N</v>
      </c>
      <c r="D1687">
        <f>IF('Support - Calculation Detail'!D1687="","",'Support - Calculation Detail'!D1687)</f>
        <v>25045</v>
      </c>
      <c r="E1687">
        <f>IF('Support - Calculation Detail'!E1687="","",'Support - Calculation Detail'!E1687)</f>
        <v>0</v>
      </c>
      <c r="G1687">
        <f>IF('Support - Calculation Detail'!F1687="","",'Support - Calculation Detail'!F1687)</f>
        <v>25045</v>
      </c>
      <c r="H1687">
        <f>IF('Support - Calculation Detail'!G1687="","",'Support - Calculation Detail'!G1687)</f>
        <v>1.04</v>
      </c>
      <c r="I1687">
        <f>IF('Support - Calculation Detail'!H1687="","",'Support - Calculation Detail'!H1687)</f>
        <v>26047</v>
      </c>
      <c r="J1687">
        <f>IF('Support - Calculation Detail'!I1687="","",'Support - Calculation Detail'!I1687)</f>
        <v>0</v>
      </c>
      <c r="K1687">
        <f>IF('Support - Calculation Detail'!K1687="","",'Support - Calculation Detail'!K1687)</f>
        <v>26047</v>
      </c>
      <c r="L1687">
        <f>IF('Support - Calculation Detail'!L1687="","",'Support - Calculation Detail'!L1687)</f>
        <v>0</v>
      </c>
      <c r="M1687">
        <f>IF('Support - Calculation Detail'!M1687="","",'Support - Calculation Detail'!M1687)</f>
        <v>0</v>
      </c>
      <c r="N1687">
        <f>IF('Support - Calculation Detail'!N1687="","",'Support - Calculation Detail'!N1687)</f>
        <v>0</v>
      </c>
      <c r="P1687">
        <f>IF('Support - Calculation Detail'!O1687="","",'Support - Calculation Detail'!O1687)</f>
        <v>26047</v>
      </c>
      <c r="Q1687" t="b">
        <v>1</v>
      </c>
      <c r="R1687" t="str">
        <f t="shared" si="130"/>
        <v>4620007</v>
      </c>
      <c r="S1687" t="str">
        <f t="shared" si="131"/>
        <v>4620007-UT</v>
      </c>
      <c r="T1687" t="str">
        <f t="shared" si="132"/>
        <v>4620007-UT</v>
      </c>
      <c r="U1687" t="str">
        <f t="shared" si="133"/>
        <v>2</v>
      </c>
      <c r="V1687" t="str">
        <f t="shared" si="134"/>
        <v>UT</v>
      </c>
    </row>
    <row r="1688" spans="1:22" x14ac:dyDescent="0.35">
      <c r="A1688" t="str">
        <f>IF('Support - Calculation Detail'!A1688="","",LEFT('Support - Calculation Detail'!A1688,7)&amp;"-"&amp;RIGHT('Support - Calculation Detail'!A1688,2))</f>
        <v>4620007-TF</v>
      </c>
      <c r="B1688" t="str">
        <f>IF('Support - Calculation Detail'!C1688="","",'Support - Calculation Detail'!C1688)</f>
        <v>46</v>
      </c>
      <c r="C1688" t="str">
        <f>IF('Support - Calculation Detail'!B1688="","",'Support - Calculation Detail'!B1688)</f>
        <v>N</v>
      </c>
      <c r="D1688">
        <f>IF('Support - Calculation Detail'!D1688="","",'Support - Calculation Detail'!D1688)</f>
        <v>86875</v>
      </c>
      <c r="E1688">
        <f>IF('Support - Calculation Detail'!E1688="","",'Support - Calculation Detail'!E1688)</f>
        <v>0</v>
      </c>
      <c r="G1688">
        <f>IF('Support - Calculation Detail'!F1688="","",'Support - Calculation Detail'!F1688)</f>
        <v>86875</v>
      </c>
      <c r="H1688">
        <f>IF('Support - Calculation Detail'!G1688="","",'Support - Calculation Detail'!G1688)</f>
        <v>1.04</v>
      </c>
      <c r="I1688">
        <f>IF('Support - Calculation Detail'!H1688="","",'Support - Calculation Detail'!H1688)</f>
        <v>90350</v>
      </c>
      <c r="J1688">
        <f>IF('Support - Calculation Detail'!I1688="","",'Support - Calculation Detail'!I1688)</f>
        <v>0</v>
      </c>
      <c r="K1688">
        <f>IF('Support - Calculation Detail'!K1688="","",'Support - Calculation Detail'!K1688)</f>
        <v>90350</v>
      </c>
      <c r="L1688">
        <f>IF('Support - Calculation Detail'!L1688="","",'Support - Calculation Detail'!L1688)</f>
        <v>0</v>
      </c>
      <c r="M1688">
        <f>IF('Support - Calculation Detail'!M1688="","",'Support - Calculation Detail'!M1688)</f>
        <v>0</v>
      </c>
      <c r="N1688">
        <f>IF('Support - Calculation Detail'!N1688="","",'Support - Calculation Detail'!N1688)</f>
        <v>0</v>
      </c>
      <c r="P1688">
        <f>IF('Support - Calculation Detail'!O1688="","",'Support - Calculation Detail'!O1688)</f>
        <v>90350</v>
      </c>
      <c r="Q1688" t="b">
        <v>1</v>
      </c>
      <c r="R1688" t="str">
        <f t="shared" si="130"/>
        <v>4620007</v>
      </c>
      <c r="S1688" t="str">
        <f t="shared" si="131"/>
        <v>4620007-TF</v>
      </c>
      <c r="T1688" t="str">
        <f t="shared" si="132"/>
        <v>4620007-TF</v>
      </c>
      <c r="U1688" t="str">
        <f t="shared" si="133"/>
        <v>2</v>
      </c>
      <c r="V1688" t="str">
        <f t="shared" si="134"/>
        <v>TF</v>
      </c>
    </row>
    <row r="1689" spans="1:22" x14ac:dyDescent="0.35">
      <c r="A1689" t="str">
        <f>IF('Support - Calculation Detail'!A1689="","",LEFT('Support - Calculation Detail'!A1689,7)&amp;"-"&amp;RIGHT('Support - Calculation Detail'!A1689,2))</f>
        <v>4620008-UT</v>
      </c>
      <c r="B1689" t="str">
        <f>IF('Support - Calculation Detail'!C1689="","",'Support - Calculation Detail'!C1689)</f>
        <v>46</v>
      </c>
      <c r="C1689" t="str">
        <f>IF('Support - Calculation Detail'!B1689="","",'Support - Calculation Detail'!B1689)</f>
        <v>N</v>
      </c>
      <c r="D1689">
        <f>IF('Support - Calculation Detail'!D1689="","",'Support - Calculation Detail'!D1689)</f>
        <v>10833</v>
      </c>
      <c r="E1689">
        <f>IF('Support - Calculation Detail'!E1689="","",'Support - Calculation Detail'!E1689)</f>
        <v>0</v>
      </c>
      <c r="G1689">
        <f>IF('Support - Calculation Detail'!F1689="","",'Support - Calculation Detail'!F1689)</f>
        <v>10833</v>
      </c>
      <c r="H1689">
        <f>IF('Support - Calculation Detail'!G1689="","",'Support - Calculation Detail'!G1689)</f>
        <v>1.04</v>
      </c>
      <c r="I1689">
        <f>IF('Support - Calculation Detail'!H1689="","",'Support - Calculation Detail'!H1689)</f>
        <v>11266</v>
      </c>
      <c r="J1689">
        <f>IF('Support - Calculation Detail'!I1689="","",'Support - Calculation Detail'!I1689)</f>
        <v>0</v>
      </c>
      <c r="K1689">
        <f>IF('Support - Calculation Detail'!K1689="","",'Support - Calculation Detail'!K1689)</f>
        <v>11266</v>
      </c>
      <c r="L1689">
        <f>IF('Support - Calculation Detail'!L1689="","",'Support - Calculation Detail'!L1689)</f>
        <v>0</v>
      </c>
      <c r="M1689">
        <f>IF('Support - Calculation Detail'!M1689="","",'Support - Calculation Detail'!M1689)</f>
        <v>0</v>
      </c>
      <c r="N1689">
        <f>IF('Support - Calculation Detail'!N1689="","",'Support - Calculation Detail'!N1689)</f>
        <v>0</v>
      </c>
      <c r="P1689">
        <f>IF('Support - Calculation Detail'!O1689="","",'Support - Calculation Detail'!O1689)</f>
        <v>11266</v>
      </c>
      <c r="Q1689" t="b">
        <v>1</v>
      </c>
      <c r="R1689" t="str">
        <f t="shared" si="130"/>
        <v>4620008</v>
      </c>
      <c r="S1689" t="str">
        <f t="shared" si="131"/>
        <v>4620008-UT</v>
      </c>
      <c r="T1689" t="str">
        <f t="shared" si="132"/>
        <v>4620008-UT</v>
      </c>
      <c r="U1689" t="str">
        <f t="shared" si="133"/>
        <v>2</v>
      </c>
      <c r="V1689" t="str">
        <f t="shared" si="134"/>
        <v>UT</v>
      </c>
    </row>
    <row r="1690" spans="1:22" x14ac:dyDescent="0.35">
      <c r="A1690" t="str">
        <f>IF('Support - Calculation Detail'!A1690="","",LEFT('Support - Calculation Detail'!A1690,7)&amp;"-"&amp;RIGHT('Support - Calculation Detail'!A1690,2))</f>
        <v>4620009-UT</v>
      </c>
      <c r="B1690" t="str">
        <f>IF('Support - Calculation Detail'!C1690="","",'Support - Calculation Detail'!C1690)</f>
        <v>46</v>
      </c>
      <c r="C1690" t="str">
        <f>IF('Support - Calculation Detail'!B1690="","",'Support - Calculation Detail'!B1690)</f>
        <v>N</v>
      </c>
      <c r="D1690">
        <f>IF('Support - Calculation Detail'!D1690="","",'Support - Calculation Detail'!D1690)</f>
        <v>6127</v>
      </c>
      <c r="E1690">
        <f>IF('Support - Calculation Detail'!E1690="","",'Support - Calculation Detail'!E1690)</f>
        <v>0</v>
      </c>
      <c r="G1690">
        <f>IF('Support - Calculation Detail'!F1690="","",'Support - Calculation Detail'!F1690)</f>
        <v>6127</v>
      </c>
      <c r="H1690">
        <f>IF('Support - Calculation Detail'!G1690="","",'Support - Calculation Detail'!G1690)</f>
        <v>1.04</v>
      </c>
      <c r="I1690">
        <f>IF('Support - Calculation Detail'!H1690="","",'Support - Calculation Detail'!H1690)</f>
        <v>6372</v>
      </c>
      <c r="J1690">
        <f>IF('Support - Calculation Detail'!I1690="","",'Support - Calculation Detail'!I1690)</f>
        <v>0</v>
      </c>
      <c r="K1690">
        <f>IF('Support - Calculation Detail'!K1690="","",'Support - Calculation Detail'!K1690)</f>
        <v>6372</v>
      </c>
      <c r="L1690">
        <f>IF('Support - Calculation Detail'!L1690="","",'Support - Calculation Detail'!L1690)</f>
        <v>0</v>
      </c>
      <c r="M1690">
        <f>IF('Support - Calculation Detail'!M1690="","",'Support - Calculation Detail'!M1690)</f>
        <v>0</v>
      </c>
      <c r="N1690">
        <f>IF('Support - Calculation Detail'!N1690="","",'Support - Calculation Detail'!N1690)</f>
        <v>0</v>
      </c>
      <c r="P1690">
        <f>IF('Support - Calculation Detail'!O1690="","",'Support - Calculation Detail'!O1690)</f>
        <v>6372</v>
      </c>
      <c r="Q1690" t="b">
        <v>1</v>
      </c>
      <c r="R1690" t="str">
        <f t="shared" si="130"/>
        <v>4620009</v>
      </c>
      <c r="S1690" t="str">
        <f t="shared" si="131"/>
        <v>4620009-UT</v>
      </c>
      <c r="T1690" t="str">
        <f t="shared" si="132"/>
        <v>4620009-UT</v>
      </c>
      <c r="U1690" t="str">
        <f t="shared" si="133"/>
        <v>2</v>
      </c>
      <c r="V1690" t="str">
        <f t="shared" si="134"/>
        <v>UT</v>
      </c>
    </row>
    <row r="1691" spans="1:22" x14ac:dyDescent="0.35">
      <c r="A1691" t="str">
        <f>IF('Support - Calculation Detail'!A1691="","",LEFT('Support - Calculation Detail'!A1691,7)&amp;"-"&amp;RIGHT('Support - Calculation Detail'!A1691,2))</f>
        <v>4620009-TF</v>
      </c>
      <c r="B1691" t="str">
        <f>IF('Support - Calculation Detail'!C1691="","",'Support - Calculation Detail'!C1691)</f>
        <v>46</v>
      </c>
      <c r="C1691" t="str">
        <f>IF('Support - Calculation Detail'!B1691="","",'Support - Calculation Detail'!B1691)</f>
        <v>N</v>
      </c>
      <c r="D1691">
        <f>IF('Support - Calculation Detail'!D1691="","",'Support - Calculation Detail'!D1691)</f>
        <v>14863</v>
      </c>
      <c r="E1691">
        <f>IF('Support - Calculation Detail'!E1691="","",'Support - Calculation Detail'!E1691)</f>
        <v>0</v>
      </c>
      <c r="G1691">
        <f>IF('Support - Calculation Detail'!F1691="","",'Support - Calculation Detail'!F1691)</f>
        <v>14863</v>
      </c>
      <c r="H1691">
        <f>IF('Support - Calculation Detail'!G1691="","",'Support - Calculation Detail'!G1691)</f>
        <v>1.04</v>
      </c>
      <c r="I1691">
        <f>IF('Support - Calculation Detail'!H1691="","",'Support - Calculation Detail'!H1691)</f>
        <v>15458</v>
      </c>
      <c r="J1691">
        <f>IF('Support - Calculation Detail'!I1691="","",'Support - Calculation Detail'!I1691)</f>
        <v>0</v>
      </c>
      <c r="K1691">
        <f>IF('Support - Calculation Detail'!K1691="","",'Support - Calculation Detail'!K1691)</f>
        <v>15458</v>
      </c>
      <c r="L1691">
        <f>IF('Support - Calculation Detail'!L1691="","",'Support - Calculation Detail'!L1691)</f>
        <v>0</v>
      </c>
      <c r="M1691">
        <f>IF('Support - Calculation Detail'!M1691="","",'Support - Calculation Detail'!M1691)</f>
        <v>0</v>
      </c>
      <c r="N1691">
        <f>IF('Support - Calculation Detail'!N1691="","",'Support - Calculation Detail'!N1691)</f>
        <v>0</v>
      </c>
      <c r="P1691">
        <f>IF('Support - Calculation Detail'!O1691="","",'Support - Calculation Detail'!O1691)</f>
        <v>15458</v>
      </c>
      <c r="Q1691" t="b">
        <v>1</v>
      </c>
      <c r="R1691" t="str">
        <f t="shared" si="130"/>
        <v>4620009</v>
      </c>
      <c r="S1691" t="str">
        <f t="shared" si="131"/>
        <v>4620009-TF</v>
      </c>
      <c r="T1691" t="str">
        <f t="shared" si="132"/>
        <v>4620009-TF</v>
      </c>
      <c r="U1691" t="str">
        <f t="shared" si="133"/>
        <v>2</v>
      </c>
      <c r="V1691" t="str">
        <f t="shared" si="134"/>
        <v>TF</v>
      </c>
    </row>
    <row r="1692" spans="1:22" x14ac:dyDescent="0.35">
      <c r="A1692" t="str">
        <f>IF('Support - Calculation Detail'!A1692="","",LEFT('Support - Calculation Detail'!A1692,7)&amp;"-"&amp;RIGHT('Support - Calculation Detail'!A1692,2))</f>
        <v>4620010-TF</v>
      </c>
      <c r="B1692" t="str">
        <f>IF('Support - Calculation Detail'!C1692="","",'Support - Calculation Detail'!C1692)</f>
        <v>46</v>
      </c>
      <c r="C1692" t="str">
        <f>IF('Support - Calculation Detail'!B1692="","",'Support - Calculation Detail'!B1692)</f>
        <v>N</v>
      </c>
      <c r="D1692">
        <f>IF('Support - Calculation Detail'!D1692="","",'Support - Calculation Detail'!D1692)</f>
        <v>157753</v>
      </c>
      <c r="E1692">
        <f>IF('Support - Calculation Detail'!E1692="","",'Support - Calculation Detail'!E1692)</f>
        <v>0</v>
      </c>
      <c r="G1692">
        <f>IF('Support - Calculation Detail'!F1692="","",'Support - Calculation Detail'!F1692)</f>
        <v>157753</v>
      </c>
      <c r="H1692">
        <f>IF('Support - Calculation Detail'!G1692="","",'Support - Calculation Detail'!G1692)</f>
        <v>1.04</v>
      </c>
      <c r="I1692">
        <f>IF('Support - Calculation Detail'!H1692="","",'Support - Calculation Detail'!H1692)</f>
        <v>164063</v>
      </c>
      <c r="J1692">
        <f>IF('Support - Calculation Detail'!I1692="","",'Support - Calculation Detail'!I1692)</f>
        <v>0</v>
      </c>
      <c r="K1692">
        <f>IF('Support - Calculation Detail'!K1692="","",'Support - Calculation Detail'!K1692)</f>
        <v>164063</v>
      </c>
      <c r="L1692">
        <f>IF('Support - Calculation Detail'!L1692="","",'Support - Calculation Detail'!L1692)</f>
        <v>0</v>
      </c>
      <c r="M1692">
        <f>IF('Support - Calculation Detail'!M1692="","",'Support - Calculation Detail'!M1692)</f>
        <v>0</v>
      </c>
      <c r="N1692">
        <f>IF('Support - Calculation Detail'!N1692="","",'Support - Calculation Detail'!N1692)</f>
        <v>0</v>
      </c>
      <c r="P1692">
        <f>IF('Support - Calculation Detail'!O1692="","",'Support - Calculation Detail'!O1692)</f>
        <v>164063</v>
      </c>
      <c r="Q1692" t="b">
        <v>1</v>
      </c>
      <c r="R1692" t="str">
        <f t="shared" si="130"/>
        <v>4620010</v>
      </c>
      <c r="S1692" t="str">
        <f t="shared" si="131"/>
        <v>4620010-TF</v>
      </c>
      <c r="T1692" t="str">
        <f t="shared" si="132"/>
        <v>4620010-TF</v>
      </c>
      <c r="U1692" t="str">
        <f t="shared" si="133"/>
        <v>2</v>
      </c>
      <c r="V1692" t="str">
        <f t="shared" si="134"/>
        <v>TF</v>
      </c>
    </row>
    <row r="1693" spans="1:22" x14ac:dyDescent="0.35">
      <c r="A1693" t="str">
        <f>IF('Support - Calculation Detail'!A1693="","",LEFT('Support - Calculation Detail'!A1693,7)&amp;"-"&amp;RIGHT('Support - Calculation Detail'!A1693,2))</f>
        <v>4620010-UT</v>
      </c>
      <c r="B1693" t="str">
        <f>IF('Support - Calculation Detail'!C1693="","",'Support - Calculation Detail'!C1693)</f>
        <v>46</v>
      </c>
      <c r="C1693" t="str">
        <f>IF('Support - Calculation Detail'!B1693="","",'Support - Calculation Detail'!B1693)</f>
        <v>N</v>
      </c>
      <c r="D1693">
        <f>IF('Support - Calculation Detail'!D1693="","",'Support - Calculation Detail'!D1693)</f>
        <v>25556</v>
      </c>
      <c r="E1693">
        <f>IF('Support - Calculation Detail'!E1693="","",'Support - Calculation Detail'!E1693)</f>
        <v>0</v>
      </c>
      <c r="G1693">
        <f>IF('Support - Calculation Detail'!F1693="","",'Support - Calculation Detail'!F1693)</f>
        <v>25556</v>
      </c>
      <c r="H1693">
        <f>IF('Support - Calculation Detail'!G1693="","",'Support - Calculation Detail'!G1693)</f>
        <v>1.04</v>
      </c>
      <c r="I1693">
        <f>IF('Support - Calculation Detail'!H1693="","",'Support - Calculation Detail'!H1693)</f>
        <v>26578</v>
      </c>
      <c r="J1693">
        <f>IF('Support - Calculation Detail'!I1693="","",'Support - Calculation Detail'!I1693)</f>
        <v>0</v>
      </c>
      <c r="K1693">
        <f>IF('Support - Calculation Detail'!K1693="","",'Support - Calculation Detail'!K1693)</f>
        <v>26578</v>
      </c>
      <c r="L1693">
        <f>IF('Support - Calculation Detail'!L1693="","",'Support - Calculation Detail'!L1693)</f>
        <v>0</v>
      </c>
      <c r="M1693">
        <f>IF('Support - Calculation Detail'!M1693="","",'Support - Calculation Detail'!M1693)</f>
        <v>0</v>
      </c>
      <c r="N1693">
        <f>IF('Support - Calculation Detail'!N1693="","",'Support - Calculation Detail'!N1693)</f>
        <v>0</v>
      </c>
      <c r="P1693">
        <f>IF('Support - Calculation Detail'!O1693="","",'Support - Calculation Detail'!O1693)</f>
        <v>26578</v>
      </c>
      <c r="Q1693" t="b">
        <v>1</v>
      </c>
      <c r="R1693" t="str">
        <f t="shared" si="130"/>
        <v>4620010</v>
      </c>
      <c r="S1693" t="str">
        <f t="shared" si="131"/>
        <v>4620010-UT</v>
      </c>
      <c r="T1693" t="str">
        <f t="shared" si="132"/>
        <v>4620010-UT</v>
      </c>
      <c r="U1693" t="str">
        <f t="shared" si="133"/>
        <v>2</v>
      </c>
      <c r="V1693" t="str">
        <f t="shared" si="134"/>
        <v>UT</v>
      </c>
    </row>
    <row r="1694" spans="1:22" x14ac:dyDescent="0.35">
      <c r="A1694" t="str">
        <f>IF('Support - Calculation Detail'!A1694="","",LEFT('Support - Calculation Detail'!A1694,7)&amp;"-"&amp;RIGHT('Support - Calculation Detail'!A1694,2))</f>
        <v>4620011-UT</v>
      </c>
      <c r="B1694" t="str">
        <f>IF('Support - Calculation Detail'!C1694="","",'Support - Calculation Detail'!C1694)</f>
        <v>46</v>
      </c>
      <c r="C1694" t="str">
        <f>IF('Support - Calculation Detail'!B1694="","",'Support - Calculation Detail'!B1694)</f>
        <v>N</v>
      </c>
      <c r="D1694">
        <f>IF('Support - Calculation Detail'!D1694="","",'Support - Calculation Detail'!D1694)</f>
        <v>14931</v>
      </c>
      <c r="E1694">
        <f>IF('Support - Calculation Detail'!E1694="","",'Support - Calculation Detail'!E1694)</f>
        <v>0</v>
      </c>
      <c r="G1694">
        <f>IF('Support - Calculation Detail'!F1694="","",'Support - Calculation Detail'!F1694)</f>
        <v>14931</v>
      </c>
      <c r="H1694">
        <f>IF('Support - Calculation Detail'!G1694="","",'Support - Calculation Detail'!G1694)</f>
        <v>1.04</v>
      </c>
      <c r="I1694">
        <f>IF('Support - Calculation Detail'!H1694="","",'Support - Calculation Detail'!H1694)</f>
        <v>15528</v>
      </c>
      <c r="J1694">
        <f>IF('Support - Calculation Detail'!I1694="","",'Support - Calculation Detail'!I1694)</f>
        <v>0</v>
      </c>
      <c r="K1694">
        <f>IF('Support - Calculation Detail'!K1694="","",'Support - Calculation Detail'!K1694)</f>
        <v>15528</v>
      </c>
      <c r="L1694">
        <f>IF('Support - Calculation Detail'!L1694="","",'Support - Calculation Detail'!L1694)</f>
        <v>0</v>
      </c>
      <c r="M1694">
        <f>IF('Support - Calculation Detail'!M1694="","",'Support - Calculation Detail'!M1694)</f>
        <v>0</v>
      </c>
      <c r="N1694">
        <f>IF('Support - Calculation Detail'!N1694="","",'Support - Calculation Detail'!N1694)</f>
        <v>0</v>
      </c>
      <c r="P1694">
        <f>IF('Support - Calculation Detail'!O1694="","",'Support - Calculation Detail'!O1694)</f>
        <v>15528</v>
      </c>
      <c r="Q1694" t="b">
        <v>1</v>
      </c>
      <c r="R1694" t="str">
        <f t="shared" si="130"/>
        <v>4620011</v>
      </c>
      <c r="S1694" t="str">
        <f t="shared" si="131"/>
        <v>4620011-UT</v>
      </c>
      <c r="T1694" t="str">
        <f t="shared" si="132"/>
        <v>4620011-UT</v>
      </c>
      <c r="U1694" t="str">
        <f t="shared" si="133"/>
        <v>2</v>
      </c>
      <c r="V1694" t="str">
        <f t="shared" si="134"/>
        <v>UT</v>
      </c>
    </row>
    <row r="1695" spans="1:22" x14ac:dyDescent="0.35">
      <c r="A1695" t="str">
        <f>IF('Support - Calculation Detail'!A1695="","",LEFT('Support - Calculation Detail'!A1695,7)&amp;"-"&amp;RIGHT('Support - Calculation Detail'!A1695,2))</f>
        <v>4620011-TF</v>
      </c>
      <c r="B1695" t="str">
        <f>IF('Support - Calculation Detail'!C1695="","",'Support - Calculation Detail'!C1695)</f>
        <v>46</v>
      </c>
      <c r="C1695" t="str">
        <f>IF('Support - Calculation Detail'!B1695="","",'Support - Calculation Detail'!B1695)</f>
        <v>N</v>
      </c>
      <c r="D1695">
        <f>IF('Support - Calculation Detail'!D1695="","",'Support - Calculation Detail'!D1695)</f>
        <v>119419</v>
      </c>
      <c r="E1695">
        <f>IF('Support - Calculation Detail'!E1695="","",'Support - Calculation Detail'!E1695)</f>
        <v>0</v>
      </c>
      <c r="G1695">
        <f>IF('Support - Calculation Detail'!F1695="","",'Support - Calculation Detail'!F1695)</f>
        <v>119419</v>
      </c>
      <c r="H1695">
        <f>IF('Support - Calculation Detail'!G1695="","",'Support - Calculation Detail'!G1695)</f>
        <v>1.04</v>
      </c>
      <c r="I1695">
        <f>IF('Support - Calculation Detail'!H1695="","",'Support - Calculation Detail'!H1695)</f>
        <v>124196</v>
      </c>
      <c r="J1695">
        <f>IF('Support - Calculation Detail'!I1695="","",'Support - Calculation Detail'!I1695)</f>
        <v>0</v>
      </c>
      <c r="K1695">
        <f>IF('Support - Calculation Detail'!K1695="","",'Support - Calculation Detail'!K1695)</f>
        <v>124196</v>
      </c>
      <c r="L1695">
        <f>IF('Support - Calculation Detail'!L1695="","",'Support - Calculation Detail'!L1695)</f>
        <v>0</v>
      </c>
      <c r="M1695">
        <f>IF('Support - Calculation Detail'!M1695="","",'Support - Calculation Detail'!M1695)</f>
        <v>0</v>
      </c>
      <c r="N1695">
        <f>IF('Support - Calculation Detail'!N1695="","",'Support - Calculation Detail'!N1695)</f>
        <v>0</v>
      </c>
      <c r="P1695">
        <f>IF('Support - Calculation Detail'!O1695="","",'Support - Calculation Detail'!O1695)</f>
        <v>124196</v>
      </c>
      <c r="Q1695" t="b">
        <v>1</v>
      </c>
      <c r="R1695" t="str">
        <f t="shared" si="130"/>
        <v>4620011</v>
      </c>
      <c r="S1695" t="str">
        <f t="shared" si="131"/>
        <v>4620011-TF</v>
      </c>
      <c r="T1695" t="str">
        <f t="shared" si="132"/>
        <v>4620011-TF</v>
      </c>
      <c r="U1695" t="str">
        <f t="shared" si="133"/>
        <v>2</v>
      </c>
      <c r="V1695" t="str">
        <f t="shared" si="134"/>
        <v>TF</v>
      </c>
    </row>
    <row r="1696" spans="1:22" x14ac:dyDescent="0.35">
      <c r="A1696" t="str">
        <f>IF('Support - Calculation Detail'!A1696="","",LEFT('Support - Calculation Detail'!A1696,7)&amp;"-"&amp;RIGHT('Support - Calculation Detail'!A1696,2))</f>
        <v>4620012-UT</v>
      </c>
      <c r="B1696" t="str">
        <f>IF('Support - Calculation Detail'!C1696="","",'Support - Calculation Detail'!C1696)</f>
        <v>46</v>
      </c>
      <c r="C1696" t="str">
        <f>IF('Support - Calculation Detail'!B1696="","",'Support - Calculation Detail'!B1696)</f>
        <v>N</v>
      </c>
      <c r="D1696">
        <f>IF('Support - Calculation Detail'!D1696="","",'Support - Calculation Detail'!D1696)</f>
        <v>242366</v>
      </c>
      <c r="E1696">
        <f>IF('Support - Calculation Detail'!E1696="","",'Support - Calculation Detail'!E1696)</f>
        <v>0</v>
      </c>
      <c r="G1696">
        <f>IF('Support - Calculation Detail'!F1696="","",'Support - Calculation Detail'!F1696)</f>
        <v>242366</v>
      </c>
      <c r="H1696">
        <f>IF('Support - Calculation Detail'!G1696="","",'Support - Calculation Detail'!G1696)</f>
        <v>1.04</v>
      </c>
      <c r="I1696">
        <f>IF('Support - Calculation Detail'!H1696="","",'Support - Calculation Detail'!H1696)</f>
        <v>252061</v>
      </c>
      <c r="J1696">
        <f>IF('Support - Calculation Detail'!I1696="","",'Support - Calculation Detail'!I1696)</f>
        <v>0</v>
      </c>
      <c r="K1696">
        <f>IF('Support - Calculation Detail'!K1696="","",'Support - Calculation Detail'!K1696)</f>
        <v>252061</v>
      </c>
      <c r="L1696">
        <f>IF('Support - Calculation Detail'!L1696="","",'Support - Calculation Detail'!L1696)</f>
        <v>0</v>
      </c>
      <c r="M1696">
        <f>IF('Support - Calculation Detail'!M1696="","",'Support - Calculation Detail'!M1696)</f>
        <v>0</v>
      </c>
      <c r="N1696">
        <f>IF('Support - Calculation Detail'!N1696="","",'Support - Calculation Detail'!N1696)</f>
        <v>0</v>
      </c>
      <c r="P1696">
        <f>IF('Support - Calculation Detail'!O1696="","",'Support - Calculation Detail'!O1696)</f>
        <v>252061</v>
      </c>
      <c r="Q1696" t="b">
        <v>1</v>
      </c>
      <c r="R1696" t="str">
        <f t="shared" si="130"/>
        <v>4620012</v>
      </c>
      <c r="S1696" t="str">
        <f t="shared" si="131"/>
        <v>4620012-UT</v>
      </c>
      <c r="T1696" t="str">
        <f t="shared" si="132"/>
        <v>4620012-UT</v>
      </c>
      <c r="U1696" t="str">
        <f t="shared" si="133"/>
        <v>2</v>
      </c>
      <c r="V1696" t="str">
        <f t="shared" si="134"/>
        <v>UT</v>
      </c>
    </row>
    <row r="1697" spans="1:22" x14ac:dyDescent="0.35">
      <c r="A1697" t="str">
        <f>IF('Support - Calculation Detail'!A1697="","",LEFT('Support - Calculation Detail'!A1697,7)&amp;"-"&amp;RIGHT('Support - Calculation Detail'!A1697,2))</f>
        <v>4620013-UT</v>
      </c>
      <c r="B1697" t="str">
        <f>IF('Support - Calculation Detail'!C1697="","",'Support - Calculation Detail'!C1697)</f>
        <v>46</v>
      </c>
      <c r="C1697" t="str">
        <f>IF('Support - Calculation Detail'!B1697="","",'Support - Calculation Detail'!B1697)</f>
        <v>N</v>
      </c>
      <c r="D1697">
        <f>IF('Support - Calculation Detail'!D1697="","",'Support - Calculation Detail'!D1697)</f>
        <v>62858</v>
      </c>
      <c r="E1697">
        <f>IF('Support - Calculation Detail'!E1697="","",'Support - Calculation Detail'!E1697)</f>
        <v>0</v>
      </c>
      <c r="G1697">
        <f>IF('Support - Calculation Detail'!F1697="","",'Support - Calculation Detail'!F1697)</f>
        <v>62858</v>
      </c>
      <c r="H1697">
        <f>IF('Support - Calculation Detail'!G1697="","",'Support - Calculation Detail'!G1697)</f>
        <v>1.04</v>
      </c>
      <c r="I1697">
        <f>IF('Support - Calculation Detail'!H1697="","",'Support - Calculation Detail'!H1697)</f>
        <v>65372</v>
      </c>
      <c r="J1697">
        <f>IF('Support - Calculation Detail'!I1697="","",'Support - Calculation Detail'!I1697)</f>
        <v>0</v>
      </c>
      <c r="K1697">
        <f>IF('Support - Calculation Detail'!K1697="","",'Support - Calculation Detail'!K1697)</f>
        <v>65372</v>
      </c>
      <c r="L1697">
        <f>IF('Support - Calculation Detail'!L1697="","",'Support - Calculation Detail'!L1697)</f>
        <v>0</v>
      </c>
      <c r="M1697">
        <f>IF('Support - Calculation Detail'!M1697="","",'Support - Calculation Detail'!M1697)</f>
        <v>0</v>
      </c>
      <c r="N1697">
        <f>IF('Support - Calculation Detail'!N1697="","",'Support - Calculation Detail'!N1697)</f>
        <v>0</v>
      </c>
      <c r="P1697">
        <f>IF('Support - Calculation Detail'!O1697="","",'Support - Calculation Detail'!O1697)</f>
        <v>65372</v>
      </c>
      <c r="Q1697" t="b">
        <v>1</v>
      </c>
      <c r="R1697" t="str">
        <f t="shared" si="130"/>
        <v>4620013</v>
      </c>
      <c r="S1697" t="str">
        <f t="shared" si="131"/>
        <v>4620013-UT</v>
      </c>
      <c r="T1697" t="str">
        <f t="shared" si="132"/>
        <v>4620013-UT</v>
      </c>
      <c r="U1697" t="str">
        <f t="shared" si="133"/>
        <v>2</v>
      </c>
      <c r="V1697" t="str">
        <f t="shared" si="134"/>
        <v>UT</v>
      </c>
    </row>
    <row r="1698" spans="1:22" x14ac:dyDescent="0.35">
      <c r="A1698" t="str">
        <f>IF('Support - Calculation Detail'!A1698="","",LEFT('Support - Calculation Detail'!A1698,7)&amp;"-"&amp;RIGHT('Support - Calculation Detail'!A1698,2))</f>
        <v>4620013-TF</v>
      </c>
      <c r="B1698" t="str">
        <f>IF('Support - Calculation Detail'!C1698="","",'Support - Calculation Detail'!C1698)</f>
        <v>46</v>
      </c>
      <c r="C1698" t="str">
        <f>IF('Support - Calculation Detail'!B1698="","",'Support - Calculation Detail'!B1698)</f>
        <v>N</v>
      </c>
      <c r="D1698">
        <f>IF('Support - Calculation Detail'!D1698="","",'Support - Calculation Detail'!D1698)</f>
        <v>120317</v>
      </c>
      <c r="E1698">
        <f>IF('Support - Calculation Detail'!E1698="","",'Support - Calculation Detail'!E1698)</f>
        <v>0</v>
      </c>
      <c r="G1698">
        <f>IF('Support - Calculation Detail'!F1698="","",'Support - Calculation Detail'!F1698)</f>
        <v>120317</v>
      </c>
      <c r="H1698">
        <f>IF('Support - Calculation Detail'!G1698="","",'Support - Calculation Detail'!G1698)</f>
        <v>1.04</v>
      </c>
      <c r="I1698">
        <f>IF('Support - Calculation Detail'!H1698="","",'Support - Calculation Detail'!H1698)</f>
        <v>125130</v>
      </c>
      <c r="J1698">
        <f>IF('Support - Calculation Detail'!I1698="","",'Support - Calculation Detail'!I1698)</f>
        <v>0</v>
      </c>
      <c r="K1698">
        <f>IF('Support - Calculation Detail'!K1698="","",'Support - Calculation Detail'!K1698)</f>
        <v>125130</v>
      </c>
      <c r="L1698">
        <f>IF('Support - Calculation Detail'!L1698="","",'Support - Calculation Detail'!L1698)</f>
        <v>0</v>
      </c>
      <c r="M1698">
        <f>IF('Support - Calculation Detail'!M1698="","",'Support - Calculation Detail'!M1698)</f>
        <v>0</v>
      </c>
      <c r="N1698">
        <f>IF('Support - Calculation Detail'!N1698="","",'Support - Calculation Detail'!N1698)</f>
        <v>0</v>
      </c>
      <c r="P1698">
        <f>IF('Support - Calculation Detail'!O1698="","",'Support - Calculation Detail'!O1698)</f>
        <v>125130</v>
      </c>
      <c r="Q1698" t="b">
        <v>1</v>
      </c>
      <c r="R1698" t="str">
        <f t="shared" si="130"/>
        <v>4620013</v>
      </c>
      <c r="S1698" t="str">
        <f t="shared" si="131"/>
        <v>4620013-TF</v>
      </c>
      <c r="T1698" t="str">
        <f t="shared" si="132"/>
        <v>4620013-TF</v>
      </c>
      <c r="U1698" t="str">
        <f t="shared" si="133"/>
        <v>2</v>
      </c>
      <c r="V1698" t="str">
        <f t="shared" si="134"/>
        <v>TF</v>
      </c>
    </row>
    <row r="1699" spans="1:22" x14ac:dyDescent="0.35">
      <c r="A1699" t="str">
        <f>IF('Support - Calculation Detail'!A1699="","",LEFT('Support - Calculation Detail'!A1699,7)&amp;"-"&amp;RIGHT('Support - Calculation Detail'!A1699,2))</f>
        <v>4620014-TF</v>
      </c>
      <c r="B1699" t="str">
        <f>IF('Support - Calculation Detail'!C1699="","",'Support - Calculation Detail'!C1699)</f>
        <v>46</v>
      </c>
      <c r="C1699" t="str">
        <f>IF('Support - Calculation Detail'!B1699="","",'Support - Calculation Detail'!B1699)</f>
        <v>N</v>
      </c>
      <c r="D1699">
        <f>IF('Support - Calculation Detail'!D1699="","",'Support - Calculation Detail'!D1699)</f>
        <v>63445</v>
      </c>
      <c r="E1699">
        <f>IF('Support - Calculation Detail'!E1699="","",'Support - Calculation Detail'!E1699)</f>
        <v>0</v>
      </c>
      <c r="G1699">
        <f>IF('Support - Calculation Detail'!F1699="","",'Support - Calculation Detail'!F1699)</f>
        <v>63445</v>
      </c>
      <c r="H1699">
        <f>IF('Support - Calculation Detail'!G1699="","",'Support - Calculation Detail'!G1699)</f>
        <v>1.04</v>
      </c>
      <c r="I1699">
        <f>IF('Support - Calculation Detail'!H1699="","",'Support - Calculation Detail'!H1699)</f>
        <v>65983</v>
      </c>
      <c r="J1699">
        <f>IF('Support - Calculation Detail'!I1699="","",'Support - Calculation Detail'!I1699)</f>
        <v>0</v>
      </c>
      <c r="K1699">
        <f>IF('Support - Calculation Detail'!K1699="","",'Support - Calculation Detail'!K1699)</f>
        <v>65983</v>
      </c>
      <c r="L1699">
        <f>IF('Support - Calculation Detail'!L1699="","",'Support - Calculation Detail'!L1699)</f>
        <v>0</v>
      </c>
      <c r="M1699">
        <f>IF('Support - Calculation Detail'!M1699="","",'Support - Calculation Detail'!M1699)</f>
        <v>0</v>
      </c>
      <c r="N1699">
        <f>IF('Support - Calculation Detail'!N1699="","",'Support - Calculation Detail'!N1699)</f>
        <v>0</v>
      </c>
      <c r="P1699">
        <f>IF('Support - Calculation Detail'!O1699="","",'Support - Calculation Detail'!O1699)</f>
        <v>65983</v>
      </c>
      <c r="Q1699" t="b">
        <v>1</v>
      </c>
      <c r="R1699" t="str">
        <f t="shared" si="130"/>
        <v>4620014</v>
      </c>
      <c r="S1699" t="str">
        <f t="shared" si="131"/>
        <v>4620014-TF</v>
      </c>
      <c r="T1699" t="str">
        <f t="shared" si="132"/>
        <v>4620014-TF</v>
      </c>
      <c r="U1699" t="str">
        <f t="shared" si="133"/>
        <v>2</v>
      </c>
      <c r="V1699" t="str">
        <f t="shared" si="134"/>
        <v>TF</v>
      </c>
    </row>
    <row r="1700" spans="1:22" x14ac:dyDescent="0.35">
      <c r="A1700" t="str">
        <f>IF('Support - Calculation Detail'!A1700="","",LEFT('Support - Calculation Detail'!A1700,7)&amp;"-"&amp;RIGHT('Support - Calculation Detail'!A1700,2))</f>
        <v>4620014-UT</v>
      </c>
      <c r="B1700" t="str">
        <f>IF('Support - Calculation Detail'!C1700="","",'Support - Calculation Detail'!C1700)</f>
        <v>46</v>
      </c>
      <c r="C1700" t="str">
        <f>IF('Support - Calculation Detail'!B1700="","",'Support - Calculation Detail'!B1700)</f>
        <v>N</v>
      </c>
      <c r="D1700">
        <f>IF('Support - Calculation Detail'!D1700="","",'Support - Calculation Detail'!D1700)</f>
        <v>40591</v>
      </c>
      <c r="E1700">
        <f>IF('Support - Calculation Detail'!E1700="","",'Support - Calculation Detail'!E1700)</f>
        <v>0</v>
      </c>
      <c r="G1700">
        <f>IF('Support - Calculation Detail'!F1700="","",'Support - Calculation Detail'!F1700)</f>
        <v>40591</v>
      </c>
      <c r="H1700">
        <f>IF('Support - Calculation Detail'!G1700="","",'Support - Calculation Detail'!G1700)</f>
        <v>1.04</v>
      </c>
      <c r="I1700">
        <f>IF('Support - Calculation Detail'!H1700="","",'Support - Calculation Detail'!H1700)</f>
        <v>42215</v>
      </c>
      <c r="J1700">
        <f>IF('Support - Calculation Detail'!I1700="","",'Support - Calculation Detail'!I1700)</f>
        <v>0</v>
      </c>
      <c r="K1700">
        <f>IF('Support - Calculation Detail'!K1700="","",'Support - Calculation Detail'!K1700)</f>
        <v>42215</v>
      </c>
      <c r="L1700">
        <f>IF('Support - Calculation Detail'!L1700="","",'Support - Calculation Detail'!L1700)</f>
        <v>0</v>
      </c>
      <c r="M1700">
        <f>IF('Support - Calculation Detail'!M1700="","",'Support - Calculation Detail'!M1700)</f>
        <v>0</v>
      </c>
      <c r="N1700">
        <f>IF('Support - Calculation Detail'!N1700="","",'Support - Calculation Detail'!N1700)</f>
        <v>0</v>
      </c>
      <c r="P1700">
        <f>IF('Support - Calculation Detail'!O1700="","",'Support - Calculation Detail'!O1700)</f>
        <v>42215</v>
      </c>
      <c r="Q1700" t="b">
        <v>1</v>
      </c>
      <c r="R1700" t="str">
        <f t="shared" si="130"/>
        <v>4620014</v>
      </c>
      <c r="S1700" t="str">
        <f t="shared" si="131"/>
        <v>4620014-UT</v>
      </c>
      <c r="T1700" t="str">
        <f t="shared" si="132"/>
        <v>4620014-UT</v>
      </c>
      <c r="U1700" t="str">
        <f t="shared" si="133"/>
        <v>2</v>
      </c>
      <c r="V1700" t="str">
        <f t="shared" si="134"/>
        <v>UT</v>
      </c>
    </row>
    <row r="1701" spans="1:22" x14ac:dyDescent="0.35">
      <c r="A1701" t="str">
        <f>IF('Support - Calculation Detail'!A1701="","",LEFT('Support - Calculation Detail'!A1701,7)&amp;"-"&amp;RIGHT('Support - Calculation Detail'!A1701,2))</f>
        <v>4620015-UT</v>
      </c>
      <c r="B1701" t="str">
        <f>IF('Support - Calculation Detail'!C1701="","",'Support - Calculation Detail'!C1701)</f>
        <v>46</v>
      </c>
      <c r="C1701" t="str">
        <f>IF('Support - Calculation Detail'!B1701="","",'Support - Calculation Detail'!B1701)</f>
        <v>N</v>
      </c>
      <c r="D1701">
        <f>IF('Support - Calculation Detail'!D1701="","",'Support - Calculation Detail'!D1701)</f>
        <v>29922</v>
      </c>
      <c r="E1701">
        <f>IF('Support - Calculation Detail'!E1701="","",'Support - Calculation Detail'!E1701)</f>
        <v>0</v>
      </c>
      <c r="G1701">
        <f>IF('Support - Calculation Detail'!F1701="","",'Support - Calculation Detail'!F1701)</f>
        <v>29922</v>
      </c>
      <c r="H1701">
        <f>IF('Support - Calculation Detail'!G1701="","",'Support - Calculation Detail'!G1701)</f>
        <v>1.04</v>
      </c>
      <c r="I1701">
        <f>IF('Support - Calculation Detail'!H1701="","",'Support - Calculation Detail'!H1701)</f>
        <v>31119</v>
      </c>
      <c r="J1701">
        <f>IF('Support - Calculation Detail'!I1701="","",'Support - Calculation Detail'!I1701)</f>
        <v>0</v>
      </c>
      <c r="K1701">
        <f>IF('Support - Calculation Detail'!K1701="","",'Support - Calculation Detail'!K1701)</f>
        <v>31119</v>
      </c>
      <c r="L1701">
        <f>IF('Support - Calculation Detail'!L1701="","",'Support - Calculation Detail'!L1701)</f>
        <v>0</v>
      </c>
      <c r="M1701">
        <f>IF('Support - Calculation Detail'!M1701="","",'Support - Calculation Detail'!M1701)</f>
        <v>0</v>
      </c>
      <c r="N1701">
        <f>IF('Support - Calculation Detail'!N1701="","",'Support - Calculation Detail'!N1701)</f>
        <v>0</v>
      </c>
      <c r="P1701">
        <f>IF('Support - Calculation Detail'!O1701="","",'Support - Calculation Detail'!O1701)</f>
        <v>31119</v>
      </c>
      <c r="Q1701" t="b">
        <v>1</v>
      </c>
      <c r="R1701" t="str">
        <f t="shared" si="130"/>
        <v>4620015</v>
      </c>
      <c r="S1701" t="str">
        <f t="shared" si="131"/>
        <v>4620015-UT</v>
      </c>
      <c r="T1701" t="str">
        <f t="shared" si="132"/>
        <v>4620015-UT</v>
      </c>
      <c r="U1701" t="str">
        <f t="shared" si="133"/>
        <v>2</v>
      </c>
      <c r="V1701" t="str">
        <f t="shared" si="134"/>
        <v>UT</v>
      </c>
    </row>
    <row r="1702" spans="1:22" x14ac:dyDescent="0.35">
      <c r="A1702" t="str">
        <f>IF('Support - Calculation Detail'!A1702="","",LEFT('Support - Calculation Detail'!A1702,7)&amp;"-"&amp;RIGHT('Support - Calculation Detail'!A1702,2))</f>
        <v>4620015-TF</v>
      </c>
      <c r="B1702" t="str">
        <f>IF('Support - Calculation Detail'!C1702="","",'Support - Calculation Detail'!C1702)</f>
        <v>46</v>
      </c>
      <c r="C1702" t="str">
        <f>IF('Support - Calculation Detail'!B1702="","",'Support - Calculation Detail'!B1702)</f>
        <v>N</v>
      </c>
      <c r="D1702">
        <f>IF('Support - Calculation Detail'!D1702="","",'Support - Calculation Detail'!D1702)</f>
        <v>117683</v>
      </c>
      <c r="E1702">
        <f>IF('Support - Calculation Detail'!E1702="","",'Support - Calculation Detail'!E1702)</f>
        <v>0</v>
      </c>
      <c r="G1702">
        <f>IF('Support - Calculation Detail'!F1702="","",'Support - Calculation Detail'!F1702)</f>
        <v>117683</v>
      </c>
      <c r="H1702">
        <f>IF('Support - Calculation Detail'!G1702="","",'Support - Calculation Detail'!G1702)</f>
        <v>1.04</v>
      </c>
      <c r="I1702">
        <f>IF('Support - Calculation Detail'!H1702="","",'Support - Calculation Detail'!H1702)</f>
        <v>122390</v>
      </c>
      <c r="J1702">
        <f>IF('Support - Calculation Detail'!I1702="","",'Support - Calculation Detail'!I1702)</f>
        <v>0</v>
      </c>
      <c r="K1702">
        <f>IF('Support - Calculation Detail'!K1702="","",'Support - Calculation Detail'!K1702)</f>
        <v>122390</v>
      </c>
      <c r="L1702">
        <f>IF('Support - Calculation Detail'!L1702="","",'Support - Calculation Detail'!L1702)</f>
        <v>0</v>
      </c>
      <c r="M1702">
        <f>IF('Support - Calculation Detail'!M1702="","",'Support - Calculation Detail'!M1702)</f>
        <v>0</v>
      </c>
      <c r="N1702">
        <f>IF('Support - Calculation Detail'!N1702="","",'Support - Calculation Detail'!N1702)</f>
        <v>0</v>
      </c>
      <c r="P1702">
        <f>IF('Support - Calculation Detail'!O1702="","",'Support - Calculation Detail'!O1702)</f>
        <v>122390</v>
      </c>
      <c r="Q1702" t="b">
        <v>1</v>
      </c>
      <c r="R1702" t="str">
        <f t="shared" si="130"/>
        <v>4620015</v>
      </c>
      <c r="S1702" t="str">
        <f t="shared" si="131"/>
        <v>4620015-TF</v>
      </c>
      <c r="T1702" t="str">
        <f t="shared" si="132"/>
        <v>4620015-TF</v>
      </c>
      <c r="U1702" t="str">
        <f t="shared" si="133"/>
        <v>2</v>
      </c>
      <c r="V1702" t="str">
        <f t="shared" si="134"/>
        <v>TF</v>
      </c>
    </row>
    <row r="1703" spans="1:22" x14ac:dyDescent="0.35">
      <c r="A1703" t="str">
        <f>IF('Support - Calculation Detail'!A1703="","",LEFT('Support - Calculation Detail'!A1703,7)&amp;"-"&amp;RIGHT('Support - Calculation Detail'!A1703,2))</f>
        <v>4620016-TF</v>
      </c>
      <c r="B1703" t="str">
        <f>IF('Support - Calculation Detail'!C1703="","",'Support - Calculation Detail'!C1703)</f>
        <v>46</v>
      </c>
      <c r="C1703" t="str">
        <f>IF('Support - Calculation Detail'!B1703="","",'Support - Calculation Detail'!B1703)</f>
        <v>N</v>
      </c>
      <c r="D1703">
        <f>IF('Support - Calculation Detail'!D1703="","",'Support - Calculation Detail'!D1703)</f>
        <v>52331</v>
      </c>
      <c r="E1703">
        <f>IF('Support - Calculation Detail'!E1703="","",'Support - Calculation Detail'!E1703)</f>
        <v>0</v>
      </c>
      <c r="G1703">
        <f>IF('Support - Calculation Detail'!F1703="","",'Support - Calculation Detail'!F1703)</f>
        <v>52331</v>
      </c>
      <c r="H1703">
        <f>IF('Support - Calculation Detail'!G1703="","",'Support - Calculation Detail'!G1703)</f>
        <v>1.04</v>
      </c>
      <c r="I1703">
        <f>IF('Support - Calculation Detail'!H1703="","",'Support - Calculation Detail'!H1703)</f>
        <v>54424</v>
      </c>
      <c r="J1703">
        <f>IF('Support - Calculation Detail'!I1703="","",'Support - Calculation Detail'!I1703)</f>
        <v>0</v>
      </c>
      <c r="K1703">
        <f>IF('Support - Calculation Detail'!K1703="","",'Support - Calculation Detail'!K1703)</f>
        <v>54424</v>
      </c>
      <c r="L1703">
        <f>IF('Support - Calculation Detail'!L1703="","",'Support - Calculation Detail'!L1703)</f>
        <v>0</v>
      </c>
      <c r="M1703">
        <f>IF('Support - Calculation Detail'!M1703="","",'Support - Calculation Detail'!M1703)</f>
        <v>0</v>
      </c>
      <c r="N1703">
        <f>IF('Support - Calculation Detail'!N1703="","",'Support - Calculation Detail'!N1703)</f>
        <v>0</v>
      </c>
      <c r="P1703">
        <f>IF('Support - Calculation Detail'!O1703="","",'Support - Calculation Detail'!O1703)</f>
        <v>54424</v>
      </c>
      <c r="Q1703" t="b">
        <v>1</v>
      </c>
      <c r="R1703" t="str">
        <f t="shared" si="130"/>
        <v>4620016</v>
      </c>
      <c r="S1703" t="str">
        <f t="shared" si="131"/>
        <v>4620016-TF</v>
      </c>
      <c r="T1703" t="str">
        <f t="shared" si="132"/>
        <v>4620016-TF</v>
      </c>
      <c r="U1703" t="str">
        <f t="shared" si="133"/>
        <v>2</v>
      </c>
      <c r="V1703" t="str">
        <f t="shared" si="134"/>
        <v>TF</v>
      </c>
    </row>
    <row r="1704" spans="1:22" x14ac:dyDescent="0.35">
      <c r="A1704" t="str">
        <f>IF('Support - Calculation Detail'!A1704="","",LEFT('Support - Calculation Detail'!A1704,7)&amp;"-"&amp;RIGHT('Support - Calculation Detail'!A1704,2))</f>
        <v>4620016-UT</v>
      </c>
      <c r="B1704" t="str">
        <f>IF('Support - Calculation Detail'!C1704="","",'Support - Calculation Detail'!C1704)</f>
        <v>46</v>
      </c>
      <c r="C1704" t="str">
        <f>IF('Support - Calculation Detail'!B1704="","",'Support - Calculation Detail'!B1704)</f>
        <v>N</v>
      </c>
      <c r="D1704">
        <f>IF('Support - Calculation Detail'!D1704="","",'Support - Calculation Detail'!D1704)</f>
        <v>20551</v>
      </c>
      <c r="E1704">
        <f>IF('Support - Calculation Detail'!E1704="","",'Support - Calculation Detail'!E1704)</f>
        <v>0</v>
      </c>
      <c r="G1704">
        <f>IF('Support - Calculation Detail'!F1704="","",'Support - Calculation Detail'!F1704)</f>
        <v>20551</v>
      </c>
      <c r="H1704">
        <f>IF('Support - Calculation Detail'!G1704="","",'Support - Calculation Detail'!G1704)</f>
        <v>1.04</v>
      </c>
      <c r="I1704">
        <f>IF('Support - Calculation Detail'!H1704="","",'Support - Calculation Detail'!H1704)</f>
        <v>21373</v>
      </c>
      <c r="J1704">
        <f>IF('Support - Calculation Detail'!I1704="","",'Support - Calculation Detail'!I1704)</f>
        <v>0</v>
      </c>
      <c r="K1704">
        <f>IF('Support - Calculation Detail'!K1704="","",'Support - Calculation Detail'!K1704)</f>
        <v>21373</v>
      </c>
      <c r="L1704">
        <f>IF('Support - Calculation Detail'!L1704="","",'Support - Calculation Detail'!L1704)</f>
        <v>0</v>
      </c>
      <c r="M1704">
        <f>IF('Support - Calculation Detail'!M1704="","",'Support - Calculation Detail'!M1704)</f>
        <v>0</v>
      </c>
      <c r="N1704">
        <f>IF('Support - Calculation Detail'!N1704="","",'Support - Calculation Detail'!N1704)</f>
        <v>0</v>
      </c>
      <c r="P1704">
        <f>IF('Support - Calculation Detail'!O1704="","",'Support - Calculation Detail'!O1704)</f>
        <v>21373</v>
      </c>
      <c r="Q1704" t="b">
        <v>1</v>
      </c>
      <c r="R1704" t="str">
        <f t="shared" si="130"/>
        <v>4620016</v>
      </c>
      <c r="S1704" t="str">
        <f t="shared" si="131"/>
        <v>4620016-UT</v>
      </c>
      <c r="T1704" t="str">
        <f t="shared" si="132"/>
        <v>4620016-UT</v>
      </c>
      <c r="U1704" t="str">
        <f t="shared" si="133"/>
        <v>2</v>
      </c>
      <c r="V1704" t="str">
        <f t="shared" si="134"/>
        <v>UT</v>
      </c>
    </row>
    <row r="1705" spans="1:22" x14ac:dyDescent="0.35">
      <c r="A1705" t="str">
        <f>IF('Support - Calculation Detail'!A1705="","",LEFT('Support - Calculation Detail'!A1705,7)&amp;"-"&amp;RIGHT('Support - Calculation Detail'!A1705,2))</f>
        <v>4620017-UT</v>
      </c>
      <c r="B1705" t="str">
        <f>IF('Support - Calculation Detail'!C1705="","",'Support - Calculation Detail'!C1705)</f>
        <v>46</v>
      </c>
      <c r="C1705" t="str">
        <f>IF('Support - Calculation Detail'!B1705="","",'Support - Calculation Detail'!B1705)</f>
        <v>N</v>
      </c>
      <c r="D1705">
        <f>IF('Support - Calculation Detail'!D1705="","",'Support - Calculation Detail'!D1705)</f>
        <v>57198</v>
      </c>
      <c r="E1705">
        <f>IF('Support - Calculation Detail'!E1705="","",'Support - Calculation Detail'!E1705)</f>
        <v>0</v>
      </c>
      <c r="G1705">
        <f>IF('Support - Calculation Detail'!F1705="","",'Support - Calculation Detail'!F1705)</f>
        <v>57198</v>
      </c>
      <c r="H1705">
        <f>IF('Support - Calculation Detail'!G1705="","",'Support - Calculation Detail'!G1705)</f>
        <v>1.04</v>
      </c>
      <c r="I1705">
        <f>IF('Support - Calculation Detail'!H1705="","",'Support - Calculation Detail'!H1705)</f>
        <v>59486</v>
      </c>
      <c r="J1705">
        <f>IF('Support - Calculation Detail'!I1705="","",'Support - Calculation Detail'!I1705)</f>
        <v>0</v>
      </c>
      <c r="K1705">
        <f>IF('Support - Calculation Detail'!K1705="","",'Support - Calculation Detail'!K1705)</f>
        <v>59486</v>
      </c>
      <c r="L1705">
        <f>IF('Support - Calculation Detail'!L1705="","",'Support - Calculation Detail'!L1705)</f>
        <v>0</v>
      </c>
      <c r="M1705">
        <f>IF('Support - Calculation Detail'!M1705="","",'Support - Calculation Detail'!M1705)</f>
        <v>0</v>
      </c>
      <c r="N1705">
        <f>IF('Support - Calculation Detail'!N1705="","",'Support - Calculation Detail'!N1705)</f>
        <v>0</v>
      </c>
      <c r="P1705">
        <f>IF('Support - Calculation Detail'!O1705="","",'Support - Calculation Detail'!O1705)</f>
        <v>59486</v>
      </c>
      <c r="Q1705" t="b">
        <v>1</v>
      </c>
      <c r="R1705" t="str">
        <f t="shared" si="130"/>
        <v>4620017</v>
      </c>
      <c r="S1705" t="str">
        <f t="shared" si="131"/>
        <v>4620017-UT</v>
      </c>
      <c r="T1705" t="str">
        <f t="shared" si="132"/>
        <v>4620017-UT</v>
      </c>
      <c r="U1705" t="str">
        <f t="shared" si="133"/>
        <v>2</v>
      </c>
      <c r="V1705" t="str">
        <f t="shared" si="134"/>
        <v>UT</v>
      </c>
    </row>
    <row r="1706" spans="1:22" x14ac:dyDescent="0.35">
      <c r="A1706" t="str">
        <f>IF('Support - Calculation Detail'!A1706="","",LEFT('Support - Calculation Detail'!A1706,7)&amp;"-"&amp;RIGHT('Support - Calculation Detail'!A1706,2))</f>
        <v>4620017-TF</v>
      </c>
      <c r="B1706" t="str">
        <f>IF('Support - Calculation Detail'!C1706="","",'Support - Calculation Detail'!C1706)</f>
        <v>46</v>
      </c>
      <c r="C1706" t="str">
        <f>IF('Support - Calculation Detail'!B1706="","",'Support - Calculation Detail'!B1706)</f>
        <v>N</v>
      </c>
      <c r="D1706">
        <f>IF('Support - Calculation Detail'!D1706="","",'Support - Calculation Detail'!D1706)</f>
        <v>92623</v>
      </c>
      <c r="E1706">
        <f>IF('Support - Calculation Detail'!E1706="","",'Support - Calculation Detail'!E1706)</f>
        <v>0</v>
      </c>
      <c r="G1706">
        <f>IF('Support - Calculation Detail'!F1706="","",'Support - Calculation Detail'!F1706)</f>
        <v>92623</v>
      </c>
      <c r="H1706">
        <f>IF('Support - Calculation Detail'!G1706="","",'Support - Calculation Detail'!G1706)</f>
        <v>1.04</v>
      </c>
      <c r="I1706">
        <f>IF('Support - Calculation Detail'!H1706="","",'Support - Calculation Detail'!H1706)</f>
        <v>96328</v>
      </c>
      <c r="J1706">
        <f>IF('Support - Calculation Detail'!I1706="","",'Support - Calculation Detail'!I1706)</f>
        <v>0</v>
      </c>
      <c r="K1706">
        <f>IF('Support - Calculation Detail'!K1706="","",'Support - Calculation Detail'!K1706)</f>
        <v>96328</v>
      </c>
      <c r="L1706">
        <f>IF('Support - Calculation Detail'!L1706="","",'Support - Calculation Detail'!L1706)</f>
        <v>0</v>
      </c>
      <c r="M1706">
        <f>IF('Support - Calculation Detail'!M1706="","",'Support - Calculation Detail'!M1706)</f>
        <v>0</v>
      </c>
      <c r="N1706">
        <f>IF('Support - Calculation Detail'!N1706="","",'Support - Calculation Detail'!N1706)</f>
        <v>0</v>
      </c>
      <c r="P1706">
        <f>IF('Support - Calculation Detail'!O1706="","",'Support - Calculation Detail'!O1706)</f>
        <v>96328</v>
      </c>
      <c r="Q1706" t="b">
        <v>1</v>
      </c>
      <c r="R1706" t="str">
        <f t="shared" si="130"/>
        <v>4620017</v>
      </c>
      <c r="S1706" t="str">
        <f t="shared" si="131"/>
        <v>4620017-TF</v>
      </c>
      <c r="T1706" t="str">
        <f t="shared" si="132"/>
        <v>4620017-TF</v>
      </c>
      <c r="U1706" t="str">
        <f t="shared" si="133"/>
        <v>2</v>
      </c>
      <c r="V1706" t="str">
        <f t="shared" si="134"/>
        <v>TF</v>
      </c>
    </row>
    <row r="1707" spans="1:22" x14ac:dyDescent="0.35">
      <c r="A1707" t="str">
        <f>IF('Support - Calculation Detail'!A1707="","",LEFT('Support - Calculation Detail'!A1707,7)&amp;"-"&amp;RIGHT('Support - Calculation Detail'!A1707,2))</f>
        <v>4620018-TF</v>
      </c>
      <c r="B1707" t="str">
        <f>IF('Support - Calculation Detail'!C1707="","",'Support - Calculation Detail'!C1707)</f>
        <v>46</v>
      </c>
      <c r="C1707" t="str">
        <f>IF('Support - Calculation Detail'!B1707="","",'Support - Calculation Detail'!B1707)</f>
        <v>N</v>
      </c>
      <c r="D1707">
        <f>IF('Support - Calculation Detail'!D1707="","",'Support - Calculation Detail'!D1707)</f>
        <v>94225</v>
      </c>
      <c r="E1707">
        <f>IF('Support - Calculation Detail'!E1707="","",'Support - Calculation Detail'!E1707)</f>
        <v>0</v>
      </c>
      <c r="G1707">
        <f>IF('Support - Calculation Detail'!F1707="","",'Support - Calculation Detail'!F1707)</f>
        <v>94225</v>
      </c>
      <c r="H1707">
        <f>IF('Support - Calculation Detail'!G1707="","",'Support - Calculation Detail'!G1707)</f>
        <v>1.04</v>
      </c>
      <c r="I1707">
        <f>IF('Support - Calculation Detail'!H1707="","",'Support - Calculation Detail'!H1707)</f>
        <v>97994</v>
      </c>
      <c r="J1707">
        <f>IF('Support - Calculation Detail'!I1707="","",'Support - Calculation Detail'!I1707)</f>
        <v>0</v>
      </c>
      <c r="K1707">
        <f>IF('Support - Calculation Detail'!K1707="","",'Support - Calculation Detail'!K1707)</f>
        <v>97994</v>
      </c>
      <c r="L1707">
        <f>IF('Support - Calculation Detail'!L1707="","",'Support - Calculation Detail'!L1707)</f>
        <v>0</v>
      </c>
      <c r="M1707">
        <f>IF('Support - Calculation Detail'!M1707="","",'Support - Calculation Detail'!M1707)</f>
        <v>0</v>
      </c>
      <c r="N1707">
        <f>IF('Support - Calculation Detail'!N1707="","",'Support - Calculation Detail'!N1707)</f>
        <v>0</v>
      </c>
      <c r="P1707">
        <f>IF('Support - Calculation Detail'!O1707="","",'Support - Calculation Detail'!O1707)</f>
        <v>97994</v>
      </c>
      <c r="Q1707" t="b">
        <v>1</v>
      </c>
      <c r="R1707" t="str">
        <f t="shared" si="130"/>
        <v>4620018</v>
      </c>
      <c r="S1707" t="str">
        <f t="shared" si="131"/>
        <v>4620018-TF</v>
      </c>
      <c r="T1707" t="str">
        <f t="shared" si="132"/>
        <v>4620018-TF</v>
      </c>
      <c r="U1707" t="str">
        <f t="shared" si="133"/>
        <v>2</v>
      </c>
      <c r="V1707" t="str">
        <f t="shared" si="134"/>
        <v>TF</v>
      </c>
    </row>
    <row r="1708" spans="1:22" x14ac:dyDescent="0.35">
      <c r="A1708" t="str">
        <f>IF('Support - Calculation Detail'!A1708="","",LEFT('Support - Calculation Detail'!A1708,7)&amp;"-"&amp;RIGHT('Support - Calculation Detail'!A1708,2))</f>
        <v>4620018-UT</v>
      </c>
      <c r="B1708" t="str">
        <f>IF('Support - Calculation Detail'!C1708="","",'Support - Calculation Detail'!C1708)</f>
        <v>46</v>
      </c>
      <c r="C1708" t="str">
        <f>IF('Support - Calculation Detail'!B1708="","",'Support - Calculation Detail'!B1708)</f>
        <v>N</v>
      </c>
      <c r="D1708">
        <f>IF('Support - Calculation Detail'!D1708="","",'Support - Calculation Detail'!D1708)</f>
        <v>93470</v>
      </c>
      <c r="E1708">
        <f>IF('Support - Calculation Detail'!E1708="","",'Support - Calculation Detail'!E1708)</f>
        <v>0</v>
      </c>
      <c r="G1708">
        <f>IF('Support - Calculation Detail'!F1708="","",'Support - Calculation Detail'!F1708)</f>
        <v>93470</v>
      </c>
      <c r="H1708">
        <f>IF('Support - Calculation Detail'!G1708="","",'Support - Calculation Detail'!G1708)</f>
        <v>1.04</v>
      </c>
      <c r="I1708">
        <f>IF('Support - Calculation Detail'!H1708="","",'Support - Calculation Detail'!H1708)</f>
        <v>97209</v>
      </c>
      <c r="J1708">
        <f>IF('Support - Calculation Detail'!I1708="","",'Support - Calculation Detail'!I1708)</f>
        <v>0</v>
      </c>
      <c r="K1708">
        <f>IF('Support - Calculation Detail'!K1708="","",'Support - Calculation Detail'!K1708)</f>
        <v>97209</v>
      </c>
      <c r="L1708">
        <f>IF('Support - Calculation Detail'!L1708="","",'Support - Calculation Detail'!L1708)</f>
        <v>0</v>
      </c>
      <c r="M1708">
        <f>IF('Support - Calculation Detail'!M1708="","",'Support - Calculation Detail'!M1708)</f>
        <v>0</v>
      </c>
      <c r="N1708">
        <f>IF('Support - Calculation Detail'!N1708="","",'Support - Calculation Detail'!N1708)</f>
        <v>0</v>
      </c>
      <c r="P1708">
        <f>IF('Support - Calculation Detail'!O1708="","",'Support - Calculation Detail'!O1708)</f>
        <v>97209</v>
      </c>
      <c r="Q1708" t="b">
        <v>1</v>
      </c>
      <c r="R1708" t="str">
        <f t="shared" si="130"/>
        <v>4620018</v>
      </c>
      <c r="S1708" t="str">
        <f t="shared" si="131"/>
        <v>4620018-UT</v>
      </c>
      <c r="T1708" t="str">
        <f t="shared" si="132"/>
        <v>4620018-UT</v>
      </c>
      <c r="U1708" t="str">
        <f t="shared" si="133"/>
        <v>2</v>
      </c>
      <c r="V1708" t="str">
        <f t="shared" si="134"/>
        <v>UT</v>
      </c>
    </row>
    <row r="1709" spans="1:22" x14ac:dyDescent="0.35">
      <c r="A1709" t="str">
        <f>IF('Support - Calculation Detail'!A1709="","",LEFT('Support - Calculation Detail'!A1709,7)&amp;"-"&amp;RIGHT('Support - Calculation Detail'!A1709,2))</f>
        <v>4620019-UT</v>
      </c>
      <c r="B1709" t="str">
        <f>IF('Support - Calculation Detail'!C1709="","",'Support - Calculation Detail'!C1709)</f>
        <v>46</v>
      </c>
      <c r="C1709" t="str">
        <f>IF('Support - Calculation Detail'!B1709="","",'Support - Calculation Detail'!B1709)</f>
        <v>N</v>
      </c>
      <c r="D1709">
        <f>IF('Support - Calculation Detail'!D1709="","",'Support - Calculation Detail'!D1709)</f>
        <v>52024</v>
      </c>
      <c r="E1709">
        <f>IF('Support - Calculation Detail'!E1709="","",'Support - Calculation Detail'!E1709)</f>
        <v>0</v>
      </c>
      <c r="G1709">
        <f>IF('Support - Calculation Detail'!F1709="","",'Support - Calculation Detail'!F1709)</f>
        <v>52024</v>
      </c>
      <c r="H1709">
        <f>IF('Support - Calculation Detail'!G1709="","",'Support - Calculation Detail'!G1709)</f>
        <v>1.04</v>
      </c>
      <c r="I1709">
        <f>IF('Support - Calculation Detail'!H1709="","",'Support - Calculation Detail'!H1709)</f>
        <v>54105</v>
      </c>
      <c r="J1709">
        <f>IF('Support - Calculation Detail'!I1709="","",'Support - Calculation Detail'!I1709)</f>
        <v>0</v>
      </c>
      <c r="K1709">
        <f>IF('Support - Calculation Detail'!K1709="","",'Support - Calculation Detail'!K1709)</f>
        <v>54105</v>
      </c>
      <c r="L1709">
        <f>IF('Support - Calculation Detail'!L1709="","",'Support - Calculation Detail'!L1709)</f>
        <v>0</v>
      </c>
      <c r="M1709">
        <f>IF('Support - Calculation Detail'!M1709="","",'Support - Calculation Detail'!M1709)</f>
        <v>0</v>
      </c>
      <c r="N1709">
        <f>IF('Support - Calculation Detail'!N1709="","",'Support - Calculation Detail'!N1709)</f>
        <v>0</v>
      </c>
      <c r="P1709">
        <f>IF('Support - Calculation Detail'!O1709="","",'Support - Calculation Detail'!O1709)</f>
        <v>54105</v>
      </c>
      <c r="Q1709" t="b">
        <v>1</v>
      </c>
      <c r="R1709" t="str">
        <f t="shared" si="130"/>
        <v>4620019</v>
      </c>
      <c r="S1709" t="str">
        <f t="shared" si="131"/>
        <v>4620019-UT</v>
      </c>
      <c r="T1709" t="str">
        <f t="shared" si="132"/>
        <v>4620019-UT</v>
      </c>
      <c r="U1709" t="str">
        <f t="shared" si="133"/>
        <v>2</v>
      </c>
      <c r="V1709" t="str">
        <f t="shared" si="134"/>
        <v>UT</v>
      </c>
    </row>
    <row r="1710" spans="1:22" x14ac:dyDescent="0.35">
      <c r="A1710" t="str">
        <f>IF('Support - Calculation Detail'!A1710="","",LEFT('Support - Calculation Detail'!A1710,7)&amp;"-"&amp;RIGHT('Support - Calculation Detail'!A1710,2))</f>
        <v>4620019-TF</v>
      </c>
      <c r="B1710" t="str">
        <f>IF('Support - Calculation Detail'!C1710="","",'Support - Calculation Detail'!C1710)</f>
        <v>46</v>
      </c>
      <c r="C1710" t="str">
        <f>IF('Support - Calculation Detail'!B1710="","",'Support - Calculation Detail'!B1710)</f>
        <v>N</v>
      </c>
      <c r="D1710">
        <f>IF('Support - Calculation Detail'!D1710="","",'Support - Calculation Detail'!D1710)</f>
        <v>53395</v>
      </c>
      <c r="E1710">
        <f>IF('Support - Calculation Detail'!E1710="","",'Support - Calculation Detail'!E1710)</f>
        <v>0</v>
      </c>
      <c r="G1710">
        <f>IF('Support - Calculation Detail'!F1710="","",'Support - Calculation Detail'!F1710)</f>
        <v>53395</v>
      </c>
      <c r="H1710">
        <f>IF('Support - Calculation Detail'!G1710="","",'Support - Calculation Detail'!G1710)</f>
        <v>1.04</v>
      </c>
      <c r="I1710">
        <f>IF('Support - Calculation Detail'!H1710="","",'Support - Calculation Detail'!H1710)</f>
        <v>55531</v>
      </c>
      <c r="J1710">
        <f>IF('Support - Calculation Detail'!I1710="","",'Support - Calculation Detail'!I1710)</f>
        <v>0</v>
      </c>
      <c r="K1710">
        <f>IF('Support - Calculation Detail'!K1710="","",'Support - Calculation Detail'!K1710)</f>
        <v>55531</v>
      </c>
      <c r="L1710">
        <f>IF('Support - Calculation Detail'!L1710="","",'Support - Calculation Detail'!L1710)</f>
        <v>0</v>
      </c>
      <c r="M1710">
        <f>IF('Support - Calculation Detail'!M1710="","",'Support - Calculation Detail'!M1710)</f>
        <v>0</v>
      </c>
      <c r="N1710">
        <f>IF('Support - Calculation Detail'!N1710="","",'Support - Calculation Detail'!N1710)</f>
        <v>0</v>
      </c>
      <c r="P1710">
        <f>IF('Support - Calculation Detail'!O1710="","",'Support - Calculation Detail'!O1710)</f>
        <v>55531</v>
      </c>
      <c r="Q1710" t="b">
        <v>1</v>
      </c>
      <c r="R1710" t="str">
        <f t="shared" si="130"/>
        <v>4620019</v>
      </c>
      <c r="S1710" t="str">
        <f t="shared" si="131"/>
        <v>4620019-TF</v>
      </c>
      <c r="T1710" t="str">
        <f t="shared" si="132"/>
        <v>4620019-TF</v>
      </c>
      <c r="U1710" t="str">
        <f t="shared" si="133"/>
        <v>2</v>
      </c>
      <c r="V1710" t="str">
        <f t="shared" si="134"/>
        <v>TF</v>
      </c>
    </row>
    <row r="1711" spans="1:22" x14ac:dyDescent="0.35">
      <c r="A1711" t="str">
        <f>IF('Support - Calculation Detail'!A1711="","",LEFT('Support - Calculation Detail'!A1711,7)&amp;"-"&amp;RIGHT('Support - Calculation Detail'!A1711,2))</f>
        <v>4620020-TF</v>
      </c>
      <c r="B1711" t="str">
        <f>IF('Support - Calculation Detail'!C1711="","",'Support - Calculation Detail'!C1711)</f>
        <v>46</v>
      </c>
      <c r="C1711" t="str">
        <f>IF('Support - Calculation Detail'!B1711="","",'Support - Calculation Detail'!B1711)</f>
        <v>N</v>
      </c>
      <c r="D1711">
        <f>IF('Support - Calculation Detail'!D1711="","",'Support - Calculation Detail'!D1711)</f>
        <v>68501</v>
      </c>
      <c r="E1711">
        <f>IF('Support - Calculation Detail'!E1711="","",'Support - Calculation Detail'!E1711)</f>
        <v>0</v>
      </c>
      <c r="G1711">
        <f>IF('Support - Calculation Detail'!F1711="","",'Support - Calculation Detail'!F1711)</f>
        <v>68501</v>
      </c>
      <c r="H1711">
        <f>IF('Support - Calculation Detail'!G1711="","",'Support - Calculation Detail'!G1711)</f>
        <v>1.04</v>
      </c>
      <c r="I1711">
        <f>IF('Support - Calculation Detail'!H1711="","",'Support - Calculation Detail'!H1711)</f>
        <v>71241</v>
      </c>
      <c r="J1711">
        <f>IF('Support - Calculation Detail'!I1711="","",'Support - Calculation Detail'!I1711)</f>
        <v>0</v>
      </c>
      <c r="K1711">
        <f>IF('Support - Calculation Detail'!K1711="","",'Support - Calculation Detail'!K1711)</f>
        <v>71241</v>
      </c>
      <c r="L1711">
        <f>IF('Support - Calculation Detail'!L1711="","",'Support - Calculation Detail'!L1711)</f>
        <v>0</v>
      </c>
      <c r="M1711">
        <f>IF('Support - Calculation Detail'!M1711="","",'Support - Calculation Detail'!M1711)</f>
        <v>0</v>
      </c>
      <c r="N1711">
        <f>IF('Support - Calculation Detail'!N1711="","",'Support - Calculation Detail'!N1711)</f>
        <v>0</v>
      </c>
      <c r="P1711">
        <f>IF('Support - Calculation Detail'!O1711="","",'Support - Calculation Detail'!O1711)</f>
        <v>71241</v>
      </c>
      <c r="Q1711" t="b">
        <v>1</v>
      </c>
      <c r="R1711" t="str">
        <f t="shared" si="130"/>
        <v>4620020</v>
      </c>
      <c r="S1711" t="str">
        <f t="shared" si="131"/>
        <v>4620020-TF</v>
      </c>
      <c r="T1711" t="str">
        <f t="shared" si="132"/>
        <v>4620020-TF</v>
      </c>
      <c r="U1711" t="str">
        <f t="shared" si="133"/>
        <v>2</v>
      </c>
      <c r="V1711" t="str">
        <f t="shared" si="134"/>
        <v>TF</v>
      </c>
    </row>
    <row r="1712" spans="1:22" x14ac:dyDescent="0.35">
      <c r="A1712" t="str">
        <f>IF('Support - Calculation Detail'!A1712="","",LEFT('Support - Calculation Detail'!A1712,7)&amp;"-"&amp;RIGHT('Support - Calculation Detail'!A1712,2))</f>
        <v>4620020-UT</v>
      </c>
      <c r="B1712" t="str">
        <f>IF('Support - Calculation Detail'!C1712="","",'Support - Calculation Detail'!C1712)</f>
        <v>46</v>
      </c>
      <c r="C1712" t="str">
        <f>IF('Support - Calculation Detail'!B1712="","",'Support - Calculation Detail'!B1712)</f>
        <v>N</v>
      </c>
      <c r="D1712">
        <f>IF('Support - Calculation Detail'!D1712="","",'Support - Calculation Detail'!D1712)</f>
        <v>19784</v>
      </c>
      <c r="E1712">
        <f>IF('Support - Calculation Detail'!E1712="","",'Support - Calculation Detail'!E1712)</f>
        <v>0</v>
      </c>
      <c r="G1712">
        <f>IF('Support - Calculation Detail'!F1712="","",'Support - Calculation Detail'!F1712)</f>
        <v>19784</v>
      </c>
      <c r="H1712">
        <f>IF('Support - Calculation Detail'!G1712="","",'Support - Calculation Detail'!G1712)</f>
        <v>1.04</v>
      </c>
      <c r="I1712">
        <f>IF('Support - Calculation Detail'!H1712="","",'Support - Calculation Detail'!H1712)</f>
        <v>20575</v>
      </c>
      <c r="J1712">
        <f>IF('Support - Calculation Detail'!I1712="","",'Support - Calculation Detail'!I1712)</f>
        <v>0</v>
      </c>
      <c r="K1712">
        <f>IF('Support - Calculation Detail'!K1712="","",'Support - Calculation Detail'!K1712)</f>
        <v>20575</v>
      </c>
      <c r="L1712">
        <f>IF('Support - Calculation Detail'!L1712="","",'Support - Calculation Detail'!L1712)</f>
        <v>0</v>
      </c>
      <c r="M1712">
        <f>IF('Support - Calculation Detail'!M1712="","",'Support - Calculation Detail'!M1712)</f>
        <v>0</v>
      </c>
      <c r="N1712">
        <f>IF('Support - Calculation Detail'!N1712="","",'Support - Calculation Detail'!N1712)</f>
        <v>0</v>
      </c>
      <c r="P1712">
        <f>IF('Support - Calculation Detail'!O1712="","",'Support - Calculation Detail'!O1712)</f>
        <v>20575</v>
      </c>
      <c r="Q1712" t="b">
        <v>1</v>
      </c>
      <c r="R1712" t="str">
        <f t="shared" si="130"/>
        <v>4620020</v>
      </c>
      <c r="S1712" t="str">
        <f t="shared" si="131"/>
        <v>4620020-UT</v>
      </c>
      <c r="T1712" t="str">
        <f t="shared" si="132"/>
        <v>4620020-UT</v>
      </c>
      <c r="U1712" t="str">
        <f t="shared" si="133"/>
        <v>2</v>
      </c>
      <c r="V1712" t="str">
        <f t="shared" si="134"/>
        <v>UT</v>
      </c>
    </row>
    <row r="1713" spans="1:22" x14ac:dyDescent="0.35">
      <c r="A1713" t="str">
        <f>IF('Support - Calculation Detail'!A1713="","",LEFT('Support - Calculation Detail'!A1713,7)&amp;"-"&amp;RIGHT('Support - Calculation Detail'!A1713,2))</f>
        <v>4620021-UT</v>
      </c>
      <c r="B1713" t="str">
        <f>IF('Support - Calculation Detail'!C1713="","",'Support - Calculation Detail'!C1713)</f>
        <v>46</v>
      </c>
      <c r="C1713" t="str">
        <f>IF('Support - Calculation Detail'!B1713="","",'Support - Calculation Detail'!B1713)</f>
        <v>N</v>
      </c>
      <c r="D1713">
        <f>IF('Support - Calculation Detail'!D1713="","",'Support - Calculation Detail'!D1713)</f>
        <v>19114</v>
      </c>
      <c r="E1713">
        <f>IF('Support - Calculation Detail'!E1713="","",'Support - Calculation Detail'!E1713)</f>
        <v>0</v>
      </c>
      <c r="G1713">
        <f>IF('Support - Calculation Detail'!F1713="","",'Support - Calculation Detail'!F1713)</f>
        <v>19114</v>
      </c>
      <c r="H1713">
        <f>IF('Support - Calculation Detail'!G1713="","",'Support - Calculation Detail'!G1713)</f>
        <v>1.04</v>
      </c>
      <c r="I1713">
        <f>IF('Support - Calculation Detail'!H1713="","",'Support - Calculation Detail'!H1713)</f>
        <v>19879</v>
      </c>
      <c r="J1713">
        <f>IF('Support - Calculation Detail'!I1713="","",'Support - Calculation Detail'!I1713)</f>
        <v>0</v>
      </c>
      <c r="K1713">
        <f>IF('Support - Calculation Detail'!K1713="","",'Support - Calculation Detail'!K1713)</f>
        <v>19879</v>
      </c>
      <c r="L1713">
        <f>IF('Support - Calculation Detail'!L1713="","",'Support - Calculation Detail'!L1713)</f>
        <v>0</v>
      </c>
      <c r="M1713">
        <f>IF('Support - Calculation Detail'!M1713="","",'Support - Calculation Detail'!M1713)</f>
        <v>0</v>
      </c>
      <c r="N1713">
        <f>IF('Support - Calculation Detail'!N1713="","",'Support - Calculation Detail'!N1713)</f>
        <v>0</v>
      </c>
      <c r="P1713">
        <f>IF('Support - Calculation Detail'!O1713="","",'Support - Calculation Detail'!O1713)</f>
        <v>19879</v>
      </c>
      <c r="Q1713" t="b">
        <v>1</v>
      </c>
      <c r="R1713" t="str">
        <f t="shared" si="130"/>
        <v>4620021</v>
      </c>
      <c r="S1713" t="str">
        <f t="shared" si="131"/>
        <v>4620021-UT</v>
      </c>
      <c r="T1713" t="str">
        <f t="shared" si="132"/>
        <v>4620021-UT</v>
      </c>
      <c r="U1713" t="str">
        <f t="shared" si="133"/>
        <v>2</v>
      </c>
      <c r="V1713" t="str">
        <f t="shared" si="134"/>
        <v>UT</v>
      </c>
    </row>
    <row r="1714" spans="1:22" x14ac:dyDescent="0.35">
      <c r="A1714" t="str">
        <f>IF('Support - Calculation Detail'!A1714="","",LEFT('Support - Calculation Detail'!A1714,7)&amp;"-"&amp;RIGHT('Support - Calculation Detail'!A1714,2))</f>
        <v>4620021-TF</v>
      </c>
      <c r="B1714" t="str">
        <f>IF('Support - Calculation Detail'!C1714="","",'Support - Calculation Detail'!C1714)</f>
        <v>46</v>
      </c>
      <c r="C1714" t="str">
        <f>IF('Support - Calculation Detail'!B1714="","",'Support - Calculation Detail'!B1714)</f>
        <v>N</v>
      </c>
      <c r="D1714">
        <f>IF('Support - Calculation Detail'!D1714="","",'Support - Calculation Detail'!D1714)</f>
        <v>60278</v>
      </c>
      <c r="E1714">
        <f>IF('Support - Calculation Detail'!E1714="","",'Support - Calculation Detail'!E1714)</f>
        <v>0</v>
      </c>
      <c r="G1714">
        <f>IF('Support - Calculation Detail'!F1714="","",'Support - Calculation Detail'!F1714)</f>
        <v>60278</v>
      </c>
      <c r="H1714">
        <f>IF('Support - Calculation Detail'!G1714="","",'Support - Calculation Detail'!G1714)</f>
        <v>1.04</v>
      </c>
      <c r="I1714">
        <f>IF('Support - Calculation Detail'!H1714="","",'Support - Calculation Detail'!H1714)</f>
        <v>62689</v>
      </c>
      <c r="J1714">
        <f>IF('Support - Calculation Detail'!I1714="","",'Support - Calculation Detail'!I1714)</f>
        <v>0</v>
      </c>
      <c r="K1714">
        <f>IF('Support - Calculation Detail'!K1714="","",'Support - Calculation Detail'!K1714)</f>
        <v>62689</v>
      </c>
      <c r="L1714">
        <f>IF('Support - Calculation Detail'!L1714="","",'Support - Calculation Detail'!L1714)</f>
        <v>0</v>
      </c>
      <c r="M1714">
        <f>IF('Support - Calculation Detail'!M1714="","",'Support - Calculation Detail'!M1714)</f>
        <v>0</v>
      </c>
      <c r="N1714">
        <f>IF('Support - Calculation Detail'!N1714="","",'Support - Calculation Detail'!N1714)</f>
        <v>0</v>
      </c>
      <c r="P1714">
        <f>IF('Support - Calculation Detail'!O1714="","",'Support - Calculation Detail'!O1714)</f>
        <v>62689</v>
      </c>
      <c r="Q1714" t="b">
        <v>1</v>
      </c>
      <c r="R1714" t="str">
        <f t="shared" si="130"/>
        <v>4620021</v>
      </c>
      <c r="S1714" t="str">
        <f t="shared" si="131"/>
        <v>4620021-TF</v>
      </c>
      <c r="T1714" t="str">
        <f t="shared" si="132"/>
        <v>4620021-TF</v>
      </c>
      <c r="U1714" t="str">
        <f t="shared" si="133"/>
        <v>2</v>
      </c>
      <c r="V1714" t="str">
        <f t="shared" si="134"/>
        <v>TF</v>
      </c>
    </row>
    <row r="1715" spans="1:22" x14ac:dyDescent="0.35">
      <c r="A1715" t="str">
        <f>IF('Support - Calculation Detail'!A1715="","",LEFT('Support - Calculation Detail'!A1715,7)&amp;"-"&amp;RIGHT('Support - Calculation Detail'!A1715,2))</f>
        <v>4630115-UT</v>
      </c>
      <c r="B1715" t="str">
        <f>IF('Support - Calculation Detail'!C1715="","",'Support - Calculation Detail'!C1715)</f>
        <v>46</v>
      </c>
      <c r="C1715" t="str">
        <f>IF('Support - Calculation Detail'!B1715="","",'Support - Calculation Detail'!B1715)</f>
        <v>N</v>
      </c>
      <c r="D1715">
        <f>IF('Support - Calculation Detail'!D1715="","",'Support - Calculation Detail'!D1715)</f>
        <v>28877044</v>
      </c>
      <c r="E1715">
        <f>IF('Support - Calculation Detail'!E1715="","",'Support - Calculation Detail'!E1715)</f>
        <v>0</v>
      </c>
      <c r="G1715">
        <f>IF('Support - Calculation Detail'!F1715="","",'Support - Calculation Detail'!F1715)</f>
        <v>28877044</v>
      </c>
      <c r="H1715">
        <f>IF('Support - Calculation Detail'!G1715="","",'Support - Calculation Detail'!G1715)</f>
        <v>1.04</v>
      </c>
      <c r="I1715">
        <f>IF('Support - Calculation Detail'!H1715="","",'Support - Calculation Detail'!H1715)</f>
        <v>30032126</v>
      </c>
      <c r="J1715">
        <f>IF('Support - Calculation Detail'!I1715="","",'Support - Calculation Detail'!I1715)</f>
        <v>0</v>
      </c>
      <c r="K1715">
        <f>IF('Support - Calculation Detail'!K1715="","",'Support - Calculation Detail'!K1715)</f>
        <v>30032126</v>
      </c>
      <c r="L1715">
        <f>IF('Support - Calculation Detail'!L1715="","",'Support - Calculation Detail'!L1715)</f>
        <v>718916</v>
      </c>
      <c r="M1715">
        <f>IF('Support - Calculation Detail'!M1715="","",'Support - Calculation Detail'!M1715)</f>
        <v>0</v>
      </c>
      <c r="N1715">
        <f>IF('Support - Calculation Detail'!N1715="","",'Support - Calculation Detail'!N1715)</f>
        <v>0</v>
      </c>
      <c r="P1715">
        <f>IF('Support - Calculation Detail'!O1715="","",'Support - Calculation Detail'!O1715)</f>
        <v>30751042</v>
      </c>
      <c r="Q1715" t="b">
        <v>1</v>
      </c>
      <c r="R1715" t="str">
        <f t="shared" si="130"/>
        <v>4630115</v>
      </c>
      <c r="S1715" t="str">
        <f t="shared" si="131"/>
        <v>4630115-UT</v>
      </c>
      <c r="T1715" t="str">
        <f t="shared" si="132"/>
        <v>4630115-UT</v>
      </c>
      <c r="U1715" t="str">
        <f t="shared" si="133"/>
        <v>3</v>
      </c>
      <c r="V1715" t="str">
        <f t="shared" si="134"/>
        <v>UT</v>
      </c>
    </row>
    <row r="1716" spans="1:22" x14ac:dyDescent="0.35">
      <c r="A1716" t="str">
        <f>IF('Support - Calculation Detail'!A1716="","",LEFT('Support - Calculation Detail'!A1716,7)&amp;"-"&amp;RIGHT('Support - Calculation Detail'!A1716,2))</f>
        <v>4650130-UT</v>
      </c>
      <c r="B1716" t="str">
        <f>IF('Support - Calculation Detail'!C1716="","",'Support - Calculation Detail'!C1716)</f>
        <v>46</v>
      </c>
      <c r="C1716" t="str">
        <f>IF('Support - Calculation Detail'!B1716="","",'Support - Calculation Detail'!B1716)</f>
        <v>N</v>
      </c>
      <c r="D1716">
        <f>IF('Support - Calculation Detail'!D1716="","",'Support - Calculation Detail'!D1716)</f>
        <v>4482525</v>
      </c>
      <c r="E1716">
        <f>IF('Support - Calculation Detail'!E1716="","",'Support - Calculation Detail'!E1716)</f>
        <v>0</v>
      </c>
      <c r="G1716">
        <f>IF('Support - Calculation Detail'!F1716="","",'Support - Calculation Detail'!F1716)</f>
        <v>4482525</v>
      </c>
      <c r="H1716">
        <f>IF('Support - Calculation Detail'!G1716="","",'Support - Calculation Detail'!G1716)</f>
        <v>1.04</v>
      </c>
      <c r="I1716">
        <f>IF('Support - Calculation Detail'!H1716="","",'Support - Calculation Detail'!H1716)</f>
        <v>4661826</v>
      </c>
      <c r="J1716">
        <f>IF('Support - Calculation Detail'!I1716="","",'Support - Calculation Detail'!I1716)</f>
        <v>0</v>
      </c>
      <c r="K1716">
        <f>IF('Support - Calculation Detail'!K1716="","",'Support - Calculation Detail'!K1716)</f>
        <v>4661826</v>
      </c>
      <c r="L1716">
        <f>IF('Support - Calculation Detail'!L1716="","",'Support - Calculation Detail'!L1716)</f>
        <v>0</v>
      </c>
      <c r="M1716">
        <f>IF('Support - Calculation Detail'!M1716="","",'Support - Calculation Detail'!M1716)</f>
        <v>0</v>
      </c>
      <c r="N1716">
        <f>IF('Support - Calculation Detail'!N1716="","",'Support - Calculation Detail'!N1716)</f>
        <v>0</v>
      </c>
      <c r="P1716">
        <f>IF('Support - Calculation Detail'!O1716="","",'Support - Calculation Detail'!O1716)</f>
        <v>4661826</v>
      </c>
      <c r="Q1716" t="b">
        <v>1</v>
      </c>
      <c r="R1716" t="str">
        <f t="shared" si="130"/>
        <v>4650130</v>
      </c>
      <c r="S1716" t="str">
        <f t="shared" si="131"/>
        <v>4650130-UT</v>
      </c>
      <c r="T1716" t="str">
        <f t="shared" si="132"/>
        <v>4650130-UT</v>
      </c>
      <c r="U1716" t="str">
        <f t="shared" si="133"/>
        <v>5</v>
      </c>
      <c r="V1716" t="str">
        <f t="shared" si="134"/>
        <v>UT</v>
      </c>
    </row>
    <row r="1717" spans="1:22" x14ac:dyDescent="0.35">
      <c r="A1717" t="str">
        <f>IF('Support - Calculation Detail'!A1717="","",LEFT('Support - Calculation Detail'!A1717,7)&amp;"-"&amp;RIGHT('Support - Calculation Detail'!A1717,2))</f>
        <v>4650131-UT</v>
      </c>
      <c r="B1717" t="str">
        <f>IF('Support - Calculation Detail'!C1717="","",'Support - Calculation Detail'!C1717)</f>
        <v>46</v>
      </c>
      <c r="C1717" t="str">
        <f>IF('Support - Calculation Detail'!B1717="","",'Support - Calculation Detail'!B1717)</f>
        <v>N</v>
      </c>
      <c r="D1717">
        <f>IF('Support - Calculation Detail'!D1717="","",'Support - Calculation Detail'!D1717)</f>
        <v>78785</v>
      </c>
      <c r="E1717">
        <f>IF('Support - Calculation Detail'!E1717="","",'Support - Calculation Detail'!E1717)</f>
        <v>0</v>
      </c>
      <c r="G1717">
        <f>IF('Support - Calculation Detail'!F1717="","",'Support - Calculation Detail'!F1717)</f>
        <v>78785</v>
      </c>
      <c r="H1717">
        <f>IF('Support - Calculation Detail'!G1717="","",'Support - Calculation Detail'!G1717)</f>
        <v>1.04</v>
      </c>
      <c r="I1717">
        <f>IF('Support - Calculation Detail'!H1717="","",'Support - Calculation Detail'!H1717)</f>
        <v>81936</v>
      </c>
      <c r="J1717">
        <f>IF('Support - Calculation Detail'!I1717="","",'Support - Calculation Detail'!I1717)</f>
        <v>0</v>
      </c>
      <c r="K1717">
        <f>IF('Support - Calculation Detail'!K1717="","",'Support - Calculation Detail'!K1717)</f>
        <v>81936</v>
      </c>
      <c r="L1717">
        <f>IF('Support - Calculation Detail'!L1717="","",'Support - Calculation Detail'!L1717)</f>
        <v>0</v>
      </c>
      <c r="M1717">
        <f>IF('Support - Calculation Detail'!M1717="","",'Support - Calculation Detail'!M1717)</f>
        <v>0</v>
      </c>
      <c r="N1717">
        <f>IF('Support - Calculation Detail'!N1717="","",'Support - Calculation Detail'!N1717)</f>
        <v>0</v>
      </c>
      <c r="P1717">
        <f>IF('Support - Calculation Detail'!O1717="","",'Support - Calculation Detail'!O1717)</f>
        <v>81936</v>
      </c>
      <c r="Q1717" t="b">
        <v>1</v>
      </c>
      <c r="R1717" t="str">
        <f t="shared" si="130"/>
        <v>4650131</v>
      </c>
      <c r="S1717" t="str">
        <f t="shared" si="131"/>
        <v>4650131-UT</v>
      </c>
      <c r="T1717" t="str">
        <f t="shared" si="132"/>
        <v>4650131-UT</v>
      </c>
      <c r="U1717" t="str">
        <f t="shared" si="133"/>
        <v>5</v>
      </c>
      <c r="V1717" t="str">
        <f t="shared" si="134"/>
        <v>UT</v>
      </c>
    </row>
    <row r="1718" spans="1:22" x14ac:dyDescent="0.35">
      <c r="A1718" t="str">
        <f>IF('Support - Calculation Detail'!A1718="","",LEFT('Support - Calculation Detail'!A1718,7)&amp;"-"&amp;RIGHT('Support - Calculation Detail'!A1718,2))</f>
        <v>4650132-UT</v>
      </c>
      <c r="B1718" t="str">
        <f>IF('Support - Calculation Detail'!C1718="","",'Support - Calculation Detail'!C1718)</f>
        <v>46</v>
      </c>
      <c r="C1718" t="str">
        <f>IF('Support - Calculation Detail'!B1718="","",'Support - Calculation Detail'!B1718)</f>
        <v>N</v>
      </c>
      <c r="D1718">
        <f>IF('Support - Calculation Detail'!D1718="","",'Support - Calculation Detail'!D1718)</f>
        <v>128218</v>
      </c>
      <c r="E1718">
        <f>IF('Support - Calculation Detail'!E1718="","",'Support - Calculation Detail'!E1718)</f>
        <v>0</v>
      </c>
      <c r="G1718">
        <f>IF('Support - Calculation Detail'!F1718="","",'Support - Calculation Detail'!F1718)</f>
        <v>128218</v>
      </c>
      <c r="H1718">
        <f>IF('Support - Calculation Detail'!G1718="","",'Support - Calculation Detail'!G1718)</f>
        <v>1.04</v>
      </c>
      <c r="I1718">
        <f>IF('Support - Calculation Detail'!H1718="","",'Support - Calculation Detail'!H1718)</f>
        <v>133347</v>
      </c>
      <c r="J1718">
        <f>IF('Support - Calculation Detail'!I1718="","",'Support - Calculation Detail'!I1718)</f>
        <v>0</v>
      </c>
      <c r="K1718">
        <f>IF('Support - Calculation Detail'!K1718="","",'Support - Calculation Detail'!K1718)</f>
        <v>133347</v>
      </c>
      <c r="L1718">
        <f>IF('Support - Calculation Detail'!L1718="","",'Support - Calculation Detail'!L1718)</f>
        <v>0</v>
      </c>
      <c r="M1718">
        <f>IF('Support - Calculation Detail'!M1718="","",'Support - Calculation Detail'!M1718)</f>
        <v>0</v>
      </c>
      <c r="N1718">
        <f>IF('Support - Calculation Detail'!N1718="","",'Support - Calculation Detail'!N1718)</f>
        <v>0</v>
      </c>
      <c r="P1718">
        <f>IF('Support - Calculation Detail'!O1718="","",'Support - Calculation Detail'!O1718)</f>
        <v>133347</v>
      </c>
      <c r="Q1718" t="b">
        <v>1</v>
      </c>
      <c r="R1718" t="str">
        <f t="shared" si="130"/>
        <v>4650132</v>
      </c>
      <c r="S1718" t="str">
        <f t="shared" si="131"/>
        <v>4650132-UT</v>
      </c>
      <c r="T1718" t="str">
        <f t="shared" si="132"/>
        <v>4650132-UT</v>
      </c>
      <c r="U1718" t="str">
        <f t="shared" si="133"/>
        <v>5</v>
      </c>
      <c r="V1718" t="str">
        <f t="shared" si="134"/>
        <v>UT</v>
      </c>
    </row>
    <row r="1719" spans="1:22" x14ac:dyDescent="0.35">
      <c r="A1719" t="str">
        <f>IF('Support - Calculation Detail'!A1719="","",LEFT('Support - Calculation Detail'!A1719,7)&amp;"-"&amp;RIGHT('Support - Calculation Detail'!A1719,2))</f>
        <v>4630201-UT</v>
      </c>
      <c r="B1719" t="str">
        <f>IF('Support - Calculation Detail'!C1719="","",'Support - Calculation Detail'!C1719)</f>
        <v>46</v>
      </c>
      <c r="C1719" t="str">
        <f>IF('Support - Calculation Detail'!B1719="","",'Support - Calculation Detail'!B1719)</f>
        <v>N</v>
      </c>
      <c r="D1719">
        <f>IF('Support - Calculation Detail'!D1719="","",'Support - Calculation Detail'!D1719)</f>
        <v>13410302</v>
      </c>
      <c r="E1719">
        <f>IF('Support - Calculation Detail'!E1719="","",'Support - Calculation Detail'!E1719)</f>
        <v>0</v>
      </c>
      <c r="G1719">
        <f>IF('Support - Calculation Detail'!F1719="","",'Support - Calculation Detail'!F1719)</f>
        <v>13410302</v>
      </c>
      <c r="H1719">
        <f>IF('Support - Calculation Detail'!G1719="","",'Support - Calculation Detail'!G1719)</f>
        <v>1.04</v>
      </c>
      <c r="I1719">
        <f>IF('Support - Calculation Detail'!H1719="","",'Support - Calculation Detail'!H1719)</f>
        <v>13946714</v>
      </c>
      <c r="J1719">
        <f>IF('Support - Calculation Detail'!I1719="","",'Support - Calculation Detail'!I1719)</f>
        <v>0</v>
      </c>
      <c r="K1719">
        <f>IF('Support - Calculation Detail'!K1719="","",'Support - Calculation Detail'!K1719)</f>
        <v>13946714</v>
      </c>
      <c r="L1719">
        <f>IF('Support - Calculation Detail'!L1719="","",'Support - Calculation Detail'!L1719)</f>
        <v>475924</v>
      </c>
      <c r="M1719">
        <f>IF('Support - Calculation Detail'!M1719="","",'Support - Calculation Detail'!M1719)</f>
        <v>0</v>
      </c>
      <c r="N1719">
        <f>IF('Support - Calculation Detail'!N1719="","",'Support - Calculation Detail'!N1719)</f>
        <v>0</v>
      </c>
      <c r="P1719">
        <f>IF('Support - Calculation Detail'!O1719="","",'Support - Calculation Detail'!O1719)</f>
        <v>14422638</v>
      </c>
      <c r="Q1719" t="b">
        <v>1</v>
      </c>
      <c r="R1719" t="str">
        <f t="shared" si="130"/>
        <v>4630201</v>
      </c>
      <c r="S1719" t="str">
        <f t="shared" si="131"/>
        <v>4630201-UT</v>
      </c>
      <c r="T1719" t="str">
        <f t="shared" si="132"/>
        <v>4630201-UT</v>
      </c>
      <c r="U1719" t="str">
        <f t="shared" si="133"/>
        <v>3</v>
      </c>
      <c r="V1719" t="str">
        <f t="shared" si="134"/>
        <v>UT</v>
      </c>
    </row>
    <row r="1720" spans="1:22" x14ac:dyDescent="0.35">
      <c r="A1720" t="str">
        <f>IF('Support - Calculation Detail'!A1720="","",LEFT('Support - Calculation Detail'!A1720,7)&amp;"-"&amp;RIGHT('Support - Calculation Detail'!A1720,2))</f>
        <v>4650277-UT</v>
      </c>
      <c r="B1720" t="str">
        <f>IF('Support - Calculation Detail'!C1720="","",'Support - Calculation Detail'!C1720)</f>
        <v>46</v>
      </c>
      <c r="C1720" t="str">
        <f>IF('Support - Calculation Detail'!B1720="","",'Support - Calculation Detail'!B1720)</f>
        <v>N</v>
      </c>
      <c r="D1720">
        <f>IF('Support - Calculation Detail'!D1720="","",'Support - Calculation Detail'!D1720)</f>
        <v>5562581</v>
      </c>
      <c r="E1720">
        <f>IF('Support - Calculation Detail'!E1720="","",'Support - Calculation Detail'!E1720)</f>
        <v>0</v>
      </c>
      <c r="G1720">
        <f>IF('Support - Calculation Detail'!F1720="","",'Support - Calculation Detail'!F1720)</f>
        <v>5562581</v>
      </c>
      <c r="H1720">
        <f>IF('Support - Calculation Detail'!G1720="","",'Support - Calculation Detail'!G1720)</f>
        <v>1.04</v>
      </c>
      <c r="I1720">
        <f>IF('Support - Calculation Detail'!H1720="","",'Support - Calculation Detail'!H1720)</f>
        <v>5785084</v>
      </c>
      <c r="J1720">
        <f>IF('Support - Calculation Detail'!I1720="","",'Support - Calculation Detail'!I1720)</f>
        <v>0</v>
      </c>
      <c r="K1720">
        <f>IF('Support - Calculation Detail'!K1720="","",'Support - Calculation Detail'!K1720)</f>
        <v>5785084</v>
      </c>
      <c r="L1720">
        <f>IF('Support - Calculation Detail'!L1720="","",'Support - Calculation Detail'!L1720)</f>
        <v>0</v>
      </c>
      <c r="M1720">
        <f>IF('Support - Calculation Detail'!M1720="","",'Support - Calculation Detail'!M1720)</f>
        <v>0</v>
      </c>
      <c r="N1720">
        <f>IF('Support - Calculation Detail'!N1720="","",'Support - Calculation Detail'!N1720)</f>
        <v>0</v>
      </c>
      <c r="P1720">
        <f>IF('Support - Calculation Detail'!O1720="","",'Support - Calculation Detail'!O1720)</f>
        <v>5785084</v>
      </c>
      <c r="Q1720" t="b">
        <v>1</v>
      </c>
      <c r="R1720" t="str">
        <f t="shared" si="130"/>
        <v>4650277</v>
      </c>
      <c r="S1720" t="str">
        <f t="shared" si="131"/>
        <v>4650277-UT</v>
      </c>
      <c r="T1720" t="str">
        <f t="shared" si="132"/>
        <v>4650277-UT</v>
      </c>
      <c r="U1720" t="str">
        <f t="shared" si="133"/>
        <v>5</v>
      </c>
      <c r="V1720" t="str">
        <f t="shared" si="134"/>
        <v>UT</v>
      </c>
    </row>
    <row r="1721" spans="1:22" x14ac:dyDescent="0.35">
      <c r="A1721" t="str">
        <f>IF('Support - Calculation Detail'!A1721="","",LEFT('Support - Calculation Detail'!A1721,7)&amp;"-"&amp;RIGHT('Support - Calculation Detail'!A1721,2))</f>
        <v>4650281-UT</v>
      </c>
      <c r="B1721" t="str">
        <f>IF('Support - Calculation Detail'!C1721="","",'Support - Calculation Detail'!C1721)</f>
        <v>46</v>
      </c>
      <c r="C1721" t="str">
        <f>IF('Support - Calculation Detail'!B1721="","",'Support - Calculation Detail'!B1721)</f>
        <v>N</v>
      </c>
      <c r="D1721">
        <f>IF('Support - Calculation Detail'!D1721="","",'Support - Calculation Detail'!D1721)</f>
        <v>110922</v>
      </c>
      <c r="E1721">
        <f>IF('Support - Calculation Detail'!E1721="","",'Support - Calculation Detail'!E1721)</f>
        <v>0</v>
      </c>
      <c r="G1721">
        <f>IF('Support - Calculation Detail'!F1721="","",'Support - Calculation Detail'!F1721)</f>
        <v>110922</v>
      </c>
      <c r="H1721">
        <f>IF('Support - Calculation Detail'!G1721="","",'Support - Calculation Detail'!G1721)</f>
        <v>1.04</v>
      </c>
      <c r="I1721">
        <f>IF('Support - Calculation Detail'!H1721="","",'Support - Calculation Detail'!H1721)</f>
        <v>115359</v>
      </c>
      <c r="J1721">
        <f>IF('Support - Calculation Detail'!I1721="","",'Support - Calculation Detail'!I1721)</f>
        <v>0</v>
      </c>
      <c r="K1721">
        <f>IF('Support - Calculation Detail'!K1721="","",'Support - Calculation Detail'!K1721)</f>
        <v>115359</v>
      </c>
      <c r="L1721">
        <f>IF('Support - Calculation Detail'!L1721="","",'Support - Calculation Detail'!L1721)</f>
        <v>0</v>
      </c>
      <c r="M1721">
        <f>IF('Support - Calculation Detail'!M1721="","",'Support - Calculation Detail'!M1721)</f>
        <v>0</v>
      </c>
      <c r="N1721">
        <f>IF('Support - Calculation Detail'!N1721="","",'Support - Calculation Detail'!N1721)</f>
        <v>0</v>
      </c>
      <c r="P1721">
        <f>IF('Support - Calculation Detail'!O1721="","",'Support - Calculation Detail'!O1721)</f>
        <v>115359</v>
      </c>
      <c r="Q1721" t="b">
        <v>1</v>
      </c>
      <c r="R1721" t="str">
        <f t="shared" si="130"/>
        <v>4650281</v>
      </c>
      <c r="S1721" t="str">
        <f t="shared" si="131"/>
        <v>4650281-UT</v>
      </c>
      <c r="T1721" t="str">
        <f t="shared" si="132"/>
        <v>4650281-UT</v>
      </c>
      <c r="U1721" t="str">
        <f t="shared" si="133"/>
        <v>5</v>
      </c>
      <c r="V1721" t="str">
        <f t="shared" si="134"/>
        <v>UT</v>
      </c>
    </row>
    <row r="1722" spans="1:22" x14ac:dyDescent="0.35">
      <c r="A1722" t="str">
        <f>IF('Support - Calculation Detail'!A1722="","",LEFT('Support - Calculation Detail'!A1722,7)&amp;"-"&amp;RIGHT('Support - Calculation Detail'!A1722,2))</f>
        <v>4660665-FT</v>
      </c>
      <c r="B1722" t="str">
        <f>IF('Support - Calculation Detail'!C1722="","",'Support - Calculation Detail'!C1722)</f>
        <v>46</v>
      </c>
      <c r="C1722" t="str">
        <f>IF('Support - Calculation Detail'!B1722="","",'Support - Calculation Detail'!B1722)</f>
        <v>N</v>
      </c>
      <c r="D1722">
        <f>IF('Support - Calculation Detail'!D1722="","",'Support - Calculation Detail'!D1722)</f>
        <v>2564005</v>
      </c>
      <c r="E1722">
        <f>IF('Support - Calculation Detail'!E1722="","",'Support - Calculation Detail'!E1722)</f>
        <v>0</v>
      </c>
      <c r="G1722">
        <f>IF('Support - Calculation Detail'!F1722="","",'Support - Calculation Detail'!F1722)</f>
        <v>2564005</v>
      </c>
      <c r="H1722">
        <f>IF('Support - Calculation Detail'!G1722="","",'Support - Calculation Detail'!G1722)</f>
        <v>1.04</v>
      </c>
      <c r="I1722">
        <f>IF('Support - Calculation Detail'!H1722="","",'Support - Calculation Detail'!H1722)</f>
        <v>2666565</v>
      </c>
      <c r="J1722">
        <f>IF('Support - Calculation Detail'!I1722="","",'Support - Calculation Detail'!I1722)</f>
        <v>0</v>
      </c>
      <c r="K1722">
        <f>IF('Support - Calculation Detail'!K1722="","",'Support - Calculation Detail'!K1722)</f>
        <v>2666565</v>
      </c>
      <c r="L1722">
        <f>IF('Support - Calculation Detail'!L1722="","",'Support - Calculation Detail'!L1722)</f>
        <v>0</v>
      </c>
      <c r="M1722">
        <f>IF('Support - Calculation Detail'!M1722="","",'Support - Calculation Detail'!M1722)</f>
        <v>0</v>
      </c>
      <c r="N1722">
        <f>IF('Support - Calculation Detail'!N1722="","",'Support - Calculation Detail'!N1722)</f>
        <v>0</v>
      </c>
      <c r="P1722">
        <f>IF('Support - Calculation Detail'!O1722="","",'Support - Calculation Detail'!O1722)</f>
        <v>2666565</v>
      </c>
      <c r="Q1722" t="b">
        <v>1</v>
      </c>
      <c r="R1722" t="str">
        <f t="shared" si="130"/>
        <v>4660665</v>
      </c>
      <c r="S1722" t="str">
        <f t="shared" si="131"/>
        <v>4660665-FT</v>
      </c>
      <c r="T1722" t="str">
        <f t="shared" si="132"/>
        <v>4660665-FT</v>
      </c>
      <c r="U1722" t="str">
        <f t="shared" si="133"/>
        <v>6</v>
      </c>
      <c r="V1722" t="str">
        <f t="shared" si="134"/>
        <v>FT</v>
      </c>
    </row>
    <row r="1723" spans="1:22" x14ac:dyDescent="0.35">
      <c r="A1723" t="str">
        <f>IF('Support - Calculation Detail'!A1723="","",LEFT('Support - Calculation Detail'!A1723,7)&amp;"-"&amp;RIGHT('Support - Calculation Detail'!A1723,2))</f>
        <v>4630736-UT</v>
      </c>
      <c r="B1723" t="str">
        <f>IF('Support - Calculation Detail'!C1723="","",'Support - Calculation Detail'!C1723)</f>
        <v>46</v>
      </c>
      <c r="C1723" t="str">
        <f>IF('Support - Calculation Detail'!B1723="","",'Support - Calculation Detail'!B1723)</f>
        <v>N</v>
      </c>
      <c r="D1723">
        <f>IF('Support - Calculation Detail'!D1723="","",'Support - Calculation Detail'!D1723)</f>
        <v>49242</v>
      </c>
      <c r="E1723">
        <f>IF('Support - Calculation Detail'!E1723="","",'Support - Calculation Detail'!E1723)</f>
        <v>0</v>
      </c>
      <c r="G1723">
        <f>IF('Support - Calculation Detail'!F1723="","",'Support - Calculation Detail'!F1723)</f>
        <v>49242</v>
      </c>
      <c r="H1723">
        <f>IF('Support - Calculation Detail'!G1723="","",'Support - Calculation Detail'!G1723)</f>
        <v>1.04</v>
      </c>
      <c r="I1723">
        <f>IF('Support - Calculation Detail'!H1723="","",'Support - Calculation Detail'!H1723)</f>
        <v>51212</v>
      </c>
      <c r="J1723">
        <f>IF('Support - Calculation Detail'!I1723="","",'Support - Calculation Detail'!I1723)</f>
        <v>0</v>
      </c>
      <c r="K1723">
        <f>IF('Support - Calculation Detail'!K1723="","",'Support - Calculation Detail'!K1723)</f>
        <v>51212</v>
      </c>
      <c r="L1723">
        <f>IF('Support - Calculation Detail'!L1723="","",'Support - Calculation Detail'!L1723)</f>
        <v>0</v>
      </c>
      <c r="M1723">
        <f>IF('Support - Calculation Detail'!M1723="","",'Support - Calculation Detail'!M1723)</f>
        <v>0</v>
      </c>
      <c r="N1723">
        <f>IF('Support - Calculation Detail'!N1723="","",'Support - Calculation Detail'!N1723)</f>
        <v>0</v>
      </c>
      <c r="P1723">
        <f>IF('Support - Calculation Detail'!O1723="","",'Support - Calculation Detail'!O1723)</f>
        <v>51212</v>
      </c>
      <c r="Q1723" t="b">
        <v>1</v>
      </c>
      <c r="R1723" t="str">
        <f t="shared" si="130"/>
        <v>4630736</v>
      </c>
      <c r="S1723" t="str">
        <f t="shared" si="131"/>
        <v>4630736-UT</v>
      </c>
      <c r="T1723" t="str">
        <f t="shared" si="132"/>
        <v>4630736-UT</v>
      </c>
      <c r="U1723" t="str">
        <f t="shared" si="133"/>
        <v>3</v>
      </c>
      <c r="V1723" t="str">
        <f t="shared" si="134"/>
        <v>UT</v>
      </c>
    </row>
    <row r="1724" spans="1:22" x14ac:dyDescent="0.35">
      <c r="A1724" t="str">
        <f>IF('Support - Calculation Detail'!A1724="","",LEFT('Support - Calculation Detail'!A1724,7)&amp;"-"&amp;RIGHT('Support - Calculation Detail'!A1724,2))</f>
        <v>4630737-UT</v>
      </c>
      <c r="B1724" t="str">
        <f>IF('Support - Calculation Detail'!C1724="","",'Support - Calculation Detail'!C1724)</f>
        <v>46</v>
      </c>
      <c r="C1724" t="str">
        <f>IF('Support - Calculation Detail'!B1724="","",'Support - Calculation Detail'!B1724)</f>
        <v>N</v>
      </c>
      <c r="D1724">
        <f>IF('Support - Calculation Detail'!D1724="","",'Support - Calculation Detail'!D1724)</f>
        <v>298317</v>
      </c>
      <c r="E1724">
        <f>IF('Support - Calculation Detail'!E1724="","",'Support - Calculation Detail'!E1724)</f>
        <v>0</v>
      </c>
      <c r="G1724">
        <f>IF('Support - Calculation Detail'!F1724="","",'Support - Calculation Detail'!F1724)</f>
        <v>298317</v>
      </c>
      <c r="H1724">
        <f>IF('Support - Calculation Detail'!G1724="","",'Support - Calculation Detail'!G1724)</f>
        <v>1.04</v>
      </c>
      <c r="I1724">
        <f>IF('Support - Calculation Detail'!H1724="","",'Support - Calculation Detail'!H1724)</f>
        <v>310250</v>
      </c>
      <c r="J1724">
        <f>IF('Support - Calculation Detail'!I1724="","",'Support - Calculation Detail'!I1724)</f>
        <v>0</v>
      </c>
      <c r="K1724">
        <f>IF('Support - Calculation Detail'!K1724="","",'Support - Calculation Detail'!K1724)</f>
        <v>310250</v>
      </c>
      <c r="L1724">
        <f>IF('Support - Calculation Detail'!L1724="","",'Support - Calculation Detail'!L1724)</f>
        <v>14077</v>
      </c>
      <c r="M1724">
        <f>IF('Support - Calculation Detail'!M1724="","",'Support - Calculation Detail'!M1724)</f>
        <v>0</v>
      </c>
      <c r="N1724">
        <f>IF('Support - Calculation Detail'!N1724="","",'Support - Calculation Detail'!N1724)</f>
        <v>0</v>
      </c>
      <c r="P1724">
        <f>IF('Support - Calculation Detail'!O1724="","",'Support - Calculation Detail'!O1724)</f>
        <v>324327</v>
      </c>
      <c r="Q1724" t="b">
        <v>1</v>
      </c>
      <c r="R1724" t="str">
        <f t="shared" si="130"/>
        <v>4630737</v>
      </c>
      <c r="S1724" t="str">
        <f t="shared" si="131"/>
        <v>4630737-UT</v>
      </c>
      <c r="T1724" t="str">
        <f t="shared" si="132"/>
        <v>4630737-UT</v>
      </c>
      <c r="U1724" t="str">
        <f t="shared" si="133"/>
        <v>3</v>
      </c>
      <c r="V1724" t="str">
        <f t="shared" si="134"/>
        <v>UT</v>
      </c>
    </row>
    <row r="1725" spans="1:22" x14ac:dyDescent="0.35">
      <c r="A1725" t="str">
        <f>IF('Support - Calculation Detail'!A1725="","",LEFT('Support - Calculation Detail'!A1725,7)&amp;"-"&amp;RIGHT('Support - Calculation Detail'!A1725,2))</f>
        <v>4630738-UT</v>
      </c>
      <c r="B1725" t="str">
        <f>IF('Support - Calculation Detail'!C1725="","",'Support - Calculation Detail'!C1725)</f>
        <v>46</v>
      </c>
      <c r="C1725" t="str">
        <f>IF('Support - Calculation Detail'!B1725="","",'Support - Calculation Detail'!B1725)</f>
        <v>N</v>
      </c>
      <c r="D1725">
        <f>IF('Support - Calculation Detail'!D1725="","",'Support - Calculation Detail'!D1725)</f>
        <v>280935</v>
      </c>
      <c r="E1725">
        <f>IF('Support - Calculation Detail'!E1725="","",'Support - Calculation Detail'!E1725)</f>
        <v>0</v>
      </c>
      <c r="G1725">
        <f>IF('Support - Calculation Detail'!F1725="","",'Support - Calculation Detail'!F1725)</f>
        <v>280935</v>
      </c>
      <c r="H1725">
        <f>IF('Support - Calculation Detail'!G1725="","",'Support - Calculation Detail'!G1725)</f>
        <v>1.04</v>
      </c>
      <c r="I1725">
        <f>IF('Support - Calculation Detail'!H1725="","",'Support - Calculation Detail'!H1725)</f>
        <v>292172</v>
      </c>
      <c r="J1725">
        <f>IF('Support - Calculation Detail'!I1725="","",'Support - Calculation Detail'!I1725)</f>
        <v>0</v>
      </c>
      <c r="K1725">
        <f>IF('Support - Calculation Detail'!K1725="","",'Support - Calculation Detail'!K1725)</f>
        <v>292172</v>
      </c>
      <c r="L1725">
        <f>IF('Support - Calculation Detail'!L1725="","",'Support - Calculation Detail'!L1725)</f>
        <v>1397</v>
      </c>
      <c r="M1725">
        <f>IF('Support - Calculation Detail'!M1725="","",'Support - Calculation Detail'!M1725)</f>
        <v>0</v>
      </c>
      <c r="N1725">
        <f>IF('Support - Calculation Detail'!N1725="","",'Support - Calculation Detail'!N1725)</f>
        <v>0</v>
      </c>
      <c r="P1725">
        <f>IF('Support - Calculation Detail'!O1725="","",'Support - Calculation Detail'!O1725)</f>
        <v>293569</v>
      </c>
      <c r="Q1725" t="b">
        <v>1</v>
      </c>
      <c r="R1725" t="str">
        <f t="shared" si="130"/>
        <v>4630738</v>
      </c>
      <c r="S1725" t="str">
        <f t="shared" si="131"/>
        <v>4630738-UT</v>
      </c>
      <c r="T1725" t="str">
        <f t="shared" si="132"/>
        <v>4630738-UT</v>
      </c>
      <c r="U1725" t="str">
        <f t="shared" si="133"/>
        <v>3</v>
      </c>
      <c r="V1725" t="str">
        <f t="shared" si="134"/>
        <v>UT</v>
      </c>
    </row>
    <row r="1726" spans="1:22" x14ac:dyDescent="0.35">
      <c r="A1726" t="str">
        <f>IF('Support - Calculation Detail'!A1726="","",LEFT('Support - Calculation Detail'!A1726,7)&amp;"-"&amp;RIGHT('Support - Calculation Detail'!A1726,2))</f>
        <v>4630739-UT</v>
      </c>
      <c r="B1726" t="str">
        <f>IF('Support - Calculation Detail'!C1726="","",'Support - Calculation Detail'!C1726)</f>
        <v>46</v>
      </c>
      <c r="C1726" t="str">
        <f>IF('Support - Calculation Detail'!B1726="","",'Support - Calculation Detail'!B1726)</f>
        <v>N</v>
      </c>
      <c r="D1726">
        <f>IF('Support - Calculation Detail'!D1726="","",'Support - Calculation Detail'!D1726)</f>
        <v>1467798</v>
      </c>
      <c r="E1726">
        <f>IF('Support - Calculation Detail'!E1726="","",'Support - Calculation Detail'!E1726)</f>
        <v>0</v>
      </c>
      <c r="G1726">
        <f>IF('Support - Calculation Detail'!F1726="","",'Support - Calculation Detail'!F1726)</f>
        <v>1467798</v>
      </c>
      <c r="H1726">
        <f>IF('Support - Calculation Detail'!G1726="","",'Support - Calculation Detail'!G1726)</f>
        <v>1.04</v>
      </c>
      <c r="I1726">
        <f>IF('Support - Calculation Detail'!H1726="","",'Support - Calculation Detail'!H1726)</f>
        <v>1526510</v>
      </c>
      <c r="J1726">
        <f>IF('Support - Calculation Detail'!I1726="","",'Support - Calculation Detail'!I1726)</f>
        <v>0</v>
      </c>
      <c r="K1726">
        <f>IF('Support - Calculation Detail'!K1726="","",'Support - Calculation Detail'!K1726)</f>
        <v>1526510</v>
      </c>
      <c r="L1726">
        <f>IF('Support - Calculation Detail'!L1726="","",'Support - Calculation Detail'!L1726)</f>
        <v>304806</v>
      </c>
      <c r="M1726">
        <f>IF('Support - Calculation Detail'!M1726="","",'Support - Calculation Detail'!M1726)</f>
        <v>0</v>
      </c>
      <c r="N1726">
        <f>IF('Support - Calculation Detail'!N1726="","",'Support - Calculation Detail'!N1726)</f>
        <v>0</v>
      </c>
      <c r="P1726">
        <f>IF('Support - Calculation Detail'!O1726="","",'Support - Calculation Detail'!O1726)</f>
        <v>1831316</v>
      </c>
      <c r="Q1726" t="b">
        <v>1</v>
      </c>
      <c r="R1726" t="str">
        <f t="shared" si="130"/>
        <v>4630739</v>
      </c>
      <c r="S1726" t="str">
        <f t="shared" si="131"/>
        <v>4630739-UT</v>
      </c>
      <c r="T1726" t="str">
        <f t="shared" si="132"/>
        <v>4630739-UT</v>
      </c>
      <c r="U1726" t="str">
        <f t="shared" si="133"/>
        <v>3</v>
      </c>
      <c r="V1726" t="str">
        <f t="shared" si="134"/>
        <v>UT</v>
      </c>
    </row>
    <row r="1727" spans="1:22" x14ac:dyDescent="0.35">
      <c r="A1727" t="str">
        <f>IF('Support - Calculation Detail'!A1727="","",LEFT('Support - Calculation Detail'!A1727,7)&amp;"-"&amp;RIGHT('Support - Calculation Detail'!A1727,2))</f>
        <v>4630740-UT</v>
      </c>
      <c r="B1727" t="str">
        <f>IF('Support - Calculation Detail'!C1727="","",'Support - Calculation Detail'!C1727)</f>
        <v>46</v>
      </c>
      <c r="C1727" t="str">
        <f>IF('Support - Calculation Detail'!B1727="","",'Support - Calculation Detail'!B1727)</f>
        <v>N</v>
      </c>
      <c r="D1727">
        <f>IF('Support - Calculation Detail'!D1727="","",'Support - Calculation Detail'!D1727)</f>
        <v>169515</v>
      </c>
      <c r="E1727">
        <f>IF('Support - Calculation Detail'!E1727="","",'Support - Calculation Detail'!E1727)</f>
        <v>0</v>
      </c>
      <c r="G1727">
        <f>IF('Support - Calculation Detail'!F1727="","",'Support - Calculation Detail'!F1727)</f>
        <v>169515</v>
      </c>
      <c r="H1727">
        <f>IF('Support - Calculation Detail'!G1727="","",'Support - Calculation Detail'!G1727)</f>
        <v>1.04</v>
      </c>
      <c r="I1727">
        <f>IF('Support - Calculation Detail'!H1727="","",'Support - Calculation Detail'!H1727)</f>
        <v>176296</v>
      </c>
      <c r="J1727">
        <f>IF('Support - Calculation Detail'!I1727="","",'Support - Calculation Detail'!I1727)</f>
        <v>0</v>
      </c>
      <c r="K1727">
        <f>IF('Support - Calculation Detail'!K1727="","",'Support - Calculation Detail'!K1727)</f>
        <v>176296</v>
      </c>
      <c r="L1727">
        <f>IF('Support - Calculation Detail'!L1727="","",'Support - Calculation Detail'!L1727)</f>
        <v>56993</v>
      </c>
      <c r="M1727">
        <f>IF('Support - Calculation Detail'!M1727="","",'Support - Calculation Detail'!M1727)</f>
        <v>0</v>
      </c>
      <c r="N1727">
        <f>IF('Support - Calculation Detail'!N1727="","",'Support - Calculation Detail'!N1727)</f>
        <v>0</v>
      </c>
      <c r="P1727">
        <f>IF('Support - Calculation Detail'!O1727="","",'Support - Calculation Detail'!O1727)</f>
        <v>233289</v>
      </c>
      <c r="Q1727" t="b">
        <v>1</v>
      </c>
      <c r="R1727" t="str">
        <f t="shared" si="130"/>
        <v>4630740</v>
      </c>
      <c r="S1727" t="str">
        <f t="shared" si="131"/>
        <v>4630740-UT</v>
      </c>
      <c r="T1727" t="str">
        <f t="shared" si="132"/>
        <v>4630740-UT</v>
      </c>
      <c r="U1727" t="str">
        <f t="shared" si="133"/>
        <v>3</v>
      </c>
      <c r="V1727" t="str">
        <f t="shared" si="134"/>
        <v>UT</v>
      </c>
    </row>
    <row r="1728" spans="1:22" x14ac:dyDescent="0.35">
      <c r="A1728" t="str">
        <f>IF('Support - Calculation Detail'!A1728="","",LEFT('Support - Calculation Detail'!A1728,7)&amp;"-"&amp;RIGHT('Support - Calculation Detail'!A1728,2))</f>
        <v>4630741-UT</v>
      </c>
      <c r="B1728" t="str">
        <f>IF('Support - Calculation Detail'!C1728="","",'Support - Calculation Detail'!C1728)</f>
        <v>46</v>
      </c>
      <c r="C1728" t="str">
        <f>IF('Support - Calculation Detail'!B1728="","",'Support - Calculation Detail'!B1728)</f>
        <v>N</v>
      </c>
      <c r="D1728">
        <f>IF('Support - Calculation Detail'!D1728="","",'Support - Calculation Detail'!D1728)</f>
        <v>130627</v>
      </c>
      <c r="E1728">
        <f>IF('Support - Calculation Detail'!E1728="","",'Support - Calculation Detail'!E1728)</f>
        <v>0</v>
      </c>
      <c r="G1728">
        <f>IF('Support - Calculation Detail'!F1728="","",'Support - Calculation Detail'!F1728)</f>
        <v>130627</v>
      </c>
      <c r="H1728">
        <f>IF('Support - Calculation Detail'!G1728="","",'Support - Calculation Detail'!G1728)</f>
        <v>1.04</v>
      </c>
      <c r="I1728">
        <f>IF('Support - Calculation Detail'!H1728="","",'Support - Calculation Detail'!H1728)</f>
        <v>135852</v>
      </c>
      <c r="J1728">
        <f>IF('Support - Calculation Detail'!I1728="","",'Support - Calculation Detail'!I1728)</f>
        <v>0</v>
      </c>
      <c r="K1728">
        <f>IF('Support - Calculation Detail'!K1728="","",'Support - Calculation Detail'!K1728)</f>
        <v>135852</v>
      </c>
      <c r="L1728">
        <f>IF('Support - Calculation Detail'!L1728="","",'Support - Calculation Detail'!L1728)</f>
        <v>0</v>
      </c>
      <c r="M1728">
        <f>IF('Support - Calculation Detail'!M1728="","",'Support - Calculation Detail'!M1728)</f>
        <v>0</v>
      </c>
      <c r="N1728">
        <f>IF('Support - Calculation Detail'!N1728="","",'Support - Calculation Detail'!N1728)</f>
        <v>0</v>
      </c>
      <c r="P1728">
        <f>IF('Support - Calculation Detail'!O1728="","",'Support - Calculation Detail'!O1728)</f>
        <v>135852</v>
      </c>
      <c r="Q1728" t="b">
        <v>1</v>
      </c>
      <c r="R1728" t="str">
        <f t="shared" si="130"/>
        <v>4630741</v>
      </c>
      <c r="S1728" t="str">
        <f t="shared" si="131"/>
        <v>4630741-UT</v>
      </c>
      <c r="T1728" t="str">
        <f t="shared" si="132"/>
        <v>4630741-UT</v>
      </c>
      <c r="U1728" t="str">
        <f t="shared" si="133"/>
        <v>3</v>
      </c>
      <c r="V1728" t="str">
        <f t="shared" si="134"/>
        <v>UT</v>
      </c>
    </row>
    <row r="1729" spans="1:22" x14ac:dyDescent="0.35">
      <c r="A1729" t="str">
        <f>IF('Support - Calculation Detail'!A1729="","",LEFT('Support - Calculation Detail'!A1729,7)&amp;"-"&amp;RIGHT('Support - Calculation Detail'!A1729,2))</f>
        <v>4630742-UT</v>
      </c>
      <c r="B1729" t="str">
        <f>IF('Support - Calculation Detail'!C1729="","",'Support - Calculation Detail'!C1729)</f>
        <v>46</v>
      </c>
      <c r="C1729" t="str">
        <f>IF('Support - Calculation Detail'!B1729="","",'Support - Calculation Detail'!B1729)</f>
        <v>N</v>
      </c>
      <c r="D1729">
        <f>IF('Support - Calculation Detail'!D1729="","",'Support - Calculation Detail'!D1729)</f>
        <v>691469</v>
      </c>
      <c r="E1729">
        <f>IF('Support - Calculation Detail'!E1729="","",'Support - Calculation Detail'!E1729)</f>
        <v>0</v>
      </c>
      <c r="G1729">
        <f>IF('Support - Calculation Detail'!F1729="","",'Support - Calculation Detail'!F1729)</f>
        <v>691469</v>
      </c>
      <c r="H1729">
        <f>IF('Support - Calculation Detail'!G1729="","",'Support - Calculation Detail'!G1729)</f>
        <v>1.04</v>
      </c>
      <c r="I1729">
        <f>IF('Support - Calculation Detail'!H1729="","",'Support - Calculation Detail'!H1729)</f>
        <v>719128</v>
      </c>
      <c r="J1729">
        <f>IF('Support - Calculation Detail'!I1729="","",'Support - Calculation Detail'!I1729)</f>
        <v>0</v>
      </c>
      <c r="K1729">
        <f>IF('Support - Calculation Detail'!K1729="","",'Support - Calculation Detail'!K1729)</f>
        <v>719128</v>
      </c>
      <c r="L1729">
        <f>IF('Support - Calculation Detail'!L1729="","",'Support - Calculation Detail'!L1729)</f>
        <v>41507</v>
      </c>
      <c r="M1729">
        <f>IF('Support - Calculation Detail'!M1729="","",'Support - Calculation Detail'!M1729)</f>
        <v>0</v>
      </c>
      <c r="N1729">
        <f>IF('Support - Calculation Detail'!N1729="","",'Support - Calculation Detail'!N1729)</f>
        <v>0</v>
      </c>
      <c r="P1729">
        <f>IF('Support - Calculation Detail'!O1729="","",'Support - Calculation Detail'!O1729)</f>
        <v>760635</v>
      </c>
      <c r="Q1729" t="b">
        <v>1</v>
      </c>
      <c r="R1729" t="str">
        <f t="shared" si="130"/>
        <v>4630742</v>
      </c>
      <c r="S1729" t="str">
        <f t="shared" si="131"/>
        <v>4630742-UT</v>
      </c>
      <c r="T1729" t="str">
        <f t="shared" si="132"/>
        <v>4630742-UT</v>
      </c>
      <c r="U1729" t="str">
        <f t="shared" si="133"/>
        <v>3</v>
      </c>
      <c r="V1729" t="str">
        <f t="shared" si="134"/>
        <v>UT</v>
      </c>
    </row>
    <row r="1730" spans="1:22" x14ac:dyDescent="0.35">
      <c r="A1730" t="str">
        <f>IF('Support - Calculation Detail'!A1730="","",LEFT('Support - Calculation Detail'!A1730,7)&amp;"-"&amp;RIGHT('Support - Calculation Detail'!A1730,2))</f>
        <v>4630743-UT</v>
      </c>
      <c r="B1730" t="str">
        <f>IF('Support - Calculation Detail'!C1730="","",'Support - Calculation Detail'!C1730)</f>
        <v>46</v>
      </c>
      <c r="C1730" t="str">
        <f>IF('Support - Calculation Detail'!B1730="","",'Support - Calculation Detail'!B1730)</f>
        <v>N</v>
      </c>
      <c r="D1730">
        <f>IF('Support - Calculation Detail'!D1730="","",'Support - Calculation Detail'!D1730)</f>
        <v>399654</v>
      </c>
      <c r="E1730">
        <f>IF('Support - Calculation Detail'!E1730="","",'Support - Calculation Detail'!E1730)</f>
        <v>0</v>
      </c>
      <c r="G1730">
        <f>IF('Support - Calculation Detail'!F1730="","",'Support - Calculation Detail'!F1730)</f>
        <v>399654</v>
      </c>
      <c r="H1730">
        <f>IF('Support - Calculation Detail'!G1730="","",'Support - Calculation Detail'!G1730)</f>
        <v>1.04</v>
      </c>
      <c r="I1730">
        <f>IF('Support - Calculation Detail'!H1730="","",'Support - Calculation Detail'!H1730)</f>
        <v>415640</v>
      </c>
      <c r="J1730">
        <f>IF('Support - Calculation Detail'!I1730="","",'Support - Calculation Detail'!I1730)</f>
        <v>0</v>
      </c>
      <c r="K1730">
        <f>IF('Support - Calculation Detail'!K1730="","",'Support - Calculation Detail'!K1730)</f>
        <v>415640</v>
      </c>
      <c r="L1730">
        <f>IF('Support - Calculation Detail'!L1730="","",'Support - Calculation Detail'!L1730)</f>
        <v>23642</v>
      </c>
      <c r="M1730">
        <f>IF('Support - Calculation Detail'!M1730="","",'Support - Calculation Detail'!M1730)</f>
        <v>0</v>
      </c>
      <c r="N1730">
        <f>IF('Support - Calculation Detail'!N1730="","",'Support - Calculation Detail'!N1730)</f>
        <v>0</v>
      </c>
      <c r="P1730">
        <f>IF('Support - Calculation Detail'!O1730="","",'Support - Calculation Detail'!O1730)</f>
        <v>439282</v>
      </c>
      <c r="Q1730" t="b">
        <v>1</v>
      </c>
      <c r="R1730" t="str">
        <f t="shared" si="130"/>
        <v>4630743</v>
      </c>
      <c r="S1730" t="str">
        <f t="shared" si="131"/>
        <v>4630743-UT</v>
      </c>
      <c r="T1730" t="str">
        <f t="shared" si="132"/>
        <v>4630743-UT</v>
      </c>
      <c r="U1730" t="str">
        <f t="shared" si="133"/>
        <v>3</v>
      </c>
      <c r="V1730" t="str">
        <f t="shared" si="134"/>
        <v>UT</v>
      </c>
    </row>
    <row r="1731" spans="1:22" x14ac:dyDescent="0.35">
      <c r="A1731" t="str">
        <f>IF('Support - Calculation Detail'!A1731="","",LEFT('Support - Calculation Detail'!A1731,7)&amp;"-"&amp;RIGHT('Support - Calculation Detail'!A1731,2))</f>
        <v>4630744-UT</v>
      </c>
      <c r="B1731" t="str">
        <f>IF('Support - Calculation Detail'!C1731="","",'Support - Calculation Detail'!C1731)</f>
        <v>46</v>
      </c>
      <c r="C1731" t="str">
        <f>IF('Support - Calculation Detail'!B1731="","",'Support - Calculation Detail'!B1731)</f>
        <v>N</v>
      </c>
      <c r="D1731">
        <f>IF('Support - Calculation Detail'!D1731="","",'Support - Calculation Detail'!D1731)</f>
        <v>567694</v>
      </c>
      <c r="E1731">
        <f>IF('Support - Calculation Detail'!E1731="","",'Support - Calculation Detail'!E1731)</f>
        <v>0</v>
      </c>
      <c r="G1731">
        <f>IF('Support - Calculation Detail'!F1731="","",'Support - Calculation Detail'!F1731)</f>
        <v>567694</v>
      </c>
      <c r="H1731">
        <f>IF('Support - Calculation Detail'!G1731="","",'Support - Calculation Detail'!G1731)</f>
        <v>1.04</v>
      </c>
      <c r="I1731">
        <f>IF('Support - Calculation Detail'!H1731="","",'Support - Calculation Detail'!H1731)</f>
        <v>590402</v>
      </c>
      <c r="J1731">
        <f>IF('Support - Calculation Detail'!I1731="","",'Support - Calculation Detail'!I1731)</f>
        <v>0</v>
      </c>
      <c r="K1731">
        <f>IF('Support - Calculation Detail'!K1731="","",'Support - Calculation Detail'!K1731)</f>
        <v>590402</v>
      </c>
      <c r="L1731">
        <f>IF('Support - Calculation Detail'!L1731="","",'Support - Calculation Detail'!L1731)</f>
        <v>35344</v>
      </c>
      <c r="M1731">
        <f>IF('Support - Calculation Detail'!M1731="","",'Support - Calculation Detail'!M1731)</f>
        <v>0</v>
      </c>
      <c r="N1731">
        <f>IF('Support - Calculation Detail'!N1731="","",'Support - Calculation Detail'!N1731)</f>
        <v>0</v>
      </c>
      <c r="P1731">
        <f>IF('Support - Calculation Detail'!O1731="","",'Support - Calculation Detail'!O1731)</f>
        <v>625746</v>
      </c>
      <c r="Q1731" t="b">
        <v>1</v>
      </c>
      <c r="R1731" t="str">
        <f t="shared" ref="R1731:R1794" si="135">LEFT(A1731,7)</f>
        <v>4630744</v>
      </c>
      <c r="S1731" t="str">
        <f t="shared" ref="S1731:S1794" si="136">A1731</f>
        <v>4630744-UT</v>
      </c>
      <c r="T1731" t="str">
        <f t="shared" ref="T1731:T1794" si="137">S1731</f>
        <v>4630744-UT</v>
      </c>
      <c r="U1731" t="str">
        <f t="shared" ref="U1731:U1794" si="138">MID(S1731,3,1)</f>
        <v>3</v>
      </c>
      <c r="V1731" t="str">
        <f t="shared" ref="V1731:V1794" si="139">RIGHT(T1731,2)</f>
        <v>UT</v>
      </c>
    </row>
    <row r="1732" spans="1:22" x14ac:dyDescent="0.35">
      <c r="A1732" t="str">
        <f>IF('Support - Calculation Detail'!A1732="","",LEFT('Support - Calculation Detail'!A1732,7)&amp;"-"&amp;RIGHT('Support - Calculation Detail'!A1732,2))</f>
        <v>4660817-UT</v>
      </c>
      <c r="B1732" t="str">
        <f>IF('Support - Calculation Detail'!C1732="","",'Support - Calculation Detail'!C1732)</f>
        <v>46</v>
      </c>
      <c r="C1732" t="str">
        <f>IF('Support - Calculation Detail'!B1732="","",'Support - Calculation Detail'!B1732)</f>
        <v>N</v>
      </c>
      <c r="D1732">
        <f>IF('Support - Calculation Detail'!D1732="","",'Support - Calculation Detail'!D1732)</f>
        <v>4479231</v>
      </c>
      <c r="E1732">
        <f>IF('Support - Calculation Detail'!E1732="","",'Support - Calculation Detail'!E1732)</f>
        <v>0</v>
      </c>
      <c r="G1732">
        <f>IF('Support - Calculation Detail'!F1732="","",'Support - Calculation Detail'!F1732)</f>
        <v>4479231</v>
      </c>
      <c r="H1732">
        <f>IF('Support - Calculation Detail'!G1732="","",'Support - Calculation Detail'!G1732)</f>
        <v>1.04</v>
      </c>
      <c r="I1732">
        <f>IF('Support - Calculation Detail'!H1732="","",'Support - Calculation Detail'!H1732)</f>
        <v>4658400</v>
      </c>
      <c r="J1732">
        <f>IF('Support - Calculation Detail'!I1732="","",'Support - Calculation Detail'!I1732)</f>
        <v>0</v>
      </c>
      <c r="K1732">
        <f>IF('Support - Calculation Detail'!K1732="","",'Support - Calculation Detail'!K1732)</f>
        <v>4658400</v>
      </c>
      <c r="L1732">
        <f>IF('Support - Calculation Detail'!L1732="","",'Support - Calculation Detail'!L1732)</f>
        <v>0</v>
      </c>
      <c r="M1732">
        <f>IF('Support - Calculation Detail'!M1732="","",'Support - Calculation Detail'!M1732)</f>
        <v>0</v>
      </c>
      <c r="N1732">
        <f>IF('Support - Calculation Detail'!N1732="","",'Support - Calculation Detail'!N1732)</f>
        <v>0</v>
      </c>
      <c r="P1732">
        <f>IF('Support - Calculation Detail'!O1732="","",'Support - Calculation Detail'!O1732)</f>
        <v>4658400</v>
      </c>
      <c r="Q1732" t="b">
        <v>1</v>
      </c>
      <c r="R1732" t="str">
        <f t="shared" si="135"/>
        <v>4660817</v>
      </c>
      <c r="S1732" t="str">
        <f t="shared" si="136"/>
        <v>4660817-UT</v>
      </c>
      <c r="T1732" t="str">
        <f t="shared" si="137"/>
        <v>4660817-UT</v>
      </c>
      <c r="U1732" t="str">
        <f t="shared" si="138"/>
        <v>6</v>
      </c>
      <c r="V1732" t="str">
        <f t="shared" si="139"/>
        <v>UT</v>
      </c>
    </row>
    <row r="1733" spans="1:22" x14ac:dyDescent="0.35">
      <c r="A1733" t="str">
        <f>IF('Support - Calculation Detail'!A1733="","",LEFT('Support - Calculation Detail'!A1733,7)&amp;"-"&amp;RIGHT('Support - Calculation Detail'!A1733,2))</f>
        <v>4660978-UT</v>
      </c>
      <c r="B1733" t="str">
        <f>IF('Support - Calculation Detail'!C1733="","",'Support - Calculation Detail'!C1733)</f>
        <v>46</v>
      </c>
      <c r="C1733" t="str">
        <f>IF('Support - Calculation Detail'!B1733="","",'Support - Calculation Detail'!B1733)</f>
        <v>N</v>
      </c>
      <c r="D1733">
        <f>IF('Support - Calculation Detail'!D1733="","",'Support - Calculation Detail'!D1733)</f>
        <v>453971</v>
      </c>
      <c r="E1733">
        <f>IF('Support - Calculation Detail'!E1733="","",'Support - Calculation Detail'!E1733)</f>
        <v>0</v>
      </c>
      <c r="G1733">
        <f>IF('Support - Calculation Detail'!F1733="","",'Support - Calculation Detail'!F1733)</f>
        <v>453971</v>
      </c>
      <c r="H1733">
        <f>IF('Support - Calculation Detail'!G1733="","",'Support - Calculation Detail'!G1733)</f>
        <v>1.04</v>
      </c>
      <c r="I1733">
        <f>IF('Support - Calculation Detail'!H1733="","",'Support - Calculation Detail'!H1733)</f>
        <v>472130</v>
      </c>
      <c r="J1733">
        <f>IF('Support - Calculation Detail'!I1733="","",'Support - Calculation Detail'!I1733)</f>
        <v>0</v>
      </c>
      <c r="K1733">
        <f>IF('Support - Calculation Detail'!K1733="","",'Support - Calculation Detail'!K1733)</f>
        <v>472130</v>
      </c>
      <c r="L1733">
        <f>IF('Support - Calculation Detail'!L1733="","",'Support - Calculation Detail'!L1733)</f>
        <v>0</v>
      </c>
      <c r="M1733">
        <f>IF('Support - Calculation Detail'!M1733="","",'Support - Calculation Detail'!M1733)</f>
        <v>0</v>
      </c>
      <c r="N1733">
        <f>IF('Support - Calculation Detail'!N1733="","",'Support - Calculation Detail'!N1733)</f>
        <v>0</v>
      </c>
      <c r="P1733">
        <f>IF('Support - Calculation Detail'!O1733="","",'Support - Calculation Detail'!O1733)</f>
        <v>472130</v>
      </c>
      <c r="Q1733" t="b">
        <v>1</v>
      </c>
      <c r="R1733" t="str">
        <f t="shared" si="135"/>
        <v>4660978</v>
      </c>
      <c r="S1733" t="str">
        <f t="shared" si="136"/>
        <v>4660978-UT</v>
      </c>
      <c r="T1733" t="str">
        <f t="shared" si="137"/>
        <v>4660978-UT</v>
      </c>
      <c r="U1733" t="str">
        <f t="shared" si="138"/>
        <v>6</v>
      </c>
      <c r="V1733" t="str">
        <f t="shared" si="139"/>
        <v>UT</v>
      </c>
    </row>
    <row r="1734" spans="1:22" x14ac:dyDescent="0.35">
      <c r="A1734" t="str">
        <f>IF('Support - Calculation Detail'!A1734="","",LEFT('Support - Calculation Detail'!A1734,7)&amp;"-"&amp;RIGHT('Support - Calculation Detail'!A1734,2))</f>
        <v>4661020-UT</v>
      </c>
      <c r="B1734" t="str">
        <f>IF('Support - Calculation Detail'!C1734="","",'Support - Calculation Detail'!C1734)</f>
        <v>46</v>
      </c>
      <c r="C1734" t="str">
        <f>IF('Support - Calculation Detail'!B1734="","",'Support - Calculation Detail'!B1734)</f>
        <v>N</v>
      </c>
      <c r="D1734">
        <f>IF('Support - Calculation Detail'!D1734="","",'Support - Calculation Detail'!D1734)</f>
        <v>0</v>
      </c>
      <c r="E1734">
        <f>IF('Support - Calculation Detail'!E1734="","",'Support - Calculation Detail'!E1734)</f>
        <v>0</v>
      </c>
      <c r="G1734">
        <f>IF('Support - Calculation Detail'!F1734="","",'Support - Calculation Detail'!F1734)</f>
        <v>0</v>
      </c>
      <c r="H1734">
        <f>IF('Support - Calculation Detail'!G1734="","",'Support - Calculation Detail'!G1734)</f>
        <v>1.04</v>
      </c>
      <c r="I1734">
        <f>IF('Support - Calculation Detail'!H1734="","",'Support - Calculation Detail'!H1734)</f>
        <v>0</v>
      </c>
      <c r="J1734">
        <f>IF('Support - Calculation Detail'!I1734="","",'Support - Calculation Detail'!I1734)</f>
        <v>0</v>
      </c>
      <c r="K1734">
        <f>IF('Support - Calculation Detail'!K1734="","",'Support - Calculation Detail'!K1734)</f>
        <v>0</v>
      </c>
      <c r="L1734">
        <f>IF('Support - Calculation Detail'!L1734="","",'Support - Calculation Detail'!L1734)</f>
        <v>0</v>
      </c>
      <c r="M1734">
        <f>IF('Support - Calculation Detail'!M1734="","",'Support - Calculation Detail'!M1734)</f>
        <v>0</v>
      </c>
      <c r="N1734">
        <f>IF('Support - Calculation Detail'!N1734="","",'Support - Calculation Detail'!N1734)</f>
        <v>0</v>
      </c>
      <c r="P1734">
        <f>IF('Support - Calculation Detail'!O1734="","",'Support - Calculation Detail'!O1734)</f>
        <v>0</v>
      </c>
      <c r="Q1734" t="b">
        <v>1</v>
      </c>
      <c r="R1734" t="str">
        <f t="shared" si="135"/>
        <v>4661020</v>
      </c>
      <c r="S1734" t="str">
        <f t="shared" si="136"/>
        <v>4661020-UT</v>
      </c>
      <c r="T1734" t="str">
        <f t="shared" si="137"/>
        <v>4661020-UT</v>
      </c>
      <c r="U1734" t="str">
        <f t="shared" si="138"/>
        <v>6</v>
      </c>
      <c r="V1734" t="str">
        <f t="shared" si="139"/>
        <v>UT</v>
      </c>
    </row>
    <row r="1735" spans="1:22" x14ac:dyDescent="0.35">
      <c r="A1735" t="str">
        <f>IF('Support - Calculation Detail'!A1735="","",LEFT('Support - Calculation Detail'!A1735,7)&amp;"-"&amp;RIGHT('Support - Calculation Detail'!A1735,2))</f>
        <v>4644805-SO</v>
      </c>
      <c r="B1735" t="str">
        <f>IF('Support - Calculation Detail'!C1735="","",'Support - Calculation Detail'!C1735)</f>
        <v>46</v>
      </c>
      <c r="C1735" t="str">
        <f>IF('Support - Calculation Detail'!B1735="","",'Support - Calculation Detail'!B1735)</f>
        <v>N</v>
      </c>
      <c r="D1735">
        <f>IF('Support - Calculation Detail'!D1735="","",'Support - Calculation Detail'!D1735)</f>
        <v>7359203</v>
      </c>
      <c r="E1735">
        <f>IF('Support - Calculation Detail'!E1735="","",'Support - Calculation Detail'!E1735)</f>
        <v>0</v>
      </c>
      <c r="G1735">
        <f>IF('Support - Calculation Detail'!F1735="","",'Support - Calculation Detail'!F1735)</f>
        <v>7359203</v>
      </c>
      <c r="H1735">
        <f>IF('Support - Calculation Detail'!G1735="","",'Support - Calculation Detail'!G1735)</f>
        <v>1.04</v>
      </c>
      <c r="I1735">
        <f>IF('Support - Calculation Detail'!H1735="","",'Support - Calculation Detail'!H1735)</f>
        <v>7653571</v>
      </c>
      <c r="J1735">
        <f>IF('Support - Calculation Detail'!I1735="","",'Support - Calculation Detail'!I1735)</f>
        <v>0</v>
      </c>
      <c r="K1735">
        <f>IF('Support - Calculation Detail'!K1735="","",'Support - Calculation Detail'!K1735)</f>
        <v>7653571</v>
      </c>
      <c r="L1735">
        <f>IF('Support - Calculation Detail'!L1735="","",'Support - Calculation Detail'!L1735)</f>
        <v>0</v>
      </c>
      <c r="M1735">
        <f>IF('Support - Calculation Detail'!M1735="","",'Support - Calculation Detail'!M1735)</f>
        <v>0</v>
      </c>
      <c r="N1735">
        <f>IF('Support - Calculation Detail'!N1735="","",'Support - Calculation Detail'!N1735)</f>
        <v>0</v>
      </c>
      <c r="P1735">
        <f>IF('Support - Calculation Detail'!O1735="","",'Support - Calculation Detail'!O1735)</f>
        <v>7653571</v>
      </c>
      <c r="Q1735" t="b">
        <v>1</v>
      </c>
      <c r="R1735" t="str">
        <f t="shared" si="135"/>
        <v>4644805</v>
      </c>
      <c r="S1735" t="str">
        <f t="shared" si="136"/>
        <v>4644805-SO</v>
      </c>
      <c r="T1735" t="str">
        <f t="shared" si="137"/>
        <v>4644805-SO</v>
      </c>
      <c r="U1735" t="str">
        <f t="shared" si="138"/>
        <v>4</v>
      </c>
      <c r="V1735" t="str">
        <f t="shared" si="139"/>
        <v>SO</v>
      </c>
    </row>
    <row r="1736" spans="1:22" x14ac:dyDescent="0.35">
      <c r="A1736" t="str">
        <f>IF('Support - Calculation Detail'!A1736="","",LEFT('Support - Calculation Detail'!A1736,7)&amp;"-"&amp;RIGHT('Support - Calculation Detail'!A1736,2))</f>
        <v>4644860-SO</v>
      </c>
      <c r="B1736" t="str">
        <f>IF('Support - Calculation Detail'!C1736="","",'Support - Calculation Detail'!C1736)</f>
        <v>46</v>
      </c>
      <c r="C1736" t="str">
        <f>IF('Support - Calculation Detail'!B1736="","",'Support - Calculation Detail'!B1736)</f>
        <v>N</v>
      </c>
      <c r="D1736">
        <f>IF('Support - Calculation Detail'!D1736="","",'Support - Calculation Detail'!D1736)</f>
        <v>1419462</v>
      </c>
      <c r="E1736">
        <f>IF('Support - Calculation Detail'!E1736="","",'Support - Calculation Detail'!E1736)</f>
        <v>0</v>
      </c>
      <c r="G1736">
        <f>IF('Support - Calculation Detail'!F1736="","",'Support - Calculation Detail'!F1736)</f>
        <v>1419462</v>
      </c>
      <c r="H1736">
        <f>IF('Support - Calculation Detail'!G1736="","",'Support - Calculation Detail'!G1736)</f>
        <v>1.04</v>
      </c>
      <c r="I1736">
        <f>IF('Support - Calculation Detail'!H1736="","",'Support - Calculation Detail'!H1736)</f>
        <v>1476240</v>
      </c>
      <c r="J1736">
        <f>IF('Support - Calculation Detail'!I1736="","",'Support - Calculation Detail'!I1736)</f>
        <v>0</v>
      </c>
      <c r="K1736">
        <f>IF('Support - Calculation Detail'!K1736="","",'Support - Calculation Detail'!K1736)</f>
        <v>1476240</v>
      </c>
      <c r="L1736">
        <f>IF('Support - Calculation Detail'!L1736="","",'Support - Calculation Detail'!L1736)</f>
        <v>0</v>
      </c>
      <c r="M1736">
        <f>IF('Support - Calculation Detail'!M1736="","",'Support - Calculation Detail'!M1736)</f>
        <v>0</v>
      </c>
      <c r="N1736">
        <f>IF('Support - Calculation Detail'!N1736="","",'Support - Calculation Detail'!N1736)</f>
        <v>0</v>
      </c>
      <c r="P1736">
        <f>IF('Support - Calculation Detail'!O1736="","",'Support - Calculation Detail'!O1736)</f>
        <v>1476240</v>
      </c>
      <c r="Q1736" t="b">
        <v>1</v>
      </c>
      <c r="R1736" t="str">
        <f t="shared" si="135"/>
        <v>4644860</v>
      </c>
      <c r="S1736" t="str">
        <f t="shared" si="136"/>
        <v>4644860-SO</v>
      </c>
      <c r="T1736" t="str">
        <f t="shared" si="137"/>
        <v>4644860-SO</v>
      </c>
      <c r="U1736" t="str">
        <f t="shared" si="138"/>
        <v>4</v>
      </c>
      <c r="V1736" t="str">
        <f t="shared" si="139"/>
        <v>SO</v>
      </c>
    </row>
    <row r="1737" spans="1:22" x14ac:dyDescent="0.35">
      <c r="A1737" t="str">
        <f>IF('Support - Calculation Detail'!A1737="","",LEFT('Support - Calculation Detail'!A1737,7)&amp;"-"&amp;RIGHT('Support - Calculation Detail'!A1737,2))</f>
        <v>4644915-SO</v>
      </c>
      <c r="B1737" t="str">
        <f>IF('Support - Calculation Detail'!C1737="","",'Support - Calculation Detail'!C1737)</f>
        <v>46</v>
      </c>
      <c r="C1737" t="str">
        <f>IF('Support - Calculation Detail'!B1737="","",'Support - Calculation Detail'!B1737)</f>
        <v>N</v>
      </c>
      <c r="D1737">
        <f>IF('Support - Calculation Detail'!D1737="","",'Support - Calculation Detail'!D1737)</f>
        <v>1364138</v>
      </c>
      <c r="E1737">
        <f>IF('Support - Calculation Detail'!E1737="","",'Support - Calculation Detail'!E1737)</f>
        <v>0</v>
      </c>
      <c r="G1737">
        <f>IF('Support - Calculation Detail'!F1737="","",'Support - Calculation Detail'!F1737)</f>
        <v>1364138</v>
      </c>
      <c r="H1737">
        <f>IF('Support - Calculation Detail'!G1737="","",'Support - Calculation Detail'!G1737)</f>
        <v>1.04</v>
      </c>
      <c r="I1737">
        <f>IF('Support - Calculation Detail'!H1737="","",'Support - Calculation Detail'!H1737)</f>
        <v>1418704</v>
      </c>
      <c r="J1737">
        <f>IF('Support - Calculation Detail'!I1737="","",'Support - Calculation Detail'!I1737)</f>
        <v>0</v>
      </c>
      <c r="K1737">
        <f>IF('Support - Calculation Detail'!K1737="","",'Support - Calculation Detail'!K1737)</f>
        <v>1418704</v>
      </c>
      <c r="L1737">
        <f>IF('Support - Calculation Detail'!L1737="","",'Support - Calculation Detail'!L1737)</f>
        <v>0</v>
      </c>
      <c r="M1737">
        <f>IF('Support - Calculation Detail'!M1737="","",'Support - Calculation Detail'!M1737)</f>
        <v>0</v>
      </c>
      <c r="N1737">
        <f>IF('Support - Calculation Detail'!N1737="","",'Support - Calculation Detail'!N1737)</f>
        <v>0</v>
      </c>
      <c r="P1737">
        <f>IF('Support - Calculation Detail'!O1737="","",'Support - Calculation Detail'!O1737)</f>
        <v>1418704</v>
      </c>
      <c r="Q1737" t="b">
        <v>1</v>
      </c>
      <c r="R1737" t="str">
        <f t="shared" si="135"/>
        <v>4644915</v>
      </c>
      <c r="S1737" t="str">
        <f t="shared" si="136"/>
        <v>4644915-SO</v>
      </c>
      <c r="T1737" t="str">
        <f t="shared" si="137"/>
        <v>4644915-SO</v>
      </c>
      <c r="U1737" t="str">
        <f t="shared" si="138"/>
        <v>4</v>
      </c>
      <c r="V1737" t="str">
        <f t="shared" si="139"/>
        <v>SO</v>
      </c>
    </row>
    <row r="1738" spans="1:22" x14ac:dyDescent="0.35">
      <c r="A1738" t="str">
        <f>IF('Support - Calculation Detail'!A1738="","",LEFT('Support - Calculation Detail'!A1738,7)&amp;"-"&amp;RIGHT('Support - Calculation Detail'!A1738,2))</f>
        <v>4644925-SO</v>
      </c>
      <c r="B1738" t="str">
        <f>IF('Support - Calculation Detail'!C1738="","",'Support - Calculation Detail'!C1738)</f>
        <v>46</v>
      </c>
      <c r="C1738" t="str">
        <f>IF('Support - Calculation Detail'!B1738="","",'Support - Calculation Detail'!B1738)</f>
        <v>N</v>
      </c>
      <c r="D1738">
        <f>IF('Support - Calculation Detail'!D1738="","",'Support - Calculation Detail'!D1738)</f>
        <v>14840684</v>
      </c>
      <c r="E1738">
        <f>IF('Support - Calculation Detail'!E1738="","",'Support - Calculation Detail'!E1738)</f>
        <v>0</v>
      </c>
      <c r="G1738">
        <f>IF('Support - Calculation Detail'!F1738="","",'Support - Calculation Detail'!F1738)</f>
        <v>14840684</v>
      </c>
      <c r="H1738">
        <f>IF('Support - Calculation Detail'!G1738="","",'Support - Calculation Detail'!G1738)</f>
        <v>1.04</v>
      </c>
      <c r="I1738">
        <f>IF('Support - Calculation Detail'!H1738="","",'Support - Calculation Detail'!H1738)</f>
        <v>15434311</v>
      </c>
      <c r="J1738">
        <f>IF('Support - Calculation Detail'!I1738="","",'Support - Calculation Detail'!I1738)</f>
        <v>0</v>
      </c>
      <c r="K1738">
        <f>IF('Support - Calculation Detail'!K1738="","",'Support - Calculation Detail'!K1738)</f>
        <v>15434311</v>
      </c>
      <c r="L1738">
        <f>IF('Support - Calculation Detail'!L1738="","",'Support - Calculation Detail'!L1738)</f>
        <v>0</v>
      </c>
      <c r="M1738">
        <f>IF('Support - Calculation Detail'!M1738="","",'Support - Calculation Detail'!M1738)</f>
        <v>0</v>
      </c>
      <c r="N1738">
        <f>IF('Support - Calculation Detail'!N1738="","",'Support - Calculation Detail'!N1738)</f>
        <v>0</v>
      </c>
      <c r="P1738">
        <f>IF('Support - Calculation Detail'!O1738="","",'Support - Calculation Detail'!O1738)</f>
        <v>15434311</v>
      </c>
      <c r="Q1738" t="b">
        <v>1</v>
      </c>
      <c r="R1738" t="str">
        <f t="shared" si="135"/>
        <v>4644925</v>
      </c>
      <c r="S1738" t="str">
        <f t="shared" si="136"/>
        <v>4644925-SO</v>
      </c>
      <c r="T1738" t="str">
        <f t="shared" si="137"/>
        <v>4644925-SO</v>
      </c>
      <c r="U1738" t="str">
        <f t="shared" si="138"/>
        <v>4</v>
      </c>
      <c r="V1738" t="str">
        <f t="shared" si="139"/>
        <v>SO</v>
      </c>
    </row>
    <row r="1739" spans="1:22" x14ac:dyDescent="0.35">
      <c r="A1739" t="str">
        <f>IF('Support - Calculation Detail'!A1739="","",LEFT('Support - Calculation Detail'!A1739,7)&amp;"-"&amp;RIGHT('Support - Calculation Detail'!A1739,2))</f>
        <v>4644940-SO</v>
      </c>
      <c r="B1739" t="str">
        <f>IF('Support - Calculation Detail'!C1739="","",'Support - Calculation Detail'!C1739)</f>
        <v>46</v>
      </c>
      <c r="C1739" t="str">
        <f>IF('Support - Calculation Detail'!B1739="","",'Support - Calculation Detail'!B1739)</f>
        <v>N</v>
      </c>
      <c r="D1739">
        <f>IF('Support - Calculation Detail'!D1739="","",'Support - Calculation Detail'!D1739)</f>
        <v>1781809</v>
      </c>
      <c r="E1739">
        <f>IF('Support - Calculation Detail'!E1739="","",'Support - Calculation Detail'!E1739)</f>
        <v>0</v>
      </c>
      <c r="G1739">
        <f>IF('Support - Calculation Detail'!F1739="","",'Support - Calculation Detail'!F1739)</f>
        <v>1781809</v>
      </c>
      <c r="H1739">
        <f>IF('Support - Calculation Detail'!G1739="","",'Support - Calculation Detail'!G1739)</f>
        <v>1.04</v>
      </c>
      <c r="I1739">
        <f>IF('Support - Calculation Detail'!H1739="","",'Support - Calculation Detail'!H1739)</f>
        <v>1853081</v>
      </c>
      <c r="J1739">
        <f>IF('Support - Calculation Detail'!I1739="","",'Support - Calculation Detail'!I1739)</f>
        <v>0</v>
      </c>
      <c r="K1739">
        <f>IF('Support - Calculation Detail'!K1739="","",'Support - Calculation Detail'!K1739)</f>
        <v>1853081</v>
      </c>
      <c r="L1739">
        <f>IF('Support - Calculation Detail'!L1739="","",'Support - Calculation Detail'!L1739)</f>
        <v>0</v>
      </c>
      <c r="M1739">
        <f>IF('Support - Calculation Detail'!M1739="","",'Support - Calculation Detail'!M1739)</f>
        <v>0</v>
      </c>
      <c r="N1739">
        <f>IF('Support - Calculation Detail'!N1739="","",'Support - Calculation Detail'!N1739)</f>
        <v>0</v>
      </c>
      <c r="P1739">
        <f>IF('Support - Calculation Detail'!O1739="","",'Support - Calculation Detail'!O1739)</f>
        <v>1853081</v>
      </c>
      <c r="Q1739" t="b">
        <v>1</v>
      </c>
      <c r="R1739" t="str">
        <f t="shared" si="135"/>
        <v>4644940</v>
      </c>
      <c r="S1739" t="str">
        <f t="shared" si="136"/>
        <v>4644940-SO</v>
      </c>
      <c r="T1739" t="str">
        <f t="shared" si="137"/>
        <v>4644940-SO</v>
      </c>
      <c r="U1739" t="str">
        <f t="shared" si="138"/>
        <v>4</v>
      </c>
      <c r="V1739" t="str">
        <f t="shared" si="139"/>
        <v>SO</v>
      </c>
    </row>
    <row r="1740" spans="1:22" x14ac:dyDescent="0.35">
      <c r="A1740" t="str">
        <f>IF('Support - Calculation Detail'!A1740="","",LEFT('Support - Calculation Detail'!A1740,7)&amp;"-"&amp;RIGHT('Support - Calculation Detail'!A1740,2))</f>
        <v>4644945-SO</v>
      </c>
      <c r="B1740" t="str">
        <f>IF('Support - Calculation Detail'!C1740="","",'Support - Calculation Detail'!C1740)</f>
        <v>46</v>
      </c>
      <c r="C1740" t="str">
        <f>IF('Support - Calculation Detail'!B1740="","",'Support - Calculation Detail'!B1740)</f>
        <v>N</v>
      </c>
      <c r="D1740">
        <f>IF('Support - Calculation Detail'!D1740="","",'Support - Calculation Detail'!D1740)</f>
        <v>10043935</v>
      </c>
      <c r="E1740">
        <f>IF('Support - Calculation Detail'!E1740="","",'Support - Calculation Detail'!E1740)</f>
        <v>0</v>
      </c>
      <c r="G1740">
        <f>IF('Support - Calculation Detail'!F1740="","",'Support - Calculation Detail'!F1740)</f>
        <v>10043935</v>
      </c>
      <c r="H1740">
        <f>IF('Support - Calculation Detail'!G1740="","",'Support - Calculation Detail'!G1740)</f>
        <v>1.04</v>
      </c>
      <c r="I1740">
        <f>IF('Support - Calculation Detail'!H1740="","",'Support - Calculation Detail'!H1740)</f>
        <v>10445692</v>
      </c>
      <c r="J1740">
        <f>IF('Support - Calculation Detail'!I1740="","",'Support - Calculation Detail'!I1740)</f>
        <v>0</v>
      </c>
      <c r="K1740">
        <f>IF('Support - Calculation Detail'!K1740="","",'Support - Calculation Detail'!K1740)</f>
        <v>10445692</v>
      </c>
      <c r="L1740">
        <f>IF('Support - Calculation Detail'!L1740="","",'Support - Calculation Detail'!L1740)</f>
        <v>0</v>
      </c>
      <c r="M1740">
        <f>IF('Support - Calculation Detail'!M1740="","",'Support - Calculation Detail'!M1740)</f>
        <v>0</v>
      </c>
      <c r="N1740">
        <f>IF('Support - Calculation Detail'!N1740="","",'Support - Calculation Detail'!N1740)</f>
        <v>0</v>
      </c>
      <c r="P1740">
        <f>IF('Support - Calculation Detail'!O1740="","",'Support - Calculation Detail'!O1740)</f>
        <v>10445692</v>
      </c>
      <c r="Q1740" t="b">
        <v>1</v>
      </c>
      <c r="R1740" t="str">
        <f t="shared" si="135"/>
        <v>4644945</v>
      </c>
      <c r="S1740" t="str">
        <f t="shared" si="136"/>
        <v>4644945-SO</v>
      </c>
      <c r="T1740" t="str">
        <f t="shared" si="137"/>
        <v>4644945-SO</v>
      </c>
      <c r="U1740" t="str">
        <f t="shared" si="138"/>
        <v>4</v>
      </c>
      <c r="V1740" t="str">
        <f t="shared" si="139"/>
        <v>SO</v>
      </c>
    </row>
    <row r="1741" spans="1:22" x14ac:dyDescent="0.35">
      <c r="A1741" t="str">
        <f>IF('Support - Calculation Detail'!A1741="","",LEFT('Support - Calculation Detail'!A1741,7)&amp;"-"&amp;RIGHT('Support - Calculation Detail'!A1741,2))</f>
        <v>7147150-SO</v>
      </c>
      <c r="B1741" t="str">
        <f>IF('Support - Calculation Detail'!C1741="","",'Support - Calculation Detail'!C1741)</f>
        <v>71</v>
      </c>
      <c r="C1741" t="str">
        <f>IF('Support - Calculation Detail'!B1741="","",'Support - Calculation Detail'!B1741)</f>
        <v>N</v>
      </c>
      <c r="D1741">
        <f>IF('Support - Calculation Detail'!D1741="","",'Support - Calculation Detail'!D1741)</f>
        <v>3392756</v>
      </c>
      <c r="E1741">
        <f>IF('Support - Calculation Detail'!E1741="","",'Support - Calculation Detail'!E1741)</f>
        <v>835092</v>
      </c>
      <c r="G1741">
        <f>IF('Support - Calculation Detail'!F1741="","",'Support - Calculation Detail'!F1741)</f>
        <v>4227848</v>
      </c>
      <c r="H1741">
        <f>IF('Support - Calculation Detail'!G1741="","",'Support - Calculation Detail'!G1741)</f>
        <v>1.04</v>
      </c>
      <c r="I1741">
        <f>IF('Support - Calculation Detail'!H1741="","",'Support - Calculation Detail'!H1741)</f>
        <v>4396962</v>
      </c>
      <c r="J1741">
        <f>IF('Support - Calculation Detail'!I1741="","",'Support - Calculation Detail'!I1741)</f>
        <v>0</v>
      </c>
      <c r="K1741">
        <f>IF('Support - Calculation Detail'!K1741="","",'Support - Calculation Detail'!K1741)</f>
        <v>4396962</v>
      </c>
      <c r="L1741">
        <f>IF('Support - Calculation Detail'!L1741="","",'Support - Calculation Detail'!L1741)</f>
        <v>0</v>
      </c>
      <c r="M1741">
        <f>IF('Support - Calculation Detail'!M1741="","",'Support - Calculation Detail'!M1741)</f>
        <v>0</v>
      </c>
      <c r="N1741">
        <f>IF('Support - Calculation Detail'!N1741="","",'Support - Calculation Detail'!N1741)</f>
        <v>0</v>
      </c>
      <c r="P1741">
        <f>IF('Support - Calculation Detail'!O1741="","",'Support - Calculation Detail'!O1741)</f>
        <v>4396962</v>
      </c>
      <c r="Q1741" t="b">
        <v>1</v>
      </c>
      <c r="R1741" t="str">
        <f t="shared" si="135"/>
        <v>7147150</v>
      </c>
      <c r="S1741" t="str">
        <f t="shared" si="136"/>
        <v>7147150-SO</v>
      </c>
      <c r="T1741" t="str">
        <f t="shared" si="137"/>
        <v>7147150-SO</v>
      </c>
      <c r="U1741" t="str">
        <f t="shared" si="138"/>
        <v>4</v>
      </c>
      <c r="V1741" t="str">
        <f t="shared" si="139"/>
        <v>SO</v>
      </c>
    </row>
    <row r="1742" spans="1:22" x14ac:dyDescent="0.35">
      <c r="A1742" t="str">
        <f>IF('Support - Calculation Detail'!A1742="","",LEFT('Support - Calculation Detail'!A1742,7)&amp;"-"&amp;RIGHT('Support - Calculation Detail'!A1742,2))</f>
        <v>4710000-UT</v>
      </c>
      <c r="B1742" t="str">
        <f>IF('Support - Calculation Detail'!C1742="","",'Support - Calculation Detail'!C1742)</f>
        <v>47</v>
      </c>
      <c r="C1742" t="str">
        <f>IF('Support - Calculation Detail'!B1742="","",'Support - Calculation Detail'!B1742)</f>
        <v>N</v>
      </c>
      <c r="D1742">
        <f>IF('Support - Calculation Detail'!D1742="","",'Support - Calculation Detail'!D1742)</f>
        <v>9968138</v>
      </c>
      <c r="E1742">
        <f>IF('Support - Calculation Detail'!E1742="","",'Support - Calculation Detail'!E1742)</f>
        <v>0</v>
      </c>
      <c r="G1742">
        <f>IF('Support - Calculation Detail'!F1742="","",'Support - Calculation Detail'!F1742)</f>
        <v>9968138</v>
      </c>
      <c r="H1742">
        <f>IF('Support - Calculation Detail'!G1742="","",'Support - Calculation Detail'!G1742)</f>
        <v>1.04</v>
      </c>
      <c r="I1742">
        <f>IF('Support - Calculation Detail'!H1742="","",'Support - Calculation Detail'!H1742)</f>
        <v>10366864</v>
      </c>
      <c r="J1742">
        <f>IF('Support - Calculation Detail'!I1742="","",'Support - Calculation Detail'!I1742)</f>
        <v>0</v>
      </c>
      <c r="K1742">
        <f>IF('Support - Calculation Detail'!K1742="","",'Support - Calculation Detail'!K1742)</f>
        <v>10366864</v>
      </c>
      <c r="L1742">
        <f>IF('Support - Calculation Detail'!L1742="","",'Support - Calculation Detail'!L1742)</f>
        <v>540871</v>
      </c>
      <c r="M1742">
        <f>IF('Support - Calculation Detail'!M1742="","",'Support - Calculation Detail'!M1742)</f>
        <v>261447</v>
      </c>
      <c r="N1742">
        <f>IF('Support - Calculation Detail'!N1742="","",'Support - Calculation Detail'!N1742)</f>
        <v>700191.99821598327</v>
      </c>
      <c r="P1742">
        <f>IF('Support - Calculation Detail'!O1742="","",'Support - Calculation Detail'!O1742)</f>
        <v>11869373.998215983</v>
      </c>
      <c r="Q1742" t="b">
        <v>1</v>
      </c>
      <c r="R1742" t="str">
        <f t="shared" si="135"/>
        <v>4710000</v>
      </c>
      <c r="S1742" t="str">
        <f t="shared" si="136"/>
        <v>4710000-UT</v>
      </c>
      <c r="T1742" t="str">
        <f t="shared" si="137"/>
        <v>4710000-UT</v>
      </c>
      <c r="U1742" t="str">
        <f t="shared" si="138"/>
        <v>1</v>
      </c>
      <c r="V1742" t="str">
        <f t="shared" si="139"/>
        <v>UT</v>
      </c>
    </row>
    <row r="1743" spans="1:22" x14ac:dyDescent="0.35">
      <c r="A1743" t="str">
        <f>IF('Support - Calculation Detail'!A1743="","",LEFT('Support - Calculation Detail'!A1743,7)&amp;"-"&amp;RIGHT('Support - Calculation Detail'!A1743,2))</f>
        <v>4720001-UT</v>
      </c>
      <c r="B1743" t="str">
        <f>IF('Support - Calculation Detail'!C1743="","",'Support - Calculation Detail'!C1743)</f>
        <v>47</v>
      </c>
      <c r="C1743" t="str">
        <f>IF('Support - Calculation Detail'!B1743="","",'Support - Calculation Detail'!B1743)</f>
        <v>N</v>
      </c>
      <c r="D1743">
        <f>IF('Support - Calculation Detail'!D1743="","",'Support - Calculation Detail'!D1743)</f>
        <v>14986</v>
      </c>
      <c r="E1743">
        <f>IF('Support - Calculation Detail'!E1743="","",'Support - Calculation Detail'!E1743)</f>
        <v>0</v>
      </c>
      <c r="G1743">
        <f>IF('Support - Calculation Detail'!F1743="","",'Support - Calculation Detail'!F1743)</f>
        <v>14986</v>
      </c>
      <c r="H1743">
        <f>IF('Support - Calculation Detail'!G1743="","",'Support - Calculation Detail'!G1743)</f>
        <v>1.04</v>
      </c>
      <c r="I1743">
        <f>IF('Support - Calculation Detail'!H1743="","",'Support - Calculation Detail'!H1743)</f>
        <v>15585</v>
      </c>
      <c r="J1743">
        <f>IF('Support - Calculation Detail'!I1743="","",'Support - Calculation Detail'!I1743)</f>
        <v>0</v>
      </c>
      <c r="K1743">
        <f>IF('Support - Calculation Detail'!K1743="","",'Support - Calculation Detail'!K1743)</f>
        <v>15585</v>
      </c>
      <c r="L1743">
        <f>IF('Support - Calculation Detail'!L1743="","",'Support - Calculation Detail'!L1743)</f>
        <v>0</v>
      </c>
      <c r="M1743">
        <f>IF('Support - Calculation Detail'!M1743="","",'Support - Calculation Detail'!M1743)</f>
        <v>0</v>
      </c>
      <c r="N1743">
        <f>IF('Support - Calculation Detail'!N1743="","",'Support - Calculation Detail'!N1743)</f>
        <v>0</v>
      </c>
      <c r="P1743">
        <f>IF('Support - Calculation Detail'!O1743="","",'Support - Calculation Detail'!O1743)</f>
        <v>15585</v>
      </c>
      <c r="Q1743" t="b">
        <v>1</v>
      </c>
      <c r="R1743" t="str">
        <f t="shared" si="135"/>
        <v>4720001</v>
      </c>
      <c r="S1743" t="str">
        <f t="shared" si="136"/>
        <v>4720001-UT</v>
      </c>
      <c r="T1743" t="str">
        <f t="shared" si="137"/>
        <v>4720001-UT</v>
      </c>
      <c r="U1743" t="str">
        <f t="shared" si="138"/>
        <v>2</v>
      </c>
      <c r="V1743" t="str">
        <f t="shared" si="139"/>
        <v>UT</v>
      </c>
    </row>
    <row r="1744" spans="1:22" x14ac:dyDescent="0.35">
      <c r="A1744" t="str">
        <f>IF('Support - Calculation Detail'!A1744="","",LEFT('Support - Calculation Detail'!A1744,7)&amp;"-"&amp;RIGHT('Support - Calculation Detail'!A1744,2))</f>
        <v>4720001-TF</v>
      </c>
      <c r="B1744" t="str">
        <f>IF('Support - Calculation Detail'!C1744="","",'Support - Calculation Detail'!C1744)</f>
        <v>47</v>
      </c>
      <c r="C1744" t="str">
        <f>IF('Support - Calculation Detail'!B1744="","",'Support - Calculation Detail'!B1744)</f>
        <v>N</v>
      </c>
      <c r="D1744">
        <f>IF('Support - Calculation Detail'!D1744="","",'Support - Calculation Detail'!D1744)</f>
        <v>13393</v>
      </c>
      <c r="E1744">
        <f>IF('Support - Calculation Detail'!E1744="","",'Support - Calculation Detail'!E1744)</f>
        <v>0</v>
      </c>
      <c r="G1744">
        <f>IF('Support - Calculation Detail'!F1744="","",'Support - Calculation Detail'!F1744)</f>
        <v>13393</v>
      </c>
      <c r="H1744">
        <f>IF('Support - Calculation Detail'!G1744="","",'Support - Calculation Detail'!G1744)</f>
        <v>1.04</v>
      </c>
      <c r="I1744">
        <f>IF('Support - Calculation Detail'!H1744="","",'Support - Calculation Detail'!H1744)</f>
        <v>13929</v>
      </c>
      <c r="J1744">
        <f>IF('Support - Calculation Detail'!I1744="","",'Support - Calculation Detail'!I1744)</f>
        <v>0</v>
      </c>
      <c r="K1744">
        <f>IF('Support - Calculation Detail'!K1744="","",'Support - Calculation Detail'!K1744)</f>
        <v>13929</v>
      </c>
      <c r="L1744">
        <f>IF('Support - Calculation Detail'!L1744="","",'Support - Calculation Detail'!L1744)</f>
        <v>0</v>
      </c>
      <c r="M1744">
        <f>IF('Support - Calculation Detail'!M1744="","",'Support - Calculation Detail'!M1744)</f>
        <v>0</v>
      </c>
      <c r="N1744">
        <f>IF('Support - Calculation Detail'!N1744="","",'Support - Calculation Detail'!N1744)</f>
        <v>0</v>
      </c>
      <c r="P1744">
        <f>IF('Support - Calculation Detail'!O1744="","",'Support - Calculation Detail'!O1744)</f>
        <v>13929</v>
      </c>
      <c r="Q1744" t="b">
        <v>1</v>
      </c>
      <c r="R1744" t="str">
        <f t="shared" si="135"/>
        <v>4720001</v>
      </c>
      <c r="S1744" t="str">
        <f t="shared" si="136"/>
        <v>4720001-TF</v>
      </c>
      <c r="T1744" t="str">
        <f t="shared" si="137"/>
        <v>4720001-TF</v>
      </c>
      <c r="U1744" t="str">
        <f t="shared" si="138"/>
        <v>2</v>
      </c>
      <c r="V1744" t="str">
        <f t="shared" si="139"/>
        <v>TF</v>
      </c>
    </row>
    <row r="1745" spans="1:22" x14ac:dyDescent="0.35">
      <c r="A1745" t="str">
        <f>IF('Support - Calculation Detail'!A1745="","",LEFT('Support - Calculation Detail'!A1745,7)&amp;"-"&amp;RIGHT('Support - Calculation Detail'!A1745,2))</f>
        <v>4720002-UT</v>
      </c>
      <c r="B1745" t="str">
        <f>IF('Support - Calculation Detail'!C1745="","",'Support - Calculation Detail'!C1745)</f>
        <v>47</v>
      </c>
      <c r="C1745" t="str">
        <f>IF('Support - Calculation Detail'!B1745="","",'Support - Calculation Detail'!B1745)</f>
        <v>N</v>
      </c>
      <c r="D1745">
        <f>IF('Support - Calculation Detail'!D1745="","",'Support - Calculation Detail'!D1745)</f>
        <v>16960</v>
      </c>
      <c r="E1745">
        <f>IF('Support - Calculation Detail'!E1745="","",'Support - Calculation Detail'!E1745)</f>
        <v>0</v>
      </c>
      <c r="G1745">
        <f>IF('Support - Calculation Detail'!F1745="","",'Support - Calculation Detail'!F1745)</f>
        <v>16960</v>
      </c>
      <c r="H1745">
        <f>IF('Support - Calculation Detail'!G1745="","",'Support - Calculation Detail'!G1745)</f>
        <v>1.04</v>
      </c>
      <c r="I1745">
        <f>IF('Support - Calculation Detail'!H1745="","",'Support - Calculation Detail'!H1745)</f>
        <v>17638</v>
      </c>
      <c r="J1745">
        <f>IF('Support - Calculation Detail'!I1745="","",'Support - Calculation Detail'!I1745)</f>
        <v>0</v>
      </c>
      <c r="K1745">
        <f>IF('Support - Calculation Detail'!K1745="","",'Support - Calculation Detail'!K1745)</f>
        <v>17638</v>
      </c>
      <c r="L1745">
        <f>IF('Support - Calculation Detail'!L1745="","",'Support - Calculation Detail'!L1745)</f>
        <v>0</v>
      </c>
      <c r="M1745">
        <f>IF('Support - Calculation Detail'!M1745="","",'Support - Calculation Detail'!M1745)</f>
        <v>0</v>
      </c>
      <c r="N1745">
        <f>IF('Support - Calculation Detail'!N1745="","",'Support - Calculation Detail'!N1745)</f>
        <v>0</v>
      </c>
      <c r="P1745">
        <f>IF('Support - Calculation Detail'!O1745="","",'Support - Calculation Detail'!O1745)</f>
        <v>17638</v>
      </c>
      <c r="Q1745" t="b">
        <v>1</v>
      </c>
      <c r="R1745" t="str">
        <f t="shared" si="135"/>
        <v>4720002</v>
      </c>
      <c r="S1745" t="str">
        <f t="shared" si="136"/>
        <v>4720002-UT</v>
      </c>
      <c r="T1745" t="str">
        <f t="shared" si="137"/>
        <v>4720002-UT</v>
      </c>
      <c r="U1745" t="str">
        <f t="shared" si="138"/>
        <v>2</v>
      </c>
      <c r="V1745" t="str">
        <f t="shared" si="139"/>
        <v>UT</v>
      </c>
    </row>
    <row r="1746" spans="1:22" x14ac:dyDescent="0.35">
      <c r="A1746" t="str">
        <f>IF('Support - Calculation Detail'!A1746="","",LEFT('Support - Calculation Detail'!A1746,7)&amp;"-"&amp;RIGHT('Support - Calculation Detail'!A1746,2))</f>
        <v>4720003-UT</v>
      </c>
      <c r="B1746" t="str">
        <f>IF('Support - Calculation Detail'!C1746="","",'Support - Calculation Detail'!C1746)</f>
        <v>47</v>
      </c>
      <c r="C1746" t="str">
        <f>IF('Support - Calculation Detail'!B1746="","",'Support - Calculation Detail'!B1746)</f>
        <v>N</v>
      </c>
      <c r="D1746">
        <f>IF('Support - Calculation Detail'!D1746="","",'Support - Calculation Detail'!D1746)</f>
        <v>12895</v>
      </c>
      <c r="E1746">
        <f>IF('Support - Calculation Detail'!E1746="","",'Support - Calculation Detail'!E1746)</f>
        <v>0</v>
      </c>
      <c r="G1746">
        <f>IF('Support - Calculation Detail'!F1746="","",'Support - Calculation Detail'!F1746)</f>
        <v>12895</v>
      </c>
      <c r="H1746">
        <f>IF('Support - Calculation Detail'!G1746="","",'Support - Calculation Detail'!G1746)</f>
        <v>1.04</v>
      </c>
      <c r="I1746">
        <f>IF('Support - Calculation Detail'!H1746="","",'Support - Calculation Detail'!H1746)</f>
        <v>13411</v>
      </c>
      <c r="J1746">
        <f>IF('Support - Calculation Detail'!I1746="","",'Support - Calculation Detail'!I1746)</f>
        <v>0</v>
      </c>
      <c r="K1746">
        <f>IF('Support - Calculation Detail'!K1746="","",'Support - Calculation Detail'!K1746)</f>
        <v>13411</v>
      </c>
      <c r="L1746">
        <f>IF('Support - Calculation Detail'!L1746="","",'Support - Calculation Detail'!L1746)</f>
        <v>0</v>
      </c>
      <c r="M1746">
        <f>IF('Support - Calculation Detail'!M1746="","",'Support - Calculation Detail'!M1746)</f>
        <v>0</v>
      </c>
      <c r="N1746">
        <f>IF('Support - Calculation Detail'!N1746="","",'Support - Calculation Detail'!N1746)</f>
        <v>0</v>
      </c>
      <c r="P1746">
        <f>IF('Support - Calculation Detail'!O1746="","",'Support - Calculation Detail'!O1746)</f>
        <v>13411</v>
      </c>
      <c r="Q1746" t="b">
        <v>1</v>
      </c>
      <c r="R1746" t="str">
        <f t="shared" si="135"/>
        <v>4720003</v>
      </c>
      <c r="S1746" t="str">
        <f t="shared" si="136"/>
        <v>4720003-UT</v>
      </c>
      <c r="T1746" t="str">
        <f t="shared" si="137"/>
        <v>4720003-UT</v>
      </c>
      <c r="U1746" t="str">
        <f t="shared" si="138"/>
        <v>2</v>
      </c>
      <c r="V1746" t="str">
        <f t="shared" si="139"/>
        <v>UT</v>
      </c>
    </row>
    <row r="1747" spans="1:22" x14ac:dyDescent="0.35">
      <c r="A1747" t="str">
        <f>IF('Support - Calculation Detail'!A1747="","",LEFT('Support - Calculation Detail'!A1747,7)&amp;"-"&amp;RIGHT('Support - Calculation Detail'!A1747,2))</f>
        <v>4720003-TF</v>
      </c>
      <c r="B1747" t="str">
        <f>IF('Support - Calculation Detail'!C1747="","",'Support - Calculation Detail'!C1747)</f>
        <v>47</v>
      </c>
      <c r="C1747" t="str">
        <f>IF('Support - Calculation Detail'!B1747="","",'Support - Calculation Detail'!B1747)</f>
        <v>N</v>
      </c>
      <c r="D1747">
        <f>IF('Support - Calculation Detail'!D1747="","",'Support - Calculation Detail'!D1747)</f>
        <v>30476</v>
      </c>
      <c r="E1747">
        <f>IF('Support - Calculation Detail'!E1747="","",'Support - Calculation Detail'!E1747)</f>
        <v>0</v>
      </c>
      <c r="G1747">
        <f>IF('Support - Calculation Detail'!F1747="","",'Support - Calculation Detail'!F1747)</f>
        <v>30476</v>
      </c>
      <c r="H1747">
        <f>IF('Support - Calculation Detail'!G1747="","",'Support - Calculation Detail'!G1747)</f>
        <v>1.04</v>
      </c>
      <c r="I1747">
        <f>IF('Support - Calculation Detail'!H1747="","",'Support - Calculation Detail'!H1747)</f>
        <v>31695</v>
      </c>
      <c r="J1747">
        <f>IF('Support - Calculation Detail'!I1747="","",'Support - Calculation Detail'!I1747)</f>
        <v>0</v>
      </c>
      <c r="K1747">
        <f>IF('Support - Calculation Detail'!K1747="","",'Support - Calculation Detail'!K1747)</f>
        <v>31695</v>
      </c>
      <c r="L1747">
        <f>IF('Support - Calculation Detail'!L1747="","",'Support - Calculation Detail'!L1747)</f>
        <v>0</v>
      </c>
      <c r="M1747">
        <f>IF('Support - Calculation Detail'!M1747="","",'Support - Calculation Detail'!M1747)</f>
        <v>0</v>
      </c>
      <c r="N1747">
        <f>IF('Support - Calculation Detail'!N1747="","",'Support - Calculation Detail'!N1747)</f>
        <v>0</v>
      </c>
      <c r="P1747">
        <f>IF('Support - Calculation Detail'!O1747="","",'Support - Calculation Detail'!O1747)</f>
        <v>31695</v>
      </c>
      <c r="Q1747" t="b">
        <v>1</v>
      </c>
      <c r="R1747" t="str">
        <f t="shared" si="135"/>
        <v>4720003</v>
      </c>
      <c r="S1747" t="str">
        <f t="shared" si="136"/>
        <v>4720003-TF</v>
      </c>
      <c r="T1747" t="str">
        <f t="shared" si="137"/>
        <v>4720003-TF</v>
      </c>
      <c r="U1747" t="str">
        <f t="shared" si="138"/>
        <v>2</v>
      </c>
      <c r="V1747" t="str">
        <f t="shared" si="139"/>
        <v>TF</v>
      </c>
    </row>
    <row r="1748" spans="1:22" x14ac:dyDescent="0.35">
      <c r="A1748" t="str">
        <f>IF('Support - Calculation Detail'!A1748="","",LEFT('Support - Calculation Detail'!A1748,7)&amp;"-"&amp;RIGHT('Support - Calculation Detail'!A1748,2))</f>
        <v>4720004-TF</v>
      </c>
      <c r="B1748" t="str">
        <f>IF('Support - Calculation Detail'!C1748="","",'Support - Calculation Detail'!C1748)</f>
        <v>47</v>
      </c>
      <c r="C1748" t="str">
        <f>IF('Support - Calculation Detail'!B1748="","",'Support - Calculation Detail'!B1748)</f>
        <v>N</v>
      </c>
      <c r="D1748">
        <f>IF('Support - Calculation Detail'!D1748="","",'Support - Calculation Detail'!D1748)</f>
        <v>42148</v>
      </c>
      <c r="E1748">
        <f>IF('Support - Calculation Detail'!E1748="","",'Support - Calculation Detail'!E1748)</f>
        <v>0</v>
      </c>
      <c r="G1748">
        <f>IF('Support - Calculation Detail'!F1748="","",'Support - Calculation Detail'!F1748)</f>
        <v>42148</v>
      </c>
      <c r="H1748">
        <f>IF('Support - Calculation Detail'!G1748="","",'Support - Calculation Detail'!G1748)</f>
        <v>1.04</v>
      </c>
      <c r="I1748">
        <f>IF('Support - Calculation Detail'!H1748="","",'Support - Calculation Detail'!H1748)</f>
        <v>43834</v>
      </c>
      <c r="J1748">
        <f>IF('Support - Calculation Detail'!I1748="","",'Support - Calculation Detail'!I1748)</f>
        <v>0</v>
      </c>
      <c r="K1748">
        <f>IF('Support - Calculation Detail'!K1748="","",'Support - Calculation Detail'!K1748)</f>
        <v>43834</v>
      </c>
      <c r="L1748">
        <f>IF('Support - Calculation Detail'!L1748="","",'Support - Calculation Detail'!L1748)</f>
        <v>0</v>
      </c>
      <c r="M1748">
        <f>IF('Support - Calculation Detail'!M1748="","",'Support - Calculation Detail'!M1748)</f>
        <v>0</v>
      </c>
      <c r="N1748">
        <f>IF('Support - Calculation Detail'!N1748="","",'Support - Calculation Detail'!N1748)</f>
        <v>0</v>
      </c>
      <c r="P1748">
        <f>IF('Support - Calculation Detail'!O1748="","",'Support - Calculation Detail'!O1748)</f>
        <v>43834</v>
      </c>
      <c r="Q1748" t="b">
        <v>1</v>
      </c>
      <c r="R1748" t="str">
        <f t="shared" si="135"/>
        <v>4720004</v>
      </c>
      <c r="S1748" t="str">
        <f t="shared" si="136"/>
        <v>4720004-TF</v>
      </c>
      <c r="T1748" t="str">
        <f t="shared" si="137"/>
        <v>4720004-TF</v>
      </c>
      <c r="U1748" t="str">
        <f t="shared" si="138"/>
        <v>2</v>
      </c>
      <c r="V1748" t="str">
        <f t="shared" si="139"/>
        <v>TF</v>
      </c>
    </row>
    <row r="1749" spans="1:22" x14ac:dyDescent="0.35">
      <c r="A1749" t="str">
        <f>IF('Support - Calculation Detail'!A1749="","",LEFT('Support - Calculation Detail'!A1749,7)&amp;"-"&amp;RIGHT('Support - Calculation Detail'!A1749,2))</f>
        <v>4720004-UT</v>
      </c>
      <c r="B1749" t="str">
        <f>IF('Support - Calculation Detail'!C1749="","",'Support - Calculation Detail'!C1749)</f>
        <v>47</v>
      </c>
      <c r="C1749" t="str">
        <f>IF('Support - Calculation Detail'!B1749="","",'Support - Calculation Detail'!B1749)</f>
        <v>N</v>
      </c>
      <c r="D1749">
        <f>IF('Support - Calculation Detail'!D1749="","",'Support - Calculation Detail'!D1749)</f>
        <v>128911</v>
      </c>
      <c r="E1749">
        <f>IF('Support - Calculation Detail'!E1749="","",'Support - Calculation Detail'!E1749)</f>
        <v>0</v>
      </c>
      <c r="G1749">
        <f>IF('Support - Calculation Detail'!F1749="","",'Support - Calculation Detail'!F1749)</f>
        <v>128911</v>
      </c>
      <c r="H1749">
        <f>IF('Support - Calculation Detail'!G1749="","",'Support - Calculation Detail'!G1749)</f>
        <v>1.04</v>
      </c>
      <c r="I1749">
        <f>IF('Support - Calculation Detail'!H1749="","",'Support - Calculation Detail'!H1749)</f>
        <v>134067</v>
      </c>
      <c r="J1749">
        <f>IF('Support - Calculation Detail'!I1749="","",'Support - Calculation Detail'!I1749)</f>
        <v>0</v>
      </c>
      <c r="K1749">
        <f>IF('Support - Calculation Detail'!K1749="","",'Support - Calculation Detail'!K1749)</f>
        <v>134067</v>
      </c>
      <c r="L1749">
        <f>IF('Support - Calculation Detail'!L1749="","",'Support - Calculation Detail'!L1749)</f>
        <v>0</v>
      </c>
      <c r="M1749">
        <f>IF('Support - Calculation Detail'!M1749="","",'Support - Calculation Detail'!M1749)</f>
        <v>0</v>
      </c>
      <c r="N1749">
        <f>IF('Support - Calculation Detail'!N1749="","",'Support - Calculation Detail'!N1749)</f>
        <v>0</v>
      </c>
      <c r="P1749">
        <f>IF('Support - Calculation Detail'!O1749="","",'Support - Calculation Detail'!O1749)</f>
        <v>134067</v>
      </c>
      <c r="Q1749" t="b">
        <v>1</v>
      </c>
      <c r="R1749" t="str">
        <f t="shared" si="135"/>
        <v>4720004</v>
      </c>
      <c r="S1749" t="str">
        <f t="shared" si="136"/>
        <v>4720004-UT</v>
      </c>
      <c r="T1749" t="str">
        <f t="shared" si="137"/>
        <v>4720004-UT</v>
      </c>
      <c r="U1749" t="str">
        <f t="shared" si="138"/>
        <v>2</v>
      </c>
      <c r="V1749" t="str">
        <f t="shared" si="139"/>
        <v>UT</v>
      </c>
    </row>
    <row r="1750" spans="1:22" x14ac:dyDescent="0.35">
      <c r="A1750" t="str">
        <f>IF('Support - Calculation Detail'!A1750="","",LEFT('Support - Calculation Detail'!A1750,7)&amp;"-"&amp;RIGHT('Support - Calculation Detail'!A1750,2))</f>
        <v>4720005-UT</v>
      </c>
      <c r="B1750" t="str">
        <f>IF('Support - Calculation Detail'!C1750="","",'Support - Calculation Detail'!C1750)</f>
        <v>47</v>
      </c>
      <c r="C1750" t="str">
        <f>IF('Support - Calculation Detail'!B1750="","",'Support - Calculation Detail'!B1750)</f>
        <v>N</v>
      </c>
      <c r="D1750">
        <f>IF('Support - Calculation Detail'!D1750="","",'Support - Calculation Detail'!D1750)</f>
        <v>33068</v>
      </c>
      <c r="E1750">
        <f>IF('Support - Calculation Detail'!E1750="","",'Support - Calculation Detail'!E1750)</f>
        <v>0</v>
      </c>
      <c r="G1750">
        <f>IF('Support - Calculation Detail'!F1750="","",'Support - Calculation Detail'!F1750)</f>
        <v>33068</v>
      </c>
      <c r="H1750">
        <f>IF('Support - Calculation Detail'!G1750="","",'Support - Calculation Detail'!G1750)</f>
        <v>1.04</v>
      </c>
      <c r="I1750">
        <f>IF('Support - Calculation Detail'!H1750="","",'Support - Calculation Detail'!H1750)</f>
        <v>34391</v>
      </c>
      <c r="J1750">
        <f>IF('Support - Calculation Detail'!I1750="","",'Support - Calculation Detail'!I1750)</f>
        <v>0</v>
      </c>
      <c r="K1750">
        <f>IF('Support - Calculation Detail'!K1750="","",'Support - Calculation Detail'!K1750)</f>
        <v>34391</v>
      </c>
      <c r="L1750">
        <f>IF('Support - Calculation Detail'!L1750="","",'Support - Calculation Detail'!L1750)</f>
        <v>0</v>
      </c>
      <c r="M1750">
        <f>IF('Support - Calculation Detail'!M1750="","",'Support - Calculation Detail'!M1750)</f>
        <v>0</v>
      </c>
      <c r="N1750">
        <f>IF('Support - Calculation Detail'!N1750="","",'Support - Calculation Detail'!N1750)</f>
        <v>0</v>
      </c>
      <c r="P1750">
        <f>IF('Support - Calculation Detail'!O1750="","",'Support - Calculation Detail'!O1750)</f>
        <v>34391</v>
      </c>
      <c r="Q1750" t="b">
        <v>1</v>
      </c>
      <c r="R1750" t="str">
        <f t="shared" si="135"/>
        <v>4720005</v>
      </c>
      <c r="S1750" t="str">
        <f t="shared" si="136"/>
        <v>4720005-UT</v>
      </c>
      <c r="T1750" t="str">
        <f t="shared" si="137"/>
        <v>4720005-UT</v>
      </c>
      <c r="U1750" t="str">
        <f t="shared" si="138"/>
        <v>2</v>
      </c>
      <c r="V1750" t="str">
        <f t="shared" si="139"/>
        <v>UT</v>
      </c>
    </row>
    <row r="1751" spans="1:22" x14ac:dyDescent="0.35">
      <c r="A1751" t="str">
        <f>IF('Support - Calculation Detail'!A1751="","",LEFT('Support - Calculation Detail'!A1751,7)&amp;"-"&amp;RIGHT('Support - Calculation Detail'!A1751,2))</f>
        <v>4720005-TF</v>
      </c>
      <c r="B1751" t="str">
        <f>IF('Support - Calculation Detail'!C1751="","",'Support - Calculation Detail'!C1751)</f>
        <v>47</v>
      </c>
      <c r="C1751" t="str">
        <f>IF('Support - Calculation Detail'!B1751="","",'Support - Calculation Detail'!B1751)</f>
        <v>N</v>
      </c>
      <c r="D1751">
        <f>IF('Support - Calculation Detail'!D1751="","",'Support - Calculation Detail'!D1751)</f>
        <v>33971</v>
      </c>
      <c r="E1751">
        <f>IF('Support - Calculation Detail'!E1751="","",'Support - Calculation Detail'!E1751)</f>
        <v>0</v>
      </c>
      <c r="G1751">
        <f>IF('Support - Calculation Detail'!F1751="","",'Support - Calculation Detail'!F1751)</f>
        <v>33971</v>
      </c>
      <c r="H1751">
        <f>IF('Support - Calculation Detail'!G1751="","",'Support - Calculation Detail'!G1751)</f>
        <v>1.04</v>
      </c>
      <c r="I1751">
        <f>IF('Support - Calculation Detail'!H1751="","",'Support - Calculation Detail'!H1751)</f>
        <v>35330</v>
      </c>
      <c r="J1751">
        <f>IF('Support - Calculation Detail'!I1751="","",'Support - Calculation Detail'!I1751)</f>
        <v>0</v>
      </c>
      <c r="K1751">
        <f>IF('Support - Calculation Detail'!K1751="","",'Support - Calculation Detail'!K1751)</f>
        <v>35330</v>
      </c>
      <c r="L1751">
        <f>IF('Support - Calculation Detail'!L1751="","",'Support - Calculation Detail'!L1751)</f>
        <v>0</v>
      </c>
      <c r="M1751">
        <f>IF('Support - Calculation Detail'!M1751="","",'Support - Calculation Detail'!M1751)</f>
        <v>0</v>
      </c>
      <c r="N1751">
        <f>IF('Support - Calculation Detail'!N1751="","",'Support - Calculation Detail'!N1751)</f>
        <v>0</v>
      </c>
      <c r="P1751">
        <f>IF('Support - Calculation Detail'!O1751="","",'Support - Calculation Detail'!O1751)</f>
        <v>35330</v>
      </c>
      <c r="Q1751" t="b">
        <v>1</v>
      </c>
      <c r="R1751" t="str">
        <f t="shared" si="135"/>
        <v>4720005</v>
      </c>
      <c r="S1751" t="str">
        <f t="shared" si="136"/>
        <v>4720005-TF</v>
      </c>
      <c r="T1751" t="str">
        <f t="shared" si="137"/>
        <v>4720005-TF</v>
      </c>
      <c r="U1751" t="str">
        <f t="shared" si="138"/>
        <v>2</v>
      </c>
      <c r="V1751" t="str">
        <f t="shared" si="139"/>
        <v>TF</v>
      </c>
    </row>
    <row r="1752" spans="1:22" x14ac:dyDescent="0.35">
      <c r="A1752" t="str">
        <f>IF('Support - Calculation Detail'!A1752="","",LEFT('Support - Calculation Detail'!A1752,7)&amp;"-"&amp;RIGHT('Support - Calculation Detail'!A1752,2))</f>
        <v>4720006-TF</v>
      </c>
      <c r="B1752" t="str">
        <f>IF('Support - Calculation Detail'!C1752="","",'Support - Calculation Detail'!C1752)</f>
        <v>47</v>
      </c>
      <c r="C1752" t="str">
        <f>IF('Support - Calculation Detail'!B1752="","",'Support - Calculation Detail'!B1752)</f>
        <v>N</v>
      </c>
      <c r="D1752">
        <f>IF('Support - Calculation Detail'!D1752="","",'Support - Calculation Detail'!D1752)</f>
        <v>19277</v>
      </c>
      <c r="E1752">
        <f>IF('Support - Calculation Detail'!E1752="","",'Support - Calculation Detail'!E1752)</f>
        <v>0</v>
      </c>
      <c r="G1752">
        <f>IF('Support - Calculation Detail'!F1752="","",'Support - Calculation Detail'!F1752)</f>
        <v>19277</v>
      </c>
      <c r="H1752">
        <f>IF('Support - Calculation Detail'!G1752="","",'Support - Calculation Detail'!G1752)</f>
        <v>1.04</v>
      </c>
      <c r="I1752">
        <f>IF('Support - Calculation Detail'!H1752="","",'Support - Calculation Detail'!H1752)</f>
        <v>20048</v>
      </c>
      <c r="J1752">
        <f>IF('Support - Calculation Detail'!I1752="","",'Support - Calculation Detail'!I1752)</f>
        <v>0</v>
      </c>
      <c r="K1752">
        <f>IF('Support - Calculation Detail'!K1752="","",'Support - Calculation Detail'!K1752)</f>
        <v>20048</v>
      </c>
      <c r="L1752">
        <f>IF('Support - Calculation Detail'!L1752="","",'Support - Calculation Detail'!L1752)</f>
        <v>0</v>
      </c>
      <c r="M1752">
        <f>IF('Support - Calculation Detail'!M1752="","",'Support - Calculation Detail'!M1752)</f>
        <v>0</v>
      </c>
      <c r="N1752">
        <f>IF('Support - Calculation Detail'!N1752="","",'Support - Calculation Detail'!N1752)</f>
        <v>0</v>
      </c>
      <c r="P1752">
        <f>IF('Support - Calculation Detail'!O1752="","",'Support - Calculation Detail'!O1752)</f>
        <v>20048</v>
      </c>
      <c r="Q1752" t="b">
        <v>1</v>
      </c>
      <c r="R1752" t="str">
        <f t="shared" si="135"/>
        <v>4720006</v>
      </c>
      <c r="S1752" t="str">
        <f t="shared" si="136"/>
        <v>4720006-TF</v>
      </c>
      <c r="T1752" t="str">
        <f t="shared" si="137"/>
        <v>4720006-TF</v>
      </c>
      <c r="U1752" t="str">
        <f t="shared" si="138"/>
        <v>2</v>
      </c>
      <c r="V1752" t="str">
        <f t="shared" si="139"/>
        <v>TF</v>
      </c>
    </row>
    <row r="1753" spans="1:22" x14ac:dyDescent="0.35">
      <c r="A1753" t="str">
        <f>IF('Support - Calculation Detail'!A1753="","",LEFT('Support - Calculation Detail'!A1753,7)&amp;"-"&amp;RIGHT('Support - Calculation Detail'!A1753,2))</f>
        <v>4720006-UT</v>
      </c>
      <c r="B1753" t="str">
        <f>IF('Support - Calculation Detail'!C1753="","",'Support - Calculation Detail'!C1753)</f>
        <v>47</v>
      </c>
      <c r="C1753" t="str">
        <f>IF('Support - Calculation Detail'!B1753="","",'Support - Calculation Detail'!B1753)</f>
        <v>N</v>
      </c>
      <c r="D1753">
        <f>IF('Support - Calculation Detail'!D1753="","",'Support - Calculation Detail'!D1753)</f>
        <v>16047</v>
      </c>
      <c r="E1753">
        <f>IF('Support - Calculation Detail'!E1753="","",'Support - Calculation Detail'!E1753)</f>
        <v>0</v>
      </c>
      <c r="G1753">
        <f>IF('Support - Calculation Detail'!F1753="","",'Support - Calculation Detail'!F1753)</f>
        <v>16047</v>
      </c>
      <c r="H1753">
        <f>IF('Support - Calculation Detail'!G1753="","",'Support - Calculation Detail'!G1753)</f>
        <v>1.04</v>
      </c>
      <c r="I1753">
        <f>IF('Support - Calculation Detail'!H1753="","",'Support - Calculation Detail'!H1753)</f>
        <v>16689</v>
      </c>
      <c r="J1753">
        <f>IF('Support - Calculation Detail'!I1753="","",'Support - Calculation Detail'!I1753)</f>
        <v>0</v>
      </c>
      <c r="K1753">
        <f>IF('Support - Calculation Detail'!K1753="","",'Support - Calculation Detail'!K1753)</f>
        <v>16689</v>
      </c>
      <c r="L1753">
        <f>IF('Support - Calculation Detail'!L1753="","",'Support - Calculation Detail'!L1753)</f>
        <v>0</v>
      </c>
      <c r="M1753">
        <f>IF('Support - Calculation Detail'!M1753="","",'Support - Calculation Detail'!M1753)</f>
        <v>0</v>
      </c>
      <c r="N1753">
        <f>IF('Support - Calculation Detail'!N1753="","",'Support - Calculation Detail'!N1753)</f>
        <v>0</v>
      </c>
      <c r="P1753">
        <f>IF('Support - Calculation Detail'!O1753="","",'Support - Calculation Detail'!O1753)</f>
        <v>16689</v>
      </c>
      <c r="Q1753" t="b">
        <v>1</v>
      </c>
      <c r="R1753" t="str">
        <f t="shared" si="135"/>
        <v>4720006</v>
      </c>
      <c r="S1753" t="str">
        <f t="shared" si="136"/>
        <v>4720006-UT</v>
      </c>
      <c r="T1753" t="str">
        <f t="shared" si="137"/>
        <v>4720006-UT</v>
      </c>
      <c r="U1753" t="str">
        <f t="shared" si="138"/>
        <v>2</v>
      </c>
      <c r="V1753" t="str">
        <f t="shared" si="139"/>
        <v>UT</v>
      </c>
    </row>
    <row r="1754" spans="1:22" x14ac:dyDescent="0.35">
      <c r="A1754" t="str">
        <f>IF('Support - Calculation Detail'!A1754="","",LEFT('Support - Calculation Detail'!A1754,7)&amp;"-"&amp;RIGHT('Support - Calculation Detail'!A1754,2))</f>
        <v>4720007-UT</v>
      </c>
      <c r="B1754" t="str">
        <f>IF('Support - Calculation Detail'!C1754="","",'Support - Calculation Detail'!C1754)</f>
        <v>47</v>
      </c>
      <c r="C1754" t="str">
        <f>IF('Support - Calculation Detail'!B1754="","",'Support - Calculation Detail'!B1754)</f>
        <v>N</v>
      </c>
      <c r="D1754">
        <f>IF('Support - Calculation Detail'!D1754="","",'Support - Calculation Detail'!D1754)</f>
        <v>15100</v>
      </c>
      <c r="E1754">
        <f>IF('Support - Calculation Detail'!E1754="","",'Support - Calculation Detail'!E1754)</f>
        <v>0</v>
      </c>
      <c r="G1754">
        <f>IF('Support - Calculation Detail'!F1754="","",'Support - Calculation Detail'!F1754)</f>
        <v>15100</v>
      </c>
      <c r="H1754">
        <f>IF('Support - Calculation Detail'!G1754="","",'Support - Calculation Detail'!G1754)</f>
        <v>1.04</v>
      </c>
      <c r="I1754">
        <f>IF('Support - Calculation Detail'!H1754="","",'Support - Calculation Detail'!H1754)</f>
        <v>15704</v>
      </c>
      <c r="J1754">
        <f>IF('Support - Calculation Detail'!I1754="","",'Support - Calculation Detail'!I1754)</f>
        <v>0</v>
      </c>
      <c r="K1754">
        <f>IF('Support - Calculation Detail'!K1754="","",'Support - Calculation Detail'!K1754)</f>
        <v>15704</v>
      </c>
      <c r="L1754">
        <f>IF('Support - Calculation Detail'!L1754="","",'Support - Calculation Detail'!L1754)</f>
        <v>0</v>
      </c>
      <c r="M1754">
        <f>IF('Support - Calculation Detail'!M1754="","",'Support - Calculation Detail'!M1754)</f>
        <v>0</v>
      </c>
      <c r="N1754">
        <f>IF('Support - Calculation Detail'!N1754="","",'Support - Calculation Detail'!N1754)</f>
        <v>0</v>
      </c>
      <c r="P1754">
        <f>IF('Support - Calculation Detail'!O1754="","",'Support - Calculation Detail'!O1754)</f>
        <v>15704</v>
      </c>
      <c r="Q1754" t="b">
        <v>1</v>
      </c>
      <c r="R1754" t="str">
        <f t="shared" si="135"/>
        <v>4720007</v>
      </c>
      <c r="S1754" t="str">
        <f t="shared" si="136"/>
        <v>4720007-UT</v>
      </c>
      <c r="T1754" t="str">
        <f t="shared" si="137"/>
        <v>4720007-UT</v>
      </c>
      <c r="U1754" t="str">
        <f t="shared" si="138"/>
        <v>2</v>
      </c>
      <c r="V1754" t="str">
        <f t="shared" si="139"/>
        <v>UT</v>
      </c>
    </row>
    <row r="1755" spans="1:22" x14ac:dyDescent="0.35">
      <c r="A1755" t="str">
        <f>IF('Support - Calculation Detail'!A1755="","",LEFT('Support - Calculation Detail'!A1755,7)&amp;"-"&amp;RIGHT('Support - Calculation Detail'!A1755,2))</f>
        <v>4720007-TF</v>
      </c>
      <c r="B1755" t="str">
        <f>IF('Support - Calculation Detail'!C1755="","",'Support - Calculation Detail'!C1755)</f>
        <v>47</v>
      </c>
      <c r="C1755" t="str">
        <f>IF('Support - Calculation Detail'!B1755="","",'Support - Calculation Detail'!B1755)</f>
        <v>N</v>
      </c>
      <c r="D1755">
        <f>IF('Support - Calculation Detail'!D1755="","",'Support - Calculation Detail'!D1755)</f>
        <v>32837</v>
      </c>
      <c r="E1755">
        <f>IF('Support - Calculation Detail'!E1755="","",'Support - Calculation Detail'!E1755)</f>
        <v>0</v>
      </c>
      <c r="G1755">
        <f>IF('Support - Calculation Detail'!F1755="","",'Support - Calculation Detail'!F1755)</f>
        <v>32837</v>
      </c>
      <c r="H1755">
        <f>IF('Support - Calculation Detail'!G1755="","",'Support - Calculation Detail'!G1755)</f>
        <v>1.04</v>
      </c>
      <c r="I1755">
        <f>IF('Support - Calculation Detail'!H1755="","",'Support - Calculation Detail'!H1755)</f>
        <v>34150</v>
      </c>
      <c r="J1755">
        <f>IF('Support - Calculation Detail'!I1755="","",'Support - Calculation Detail'!I1755)</f>
        <v>0</v>
      </c>
      <c r="K1755">
        <f>IF('Support - Calculation Detail'!K1755="","",'Support - Calculation Detail'!K1755)</f>
        <v>34150</v>
      </c>
      <c r="L1755">
        <f>IF('Support - Calculation Detail'!L1755="","",'Support - Calculation Detail'!L1755)</f>
        <v>0</v>
      </c>
      <c r="M1755">
        <f>IF('Support - Calculation Detail'!M1755="","",'Support - Calculation Detail'!M1755)</f>
        <v>0</v>
      </c>
      <c r="N1755">
        <f>IF('Support - Calculation Detail'!N1755="","",'Support - Calculation Detail'!N1755)</f>
        <v>0</v>
      </c>
      <c r="P1755">
        <f>IF('Support - Calculation Detail'!O1755="","",'Support - Calculation Detail'!O1755)</f>
        <v>34150</v>
      </c>
      <c r="Q1755" t="b">
        <v>1</v>
      </c>
      <c r="R1755" t="str">
        <f t="shared" si="135"/>
        <v>4720007</v>
      </c>
      <c r="S1755" t="str">
        <f t="shared" si="136"/>
        <v>4720007-TF</v>
      </c>
      <c r="T1755" t="str">
        <f t="shared" si="137"/>
        <v>4720007-TF</v>
      </c>
      <c r="U1755" t="str">
        <f t="shared" si="138"/>
        <v>2</v>
      </c>
      <c r="V1755" t="str">
        <f t="shared" si="139"/>
        <v>TF</v>
      </c>
    </row>
    <row r="1756" spans="1:22" x14ac:dyDescent="0.35">
      <c r="A1756" t="str">
        <f>IF('Support - Calculation Detail'!A1756="","",LEFT('Support - Calculation Detail'!A1756,7)&amp;"-"&amp;RIGHT('Support - Calculation Detail'!A1756,2))</f>
        <v>4720008-FT</v>
      </c>
      <c r="B1756" t="str">
        <f>IF('Support - Calculation Detail'!C1756="","",'Support - Calculation Detail'!C1756)</f>
        <v>47</v>
      </c>
      <c r="C1756" t="str">
        <f>IF('Support - Calculation Detail'!B1756="","",'Support - Calculation Detail'!B1756)</f>
        <v>N</v>
      </c>
      <c r="D1756">
        <f>IF('Support - Calculation Detail'!D1756="","",'Support - Calculation Detail'!D1756)</f>
        <v>681408</v>
      </c>
      <c r="E1756">
        <f>IF('Support - Calculation Detail'!E1756="","",'Support - Calculation Detail'!E1756)</f>
        <v>0</v>
      </c>
      <c r="G1756">
        <f>IF('Support - Calculation Detail'!F1756="","",'Support - Calculation Detail'!F1756)</f>
        <v>681408</v>
      </c>
      <c r="H1756">
        <f>IF('Support - Calculation Detail'!G1756="","",'Support - Calculation Detail'!G1756)</f>
        <v>1.04</v>
      </c>
      <c r="I1756">
        <f>IF('Support - Calculation Detail'!H1756="","",'Support - Calculation Detail'!H1756)</f>
        <v>708664</v>
      </c>
      <c r="J1756">
        <f>IF('Support - Calculation Detail'!I1756="","",'Support - Calculation Detail'!I1756)</f>
        <v>0</v>
      </c>
      <c r="K1756">
        <f>IF('Support - Calculation Detail'!K1756="","",'Support - Calculation Detail'!K1756)</f>
        <v>708664</v>
      </c>
      <c r="L1756">
        <f>IF('Support - Calculation Detail'!L1756="","",'Support - Calculation Detail'!L1756)</f>
        <v>0</v>
      </c>
      <c r="M1756">
        <f>IF('Support - Calculation Detail'!M1756="","",'Support - Calculation Detail'!M1756)</f>
        <v>0</v>
      </c>
      <c r="N1756">
        <f>IF('Support - Calculation Detail'!N1756="","",'Support - Calculation Detail'!N1756)</f>
        <v>0</v>
      </c>
      <c r="P1756">
        <f>IF('Support - Calculation Detail'!O1756="","",'Support - Calculation Detail'!O1756)</f>
        <v>708664</v>
      </c>
      <c r="Q1756" t="b">
        <v>1</v>
      </c>
      <c r="R1756" t="str">
        <f t="shared" si="135"/>
        <v>4720008</v>
      </c>
      <c r="S1756" t="str">
        <f t="shared" si="136"/>
        <v>4720008-FT</v>
      </c>
      <c r="T1756" t="str">
        <f t="shared" si="137"/>
        <v>4720008-FT</v>
      </c>
      <c r="U1756" t="str">
        <f t="shared" si="138"/>
        <v>2</v>
      </c>
      <c r="V1756" t="str">
        <f t="shared" si="139"/>
        <v>FT</v>
      </c>
    </row>
    <row r="1757" spans="1:22" x14ac:dyDescent="0.35">
      <c r="A1757" t="str">
        <f>IF('Support - Calculation Detail'!A1757="","",LEFT('Support - Calculation Detail'!A1757,7)&amp;"-"&amp;RIGHT('Support - Calculation Detail'!A1757,2))</f>
        <v>4720008-UT</v>
      </c>
      <c r="B1757" t="str">
        <f>IF('Support - Calculation Detail'!C1757="","",'Support - Calculation Detail'!C1757)</f>
        <v>47</v>
      </c>
      <c r="C1757" t="str">
        <f>IF('Support - Calculation Detail'!B1757="","",'Support - Calculation Detail'!B1757)</f>
        <v>N</v>
      </c>
      <c r="D1757">
        <f>IF('Support - Calculation Detail'!D1757="","",'Support - Calculation Detail'!D1757)</f>
        <v>272653</v>
      </c>
      <c r="E1757">
        <f>IF('Support - Calculation Detail'!E1757="","",'Support - Calculation Detail'!E1757)</f>
        <v>0</v>
      </c>
      <c r="G1757">
        <f>IF('Support - Calculation Detail'!F1757="","",'Support - Calculation Detail'!F1757)</f>
        <v>272653</v>
      </c>
      <c r="H1757">
        <f>IF('Support - Calculation Detail'!G1757="","",'Support - Calculation Detail'!G1757)</f>
        <v>1.04</v>
      </c>
      <c r="I1757">
        <f>IF('Support - Calculation Detail'!H1757="","",'Support - Calculation Detail'!H1757)</f>
        <v>283559</v>
      </c>
      <c r="J1757">
        <f>IF('Support - Calculation Detail'!I1757="","",'Support - Calculation Detail'!I1757)</f>
        <v>0</v>
      </c>
      <c r="K1757">
        <f>IF('Support - Calculation Detail'!K1757="","",'Support - Calculation Detail'!K1757)</f>
        <v>283559</v>
      </c>
      <c r="L1757">
        <f>IF('Support - Calculation Detail'!L1757="","",'Support - Calculation Detail'!L1757)</f>
        <v>0</v>
      </c>
      <c r="M1757">
        <f>IF('Support - Calculation Detail'!M1757="","",'Support - Calculation Detail'!M1757)</f>
        <v>0</v>
      </c>
      <c r="N1757">
        <f>IF('Support - Calculation Detail'!N1757="","",'Support - Calculation Detail'!N1757)</f>
        <v>0</v>
      </c>
      <c r="P1757">
        <f>IF('Support - Calculation Detail'!O1757="","",'Support - Calculation Detail'!O1757)</f>
        <v>283559</v>
      </c>
      <c r="Q1757" t="b">
        <v>1</v>
      </c>
      <c r="R1757" t="str">
        <f t="shared" si="135"/>
        <v>4720008</v>
      </c>
      <c r="S1757" t="str">
        <f t="shared" si="136"/>
        <v>4720008-UT</v>
      </c>
      <c r="T1757" t="str">
        <f t="shared" si="137"/>
        <v>4720008-UT</v>
      </c>
      <c r="U1757" t="str">
        <f t="shared" si="138"/>
        <v>2</v>
      </c>
      <c r="V1757" t="str">
        <f t="shared" si="139"/>
        <v>UT</v>
      </c>
    </row>
    <row r="1758" spans="1:22" x14ac:dyDescent="0.35">
      <c r="A1758" t="str">
        <f>IF('Support - Calculation Detail'!A1758="","",LEFT('Support - Calculation Detail'!A1758,7)&amp;"-"&amp;RIGHT('Support - Calculation Detail'!A1758,2))</f>
        <v>4720009-UT</v>
      </c>
      <c r="B1758" t="str">
        <f>IF('Support - Calculation Detail'!C1758="","",'Support - Calculation Detail'!C1758)</f>
        <v>47</v>
      </c>
      <c r="C1758" t="str">
        <f>IF('Support - Calculation Detail'!B1758="","",'Support - Calculation Detail'!B1758)</f>
        <v>N</v>
      </c>
      <c r="D1758">
        <f>IF('Support - Calculation Detail'!D1758="","",'Support - Calculation Detail'!D1758)</f>
        <v>31014</v>
      </c>
      <c r="E1758">
        <f>IF('Support - Calculation Detail'!E1758="","",'Support - Calculation Detail'!E1758)</f>
        <v>0</v>
      </c>
      <c r="G1758">
        <f>IF('Support - Calculation Detail'!F1758="","",'Support - Calculation Detail'!F1758)</f>
        <v>31014</v>
      </c>
      <c r="H1758">
        <f>IF('Support - Calculation Detail'!G1758="","",'Support - Calculation Detail'!G1758)</f>
        <v>1.04</v>
      </c>
      <c r="I1758">
        <f>IF('Support - Calculation Detail'!H1758="","",'Support - Calculation Detail'!H1758)</f>
        <v>32255</v>
      </c>
      <c r="J1758">
        <f>IF('Support - Calculation Detail'!I1758="","",'Support - Calculation Detail'!I1758)</f>
        <v>0</v>
      </c>
      <c r="K1758">
        <f>IF('Support - Calculation Detail'!K1758="","",'Support - Calculation Detail'!K1758)</f>
        <v>32255</v>
      </c>
      <c r="L1758">
        <f>IF('Support - Calculation Detail'!L1758="","",'Support - Calculation Detail'!L1758)</f>
        <v>0</v>
      </c>
      <c r="M1758">
        <f>IF('Support - Calculation Detail'!M1758="","",'Support - Calculation Detail'!M1758)</f>
        <v>0</v>
      </c>
      <c r="N1758">
        <f>IF('Support - Calculation Detail'!N1758="","",'Support - Calculation Detail'!N1758)</f>
        <v>0</v>
      </c>
      <c r="P1758">
        <f>IF('Support - Calculation Detail'!O1758="","",'Support - Calculation Detail'!O1758)</f>
        <v>32255</v>
      </c>
      <c r="Q1758" t="b">
        <v>1</v>
      </c>
      <c r="R1758" t="str">
        <f t="shared" si="135"/>
        <v>4720009</v>
      </c>
      <c r="S1758" t="str">
        <f t="shared" si="136"/>
        <v>4720009-UT</v>
      </c>
      <c r="T1758" t="str">
        <f t="shared" si="137"/>
        <v>4720009-UT</v>
      </c>
      <c r="U1758" t="str">
        <f t="shared" si="138"/>
        <v>2</v>
      </c>
      <c r="V1758" t="str">
        <f t="shared" si="139"/>
        <v>UT</v>
      </c>
    </row>
    <row r="1759" spans="1:22" x14ac:dyDescent="0.35">
      <c r="A1759" t="str">
        <f>IF('Support - Calculation Detail'!A1759="","",LEFT('Support - Calculation Detail'!A1759,7)&amp;"-"&amp;RIGHT('Support - Calculation Detail'!A1759,2))</f>
        <v>4720009-TF</v>
      </c>
      <c r="B1759" t="str">
        <f>IF('Support - Calculation Detail'!C1759="","",'Support - Calculation Detail'!C1759)</f>
        <v>47</v>
      </c>
      <c r="C1759" t="str">
        <f>IF('Support - Calculation Detail'!B1759="","",'Support - Calculation Detail'!B1759)</f>
        <v>N</v>
      </c>
      <c r="D1759">
        <f>IF('Support - Calculation Detail'!D1759="","",'Support - Calculation Detail'!D1759)</f>
        <v>24320</v>
      </c>
      <c r="E1759">
        <f>IF('Support - Calculation Detail'!E1759="","",'Support - Calculation Detail'!E1759)</f>
        <v>0</v>
      </c>
      <c r="G1759">
        <f>IF('Support - Calculation Detail'!F1759="","",'Support - Calculation Detail'!F1759)</f>
        <v>24320</v>
      </c>
      <c r="H1759">
        <f>IF('Support - Calculation Detail'!G1759="","",'Support - Calculation Detail'!G1759)</f>
        <v>1.04</v>
      </c>
      <c r="I1759">
        <f>IF('Support - Calculation Detail'!H1759="","",'Support - Calculation Detail'!H1759)</f>
        <v>25293</v>
      </c>
      <c r="J1759">
        <f>IF('Support - Calculation Detail'!I1759="","",'Support - Calculation Detail'!I1759)</f>
        <v>0</v>
      </c>
      <c r="K1759">
        <f>IF('Support - Calculation Detail'!K1759="","",'Support - Calculation Detail'!K1759)</f>
        <v>25293</v>
      </c>
      <c r="L1759">
        <f>IF('Support - Calculation Detail'!L1759="","",'Support - Calculation Detail'!L1759)</f>
        <v>0</v>
      </c>
      <c r="M1759">
        <f>IF('Support - Calculation Detail'!M1759="","",'Support - Calculation Detail'!M1759)</f>
        <v>0</v>
      </c>
      <c r="N1759">
        <f>IF('Support - Calculation Detail'!N1759="","",'Support - Calculation Detail'!N1759)</f>
        <v>0</v>
      </c>
      <c r="P1759">
        <f>IF('Support - Calculation Detail'!O1759="","",'Support - Calculation Detail'!O1759)</f>
        <v>25293</v>
      </c>
      <c r="Q1759" t="b">
        <v>1</v>
      </c>
      <c r="R1759" t="str">
        <f t="shared" si="135"/>
        <v>4720009</v>
      </c>
      <c r="S1759" t="str">
        <f t="shared" si="136"/>
        <v>4720009-TF</v>
      </c>
      <c r="T1759" t="str">
        <f t="shared" si="137"/>
        <v>4720009-TF</v>
      </c>
      <c r="U1759" t="str">
        <f t="shared" si="138"/>
        <v>2</v>
      </c>
      <c r="V1759" t="str">
        <f t="shared" si="139"/>
        <v>TF</v>
      </c>
    </row>
    <row r="1760" spans="1:22" x14ac:dyDescent="0.35">
      <c r="A1760" t="str">
        <f>IF('Support - Calculation Detail'!A1760="","",LEFT('Support - Calculation Detail'!A1760,7)&amp;"-"&amp;RIGHT('Support - Calculation Detail'!A1760,2))</f>
        <v>4750135-UT</v>
      </c>
      <c r="B1760" t="str">
        <f>IF('Support - Calculation Detail'!C1760="","",'Support - Calculation Detail'!C1760)</f>
        <v>47</v>
      </c>
      <c r="C1760" t="str">
        <f>IF('Support - Calculation Detail'!B1760="","",'Support - Calculation Detail'!B1760)</f>
        <v>N</v>
      </c>
      <c r="D1760">
        <f>IF('Support - Calculation Detail'!D1760="","",'Support - Calculation Detail'!D1760)</f>
        <v>1696038</v>
      </c>
      <c r="E1760">
        <f>IF('Support - Calculation Detail'!E1760="","",'Support - Calculation Detail'!E1760)</f>
        <v>0</v>
      </c>
      <c r="G1760">
        <f>IF('Support - Calculation Detail'!F1760="","",'Support - Calculation Detail'!F1760)</f>
        <v>1696038</v>
      </c>
      <c r="H1760">
        <f>IF('Support - Calculation Detail'!G1760="","",'Support - Calculation Detail'!G1760)</f>
        <v>1.04</v>
      </c>
      <c r="I1760">
        <f>IF('Support - Calculation Detail'!H1760="","",'Support - Calculation Detail'!H1760)</f>
        <v>1763880</v>
      </c>
      <c r="J1760">
        <f>IF('Support - Calculation Detail'!I1760="","",'Support - Calculation Detail'!I1760)</f>
        <v>0</v>
      </c>
      <c r="K1760">
        <f>IF('Support - Calculation Detail'!K1760="","",'Support - Calculation Detail'!K1760)</f>
        <v>1763880</v>
      </c>
      <c r="L1760">
        <f>IF('Support - Calculation Detail'!L1760="","",'Support - Calculation Detail'!L1760)</f>
        <v>0</v>
      </c>
      <c r="M1760">
        <f>IF('Support - Calculation Detail'!M1760="","",'Support - Calculation Detail'!M1760)</f>
        <v>0</v>
      </c>
      <c r="N1760">
        <f>IF('Support - Calculation Detail'!N1760="","",'Support - Calculation Detail'!N1760)</f>
        <v>0</v>
      </c>
      <c r="P1760">
        <f>IF('Support - Calculation Detail'!O1760="","",'Support - Calculation Detail'!O1760)</f>
        <v>1763880</v>
      </c>
      <c r="Q1760" t="b">
        <v>1</v>
      </c>
      <c r="R1760" t="str">
        <f t="shared" si="135"/>
        <v>4750135</v>
      </c>
      <c r="S1760" t="str">
        <f t="shared" si="136"/>
        <v>4750135-UT</v>
      </c>
      <c r="T1760" t="str">
        <f t="shared" si="137"/>
        <v>4750135-UT</v>
      </c>
      <c r="U1760" t="str">
        <f t="shared" si="138"/>
        <v>5</v>
      </c>
      <c r="V1760" t="str">
        <f t="shared" si="139"/>
        <v>UT</v>
      </c>
    </row>
    <row r="1761" spans="1:22" x14ac:dyDescent="0.35">
      <c r="A1761" t="str">
        <f>IF('Support - Calculation Detail'!A1761="","",LEFT('Support - Calculation Detail'!A1761,7)&amp;"-"&amp;RIGHT('Support - Calculation Detail'!A1761,2))</f>
        <v>4750136-UT</v>
      </c>
      <c r="B1761" t="str">
        <f>IF('Support - Calculation Detail'!C1761="","",'Support - Calculation Detail'!C1761)</f>
        <v>47</v>
      </c>
      <c r="C1761" t="str">
        <f>IF('Support - Calculation Detail'!B1761="","",'Support - Calculation Detail'!B1761)</f>
        <v>N</v>
      </c>
      <c r="D1761">
        <f>IF('Support - Calculation Detail'!D1761="","",'Support - Calculation Detail'!D1761)</f>
        <v>440514</v>
      </c>
      <c r="E1761">
        <f>IF('Support - Calculation Detail'!E1761="","",'Support - Calculation Detail'!E1761)</f>
        <v>0</v>
      </c>
      <c r="G1761">
        <f>IF('Support - Calculation Detail'!F1761="","",'Support - Calculation Detail'!F1761)</f>
        <v>440514</v>
      </c>
      <c r="H1761">
        <f>IF('Support - Calculation Detail'!G1761="","",'Support - Calculation Detail'!G1761)</f>
        <v>1.04</v>
      </c>
      <c r="I1761">
        <f>IF('Support - Calculation Detail'!H1761="","",'Support - Calculation Detail'!H1761)</f>
        <v>458135</v>
      </c>
      <c r="J1761">
        <f>IF('Support - Calculation Detail'!I1761="","",'Support - Calculation Detail'!I1761)</f>
        <v>0</v>
      </c>
      <c r="K1761">
        <f>IF('Support - Calculation Detail'!K1761="","",'Support - Calculation Detail'!K1761)</f>
        <v>458135</v>
      </c>
      <c r="L1761">
        <f>IF('Support - Calculation Detail'!L1761="","",'Support - Calculation Detail'!L1761)</f>
        <v>0</v>
      </c>
      <c r="M1761">
        <f>IF('Support - Calculation Detail'!M1761="","",'Support - Calculation Detail'!M1761)</f>
        <v>0</v>
      </c>
      <c r="N1761">
        <f>IF('Support - Calculation Detail'!N1761="","",'Support - Calculation Detail'!N1761)</f>
        <v>0</v>
      </c>
      <c r="P1761">
        <f>IF('Support - Calculation Detail'!O1761="","",'Support - Calculation Detail'!O1761)</f>
        <v>458135</v>
      </c>
      <c r="Q1761" t="b">
        <v>1</v>
      </c>
      <c r="R1761" t="str">
        <f t="shared" si="135"/>
        <v>4750136</v>
      </c>
      <c r="S1761" t="str">
        <f t="shared" si="136"/>
        <v>4750136-UT</v>
      </c>
      <c r="T1761" t="str">
        <f t="shared" si="137"/>
        <v>4750136-UT</v>
      </c>
      <c r="U1761" t="str">
        <f t="shared" si="138"/>
        <v>5</v>
      </c>
      <c r="V1761" t="str">
        <f t="shared" si="139"/>
        <v>UT</v>
      </c>
    </row>
    <row r="1762" spans="1:22" x14ac:dyDescent="0.35">
      <c r="A1762" t="str">
        <f>IF('Support - Calculation Detail'!A1762="","",LEFT('Support - Calculation Detail'!A1762,7)&amp;"-"&amp;RIGHT('Support - Calculation Detail'!A1762,2))</f>
        <v>4730315-UT</v>
      </c>
      <c r="B1762" t="str">
        <f>IF('Support - Calculation Detail'!C1762="","",'Support - Calculation Detail'!C1762)</f>
        <v>47</v>
      </c>
      <c r="C1762" t="str">
        <f>IF('Support - Calculation Detail'!B1762="","",'Support - Calculation Detail'!B1762)</f>
        <v>N</v>
      </c>
      <c r="D1762">
        <f>IF('Support - Calculation Detail'!D1762="","",'Support - Calculation Detail'!D1762)</f>
        <v>11478890</v>
      </c>
      <c r="E1762">
        <f>IF('Support - Calculation Detail'!E1762="","",'Support - Calculation Detail'!E1762)</f>
        <v>0</v>
      </c>
      <c r="G1762">
        <f>IF('Support - Calculation Detail'!F1762="","",'Support - Calculation Detail'!F1762)</f>
        <v>11478890</v>
      </c>
      <c r="H1762">
        <f>IF('Support - Calculation Detail'!G1762="","",'Support - Calculation Detail'!G1762)</f>
        <v>1.04</v>
      </c>
      <c r="I1762">
        <f>IF('Support - Calculation Detail'!H1762="","",'Support - Calculation Detail'!H1762)</f>
        <v>11938046</v>
      </c>
      <c r="J1762">
        <f>IF('Support - Calculation Detail'!I1762="","",'Support - Calculation Detail'!I1762)</f>
        <v>0</v>
      </c>
      <c r="K1762">
        <f>IF('Support - Calculation Detail'!K1762="","",'Support - Calculation Detail'!K1762)</f>
        <v>11938046</v>
      </c>
      <c r="L1762">
        <f>IF('Support - Calculation Detail'!L1762="","",'Support - Calculation Detail'!L1762)</f>
        <v>352748</v>
      </c>
      <c r="M1762">
        <f>IF('Support - Calculation Detail'!M1762="","",'Support - Calculation Detail'!M1762)</f>
        <v>0</v>
      </c>
      <c r="N1762">
        <f>IF('Support - Calculation Detail'!N1762="","",'Support - Calculation Detail'!N1762)</f>
        <v>0</v>
      </c>
      <c r="P1762">
        <f>IF('Support - Calculation Detail'!O1762="","",'Support - Calculation Detail'!O1762)</f>
        <v>12290794</v>
      </c>
      <c r="Q1762" t="b">
        <v>1</v>
      </c>
      <c r="R1762" t="str">
        <f t="shared" si="135"/>
        <v>4730315</v>
      </c>
      <c r="S1762" t="str">
        <f t="shared" si="136"/>
        <v>4730315-UT</v>
      </c>
      <c r="T1762" t="str">
        <f t="shared" si="137"/>
        <v>4730315-UT</v>
      </c>
      <c r="U1762" t="str">
        <f t="shared" si="138"/>
        <v>3</v>
      </c>
      <c r="V1762" t="str">
        <f t="shared" si="139"/>
        <v>UT</v>
      </c>
    </row>
    <row r="1763" spans="1:22" x14ac:dyDescent="0.35">
      <c r="A1763" t="str">
        <f>IF('Support - Calculation Detail'!A1763="","",LEFT('Support - Calculation Detail'!A1763,7)&amp;"-"&amp;RIGHT('Support - Calculation Detail'!A1763,2))</f>
        <v>4730445-UT</v>
      </c>
      <c r="B1763" t="str">
        <f>IF('Support - Calculation Detail'!C1763="","",'Support - Calculation Detail'!C1763)</f>
        <v>47</v>
      </c>
      <c r="C1763" t="str">
        <f>IF('Support - Calculation Detail'!B1763="","",'Support - Calculation Detail'!B1763)</f>
        <v>N</v>
      </c>
      <c r="D1763">
        <f>IF('Support - Calculation Detail'!D1763="","",'Support - Calculation Detail'!D1763)</f>
        <v>1856443</v>
      </c>
      <c r="E1763">
        <f>IF('Support - Calculation Detail'!E1763="","",'Support - Calculation Detail'!E1763)</f>
        <v>0</v>
      </c>
      <c r="G1763">
        <f>IF('Support - Calculation Detail'!F1763="","",'Support - Calculation Detail'!F1763)</f>
        <v>1856443</v>
      </c>
      <c r="H1763">
        <f>IF('Support - Calculation Detail'!G1763="","",'Support - Calculation Detail'!G1763)</f>
        <v>1.04</v>
      </c>
      <c r="I1763">
        <f>IF('Support - Calculation Detail'!H1763="","",'Support - Calculation Detail'!H1763)</f>
        <v>1930701</v>
      </c>
      <c r="J1763">
        <f>IF('Support - Calculation Detail'!I1763="","",'Support - Calculation Detail'!I1763)</f>
        <v>0</v>
      </c>
      <c r="K1763">
        <f>IF('Support - Calculation Detail'!K1763="","",'Support - Calculation Detail'!K1763)</f>
        <v>1930701</v>
      </c>
      <c r="L1763">
        <f>IF('Support - Calculation Detail'!L1763="","",'Support - Calculation Detail'!L1763)</f>
        <v>0</v>
      </c>
      <c r="M1763">
        <f>IF('Support - Calculation Detail'!M1763="","",'Support - Calculation Detail'!M1763)</f>
        <v>0</v>
      </c>
      <c r="N1763">
        <f>IF('Support - Calculation Detail'!N1763="","",'Support - Calculation Detail'!N1763)</f>
        <v>0</v>
      </c>
      <c r="P1763">
        <f>IF('Support - Calculation Detail'!O1763="","",'Support - Calculation Detail'!O1763)</f>
        <v>1930701</v>
      </c>
      <c r="Q1763" t="b">
        <v>1</v>
      </c>
      <c r="R1763" t="str">
        <f t="shared" si="135"/>
        <v>4730445</v>
      </c>
      <c r="S1763" t="str">
        <f t="shared" si="136"/>
        <v>4730445-UT</v>
      </c>
      <c r="T1763" t="str">
        <f t="shared" si="137"/>
        <v>4730445-UT</v>
      </c>
      <c r="U1763" t="str">
        <f t="shared" si="138"/>
        <v>3</v>
      </c>
      <c r="V1763" t="str">
        <f t="shared" si="139"/>
        <v>UT</v>
      </c>
    </row>
    <row r="1764" spans="1:22" x14ac:dyDescent="0.35">
      <c r="A1764" t="str">
        <f>IF('Support - Calculation Detail'!A1764="","",LEFT('Support - Calculation Detail'!A1764,7)&amp;"-"&amp;RIGHT('Support - Calculation Detail'!A1764,2))</f>
        <v>4730745-UT</v>
      </c>
      <c r="B1764" t="str">
        <f>IF('Support - Calculation Detail'!C1764="","",'Support - Calculation Detail'!C1764)</f>
        <v>47</v>
      </c>
      <c r="C1764" t="str">
        <f>IF('Support - Calculation Detail'!B1764="","",'Support - Calculation Detail'!B1764)</f>
        <v>N</v>
      </c>
      <c r="D1764">
        <f>IF('Support - Calculation Detail'!D1764="","",'Support - Calculation Detail'!D1764)</f>
        <v>190851</v>
      </c>
      <c r="E1764">
        <f>IF('Support - Calculation Detail'!E1764="","",'Support - Calculation Detail'!E1764)</f>
        <v>0</v>
      </c>
      <c r="G1764">
        <f>IF('Support - Calculation Detail'!F1764="","",'Support - Calculation Detail'!F1764)</f>
        <v>190851</v>
      </c>
      <c r="H1764">
        <f>IF('Support - Calculation Detail'!G1764="","",'Support - Calculation Detail'!G1764)</f>
        <v>1.04</v>
      </c>
      <c r="I1764">
        <f>IF('Support - Calculation Detail'!H1764="","",'Support - Calculation Detail'!H1764)</f>
        <v>198485</v>
      </c>
      <c r="J1764">
        <f>IF('Support - Calculation Detail'!I1764="","",'Support - Calculation Detail'!I1764)</f>
        <v>0</v>
      </c>
      <c r="K1764">
        <f>IF('Support - Calculation Detail'!K1764="","",'Support - Calculation Detail'!K1764)</f>
        <v>198485</v>
      </c>
      <c r="L1764">
        <f>IF('Support - Calculation Detail'!L1764="","",'Support - Calculation Detail'!L1764)</f>
        <v>17358</v>
      </c>
      <c r="M1764">
        <f>IF('Support - Calculation Detail'!M1764="","",'Support - Calculation Detail'!M1764)</f>
        <v>0</v>
      </c>
      <c r="N1764">
        <f>IF('Support - Calculation Detail'!N1764="","",'Support - Calculation Detail'!N1764)</f>
        <v>0</v>
      </c>
      <c r="P1764">
        <f>IF('Support - Calculation Detail'!O1764="","",'Support - Calculation Detail'!O1764)</f>
        <v>215843</v>
      </c>
      <c r="Q1764" t="b">
        <v>1</v>
      </c>
      <c r="R1764" t="str">
        <f t="shared" si="135"/>
        <v>4730745</v>
      </c>
      <c r="S1764" t="str">
        <f t="shared" si="136"/>
        <v>4730745-UT</v>
      </c>
      <c r="T1764" t="str">
        <f t="shared" si="137"/>
        <v>4730745-UT</v>
      </c>
      <c r="U1764" t="str">
        <f t="shared" si="138"/>
        <v>3</v>
      </c>
      <c r="V1764" t="str">
        <f t="shared" si="139"/>
        <v>UT</v>
      </c>
    </row>
    <row r="1765" spans="1:22" x14ac:dyDescent="0.35">
      <c r="A1765" t="str">
        <f>IF('Support - Calculation Detail'!A1765="","",LEFT('Support - Calculation Detail'!A1765,7)&amp;"-"&amp;RIGHT('Support - Calculation Detail'!A1765,2))</f>
        <v>4761001-UT</v>
      </c>
      <c r="B1765" t="str">
        <f>IF('Support - Calculation Detail'!C1765="","",'Support - Calculation Detail'!C1765)</f>
        <v>47</v>
      </c>
      <c r="C1765" t="str">
        <f>IF('Support - Calculation Detail'!B1765="","",'Support - Calculation Detail'!B1765)</f>
        <v>N</v>
      </c>
      <c r="D1765">
        <f>IF('Support - Calculation Detail'!D1765="","",'Support - Calculation Detail'!D1765)</f>
        <v>1800296</v>
      </c>
      <c r="E1765">
        <f>IF('Support - Calculation Detail'!E1765="","",'Support - Calculation Detail'!E1765)</f>
        <v>0</v>
      </c>
      <c r="G1765">
        <f>IF('Support - Calculation Detail'!F1765="","",'Support - Calculation Detail'!F1765)</f>
        <v>1800296</v>
      </c>
      <c r="H1765">
        <f>IF('Support - Calculation Detail'!G1765="","",'Support - Calculation Detail'!G1765)</f>
        <v>1.04</v>
      </c>
      <c r="I1765">
        <f>IF('Support - Calculation Detail'!H1765="","",'Support - Calculation Detail'!H1765)</f>
        <v>1872308</v>
      </c>
      <c r="J1765">
        <f>IF('Support - Calculation Detail'!I1765="","",'Support - Calculation Detail'!I1765)</f>
        <v>0</v>
      </c>
      <c r="K1765">
        <f>IF('Support - Calculation Detail'!K1765="","",'Support - Calculation Detail'!K1765)</f>
        <v>1872308</v>
      </c>
      <c r="L1765">
        <f>IF('Support - Calculation Detail'!L1765="","",'Support - Calculation Detail'!L1765)</f>
        <v>0</v>
      </c>
      <c r="M1765">
        <f>IF('Support - Calculation Detail'!M1765="","",'Support - Calculation Detail'!M1765)</f>
        <v>0</v>
      </c>
      <c r="N1765">
        <f>IF('Support - Calculation Detail'!N1765="","",'Support - Calculation Detail'!N1765)</f>
        <v>0</v>
      </c>
      <c r="P1765">
        <f>IF('Support - Calculation Detail'!O1765="","",'Support - Calculation Detail'!O1765)</f>
        <v>1872308</v>
      </c>
      <c r="Q1765" t="b">
        <v>1</v>
      </c>
      <c r="R1765" t="str">
        <f t="shared" si="135"/>
        <v>4761001</v>
      </c>
      <c r="S1765" t="str">
        <f t="shared" si="136"/>
        <v>4761001-UT</v>
      </c>
      <c r="T1765" t="str">
        <f t="shared" si="137"/>
        <v>4761001-UT</v>
      </c>
      <c r="U1765" t="str">
        <f t="shared" si="138"/>
        <v>6</v>
      </c>
      <c r="V1765" t="str">
        <f t="shared" si="139"/>
        <v>UT</v>
      </c>
    </row>
    <row r="1766" spans="1:22" x14ac:dyDescent="0.35">
      <c r="A1766" t="str">
        <f>IF('Support - Calculation Detail'!A1766="","",LEFT('Support - Calculation Detail'!A1766,7)&amp;"-"&amp;RIGHT('Support - Calculation Detail'!A1766,2))</f>
        <v>4745075-SO</v>
      </c>
      <c r="B1766" t="str">
        <f>IF('Support - Calculation Detail'!C1766="","",'Support - Calculation Detail'!C1766)</f>
        <v>47</v>
      </c>
      <c r="C1766" t="str">
        <f>IF('Support - Calculation Detail'!B1766="","",'Support - Calculation Detail'!B1766)</f>
        <v>N</v>
      </c>
      <c r="D1766">
        <f>IF('Support - Calculation Detail'!D1766="","",'Support - Calculation Detail'!D1766)</f>
        <v>9563297</v>
      </c>
      <c r="E1766">
        <f>IF('Support - Calculation Detail'!E1766="","",'Support - Calculation Detail'!E1766)</f>
        <v>0</v>
      </c>
      <c r="G1766">
        <f>IF('Support - Calculation Detail'!F1766="","",'Support - Calculation Detail'!F1766)</f>
        <v>9563297</v>
      </c>
      <c r="H1766">
        <f>IF('Support - Calculation Detail'!G1766="","",'Support - Calculation Detail'!G1766)</f>
        <v>1.04</v>
      </c>
      <c r="I1766">
        <f>IF('Support - Calculation Detail'!H1766="","",'Support - Calculation Detail'!H1766)</f>
        <v>9945829</v>
      </c>
      <c r="J1766">
        <f>IF('Support - Calculation Detail'!I1766="","",'Support - Calculation Detail'!I1766)</f>
        <v>0</v>
      </c>
      <c r="K1766">
        <f>IF('Support - Calculation Detail'!K1766="","",'Support - Calculation Detail'!K1766)</f>
        <v>9945829</v>
      </c>
      <c r="L1766">
        <f>IF('Support - Calculation Detail'!L1766="","",'Support - Calculation Detail'!L1766)</f>
        <v>0</v>
      </c>
      <c r="M1766">
        <f>IF('Support - Calculation Detail'!M1766="","",'Support - Calculation Detail'!M1766)</f>
        <v>0</v>
      </c>
      <c r="N1766">
        <f>IF('Support - Calculation Detail'!N1766="","",'Support - Calculation Detail'!N1766)</f>
        <v>0</v>
      </c>
      <c r="P1766">
        <f>IF('Support - Calculation Detail'!O1766="","",'Support - Calculation Detail'!O1766)</f>
        <v>9945829</v>
      </c>
      <c r="Q1766" t="b">
        <v>1</v>
      </c>
      <c r="R1766" t="str">
        <f t="shared" si="135"/>
        <v>4745075</v>
      </c>
      <c r="S1766" t="str">
        <f t="shared" si="136"/>
        <v>4745075-SO</v>
      </c>
      <c r="T1766" t="str">
        <f t="shared" si="137"/>
        <v>4745075-SO</v>
      </c>
      <c r="U1766" t="str">
        <f t="shared" si="138"/>
        <v>4</v>
      </c>
      <c r="V1766" t="str">
        <f t="shared" si="139"/>
        <v>SO</v>
      </c>
    </row>
    <row r="1767" spans="1:22" x14ac:dyDescent="0.35">
      <c r="A1767" t="str">
        <f>IF('Support - Calculation Detail'!A1767="","",LEFT('Support - Calculation Detail'!A1767,7)&amp;"-"&amp;RIGHT('Support - Calculation Detail'!A1767,2))</f>
        <v>4745085-SO</v>
      </c>
      <c r="B1767" t="str">
        <f>IF('Support - Calculation Detail'!C1767="","",'Support - Calculation Detail'!C1767)</f>
        <v>47</v>
      </c>
      <c r="C1767" t="str">
        <f>IF('Support - Calculation Detail'!B1767="","",'Support - Calculation Detail'!B1767)</f>
        <v>N</v>
      </c>
      <c r="D1767">
        <f>IF('Support - Calculation Detail'!D1767="","",'Support - Calculation Detail'!D1767)</f>
        <v>3333361</v>
      </c>
      <c r="E1767">
        <f>IF('Support - Calculation Detail'!E1767="","",'Support - Calculation Detail'!E1767)</f>
        <v>0</v>
      </c>
      <c r="G1767">
        <f>IF('Support - Calculation Detail'!F1767="","",'Support - Calculation Detail'!F1767)</f>
        <v>3333361</v>
      </c>
      <c r="H1767">
        <f>IF('Support - Calculation Detail'!G1767="","",'Support - Calculation Detail'!G1767)</f>
        <v>1.04</v>
      </c>
      <c r="I1767">
        <f>IF('Support - Calculation Detail'!H1767="","",'Support - Calculation Detail'!H1767)</f>
        <v>3466695</v>
      </c>
      <c r="J1767">
        <f>IF('Support - Calculation Detail'!I1767="","",'Support - Calculation Detail'!I1767)</f>
        <v>0</v>
      </c>
      <c r="K1767">
        <f>IF('Support - Calculation Detail'!K1767="","",'Support - Calculation Detail'!K1767)</f>
        <v>3466695</v>
      </c>
      <c r="L1767">
        <f>IF('Support - Calculation Detail'!L1767="","",'Support - Calculation Detail'!L1767)</f>
        <v>0</v>
      </c>
      <c r="M1767">
        <f>IF('Support - Calculation Detail'!M1767="","",'Support - Calculation Detail'!M1767)</f>
        <v>0</v>
      </c>
      <c r="N1767">
        <f>IF('Support - Calculation Detail'!N1767="","",'Support - Calculation Detail'!N1767)</f>
        <v>0</v>
      </c>
      <c r="P1767">
        <f>IF('Support - Calculation Detail'!O1767="","",'Support - Calculation Detail'!O1767)</f>
        <v>3466695</v>
      </c>
      <c r="Q1767" t="b">
        <v>1</v>
      </c>
      <c r="R1767" t="str">
        <f t="shared" si="135"/>
        <v>4745085</v>
      </c>
      <c r="S1767" t="str">
        <f t="shared" si="136"/>
        <v>4745085-SO</v>
      </c>
      <c r="T1767" t="str">
        <f t="shared" si="137"/>
        <v>4745085-SO</v>
      </c>
      <c r="U1767" t="str">
        <f t="shared" si="138"/>
        <v>4</v>
      </c>
      <c r="V1767" t="str">
        <f t="shared" si="139"/>
        <v>SO</v>
      </c>
    </row>
    <row r="1768" spans="1:22" x14ac:dyDescent="0.35">
      <c r="A1768" t="str">
        <f>IF('Support - Calculation Detail'!A1768="","",LEFT('Support - Calculation Detail'!A1768,7)&amp;"-"&amp;RIGHT('Support - Calculation Detail'!A1768,2))</f>
        <v>4810000-UT</v>
      </c>
      <c r="B1768" t="str">
        <f>IF('Support - Calculation Detail'!C1768="","",'Support - Calculation Detail'!C1768)</f>
        <v>48</v>
      </c>
      <c r="C1768" t="str">
        <f>IF('Support - Calculation Detail'!B1768="","",'Support - Calculation Detail'!B1768)</f>
        <v>N</v>
      </c>
      <c r="D1768">
        <f>IF('Support - Calculation Detail'!D1768="","",'Support - Calculation Detail'!D1768)</f>
        <v>32943801</v>
      </c>
      <c r="E1768">
        <f>IF('Support - Calculation Detail'!E1768="","",'Support - Calculation Detail'!E1768)</f>
        <v>0</v>
      </c>
      <c r="G1768">
        <f>IF('Support - Calculation Detail'!F1768="","",'Support - Calculation Detail'!F1768)</f>
        <v>32943801</v>
      </c>
      <c r="H1768">
        <f>IF('Support - Calculation Detail'!G1768="","",'Support - Calculation Detail'!G1768)</f>
        <v>1.04</v>
      </c>
      <c r="I1768">
        <f>IF('Support - Calculation Detail'!H1768="","",'Support - Calculation Detail'!H1768)</f>
        <v>34261553</v>
      </c>
      <c r="J1768">
        <f>IF('Support - Calculation Detail'!I1768="","",'Support - Calculation Detail'!I1768)</f>
        <v>0</v>
      </c>
      <c r="K1768">
        <f>IF('Support - Calculation Detail'!K1768="","",'Support - Calculation Detail'!K1768)</f>
        <v>34261553</v>
      </c>
      <c r="L1768">
        <f>IF('Support - Calculation Detail'!L1768="","",'Support - Calculation Detail'!L1768)</f>
        <v>0</v>
      </c>
      <c r="M1768">
        <f>IF('Support - Calculation Detail'!M1768="","",'Support - Calculation Detail'!M1768)</f>
        <v>783558</v>
      </c>
      <c r="N1768">
        <f>IF('Support - Calculation Detail'!N1768="","",'Support - Calculation Detail'!N1768)</f>
        <v>1751349.8105369559</v>
      </c>
      <c r="P1768">
        <f>IF('Support - Calculation Detail'!O1768="","",'Support - Calculation Detail'!O1768)</f>
        <v>36796460.810536958</v>
      </c>
      <c r="Q1768" t="b">
        <v>1</v>
      </c>
      <c r="R1768" t="str">
        <f t="shared" si="135"/>
        <v>4810000</v>
      </c>
      <c r="S1768" t="str">
        <f t="shared" si="136"/>
        <v>4810000-UT</v>
      </c>
      <c r="T1768" t="str">
        <f t="shared" si="137"/>
        <v>4810000-UT</v>
      </c>
      <c r="U1768" t="str">
        <f t="shared" si="138"/>
        <v>1</v>
      </c>
      <c r="V1768" t="str">
        <f t="shared" si="139"/>
        <v>UT</v>
      </c>
    </row>
    <row r="1769" spans="1:22" x14ac:dyDescent="0.35">
      <c r="A1769" t="str">
        <f>IF('Support - Calculation Detail'!A1769="","",LEFT('Support - Calculation Detail'!A1769,7)&amp;"-"&amp;RIGHT('Support - Calculation Detail'!A1769,2))</f>
        <v>4820001-UT</v>
      </c>
      <c r="B1769" t="str">
        <f>IF('Support - Calculation Detail'!C1769="","",'Support - Calculation Detail'!C1769)</f>
        <v>48</v>
      </c>
      <c r="C1769" t="str">
        <f>IF('Support - Calculation Detail'!B1769="","",'Support - Calculation Detail'!B1769)</f>
        <v>N</v>
      </c>
      <c r="D1769">
        <f>IF('Support - Calculation Detail'!D1769="","",'Support - Calculation Detail'!D1769)</f>
        <v>73890</v>
      </c>
      <c r="E1769">
        <f>IF('Support - Calculation Detail'!E1769="","",'Support - Calculation Detail'!E1769)</f>
        <v>0</v>
      </c>
      <c r="G1769">
        <f>IF('Support - Calculation Detail'!F1769="","",'Support - Calculation Detail'!F1769)</f>
        <v>73890</v>
      </c>
      <c r="H1769">
        <f>IF('Support - Calculation Detail'!G1769="","",'Support - Calculation Detail'!G1769)</f>
        <v>1.04</v>
      </c>
      <c r="I1769">
        <f>IF('Support - Calculation Detail'!H1769="","",'Support - Calculation Detail'!H1769)</f>
        <v>76846</v>
      </c>
      <c r="J1769">
        <f>IF('Support - Calculation Detail'!I1769="","",'Support - Calculation Detail'!I1769)</f>
        <v>0</v>
      </c>
      <c r="K1769">
        <f>IF('Support - Calculation Detail'!K1769="","",'Support - Calculation Detail'!K1769)</f>
        <v>76846</v>
      </c>
      <c r="L1769">
        <f>IF('Support - Calculation Detail'!L1769="","",'Support - Calculation Detail'!L1769)</f>
        <v>0</v>
      </c>
      <c r="M1769">
        <f>IF('Support - Calculation Detail'!M1769="","",'Support - Calculation Detail'!M1769)</f>
        <v>0</v>
      </c>
      <c r="N1769">
        <f>IF('Support - Calculation Detail'!N1769="","",'Support - Calculation Detail'!N1769)</f>
        <v>0</v>
      </c>
      <c r="P1769">
        <f>IF('Support - Calculation Detail'!O1769="","",'Support - Calculation Detail'!O1769)</f>
        <v>76846</v>
      </c>
      <c r="Q1769" t="b">
        <v>1</v>
      </c>
      <c r="R1769" t="str">
        <f t="shared" si="135"/>
        <v>4820001</v>
      </c>
      <c r="S1769" t="str">
        <f t="shared" si="136"/>
        <v>4820001-UT</v>
      </c>
      <c r="T1769" t="str">
        <f t="shared" si="137"/>
        <v>4820001-UT</v>
      </c>
      <c r="U1769" t="str">
        <f t="shared" si="138"/>
        <v>2</v>
      </c>
      <c r="V1769" t="str">
        <f t="shared" si="139"/>
        <v>UT</v>
      </c>
    </row>
    <row r="1770" spans="1:22" x14ac:dyDescent="0.35">
      <c r="A1770" t="str">
        <f>IF('Support - Calculation Detail'!A1770="","",LEFT('Support - Calculation Detail'!A1770,7)&amp;"-"&amp;RIGHT('Support - Calculation Detail'!A1770,2))</f>
        <v>4820001-FT</v>
      </c>
      <c r="B1770" t="str">
        <f>IF('Support - Calculation Detail'!C1770="","",'Support - Calculation Detail'!C1770)</f>
        <v>48</v>
      </c>
      <c r="C1770" t="str">
        <f>IF('Support - Calculation Detail'!B1770="","",'Support - Calculation Detail'!B1770)</f>
        <v>N</v>
      </c>
      <c r="D1770">
        <f>IF('Support - Calculation Detail'!D1770="","",'Support - Calculation Detail'!D1770)</f>
        <v>481956</v>
      </c>
      <c r="E1770">
        <f>IF('Support - Calculation Detail'!E1770="","",'Support - Calculation Detail'!E1770)</f>
        <v>0</v>
      </c>
      <c r="G1770">
        <f>IF('Support - Calculation Detail'!F1770="","",'Support - Calculation Detail'!F1770)</f>
        <v>481956</v>
      </c>
      <c r="H1770">
        <f>IF('Support - Calculation Detail'!G1770="","",'Support - Calculation Detail'!G1770)</f>
        <v>1.04</v>
      </c>
      <c r="I1770">
        <f>IF('Support - Calculation Detail'!H1770="","",'Support - Calculation Detail'!H1770)</f>
        <v>501234</v>
      </c>
      <c r="J1770">
        <f>IF('Support - Calculation Detail'!I1770="","",'Support - Calculation Detail'!I1770)</f>
        <v>0</v>
      </c>
      <c r="K1770">
        <f>IF('Support - Calculation Detail'!K1770="","",'Support - Calculation Detail'!K1770)</f>
        <v>501234</v>
      </c>
      <c r="L1770">
        <f>IF('Support - Calculation Detail'!L1770="","",'Support - Calculation Detail'!L1770)</f>
        <v>0</v>
      </c>
      <c r="M1770">
        <f>IF('Support - Calculation Detail'!M1770="","",'Support - Calculation Detail'!M1770)</f>
        <v>0</v>
      </c>
      <c r="N1770">
        <f>IF('Support - Calculation Detail'!N1770="","",'Support - Calculation Detail'!N1770)</f>
        <v>0</v>
      </c>
      <c r="P1770">
        <f>IF('Support - Calculation Detail'!O1770="","",'Support - Calculation Detail'!O1770)</f>
        <v>501234</v>
      </c>
      <c r="Q1770" t="b">
        <v>1</v>
      </c>
      <c r="R1770" t="str">
        <f t="shared" si="135"/>
        <v>4820001</v>
      </c>
      <c r="S1770" t="str">
        <f t="shared" si="136"/>
        <v>4820001-FT</v>
      </c>
      <c r="T1770" t="str">
        <f t="shared" si="137"/>
        <v>4820001-FT</v>
      </c>
      <c r="U1770" t="str">
        <f t="shared" si="138"/>
        <v>2</v>
      </c>
      <c r="V1770" t="str">
        <f t="shared" si="139"/>
        <v>FT</v>
      </c>
    </row>
    <row r="1771" spans="1:22" x14ac:dyDescent="0.35">
      <c r="A1771" t="str">
        <f>IF('Support - Calculation Detail'!A1771="","",LEFT('Support - Calculation Detail'!A1771,7)&amp;"-"&amp;RIGHT('Support - Calculation Detail'!A1771,2))</f>
        <v>4820002-UT</v>
      </c>
      <c r="B1771" t="str">
        <f>IF('Support - Calculation Detail'!C1771="","",'Support - Calculation Detail'!C1771)</f>
        <v>48</v>
      </c>
      <c r="C1771" t="str">
        <f>IF('Support - Calculation Detail'!B1771="","",'Support - Calculation Detail'!B1771)</f>
        <v>N</v>
      </c>
      <c r="D1771">
        <f>IF('Support - Calculation Detail'!D1771="","",'Support - Calculation Detail'!D1771)</f>
        <v>703543</v>
      </c>
      <c r="E1771">
        <f>IF('Support - Calculation Detail'!E1771="","",'Support - Calculation Detail'!E1771)</f>
        <v>0</v>
      </c>
      <c r="G1771">
        <f>IF('Support - Calculation Detail'!F1771="","",'Support - Calculation Detail'!F1771)</f>
        <v>703543</v>
      </c>
      <c r="H1771">
        <f>IF('Support - Calculation Detail'!G1771="","",'Support - Calculation Detail'!G1771)</f>
        <v>1.04</v>
      </c>
      <c r="I1771">
        <f>IF('Support - Calculation Detail'!H1771="","",'Support - Calculation Detail'!H1771)</f>
        <v>731685</v>
      </c>
      <c r="J1771">
        <f>IF('Support - Calculation Detail'!I1771="","",'Support - Calculation Detail'!I1771)</f>
        <v>0</v>
      </c>
      <c r="K1771">
        <f>IF('Support - Calculation Detail'!K1771="","",'Support - Calculation Detail'!K1771)</f>
        <v>731685</v>
      </c>
      <c r="L1771">
        <f>IF('Support - Calculation Detail'!L1771="","",'Support - Calculation Detail'!L1771)</f>
        <v>0</v>
      </c>
      <c r="M1771">
        <f>IF('Support - Calculation Detail'!M1771="","",'Support - Calculation Detail'!M1771)</f>
        <v>0</v>
      </c>
      <c r="N1771">
        <f>IF('Support - Calculation Detail'!N1771="","",'Support - Calculation Detail'!N1771)</f>
        <v>0</v>
      </c>
      <c r="P1771">
        <f>IF('Support - Calculation Detail'!O1771="","",'Support - Calculation Detail'!O1771)</f>
        <v>731685</v>
      </c>
      <c r="Q1771" t="b">
        <v>1</v>
      </c>
      <c r="R1771" t="str">
        <f t="shared" si="135"/>
        <v>4820002</v>
      </c>
      <c r="S1771" t="str">
        <f t="shared" si="136"/>
        <v>4820002-UT</v>
      </c>
      <c r="T1771" t="str">
        <f t="shared" si="137"/>
        <v>4820002-UT</v>
      </c>
      <c r="U1771" t="str">
        <f t="shared" si="138"/>
        <v>2</v>
      </c>
      <c r="V1771" t="str">
        <f t="shared" si="139"/>
        <v>UT</v>
      </c>
    </row>
    <row r="1772" spans="1:22" x14ac:dyDescent="0.35">
      <c r="A1772" t="str">
        <f>IF('Support - Calculation Detail'!A1772="","",LEFT('Support - Calculation Detail'!A1772,7)&amp;"-"&amp;RIGHT('Support - Calculation Detail'!A1772,2))</f>
        <v>4820003-UT</v>
      </c>
      <c r="B1772" t="str">
        <f>IF('Support - Calculation Detail'!C1772="","",'Support - Calculation Detail'!C1772)</f>
        <v>48</v>
      </c>
      <c r="C1772" t="str">
        <f>IF('Support - Calculation Detail'!B1772="","",'Support - Calculation Detail'!B1772)</f>
        <v>N</v>
      </c>
      <c r="D1772">
        <f>IF('Support - Calculation Detail'!D1772="","",'Support - Calculation Detail'!D1772)</f>
        <v>18348</v>
      </c>
      <c r="E1772">
        <f>IF('Support - Calculation Detail'!E1772="","",'Support - Calculation Detail'!E1772)</f>
        <v>0</v>
      </c>
      <c r="G1772">
        <f>IF('Support - Calculation Detail'!F1772="","",'Support - Calculation Detail'!F1772)</f>
        <v>18348</v>
      </c>
      <c r="H1772">
        <f>IF('Support - Calculation Detail'!G1772="","",'Support - Calculation Detail'!G1772)</f>
        <v>1.04</v>
      </c>
      <c r="I1772">
        <f>IF('Support - Calculation Detail'!H1772="","",'Support - Calculation Detail'!H1772)</f>
        <v>19082</v>
      </c>
      <c r="J1772">
        <f>IF('Support - Calculation Detail'!I1772="","",'Support - Calculation Detail'!I1772)</f>
        <v>0</v>
      </c>
      <c r="K1772">
        <f>IF('Support - Calculation Detail'!K1772="","",'Support - Calculation Detail'!K1772)</f>
        <v>19082</v>
      </c>
      <c r="L1772">
        <f>IF('Support - Calculation Detail'!L1772="","",'Support - Calculation Detail'!L1772)</f>
        <v>0</v>
      </c>
      <c r="M1772">
        <f>IF('Support - Calculation Detail'!M1772="","",'Support - Calculation Detail'!M1772)</f>
        <v>0</v>
      </c>
      <c r="N1772">
        <f>IF('Support - Calculation Detail'!N1772="","",'Support - Calculation Detail'!N1772)</f>
        <v>0</v>
      </c>
      <c r="P1772">
        <f>IF('Support - Calculation Detail'!O1772="","",'Support - Calculation Detail'!O1772)</f>
        <v>19082</v>
      </c>
      <c r="Q1772" t="b">
        <v>1</v>
      </c>
      <c r="R1772" t="str">
        <f t="shared" si="135"/>
        <v>4820003</v>
      </c>
      <c r="S1772" t="str">
        <f t="shared" si="136"/>
        <v>4820003-UT</v>
      </c>
      <c r="T1772" t="str">
        <f t="shared" si="137"/>
        <v>4820003-UT</v>
      </c>
      <c r="U1772" t="str">
        <f t="shared" si="138"/>
        <v>2</v>
      </c>
      <c r="V1772" t="str">
        <f t="shared" si="139"/>
        <v>UT</v>
      </c>
    </row>
    <row r="1773" spans="1:22" x14ac:dyDescent="0.35">
      <c r="A1773" t="str">
        <f>IF('Support - Calculation Detail'!A1773="","",LEFT('Support - Calculation Detail'!A1773,7)&amp;"-"&amp;RIGHT('Support - Calculation Detail'!A1773,2))</f>
        <v>4820003-TF</v>
      </c>
      <c r="B1773" t="str">
        <f>IF('Support - Calculation Detail'!C1773="","",'Support - Calculation Detail'!C1773)</f>
        <v>48</v>
      </c>
      <c r="C1773" t="str">
        <f>IF('Support - Calculation Detail'!B1773="","",'Support - Calculation Detail'!B1773)</f>
        <v>N</v>
      </c>
      <c r="D1773">
        <f>IF('Support - Calculation Detail'!D1773="","",'Support - Calculation Detail'!D1773)</f>
        <v>35963</v>
      </c>
      <c r="E1773">
        <f>IF('Support - Calculation Detail'!E1773="","",'Support - Calculation Detail'!E1773)</f>
        <v>0</v>
      </c>
      <c r="G1773">
        <f>IF('Support - Calculation Detail'!F1773="","",'Support - Calculation Detail'!F1773)</f>
        <v>35963</v>
      </c>
      <c r="H1773">
        <f>IF('Support - Calculation Detail'!G1773="","",'Support - Calculation Detail'!G1773)</f>
        <v>1.04</v>
      </c>
      <c r="I1773">
        <f>IF('Support - Calculation Detail'!H1773="","",'Support - Calculation Detail'!H1773)</f>
        <v>37402</v>
      </c>
      <c r="J1773">
        <f>IF('Support - Calculation Detail'!I1773="","",'Support - Calculation Detail'!I1773)</f>
        <v>0</v>
      </c>
      <c r="K1773">
        <f>IF('Support - Calculation Detail'!K1773="","",'Support - Calculation Detail'!K1773)</f>
        <v>37402</v>
      </c>
      <c r="L1773">
        <f>IF('Support - Calculation Detail'!L1773="","",'Support - Calculation Detail'!L1773)</f>
        <v>0</v>
      </c>
      <c r="M1773">
        <f>IF('Support - Calculation Detail'!M1773="","",'Support - Calculation Detail'!M1773)</f>
        <v>0</v>
      </c>
      <c r="N1773">
        <f>IF('Support - Calculation Detail'!N1773="","",'Support - Calculation Detail'!N1773)</f>
        <v>0</v>
      </c>
      <c r="P1773">
        <f>IF('Support - Calculation Detail'!O1773="","",'Support - Calculation Detail'!O1773)</f>
        <v>37402</v>
      </c>
      <c r="Q1773" t="b">
        <v>1</v>
      </c>
      <c r="R1773" t="str">
        <f t="shared" si="135"/>
        <v>4820003</v>
      </c>
      <c r="S1773" t="str">
        <f t="shared" si="136"/>
        <v>4820003-TF</v>
      </c>
      <c r="T1773" t="str">
        <f t="shared" si="137"/>
        <v>4820003-TF</v>
      </c>
      <c r="U1773" t="str">
        <f t="shared" si="138"/>
        <v>2</v>
      </c>
      <c r="V1773" t="str">
        <f t="shared" si="139"/>
        <v>TF</v>
      </c>
    </row>
    <row r="1774" spans="1:22" x14ac:dyDescent="0.35">
      <c r="A1774" t="str">
        <f>IF('Support - Calculation Detail'!A1774="","",LEFT('Support - Calculation Detail'!A1774,7)&amp;"-"&amp;RIGHT('Support - Calculation Detail'!A1774,2))</f>
        <v>4820004-TF</v>
      </c>
      <c r="B1774" t="str">
        <f>IF('Support - Calculation Detail'!C1774="","",'Support - Calculation Detail'!C1774)</f>
        <v>48</v>
      </c>
      <c r="C1774" t="str">
        <f>IF('Support - Calculation Detail'!B1774="","",'Support - Calculation Detail'!B1774)</f>
        <v>N</v>
      </c>
      <c r="D1774">
        <f>IF('Support - Calculation Detail'!D1774="","",'Support - Calculation Detail'!D1774)</f>
        <v>41696</v>
      </c>
      <c r="E1774">
        <f>IF('Support - Calculation Detail'!E1774="","",'Support - Calculation Detail'!E1774)</f>
        <v>0</v>
      </c>
      <c r="G1774">
        <f>IF('Support - Calculation Detail'!F1774="","",'Support - Calculation Detail'!F1774)</f>
        <v>41696</v>
      </c>
      <c r="H1774">
        <f>IF('Support - Calculation Detail'!G1774="","",'Support - Calculation Detail'!G1774)</f>
        <v>1.04</v>
      </c>
      <c r="I1774">
        <f>IF('Support - Calculation Detail'!H1774="","",'Support - Calculation Detail'!H1774)</f>
        <v>43364</v>
      </c>
      <c r="J1774">
        <f>IF('Support - Calculation Detail'!I1774="","",'Support - Calculation Detail'!I1774)</f>
        <v>0</v>
      </c>
      <c r="K1774">
        <f>IF('Support - Calculation Detail'!K1774="","",'Support - Calculation Detail'!K1774)</f>
        <v>43364</v>
      </c>
      <c r="L1774">
        <f>IF('Support - Calculation Detail'!L1774="","",'Support - Calculation Detail'!L1774)</f>
        <v>0</v>
      </c>
      <c r="M1774">
        <f>IF('Support - Calculation Detail'!M1774="","",'Support - Calculation Detail'!M1774)</f>
        <v>0</v>
      </c>
      <c r="N1774">
        <f>IF('Support - Calculation Detail'!N1774="","",'Support - Calculation Detail'!N1774)</f>
        <v>0</v>
      </c>
      <c r="P1774">
        <f>IF('Support - Calculation Detail'!O1774="","",'Support - Calculation Detail'!O1774)</f>
        <v>43364</v>
      </c>
      <c r="Q1774" t="b">
        <v>1</v>
      </c>
      <c r="R1774" t="str">
        <f t="shared" si="135"/>
        <v>4820004</v>
      </c>
      <c r="S1774" t="str">
        <f t="shared" si="136"/>
        <v>4820004-TF</v>
      </c>
      <c r="T1774" t="str">
        <f t="shared" si="137"/>
        <v>4820004-TF</v>
      </c>
      <c r="U1774" t="str">
        <f t="shared" si="138"/>
        <v>2</v>
      </c>
      <c r="V1774" t="str">
        <f t="shared" si="139"/>
        <v>TF</v>
      </c>
    </row>
    <row r="1775" spans="1:22" x14ac:dyDescent="0.35">
      <c r="A1775" t="str">
        <f>IF('Support - Calculation Detail'!A1775="","",LEFT('Support - Calculation Detail'!A1775,7)&amp;"-"&amp;RIGHT('Support - Calculation Detail'!A1775,2))</f>
        <v>4820004-UT</v>
      </c>
      <c r="B1775" t="str">
        <f>IF('Support - Calculation Detail'!C1775="","",'Support - Calculation Detail'!C1775)</f>
        <v>48</v>
      </c>
      <c r="C1775" t="str">
        <f>IF('Support - Calculation Detail'!B1775="","",'Support - Calculation Detail'!B1775)</f>
        <v>N</v>
      </c>
      <c r="D1775">
        <f>IF('Support - Calculation Detail'!D1775="","",'Support - Calculation Detail'!D1775)</f>
        <v>20755</v>
      </c>
      <c r="E1775">
        <f>IF('Support - Calculation Detail'!E1775="","",'Support - Calculation Detail'!E1775)</f>
        <v>0</v>
      </c>
      <c r="G1775">
        <f>IF('Support - Calculation Detail'!F1775="","",'Support - Calculation Detail'!F1775)</f>
        <v>20755</v>
      </c>
      <c r="H1775">
        <f>IF('Support - Calculation Detail'!G1775="","",'Support - Calculation Detail'!G1775)</f>
        <v>1.04</v>
      </c>
      <c r="I1775">
        <f>IF('Support - Calculation Detail'!H1775="","",'Support - Calculation Detail'!H1775)</f>
        <v>21585</v>
      </c>
      <c r="J1775">
        <f>IF('Support - Calculation Detail'!I1775="","",'Support - Calculation Detail'!I1775)</f>
        <v>0</v>
      </c>
      <c r="K1775">
        <f>IF('Support - Calculation Detail'!K1775="","",'Support - Calculation Detail'!K1775)</f>
        <v>21585</v>
      </c>
      <c r="L1775">
        <f>IF('Support - Calculation Detail'!L1775="","",'Support - Calculation Detail'!L1775)</f>
        <v>0</v>
      </c>
      <c r="M1775">
        <f>IF('Support - Calculation Detail'!M1775="","",'Support - Calculation Detail'!M1775)</f>
        <v>0</v>
      </c>
      <c r="N1775">
        <f>IF('Support - Calculation Detail'!N1775="","",'Support - Calculation Detail'!N1775)</f>
        <v>0</v>
      </c>
      <c r="P1775">
        <f>IF('Support - Calculation Detail'!O1775="","",'Support - Calculation Detail'!O1775)</f>
        <v>21585</v>
      </c>
      <c r="Q1775" t="b">
        <v>1</v>
      </c>
      <c r="R1775" t="str">
        <f t="shared" si="135"/>
        <v>4820004</v>
      </c>
      <c r="S1775" t="str">
        <f t="shared" si="136"/>
        <v>4820004-UT</v>
      </c>
      <c r="T1775" t="str">
        <f t="shared" si="137"/>
        <v>4820004-UT</v>
      </c>
      <c r="U1775" t="str">
        <f t="shared" si="138"/>
        <v>2</v>
      </c>
      <c r="V1775" t="str">
        <f t="shared" si="139"/>
        <v>UT</v>
      </c>
    </row>
    <row r="1776" spans="1:22" x14ac:dyDescent="0.35">
      <c r="A1776" t="str">
        <f>IF('Support - Calculation Detail'!A1776="","",LEFT('Support - Calculation Detail'!A1776,7)&amp;"-"&amp;RIGHT('Support - Calculation Detail'!A1776,2))</f>
        <v>4820005-UT</v>
      </c>
      <c r="B1776" t="str">
        <f>IF('Support - Calculation Detail'!C1776="","",'Support - Calculation Detail'!C1776)</f>
        <v>48</v>
      </c>
      <c r="C1776" t="str">
        <f>IF('Support - Calculation Detail'!B1776="","",'Support - Calculation Detail'!B1776)</f>
        <v>N</v>
      </c>
      <c r="D1776">
        <f>IF('Support - Calculation Detail'!D1776="","",'Support - Calculation Detail'!D1776)</f>
        <v>20152</v>
      </c>
      <c r="E1776">
        <f>IF('Support - Calculation Detail'!E1776="","",'Support - Calculation Detail'!E1776)</f>
        <v>0</v>
      </c>
      <c r="G1776">
        <f>IF('Support - Calculation Detail'!F1776="","",'Support - Calculation Detail'!F1776)</f>
        <v>20152</v>
      </c>
      <c r="H1776">
        <f>IF('Support - Calculation Detail'!G1776="","",'Support - Calculation Detail'!G1776)</f>
        <v>1.04</v>
      </c>
      <c r="I1776">
        <f>IF('Support - Calculation Detail'!H1776="","",'Support - Calculation Detail'!H1776)</f>
        <v>20958</v>
      </c>
      <c r="J1776">
        <f>IF('Support - Calculation Detail'!I1776="","",'Support - Calculation Detail'!I1776)</f>
        <v>0</v>
      </c>
      <c r="K1776">
        <f>IF('Support - Calculation Detail'!K1776="","",'Support - Calculation Detail'!K1776)</f>
        <v>20958</v>
      </c>
      <c r="L1776">
        <f>IF('Support - Calculation Detail'!L1776="","",'Support - Calculation Detail'!L1776)</f>
        <v>0</v>
      </c>
      <c r="M1776">
        <f>IF('Support - Calculation Detail'!M1776="","",'Support - Calculation Detail'!M1776)</f>
        <v>0</v>
      </c>
      <c r="N1776">
        <f>IF('Support - Calculation Detail'!N1776="","",'Support - Calculation Detail'!N1776)</f>
        <v>0</v>
      </c>
      <c r="P1776">
        <f>IF('Support - Calculation Detail'!O1776="","",'Support - Calculation Detail'!O1776)</f>
        <v>20958</v>
      </c>
      <c r="Q1776" t="b">
        <v>1</v>
      </c>
      <c r="R1776" t="str">
        <f t="shared" si="135"/>
        <v>4820005</v>
      </c>
      <c r="S1776" t="str">
        <f t="shared" si="136"/>
        <v>4820005-UT</v>
      </c>
      <c r="T1776" t="str">
        <f t="shared" si="137"/>
        <v>4820005-UT</v>
      </c>
      <c r="U1776" t="str">
        <f t="shared" si="138"/>
        <v>2</v>
      </c>
      <c r="V1776" t="str">
        <f t="shared" si="139"/>
        <v>UT</v>
      </c>
    </row>
    <row r="1777" spans="1:22" x14ac:dyDescent="0.35">
      <c r="A1777" t="str">
        <f>IF('Support - Calculation Detail'!A1777="","",LEFT('Support - Calculation Detail'!A1777,7)&amp;"-"&amp;RIGHT('Support - Calculation Detail'!A1777,2))</f>
        <v>4820006-UT</v>
      </c>
      <c r="B1777" t="str">
        <f>IF('Support - Calculation Detail'!C1777="","",'Support - Calculation Detail'!C1777)</f>
        <v>48</v>
      </c>
      <c r="C1777" t="str">
        <f>IF('Support - Calculation Detail'!B1777="","",'Support - Calculation Detail'!B1777)</f>
        <v>N</v>
      </c>
      <c r="D1777">
        <f>IF('Support - Calculation Detail'!D1777="","",'Support - Calculation Detail'!D1777)</f>
        <v>130809</v>
      </c>
      <c r="E1777">
        <f>IF('Support - Calculation Detail'!E1777="","",'Support - Calculation Detail'!E1777)</f>
        <v>12000</v>
      </c>
      <c r="G1777">
        <f>IF('Support - Calculation Detail'!F1777="","",'Support - Calculation Detail'!F1777)</f>
        <v>142809</v>
      </c>
      <c r="H1777">
        <f>IF('Support - Calculation Detail'!G1777="","",'Support - Calculation Detail'!G1777)</f>
        <v>1.04</v>
      </c>
      <c r="I1777">
        <f>IF('Support - Calculation Detail'!H1777="","",'Support - Calculation Detail'!H1777)</f>
        <v>148521</v>
      </c>
      <c r="J1777">
        <f>IF('Support - Calculation Detail'!I1777="","",'Support - Calculation Detail'!I1777)</f>
        <v>0</v>
      </c>
      <c r="K1777">
        <f>IF('Support - Calculation Detail'!K1777="","",'Support - Calculation Detail'!K1777)</f>
        <v>148521</v>
      </c>
      <c r="L1777">
        <f>IF('Support - Calculation Detail'!L1777="","",'Support - Calculation Detail'!L1777)</f>
        <v>0</v>
      </c>
      <c r="M1777">
        <f>IF('Support - Calculation Detail'!M1777="","",'Support - Calculation Detail'!M1777)</f>
        <v>0</v>
      </c>
      <c r="N1777">
        <f>IF('Support - Calculation Detail'!N1777="","",'Support - Calculation Detail'!N1777)</f>
        <v>0</v>
      </c>
      <c r="P1777">
        <f>IF('Support - Calculation Detail'!O1777="","",'Support - Calculation Detail'!O1777)</f>
        <v>148521</v>
      </c>
      <c r="Q1777" t="b">
        <v>1</v>
      </c>
      <c r="R1777" t="str">
        <f t="shared" si="135"/>
        <v>4820006</v>
      </c>
      <c r="S1777" t="str">
        <f t="shared" si="136"/>
        <v>4820006-UT</v>
      </c>
      <c r="T1777" t="str">
        <f t="shared" si="137"/>
        <v>4820006-UT</v>
      </c>
      <c r="U1777" t="str">
        <f t="shared" si="138"/>
        <v>2</v>
      </c>
      <c r="V1777" t="str">
        <f t="shared" si="139"/>
        <v>UT</v>
      </c>
    </row>
    <row r="1778" spans="1:22" x14ac:dyDescent="0.35">
      <c r="A1778" t="str">
        <f>IF('Support - Calculation Detail'!A1778="","",LEFT('Support - Calculation Detail'!A1778,7)&amp;"-"&amp;RIGHT('Support - Calculation Detail'!A1778,2))</f>
        <v>4820007-UT</v>
      </c>
      <c r="B1778" t="str">
        <f>IF('Support - Calculation Detail'!C1778="","",'Support - Calculation Detail'!C1778)</f>
        <v>48</v>
      </c>
      <c r="C1778" t="str">
        <f>IF('Support - Calculation Detail'!B1778="","",'Support - Calculation Detail'!B1778)</f>
        <v>N</v>
      </c>
      <c r="D1778">
        <f>IF('Support - Calculation Detail'!D1778="","",'Support - Calculation Detail'!D1778)</f>
        <v>9145</v>
      </c>
      <c r="E1778">
        <f>IF('Support - Calculation Detail'!E1778="","",'Support - Calculation Detail'!E1778)</f>
        <v>0</v>
      </c>
      <c r="G1778">
        <f>IF('Support - Calculation Detail'!F1778="","",'Support - Calculation Detail'!F1778)</f>
        <v>9145</v>
      </c>
      <c r="H1778">
        <f>IF('Support - Calculation Detail'!G1778="","",'Support - Calculation Detail'!G1778)</f>
        <v>1.04</v>
      </c>
      <c r="I1778">
        <f>IF('Support - Calculation Detail'!H1778="","",'Support - Calculation Detail'!H1778)</f>
        <v>9511</v>
      </c>
      <c r="J1778">
        <f>IF('Support - Calculation Detail'!I1778="","",'Support - Calculation Detail'!I1778)</f>
        <v>0</v>
      </c>
      <c r="K1778">
        <f>IF('Support - Calculation Detail'!K1778="","",'Support - Calculation Detail'!K1778)</f>
        <v>9511</v>
      </c>
      <c r="L1778">
        <f>IF('Support - Calculation Detail'!L1778="","",'Support - Calculation Detail'!L1778)</f>
        <v>0</v>
      </c>
      <c r="M1778">
        <f>IF('Support - Calculation Detail'!M1778="","",'Support - Calculation Detail'!M1778)</f>
        <v>0</v>
      </c>
      <c r="N1778">
        <f>IF('Support - Calculation Detail'!N1778="","",'Support - Calculation Detail'!N1778)</f>
        <v>0</v>
      </c>
      <c r="P1778">
        <f>IF('Support - Calculation Detail'!O1778="","",'Support - Calculation Detail'!O1778)</f>
        <v>9511</v>
      </c>
      <c r="Q1778" t="b">
        <v>1</v>
      </c>
      <c r="R1778" t="str">
        <f t="shared" si="135"/>
        <v>4820007</v>
      </c>
      <c r="S1778" t="str">
        <f t="shared" si="136"/>
        <v>4820007-UT</v>
      </c>
      <c r="T1778" t="str">
        <f t="shared" si="137"/>
        <v>4820007-UT</v>
      </c>
      <c r="U1778" t="str">
        <f t="shared" si="138"/>
        <v>2</v>
      </c>
      <c r="V1778" t="str">
        <f t="shared" si="139"/>
        <v>UT</v>
      </c>
    </row>
    <row r="1779" spans="1:22" x14ac:dyDescent="0.35">
      <c r="A1779" t="str">
        <f>IF('Support - Calculation Detail'!A1779="","",LEFT('Support - Calculation Detail'!A1779,7)&amp;"-"&amp;RIGHT('Support - Calculation Detail'!A1779,2))</f>
        <v>4820007-TF</v>
      </c>
      <c r="B1779" t="str">
        <f>IF('Support - Calculation Detail'!C1779="","",'Support - Calculation Detail'!C1779)</f>
        <v>48</v>
      </c>
      <c r="C1779" t="str">
        <f>IF('Support - Calculation Detail'!B1779="","",'Support - Calculation Detail'!B1779)</f>
        <v>N</v>
      </c>
      <c r="D1779">
        <f>IF('Support - Calculation Detail'!D1779="","",'Support - Calculation Detail'!D1779)</f>
        <v>43535</v>
      </c>
      <c r="E1779">
        <f>IF('Support - Calculation Detail'!E1779="","",'Support - Calculation Detail'!E1779)</f>
        <v>0</v>
      </c>
      <c r="G1779">
        <f>IF('Support - Calculation Detail'!F1779="","",'Support - Calculation Detail'!F1779)</f>
        <v>43535</v>
      </c>
      <c r="H1779">
        <f>IF('Support - Calculation Detail'!G1779="","",'Support - Calculation Detail'!G1779)</f>
        <v>1.04</v>
      </c>
      <c r="I1779">
        <f>IF('Support - Calculation Detail'!H1779="","",'Support - Calculation Detail'!H1779)</f>
        <v>45276</v>
      </c>
      <c r="J1779">
        <f>IF('Support - Calculation Detail'!I1779="","",'Support - Calculation Detail'!I1779)</f>
        <v>0</v>
      </c>
      <c r="K1779">
        <f>IF('Support - Calculation Detail'!K1779="","",'Support - Calculation Detail'!K1779)</f>
        <v>45276</v>
      </c>
      <c r="L1779">
        <f>IF('Support - Calculation Detail'!L1779="","",'Support - Calculation Detail'!L1779)</f>
        <v>0</v>
      </c>
      <c r="M1779">
        <f>IF('Support - Calculation Detail'!M1779="","",'Support - Calculation Detail'!M1779)</f>
        <v>0</v>
      </c>
      <c r="N1779">
        <f>IF('Support - Calculation Detail'!N1779="","",'Support - Calculation Detail'!N1779)</f>
        <v>0</v>
      </c>
      <c r="P1779">
        <f>IF('Support - Calculation Detail'!O1779="","",'Support - Calculation Detail'!O1779)</f>
        <v>45276</v>
      </c>
      <c r="Q1779" t="b">
        <v>1</v>
      </c>
      <c r="R1779" t="str">
        <f t="shared" si="135"/>
        <v>4820007</v>
      </c>
      <c r="S1779" t="str">
        <f t="shared" si="136"/>
        <v>4820007-TF</v>
      </c>
      <c r="T1779" t="str">
        <f t="shared" si="137"/>
        <v>4820007-TF</v>
      </c>
      <c r="U1779" t="str">
        <f t="shared" si="138"/>
        <v>2</v>
      </c>
      <c r="V1779" t="str">
        <f t="shared" si="139"/>
        <v>TF</v>
      </c>
    </row>
    <row r="1780" spans="1:22" x14ac:dyDescent="0.35">
      <c r="A1780" t="str">
        <f>IF('Support - Calculation Detail'!A1780="","",LEFT('Support - Calculation Detail'!A1780,7)&amp;"-"&amp;RIGHT('Support - Calculation Detail'!A1780,2))</f>
        <v>4820008-TF</v>
      </c>
      <c r="B1780" t="str">
        <f>IF('Support - Calculation Detail'!C1780="","",'Support - Calculation Detail'!C1780)</f>
        <v>48</v>
      </c>
      <c r="C1780" t="str">
        <f>IF('Support - Calculation Detail'!B1780="","",'Support - Calculation Detail'!B1780)</f>
        <v>N</v>
      </c>
      <c r="D1780">
        <f>IF('Support - Calculation Detail'!D1780="","",'Support - Calculation Detail'!D1780)</f>
        <v>211433</v>
      </c>
      <c r="E1780">
        <f>IF('Support - Calculation Detail'!E1780="","",'Support - Calculation Detail'!E1780)</f>
        <v>0</v>
      </c>
      <c r="G1780">
        <f>IF('Support - Calculation Detail'!F1780="","",'Support - Calculation Detail'!F1780)</f>
        <v>211433</v>
      </c>
      <c r="H1780">
        <f>IF('Support - Calculation Detail'!G1780="","",'Support - Calculation Detail'!G1780)</f>
        <v>1.04</v>
      </c>
      <c r="I1780">
        <f>IF('Support - Calculation Detail'!H1780="","",'Support - Calculation Detail'!H1780)</f>
        <v>219890</v>
      </c>
      <c r="J1780">
        <f>IF('Support - Calculation Detail'!I1780="","",'Support - Calculation Detail'!I1780)</f>
        <v>0</v>
      </c>
      <c r="K1780">
        <f>IF('Support - Calculation Detail'!K1780="","",'Support - Calculation Detail'!K1780)</f>
        <v>219890</v>
      </c>
      <c r="L1780">
        <f>IF('Support - Calculation Detail'!L1780="","",'Support - Calculation Detail'!L1780)</f>
        <v>0</v>
      </c>
      <c r="M1780">
        <f>IF('Support - Calculation Detail'!M1780="","",'Support - Calculation Detail'!M1780)</f>
        <v>0</v>
      </c>
      <c r="N1780">
        <f>IF('Support - Calculation Detail'!N1780="","",'Support - Calculation Detail'!N1780)</f>
        <v>0</v>
      </c>
      <c r="P1780">
        <f>IF('Support - Calculation Detail'!O1780="","",'Support - Calculation Detail'!O1780)</f>
        <v>219890</v>
      </c>
      <c r="Q1780" t="b">
        <v>1</v>
      </c>
      <c r="R1780" t="str">
        <f t="shared" si="135"/>
        <v>4820008</v>
      </c>
      <c r="S1780" t="str">
        <f t="shared" si="136"/>
        <v>4820008-TF</v>
      </c>
      <c r="T1780" t="str">
        <f t="shared" si="137"/>
        <v>4820008-TF</v>
      </c>
      <c r="U1780" t="str">
        <f t="shared" si="138"/>
        <v>2</v>
      </c>
      <c r="V1780" t="str">
        <f t="shared" si="139"/>
        <v>TF</v>
      </c>
    </row>
    <row r="1781" spans="1:22" x14ac:dyDescent="0.35">
      <c r="A1781" t="str">
        <f>IF('Support - Calculation Detail'!A1781="","",LEFT('Support - Calculation Detail'!A1781,7)&amp;"-"&amp;RIGHT('Support - Calculation Detail'!A1781,2))</f>
        <v>4820008-UT</v>
      </c>
      <c r="B1781" t="str">
        <f>IF('Support - Calculation Detail'!C1781="","",'Support - Calculation Detail'!C1781)</f>
        <v>48</v>
      </c>
      <c r="C1781" t="str">
        <f>IF('Support - Calculation Detail'!B1781="","",'Support - Calculation Detail'!B1781)</f>
        <v>N</v>
      </c>
      <c r="D1781">
        <f>IF('Support - Calculation Detail'!D1781="","",'Support - Calculation Detail'!D1781)</f>
        <v>93900</v>
      </c>
      <c r="E1781">
        <f>IF('Support - Calculation Detail'!E1781="","",'Support - Calculation Detail'!E1781)</f>
        <v>0</v>
      </c>
      <c r="G1781">
        <f>IF('Support - Calculation Detail'!F1781="","",'Support - Calculation Detail'!F1781)</f>
        <v>93900</v>
      </c>
      <c r="H1781">
        <f>IF('Support - Calculation Detail'!G1781="","",'Support - Calculation Detail'!G1781)</f>
        <v>1.04</v>
      </c>
      <c r="I1781">
        <f>IF('Support - Calculation Detail'!H1781="","",'Support - Calculation Detail'!H1781)</f>
        <v>97656</v>
      </c>
      <c r="J1781">
        <f>IF('Support - Calculation Detail'!I1781="","",'Support - Calculation Detail'!I1781)</f>
        <v>0</v>
      </c>
      <c r="K1781">
        <f>IF('Support - Calculation Detail'!K1781="","",'Support - Calculation Detail'!K1781)</f>
        <v>97656</v>
      </c>
      <c r="L1781">
        <f>IF('Support - Calculation Detail'!L1781="","",'Support - Calculation Detail'!L1781)</f>
        <v>0</v>
      </c>
      <c r="M1781">
        <f>IF('Support - Calculation Detail'!M1781="","",'Support - Calculation Detail'!M1781)</f>
        <v>0</v>
      </c>
      <c r="N1781">
        <f>IF('Support - Calculation Detail'!N1781="","",'Support - Calculation Detail'!N1781)</f>
        <v>0</v>
      </c>
      <c r="P1781">
        <f>IF('Support - Calculation Detail'!O1781="","",'Support - Calculation Detail'!O1781)</f>
        <v>97656</v>
      </c>
      <c r="Q1781" t="b">
        <v>1</v>
      </c>
      <c r="R1781" t="str">
        <f t="shared" si="135"/>
        <v>4820008</v>
      </c>
      <c r="S1781" t="str">
        <f t="shared" si="136"/>
        <v>4820008-UT</v>
      </c>
      <c r="T1781" t="str">
        <f t="shared" si="137"/>
        <v>4820008-UT</v>
      </c>
      <c r="U1781" t="str">
        <f t="shared" si="138"/>
        <v>2</v>
      </c>
      <c r="V1781" t="str">
        <f t="shared" si="139"/>
        <v>UT</v>
      </c>
    </row>
    <row r="1782" spans="1:22" x14ac:dyDescent="0.35">
      <c r="A1782" t="str">
        <f>IF('Support - Calculation Detail'!A1782="","",LEFT('Support - Calculation Detail'!A1782,7)&amp;"-"&amp;RIGHT('Support - Calculation Detail'!A1782,2))</f>
        <v>4820009-UT</v>
      </c>
      <c r="B1782" t="str">
        <f>IF('Support - Calculation Detail'!C1782="","",'Support - Calculation Detail'!C1782)</f>
        <v>48</v>
      </c>
      <c r="C1782" t="str">
        <f>IF('Support - Calculation Detail'!B1782="","",'Support - Calculation Detail'!B1782)</f>
        <v>N</v>
      </c>
      <c r="D1782">
        <f>IF('Support - Calculation Detail'!D1782="","",'Support - Calculation Detail'!D1782)</f>
        <v>81227</v>
      </c>
      <c r="E1782">
        <f>IF('Support - Calculation Detail'!E1782="","",'Support - Calculation Detail'!E1782)</f>
        <v>0</v>
      </c>
      <c r="G1782">
        <f>IF('Support - Calculation Detail'!F1782="","",'Support - Calculation Detail'!F1782)</f>
        <v>81227</v>
      </c>
      <c r="H1782">
        <f>IF('Support - Calculation Detail'!G1782="","",'Support - Calculation Detail'!G1782)</f>
        <v>1.04</v>
      </c>
      <c r="I1782">
        <f>IF('Support - Calculation Detail'!H1782="","",'Support - Calculation Detail'!H1782)</f>
        <v>84476</v>
      </c>
      <c r="J1782">
        <f>IF('Support - Calculation Detail'!I1782="","",'Support - Calculation Detail'!I1782)</f>
        <v>0</v>
      </c>
      <c r="K1782">
        <f>IF('Support - Calculation Detail'!K1782="","",'Support - Calculation Detail'!K1782)</f>
        <v>84476</v>
      </c>
      <c r="L1782">
        <f>IF('Support - Calculation Detail'!L1782="","",'Support - Calculation Detail'!L1782)</f>
        <v>0</v>
      </c>
      <c r="M1782">
        <f>IF('Support - Calculation Detail'!M1782="","",'Support - Calculation Detail'!M1782)</f>
        <v>0</v>
      </c>
      <c r="N1782">
        <f>IF('Support - Calculation Detail'!N1782="","",'Support - Calculation Detail'!N1782)</f>
        <v>0</v>
      </c>
      <c r="P1782">
        <f>IF('Support - Calculation Detail'!O1782="","",'Support - Calculation Detail'!O1782)</f>
        <v>84476</v>
      </c>
      <c r="Q1782" t="b">
        <v>1</v>
      </c>
      <c r="R1782" t="str">
        <f t="shared" si="135"/>
        <v>4820009</v>
      </c>
      <c r="S1782" t="str">
        <f t="shared" si="136"/>
        <v>4820009-UT</v>
      </c>
      <c r="T1782" t="str">
        <f t="shared" si="137"/>
        <v>4820009-UT</v>
      </c>
      <c r="U1782" t="str">
        <f t="shared" si="138"/>
        <v>2</v>
      </c>
      <c r="V1782" t="str">
        <f t="shared" si="139"/>
        <v>UT</v>
      </c>
    </row>
    <row r="1783" spans="1:22" x14ac:dyDescent="0.35">
      <c r="A1783" t="str">
        <f>IF('Support - Calculation Detail'!A1783="","",LEFT('Support - Calculation Detail'!A1783,7)&amp;"-"&amp;RIGHT('Support - Calculation Detail'!A1783,2))</f>
        <v>4820009-TF</v>
      </c>
      <c r="B1783" t="str">
        <f>IF('Support - Calculation Detail'!C1783="","",'Support - Calculation Detail'!C1783)</f>
        <v>48</v>
      </c>
      <c r="C1783" t="str">
        <f>IF('Support - Calculation Detail'!B1783="","",'Support - Calculation Detail'!B1783)</f>
        <v>N</v>
      </c>
      <c r="D1783">
        <f>IF('Support - Calculation Detail'!D1783="","",'Support - Calculation Detail'!D1783)</f>
        <v>189635</v>
      </c>
      <c r="E1783">
        <f>IF('Support - Calculation Detail'!E1783="","",'Support - Calculation Detail'!E1783)</f>
        <v>0</v>
      </c>
      <c r="G1783">
        <f>IF('Support - Calculation Detail'!F1783="","",'Support - Calculation Detail'!F1783)</f>
        <v>189635</v>
      </c>
      <c r="H1783">
        <f>IF('Support - Calculation Detail'!G1783="","",'Support - Calculation Detail'!G1783)</f>
        <v>1.04</v>
      </c>
      <c r="I1783">
        <f>IF('Support - Calculation Detail'!H1783="","",'Support - Calculation Detail'!H1783)</f>
        <v>197220</v>
      </c>
      <c r="J1783">
        <f>IF('Support - Calculation Detail'!I1783="","",'Support - Calculation Detail'!I1783)</f>
        <v>0</v>
      </c>
      <c r="K1783">
        <f>IF('Support - Calculation Detail'!K1783="","",'Support - Calculation Detail'!K1783)</f>
        <v>197220</v>
      </c>
      <c r="L1783">
        <f>IF('Support - Calculation Detail'!L1783="","",'Support - Calculation Detail'!L1783)</f>
        <v>0</v>
      </c>
      <c r="M1783">
        <f>IF('Support - Calculation Detail'!M1783="","",'Support - Calculation Detail'!M1783)</f>
        <v>0</v>
      </c>
      <c r="N1783">
        <f>IF('Support - Calculation Detail'!N1783="","",'Support - Calculation Detail'!N1783)</f>
        <v>0</v>
      </c>
      <c r="P1783">
        <f>IF('Support - Calculation Detail'!O1783="","",'Support - Calculation Detail'!O1783)</f>
        <v>197220</v>
      </c>
      <c r="Q1783" t="b">
        <v>1</v>
      </c>
      <c r="R1783" t="str">
        <f t="shared" si="135"/>
        <v>4820009</v>
      </c>
      <c r="S1783" t="str">
        <f t="shared" si="136"/>
        <v>4820009-TF</v>
      </c>
      <c r="T1783" t="str">
        <f t="shared" si="137"/>
        <v>4820009-TF</v>
      </c>
      <c r="U1783" t="str">
        <f t="shared" si="138"/>
        <v>2</v>
      </c>
      <c r="V1783" t="str">
        <f t="shared" si="139"/>
        <v>TF</v>
      </c>
    </row>
    <row r="1784" spans="1:22" x14ac:dyDescent="0.35">
      <c r="A1784" t="str">
        <f>IF('Support - Calculation Detail'!A1784="","",LEFT('Support - Calculation Detail'!A1784,7)&amp;"-"&amp;RIGHT('Support - Calculation Detail'!A1784,2))</f>
        <v>4820010-TF</v>
      </c>
      <c r="B1784" t="str">
        <f>IF('Support - Calculation Detail'!C1784="","",'Support - Calculation Detail'!C1784)</f>
        <v>48</v>
      </c>
      <c r="C1784" t="str">
        <f>IF('Support - Calculation Detail'!B1784="","",'Support - Calculation Detail'!B1784)</f>
        <v>N</v>
      </c>
      <c r="D1784">
        <f>IF('Support - Calculation Detail'!D1784="","",'Support - Calculation Detail'!D1784)</f>
        <v>102521</v>
      </c>
      <c r="E1784">
        <f>IF('Support - Calculation Detail'!E1784="","",'Support - Calculation Detail'!E1784)</f>
        <v>0</v>
      </c>
      <c r="G1784">
        <f>IF('Support - Calculation Detail'!F1784="","",'Support - Calculation Detail'!F1784)</f>
        <v>102521</v>
      </c>
      <c r="H1784">
        <f>IF('Support - Calculation Detail'!G1784="","",'Support - Calculation Detail'!G1784)</f>
        <v>1.04</v>
      </c>
      <c r="I1784">
        <f>IF('Support - Calculation Detail'!H1784="","",'Support - Calculation Detail'!H1784)</f>
        <v>106622</v>
      </c>
      <c r="J1784">
        <f>IF('Support - Calculation Detail'!I1784="","",'Support - Calculation Detail'!I1784)</f>
        <v>0</v>
      </c>
      <c r="K1784">
        <f>IF('Support - Calculation Detail'!K1784="","",'Support - Calculation Detail'!K1784)</f>
        <v>106622</v>
      </c>
      <c r="L1784">
        <f>IF('Support - Calculation Detail'!L1784="","",'Support - Calculation Detail'!L1784)</f>
        <v>0</v>
      </c>
      <c r="M1784">
        <f>IF('Support - Calculation Detail'!M1784="","",'Support - Calculation Detail'!M1784)</f>
        <v>0</v>
      </c>
      <c r="N1784">
        <f>IF('Support - Calculation Detail'!N1784="","",'Support - Calculation Detail'!N1784)</f>
        <v>0</v>
      </c>
      <c r="P1784">
        <f>IF('Support - Calculation Detail'!O1784="","",'Support - Calculation Detail'!O1784)</f>
        <v>106622</v>
      </c>
      <c r="Q1784" t="b">
        <v>1</v>
      </c>
      <c r="R1784" t="str">
        <f t="shared" si="135"/>
        <v>4820010</v>
      </c>
      <c r="S1784" t="str">
        <f t="shared" si="136"/>
        <v>4820010-TF</v>
      </c>
      <c r="T1784" t="str">
        <f t="shared" si="137"/>
        <v>4820010-TF</v>
      </c>
      <c r="U1784" t="str">
        <f t="shared" si="138"/>
        <v>2</v>
      </c>
      <c r="V1784" t="str">
        <f t="shared" si="139"/>
        <v>TF</v>
      </c>
    </row>
    <row r="1785" spans="1:22" x14ac:dyDescent="0.35">
      <c r="A1785" t="str">
        <f>IF('Support - Calculation Detail'!A1785="","",LEFT('Support - Calculation Detail'!A1785,7)&amp;"-"&amp;RIGHT('Support - Calculation Detail'!A1785,2))</f>
        <v>4820010-UT</v>
      </c>
      <c r="B1785" t="str">
        <f>IF('Support - Calculation Detail'!C1785="","",'Support - Calculation Detail'!C1785)</f>
        <v>48</v>
      </c>
      <c r="C1785" t="str">
        <f>IF('Support - Calculation Detail'!B1785="","",'Support - Calculation Detail'!B1785)</f>
        <v>N</v>
      </c>
      <c r="D1785">
        <f>IF('Support - Calculation Detail'!D1785="","",'Support - Calculation Detail'!D1785)</f>
        <v>248641</v>
      </c>
      <c r="E1785">
        <f>IF('Support - Calculation Detail'!E1785="","",'Support - Calculation Detail'!E1785)</f>
        <v>0</v>
      </c>
      <c r="G1785">
        <f>IF('Support - Calculation Detail'!F1785="","",'Support - Calculation Detail'!F1785)</f>
        <v>248641</v>
      </c>
      <c r="H1785">
        <f>IF('Support - Calculation Detail'!G1785="","",'Support - Calculation Detail'!G1785)</f>
        <v>1.04</v>
      </c>
      <c r="I1785">
        <f>IF('Support - Calculation Detail'!H1785="","",'Support - Calculation Detail'!H1785)</f>
        <v>258587</v>
      </c>
      <c r="J1785">
        <f>IF('Support - Calculation Detail'!I1785="","",'Support - Calculation Detail'!I1785)</f>
        <v>0</v>
      </c>
      <c r="K1785">
        <f>IF('Support - Calculation Detail'!K1785="","",'Support - Calculation Detail'!K1785)</f>
        <v>258587</v>
      </c>
      <c r="L1785">
        <f>IF('Support - Calculation Detail'!L1785="","",'Support - Calculation Detail'!L1785)</f>
        <v>0</v>
      </c>
      <c r="M1785">
        <f>IF('Support - Calculation Detail'!M1785="","",'Support - Calculation Detail'!M1785)</f>
        <v>0</v>
      </c>
      <c r="N1785">
        <f>IF('Support - Calculation Detail'!N1785="","",'Support - Calculation Detail'!N1785)</f>
        <v>0</v>
      </c>
      <c r="P1785">
        <f>IF('Support - Calculation Detail'!O1785="","",'Support - Calculation Detail'!O1785)</f>
        <v>258587</v>
      </c>
      <c r="Q1785" t="b">
        <v>1</v>
      </c>
      <c r="R1785" t="str">
        <f t="shared" si="135"/>
        <v>4820010</v>
      </c>
      <c r="S1785" t="str">
        <f t="shared" si="136"/>
        <v>4820010-UT</v>
      </c>
      <c r="T1785" t="str">
        <f t="shared" si="137"/>
        <v>4820010-UT</v>
      </c>
      <c r="U1785" t="str">
        <f t="shared" si="138"/>
        <v>2</v>
      </c>
      <c r="V1785" t="str">
        <f t="shared" si="139"/>
        <v>UT</v>
      </c>
    </row>
    <row r="1786" spans="1:22" x14ac:dyDescent="0.35">
      <c r="A1786" t="str">
        <f>IF('Support - Calculation Detail'!A1786="","",LEFT('Support - Calculation Detail'!A1786,7)&amp;"-"&amp;RIGHT('Support - Calculation Detail'!A1786,2))</f>
        <v>4820011-UT</v>
      </c>
      <c r="B1786" t="str">
        <f>IF('Support - Calculation Detail'!C1786="","",'Support - Calculation Detail'!C1786)</f>
        <v>48</v>
      </c>
      <c r="C1786" t="str">
        <f>IF('Support - Calculation Detail'!B1786="","",'Support - Calculation Detail'!B1786)</f>
        <v>N</v>
      </c>
      <c r="D1786">
        <f>IF('Support - Calculation Detail'!D1786="","",'Support - Calculation Detail'!D1786)</f>
        <v>29807</v>
      </c>
      <c r="E1786">
        <f>IF('Support - Calculation Detail'!E1786="","",'Support - Calculation Detail'!E1786)</f>
        <v>0</v>
      </c>
      <c r="G1786">
        <f>IF('Support - Calculation Detail'!F1786="","",'Support - Calculation Detail'!F1786)</f>
        <v>29807</v>
      </c>
      <c r="H1786">
        <f>IF('Support - Calculation Detail'!G1786="","",'Support - Calculation Detail'!G1786)</f>
        <v>1.04</v>
      </c>
      <c r="I1786">
        <f>IF('Support - Calculation Detail'!H1786="","",'Support - Calculation Detail'!H1786)</f>
        <v>30999</v>
      </c>
      <c r="J1786">
        <f>IF('Support - Calculation Detail'!I1786="","",'Support - Calculation Detail'!I1786)</f>
        <v>0</v>
      </c>
      <c r="K1786">
        <f>IF('Support - Calculation Detail'!K1786="","",'Support - Calculation Detail'!K1786)</f>
        <v>30999</v>
      </c>
      <c r="L1786">
        <f>IF('Support - Calculation Detail'!L1786="","",'Support - Calculation Detail'!L1786)</f>
        <v>0</v>
      </c>
      <c r="M1786">
        <f>IF('Support - Calculation Detail'!M1786="","",'Support - Calculation Detail'!M1786)</f>
        <v>0</v>
      </c>
      <c r="N1786">
        <f>IF('Support - Calculation Detail'!N1786="","",'Support - Calculation Detail'!N1786)</f>
        <v>0</v>
      </c>
      <c r="P1786">
        <f>IF('Support - Calculation Detail'!O1786="","",'Support - Calculation Detail'!O1786)</f>
        <v>30999</v>
      </c>
      <c r="Q1786" t="b">
        <v>1</v>
      </c>
      <c r="R1786" t="str">
        <f t="shared" si="135"/>
        <v>4820011</v>
      </c>
      <c r="S1786" t="str">
        <f t="shared" si="136"/>
        <v>4820011-UT</v>
      </c>
      <c r="T1786" t="str">
        <f t="shared" si="137"/>
        <v>4820011-UT</v>
      </c>
      <c r="U1786" t="str">
        <f t="shared" si="138"/>
        <v>2</v>
      </c>
      <c r="V1786" t="str">
        <f t="shared" si="139"/>
        <v>UT</v>
      </c>
    </row>
    <row r="1787" spans="1:22" x14ac:dyDescent="0.35">
      <c r="A1787" t="str">
        <f>IF('Support - Calculation Detail'!A1787="","",LEFT('Support - Calculation Detail'!A1787,7)&amp;"-"&amp;RIGHT('Support - Calculation Detail'!A1787,2))</f>
        <v>4820012-UT</v>
      </c>
      <c r="B1787" t="str">
        <f>IF('Support - Calculation Detail'!C1787="","",'Support - Calculation Detail'!C1787)</f>
        <v>48</v>
      </c>
      <c r="C1787" t="str">
        <f>IF('Support - Calculation Detail'!B1787="","",'Support - Calculation Detail'!B1787)</f>
        <v>N</v>
      </c>
      <c r="D1787">
        <f>IF('Support - Calculation Detail'!D1787="","",'Support - Calculation Detail'!D1787)</f>
        <v>51669</v>
      </c>
      <c r="E1787">
        <f>IF('Support - Calculation Detail'!E1787="","",'Support - Calculation Detail'!E1787)</f>
        <v>0</v>
      </c>
      <c r="G1787">
        <f>IF('Support - Calculation Detail'!F1787="","",'Support - Calculation Detail'!F1787)</f>
        <v>51669</v>
      </c>
      <c r="H1787">
        <f>IF('Support - Calculation Detail'!G1787="","",'Support - Calculation Detail'!G1787)</f>
        <v>1.04</v>
      </c>
      <c r="I1787">
        <f>IF('Support - Calculation Detail'!H1787="","",'Support - Calculation Detail'!H1787)</f>
        <v>53736</v>
      </c>
      <c r="J1787">
        <f>IF('Support - Calculation Detail'!I1787="","",'Support - Calculation Detail'!I1787)</f>
        <v>0</v>
      </c>
      <c r="K1787">
        <f>IF('Support - Calculation Detail'!K1787="","",'Support - Calculation Detail'!K1787)</f>
        <v>53736</v>
      </c>
      <c r="L1787">
        <f>IF('Support - Calculation Detail'!L1787="","",'Support - Calculation Detail'!L1787)</f>
        <v>0</v>
      </c>
      <c r="M1787">
        <f>IF('Support - Calculation Detail'!M1787="","",'Support - Calculation Detail'!M1787)</f>
        <v>0</v>
      </c>
      <c r="N1787">
        <f>IF('Support - Calculation Detail'!N1787="","",'Support - Calculation Detail'!N1787)</f>
        <v>0</v>
      </c>
      <c r="P1787">
        <f>IF('Support - Calculation Detail'!O1787="","",'Support - Calculation Detail'!O1787)</f>
        <v>53736</v>
      </c>
      <c r="Q1787" t="b">
        <v>1</v>
      </c>
      <c r="R1787" t="str">
        <f t="shared" si="135"/>
        <v>4820012</v>
      </c>
      <c r="S1787" t="str">
        <f t="shared" si="136"/>
        <v>4820012-UT</v>
      </c>
      <c r="T1787" t="str">
        <f t="shared" si="137"/>
        <v>4820012-UT</v>
      </c>
      <c r="U1787" t="str">
        <f t="shared" si="138"/>
        <v>2</v>
      </c>
      <c r="V1787" t="str">
        <f t="shared" si="139"/>
        <v>UT</v>
      </c>
    </row>
    <row r="1788" spans="1:22" x14ac:dyDescent="0.35">
      <c r="A1788" t="str">
        <f>IF('Support - Calculation Detail'!A1788="","",LEFT('Support - Calculation Detail'!A1788,7)&amp;"-"&amp;RIGHT('Support - Calculation Detail'!A1788,2))</f>
        <v>4820012-FT</v>
      </c>
      <c r="B1788" t="str">
        <f>IF('Support - Calculation Detail'!C1788="","",'Support - Calculation Detail'!C1788)</f>
        <v>48</v>
      </c>
      <c r="C1788" t="str">
        <f>IF('Support - Calculation Detail'!B1788="","",'Support - Calculation Detail'!B1788)</f>
        <v>N</v>
      </c>
      <c r="D1788">
        <f>IF('Support - Calculation Detail'!D1788="","",'Support - Calculation Detail'!D1788)</f>
        <v>216707</v>
      </c>
      <c r="E1788">
        <f>IF('Support - Calculation Detail'!E1788="","",'Support - Calculation Detail'!E1788)</f>
        <v>0</v>
      </c>
      <c r="G1788">
        <f>IF('Support - Calculation Detail'!F1788="","",'Support - Calculation Detail'!F1788)</f>
        <v>216707</v>
      </c>
      <c r="H1788">
        <f>IF('Support - Calculation Detail'!G1788="","",'Support - Calculation Detail'!G1788)</f>
        <v>1.04</v>
      </c>
      <c r="I1788">
        <f>IF('Support - Calculation Detail'!H1788="","",'Support - Calculation Detail'!H1788)</f>
        <v>225375</v>
      </c>
      <c r="J1788">
        <f>IF('Support - Calculation Detail'!I1788="","",'Support - Calculation Detail'!I1788)</f>
        <v>0</v>
      </c>
      <c r="K1788">
        <f>IF('Support - Calculation Detail'!K1788="","",'Support - Calculation Detail'!K1788)</f>
        <v>225375</v>
      </c>
      <c r="L1788">
        <f>IF('Support - Calculation Detail'!L1788="","",'Support - Calculation Detail'!L1788)</f>
        <v>0</v>
      </c>
      <c r="M1788">
        <f>IF('Support - Calculation Detail'!M1788="","",'Support - Calculation Detail'!M1788)</f>
        <v>0</v>
      </c>
      <c r="N1788">
        <f>IF('Support - Calculation Detail'!N1788="","",'Support - Calculation Detail'!N1788)</f>
        <v>0</v>
      </c>
      <c r="P1788">
        <f>IF('Support - Calculation Detail'!O1788="","",'Support - Calculation Detail'!O1788)</f>
        <v>225375</v>
      </c>
      <c r="Q1788" t="b">
        <v>1</v>
      </c>
      <c r="R1788" t="str">
        <f t="shared" si="135"/>
        <v>4820012</v>
      </c>
      <c r="S1788" t="str">
        <f t="shared" si="136"/>
        <v>4820012-FT</v>
      </c>
      <c r="T1788" t="str">
        <f t="shared" si="137"/>
        <v>4820012-FT</v>
      </c>
      <c r="U1788" t="str">
        <f t="shared" si="138"/>
        <v>2</v>
      </c>
      <c r="V1788" t="str">
        <f t="shared" si="139"/>
        <v>FT</v>
      </c>
    </row>
    <row r="1789" spans="1:22" x14ac:dyDescent="0.35">
      <c r="A1789" t="str">
        <f>IF('Support - Calculation Detail'!A1789="","",LEFT('Support - Calculation Detail'!A1789,7)&amp;"-"&amp;RIGHT('Support - Calculation Detail'!A1789,2))</f>
        <v>4820013-FT</v>
      </c>
      <c r="B1789" t="str">
        <f>IF('Support - Calculation Detail'!C1789="","",'Support - Calculation Detail'!C1789)</f>
        <v>48</v>
      </c>
      <c r="C1789" t="str">
        <f>IF('Support - Calculation Detail'!B1789="","",'Support - Calculation Detail'!B1789)</f>
        <v>N</v>
      </c>
      <c r="D1789">
        <f>IF('Support - Calculation Detail'!D1789="","",'Support - Calculation Detail'!D1789)</f>
        <v>2738978</v>
      </c>
      <c r="E1789">
        <f>IF('Support - Calculation Detail'!E1789="","",'Support - Calculation Detail'!E1789)</f>
        <v>0</v>
      </c>
      <c r="G1789">
        <f>IF('Support - Calculation Detail'!F1789="","",'Support - Calculation Detail'!F1789)</f>
        <v>2738978</v>
      </c>
      <c r="H1789">
        <f>IF('Support - Calculation Detail'!G1789="","",'Support - Calculation Detail'!G1789)</f>
        <v>1.04</v>
      </c>
      <c r="I1789">
        <f>IF('Support - Calculation Detail'!H1789="","",'Support - Calculation Detail'!H1789)</f>
        <v>2848537</v>
      </c>
      <c r="J1789">
        <f>IF('Support - Calculation Detail'!I1789="","",'Support - Calculation Detail'!I1789)</f>
        <v>0</v>
      </c>
      <c r="K1789">
        <f>IF('Support - Calculation Detail'!K1789="","",'Support - Calculation Detail'!K1789)</f>
        <v>2848537</v>
      </c>
      <c r="L1789">
        <f>IF('Support - Calculation Detail'!L1789="","",'Support - Calculation Detail'!L1789)</f>
        <v>0</v>
      </c>
      <c r="M1789">
        <f>IF('Support - Calculation Detail'!M1789="","",'Support - Calculation Detail'!M1789)</f>
        <v>0</v>
      </c>
      <c r="N1789">
        <f>IF('Support - Calculation Detail'!N1789="","",'Support - Calculation Detail'!N1789)</f>
        <v>0</v>
      </c>
      <c r="P1789">
        <f>IF('Support - Calculation Detail'!O1789="","",'Support - Calculation Detail'!O1789)</f>
        <v>2848537</v>
      </c>
      <c r="Q1789" t="b">
        <v>1</v>
      </c>
      <c r="R1789" t="str">
        <f t="shared" si="135"/>
        <v>4820013</v>
      </c>
      <c r="S1789" t="str">
        <f t="shared" si="136"/>
        <v>4820013-FT</v>
      </c>
      <c r="T1789" t="str">
        <f t="shared" si="137"/>
        <v>4820013-FT</v>
      </c>
      <c r="U1789" t="str">
        <f t="shared" si="138"/>
        <v>2</v>
      </c>
      <c r="V1789" t="str">
        <f t="shared" si="139"/>
        <v>FT</v>
      </c>
    </row>
    <row r="1790" spans="1:22" x14ac:dyDescent="0.35">
      <c r="A1790" t="str">
        <f>IF('Support - Calculation Detail'!A1790="","",LEFT('Support - Calculation Detail'!A1790,7)&amp;"-"&amp;RIGHT('Support - Calculation Detail'!A1790,2))</f>
        <v>4820013-UT</v>
      </c>
      <c r="B1790" t="str">
        <f>IF('Support - Calculation Detail'!C1790="","",'Support - Calculation Detail'!C1790)</f>
        <v>48</v>
      </c>
      <c r="C1790" t="str">
        <f>IF('Support - Calculation Detail'!B1790="","",'Support - Calculation Detail'!B1790)</f>
        <v>N</v>
      </c>
      <c r="D1790">
        <f>IF('Support - Calculation Detail'!D1790="","",'Support - Calculation Detail'!D1790)</f>
        <v>30469</v>
      </c>
      <c r="E1790">
        <f>IF('Support - Calculation Detail'!E1790="","",'Support - Calculation Detail'!E1790)</f>
        <v>0</v>
      </c>
      <c r="G1790">
        <f>IF('Support - Calculation Detail'!F1790="","",'Support - Calculation Detail'!F1790)</f>
        <v>30469</v>
      </c>
      <c r="H1790">
        <f>IF('Support - Calculation Detail'!G1790="","",'Support - Calculation Detail'!G1790)</f>
        <v>1.04</v>
      </c>
      <c r="I1790">
        <f>IF('Support - Calculation Detail'!H1790="","",'Support - Calculation Detail'!H1790)</f>
        <v>31688</v>
      </c>
      <c r="J1790">
        <f>IF('Support - Calculation Detail'!I1790="","",'Support - Calculation Detail'!I1790)</f>
        <v>0</v>
      </c>
      <c r="K1790">
        <f>IF('Support - Calculation Detail'!K1790="","",'Support - Calculation Detail'!K1790)</f>
        <v>31688</v>
      </c>
      <c r="L1790">
        <f>IF('Support - Calculation Detail'!L1790="","",'Support - Calculation Detail'!L1790)</f>
        <v>0</v>
      </c>
      <c r="M1790">
        <f>IF('Support - Calculation Detail'!M1790="","",'Support - Calculation Detail'!M1790)</f>
        <v>0</v>
      </c>
      <c r="N1790">
        <f>IF('Support - Calculation Detail'!N1790="","",'Support - Calculation Detail'!N1790)</f>
        <v>0</v>
      </c>
      <c r="P1790">
        <f>IF('Support - Calculation Detail'!O1790="","",'Support - Calculation Detail'!O1790)</f>
        <v>31688</v>
      </c>
      <c r="Q1790" t="b">
        <v>1</v>
      </c>
      <c r="R1790" t="str">
        <f t="shared" si="135"/>
        <v>4820013</v>
      </c>
      <c r="S1790" t="str">
        <f t="shared" si="136"/>
        <v>4820013-UT</v>
      </c>
      <c r="T1790" t="str">
        <f t="shared" si="137"/>
        <v>4820013-UT</v>
      </c>
      <c r="U1790" t="str">
        <f t="shared" si="138"/>
        <v>2</v>
      </c>
      <c r="V1790" t="str">
        <f t="shared" si="139"/>
        <v>UT</v>
      </c>
    </row>
    <row r="1791" spans="1:22" x14ac:dyDescent="0.35">
      <c r="A1791" t="str">
        <f>IF('Support - Calculation Detail'!A1791="","",LEFT('Support - Calculation Detail'!A1791,7)&amp;"-"&amp;RIGHT('Support - Calculation Detail'!A1791,2))</f>
        <v>4820014-UT</v>
      </c>
      <c r="B1791" t="str">
        <f>IF('Support - Calculation Detail'!C1791="","",'Support - Calculation Detail'!C1791)</f>
        <v>48</v>
      </c>
      <c r="C1791" t="str">
        <f>IF('Support - Calculation Detail'!B1791="","",'Support - Calculation Detail'!B1791)</f>
        <v>N</v>
      </c>
      <c r="D1791">
        <f>IF('Support - Calculation Detail'!D1791="","",'Support - Calculation Detail'!D1791)</f>
        <v>101065</v>
      </c>
      <c r="E1791">
        <f>IF('Support - Calculation Detail'!E1791="","",'Support - Calculation Detail'!E1791)</f>
        <v>0</v>
      </c>
      <c r="G1791">
        <f>IF('Support - Calculation Detail'!F1791="","",'Support - Calculation Detail'!F1791)</f>
        <v>101065</v>
      </c>
      <c r="H1791">
        <f>IF('Support - Calculation Detail'!G1791="","",'Support - Calculation Detail'!G1791)</f>
        <v>1.04</v>
      </c>
      <c r="I1791">
        <f>IF('Support - Calculation Detail'!H1791="","",'Support - Calculation Detail'!H1791)</f>
        <v>105108</v>
      </c>
      <c r="J1791">
        <f>IF('Support - Calculation Detail'!I1791="","",'Support - Calculation Detail'!I1791)</f>
        <v>0</v>
      </c>
      <c r="K1791">
        <f>IF('Support - Calculation Detail'!K1791="","",'Support - Calculation Detail'!K1791)</f>
        <v>105108</v>
      </c>
      <c r="L1791">
        <f>IF('Support - Calculation Detail'!L1791="","",'Support - Calculation Detail'!L1791)</f>
        <v>0</v>
      </c>
      <c r="M1791">
        <f>IF('Support - Calculation Detail'!M1791="","",'Support - Calculation Detail'!M1791)</f>
        <v>0</v>
      </c>
      <c r="N1791">
        <f>IF('Support - Calculation Detail'!N1791="","",'Support - Calculation Detail'!N1791)</f>
        <v>0</v>
      </c>
      <c r="P1791">
        <f>IF('Support - Calculation Detail'!O1791="","",'Support - Calculation Detail'!O1791)</f>
        <v>105108</v>
      </c>
      <c r="Q1791" t="b">
        <v>1</v>
      </c>
      <c r="R1791" t="str">
        <f t="shared" si="135"/>
        <v>4820014</v>
      </c>
      <c r="S1791" t="str">
        <f t="shared" si="136"/>
        <v>4820014-UT</v>
      </c>
      <c r="T1791" t="str">
        <f t="shared" si="137"/>
        <v>4820014-UT</v>
      </c>
      <c r="U1791" t="str">
        <f t="shared" si="138"/>
        <v>2</v>
      </c>
      <c r="V1791" t="str">
        <f t="shared" si="139"/>
        <v>UT</v>
      </c>
    </row>
    <row r="1792" spans="1:22" x14ac:dyDescent="0.35">
      <c r="A1792" t="str">
        <f>IF('Support - Calculation Detail'!A1792="","",LEFT('Support - Calculation Detail'!A1792,7)&amp;"-"&amp;RIGHT('Support - Calculation Detail'!A1792,2))</f>
        <v>4820014-TF</v>
      </c>
      <c r="B1792" t="str">
        <f>IF('Support - Calculation Detail'!C1792="","",'Support - Calculation Detail'!C1792)</f>
        <v>48</v>
      </c>
      <c r="C1792" t="str">
        <f>IF('Support - Calculation Detail'!B1792="","",'Support - Calculation Detail'!B1792)</f>
        <v>N</v>
      </c>
      <c r="D1792">
        <f>IF('Support - Calculation Detail'!D1792="","",'Support - Calculation Detail'!D1792)</f>
        <v>155653</v>
      </c>
      <c r="E1792">
        <f>IF('Support - Calculation Detail'!E1792="","",'Support - Calculation Detail'!E1792)</f>
        <v>0</v>
      </c>
      <c r="G1792">
        <f>IF('Support - Calculation Detail'!F1792="","",'Support - Calculation Detail'!F1792)</f>
        <v>155653</v>
      </c>
      <c r="H1792">
        <f>IF('Support - Calculation Detail'!G1792="","",'Support - Calculation Detail'!G1792)</f>
        <v>1.04</v>
      </c>
      <c r="I1792">
        <f>IF('Support - Calculation Detail'!H1792="","",'Support - Calculation Detail'!H1792)</f>
        <v>161879</v>
      </c>
      <c r="J1792">
        <f>IF('Support - Calculation Detail'!I1792="","",'Support - Calculation Detail'!I1792)</f>
        <v>0</v>
      </c>
      <c r="K1792">
        <f>IF('Support - Calculation Detail'!K1792="","",'Support - Calculation Detail'!K1792)</f>
        <v>161879</v>
      </c>
      <c r="L1792">
        <f>IF('Support - Calculation Detail'!L1792="","",'Support - Calculation Detail'!L1792)</f>
        <v>0</v>
      </c>
      <c r="M1792">
        <f>IF('Support - Calculation Detail'!M1792="","",'Support - Calculation Detail'!M1792)</f>
        <v>0</v>
      </c>
      <c r="N1792">
        <f>IF('Support - Calculation Detail'!N1792="","",'Support - Calculation Detail'!N1792)</f>
        <v>0</v>
      </c>
      <c r="P1792">
        <f>IF('Support - Calculation Detail'!O1792="","",'Support - Calculation Detail'!O1792)</f>
        <v>161879</v>
      </c>
      <c r="Q1792" t="b">
        <v>1</v>
      </c>
      <c r="R1792" t="str">
        <f t="shared" si="135"/>
        <v>4820014</v>
      </c>
      <c r="S1792" t="str">
        <f t="shared" si="136"/>
        <v>4820014-TF</v>
      </c>
      <c r="T1792" t="str">
        <f t="shared" si="137"/>
        <v>4820014-TF</v>
      </c>
      <c r="U1792" t="str">
        <f t="shared" si="138"/>
        <v>2</v>
      </c>
      <c r="V1792" t="str">
        <f t="shared" si="139"/>
        <v>TF</v>
      </c>
    </row>
    <row r="1793" spans="1:22" x14ac:dyDescent="0.35">
      <c r="A1793" t="str">
        <f>IF('Support - Calculation Detail'!A1793="","",LEFT('Support - Calculation Detail'!A1793,7)&amp;"-"&amp;RIGHT('Support - Calculation Detail'!A1793,2))</f>
        <v>4830105-UT</v>
      </c>
      <c r="B1793" t="str">
        <f>IF('Support - Calculation Detail'!C1793="","",'Support - Calculation Detail'!C1793)</f>
        <v>48</v>
      </c>
      <c r="C1793" t="str">
        <f>IF('Support - Calculation Detail'!B1793="","",'Support - Calculation Detail'!B1793)</f>
        <v>N</v>
      </c>
      <c r="D1793">
        <f>IF('Support - Calculation Detail'!D1793="","",'Support - Calculation Detail'!D1793)</f>
        <v>39365614</v>
      </c>
      <c r="E1793">
        <f>IF('Support - Calculation Detail'!E1793="","",'Support - Calculation Detail'!E1793)</f>
        <v>0</v>
      </c>
      <c r="G1793">
        <f>IF('Support - Calculation Detail'!F1793="","",'Support - Calculation Detail'!F1793)</f>
        <v>39365614</v>
      </c>
      <c r="H1793">
        <f>IF('Support - Calculation Detail'!G1793="","",'Support - Calculation Detail'!G1793)</f>
        <v>1.04</v>
      </c>
      <c r="I1793">
        <f>IF('Support - Calculation Detail'!H1793="","",'Support - Calculation Detail'!H1793)</f>
        <v>40940239</v>
      </c>
      <c r="J1793">
        <f>IF('Support - Calculation Detail'!I1793="","",'Support - Calculation Detail'!I1793)</f>
        <v>0</v>
      </c>
      <c r="K1793">
        <f>IF('Support - Calculation Detail'!K1793="","",'Support - Calculation Detail'!K1793)</f>
        <v>40940239</v>
      </c>
      <c r="L1793">
        <f>IF('Support - Calculation Detail'!L1793="","",'Support - Calculation Detail'!L1793)</f>
        <v>0</v>
      </c>
      <c r="M1793">
        <f>IF('Support - Calculation Detail'!M1793="","",'Support - Calculation Detail'!M1793)</f>
        <v>0</v>
      </c>
      <c r="N1793">
        <f>IF('Support - Calculation Detail'!N1793="","",'Support - Calculation Detail'!N1793)</f>
        <v>0</v>
      </c>
      <c r="P1793">
        <f>IF('Support - Calculation Detail'!O1793="","",'Support - Calculation Detail'!O1793)</f>
        <v>40940239</v>
      </c>
      <c r="Q1793" t="b">
        <v>1</v>
      </c>
      <c r="R1793" t="str">
        <f t="shared" si="135"/>
        <v>4830105</v>
      </c>
      <c r="S1793" t="str">
        <f t="shared" si="136"/>
        <v>4830105-UT</v>
      </c>
      <c r="T1793" t="str">
        <f t="shared" si="137"/>
        <v>4830105-UT</v>
      </c>
      <c r="U1793" t="str">
        <f t="shared" si="138"/>
        <v>3</v>
      </c>
      <c r="V1793" t="str">
        <f t="shared" si="139"/>
        <v>UT</v>
      </c>
    </row>
    <row r="1794" spans="1:22" x14ac:dyDescent="0.35">
      <c r="A1794" t="str">
        <f>IF('Support - Calculation Detail'!A1794="","",LEFT('Support - Calculation Detail'!A1794,7)&amp;"-"&amp;RIGHT('Support - Calculation Detail'!A1794,2))</f>
        <v>4850138-UT</v>
      </c>
      <c r="B1794" t="str">
        <f>IF('Support - Calculation Detail'!C1794="","",'Support - Calculation Detail'!C1794)</f>
        <v>48</v>
      </c>
      <c r="C1794" t="str">
        <f>IF('Support - Calculation Detail'!B1794="","",'Support - Calculation Detail'!B1794)</f>
        <v>N</v>
      </c>
      <c r="D1794">
        <f>IF('Support - Calculation Detail'!D1794="","",'Support - Calculation Detail'!D1794)</f>
        <v>746137</v>
      </c>
      <c r="E1794">
        <f>IF('Support - Calculation Detail'!E1794="","",'Support - Calculation Detail'!E1794)</f>
        <v>0</v>
      </c>
      <c r="G1794">
        <f>IF('Support - Calculation Detail'!F1794="","",'Support - Calculation Detail'!F1794)</f>
        <v>746137</v>
      </c>
      <c r="H1794">
        <f>IF('Support - Calculation Detail'!G1794="","",'Support - Calculation Detail'!G1794)</f>
        <v>1.04</v>
      </c>
      <c r="I1794">
        <f>IF('Support - Calculation Detail'!H1794="","",'Support - Calculation Detail'!H1794)</f>
        <v>775982</v>
      </c>
      <c r="J1794">
        <f>IF('Support - Calculation Detail'!I1794="","",'Support - Calculation Detail'!I1794)</f>
        <v>0</v>
      </c>
      <c r="K1794">
        <f>IF('Support - Calculation Detail'!K1794="","",'Support - Calculation Detail'!K1794)</f>
        <v>775982</v>
      </c>
      <c r="L1794">
        <f>IF('Support - Calculation Detail'!L1794="","",'Support - Calculation Detail'!L1794)</f>
        <v>0</v>
      </c>
      <c r="M1794">
        <f>IF('Support - Calculation Detail'!M1794="","",'Support - Calculation Detail'!M1794)</f>
        <v>0</v>
      </c>
      <c r="N1794">
        <f>IF('Support - Calculation Detail'!N1794="","",'Support - Calculation Detail'!N1794)</f>
        <v>0</v>
      </c>
      <c r="P1794">
        <f>IF('Support - Calculation Detail'!O1794="","",'Support - Calculation Detail'!O1794)</f>
        <v>775982</v>
      </c>
      <c r="Q1794" t="b">
        <v>1</v>
      </c>
      <c r="R1794" t="str">
        <f t="shared" si="135"/>
        <v>4850138</v>
      </c>
      <c r="S1794" t="str">
        <f t="shared" si="136"/>
        <v>4850138-UT</v>
      </c>
      <c r="T1794" t="str">
        <f t="shared" si="137"/>
        <v>4850138-UT</v>
      </c>
      <c r="U1794" t="str">
        <f t="shared" si="138"/>
        <v>5</v>
      </c>
      <c r="V1794" t="str">
        <f t="shared" si="139"/>
        <v>UT</v>
      </c>
    </row>
    <row r="1795" spans="1:22" x14ac:dyDescent="0.35">
      <c r="A1795" t="str">
        <f>IF('Support - Calculation Detail'!A1795="","",LEFT('Support - Calculation Detail'!A1795,7)&amp;"-"&amp;RIGHT('Support - Calculation Detail'!A1795,2))</f>
        <v>4850139-UT</v>
      </c>
      <c r="B1795" t="str">
        <f>IF('Support - Calculation Detail'!C1795="","",'Support - Calculation Detail'!C1795)</f>
        <v>48</v>
      </c>
      <c r="C1795" t="str">
        <f>IF('Support - Calculation Detail'!B1795="","",'Support - Calculation Detail'!B1795)</f>
        <v>N</v>
      </c>
      <c r="D1795">
        <f>IF('Support - Calculation Detail'!D1795="","",'Support - Calculation Detail'!D1795)</f>
        <v>6308424</v>
      </c>
      <c r="E1795">
        <f>IF('Support - Calculation Detail'!E1795="","",'Support - Calculation Detail'!E1795)</f>
        <v>0</v>
      </c>
      <c r="G1795">
        <f>IF('Support - Calculation Detail'!F1795="","",'Support - Calculation Detail'!F1795)</f>
        <v>6308424</v>
      </c>
      <c r="H1795">
        <f>IF('Support - Calculation Detail'!G1795="","",'Support - Calculation Detail'!G1795)</f>
        <v>1.04</v>
      </c>
      <c r="I1795">
        <f>IF('Support - Calculation Detail'!H1795="","",'Support - Calculation Detail'!H1795)</f>
        <v>6560761</v>
      </c>
      <c r="J1795">
        <f>IF('Support - Calculation Detail'!I1795="","",'Support - Calculation Detail'!I1795)</f>
        <v>0</v>
      </c>
      <c r="K1795">
        <f>IF('Support - Calculation Detail'!K1795="","",'Support - Calculation Detail'!K1795)</f>
        <v>6560761</v>
      </c>
      <c r="L1795">
        <f>IF('Support - Calculation Detail'!L1795="","",'Support - Calculation Detail'!L1795)</f>
        <v>0</v>
      </c>
      <c r="M1795">
        <f>IF('Support - Calculation Detail'!M1795="","",'Support - Calculation Detail'!M1795)</f>
        <v>0</v>
      </c>
      <c r="N1795">
        <f>IF('Support - Calculation Detail'!N1795="","",'Support - Calculation Detail'!N1795)</f>
        <v>0</v>
      </c>
      <c r="P1795">
        <f>IF('Support - Calculation Detail'!O1795="","",'Support - Calculation Detail'!O1795)</f>
        <v>6560761</v>
      </c>
      <c r="Q1795" t="b">
        <v>1</v>
      </c>
      <c r="R1795" t="str">
        <f t="shared" ref="R1795:R1858" si="140">LEFT(A1795,7)</f>
        <v>4850139</v>
      </c>
      <c r="S1795" t="str">
        <f t="shared" ref="S1795:S1858" si="141">A1795</f>
        <v>4850139-UT</v>
      </c>
      <c r="T1795" t="str">
        <f t="shared" ref="T1795:T1858" si="142">S1795</f>
        <v>4850139-UT</v>
      </c>
      <c r="U1795" t="str">
        <f t="shared" ref="U1795:U1858" si="143">MID(S1795,3,1)</f>
        <v>5</v>
      </c>
      <c r="V1795" t="str">
        <f t="shared" ref="V1795:V1858" si="144">RIGHT(T1795,2)</f>
        <v>UT</v>
      </c>
    </row>
    <row r="1796" spans="1:22" x14ac:dyDescent="0.35">
      <c r="A1796" t="str">
        <f>IF('Support - Calculation Detail'!A1796="","",LEFT('Support - Calculation Detail'!A1796,7)&amp;"-"&amp;RIGHT('Support - Calculation Detail'!A1796,2))</f>
        <v>4850141-UT</v>
      </c>
      <c r="B1796" t="str">
        <f>IF('Support - Calculation Detail'!C1796="","",'Support - Calculation Detail'!C1796)</f>
        <v>48</v>
      </c>
      <c r="C1796" t="str">
        <f>IF('Support - Calculation Detail'!B1796="","",'Support - Calculation Detail'!B1796)</f>
        <v>N</v>
      </c>
      <c r="D1796">
        <f>IF('Support - Calculation Detail'!D1796="","",'Support - Calculation Detail'!D1796)</f>
        <v>836104</v>
      </c>
      <c r="E1796">
        <f>IF('Support - Calculation Detail'!E1796="","",'Support - Calculation Detail'!E1796)</f>
        <v>0</v>
      </c>
      <c r="G1796">
        <f>IF('Support - Calculation Detail'!F1796="","",'Support - Calculation Detail'!F1796)</f>
        <v>836104</v>
      </c>
      <c r="H1796">
        <f>IF('Support - Calculation Detail'!G1796="","",'Support - Calculation Detail'!G1796)</f>
        <v>1.04</v>
      </c>
      <c r="I1796">
        <f>IF('Support - Calculation Detail'!H1796="","",'Support - Calculation Detail'!H1796)</f>
        <v>869548</v>
      </c>
      <c r="J1796">
        <f>IF('Support - Calculation Detail'!I1796="","",'Support - Calculation Detail'!I1796)</f>
        <v>0</v>
      </c>
      <c r="K1796">
        <f>IF('Support - Calculation Detail'!K1796="","",'Support - Calculation Detail'!K1796)</f>
        <v>869548</v>
      </c>
      <c r="L1796">
        <f>IF('Support - Calculation Detail'!L1796="","",'Support - Calculation Detail'!L1796)</f>
        <v>0</v>
      </c>
      <c r="M1796">
        <f>IF('Support - Calculation Detail'!M1796="","",'Support - Calculation Detail'!M1796)</f>
        <v>0</v>
      </c>
      <c r="N1796">
        <f>IF('Support - Calculation Detail'!N1796="","",'Support - Calculation Detail'!N1796)</f>
        <v>0</v>
      </c>
      <c r="P1796">
        <f>IF('Support - Calculation Detail'!O1796="","",'Support - Calculation Detail'!O1796)</f>
        <v>869548</v>
      </c>
      <c r="Q1796" t="b">
        <v>1</v>
      </c>
      <c r="R1796" t="str">
        <f t="shared" si="140"/>
        <v>4850141</v>
      </c>
      <c r="S1796" t="str">
        <f t="shared" si="141"/>
        <v>4850141-UT</v>
      </c>
      <c r="T1796" t="str">
        <f t="shared" si="142"/>
        <v>4850141-UT</v>
      </c>
      <c r="U1796" t="str">
        <f t="shared" si="143"/>
        <v>5</v>
      </c>
      <c r="V1796" t="str">
        <f t="shared" si="144"/>
        <v>UT</v>
      </c>
    </row>
    <row r="1797" spans="1:22" x14ac:dyDescent="0.35">
      <c r="A1797" t="str">
        <f>IF('Support - Calculation Detail'!A1797="","",LEFT('Support - Calculation Detail'!A1797,7)&amp;"-"&amp;RIGHT('Support - Calculation Detail'!A1797,2))</f>
        <v>4850290-UT</v>
      </c>
      <c r="B1797" t="str">
        <f>IF('Support - Calculation Detail'!C1797="","",'Support - Calculation Detail'!C1797)</f>
        <v>48</v>
      </c>
      <c r="C1797" t="str">
        <f>IF('Support - Calculation Detail'!B1797="","",'Support - Calculation Detail'!B1797)</f>
        <v>N</v>
      </c>
      <c r="D1797">
        <f>IF('Support - Calculation Detail'!D1797="","",'Support - Calculation Detail'!D1797)</f>
        <v>1117133</v>
      </c>
      <c r="E1797">
        <f>IF('Support - Calculation Detail'!E1797="","",'Support - Calculation Detail'!E1797)</f>
        <v>0</v>
      </c>
      <c r="G1797">
        <f>IF('Support - Calculation Detail'!F1797="","",'Support - Calculation Detail'!F1797)</f>
        <v>1117133</v>
      </c>
      <c r="H1797">
        <f>IF('Support - Calculation Detail'!G1797="","",'Support - Calculation Detail'!G1797)</f>
        <v>1.04</v>
      </c>
      <c r="I1797">
        <f>IF('Support - Calculation Detail'!H1797="","",'Support - Calculation Detail'!H1797)</f>
        <v>1161818</v>
      </c>
      <c r="J1797">
        <f>IF('Support - Calculation Detail'!I1797="","",'Support - Calculation Detail'!I1797)</f>
        <v>0</v>
      </c>
      <c r="K1797">
        <f>IF('Support - Calculation Detail'!K1797="","",'Support - Calculation Detail'!K1797)</f>
        <v>1161818</v>
      </c>
      <c r="L1797">
        <f>IF('Support - Calculation Detail'!L1797="","",'Support - Calculation Detail'!L1797)</f>
        <v>0</v>
      </c>
      <c r="M1797">
        <f>IF('Support - Calculation Detail'!M1797="","",'Support - Calculation Detail'!M1797)</f>
        <v>0</v>
      </c>
      <c r="N1797">
        <f>IF('Support - Calculation Detail'!N1797="","",'Support - Calculation Detail'!N1797)</f>
        <v>0</v>
      </c>
      <c r="P1797">
        <f>IF('Support - Calculation Detail'!O1797="","",'Support - Calculation Detail'!O1797)</f>
        <v>1161818</v>
      </c>
      <c r="Q1797" t="b">
        <v>1</v>
      </c>
      <c r="R1797" t="str">
        <f t="shared" si="140"/>
        <v>4850290</v>
      </c>
      <c r="S1797" t="str">
        <f t="shared" si="141"/>
        <v>4850290-UT</v>
      </c>
      <c r="T1797" t="str">
        <f t="shared" si="142"/>
        <v>4850290-UT</v>
      </c>
      <c r="U1797" t="str">
        <f t="shared" si="143"/>
        <v>5</v>
      </c>
      <c r="V1797" t="str">
        <f t="shared" si="144"/>
        <v>UT</v>
      </c>
    </row>
    <row r="1798" spans="1:22" x14ac:dyDescent="0.35">
      <c r="A1798" t="str">
        <f>IF('Support - Calculation Detail'!A1798="","",LEFT('Support - Calculation Detail'!A1798,7)&amp;"-"&amp;RIGHT('Support - Calculation Detail'!A1798,2))</f>
        <v>4830320-UT</v>
      </c>
      <c r="B1798" t="str">
        <f>IF('Support - Calculation Detail'!C1798="","",'Support - Calculation Detail'!C1798)</f>
        <v>48</v>
      </c>
      <c r="C1798" t="str">
        <f>IF('Support - Calculation Detail'!B1798="","",'Support - Calculation Detail'!B1798)</f>
        <v>N</v>
      </c>
      <c r="D1798">
        <f>IF('Support - Calculation Detail'!D1798="","",'Support - Calculation Detail'!D1798)</f>
        <v>5360536</v>
      </c>
      <c r="E1798">
        <f>IF('Support - Calculation Detail'!E1798="","",'Support - Calculation Detail'!E1798)</f>
        <v>0</v>
      </c>
      <c r="G1798">
        <f>IF('Support - Calculation Detail'!F1798="","",'Support - Calculation Detail'!F1798)</f>
        <v>5360536</v>
      </c>
      <c r="H1798">
        <f>IF('Support - Calculation Detail'!G1798="","",'Support - Calculation Detail'!G1798)</f>
        <v>1.04</v>
      </c>
      <c r="I1798">
        <f>IF('Support - Calculation Detail'!H1798="","",'Support - Calculation Detail'!H1798)</f>
        <v>5574957</v>
      </c>
      <c r="J1798">
        <f>IF('Support - Calculation Detail'!I1798="","",'Support - Calculation Detail'!I1798)</f>
        <v>0</v>
      </c>
      <c r="K1798">
        <f>IF('Support - Calculation Detail'!K1798="","",'Support - Calculation Detail'!K1798)</f>
        <v>5574957</v>
      </c>
      <c r="L1798">
        <f>IF('Support - Calculation Detail'!L1798="","",'Support - Calculation Detail'!L1798)</f>
        <v>120360</v>
      </c>
      <c r="M1798">
        <f>IF('Support - Calculation Detail'!M1798="","",'Support - Calculation Detail'!M1798)</f>
        <v>0</v>
      </c>
      <c r="N1798">
        <f>IF('Support - Calculation Detail'!N1798="","",'Support - Calculation Detail'!N1798)</f>
        <v>0</v>
      </c>
      <c r="P1798">
        <f>IF('Support - Calculation Detail'!O1798="","",'Support - Calculation Detail'!O1798)</f>
        <v>5695317</v>
      </c>
      <c r="Q1798" t="b">
        <v>1</v>
      </c>
      <c r="R1798" t="str">
        <f t="shared" si="140"/>
        <v>4830320</v>
      </c>
      <c r="S1798" t="str">
        <f t="shared" si="141"/>
        <v>4830320-UT</v>
      </c>
      <c r="T1798" t="str">
        <f t="shared" si="142"/>
        <v>4830320-UT</v>
      </c>
      <c r="U1798" t="str">
        <f t="shared" si="143"/>
        <v>3</v>
      </c>
      <c r="V1798" t="str">
        <f t="shared" si="144"/>
        <v>UT</v>
      </c>
    </row>
    <row r="1799" spans="1:22" x14ac:dyDescent="0.35">
      <c r="A1799" t="str">
        <f>IF('Support - Calculation Detail'!A1799="","",LEFT('Support - Calculation Detail'!A1799,7)&amp;"-"&amp;RIGHT('Support - Calculation Detail'!A1799,2))</f>
        <v>4830430-UT</v>
      </c>
      <c r="B1799" t="str">
        <f>IF('Support - Calculation Detail'!C1799="","",'Support - Calculation Detail'!C1799)</f>
        <v>48</v>
      </c>
      <c r="C1799" t="str">
        <f>IF('Support - Calculation Detail'!B1799="","",'Support - Calculation Detail'!B1799)</f>
        <v>N</v>
      </c>
      <c r="D1799">
        <f>IF('Support - Calculation Detail'!D1799="","",'Support - Calculation Detail'!D1799)</f>
        <v>4134464</v>
      </c>
      <c r="E1799">
        <f>IF('Support - Calculation Detail'!E1799="","",'Support - Calculation Detail'!E1799)</f>
        <v>0</v>
      </c>
      <c r="G1799">
        <f>IF('Support - Calculation Detail'!F1799="","",'Support - Calculation Detail'!F1799)</f>
        <v>4134464</v>
      </c>
      <c r="H1799">
        <f>IF('Support - Calculation Detail'!G1799="","",'Support - Calculation Detail'!G1799)</f>
        <v>1.04</v>
      </c>
      <c r="I1799">
        <f>IF('Support - Calculation Detail'!H1799="","",'Support - Calculation Detail'!H1799)</f>
        <v>4299843</v>
      </c>
      <c r="J1799">
        <f>IF('Support - Calculation Detail'!I1799="","",'Support - Calculation Detail'!I1799)</f>
        <v>0</v>
      </c>
      <c r="K1799">
        <f>IF('Support - Calculation Detail'!K1799="","",'Support - Calculation Detail'!K1799)</f>
        <v>4299843</v>
      </c>
      <c r="L1799">
        <f>IF('Support - Calculation Detail'!L1799="","",'Support - Calculation Detail'!L1799)</f>
        <v>72139</v>
      </c>
      <c r="M1799">
        <f>IF('Support - Calculation Detail'!M1799="","",'Support - Calculation Detail'!M1799)</f>
        <v>0</v>
      </c>
      <c r="N1799">
        <f>IF('Support - Calculation Detail'!N1799="","",'Support - Calculation Detail'!N1799)</f>
        <v>0</v>
      </c>
      <c r="P1799">
        <f>IF('Support - Calculation Detail'!O1799="","",'Support - Calculation Detail'!O1799)</f>
        <v>4371982</v>
      </c>
      <c r="Q1799" t="b">
        <v>1</v>
      </c>
      <c r="R1799" t="str">
        <f t="shared" si="140"/>
        <v>4830430</v>
      </c>
      <c r="S1799" t="str">
        <f t="shared" si="141"/>
        <v>4830430-UT</v>
      </c>
      <c r="T1799" t="str">
        <f t="shared" si="142"/>
        <v>4830430-UT</v>
      </c>
      <c r="U1799" t="str">
        <f t="shared" si="143"/>
        <v>3</v>
      </c>
      <c r="V1799" t="str">
        <f t="shared" si="144"/>
        <v>UT</v>
      </c>
    </row>
    <row r="1800" spans="1:22" x14ac:dyDescent="0.35">
      <c r="A1800" t="str">
        <f>IF('Support - Calculation Detail'!A1800="","",LEFT('Support - Calculation Detail'!A1800,7)&amp;"-"&amp;RIGHT('Support - Calculation Detail'!A1800,2))</f>
        <v>4830747-UT</v>
      </c>
      <c r="B1800" t="str">
        <f>IF('Support - Calculation Detail'!C1800="","",'Support - Calculation Detail'!C1800)</f>
        <v>48</v>
      </c>
      <c r="C1800" t="str">
        <f>IF('Support - Calculation Detail'!B1800="","",'Support - Calculation Detail'!B1800)</f>
        <v>N</v>
      </c>
      <c r="D1800">
        <f>IF('Support - Calculation Detail'!D1800="","",'Support - Calculation Detail'!D1800)</f>
        <v>48553</v>
      </c>
      <c r="E1800">
        <f>IF('Support - Calculation Detail'!E1800="","",'Support - Calculation Detail'!E1800)</f>
        <v>0</v>
      </c>
      <c r="G1800">
        <f>IF('Support - Calculation Detail'!F1800="","",'Support - Calculation Detail'!F1800)</f>
        <v>48553</v>
      </c>
      <c r="H1800">
        <f>IF('Support - Calculation Detail'!G1800="","",'Support - Calculation Detail'!G1800)</f>
        <v>1.04</v>
      </c>
      <c r="I1800">
        <f>IF('Support - Calculation Detail'!H1800="","",'Support - Calculation Detail'!H1800)</f>
        <v>50495</v>
      </c>
      <c r="J1800">
        <f>IF('Support - Calculation Detail'!I1800="","",'Support - Calculation Detail'!I1800)</f>
        <v>0</v>
      </c>
      <c r="K1800">
        <f>IF('Support - Calculation Detail'!K1800="","",'Support - Calculation Detail'!K1800)</f>
        <v>50495</v>
      </c>
      <c r="L1800">
        <f>IF('Support - Calculation Detail'!L1800="","",'Support - Calculation Detail'!L1800)</f>
        <v>0</v>
      </c>
      <c r="M1800">
        <f>IF('Support - Calculation Detail'!M1800="","",'Support - Calculation Detail'!M1800)</f>
        <v>0</v>
      </c>
      <c r="N1800">
        <f>IF('Support - Calculation Detail'!N1800="","",'Support - Calculation Detail'!N1800)</f>
        <v>0</v>
      </c>
      <c r="P1800">
        <f>IF('Support - Calculation Detail'!O1800="","",'Support - Calculation Detail'!O1800)</f>
        <v>50495</v>
      </c>
      <c r="Q1800" t="b">
        <v>1</v>
      </c>
      <c r="R1800" t="str">
        <f t="shared" si="140"/>
        <v>4830747</v>
      </c>
      <c r="S1800" t="str">
        <f t="shared" si="141"/>
        <v>4830747-UT</v>
      </c>
      <c r="T1800" t="str">
        <f t="shared" si="142"/>
        <v>4830747-UT</v>
      </c>
      <c r="U1800" t="str">
        <f t="shared" si="143"/>
        <v>3</v>
      </c>
      <c r="V1800" t="str">
        <f t="shared" si="144"/>
        <v>UT</v>
      </c>
    </row>
    <row r="1801" spans="1:22" x14ac:dyDescent="0.35">
      <c r="A1801" t="str">
        <f>IF('Support - Calculation Detail'!A1801="","",LEFT('Support - Calculation Detail'!A1801,7)&amp;"-"&amp;RIGHT('Support - Calculation Detail'!A1801,2))</f>
        <v>4830748-UT</v>
      </c>
      <c r="B1801" t="str">
        <f>IF('Support - Calculation Detail'!C1801="","",'Support - Calculation Detail'!C1801)</f>
        <v>48</v>
      </c>
      <c r="C1801" t="str">
        <f>IF('Support - Calculation Detail'!B1801="","",'Support - Calculation Detail'!B1801)</f>
        <v>N</v>
      </c>
      <c r="D1801">
        <f>IF('Support - Calculation Detail'!D1801="","",'Support - Calculation Detail'!D1801)</f>
        <v>385083</v>
      </c>
      <c r="E1801">
        <f>IF('Support - Calculation Detail'!E1801="","",'Support - Calculation Detail'!E1801)</f>
        <v>0</v>
      </c>
      <c r="G1801">
        <f>IF('Support - Calculation Detail'!F1801="","",'Support - Calculation Detail'!F1801)</f>
        <v>385083</v>
      </c>
      <c r="H1801">
        <f>IF('Support - Calculation Detail'!G1801="","",'Support - Calculation Detail'!G1801)</f>
        <v>1.04</v>
      </c>
      <c r="I1801">
        <f>IF('Support - Calculation Detail'!H1801="","",'Support - Calculation Detail'!H1801)</f>
        <v>400486</v>
      </c>
      <c r="J1801">
        <f>IF('Support - Calculation Detail'!I1801="","",'Support - Calculation Detail'!I1801)</f>
        <v>0</v>
      </c>
      <c r="K1801">
        <f>IF('Support - Calculation Detail'!K1801="","",'Support - Calculation Detail'!K1801)</f>
        <v>400486</v>
      </c>
      <c r="L1801">
        <f>IF('Support - Calculation Detail'!L1801="","",'Support - Calculation Detail'!L1801)</f>
        <v>0</v>
      </c>
      <c r="M1801">
        <f>IF('Support - Calculation Detail'!M1801="","",'Support - Calculation Detail'!M1801)</f>
        <v>0</v>
      </c>
      <c r="N1801">
        <f>IF('Support - Calculation Detail'!N1801="","",'Support - Calculation Detail'!N1801)</f>
        <v>0</v>
      </c>
      <c r="P1801">
        <f>IF('Support - Calculation Detail'!O1801="","",'Support - Calculation Detail'!O1801)</f>
        <v>400486</v>
      </c>
      <c r="Q1801" t="b">
        <v>1</v>
      </c>
      <c r="R1801" t="str">
        <f t="shared" si="140"/>
        <v>4830748</v>
      </c>
      <c r="S1801" t="str">
        <f t="shared" si="141"/>
        <v>4830748-UT</v>
      </c>
      <c r="T1801" t="str">
        <f t="shared" si="142"/>
        <v>4830748-UT</v>
      </c>
      <c r="U1801" t="str">
        <f t="shared" si="143"/>
        <v>3</v>
      </c>
      <c r="V1801" t="str">
        <f t="shared" si="144"/>
        <v>UT</v>
      </c>
    </row>
    <row r="1802" spans="1:22" x14ac:dyDescent="0.35">
      <c r="A1802" t="str">
        <f>IF('Support - Calculation Detail'!A1802="","",LEFT('Support - Calculation Detail'!A1802,7)&amp;"-"&amp;RIGHT('Support - Calculation Detail'!A1802,2))</f>
        <v>4830749-UT</v>
      </c>
      <c r="B1802" t="str">
        <f>IF('Support - Calculation Detail'!C1802="","",'Support - Calculation Detail'!C1802)</f>
        <v>48</v>
      </c>
      <c r="C1802" t="str">
        <f>IF('Support - Calculation Detail'!B1802="","",'Support - Calculation Detail'!B1802)</f>
        <v>N</v>
      </c>
      <c r="D1802">
        <f>IF('Support - Calculation Detail'!D1802="","",'Support - Calculation Detail'!D1802)</f>
        <v>263336</v>
      </c>
      <c r="E1802">
        <f>IF('Support - Calculation Detail'!E1802="","",'Support - Calculation Detail'!E1802)</f>
        <v>0</v>
      </c>
      <c r="G1802">
        <f>IF('Support - Calculation Detail'!F1802="","",'Support - Calculation Detail'!F1802)</f>
        <v>263336</v>
      </c>
      <c r="H1802">
        <f>IF('Support - Calculation Detail'!G1802="","",'Support - Calculation Detail'!G1802)</f>
        <v>1.04</v>
      </c>
      <c r="I1802">
        <f>IF('Support - Calculation Detail'!H1802="","",'Support - Calculation Detail'!H1802)</f>
        <v>273869</v>
      </c>
      <c r="J1802">
        <f>IF('Support - Calculation Detail'!I1802="","",'Support - Calculation Detail'!I1802)</f>
        <v>0</v>
      </c>
      <c r="K1802">
        <f>IF('Support - Calculation Detail'!K1802="","",'Support - Calculation Detail'!K1802)</f>
        <v>273869</v>
      </c>
      <c r="L1802">
        <f>IF('Support - Calculation Detail'!L1802="","",'Support - Calculation Detail'!L1802)</f>
        <v>13488</v>
      </c>
      <c r="M1802">
        <f>IF('Support - Calculation Detail'!M1802="","",'Support - Calculation Detail'!M1802)</f>
        <v>0</v>
      </c>
      <c r="N1802">
        <f>IF('Support - Calculation Detail'!N1802="","",'Support - Calculation Detail'!N1802)</f>
        <v>0</v>
      </c>
      <c r="P1802">
        <f>IF('Support - Calculation Detail'!O1802="","",'Support - Calculation Detail'!O1802)</f>
        <v>287357</v>
      </c>
      <c r="Q1802" t="b">
        <v>1</v>
      </c>
      <c r="R1802" t="str">
        <f t="shared" si="140"/>
        <v>4830749</v>
      </c>
      <c r="S1802" t="str">
        <f t="shared" si="141"/>
        <v>4830749-UT</v>
      </c>
      <c r="T1802" t="str">
        <f t="shared" si="142"/>
        <v>4830749-UT</v>
      </c>
      <c r="U1802" t="str">
        <f t="shared" si="143"/>
        <v>3</v>
      </c>
      <c r="V1802" t="str">
        <f t="shared" si="144"/>
        <v>UT</v>
      </c>
    </row>
    <row r="1803" spans="1:22" x14ac:dyDescent="0.35">
      <c r="A1803" t="str">
        <f>IF('Support - Calculation Detail'!A1803="","",LEFT('Support - Calculation Detail'!A1803,7)&amp;"-"&amp;RIGHT('Support - Calculation Detail'!A1803,2))</f>
        <v>4830751-UT</v>
      </c>
      <c r="B1803" t="str">
        <f>IF('Support - Calculation Detail'!C1803="","",'Support - Calculation Detail'!C1803)</f>
        <v>48</v>
      </c>
      <c r="C1803" t="str">
        <f>IF('Support - Calculation Detail'!B1803="","",'Support - Calculation Detail'!B1803)</f>
        <v>N</v>
      </c>
      <c r="D1803">
        <f>IF('Support - Calculation Detail'!D1803="","",'Support - Calculation Detail'!D1803)</f>
        <v>698442</v>
      </c>
      <c r="E1803">
        <f>IF('Support - Calculation Detail'!E1803="","",'Support - Calculation Detail'!E1803)</f>
        <v>0</v>
      </c>
      <c r="G1803">
        <f>IF('Support - Calculation Detail'!F1803="","",'Support - Calculation Detail'!F1803)</f>
        <v>698442</v>
      </c>
      <c r="H1803">
        <f>IF('Support - Calculation Detail'!G1803="","",'Support - Calculation Detail'!G1803)</f>
        <v>1.04</v>
      </c>
      <c r="I1803">
        <f>IF('Support - Calculation Detail'!H1803="","",'Support - Calculation Detail'!H1803)</f>
        <v>726380</v>
      </c>
      <c r="J1803">
        <f>IF('Support - Calculation Detail'!I1803="","",'Support - Calculation Detail'!I1803)</f>
        <v>0</v>
      </c>
      <c r="K1803">
        <f>IF('Support - Calculation Detail'!K1803="","",'Support - Calculation Detail'!K1803)</f>
        <v>726380</v>
      </c>
      <c r="L1803">
        <f>IF('Support - Calculation Detail'!L1803="","",'Support - Calculation Detail'!L1803)</f>
        <v>74095</v>
      </c>
      <c r="M1803">
        <f>IF('Support - Calculation Detail'!M1803="","",'Support - Calculation Detail'!M1803)</f>
        <v>0</v>
      </c>
      <c r="N1803">
        <f>IF('Support - Calculation Detail'!N1803="","",'Support - Calculation Detail'!N1803)</f>
        <v>0</v>
      </c>
      <c r="P1803">
        <f>IF('Support - Calculation Detail'!O1803="","",'Support - Calculation Detail'!O1803)</f>
        <v>800475</v>
      </c>
      <c r="Q1803" t="b">
        <v>1</v>
      </c>
      <c r="R1803" t="str">
        <f t="shared" si="140"/>
        <v>4830751</v>
      </c>
      <c r="S1803" t="str">
        <f t="shared" si="141"/>
        <v>4830751-UT</v>
      </c>
      <c r="T1803" t="str">
        <f t="shared" si="142"/>
        <v>4830751-UT</v>
      </c>
      <c r="U1803" t="str">
        <f t="shared" si="143"/>
        <v>3</v>
      </c>
      <c r="V1803" t="str">
        <f t="shared" si="144"/>
        <v>UT</v>
      </c>
    </row>
    <row r="1804" spans="1:22" x14ac:dyDescent="0.35">
      <c r="A1804" t="str">
        <f>IF('Support - Calculation Detail'!A1804="","",LEFT('Support - Calculation Detail'!A1804,7)&amp;"-"&amp;RIGHT('Support - Calculation Detail'!A1804,2))</f>
        <v>4830752-UT</v>
      </c>
      <c r="B1804" t="str">
        <f>IF('Support - Calculation Detail'!C1804="","",'Support - Calculation Detail'!C1804)</f>
        <v>48</v>
      </c>
      <c r="C1804" t="str">
        <f>IF('Support - Calculation Detail'!B1804="","",'Support - Calculation Detail'!B1804)</f>
        <v>N</v>
      </c>
      <c r="D1804">
        <f>IF('Support - Calculation Detail'!D1804="","",'Support - Calculation Detail'!D1804)</f>
        <v>406616</v>
      </c>
      <c r="E1804">
        <f>IF('Support - Calculation Detail'!E1804="","",'Support - Calculation Detail'!E1804)</f>
        <v>0</v>
      </c>
      <c r="G1804">
        <f>IF('Support - Calculation Detail'!F1804="","",'Support - Calculation Detail'!F1804)</f>
        <v>406616</v>
      </c>
      <c r="H1804">
        <f>IF('Support - Calculation Detail'!G1804="","",'Support - Calculation Detail'!G1804)</f>
        <v>1.04</v>
      </c>
      <c r="I1804">
        <f>IF('Support - Calculation Detail'!H1804="","",'Support - Calculation Detail'!H1804)</f>
        <v>422881</v>
      </c>
      <c r="J1804">
        <f>IF('Support - Calculation Detail'!I1804="","",'Support - Calculation Detail'!I1804)</f>
        <v>0</v>
      </c>
      <c r="K1804">
        <f>IF('Support - Calculation Detail'!K1804="","",'Support - Calculation Detail'!K1804)</f>
        <v>422881</v>
      </c>
      <c r="L1804">
        <f>IF('Support - Calculation Detail'!L1804="","",'Support - Calculation Detail'!L1804)</f>
        <v>18623</v>
      </c>
      <c r="M1804">
        <f>IF('Support - Calculation Detail'!M1804="","",'Support - Calculation Detail'!M1804)</f>
        <v>0</v>
      </c>
      <c r="N1804">
        <f>IF('Support - Calculation Detail'!N1804="","",'Support - Calculation Detail'!N1804)</f>
        <v>0</v>
      </c>
      <c r="P1804">
        <f>IF('Support - Calculation Detail'!O1804="","",'Support - Calculation Detail'!O1804)</f>
        <v>441504</v>
      </c>
      <c r="Q1804" t="b">
        <v>1</v>
      </c>
      <c r="R1804" t="str">
        <f t="shared" si="140"/>
        <v>4830752</v>
      </c>
      <c r="S1804" t="str">
        <f t="shared" si="141"/>
        <v>4830752-UT</v>
      </c>
      <c r="T1804" t="str">
        <f t="shared" si="142"/>
        <v>4830752-UT</v>
      </c>
      <c r="U1804" t="str">
        <f t="shared" si="143"/>
        <v>3</v>
      </c>
      <c r="V1804" t="str">
        <f t="shared" si="144"/>
        <v>UT</v>
      </c>
    </row>
    <row r="1805" spans="1:22" x14ac:dyDescent="0.35">
      <c r="A1805" t="str">
        <f>IF('Support - Calculation Detail'!A1805="","",LEFT('Support - Calculation Detail'!A1805,7)&amp;"-"&amp;RIGHT('Support - Calculation Detail'!A1805,2))</f>
        <v>4830753-UT</v>
      </c>
      <c r="B1805" t="str">
        <f>IF('Support - Calculation Detail'!C1805="","",'Support - Calculation Detail'!C1805)</f>
        <v>48</v>
      </c>
      <c r="C1805" t="str">
        <f>IF('Support - Calculation Detail'!B1805="","",'Support - Calculation Detail'!B1805)</f>
        <v>N</v>
      </c>
      <c r="D1805">
        <f>IF('Support - Calculation Detail'!D1805="","",'Support - Calculation Detail'!D1805)</f>
        <v>79127</v>
      </c>
      <c r="E1805">
        <f>IF('Support - Calculation Detail'!E1805="","",'Support - Calculation Detail'!E1805)</f>
        <v>0</v>
      </c>
      <c r="G1805">
        <f>IF('Support - Calculation Detail'!F1805="","",'Support - Calculation Detail'!F1805)</f>
        <v>79127</v>
      </c>
      <c r="H1805">
        <f>IF('Support - Calculation Detail'!G1805="","",'Support - Calculation Detail'!G1805)</f>
        <v>1.04</v>
      </c>
      <c r="I1805">
        <f>IF('Support - Calculation Detail'!H1805="","",'Support - Calculation Detail'!H1805)</f>
        <v>82292</v>
      </c>
      <c r="J1805">
        <f>IF('Support - Calculation Detail'!I1805="","",'Support - Calculation Detail'!I1805)</f>
        <v>0</v>
      </c>
      <c r="K1805">
        <f>IF('Support - Calculation Detail'!K1805="","",'Support - Calculation Detail'!K1805)</f>
        <v>82292</v>
      </c>
      <c r="L1805">
        <f>IF('Support - Calculation Detail'!L1805="","",'Support - Calculation Detail'!L1805)</f>
        <v>0</v>
      </c>
      <c r="M1805">
        <f>IF('Support - Calculation Detail'!M1805="","",'Support - Calculation Detail'!M1805)</f>
        <v>0</v>
      </c>
      <c r="N1805">
        <f>IF('Support - Calculation Detail'!N1805="","",'Support - Calculation Detail'!N1805)</f>
        <v>0</v>
      </c>
      <c r="P1805">
        <f>IF('Support - Calculation Detail'!O1805="","",'Support - Calculation Detail'!O1805)</f>
        <v>82292</v>
      </c>
      <c r="Q1805" t="b">
        <v>1</v>
      </c>
      <c r="R1805" t="str">
        <f t="shared" si="140"/>
        <v>4830753</v>
      </c>
      <c r="S1805" t="str">
        <f t="shared" si="141"/>
        <v>4830753-UT</v>
      </c>
      <c r="T1805" t="str">
        <f t="shared" si="142"/>
        <v>4830753-UT</v>
      </c>
      <c r="U1805" t="str">
        <f t="shared" si="143"/>
        <v>3</v>
      </c>
      <c r="V1805" t="str">
        <f t="shared" si="144"/>
        <v>UT</v>
      </c>
    </row>
    <row r="1806" spans="1:22" x14ac:dyDescent="0.35">
      <c r="A1806" t="str">
        <f>IF('Support - Calculation Detail'!A1806="","",LEFT('Support - Calculation Detail'!A1806,7)&amp;"-"&amp;RIGHT('Support - Calculation Detail'!A1806,2))</f>
        <v>4830754-UT</v>
      </c>
      <c r="B1806" t="str">
        <f>IF('Support - Calculation Detail'!C1806="","",'Support - Calculation Detail'!C1806)</f>
        <v>48</v>
      </c>
      <c r="C1806" t="str">
        <f>IF('Support - Calculation Detail'!B1806="","",'Support - Calculation Detail'!B1806)</f>
        <v>N</v>
      </c>
      <c r="D1806">
        <f>IF('Support - Calculation Detail'!D1806="","",'Support - Calculation Detail'!D1806)</f>
        <v>110448</v>
      </c>
      <c r="E1806">
        <f>IF('Support - Calculation Detail'!E1806="","",'Support - Calculation Detail'!E1806)</f>
        <v>0</v>
      </c>
      <c r="G1806">
        <f>IF('Support - Calculation Detail'!F1806="","",'Support - Calculation Detail'!F1806)</f>
        <v>110448</v>
      </c>
      <c r="H1806">
        <f>IF('Support - Calculation Detail'!G1806="","",'Support - Calculation Detail'!G1806)</f>
        <v>1.04</v>
      </c>
      <c r="I1806">
        <f>IF('Support - Calculation Detail'!H1806="","",'Support - Calculation Detail'!H1806)</f>
        <v>114866</v>
      </c>
      <c r="J1806">
        <f>IF('Support - Calculation Detail'!I1806="","",'Support - Calculation Detail'!I1806)</f>
        <v>0</v>
      </c>
      <c r="K1806">
        <f>IF('Support - Calculation Detail'!K1806="","",'Support - Calculation Detail'!K1806)</f>
        <v>114866</v>
      </c>
      <c r="L1806">
        <f>IF('Support - Calculation Detail'!L1806="","",'Support - Calculation Detail'!L1806)</f>
        <v>21078</v>
      </c>
      <c r="M1806">
        <f>IF('Support - Calculation Detail'!M1806="","",'Support - Calculation Detail'!M1806)</f>
        <v>0</v>
      </c>
      <c r="N1806">
        <f>IF('Support - Calculation Detail'!N1806="","",'Support - Calculation Detail'!N1806)</f>
        <v>0</v>
      </c>
      <c r="P1806">
        <f>IF('Support - Calculation Detail'!O1806="","",'Support - Calculation Detail'!O1806)</f>
        <v>135944</v>
      </c>
      <c r="Q1806" t="b">
        <v>1</v>
      </c>
      <c r="R1806" t="str">
        <f t="shared" si="140"/>
        <v>4830754</v>
      </c>
      <c r="S1806" t="str">
        <f t="shared" si="141"/>
        <v>4830754-UT</v>
      </c>
      <c r="T1806" t="str">
        <f t="shared" si="142"/>
        <v>4830754-UT</v>
      </c>
      <c r="U1806" t="str">
        <f t="shared" si="143"/>
        <v>3</v>
      </c>
      <c r="V1806" t="str">
        <f t="shared" si="144"/>
        <v>UT</v>
      </c>
    </row>
    <row r="1807" spans="1:22" x14ac:dyDescent="0.35">
      <c r="A1807" t="str">
        <f>IF('Support - Calculation Detail'!A1807="","",LEFT('Support - Calculation Detail'!A1807,7)&amp;"-"&amp;RIGHT('Support - Calculation Detail'!A1807,2))</f>
        <v>4830755-UT</v>
      </c>
      <c r="B1807" t="str">
        <f>IF('Support - Calculation Detail'!C1807="","",'Support - Calculation Detail'!C1807)</f>
        <v>48</v>
      </c>
      <c r="C1807" t="str">
        <f>IF('Support - Calculation Detail'!B1807="","",'Support - Calculation Detail'!B1807)</f>
        <v>N</v>
      </c>
      <c r="D1807">
        <f>IF('Support - Calculation Detail'!D1807="","",'Support - Calculation Detail'!D1807)</f>
        <v>1617832</v>
      </c>
      <c r="E1807">
        <f>IF('Support - Calculation Detail'!E1807="","",'Support - Calculation Detail'!E1807)</f>
        <v>0</v>
      </c>
      <c r="G1807">
        <f>IF('Support - Calculation Detail'!F1807="","",'Support - Calculation Detail'!F1807)</f>
        <v>1617832</v>
      </c>
      <c r="H1807">
        <f>IF('Support - Calculation Detail'!G1807="","",'Support - Calculation Detail'!G1807)</f>
        <v>1.04</v>
      </c>
      <c r="I1807">
        <f>IF('Support - Calculation Detail'!H1807="","",'Support - Calculation Detail'!H1807)</f>
        <v>1682545</v>
      </c>
      <c r="J1807">
        <f>IF('Support - Calculation Detail'!I1807="","",'Support - Calculation Detail'!I1807)</f>
        <v>0</v>
      </c>
      <c r="K1807">
        <f>IF('Support - Calculation Detail'!K1807="","",'Support - Calculation Detail'!K1807)</f>
        <v>1682545</v>
      </c>
      <c r="L1807">
        <f>IF('Support - Calculation Detail'!L1807="","",'Support - Calculation Detail'!L1807)</f>
        <v>190553</v>
      </c>
      <c r="M1807">
        <f>IF('Support - Calculation Detail'!M1807="","",'Support - Calculation Detail'!M1807)</f>
        <v>0</v>
      </c>
      <c r="N1807">
        <f>IF('Support - Calculation Detail'!N1807="","",'Support - Calculation Detail'!N1807)</f>
        <v>0</v>
      </c>
      <c r="P1807">
        <f>IF('Support - Calculation Detail'!O1807="","",'Support - Calculation Detail'!O1807)</f>
        <v>1873098</v>
      </c>
      <c r="Q1807" t="b">
        <v>1</v>
      </c>
      <c r="R1807" t="str">
        <f t="shared" si="140"/>
        <v>4830755</v>
      </c>
      <c r="S1807" t="str">
        <f t="shared" si="141"/>
        <v>4830755-UT</v>
      </c>
      <c r="T1807" t="str">
        <f t="shared" si="142"/>
        <v>4830755-UT</v>
      </c>
      <c r="U1807" t="str">
        <f t="shared" si="143"/>
        <v>3</v>
      </c>
      <c r="V1807" t="str">
        <f t="shared" si="144"/>
        <v>UT</v>
      </c>
    </row>
    <row r="1808" spans="1:22" x14ac:dyDescent="0.35">
      <c r="A1808" t="str">
        <f>IF('Support - Calculation Detail'!A1808="","",LEFT('Support - Calculation Detail'!A1808,7)&amp;"-"&amp;RIGHT('Support - Calculation Detail'!A1808,2))</f>
        <v>4830755-FT</v>
      </c>
      <c r="B1808" t="str">
        <f>IF('Support - Calculation Detail'!C1808="","",'Support - Calculation Detail'!C1808)</f>
        <v>48</v>
      </c>
      <c r="C1808" t="str">
        <f>IF('Support - Calculation Detail'!B1808="","",'Support - Calculation Detail'!B1808)</f>
        <v>N</v>
      </c>
      <c r="D1808">
        <f>IF('Support - Calculation Detail'!D1808="","",'Support - Calculation Detail'!D1808)</f>
        <v>1712844</v>
      </c>
      <c r="E1808">
        <f>IF('Support - Calculation Detail'!E1808="","",'Support - Calculation Detail'!E1808)</f>
        <v>3816492</v>
      </c>
      <c r="G1808">
        <f>IF('Support - Calculation Detail'!F1808="","",'Support - Calculation Detail'!F1808)</f>
        <v>5529336</v>
      </c>
      <c r="H1808">
        <f>IF('Support - Calculation Detail'!G1808="","",'Support - Calculation Detail'!G1808)</f>
        <v>1.04</v>
      </c>
      <c r="I1808">
        <f>IF('Support - Calculation Detail'!H1808="","",'Support - Calculation Detail'!H1808)</f>
        <v>5750509</v>
      </c>
      <c r="J1808">
        <f>IF('Support - Calculation Detail'!I1808="","",'Support - Calculation Detail'!I1808)</f>
        <v>0</v>
      </c>
      <c r="K1808">
        <f>IF('Support - Calculation Detail'!K1808="","",'Support - Calculation Detail'!K1808)</f>
        <v>5750509</v>
      </c>
      <c r="L1808">
        <f>IF('Support - Calculation Detail'!L1808="","",'Support - Calculation Detail'!L1808)</f>
        <v>0</v>
      </c>
      <c r="M1808">
        <f>IF('Support - Calculation Detail'!M1808="","",'Support - Calculation Detail'!M1808)</f>
        <v>0</v>
      </c>
      <c r="N1808">
        <f>IF('Support - Calculation Detail'!N1808="","",'Support - Calculation Detail'!N1808)</f>
        <v>0</v>
      </c>
      <c r="P1808">
        <f>IF('Support - Calculation Detail'!O1808="","",'Support - Calculation Detail'!O1808)</f>
        <v>5750509</v>
      </c>
      <c r="Q1808" t="b">
        <v>1</v>
      </c>
      <c r="R1808" t="str">
        <f t="shared" si="140"/>
        <v>4830755</v>
      </c>
      <c r="S1808" t="str">
        <f t="shared" si="141"/>
        <v>4830755-FT</v>
      </c>
      <c r="T1808" t="str">
        <f t="shared" si="142"/>
        <v>4830755-FT</v>
      </c>
      <c r="U1808" t="str">
        <f t="shared" si="143"/>
        <v>3</v>
      </c>
      <c r="V1808" t="str">
        <f t="shared" si="144"/>
        <v>FT</v>
      </c>
    </row>
    <row r="1809" spans="1:22" x14ac:dyDescent="0.35">
      <c r="A1809" t="str">
        <f>IF('Support - Calculation Detail'!A1809="","",LEFT('Support - Calculation Detail'!A1809,7)&amp;"-"&amp;RIGHT('Support - Calculation Detail'!A1809,2))</f>
        <v>4830756-UT</v>
      </c>
      <c r="B1809" t="str">
        <f>IF('Support - Calculation Detail'!C1809="","",'Support - Calculation Detail'!C1809)</f>
        <v>48</v>
      </c>
      <c r="C1809" t="str">
        <f>IF('Support - Calculation Detail'!B1809="","",'Support - Calculation Detail'!B1809)</f>
        <v>N</v>
      </c>
      <c r="D1809">
        <f>IF('Support - Calculation Detail'!D1809="","",'Support - Calculation Detail'!D1809)</f>
        <v>8079</v>
      </c>
      <c r="E1809">
        <f>IF('Support - Calculation Detail'!E1809="","",'Support - Calculation Detail'!E1809)</f>
        <v>0</v>
      </c>
      <c r="G1809">
        <f>IF('Support - Calculation Detail'!F1809="","",'Support - Calculation Detail'!F1809)</f>
        <v>8079</v>
      </c>
      <c r="H1809">
        <f>IF('Support - Calculation Detail'!G1809="","",'Support - Calculation Detail'!G1809)</f>
        <v>1.04</v>
      </c>
      <c r="I1809">
        <f>IF('Support - Calculation Detail'!H1809="","",'Support - Calculation Detail'!H1809)</f>
        <v>8402</v>
      </c>
      <c r="J1809">
        <f>IF('Support - Calculation Detail'!I1809="","",'Support - Calculation Detail'!I1809)</f>
        <v>0</v>
      </c>
      <c r="K1809">
        <f>IF('Support - Calculation Detail'!K1809="","",'Support - Calculation Detail'!K1809)</f>
        <v>8402</v>
      </c>
      <c r="L1809">
        <f>IF('Support - Calculation Detail'!L1809="","",'Support - Calculation Detail'!L1809)</f>
        <v>0</v>
      </c>
      <c r="M1809">
        <f>IF('Support - Calculation Detail'!M1809="","",'Support - Calculation Detail'!M1809)</f>
        <v>0</v>
      </c>
      <c r="N1809">
        <f>IF('Support - Calculation Detail'!N1809="","",'Support - Calculation Detail'!N1809)</f>
        <v>0</v>
      </c>
      <c r="P1809">
        <f>IF('Support - Calculation Detail'!O1809="","",'Support - Calculation Detail'!O1809)</f>
        <v>8402</v>
      </c>
      <c r="Q1809" t="b">
        <v>1</v>
      </c>
      <c r="R1809" t="str">
        <f t="shared" si="140"/>
        <v>4830756</v>
      </c>
      <c r="S1809" t="str">
        <f t="shared" si="141"/>
        <v>4830756-UT</v>
      </c>
      <c r="T1809" t="str">
        <f t="shared" si="142"/>
        <v>4830756-UT</v>
      </c>
      <c r="U1809" t="str">
        <f t="shared" si="143"/>
        <v>3</v>
      </c>
      <c r="V1809" t="str">
        <f t="shared" si="144"/>
        <v>UT</v>
      </c>
    </row>
    <row r="1810" spans="1:22" x14ac:dyDescent="0.35">
      <c r="A1810" t="str">
        <f>IF('Support - Calculation Detail'!A1810="","",LEFT('Support - Calculation Detail'!A1810,7)&amp;"-"&amp;RIGHT('Support - Calculation Detail'!A1810,2))</f>
        <v>4830757-UT</v>
      </c>
      <c r="B1810" t="str">
        <f>IF('Support - Calculation Detail'!C1810="","",'Support - Calculation Detail'!C1810)</f>
        <v>48</v>
      </c>
      <c r="C1810" t="str">
        <f>IF('Support - Calculation Detail'!B1810="","",'Support - Calculation Detail'!B1810)</f>
        <v>N</v>
      </c>
      <c r="D1810">
        <f>IF('Support - Calculation Detail'!D1810="","",'Support - Calculation Detail'!D1810)</f>
        <v>328701</v>
      </c>
      <c r="E1810">
        <f>IF('Support - Calculation Detail'!E1810="","",'Support - Calculation Detail'!E1810)</f>
        <v>0</v>
      </c>
      <c r="G1810">
        <f>IF('Support - Calculation Detail'!F1810="","",'Support - Calculation Detail'!F1810)</f>
        <v>328701</v>
      </c>
      <c r="H1810">
        <f>IF('Support - Calculation Detail'!G1810="","",'Support - Calculation Detail'!G1810)</f>
        <v>1.04</v>
      </c>
      <c r="I1810">
        <f>IF('Support - Calculation Detail'!H1810="","",'Support - Calculation Detail'!H1810)</f>
        <v>341849</v>
      </c>
      <c r="J1810">
        <f>IF('Support - Calculation Detail'!I1810="","",'Support - Calculation Detail'!I1810)</f>
        <v>0</v>
      </c>
      <c r="K1810">
        <f>IF('Support - Calculation Detail'!K1810="","",'Support - Calculation Detail'!K1810)</f>
        <v>341849</v>
      </c>
      <c r="L1810">
        <f>IF('Support - Calculation Detail'!L1810="","",'Support - Calculation Detail'!L1810)</f>
        <v>0</v>
      </c>
      <c r="M1810">
        <f>IF('Support - Calculation Detail'!M1810="","",'Support - Calculation Detail'!M1810)</f>
        <v>0</v>
      </c>
      <c r="N1810">
        <f>IF('Support - Calculation Detail'!N1810="","",'Support - Calculation Detail'!N1810)</f>
        <v>0</v>
      </c>
      <c r="P1810">
        <f>IF('Support - Calculation Detail'!O1810="","",'Support - Calculation Detail'!O1810)</f>
        <v>341849</v>
      </c>
      <c r="Q1810" t="b">
        <v>1</v>
      </c>
      <c r="R1810" t="str">
        <f t="shared" si="140"/>
        <v>4830757</v>
      </c>
      <c r="S1810" t="str">
        <f t="shared" si="141"/>
        <v>4830757-UT</v>
      </c>
      <c r="T1810" t="str">
        <f t="shared" si="142"/>
        <v>4830757-UT</v>
      </c>
      <c r="U1810" t="str">
        <f t="shared" si="143"/>
        <v>3</v>
      </c>
      <c r="V1810" t="str">
        <f t="shared" si="144"/>
        <v>UT</v>
      </c>
    </row>
    <row r="1811" spans="1:22" x14ac:dyDescent="0.35">
      <c r="A1811" t="str">
        <f>IF('Support - Calculation Detail'!A1811="","",LEFT('Support - Calculation Detail'!A1811,7)&amp;"-"&amp;RIGHT('Support - Calculation Detail'!A1811,2))</f>
        <v>4830758-UT</v>
      </c>
      <c r="B1811" t="str">
        <f>IF('Support - Calculation Detail'!C1811="","",'Support - Calculation Detail'!C1811)</f>
        <v>48</v>
      </c>
      <c r="C1811" t="str">
        <f>IF('Support - Calculation Detail'!B1811="","",'Support - Calculation Detail'!B1811)</f>
        <v>N</v>
      </c>
      <c r="D1811">
        <f>IF('Support - Calculation Detail'!D1811="","",'Support - Calculation Detail'!D1811)</f>
        <v>12537</v>
      </c>
      <c r="E1811">
        <f>IF('Support - Calculation Detail'!E1811="","",'Support - Calculation Detail'!E1811)</f>
        <v>0</v>
      </c>
      <c r="G1811">
        <f>IF('Support - Calculation Detail'!F1811="","",'Support - Calculation Detail'!F1811)</f>
        <v>12537</v>
      </c>
      <c r="H1811">
        <f>IF('Support - Calculation Detail'!G1811="","",'Support - Calculation Detail'!G1811)</f>
        <v>1.04</v>
      </c>
      <c r="I1811">
        <f>IF('Support - Calculation Detail'!H1811="","",'Support - Calculation Detail'!H1811)</f>
        <v>13038</v>
      </c>
      <c r="J1811">
        <f>IF('Support - Calculation Detail'!I1811="","",'Support - Calculation Detail'!I1811)</f>
        <v>0</v>
      </c>
      <c r="K1811">
        <f>IF('Support - Calculation Detail'!K1811="","",'Support - Calculation Detail'!K1811)</f>
        <v>13038</v>
      </c>
      <c r="L1811">
        <f>IF('Support - Calculation Detail'!L1811="","",'Support - Calculation Detail'!L1811)</f>
        <v>0</v>
      </c>
      <c r="M1811">
        <f>IF('Support - Calculation Detail'!M1811="","",'Support - Calculation Detail'!M1811)</f>
        <v>0</v>
      </c>
      <c r="N1811">
        <f>IF('Support - Calculation Detail'!N1811="","",'Support - Calculation Detail'!N1811)</f>
        <v>0</v>
      </c>
      <c r="P1811">
        <f>IF('Support - Calculation Detail'!O1811="","",'Support - Calculation Detail'!O1811)</f>
        <v>13038</v>
      </c>
      <c r="Q1811" t="b">
        <v>1</v>
      </c>
      <c r="R1811" t="str">
        <f t="shared" si="140"/>
        <v>4830758</v>
      </c>
      <c r="S1811" t="str">
        <f t="shared" si="141"/>
        <v>4830758-UT</v>
      </c>
      <c r="T1811" t="str">
        <f t="shared" si="142"/>
        <v>4830758-UT</v>
      </c>
      <c r="U1811" t="str">
        <f t="shared" si="143"/>
        <v>3</v>
      </c>
      <c r="V1811" t="str">
        <f t="shared" si="144"/>
        <v>UT</v>
      </c>
    </row>
    <row r="1812" spans="1:22" x14ac:dyDescent="0.35">
      <c r="A1812" t="str">
        <f>IF('Support - Calculation Detail'!A1812="","",LEFT('Support - Calculation Detail'!A1812,7)&amp;"-"&amp;RIGHT('Support - Calculation Detail'!A1812,2))</f>
        <v>4860955-UT</v>
      </c>
      <c r="B1812" t="str">
        <f>IF('Support - Calculation Detail'!C1812="","",'Support - Calculation Detail'!C1812)</f>
        <v>48</v>
      </c>
      <c r="C1812" t="str">
        <f>IF('Support - Calculation Detail'!B1812="","",'Support - Calculation Detail'!B1812)</f>
        <v>N</v>
      </c>
      <c r="D1812">
        <f>IF('Support - Calculation Detail'!D1812="","",'Support - Calculation Detail'!D1812)</f>
        <v>33479</v>
      </c>
      <c r="E1812">
        <f>IF('Support - Calculation Detail'!E1812="","",'Support - Calculation Detail'!E1812)</f>
        <v>0</v>
      </c>
      <c r="G1812">
        <f>IF('Support - Calculation Detail'!F1812="","",'Support - Calculation Detail'!F1812)</f>
        <v>33479</v>
      </c>
      <c r="H1812">
        <f>IF('Support - Calculation Detail'!G1812="","",'Support - Calculation Detail'!G1812)</f>
        <v>1.04</v>
      </c>
      <c r="I1812">
        <f>IF('Support - Calculation Detail'!H1812="","",'Support - Calculation Detail'!H1812)</f>
        <v>34818</v>
      </c>
      <c r="J1812">
        <f>IF('Support - Calculation Detail'!I1812="","",'Support - Calculation Detail'!I1812)</f>
        <v>0</v>
      </c>
      <c r="K1812">
        <f>IF('Support - Calculation Detail'!K1812="","",'Support - Calculation Detail'!K1812)</f>
        <v>34818</v>
      </c>
      <c r="L1812">
        <f>IF('Support - Calculation Detail'!L1812="","",'Support - Calculation Detail'!L1812)</f>
        <v>0</v>
      </c>
      <c r="M1812">
        <f>IF('Support - Calculation Detail'!M1812="","",'Support - Calculation Detail'!M1812)</f>
        <v>0</v>
      </c>
      <c r="N1812">
        <f>IF('Support - Calculation Detail'!N1812="","",'Support - Calculation Detail'!N1812)</f>
        <v>0</v>
      </c>
      <c r="P1812">
        <f>IF('Support - Calculation Detail'!O1812="","",'Support - Calculation Detail'!O1812)</f>
        <v>34818</v>
      </c>
      <c r="Q1812" t="b">
        <v>1</v>
      </c>
      <c r="R1812" t="str">
        <f t="shared" si="140"/>
        <v>4860955</v>
      </c>
      <c r="S1812" t="str">
        <f t="shared" si="141"/>
        <v>4860955-UT</v>
      </c>
      <c r="T1812" t="str">
        <f t="shared" si="142"/>
        <v>4860955-UT</v>
      </c>
      <c r="U1812" t="str">
        <f t="shared" si="143"/>
        <v>6</v>
      </c>
      <c r="V1812" t="str">
        <f t="shared" si="144"/>
        <v>UT</v>
      </c>
    </row>
    <row r="1813" spans="1:22" x14ac:dyDescent="0.35">
      <c r="A1813" t="str">
        <f>IF('Support - Calculation Detail'!A1813="","",LEFT('Support - Calculation Detail'!A1813,7)&amp;"-"&amp;RIGHT('Support - Calculation Detail'!A1813,2))</f>
        <v>4845245-SO</v>
      </c>
      <c r="B1813" t="str">
        <f>IF('Support - Calculation Detail'!C1813="","",'Support - Calculation Detail'!C1813)</f>
        <v>48</v>
      </c>
      <c r="C1813" t="str">
        <f>IF('Support - Calculation Detail'!B1813="","",'Support - Calculation Detail'!B1813)</f>
        <v>N</v>
      </c>
      <c r="D1813">
        <f>IF('Support - Calculation Detail'!D1813="","",'Support - Calculation Detail'!D1813)</f>
        <v>4203904</v>
      </c>
      <c r="E1813">
        <f>IF('Support - Calculation Detail'!E1813="","",'Support - Calculation Detail'!E1813)</f>
        <v>0</v>
      </c>
      <c r="G1813">
        <f>IF('Support - Calculation Detail'!F1813="","",'Support - Calculation Detail'!F1813)</f>
        <v>4203904</v>
      </c>
      <c r="H1813">
        <f>IF('Support - Calculation Detail'!G1813="","",'Support - Calculation Detail'!G1813)</f>
        <v>1.04</v>
      </c>
      <c r="I1813">
        <f>IF('Support - Calculation Detail'!H1813="","",'Support - Calculation Detail'!H1813)</f>
        <v>4372060</v>
      </c>
      <c r="J1813">
        <f>IF('Support - Calculation Detail'!I1813="","",'Support - Calculation Detail'!I1813)</f>
        <v>0</v>
      </c>
      <c r="K1813">
        <f>IF('Support - Calculation Detail'!K1813="","",'Support - Calculation Detail'!K1813)</f>
        <v>4372060</v>
      </c>
      <c r="L1813">
        <f>IF('Support - Calculation Detail'!L1813="","",'Support - Calculation Detail'!L1813)</f>
        <v>0</v>
      </c>
      <c r="M1813">
        <f>IF('Support - Calculation Detail'!M1813="","",'Support - Calculation Detail'!M1813)</f>
        <v>0</v>
      </c>
      <c r="N1813">
        <f>IF('Support - Calculation Detail'!N1813="","",'Support - Calculation Detail'!N1813)</f>
        <v>0</v>
      </c>
      <c r="P1813">
        <f>IF('Support - Calculation Detail'!O1813="","",'Support - Calculation Detail'!O1813)</f>
        <v>4372060</v>
      </c>
      <c r="Q1813" t="b">
        <v>1</v>
      </c>
      <c r="R1813" t="str">
        <f t="shared" si="140"/>
        <v>4845245</v>
      </c>
      <c r="S1813" t="str">
        <f t="shared" si="141"/>
        <v>4845245-SO</v>
      </c>
      <c r="T1813" t="str">
        <f t="shared" si="142"/>
        <v>4845245-SO</v>
      </c>
      <c r="U1813" t="str">
        <f t="shared" si="143"/>
        <v>4</v>
      </c>
      <c r="V1813" t="str">
        <f t="shared" si="144"/>
        <v>SO</v>
      </c>
    </row>
    <row r="1814" spans="1:22" x14ac:dyDescent="0.35">
      <c r="A1814" t="str">
        <f>IF('Support - Calculation Detail'!A1814="","",LEFT('Support - Calculation Detail'!A1814,7)&amp;"-"&amp;RIGHT('Support - Calculation Detail'!A1814,2))</f>
        <v>4845255-SO</v>
      </c>
      <c r="B1814" t="str">
        <f>IF('Support - Calculation Detail'!C1814="","",'Support - Calculation Detail'!C1814)</f>
        <v>48</v>
      </c>
      <c r="C1814" t="str">
        <f>IF('Support - Calculation Detail'!B1814="","",'Support - Calculation Detail'!B1814)</f>
        <v>N</v>
      </c>
      <c r="D1814">
        <f>IF('Support - Calculation Detail'!D1814="","",'Support - Calculation Detail'!D1814)</f>
        <v>5741570</v>
      </c>
      <c r="E1814">
        <f>IF('Support - Calculation Detail'!E1814="","",'Support - Calculation Detail'!E1814)</f>
        <v>0</v>
      </c>
      <c r="G1814">
        <f>IF('Support - Calculation Detail'!F1814="","",'Support - Calculation Detail'!F1814)</f>
        <v>5741570</v>
      </c>
      <c r="H1814">
        <f>IF('Support - Calculation Detail'!G1814="","",'Support - Calculation Detail'!G1814)</f>
        <v>1.04</v>
      </c>
      <c r="I1814">
        <f>IF('Support - Calculation Detail'!H1814="","",'Support - Calculation Detail'!H1814)</f>
        <v>5971233</v>
      </c>
      <c r="J1814">
        <f>IF('Support - Calculation Detail'!I1814="","",'Support - Calculation Detail'!I1814)</f>
        <v>0</v>
      </c>
      <c r="K1814">
        <f>IF('Support - Calculation Detail'!K1814="","",'Support - Calculation Detail'!K1814)</f>
        <v>5971233</v>
      </c>
      <c r="L1814">
        <f>IF('Support - Calculation Detail'!L1814="","",'Support - Calculation Detail'!L1814)</f>
        <v>0</v>
      </c>
      <c r="M1814">
        <f>IF('Support - Calculation Detail'!M1814="","",'Support - Calculation Detail'!M1814)</f>
        <v>0</v>
      </c>
      <c r="N1814">
        <f>IF('Support - Calculation Detail'!N1814="","",'Support - Calculation Detail'!N1814)</f>
        <v>0</v>
      </c>
      <c r="P1814">
        <f>IF('Support - Calculation Detail'!O1814="","",'Support - Calculation Detail'!O1814)</f>
        <v>5971233</v>
      </c>
      <c r="Q1814" t="b">
        <v>1</v>
      </c>
      <c r="R1814" t="str">
        <f t="shared" si="140"/>
        <v>4845255</v>
      </c>
      <c r="S1814" t="str">
        <f t="shared" si="141"/>
        <v>4845255-SO</v>
      </c>
      <c r="T1814" t="str">
        <f t="shared" si="142"/>
        <v>4845255-SO</v>
      </c>
      <c r="U1814" t="str">
        <f t="shared" si="143"/>
        <v>4</v>
      </c>
      <c r="V1814" t="str">
        <f t="shared" si="144"/>
        <v>SO</v>
      </c>
    </row>
    <row r="1815" spans="1:22" x14ac:dyDescent="0.35">
      <c r="A1815" t="str">
        <f>IF('Support - Calculation Detail'!A1815="","",LEFT('Support - Calculation Detail'!A1815,7)&amp;"-"&amp;RIGHT('Support - Calculation Detail'!A1815,2))</f>
        <v>4845265-SO</v>
      </c>
      <c r="B1815" t="str">
        <f>IF('Support - Calculation Detail'!C1815="","",'Support - Calculation Detail'!C1815)</f>
        <v>48</v>
      </c>
      <c r="C1815" t="str">
        <f>IF('Support - Calculation Detail'!B1815="","",'Support - Calculation Detail'!B1815)</f>
        <v>N</v>
      </c>
      <c r="D1815">
        <f>IF('Support - Calculation Detail'!D1815="","",'Support - Calculation Detail'!D1815)</f>
        <v>2119036</v>
      </c>
      <c r="E1815">
        <f>IF('Support - Calculation Detail'!E1815="","",'Support - Calculation Detail'!E1815)</f>
        <v>0</v>
      </c>
      <c r="G1815">
        <f>IF('Support - Calculation Detail'!F1815="","",'Support - Calculation Detail'!F1815)</f>
        <v>2119036</v>
      </c>
      <c r="H1815">
        <f>IF('Support - Calculation Detail'!G1815="","",'Support - Calculation Detail'!G1815)</f>
        <v>1.04</v>
      </c>
      <c r="I1815">
        <f>IF('Support - Calculation Detail'!H1815="","",'Support - Calculation Detail'!H1815)</f>
        <v>2203797</v>
      </c>
      <c r="J1815">
        <f>IF('Support - Calculation Detail'!I1815="","",'Support - Calculation Detail'!I1815)</f>
        <v>0</v>
      </c>
      <c r="K1815">
        <f>IF('Support - Calculation Detail'!K1815="","",'Support - Calculation Detail'!K1815)</f>
        <v>2203797</v>
      </c>
      <c r="L1815">
        <f>IF('Support - Calculation Detail'!L1815="","",'Support - Calculation Detail'!L1815)</f>
        <v>0</v>
      </c>
      <c r="M1815">
        <f>IF('Support - Calculation Detail'!M1815="","",'Support - Calculation Detail'!M1815)</f>
        <v>0</v>
      </c>
      <c r="N1815">
        <f>IF('Support - Calculation Detail'!N1815="","",'Support - Calculation Detail'!N1815)</f>
        <v>0</v>
      </c>
      <c r="P1815">
        <f>IF('Support - Calculation Detail'!O1815="","",'Support - Calculation Detail'!O1815)</f>
        <v>2203797</v>
      </c>
      <c r="Q1815" t="b">
        <v>1</v>
      </c>
      <c r="R1815" t="str">
        <f t="shared" si="140"/>
        <v>4845265</v>
      </c>
      <c r="S1815" t="str">
        <f t="shared" si="141"/>
        <v>4845265-SO</v>
      </c>
      <c r="T1815" t="str">
        <f t="shared" si="142"/>
        <v>4845265-SO</v>
      </c>
      <c r="U1815" t="str">
        <f t="shared" si="143"/>
        <v>4</v>
      </c>
      <c r="V1815" t="str">
        <f t="shared" si="144"/>
        <v>SO</v>
      </c>
    </row>
    <row r="1816" spans="1:22" x14ac:dyDescent="0.35">
      <c r="A1816" t="str">
        <f>IF('Support - Calculation Detail'!A1816="","",LEFT('Support - Calculation Detail'!A1816,7)&amp;"-"&amp;RIGHT('Support - Calculation Detail'!A1816,2))</f>
        <v>4845275-SO</v>
      </c>
      <c r="B1816" t="str">
        <f>IF('Support - Calculation Detail'!C1816="","",'Support - Calculation Detail'!C1816)</f>
        <v>48</v>
      </c>
      <c r="C1816" t="str">
        <f>IF('Support - Calculation Detail'!B1816="","",'Support - Calculation Detail'!B1816)</f>
        <v>N</v>
      </c>
      <c r="D1816">
        <f>IF('Support - Calculation Detail'!D1816="","",'Support - Calculation Detail'!D1816)</f>
        <v>17460420</v>
      </c>
      <c r="E1816">
        <f>IF('Support - Calculation Detail'!E1816="","",'Support - Calculation Detail'!E1816)</f>
        <v>0</v>
      </c>
      <c r="G1816">
        <f>IF('Support - Calculation Detail'!F1816="","",'Support - Calculation Detail'!F1816)</f>
        <v>17460420</v>
      </c>
      <c r="H1816">
        <f>IF('Support - Calculation Detail'!G1816="","",'Support - Calculation Detail'!G1816)</f>
        <v>1.04</v>
      </c>
      <c r="I1816">
        <f>IF('Support - Calculation Detail'!H1816="","",'Support - Calculation Detail'!H1816)</f>
        <v>18158837</v>
      </c>
      <c r="J1816">
        <f>IF('Support - Calculation Detail'!I1816="","",'Support - Calculation Detail'!I1816)</f>
        <v>0</v>
      </c>
      <c r="K1816">
        <f>IF('Support - Calculation Detail'!K1816="","",'Support - Calculation Detail'!K1816)</f>
        <v>18158837</v>
      </c>
      <c r="L1816">
        <f>IF('Support - Calculation Detail'!L1816="","",'Support - Calculation Detail'!L1816)</f>
        <v>0</v>
      </c>
      <c r="M1816">
        <f>IF('Support - Calculation Detail'!M1816="","",'Support - Calculation Detail'!M1816)</f>
        <v>0</v>
      </c>
      <c r="N1816">
        <f>IF('Support - Calculation Detail'!N1816="","",'Support - Calculation Detail'!N1816)</f>
        <v>0</v>
      </c>
      <c r="P1816">
        <f>IF('Support - Calculation Detail'!O1816="","",'Support - Calculation Detail'!O1816)</f>
        <v>18158837</v>
      </c>
      <c r="Q1816" t="b">
        <v>1</v>
      </c>
      <c r="R1816" t="str">
        <f t="shared" si="140"/>
        <v>4845275</v>
      </c>
      <c r="S1816" t="str">
        <f t="shared" si="141"/>
        <v>4845275-SO</v>
      </c>
      <c r="T1816" t="str">
        <f t="shared" si="142"/>
        <v>4845275-SO</v>
      </c>
      <c r="U1816" t="str">
        <f t="shared" si="143"/>
        <v>4</v>
      </c>
      <c r="V1816" t="str">
        <f t="shared" si="144"/>
        <v>SO</v>
      </c>
    </row>
    <row r="1817" spans="1:22" x14ac:dyDescent="0.35">
      <c r="A1817" t="str">
        <f>IF('Support - Calculation Detail'!A1817="","",LEFT('Support - Calculation Detail'!A1817,7)&amp;"-"&amp;RIGHT('Support - Calculation Detail'!A1817,2))</f>
        <v>4845280-SO</v>
      </c>
      <c r="B1817" t="str">
        <f>IF('Support - Calculation Detail'!C1817="","",'Support - Calculation Detail'!C1817)</f>
        <v>48</v>
      </c>
      <c r="C1817" t="str">
        <f>IF('Support - Calculation Detail'!B1817="","",'Support - Calculation Detail'!B1817)</f>
        <v>N</v>
      </c>
      <c r="D1817">
        <f>IF('Support - Calculation Detail'!D1817="","",'Support - Calculation Detail'!D1817)</f>
        <v>2134670</v>
      </c>
      <c r="E1817">
        <f>IF('Support - Calculation Detail'!E1817="","",'Support - Calculation Detail'!E1817)</f>
        <v>0</v>
      </c>
      <c r="G1817">
        <f>IF('Support - Calculation Detail'!F1817="","",'Support - Calculation Detail'!F1817)</f>
        <v>2134670</v>
      </c>
      <c r="H1817">
        <f>IF('Support - Calculation Detail'!G1817="","",'Support - Calculation Detail'!G1817)</f>
        <v>1.04</v>
      </c>
      <c r="I1817">
        <f>IF('Support - Calculation Detail'!H1817="","",'Support - Calculation Detail'!H1817)</f>
        <v>2220057</v>
      </c>
      <c r="J1817">
        <f>IF('Support - Calculation Detail'!I1817="","",'Support - Calculation Detail'!I1817)</f>
        <v>0</v>
      </c>
      <c r="K1817">
        <f>IF('Support - Calculation Detail'!K1817="","",'Support - Calculation Detail'!K1817)</f>
        <v>2220057</v>
      </c>
      <c r="L1817">
        <f>IF('Support - Calculation Detail'!L1817="","",'Support - Calculation Detail'!L1817)</f>
        <v>0</v>
      </c>
      <c r="M1817">
        <f>IF('Support - Calculation Detail'!M1817="","",'Support - Calculation Detail'!M1817)</f>
        <v>0</v>
      </c>
      <c r="N1817">
        <f>IF('Support - Calculation Detail'!N1817="","",'Support - Calculation Detail'!N1817)</f>
        <v>0</v>
      </c>
      <c r="P1817">
        <f>IF('Support - Calculation Detail'!O1817="","",'Support - Calculation Detail'!O1817)</f>
        <v>2220057</v>
      </c>
      <c r="Q1817" t="b">
        <v>1</v>
      </c>
      <c r="R1817" t="str">
        <f t="shared" si="140"/>
        <v>4845280</v>
      </c>
      <c r="S1817" t="str">
        <f t="shared" si="141"/>
        <v>4845280-SO</v>
      </c>
      <c r="T1817" t="str">
        <f t="shared" si="142"/>
        <v>4845280-SO</v>
      </c>
      <c r="U1817" t="str">
        <f t="shared" si="143"/>
        <v>4</v>
      </c>
      <c r="V1817" t="str">
        <f t="shared" si="144"/>
        <v>SO</v>
      </c>
    </row>
    <row r="1818" spans="1:22" x14ac:dyDescent="0.35">
      <c r="A1818" t="str">
        <f>IF('Support - Calculation Detail'!A1818="","",LEFT('Support - Calculation Detail'!A1818,7)&amp;"-"&amp;RIGHT('Support - Calculation Detail'!A1818,2))</f>
        <v>4910000-UT</v>
      </c>
      <c r="B1818" t="str">
        <f>IF('Support - Calculation Detail'!C1818="","",'Support - Calculation Detail'!C1818)</f>
        <v>49</v>
      </c>
      <c r="C1818" t="str">
        <f>IF('Support - Calculation Detail'!B1818="","",'Support - Calculation Detail'!B1818)</f>
        <v>N</v>
      </c>
      <c r="D1818">
        <f>IF('Support - Calculation Detail'!D1818="","",'Support - Calculation Detail'!D1818)</f>
        <v>188767418</v>
      </c>
      <c r="E1818">
        <f>IF('Support - Calculation Detail'!E1818="","",'Support - Calculation Detail'!E1818)</f>
        <v>0</v>
      </c>
      <c r="G1818">
        <f>IF('Support - Calculation Detail'!F1818="","",'Support - Calculation Detail'!F1818)</f>
        <v>188767418</v>
      </c>
      <c r="H1818">
        <f>IF('Support - Calculation Detail'!G1818="","",'Support - Calculation Detail'!G1818)</f>
        <v>1.04</v>
      </c>
      <c r="I1818">
        <f>IF('Support - Calculation Detail'!H1818="","",'Support - Calculation Detail'!H1818)</f>
        <v>196318115</v>
      </c>
      <c r="J1818">
        <f>IF('Support - Calculation Detail'!I1818="","",'Support - Calculation Detail'!I1818)</f>
        <v>0</v>
      </c>
      <c r="K1818">
        <f>IF('Support - Calculation Detail'!K1818="","",'Support - Calculation Detail'!K1818)</f>
        <v>196318115</v>
      </c>
      <c r="L1818">
        <f>IF('Support - Calculation Detail'!L1818="","",'Support - Calculation Detail'!L1818)</f>
        <v>20204436</v>
      </c>
      <c r="M1818">
        <f>IF('Support - Calculation Detail'!M1818="","",'Support - Calculation Detail'!M1818)</f>
        <v>8740785</v>
      </c>
      <c r="N1818">
        <f>IF('Support - Calculation Detail'!N1818="","",'Support - Calculation Detail'!N1818)</f>
        <v>18142846.650576606</v>
      </c>
      <c r="P1818">
        <f>IF('Support - Calculation Detail'!O1818="","",'Support - Calculation Detail'!O1818)</f>
        <v>243406182.65057659</v>
      </c>
      <c r="Q1818" t="b">
        <v>1</v>
      </c>
      <c r="R1818" t="str">
        <f t="shared" si="140"/>
        <v>4910000</v>
      </c>
      <c r="S1818" t="str">
        <f t="shared" si="141"/>
        <v>4910000-UT</v>
      </c>
      <c r="T1818" t="str">
        <f t="shared" si="142"/>
        <v>4910000-UT</v>
      </c>
      <c r="U1818" t="str">
        <f t="shared" si="143"/>
        <v>1</v>
      </c>
      <c r="V1818" t="str">
        <f t="shared" si="144"/>
        <v>UT</v>
      </c>
    </row>
    <row r="1819" spans="1:22" x14ac:dyDescent="0.35">
      <c r="A1819" t="str">
        <f>IF('Support - Calculation Detail'!A1819="","",LEFT('Support - Calculation Detail'!A1819,7)&amp;"-"&amp;RIGHT('Support - Calculation Detail'!A1819,2))</f>
        <v>4920001-UT</v>
      </c>
      <c r="B1819" t="str">
        <f>IF('Support - Calculation Detail'!C1819="","",'Support - Calculation Detail'!C1819)</f>
        <v>49</v>
      </c>
      <c r="C1819" t="str">
        <f>IF('Support - Calculation Detail'!B1819="","",'Support - Calculation Detail'!B1819)</f>
        <v>N</v>
      </c>
      <c r="D1819">
        <f>IF('Support - Calculation Detail'!D1819="","",'Support - Calculation Detail'!D1819)</f>
        <v>4680135</v>
      </c>
      <c r="E1819">
        <f>IF('Support - Calculation Detail'!E1819="","",'Support - Calculation Detail'!E1819)</f>
        <v>0</v>
      </c>
      <c r="G1819">
        <f>IF('Support - Calculation Detail'!F1819="","",'Support - Calculation Detail'!F1819)</f>
        <v>4680135</v>
      </c>
      <c r="H1819">
        <f>IF('Support - Calculation Detail'!G1819="","",'Support - Calculation Detail'!G1819)</f>
        <v>1.04</v>
      </c>
      <c r="I1819">
        <f>IF('Support - Calculation Detail'!H1819="","",'Support - Calculation Detail'!H1819)</f>
        <v>4867340</v>
      </c>
      <c r="J1819">
        <f>IF('Support - Calculation Detail'!I1819="","",'Support - Calculation Detail'!I1819)</f>
        <v>0</v>
      </c>
      <c r="K1819">
        <f>IF('Support - Calculation Detail'!K1819="","",'Support - Calculation Detail'!K1819)</f>
        <v>4867340</v>
      </c>
      <c r="L1819">
        <f>IF('Support - Calculation Detail'!L1819="","",'Support - Calculation Detail'!L1819)</f>
        <v>0</v>
      </c>
      <c r="M1819">
        <f>IF('Support - Calculation Detail'!M1819="","",'Support - Calculation Detail'!M1819)</f>
        <v>0</v>
      </c>
      <c r="N1819">
        <f>IF('Support - Calculation Detail'!N1819="","",'Support - Calculation Detail'!N1819)</f>
        <v>0</v>
      </c>
      <c r="P1819">
        <f>IF('Support - Calculation Detail'!O1819="","",'Support - Calculation Detail'!O1819)</f>
        <v>4867340</v>
      </c>
      <c r="Q1819" t="b">
        <v>1</v>
      </c>
      <c r="R1819" t="str">
        <f t="shared" si="140"/>
        <v>4920001</v>
      </c>
      <c r="S1819" t="str">
        <f t="shared" si="141"/>
        <v>4920001-UT</v>
      </c>
      <c r="T1819" t="str">
        <f t="shared" si="142"/>
        <v>4920001-UT</v>
      </c>
      <c r="U1819" t="str">
        <f t="shared" si="143"/>
        <v>2</v>
      </c>
      <c r="V1819" t="str">
        <f t="shared" si="144"/>
        <v>UT</v>
      </c>
    </row>
    <row r="1820" spans="1:22" x14ac:dyDescent="0.35">
      <c r="A1820" t="str">
        <f>IF('Support - Calculation Detail'!A1820="","",LEFT('Support - Calculation Detail'!A1820,7)&amp;"-"&amp;RIGHT('Support - Calculation Detail'!A1820,2))</f>
        <v>4920002-UT</v>
      </c>
      <c r="B1820" t="str">
        <f>IF('Support - Calculation Detail'!C1820="","",'Support - Calculation Detail'!C1820)</f>
        <v>49</v>
      </c>
      <c r="C1820" t="str">
        <f>IF('Support - Calculation Detail'!B1820="","",'Support - Calculation Detail'!B1820)</f>
        <v>N</v>
      </c>
      <c r="D1820">
        <f>IF('Support - Calculation Detail'!D1820="","",'Support - Calculation Detail'!D1820)</f>
        <v>183381</v>
      </c>
      <c r="E1820">
        <f>IF('Support - Calculation Detail'!E1820="","",'Support - Calculation Detail'!E1820)</f>
        <v>0</v>
      </c>
      <c r="G1820">
        <f>IF('Support - Calculation Detail'!F1820="","",'Support - Calculation Detail'!F1820)</f>
        <v>183381</v>
      </c>
      <c r="H1820">
        <f>IF('Support - Calculation Detail'!G1820="","",'Support - Calculation Detail'!G1820)</f>
        <v>1.04</v>
      </c>
      <c r="I1820">
        <f>IF('Support - Calculation Detail'!H1820="","",'Support - Calculation Detail'!H1820)</f>
        <v>190716</v>
      </c>
      <c r="J1820">
        <f>IF('Support - Calculation Detail'!I1820="","",'Support - Calculation Detail'!I1820)</f>
        <v>0</v>
      </c>
      <c r="K1820">
        <f>IF('Support - Calculation Detail'!K1820="","",'Support - Calculation Detail'!K1820)</f>
        <v>190716</v>
      </c>
      <c r="L1820">
        <f>IF('Support - Calculation Detail'!L1820="","",'Support - Calculation Detail'!L1820)</f>
        <v>0</v>
      </c>
      <c r="M1820">
        <f>IF('Support - Calculation Detail'!M1820="","",'Support - Calculation Detail'!M1820)</f>
        <v>0</v>
      </c>
      <c r="N1820">
        <f>IF('Support - Calculation Detail'!N1820="","",'Support - Calculation Detail'!N1820)</f>
        <v>0</v>
      </c>
      <c r="P1820">
        <f>IF('Support - Calculation Detail'!O1820="","",'Support - Calculation Detail'!O1820)</f>
        <v>190716</v>
      </c>
      <c r="Q1820" t="b">
        <v>1</v>
      </c>
      <c r="R1820" t="str">
        <f t="shared" si="140"/>
        <v>4920002</v>
      </c>
      <c r="S1820" t="str">
        <f t="shared" si="141"/>
        <v>4920002-UT</v>
      </c>
      <c r="T1820" t="str">
        <f t="shared" si="142"/>
        <v>4920002-UT</v>
      </c>
      <c r="U1820" t="str">
        <f t="shared" si="143"/>
        <v>2</v>
      </c>
      <c r="V1820" t="str">
        <f t="shared" si="144"/>
        <v>UT</v>
      </c>
    </row>
    <row r="1821" spans="1:22" x14ac:dyDescent="0.35">
      <c r="A1821" t="str">
        <f>IF('Support - Calculation Detail'!A1821="","",LEFT('Support - Calculation Detail'!A1821,7)&amp;"-"&amp;RIGHT('Support - Calculation Detail'!A1821,2))</f>
        <v>4920002-TF</v>
      </c>
      <c r="B1821" t="str">
        <f>IF('Support - Calculation Detail'!C1821="","",'Support - Calculation Detail'!C1821)</f>
        <v>49</v>
      </c>
      <c r="C1821" t="str">
        <f>IF('Support - Calculation Detail'!B1821="","",'Support - Calculation Detail'!B1821)</f>
        <v>N</v>
      </c>
      <c r="D1821">
        <f>IF('Support - Calculation Detail'!D1821="","",'Support - Calculation Detail'!D1821)</f>
        <v>14296160</v>
      </c>
      <c r="E1821">
        <f>IF('Support - Calculation Detail'!E1821="","",'Support - Calculation Detail'!E1821)</f>
        <v>0</v>
      </c>
      <c r="G1821">
        <f>IF('Support - Calculation Detail'!F1821="","",'Support - Calculation Detail'!F1821)</f>
        <v>14296160</v>
      </c>
      <c r="H1821">
        <f>IF('Support - Calculation Detail'!G1821="","",'Support - Calculation Detail'!G1821)</f>
        <v>1.04</v>
      </c>
      <c r="I1821">
        <f>IF('Support - Calculation Detail'!H1821="","",'Support - Calculation Detail'!H1821)</f>
        <v>14868006</v>
      </c>
      <c r="J1821">
        <f>IF('Support - Calculation Detail'!I1821="","",'Support - Calculation Detail'!I1821)</f>
        <v>0</v>
      </c>
      <c r="K1821">
        <f>IF('Support - Calculation Detail'!K1821="","",'Support - Calculation Detail'!K1821)</f>
        <v>14868006</v>
      </c>
      <c r="L1821">
        <f>IF('Support - Calculation Detail'!L1821="","",'Support - Calculation Detail'!L1821)</f>
        <v>0</v>
      </c>
      <c r="M1821">
        <f>IF('Support - Calculation Detail'!M1821="","",'Support - Calculation Detail'!M1821)</f>
        <v>0</v>
      </c>
      <c r="N1821">
        <f>IF('Support - Calculation Detail'!N1821="","",'Support - Calculation Detail'!N1821)</f>
        <v>0</v>
      </c>
      <c r="P1821">
        <f>IF('Support - Calculation Detail'!O1821="","",'Support - Calculation Detail'!O1821)</f>
        <v>14868006</v>
      </c>
      <c r="Q1821" t="b">
        <v>1</v>
      </c>
      <c r="R1821" t="str">
        <f t="shared" si="140"/>
        <v>4920002</v>
      </c>
      <c r="S1821" t="str">
        <f t="shared" si="141"/>
        <v>4920002-TF</v>
      </c>
      <c r="T1821" t="str">
        <f t="shared" si="142"/>
        <v>4920002-TF</v>
      </c>
      <c r="U1821" t="str">
        <f t="shared" si="143"/>
        <v>2</v>
      </c>
      <c r="V1821" t="str">
        <f t="shared" si="144"/>
        <v>TF</v>
      </c>
    </row>
    <row r="1822" spans="1:22" x14ac:dyDescent="0.35">
      <c r="A1822" t="str">
        <f>IF('Support - Calculation Detail'!A1822="","",LEFT('Support - Calculation Detail'!A1822,7)&amp;"-"&amp;RIGHT('Support - Calculation Detail'!A1822,2))</f>
        <v>4920003-UT</v>
      </c>
      <c r="B1822" t="str">
        <f>IF('Support - Calculation Detail'!C1822="","",'Support - Calculation Detail'!C1822)</f>
        <v>49</v>
      </c>
      <c r="C1822" t="str">
        <f>IF('Support - Calculation Detail'!B1822="","",'Support - Calculation Detail'!B1822)</f>
        <v>N</v>
      </c>
      <c r="D1822">
        <f>IF('Support - Calculation Detail'!D1822="","",'Support - Calculation Detail'!D1822)</f>
        <v>939120</v>
      </c>
      <c r="E1822">
        <f>IF('Support - Calculation Detail'!E1822="","",'Support - Calculation Detail'!E1822)</f>
        <v>0</v>
      </c>
      <c r="G1822">
        <f>IF('Support - Calculation Detail'!F1822="","",'Support - Calculation Detail'!F1822)</f>
        <v>939120</v>
      </c>
      <c r="H1822">
        <f>IF('Support - Calculation Detail'!G1822="","",'Support - Calculation Detail'!G1822)</f>
        <v>1.04</v>
      </c>
      <c r="I1822">
        <f>IF('Support - Calculation Detail'!H1822="","",'Support - Calculation Detail'!H1822)</f>
        <v>976685</v>
      </c>
      <c r="J1822">
        <f>IF('Support - Calculation Detail'!I1822="","",'Support - Calculation Detail'!I1822)</f>
        <v>0</v>
      </c>
      <c r="K1822">
        <f>IF('Support - Calculation Detail'!K1822="","",'Support - Calculation Detail'!K1822)</f>
        <v>976685</v>
      </c>
      <c r="L1822">
        <f>IF('Support - Calculation Detail'!L1822="","",'Support - Calculation Detail'!L1822)</f>
        <v>0</v>
      </c>
      <c r="M1822">
        <f>IF('Support - Calculation Detail'!M1822="","",'Support - Calculation Detail'!M1822)</f>
        <v>0</v>
      </c>
      <c r="N1822">
        <f>IF('Support - Calculation Detail'!N1822="","",'Support - Calculation Detail'!N1822)</f>
        <v>0</v>
      </c>
      <c r="P1822">
        <f>IF('Support - Calculation Detail'!O1822="","",'Support - Calculation Detail'!O1822)</f>
        <v>976685</v>
      </c>
      <c r="Q1822" t="b">
        <v>1</v>
      </c>
      <c r="R1822" t="str">
        <f t="shared" si="140"/>
        <v>4920003</v>
      </c>
      <c r="S1822" t="str">
        <f t="shared" si="141"/>
        <v>4920003-UT</v>
      </c>
      <c r="T1822" t="str">
        <f t="shared" si="142"/>
        <v>4920003-UT</v>
      </c>
      <c r="U1822" t="str">
        <f t="shared" si="143"/>
        <v>2</v>
      </c>
      <c r="V1822" t="str">
        <f t="shared" si="144"/>
        <v>UT</v>
      </c>
    </row>
    <row r="1823" spans="1:22" x14ac:dyDescent="0.35">
      <c r="A1823" t="str">
        <f>IF('Support - Calculation Detail'!A1823="","",LEFT('Support - Calculation Detail'!A1823,7)&amp;"-"&amp;RIGHT('Support - Calculation Detail'!A1823,2))</f>
        <v>4920004-UT</v>
      </c>
      <c r="B1823" t="str">
        <f>IF('Support - Calculation Detail'!C1823="","",'Support - Calculation Detail'!C1823)</f>
        <v>49</v>
      </c>
      <c r="C1823" t="str">
        <f>IF('Support - Calculation Detail'!B1823="","",'Support - Calculation Detail'!B1823)</f>
        <v>N</v>
      </c>
      <c r="D1823">
        <f>IF('Support - Calculation Detail'!D1823="","",'Support - Calculation Detail'!D1823)</f>
        <v>540491</v>
      </c>
      <c r="E1823">
        <f>IF('Support - Calculation Detail'!E1823="","",'Support - Calculation Detail'!E1823)</f>
        <v>0</v>
      </c>
      <c r="G1823">
        <f>IF('Support - Calculation Detail'!F1823="","",'Support - Calculation Detail'!F1823)</f>
        <v>540491</v>
      </c>
      <c r="H1823">
        <f>IF('Support - Calculation Detail'!G1823="","",'Support - Calculation Detail'!G1823)</f>
        <v>1.04</v>
      </c>
      <c r="I1823">
        <f>IF('Support - Calculation Detail'!H1823="","",'Support - Calculation Detail'!H1823)</f>
        <v>562111</v>
      </c>
      <c r="J1823">
        <f>IF('Support - Calculation Detail'!I1823="","",'Support - Calculation Detail'!I1823)</f>
        <v>0</v>
      </c>
      <c r="K1823">
        <f>IF('Support - Calculation Detail'!K1823="","",'Support - Calculation Detail'!K1823)</f>
        <v>562111</v>
      </c>
      <c r="L1823">
        <f>IF('Support - Calculation Detail'!L1823="","",'Support - Calculation Detail'!L1823)</f>
        <v>0</v>
      </c>
      <c r="M1823">
        <f>IF('Support - Calculation Detail'!M1823="","",'Support - Calculation Detail'!M1823)</f>
        <v>0</v>
      </c>
      <c r="N1823">
        <f>IF('Support - Calculation Detail'!N1823="","",'Support - Calculation Detail'!N1823)</f>
        <v>0</v>
      </c>
      <c r="P1823">
        <f>IF('Support - Calculation Detail'!O1823="","",'Support - Calculation Detail'!O1823)</f>
        <v>562111</v>
      </c>
      <c r="Q1823" t="b">
        <v>1</v>
      </c>
      <c r="R1823" t="str">
        <f t="shared" si="140"/>
        <v>4920004</v>
      </c>
      <c r="S1823" t="str">
        <f t="shared" si="141"/>
        <v>4920004-UT</v>
      </c>
      <c r="T1823" t="str">
        <f t="shared" si="142"/>
        <v>4920004-UT</v>
      </c>
      <c r="U1823" t="str">
        <f t="shared" si="143"/>
        <v>2</v>
      </c>
      <c r="V1823" t="str">
        <f t="shared" si="144"/>
        <v>UT</v>
      </c>
    </row>
    <row r="1824" spans="1:22" x14ac:dyDescent="0.35">
      <c r="A1824" t="str">
        <f>IF('Support - Calculation Detail'!A1824="","",LEFT('Support - Calculation Detail'!A1824,7)&amp;"-"&amp;RIGHT('Support - Calculation Detail'!A1824,2))</f>
        <v>4920005-UT</v>
      </c>
      <c r="B1824" t="str">
        <f>IF('Support - Calculation Detail'!C1824="","",'Support - Calculation Detail'!C1824)</f>
        <v>49</v>
      </c>
      <c r="C1824" t="str">
        <f>IF('Support - Calculation Detail'!B1824="","",'Support - Calculation Detail'!B1824)</f>
        <v>N</v>
      </c>
      <c r="D1824">
        <f>IF('Support - Calculation Detail'!D1824="","",'Support - Calculation Detail'!D1824)</f>
        <v>585229</v>
      </c>
      <c r="E1824">
        <f>IF('Support - Calculation Detail'!E1824="","",'Support - Calculation Detail'!E1824)</f>
        <v>0</v>
      </c>
      <c r="G1824">
        <f>IF('Support - Calculation Detail'!F1824="","",'Support - Calculation Detail'!F1824)</f>
        <v>585229</v>
      </c>
      <c r="H1824">
        <f>IF('Support - Calculation Detail'!G1824="","",'Support - Calculation Detail'!G1824)</f>
        <v>1.04</v>
      </c>
      <c r="I1824">
        <f>IF('Support - Calculation Detail'!H1824="","",'Support - Calculation Detail'!H1824)</f>
        <v>608638</v>
      </c>
      <c r="J1824">
        <f>IF('Support - Calculation Detail'!I1824="","",'Support - Calculation Detail'!I1824)</f>
        <v>0</v>
      </c>
      <c r="K1824">
        <f>IF('Support - Calculation Detail'!K1824="","",'Support - Calculation Detail'!K1824)</f>
        <v>608638</v>
      </c>
      <c r="L1824">
        <f>IF('Support - Calculation Detail'!L1824="","",'Support - Calculation Detail'!L1824)</f>
        <v>0</v>
      </c>
      <c r="M1824">
        <f>IF('Support - Calculation Detail'!M1824="","",'Support - Calculation Detail'!M1824)</f>
        <v>0</v>
      </c>
      <c r="N1824">
        <f>IF('Support - Calculation Detail'!N1824="","",'Support - Calculation Detail'!N1824)</f>
        <v>0</v>
      </c>
      <c r="P1824">
        <f>IF('Support - Calculation Detail'!O1824="","",'Support - Calculation Detail'!O1824)</f>
        <v>608638</v>
      </c>
      <c r="Q1824" t="b">
        <v>1</v>
      </c>
      <c r="R1824" t="str">
        <f t="shared" si="140"/>
        <v>4920005</v>
      </c>
      <c r="S1824" t="str">
        <f t="shared" si="141"/>
        <v>4920005-UT</v>
      </c>
      <c r="T1824" t="str">
        <f t="shared" si="142"/>
        <v>4920005-UT</v>
      </c>
      <c r="U1824" t="str">
        <f t="shared" si="143"/>
        <v>2</v>
      </c>
      <c r="V1824" t="str">
        <f t="shared" si="144"/>
        <v>UT</v>
      </c>
    </row>
    <row r="1825" spans="1:22" x14ac:dyDescent="0.35">
      <c r="A1825" t="str">
        <f>IF('Support - Calculation Detail'!A1825="","",LEFT('Support - Calculation Detail'!A1825,7)&amp;"-"&amp;RIGHT('Support - Calculation Detail'!A1825,2))</f>
        <v>4920006-UT</v>
      </c>
      <c r="B1825" t="str">
        <f>IF('Support - Calculation Detail'!C1825="","",'Support - Calculation Detail'!C1825)</f>
        <v>49</v>
      </c>
      <c r="C1825" t="str">
        <f>IF('Support - Calculation Detail'!B1825="","",'Support - Calculation Detail'!B1825)</f>
        <v>N</v>
      </c>
      <c r="D1825">
        <f>IF('Support - Calculation Detail'!D1825="","",'Support - Calculation Detail'!D1825)</f>
        <v>0</v>
      </c>
      <c r="E1825">
        <f>IF('Support - Calculation Detail'!E1825="","",'Support - Calculation Detail'!E1825)</f>
        <v>0</v>
      </c>
      <c r="G1825">
        <f>IF('Support - Calculation Detail'!F1825="","",'Support - Calculation Detail'!F1825)</f>
        <v>0</v>
      </c>
      <c r="H1825">
        <f>IF('Support - Calculation Detail'!G1825="","",'Support - Calculation Detail'!G1825)</f>
        <v>1.04</v>
      </c>
      <c r="I1825">
        <f>IF('Support - Calculation Detail'!H1825="","",'Support - Calculation Detail'!H1825)</f>
        <v>0</v>
      </c>
      <c r="J1825">
        <f>IF('Support - Calculation Detail'!I1825="","",'Support - Calculation Detail'!I1825)</f>
        <v>0</v>
      </c>
      <c r="K1825">
        <f>IF('Support - Calculation Detail'!K1825="","",'Support - Calculation Detail'!K1825)</f>
        <v>0</v>
      </c>
      <c r="L1825">
        <f>IF('Support - Calculation Detail'!L1825="","",'Support - Calculation Detail'!L1825)</f>
        <v>0</v>
      </c>
      <c r="M1825">
        <f>IF('Support - Calculation Detail'!M1825="","",'Support - Calculation Detail'!M1825)</f>
        <v>0</v>
      </c>
      <c r="N1825">
        <f>IF('Support - Calculation Detail'!N1825="","",'Support - Calculation Detail'!N1825)</f>
        <v>0</v>
      </c>
      <c r="P1825">
        <f>IF('Support - Calculation Detail'!O1825="","",'Support - Calculation Detail'!O1825)</f>
        <v>0</v>
      </c>
      <c r="Q1825" t="b">
        <v>1</v>
      </c>
      <c r="R1825" t="str">
        <f t="shared" si="140"/>
        <v>4920006</v>
      </c>
      <c r="S1825" t="str">
        <f t="shared" si="141"/>
        <v>4920006-UT</v>
      </c>
      <c r="T1825" t="str">
        <f t="shared" si="142"/>
        <v>4920006-UT</v>
      </c>
      <c r="U1825" t="str">
        <f t="shared" si="143"/>
        <v>2</v>
      </c>
      <c r="V1825" t="str">
        <f t="shared" si="144"/>
        <v>UT</v>
      </c>
    </row>
    <row r="1826" spans="1:22" x14ac:dyDescent="0.35">
      <c r="A1826" t="str">
        <f>IF('Support - Calculation Detail'!A1826="","",LEFT('Support - Calculation Detail'!A1826,7)&amp;"-"&amp;RIGHT('Support - Calculation Detail'!A1826,2))</f>
        <v>4920006-TF</v>
      </c>
      <c r="B1826" t="str">
        <f>IF('Support - Calculation Detail'!C1826="","",'Support - Calculation Detail'!C1826)</f>
        <v>49</v>
      </c>
      <c r="C1826" t="str">
        <f>IF('Support - Calculation Detail'!B1826="","",'Support - Calculation Detail'!B1826)</f>
        <v>N</v>
      </c>
      <c r="D1826">
        <f>IF('Support - Calculation Detail'!D1826="","",'Support - Calculation Detail'!D1826)</f>
        <v>27902078</v>
      </c>
      <c r="E1826">
        <f>IF('Support - Calculation Detail'!E1826="","",'Support - Calculation Detail'!E1826)</f>
        <v>0</v>
      </c>
      <c r="G1826">
        <f>IF('Support - Calculation Detail'!F1826="","",'Support - Calculation Detail'!F1826)</f>
        <v>27902078</v>
      </c>
      <c r="H1826">
        <f>IF('Support - Calculation Detail'!G1826="","",'Support - Calculation Detail'!G1826)</f>
        <v>1.04</v>
      </c>
      <c r="I1826">
        <f>IF('Support - Calculation Detail'!H1826="","",'Support - Calculation Detail'!H1826)</f>
        <v>29018161</v>
      </c>
      <c r="J1826">
        <f>IF('Support - Calculation Detail'!I1826="","",'Support - Calculation Detail'!I1826)</f>
        <v>0</v>
      </c>
      <c r="K1826">
        <f>IF('Support - Calculation Detail'!K1826="","",'Support - Calculation Detail'!K1826)</f>
        <v>29018161</v>
      </c>
      <c r="L1826">
        <f>IF('Support - Calculation Detail'!L1826="","",'Support - Calculation Detail'!L1826)</f>
        <v>0</v>
      </c>
      <c r="M1826">
        <f>IF('Support - Calculation Detail'!M1826="","",'Support - Calculation Detail'!M1826)</f>
        <v>0</v>
      </c>
      <c r="N1826">
        <f>IF('Support - Calculation Detail'!N1826="","",'Support - Calculation Detail'!N1826)</f>
        <v>0</v>
      </c>
      <c r="P1826">
        <f>IF('Support - Calculation Detail'!O1826="","",'Support - Calculation Detail'!O1826)</f>
        <v>29018161</v>
      </c>
      <c r="Q1826" t="b">
        <v>1</v>
      </c>
      <c r="R1826" t="str">
        <f t="shared" si="140"/>
        <v>4920006</v>
      </c>
      <c r="S1826" t="str">
        <f t="shared" si="141"/>
        <v>4920006-TF</v>
      </c>
      <c r="T1826" t="str">
        <f t="shared" si="142"/>
        <v>4920006-TF</v>
      </c>
      <c r="U1826" t="str">
        <f t="shared" si="143"/>
        <v>2</v>
      </c>
      <c r="V1826" t="str">
        <f t="shared" si="144"/>
        <v>TF</v>
      </c>
    </row>
    <row r="1827" spans="1:22" x14ac:dyDescent="0.35">
      <c r="A1827" t="str">
        <f>IF('Support - Calculation Detail'!A1827="","",LEFT('Support - Calculation Detail'!A1827,7)&amp;"-"&amp;RIGHT('Support - Calculation Detail'!A1827,2))</f>
        <v>4920007-UT</v>
      </c>
      <c r="B1827" t="str">
        <f>IF('Support - Calculation Detail'!C1827="","",'Support - Calculation Detail'!C1827)</f>
        <v>49</v>
      </c>
      <c r="C1827" t="str">
        <f>IF('Support - Calculation Detail'!B1827="","",'Support - Calculation Detail'!B1827)</f>
        <v>N</v>
      </c>
      <c r="D1827">
        <f>IF('Support - Calculation Detail'!D1827="","",'Support - Calculation Detail'!D1827)</f>
        <v>467458</v>
      </c>
      <c r="E1827">
        <f>IF('Support - Calculation Detail'!E1827="","",'Support - Calculation Detail'!E1827)</f>
        <v>0</v>
      </c>
      <c r="G1827">
        <f>IF('Support - Calculation Detail'!F1827="","",'Support - Calculation Detail'!F1827)</f>
        <v>467458</v>
      </c>
      <c r="H1827">
        <f>IF('Support - Calculation Detail'!G1827="","",'Support - Calculation Detail'!G1827)</f>
        <v>1.04</v>
      </c>
      <c r="I1827">
        <f>IF('Support - Calculation Detail'!H1827="","",'Support - Calculation Detail'!H1827)</f>
        <v>486156</v>
      </c>
      <c r="J1827">
        <f>IF('Support - Calculation Detail'!I1827="","",'Support - Calculation Detail'!I1827)</f>
        <v>0</v>
      </c>
      <c r="K1827">
        <f>IF('Support - Calculation Detail'!K1827="","",'Support - Calculation Detail'!K1827)</f>
        <v>486156</v>
      </c>
      <c r="L1827">
        <f>IF('Support - Calculation Detail'!L1827="","",'Support - Calculation Detail'!L1827)</f>
        <v>0</v>
      </c>
      <c r="M1827">
        <f>IF('Support - Calculation Detail'!M1827="","",'Support - Calculation Detail'!M1827)</f>
        <v>0</v>
      </c>
      <c r="N1827">
        <f>IF('Support - Calculation Detail'!N1827="","",'Support - Calculation Detail'!N1827)</f>
        <v>0</v>
      </c>
      <c r="P1827">
        <f>IF('Support - Calculation Detail'!O1827="","",'Support - Calculation Detail'!O1827)</f>
        <v>486156</v>
      </c>
      <c r="Q1827" t="b">
        <v>1</v>
      </c>
      <c r="R1827" t="str">
        <f t="shared" si="140"/>
        <v>4920007</v>
      </c>
      <c r="S1827" t="str">
        <f t="shared" si="141"/>
        <v>4920007-UT</v>
      </c>
      <c r="T1827" t="str">
        <f t="shared" si="142"/>
        <v>4920007-UT</v>
      </c>
      <c r="U1827" t="str">
        <f t="shared" si="143"/>
        <v>2</v>
      </c>
      <c r="V1827" t="str">
        <f t="shared" si="144"/>
        <v>UT</v>
      </c>
    </row>
    <row r="1828" spans="1:22" x14ac:dyDescent="0.35">
      <c r="A1828" t="str">
        <f>IF('Support - Calculation Detail'!A1828="","",LEFT('Support - Calculation Detail'!A1828,7)&amp;"-"&amp;RIGHT('Support - Calculation Detail'!A1828,2))</f>
        <v>4920008-UT</v>
      </c>
      <c r="B1828" t="str">
        <f>IF('Support - Calculation Detail'!C1828="","",'Support - Calculation Detail'!C1828)</f>
        <v>49</v>
      </c>
      <c r="C1828" t="str">
        <f>IF('Support - Calculation Detail'!B1828="","",'Support - Calculation Detail'!B1828)</f>
        <v>N</v>
      </c>
      <c r="D1828">
        <f>IF('Support - Calculation Detail'!D1828="","",'Support - Calculation Detail'!D1828)</f>
        <v>1182849</v>
      </c>
      <c r="E1828">
        <f>IF('Support - Calculation Detail'!E1828="","",'Support - Calculation Detail'!E1828)</f>
        <v>0</v>
      </c>
      <c r="G1828">
        <f>IF('Support - Calculation Detail'!F1828="","",'Support - Calculation Detail'!F1828)</f>
        <v>1182849</v>
      </c>
      <c r="H1828">
        <f>IF('Support - Calculation Detail'!G1828="","",'Support - Calculation Detail'!G1828)</f>
        <v>1.04</v>
      </c>
      <c r="I1828">
        <f>IF('Support - Calculation Detail'!H1828="","",'Support - Calculation Detail'!H1828)</f>
        <v>1230163</v>
      </c>
      <c r="J1828">
        <f>IF('Support - Calculation Detail'!I1828="","",'Support - Calculation Detail'!I1828)</f>
        <v>0</v>
      </c>
      <c r="K1828">
        <f>IF('Support - Calculation Detail'!K1828="","",'Support - Calculation Detail'!K1828)</f>
        <v>1230163</v>
      </c>
      <c r="L1828">
        <f>IF('Support - Calculation Detail'!L1828="","",'Support - Calculation Detail'!L1828)</f>
        <v>0</v>
      </c>
      <c r="M1828">
        <f>IF('Support - Calculation Detail'!M1828="","",'Support - Calculation Detail'!M1828)</f>
        <v>0</v>
      </c>
      <c r="N1828">
        <f>IF('Support - Calculation Detail'!N1828="","",'Support - Calculation Detail'!N1828)</f>
        <v>0</v>
      </c>
      <c r="P1828">
        <f>IF('Support - Calculation Detail'!O1828="","",'Support - Calculation Detail'!O1828)</f>
        <v>1230163</v>
      </c>
      <c r="Q1828" t="b">
        <v>1</v>
      </c>
      <c r="R1828" t="str">
        <f t="shared" si="140"/>
        <v>4920008</v>
      </c>
      <c r="S1828" t="str">
        <f t="shared" si="141"/>
        <v>4920008-UT</v>
      </c>
      <c r="T1828" t="str">
        <f t="shared" si="142"/>
        <v>4920008-UT</v>
      </c>
      <c r="U1828" t="str">
        <f t="shared" si="143"/>
        <v>2</v>
      </c>
      <c r="V1828" t="str">
        <f t="shared" si="144"/>
        <v>UT</v>
      </c>
    </row>
    <row r="1829" spans="1:22" x14ac:dyDescent="0.35">
      <c r="A1829" t="str">
        <f>IF('Support - Calculation Detail'!A1829="","",LEFT('Support - Calculation Detail'!A1829,7)&amp;"-"&amp;RIGHT('Support - Calculation Detail'!A1829,2))</f>
        <v>4920009-UT</v>
      </c>
      <c r="B1829" t="str">
        <f>IF('Support - Calculation Detail'!C1829="","",'Support - Calculation Detail'!C1829)</f>
        <v>49</v>
      </c>
      <c r="C1829" t="str">
        <f>IF('Support - Calculation Detail'!B1829="","",'Support - Calculation Detail'!B1829)</f>
        <v>N</v>
      </c>
      <c r="D1829">
        <f>IF('Support - Calculation Detail'!D1829="","",'Support - Calculation Detail'!D1829)</f>
        <v>1886460</v>
      </c>
      <c r="E1829">
        <f>IF('Support - Calculation Detail'!E1829="","",'Support - Calculation Detail'!E1829)</f>
        <v>0</v>
      </c>
      <c r="G1829">
        <f>IF('Support - Calculation Detail'!F1829="","",'Support - Calculation Detail'!F1829)</f>
        <v>1886460</v>
      </c>
      <c r="H1829">
        <f>IF('Support - Calculation Detail'!G1829="","",'Support - Calculation Detail'!G1829)</f>
        <v>1.04</v>
      </c>
      <c r="I1829">
        <f>IF('Support - Calculation Detail'!H1829="","",'Support - Calculation Detail'!H1829)</f>
        <v>1961918</v>
      </c>
      <c r="J1829">
        <f>IF('Support - Calculation Detail'!I1829="","",'Support - Calculation Detail'!I1829)</f>
        <v>0</v>
      </c>
      <c r="K1829">
        <f>IF('Support - Calculation Detail'!K1829="","",'Support - Calculation Detail'!K1829)</f>
        <v>1961918</v>
      </c>
      <c r="L1829">
        <f>IF('Support - Calculation Detail'!L1829="","",'Support - Calculation Detail'!L1829)</f>
        <v>0</v>
      </c>
      <c r="M1829">
        <f>IF('Support - Calculation Detail'!M1829="","",'Support - Calculation Detail'!M1829)</f>
        <v>0</v>
      </c>
      <c r="N1829">
        <f>IF('Support - Calculation Detail'!N1829="","",'Support - Calculation Detail'!N1829)</f>
        <v>0</v>
      </c>
      <c r="P1829">
        <f>IF('Support - Calculation Detail'!O1829="","",'Support - Calculation Detail'!O1829)</f>
        <v>1961918</v>
      </c>
      <c r="Q1829" t="b">
        <v>1</v>
      </c>
      <c r="R1829" t="str">
        <f t="shared" si="140"/>
        <v>4920009</v>
      </c>
      <c r="S1829" t="str">
        <f t="shared" si="141"/>
        <v>4920009-UT</v>
      </c>
      <c r="T1829" t="str">
        <f t="shared" si="142"/>
        <v>4920009-UT</v>
      </c>
      <c r="U1829" t="str">
        <f t="shared" si="143"/>
        <v>2</v>
      </c>
      <c r="V1829" t="str">
        <f t="shared" si="144"/>
        <v>UT</v>
      </c>
    </row>
    <row r="1830" spans="1:22" x14ac:dyDescent="0.35">
      <c r="A1830" t="str">
        <f>IF('Support - Calculation Detail'!A1830="","",LEFT('Support - Calculation Detail'!A1830,7)&amp;"-"&amp;RIGHT('Support - Calculation Detail'!A1830,2))</f>
        <v>4920009-TF</v>
      </c>
      <c r="B1830" t="str">
        <f>IF('Support - Calculation Detail'!C1830="","",'Support - Calculation Detail'!C1830)</f>
        <v>49</v>
      </c>
      <c r="C1830" t="str">
        <f>IF('Support - Calculation Detail'!B1830="","",'Support - Calculation Detail'!B1830)</f>
        <v>N</v>
      </c>
      <c r="D1830">
        <f>IF('Support - Calculation Detail'!D1830="","",'Support - Calculation Detail'!D1830)</f>
        <v>32558474</v>
      </c>
      <c r="E1830">
        <f>IF('Support - Calculation Detail'!E1830="","",'Support - Calculation Detail'!E1830)</f>
        <v>0</v>
      </c>
      <c r="G1830">
        <f>IF('Support - Calculation Detail'!F1830="","",'Support - Calculation Detail'!F1830)</f>
        <v>32558474</v>
      </c>
      <c r="H1830">
        <f>IF('Support - Calculation Detail'!G1830="","",'Support - Calculation Detail'!G1830)</f>
        <v>1.04</v>
      </c>
      <c r="I1830">
        <f>IF('Support - Calculation Detail'!H1830="","",'Support - Calculation Detail'!H1830)</f>
        <v>33860813</v>
      </c>
      <c r="J1830">
        <f>IF('Support - Calculation Detail'!I1830="","",'Support - Calculation Detail'!I1830)</f>
        <v>0</v>
      </c>
      <c r="K1830">
        <f>IF('Support - Calculation Detail'!K1830="","",'Support - Calculation Detail'!K1830)</f>
        <v>33860813</v>
      </c>
      <c r="L1830">
        <f>IF('Support - Calculation Detail'!L1830="","",'Support - Calculation Detail'!L1830)</f>
        <v>0</v>
      </c>
      <c r="M1830">
        <f>IF('Support - Calculation Detail'!M1830="","",'Support - Calculation Detail'!M1830)</f>
        <v>0</v>
      </c>
      <c r="N1830">
        <f>IF('Support - Calculation Detail'!N1830="","",'Support - Calculation Detail'!N1830)</f>
        <v>0</v>
      </c>
      <c r="P1830">
        <f>IF('Support - Calculation Detail'!O1830="","",'Support - Calculation Detail'!O1830)</f>
        <v>33860813</v>
      </c>
      <c r="Q1830" t="b">
        <v>1</v>
      </c>
      <c r="R1830" t="str">
        <f t="shared" si="140"/>
        <v>4920009</v>
      </c>
      <c r="S1830" t="str">
        <f t="shared" si="141"/>
        <v>4920009-TF</v>
      </c>
      <c r="T1830" t="str">
        <f t="shared" si="142"/>
        <v>4920009-TF</v>
      </c>
      <c r="U1830" t="str">
        <f t="shared" si="143"/>
        <v>2</v>
      </c>
      <c r="V1830" t="str">
        <f t="shared" si="144"/>
        <v>TF</v>
      </c>
    </row>
    <row r="1831" spans="1:22" x14ac:dyDescent="0.35">
      <c r="A1831" t="str">
        <f>IF('Support - Calculation Detail'!A1831="","",LEFT('Support - Calculation Detail'!A1831,7)&amp;"-"&amp;RIGHT('Support - Calculation Detail'!A1831,2))</f>
        <v>4950143-UT</v>
      </c>
      <c r="B1831" t="str">
        <f>IF('Support - Calculation Detail'!C1831="","",'Support - Calculation Detail'!C1831)</f>
        <v>49</v>
      </c>
      <c r="C1831" t="str">
        <f>IF('Support - Calculation Detail'!B1831="","",'Support - Calculation Detail'!B1831)</f>
        <v>N</v>
      </c>
      <c r="D1831">
        <f>IF('Support - Calculation Detail'!D1831="","",'Support - Calculation Detail'!D1831)</f>
        <v>1279368</v>
      </c>
      <c r="E1831">
        <f>IF('Support - Calculation Detail'!E1831="","",'Support - Calculation Detail'!E1831)</f>
        <v>0</v>
      </c>
      <c r="G1831">
        <f>IF('Support - Calculation Detail'!F1831="","",'Support - Calculation Detail'!F1831)</f>
        <v>1279368</v>
      </c>
      <c r="H1831">
        <f>IF('Support - Calculation Detail'!G1831="","",'Support - Calculation Detail'!G1831)</f>
        <v>1.04</v>
      </c>
      <c r="I1831">
        <f>IF('Support - Calculation Detail'!H1831="","",'Support - Calculation Detail'!H1831)</f>
        <v>1330543</v>
      </c>
      <c r="J1831">
        <f>IF('Support - Calculation Detail'!I1831="","",'Support - Calculation Detail'!I1831)</f>
        <v>0</v>
      </c>
      <c r="K1831">
        <f>IF('Support - Calculation Detail'!K1831="","",'Support - Calculation Detail'!K1831)</f>
        <v>1330543</v>
      </c>
      <c r="L1831">
        <f>IF('Support - Calculation Detail'!L1831="","",'Support - Calculation Detail'!L1831)</f>
        <v>0</v>
      </c>
      <c r="M1831">
        <f>IF('Support - Calculation Detail'!M1831="","",'Support - Calculation Detail'!M1831)</f>
        <v>0</v>
      </c>
      <c r="N1831">
        <f>IF('Support - Calculation Detail'!N1831="","",'Support - Calculation Detail'!N1831)</f>
        <v>0</v>
      </c>
      <c r="P1831">
        <f>IF('Support - Calculation Detail'!O1831="","",'Support - Calculation Detail'!O1831)</f>
        <v>1330543</v>
      </c>
      <c r="Q1831" t="b">
        <v>1</v>
      </c>
      <c r="R1831" t="str">
        <f t="shared" si="140"/>
        <v>4950143</v>
      </c>
      <c r="S1831" t="str">
        <f t="shared" si="141"/>
        <v>4950143-UT</v>
      </c>
      <c r="T1831" t="str">
        <f t="shared" si="142"/>
        <v>4950143-UT</v>
      </c>
      <c r="U1831" t="str">
        <f t="shared" si="143"/>
        <v>5</v>
      </c>
      <c r="V1831" t="str">
        <f t="shared" si="144"/>
        <v>UT</v>
      </c>
    </row>
    <row r="1832" spans="1:22" x14ac:dyDescent="0.35">
      <c r="A1832" t="str">
        <f>IF('Support - Calculation Detail'!A1832="","",LEFT('Support - Calculation Detail'!A1832,7)&amp;"-"&amp;RIGHT('Support - Calculation Detail'!A1832,2))</f>
        <v>4950144-UT</v>
      </c>
      <c r="B1832" t="str">
        <f>IF('Support - Calculation Detail'!C1832="","",'Support - Calculation Detail'!C1832)</f>
        <v>49</v>
      </c>
      <c r="C1832" t="str">
        <f>IF('Support - Calculation Detail'!B1832="","",'Support - Calculation Detail'!B1832)</f>
        <v>N</v>
      </c>
      <c r="D1832">
        <f>IF('Support - Calculation Detail'!D1832="","",'Support - Calculation Detail'!D1832)</f>
        <v>53820214</v>
      </c>
      <c r="E1832">
        <f>IF('Support - Calculation Detail'!E1832="","",'Support - Calculation Detail'!E1832)</f>
        <v>0</v>
      </c>
      <c r="G1832">
        <f>IF('Support - Calculation Detail'!F1832="","",'Support - Calculation Detail'!F1832)</f>
        <v>53820214</v>
      </c>
      <c r="H1832">
        <f>IF('Support - Calculation Detail'!G1832="","",'Support - Calculation Detail'!G1832)</f>
        <v>1.04</v>
      </c>
      <c r="I1832">
        <f>IF('Support - Calculation Detail'!H1832="","",'Support - Calculation Detail'!H1832)</f>
        <v>55973023</v>
      </c>
      <c r="J1832">
        <f>IF('Support - Calculation Detail'!I1832="","",'Support - Calculation Detail'!I1832)</f>
        <v>0</v>
      </c>
      <c r="K1832">
        <f>IF('Support - Calculation Detail'!K1832="","",'Support - Calculation Detail'!K1832)</f>
        <v>55973023</v>
      </c>
      <c r="L1832">
        <f>IF('Support - Calculation Detail'!L1832="","",'Support - Calculation Detail'!L1832)</f>
        <v>0</v>
      </c>
      <c r="M1832">
        <f>IF('Support - Calculation Detail'!M1832="","",'Support - Calculation Detail'!M1832)</f>
        <v>0</v>
      </c>
      <c r="N1832">
        <f>IF('Support - Calculation Detail'!N1832="","",'Support - Calculation Detail'!N1832)</f>
        <v>0</v>
      </c>
      <c r="P1832">
        <f>IF('Support - Calculation Detail'!O1832="","",'Support - Calculation Detail'!O1832)</f>
        <v>55973023</v>
      </c>
      <c r="Q1832" t="b">
        <v>1</v>
      </c>
      <c r="R1832" t="str">
        <f t="shared" si="140"/>
        <v>4950144</v>
      </c>
      <c r="S1832" t="str">
        <f t="shared" si="141"/>
        <v>4950144-UT</v>
      </c>
      <c r="T1832" t="str">
        <f t="shared" si="142"/>
        <v>4950144-UT</v>
      </c>
      <c r="U1832" t="str">
        <f t="shared" si="143"/>
        <v>5</v>
      </c>
      <c r="V1832" t="str">
        <f t="shared" si="144"/>
        <v>UT</v>
      </c>
    </row>
    <row r="1833" spans="1:22" x14ac:dyDescent="0.35">
      <c r="A1833" t="str">
        <f>IF('Support - Calculation Detail'!A1833="","",LEFT('Support - Calculation Detail'!A1833,7)&amp;"-"&amp;RIGHT('Support - Calculation Detail'!A1833,2))</f>
        <v>4930306-UT</v>
      </c>
      <c r="B1833" t="str">
        <f>IF('Support - Calculation Detail'!C1833="","",'Support - Calculation Detail'!C1833)</f>
        <v>49</v>
      </c>
      <c r="C1833" t="str">
        <f>IF('Support - Calculation Detail'!B1833="","",'Support - Calculation Detail'!B1833)</f>
        <v>N</v>
      </c>
      <c r="D1833">
        <f>IF('Support - Calculation Detail'!D1833="","",'Support - Calculation Detail'!D1833)</f>
        <v>13860051</v>
      </c>
      <c r="E1833">
        <f>IF('Support - Calculation Detail'!E1833="","",'Support - Calculation Detail'!E1833)</f>
        <v>0</v>
      </c>
      <c r="G1833">
        <f>IF('Support - Calculation Detail'!F1833="","",'Support - Calculation Detail'!F1833)</f>
        <v>13860051</v>
      </c>
      <c r="H1833">
        <f>IF('Support - Calculation Detail'!G1833="","",'Support - Calculation Detail'!G1833)</f>
        <v>1.04</v>
      </c>
      <c r="I1833">
        <f>IF('Support - Calculation Detail'!H1833="","",'Support - Calculation Detail'!H1833)</f>
        <v>14414453</v>
      </c>
      <c r="J1833">
        <f>IF('Support - Calculation Detail'!I1833="","",'Support - Calculation Detail'!I1833)</f>
        <v>0</v>
      </c>
      <c r="K1833">
        <f>IF('Support - Calculation Detail'!K1833="","",'Support - Calculation Detail'!K1833)</f>
        <v>14414453</v>
      </c>
      <c r="L1833">
        <f>IF('Support - Calculation Detail'!L1833="","",'Support - Calculation Detail'!L1833)</f>
        <v>1156907</v>
      </c>
      <c r="M1833">
        <f>IF('Support - Calculation Detail'!M1833="","",'Support - Calculation Detail'!M1833)</f>
        <v>0</v>
      </c>
      <c r="N1833">
        <f>IF('Support - Calculation Detail'!N1833="","",'Support - Calculation Detail'!N1833)</f>
        <v>0</v>
      </c>
      <c r="P1833">
        <f>IF('Support - Calculation Detail'!O1833="","",'Support - Calculation Detail'!O1833)</f>
        <v>15571360</v>
      </c>
      <c r="Q1833" t="b">
        <v>1</v>
      </c>
      <c r="R1833" t="str">
        <f t="shared" si="140"/>
        <v>4930306</v>
      </c>
      <c r="S1833" t="str">
        <f t="shared" si="141"/>
        <v>4930306-UT</v>
      </c>
      <c r="T1833" t="str">
        <f t="shared" si="142"/>
        <v>4930306-UT</v>
      </c>
      <c r="U1833" t="str">
        <f t="shared" si="143"/>
        <v>3</v>
      </c>
      <c r="V1833" t="str">
        <f t="shared" si="144"/>
        <v>UT</v>
      </c>
    </row>
    <row r="1834" spans="1:22" x14ac:dyDescent="0.35">
      <c r="A1834" t="str">
        <f>IF('Support - Calculation Detail'!A1834="","",LEFT('Support - Calculation Detail'!A1834,7)&amp;"-"&amp;RIGHT('Support - Calculation Detail'!A1834,2))</f>
        <v>4930312-UT</v>
      </c>
      <c r="B1834" t="str">
        <f>IF('Support - Calculation Detail'!C1834="","",'Support - Calculation Detail'!C1834)</f>
        <v>49</v>
      </c>
      <c r="C1834" t="str">
        <f>IF('Support - Calculation Detail'!B1834="","",'Support - Calculation Detail'!B1834)</f>
        <v>N</v>
      </c>
      <c r="D1834">
        <f>IF('Support - Calculation Detail'!D1834="","",'Support - Calculation Detail'!D1834)</f>
        <v>8771676</v>
      </c>
      <c r="E1834">
        <f>IF('Support - Calculation Detail'!E1834="","",'Support - Calculation Detail'!E1834)</f>
        <v>0</v>
      </c>
      <c r="G1834">
        <f>IF('Support - Calculation Detail'!F1834="","",'Support - Calculation Detail'!F1834)</f>
        <v>8771676</v>
      </c>
      <c r="H1834">
        <f>IF('Support - Calculation Detail'!G1834="","",'Support - Calculation Detail'!G1834)</f>
        <v>1.04</v>
      </c>
      <c r="I1834">
        <f>IF('Support - Calculation Detail'!H1834="","",'Support - Calculation Detail'!H1834)</f>
        <v>9122543</v>
      </c>
      <c r="J1834">
        <f>IF('Support - Calculation Detail'!I1834="","",'Support - Calculation Detail'!I1834)</f>
        <v>0</v>
      </c>
      <c r="K1834">
        <f>IF('Support - Calculation Detail'!K1834="","",'Support - Calculation Detail'!K1834)</f>
        <v>9122543</v>
      </c>
      <c r="L1834">
        <f>IF('Support - Calculation Detail'!L1834="","",'Support - Calculation Detail'!L1834)</f>
        <v>0</v>
      </c>
      <c r="M1834">
        <f>IF('Support - Calculation Detail'!M1834="","",'Support - Calculation Detail'!M1834)</f>
        <v>0</v>
      </c>
      <c r="N1834">
        <f>IF('Support - Calculation Detail'!N1834="","",'Support - Calculation Detail'!N1834)</f>
        <v>0</v>
      </c>
      <c r="P1834">
        <f>IF('Support - Calculation Detail'!O1834="","",'Support - Calculation Detail'!O1834)</f>
        <v>9122543</v>
      </c>
      <c r="Q1834" t="b">
        <v>1</v>
      </c>
      <c r="R1834" t="str">
        <f t="shared" si="140"/>
        <v>4930312</v>
      </c>
      <c r="S1834" t="str">
        <f t="shared" si="141"/>
        <v>4930312-UT</v>
      </c>
      <c r="T1834" t="str">
        <f t="shared" si="142"/>
        <v>4930312-UT</v>
      </c>
      <c r="U1834" t="str">
        <f t="shared" si="143"/>
        <v>3</v>
      </c>
      <c r="V1834" t="str">
        <f t="shared" si="144"/>
        <v>UT</v>
      </c>
    </row>
    <row r="1835" spans="1:22" x14ac:dyDescent="0.35">
      <c r="A1835" t="str">
        <f>IF('Support - Calculation Detail'!A1835="","",LEFT('Support - Calculation Detail'!A1835,7)&amp;"-"&amp;RIGHT('Support - Calculation Detail'!A1835,2))</f>
        <v>4930459-UT</v>
      </c>
      <c r="B1835" t="str">
        <f>IF('Support - Calculation Detail'!C1835="","",'Support - Calculation Detail'!C1835)</f>
        <v>49</v>
      </c>
      <c r="C1835" t="str">
        <f>IF('Support - Calculation Detail'!B1835="","",'Support - Calculation Detail'!B1835)</f>
        <v>N</v>
      </c>
      <c r="D1835">
        <f>IF('Support - Calculation Detail'!D1835="","",'Support - Calculation Detail'!D1835)</f>
        <v>316372</v>
      </c>
      <c r="E1835">
        <f>IF('Support - Calculation Detail'!E1835="","",'Support - Calculation Detail'!E1835)</f>
        <v>0</v>
      </c>
      <c r="G1835">
        <f>IF('Support - Calculation Detail'!F1835="","",'Support - Calculation Detail'!F1835)</f>
        <v>316372</v>
      </c>
      <c r="H1835">
        <f>IF('Support - Calculation Detail'!G1835="","",'Support - Calculation Detail'!G1835)</f>
        <v>1.04</v>
      </c>
      <c r="I1835">
        <f>IF('Support - Calculation Detail'!H1835="","",'Support - Calculation Detail'!H1835)</f>
        <v>329027</v>
      </c>
      <c r="J1835">
        <f>IF('Support - Calculation Detail'!I1835="","",'Support - Calculation Detail'!I1835)</f>
        <v>0</v>
      </c>
      <c r="K1835">
        <f>IF('Support - Calculation Detail'!K1835="","",'Support - Calculation Detail'!K1835)</f>
        <v>329027</v>
      </c>
      <c r="L1835">
        <f>IF('Support - Calculation Detail'!L1835="","",'Support - Calculation Detail'!L1835)</f>
        <v>43827</v>
      </c>
      <c r="M1835">
        <f>IF('Support - Calculation Detail'!M1835="","",'Support - Calculation Detail'!M1835)</f>
        <v>0</v>
      </c>
      <c r="N1835">
        <f>IF('Support - Calculation Detail'!N1835="","",'Support - Calculation Detail'!N1835)</f>
        <v>0</v>
      </c>
      <c r="P1835">
        <f>IF('Support - Calculation Detail'!O1835="","",'Support - Calculation Detail'!O1835)</f>
        <v>372854</v>
      </c>
      <c r="Q1835" t="b">
        <v>1</v>
      </c>
      <c r="R1835" t="str">
        <f t="shared" si="140"/>
        <v>4930459</v>
      </c>
      <c r="S1835" t="str">
        <f t="shared" si="141"/>
        <v>4930459-UT</v>
      </c>
      <c r="T1835" t="str">
        <f t="shared" si="142"/>
        <v>4930459-UT</v>
      </c>
      <c r="U1835" t="str">
        <f t="shared" si="143"/>
        <v>3</v>
      </c>
      <c r="V1835" t="str">
        <f t="shared" si="144"/>
        <v>UT</v>
      </c>
    </row>
    <row r="1836" spans="1:22" x14ac:dyDescent="0.35">
      <c r="A1836" t="str">
        <f>IF('Support - Calculation Detail'!A1836="","",LEFT('Support - Calculation Detail'!A1836,7)&amp;"-"&amp;RIGHT('Support - Calculation Detail'!A1836,2))</f>
        <v>4930508-UT</v>
      </c>
      <c r="B1836" t="str">
        <f>IF('Support - Calculation Detail'!C1836="","",'Support - Calculation Detail'!C1836)</f>
        <v>49</v>
      </c>
      <c r="C1836" t="str">
        <f>IF('Support - Calculation Detail'!B1836="","",'Support - Calculation Detail'!B1836)</f>
        <v>N</v>
      </c>
      <c r="D1836">
        <f>IF('Support - Calculation Detail'!D1836="","",'Support - Calculation Detail'!D1836)</f>
        <v>7477014</v>
      </c>
      <c r="E1836">
        <f>IF('Support - Calculation Detail'!E1836="","",'Support - Calculation Detail'!E1836)</f>
        <v>0</v>
      </c>
      <c r="G1836">
        <f>IF('Support - Calculation Detail'!F1836="","",'Support - Calculation Detail'!F1836)</f>
        <v>7477014</v>
      </c>
      <c r="H1836">
        <f>IF('Support - Calculation Detail'!G1836="","",'Support - Calculation Detail'!G1836)</f>
        <v>1.04</v>
      </c>
      <c r="I1836">
        <f>IF('Support - Calculation Detail'!H1836="","",'Support - Calculation Detail'!H1836)</f>
        <v>7776095</v>
      </c>
      <c r="J1836">
        <f>IF('Support - Calculation Detail'!I1836="","",'Support - Calculation Detail'!I1836)</f>
        <v>0</v>
      </c>
      <c r="K1836">
        <f>IF('Support - Calculation Detail'!K1836="","",'Support - Calculation Detail'!K1836)</f>
        <v>7776095</v>
      </c>
      <c r="L1836">
        <f>IF('Support - Calculation Detail'!L1836="","",'Support - Calculation Detail'!L1836)</f>
        <v>399959</v>
      </c>
      <c r="M1836">
        <f>IF('Support - Calculation Detail'!M1836="","",'Support - Calculation Detail'!M1836)</f>
        <v>0</v>
      </c>
      <c r="N1836">
        <f>IF('Support - Calculation Detail'!N1836="","",'Support - Calculation Detail'!N1836)</f>
        <v>0</v>
      </c>
      <c r="P1836">
        <f>IF('Support - Calculation Detail'!O1836="","",'Support - Calculation Detail'!O1836)</f>
        <v>8176054</v>
      </c>
      <c r="Q1836" t="b">
        <v>1</v>
      </c>
      <c r="R1836" t="str">
        <f t="shared" si="140"/>
        <v>4930508</v>
      </c>
      <c r="S1836" t="str">
        <f t="shared" si="141"/>
        <v>4930508-UT</v>
      </c>
      <c r="T1836" t="str">
        <f t="shared" si="142"/>
        <v>4930508-UT</v>
      </c>
      <c r="U1836" t="str">
        <f t="shared" si="143"/>
        <v>3</v>
      </c>
      <c r="V1836" t="str">
        <f t="shared" si="144"/>
        <v>UT</v>
      </c>
    </row>
    <row r="1837" spans="1:22" x14ac:dyDescent="0.35">
      <c r="A1837" t="str">
        <f>IF('Support - Calculation Detail'!A1837="","",LEFT('Support - Calculation Detail'!A1837,7)&amp;"-"&amp;RIGHT('Support - Calculation Detail'!A1837,2))</f>
        <v>4930760-UT</v>
      </c>
      <c r="B1837" t="str">
        <f>IF('Support - Calculation Detail'!C1837="","",'Support - Calculation Detail'!C1837)</f>
        <v>49</v>
      </c>
      <c r="C1837" t="str">
        <f>IF('Support - Calculation Detail'!B1837="","",'Support - Calculation Detail'!B1837)</f>
        <v>N</v>
      </c>
      <c r="D1837">
        <f>IF('Support - Calculation Detail'!D1837="","",'Support - Calculation Detail'!D1837)</f>
        <v>810134</v>
      </c>
      <c r="E1837">
        <f>IF('Support - Calculation Detail'!E1837="","",'Support - Calculation Detail'!E1837)</f>
        <v>65901</v>
      </c>
      <c r="G1837">
        <f>IF('Support - Calculation Detail'!F1837="","",'Support - Calculation Detail'!F1837)</f>
        <v>876035</v>
      </c>
      <c r="H1837">
        <f>IF('Support - Calculation Detail'!G1837="","",'Support - Calculation Detail'!G1837)</f>
        <v>1.04</v>
      </c>
      <c r="I1837">
        <f>IF('Support - Calculation Detail'!H1837="","",'Support - Calculation Detail'!H1837)</f>
        <v>911076</v>
      </c>
      <c r="J1837">
        <f>IF('Support - Calculation Detail'!I1837="","",'Support - Calculation Detail'!I1837)</f>
        <v>0</v>
      </c>
      <c r="K1837">
        <f>IF('Support - Calculation Detail'!K1837="","",'Support - Calculation Detail'!K1837)</f>
        <v>911076</v>
      </c>
      <c r="L1837">
        <f>IF('Support - Calculation Detail'!L1837="","",'Support - Calculation Detail'!L1837)</f>
        <v>47907</v>
      </c>
      <c r="M1837">
        <f>IF('Support - Calculation Detail'!M1837="","",'Support - Calculation Detail'!M1837)</f>
        <v>0</v>
      </c>
      <c r="N1837">
        <f>IF('Support - Calculation Detail'!N1837="","",'Support - Calculation Detail'!N1837)</f>
        <v>0</v>
      </c>
      <c r="P1837">
        <f>IF('Support - Calculation Detail'!O1837="","",'Support - Calculation Detail'!O1837)</f>
        <v>958983</v>
      </c>
      <c r="Q1837" t="b">
        <v>1</v>
      </c>
      <c r="R1837" t="str">
        <f t="shared" si="140"/>
        <v>4930760</v>
      </c>
      <c r="S1837" t="str">
        <f t="shared" si="141"/>
        <v>4930760-UT</v>
      </c>
      <c r="T1837" t="str">
        <f t="shared" si="142"/>
        <v>4930760-UT</v>
      </c>
      <c r="U1837" t="str">
        <f t="shared" si="143"/>
        <v>3</v>
      </c>
      <c r="V1837" t="str">
        <f t="shared" si="144"/>
        <v>UT</v>
      </c>
    </row>
    <row r="1838" spans="1:22" x14ac:dyDescent="0.35">
      <c r="A1838" t="str">
        <f>IF('Support - Calculation Detail'!A1838="","",LEFT('Support - Calculation Detail'!A1838,7)&amp;"-"&amp;RIGHT('Support - Calculation Detail'!A1838,2))</f>
        <v>4930764-UT</v>
      </c>
      <c r="B1838" t="str">
        <f>IF('Support - Calculation Detail'!C1838="","",'Support - Calculation Detail'!C1838)</f>
        <v>49</v>
      </c>
      <c r="C1838" t="str">
        <f>IF('Support - Calculation Detail'!B1838="","",'Support - Calculation Detail'!B1838)</f>
        <v>N</v>
      </c>
      <c r="D1838">
        <f>IF('Support - Calculation Detail'!D1838="","",'Support - Calculation Detail'!D1838)</f>
        <v>126536</v>
      </c>
      <c r="E1838">
        <f>IF('Support - Calculation Detail'!E1838="","",'Support - Calculation Detail'!E1838)</f>
        <v>0</v>
      </c>
      <c r="G1838">
        <f>IF('Support - Calculation Detail'!F1838="","",'Support - Calculation Detail'!F1838)</f>
        <v>126536</v>
      </c>
      <c r="H1838">
        <f>IF('Support - Calculation Detail'!G1838="","",'Support - Calculation Detail'!G1838)</f>
        <v>1.04</v>
      </c>
      <c r="I1838">
        <f>IF('Support - Calculation Detail'!H1838="","",'Support - Calculation Detail'!H1838)</f>
        <v>131597</v>
      </c>
      <c r="J1838">
        <f>IF('Support - Calculation Detail'!I1838="","",'Support - Calculation Detail'!I1838)</f>
        <v>0</v>
      </c>
      <c r="K1838">
        <f>IF('Support - Calculation Detail'!K1838="","",'Support - Calculation Detail'!K1838)</f>
        <v>131597</v>
      </c>
      <c r="L1838">
        <f>IF('Support - Calculation Detail'!L1838="","",'Support - Calculation Detail'!L1838)</f>
        <v>18351</v>
      </c>
      <c r="M1838">
        <f>IF('Support - Calculation Detail'!M1838="","",'Support - Calculation Detail'!M1838)</f>
        <v>0</v>
      </c>
      <c r="N1838">
        <f>IF('Support - Calculation Detail'!N1838="","",'Support - Calculation Detail'!N1838)</f>
        <v>0</v>
      </c>
      <c r="P1838">
        <f>IF('Support - Calculation Detail'!O1838="","",'Support - Calculation Detail'!O1838)</f>
        <v>149948</v>
      </c>
      <c r="Q1838" t="b">
        <v>1</v>
      </c>
      <c r="R1838" t="str">
        <f t="shared" si="140"/>
        <v>4930764</v>
      </c>
      <c r="S1838" t="str">
        <f t="shared" si="141"/>
        <v>4930764-UT</v>
      </c>
      <c r="T1838" t="str">
        <f t="shared" si="142"/>
        <v>4930764-UT</v>
      </c>
      <c r="U1838" t="str">
        <f t="shared" si="143"/>
        <v>3</v>
      </c>
      <c r="V1838" t="str">
        <f t="shared" si="144"/>
        <v>UT</v>
      </c>
    </row>
    <row r="1839" spans="1:22" x14ac:dyDescent="0.35">
      <c r="A1839" t="str">
        <f>IF('Support - Calculation Detail'!A1839="","",LEFT('Support - Calculation Detail'!A1839,7)&amp;"-"&amp;RIGHT('Support - Calculation Detail'!A1839,2))</f>
        <v>4930766-UT</v>
      </c>
      <c r="B1839" t="str">
        <f>IF('Support - Calculation Detail'!C1839="","",'Support - Calculation Detail'!C1839)</f>
        <v>49</v>
      </c>
      <c r="C1839" t="str">
        <f>IF('Support - Calculation Detail'!B1839="","",'Support - Calculation Detail'!B1839)</f>
        <v>N</v>
      </c>
      <c r="D1839">
        <f>IF('Support - Calculation Detail'!D1839="","",'Support - Calculation Detail'!D1839)</f>
        <v>279318</v>
      </c>
      <c r="E1839">
        <f>IF('Support - Calculation Detail'!E1839="","",'Support - Calculation Detail'!E1839)</f>
        <v>0</v>
      </c>
      <c r="G1839">
        <f>IF('Support - Calculation Detail'!F1839="","",'Support - Calculation Detail'!F1839)</f>
        <v>279318</v>
      </c>
      <c r="H1839">
        <f>IF('Support - Calculation Detail'!G1839="","",'Support - Calculation Detail'!G1839)</f>
        <v>1.04</v>
      </c>
      <c r="I1839">
        <f>IF('Support - Calculation Detail'!H1839="","",'Support - Calculation Detail'!H1839)</f>
        <v>290491</v>
      </c>
      <c r="J1839">
        <f>IF('Support - Calculation Detail'!I1839="","",'Support - Calculation Detail'!I1839)</f>
        <v>0</v>
      </c>
      <c r="K1839">
        <f>IF('Support - Calculation Detail'!K1839="","",'Support - Calculation Detail'!K1839)</f>
        <v>290491</v>
      </c>
      <c r="L1839">
        <f>IF('Support - Calculation Detail'!L1839="","",'Support - Calculation Detail'!L1839)</f>
        <v>0</v>
      </c>
      <c r="M1839">
        <f>IF('Support - Calculation Detail'!M1839="","",'Support - Calculation Detail'!M1839)</f>
        <v>0</v>
      </c>
      <c r="N1839">
        <f>IF('Support - Calculation Detail'!N1839="","",'Support - Calculation Detail'!N1839)</f>
        <v>0</v>
      </c>
      <c r="P1839">
        <f>IF('Support - Calculation Detail'!O1839="","",'Support - Calculation Detail'!O1839)</f>
        <v>290491</v>
      </c>
      <c r="Q1839" t="b">
        <v>1</v>
      </c>
      <c r="R1839" t="str">
        <f t="shared" si="140"/>
        <v>4930766</v>
      </c>
      <c r="S1839" t="str">
        <f t="shared" si="141"/>
        <v>4930766-UT</v>
      </c>
      <c r="T1839" t="str">
        <f t="shared" si="142"/>
        <v>4930766-UT</v>
      </c>
      <c r="U1839" t="str">
        <f t="shared" si="143"/>
        <v>3</v>
      </c>
      <c r="V1839" t="str">
        <f t="shared" si="144"/>
        <v>UT</v>
      </c>
    </row>
    <row r="1840" spans="1:22" x14ac:dyDescent="0.35">
      <c r="A1840" t="str">
        <f>IF('Support - Calculation Detail'!A1840="","",LEFT('Support - Calculation Detail'!A1840,7)&amp;"-"&amp;RIGHT('Support - Calculation Detail'!A1840,2))</f>
        <v>4930769-UT</v>
      </c>
      <c r="B1840" t="str">
        <f>IF('Support - Calculation Detail'!C1840="","",'Support - Calculation Detail'!C1840)</f>
        <v>49</v>
      </c>
      <c r="C1840" t="str">
        <f>IF('Support - Calculation Detail'!B1840="","",'Support - Calculation Detail'!B1840)</f>
        <v>N</v>
      </c>
      <c r="D1840">
        <f>IF('Support - Calculation Detail'!D1840="","",'Support - Calculation Detail'!D1840)</f>
        <v>41163</v>
      </c>
      <c r="E1840">
        <f>IF('Support - Calculation Detail'!E1840="","",'Support - Calculation Detail'!E1840)</f>
        <v>0</v>
      </c>
      <c r="G1840">
        <f>IF('Support - Calculation Detail'!F1840="","",'Support - Calculation Detail'!F1840)</f>
        <v>41163</v>
      </c>
      <c r="H1840">
        <f>IF('Support - Calculation Detail'!G1840="","",'Support - Calculation Detail'!G1840)</f>
        <v>1.04</v>
      </c>
      <c r="I1840">
        <f>IF('Support - Calculation Detail'!H1840="","",'Support - Calculation Detail'!H1840)</f>
        <v>42810</v>
      </c>
      <c r="J1840">
        <f>IF('Support - Calculation Detail'!I1840="","",'Support - Calculation Detail'!I1840)</f>
        <v>0</v>
      </c>
      <c r="K1840">
        <f>IF('Support - Calculation Detail'!K1840="","",'Support - Calculation Detail'!K1840)</f>
        <v>42810</v>
      </c>
      <c r="L1840">
        <f>IF('Support - Calculation Detail'!L1840="","",'Support - Calculation Detail'!L1840)</f>
        <v>0</v>
      </c>
      <c r="M1840">
        <f>IF('Support - Calculation Detail'!M1840="","",'Support - Calculation Detail'!M1840)</f>
        <v>0</v>
      </c>
      <c r="N1840">
        <f>IF('Support - Calculation Detail'!N1840="","",'Support - Calculation Detail'!N1840)</f>
        <v>0</v>
      </c>
      <c r="P1840">
        <f>IF('Support - Calculation Detail'!O1840="","",'Support - Calculation Detail'!O1840)</f>
        <v>42810</v>
      </c>
      <c r="Q1840" t="b">
        <v>1</v>
      </c>
      <c r="R1840" t="str">
        <f t="shared" si="140"/>
        <v>4930769</v>
      </c>
      <c r="S1840" t="str">
        <f t="shared" si="141"/>
        <v>4930769-UT</v>
      </c>
      <c r="T1840" t="str">
        <f t="shared" si="142"/>
        <v>4930769-UT</v>
      </c>
      <c r="U1840" t="str">
        <f t="shared" si="143"/>
        <v>3</v>
      </c>
      <c r="V1840" t="str">
        <f t="shared" si="144"/>
        <v>UT</v>
      </c>
    </row>
    <row r="1841" spans="1:22" x14ac:dyDescent="0.35">
      <c r="A1841" t="str">
        <f>IF('Support - Calculation Detail'!A1841="","",LEFT('Support - Calculation Detail'!A1841,7)&amp;"-"&amp;RIGHT('Support - Calculation Detail'!A1841,2))</f>
        <v>4930772-UT</v>
      </c>
      <c r="B1841" t="str">
        <f>IF('Support - Calculation Detail'!C1841="","",'Support - Calculation Detail'!C1841)</f>
        <v>49</v>
      </c>
      <c r="C1841" t="str">
        <f>IF('Support - Calculation Detail'!B1841="","",'Support - Calculation Detail'!B1841)</f>
        <v>N</v>
      </c>
      <c r="D1841">
        <f>IF('Support - Calculation Detail'!D1841="","",'Support - Calculation Detail'!D1841)</f>
        <v>7625</v>
      </c>
      <c r="E1841">
        <f>IF('Support - Calculation Detail'!E1841="","",'Support - Calculation Detail'!E1841)</f>
        <v>0</v>
      </c>
      <c r="G1841">
        <f>IF('Support - Calculation Detail'!F1841="","",'Support - Calculation Detail'!F1841)</f>
        <v>7625</v>
      </c>
      <c r="H1841">
        <f>IF('Support - Calculation Detail'!G1841="","",'Support - Calculation Detail'!G1841)</f>
        <v>1.04</v>
      </c>
      <c r="I1841">
        <f>IF('Support - Calculation Detail'!H1841="","",'Support - Calculation Detail'!H1841)</f>
        <v>7930</v>
      </c>
      <c r="J1841">
        <f>IF('Support - Calculation Detail'!I1841="","",'Support - Calculation Detail'!I1841)</f>
        <v>0</v>
      </c>
      <c r="K1841">
        <f>IF('Support - Calculation Detail'!K1841="","",'Support - Calculation Detail'!K1841)</f>
        <v>7930</v>
      </c>
      <c r="L1841">
        <f>IF('Support - Calculation Detail'!L1841="","",'Support - Calculation Detail'!L1841)</f>
        <v>0</v>
      </c>
      <c r="M1841">
        <f>IF('Support - Calculation Detail'!M1841="","",'Support - Calculation Detail'!M1841)</f>
        <v>0</v>
      </c>
      <c r="N1841">
        <f>IF('Support - Calculation Detail'!N1841="","",'Support - Calculation Detail'!N1841)</f>
        <v>0</v>
      </c>
      <c r="P1841">
        <f>IF('Support - Calculation Detail'!O1841="","",'Support - Calculation Detail'!O1841)</f>
        <v>7930</v>
      </c>
      <c r="Q1841" t="b">
        <v>1</v>
      </c>
      <c r="R1841" t="str">
        <f t="shared" si="140"/>
        <v>4930772</v>
      </c>
      <c r="S1841" t="str">
        <f t="shared" si="141"/>
        <v>4930772-UT</v>
      </c>
      <c r="T1841" t="str">
        <f t="shared" si="142"/>
        <v>4930772-UT</v>
      </c>
      <c r="U1841" t="str">
        <f t="shared" si="143"/>
        <v>3</v>
      </c>
      <c r="V1841" t="str">
        <f t="shared" si="144"/>
        <v>UT</v>
      </c>
    </row>
    <row r="1842" spans="1:22" x14ac:dyDescent="0.35">
      <c r="A1842" t="str">
        <f>IF('Support - Calculation Detail'!A1842="","",LEFT('Support - Calculation Detail'!A1842,7)&amp;"-"&amp;RIGHT('Support - Calculation Detail'!A1842,2))</f>
        <v>4930773-UT</v>
      </c>
      <c r="B1842" t="str">
        <f>IF('Support - Calculation Detail'!C1842="","",'Support - Calculation Detail'!C1842)</f>
        <v>49</v>
      </c>
      <c r="C1842" t="str">
        <f>IF('Support - Calculation Detail'!B1842="","",'Support - Calculation Detail'!B1842)</f>
        <v>N</v>
      </c>
      <c r="D1842">
        <f>IF('Support - Calculation Detail'!D1842="","",'Support - Calculation Detail'!D1842)</f>
        <v>125519</v>
      </c>
      <c r="E1842">
        <f>IF('Support - Calculation Detail'!E1842="","",'Support - Calculation Detail'!E1842)</f>
        <v>0</v>
      </c>
      <c r="G1842">
        <f>IF('Support - Calculation Detail'!F1842="","",'Support - Calculation Detail'!F1842)</f>
        <v>125519</v>
      </c>
      <c r="H1842">
        <f>IF('Support - Calculation Detail'!G1842="","",'Support - Calculation Detail'!G1842)</f>
        <v>1.04</v>
      </c>
      <c r="I1842">
        <f>IF('Support - Calculation Detail'!H1842="","",'Support - Calculation Detail'!H1842)</f>
        <v>130540</v>
      </c>
      <c r="J1842">
        <f>IF('Support - Calculation Detail'!I1842="","",'Support - Calculation Detail'!I1842)</f>
        <v>0</v>
      </c>
      <c r="K1842">
        <f>IF('Support - Calculation Detail'!K1842="","",'Support - Calculation Detail'!K1842)</f>
        <v>130540</v>
      </c>
      <c r="L1842">
        <f>IF('Support - Calculation Detail'!L1842="","",'Support - Calculation Detail'!L1842)</f>
        <v>0</v>
      </c>
      <c r="M1842">
        <f>IF('Support - Calculation Detail'!M1842="","",'Support - Calculation Detail'!M1842)</f>
        <v>0</v>
      </c>
      <c r="N1842">
        <f>IF('Support - Calculation Detail'!N1842="","",'Support - Calculation Detail'!N1842)</f>
        <v>0</v>
      </c>
      <c r="P1842">
        <f>IF('Support - Calculation Detail'!O1842="","",'Support - Calculation Detail'!O1842)</f>
        <v>130540</v>
      </c>
      <c r="Q1842" t="b">
        <v>1</v>
      </c>
      <c r="R1842" t="str">
        <f t="shared" si="140"/>
        <v>4930773</v>
      </c>
      <c r="S1842" t="str">
        <f t="shared" si="141"/>
        <v>4930773-UT</v>
      </c>
      <c r="T1842" t="str">
        <f t="shared" si="142"/>
        <v>4930773-UT</v>
      </c>
      <c r="U1842" t="str">
        <f t="shared" si="143"/>
        <v>3</v>
      </c>
      <c r="V1842" t="str">
        <f t="shared" si="144"/>
        <v>UT</v>
      </c>
    </row>
    <row r="1843" spans="1:22" x14ac:dyDescent="0.35">
      <c r="A1843" t="str">
        <f>IF('Support - Calculation Detail'!A1843="","",LEFT('Support - Calculation Detail'!A1843,7)&amp;"-"&amp;RIGHT('Support - Calculation Detail'!A1843,2))</f>
        <v>4930774-UT</v>
      </c>
      <c r="B1843" t="str">
        <f>IF('Support - Calculation Detail'!C1843="","",'Support - Calculation Detail'!C1843)</f>
        <v>49</v>
      </c>
      <c r="C1843" t="str">
        <f>IF('Support - Calculation Detail'!B1843="","",'Support - Calculation Detail'!B1843)</f>
        <v>N</v>
      </c>
      <c r="D1843">
        <f>IF('Support - Calculation Detail'!D1843="","",'Support - Calculation Detail'!D1843)</f>
        <v>17888</v>
      </c>
      <c r="E1843">
        <f>IF('Support - Calculation Detail'!E1843="","",'Support - Calculation Detail'!E1843)</f>
        <v>0</v>
      </c>
      <c r="G1843">
        <f>IF('Support - Calculation Detail'!F1843="","",'Support - Calculation Detail'!F1843)</f>
        <v>17888</v>
      </c>
      <c r="H1843">
        <f>IF('Support - Calculation Detail'!G1843="","",'Support - Calculation Detail'!G1843)</f>
        <v>1.04</v>
      </c>
      <c r="I1843">
        <f>IF('Support - Calculation Detail'!H1843="","",'Support - Calculation Detail'!H1843)</f>
        <v>18604</v>
      </c>
      <c r="J1843">
        <f>IF('Support - Calculation Detail'!I1843="","",'Support - Calculation Detail'!I1843)</f>
        <v>0</v>
      </c>
      <c r="K1843">
        <f>IF('Support - Calculation Detail'!K1843="","",'Support - Calculation Detail'!K1843)</f>
        <v>18604</v>
      </c>
      <c r="L1843">
        <f>IF('Support - Calculation Detail'!L1843="","",'Support - Calculation Detail'!L1843)</f>
        <v>0</v>
      </c>
      <c r="M1843">
        <f>IF('Support - Calculation Detail'!M1843="","",'Support - Calculation Detail'!M1843)</f>
        <v>0</v>
      </c>
      <c r="N1843">
        <f>IF('Support - Calculation Detail'!N1843="","",'Support - Calculation Detail'!N1843)</f>
        <v>0</v>
      </c>
      <c r="P1843">
        <f>IF('Support - Calculation Detail'!O1843="","",'Support - Calculation Detail'!O1843)</f>
        <v>18604</v>
      </c>
      <c r="Q1843" t="b">
        <v>1</v>
      </c>
      <c r="R1843" t="str">
        <f t="shared" si="140"/>
        <v>4930774</v>
      </c>
      <c r="S1843" t="str">
        <f t="shared" si="141"/>
        <v>4930774-UT</v>
      </c>
      <c r="T1843" t="str">
        <f t="shared" si="142"/>
        <v>4930774-UT</v>
      </c>
      <c r="U1843" t="str">
        <f t="shared" si="143"/>
        <v>3</v>
      </c>
      <c r="V1843" t="str">
        <f t="shared" si="144"/>
        <v>UT</v>
      </c>
    </row>
    <row r="1844" spans="1:22" x14ac:dyDescent="0.35">
      <c r="A1844" t="str">
        <f>IF('Support - Calculation Detail'!A1844="","",LEFT('Support - Calculation Detail'!A1844,7)&amp;"-"&amp;RIGHT('Support - Calculation Detail'!A1844,2))</f>
        <v>4960820-UT</v>
      </c>
      <c r="B1844" t="str">
        <f>IF('Support - Calculation Detail'!C1844="","",'Support - Calculation Detail'!C1844)</f>
        <v>49</v>
      </c>
      <c r="C1844" t="str">
        <f>IF('Support - Calculation Detail'!B1844="","",'Support - Calculation Detail'!B1844)</f>
        <v>N</v>
      </c>
      <c r="D1844">
        <f>IF('Support - Calculation Detail'!D1844="","",'Support - Calculation Detail'!D1844)</f>
        <v>43024580</v>
      </c>
      <c r="E1844">
        <f>IF('Support - Calculation Detail'!E1844="","",'Support - Calculation Detail'!E1844)</f>
        <v>0</v>
      </c>
      <c r="G1844">
        <f>IF('Support - Calculation Detail'!F1844="","",'Support - Calculation Detail'!F1844)</f>
        <v>43024580</v>
      </c>
      <c r="H1844">
        <f>IF('Support - Calculation Detail'!G1844="","",'Support - Calculation Detail'!G1844)</f>
        <v>1.04</v>
      </c>
      <c r="I1844">
        <f>IF('Support - Calculation Detail'!H1844="","",'Support - Calculation Detail'!H1844)</f>
        <v>44745563</v>
      </c>
      <c r="J1844">
        <f>IF('Support - Calculation Detail'!I1844="","",'Support - Calculation Detail'!I1844)</f>
        <v>0</v>
      </c>
      <c r="K1844">
        <f>IF('Support - Calculation Detail'!K1844="","",'Support - Calculation Detail'!K1844)</f>
        <v>44745563</v>
      </c>
      <c r="L1844">
        <f>IF('Support - Calculation Detail'!L1844="","",'Support - Calculation Detail'!L1844)</f>
        <v>0</v>
      </c>
      <c r="M1844">
        <f>IF('Support - Calculation Detail'!M1844="","",'Support - Calculation Detail'!M1844)</f>
        <v>0</v>
      </c>
      <c r="N1844">
        <f>IF('Support - Calculation Detail'!N1844="","",'Support - Calculation Detail'!N1844)</f>
        <v>0</v>
      </c>
      <c r="P1844">
        <f>IF('Support - Calculation Detail'!O1844="","",'Support - Calculation Detail'!O1844)</f>
        <v>44745563</v>
      </c>
      <c r="Q1844" t="b">
        <v>1</v>
      </c>
      <c r="R1844" t="str">
        <f t="shared" si="140"/>
        <v>4960820</v>
      </c>
      <c r="S1844" t="str">
        <f t="shared" si="141"/>
        <v>4960820-UT</v>
      </c>
      <c r="T1844" t="str">
        <f t="shared" si="142"/>
        <v>4960820-UT</v>
      </c>
      <c r="U1844" t="str">
        <f t="shared" si="143"/>
        <v>6</v>
      </c>
      <c r="V1844" t="str">
        <f t="shared" si="144"/>
        <v>UT</v>
      </c>
    </row>
    <row r="1845" spans="1:22" x14ac:dyDescent="0.35">
      <c r="A1845" t="str">
        <f>IF('Support - Calculation Detail'!A1845="","",LEFT('Support - Calculation Detail'!A1845,7)&amp;"-"&amp;RIGHT('Support - Calculation Detail'!A1845,2))</f>
        <v>4960821-UT</v>
      </c>
      <c r="B1845" t="str">
        <f>IF('Support - Calculation Detail'!C1845="","",'Support - Calculation Detail'!C1845)</f>
        <v>49</v>
      </c>
      <c r="C1845" t="str">
        <f>IF('Support - Calculation Detail'!B1845="","",'Support - Calculation Detail'!B1845)</f>
        <v>N</v>
      </c>
      <c r="D1845">
        <f>IF('Support - Calculation Detail'!D1845="","",'Support - Calculation Detail'!D1845)</f>
        <v>54798824</v>
      </c>
      <c r="E1845">
        <f>IF('Support - Calculation Detail'!E1845="","",'Support - Calculation Detail'!E1845)</f>
        <v>0</v>
      </c>
      <c r="G1845">
        <f>IF('Support - Calculation Detail'!F1845="","",'Support - Calculation Detail'!F1845)</f>
        <v>54798824</v>
      </c>
      <c r="H1845">
        <f>IF('Support - Calculation Detail'!G1845="","",'Support - Calculation Detail'!G1845)</f>
        <v>1.04</v>
      </c>
      <c r="I1845">
        <f>IF('Support - Calculation Detail'!H1845="","",'Support - Calculation Detail'!H1845)</f>
        <v>56990777</v>
      </c>
      <c r="J1845">
        <f>IF('Support - Calculation Detail'!I1845="","",'Support - Calculation Detail'!I1845)</f>
        <v>0</v>
      </c>
      <c r="K1845">
        <f>IF('Support - Calculation Detail'!K1845="","",'Support - Calculation Detail'!K1845)</f>
        <v>56990777</v>
      </c>
      <c r="L1845">
        <f>IF('Support - Calculation Detail'!L1845="","",'Support - Calculation Detail'!L1845)</f>
        <v>0</v>
      </c>
      <c r="M1845">
        <f>IF('Support - Calculation Detail'!M1845="","",'Support - Calculation Detail'!M1845)</f>
        <v>0</v>
      </c>
      <c r="N1845">
        <f>IF('Support - Calculation Detail'!N1845="","",'Support - Calculation Detail'!N1845)</f>
        <v>0</v>
      </c>
      <c r="P1845">
        <f>IF('Support - Calculation Detail'!O1845="","",'Support - Calculation Detail'!O1845)</f>
        <v>56990777</v>
      </c>
      <c r="Q1845" t="b">
        <v>1</v>
      </c>
      <c r="R1845" t="str">
        <f t="shared" si="140"/>
        <v>4960821</v>
      </c>
      <c r="S1845" t="str">
        <f t="shared" si="141"/>
        <v>4960821-UT</v>
      </c>
      <c r="T1845" t="str">
        <f t="shared" si="142"/>
        <v>4960821-UT</v>
      </c>
      <c r="U1845" t="str">
        <f t="shared" si="143"/>
        <v>6</v>
      </c>
      <c r="V1845" t="str">
        <f t="shared" si="144"/>
        <v>UT</v>
      </c>
    </row>
    <row r="1846" spans="1:22" x14ac:dyDescent="0.35">
      <c r="A1846" t="str">
        <f>IF('Support - Calculation Detail'!A1846="","",LEFT('Support - Calculation Detail'!A1846,7)&amp;"-"&amp;RIGHT('Support - Calculation Detail'!A1846,2))</f>
        <v>4960822-UT</v>
      </c>
      <c r="B1846" t="str">
        <f>IF('Support - Calculation Detail'!C1846="","",'Support - Calculation Detail'!C1846)</f>
        <v>49</v>
      </c>
      <c r="C1846" t="str">
        <f>IF('Support - Calculation Detail'!B1846="","",'Support - Calculation Detail'!B1846)</f>
        <v>N</v>
      </c>
      <c r="D1846">
        <f>IF('Support - Calculation Detail'!D1846="","",'Support - Calculation Detail'!D1846)</f>
        <v>111084989</v>
      </c>
      <c r="E1846">
        <f>IF('Support - Calculation Detail'!E1846="","",'Support - Calculation Detail'!E1846)</f>
        <v>0</v>
      </c>
      <c r="G1846">
        <f>IF('Support - Calculation Detail'!F1846="","",'Support - Calculation Detail'!F1846)</f>
        <v>111084989</v>
      </c>
      <c r="H1846">
        <f>IF('Support - Calculation Detail'!G1846="","",'Support - Calculation Detail'!G1846)</f>
        <v>1.04</v>
      </c>
      <c r="I1846">
        <f>IF('Support - Calculation Detail'!H1846="","",'Support - Calculation Detail'!H1846)</f>
        <v>115528389</v>
      </c>
      <c r="J1846">
        <f>IF('Support - Calculation Detail'!I1846="","",'Support - Calculation Detail'!I1846)</f>
        <v>0</v>
      </c>
      <c r="K1846">
        <f>IF('Support - Calculation Detail'!K1846="","",'Support - Calculation Detail'!K1846)</f>
        <v>115528389</v>
      </c>
      <c r="L1846">
        <f>IF('Support - Calculation Detail'!L1846="","",'Support - Calculation Detail'!L1846)</f>
        <v>0</v>
      </c>
      <c r="M1846">
        <f>IF('Support - Calculation Detail'!M1846="","",'Support - Calculation Detail'!M1846)</f>
        <v>0</v>
      </c>
      <c r="N1846">
        <f>IF('Support - Calculation Detail'!N1846="","",'Support - Calculation Detail'!N1846)</f>
        <v>0</v>
      </c>
      <c r="P1846">
        <f>IF('Support - Calculation Detail'!O1846="","",'Support - Calculation Detail'!O1846)</f>
        <v>115528389</v>
      </c>
      <c r="Q1846" t="b">
        <v>1</v>
      </c>
      <c r="R1846" t="str">
        <f t="shared" si="140"/>
        <v>4960822</v>
      </c>
      <c r="S1846" t="str">
        <f t="shared" si="141"/>
        <v>4960822-UT</v>
      </c>
      <c r="T1846" t="str">
        <f t="shared" si="142"/>
        <v>4960822-UT</v>
      </c>
      <c r="U1846" t="str">
        <f t="shared" si="143"/>
        <v>6</v>
      </c>
      <c r="V1846" t="str">
        <f t="shared" si="144"/>
        <v>UT</v>
      </c>
    </row>
    <row r="1847" spans="1:22" x14ac:dyDescent="0.35">
      <c r="A1847" t="str">
        <f>IF('Support - Calculation Detail'!A1847="","",LEFT('Support - Calculation Detail'!A1847,7)&amp;"-"&amp;RIGHT('Support - Calculation Detail'!A1847,2))</f>
        <v>4960877-UT</v>
      </c>
      <c r="B1847" t="str">
        <f>IF('Support - Calculation Detail'!C1847="","",'Support - Calculation Detail'!C1847)</f>
        <v>49</v>
      </c>
      <c r="C1847" t="str">
        <f>IF('Support - Calculation Detail'!B1847="","",'Support - Calculation Detail'!B1847)</f>
        <v>N</v>
      </c>
      <c r="D1847">
        <f>IF('Support - Calculation Detail'!D1847="","",'Support - Calculation Detail'!D1847)</f>
        <v>32184388</v>
      </c>
      <c r="E1847">
        <f>IF('Support - Calculation Detail'!E1847="","",'Support - Calculation Detail'!E1847)</f>
        <v>0</v>
      </c>
      <c r="G1847">
        <f>IF('Support - Calculation Detail'!F1847="","",'Support - Calculation Detail'!F1847)</f>
        <v>32184388</v>
      </c>
      <c r="H1847">
        <f>IF('Support - Calculation Detail'!G1847="","",'Support - Calculation Detail'!G1847)</f>
        <v>1.04</v>
      </c>
      <c r="I1847">
        <f>IF('Support - Calculation Detail'!H1847="","",'Support - Calculation Detail'!H1847)</f>
        <v>33471764</v>
      </c>
      <c r="J1847">
        <f>IF('Support - Calculation Detail'!I1847="","",'Support - Calculation Detail'!I1847)</f>
        <v>0</v>
      </c>
      <c r="K1847">
        <f>IF('Support - Calculation Detail'!K1847="","",'Support - Calculation Detail'!K1847)</f>
        <v>33471764</v>
      </c>
      <c r="L1847">
        <f>IF('Support - Calculation Detail'!L1847="","",'Support - Calculation Detail'!L1847)</f>
        <v>0</v>
      </c>
      <c r="M1847">
        <f>IF('Support - Calculation Detail'!M1847="","",'Support - Calculation Detail'!M1847)</f>
        <v>0</v>
      </c>
      <c r="N1847">
        <f>IF('Support - Calculation Detail'!N1847="","",'Support - Calculation Detail'!N1847)</f>
        <v>0</v>
      </c>
      <c r="P1847">
        <f>IF('Support - Calculation Detail'!O1847="","",'Support - Calculation Detail'!O1847)</f>
        <v>33471764</v>
      </c>
      <c r="Q1847" t="b">
        <v>1</v>
      </c>
      <c r="R1847" t="str">
        <f t="shared" si="140"/>
        <v>4960877</v>
      </c>
      <c r="S1847" t="str">
        <f t="shared" si="141"/>
        <v>4960877-UT</v>
      </c>
      <c r="T1847" t="str">
        <f t="shared" si="142"/>
        <v>4960877-UT</v>
      </c>
      <c r="U1847" t="str">
        <f t="shared" si="143"/>
        <v>6</v>
      </c>
      <c r="V1847" t="str">
        <f t="shared" si="144"/>
        <v>UT</v>
      </c>
    </row>
    <row r="1848" spans="1:22" x14ac:dyDescent="0.35">
      <c r="A1848" t="str">
        <f>IF('Support - Calculation Detail'!A1848="","",LEFT('Support - Calculation Detail'!A1848,7)&amp;"-"&amp;RIGHT('Support - Calculation Detail'!A1848,2))</f>
        <v>4960890-UT</v>
      </c>
      <c r="B1848" t="str">
        <f>IF('Support - Calculation Detail'!C1848="","",'Support - Calculation Detail'!C1848)</f>
        <v>49</v>
      </c>
      <c r="C1848" t="str">
        <f>IF('Support - Calculation Detail'!B1848="","",'Support - Calculation Detail'!B1848)</f>
        <v>N</v>
      </c>
      <c r="D1848">
        <f>IF('Support - Calculation Detail'!D1848="","",'Support - Calculation Detail'!D1848)</f>
        <v>149330336</v>
      </c>
      <c r="E1848">
        <f>IF('Support - Calculation Detail'!E1848="","",'Support - Calculation Detail'!E1848)</f>
        <v>0</v>
      </c>
      <c r="G1848">
        <f>IF('Support - Calculation Detail'!F1848="","",'Support - Calculation Detail'!F1848)</f>
        <v>149330336</v>
      </c>
      <c r="H1848">
        <f>IF('Support - Calculation Detail'!G1848="","",'Support - Calculation Detail'!G1848)</f>
        <v>1.04</v>
      </c>
      <c r="I1848">
        <f>IF('Support - Calculation Detail'!H1848="","",'Support - Calculation Detail'!H1848)</f>
        <v>155303549</v>
      </c>
      <c r="J1848">
        <f>IF('Support - Calculation Detail'!I1848="","",'Support - Calculation Detail'!I1848)</f>
        <v>0</v>
      </c>
      <c r="K1848">
        <f>IF('Support - Calculation Detail'!K1848="","",'Support - Calculation Detail'!K1848)</f>
        <v>155303549</v>
      </c>
      <c r="L1848">
        <f>IF('Support - Calculation Detail'!L1848="","",'Support - Calculation Detail'!L1848)</f>
        <v>0</v>
      </c>
      <c r="M1848">
        <f>IF('Support - Calculation Detail'!M1848="","",'Support - Calculation Detail'!M1848)</f>
        <v>0</v>
      </c>
      <c r="N1848">
        <f>IF('Support - Calculation Detail'!N1848="","",'Support - Calculation Detail'!N1848)</f>
        <v>0</v>
      </c>
      <c r="P1848">
        <f>IF('Support - Calculation Detail'!O1848="","",'Support - Calculation Detail'!O1848)</f>
        <v>155303549</v>
      </c>
      <c r="Q1848" t="b">
        <v>1</v>
      </c>
      <c r="R1848" t="str">
        <f t="shared" si="140"/>
        <v>4960890</v>
      </c>
      <c r="S1848" t="str">
        <f t="shared" si="141"/>
        <v>4960890-UT</v>
      </c>
      <c r="T1848" t="str">
        <f t="shared" si="142"/>
        <v>4960890-UT</v>
      </c>
      <c r="U1848" t="str">
        <f t="shared" si="143"/>
        <v>6</v>
      </c>
      <c r="V1848" t="str">
        <f t="shared" si="144"/>
        <v>UT</v>
      </c>
    </row>
    <row r="1849" spans="1:22" x14ac:dyDescent="0.35">
      <c r="A1849" t="str">
        <f>IF('Support - Calculation Detail'!A1849="","",LEFT('Support - Calculation Detail'!A1849,7)&amp;"-"&amp;RIGHT('Support - Calculation Detail'!A1849,2))</f>
        <v>4960919-UT</v>
      </c>
      <c r="B1849" t="str">
        <f>IF('Support - Calculation Detail'!C1849="","",'Support - Calculation Detail'!C1849)</f>
        <v>49</v>
      </c>
      <c r="C1849" t="str">
        <f>IF('Support - Calculation Detail'!B1849="","",'Support - Calculation Detail'!B1849)</f>
        <v>N</v>
      </c>
      <c r="D1849">
        <f>IF('Support - Calculation Detail'!D1849="","",'Support - Calculation Detail'!D1849)</f>
        <v>398118</v>
      </c>
      <c r="E1849">
        <f>IF('Support - Calculation Detail'!E1849="","",'Support - Calculation Detail'!E1849)</f>
        <v>0</v>
      </c>
      <c r="G1849">
        <f>IF('Support - Calculation Detail'!F1849="","",'Support - Calculation Detail'!F1849)</f>
        <v>398118</v>
      </c>
      <c r="H1849">
        <f>IF('Support - Calculation Detail'!G1849="","",'Support - Calculation Detail'!G1849)</f>
        <v>1.04</v>
      </c>
      <c r="I1849">
        <f>IF('Support - Calculation Detail'!H1849="","",'Support - Calculation Detail'!H1849)</f>
        <v>414043</v>
      </c>
      <c r="J1849">
        <f>IF('Support - Calculation Detail'!I1849="","",'Support - Calculation Detail'!I1849)</f>
        <v>0</v>
      </c>
      <c r="K1849">
        <f>IF('Support - Calculation Detail'!K1849="","",'Support - Calculation Detail'!K1849)</f>
        <v>414043</v>
      </c>
      <c r="L1849">
        <f>IF('Support - Calculation Detail'!L1849="","",'Support - Calculation Detail'!L1849)</f>
        <v>0</v>
      </c>
      <c r="M1849">
        <f>IF('Support - Calculation Detail'!M1849="","",'Support - Calculation Detail'!M1849)</f>
        <v>0</v>
      </c>
      <c r="N1849">
        <f>IF('Support - Calculation Detail'!N1849="","",'Support - Calculation Detail'!N1849)</f>
        <v>0</v>
      </c>
      <c r="P1849">
        <f>IF('Support - Calculation Detail'!O1849="","",'Support - Calculation Detail'!O1849)</f>
        <v>414043</v>
      </c>
      <c r="Q1849" t="b">
        <v>1</v>
      </c>
      <c r="R1849" t="str">
        <f t="shared" si="140"/>
        <v>4960919</v>
      </c>
      <c r="S1849" t="str">
        <f t="shared" si="141"/>
        <v>4960919-UT</v>
      </c>
      <c r="T1849" t="str">
        <f t="shared" si="142"/>
        <v>4960919-UT</v>
      </c>
      <c r="U1849" t="str">
        <f t="shared" si="143"/>
        <v>6</v>
      </c>
      <c r="V1849" t="str">
        <f t="shared" si="144"/>
        <v>UT</v>
      </c>
    </row>
    <row r="1850" spans="1:22" x14ac:dyDescent="0.35">
      <c r="A1850" t="str">
        <f>IF('Support - Calculation Detail'!A1850="","",LEFT('Support - Calculation Detail'!A1850,7)&amp;"-"&amp;RIGHT('Support - Calculation Detail'!A1850,2))</f>
        <v>4960938-UT</v>
      </c>
      <c r="B1850" t="str">
        <f>IF('Support - Calculation Detail'!C1850="","",'Support - Calculation Detail'!C1850)</f>
        <v>49</v>
      </c>
      <c r="C1850" t="str">
        <f>IF('Support - Calculation Detail'!B1850="","",'Support - Calculation Detail'!B1850)</f>
        <v>N</v>
      </c>
      <c r="D1850">
        <f>IF('Support - Calculation Detail'!D1850="","",'Support - Calculation Detail'!D1850)</f>
        <v>747342</v>
      </c>
      <c r="E1850">
        <f>IF('Support - Calculation Detail'!E1850="","",'Support - Calculation Detail'!E1850)</f>
        <v>0</v>
      </c>
      <c r="G1850">
        <f>IF('Support - Calculation Detail'!F1850="","",'Support - Calculation Detail'!F1850)</f>
        <v>747342</v>
      </c>
      <c r="H1850">
        <f>IF('Support - Calculation Detail'!G1850="","",'Support - Calculation Detail'!G1850)</f>
        <v>1.04</v>
      </c>
      <c r="I1850">
        <f>IF('Support - Calculation Detail'!H1850="","",'Support - Calculation Detail'!H1850)</f>
        <v>777236</v>
      </c>
      <c r="J1850">
        <f>IF('Support - Calculation Detail'!I1850="","",'Support - Calculation Detail'!I1850)</f>
        <v>0</v>
      </c>
      <c r="K1850">
        <f>IF('Support - Calculation Detail'!K1850="","",'Support - Calculation Detail'!K1850)</f>
        <v>777236</v>
      </c>
      <c r="L1850">
        <f>IF('Support - Calculation Detail'!L1850="","",'Support - Calculation Detail'!L1850)</f>
        <v>17403110</v>
      </c>
      <c r="M1850">
        <f>IF('Support - Calculation Detail'!M1850="","",'Support - Calculation Detail'!M1850)</f>
        <v>0</v>
      </c>
      <c r="N1850">
        <f>IF('Support - Calculation Detail'!N1850="","",'Support - Calculation Detail'!N1850)</f>
        <v>0</v>
      </c>
      <c r="P1850">
        <f>IF('Support - Calculation Detail'!O1850="","",'Support - Calculation Detail'!O1850)</f>
        <v>18180346</v>
      </c>
      <c r="Q1850" t="b">
        <v>1</v>
      </c>
      <c r="R1850" t="str">
        <f t="shared" si="140"/>
        <v>4960938</v>
      </c>
      <c r="S1850" t="str">
        <f t="shared" si="141"/>
        <v>4960938-UT</v>
      </c>
      <c r="T1850" t="str">
        <f t="shared" si="142"/>
        <v>4960938-UT</v>
      </c>
      <c r="U1850" t="str">
        <f t="shared" si="143"/>
        <v>6</v>
      </c>
      <c r="V1850" t="str">
        <f t="shared" si="144"/>
        <v>UT</v>
      </c>
    </row>
    <row r="1851" spans="1:22" x14ac:dyDescent="0.35">
      <c r="A1851" t="str">
        <f>IF('Support - Calculation Detail'!A1851="","",LEFT('Support - Calculation Detail'!A1851,7)&amp;"-"&amp;RIGHT('Support - Calculation Detail'!A1851,2))</f>
        <v>4960939-UT</v>
      </c>
      <c r="B1851" t="str">
        <f>IF('Support - Calculation Detail'!C1851="","",'Support - Calculation Detail'!C1851)</f>
        <v>49</v>
      </c>
      <c r="C1851" t="str">
        <f>IF('Support - Calculation Detail'!B1851="","",'Support - Calculation Detail'!B1851)</f>
        <v>N</v>
      </c>
      <c r="D1851">
        <f>IF('Support - Calculation Detail'!D1851="","",'Support - Calculation Detail'!D1851)</f>
        <v>65349536</v>
      </c>
      <c r="E1851">
        <f>IF('Support - Calculation Detail'!E1851="","",'Support - Calculation Detail'!E1851)</f>
        <v>0</v>
      </c>
      <c r="G1851">
        <f>IF('Support - Calculation Detail'!F1851="","",'Support - Calculation Detail'!F1851)</f>
        <v>65349536</v>
      </c>
      <c r="H1851">
        <f>IF('Support - Calculation Detail'!G1851="","",'Support - Calculation Detail'!G1851)</f>
        <v>1.04</v>
      </c>
      <c r="I1851">
        <f>IF('Support - Calculation Detail'!H1851="","",'Support - Calculation Detail'!H1851)</f>
        <v>67963517</v>
      </c>
      <c r="J1851">
        <f>IF('Support - Calculation Detail'!I1851="","",'Support - Calculation Detail'!I1851)</f>
        <v>0</v>
      </c>
      <c r="K1851">
        <f>IF('Support - Calculation Detail'!K1851="","",'Support - Calculation Detail'!K1851)</f>
        <v>67963517</v>
      </c>
      <c r="L1851">
        <f>IF('Support - Calculation Detail'!L1851="","",'Support - Calculation Detail'!L1851)</f>
        <v>0</v>
      </c>
      <c r="M1851">
        <f>IF('Support - Calculation Detail'!M1851="","",'Support - Calculation Detail'!M1851)</f>
        <v>0</v>
      </c>
      <c r="N1851">
        <f>IF('Support - Calculation Detail'!N1851="","",'Support - Calculation Detail'!N1851)</f>
        <v>0</v>
      </c>
      <c r="P1851">
        <f>IF('Support - Calculation Detail'!O1851="","",'Support - Calculation Detail'!O1851)</f>
        <v>67963517</v>
      </c>
      <c r="Q1851" t="b">
        <v>1</v>
      </c>
      <c r="R1851" t="str">
        <f t="shared" si="140"/>
        <v>4960939</v>
      </c>
      <c r="S1851" t="str">
        <f t="shared" si="141"/>
        <v>4960939-UT</v>
      </c>
      <c r="T1851" t="str">
        <f t="shared" si="142"/>
        <v>4960939-UT</v>
      </c>
      <c r="U1851" t="str">
        <f t="shared" si="143"/>
        <v>6</v>
      </c>
      <c r="V1851" t="str">
        <f t="shared" si="144"/>
        <v>UT</v>
      </c>
    </row>
    <row r="1852" spans="1:22" x14ac:dyDescent="0.35">
      <c r="A1852" t="str">
        <f>IF('Support - Calculation Detail'!A1852="","",LEFT('Support - Calculation Detail'!A1852,7)&amp;"-"&amp;RIGHT('Support - Calculation Detail'!A1852,2))</f>
        <v>4930971-UT</v>
      </c>
      <c r="B1852" t="str">
        <f>IF('Support - Calculation Detail'!C1852="","",'Support - Calculation Detail'!C1852)</f>
        <v>49</v>
      </c>
      <c r="C1852" t="str">
        <f>IF('Support - Calculation Detail'!B1852="","",'Support - Calculation Detail'!B1852)</f>
        <v>N</v>
      </c>
      <c r="D1852">
        <f>IF('Support - Calculation Detail'!D1852="","",'Support - Calculation Detail'!D1852)</f>
        <v>0</v>
      </c>
      <c r="E1852">
        <f>IF('Support - Calculation Detail'!E1852="","",'Support - Calculation Detail'!E1852)</f>
        <v>0</v>
      </c>
      <c r="G1852">
        <f>IF('Support - Calculation Detail'!F1852="","",'Support - Calculation Detail'!F1852)</f>
        <v>0</v>
      </c>
      <c r="H1852">
        <f>IF('Support - Calculation Detail'!G1852="","",'Support - Calculation Detail'!G1852)</f>
        <v>1.04</v>
      </c>
      <c r="I1852">
        <f>IF('Support - Calculation Detail'!H1852="","",'Support - Calculation Detail'!H1852)</f>
        <v>0</v>
      </c>
      <c r="J1852">
        <f>IF('Support - Calculation Detail'!I1852="","",'Support - Calculation Detail'!I1852)</f>
        <v>0</v>
      </c>
      <c r="K1852">
        <f>IF('Support - Calculation Detail'!K1852="","",'Support - Calculation Detail'!K1852)</f>
        <v>0</v>
      </c>
      <c r="L1852">
        <f>IF('Support - Calculation Detail'!L1852="","",'Support - Calculation Detail'!L1852)</f>
        <v>0</v>
      </c>
      <c r="M1852">
        <f>IF('Support - Calculation Detail'!M1852="","",'Support - Calculation Detail'!M1852)</f>
        <v>0</v>
      </c>
      <c r="N1852">
        <f>IF('Support - Calculation Detail'!N1852="","",'Support - Calculation Detail'!N1852)</f>
        <v>0</v>
      </c>
      <c r="P1852">
        <f>IF('Support - Calculation Detail'!O1852="","",'Support - Calculation Detail'!O1852)</f>
        <v>0</v>
      </c>
      <c r="Q1852" t="b">
        <v>1</v>
      </c>
      <c r="R1852" t="str">
        <f t="shared" si="140"/>
        <v>4930971</v>
      </c>
      <c r="S1852" t="str">
        <f t="shared" si="141"/>
        <v>4930971-UT</v>
      </c>
      <c r="T1852" t="str">
        <f t="shared" si="142"/>
        <v>4930971-UT</v>
      </c>
      <c r="U1852" t="str">
        <f t="shared" si="143"/>
        <v>3</v>
      </c>
      <c r="V1852" t="str">
        <f t="shared" si="144"/>
        <v>UT</v>
      </c>
    </row>
    <row r="1853" spans="1:22" x14ac:dyDescent="0.35">
      <c r="A1853" t="str">
        <f>IF('Support - Calculation Detail'!A1853="","",LEFT('Support - Calculation Detail'!A1853,7)&amp;"-"&amp;RIGHT('Support - Calculation Detail'!A1853,2))</f>
        <v>4945300-SO</v>
      </c>
      <c r="B1853" t="str">
        <f>IF('Support - Calculation Detail'!C1853="","",'Support - Calculation Detail'!C1853)</f>
        <v>49</v>
      </c>
      <c r="C1853" t="str">
        <f>IF('Support - Calculation Detail'!B1853="","",'Support - Calculation Detail'!B1853)</f>
        <v>N</v>
      </c>
      <c r="D1853">
        <f>IF('Support - Calculation Detail'!D1853="","",'Support - Calculation Detail'!D1853)</f>
        <v>10425716</v>
      </c>
      <c r="E1853">
        <f>IF('Support - Calculation Detail'!E1853="","",'Support - Calculation Detail'!E1853)</f>
        <v>0</v>
      </c>
      <c r="G1853">
        <f>IF('Support - Calculation Detail'!F1853="","",'Support - Calculation Detail'!F1853)</f>
        <v>10425716</v>
      </c>
      <c r="H1853">
        <f>IF('Support - Calculation Detail'!G1853="","",'Support - Calculation Detail'!G1853)</f>
        <v>1.04</v>
      </c>
      <c r="I1853">
        <f>IF('Support - Calculation Detail'!H1853="","",'Support - Calculation Detail'!H1853)</f>
        <v>10842745</v>
      </c>
      <c r="J1853">
        <f>IF('Support - Calculation Detail'!I1853="","",'Support - Calculation Detail'!I1853)</f>
        <v>0</v>
      </c>
      <c r="K1853">
        <f>IF('Support - Calculation Detail'!K1853="","",'Support - Calculation Detail'!K1853)</f>
        <v>10842745</v>
      </c>
      <c r="L1853">
        <f>IF('Support - Calculation Detail'!L1853="","",'Support - Calculation Detail'!L1853)</f>
        <v>0</v>
      </c>
      <c r="M1853">
        <f>IF('Support - Calculation Detail'!M1853="","",'Support - Calculation Detail'!M1853)</f>
        <v>0</v>
      </c>
      <c r="N1853">
        <f>IF('Support - Calculation Detail'!N1853="","",'Support - Calculation Detail'!N1853)</f>
        <v>0</v>
      </c>
      <c r="P1853">
        <f>IF('Support - Calculation Detail'!O1853="","",'Support - Calculation Detail'!O1853)</f>
        <v>10842745</v>
      </c>
      <c r="Q1853" t="b">
        <v>1</v>
      </c>
      <c r="R1853" t="str">
        <f t="shared" si="140"/>
        <v>4945300</v>
      </c>
      <c r="S1853" t="str">
        <f t="shared" si="141"/>
        <v>4945300-SO</v>
      </c>
      <c r="T1853" t="str">
        <f t="shared" si="142"/>
        <v>4945300-SO</v>
      </c>
      <c r="U1853" t="str">
        <f t="shared" si="143"/>
        <v>4</v>
      </c>
      <c r="V1853" t="str">
        <f t="shared" si="144"/>
        <v>SO</v>
      </c>
    </row>
    <row r="1854" spans="1:22" x14ac:dyDescent="0.35">
      <c r="A1854" t="str">
        <f>IF('Support - Calculation Detail'!A1854="","",LEFT('Support - Calculation Detail'!A1854,7)&amp;"-"&amp;RIGHT('Support - Calculation Detail'!A1854,2))</f>
        <v>4945310-SO</v>
      </c>
      <c r="B1854" t="str">
        <f>IF('Support - Calculation Detail'!C1854="","",'Support - Calculation Detail'!C1854)</f>
        <v>49</v>
      </c>
      <c r="C1854" t="str">
        <f>IF('Support - Calculation Detail'!B1854="","",'Support - Calculation Detail'!B1854)</f>
        <v>N</v>
      </c>
      <c r="D1854">
        <f>IF('Support - Calculation Detail'!D1854="","",'Support - Calculation Detail'!D1854)</f>
        <v>17486698</v>
      </c>
      <c r="E1854">
        <f>IF('Support - Calculation Detail'!E1854="","",'Support - Calculation Detail'!E1854)</f>
        <v>0</v>
      </c>
      <c r="G1854">
        <f>IF('Support - Calculation Detail'!F1854="","",'Support - Calculation Detail'!F1854)</f>
        <v>17486698</v>
      </c>
      <c r="H1854">
        <f>IF('Support - Calculation Detail'!G1854="","",'Support - Calculation Detail'!G1854)</f>
        <v>1.04</v>
      </c>
      <c r="I1854">
        <f>IF('Support - Calculation Detail'!H1854="","",'Support - Calculation Detail'!H1854)</f>
        <v>18186166</v>
      </c>
      <c r="J1854">
        <f>IF('Support - Calculation Detail'!I1854="","",'Support - Calculation Detail'!I1854)</f>
        <v>0</v>
      </c>
      <c r="K1854">
        <f>IF('Support - Calculation Detail'!K1854="","",'Support - Calculation Detail'!K1854)</f>
        <v>18186166</v>
      </c>
      <c r="L1854">
        <f>IF('Support - Calculation Detail'!L1854="","",'Support - Calculation Detail'!L1854)</f>
        <v>0</v>
      </c>
      <c r="M1854">
        <f>IF('Support - Calculation Detail'!M1854="","",'Support - Calculation Detail'!M1854)</f>
        <v>0</v>
      </c>
      <c r="N1854">
        <f>IF('Support - Calculation Detail'!N1854="","",'Support - Calculation Detail'!N1854)</f>
        <v>0</v>
      </c>
      <c r="P1854">
        <f>IF('Support - Calculation Detail'!O1854="","",'Support - Calculation Detail'!O1854)</f>
        <v>18186166</v>
      </c>
      <c r="Q1854" t="b">
        <v>1</v>
      </c>
      <c r="R1854" t="str">
        <f t="shared" si="140"/>
        <v>4945310</v>
      </c>
      <c r="S1854" t="str">
        <f t="shared" si="141"/>
        <v>4945310-SO</v>
      </c>
      <c r="T1854" t="str">
        <f t="shared" si="142"/>
        <v>4945310-SO</v>
      </c>
      <c r="U1854" t="str">
        <f t="shared" si="143"/>
        <v>4</v>
      </c>
      <c r="V1854" t="str">
        <f t="shared" si="144"/>
        <v>SO</v>
      </c>
    </row>
    <row r="1855" spans="1:22" x14ac:dyDescent="0.35">
      <c r="A1855" t="str">
        <f>IF('Support - Calculation Detail'!A1855="","",LEFT('Support - Calculation Detail'!A1855,7)&amp;"-"&amp;RIGHT('Support - Calculation Detail'!A1855,2))</f>
        <v>4945330-SO</v>
      </c>
      <c r="B1855" t="str">
        <f>IF('Support - Calculation Detail'!C1855="","",'Support - Calculation Detail'!C1855)</f>
        <v>49</v>
      </c>
      <c r="C1855" t="str">
        <f>IF('Support - Calculation Detail'!B1855="","",'Support - Calculation Detail'!B1855)</f>
        <v>N</v>
      </c>
      <c r="D1855">
        <f>IF('Support - Calculation Detail'!D1855="","",'Support - Calculation Detail'!D1855)</f>
        <v>36467106</v>
      </c>
      <c r="E1855">
        <f>IF('Support - Calculation Detail'!E1855="","",'Support - Calculation Detail'!E1855)</f>
        <v>0</v>
      </c>
      <c r="G1855">
        <f>IF('Support - Calculation Detail'!F1855="","",'Support - Calculation Detail'!F1855)</f>
        <v>36467106</v>
      </c>
      <c r="H1855">
        <f>IF('Support - Calculation Detail'!G1855="","",'Support - Calculation Detail'!G1855)</f>
        <v>1.04</v>
      </c>
      <c r="I1855">
        <f>IF('Support - Calculation Detail'!H1855="","",'Support - Calculation Detail'!H1855)</f>
        <v>37925790</v>
      </c>
      <c r="J1855">
        <f>IF('Support - Calculation Detail'!I1855="","",'Support - Calculation Detail'!I1855)</f>
        <v>0</v>
      </c>
      <c r="K1855">
        <f>IF('Support - Calculation Detail'!K1855="","",'Support - Calculation Detail'!K1855)</f>
        <v>37925790</v>
      </c>
      <c r="L1855">
        <f>IF('Support - Calculation Detail'!L1855="","",'Support - Calculation Detail'!L1855)</f>
        <v>0</v>
      </c>
      <c r="M1855">
        <f>IF('Support - Calculation Detail'!M1855="","",'Support - Calculation Detail'!M1855)</f>
        <v>0</v>
      </c>
      <c r="N1855">
        <f>IF('Support - Calculation Detail'!N1855="","",'Support - Calculation Detail'!N1855)</f>
        <v>0</v>
      </c>
      <c r="P1855">
        <f>IF('Support - Calculation Detail'!O1855="","",'Support - Calculation Detail'!O1855)</f>
        <v>37925790</v>
      </c>
      <c r="Q1855" t="b">
        <v>1</v>
      </c>
      <c r="R1855" t="str">
        <f t="shared" si="140"/>
        <v>4945330</v>
      </c>
      <c r="S1855" t="str">
        <f t="shared" si="141"/>
        <v>4945330-SO</v>
      </c>
      <c r="T1855" t="str">
        <f t="shared" si="142"/>
        <v>4945330-SO</v>
      </c>
      <c r="U1855" t="str">
        <f t="shared" si="143"/>
        <v>4</v>
      </c>
      <c r="V1855" t="str">
        <f t="shared" si="144"/>
        <v>SO</v>
      </c>
    </row>
    <row r="1856" spans="1:22" x14ac:dyDescent="0.35">
      <c r="A1856" t="str">
        <f>IF('Support - Calculation Detail'!A1856="","",LEFT('Support - Calculation Detail'!A1856,7)&amp;"-"&amp;RIGHT('Support - Calculation Detail'!A1856,2))</f>
        <v>4945340-SO</v>
      </c>
      <c r="B1856" t="str">
        <f>IF('Support - Calculation Detail'!C1856="","",'Support - Calculation Detail'!C1856)</f>
        <v>49</v>
      </c>
      <c r="C1856" t="str">
        <f>IF('Support - Calculation Detail'!B1856="","",'Support - Calculation Detail'!B1856)</f>
        <v>N</v>
      </c>
      <c r="D1856">
        <f>IF('Support - Calculation Detail'!D1856="","",'Support - Calculation Detail'!D1856)</f>
        <v>27566165</v>
      </c>
      <c r="E1856">
        <f>IF('Support - Calculation Detail'!E1856="","",'Support - Calculation Detail'!E1856)</f>
        <v>0</v>
      </c>
      <c r="G1856">
        <f>IF('Support - Calculation Detail'!F1856="","",'Support - Calculation Detail'!F1856)</f>
        <v>27566165</v>
      </c>
      <c r="H1856">
        <f>IF('Support - Calculation Detail'!G1856="","",'Support - Calculation Detail'!G1856)</f>
        <v>1.04</v>
      </c>
      <c r="I1856">
        <f>IF('Support - Calculation Detail'!H1856="","",'Support - Calculation Detail'!H1856)</f>
        <v>28668812</v>
      </c>
      <c r="J1856">
        <f>IF('Support - Calculation Detail'!I1856="","",'Support - Calculation Detail'!I1856)</f>
        <v>0</v>
      </c>
      <c r="K1856">
        <f>IF('Support - Calculation Detail'!K1856="","",'Support - Calculation Detail'!K1856)</f>
        <v>28668812</v>
      </c>
      <c r="L1856">
        <f>IF('Support - Calculation Detail'!L1856="","",'Support - Calculation Detail'!L1856)</f>
        <v>0</v>
      </c>
      <c r="M1856">
        <f>IF('Support - Calculation Detail'!M1856="","",'Support - Calculation Detail'!M1856)</f>
        <v>0</v>
      </c>
      <c r="N1856">
        <f>IF('Support - Calculation Detail'!N1856="","",'Support - Calculation Detail'!N1856)</f>
        <v>0</v>
      </c>
      <c r="P1856">
        <f>IF('Support - Calculation Detail'!O1856="","",'Support - Calculation Detail'!O1856)</f>
        <v>28668812</v>
      </c>
      <c r="Q1856" t="b">
        <v>1</v>
      </c>
      <c r="R1856" t="str">
        <f t="shared" si="140"/>
        <v>4945340</v>
      </c>
      <c r="S1856" t="str">
        <f t="shared" si="141"/>
        <v>4945340-SO</v>
      </c>
      <c r="T1856" t="str">
        <f t="shared" si="142"/>
        <v>4945340-SO</v>
      </c>
      <c r="U1856" t="str">
        <f t="shared" si="143"/>
        <v>4</v>
      </c>
      <c r="V1856" t="str">
        <f t="shared" si="144"/>
        <v>SO</v>
      </c>
    </row>
    <row r="1857" spans="1:22" x14ac:dyDescent="0.35">
      <c r="A1857" t="str">
        <f>IF('Support - Calculation Detail'!A1857="","",LEFT('Support - Calculation Detail'!A1857,7)&amp;"-"&amp;RIGHT('Support - Calculation Detail'!A1857,2))</f>
        <v>4945350-SO</v>
      </c>
      <c r="B1857" t="str">
        <f>IF('Support - Calculation Detail'!C1857="","",'Support - Calculation Detail'!C1857)</f>
        <v>49</v>
      </c>
      <c r="C1857" t="str">
        <f>IF('Support - Calculation Detail'!B1857="","",'Support - Calculation Detail'!B1857)</f>
        <v>N</v>
      </c>
      <c r="D1857">
        <f>IF('Support - Calculation Detail'!D1857="","",'Support - Calculation Detail'!D1857)</f>
        <v>33650615</v>
      </c>
      <c r="E1857">
        <f>IF('Support - Calculation Detail'!E1857="","",'Support - Calculation Detail'!E1857)</f>
        <v>0</v>
      </c>
      <c r="G1857">
        <f>IF('Support - Calculation Detail'!F1857="","",'Support - Calculation Detail'!F1857)</f>
        <v>33650615</v>
      </c>
      <c r="H1857">
        <f>IF('Support - Calculation Detail'!G1857="","",'Support - Calculation Detail'!G1857)</f>
        <v>1.04</v>
      </c>
      <c r="I1857">
        <f>IF('Support - Calculation Detail'!H1857="","",'Support - Calculation Detail'!H1857)</f>
        <v>34996640</v>
      </c>
      <c r="J1857">
        <f>IF('Support - Calculation Detail'!I1857="","",'Support - Calculation Detail'!I1857)</f>
        <v>0</v>
      </c>
      <c r="K1857">
        <f>IF('Support - Calculation Detail'!K1857="","",'Support - Calculation Detail'!K1857)</f>
        <v>34996640</v>
      </c>
      <c r="L1857">
        <f>IF('Support - Calculation Detail'!L1857="","",'Support - Calculation Detail'!L1857)</f>
        <v>0</v>
      </c>
      <c r="M1857">
        <f>IF('Support - Calculation Detail'!M1857="","",'Support - Calculation Detail'!M1857)</f>
        <v>0</v>
      </c>
      <c r="N1857">
        <f>IF('Support - Calculation Detail'!N1857="","",'Support - Calculation Detail'!N1857)</f>
        <v>0</v>
      </c>
      <c r="P1857">
        <f>IF('Support - Calculation Detail'!O1857="","",'Support - Calculation Detail'!O1857)</f>
        <v>34996640</v>
      </c>
      <c r="Q1857" t="b">
        <v>1</v>
      </c>
      <c r="R1857" t="str">
        <f t="shared" si="140"/>
        <v>4945350</v>
      </c>
      <c r="S1857" t="str">
        <f t="shared" si="141"/>
        <v>4945350-SO</v>
      </c>
      <c r="T1857" t="str">
        <f t="shared" si="142"/>
        <v>4945350-SO</v>
      </c>
      <c r="U1857" t="str">
        <f t="shared" si="143"/>
        <v>4</v>
      </c>
      <c r="V1857" t="str">
        <f t="shared" si="144"/>
        <v>SO</v>
      </c>
    </row>
    <row r="1858" spans="1:22" x14ac:dyDescent="0.35">
      <c r="A1858" t="str">
        <f>IF('Support - Calculation Detail'!A1858="","",LEFT('Support - Calculation Detail'!A1858,7)&amp;"-"&amp;RIGHT('Support - Calculation Detail'!A1858,2))</f>
        <v>4945360-SO</v>
      </c>
      <c r="B1858" t="str">
        <f>IF('Support - Calculation Detail'!C1858="","",'Support - Calculation Detail'!C1858)</f>
        <v>49</v>
      </c>
      <c r="C1858" t="str">
        <f>IF('Support - Calculation Detail'!B1858="","",'Support - Calculation Detail'!B1858)</f>
        <v>N</v>
      </c>
      <c r="D1858">
        <f>IF('Support - Calculation Detail'!D1858="","",'Support - Calculation Detail'!D1858)</f>
        <v>26490067</v>
      </c>
      <c r="E1858">
        <f>IF('Support - Calculation Detail'!E1858="","",'Support - Calculation Detail'!E1858)</f>
        <v>0</v>
      </c>
      <c r="G1858">
        <f>IF('Support - Calculation Detail'!F1858="","",'Support - Calculation Detail'!F1858)</f>
        <v>26490067</v>
      </c>
      <c r="H1858">
        <f>IF('Support - Calculation Detail'!G1858="","",'Support - Calculation Detail'!G1858)</f>
        <v>1.04</v>
      </c>
      <c r="I1858">
        <f>IF('Support - Calculation Detail'!H1858="","",'Support - Calculation Detail'!H1858)</f>
        <v>27549670</v>
      </c>
      <c r="J1858">
        <f>IF('Support - Calculation Detail'!I1858="","",'Support - Calculation Detail'!I1858)</f>
        <v>0</v>
      </c>
      <c r="K1858">
        <f>IF('Support - Calculation Detail'!K1858="","",'Support - Calculation Detail'!K1858)</f>
        <v>27549670</v>
      </c>
      <c r="L1858">
        <f>IF('Support - Calculation Detail'!L1858="","",'Support - Calculation Detail'!L1858)</f>
        <v>0</v>
      </c>
      <c r="M1858">
        <f>IF('Support - Calculation Detail'!M1858="","",'Support - Calculation Detail'!M1858)</f>
        <v>0</v>
      </c>
      <c r="N1858">
        <f>IF('Support - Calculation Detail'!N1858="","",'Support - Calculation Detail'!N1858)</f>
        <v>0</v>
      </c>
      <c r="P1858">
        <f>IF('Support - Calculation Detail'!O1858="","",'Support - Calculation Detail'!O1858)</f>
        <v>27549670</v>
      </c>
      <c r="Q1858" t="b">
        <v>1</v>
      </c>
      <c r="R1858" t="str">
        <f t="shared" si="140"/>
        <v>4945360</v>
      </c>
      <c r="S1858" t="str">
        <f t="shared" si="141"/>
        <v>4945360-SO</v>
      </c>
      <c r="T1858" t="str">
        <f t="shared" si="142"/>
        <v>4945360-SO</v>
      </c>
      <c r="U1858" t="str">
        <f t="shared" si="143"/>
        <v>4</v>
      </c>
      <c r="V1858" t="str">
        <f t="shared" si="144"/>
        <v>SO</v>
      </c>
    </row>
    <row r="1859" spans="1:22" x14ac:dyDescent="0.35">
      <c r="A1859" t="str">
        <f>IF('Support - Calculation Detail'!A1859="","",LEFT('Support - Calculation Detail'!A1859,7)&amp;"-"&amp;RIGHT('Support - Calculation Detail'!A1859,2))</f>
        <v>4945370-SO</v>
      </c>
      <c r="B1859" t="str">
        <f>IF('Support - Calculation Detail'!C1859="","",'Support - Calculation Detail'!C1859)</f>
        <v>49</v>
      </c>
      <c r="C1859" t="str">
        <f>IF('Support - Calculation Detail'!B1859="","",'Support - Calculation Detail'!B1859)</f>
        <v>N</v>
      </c>
      <c r="D1859">
        <f>IF('Support - Calculation Detail'!D1859="","",'Support - Calculation Detail'!D1859)</f>
        <v>30957342</v>
      </c>
      <c r="E1859">
        <f>IF('Support - Calculation Detail'!E1859="","",'Support - Calculation Detail'!E1859)</f>
        <v>0</v>
      </c>
      <c r="G1859">
        <f>IF('Support - Calculation Detail'!F1859="","",'Support - Calculation Detail'!F1859)</f>
        <v>30957342</v>
      </c>
      <c r="H1859">
        <f>IF('Support - Calculation Detail'!G1859="","",'Support - Calculation Detail'!G1859)</f>
        <v>1.04</v>
      </c>
      <c r="I1859">
        <f>IF('Support - Calculation Detail'!H1859="","",'Support - Calculation Detail'!H1859)</f>
        <v>32195636</v>
      </c>
      <c r="J1859">
        <f>IF('Support - Calculation Detail'!I1859="","",'Support - Calculation Detail'!I1859)</f>
        <v>0</v>
      </c>
      <c r="K1859">
        <f>IF('Support - Calculation Detail'!K1859="","",'Support - Calculation Detail'!K1859)</f>
        <v>32195636</v>
      </c>
      <c r="L1859">
        <f>IF('Support - Calculation Detail'!L1859="","",'Support - Calculation Detail'!L1859)</f>
        <v>0</v>
      </c>
      <c r="M1859">
        <f>IF('Support - Calculation Detail'!M1859="","",'Support - Calculation Detail'!M1859)</f>
        <v>0</v>
      </c>
      <c r="N1859">
        <f>IF('Support - Calculation Detail'!N1859="","",'Support - Calculation Detail'!N1859)</f>
        <v>0</v>
      </c>
      <c r="P1859">
        <f>IF('Support - Calculation Detail'!O1859="","",'Support - Calculation Detail'!O1859)</f>
        <v>32195636</v>
      </c>
      <c r="Q1859" t="b">
        <v>1</v>
      </c>
      <c r="R1859" t="str">
        <f t="shared" ref="R1859:R1922" si="145">LEFT(A1859,7)</f>
        <v>4945370</v>
      </c>
      <c r="S1859" t="str">
        <f t="shared" ref="S1859:S1922" si="146">A1859</f>
        <v>4945370-SO</v>
      </c>
      <c r="T1859" t="str">
        <f t="shared" ref="T1859:T1922" si="147">S1859</f>
        <v>4945370-SO</v>
      </c>
      <c r="U1859" t="str">
        <f t="shared" ref="U1859:U1922" si="148">MID(S1859,3,1)</f>
        <v>4</v>
      </c>
      <c r="V1859" t="str">
        <f t="shared" ref="V1859:V1922" si="149">RIGHT(T1859,2)</f>
        <v>SO</v>
      </c>
    </row>
    <row r="1860" spans="1:22" x14ac:dyDescent="0.35">
      <c r="A1860" t="str">
        <f>IF('Support - Calculation Detail'!A1860="","",LEFT('Support - Calculation Detail'!A1860,7)&amp;"-"&amp;RIGHT('Support - Calculation Detail'!A1860,2))</f>
        <v>4945375-SO</v>
      </c>
      <c r="B1860" t="str">
        <f>IF('Support - Calculation Detail'!C1860="","",'Support - Calculation Detail'!C1860)</f>
        <v>49</v>
      </c>
      <c r="C1860" t="str">
        <f>IF('Support - Calculation Detail'!B1860="","",'Support - Calculation Detail'!B1860)</f>
        <v>N</v>
      </c>
      <c r="D1860">
        <f>IF('Support - Calculation Detail'!D1860="","",'Support - Calculation Detail'!D1860)</f>
        <v>25445791</v>
      </c>
      <c r="E1860">
        <f>IF('Support - Calculation Detail'!E1860="","",'Support - Calculation Detail'!E1860)</f>
        <v>0</v>
      </c>
      <c r="G1860">
        <f>IF('Support - Calculation Detail'!F1860="","",'Support - Calculation Detail'!F1860)</f>
        <v>25445791</v>
      </c>
      <c r="H1860">
        <f>IF('Support - Calculation Detail'!G1860="","",'Support - Calculation Detail'!G1860)</f>
        <v>1.04</v>
      </c>
      <c r="I1860">
        <f>IF('Support - Calculation Detail'!H1860="","",'Support - Calculation Detail'!H1860)</f>
        <v>26463623</v>
      </c>
      <c r="J1860">
        <f>IF('Support - Calculation Detail'!I1860="","",'Support - Calculation Detail'!I1860)</f>
        <v>0</v>
      </c>
      <c r="K1860">
        <f>IF('Support - Calculation Detail'!K1860="","",'Support - Calculation Detail'!K1860)</f>
        <v>26463623</v>
      </c>
      <c r="L1860">
        <f>IF('Support - Calculation Detail'!L1860="","",'Support - Calculation Detail'!L1860)</f>
        <v>0</v>
      </c>
      <c r="M1860">
        <f>IF('Support - Calculation Detail'!M1860="","",'Support - Calculation Detail'!M1860)</f>
        <v>0</v>
      </c>
      <c r="N1860">
        <f>IF('Support - Calculation Detail'!N1860="","",'Support - Calculation Detail'!N1860)</f>
        <v>0</v>
      </c>
      <c r="P1860">
        <f>IF('Support - Calculation Detail'!O1860="","",'Support - Calculation Detail'!O1860)</f>
        <v>26463623</v>
      </c>
      <c r="Q1860" t="b">
        <v>1</v>
      </c>
      <c r="R1860" t="str">
        <f t="shared" si="145"/>
        <v>4945375</v>
      </c>
      <c r="S1860" t="str">
        <f t="shared" si="146"/>
        <v>4945375-SO</v>
      </c>
      <c r="T1860" t="str">
        <f t="shared" si="147"/>
        <v>4945375-SO</v>
      </c>
      <c r="U1860" t="str">
        <f t="shared" si="148"/>
        <v>4</v>
      </c>
      <c r="V1860" t="str">
        <f t="shared" si="149"/>
        <v>SO</v>
      </c>
    </row>
    <row r="1861" spans="1:22" x14ac:dyDescent="0.35">
      <c r="A1861" t="str">
        <f>IF('Support - Calculation Detail'!A1861="","",LEFT('Support - Calculation Detail'!A1861,7)&amp;"-"&amp;RIGHT('Support - Calculation Detail'!A1861,2))</f>
        <v>4945380-SO</v>
      </c>
      <c r="B1861" t="str">
        <f>IF('Support - Calculation Detail'!C1861="","",'Support - Calculation Detail'!C1861)</f>
        <v>49</v>
      </c>
      <c r="C1861" t="str">
        <f>IF('Support - Calculation Detail'!B1861="","",'Support - Calculation Detail'!B1861)</f>
        <v>N</v>
      </c>
      <c r="D1861">
        <f>IF('Support - Calculation Detail'!D1861="","",'Support - Calculation Detail'!D1861)</f>
        <v>3500292</v>
      </c>
      <c r="E1861">
        <f>IF('Support - Calculation Detail'!E1861="","",'Support - Calculation Detail'!E1861)</f>
        <v>0</v>
      </c>
      <c r="G1861">
        <f>IF('Support - Calculation Detail'!F1861="","",'Support - Calculation Detail'!F1861)</f>
        <v>3500292</v>
      </c>
      <c r="H1861">
        <f>IF('Support - Calculation Detail'!G1861="","",'Support - Calculation Detail'!G1861)</f>
        <v>1.04</v>
      </c>
      <c r="I1861">
        <f>IF('Support - Calculation Detail'!H1861="","",'Support - Calculation Detail'!H1861)</f>
        <v>3640304</v>
      </c>
      <c r="J1861">
        <f>IF('Support - Calculation Detail'!I1861="","",'Support - Calculation Detail'!I1861)</f>
        <v>0</v>
      </c>
      <c r="K1861">
        <f>IF('Support - Calculation Detail'!K1861="","",'Support - Calculation Detail'!K1861)</f>
        <v>3640304</v>
      </c>
      <c r="L1861">
        <f>IF('Support - Calculation Detail'!L1861="","",'Support - Calculation Detail'!L1861)</f>
        <v>0</v>
      </c>
      <c r="M1861">
        <f>IF('Support - Calculation Detail'!M1861="","",'Support - Calculation Detail'!M1861)</f>
        <v>0</v>
      </c>
      <c r="N1861">
        <f>IF('Support - Calculation Detail'!N1861="","",'Support - Calculation Detail'!N1861)</f>
        <v>0</v>
      </c>
      <c r="P1861">
        <f>IF('Support - Calculation Detail'!O1861="","",'Support - Calculation Detail'!O1861)</f>
        <v>3640304</v>
      </c>
      <c r="Q1861" t="b">
        <v>1</v>
      </c>
      <c r="R1861" t="str">
        <f t="shared" si="145"/>
        <v>4945380</v>
      </c>
      <c r="S1861" t="str">
        <f t="shared" si="146"/>
        <v>4945380-SO</v>
      </c>
      <c r="T1861" t="str">
        <f t="shared" si="147"/>
        <v>4945380-SO</v>
      </c>
      <c r="U1861" t="str">
        <f t="shared" si="148"/>
        <v>4</v>
      </c>
      <c r="V1861" t="str">
        <f t="shared" si="149"/>
        <v>SO</v>
      </c>
    </row>
    <row r="1862" spans="1:22" x14ac:dyDescent="0.35">
      <c r="A1862" t="str">
        <f>IF('Support - Calculation Detail'!A1862="","",LEFT('Support - Calculation Detail'!A1862,7)&amp;"-"&amp;RIGHT('Support - Calculation Detail'!A1862,2))</f>
        <v>4945385-SO</v>
      </c>
      <c r="B1862" t="str">
        <f>IF('Support - Calculation Detail'!C1862="","",'Support - Calculation Detail'!C1862)</f>
        <v>49</v>
      </c>
      <c r="C1862" t="str">
        <f>IF('Support - Calculation Detail'!B1862="","",'Support - Calculation Detail'!B1862)</f>
        <v>N</v>
      </c>
      <c r="D1862">
        <f>IF('Support - Calculation Detail'!D1862="","",'Support - Calculation Detail'!D1862)</f>
        <v>109280087</v>
      </c>
      <c r="E1862">
        <f>IF('Support - Calculation Detail'!E1862="","",'Support - Calculation Detail'!E1862)</f>
        <v>0</v>
      </c>
      <c r="G1862">
        <f>IF('Support - Calculation Detail'!F1862="","",'Support - Calculation Detail'!F1862)</f>
        <v>109280087</v>
      </c>
      <c r="H1862">
        <f>IF('Support - Calculation Detail'!G1862="","",'Support - Calculation Detail'!G1862)</f>
        <v>1.04</v>
      </c>
      <c r="I1862">
        <f>IF('Support - Calculation Detail'!H1862="","",'Support - Calculation Detail'!H1862)</f>
        <v>113651290</v>
      </c>
      <c r="J1862">
        <f>IF('Support - Calculation Detail'!I1862="","",'Support - Calculation Detail'!I1862)</f>
        <v>0</v>
      </c>
      <c r="K1862">
        <f>IF('Support - Calculation Detail'!K1862="","",'Support - Calculation Detail'!K1862)</f>
        <v>113651290</v>
      </c>
      <c r="L1862">
        <f>IF('Support - Calculation Detail'!L1862="","",'Support - Calculation Detail'!L1862)</f>
        <v>0</v>
      </c>
      <c r="M1862">
        <f>IF('Support - Calculation Detail'!M1862="","",'Support - Calculation Detail'!M1862)</f>
        <v>0</v>
      </c>
      <c r="N1862">
        <f>IF('Support - Calculation Detail'!N1862="","",'Support - Calculation Detail'!N1862)</f>
        <v>0</v>
      </c>
      <c r="P1862">
        <f>IF('Support - Calculation Detail'!O1862="","",'Support - Calculation Detail'!O1862)</f>
        <v>113651290</v>
      </c>
      <c r="Q1862" t="b">
        <v>1</v>
      </c>
      <c r="R1862" t="str">
        <f t="shared" si="145"/>
        <v>4945385</v>
      </c>
      <c r="S1862" t="str">
        <f t="shared" si="146"/>
        <v>4945385-SO</v>
      </c>
      <c r="T1862" t="str">
        <f t="shared" si="147"/>
        <v>4945385-SO</v>
      </c>
      <c r="U1862" t="str">
        <f t="shared" si="148"/>
        <v>4</v>
      </c>
      <c r="V1862" t="str">
        <f t="shared" si="149"/>
        <v>SO</v>
      </c>
    </row>
    <row r="1863" spans="1:22" x14ac:dyDescent="0.35">
      <c r="A1863" t="str">
        <f>IF('Support - Calculation Detail'!A1863="","",LEFT('Support - Calculation Detail'!A1863,7)&amp;"-"&amp;RIGHT('Support - Calculation Detail'!A1863,2))</f>
        <v>4945400-SO</v>
      </c>
      <c r="B1863" t="str">
        <f>IF('Support - Calculation Detail'!C1863="","",'Support - Calculation Detail'!C1863)</f>
        <v>49</v>
      </c>
      <c r="C1863" t="str">
        <f>IF('Support - Calculation Detail'!B1863="","",'Support - Calculation Detail'!B1863)</f>
        <v>N</v>
      </c>
      <c r="D1863">
        <f>IF('Support - Calculation Detail'!D1863="","",'Support - Calculation Detail'!D1863)</f>
        <v>2646383</v>
      </c>
      <c r="E1863">
        <f>IF('Support - Calculation Detail'!E1863="","",'Support - Calculation Detail'!E1863)</f>
        <v>0</v>
      </c>
      <c r="G1863">
        <f>IF('Support - Calculation Detail'!F1863="","",'Support - Calculation Detail'!F1863)</f>
        <v>2646383</v>
      </c>
      <c r="H1863">
        <f>IF('Support - Calculation Detail'!G1863="","",'Support - Calculation Detail'!G1863)</f>
        <v>1.04</v>
      </c>
      <c r="I1863">
        <f>IF('Support - Calculation Detail'!H1863="","",'Support - Calculation Detail'!H1863)</f>
        <v>2752238</v>
      </c>
      <c r="J1863">
        <f>IF('Support - Calculation Detail'!I1863="","",'Support - Calculation Detail'!I1863)</f>
        <v>0</v>
      </c>
      <c r="K1863">
        <f>IF('Support - Calculation Detail'!K1863="","",'Support - Calculation Detail'!K1863)</f>
        <v>2752238</v>
      </c>
      <c r="L1863">
        <f>IF('Support - Calculation Detail'!L1863="","",'Support - Calculation Detail'!L1863)</f>
        <v>0</v>
      </c>
      <c r="M1863">
        <f>IF('Support - Calculation Detail'!M1863="","",'Support - Calculation Detail'!M1863)</f>
        <v>0</v>
      </c>
      <c r="N1863">
        <f>IF('Support - Calculation Detail'!N1863="","",'Support - Calculation Detail'!N1863)</f>
        <v>0</v>
      </c>
      <c r="P1863">
        <f>IF('Support - Calculation Detail'!O1863="","",'Support - Calculation Detail'!O1863)</f>
        <v>2752238</v>
      </c>
      <c r="Q1863" t="b">
        <v>1</v>
      </c>
      <c r="R1863" t="str">
        <f t="shared" si="145"/>
        <v>4945400</v>
      </c>
      <c r="S1863" t="str">
        <f t="shared" si="146"/>
        <v>4945400-SO</v>
      </c>
      <c r="T1863" t="str">
        <f t="shared" si="147"/>
        <v>4945400-SO</v>
      </c>
      <c r="U1863" t="str">
        <f t="shared" si="148"/>
        <v>4</v>
      </c>
      <c r="V1863" t="str">
        <f t="shared" si="149"/>
        <v>SO</v>
      </c>
    </row>
    <row r="1864" spans="1:22" x14ac:dyDescent="0.35">
      <c r="A1864" t="str">
        <f>IF('Support - Calculation Detail'!A1864="","",LEFT('Support - Calculation Detail'!A1864,7)&amp;"-"&amp;RIGHT('Support - Calculation Detail'!A1864,2))</f>
        <v>5010000-UT</v>
      </c>
      <c r="B1864" t="str">
        <f>IF('Support - Calculation Detail'!C1864="","",'Support - Calculation Detail'!C1864)</f>
        <v>50</v>
      </c>
      <c r="C1864" t="str">
        <f>IF('Support - Calculation Detail'!B1864="","",'Support - Calculation Detail'!B1864)</f>
        <v>N</v>
      </c>
      <c r="D1864">
        <f>IF('Support - Calculation Detail'!D1864="","",'Support - Calculation Detail'!D1864)</f>
        <v>10565654</v>
      </c>
      <c r="E1864">
        <f>IF('Support - Calculation Detail'!E1864="","",'Support - Calculation Detail'!E1864)</f>
        <v>0</v>
      </c>
      <c r="G1864">
        <f>IF('Support - Calculation Detail'!F1864="","",'Support - Calculation Detail'!F1864)</f>
        <v>10565654</v>
      </c>
      <c r="H1864">
        <f>IF('Support - Calculation Detail'!G1864="","",'Support - Calculation Detail'!G1864)</f>
        <v>1.04</v>
      </c>
      <c r="I1864">
        <f>IF('Support - Calculation Detail'!H1864="","",'Support - Calculation Detail'!H1864)</f>
        <v>10988280</v>
      </c>
      <c r="J1864">
        <f>IF('Support - Calculation Detail'!I1864="","",'Support - Calculation Detail'!I1864)</f>
        <v>0</v>
      </c>
      <c r="K1864">
        <f>IF('Support - Calculation Detail'!K1864="","",'Support - Calculation Detail'!K1864)</f>
        <v>10988280</v>
      </c>
      <c r="L1864">
        <f>IF('Support - Calculation Detail'!L1864="","",'Support - Calculation Detail'!L1864)</f>
        <v>1158935</v>
      </c>
      <c r="M1864">
        <f>IF('Support - Calculation Detail'!M1864="","",'Support - Calculation Detail'!M1864)</f>
        <v>434274</v>
      </c>
      <c r="N1864">
        <f>IF('Support - Calculation Detail'!N1864="","",'Support - Calculation Detail'!N1864)</f>
        <v>1239337.0897222853</v>
      </c>
      <c r="P1864">
        <f>IF('Support - Calculation Detail'!O1864="","",'Support - Calculation Detail'!O1864)</f>
        <v>13820826.089722285</v>
      </c>
      <c r="Q1864" t="b">
        <v>1</v>
      </c>
      <c r="R1864" t="str">
        <f t="shared" si="145"/>
        <v>5010000</v>
      </c>
      <c r="S1864" t="str">
        <f t="shared" si="146"/>
        <v>5010000-UT</v>
      </c>
      <c r="T1864" t="str">
        <f t="shared" si="147"/>
        <v>5010000-UT</v>
      </c>
      <c r="U1864" t="str">
        <f t="shared" si="148"/>
        <v>1</v>
      </c>
      <c r="V1864" t="str">
        <f t="shared" si="149"/>
        <v>UT</v>
      </c>
    </row>
    <row r="1865" spans="1:22" x14ac:dyDescent="0.35">
      <c r="A1865" t="str">
        <f>IF('Support - Calculation Detail'!A1865="","",LEFT('Support - Calculation Detail'!A1865,7)&amp;"-"&amp;RIGHT('Support - Calculation Detail'!A1865,2))</f>
        <v>5020001-UT</v>
      </c>
      <c r="B1865" t="str">
        <f>IF('Support - Calculation Detail'!C1865="","",'Support - Calculation Detail'!C1865)</f>
        <v>50</v>
      </c>
      <c r="C1865" t="str">
        <f>IF('Support - Calculation Detail'!B1865="","",'Support - Calculation Detail'!B1865)</f>
        <v>N</v>
      </c>
      <c r="D1865">
        <f>IF('Support - Calculation Detail'!D1865="","",'Support - Calculation Detail'!D1865)</f>
        <v>108480</v>
      </c>
      <c r="E1865">
        <f>IF('Support - Calculation Detail'!E1865="","",'Support - Calculation Detail'!E1865)</f>
        <v>0</v>
      </c>
      <c r="G1865">
        <f>IF('Support - Calculation Detail'!F1865="","",'Support - Calculation Detail'!F1865)</f>
        <v>108480</v>
      </c>
      <c r="H1865">
        <f>IF('Support - Calculation Detail'!G1865="","",'Support - Calculation Detail'!G1865)</f>
        <v>1.04</v>
      </c>
      <c r="I1865">
        <f>IF('Support - Calculation Detail'!H1865="","",'Support - Calculation Detail'!H1865)</f>
        <v>112819</v>
      </c>
      <c r="J1865">
        <f>IF('Support - Calculation Detail'!I1865="","",'Support - Calculation Detail'!I1865)</f>
        <v>0</v>
      </c>
      <c r="K1865">
        <f>IF('Support - Calculation Detail'!K1865="","",'Support - Calculation Detail'!K1865)</f>
        <v>112819</v>
      </c>
      <c r="L1865">
        <f>IF('Support - Calculation Detail'!L1865="","",'Support - Calculation Detail'!L1865)</f>
        <v>0</v>
      </c>
      <c r="M1865">
        <f>IF('Support - Calculation Detail'!M1865="","",'Support - Calculation Detail'!M1865)</f>
        <v>0</v>
      </c>
      <c r="N1865">
        <f>IF('Support - Calculation Detail'!N1865="","",'Support - Calculation Detail'!N1865)</f>
        <v>0</v>
      </c>
      <c r="P1865">
        <f>IF('Support - Calculation Detail'!O1865="","",'Support - Calculation Detail'!O1865)</f>
        <v>112819</v>
      </c>
      <c r="Q1865" t="b">
        <v>1</v>
      </c>
      <c r="R1865" t="str">
        <f t="shared" si="145"/>
        <v>5020001</v>
      </c>
      <c r="S1865" t="str">
        <f t="shared" si="146"/>
        <v>5020001-UT</v>
      </c>
      <c r="T1865" t="str">
        <f t="shared" si="147"/>
        <v>5020001-UT</v>
      </c>
      <c r="U1865" t="str">
        <f t="shared" si="148"/>
        <v>2</v>
      </c>
      <c r="V1865" t="str">
        <f t="shared" si="149"/>
        <v>UT</v>
      </c>
    </row>
    <row r="1866" spans="1:22" x14ac:dyDescent="0.35">
      <c r="A1866" t="str">
        <f>IF('Support - Calculation Detail'!A1866="","",LEFT('Support - Calculation Detail'!A1866,7)&amp;"-"&amp;RIGHT('Support - Calculation Detail'!A1866,2))</f>
        <v>5020001-TF</v>
      </c>
      <c r="B1866" t="str">
        <f>IF('Support - Calculation Detail'!C1866="","",'Support - Calculation Detail'!C1866)</f>
        <v>50</v>
      </c>
      <c r="C1866" t="str">
        <f>IF('Support - Calculation Detail'!B1866="","",'Support - Calculation Detail'!B1866)</f>
        <v>N</v>
      </c>
      <c r="D1866">
        <f>IF('Support - Calculation Detail'!D1866="","",'Support - Calculation Detail'!D1866)</f>
        <v>28103</v>
      </c>
      <c r="E1866">
        <f>IF('Support - Calculation Detail'!E1866="","",'Support - Calculation Detail'!E1866)</f>
        <v>0</v>
      </c>
      <c r="G1866">
        <f>IF('Support - Calculation Detail'!F1866="","",'Support - Calculation Detail'!F1866)</f>
        <v>28103</v>
      </c>
      <c r="H1866">
        <f>IF('Support - Calculation Detail'!G1866="","",'Support - Calculation Detail'!G1866)</f>
        <v>1.04</v>
      </c>
      <c r="I1866">
        <f>IF('Support - Calculation Detail'!H1866="","",'Support - Calculation Detail'!H1866)</f>
        <v>29227</v>
      </c>
      <c r="J1866">
        <f>IF('Support - Calculation Detail'!I1866="","",'Support - Calculation Detail'!I1866)</f>
        <v>0</v>
      </c>
      <c r="K1866">
        <f>IF('Support - Calculation Detail'!K1866="","",'Support - Calculation Detail'!K1866)</f>
        <v>29227</v>
      </c>
      <c r="L1866">
        <f>IF('Support - Calculation Detail'!L1866="","",'Support - Calculation Detail'!L1866)</f>
        <v>0</v>
      </c>
      <c r="M1866">
        <f>IF('Support - Calculation Detail'!M1866="","",'Support - Calculation Detail'!M1866)</f>
        <v>0</v>
      </c>
      <c r="N1866">
        <f>IF('Support - Calculation Detail'!N1866="","",'Support - Calculation Detail'!N1866)</f>
        <v>0</v>
      </c>
      <c r="P1866">
        <f>IF('Support - Calculation Detail'!O1866="","",'Support - Calculation Detail'!O1866)</f>
        <v>29227</v>
      </c>
      <c r="Q1866" t="b">
        <v>1</v>
      </c>
      <c r="R1866" t="str">
        <f t="shared" si="145"/>
        <v>5020001</v>
      </c>
      <c r="S1866" t="str">
        <f t="shared" si="146"/>
        <v>5020001-TF</v>
      </c>
      <c r="T1866" t="str">
        <f t="shared" si="147"/>
        <v>5020001-TF</v>
      </c>
      <c r="U1866" t="str">
        <f t="shared" si="148"/>
        <v>2</v>
      </c>
      <c r="V1866" t="str">
        <f t="shared" si="149"/>
        <v>TF</v>
      </c>
    </row>
    <row r="1867" spans="1:22" x14ac:dyDescent="0.35">
      <c r="A1867" t="str">
        <f>IF('Support - Calculation Detail'!A1867="","",LEFT('Support - Calculation Detail'!A1867,7)&amp;"-"&amp;RIGHT('Support - Calculation Detail'!A1867,2))</f>
        <v>5020002-TF</v>
      </c>
      <c r="B1867" t="str">
        <f>IF('Support - Calculation Detail'!C1867="","",'Support - Calculation Detail'!C1867)</f>
        <v>50</v>
      </c>
      <c r="C1867" t="str">
        <f>IF('Support - Calculation Detail'!B1867="","",'Support - Calculation Detail'!B1867)</f>
        <v>N</v>
      </c>
      <c r="D1867">
        <f>IF('Support - Calculation Detail'!D1867="","",'Support - Calculation Detail'!D1867)</f>
        <v>212281</v>
      </c>
      <c r="E1867">
        <f>IF('Support - Calculation Detail'!E1867="","",'Support - Calculation Detail'!E1867)</f>
        <v>0</v>
      </c>
      <c r="G1867">
        <f>IF('Support - Calculation Detail'!F1867="","",'Support - Calculation Detail'!F1867)</f>
        <v>212281</v>
      </c>
      <c r="H1867">
        <f>IF('Support - Calculation Detail'!G1867="","",'Support - Calculation Detail'!G1867)</f>
        <v>1.04</v>
      </c>
      <c r="I1867">
        <f>IF('Support - Calculation Detail'!H1867="","",'Support - Calculation Detail'!H1867)</f>
        <v>220772</v>
      </c>
      <c r="J1867">
        <f>IF('Support - Calculation Detail'!I1867="","",'Support - Calculation Detail'!I1867)</f>
        <v>0</v>
      </c>
      <c r="K1867">
        <f>IF('Support - Calculation Detail'!K1867="","",'Support - Calculation Detail'!K1867)</f>
        <v>220772</v>
      </c>
      <c r="L1867">
        <f>IF('Support - Calculation Detail'!L1867="","",'Support - Calculation Detail'!L1867)</f>
        <v>0</v>
      </c>
      <c r="M1867">
        <f>IF('Support - Calculation Detail'!M1867="","",'Support - Calculation Detail'!M1867)</f>
        <v>0</v>
      </c>
      <c r="N1867">
        <f>IF('Support - Calculation Detail'!N1867="","",'Support - Calculation Detail'!N1867)</f>
        <v>0</v>
      </c>
      <c r="P1867">
        <f>IF('Support - Calculation Detail'!O1867="","",'Support - Calculation Detail'!O1867)</f>
        <v>220772</v>
      </c>
      <c r="Q1867" t="b">
        <v>1</v>
      </c>
      <c r="R1867" t="str">
        <f t="shared" si="145"/>
        <v>5020002</v>
      </c>
      <c r="S1867" t="str">
        <f t="shared" si="146"/>
        <v>5020002-TF</v>
      </c>
      <c r="T1867" t="str">
        <f t="shared" si="147"/>
        <v>5020002-TF</v>
      </c>
      <c r="U1867" t="str">
        <f t="shared" si="148"/>
        <v>2</v>
      </c>
      <c r="V1867" t="str">
        <f t="shared" si="149"/>
        <v>TF</v>
      </c>
    </row>
    <row r="1868" spans="1:22" x14ac:dyDescent="0.35">
      <c r="A1868" t="str">
        <f>IF('Support - Calculation Detail'!A1868="","",LEFT('Support - Calculation Detail'!A1868,7)&amp;"-"&amp;RIGHT('Support - Calculation Detail'!A1868,2))</f>
        <v>5020002-UT</v>
      </c>
      <c r="B1868" t="str">
        <f>IF('Support - Calculation Detail'!C1868="","",'Support - Calculation Detail'!C1868)</f>
        <v>50</v>
      </c>
      <c r="C1868" t="str">
        <f>IF('Support - Calculation Detail'!B1868="","",'Support - Calculation Detail'!B1868)</f>
        <v>N</v>
      </c>
      <c r="D1868">
        <f>IF('Support - Calculation Detail'!D1868="","",'Support - Calculation Detail'!D1868)</f>
        <v>475878</v>
      </c>
      <c r="E1868">
        <f>IF('Support - Calculation Detail'!E1868="","",'Support - Calculation Detail'!E1868)</f>
        <v>0</v>
      </c>
      <c r="G1868">
        <f>IF('Support - Calculation Detail'!F1868="","",'Support - Calculation Detail'!F1868)</f>
        <v>475878</v>
      </c>
      <c r="H1868">
        <f>IF('Support - Calculation Detail'!G1868="","",'Support - Calculation Detail'!G1868)</f>
        <v>1.04</v>
      </c>
      <c r="I1868">
        <f>IF('Support - Calculation Detail'!H1868="","",'Support - Calculation Detail'!H1868)</f>
        <v>494913</v>
      </c>
      <c r="J1868">
        <f>IF('Support - Calculation Detail'!I1868="","",'Support - Calculation Detail'!I1868)</f>
        <v>0</v>
      </c>
      <c r="K1868">
        <f>IF('Support - Calculation Detail'!K1868="","",'Support - Calculation Detail'!K1868)</f>
        <v>494913</v>
      </c>
      <c r="L1868">
        <f>IF('Support - Calculation Detail'!L1868="","",'Support - Calculation Detail'!L1868)</f>
        <v>0</v>
      </c>
      <c r="M1868">
        <f>IF('Support - Calculation Detail'!M1868="","",'Support - Calculation Detail'!M1868)</f>
        <v>0</v>
      </c>
      <c r="N1868">
        <f>IF('Support - Calculation Detail'!N1868="","",'Support - Calculation Detail'!N1868)</f>
        <v>0</v>
      </c>
      <c r="P1868">
        <f>IF('Support - Calculation Detail'!O1868="","",'Support - Calculation Detail'!O1868)</f>
        <v>494913</v>
      </c>
      <c r="Q1868" t="b">
        <v>1</v>
      </c>
      <c r="R1868" t="str">
        <f t="shared" si="145"/>
        <v>5020002</v>
      </c>
      <c r="S1868" t="str">
        <f t="shared" si="146"/>
        <v>5020002-UT</v>
      </c>
      <c r="T1868" t="str">
        <f t="shared" si="147"/>
        <v>5020002-UT</v>
      </c>
      <c r="U1868" t="str">
        <f t="shared" si="148"/>
        <v>2</v>
      </c>
      <c r="V1868" t="str">
        <f t="shared" si="149"/>
        <v>UT</v>
      </c>
    </row>
    <row r="1869" spans="1:22" x14ac:dyDescent="0.35">
      <c r="A1869" t="str">
        <f>IF('Support - Calculation Detail'!A1869="","",LEFT('Support - Calculation Detail'!A1869,7)&amp;"-"&amp;RIGHT('Support - Calculation Detail'!A1869,2))</f>
        <v>5020003-UT</v>
      </c>
      <c r="B1869" t="str">
        <f>IF('Support - Calculation Detail'!C1869="","",'Support - Calculation Detail'!C1869)</f>
        <v>50</v>
      </c>
      <c r="C1869" t="str">
        <f>IF('Support - Calculation Detail'!B1869="","",'Support - Calculation Detail'!B1869)</f>
        <v>N</v>
      </c>
      <c r="D1869">
        <f>IF('Support - Calculation Detail'!D1869="","",'Support - Calculation Detail'!D1869)</f>
        <v>327965</v>
      </c>
      <c r="E1869">
        <f>IF('Support - Calculation Detail'!E1869="","",'Support - Calculation Detail'!E1869)</f>
        <v>0</v>
      </c>
      <c r="G1869">
        <f>IF('Support - Calculation Detail'!F1869="","",'Support - Calculation Detail'!F1869)</f>
        <v>327965</v>
      </c>
      <c r="H1869">
        <f>IF('Support - Calculation Detail'!G1869="","",'Support - Calculation Detail'!G1869)</f>
        <v>1.04</v>
      </c>
      <c r="I1869">
        <f>IF('Support - Calculation Detail'!H1869="","",'Support - Calculation Detail'!H1869)</f>
        <v>341084</v>
      </c>
      <c r="J1869">
        <f>IF('Support - Calculation Detail'!I1869="","",'Support - Calculation Detail'!I1869)</f>
        <v>0</v>
      </c>
      <c r="K1869">
        <f>IF('Support - Calculation Detail'!K1869="","",'Support - Calculation Detail'!K1869)</f>
        <v>341084</v>
      </c>
      <c r="L1869">
        <f>IF('Support - Calculation Detail'!L1869="","",'Support - Calculation Detail'!L1869)</f>
        <v>0</v>
      </c>
      <c r="M1869">
        <f>IF('Support - Calculation Detail'!M1869="","",'Support - Calculation Detail'!M1869)</f>
        <v>0</v>
      </c>
      <c r="N1869">
        <f>IF('Support - Calculation Detail'!N1869="","",'Support - Calculation Detail'!N1869)</f>
        <v>0</v>
      </c>
      <c r="P1869">
        <f>IF('Support - Calculation Detail'!O1869="","",'Support - Calculation Detail'!O1869)</f>
        <v>341084</v>
      </c>
      <c r="Q1869" t="b">
        <v>1</v>
      </c>
      <c r="R1869" t="str">
        <f t="shared" si="145"/>
        <v>5020003</v>
      </c>
      <c r="S1869" t="str">
        <f t="shared" si="146"/>
        <v>5020003-UT</v>
      </c>
      <c r="T1869" t="str">
        <f t="shared" si="147"/>
        <v>5020003-UT</v>
      </c>
      <c r="U1869" t="str">
        <f t="shared" si="148"/>
        <v>2</v>
      </c>
      <c r="V1869" t="str">
        <f t="shared" si="149"/>
        <v>UT</v>
      </c>
    </row>
    <row r="1870" spans="1:22" x14ac:dyDescent="0.35">
      <c r="A1870" t="str">
        <f>IF('Support - Calculation Detail'!A1870="","",LEFT('Support - Calculation Detail'!A1870,7)&amp;"-"&amp;RIGHT('Support - Calculation Detail'!A1870,2))</f>
        <v>5020003-TF</v>
      </c>
      <c r="B1870" t="str">
        <f>IF('Support - Calculation Detail'!C1870="","",'Support - Calculation Detail'!C1870)</f>
        <v>50</v>
      </c>
      <c r="C1870" t="str">
        <f>IF('Support - Calculation Detail'!B1870="","",'Support - Calculation Detail'!B1870)</f>
        <v>N</v>
      </c>
      <c r="D1870">
        <f>IF('Support - Calculation Detail'!D1870="","",'Support - Calculation Detail'!D1870)</f>
        <v>33727</v>
      </c>
      <c r="E1870">
        <f>IF('Support - Calculation Detail'!E1870="","",'Support - Calculation Detail'!E1870)</f>
        <v>0</v>
      </c>
      <c r="G1870">
        <f>IF('Support - Calculation Detail'!F1870="","",'Support - Calculation Detail'!F1870)</f>
        <v>33727</v>
      </c>
      <c r="H1870">
        <f>IF('Support - Calculation Detail'!G1870="","",'Support - Calculation Detail'!G1870)</f>
        <v>1.04</v>
      </c>
      <c r="I1870">
        <f>IF('Support - Calculation Detail'!H1870="","",'Support - Calculation Detail'!H1870)</f>
        <v>35076</v>
      </c>
      <c r="J1870">
        <f>IF('Support - Calculation Detail'!I1870="","",'Support - Calculation Detail'!I1870)</f>
        <v>0</v>
      </c>
      <c r="K1870">
        <f>IF('Support - Calculation Detail'!K1870="","",'Support - Calculation Detail'!K1870)</f>
        <v>35076</v>
      </c>
      <c r="L1870">
        <f>IF('Support - Calculation Detail'!L1870="","",'Support - Calculation Detail'!L1870)</f>
        <v>0</v>
      </c>
      <c r="M1870">
        <f>IF('Support - Calculation Detail'!M1870="","",'Support - Calculation Detail'!M1870)</f>
        <v>0</v>
      </c>
      <c r="N1870">
        <f>IF('Support - Calculation Detail'!N1870="","",'Support - Calculation Detail'!N1870)</f>
        <v>0</v>
      </c>
      <c r="P1870">
        <f>IF('Support - Calculation Detail'!O1870="","",'Support - Calculation Detail'!O1870)</f>
        <v>35076</v>
      </c>
      <c r="Q1870" t="b">
        <v>1</v>
      </c>
      <c r="R1870" t="str">
        <f t="shared" si="145"/>
        <v>5020003</v>
      </c>
      <c r="S1870" t="str">
        <f t="shared" si="146"/>
        <v>5020003-TF</v>
      </c>
      <c r="T1870" t="str">
        <f t="shared" si="147"/>
        <v>5020003-TF</v>
      </c>
      <c r="U1870" t="str">
        <f t="shared" si="148"/>
        <v>2</v>
      </c>
      <c r="V1870" t="str">
        <f t="shared" si="149"/>
        <v>TF</v>
      </c>
    </row>
    <row r="1871" spans="1:22" x14ac:dyDescent="0.35">
      <c r="A1871" t="str">
        <f>IF('Support - Calculation Detail'!A1871="","",LEFT('Support - Calculation Detail'!A1871,7)&amp;"-"&amp;RIGHT('Support - Calculation Detail'!A1871,2))</f>
        <v>5020004-UT</v>
      </c>
      <c r="B1871" t="str">
        <f>IF('Support - Calculation Detail'!C1871="","",'Support - Calculation Detail'!C1871)</f>
        <v>50</v>
      </c>
      <c r="C1871" t="str">
        <f>IF('Support - Calculation Detail'!B1871="","",'Support - Calculation Detail'!B1871)</f>
        <v>N</v>
      </c>
      <c r="D1871">
        <f>IF('Support - Calculation Detail'!D1871="","",'Support - Calculation Detail'!D1871)</f>
        <v>10133</v>
      </c>
      <c r="E1871">
        <f>IF('Support - Calculation Detail'!E1871="","",'Support - Calculation Detail'!E1871)</f>
        <v>0</v>
      </c>
      <c r="G1871">
        <f>IF('Support - Calculation Detail'!F1871="","",'Support - Calculation Detail'!F1871)</f>
        <v>10133</v>
      </c>
      <c r="H1871">
        <f>IF('Support - Calculation Detail'!G1871="","",'Support - Calculation Detail'!G1871)</f>
        <v>1.04</v>
      </c>
      <c r="I1871">
        <f>IF('Support - Calculation Detail'!H1871="","",'Support - Calculation Detail'!H1871)</f>
        <v>10538</v>
      </c>
      <c r="J1871">
        <f>IF('Support - Calculation Detail'!I1871="","",'Support - Calculation Detail'!I1871)</f>
        <v>0</v>
      </c>
      <c r="K1871">
        <f>IF('Support - Calculation Detail'!K1871="","",'Support - Calculation Detail'!K1871)</f>
        <v>10538</v>
      </c>
      <c r="L1871">
        <f>IF('Support - Calculation Detail'!L1871="","",'Support - Calculation Detail'!L1871)</f>
        <v>0</v>
      </c>
      <c r="M1871">
        <f>IF('Support - Calculation Detail'!M1871="","",'Support - Calculation Detail'!M1871)</f>
        <v>0</v>
      </c>
      <c r="N1871">
        <f>IF('Support - Calculation Detail'!N1871="","",'Support - Calculation Detail'!N1871)</f>
        <v>0</v>
      </c>
      <c r="P1871">
        <f>IF('Support - Calculation Detail'!O1871="","",'Support - Calculation Detail'!O1871)</f>
        <v>10538</v>
      </c>
      <c r="Q1871" t="b">
        <v>1</v>
      </c>
      <c r="R1871" t="str">
        <f t="shared" si="145"/>
        <v>5020004</v>
      </c>
      <c r="S1871" t="str">
        <f t="shared" si="146"/>
        <v>5020004-UT</v>
      </c>
      <c r="T1871" t="str">
        <f t="shared" si="147"/>
        <v>5020004-UT</v>
      </c>
      <c r="U1871" t="str">
        <f t="shared" si="148"/>
        <v>2</v>
      </c>
      <c r="V1871" t="str">
        <f t="shared" si="149"/>
        <v>UT</v>
      </c>
    </row>
    <row r="1872" spans="1:22" x14ac:dyDescent="0.35">
      <c r="A1872" t="str">
        <f>IF('Support - Calculation Detail'!A1872="","",LEFT('Support - Calculation Detail'!A1872,7)&amp;"-"&amp;RIGHT('Support - Calculation Detail'!A1872,2))</f>
        <v>5020005-UT</v>
      </c>
      <c r="B1872" t="str">
        <f>IF('Support - Calculation Detail'!C1872="","",'Support - Calculation Detail'!C1872)</f>
        <v>50</v>
      </c>
      <c r="C1872" t="str">
        <f>IF('Support - Calculation Detail'!B1872="","",'Support - Calculation Detail'!B1872)</f>
        <v>N</v>
      </c>
      <c r="D1872">
        <f>IF('Support - Calculation Detail'!D1872="","",'Support - Calculation Detail'!D1872)</f>
        <v>88462</v>
      </c>
      <c r="E1872">
        <f>IF('Support - Calculation Detail'!E1872="","",'Support - Calculation Detail'!E1872)</f>
        <v>0</v>
      </c>
      <c r="G1872">
        <f>IF('Support - Calculation Detail'!F1872="","",'Support - Calculation Detail'!F1872)</f>
        <v>88462</v>
      </c>
      <c r="H1872">
        <f>IF('Support - Calculation Detail'!G1872="","",'Support - Calculation Detail'!G1872)</f>
        <v>1.04</v>
      </c>
      <c r="I1872">
        <f>IF('Support - Calculation Detail'!H1872="","",'Support - Calculation Detail'!H1872)</f>
        <v>92000</v>
      </c>
      <c r="J1872">
        <f>IF('Support - Calculation Detail'!I1872="","",'Support - Calculation Detail'!I1872)</f>
        <v>0</v>
      </c>
      <c r="K1872">
        <f>IF('Support - Calculation Detail'!K1872="","",'Support - Calculation Detail'!K1872)</f>
        <v>92000</v>
      </c>
      <c r="L1872">
        <f>IF('Support - Calculation Detail'!L1872="","",'Support - Calculation Detail'!L1872)</f>
        <v>0</v>
      </c>
      <c r="M1872">
        <f>IF('Support - Calculation Detail'!M1872="","",'Support - Calculation Detail'!M1872)</f>
        <v>0</v>
      </c>
      <c r="N1872">
        <f>IF('Support - Calculation Detail'!N1872="","",'Support - Calculation Detail'!N1872)</f>
        <v>0</v>
      </c>
      <c r="P1872">
        <f>IF('Support - Calculation Detail'!O1872="","",'Support - Calculation Detail'!O1872)</f>
        <v>92000</v>
      </c>
      <c r="Q1872" t="b">
        <v>1</v>
      </c>
      <c r="R1872" t="str">
        <f t="shared" si="145"/>
        <v>5020005</v>
      </c>
      <c r="S1872" t="str">
        <f t="shared" si="146"/>
        <v>5020005-UT</v>
      </c>
      <c r="T1872" t="str">
        <f t="shared" si="147"/>
        <v>5020005-UT</v>
      </c>
      <c r="U1872" t="str">
        <f t="shared" si="148"/>
        <v>2</v>
      </c>
      <c r="V1872" t="str">
        <f t="shared" si="149"/>
        <v>UT</v>
      </c>
    </row>
    <row r="1873" spans="1:22" x14ac:dyDescent="0.35">
      <c r="A1873" t="str">
        <f>IF('Support - Calculation Detail'!A1873="","",LEFT('Support - Calculation Detail'!A1873,7)&amp;"-"&amp;RIGHT('Support - Calculation Detail'!A1873,2))</f>
        <v>5020005-FT</v>
      </c>
      <c r="B1873" t="str">
        <f>IF('Support - Calculation Detail'!C1873="","",'Support - Calculation Detail'!C1873)</f>
        <v>50</v>
      </c>
      <c r="C1873" t="str">
        <f>IF('Support - Calculation Detail'!B1873="","",'Support - Calculation Detail'!B1873)</f>
        <v>N</v>
      </c>
      <c r="D1873">
        <f>IF('Support - Calculation Detail'!D1873="","",'Support - Calculation Detail'!D1873)</f>
        <v>0</v>
      </c>
      <c r="E1873">
        <f>IF('Support - Calculation Detail'!E1873="","",'Support - Calculation Detail'!E1873)</f>
        <v>1182680</v>
      </c>
      <c r="G1873">
        <f>IF('Support - Calculation Detail'!F1873="","",'Support - Calculation Detail'!F1873)</f>
        <v>1182680</v>
      </c>
      <c r="H1873">
        <f>IF('Support - Calculation Detail'!G1873="","",'Support - Calculation Detail'!G1873)</f>
        <v>1.04</v>
      </c>
      <c r="I1873">
        <f>IF('Support - Calculation Detail'!H1873="","",'Support - Calculation Detail'!H1873)</f>
        <v>1229987</v>
      </c>
      <c r="J1873">
        <f>IF('Support - Calculation Detail'!I1873="","",'Support - Calculation Detail'!I1873)</f>
        <v>0</v>
      </c>
      <c r="K1873">
        <f>IF('Support - Calculation Detail'!K1873="","",'Support - Calculation Detail'!K1873)</f>
        <v>1229987</v>
      </c>
      <c r="L1873">
        <f>IF('Support - Calculation Detail'!L1873="","",'Support - Calculation Detail'!L1873)</f>
        <v>0</v>
      </c>
      <c r="M1873">
        <f>IF('Support - Calculation Detail'!M1873="","",'Support - Calculation Detail'!M1873)</f>
        <v>0</v>
      </c>
      <c r="N1873">
        <f>IF('Support - Calculation Detail'!N1873="","",'Support - Calculation Detail'!N1873)</f>
        <v>0</v>
      </c>
      <c r="P1873">
        <f>IF('Support - Calculation Detail'!O1873="","",'Support - Calculation Detail'!O1873)</f>
        <v>1229987</v>
      </c>
      <c r="Q1873" t="b">
        <v>1</v>
      </c>
      <c r="R1873" t="str">
        <f t="shared" si="145"/>
        <v>5020005</v>
      </c>
      <c r="S1873" t="str">
        <f t="shared" si="146"/>
        <v>5020005-FT</v>
      </c>
      <c r="T1873" t="str">
        <f t="shared" si="147"/>
        <v>5020005-FT</v>
      </c>
      <c r="U1873" t="str">
        <f t="shared" si="148"/>
        <v>2</v>
      </c>
      <c r="V1873" t="str">
        <f t="shared" si="149"/>
        <v>FT</v>
      </c>
    </row>
    <row r="1874" spans="1:22" x14ac:dyDescent="0.35">
      <c r="A1874" t="str">
        <f>IF('Support - Calculation Detail'!A1874="","",LEFT('Support - Calculation Detail'!A1874,7)&amp;"-"&amp;RIGHT('Support - Calculation Detail'!A1874,2))</f>
        <v>5020005-TF</v>
      </c>
      <c r="B1874" t="str">
        <f>IF('Support - Calculation Detail'!C1874="","",'Support - Calculation Detail'!C1874)</f>
        <v>50</v>
      </c>
      <c r="C1874" t="str">
        <f>IF('Support - Calculation Detail'!B1874="","",'Support - Calculation Detail'!B1874)</f>
        <v>N</v>
      </c>
      <c r="D1874">
        <f>IF('Support - Calculation Detail'!D1874="","",'Support - Calculation Detail'!D1874)</f>
        <v>109699</v>
      </c>
      <c r="E1874">
        <f>IF('Support - Calculation Detail'!E1874="","",'Support - Calculation Detail'!E1874)</f>
        <v>-109699</v>
      </c>
      <c r="G1874">
        <f>IF('Support - Calculation Detail'!F1874="","",'Support - Calculation Detail'!F1874)</f>
        <v>0</v>
      </c>
      <c r="H1874">
        <f>IF('Support - Calculation Detail'!G1874="","",'Support - Calculation Detail'!G1874)</f>
        <v>1.04</v>
      </c>
      <c r="I1874">
        <f>IF('Support - Calculation Detail'!H1874="","",'Support - Calculation Detail'!H1874)</f>
        <v>0</v>
      </c>
      <c r="J1874">
        <f>IF('Support - Calculation Detail'!I1874="","",'Support - Calculation Detail'!I1874)</f>
        <v>0</v>
      </c>
      <c r="K1874">
        <f>IF('Support - Calculation Detail'!K1874="","",'Support - Calculation Detail'!K1874)</f>
        <v>0</v>
      </c>
      <c r="L1874">
        <f>IF('Support - Calculation Detail'!L1874="","",'Support - Calculation Detail'!L1874)</f>
        <v>0</v>
      </c>
      <c r="M1874">
        <f>IF('Support - Calculation Detail'!M1874="","",'Support - Calculation Detail'!M1874)</f>
        <v>0</v>
      </c>
      <c r="N1874">
        <f>IF('Support - Calculation Detail'!N1874="","",'Support - Calculation Detail'!N1874)</f>
        <v>0</v>
      </c>
      <c r="P1874">
        <f>IF('Support - Calculation Detail'!O1874="","",'Support - Calculation Detail'!O1874)</f>
        <v>0</v>
      </c>
      <c r="Q1874" t="b">
        <v>1</v>
      </c>
      <c r="R1874" t="str">
        <f t="shared" si="145"/>
        <v>5020005</v>
      </c>
      <c r="S1874" t="str">
        <f t="shared" si="146"/>
        <v>5020005-TF</v>
      </c>
      <c r="T1874" t="str">
        <f t="shared" si="147"/>
        <v>5020005-TF</v>
      </c>
      <c r="U1874" t="str">
        <f t="shared" si="148"/>
        <v>2</v>
      </c>
      <c r="V1874" t="str">
        <f t="shared" si="149"/>
        <v>TF</v>
      </c>
    </row>
    <row r="1875" spans="1:22" x14ac:dyDescent="0.35">
      <c r="A1875" t="str">
        <f>IF('Support - Calculation Detail'!A1875="","",LEFT('Support - Calculation Detail'!A1875,7)&amp;"-"&amp;RIGHT('Support - Calculation Detail'!A1875,2))</f>
        <v>5020006-TF</v>
      </c>
      <c r="B1875" t="str">
        <f>IF('Support - Calculation Detail'!C1875="","",'Support - Calculation Detail'!C1875)</f>
        <v>50</v>
      </c>
      <c r="C1875" t="str">
        <f>IF('Support - Calculation Detail'!B1875="","",'Support - Calculation Detail'!B1875)</f>
        <v>N</v>
      </c>
      <c r="D1875">
        <f>IF('Support - Calculation Detail'!D1875="","",'Support - Calculation Detail'!D1875)</f>
        <v>213651</v>
      </c>
      <c r="E1875">
        <f>IF('Support - Calculation Detail'!E1875="","",'Support - Calculation Detail'!E1875)</f>
        <v>0</v>
      </c>
      <c r="G1875">
        <f>IF('Support - Calculation Detail'!F1875="","",'Support - Calculation Detail'!F1875)</f>
        <v>213651</v>
      </c>
      <c r="H1875">
        <f>IF('Support - Calculation Detail'!G1875="","",'Support - Calculation Detail'!G1875)</f>
        <v>1.04</v>
      </c>
      <c r="I1875">
        <f>IF('Support - Calculation Detail'!H1875="","",'Support - Calculation Detail'!H1875)</f>
        <v>222197</v>
      </c>
      <c r="J1875">
        <f>IF('Support - Calculation Detail'!I1875="","",'Support - Calculation Detail'!I1875)</f>
        <v>0</v>
      </c>
      <c r="K1875">
        <f>IF('Support - Calculation Detail'!K1875="","",'Support - Calculation Detail'!K1875)</f>
        <v>222197</v>
      </c>
      <c r="L1875">
        <f>IF('Support - Calculation Detail'!L1875="","",'Support - Calculation Detail'!L1875)</f>
        <v>0</v>
      </c>
      <c r="M1875">
        <f>IF('Support - Calculation Detail'!M1875="","",'Support - Calculation Detail'!M1875)</f>
        <v>0</v>
      </c>
      <c r="N1875">
        <f>IF('Support - Calculation Detail'!N1875="","",'Support - Calculation Detail'!N1875)</f>
        <v>0</v>
      </c>
      <c r="P1875">
        <f>IF('Support - Calculation Detail'!O1875="","",'Support - Calculation Detail'!O1875)</f>
        <v>222197</v>
      </c>
      <c r="Q1875" t="b">
        <v>1</v>
      </c>
      <c r="R1875" t="str">
        <f t="shared" si="145"/>
        <v>5020006</v>
      </c>
      <c r="S1875" t="str">
        <f t="shared" si="146"/>
        <v>5020006-TF</v>
      </c>
      <c r="T1875" t="str">
        <f t="shared" si="147"/>
        <v>5020006-TF</v>
      </c>
      <c r="U1875" t="str">
        <f t="shared" si="148"/>
        <v>2</v>
      </c>
      <c r="V1875" t="str">
        <f t="shared" si="149"/>
        <v>TF</v>
      </c>
    </row>
    <row r="1876" spans="1:22" x14ac:dyDescent="0.35">
      <c r="A1876" t="str">
        <f>IF('Support - Calculation Detail'!A1876="","",LEFT('Support - Calculation Detail'!A1876,7)&amp;"-"&amp;RIGHT('Support - Calculation Detail'!A1876,2))</f>
        <v>5020006-UT</v>
      </c>
      <c r="B1876" t="str">
        <f>IF('Support - Calculation Detail'!C1876="","",'Support - Calculation Detail'!C1876)</f>
        <v>50</v>
      </c>
      <c r="C1876" t="str">
        <f>IF('Support - Calculation Detail'!B1876="","",'Support - Calculation Detail'!B1876)</f>
        <v>N</v>
      </c>
      <c r="D1876">
        <f>IF('Support - Calculation Detail'!D1876="","",'Support - Calculation Detail'!D1876)</f>
        <v>59133</v>
      </c>
      <c r="E1876">
        <f>IF('Support - Calculation Detail'!E1876="","",'Support - Calculation Detail'!E1876)</f>
        <v>0</v>
      </c>
      <c r="G1876">
        <f>IF('Support - Calculation Detail'!F1876="","",'Support - Calculation Detail'!F1876)</f>
        <v>59133</v>
      </c>
      <c r="H1876">
        <f>IF('Support - Calculation Detail'!G1876="","",'Support - Calculation Detail'!G1876)</f>
        <v>1.04</v>
      </c>
      <c r="I1876">
        <f>IF('Support - Calculation Detail'!H1876="","",'Support - Calculation Detail'!H1876)</f>
        <v>61498</v>
      </c>
      <c r="J1876">
        <f>IF('Support - Calculation Detail'!I1876="","",'Support - Calculation Detail'!I1876)</f>
        <v>0</v>
      </c>
      <c r="K1876">
        <f>IF('Support - Calculation Detail'!K1876="","",'Support - Calculation Detail'!K1876)</f>
        <v>61498</v>
      </c>
      <c r="L1876">
        <f>IF('Support - Calculation Detail'!L1876="","",'Support - Calculation Detail'!L1876)</f>
        <v>0</v>
      </c>
      <c r="M1876">
        <f>IF('Support - Calculation Detail'!M1876="","",'Support - Calculation Detail'!M1876)</f>
        <v>0</v>
      </c>
      <c r="N1876">
        <f>IF('Support - Calculation Detail'!N1876="","",'Support - Calculation Detail'!N1876)</f>
        <v>0</v>
      </c>
      <c r="P1876">
        <f>IF('Support - Calculation Detail'!O1876="","",'Support - Calculation Detail'!O1876)</f>
        <v>61498</v>
      </c>
      <c r="Q1876" t="b">
        <v>1</v>
      </c>
      <c r="R1876" t="str">
        <f t="shared" si="145"/>
        <v>5020006</v>
      </c>
      <c r="S1876" t="str">
        <f t="shared" si="146"/>
        <v>5020006-UT</v>
      </c>
      <c r="T1876" t="str">
        <f t="shared" si="147"/>
        <v>5020006-UT</v>
      </c>
      <c r="U1876" t="str">
        <f t="shared" si="148"/>
        <v>2</v>
      </c>
      <c r="V1876" t="str">
        <f t="shared" si="149"/>
        <v>UT</v>
      </c>
    </row>
    <row r="1877" spans="1:22" x14ac:dyDescent="0.35">
      <c r="A1877" t="str">
        <f>IF('Support - Calculation Detail'!A1877="","",LEFT('Support - Calculation Detail'!A1877,7)&amp;"-"&amp;RIGHT('Support - Calculation Detail'!A1877,2))</f>
        <v>5020007-UT</v>
      </c>
      <c r="B1877" t="str">
        <f>IF('Support - Calculation Detail'!C1877="","",'Support - Calculation Detail'!C1877)</f>
        <v>50</v>
      </c>
      <c r="C1877" t="str">
        <f>IF('Support - Calculation Detail'!B1877="","",'Support - Calculation Detail'!B1877)</f>
        <v>N</v>
      </c>
      <c r="D1877">
        <f>IF('Support - Calculation Detail'!D1877="","",'Support - Calculation Detail'!D1877)</f>
        <v>69681</v>
      </c>
      <c r="E1877">
        <f>IF('Support - Calculation Detail'!E1877="","",'Support - Calculation Detail'!E1877)</f>
        <v>0</v>
      </c>
      <c r="G1877">
        <f>IF('Support - Calculation Detail'!F1877="","",'Support - Calculation Detail'!F1877)</f>
        <v>69681</v>
      </c>
      <c r="H1877">
        <f>IF('Support - Calculation Detail'!G1877="","",'Support - Calculation Detail'!G1877)</f>
        <v>1.04</v>
      </c>
      <c r="I1877">
        <f>IF('Support - Calculation Detail'!H1877="","",'Support - Calculation Detail'!H1877)</f>
        <v>72468</v>
      </c>
      <c r="J1877">
        <f>IF('Support - Calculation Detail'!I1877="","",'Support - Calculation Detail'!I1877)</f>
        <v>0</v>
      </c>
      <c r="K1877">
        <f>IF('Support - Calculation Detail'!K1877="","",'Support - Calculation Detail'!K1877)</f>
        <v>72468</v>
      </c>
      <c r="L1877">
        <f>IF('Support - Calculation Detail'!L1877="","",'Support - Calculation Detail'!L1877)</f>
        <v>0</v>
      </c>
      <c r="M1877">
        <f>IF('Support - Calculation Detail'!M1877="","",'Support - Calculation Detail'!M1877)</f>
        <v>0</v>
      </c>
      <c r="N1877">
        <f>IF('Support - Calculation Detail'!N1877="","",'Support - Calculation Detail'!N1877)</f>
        <v>0</v>
      </c>
      <c r="P1877">
        <f>IF('Support - Calculation Detail'!O1877="","",'Support - Calculation Detail'!O1877)</f>
        <v>72468</v>
      </c>
      <c r="Q1877" t="b">
        <v>1</v>
      </c>
      <c r="R1877" t="str">
        <f t="shared" si="145"/>
        <v>5020007</v>
      </c>
      <c r="S1877" t="str">
        <f t="shared" si="146"/>
        <v>5020007-UT</v>
      </c>
      <c r="T1877" t="str">
        <f t="shared" si="147"/>
        <v>5020007-UT</v>
      </c>
      <c r="U1877" t="str">
        <f t="shared" si="148"/>
        <v>2</v>
      </c>
      <c r="V1877" t="str">
        <f t="shared" si="149"/>
        <v>UT</v>
      </c>
    </row>
    <row r="1878" spans="1:22" x14ac:dyDescent="0.35">
      <c r="A1878" t="str">
        <f>IF('Support - Calculation Detail'!A1878="","",LEFT('Support - Calculation Detail'!A1878,7)&amp;"-"&amp;RIGHT('Support - Calculation Detail'!A1878,2))</f>
        <v>5020007-TF</v>
      </c>
      <c r="B1878" t="str">
        <f>IF('Support - Calculation Detail'!C1878="","",'Support - Calculation Detail'!C1878)</f>
        <v>50</v>
      </c>
      <c r="C1878" t="str">
        <f>IF('Support - Calculation Detail'!B1878="","",'Support - Calculation Detail'!B1878)</f>
        <v>N</v>
      </c>
      <c r="D1878">
        <f>IF('Support - Calculation Detail'!D1878="","",'Support - Calculation Detail'!D1878)</f>
        <v>25339</v>
      </c>
      <c r="E1878">
        <f>IF('Support - Calculation Detail'!E1878="","",'Support - Calculation Detail'!E1878)</f>
        <v>0</v>
      </c>
      <c r="G1878">
        <f>IF('Support - Calculation Detail'!F1878="","",'Support - Calculation Detail'!F1878)</f>
        <v>25339</v>
      </c>
      <c r="H1878">
        <f>IF('Support - Calculation Detail'!G1878="","",'Support - Calculation Detail'!G1878)</f>
        <v>1.04</v>
      </c>
      <c r="I1878">
        <f>IF('Support - Calculation Detail'!H1878="","",'Support - Calculation Detail'!H1878)</f>
        <v>26353</v>
      </c>
      <c r="J1878">
        <f>IF('Support - Calculation Detail'!I1878="","",'Support - Calculation Detail'!I1878)</f>
        <v>0</v>
      </c>
      <c r="K1878">
        <f>IF('Support - Calculation Detail'!K1878="","",'Support - Calculation Detail'!K1878)</f>
        <v>26353</v>
      </c>
      <c r="L1878">
        <f>IF('Support - Calculation Detail'!L1878="","",'Support - Calculation Detail'!L1878)</f>
        <v>0</v>
      </c>
      <c r="M1878">
        <f>IF('Support - Calculation Detail'!M1878="","",'Support - Calculation Detail'!M1878)</f>
        <v>0</v>
      </c>
      <c r="N1878">
        <f>IF('Support - Calculation Detail'!N1878="","",'Support - Calculation Detail'!N1878)</f>
        <v>0</v>
      </c>
      <c r="P1878">
        <f>IF('Support - Calculation Detail'!O1878="","",'Support - Calculation Detail'!O1878)</f>
        <v>26353</v>
      </c>
      <c r="Q1878" t="b">
        <v>1</v>
      </c>
      <c r="R1878" t="str">
        <f t="shared" si="145"/>
        <v>5020007</v>
      </c>
      <c r="S1878" t="str">
        <f t="shared" si="146"/>
        <v>5020007-TF</v>
      </c>
      <c r="T1878" t="str">
        <f t="shared" si="147"/>
        <v>5020007-TF</v>
      </c>
      <c r="U1878" t="str">
        <f t="shared" si="148"/>
        <v>2</v>
      </c>
      <c r="V1878" t="str">
        <f t="shared" si="149"/>
        <v>TF</v>
      </c>
    </row>
    <row r="1879" spans="1:22" x14ac:dyDescent="0.35">
      <c r="A1879" t="str">
        <f>IF('Support - Calculation Detail'!A1879="","",LEFT('Support - Calculation Detail'!A1879,7)&amp;"-"&amp;RIGHT('Support - Calculation Detail'!A1879,2))</f>
        <v>5020008-TF</v>
      </c>
      <c r="B1879" t="str">
        <f>IF('Support - Calculation Detail'!C1879="","",'Support - Calculation Detail'!C1879)</f>
        <v>50</v>
      </c>
      <c r="C1879" t="str">
        <f>IF('Support - Calculation Detail'!B1879="","",'Support - Calculation Detail'!B1879)</f>
        <v>N</v>
      </c>
      <c r="D1879">
        <f>IF('Support - Calculation Detail'!D1879="","",'Support - Calculation Detail'!D1879)</f>
        <v>115324</v>
      </c>
      <c r="E1879">
        <f>IF('Support - Calculation Detail'!E1879="","",'Support - Calculation Detail'!E1879)</f>
        <v>0</v>
      </c>
      <c r="G1879">
        <f>IF('Support - Calculation Detail'!F1879="","",'Support - Calculation Detail'!F1879)</f>
        <v>115324</v>
      </c>
      <c r="H1879">
        <f>IF('Support - Calculation Detail'!G1879="","",'Support - Calculation Detail'!G1879)</f>
        <v>1.04</v>
      </c>
      <c r="I1879">
        <f>IF('Support - Calculation Detail'!H1879="","",'Support - Calculation Detail'!H1879)</f>
        <v>119937</v>
      </c>
      <c r="J1879">
        <f>IF('Support - Calculation Detail'!I1879="","",'Support - Calculation Detail'!I1879)</f>
        <v>0</v>
      </c>
      <c r="K1879">
        <f>IF('Support - Calculation Detail'!K1879="","",'Support - Calculation Detail'!K1879)</f>
        <v>119937</v>
      </c>
      <c r="L1879">
        <f>IF('Support - Calculation Detail'!L1879="","",'Support - Calculation Detail'!L1879)</f>
        <v>0</v>
      </c>
      <c r="M1879">
        <f>IF('Support - Calculation Detail'!M1879="","",'Support - Calculation Detail'!M1879)</f>
        <v>0</v>
      </c>
      <c r="N1879">
        <f>IF('Support - Calculation Detail'!N1879="","",'Support - Calculation Detail'!N1879)</f>
        <v>0</v>
      </c>
      <c r="P1879">
        <f>IF('Support - Calculation Detail'!O1879="","",'Support - Calculation Detail'!O1879)</f>
        <v>119937</v>
      </c>
      <c r="Q1879" t="b">
        <v>1</v>
      </c>
      <c r="R1879" t="str">
        <f t="shared" si="145"/>
        <v>5020008</v>
      </c>
      <c r="S1879" t="str">
        <f t="shared" si="146"/>
        <v>5020008-TF</v>
      </c>
      <c r="T1879" t="str">
        <f t="shared" si="147"/>
        <v>5020008-TF</v>
      </c>
      <c r="U1879" t="str">
        <f t="shared" si="148"/>
        <v>2</v>
      </c>
      <c r="V1879" t="str">
        <f t="shared" si="149"/>
        <v>TF</v>
      </c>
    </row>
    <row r="1880" spans="1:22" x14ac:dyDescent="0.35">
      <c r="A1880" t="str">
        <f>IF('Support - Calculation Detail'!A1880="","",LEFT('Support - Calculation Detail'!A1880,7)&amp;"-"&amp;RIGHT('Support - Calculation Detail'!A1880,2))</f>
        <v>5020008-UT</v>
      </c>
      <c r="B1880" t="str">
        <f>IF('Support - Calculation Detail'!C1880="","",'Support - Calculation Detail'!C1880)</f>
        <v>50</v>
      </c>
      <c r="C1880" t="str">
        <f>IF('Support - Calculation Detail'!B1880="","",'Support - Calculation Detail'!B1880)</f>
        <v>N</v>
      </c>
      <c r="D1880">
        <f>IF('Support - Calculation Detail'!D1880="","",'Support - Calculation Detail'!D1880)</f>
        <v>222789</v>
      </c>
      <c r="E1880">
        <f>IF('Support - Calculation Detail'!E1880="","",'Support - Calculation Detail'!E1880)</f>
        <v>0</v>
      </c>
      <c r="G1880">
        <f>IF('Support - Calculation Detail'!F1880="","",'Support - Calculation Detail'!F1880)</f>
        <v>222789</v>
      </c>
      <c r="H1880">
        <f>IF('Support - Calculation Detail'!G1880="","",'Support - Calculation Detail'!G1880)</f>
        <v>1.04</v>
      </c>
      <c r="I1880">
        <f>IF('Support - Calculation Detail'!H1880="","",'Support - Calculation Detail'!H1880)</f>
        <v>231701</v>
      </c>
      <c r="J1880">
        <f>IF('Support - Calculation Detail'!I1880="","",'Support - Calculation Detail'!I1880)</f>
        <v>0</v>
      </c>
      <c r="K1880">
        <f>IF('Support - Calculation Detail'!K1880="","",'Support - Calculation Detail'!K1880)</f>
        <v>231701</v>
      </c>
      <c r="L1880">
        <f>IF('Support - Calculation Detail'!L1880="","",'Support - Calculation Detail'!L1880)</f>
        <v>0</v>
      </c>
      <c r="M1880">
        <f>IF('Support - Calculation Detail'!M1880="","",'Support - Calculation Detail'!M1880)</f>
        <v>0</v>
      </c>
      <c r="N1880">
        <f>IF('Support - Calculation Detail'!N1880="","",'Support - Calculation Detail'!N1880)</f>
        <v>0</v>
      </c>
      <c r="P1880">
        <f>IF('Support - Calculation Detail'!O1880="","",'Support - Calculation Detail'!O1880)</f>
        <v>231701</v>
      </c>
      <c r="Q1880" t="b">
        <v>1</v>
      </c>
      <c r="R1880" t="str">
        <f t="shared" si="145"/>
        <v>5020008</v>
      </c>
      <c r="S1880" t="str">
        <f t="shared" si="146"/>
        <v>5020008-UT</v>
      </c>
      <c r="T1880" t="str">
        <f t="shared" si="147"/>
        <v>5020008-UT</v>
      </c>
      <c r="U1880" t="str">
        <f t="shared" si="148"/>
        <v>2</v>
      </c>
      <c r="V1880" t="str">
        <f t="shared" si="149"/>
        <v>UT</v>
      </c>
    </row>
    <row r="1881" spans="1:22" x14ac:dyDescent="0.35">
      <c r="A1881" t="str">
        <f>IF('Support - Calculation Detail'!A1881="","",LEFT('Support - Calculation Detail'!A1881,7)&amp;"-"&amp;RIGHT('Support - Calculation Detail'!A1881,2))</f>
        <v>5020009-UT</v>
      </c>
      <c r="B1881" t="str">
        <f>IF('Support - Calculation Detail'!C1881="","",'Support - Calculation Detail'!C1881)</f>
        <v>50</v>
      </c>
      <c r="C1881" t="str">
        <f>IF('Support - Calculation Detail'!B1881="","",'Support - Calculation Detail'!B1881)</f>
        <v>N</v>
      </c>
      <c r="D1881">
        <f>IF('Support - Calculation Detail'!D1881="","",'Support - Calculation Detail'!D1881)</f>
        <v>52925</v>
      </c>
      <c r="E1881">
        <f>IF('Support - Calculation Detail'!E1881="","",'Support - Calculation Detail'!E1881)</f>
        <v>0</v>
      </c>
      <c r="G1881">
        <f>IF('Support - Calculation Detail'!F1881="","",'Support - Calculation Detail'!F1881)</f>
        <v>52925</v>
      </c>
      <c r="H1881">
        <f>IF('Support - Calculation Detail'!G1881="","",'Support - Calculation Detail'!G1881)</f>
        <v>1.04</v>
      </c>
      <c r="I1881">
        <f>IF('Support - Calculation Detail'!H1881="","",'Support - Calculation Detail'!H1881)</f>
        <v>55042</v>
      </c>
      <c r="J1881">
        <f>IF('Support - Calculation Detail'!I1881="","",'Support - Calculation Detail'!I1881)</f>
        <v>0</v>
      </c>
      <c r="K1881">
        <f>IF('Support - Calculation Detail'!K1881="","",'Support - Calculation Detail'!K1881)</f>
        <v>55042</v>
      </c>
      <c r="L1881">
        <f>IF('Support - Calculation Detail'!L1881="","",'Support - Calculation Detail'!L1881)</f>
        <v>0</v>
      </c>
      <c r="M1881">
        <f>IF('Support - Calculation Detail'!M1881="","",'Support - Calculation Detail'!M1881)</f>
        <v>0</v>
      </c>
      <c r="N1881">
        <f>IF('Support - Calculation Detail'!N1881="","",'Support - Calculation Detail'!N1881)</f>
        <v>0</v>
      </c>
      <c r="P1881">
        <f>IF('Support - Calculation Detail'!O1881="","",'Support - Calculation Detail'!O1881)</f>
        <v>55042</v>
      </c>
      <c r="Q1881" t="b">
        <v>1</v>
      </c>
      <c r="R1881" t="str">
        <f t="shared" si="145"/>
        <v>5020009</v>
      </c>
      <c r="S1881" t="str">
        <f t="shared" si="146"/>
        <v>5020009-UT</v>
      </c>
      <c r="T1881" t="str">
        <f t="shared" si="147"/>
        <v>5020009-UT</v>
      </c>
      <c r="U1881" t="str">
        <f t="shared" si="148"/>
        <v>2</v>
      </c>
      <c r="V1881" t="str">
        <f t="shared" si="149"/>
        <v>UT</v>
      </c>
    </row>
    <row r="1882" spans="1:22" x14ac:dyDescent="0.35">
      <c r="A1882" t="str">
        <f>IF('Support - Calculation Detail'!A1882="","",LEFT('Support - Calculation Detail'!A1882,7)&amp;"-"&amp;RIGHT('Support - Calculation Detail'!A1882,2))</f>
        <v>5020010-UT</v>
      </c>
      <c r="B1882" t="str">
        <f>IF('Support - Calculation Detail'!C1882="","",'Support - Calculation Detail'!C1882)</f>
        <v>50</v>
      </c>
      <c r="C1882" t="str">
        <f>IF('Support - Calculation Detail'!B1882="","",'Support - Calculation Detail'!B1882)</f>
        <v>N</v>
      </c>
      <c r="D1882">
        <f>IF('Support - Calculation Detail'!D1882="","",'Support - Calculation Detail'!D1882)</f>
        <v>12535</v>
      </c>
      <c r="E1882">
        <f>IF('Support - Calculation Detail'!E1882="","",'Support - Calculation Detail'!E1882)</f>
        <v>0</v>
      </c>
      <c r="G1882">
        <f>IF('Support - Calculation Detail'!F1882="","",'Support - Calculation Detail'!F1882)</f>
        <v>12535</v>
      </c>
      <c r="H1882">
        <f>IF('Support - Calculation Detail'!G1882="","",'Support - Calculation Detail'!G1882)</f>
        <v>1.04</v>
      </c>
      <c r="I1882">
        <f>IF('Support - Calculation Detail'!H1882="","",'Support - Calculation Detail'!H1882)</f>
        <v>13036</v>
      </c>
      <c r="J1882">
        <f>IF('Support - Calculation Detail'!I1882="","",'Support - Calculation Detail'!I1882)</f>
        <v>0</v>
      </c>
      <c r="K1882">
        <f>IF('Support - Calculation Detail'!K1882="","",'Support - Calculation Detail'!K1882)</f>
        <v>13036</v>
      </c>
      <c r="L1882">
        <f>IF('Support - Calculation Detail'!L1882="","",'Support - Calculation Detail'!L1882)</f>
        <v>0</v>
      </c>
      <c r="M1882">
        <f>IF('Support - Calculation Detail'!M1882="","",'Support - Calculation Detail'!M1882)</f>
        <v>0</v>
      </c>
      <c r="N1882">
        <f>IF('Support - Calculation Detail'!N1882="","",'Support - Calculation Detail'!N1882)</f>
        <v>0</v>
      </c>
      <c r="P1882">
        <f>IF('Support - Calculation Detail'!O1882="","",'Support - Calculation Detail'!O1882)</f>
        <v>13036</v>
      </c>
      <c r="Q1882" t="b">
        <v>1</v>
      </c>
      <c r="R1882" t="str">
        <f t="shared" si="145"/>
        <v>5020010</v>
      </c>
      <c r="S1882" t="str">
        <f t="shared" si="146"/>
        <v>5020010-UT</v>
      </c>
      <c r="T1882" t="str">
        <f t="shared" si="147"/>
        <v>5020010-UT</v>
      </c>
      <c r="U1882" t="str">
        <f t="shared" si="148"/>
        <v>2</v>
      </c>
      <c r="V1882" t="str">
        <f t="shared" si="149"/>
        <v>UT</v>
      </c>
    </row>
    <row r="1883" spans="1:22" x14ac:dyDescent="0.35">
      <c r="A1883" t="str">
        <f>IF('Support - Calculation Detail'!A1883="","",LEFT('Support - Calculation Detail'!A1883,7)&amp;"-"&amp;RIGHT('Support - Calculation Detail'!A1883,2))</f>
        <v>5020010-TF</v>
      </c>
      <c r="B1883" t="str">
        <f>IF('Support - Calculation Detail'!C1883="","",'Support - Calculation Detail'!C1883)</f>
        <v>50</v>
      </c>
      <c r="C1883" t="str">
        <f>IF('Support - Calculation Detail'!B1883="","",'Support - Calculation Detail'!B1883)</f>
        <v>N</v>
      </c>
      <c r="D1883">
        <f>IF('Support - Calculation Detail'!D1883="","",'Support - Calculation Detail'!D1883)</f>
        <v>278155</v>
      </c>
      <c r="E1883">
        <f>IF('Support - Calculation Detail'!E1883="","",'Support - Calculation Detail'!E1883)</f>
        <v>0</v>
      </c>
      <c r="G1883">
        <f>IF('Support - Calculation Detail'!F1883="","",'Support - Calculation Detail'!F1883)</f>
        <v>278155</v>
      </c>
      <c r="H1883">
        <f>IF('Support - Calculation Detail'!G1883="","",'Support - Calculation Detail'!G1883)</f>
        <v>1.04</v>
      </c>
      <c r="I1883">
        <f>IF('Support - Calculation Detail'!H1883="","",'Support - Calculation Detail'!H1883)</f>
        <v>289281</v>
      </c>
      <c r="J1883">
        <f>IF('Support - Calculation Detail'!I1883="","",'Support - Calculation Detail'!I1883)</f>
        <v>0</v>
      </c>
      <c r="K1883">
        <f>IF('Support - Calculation Detail'!K1883="","",'Support - Calculation Detail'!K1883)</f>
        <v>289281</v>
      </c>
      <c r="L1883">
        <f>IF('Support - Calculation Detail'!L1883="","",'Support - Calculation Detail'!L1883)</f>
        <v>0</v>
      </c>
      <c r="M1883">
        <f>IF('Support - Calculation Detail'!M1883="","",'Support - Calculation Detail'!M1883)</f>
        <v>0</v>
      </c>
      <c r="N1883">
        <f>IF('Support - Calculation Detail'!N1883="","",'Support - Calculation Detail'!N1883)</f>
        <v>0</v>
      </c>
      <c r="P1883">
        <f>IF('Support - Calculation Detail'!O1883="","",'Support - Calculation Detail'!O1883)</f>
        <v>289281</v>
      </c>
      <c r="Q1883" t="b">
        <v>1</v>
      </c>
      <c r="R1883" t="str">
        <f t="shared" si="145"/>
        <v>5020010</v>
      </c>
      <c r="S1883" t="str">
        <f t="shared" si="146"/>
        <v>5020010-TF</v>
      </c>
      <c r="T1883" t="str">
        <f t="shared" si="147"/>
        <v>5020010-TF</v>
      </c>
      <c r="U1883" t="str">
        <f t="shared" si="148"/>
        <v>2</v>
      </c>
      <c r="V1883" t="str">
        <f t="shared" si="149"/>
        <v>TF</v>
      </c>
    </row>
    <row r="1884" spans="1:22" x14ac:dyDescent="0.35">
      <c r="A1884" t="str">
        <f>IF('Support - Calculation Detail'!A1884="","",LEFT('Support - Calculation Detail'!A1884,7)&amp;"-"&amp;RIGHT('Support - Calculation Detail'!A1884,2))</f>
        <v>5050145-UT</v>
      </c>
      <c r="B1884" t="str">
        <f>IF('Support - Calculation Detail'!C1884="","",'Support - Calculation Detail'!C1884)</f>
        <v>50</v>
      </c>
      <c r="C1884" t="str">
        <f>IF('Support - Calculation Detail'!B1884="","",'Support - Calculation Detail'!B1884)</f>
        <v>N</v>
      </c>
      <c r="D1884">
        <f>IF('Support - Calculation Detail'!D1884="","",'Support - Calculation Detail'!D1884)</f>
        <v>156664</v>
      </c>
      <c r="E1884">
        <f>IF('Support - Calculation Detail'!E1884="","",'Support - Calculation Detail'!E1884)</f>
        <v>0</v>
      </c>
      <c r="G1884">
        <f>IF('Support - Calculation Detail'!F1884="","",'Support - Calculation Detail'!F1884)</f>
        <v>156664</v>
      </c>
      <c r="H1884">
        <f>IF('Support - Calculation Detail'!G1884="","",'Support - Calculation Detail'!G1884)</f>
        <v>1.04</v>
      </c>
      <c r="I1884">
        <f>IF('Support - Calculation Detail'!H1884="","",'Support - Calculation Detail'!H1884)</f>
        <v>162931</v>
      </c>
      <c r="J1884">
        <f>IF('Support - Calculation Detail'!I1884="","",'Support - Calculation Detail'!I1884)</f>
        <v>0</v>
      </c>
      <c r="K1884">
        <f>IF('Support - Calculation Detail'!K1884="","",'Support - Calculation Detail'!K1884)</f>
        <v>162931</v>
      </c>
      <c r="L1884">
        <f>IF('Support - Calculation Detail'!L1884="","",'Support - Calculation Detail'!L1884)</f>
        <v>0</v>
      </c>
      <c r="M1884">
        <f>IF('Support - Calculation Detail'!M1884="","",'Support - Calculation Detail'!M1884)</f>
        <v>0</v>
      </c>
      <c r="N1884">
        <f>IF('Support - Calculation Detail'!N1884="","",'Support - Calculation Detail'!N1884)</f>
        <v>0</v>
      </c>
      <c r="P1884">
        <f>IF('Support - Calculation Detail'!O1884="","",'Support - Calculation Detail'!O1884)</f>
        <v>162931</v>
      </c>
      <c r="Q1884" t="b">
        <v>1</v>
      </c>
      <c r="R1884" t="str">
        <f t="shared" si="145"/>
        <v>5050145</v>
      </c>
      <c r="S1884" t="str">
        <f t="shared" si="146"/>
        <v>5050145-UT</v>
      </c>
      <c r="T1884" t="str">
        <f t="shared" si="147"/>
        <v>5050145-UT</v>
      </c>
      <c r="U1884" t="str">
        <f t="shared" si="148"/>
        <v>5</v>
      </c>
      <c r="V1884" t="str">
        <f t="shared" si="149"/>
        <v>UT</v>
      </c>
    </row>
    <row r="1885" spans="1:22" x14ac:dyDescent="0.35">
      <c r="A1885" t="str">
        <f>IF('Support - Calculation Detail'!A1885="","",LEFT('Support - Calculation Detail'!A1885,7)&amp;"-"&amp;RIGHT('Support - Calculation Detail'!A1885,2))</f>
        <v>5050146-UT</v>
      </c>
      <c r="B1885" t="str">
        <f>IF('Support - Calculation Detail'!C1885="","",'Support - Calculation Detail'!C1885)</f>
        <v>50</v>
      </c>
      <c r="C1885" t="str">
        <f>IF('Support - Calculation Detail'!B1885="","",'Support - Calculation Detail'!B1885)</f>
        <v>N</v>
      </c>
      <c r="D1885">
        <f>IF('Support - Calculation Detail'!D1885="","",'Support - Calculation Detail'!D1885)</f>
        <v>149897</v>
      </c>
      <c r="E1885">
        <f>IF('Support - Calculation Detail'!E1885="","",'Support - Calculation Detail'!E1885)</f>
        <v>0</v>
      </c>
      <c r="G1885">
        <f>IF('Support - Calculation Detail'!F1885="","",'Support - Calculation Detail'!F1885)</f>
        <v>149897</v>
      </c>
      <c r="H1885">
        <f>IF('Support - Calculation Detail'!G1885="","",'Support - Calculation Detail'!G1885)</f>
        <v>1.04</v>
      </c>
      <c r="I1885">
        <f>IF('Support - Calculation Detail'!H1885="","",'Support - Calculation Detail'!H1885)</f>
        <v>155893</v>
      </c>
      <c r="J1885">
        <f>IF('Support - Calculation Detail'!I1885="","",'Support - Calculation Detail'!I1885)</f>
        <v>0</v>
      </c>
      <c r="K1885">
        <f>IF('Support - Calculation Detail'!K1885="","",'Support - Calculation Detail'!K1885)</f>
        <v>155893</v>
      </c>
      <c r="L1885">
        <f>IF('Support - Calculation Detail'!L1885="","",'Support - Calculation Detail'!L1885)</f>
        <v>0</v>
      </c>
      <c r="M1885">
        <f>IF('Support - Calculation Detail'!M1885="","",'Support - Calculation Detail'!M1885)</f>
        <v>0</v>
      </c>
      <c r="N1885">
        <f>IF('Support - Calculation Detail'!N1885="","",'Support - Calculation Detail'!N1885)</f>
        <v>0</v>
      </c>
      <c r="P1885">
        <f>IF('Support - Calculation Detail'!O1885="","",'Support - Calculation Detail'!O1885)</f>
        <v>155893</v>
      </c>
      <c r="Q1885" t="b">
        <v>1</v>
      </c>
      <c r="R1885" t="str">
        <f t="shared" si="145"/>
        <v>5050146</v>
      </c>
      <c r="S1885" t="str">
        <f t="shared" si="146"/>
        <v>5050146-UT</v>
      </c>
      <c r="T1885" t="str">
        <f t="shared" si="147"/>
        <v>5050146-UT</v>
      </c>
      <c r="U1885" t="str">
        <f t="shared" si="148"/>
        <v>5</v>
      </c>
      <c r="V1885" t="str">
        <f t="shared" si="149"/>
        <v>UT</v>
      </c>
    </row>
    <row r="1886" spans="1:22" x14ac:dyDescent="0.35">
      <c r="A1886" t="str">
        <f>IF('Support - Calculation Detail'!A1886="","",LEFT('Support - Calculation Detail'!A1886,7)&amp;"-"&amp;RIGHT('Support - Calculation Detail'!A1886,2))</f>
        <v>5050147-UT</v>
      </c>
      <c r="B1886" t="str">
        <f>IF('Support - Calculation Detail'!C1886="","",'Support - Calculation Detail'!C1886)</f>
        <v>50</v>
      </c>
      <c r="C1886" t="str">
        <f>IF('Support - Calculation Detail'!B1886="","",'Support - Calculation Detail'!B1886)</f>
        <v>N</v>
      </c>
      <c r="D1886">
        <f>IF('Support - Calculation Detail'!D1886="","",'Support - Calculation Detail'!D1886)</f>
        <v>640630</v>
      </c>
      <c r="E1886">
        <f>IF('Support - Calculation Detail'!E1886="","",'Support - Calculation Detail'!E1886)</f>
        <v>0</v>
      </c>
      <c r="G1886">
        <f>IF('Support - Calculation Detail'!F1886="","",'Support - Calculation Detail'!F1886)</f>
        <v>640630</v>
      </c>
      <c r="H1886">
        <f>IF('Support - Calculation Detail'!G1886="","",'Support - Calculation Detail'!G1886)</f>
        <v>1.04</v>
      </c>
      <c r="I1886">
        <f>IF('Support - Calculation Detail'!H1886="","",'Support - Calculation Detail'!H1886)</f>
        <v>666255</v>
      </c>
      <c r="J1886">
        <f>IF('Support - Calculation Detail'!I1886="","",'Support - Calculation Detail'!I1886)</f>
        <v>0</v>
      </c>
      <c r="K1886">
        <f>IF('Support - Calculation Detail'!K1886="","",'Support - Calculation Detail'!K1886)</f>
        <v>666255</v>
      </c>
      <c r="L1886">
        <f>IF('Support - Calculation Detail'!L1886="","",'Support - Calculation Detail'!L1886)</f>
        <v>0</v>
      </c>
      <c r="M1886">
        <f>IF('Support - Calculation Detail'!M1886="","",'Support - Calculation Detail'!M1886)</f>
        <v>0</v>
      </c>
      <c r="N1886">
        <f>IF('Support - Calculation Detail'!N1886="","",'Support - Calculation Detail'!N1886)</f>
        <v>0</v>
      </c>
      <c r="P1886">
        <f>IF('Support - Calculation Detail'!O1886="","",'Support - Calculation Detail'!O1886)</f>
        <v>666255</v>
      </c>
      <c r="Q1886" t="b">
        <v>1</v>
      </c>
      <c r="R1886" t="str">
        <f t="shared" si="145"/>
        <v>5050147</v>
      </c>
      <c r="S1886" t="str">
        <f t="shared" si="146"/>
        <v>5050147-UT</v>
      </c>
      <c r="T1886" t="str">
        <f t="shared" si="147"/>
        <v>5050147-UT</v>
      </c>
      <c r="U1886" t="str">
        <f t="shared" si="148"/>
        <v>5</v>
      </c>
      <c r="V1886" t="str">
        <f t="shared" si="149"/>
        <v>UT</v>
      </c>
    </row>
    <row r="1887" spans="1:22" x14ac:dyDescent="0.35">
      <c r="A1887" t="str">
        <f>IF('Support - Calculation Detail'!A1887="","",LEFT('Support - Calculation Detail'!A1887,7)&amp;"-"&amp;RIGHT('Support - Calculation Detail'!A1887,2))</f>
        <v>5050148-UT</v>
      </c>
      <c r="B1887" t="str">
        <f>IF('Support - Calculation Detail'!C1887="","",'Support - Calculation Detail'!C1887)</f>
        <v>50</v>
      </c>
      <c r="C1887" t="str">
        <f>IF('Support - Calculation Detail'!B1887="","",'Support - Calculation Detail'!B1887)</f>
        <v>N</v>
      </c>
      <c r="D1887">
        <f>IF('Support - Calculation Detail'!D1887="","",'Support - Calculation Detail'!D1887)</f>
        <v>445186</v>
      </c>
      <c r="E1887">
        <f>IF('Support - Calculation Detail'!E1887="","",'Support - Calculation Detail'!E1887)</f>
        <v>0</v>
      </c>
      <c r="G1887">
        <f>IF('Support - Calculation Detail'!F1887="","",'Support - Calculation Detail'!F1887)</f>
        <v>445186</v>
      </c>
      <c r="H1887">
        <f>IF('Support - Calculation Detail'!G1887="","",'Support - Calculation Detail'!G1887)</f>
        <v>1.04</v>
      </c>
      <c r="I1887">
        <f>IF('Support - Calculation Detail'!H1887="","",'Support - Calculation Detail'!H1887)</f>
        <v>462993</v>
      </c>
      <c r="J1887">
        <f>IF('Support - Calculation Detail'!I1887="","",'Support - Calculation Detail'!I1887)</f>
        <v>0</v>
      </c>
      <c r="K1887">
        <f>IF('Support - Calculation Detail'!K1887="","",'Support - Calculation Detail'!K1887)</f>
        <v>462993</v>
      </c>
      <c r="L1887">
        <f>IF('Support - Calculation Detail'!L1887="","",'Support - Calculation Detail'!L1887)</f>
        <v>0</v>
      </c>
      <c r="M1887">
        <f>IF('Support - Calculation Detail'!M1887="","",'Support - Calculation Detail'!M1887)</f>
        <v>0</v>
      </c>
      <c r="N1887">
        <f>IF('Support - Calculation Detail'!N1887="","",'Support - Calculation Detail'!N1887)</f>
        <v>0</v>
      </c>
      <c r="P1887">
        <f>IF('Support - Calculation Detail'!O1887="","",'Support - Calculation Detail'!O1887)</f>
        <v>462993</v>
      </c>
      <c r="Q1887" t="b">
        <v>1</v>
      </c>
      <c r="R1887" t="str">
        <f t="shared" si="145"/>
        <v>5050148</v>
      </c>
      <c r="S1887" t="str">
        <f t="shared" si="146"/>
        <v>5050148-UT</v>
      </c>
      <c r="T1887" t="str">
        <f t="shared" si="147"/>
        <v>5050148-UT</v>
      </c>
      <c r="U1887" t="str">
        <f t="shared" si="148"/>
        <v>5</v>
      </c>
      <c r="V1887" t="str">
        <f t="shared" si="149"/>
        <v>UT</v>
      </c>
    </row>
    <row r="1888" spans="1:22" x14ac:dyDescent="0.35">
      <c r="A1888" t="str">
        <f>IF('Support - Calculation Detail'!A1888="","",LEFT('Support - Calculation Detail'!A1888,7)&amp;"-"&amp;RIGHT('Support - Calculation Detail'!A1888,2))</f>
        <v>5050149-UT</v>
      </c>
      <c r="B1888" t="str">
        <f>IF('Support - Calculation Detail'!C1888="","",'Support - Calculation Detail'!C1888)</f>
        <v>50</v>
      </c>
      <c r="C1888" t="str">
        <f>IF('Support - Calculation Detail'!B1888="","",'Support - Calculation Detail'!B1888)</f>
        <v>N</v>
      </c>
      <c r="D1888">
        <f>IF('Support - Calculation Detail'!D1888="","",'Support - Calculation Detail'!D1888)</f>
        <v>1639444</v>
      </c>
      <c r="E1888">
        <f>IF('Support - Calculation Detail'!E1888="","",'Support - Calculation Detail'!E1888)</f>
        <v>0</v>
      </c>
      <c r="G1888">
        <f>IF('Support - Calculation Detail'!F1888="","",'Support - Calculation Detail'!F1888)</f>
        <v>1639444</v>
      </c>
      <c r="H1888">
        <f>IF('Support - Calculation Detail'!G1888="","",'Support - Calculation Detail'!G1888)</f>
        <v>1.04</v>
      </c>
      <c r="I1888">
        <f>IF('Support - Calculation Detail'!H1888="","",'Support - Calculation Detail'!H1888)</f>
        <v>1705022</v>
      </c>
      <c r="J1888">
        <f>IF('Support - Calculation Detail'!I1888="","",'Support - Calculation Detail'!I1888)</f>
        <v>0</v>
      </c>
      <c r="K1888">
        <f>IF('Support - Calculation Detail'!K1888="","",'Support - Calculation Detail'!K1888)</f>
        <v>1705022</v>
      </c>
      <c r="L1888">
        <f>IF('Support - Calculation Detail'!L1888="","",'Support - Calculation Detail'!L1888)</f>
        <v>0</v>
      </c>
      <c r="M1888">
        <f>IF('Support - Calculation Detail'!M1888="","",'Support - Calculation Detail'!M1888)</f>
        <v>0</v>
      </c>
      <c r="N1888">
        <f>IF('Support - Calculation Detail'!N1888="","",'Support - Calculation Detail'!N1888)</f>
        <v>0</v>
      </c>
      <c r="P1888">
        <f>IF('Support - Calculation Detail'!O1888="","",'Support - Calculation Detail'!O1888)</f>
        <v>1705022</v>
      </c>
      <c r="Q1888" t="b">
        <v>1</v>
      </c>
      <c r="R1888" t="str">
        <f t="shared" si="145"/>
        <v>5050149</v>
      </c>
      <c r="S1888" t="str">
        <f t="shared" si="146"/>
        <v>5050149-UT</v>
      </c>
      <c r="T1888" t="str">
        <f t="shared" si="147"/>
        <v>5050149-UT</v>
      </c>
      <c r="U1888" t="str">
        <f t="shared" si="148"/>
        <v>5</v>
      </c>
      <c r="V1888" t="str">
        <f t="shared" si="149"/>
        <v>UT</v>
      </c>
    </row>
    <row r="1889" spans="1:22" x14ac:dyDescent="0.35">
      <c r="A1889" t="str">
        <f>IF('Support - Calculation Detail'!A1889="","",LEFT('Support - Calculation Detail'!A1889,7)&amp;"-"&amp;RIGHT('Support - Calculation Detail'!A1889,2))</f>
        <v>5030412-UT</v>
      </c>
      <c r="B1889" t="str">
        <f>IF('Support - Calculation Detail'!C1889="","",'Support - Calculation Detail'!C1889)</f>
        <v>50</v>
      </c>
      <c r="C1889" t="str">
        <f>IF('Support - Calculation Detail'!B1889="","",'Support - Calculation Detail'!B1889)</f>
        <v>N</v>
      </c>
      <c r="D1889">
        <f>IF('Support - Calculation Detail'!D1889="","",'Support - Calculation Detail'!D1889)</f>
        <v>8523946</v>
      </c>
      <c r="E1889">
        <f>IF('Support - Calculation Detail'!E1889="","",'Support - Calculation Detail'!E1889)</f>
        <v>0</v>
      </c>
      <c r="G1889">
        <f>IF('Support - Calculation Detail'!F1889="","",'Support - Calculation Detail'!F1889)</f>
        <v>8523946</v>
      </c>
      <c r="H1889">
        <f>IF('Support - Calculation Detail'!G1889="","",'Support - Calculation Detail'!G1889)</f>
        <v>1.04</v>
      </c>
      <c r="I1889">
        <f>IF('Support - Calculation Detail'!H1889="","",'Support - Calculation Detail'!H1889)</f>
        <v>8864904</v>
      </c>
      <c r="J1889">
        <f>IF('Support - Calculation Detail'!I1889="","",'Support - Calculation Detail'!I1889)</f>
        <v>0</v>
      </c>
      <c r="K1889">
        <f>IF('Support - Calculation Detail'!K1889="","",'Support - Calculation Detail'!K1889)</f>
        <v>8864904</v>
      </c>
      <c r="L1889">
        <f>IF('Support - Calculation Detail'!L1889="","",'Support - Calculation Detail'!L1889)</f>
        <v>260587</v>
      </c>
      <c r="M1889">
        <f>IF('Support - Calculation Detail'!M1889="","",'Support - Calculation Detail'!M1889)</f>
        <v>0</v>
      </c>
      <c r="N1889">
        <f>IF('Support - Calculation Detail'!N1889="","",'Support - Calculation Detail'!N1889)</f>
        <v>0</v>
      </c>
      <c r="P1889">
        <f>IF('Support - Calculation Detail'!O1889="","",'Support - Calculation Detail'!O1889)</f>
        <v>9125491</v>
      </c>
      <c r="Q1889" t="b">
        <v>1</v>
      </c>
      <c r="R1889" t="str">
        <f t="shared" si="145"/>
        <v>5030412</v>
      </c>
      <c r="S1889" t="str">
        <f t="shared" si="146"/>
        <v>5030412-UT</v>
      </c>
      <c r="T1889" t="str">
        <f t="shared" si="147"/>
        <v>5030412-UT</v>
      </c>
      <c r="U1889" t="str">
        <f t="shared" si="148"/>
        <v>3</v>
      </c>
      <c r="V1889" t="str">
        <f t="shared" si="149"/>
        <v>UT</v>
      </c>
    </row>
    <row r="1890" spans="1:22" x14ac:dyDescent="0.35">
      <c r="A1890" t="str">
        <f>IF('Support - Calculation Detail'!A1890="","",LEFT('Support - Calculation Detail'!A1890,7)&amp;"-"&amp;RIGHT('Support - Calculation Detail'!A1890,2))</f>
        <v>5030775-UT</v>
      </c>
      <c r="B1890" t="str">
        <f>IF('Support - Calculation Detail'!C1890="","",'Support - Calculation Detail'!C1890)</f>
        <v>50</v>
      </c>
      <c r="C1890" t="str">
        <f>IF('Support - Calculation Detail'!B1890="","",'Support - Calculation Detail'!B1890)</f>
        <v>N</v>
      </c>
      <c r="D1890">
        <f>IF('Support - Calculation Detail'!D1890="","",'Support - Calculation Detail'!D1890)</f>
        <v>952206</v>
      </c>
      <c r="E1890">
        <f>IF('Support - Calculation Detail'!E1890="","",'Support - Calculation Detail'!E1890)</f>
        <v>0</v>
      </c>
      <c r="G1890">
        <f>IF('Support - Calculation Detail'!F1890="","",'Support - Calculation Detail'!F1890)</f>
        <v>952206</v>
      </c>
      <c r="H1890">
        <f>IF('Support - Calculation Detail'!G1890="","",'Support - Calculation Detail'!G1890)</f>
        <v>1.04</v>
      </c>
      <c r="I1890">
        <f>IF('Support - Calculation Detail'!H1890="","",'Support - Calculation Detail'!H1890)</f>
        <v>990294</v>
      </c>
      <c r="J1890">
        <f>IF('Support - Calculation Detail'!I1890="","",'Support - Calculation Detail'!I1890)</f>
        <v>0</v>
      </c>
      <c r="K1890">
        <f>IF('Support - Calculation Detail'!K1890="","",'Support - Calculation Detail'!K1890)</f>
        <v>990294</v>
      </c>
      <c r="L1890">
        <f>IF('Support - Calculation Detail'!L1890="","",'Support - Calculation Detail'!L1890)</f>
        <v>28890</v>
      </c>
      <c r="M1890">
        <f>IF('Support - Calculation Detail'!M1890="","",'Support - Calculation Detail'!M1890)</f>
        <v>0</v>
      </c>
      <c r="N1890">
        <f>IF('Support - Calculation Detail'!N1890="","",'Support - Calculation Detail'!N1890)</f>
        <v>0</v>
      </c>
      <c r="P1890">
        <f>IF('Support - Calculation Detail'!O1890="","",'Support - Calculation Detail'!O1890)</f>
        <v>1019184</v>
      </c>
      <c r="Q1890" t="b">
        <v>1</v>
      </c>
      <c r="R1890" t="str">
        <f t="shared" si="145"/>
        <v>5030775</v>
      </c>
      <c r="S1890" t="str">
        <f t="shared" si="146"/>
        <v>5030775-UT</v>
      </c>
      <c r="T1890" t="str">
        <f t="shared" si="147"/>
        <v>5030775-UT</v>
      </c>
      <c r="U1890" t="str">
        <f t="shared" si="148"/>
        <v>3</v>
      </c>
      <c r="V1890" t="str">
        <f t="shared" si="149"/>
        <v>UT</v>
      </c>
    </row>
    <row r="1891" spans="1:22" x14ac:dyDescent="0.35">
      <c r="A1891" t="str">
        <f>IF('Support - Calculation Detail'!A1891="","",LEFT('Support - Calculation Detail'!A1891,7)&amp;"-"&amp;RIGHT('Support - Calculation Detail'!A1891,2))</f>
        <v>5030775-FT</v>
      </c>
      <c r="B1891" t="str">
        <f>IF('Support - Calculation Detail'!C1891="","",'Support - Calculation Detail'!C1891)</f>
        <v>50</v>
      </c>
      <c r="C1891" t="str">
        <f>IF('Support - Calculation Detail'!B1891="","",'Support - Calculation Detail'!B1891)</f>
        <v>N</v>
      </c>
      <c r="D1891">
        <f>IF('Support - Calculation Detail'!D1891="","",'Support - Calculation Detail'!D1891)</f>
        <v>536630</v>
      </c>
      <c r="E1891">
        <f>IF('Support - Calculation Detail'!E1891="","",'Support - Calculation Detail'!E1891)</f>
        <v>0</v>
      </c>
      <c r="G1891">
        <f>IF('Support - Calculation Detail'!F1891="","",'Support - Calculation Detail'!F1891)</f>
        <v>536630</v>
      </c>
      <c r="H1891">
        <f>IF('Support - Calculation Detail'!G1891="","",'Support - Calculation Detail'!G1891)</f>
        <v>1.04</v>
      </c>
      <c r="I1891">
        <f>IF('Support - Calculation Detail'!H1891="","",'Support - Calculation Detail'!H1891)</f>
        <v>558095</v>
      </c>
      <c r="J1891">
        <f>IF('Support - Calculation Detail'!I1891="","",'Support - Calculation Detail'!I1891)</f>
        <v>0</v>
      </c>
      <c r="K1891">
        <f>IF('Support - Calculation Detail'!K1891="","",'Support - Calculation Detail'!K1891)</f>
        <v>558095</v>
      </c>
      <c r="L1891">
        <f>IF('Support - Calculation Detail'!L1891="","",'Support - Calculation Detail'!L1891)</f>
        <v>0</v>
      </c>
      <c r="M1891">
        <f>IF('Support - Calculation Detail'!M1891="","",'Support - Calculation Detail'!M1891)</f>
        <v>0</v>
      </c>
      <c r="N1891">
        <f>IF('Support - Calculation Detail'!N1891="","",'Support - Calculation Detail'!N1891)</f>
        <v>0</v>
      </c>
      <c r="P1891">
        <f>IF('Support - Calculation Detail'!O1891="","",'Support - Calculation Detail'!O1891)</f>
        <v>558095</v>
      </c>
      <c r="Q1891" t="b">
        <v>1</v>
      </c>
      <c r="R1891" t="str">
        <f t="shared" si="145"/>
        <v>5030775</v>
      </c>
      <c r="S1891" t="str">
        <f t="shared" si="146"/>
        <v>5030775-FT</v>
      </c>
      <c r="T1891" t="str">
        <f t="shared" si="147"/>
        <v>5030775-FT</v>
      </c>
      <c r="U1891" t="str">
        <f t="shared" si="148"/>
        <v>3</v>
      </c>
      <c r="V1891" t="str">
        <f t="shared" si="149"/>
        <v>FT</v>
      </c>
    </row>
    <row r="1892" spans="1:22" x14ac:dyDescent="0.35">
      <c r="A1892" t="str">
        <f>IF('Support - Calculation Detail'!A1892="","",LEFT('Support - Calculation Detail'!A1892,7)&amp;"-"&amp;RIGHT('Support - Calculation Detail'!A1892,2))</f>
        <v>5030776-UT</v>
      </c>
      <c r="B1892" t="str">
        <f>IF('Support - Calculation Detail'!C1892="","",'Support - Calculation Detail'!C1892)</f>
        <v>50</v>
      </c>
      <c r="C1892" t="str">
        <f>IF('Support - Calculation Detail'!B1892="","",'Support - Calculation Detail'!B1892)</f>
        <v>N</v>
      </c>
      <c r="D1892">
        <f>IF('Support - Calculation Detail'!D1892="","",'Support - Calculation Detail'!D1892)</f>
        <v>1024722</v>
      </c>
      <c r="E1892">
        <f>IF('Support - Calculation Detail'!E1892="","",'Support - Calculation Detail'!E1892)</f>
        <v>0</v>
      </c>
      <c r="G1892">
        <f>IF('Support - Calculation Detail'!F1892="","",'Support - Calculation Detail'!F1892)</f>
        <v>1024722</v>
      </c>
      <c r="H1892">
        <f>IF('Support - Calculation Detail'!G1892="","",'Support - Calculation Detail'!G1892)</f>
        <v>1.04</v>
      </c>
      <c r="I1892">
        <f>IF('Support - Calculation Detail'!H1892="","",'Support - Calculation Detail'!H1892)</f>
        <v>1065711</v>
      </c>
      <c r="J1892">
        <f>IF('Support - Calculation Detail'!I1892="","",'Support - Calculation Detail'!I1892)</f>
        <v>0</v>
      </c>
      <c r="K1892">
        <f>IF('Support - Calculation Detail'!K1892="","",'Support - Calculation Detail'!K1892)</f>
        <v>1065711</v>
      </c>
      <c r="L1892">
        <f>IF('Support - Calculation Detail'!L1892="","",'Support - Calculation Detail'!L1892)</f>
        <v>31997</v>
      </c>
      <c r="M1892">
        <f>IF('Support - Calculation Detail'!M1892="","",'Support - Calculation Detail'!M1892)</f>
        <v>0</v>
      </c>
      <c r="N1892">
        <f>IF('Support - Calculation Detail'!N1892="","",'Support - Calculation Detail'!N1892)</f>
        <v>0</v>
      </c>
      <c r="P1892">
        <f>IF('Support - Calculation Detail'!O1892="","",'Support - Calculation Detail'!O1892)</f>
        <v>1097708</v>
      </c>
      <c r="Q1892" t="b">
        <v>1</v>
      </c>
      <c r="R1892" t="str">
        <f t="shared" si="145"/>
        <v>5030776</v>
      </c>
      <c r="S1892" t="str">
        <f t="shared" si="146"/>
        <v>5030776-UT</v>
      </c>
      <c r="T1892" t="str">
        <f t="shared" si="147"/>
        <v>5030776-UT</v>
      </c>
      <c r="U1892" t="str">
        <f t="shared" si="148"/>
        <v>3</v>
      </c>
      <c r="V1892" t="str">
        <f t="shared" si="149"/>
        <v>UT</v>
      </c>
    </row>
    <row r="1893" spans="1:22" x14ac:dyDescent="0.35">
      <c r="A1893" t="str">
        <f>IF('Support - Calculation Detail'!A1893="","",LEFT('Support - Calculation Detail'!A1893,7)&amp;"-"&amp;RIGHT('Support - Calculation Detail'!A1893,2))</f>
        <v>5030777-UT</v>
      </c>
      <c r="B1893" t="str">
        <f>IF('Support - Calculation Detail'!C1893="","",'Support - Calculation Detail'!C1893)</f>
        <v>50</v>
      </c>
      <c r="C1893" t="str">
        <f>IF('Support - Calculation Detail'!B1893="","",'Support - Calculation Detail'!B1893)</f>
        <v>N</v>
      </c>
      <c r="D1893">
        <f>IF('Support - Calculation Detail'!D1893="","",'Support - Calculation Detail'!D1893)</f>
        <v>3161853</v>
      </c>
      <c r="E1893">
        <f>IF('Support - Calculation Detail'!E1893="","",'Support - Calculation Detail'!E1893)</f>
        <v>0</v>
      </c>
      <c r="G1893">
        <f>IF('Support - Calculation Detail'!F1893="","",'Support - Calculation Detail'!F1893)</f>
        <v>3161853</v>
      </c>
      <c r="H1893">
        <f>IF('Support - Calculation Detail'!G1893="","",'Support - Calculation Detail'!G1893)</f>
        <v>1.04</v>
      </c>
      <c r="I1893">
        <f>IF('Support - Calculation Detail'!H1893="","",'Support - Calculation Detail'!H1893)</f>
        <v>3288327</v>
      </c>
      <c r="J1893">
        <f>IF('Support - Calculation Detail'!I1893="","",'Support - Calculation Detail'!I1893)</f>
        <v>0</v>
      </c>
      <c r="K1893">
        <f>IF('Support - Calculation Detail'!K1893="","",'Support - Calculation Detail'!K1893)</f>
        <v>3288327</v>
      </c>
      <c r="L1893">
        <f>IF('Support - Calculation Detail'!L1893="","",'Support - Calculation Detail'!L1893)</f>
        <v>141139</v>
      </c>
      <c r="M1893">
        <f>IF('Support - Calculation Detail'!M1893="","",'Support - Calculation Detail'!M1893)</f>
        <v>0</v>
      </c>
      <c r="N1893">
        <f>IF('Support - Calculation Detail'!N1893="","",'Support - Calculation Detail'!N1893)</f>
        <v>0</v>
      </c>
      <c r="P1893">
        <f>IF('Support - Calculation Detail'!O1893="","",'Support - Calculation Detail'!O1893)</f>
        <v>3429466</v>
      </c>
      <c r="Q1893" t="b">
        <v>1</v>
      </c>
      <c r="R1893" t="str">
        <f t="shared" si="145"/>
        <v>5030777</v>
      </c>
      <c r="S1893" t="str">
        <f t="shared" si="146"/>
        <v>5030777-UT</v>
      </c>
      <c r="T1893" t="str">
        <f t="shared" si="147"/>
        <v>5030777-UT</v>
      </c>
      <c r="U1893" t="str">
        <f t="shared" si="148"/>
        <v>3</v>
      </c>
      <c r="V1893" t="str">
        <f t="shared" si="149"/>
        <v>UT</v>
      </c>
    </row>
    <row r="1894" spans="1:22" x14ac:dyDescent="0.35">
      <c r="A1894" t="str">
        <f>IF('Support - Calculation Detail'!A1894="","",LEFT('Support - Calculation Detail'!A1894,7)&amp;"-"&amp;RIGHT('Support - Calculation Detail'!A1894,2))</f>
        <v>5030778-UT</v>
      </c>
      <c r="B1894" t="str">
        <f>IF('Support - Calculation Detail'!C1894="","",'Support - Calculation Detail'!C1894)</f>
        <v>50</v>
      </c>
      <c r="C1894" t="str">
        <f>IF('Support - Calculation Detail'!B1894="","",'Support - Calculation Detail'!B1894)</f>
        <v>N</v>
      </c>
      <c r="D1894">
        <f>IF('Support - Calculation Detail'!D1894="","",'Support - Calculation Detail'!D1894)</f>
        <v>1465646</v>
      </c>
      <c r="E1894">
        <f>IF('Support - Calculation Detail'!E1894="","",'Support - Calculation Detail'!E1894)</f>
        <v>0</v>
      </c>
      <c r="G1894">
        <f>IF('Support - Calculation Detail'!F1894="","",'Support - Calculation Detail'!F1894)</f>
        <v>1465646</v>
      </c>
      <c r="H1894">
        <f>IF('Support - Calculation Detail'!G1894="","",'Support - Calculation Detail'!G1894)</f>
        <v>1.04</v>
      </c>
      <c r="I1894">
        <f>IF('Support - Calculation Detail'!H1894="","",'Support - Calculation Detail'!H1894)</f>
        <v>1524272</v>
      </c>
      <c r="J1894">
        <f>IF('Support - Calculation Detail'!I1894="","",'Support - Calculation Detail'!I1894)</f>
        <v>0</v>
      </c>
      <c r="K1894">
        <f>IF('Support - Calculation Detail'!K1894="","",'Support - Calculation Detail'!K1894)</f>
        <v>1524272</v>
      </c>
      <c r="L1894">
        <f>IF('Support - Calculation Detail'!L1894="","",'Support - Calculation Detail'!L1894)</f>
        <v>118603</v>
      </c>
      <c r="M1894">
        <f>IF('Support - Calculation Detail'!M1894="","",'Support - Calculation Detail'!M1894)</f>
        <v>0</v>
      </c>
      <c r="N1894">
        <f>IF('Support - Calculation Detail'!N1894="","",'Support - Calculation Detail'!N1894)</f>
        <v>0</v>
      </c>
      <c r="P1894">
        <f>IF('Support - Calculation Detail'!O1894="","",'Support - Calculation Detail'!O1894)</f>
        <v>1642875</v>
      </c>
      <c r="Q1894" t="b">
        <v>1</v>
      </c>
      <c r="R1894" t="str">
        <f t="shared" si="145"/>
        <v>5030778</v>
      </c>
      <c r="S1894" t="str">
        <f t="shared" si="146"/>
        <v>5030778-UT</v>
      </c>
      <c r="T1894" t="str">
        <f t="shared" si="147"/>
        <v>5030778-UT</v>
      </c>
      <c r="U1894" t="str">
        <f t="shared" si="148"/>
        <v>3</v>
      </c>
      <c r="V1894" t="str">
        <f t="shared" si="149"/>
        <v>UT</v>
      </c>
    </row>
    <row r="1895" spans="1:22" x14ac:dyDescent="0.35">
      <c r="A1895" t="str">
        <f>IF('Support - Calculation Detail'!A1895="","",LEFT('Support - Calculation Detail'!A1895,7)&amp;"-"&amp;RIGHT('Support - Calculation Detail'!A1895,2))</f>
        <v>5030779-UT</v>
      </c>
      <c r="B1895" t="str">
        <f>IF('Support - Calculation Detail'!C1895="","",'Support - Calculation Detail'!C1895)</f>
        <v>50</v>
      </c>
      <c r="C1895" t="str">
        <f>IF('Support - Calculation Detail'!B1895="","",'Support - Calculation Detail'!B1895)</f>
        <v>N</v>
      </c>
      <c r="D1895">
        <f>IF('Support - Calculation Detail'!D1895="","",'Support - Calculation Detail'!D1895)</f>
        <v>153575</v>
      </c>
      <c r="E1895">
        <f>IF('Support - Calculation Detail'!E1895="","",'Support - Calculation Detail'!E1895)</f>
        <v>0</v>
      </c>
      <c r="G1895">
        <f>IF('Support - Calculation Detail'!F1895="","",'Support - Calculation Detail'!F1895)</f>
        <v>153575</v>
      </c>
      <c r="H1895">
        <f>IF('Support - Calculation Detail'!G1895="","",'Support - Calculation Detail'!G1895)</f>
        <v>1.04</v>
      </c>
      <c r="I1895">
        <f>IF('Support - Calculation Detail'!H1895="","",'Support - Calculation Detail'!H1895)</f>
        <v>159718</v>
      </c>
      <c r="J1895">
        <f>IF('Support - Calculation Detail'!I1895="","",'Support - Calculation Detail'!I1895)</f>
        <v>0</v>
      </c>
      <c r="K1895">
        <f>IF('Support - Calculation Detail'!K1895="","",'Support - Calculation Detail'!K1895)</f>
        <v>159718</v>
      </c>
      <c r="L1895">
        <f>IF('Support - Calculation Detail'!L1895="","",'Support - Calculation Detail'!L1895)</f>
        <v>8485</v>
      </c>
      <c r="M1895">
        <f>IF('Support - Calculation Detail'!M1895="","",'Support - Calculation Detail'!M1895)</f>
        <v>0</v>
      </c>
      <c r="N1895">
        <f>IF('Support - Calculation Detail'!N1895="","",'Support - Calculation Detail'!N1895)</f>
        <v>0</v>
      </c>
      <c r="P1895">
        <f>IF('Support - Calculation Detail'!O1895="","",'Support - Calculation Detail'!O1895)</f>
        <v>168203</v>
      </c>
      <c r="Q1895" t="b">
        <v>1</v>
      </c>
      <c r="R1895" t="str">
        <f t="shared" si="145"/>
        <v>5030779</v>
      </c>
      <c r="S1895" t="str">
        <f t="shared" si="146"/>
        <v>5030779-UT</v>
      </c>
      <c r="T1895" t="str">
        <f t="shared" si="147"/>
        <v>5030779-UT</v>
      </c>
      <c r="U1895" t="str">
        <f t="shared" si="148"/>
        <v>3</v>
      </c>
      <c r="V1895" t="str">
        <f t="shared" si="149"/>
        <v>UT</v>
      </c>
    </row>
    <row r="1896" spans="1:22" x14ac:dyDescent="0.35">
      <c r="A1896" t="str">
        <f>IF('Support - Calculation Detail'!A1896="","",LEFT('Support - Calculation Detail'!A1896,7)&amp;"-"&amp;RIGHT('Support - Calculation Detail'!A1896,2))</f>
        <v>5061004-UT</v>
      </c>
      <c r="B1896" t="str">
        <f>IF('Support - Calculation Detail'!C1896="","",'Support - Calculation Detail'!C1896)</f>
        <v>50</v>
      </c>
      <c r="C1896" t="str">
        <f>IF('Support - Calculation Detail'!B1896="","",'Support - Calculation Detail'!B1896)</f>
        <v>N</v>
      </c>
      <c r="D1896">
        <f>IF('Support - Calculation Detail'!D1896="","",'Support - Calculation Detail'!D1896)</f>
        <v>424822</v>
      </c>
      <c r="E1896">
        <f>IF('Support - Calculation Detail'!E1896="","",'Support - Calculation Detail'!E1896)</f>
        <v>0</v>
      </c>
      <c r="G1896">
        <f>IF('Support - Calculation Detail'!F1896="","",'Support - Calculation Detail'!F1896)</f>
        <v>424822</v>
      </c>
      <c r="H1896">
        <f>IF('Support - Calculation Detail'!G1896="","",'Support - Calculation Detail'!G1896)</f>
        <v>1.04</v>
      </c>
      <c r="I1896">
        <f>IF('Support - Calculation Detail'!H1896="","",'Support - Calculation Detail'!H1896)</f>
        <v>441815</v>
      </c>
      <c r="J1896">
        <f>IF('Support - Calculation Detail'!I1896="","",'Support - Calculation Detail'!I1896)</f>
        <v>0</v>
      </c>
      <c r="K1896">
        <f>IF('Support - Calculation Detail'!K1896="","",'Support - Calculation Detail'!K1896)</f>
        <v>441815</v>
      </c>
      <c r="L1896">
        <f>IF('Support - Calculation Detail'!L1896="","",'Support - Calculation Detail'!L1896)</f>
        <v>0</v>
      </c>
      <c r="M1896">
        <f>IF('Support - Calculation Detail'!M1896="","",'Support - Calculation Detail'!M1896)</f>
        <v>0</v>
      </c>
      <c r="N1896">
        <f>IF('Support - Calculation Detail'!N1896="","",'Support - Calculation Detail'!N1896)</f>
        <v>0</v>
      </c>
      <c r="P1896">
        <f>IF('Support - Calculation Detail'!O1896="","",'Support - Calculation Detail'!O1896)</f>
        <v>441815</v>
      </c>
      <c r="Q1896" t="b">
        <v>1</v>
      </c>
      <c r="R1896" t="str">
        <f t="shared" si="145"/>
        <v>5061004</v>
      </c>
      <c r="S1896" t="str">
        <f t="shared" si="146"/>
        <v>5061004-UT</v>
      </c>
      <c r="T1896" t="str">
        <f t="shared" si="147"/>
        <v>5061004-UT</v>
      </c>
      <c r="U1896" t="str">
        <f t="shared" si="148"/>
        <v>6</v>
      </c>
      <c r="V1896" t="str">
        <f t="shared" si="149"/>
        <v>UT</v>
      </c>
    </row>
    <row r="1897" spans="1:22" x14ac:dyDescent="0.35">
      <c r="A1897" t="str">
        <f>IF('Support - Calculation Detail'!A1897="","",LEFT('Support - Calculation Detail'!A1897,7)&amp;"-"&amp;RIGHT('Support - Calculation Detail'!A1897,2))</f>
        <v>5045470-SO</v>
      </c>
      <c r="B1897" t="str">
        <f>IF('Support - Calculation Detail'!C1897="","",'Support - Calculation Detail'!C1897)</f>
        <v>50</v>
      </c>
      <c r="C1897" t="str">
        <f>IF('Support - Calculation Detail'!B1897="","",'Support - Calculation Detail'!B1897)</f>
        <v>N</v>
      </c>
      <c r="D1897">
        <f>IF('Support - Calculation Detail'!D1897="","",'Support - Calculation Detail'!D1897)</f>
        <v>1252414</v>
      </c>
      <c r="E1897">
        <f>IF('Support - Calculation Detail'!E1897="","",'Support - Calculation Detail'!E1897)</f>
        <v>0</v>
      </c>
      <c r="G1897">
        <f>IF('Support - Calculation Detail'!F1897="","",'Support - Calculation Detail'!F1897)</f>
        <v>1252414</v>
      </c>
      <c r="H1897">
        <f>IF('Support - Calculation Detail'!G1897="","",'Support - Calculation Detail'!G1897)</f>
        <v>1.04</v>
      </c>
      <c r="I1897">
        <f>IF('Support - Calculation Detail'!H1897="","",'Support - Calculation Detail'!H1897)</f>
        <v>1302511</v>
      </c>
      <c r="J1897">
        <f>IF('Support - Calculation Detail'!I1897="","",'Support - Calculation Detail'!I1897)</f>
        <v>0</v>
      </c>
      <c r="K1897">
        <f>IF('Support - Calculation Detail'!K1897="","",'Support - Calculation Detail'!K1897)</f>
        <v>1302511</v>
      </c>
      <c r="L1897">
        <f>IF('Support - Calculation Detail'!L1897="","",'Support - Calculation Detail'!L1897)</f>
        <v>0</v>
      </c>
      <c r="M1897">
        <f>IF('Support - Calculation Detail'!M1897="","",'Support - Calculation Detail'!M1897)</f>
        <v>0</v>
      </c>
      <c r="N1897">
        <f>IF('Support - Calculation Detail'!N1897="","",'Support - Calculation Detail'!N1897)</f>
        <v>0</v>
      </c>
      <c r="P1897">
        <f>IF('Support - Calculation Detail'!O1897="","",'Support - Calculation Detail'!O1897)</f>
        <v>1302511</v>
      </c>
      <c r="Q1897" t="b">
        <v>1</v>
      </c>
      <c r="R1897" t="str">
        <f t="shared" si="145"/>
        <v>5045470</v>
      </c>
      <c r="S1897" t="str">
        <f t="shared" si="146"/>
        <v>5045470-SO</v>
      </c>
      <c r="T1897" t="str">
        <f t="shared" si="147"/>
        <v>5045470-SO</v>
      </c>
      <c r="U1897" t="str">
        <f t="shared" si="148"/>
        <v>4</v>
      </c>
      <c r="V1897" t="str">
        <f t="shared" si="149"/>
        <v>SO</v>
      </c>
    </row>
    <row r="1898" spans="1:22" x14ac:dyDescent="0.35">
      <c r="A1898" t="str">
        <f>IF('Support - Calculation Detail'!A1898="","",LEFT('Support - Calculation Detail'!A1898,7)&amp;"-"&amp;RIGHT('Support - Calculation Detail'!A1898,2))</f>
        <v>5045480-SO</v>
      </c>
      <c r="B1898" t="str">
        <f>IF('Support - Calculation Detail'!C1898="","",'Support - Calculation Detail'!C1898)</f>
        <v>50</v>
      </c>
      <c r="C1898" t="str">
        <f>IF('Support - Calculation Detail'!B1898="","",'Support - Calculation Detail'!B1898)</f>
        <v>N</v>
      </c>
      <c r="D1898">
        <f>IF('Support - Calculation Detail'!D1898="","",'Support - Calculation Detail'!D1898)</f>
        <v>2674213</v>
      </c>
      <c r="E1898">
        <f>IF('Support - Calculation Detail'!E1898="","",'Support - Calculation Detail'!E1898)</f>
        <v>0</v>
      </c>
      <c r="G1898">
        <f>IF('Support - Calculation Detail'!F1898="","",'Support - Calculation Detail'!F1898)</f>
        <v>2674213</v>
      </c>
      <c r="H1898">
        <f>IF('Support - Calculation Detail'!G1898="","",'Support - Calculation Detail'!G1898)</f>
        <v>1.04</v>
      </c>
      <c r="I1898">
        <f>IF('Support - Calculation Detail'!H1898="","",'Support - Calculation Detail'!H1898)</f>
        <v>2781182</v>
      </c>
      <c r="J1898">
        <f>IF('Support - Calculation Detail'!I1898="","",'Support - Calculation Detail'!I1898)</f>
        <v>0</v>
      </c>
      <c r="K1898">
        <f>IF('Support - Calculation Detail'!K1898="","",'Support - Calculation Detail'!K1898)</f>
        <v>2781182</v>
      </c>
      <c r="L1898">
        <f>IF('Support - Calculation Detail'!L1898="","",'Support - Calculation Detail'!L1898)</f>
        <v>0</v>
      </c>
      <c r="M1898">
        <f>IF('Support - Calculation Detail'!M1898="","",'Support - Calculation Detail'!M1898)</f>
        <v>0</v>
      </c>
      <c r="N1898">
        <f>IF('Support - Calculation Detail'!N1898="","",'Support - Calculation Detail'!N1898)</f>
        <v>0</v>
      </c>
      <c r="P1898">
        <f>IF('Support - Calculation Detail'!O1898="","",'Support - Calculation Detail'!O1898)</f>
        <v>2781182</v>
      </c>
      <c r="Q1898" t="b">
        <v>1</v>
      </c>
      <c r="R1898" t="str">
        <f t="shared" si="145"/>
        <v>5045480</v>
      </c>
      <c r="S1898" t="str">
        <f t="shared" si="146"/>
        <v>5045480-SO</v>
      </c>
      <c r="T1898" t="str">
        <f t="shared" si="147"/>
        <v>5045480-SO</v>
      </c>
      <c r="U1898" t="str">
        <f t="shared" si="148"/>
        <v>4</v>
      </c>
      <c r="V1898" t="str">
        <f t="shared" si="149"/>
        <v>SO</v>
      </c>
    </row>
    <row r="1899" spans="1:22" x14ac:dyDescent="0.35">
      <c r="A1899" t="str">
        <f>IF('Support - Calculation Detail'!A1899="","",LEFT('Support - Calculation Detail'!A1899,7)&amp;"-"&amp;RIGHT('Support - Calculation Detail'!A1899,2))</f>
        <v>5045485-SO</v>
      </c>
      <c r="B1899" t="str">
        <f>IF('Support - Calculation Detail'!C1899="","",'Support - Calculation Detail'!C1899)</f>
        <v>50</v>
      </c>
      <c r="C1899" t="str">
        <f>IF('Support - Calculation Detail'!B1899="","",'Support - Calculation Detail'!B1899)</f>
        <v>N</v>
      </c>
      <c r="D1899">
        <f>IF('Support - Calculation Detail'!D1899="","",'Support - Calculation Detail'!D1899)</f>
        <v>5807542</v>
      </c>
      <c r="E1899">
        <f>IF('Support - Calculation Detail'!E1899="","",'Support - Calculation Detail'!E1899)</f>
        <v>0</v>
      </c>
      <c r="G1899">
        <f>IF('Support - Calculation Detail'!F1899="","",'Support - Calculation Detail'!F1899)</f>
        <v>5807542</v>
      </c>
      <c r="H1899">
        <f>IF('Support - Calculation Detail'!G1899="","",'Support - Calculation Detail'!G1899)</f>
        <v>1.04</v>
      </c>
      <c r="I1899">
        <f>IF('Support - Calculation Detail'!H1899="","",'Support - Calculation Detail'!H1899)</f>
        <v>6039844</v>
      </c>
      <c r="J1899">
        <f>IF('Support - Calculation Detail'!I1899="","",'Support - Calculation Detail'!I1899)</f>
        <v>0</v>
      </c>
      <c r="K1899">
        <f>IF('Support - Calculation Detail'!K1899="","",'Support - Calculation Detail'!K1899)</f>
        <v>6039844</v>
      </c>
      <c r="L1899">
        <f>IF('Support - Calculation Detail'!L1899="","",'Support - Calculation Detail'!L1899)</f>
        <v>0</v>
      </c>
      <c r="M1899">
        <f>IF('Support - Calculation Detail'!M1899="","",'Support - Calculation Detail'!M1899)</f>
        <v>0</v>
      </c>
      <c r="N1899">
        <f>IF('Support - Calculation Detail'!N1899="","",'Support - Calculation Detail'!N1899)</f>
        <v>0</v>
      </c>
      <c r="P1899">
        <f>IF('Support - Calculation Detail'!O1899="","",'Support - Calculation Detail'!O1899)</f>
        <v>6039844</v>
      </c>
      <c r="Q1899" t="b">
        <v>1</v>
      </c>
      <c r="R1899" t="str">
        <f t="shared" si="145"/>
        <v>5045485</v>
      </c>
      <c r="S1899" t="str">
        <f t="shared" si="146"/>
        <v>5045485-SO</v>
      </c>
      <c r="T1899" t="str">
        <f t="shared" si="147"/>
        <v>5045485-SO</v>
      </c>
      <c r="U1899" t="str">
        <f t="shared" si="148"/>
        <v>4</v>
      </c>
      <c r="V1899" t="str">
        <f t="shared" si="149"/>
        <v>SO</v>
      </c>
    </row>
    <row r="1900" spans="1:22" x14ac:dyDescent="0.35">
      <c r="A1900" t="str">
        <f>IF('Support - Calculation Detail'!A1900="","",LEFT('Support - Calculation Detail'!A1900,7)&amp;"-"&amp;RIGHT('Support - Calculation Detail'!A1900,2))</f>
        <v>5047215-SO</v>
      </c>
      <c r="B1900" t="str">
        <f>IF('Support - Calculation Detail'!C1900="","",'Support - Calculation Detail'!C1900)</f>
        <v>50</v>
      </c>
      <c r="C1900" t="str">
        <f>IF('Support - Calculation Detail'!B1900="","",'Support - Calculation Detail'!B1900)</f>
        <v>N</v>
      </c>
      <c r="D1900">
        <f>IF('Support - Calculation Detail'!D1900="","",'Support - Calculation Detail'!D1900)</f>
        <v>2147364</v>
      </c>
      <c r="E1900">
        <f>IF('Support - Calculation Detail'!E1900="","",'Support - Calculation Detail'!E1900)</f>
        <v>0</v>
      </c>
      <c r="G1900">
        <f>IF('Support - Calculation Detail'!F1900="","",'Support - Calculation Detail'!F1900)</f>
        <v>2147364</v>
      </c>
      <c r="H1900">
        <f>IF('Support - Calculation Detail'!G1900="","",'Support - Calculation Detail'!G1900)</f>
        <v>1.04</v>
      </c>
      <c r="I1900">
        <f>IF('Support - Calculation Detail'!H1900="","",'Support - Calculation Detail'!H1900)</f>
        <v>2233259</v>
      </c>
      <c r="J1900">
        <f>IF('Support - Calculation Detail'!I1900="","",'Support - Calculation Detail'!I1900)</f>
        <v>0</v>
      </c>
      <c r="K1900">
        <f>IF('Support - Calculation Detail'!K1900="","",'Support - Calculation Detail'!K1900)</f>
        <v>2233259</v>
      </c>
      <c r="L1900">
        <f>IF('Support - Calculation Detail'!L1900="","",'Support - Calculation Detail'!L1900)</f>
        <v>0</v>
      </c>
      <c r="M1900">
        <f>IF('Support - Calculation Detail'!M1900="","",'Support - Calculation Detail'!M1900)</f>
        <v>0</v>
      </c>
      <c r="N1900">
        <f>IF('Support - Calculation Detail'!N1900="","",'Support - Calculation Detail'!N1900)</f>
        <v>0</v>
      </c>
      <c r="P1900">
        <f>IF('Support - Calculation Detail'!O1900="","",'Support - Calculation Detail'!O1900)</f>
        <v>2233259</v>
      </c>
      <c r="Q1900" t="b">
        <v>1</v>
      </c>
      <c r="R1900" t="str">
        <f t="shared" si="145"/>
        <v>5047215</v>
      </c>
      <c r="S1900" t="str">
        <f t="shared" si="146"/>
        <v>5047215-SO</v>
      </c>
      <c r="T1900" t="str">
        <f t="shared" si="147"/>
        <v>5047215-SO</v>
      </c>
      <c r="U1900" t="str">
        <f t="shared" si="148"/>
        <v>4</v>
      </c>
      <c r="V1900" t="str">
        <f t="shared" si="149"/>
        <v>SO</v>
      </c>
    </row>
    <row r="1901" spans="1:22" x14ac:dyDescent="0.35">
      <c r="A1901" t="str">
        <f>IF('Support - Calculation Detail'!A1901="","",LEFT('Support - Calculation Detail'!A1901,7)&amp;"-"&amp;RIGHT('Support - Calculation Detail'!A1901,2))</f>
        <v>5110000-UT</v>
      </c>
      <c r="B1901" t="str">
        <f>IF('Support - Calculation Detail'!C1901="","",'Support - Calculation Detail'!C1901)</f>
        <v>51</v>
      </c>
      <c r="C1901" t="str">
        <f>IF('Support - Calculation Detail'!B1901="","",'Support - Calculation Detail'!B1901)</f>
        <v>N</v>
      </c>
      <c r="D1901">
        <f>IF('Support - Calculation Detail'!D1901="","",'Support - Calculation Detail'!D1901)</f>
        <v>2460784</v>
      </c>
      <c r="E1901">
        <f>IF('Support - Calculation Detail'!E1901="","",'Support - Calculation Detail'!E1901)</f>
        <v>0</v>
      </c>
      <c r="G1901">
        <f>IF('Support - Calculation Detail'!F1901="","",'Support - Calculation Detail'!F1901)</f>
        <v>2460784</v>
      </c>
      <c r="H1901">
        <f>IF('Support - Calculation Detail'!G1901="","",'Support - Calculation Detail'!G1901)</f>
        <v>1.04</v>
      </c>
      <c r="I1901">
        <f>IF('Support - Calculation Detail'!H1901="","",'Support - Calculation Detail'!H1901)</f>
        <v>2559215</v>
      </c>
      <c r="J1901">
        <f>IF('Support - Calculation Detail'!I1901="","",'Support - Calculation Detail'!I1901)</f>
        <v>0</v>
      </c>
      <c r="K1901">
        <f>IF('Support - Calculation Detail'!K1901="","",'Support - Calculation Detail'!K1901)</f>
        <v>2559215</v>
      </c>
      <c r="L1901">
        <f>IF('Support - Calculation Detail'!L1901="","",'Support - Calculation Detail'!L1901)</f>
        <v>194886</v>
      </c>
      <c r="M1901">
        <f>IF('Support - Calculation Detail'!M1901="","",'Support - Calculation Detail'!M1901)</f>
        <v>66991</v>
      </c>
      <c r="N1901">
        <f>IF('Support - Calculation Detail'!N1901="","",'Support - Calculation Detail'!N1901)</f>
        <v>184760.8438924393</v>
      </c>
      <c r="P1901">
        <f>IF('Support - Calculation Detail'!O1901="","",'Support - Calculation Detail'!O1901)</f>
        <v>3005852.8438924393</v>
      </c>
      <c r="Q1901" t="b">
        <v>1</v>
      </c>
      <c r="R1901" t="str">
        <f t="shared" si="145"/>
        <v>5110000</v>
      </c>
      <c r="S1901" t="str">
        <f t="shared" si="146"/>
        <v>5110000-UT</v>
      </c>
      <c r="T1901" t="str">
        <f t="shared" si="147"/>
        <v>5110000-UT</v>
      </c>
      <c r="U1901" t="str">
        <f t="shared" si="148"/>
        <v>1</v>
      </c>
      <c r="V1901" t="str">
        <f t="shared" si="149"/>
        <v>UT</v>
      </c>
    </row>
    <row r="1902" spans="1:22" x14ac:dyDescent="0.35">
      <c r="A1902" t="str">
        <f>IF('Support - Calculation Detail'!A1902="","",LEFT('Support - Calculation Detail'!A1902,7)&amp;"-"&amp;RIGHT('Support - Calculation Detail'!A1902,2))</f>
        <v>5120001-TF</v>
      </c>
      <c r="B1902" t="str">
        <f>IF('Support - Calculation Detail'!C1902="","",'Support - Calculation Detail'!C1902)</f>
        <v>51</v>
      </c>
      <c r="C1902" t="str">
        <f>IF('Support - Calculation Detail'!B1902="","",'Support - Calculation Detail'!B1902)</f>
        <v>N</v>
      </c>
      <c r="D1902">
        <f>IF('Support - Calculation Detail'!D1902="","",'Support - Calculation Detail'!D1902)</f>
        <v>9569</v>
      </c>
      <c r="E1902">
        <f>IF('Support - Calculation Detail'!E1902="","",'Support - Calculation Detail'!E1902)</f>
        <v>0</v>
      </c>
      <c r="G1902">
        <f>IF('Support - Calculation Detail'!F1902="","",'Support - Calculation Detail'!F1902)</f>
        <v>9569</v>
      </c>
      <c r="H1902">
        <f>IF('Support - Calculation Detail'!G1902="","",'Support - Calculation Detail'!G1902)</f>
        <v>1.04</v>
      </c>
      <c r="I1902">
        <f>IF('Support - Calculation Detail'!H1902="","",'Support - Calculation Detail'!H1902)</f>
        <v>9952</v>
      </c>
      <c r="J1902">
        <f>IF('Support - Calculation Detail'!I1902="","",'Support - Calculation Detail'!I1902)</f>
        <v>0</v>
      </c>
      <c r="K1902">
        <f>IF('Support - Calculation Detail'!K1902="","",'Support - Calculation Detail'!K1902)</f>
        <v>9952</v>
      </c>
      <c r="L1902">
        <f>IF('Support - Calculation Detail'!L1902="","",'Support - Calculation Detail'!L1902)</f>
        <v>0</v>
      </c>
      <c r="M1902">
        <f>IF('Support - Calculation Detail'!M1902="","",'Support - Calculation Detail'!M1902)</f>
        <v>0</v>
      </c>
      <c r="N1902">
        <f>IF('Support - Calculation Detail'!N1902="","",'Support - Calculation Detail'!N1902)</f>
        <v>0</v>
      </c>
      <c r="P1902">
        <f>IF('Support - Calculation Detail'!O1902="","",'Support - Calculation Detail'!O1902)</f>
        <v>9952</v>
      </c>
      <c r="Q1902" t="b">
        <v>1</v>
      </c>
      <c r="R1902" t="str">
        <f t="shared" si="145"/>
        <v>5120001</v>
      </c>
      <c r="S1902" t="str">
        <f t="shared" si="146"/>
        <v>5120001-TF</v>
      </c>
      <c r="T1902" t="str">
        <f t="shared" si="147"/>
        <v>5120001-TF</v>
      </c>
      <c r="U1902" t="str">
        <f t="shared" si="148"/>
        <v>2</v>
      </c>
      <c r="V1902" t="str">
        <f t="shared" si="149"/>
        <v>TF</v>
      </c>
    </row>
    <row r="1903" spans="1:22" x14ac:dyDescent="0.35">
      <c r="A1903" t="str">
        <f>IF('Support - Calculation Detail'!A1903="","",LEFT('Support - Calculation Detail'!A1903,7)&amp;"-"&amp;RIGHT('Support - Calculation Detail'!A1903,2))</f>
        <v>5120001-UT</v>
      </c>
      <c r="B1903" t="str">
        <f>IF('Support - Calculation Detail'!C1903="","",'Support - Calculation Detail'!C1903)</f>
        <v>51</v>
      </c>
      <c r="C1903" t="str">
        <f>IF('Support - Calculation Detail'!B1903="","",'Support - Calculation Detail'!B1903)</f>
        <v>N</v>
      </c>
      <c r="D1903">
        <f>IF('Support - Calculation Detail'!D1903="","",'Support - Calculation Detail'!D1903)</f>
        <v>26422</v>
      </c>
      <c r="E1903">
        <f>IF('Support - Calculation Detail'!E1903="","",'Support - Calculation Detail'!E1903)</f>
        <v>0</v>
      </c>
      <c r="G1903">
        <f>IF('Support - Calculation Detail'!F1903="","",'Support - Calculation Detail'!F1903)</f>
        <v>26422</v>
      </c>
      <c r="H1903">
        <f>IF('Support - Calculation Detail'!G1903="","",'Support - Calculation Detail'!G1903)</f>
        <v>1.04</v>
      </c>
      <c r="I1903">
        <f>IF('Support - Calculation Detail'!H1903="","",'Support - Calculation Detail'!H1903)</f>
        <v>27479</v>
      </c>
      <c r="J1903">
        <f>IF('Support - Calculation Detail'!I1903="","",'Support - Calculation Detail'!I1903)</f>
        <v>0</v>
      </c>
      <c r="K1903">
        <f>IF('Support - Calculation Detail'!K1903="","",'Support - Calculation Detail'!K1903)</f>
        <v>27479</v>
      </c>
      <c r="L1903">
        <f>IF('Support - Calculation Detail'!L1903="","",'Support - Calculation Detail'!L1903)</f>
        <v>0</v>
      </c>
      <c r="M1903">
        <f>IF('Support - Calculation Detail'!M1903="","",'Support - Calculation Detail'!M1903)</f>
        <v>0</v>
      </c>
      <c r="N1903">
        <f>IF('Support - Calculation Detail'!N1903="","",'Support - Calculation Detail'!N1903)</f>
        <v>0</v>
      </c>
      <c r="P1903">
        <f>IF('Support - Calculation Detail'!O1903="","",'Support - Calculation Detail'!O1903)</f>
        <v>27479</v>
      </c>
      <c r="Q1903" t="b">
        <v>1</v>
      </c>
      <c r="R1903" t="str">
        <f t="shared" si="145"/>
        <v>5120001</v>
      </c>
      <c r="S1903" t="str">
        <f t="shared" si="146"/>
        <v>5120001-UT</v>
      </c>
      <c r="T1903" t="str">
        <f t="shared" si="147"/>
        <v>5120001-UT</v>
      </c>
      <c r="U1903" t="str">
        <f t="shared" si="148"/>
        <v>2</v>
      </c>
      <c r="V1903" t="str">
        <f t="shared" si="149"/>
        <v>UT</v>
      </c>
    </row>
    <row r="1904" spans="1:22" x14ac:dyDescent="0.35">
      <c r="A1904" t="str">
        <f>IF('Support - Calculation Detail'!A1904="","",LEFT('Support - Calculation Detail'!A1904,7)&amp;"-"&amp;RIGHT('Support - Calculation Detail'!A1904,2))</f>
        <v>5120002-TF</v>
      </c>
      <c r="B1904" t="str">
        <f>IF('Support - Calculation Detail'!C1904="","",'Support - Calculation Detail'!C1904)</f>
        <v>51</v>
      </c>
      <c r="C1904" t="str">
        <f>IF('Support - Calculation Detail'!B1904="","",'Support - Calculation Detail'!B1904)</f>
        <v>N</v>
      </c>
      <c r="D1904">
        <f>IF('Support - Calculation Detail'!D1904="","",'Support - Calculation Detail'!D1904)</f>
        <v>7136</v>
      </c>
      <c r="E1904">
        <f>IF('Support - Calculation Detail'!E1904="","",'Support - Calculation Detail'!E1904)</f>
        <v>0</v>
      </c>
      <c r="G1904">
        <f>IF('Support - Calculation Detail'!F1904="","",'Support - Calculation Detail'!F1904)</f>
        <v>7136</v>
      </c>
      <c r="H1904">
        <f>IF('Support - Calculation Detail'!G1904="","",'Support - Calculation Detail'!G1904)</f>
        <v>1.04</v>
      </c>
      <c r="I1904">
        <f>IF('Support - Calculation Detail'!H1904="","",'Support - Calculation Detail'!H1904)</f>
        <v>7421</v>
      </c>
      <c r="J1904">
        <f>IF('Support - Calculation Detail'!I1904="","",'Support - Calculation Detail'!I1904)</f>
        <v>0</v>
      </c>
      <c r="K1904">
        <f>IF('Support - Calculation Detail'!K1904="","",'Support - Calculation Detail'!K1904)</f>
        <v>7421</v>
      </c>
      <c r="L1904">
        <f>IF('Support - Calculation Detail'!L1904="","",'Support - Calculation Detail'!L1904)</f>
        <v>0</v>
      </c>
      <c r="M1904">
        <f>IF('Support - Calculation Detail'!M1904="","",'Support - Calculation Detail'!M1904)</f>
        <v>0</v>
      </c>
      <c r="N1904">
        <f>IF('Support - Calculation Detail'!N1904="","",'Support - Calculation Detail'!N1904)</f>
        <v>0</v>
      </c>
      <c r="P1904">
        <f>IF('Support - Calculation Detail'!O1904="","",'Support - Calculation Detail'!O1904)</f>
        <v>7421</v>
      </c>
      <c r="Q1904" t="b">
        <v>1</v>
      </c>
      <c r="R1904" t="str">
        <f t="shared" si="145"/>
        <v>5120002</v>
      </c>
      <c r="S1904" t="str">
        <f t="shared" si="146"/>
        <v>5120002-TF</v>
      </c>
      <c r="T1904" t="str">
        <f t="shared" si="147"/>
        <v>5120002-TF</v>
      </c>
      <c r="U1904" t="str">
        <f t="shared" si="148"/>
        <v>2</v>
      </c>
      <c r="V1904" t="str">
        <f t="shared" si="149"/>
        <v>TF</v>
      </c>
    </row>
    <row r="1905" spans="1:22" x14ac:dyDescent="0.35">
      <c r="A1905" t="str">
        <f>IF('Support - Calculation Detail'!A1905="","",LEFT('Support - Calculation Detail'!A1905,7)&amp;"-"&amp;RIGHT('Support - Calculation Detail'!A1905,2))</f>
        <v>5120002-UT</v>
      </c>
      <c r="B1905" t="str">
        <f>IF('Support - Calculation Detail'!C1905="","",'Support - Calculation Detail'!C1905)</f>
        <v>51</v>
      </c>
      <c r="C1905" t="str">
        <f>IF('Support - Calculation Detail'!B1905="","",'Support - Calculation Detail'!B1905)</f>
        <v>N</v>
      </c>
      <c r="D1905">
        <f>IF('Support - Calculation Detail'!D1905="","",'Support - Calculation Detail'!D1905)</f>
        <v>55068</v>
      </c>
      <c r="E1905">
        <f>IF('Support - Calculation Detail'!E1905="","",'Support - Calculation Detail'!E1905)</f>
        <v>0</v>
      </c>
      <c r="G1905">
        <f>IF('Support - Calculation Detail'!F1905="","",'Support - Calculation Detail'!F1905)</f>
        <v>55068</v>
      </c>
      <c r="H1905">
        <f>IF('Support - Calculation Detail'!G1905="","",'Support - Calculation Detail'!G1905)</f>
        <v>1.04</v>
      </c>
      <c r="I1905">
        <f>IF('Support - Calculation Detail'!H1905="","",'Support - Calculation Detail'!H1905)</f>
        <v>57271</v>
      </c>
      <c r="J1905">
        <f>IF('Support - Calculation Detail'!I1905="","",'Support - Calculation Detail'!I1905)</f>
        <v>0</v>
      </c>
      <c r="K1905">
        <f>IF('Support - Calculation Detail'!K1905="","",'Support - Calculation Detail'!K1905)</f>
        <v>57271</v>
      </c>
      <c r="L1905">
        <f>IF('Support - Calculation Detail'!L1905="","",'Support - Calculation Detail'!L1905)</f>
        <v>0</v>
      </c>
      <c r="M1905">
        <f>IF('Support - Calculation Detail'!M1905="","",'Support - Calculation Detail'!M1905)</f>
        <v>0</v>
      </c>
      <c r="N1905">
        <f>IF('Support - Calculation Detail'!N1905="","",'Support - Calculation Detail'!N1905)</f>
        <v>0</v>
      </c>
      <c r="P1905">
        <f>IF('Support - Calculation Detail'!O1905="","",'Support - Calculation Detail'!O1905)</f>
        <v>57271</v>
      </c>
      <c r="Q1905" t="b">
        <v>1</v>
      </c>
      <c r="R1905" t="str">
        <f t="shared" si="145"/>
        <v>5120002</v>
      </c>
      <c r="S1905" t="str">
        <f t="shared" si="146"/>
        <v>5120002-UT</v>
      </c>
      <c r="T1905" t="str">
        <f t="shared" si="147"/>
        <v>5120002-UT</v>
      </c>
      <c r="U1905" t="str">
        <f t="shared" si="148"/>
        <v>2</v>
      </c>
      <c r="V1905" t="str">
        <f t="shared" si="149"/>
        <v>UT</v>
      </c>
    </row>
    <row r="1906" spans="1:22" x14ac:dyDescent="0.35">
      <c r="A1906" t="str">
        <f>IF('Support - Calculation Detail'!A1906="","",LEFT('Support - Calculation Detail'!A1906,7)&amp;"-"&amp;RIGHT('Support - Calculation Detail'!A1906,2))</f>
        <v>5120003-TF</v>
      </c>
      <c r="B1906" t="str">
        <f>IF('Support - Calculation Detail'!C1906="","",'Support - Calculation Detail'!C1906)</f>
        <v>51</v>
      </c>
      <c r="C1906" t="str">
        <f>IF('Support - Calculation Detail'!B1906="","",'Support - Calculation Detail'!B1906)</f>
        <v>N</v>
      </c>
      <c r="D1906">
        <f>IF('Support - Calculation Detail'!D1906="","",'Support - Calculation Detail'!D1906)</f>
        <v>6064</v>
      </c>
      <c r="E1906">
        <f>IF('Support - Calculation Detail'!E1906="","",'Support - Calculation Detail'!E1906)</f>
        <v>0</v>
      </c>
      <c r="G1906">
        <f>IF('Support - Calculation Detail'!F1906="","",'Support - Calculation Detail'!F1906)</f>
        <v>6064</v>
      </c>
      <c r="H1906">
        <f>IF('Support - Calculation Detail'!G1906="","",'Support - Calculation Detail'!G1906)</f>
        <v>1.04</v>
      </c>
      <c r="I1906">
        <f>IF('Support - Calculation Detail'!H1906="","",'Support - Calculation Detail'!H1906)</f>
        <v>6307</v>
      </c>
      <c r="J1906">
        <f>IF('Support - Calculation Detail'!I1906="","",'Support - Calculation Detail'!I1906)</f>
        <v>0</v>
      </c>
      <c r="K1906">
        <f>IF('Support - Calculation Detail'!K1906="","",'Support - Calculation Detail'!K1906)</f>
        <v>6307</v>
      </c>
      <c r="L1906">
        <f>IF('Support - Calculation Detail'!L1906="","",'Support - Calculation Detail'!L1906)</f>
        <v>0</v>
      </c>
      <c r="M1906">
        <f>IF('Support - Calculation Detail'!M1906="","",'Support - Calculation Detail'!M1906)</f>
        <v>0</v>
      </c>
      <c r="N1906">
        <f>IF('Support - Calculation Detail'!N1906="","",'Support - Calculation Detail'!N1906)</f>
        <v>0</v>
      </c>
      <c r="P1906">
        <f>IF('Support - Calculation Detail'!O1906="","",'Support - Calculation Detail'!O1906)</f>
        <v>6307</v>
      </c>
      <c r="Q1906" t="b">
        <v>1</v>
      </c>
      <c r="R1906" t="str">
        <f t="shared" si="145"/>
        <v>5120003</v>
      </c>
      <c r="S1906" t="str">
        <f t="shared" si="146"/>
        <v>5120003-TF</v>
      </c>
      <c r="T1906" t="str">
        <f t="shared" si="147"/>
        <v>5120003-TF</v>
      </c>
      <c r="U1906" t="str">
        <f t="shared" si="148"/>
        <v>2</v>
      </c>
      <c r="V1906" t="str">
        <f t="shared" si="149"/>
        <v>TF</v>
      </c>
    </row>
    <row r="1907" spans="1:22" x14ac:dyDescent="0.35">
      <c r="A1907" t="str">
        <f>IF('Support - Calculation Detail'!A1907="","",LEFT('Support - Calculation Detail'!A1907,7)&amp;"-"&amp;RIGHT('Support - Calculation Detail'!A1907,2))</f>
        <v>5120003-UT</v>
      </c>
      <c r="B1907" t="str">
        <f>IF('Support - Calculation Detail'!C1907="","",'Support - Calculation Detail'!C1907)</f>
        <v>51</v>
      </c>
      <c r="C1907" t="str">
        <f>IF('Support - Calculation Detail'!B1907="","",'Support - Calculation Detail'!B1907)</f>
        <v>N</v>
      </c>
      <c r="D1907">
        <f>IF('Support - Calculation Detail'!D1907="","",'Support - Calculation Detail'!D1907)</f>
        <v>13788</v>
      </c>
      <c r="E1907">
        <f>IF('Support - Calculation Detail'!E1907="","",'Support - Calculation Detail'!E1907)</f>
        <v>0</v>
      </c>
      <c r="G1907">
        <f>IF('Support - Calculation Detail'!F1907="","",'Support - Calculation Detail'!F1907)</f>
        <v>13788</v>
      </c>
      <c r="H1907">
        <f>IF('Support - Calculation Detail'!G1907="","",'Support - Calculation Detail'!G1907)</f>
        <v>1.04</v>
      </c>
      <c r="I1907">
        <f>IF('Support - Calculation Detail'!H1907="","",'Support - Calculation Detail'!H1907)</f>
        <v>14340</v>
      </c>
      <c r="J1907">
        <f>IF('Support - Calculation Detail'!I1907="","",'Support - Calculation Detail'!I1907)</f>
        <v>0</v>
      </c>
      <c r="K1907">
        <f>IF('Support - Calculation Detail'!K1907="","",'Support - Calculation Detail'!K1907)</f>
        <v>14340</v>
      </c>
      <c r="L1907">
        <f>IF('Support - Calculation Detail'!L1907="","",'Support - Calculation Detail'!L1907)</f>
        <v>0</v>
      </c>
      <c r="M1907">
        <f>IF('Support - Calculation Detail'!M1907="","",'Support - Calculation Detail'!M1907)</f>
        <v>0</v>
      </c>
      <c r="N1907">
        <f>IF('Support - Calculation Detail'!N1907="","",'Support - Calculation Detail'!N1907)</f>
        <v>0</v>
      </c>
      <c r="P1907">
        <f>IF('Support - Calculation Detail'!O1907="","",'Support - Calculation Detail'!O1907)</f>
        <v>14340</v>
      </c>
      <c r="Q1907" t="b">
        <v>1</v>
      </c>
      <c r="R1907" t="str">
        <f t="shared" si="145"/>
        <v>5120003</v>
      </c>
      <c r="S1907" t="str">
        <f t="shared" si="146"/>
        <v>5120003-UT</v>
      </c>
      <c r="T1907" t="str">
        <f t="shared" si="147"/>
        <v>5120003-UT</v>
      </c>
      <c r="U1907" t="str">
        <f t="shared" si="148"/>
        <v>2</v>
      </c>
      <c r="V1907" t="str">
        <f t="shared" si="149"/>
        <v>UT</v>
      </c>
    </row>
    <row r="1908" spans="1:22" x14ac:dyDescent="0.35">
      <c r="A1908" t="str">
        <f>IF('Support - Calculation Detail'!A1908="","",LEFT('Support - Calculation Detail'!A1908,7)&amp;"-"&amp;RIGHT('Support - Calculation Detail'!A1908,2))</f>
        <v>5120004-TF</v>
      </c>
      <c r="B1908" t="str">
        <f>IF('Support - Calculation Detail'!C1908="","",'Support - Calculation Detail'!C1908)</f>
        <v>51</v>
      </c>
      <c r="C1908" t="str">
        <f>IF('Support - Calculation Detail'!B1908="","",'Support - Calculation Detail'!B1908)</f>
        <v>N</v>
      </c>
      <c r="D1908">
        <f>IF('Support - Calculation Detail'!D1908="","",'Support - Calculation Detail'!D1908)</f>
        <v>6022</v>
      </c>
      <c r="E1908">
        <f>IF('Support - Calculation Detail'!E1908="","",'Support - Calculation Detail'!E1908)</f>
        <v>0</v>
      </c>
      <c r="G1908">
        <f>IF('Support - Calculation Detail'!F1908="","",'Support - Calculation Detail'!F1908)</f>
        <v>6022</v>
      </c>
      <c r="H1908">
        <f>IF('Support - Calculation Detail'!G1908="","",'Support - Calculation Detail'!G1908)</f>
        <v>1.04</v>
      </c>
      <c r="I1908">
        <f>IF('Support - Calculation Detail'!H1908="","",'Support - Calculation Detail'!H1908)</f>
        <v>6263</v>
      </c>
      <c r="J1908">
        <f>IF('Support - Calculation Detail'!I1908="","",'Support - Calculation Detail'!I1908)</f>
        <v>0</v>
      </c>
      <c r="K1908">
        <f>IF('Support - Calculation Detail'!K1908="","",'Support - Calculation Detail'!K1908)</f>
        <v>6263</v>
      </c>
      <c r="L1908">
        <f>IF('Support - Calculation Detail'!L1908="","",'Support - Calculation Detail'!L1908)</f>
        <v>0</v>
      </c>
      <c r="M1908">
        <f>IF('Support - Calculation Detail'!M1908="","",'Support - Calculation Detail'!M1908)</f>
        <v>0</v>
      </c>
      <c r="N1908">
        <f>IF('Support - Calculation Detail'!N1908="","",'Support - Calculation Detail'!N1908)</f>
        <v>0</v>
      </c>
      <c r="P1908">
        <f>IF('Support - Calculation Detail'!O1908="","",'Support - Calculation Detail'!O1908)</f>
        <v>6263</v>
      </c>
      <c r="Q1908" t="b">
        <v>1</v>
      </c>
      <c r="R1908" t="str">
        <f t="shared" si="145"/>
        <v>5120004</v>
      </c>
      <c r="S1908" t="str">
        <f t="shared" si="146"/>
        <v>5120004-TF</v>
      </c>
      <c r="T1908" t="str">
        <f t="shared" si="147"/>
        <v>5120004-TF</v>
      </c>
      <c r="U1908" t="str">
        <f t="shared" si="148"/>
        <v>2</v>
      </c>
      <c r="V1908" t="str">
        <f t="shared" si="149"/>
        <v>TF</v>
      </c>
    </row>
    <row r="1909" spans="1:22" x14ac:dyDescent="0.35">
      <c r="A1909" t="str">
        <f>IF('Support - Calculation Detail'!A1909="","",LEFT('Support - Calculation Detail'!A1909,7)&amp;"-"&amp;RIGHT('Support - Calculation Detail'!A1909,2))</f>
        <v>5120004-UT</v>
      </c>
      <c r="B1909" t="str">
        <f>IF('Support - Calculation Detail'!C1909="","",'Support - Calculation Detail'!C1909)</f>
        <v>51</v>
      </c>
      <c r="C1909" t="str">
        <f>IF('Support - Calculation Detail'!B1909="","",'Support - Calculation Detail'!B1909)</f>
        <v>N</v>
      </c>
      <c r="D1909">
        <f>IF('Support - Calculation Detail'!D1909="","",'Support - Calculation Detail'!D1909)</f>
        <v>49993</v>
      </c>
      <c r="E1909">
        <f>IF('Support - Calculation Detail'!E1909="","",'Support - Calculation Detail'!E1909)</f>
        <v>0</v>
      </c>
      <c r="G1909">
        <f>IF('Support - Calculation Detail'!F1909="","",'Support - Calculation Detail'!F1909)</f>
        <v>49993</v>
      </c>
      <c r="H1909">
        <f>IF('Support - Calculation Detail'!G1909="","",'Support - Calculation Detail'!G1909)</f>
        <v>1.04</v>
      </c>
      <c r="I1909">
        <f>IF('Support - Calculation Detail'!H1909="","",'Support - Calculation Detail'!H1909)</f>
        <v>51993</v>
      </c>
      <c r="J1909">
        <f>IF('Support - Calculation Detail'!I1909="","",'Support - Calculation Detail'!I1909)</f>
        <v>0</v>
      </c>
      <c r="K1909">
        <f>IF('Support - Calculation Detail'!K1909="","",'Support - Calculation Detail'!K1909)</f>
        <v>51993</v>
      </c>
      <c r="L1909">
        <f>IF('Support - Calculation Detail'!L1909="","",'Support - Calculation Detail'!L1909)</f>
        <v>0</v>
      </c>
      <c r="M1909">
        <f>IF('Support - Calculation Detail'!M1909="","",'Support - Calculation Detail'!M1909)</f>
        <v>0</v>
      </c>
      <c r="N1909">
        <f>IF('Support - Calculation Detail'!N1909="","",'Support - Calculation Detail'!N1909)</f>
        <v>0</v>
      </c>
      <c r="P1909">
        <f>IF('Support - Calculation Detail'!O1909="","",'Support - Calculation Detail'!O1909)</f>
        <v>51993</v>
      </c>
      <c r="Q1909" t="b">
        <v>1</v>
      </c>
      <c r="R1909" t="str">
        <f t="shared" si="145"/>
        <v>5120004</v>
      </c>
      <c r="S1909" t="str">
        <f t="shared" si="146"/>
        <v>5120004-UT</v>
      </c>
      <c r="T1909" t="str">
        <f t="shared" si="147"/>
        <v>5120004-UT</v>
      </c>
      <c r="U1909" t="str">
        <f t="shared" si="148"/>
        <v>2</v>
      </c>
      <c r="V1909" t="str">
        <f t="shared" si="149"/>
        <v>UT</v>
      </c>
    </row>
    <row r="1910" spans="1:22" x14ac:dyDescent="0.35">
      <c r="A1910" t="str">
        <f>IF('Support - Calculation Detail'!A1910="","",LEFT('Support - Calculation Detail'!A1910,7)&amp;"-"&amp;RIGHT('Support - Calculation Detail'!A1910,2))</f>
        <v>5120005-TF</v>
      </c>
      <c r="B1910" t="str">
        <f>IF('Support - Calculation Detail'!C1910="","",'Support - Calculation Detail'!C1910)</f>
        <v>51</v>
      </c>
      <c r="C1910" t="str">
        <f>IF('Support - Calculation Detail'!B1910="","",'Support - Calculation Detail'!B1910)</f>
        <v>N</v>
      </c>
      <c r="D1910">
        <f>IF('Support - Calculation Detail'!D1910="","",'Support - Calculation Detail'!D1910)</f>
        <v>17285</v>
      </c>
      <c r="E1910">
        <f>IF('Support - Calculation Detail'!E1910="","",'Support - Calculation Detail'!E1910)</f>
        <v>0</v>
      </c>
      <c r="G1910">
        <f>IF('Support - Calculation Detail'!F1910="","",'Support - Calculation Detail'!F1910)</f>
        <v>17285</v>
      </c>
      <c r="H1910">
        <f>IF('Support - Calculation Detail'!G1910="","",'Support - Calculation Detail'!G1910)</f>
        <v>1.04</v>
      </c>
      <c r="I1910">
        <f>IF('Support - Calculation Detail'!H1910="","",'Support - Calculation Detail'!H1910)</f>
        <v>17976</v>
      </c>
      <c r="J1910">
        <f>IF('Support - Calculation Detail'!I1910="","",'Support - Calculation Detail'!I1910)</f>
        <v>0</v>
      </c>
      <c r="K1910">
        <f>IF('Support - Calculation Detail'!K1910="","",'Support - Calculation Detail'!K1910)</f>
        <v>17976</v>
      </c>
      <c r="L1910">
        <f>IF('Support - Calculation Detail'!L1910="","",'Support - Calculation Detail'!L1910)</f>
        <v>0</v>
      </c>
      <c r="M1910">
        <f>IF('Support - Calculation Detail'!M1910="","",'Support - Calculation Detail'!M1910)</f>
        <v>0</v>
      </c>
      <c r="N1910">
        <f>IF('Support - Calculation Detail'!N1910="","",'Support - Calculation Detail'!N1910)</f>
        <v>0</v>
      </c>
      <c r="P1910">
        <f>IF('Support - Calculation Detail'!O1910="","",'Support - Calculation Detail'!O1910)</f>
        <v>17976</v>
      </c>
      <c r="Q1910" t="b">
        <v>1</v>
      </c>
      <c r="R1910" t="str">
        <f t="shared" si="145"/>
        <v>5120005</v>
      </c>
      <c r="S1910" t="str">
        <f t="shared" si="146"/>
        <v>5120005-TF</v>
      </c>
      <c r="T1910" t="str">
        <f t="shared" si="147"/>
        <v>5120005-TF</v>
      </c>
      <c r="U1910" t="str">
        <f t="shared" si="148"/>
        <v>2</v>
      </c>
      <c r="V1910" t="str">
        <f t="shared" si="149"/>
        <v>TF</v>
      </c>
    </row>
    <row r="1911" spans="1:22" x14ac:dyDescent="0.35">
      <c r="A1911" t="str">
        <f>IF('Support - Calculation Detail'!A1911="","",LEFT('Support - Calculation Detail'!A1911,7)&amp;"-"&amp;RIGHT('Support - Calculation Detail'!A1911,2))</f>
        <v>5120005-UT</v>
      </c>
      <c r="B1911" t="str">
        <f>IF('Support - Calculation Detail'!C1911="","",'Support - Calculation Detail'!C1911)</f>
        <v>51</v>
      </c>
      <c r="C1911" t="str">
        <f>IF('Support - Calculation Detail'!B1911="","",'Support - Calculation Detail'!B1911)</f>
        <v>N</v>
      </c>
      <c r="D1911">
        <f>IF('Support - Calculation Detail'!D1911="","",'Support - Calculation Detail'!D1911)</f>
        <v>79665</v>
      </c>
      <c r="E1911">
        <f>IF('Support - Calculation Detail'!E1911="","",'Support - Calculation Detail'!E1911)</f>
        <v>0</v>
      </c>
      <c r="G1911">
        <f>IF('Support - Calculation Detail'!F1911="","",'Support - Calculation Detail'!F1911)</f>
        <v>79665</v>
      </c>
      <c r="H1911">
        <f>IF('Support - Calculation Detail'!G1911="","",'Support - Calculation Detail'!G1911)</f>
        <v>1.04</v>
      </c>
      <c r="I1911">
        <f>IF('Support - Calculation Detail'!H1911="","",'Support - Calculation Detail'!H1911)</f>
        <v>82852</v>
      </c>
      <c r="J1911">
        <f>IF('Support - Calculation Detail'!I1911="","",'Support - Calculation Detail'!I1911)</f>
        <v>0</v>
      </c>
      <c r="K1911">
        <f>IF('Support - Calculation Detail'!K1911="","",'Support - Calculation Detail'!K1911)</f>
        <v>82852</v>
      </c>
      <c r="L1911">
        <f>IF('Support - Calculation Detail'!L1911="","",'Support - Calculation Detail'!L1911)</f>
        <v>0</v>
      </c>
      <c r="M1911">
        <f>IF('Support - Calculation Detail'!M1911="","",'Support - Calculation Detail'!M1911)</f>
        <v>0</v>
      </c>
      <c r="N1911">
        <f>IF('Support - Calculation Detail'!N1911="","",'Support - Calculation Detail'!N1911)</f>
        <v>0</v>
      </c>
      <c r="P1911">
        <f>IF('Support - Calculation Detail'!O1911="","",'Support - Calculation Detail'!O1911)</f>
        <v>82852</v>
      </c>
      <c r="Q1911" t="b">
        <v>1</v>
      </c>
      <c r="R1911" t="str">
        <f t="shared" si="145"/>
        <v>5120005</v>
      </c>
      <c r="S1911" t="str">
        <f t="shared" si="146"/>
        <v>5120005-UT</v>
      </c>
      <c r="T1911" t="str">
        <f t="shared" si="147"/>
        <v>5120005-UT</v>
      </c>
      <c r="U1911" t="str">
        <f t="shared" si="148"/>
        <v>2</v>
      </c>
      <c r="V1911" t="str">
        <f t="shared" si="149"/>
        <v>UT</v>
      </c>
    </row>
    <row r="1912" spans="1:22" x14ac:dyDescent="0.35">
      <c r="A1912" t="str">
        <f>IF('Support - Calculation Detail'!A1912="","",LEFT('Support - Calculation Detail'!A1912,7)&amp;"-"&amp;RIGHT('Support - Calculation Detail'!A1912,2))</f>
        <v>5120006-TF</v>
      </c>
      <c r="B1912" t="str">
        <f>IF('Support - Calculation Detail'!C1912="","",'Support - Calculation Detail'!C1912)</f>
        <v>51</v>
      </c>
      <c r="C1912" t="str">
        <f>IF('Support - Calculation Detail'!B1912="","",'Support - Calculation Detail'!B1912)</f>
        <v>N</v>
      </c>
      <c r="D1912">
        <f>IF('Support - Calculation Detail'!D1912="","",'Support - Calculation Detail'!D1912)</f>
        <v>15595</v>
      </c>
      <c r="E1912">
        <f>IF('Support - Calculation Detail'!E1912="","",'Support - Calculation Detail'!E1912)</f>
        <v>0</v>
      </c>
      <c r="G1912">
        <f>IF('Support - Calculation Detail'!F1912="","",'Support - Calculation Detail'!F1912)</f>
        <v>15595</v>
      </c>
      <c r="H1912">
        <f>IF('Support - Calculation Detail'!G1912="","",'Support - Calculation Detail'!G1912)</f>
        <v>1.04</v>
      </c>
      <c r="I1912">
        <f>IF('Support - Calculation Detail'!H1912="","",'Support - Calculation Detail'!H1912)</f>
        <v>16219</v>
      </c>
      <c r="J1912">
        <f>IF('Support - Calculation Detail'!I1912="","",'Support - Calculation Detail'!I1912)</f>
        <v>0</v>
      </c>
      <c r="K1912">
        <f>IF('Support - Calculation Detail'!K1912="","",'Support - Calculation Detail'!K1912)</f>
        <v>16219</v>
      </c>
      <c r="L1912">
        <f>IF('Support - Calculation Detail'!L1912="","",'Support - Calculation Detail'!L1912)</f>
        <v>0</v>
      </c>
      <c r="M1912">
        <f>IF('Support - Calculation Detail'!M1912="","",'Support - Calculation Detail'!M1912)</f>
        <v>0</v>
      </c>
      <c r="N1912">
        <f>IF('Support - Calculation Detail'!N1912="","",'Support - Calculation Detail'!N1912)</f>
        <v>0</v>
      </c>
      <c r="P1912">
        <f>IF('Support - Calculation Detail'!O1912="","",'Support - Calculation Detail'!O1912)</f>
        <v>16219</v>
      </c>
      <c r="Q1912" t="b">
        <v>1</v>
      </c>
      <c r="R1912" t="str">
        <f t="shared" si="145"/>
        <v>5120006</v>
      </c>
      <c r="S1912" t="str">
        <f t="shared" si="146"/>
        <v>5120006-TF</v>
      </c>
      <c r="T1912" t="str">
        <f t="shared" si="147"/>
        <v>5120006-TF</v>
      </c>
      <c r="U1912" t="str">
        <f t="shared" si="148"/>
        <v>2</v>
      </c>
      <c r="V1912" t="str">
        <f t="shared" si="149"/>
        <v>TF</v>
      </c>
    </row>
    <row r="1913" spans="1:22" x14ac:dyDescent="0.35">
      <c r="A1913" t="str">
        <f>IF('Support - Calculation Detail'!A1913="","",LEFT('Support - Calculation Detail'!A1913,7)&amp;"-"&amp;RIGHT('Support - Calculation Detail'!A1913,2))</f>
        <v>5120006-UT</v>
      </c>
      <c r="B1913" t="str">
        <f>IF('Support - Calculation Detail'!C1913="","",'Support - Calculation Detail'!C1913)</f>
        <v>51</v>
      </c>
      <c r="C1913" t="str">
        <f>IF('Support - Calculation Detail'!B1913="","",'Support - Calculation Detail'!B1913)</f>
        <v>N</v>
      </c>
      <c r="D1913">
        <f>IF('Support - Calculation Detail'!D1913="","",'Support - Calculation Detail'!D1913)</f>
        <v>17787</v>
      </c>
      <c r="E1913">
        <f>IF('Support - Calculation Detail'!E1913="","",'Support - Calculation Detail'!E1913)</f>
        <v>0</v>
      </c>
      <c r="G1913">
        <f>IF('Support - Calculation Detail'!F1913="","",'Support - Calculation Detail'!F1913)</f>
        <v>17787</v>
      </c>
      <c r="H1913">
        <f>IF('Support - Calculation Detail'!G1913="","",'Support - Calculation Detail'!G1913)</f>
        <v>1.04</v>
      </c>
      <c r="I1913">
        <f>IF('Support - Calculation Detail'!H1913="","",'Support - Calculation Detail'!H1913)</f>
        <v>18498</v>
      </c>
      <c r="J1913">
        <f>IF('Support - Calculation Detail'!I1913="","",'Support - Calculation Detail'!I1913)</f>
        <v>0</v>
      </c>
      <c r="K1913">
        <f>IF('Support - Calculation Detail'!K1913="","",'Support - Calculation Detail'!K1913)</f>
        <v>18498</v>
      </c>
      <c r="L1913">
        <f>IF('Support - Calculation Detail'!L1913="","",'Support - Calculation Detail'!L1913)</f>
        <v>0</v>
      </c>
      <c r="M1913">
        <f>IF('Support - Calculation Detail'!M1913="","",'Support - Calculation Detail'!M1913)</f>
        <v>0</v>
      </c>
      <c r="N1913">
        <f>IF('Support - Calculation Detail'!N1913="","",'Support - Calculation Detail'!N1913)</f>
        <v>0</v>
      </c>
      <c r="P1913">
        <f>IF('Support - Calculation Detail'!O1913="","",'Support - Calculation Detail'!O1913)</f>
        <v>18498</v>
      </c>
      <c r="Q1913" t="b">
        <v>1</v>
      </c>
      <c r="R1913" t="str">
        <f t="shared" si="145"/>
        <v>5120006</v>
      </c>
      <c r="S1913" t="str">
        <f t="shared" si="146"/>
        <v>5120006-UT</v>
      </c>
      <c r="T1913" t="str">
        <f t="shared" si="147"/>
        <v>5120006-UT</v>
      </c>
      <c r="U1913" t="str">
        <f t="shared" si="148"/>
        <v>2</v>
      </c>
      <c r="V1913" t="str">
        <f t="shared" si="149"/>
        <v>UT</v>
      </c>
    </row>
    <row r="1914" spans="1:22" x14ac:dyDescent="0.35">
      <c r="A1914" t="str">
        <f>IF('Support - Calculation Detail'!A1914="","",LEFT('Support - Calculation Detail'!A1914,7)&amp;"-"&amp;RIGHT('Support - Calculation Detail'!A1914,2))</f>
        <v>5150150-UT</v>
      </c>
      <c r="B1914" t="str">
        <f>IF('Support - Calculation Detail'!C1914="","",'Support - Calculation Detail'!C1914)</f>
        <v>51</v>
      </c>
      <c r="C1914" t="str">
        <f>IF('Support - Calculation Detail'!B1914="","",'Support - Calculation Detail'!B1914)</f>
        <v>N</v>
      </c>
      <c r="D1914">
        <f>IF('Support - Calculation Detail'!D1914="","",'Support - Calculation Detail'!D1914)</f>
        <v>185669</v>
      </c>
      <c r="E1914">
        <f>IF('Support - Calculation Detail'!E1914="","",'Support - Calculation Detail'!E1914)</f>
        <v>0</v>
      </c>
      <c r="G1914">
        <f>IF('Support - Calculation Detail'!F1914="","",'Support - Calculation Detail'!F1914)</f>
        <v>185669</v>
      </c>
      <c r="H1914">
        <f>IF('Support - Calculation Detail'!G1914="","",'Support - Calculation Detail'!G1914)</f>
        <v>1.04</v>
      </c>
      <c r="I1914">
        <f>IF('Support - Calculation Detail'!H1914="","",'Support - Calculation Detail'!H1914)</f>
        <v>193096</v>
      </c>
      <c r="J1914">
        <f>IF('Support - Calculation Detail'!I1914="","",'Support - Calculation Detail'!I1914)</f>
        <v>0</v>
      </c>
      <c r="K1914">
        <f>IF('Support - Calculation Detail'!K1914="","",'Support - Calculation Detail'!K1914)</f>
        <v>193096</v>
      </c>
      <c r="L1914">
        <f>IF('Support - Calculation Detail'!L1914="","",'Support - Calculation Detail'!L1914)</f>
        <v>0</v>
      </c>
      <c r="M1914">
        <f>IF('Support - Calculation Detail'!M1914="","",'Support - Calculation Detail'!M1914)</f>
        <v>0</v>
      </c>
      <c r="N1914">
        <f>IF('Support - Calculation Detail'!N1914="","",'Support - Calculation Detail'!N1914)</f>
        <v>0</v>
      </c>
      <c r="P1914">
        <f>IF('Support - Calculation Detail'!O1914="","",'Support - Calculation Detail'!O1914)</f>
        <v>193096</v>
      </c>
      <c r="Q1914" t="b">
        <v>1</v>
      </c>
      <c r="R1914" t="str">
        <f t="shared" si="145"/>
        <v>5150150</v>
      </c>
      <c r="S1914" t="str">
        <f t="shared" si="146"/>
        <v>5150150-UT</v>
      </c>
      <c r="T1914" t="str">
        <f t="shared" si="147"/>
        <v>5150150-UT</v>
      </c>
      <c r="U1914" t="str">
        <f t="shared" si="148"/>
        <v>5</v>
      </c>
      <c r="V1914" t="str">
        <f t="shared" si="149"/>
        <v>UT</v>
      </c>
    </row>
    <row r="1915" spans="1:22" x14ac:dyDescent="0.35">
      <c r="A1915" t="str">
        <f>IF('Support - Calculation Detail'!A1915="","",LEFT('Support - Calculation Detail'!A1915,7)&amp;"-"&amp;RIGHT('Support - Calculation Detail'!A1915,2))</f>
        <v>5150151-UT</v>
      </c>
      <c r="B1915" t="str">
        <f>IF('Support - Calculation Detail'!C1915="","",'Support - Calculation Detail'!C1915)</f>
        <v>51</v>
      </c>
      <c r="C1915" t="str">
        <f>IF('Support - Calculation Detail'!B1915="","",'Support - Calculation Detail'!B1915)</f>
        <v>N</v>
      </c>
      <c r="D1915">
        <f>IF('Support - Calculation Detail'!D1915="","",'Support - Calculation Detail'!D1915)</f>
        <v>121476</v>
      </c>
      <c r="E1915">
        <f>IF('Support - Calculation Detail'!E1915="","",'Support - Calculation Detail'!E1915)</f>
        <v>0</v>
      </c>
      <c r="G1915">
        <f>IF('Support - Calculation Detail'!F1915="","",'Support - Calculation Detail'!F1915)</f>
        <v>121476</v>
      </c>
      <c r="H1915">
        <f>IF('Support - Calculation Detail'!G1915="","",'Support - Calculation Detail'!G1915)</f>
        <v>1.04</v>
      </c>
      <c r="I1915">
        <f>IF('Support - Calculation Detail'!H1915="","",'Support - Calculation Detail'!H1915)</f>
        <v>126335</v>
      </c>
      <c r="J1915">
        <f>IF('Support - Calculation Detail'!I1915="","",'Support - Calculation Detail'!I1915)</f>
        <v>0</v>
      </c>
      <c r="K1915">
        <f>IF('Support - Calculation Detail'!K1915="","",'Support - Calculation Detail'!K1915)</f>
        <v>126335</v>
      </c>
      <c r="L1915">
        <f>IF('Support - Calculation Detail'!L1915="","",'Support - Calculation Detail'!L1915)</f>
        <v>0</v>
      </c>
      <c r="M1915">
        <f>IF('Support - Calculation Detail'!M1915="","",'Support - Calculation Detail'!M1915)</f>
        <v>0</v>
      </c>
      <c r="N1915">
        <f>IF('Support - Calculation Detail'!N1915="","",'Support - Calculation Detail'!N1915)</f>
        <v>0</v>
      </c>
      <c r="P1915">
        <f>IF('Support - Calculation Detail'!O1915="","",'Support - Calculation Detail'!O1915)</f>
        <v>126335</v>
      </c>
      <c r="Q1915" t="b">
        <v>1</v>
      </c>
      <c r="R1915" t="str">
        <f t="shared" si="145"/>
        <v>5150151</v>
      </c>
      <c r="S1915" t="str">
        <f t="shared" si="146"/>
        <v>5150151-UT</v>
      </c>
      <c r="T1915" t="str">
        <f t="shared" si="147"/>
        <v>5150151-UT</v>
      </c>
      <c r="U1915" t="str">
        <f t="shared" si="148"/>
        <v>5</v>
      </c>
      <c r="V1915" t="str">
        <f t="shared" si="149"/>
        <v>UT</v>
      </c>
    </row>
    <row r="1916" spans="1:22" x14ac:dyDescent="0.35">
      <c r="A1916" t="str">
        <f>IF('Support - Calculation Detail'!A1916="","",LEFT('Support - Calculation Detail'!A1916,7)&amp;"-"&amp;RIGHT('Support - Calculation Detail'!A1916,2))</f>
        <v>5130454-UT</v>
      </c>
      <c r="B1916" t="str">
        <f>IF('Support - Calculation Detail'!C1916="","",'Support - Calculation Detail'!C1916)</f>
        <v>51</v>
      </c>
      <c r="C1916" t="str">
        <f>IF('Support - Calculation Detail'!B1916="","",'Support - Calculation Detail'!B1916)</f>
        <v>N</v>
      </c>
      <c r="D1916">
        <f>IF('Support - Calculation Detail'!D1916="","",'Support - Calculation Detail'!D1916)</f>
        <v>731153</v>
      </c>
      <c r="E1916">
        <f>IF('Support - Calculation Detail'!E1916="","",'Support - Calculation Detail'!E1916)</f>
        <v>0</v>
      </c>
      <c r="G1916">
        <f>IF('Support - Calculation Detail'!F1916="","",'Support - Calculation Detail'!F1916)</f>
        <v>731153</v>
      </c>
      <c r="H1916">
        <f>IF('Support - Calculation Detail'!G1916="","",'Support - Calculation Detail'!G1916)</f>
        <v>1.04</v>
      </c>
      <c r="I1916">
        <f>IF('Support - Calculation Detail'!H1916="","",'Support - Calculation Detail'!H1916)</f>
        <v>760399</v>
      </c>
      <c r="J1916">
        <f>IF('Support - Calculation Detail'!I1916="","",'Support - Calculation Detail'!I1916)</f>
        <v>0</v>
      </c>
      <c r="K1916">
        <f>IF('Support - Calculation Detail'!K1916="","",'Support - Calculation Detail'!K1916)</f>
        <v>760399</v>
      </c>
      <c r="L1916">
        <f>IF('Support - Calculation Detail'!L1916="","",'Support - Calculation Detail'!L1916)</f>
        <v>25730</v>
      </c>
      <c r="M1916">
        <f>IF('Support - Calculation Detail'!M1916="","",'Support - Calculation Detail'!M1916)</f>
        <v>0</v>
      </c>
      <c r="N1916">
        <f>IF('Support - Calculation Detail'!N1916="","",'Support - Calculation Detail'!N1916)</f>
        <v>0</v>
      </c>
      <c r="P1916">
        <f>IF('Support - Calculation Detail'!O1916="","",'Support - Calculation Detail'!O1916)</f>
        <v>786129</v>
      </c>
      <c r="Q1916" t="b">
        <v>1</v>
      </c>
      <c r="R1916" t="str">
        <f t="shared" si="145"/>
        <v>5130454</v>
      </c>
      <c r="S1916" t="str">
        <f t="shared" si="146"/>
        <v>5130454-UT</v>
      </c>
      <c r="T1916" t="str">
        <f t="shared" si="147"/>
        <v>5130454-UT</v>
      </c>
      <c r="U1916" t="str">
        <f t="shared" si="148"/>
        <v>3</v>
      </c>
      <c r="V1916" t="str">
        <f t="shared" si="149"/>
        <v>UT</v>
      </c>
    </row>
    <row r="1917" spans="1:22" x14ac:dyDescent="0.35">
      <c r="A1917" t="str">
        <f>IF('Support - Calculation Detail'!A1917="","",LEFT('Support - Calculation Detail'!A1917,7)&amp;"-"&amp;RIGHT('Support - Calculation Detail'!A1917,2))</f>
        <v>5130780-UT</v>
      </c>
      <c r="B1917" t="str">
        <f>IF('Support - Calculation Detail'!C1917="","",'Support - Calculation Detail'!C1917)</f>
        <v>51</v>
      </c>
      <c r="C1917" t="str">
        <f>IF('Support - Calculation Detail'!B1917="","",'Support - Calculation Detail'!B1917)</f>
        <v>N</v>
      </c>
      <c r="D1917">
        <f>IF('Support - Calculation Detail'!D1917="","",'Support - Calculation Detail'!D1917)</f>
        <v>59470</v>
      </c>
      <c r="E1917">
        <f>IF('Support - Calculation Detail'!E1917="","",'Support - Calculation Detail'!E1917)</f>
        <v>0</v>
      </c>
      <c r="G1917">
        <f>IF('Support - Calculation Detail'!F1917="","",'Support - Calculation Detail'!F1917)</f>
        <v>59470</v>
      </c>
      <c r="H1917">
        <f>IF('Support - Calculation Detail'!G1917="","",'Support - Calculation Detail'!G1917)</f>
        <v>1.04</v>
      </c>
      <c r="I1917">
        <f>IF('Support - Calculation Detail'!H1917="","",'Support - Calculation Detail'!H1917)</f>
        <v>61849</v>
      </c>
      <c r="J1917">
        <f>IF('Support - Calculation Detail'!I1917="","",'Support - Calculation Detail'!I1917)</f>
        <v>0</v>
      </c>
      <c r="K1917">
        <f>IF('Support - Calculation Detail'!K1917="","",'Support - Calculation Detail'!K1917)</f>
        <v>61849</v>
      </c>
      <c r="L1917">
        <f>IF('Support - Calculation Detail'!L1917="","",'Support - Calculation Detail'!L1917)</f>
        <v>0</v>
      </c>
      <c r="M1917">
        <f>IF('Support - Calculation Detail'!M1917="","",'Support - Calculation Detail'!M1917)</f>
        <v>0</v>
      </c>
      <c r="N1917">
        <f>IF('Support - Calculation Detail'!N1917="","",'Support - Calculation Detail'!N1917)</f>
        <v>0</v>
      </c>
      <c r="P1917">
        <f>IF('Support - Calculation Detail'!O1917="","",'Support - Calculation Detail'!O1917)</f>
        <v>61849</v>
      </c>
      <c r="Q1917" t="b">
        <v>1</v>
      </c>
      <c r="R1917" t="str">
        <f t="shared" si="145"/>
        <v>5130780</v>
      </c>
      <c r="S1917" t="str">
        <f t="shared" si="146"/>
        <v>5130780-UT</v>
      </c>
      <c r="T1917" t="str">
        <f t="shared" si="147"/>
        <v>5130780-UT</v>
      </c>
      <c r="U1917" t="str">
        <f t="shared" si="148"/>
        <v>3</v>
      </c>
      <c r="V1917" t="str">
        <f t="shared" si="149"/>
        <v>UT</v>
      </c>
    </row>
    <row r="1918" spans="1:22" x14ac:dyDescent="0.35">
      <c r="A1918" t="str">
        <f>IF('Support - Calculation Detail'!A1918="","",LEFT('Support - Calculation Detail'!A1918,7)&amp;"-"&amp;RIGHT('Support - Calculation Detail'!A1918,2))</f>
        <v>5130781-UT</v>
      </c>
      <c r="B1918" t="str">
        <f>IF('Support - Calculation Detail'!C1918="","",'Support - Calculation Detail'!C1918)</f>
        <v>51</v>
      </c>
      <c r="C1918" t="str">
        <f>IF('Support - Calculation Detail'!B1918="","",'Support - Calculation Detail'!B1918)</f>
        <v>N</v>
      </c>
      <c r="D1918">
        <f>IF('Support - Calculation Detail'!D1918="","",'Support - Calculation Detail'!D1918)</f>
        <v>269516</v>
      </c>
      <c r="E1918">
        <f>IF('Support - Calculation Detail'!E1918="","",'Support - Calculation Detail'!E1918)</f>
        <v>0</v>
      </c>
      <c r="G1918">
        <f>IF('Support - Calculation Detail'!F1918="","",'Support - Calculation Detail'!F1918)</f>
        <v>269516</v>
      </c>
      <c r="H1918">
        <f>IF('Support - Calculation Detail'!G1918="","",'Support - Calculation Detail'!G1918)</f>
        <v>1.04</v>
      </c>
      <c r="I1918">
        <f>IF('Support - Calculation Detail'!H1918="","",'Support - Calculation Detail'!H1918)</f>
        <v>280297</v>
      </c>
      <c r="J1918">
        <f>IF('Support - Calculation Detail'!I1918="","",'Support - Calculation Detail'!I1918)</f>
        <v>0</v>
      </c>
      <c r="K1918">
        <f>IF('Support - Calculation Detail'!K1918="","",'Support - Calculation Detail'!K1918)</f>
        <v>280297</v>
      </c>
      <c r="L1918">
        <f>IF('Support - Calculation Detail'!L1918="","",'Support - Calculation Detail'!L1918)</f>
        <v>0</v>
      </c>
      <c r="M1918">
        <f>IF('Support - Calculation Detail'!M1918="","",'Support - Calculation Detail'!M1918)</f>
        <v>0</v>
      </c>
      <c r="N1918">
        <f>IF('Support - Calculation Detail'!N1918="","",'Support - Calculation Detail'!N1918)</f>
        <v>0</v>
      </c>
      <c r="P1918">
        <f>IF('Support - Calculation Detail'!O1918="","",'Support - Calculation Detail'!O1918)</f>
        <v>280297</v>
      </c>
      <c r="Q1918" t="b">
        <v>1</v>
      </c>
      <c r="R1918" t="str">
        <f t="shared" si="145"/>
        <v>5130781</v>
      </c>
      <c r="S1918" t="str">
        <f t="shared" si="146"/>
        <v>5130781-UT</v>
      </c>
      <c r="T1918" t="str">
        <f t="shared" si="147"/>
        <v>5130781-UT</v>
      </c>
      <c r="U1918" t="str">
        <f t="shared" si="148"/>
        <v>3</v>
      </c>
      <c r="V1918" t="str">
        <f t="shared" si="149"/>
        <v>UT</v>
      </c>
    </row>
    <row r="1919" spans="1:22" x14ac:dyDescent="0.35">
      <c r="A1919" t="str">
        <f>IF('Support - Calculation Detail'!A1919="","",LEFT('Support - Calculation Detail'!A1919,7)&amp;"-"&amp;RIGHT('Support - Calculation Detail'!A1919,2))</f>
        <v>5161059-UT</v>
      </c>
      <c r="B1919" t="str">
        <f>IF('Support - Calculation Detail'!C1919="","",'Support - Calculation Detail'!C1919)</f>
        <v>51</v>
      </c>
      <c r="C1919" t="str">
        <f>IF('Support - Calculation Detail'!B1919="","",'Support - Calculation Detail'!B1919)</f>
        <v>N</v>
      </c>
      <c r="D1919">
        <f>IF('Support - Calculation Detail'!D1919="","",'Support - Calculation Detail'!D1919)</f>
        <v>219446</v>
      </c>
      <c r="E1919">
        <f>IF('Support - Calculation Detail'!E1919="","",'Support - Calculation Detail'!E1919)</f>
        <v>0</v>
      </c>
      <c r="G1919">
        <f>IF('Support - Calculation Detail'!F1919="","",'Support - Calculation Detail'!F1919)</f>
        <v>219446</v>
      </c>
      <c r="H1919">
        <f>IF('Support - Calculation Detail'!G1919="","",'Support - Calculation Detail'!G1919)</f>
        <v>1.04</v>
      </c>
      <c r="I1919">
        <f>IF('Support - Calculation Detail'!H1919="","",'Support - Calculation Detail'!H1919)</f>
        <v>228224</v>
      </c>
      <c r="J1919">
        <f>IF('Support - Calculation Detail'!I1919="","",'Support - Calculation Detail'!I1919)</f>
        <v>0</v>
      </c>
      <c r="K1919">
        <f>IF('Support - Calculation Detail'!K1919="","",'Support - Calculation Detail'!K1919)</f>
        <v>228224</v>
      </c>
      <c r="L1919">
        <f>IF('Support - Calculation Detail'!L1919="","",'Support - Calculation Detail'!L1919)</f>
        <v>0</v>
      </c>
      <c r="M1919">
        <f>IF('Support - Calculation Detail'!M1919="","",'Support - Calculation Detail'!M1919)</f>
        <v>0</v>
      </c>
      <c r="N1919">
        <f>IF('Support - Calculation Detail'!N1919="","",'Support - Calculation Detail'!N1919)</f>
        <v>0</v>
      </c>
      <c r="P1919">
        <f>IF('Support - Calculation Detail'!O1919="","",'Support - Calculation Detail'!O1919)</f>
        <v>228224</v>
      </c>
      <c r="Q1919" t="b">
        <v>1</v>
      </c>
      <c r="R1919" t="str">
        <f t="shared" si="145"/>
        <v>5161059</v>
      </c>
      <c r="S1919" t="str">
        <f t="shared" si="146"/>
        <v>5161059-UT</v>
      </c>
      <c r="T1919" t="str">
        <f t="shared" si="147"/>
        <v>5161059-UT</v>
      </c>
      <c r="U1919" t="str">
        <f t="shared" si="148"/>
        <v>6</v>
      </c>
      <c r="V1919" t="str">
        <f t="shared" si="149"/>
        <v>UT</v>
      </c>
    </row>
    <row r="1920" spans="1:22" x14ac:dyDescent="0.35">
      <c r="A1920" t="str">
        <f>IF('Support - Calculation Detail'!A1920="","",LEFT('Support - Calculation Detail'!A1920,7)&amp;"-"&amp;RIGHT('Support - Calculation Detail'!A1920,2))</f>
        <v>5145520-SO</v>
      </c>
      <c r="B1920" t="str">
        <f>IF('Support - Calculation Detail'!C1920="","",'Support - Calculation Detail'!C1920)</f>
        <v>51</v>
      </c>
      <c r="C1920" t="str">
        <f>IF('Support - Calculation Detail'!B1920="","",'Support - Calculation Detail'!B1920)</f>
        <v>N</v>
      </c>
      <c r="D1920">
        <f>IF('Support - Calculation Detail'!D1920="","",'Support - Calculation Detail'!D1920)</f>
        <v>1763295</v>
      </c>
      <c r="E1920">
        <f>IF('Support - Calculation Detail'!E1920="","",'Support - Calculation Detail'!E1920)</f>
        <v>0</v>
      </c>
      <c r="G1920">
        <f>IF('Support - Calculation Detail'!F1920="","",'Support - Calculation Detail'!F1920)</f>
        <v>1763295</v>
      </c>
      <c r="H1920">
        <f>IF('Support - Calculation Detail'!G1920="","",'Support - Calculation Detail'!G1920)</f>
        <v>1.04</v>
      </c>
      <c r="I1920">
        <f>IF('Support - Calculation Detail'!H1920="","",'Support - Calculation Detail'!H1920)</f>
        <v>1833827</v>
      </c>
      <c r="J1920">
        <f>IF('Support - Calculation Detail'!I1920="","",'Support - Calculation Detail'!I1920)</f>
        <v>0</v>
      </c>
      <c r="K1920">
        <f>IF('Support - Calculation Detail'!K1920="","",'Support - Calculation Detail'!K1920)</f>
        <v>1833827</v>
      </c>
      <c r="L1920">
        <f>IF('Support - Calculation Detail'!L1920="","",'Support - Calculation Detail'!L1920)</f>
        <v>0</v>
      </c>
      <c r="M1920">
        <f>IF('Support - Calculation Detail'!M1920="","",'Support - Calculation Detail'!M1920)</f>
        <v>0</v>
      </c>
      <c r="N1920">
        <f>IF('Support - Calculation Detail'!N1920="","",'Support - Calculation Detail'!N1920)</f>
        <v>0</v>
      </c>
      <c r="P1920">
        <f>IF('Support - Calculation Detail'!O1920="","",'Support - Calculation Detail'!O1920)</f>
        <v>1833827</v>
      </c>
      <c r="Q1920" t="b">
        <v>1</v>
      </c>
      <c r="R1920" t="str">
        <f t="shared" si="145"/>
        <v>5145520</v>
      </c>
      <c r="S1920" t="str">
        <f t="shared" si="146"/>
        <v>5145520-SO</v>
      </c>
      <c r="T1920" t="str">
        <f t="shared" si="147"/>
        <v>5145520-SO</v>
      </c>
      <c r="U1920" t="str">
        <f t="shared" si="148"/>
        <v>4</v>
      </c>
      <c r="V1920" t="str">
        <f t="shared" si="149"/>
        <v>SO</v>
      </c>
    </row>
    <row r="1921" spans="1:22" x14ac:dyDescent="0.35">
      <c r="A1921" t="str">
        <f>IF('Support - Calculation Detail'!A1921="","",LEFT('Support - Calculation Detail'!A1921,7)&amp;"-"&amp;RIGHT('Support - Calculation Detail'!A1921,2))</f>
        <v>5145525-SO</v>
      </c>
      <c r="B1921" t="str">
        <f>IF('Support - Calculation Detail'!C1921="","",'Support - Calculation Detail'!C1921)</f>
        <v>51</v>
      </c>
      <c r="C1921" t="str">
        <f>IF('Support - Calculation Detail'!B1921="","",'Support - Calculation Detail'!B1921)</f>
        <v>N</v>
      </c>
      <c r="D1921">
        <f>IF('Support - Calculation Detail'!D1921="","",'Support - Calculation Detail'!D1921)</f>
        <v>1792533</v>
      </c>
      <c r="E1921">
        <f>IF('Support - Calculation Detail'!E1921="","",'Support - Calculation Detail'!E1921)</f>
        <v>0</v>
      </c>
      <c r="G1921">
        <f>IF('Support - Calculation Detail'!F1921="","",'Support - Calculation Detail'!F1921)</f>
        <v>1792533</v>
      </c>
      <c r="H1921">
        <f>IF('Support - Calculation Detail'!G1921="","",'Support - Calculation Detail'!G1921)</f>
        <v>1.04</v>
      </c>
      <c r="I1921">
        <f>IF('Support - Calculation Detail'!H1921="","",'Support - Calculation Detail'!H1921)</f>
        <v>1864234</v>
      </c>
      <c r="J1921">
        <f>IF('Support - Calculation Detail'!I1921="","",'Support - Calculation Detail'!I1921)</f>
        <v>0</v>
      </c>
      <c r="K1921">
        <f>IF('Support - Calculation Detail'!K1921="","",'Support - Calculation Detail'!K1921)</f>
        <v>1864234</v>
      </c>
      <c r="L1921">
        <f>IF('Support - Calculation Detail'!L1921="","",'Support - Calculation Detail'!L1921)</f>
        <v>0</v>
      </c>
      <c r="M1921">
        <f>IF('Support - Calculation Detail'!M1921="","",'Support - Calculation Detail'!M1921)</f>
        <v>0</v>
      </c>
      <c r="N1921">
        <f>IF('Support - Calculation Detail'!N1921="","",'Support - Calculation Detail'!N1921)</f>
        <v>0</v>
      </c>
      <c r="P1921">
        <f>IF('Support - Calculation Detail'!O1921="","",'Support - Calculation Detail'!O1921)</f>
        <v>1864234</v>
      </c>
      <c r="Q1921" t="b">
        <v>1</v>
      </c>
      <c r="R1921" t="str">
        <f t="shared" si="145"/>
        <v>5145525</v>
      </c>
      <c r="S1921" t="str">
        <f t="shared" si="146"/>
        <v>5145525-SO</v>
      </c>
      <c r="T1921" t="str">
        <f t="shared" si="147"/>
        <v>5145525-SO</v>
      </c>
      <c r="U1921" t="str">
        <f t="shared" si="148"/>
        <v>4</v>
      </c>
      <c r="V1921" t="str">
        <f t="shared" si="149"/>
        <v>SO</v>
      </c>
    </row>
    <row r="1922" spans="1:22" x14ac:dyDescent="0.35">
      <c r="A1922" t="str">
        <f>IF('Support - Calculation Detail'!A1922="","",LEFT('Support - Calculation Detail'!A1922,7)&amp;"-"&amp;RIGHT('Support - Calculation Detail'!A1922,2))</f>
        <v>5210000-UT</v>
      </c>
      <c r="B1922" t="str">
        <f>IF('Support - Calculation Detail'!C1922="","",'Support - Calculation Detail'!C1922)</f>
        <v>52</v>
      </c>
      <c r="C1922" t="str">
        <f>IF('Support - Calculation Detail'!B1922="","",'Support - Calculation Detail'!B1922)</f>
        <v>N</v>
      </c>
      <c r="D1922">
        <f>IF('Support - Calculation Detail'!D1922="","",'Support - Calculation Detail'!D1922)</f>
        <v>8936621</v>
      </c>
      <c r="E1922">
        <f>IF('Support - Calculation Detail'!E1922="","",'Support - Calculation Detail'!E1922)</f>
        <v>0</v>
      </c>
      <c r="G1922">
        <f>IF('Support - Calculation Detail'!F1922="","",'Support - Calculation Detail'!F1922)</f>
        <v>8936621</v>
      </c>
      <c r="H1922">
        <f>IF('Support - Calculation Detail'!G1922="","",'Support - Calculation Detail'!G1922)</f>
        <v>1.04</v>
      </c>
      <c r="I1922">
        <f>IF('Support - Calculation Detail'!H1922="","",'Support - Calculation Detail'!H1922)</f>
        <v>9294086</v>
      </c>
      <c r="J1922">
        <f>IF('Support - Calculation Detail'!I1922="","",'Support - Calculation Detail'!I1922)</f>
        <v>0</v>
      </c>
      <c r="K1922">
        <f>IF('Support - Calculation Detail'!K1922="","",'Support - Calculation Detail'!K1922)</f>
        <v>9294086</v>
      </c>
      <c r="L1922">
        <f>IF('Support - Calculation Detail'!L1922="","",'Support - Calculation Detail'!L1922)</f>
        <v>0</v>
      </c>
      <c r="M1922">
        <f>IF('Support - Calculation Detail'!M1922="","",'Support - Calculation Detail'!M1922)</f>
        <v>232342</v>
      </c>
      <c r="N1922">
        <f>IF('Support - Calculation Detail'!N1922="","",'Support - Calculation Detail'!N1922)</f>
        <v>543275.49353836861</v>
      </c>
      <c r="P1922">
        <f>IF('Support - Calculation Detail'!O1922="","",'Support - Calculation Detail'!O1922)</f>
        <v>10069703.493538368</v>
      </c>
      <c r="Q1922" t="b">
        <v>1</v>
      </c>
      <c r="R1922" t="str">
        <f t="shared" si="145"/>
        <v>5210000</v>
      </c>
      <c r="S1922" t="str">
        <f t="shared" si="146"/>
        <v>5210000-UT</v>
      </c>
      <c r="T1922" t="str">
        <f t="shared" si="147"/>
        <v>5210000-UT</v>
      </c>
      <c r="U1922" t="str">
        <f t="shared" si="148"/>
        <v>1</v>
      </c>
      <c r="V1922" t="str">
        <f t="shared" si="149"/>
        <v>UT</v>
      </c>
    </row>
    <row r="1923" spans="1:22" x14ac:dyDescent="0.35">
      <c r="A1923" t="str">
        <f>IF('Support - Calculation Detail'!A1923="","",LEFT('Support - Calculation Detail'!A1923,7)&amp;"-"&amp;RIGHT('Support - Calculation Detail'!A1923,2))</f>
        <v>5220001-UT</v>
      </c>
      <c r="B1923" t="str">
        <f>IF('Support - Calculation Detail'!C1923="","",'Support - Calculation Detail'!C1923)</f>
        <v>52</v>
      </c>
      <c r="C1923" t="str">
        <f>IF('Support - Calculation Detail'!B1923="","",'Support - Calculation Detail'!B1923)</f>
        <v>N</v>
      </c>
      <c r="D1923">
        <f>IF('Support - Calculation Detail'!D1923="","",'Support - Calculation Detail'!D1923)</f>
        <v>18236</v>
      </c>
      <c r="E1923">
        <f>IF('Support - Calculation Detail'!E1923="","",'Support - Calculation Detail'!E1923)</f>
        <v>0</v>
      </c>
      <c r="G1923">
        <f>IF('Support - Calculation Detail'!F1923="","",'Support - Calculation Detail'!F1923)</f>
        <v>18236</v>
      </c>
      <c r="H1923">
        <f>IF('Support - Calculation Detail'!G1923="","",'Support - Calculation Detail'!G1923)</f>
        <v>1.04</v>
      </c>
      <c r="I1923">
        <f>IF('Support - Calculation Detail'!H1923="","",'Support - Calculation Detail'!H1923)</f>
        <v>18965</v>
      </c>
      <c r="J1923">
        <f>IF('Support - Calculation Detail'!I1923="","",'Support - Calculation Detail'!I1923)</f>
        <v>0</v>
      </c>
      <c r="K1923">
        <f>IF('Support - Calculation Detail'!K1923="","",'Support - Calculation Detail'!K1923)</f>
        <v>18965</v>
      </c>
      <c r="L1923">
        <f>IF('Support - Calculation Detail'!L1923="","",'Support - Calculation Detail'!L1923)</f>
        <v>0</v>
      </c>
      <c r="M1923">
        <f>IF('Support - Calculation Detail'!M1923="","",'Support - Calculation Detail'!M1923)</f>
        <v>0</v>
      </c>
      <c r="N1923">
        <f>IF('Support - Calculation Detail'!N1923="","",'Support - Calculation Detail'!N1923)</f>
        <v>0</v>
      </c>
      <c r="P1923">
        <f>IF('Support - Calculation Detail'!O1923="","",'Support - Calculation Detail'!O1923)</f>
        <v>18965</v>
      </c>
      <c r="Q1923" t="b">
        <v>1</v>
      </c>
      <c r="R1923" t="str">
        <f t="shared" ref="R1923:R1986" si="150">LEFT(A1923,7)</f>
        <v>5220001</v>
      </c>
      <c r="S1923" t="str">
        <f t="shared" ref="S1923:S1986" si="151">A1923</f>
        <v>5220001-UT</v>
      </c>
      <c r="T1923" t="str">
        <f t="shared" ref="T1923:T1986" si="152">S1923</f>
        <v>5220001-UT</v>
      </c>
      <c r="U1923" t="str">
        <f t="shared" ref="U1923:U1986" si="153">MID(S1923,3,1)</f>
        <v>2</v>
      </c>
      <c r="V1923" t="str">
        <f t="shared" ref="V1923:V1986" si="154">RIGHT(T1923,2)</f>
        <v>UT</v>
      </c>
    </row>
    <row r="1924" spans="1:22" x14ac:dyDescent="0.35">
      <c r="A1924" t="str">
        <f>IF('Support - Calculation Detail'!A1924="","",LEFT('Support - Calculation Detail'!A1924,7)&amp;"-"&amp;RIGHT('Support - Calculation Detail'!A1924,2))</f>
        <v>5220001-TF</v>
      </c>
      <c r="B1924" t="str">
        <f>IF('Support - Calculation Detail'!C1924="","",'Support - Calculation Detail'!C1924)</f>
        <v>52</v>
      </c>
      <c r="C1924" t="str">
        <f>IF('Support - Calculation Detail'!B1924="","",'Support - Calculation Detail'!B1924)</f>
        <v>N</v>
      </c>
      <c r="D1924">
        <f>IF('Support - Calculation Detail'!D1924="","",'Support - Calculation Detail'!D1924)</f>
        <v>9890</v>
      </c>
      <c r="E1924">
        <f>IF('Support - Calculation Detail'!E1924="","",'Support - Calculation Detail'!E1924)</f>
        <v>0</v>
      </c>
      <c r="G1924">
        <f>IF('Support - Calculation Detail'!F1924="","",'Support - Calculation Detail'!F1924)</f>
        <v>9890</v>
      </c>
      <c r="H1924">
        <f>IF('Support - Calculation Detail'!G1924="","",'Support - Calculation Detail'!G1924)</f>
        <v>1.04</v>
      </c>
      <c r="I1924">
        <f>IF('Support - Calculation Detail'!H1924="","",'Support - Calculation Detail'!H1924)</f>
        <v>10286</v>
      </c>
      <c r="J1924">
        <f>IF('Support - Calculation Detail'!I1924="","",'Support - Calculation Detail'!I1924)</f>
        <v>0</v>
      </c>
      <c r="K1924">
        <f>IF('Support - Calculation Detail'!K1924="","",'Support - Calculation Detail'!K1924)</f>
        <v>10286</v>
      </c>
      <c r="L1924">
        <f>IF('Support - Calculation Detail'!L1924="","",'Support - Calculation Detail'!L1924)</f>
        <v>0</v>
      </c>
      <c r="M1924">
        <f>IF('Support - Calculation Detail'!M1924="","",'Support - Calculation Detail'!M1924)</f>
        <v>0</v>
      </c>
      <c r="N1924">
        <f>IF('Support - Calculation Detail'!N1924="","",'Support - Calculation Detail'!N1924)</f>
        <v>0</v>
      </c>
      <c r="P1924">
        <f>IF('Support - Calculation Detail'!O1924="","",'Support - Calculation Detail'!O1924)</f>
        <v>10286</v>
      </c>
      <c r="Q1924" t="b">
        <v>1</v>
      </c>
      <c r="R1924" t="str">
        <f t="shared" si="150"/>
        <v>5220001</v>
      </c>
      <c r="S1924" t="str">
        <f t="shared" si="151"/>
        <v>5220001-TF</v>
      </c>
      <c r="T1924" t="str">
        <f t="shared" si="152"/>
        <v>5220001-TF</v>
      </c>
      <c r="U1924" t="str">
        <f t="shared" si="153"/>
        <v>2</v>
      </c>
      <c r="V1924" t="str">
        <f t="shared" si="154"/>
        <v>TF</v>
      </c>
    </row>
    <row r="1925" spans="1:22" x14ac:dyDescent="0.35">
      <c r="A1925" t="str">
        <f>IF('Support - Calculation Detail'!A1925="","",LEFT('Support - Calculation Detail'!A1925,7)&amp;"-"&amp;RIGHT('Support - Calculation Detail'!A1925,2))</f>
        <v>5220002-TF</v>
      </c>
      <c r="B1925" t="str">
        <f>IF('Support - Calculation Detail'!C1925="","",'Support - Calculation Detail'!C1925)</f>
        <v>52</v>
      </c>
      <c r="C1925" t="str">
        <f>IF('Support - Calculation Detail'!B1925="","",'Support - Calculation Detail'!B1925)</f>
        <v>N</v>
      </c>
      <c r="D1925">
        <f>IF('Support - Calculation Detail'!D1925="","",'Support - Calculation Detail'!D1925)</f>
        <v>10926</v>
      </c>
      <c r="E1925">
        <f>IF('Support - Calculation Detail'!E1925="","",'Support - Calculation Detail'!E1925)</f>
        <v>0</v>
      </c>
      <c r="G1925">
        <f>IF('Support - Calculation Detail'!F1925="","",'Support - Calculation Detail'!F1925)</f>
        <v>10926</v>
      </c>
      <c r="H1925">
        <f>IF('Support - Calculation Detail'!G1925="","",'Support - Calculation Detail'!G1925)</f>
        <v>1.04</v>
      </c>
      <c r="I1925">
        <f>IF('Support - Calculation Detail'!H1925="","",'Support - Calculation Detail'!H1925)</f>
        <v>11363</v>
      </c>
      <c r="J1925">
        <f>IF('Support - Calculation Detail'!I1925="","",'Support - Calculation Detail'!I1925)</f>
        <v>0</v>
      </c>
      <c r="K1925">
        <f>IF('Support - Calculation Detail'!K1925="","",'Support - Calculation Detail'!K1925)</f>
        <v>11363</v>
      </c>
      <c r="L1925">
        <f>IF('Support - Calculation Detail'!L1925="","",'Support - Calculation Detail'!L1925)</f>
        <v>0</v>
      </c>
      <c r="M1925">
        <f>IF('Support - Calculation Detail'!M1925="","",'Support - Calculation Detail'!M1925)</f>
        <v>0</v>
      </c>
      <c r="N1925">
        <f>IF('Support - Calculation Detail'!N1925="","",'Support - Calculation Detail'!N1925)</f>
        <v>0</v>
      </c>
      <c r="P1925">
        <f>IF('Support - Calculation Detail'!O1925="","",'Support - Calculation Detail'!O1925)</f>
        <v>11363</v>
      </c>
      <c r="Q1925" t="b">
        <v>1</v>
      </c>
      <c r="R1925" t="str">
        <f t="shared" si="150"/>
        <v>5220002</v>
      </c>
      <c r="S1925" t="str">
        <f t="shared" si="151"/>
        <v>5220002-TF</v>
      </c>
      <c r="T1925" t="str">
        <f t="shared" si="152"/>
        <v>5220002-TF</v>
      </c>
      <c r="U1925" t="str">
        <f t="shared" si="153"/>
        <v>2</v>
      </c>
      <c r="V1925" t="str">
        <f t="shared" si="154"/>
        <v>TF</v>
      </c>
    </row>
    <row r="1926" spans="1:22" x14ac:dyDescent="0.35">
      <c r="A1926" t="str">
        <f>IF('Support - Calculation Detail'!A1926="","",LEFT('Support - Calculation Detail'!A1926,7)&amp;"-"&amp;RIGHT('Support - Calculation Detail'!A1926,2))</f>
        <v>5220002-UT</v>
      </c>
      <c r="B1926" t="str">
        <f>IF('Support - Calculation Detail'!C1926="","",'Support - Calculation Detail'!C1926)</f>
        <v>52</v>
      </c>
      <c r="C1926" t="str">
        <f>IF('Support - Calculation Detail'!B1926="","",'Support - Calculation Detail'!B1926)</f>
        <v>N</v>
      </c>
      <c r="D1926">
        <f>IF('Support - Calculation Detail'!D1926="","",'Support - Calculation Detail'!D1926)</f>
        <v>11419</v>
      </c>
      <c r="E1926">
        <f>IF('Support - Calculation Detail'!E1926="","",'Support - Calculation Detail'!E1926)</f>
        <v>0</v>
      </c>
      <c r="G1926">
        <f>IF('Support - Calculation Detail'!F1926="","",'Support - Calculation Detail'!F1926)</f>
        <v>11419</v>
      </c>
      <c r="H1926">
        <f>IF('Support - Calculation Detail'!G1926="","",'Support - Calculation Detail'!G1926)</f>
        <v>1.04</v>
      </c>
      <c r="I1926">
        <f>IF('Support - Calculation Detail'!H1926="","",'Support - Calculation Detail'!H1926)</f>
        <v>11876</v>
      </c>
      <c r="J1926">
        <f>IF('Support - Calculation Detail'!I1926="","",'Support - Calculation Detail'!I1926)</f>
        <v>0</v>
      </c>
      <c r="K1926">
        <f>IF('Support - Calculation Detail'!K1926="","",'Support - Calculation Detail'!K1926)</f>
        <v>11876</v>
      </c>
      <c r="L1926">
        <f>IF('Support - Calculation Detail'!L1926="","",'Support - Calculation Detail'!L1926)</f>
        <v>0</v>
      </c>
      <c r="M1926">
        <f>IF('Support - Calculation Detail'!M1926="","",'Support - Calculation Detail'!M1926)</f>
        <v>0</v>
      </c>
      <c r="N1926">
        <f>IF('Support - Calculation Detail'!N1926="","",'Support - Calculation Detail'!N1926)</f>
        <v>0</v>
      </c>
      <c r="P1926">
        <f>IF('Support - Calculation Detail'!O1926="","",'Support - Calculation Detail'!O1926)</f>
        <v>11876</v>
      </c>
      <c r="Q1926" t="b">
        <v>1</v>
      </c>
      <c r="R1926" t="str">
        <f t="shared" si="150"/>
        <v>5220002</v>
      </c>
      <c r="S1926" t="str">
        <f t="shared" si="151"/>
        <v>5220002-UT</v>
      </c>
      <c r="T1926" t="str">
        <f t="shared" si="152"/>
        <v>5220002-UT</v>
      </c>
      <c r="U1926" t="str">
        <f t="shared" si="153"/>
        <v>2</v>
      </c>
      <c r="V1926" t="str">
        <f t="shared" si="154"/>
        <v>UT</v>
      </c>
    </row>
    <row r="1927" spans="1:22" x14ac:dyDescent="0.35">
      <c r="A1927" t="str">
        <f>IF('Support - Calculation Detail'!A1927="","",LEFT('Support - Calculation Detail'!A1927,7)&amp;"-"&amp;RIGHT('Support - Calculation Detail'!A1927,2))</f>
        <v>5220003-UT</v>
      </c>
      <c r="B1927" t="str">
        <f>IF('Support - Calculation Detail'!C1927="","",'Support - Calculation Detail'!C1927)</f>
        <v>52</v>
      </c>
      <c r="C1927" t="str">
        <f>IF('Support - Calculation Detail'!B1927="","",'Support - Calculation Detail'!B1927)</f>
        <v>N</v>
      </c>
      <c r="D1927">
        <f>IF('Support - Calculation Detail'!D1927="","",'Support - Calculation Detail'!D1927)</f>
        <v>12109</v>
      </c>
      <c r="E1927">
        <f>IF('Support - Calculation Detail'!E1927="","",'Support - Calculation Detail'!E1927)</f>
        <v>0</v>
      </c>
      <c r="G1927">
        <f>IF('Support - Calculation Detail'!F1927="","",'Support - Calculation Detail'!F1927)</f>
        <v>12109</v>
      </c>
      <c r="H1927">
        <f>IF('Support - Calculation Detail'!G1927="","",'Support - Calculation Detail'!G1927)</f>
        <v>1.04</v>
      </c>
      <c r="I1927">
        <f>IF('Support - Calculation Detail'!H1927="","",'Support - Calculation Detail'!H1927)</f>
        <v>12593</v>
      </c>
      <c r="J1927">
        <f>IF('Support - Calculation Detail'!I1927="","",'Support - Calculation Detail'!I1927)</f>
        <v>0</v>
      </c>
      <c r="K1927">
        <f>IF('Support - Calculation Detail'!K1927="","",'Support - Calculation Detail'!K1927)</f>
        <v>12593</v>
      </c>
      <c r="L1927">
        <f>IF('Support - Calculation Detail'!L1927="","",'Support - Calculation Detail'!L1927)</f>
        <v>0</v>
      </c>
      <c r="M1927">
        <f>IF('Support - Calculation Detail'!M1927="","",'Support - Calculation Detail'!M1927)</f>
        <v>0</v>
      </c>
      <c r="N1927">
        <f>IF('Support - Calculation Detail'!N1927="","",'Support - Calculation Detail'!N1927)</f>
        <v>0</v>
      </c>
      <c r="P1927">
        <f>IF('Support - Calculation Detail'!O1927="","",'Support - Calculation Detail'!O1927)</f>
        <v>12593</v>
      </c>
      <c r="Q1927" t="b">
        <v>1</v>
      </c>
      <c r="R1927" t="str">
        <f t="shared" si="150"/>
        <v>5220003</v>
      </c>
      <c r="S1927" t="str">
        <f t="shared" si="151"/>
        <v>5220003-UT</v>
      </c>
      <c r="T1927" t="str">
        <f t="shared" si="152"/>
        <v>5220003-UT</v>
      </c>
      <c r="U1927" t="str">
        <f t="shared" si="153"/>
        <v>2</v>
      </c>
      <c r="V1927" t="str">
        <f t="shared" si="154"/>
        <v>UT</v>
      </c>
    </row>
    <row r="1928" spans="1:22" x14ac:dyDescent="0.35">
      <c r="A1928" t="str">
        <f>IF('Support - Calculation Detail'!A1928="","",LEFT('Support - Calculation Detail'!A1928,7)&amp;"-"&amp;RIGHT('Support - Calculation Detail'!A1928,2))</f>
        <v>5220003-TF</v>
      </c>
      <c r="B1928" t="str">
        <f>IF('Support - Calculation Detail'!C1928="","",'Support - Calculation Detail'!C1928)</f>
        <v>52</v>
      </c>
      <c r="C1928" t="str">
        <f>IF('Support - Calculation Detail'!B1928="","",'Support - Calculation Detail'!B1928)</f>
        <v>N</v>
      </c>
      <c r="D1928">
        <f>IF('Support - Calculation Detail'!D1928="","",'Support - Calculation Detail'!D1928)</f>
        <v>151123</v>
      </c>
      <c r="E1928">
        <f>IF('Support - Calculation Detail'!E1928="","",'Support - Calculation Detail'!E1928)</f>
        <v>0</v>
      </c>
      <c r="G1928">
        <f>IF('Support - Calculation Detail'!F1928="","",'Support - Calculation Detail'!F1928)</f>
        <v>151123</v>
      </c>
      <c r="H1928">
        <f>IF('Support - Calculation Detail'!G1928="","",'Support - Calculation Detail'!G1928)</f>
        <v>1.04</v>
      </c>
      <c r="I1928">
        <f>IF('Support - Calculation Detail'!H1928="","",'Support - Calculation Detail'!H1928)</f>
        <v>157168</v>
      </c>
      <c r="J1928">
        <f>IF('Support - Calculation Detail'!I1928="","",'Support - Calculation Detail'!I1928)</f>
        <v>0</v>
      </c>
      <c r="K1928">
        <f>IF('Support - Calculation Detail'!K1928="","",'Support - Calculation Detail'!K1928)</f>
        <v>157168</v>
      </c>
      <c r="L1928">
        <f>IF('Support - Calculation Detail'!L1928="","",'Support - Calculation Detail'!L1928)</f>
        <v>0</v>
      </c>
      <c r="M1928">
        <f>IF('Support - Calculation Detail'!M1928="","",'Support - Calculation Detail'!M1928)</f>
        <v>0</v>
      </c>
      <c r="N1928">
        <f>IF('Support - Calculation Detail'!N1928="","",'Support - Calculation Detail'!N1928)</f>
        <v>0</v>
      </c>
      <c r="P1928">
        <f>IF('Support - Calculation Detail'!O1928="","",'Support - Calculation Detail'!O1928)</f>
        <v>157168</v>
      </c>
      <c r="Q1928" t="b">
        <v>1</v>
      </c>
      <c r="R1928" t="str">
        <f t="shared" si="150"/>
        <v>5220003</v>
      </c>
      <c r="S1928" t="str">
        <f t="shared" si="151"/>
        <v>5220003-TF</v>
      </c>
      <c r="T1928" t="str">
        <f t="shared" si="152"/>
        <v>5220003-TF</v>
      </c>
      <c r="U1928" t="str">
        <f t="shared" si="153"/>
        <v>2</v>
      </c>
      <c r="V1928" t="str">
        <f t="shared" si="154"/>
        <v>TF</v>
      </c>
    </row>
    <row r="1929" spans="1:22" x14ac:dyDescent="0.35">
      <c r="A1929" t="str">
        <f>IF('Support - Calculation Detail'!A1929="","",LEFT('Support - Calculation Detail'!A1929,7)&amp;"-"&amp;RIGHT('Support - Calculation Detail'!A1929,2))</f>
        <v>5220004-TF</v>
      </c>
      <c r="B1929" t="str">
        <f>IF('Support - Calculation Detail'!C1929="","",'Support - Calculation Detail'!C1929)</f>
        <v>52</v>
      </c>
      <c r="C1929" t="str">
        <f>IF('Support - Calculation Detail'!B1929="","",'Support - Calculation Detail'!B1929)</f>
        <v>N</v>
      </c>
      <c r="D1929">
        <f>IF('Support - Calculation Detail'!D1929="","",'Support - Calculation Detail'!D1929)</f>
        <v>18949</v>
      </c>
      <c r="E1929">
        <f>IF('Support - Calculation Detail'!E1929="","",'Support - Calculation Detail'!E1929)</f>
        <v>0</v>
      </c>
      <c r="G1929">
        <f>IF('Support - Calculation Detail'!F1929="","",'Support - Calculation Detail'!F1929)</f>
        <v>18949</v>
      </c>
      <c r="H1929">
        <f>IF('Support - Calculation Detail'!G1929="","",'Support - Calculation Detail'!G1929)</f>
        <v>1.04</v>
      </c>
      <c r="I1929">
        <f>IF('Support - Calculation Detail'!H1929="","",'Support - Calculation Detail'!H1929)</f>
        <v>19707</v>
      </c>
      <c r="J1929">
        <f>IF('Support - Calculation Detail'!I1929="","",'Support - Calculation Detail'!I1929)</f>
        <v>0</v>
      </c>
      <c r="K1929">
        <f>IF('Support - Calculation Detail'!K1929="","",'Support - Calculation Detail'!K1929)</f>
        <v>19707</v>
      </c>
      <c r="L1929">
        <f>IF('Support - Calculation Detail'!L1929="","",'Support - Calculation Detail'!L1929)</f>
        <v>0</v>
      </c>
      <c r="M1929">
        <f>IF('Support - Calculation Detail'!M1929="","",'Support - Calculation Detail'!M1929)</f>
        <v>0</v>
      </c>
      <c r="N1929">
        <f>IF('Support - Calculation Detail'!N1929="","",'Support - Calculation Detail'!N1929)</f>
        <v>0</v>
      </c>
      <c r="P1929">
        <f>IF('Support - Calculation Detail'!O1929="","",'Support - Calculation Detail'!O1929)</f>
        <v>19707</v>
      </c>
      <c r="Q1929" t="b">
        <v>1</v>
      </c>
      <c r="R1929" t="str">
        <f t="shared" si="150"/>
        <v>5220004</v>
      </c>
      <c r="S1929" t="str">
        <f t="shared" si="151"/>
        <v>5220004-TF</v>
      </c>
      <c r="T1929" t="str">
        <f t="shared" si="152"/>
        <v>5220004-TF</v>
      </c>
      <c r="U1929" t="str">
        <f t="shared" si="153"/>
        <v>2</v>
      </c>
      <c r="V1929" t="str">
        <f t="shared" si="154"/>
        <v>TF</v>
      </c>
    </row>
    <row r="1930" spans="1:22" x14ac:dyDescent="0.35">
      <c r="A1930" t="str">
        <f>IF('Support - Calculation Detail'!A1930="","",LEFT('Support - Calculation Detail'!A1930,7)&amp;"-"&amp;RIGHT('Support - Calculation Detail'!A1930,2))</f>
        <v>5220004-UT</v>
      </c>
      <c r="B1930" t="str">
        <f>IF('Support - Calculation Detail'!C1930="","",'Support - Calculation Detail'!C1930)</f>
        <v>52</v>
      </c>
      <c r="C1930" t="str">
        <f>IF('Support - Calculation Detail'!B1930="","",'Support - Calculation Detail'!B1930)</f>
        <v>N</v>
      </c>
      <c r="D1930">
        <f>IF('Support - Calculation Detail'!D1930="","",'Support - Calculation Detail'!D1930)</f>
        <v>21819</v>
      </c>
      <c r="E1930">
        <f>IF('Support - Calculation Detail'!E1930="","",'Support - Calculation Detail'!E1930)</f>
        <v>0</v>
      </c>
      <c r="G1930">
        <f>IF('Support - Calculation Detail'!F1930="","",'Support - Calculation Detail'!F1930)</f>
        <v>21819</v>
      </c>
      <c r="H1930">
        <f>IF('Support - Calculation Detail'!G1930="","",'Support - Calculation Detail'!G1930)</f>
        <v>1.04</v>
      </c>
      <c r="I1930">
        <f>IF('Support - Calculation Detail'!H1930="","",'Support - Calculation Detail'!H1930)</f>
        <v>22692</v>
      </c>
      <c r="J1930">
        <f>IF('Support - Calculation Detail'!I1930="","",'Support - Calculation Detail'!I1930)</f>
        <v>0</v>
      </c>
      <c r="K1930">
        <f>IF('Support - Calculation Detail'!K1930="","",'Support - Calculation Detail'!K1930)</f>
        <v>22692</v>
      </c>
      <c r="L1930">
        <f>IF('Support - Calculation Detail'!L1930="","",'Support - Calculation Detail'!L1930)</f>
        <v>0</v>
      </c>
      <c r="M1930">
        <f>IF('Support - Calculation Detail'!M1930="","",'Support - Calculation Detail'!M1930)</f>
        <v>0</v>
      </c>
      <c r="N1930">
        <f>IF('Support - Calculation Detail'!N1930="","",'Support - Calculation Detail'!N1930)</f>
        <v>0</v>
      </c>
      <c r="P1930">
        <f>IF('Support - Calculation Detail'!O1930="","",'Support - Calculation Detail'!O1930)</f>
        <v>22692</v>
      </c>
      <c r="Q1930" t="b">
        <v>1</v>
      </c>
      <c r="R1930" t="str">
        <f t="shared" si="150"/>
        <v>5220004</v>
      </c>
      <c r="S1930" t="str">
        <f t="shared" si="151"/>
        <v>5220004-UT</v>
      </c>
      <c r="T1930" t="str">
        <f t="shared" si="152"/>
        <v>5220004-UT</v>
      </c>
      <c r="U1930" t="str">
        <f t="shared" si="153"/>
        <v>2</v>
      </c>
      <c r="V1930" t="str">
        <f t="shared" si="154"/>
        <v>UT</v>
      </c>
    </row>
    <row r="1931" spans="1:22" x14ac:dyDescent="0.35">
      <c r="A1931" t="str">
        <f>IF('Support - Calculation Detail'!A1931="","",LEFT('Support - Calculation Detail'!A1931,7)&amp;"-"&amp;RIGHT('Support - Calculation Detail'!A1931,2))</f>
        <v>5220005-UT</v>
      </c>
      <c r="B1931" t="str">
        <f>IF('Support - Calculation Detail'!C1931="","",'Support - Calculation Detail'!C1931)</f>
        <v>52</v>
      </c>
      <c r="C1931" t="str">
        <f>IF('Support - Calculation Detail'!B1931="","",'Support - Calculation Detail'!B1931)</f>
        <v>N</v>
      </c>
      <c r="D1931">
        <f>IF('Support - Calculation Detail'!D1931="","",'Support - Calculation Detail'!D1931)</f>
        <v>15181</v>
      </c>
      <c r="E1931">
        <f>IF('Support - Calculation Detail'!E1931="","",'Support - Calculation Detail'!E1931)</f>
        <v>0</v>
      </c>
      <c r="G1931">
        <f>IF('Support - Calculation Detail'!F1931="","",'Support - Calculation Detail'!F1931)</f>
        <v>15181</v>
      </c>
      <c r="H1931">
        <f>IF('Support - Calculation Detail'!G1931="","",'Support - Calculation Detail'!G1931)</f>
        <v>1.04</v>
      </c>
      <c r="I1931">
        <f>IF('Support - Calculation Detail'!H1931="","",'Support - Calculation Detail'!H1931)</f>
        <v>15788</v>
      </c>
      <c r="J1931">
        <f>IF('Support - Calculation Detail'!I1931="","",'Support - Calculation Detail'!I1931)</f>
        <v>0</v>
      </c>
      <c r="K1931">
        <f>IF('Support - Calculation Detail'!K1931="","",'Support - Calculation Detail'!K1931)</f>
        <v>15788</v>
      </c>
      <c r="L1931">
        <f>IF('Support - Calculation Detail'!L1931="","",'Support - Calculation Detail'!L1931)</f>
        <v>0</v>
      </c>
      <c r="M1931">
        <f>IF('Support - Calculation Detail'!M1931="","",'Support - Calculation Detail'!M1931)</f>
        <v>0</v>
      </c>
      <c r="N1931">
        <f>IF('Support - Calculation Detail'!N1931="","",'Support - Calculation Detail'!N1931)</f>
        <v>0</v>
      </c>
      <c r="P1931">
        <f>IF('Support - Calculation Detail'!O1931="","",'Support - Calculation Detail'!O1931)</f>
        <v>15788</v>
      </c>
      <c r="Q1931" t="b">
        <v>1</v>
      </c>
      <c r="R1931" t="str">
        <f t="shared" si="150"/>
        <v>5220005</v>
      </c>
      <c r="S1931" t="str">
        <f t="shared" si="151"/>
        <v>5220005-UT</v>
      </c>
      <c r="T1931" t="str">
        <f t="shared" si="152"/>
        <v>5220005-UT</v>
      </c>
      <c r="U1931" t="str">
        <f t="shared" si="153"/>
        <v>2</v>
      </c>
      <c r="V1931" t="str">
        <f t="shared" si="154"/>
        <v>UT</v>
      </c>
    </row>
    <row r="1932" spans="1:22" x14ac:dyDescent="0.35">
      <c r="A1932" t="str">
        <f>IF('Support - Calculation Detail'!A1932="","",LEFT('Support - Calculation Detail'!A1932,7)&amp;"-"&amp;RIGHT('Support - Calculation Detail'!A1932,2))</f>
        <v>5220005-TF</v>
      </c>
      <c r="B1932" t="str">
        <f>IF('Support - Calculation Detail'!C1932="","",'Support - Calculation Detail'!C1932)</f>
        <v>52</v>
      </c>
      <c r="C1932" t="str">
        <f>IF('Support - Calculation Detail'!B1932="","",'Support - Calculation Detail'!B1932)</f>
        <v>N</v>
      </c>
      <c r="D1932">
        <f>IF('Support - Calculation Detail'!D1932="","",'Support - Calculation Detail'!D1932)</f>
        <v>11054</v>
      </c>
      <c r="E1932">
        <f>IF('Support - Calculation Detail'!E1932="","",'Support - Calculation Detail'!E1932)</f>
        <v>0</v>
      </c>
      <c r="G1932">
        <f>IF('Support - Calculation Detail'!F1932="","",'Support - Calculation Detail'!F1932)</f>
        <v>11054</v>
      </c>
      <c r="H1932">
        <f>IF('Support - Calculation Detail'!G1932="","",'Support - Calculation Detail'!G1932)</f>
        <v>1.04</v>
      </c>
      <c r="I1932">
        <f>IF('Support - Calculation Detail'!H1932="","",'Support - Calculation Detail'!H1932)</f>
        <v>11496</v>
      </c>
      <c r="J1932">
        <f>IF('Support - Calculation Detail'!I1932="","",'Support - Calculation Detail'!I1932)</f>
        <v>0</v>
      </c>
      <c r="K1932">
        <f>IF('Support - Calculation Detail'!K1932="","",'Support - Calculation Detail'!K1932)</f>
        <v>11496</v>
      </c>
      <c r="L1932">
        <f>IF('Support - Calculation Detail'!L1932="","",'Support - Calculation Detail'!L1932)</f>
        <v>0</v>
      </c>
      <c r="M1932">
        <f>IF('Support - Calculation Detail'!M1932="","",'Support - Calculation Detail'!M1932)</f>
        <v>0</v>
      </c>
      <c r="N1932">
        <f>IF('Support - Calculation Detail'!N1932="","",'Support - Calculation Detail'!N1932)</f>
        <v>0</v>
      </c>
      <c r="P1932">
        <f>IF('Support - Calculation Detail'!O1932="","",'Support - Calculation Detail'!O1932)</f>
        <v>11496</v>
      </c>
      <c r="Q1932" t="b">
        <v>1</v>
      </c>
      <c r="R1932" t="str">
        <f t="shared" si="150"/>
        <v>5220005</v>
      </c>
      <c r="S1932" t="str">
        <f t="shared" si="151"/>
        <v>5220005-TF</v>
      </c>
      <c r="T1932" t="str">
        <f t="shared" si="152"/>
        <v>5220005-TF</v>
      </c>
      <c r="U1932" t="str">
        <f t="shared" si="153"/>
        <v>2</v>
      </c>
      <c r="V1932" t="str">
        <f t="shared" si="154"/>
        <v>TF</v>
      </c>
    </row>
    <row r="1933" spans="1:22" x14ac:dyDescent="0.35">
      <c r="A1933" t="str">
        <f>IF('Support - Calculation Detail'!A1933="","",LEFT('Support - Calculation Detail'!A1933,7)&amp;"-"&amp;RIGHT('Support - Calculation Detail'!A1933,2))</f>
        <v>5220006-TF</v>
      </c>
      <c r="B1933" t="str">
        <f>IF('Support - Calculation Detail'!C1933="","",'Support - Calculation Detail'!C1933)</f>
        <v>52</v>
      </c>
      <c r="C1933" t="str">
        <f>IF('Support - Calculation Detail'!B1933="","",'Support - Calculation Detail'!B1933)</f>
        <v>N</v>
      </c>
      <c r="D1933">
        <f>IF('Support - Calculation Detail'!D1933="","",'Support - Calculation Detail'!D1933)</f>
        <v>10611</v>
      </c>
      <c r="E1933">
        <f>IF('Support - Calculation Detail'!E1933="","",'Support - Calculation Detail'!E1933)</f>
        <v>0</v>
      </c>
      <c r="G1933">
        <f>IF('Support - Calculation Detail'!F1933="","",'Support - Calculation Detail'!F1933)</f>
        <v>10611</v>
      </c>
      <c r="H1933">
        <f>IF('Support - Calculation Detail'!G1933="","",'Support - Calculation Detail'!G1933)</f>
        <v>1.04</v>
      </c>
      <c r="I1933">
        <f>IF('Support - Calculation Detail'!H1933="","",'Support - Calculation Detail'!H1933)</f>
        <v>11035</v>
      </c>
      <c r="J1933">
        <f>IF('Support - Calculation Detail'!I1933="","",'Support - Calculation Detail'!I1933)</f>
        <v>0</v>
      </c>
      <c r="K1933">
        <f>IF('Support - Calculation Detail'!K1933="","",'Support - Calculation Detail'!K1933)</f>
        <v>11035</v>
      </c>
      <c r="L1933">
        <f>IF('Support - Calculation Detail'!L1933="","",'Support - Calculation Detail'!L1933)</f>
        <v>0</v>
      </c>
      <c r="M1933">
        <f>IF('Support - Calculation Detail'!M1933="","",'Support - Calculation Detail'!M1933)</f>
        <v>0</v>
      </c>
      <c r="N1933">
        <f>IF('Support - Calculation Detail'!N1933="","",'Support - Calculation Detail'!N1933)</f>
        <v>0</v>
      </c>
      <c r="P1933">
        <f>IF('Support - Calculation Detail'!O1933="","",'Support - Calculation Detail'!O1933)</f>
        <v>11035</v>
      </c>
      <c r="Q1933" t="b">
        <v>1</v>
      </c>
      <c r="R1933" t="str">
        <f t="shared" si="150"/>
        <v>5220006</v>
      </c>
      <c r="S1933" t="str">
        <f t="shared" si="151"/>
        <v>5220006-TF</v>
      </c>
      <c r="T1933" t="str">
        <f t="shared" si="152"/>
        <v>5220006-TF</v>
      </c>
      <c r="U1933" t="str">
        <f t="shared" si="153"/>
        <v>2</v>
      </c>
      <c r="V1933" t="str">
        <f t="shared" si="154"/>
        <v>TF</v>
      </c>
    </row>
    <row r="1934" spans="1:22" x14ac:dyDescent="0.35">
      <c r="A1934" t="str">
        <f>IF('Support - Calculation Detail'!A1934="","",LEFT('Support - Calculation Detail'!A1934,7)&amp;"-"&amp;RIGHT('Support - Calculation Detail'!A1934,2))</f>
        <v>5220006-UT</v>
      </c>
      <c r="B1934" t="str">
        <f>IF('Support - Calculation Detail'!C1934="","",'Support - Calculation Detail'!C1934)</f>
        <v>52</v>
      </c>
      <c r="C1934" t="str">
        <f>IF('Support - Calculation Detail'!B1934="","",'Support - Calculation Detail'!B1934)</f>
        <v>N</v>
      </c>
      <c r="D1934">
        <f>IF('Support - Calculation Detail'!D1934="","",'Support - Calculation Detail'!D1934)</f>
        <v>10174</v>
      </c>
      <c r="E1934">
        <f>IF('Support - Calculation Detail'!E1934="","",'Support - Calculation Detail'!E1934)</f>
        <v>0</v>
      </c>
      <c r="G1934">
        <f>IF('Support - Calculation Detail'!F1934="","",'Support - Calculation Detail'!F1934)</f>
        <v>10174</v>
      </c>
      <c r="H1934">
        <f>IF('Support - Calculation Detail'!G1934="","",'Support - Calculation Detail'!G1934)</f>
        <v>1.04</v>
      </c>
      <c r="I1934">
        <f>IF('Support - Calculation Detail'!H1934="","",'Support - Calculation Detail'!H1934)</f>
        <v>10581</v>
      </c>
      <c r="J1934">
        <f>IF('Support - Calculation Detail'!I1934="","",'Support - Calculation Detail'!I1934)</f>
        <v>0</v>
      </c>
      <c r="K1934">
        <f>IF('Support - Calculation Detail'!K1934="","",'Support - Calculation Detail'!K1934)</f>
        <v>10581</v>
      </c>
      <c r="L1934">
        <f>IF('Support - Calculation Detail'!L1934="","",'Support - Calculation Detail'!L1934)</f>
        <v>0</v>
      </c>
      <c r="M1934">
        <f>IF('Support - Calculation Detail'!M1934="","",'Support - Calculation Detail'!M1934)</f>
        <v>0</v>
      </c>
      <c r="N1934">
        <f>IF('Support - Calculation Detail'!N1934="","",'Support - Calculation Detail'!N1934)</f>
        <v>0</v>
      </c>
      <c r="P1934">
        <f>IF('Support - Calculation Detail'!O1934="","",'Support - Calculation Detail'!O1934)</f>
        <v>10581</v>
      </c>
      <c r="Q1934" t="b">
        <v>1</v>
      </c>
      <c r="R1934" t="str">
        <f t="shared" si="150"/>
        <v>5220006</v>
      </c>
      <c r="S1934" t="str">
        <f t="shared" si="151"/>
        <v>5220006-UT</v>
      </c>
      <c r="T1934" t="str">
        <f t="shared" si="152"/>
        <v>5220006-UT</v>
      </c>
      <c r="U1934" t="str">
        <f t="shared" si="153"/>
        <v>2</v>
      </c>
      <c r="V1934" t="str">
        <f t="shared" si="154"/>
        <v>UT</v>
      </c>
    </row>
    <row r="1935" spans="1:22" x14ac:dyDescent="0.35">
      <c r="A1935" t="str">
        <f>IF('Support - Calculation Detail'!A1935="","",LEFT('Support - Calculation Detail'!A1935,7)&amp;"-"&amp;RIGHT('Support - Calculation Detail'!A1935,2))</f>
        <v>5220007-UT</v>
      </c>
      <c r="B1935" t="str">
        <f>IF('Support - Calculation Detail'!C1935="","",'Support - Calculation Detail'!C1935)</f>
        <v>52</v>
      </c>
      <c r="C1935" t="str">
        <f>IF('Support - Calculation Detail'!B1935="","",'Support - Calculation Detail'!B1935)</f>
        <v>N</v>
      </c>
      <c r="D1935">
        <f>IF('Support - Calculation Detail'!D1935="","",'Support - Calculation Detail'!D1935)</f>
        <v>25365</v>
      </c>
      <c r="E1935">
        <f>IF('Support - Calculation Detail'!E1935="","",'Support - Calculation Detail'!E1935)</f>
        <v>0</v>
      </c>
      <c r="G1935">
        <f>IF('Support - Calculation Detail'!F1935="","",'Support - Calculation Detail'!F1935)</f>
        <v>25365</v>
      </c>
      <c r="H1935">
        <f>IF('Support - Calculation Detail'!G1935="","",'Support - Calculation Detail'!G1935)</f>
        <v>1.04</v>
      </c>
      <c r="I1935">
        <f>IF('Support - Calculation Detail'!H1935="","",'Support - Calculation Detail'!H1935)</f>
        <v>26380</v>
      </c>
      <c r="J1935">
        <f>IF('Support - Calculation Detail'!I1935="","",'Support - Calculation Detail'!I1935)</f>
        <v>0</v>
      </c>
      <c r="K1935">
        <f>IF('Support - Calculation Detail'!K1935="","",'Support - Calculation Detail'!K1935)</f>
        <v>26380</v>
      </c>
      <c r="L1935">
        <f>IF('Support - Calculation Detail'!L1935="","",'Support - Calculation Detail'!L1935)</f>
        <v>0</v>
      </c>
      <c r="M1935">
        <f>IF('Support - Calculation Detail'!M1935="","",'Support - Calculation Detail'!M1935)</f>
        <v>0</v>
      </c>
      <c r="N1935">
        <f>IF('Support - Calculation Detail'!N1935="","",'Support - Calculation Detail'!N1935)</f>
        <v>0</v>
      </c>
      <c r="P1935">
        <f>IF('Support - Calculation Detail'!O1935="","",'Support - Calculation Detail'!O1935)</f>
        <v>26380</v>
      </c>
      <c r="Q1935" t="b">
        <v>1</v>
      </c>
      <c r="R1935" t="str">
        <f t="shared" si="150"/>
        <v>5220007</v>
      </c>
      <c r="S1935" t="str">
        <f t="shared" si="151"/>
        <v>5220007-UT</v>
      </c>
      <c r="T1935" t="str">
        <f t="shared" si="152"/>
        <v>5220007-UT</v>
      </c>
      <c r="U1935" t="str">
        <f t="shared" si="153"/>
        <v>2</v>
      </c>
      <c r="V1935" t="str">
        <f t="shared" si="154"/>
        <v>UT</v>
      </c>
    </row>
    <row r="1936" spans="1:22" x14ac:dyDescent="0.35">
      <c r="A1936" t="str">
        <f>IF('Support - Calculation Detail'!A1936="","",LEFT('Support - Calculation Detail'!A1936,7)&amp;"-"&amp;RIGHT('Support - Calculation Detail'!A1936,2))</f>
        <v>5220007-TF</v>
      </c>
      <c r="B1936" t="str">
        <f>IF('Support - Calculation Detail'!C1936="","",'Support - Calculation Detail'!C1936)</f>
        <v>52</v>
      </c>
      <c r="C1936" t="str">
        <f>IF('Support - Calculation Detail'!B1936="","",'Support - Calculation Detail'!B1936)</f>
        <v>N</v>
      </c>
      <c r="D1936">
        <f>IF('Support - Calculation Detail'!D1936="","",'Support - Calculation Detail'!D1936)</f>
        <v>27386</v>
      </c>
      <c r="E1936">
        <f>IF('Support - Calculation Detail'!E1936="","",'Support - Calculation Detail'!E1936)</f>
        <v>0</v>
      </c>
      <c r="G1936">
        <f>IF('Support - Calculation Detail'!F1936="","",'Support - Calculation Detail'!F1936)</f>
        <v>27386</v>
      </c>
      <c r="H1936">
        <f>IF('Support - Calculation Detail'!G1936="","",'Support - Calculation Detail'!G1936)</f>
        <v>1.04</v>
      </c>
      <c r="I1936">
        <f>IF('Support - Calculation Detail'!H1936="","",'Support - Calculation Detail'!H1936)</f>
        <v>28481</v>
      </c>
      <c r="J1936">
        <f>IF('Support - Calculation Detail'!I1936="","",'Support - Calculation Detail'!I1936)</f>
        <v>0</v>
      </c>
      <c r="K1936">
        <f>IF('Support - Calculation Detail'!K1936="","",'Support - Calculation Detail'!K1936)</f>
        <v>28481</v>
      </c>
      <c r="L1936">
        <f>IF('Support - Calculation Detail'!L1936="","",'Support - Calculation Detail'!L1936)</f>
        <v>0</v>
      </c>
      <c r="M1936">
        <f>IF('Support - Calculation Detail'!M1936="","",'Support - Calculation Detail'!M1936)</f>
        <v>0</v>
      </c>
      <c r="N1936">
        <f>IF('Support - Calculation Detail'!N1936="","",'Support - Calculation Detail'!N1936)</f>
        <v>0</v>
      </c>
      <c r="P1936">
        <f>IF('Support - Calculation Detail'!O1936="","",'Support - Calculation Detail'!O1936)</f>
        <v>28481</v>
      </c>
      <c r="Q1936" t="b">
        <v>1</v>
      </c>
      <c r="R1936" t="str">
        <f t="shared" si="150"/>
        <v>5220007</v>
      </c>
      <c r="S1936" t="str">
        <f t="shared" si="151"/>
        <v>5220007-TF</v>
      </c>
      <c r="T1936" t="str">
        <f t="shared" si="152"/>
        <v>5220007-TF</v>
      </c>
      <c r="U1936" t="str">
        <f t="shared" si="153"/>
        <v>2</v>
      </c>
      <c r="V1936" t="str">
        <f t="shared" si="154"/>
        <v>TF</v>
      </c>
    </row>
    <row r="1937" spans="1:22" x14ac:dyDescent="0.35">
      <c r="A1937" t="str">
        <f>IF('Support - Calculation Detail'!A1937="","",LEFT('Support - Calculation Detail'!A1937,7)&amp;"-"&amp;RIGHT('Support - Calculation Detail'!A1937,2))</f>
        <v>5220008-TF</v>
      </c>
      <c r="B1937" t="str">
        <f>IF('Support - Calculation Detail'!C1937="","",'Support - Calculation Detail'!C1937)</f>
        <v>52</v>
      </c>
      <c r="C1937" t="str">
        <f>IF('Support - Calculation Detail'!B1937="","",'Support - Calculation Detail'!B1937)</f>
        <v>N</v>
      </c>
      <c r="D1937">
        <f>IF('Support - Calculation Detail'!D1937="","",'Support - Calculation Detail'!D1937)</f>
        <v>192925</v>
      </c>
      <c r="E1937">
        <f>IF('Support - Calculation Detail'!E1937="","",'Support - Calculation Detail'!E1937)</f>
        <v>0</v>
      </c>
      <c r="G1937">
        <f>IF('Support - Calculation Detail'!F1937="","",'Support - Calculation Detail'!F1937)</f>
        <v>192925</v>
      </c>
      <c r="H1937">
        <f>IF('Support - Calculation Detail'!G1937="","",'Support - Calculation Detail'!G1937)</f>
        <v>1.04</v>
      </c>
      <c r="I1937">
        <f>IF('Support - Calculation Detail'!H1937="","",'Support - Calculation Detail'!H1937)</f>
        <v>200642</v>
      </c>
      <c r="J1937">
        <f>IF('Support - Calculation Detail'!I1937="","",'Support - Calculation Detail'!I1937)</f>
        <v>0</v>
      </c>
      <c r="K1937">
        <f>IF('Support - Calculation Detail'!K1937="","",'Support - Calculation Detail'!K1937)</f>
        <v>200642</v>
      </c>
      <c r="L1937">
        <f>IF('Support - Calculation Detail'!L1937="","",'Support - Calculation Detail'!L1937)</f>
        <v>0</v>
      </c>
      <c r="M1937">
        <f>IF('Support - Calculation Detail'!M1937="","",'Support - Calculation Detail'!M1937)</f>
        <v>0</v>
      </c>
      <c r="N1937">
        <f>IF('Support - Calculation Detail'!N1937="","",'Support - Calculation Detail'!N1937)</f>
        <v>0</v>
      </c>
      <c r="P1937">
        <f>IF('Support - Calculation Detail'!O1937="","",'Support - Calculation Detail'!O1937)</f>
        <v>200642</v>
      </c>
      <c r="Q1937" t="b">
        <v>1</v>
      </c>
      <c r="R1937" t="str">
        <f t="shared" si="150"/>
        <v>5220008</v>
      </c>
      <c r="S1937" t="str">
        <f t="shared" si="151"/>
        <v>5220008-TF</v>
      </c>
      <c r="T1937" t="str">
        <f t="shared" si="152"/>
        <v>5220008-TF</v>
      </c>
      <c r="U1937" t="str">
        <f t="shared" si="153"/>
        <v>2</v>
      </c>
      <c r="V1937" t="str">
        <f t="shared" si="154"/>
        <v>TF</v>
      </c>
    </row>
    <row r="1938" spans="1:22" x14ac:dyDescent="0.35">
      <c r="A1938" t="str">
        <f>IF('Support - Calculation Detail'!A1938="","",LEFT('Support - Calculation Detail'!A1938,7)&amp;"-"&amp;RIGHT('Support - Calculation Detail'!A1938,2))</f>
        <v>5220008-UT</v>
      </c>
      <c r="B1938" t="str">
        <f>IF('Support - Calculation Detail'!C1938="","",'Support - Calculation Detail'!C1938)</f>
        <v>52</v>
      </c>
      <c r="C1938" t="str">
        <f>IF('Support - Calculation Detail'!B1938="","",'Support - Calculation Detail'!B1938)</f>
        <v>N</v>
      </c>
      <c r="D1938">
        <f>IF('Support - Calculation Detail'!D1938="","",'Support - Calculation Detail'!D1938)</f>
        <v>33497</v>
      </c>
      <c r="E1938">
        <f>IF('Support - Calculation Detail'!E1938="","",'Support - Calculation Detail'!E1938)</f>
        <v>0</v>
      </c>
      <c r="G1938">
        <f>IF('Support - Calculation Detail'!F1938="","",'Support - Calculation Detail'!F1938)</f>
        <v>33497</v>
      </c>
      <c r="H1938">
        <f>IF('Support - Calculation Detail'!G1938="","",'Support - Calculation Detail'!G1938)</f>
        <v>1.04</v>
      </c>
      <c r="I1938">
        <f>IF('Support - Calculation Detail'!H1938="","",'Support - Calculation Detail'!H1938)</f>
        <v>34837</v>
      </c>
      <c r="J1938">
        <f>IF('Support - Calculation Detail'!I1938="","",'Support - Calculation Detail'!I1938)</f>
        <v>0</v>
      </c>
      <c r="K1938">
        <f>IF('Support - Calculation Detail'!K1938="","",'Support - Calculation Detail'!K1938)</f>
        <v>34837</v>
      </c>
      <c r="L1938">
        <f>IF('Support - Calculation Detail'!L1938="","",'Support - Calculation Detail'!L1938)</f>
        <v>0</v>
      </c>
      <c r="M1938">
        <f>IF('Support - Calculation Detail'!M1938="","",'Support - Calculation Detail'!M1938)</f>
        <v>0</v>
      </c>
      <c r="N1938">
        <f>IF('Support - Calculation Detail'!N1938="","",'Support - Calculation Detail'!N1938)</f>
        <v>0</v>
      </c>
      <c r="P1938">
        <f>IF('Support - Calculation Detail'!O1938="","",'Support - Calculation Detail'!O1938)</f>
        <v>34837</v>
      </c>
      <c r="Q1938" t="b">
        <v>1</v>
      </c>
      <c r="R1938" t="str">
        <f t="shared" si="150"/>
        <v>5220008</v>
      </c>
      <c r="S1938" t="str">
        <f t="shared" si="151"/>
        <v>5220008-UT</v>
      </c>
      <c r="T1938" t="str">
        <f t="shared" si="152"/>
        <v>5220008-UT</v>
      </c>
      <c r="U1938" t="str">
        <f t="shared" si="153"/>
        <v>2</v>
      </c>
      <c r="V1938" t="str">
        <f t="shared" si="154"/>
        <v>UT</v>
      </c>
    </row>
    <row r="1939" spans="1:22" x14ac:dyDescent="0.35">
      <c r="A1939" t="str">
        <f>IF('Support - Calculation Detail'!A1939="","",LEFT('Support - Calculation Detail'!A1939,7)&amp;"-"&amp;RIGHT('Support - Calculation Detail'!A1939,2))</f>
        <v>5220009-UT</v>
      </c>
      <c r="B1939" t="str">
        <f>IF('Support - Calculation Detail'!C1939="","",'Support - Calculation Detail'!C1939)</f>
        <v>52</v>
      </c>
      <c r="C1939" t="str">
        <f>IF('Support - Calculation Detail'!B1939="","",'Support - Calculation Detail'!B1939)</f>
        <v>N</v>
      </c>
      <c r="D1939">
        <f>IF('Support - Calculation Detail'!D1939="","",'Support - Calculation Detail'!D1939)</f>
        <v>27691</v>
      </c>
      <c r="E1939">
        <f>IF('Support - Calculation Detail'!E1939="","",'Support - Calculation Detail'!E1939)</f>
        <v>0</v>
      </c>
      <c r="G1939">
        <f>IF('Support - Calculation Detail'!F1939="","",'Support - Calculation Detail'!F1939)</f>
        <v>27691</v>
      </c>
      <c r="H1939">
        <f>IF('Support - Calculation Detail'!G1939="","",'Support - Calculation Detail'!G1939)</f>
        <v>1.04</v>
      </c>
      <c r="I1939">
        <f>IF('Support - Calculation Detail'!H1939="","",'Support - Calculation Detail'!H1939)</f>
        <v>28799</v>
      </c>
      <c r="J1939">
        <f>IF('Support - Calculation Detail'!I1939="","",'Support - Calculation Detail'!I1939)</f>
        <v>0</v>
      </c>
      <c r="K1939">
        <f>IF('Support - Calculation Detail'!K1939="","",'Support - Calculation Detail'!K1939)</f>
        <v>28799</v>
      </c>
      <c r="L1939">
        <f>IF('Support - Calculation Detail'!L1939="","",'Support - Calculation Detail'!L1939)</f>
        <v>0</v>
      </c>
      <c r="M1939">
        <f>IF('Support - Calculation Detail'!M1939="","",'Support - Calculation Detail'!M1939)</f>
        <v>0</v>
      </c>
      <c r="N1939">
        <f>IF('Support - Calculation Detail'!N1939="","",'Support - Calculation Detail'!N1939)</f>
        <v>0</v>
      </c>
      <c r="P1939">
        <f>IF('Support - Calculation Detail'!O1939="","",'Support - Calculation Detail'!O1939)</f>
        <v>28799</v>
      </c>
      <c r="Q1939" t="b">
        <v>1</v>
      </c>
      <c r="R1939" t="str">
        <f t="shared" si="150"/>
        <v>5220009</v>
      </c>
      <c r="S1939" t="str">
        <f t="shared" si="151"/>
        <v>5220009-UT</v>
      </c>
      <c r="T1939" t="str">
        <f t="shared" si="152"/>
        <v>5220009-UT</v>
      </c>
      <c r="U1939" t="str">
        <f t="shared" si="153"/>
        <v>2</v>
      </c>
      <c r="V1939" t="str">
        <f t="shared" si="154"/>
        <v>UT</v>
      </c>
    </row>
    <row r="1940" spans="1:22" x14ac:dyDescent="0.35">
      <c r="A1940" t="str">
        <f>IF('Support - Calculation Detail'!A1940="","",LEFT('Support - Calculation Detail'!A1940,7)&amp;"-"&amp;RIGHT('Support - Calculation Detail'!A1940,2))</f>
        <v>5220009-TF</v>
      </c>
      <c r="B1940" t="str">
        <f>IF('Support - Calculation Detail'!C1940="","",'Support - Calculation Detail'!C1940)</f>
        <v>52</v>
      </c>
      <c r="C1940" t="str">
        <f>IF('Support - Calculation Detail'!B1940="","",'Support - Calculation Detail'!B1940)</f>
        <v>N</v>
      </c>
      <c r="D1940">
        <f>IF('Support - Calculation Detail'!D1940="","",'Support - Calculation Detail'!D1940)</f>
        <v>15664</v>
      </c>
      <c r="E1940">
        <f>IF('Support - Calculation Detail'!E1940="","",'Support - Calculation Detail'!E1940)</f>
        <v>0</v>
      </c>
      <c r="G1940">
        <f>IF('Support - Calculation Detail'!F1940="","",'Support - Calculation Detail'!F1940)</f>
        <v>15664</v>
      </c>
      <c r="H1940">
        <f>IF('Support - Calculation Detail'!G1940="","",'Support - Calculation Detail'!G1940)</f>
        <v>1.04</v>
      </c>
      <c r="I1940">
        <f>IF('Support - Calculation Detail'!H1940="","",'Support - Calculation Detail'!H1940)</f>
        <v>16291</v>
      </c>
      <c r="J1940">
        <f>IF('Support - Calculation Detail'!I1940="","",'Support - Calculation Detail'!I1940)</f>
        <v>0</v>
      </c>
      <c r="K1940">
        <f>IF('Support - Calculation Detail'!K1940="","",'Support - Calculation Detail'!K1940)</f>
        <v>16291</v>
      </c>
      <c r="L1940">
        <f>IF('Support - Calculation Detail'!L1940="","",'Support - Calculation Detail'!L1940)</f>
        <v>0</v>
      </c>
      <c r="M1940">
        <f>IF('Support - Calculation Detail'!M1940="","",'Support - Calculation Detail'!M1940)</f>
        <v>0</v>
      </c>
      <c r="N1940">
        <f>IF('Support - Calculation Detail'!N1940="","",'Support - Calculation Detail'!N1940)</f>
        <v>0</v>
      </c>
      <c r="P1940">
        <f>IF('Support - Calculation Detail'!O1940="","",'Support - Calculation Detail'!O1940)</f>
        <v>16291</v>
      </c>
      <c r="Q1940" t="b">
        <v>1</v>
      </c>
      <c r="R1940" t="str">
        <f t="shared" si="150"/>
        <v>5220009</v>
      </c>
      <c r="S1940" t="str">
        <f t="shared" si="151"/>
        <v>5220009-TF</v>
      </c>
      <c r="T1940" t="str">
        <f t="shared" si="152"/>
        <v>5220009-TF</v>
      </c>
      <c r="U1940" t="str">
        <f t="shared" si="153"/>
        <v>2</v>
      </c>
      <c r="V1940" t="str">
        <f t="shared" si="154"/>
        <v>TF</v>
      </c>
    </row>
    <row r="1941" spans="1:22" x14ac:dyDescent="0.35">
      <c r="A1941" t="str">
        <f>IF('Support - Calculation Detail'!A1941="","",LEFT('Support - Calculation Detail'!A1941,7)&amp;"-"&amp;RIGHT('Support - Calculation Detail'!A1941,2))</f>
        <v>5220010-UT</v>
      </c>
      <c r="B1941" t="str">
        <f>IF('Support - Calculation Detail'!C1941="","",'Support - Calculation Detail'!C1941)</f>
        <v>52</v>
      </c>
      <c r="C1941" t="str">
        <f>IF('Support - Calculation Detail'!B1941="","",'Support - Calculation Detail'!B1941)</f>
        <v>N</v>
      </c>
      <c r="D1941">
        <f>IF('Support - Calculation Detail'!D1941="","",'Support - Calculation Detail'!D1941)</f>
        <v>207226</v>
      </c>
      <c r="E1941">
        <f>IF('Support - Calculation Detail'!E1941="","",'Support - Calculation Detail'!E1941)</f>
        <v>0</v>
      </c>
      <c r="G1941">
        <f>IF('Support - Calculation Detail'!F1941="","",'Support - Calculation Detail'!F1941)</f>
        <v>207226</v>
      </c>
      <c r="H1941">
        <f>IF('Support - Calculation Detail'!G1941="","",'Support - Calculation Detail'!G1941)</f>
        <v>1.04</v>
      </c>
      <c r="I1941">
        <f>IF('Support - Calculation Detail'!H1941="","",'Support - Calculation Detail'!H1941)</f>
        <v>215515</v>
      </c>
      <c r="J1941">
        <f>IF('Support - Calculation Detail'!I1941="","",'Support - Calculation Detail'!I1941)</f>
        <v>0</v>
      </c>
      <c r="K1941">
        <f>IF('Support - Calculation Detail'!K1941="","",'Support - Calculation Detail'!K1941)</f>
        <v>215515</v>
      </c>
      <c r="L1941">
        <f>IF('Support - Calculation Detail'!L1941="","",'Support - Calculation Detail'!L1941)</f>
        <v>0</v>
      </c>
      <c r="M1941">
        <f>IF('Support - Calculation Detail'!M1941="","",'Support - Calculation Detail'!M1941)</f>
        <v>0</v>
      </c>
      <c r="N1941">
        <f>IF('Support - Calculation Detail'!N1941="","",'Support - Calculation Detail'!N1941)</f>
        <v>0</v>
      </c>
      <c r="P1941">
        <f>IF('Support - Calculation Detail'!O1941="","",'Support - Calculation Detail'!O1941)</f>
        <v>215515</v>
      </c>
      <c r="Q1941" t="b">
        <v>1</v>
      </c>
      <c r="R1941" t="str">
        <f t="shared" si="150"/>
        <v>5220010</v>
      </c>
      <c r="S1941" t="str">
        <f t="shared" si="151"/>
        <v>5220010-UT</v>
      </c>
      <c r="T1941" t="str">
        <f t="shared" si="152"/>
        <v>5220010-UT</v>
      </c>
      <c r="U1941" t="str">
        <f t="shared" si="153"/>
        <v>2</v>
      </c>
      <c r="V1941" t="str">
        <f t="shared" si="154"/>
        <v>UT</v>
      </c>
    </row>
    <row r="1942" spans="1:22" x14ac:dyDescent="0.35">
      <c r="A1942" t="str">
        <f>IF('Support - Calculation Detail'!A1942="","",LEFT('Support - Calculation Detail'!A1942,7)&amp;"-"&amp;RIGHT('Support - Calculation Detail'!A1942,2))</f>
        <v>5220011-UT</v>
      </c>
      <c r="B1942" t="str">
        <f>IF('Support - Calculation Detail'!C1942="","",'Support - Calculation Detail'!C1942)</f>
        <v>52</v>
      </c>
      <c r="C1942" t="str">
        <f>IF('Support - Calculation Detail'!B1942="","",'Support - Calculation Detail'!B1942)</f>
        <v>N</v>
      </c>
      <c r="D1942">
        <f>IF('Support - Calculation Detail'!D1942="","",'Support - Calculation Detail'!D1942)</f>
        <v>36818</v>
      </c>
      <c r="E1942">
        <f>IF('Support - Calculation Detail'!E1942="","",'Support - Calculation Detail'!E1942)</f>
        <v>0</v>
      </c>
      <c r="G1942">
        <f>IF('Support - Calculation Detail'!F1942="","",'Support - Calculation Detail'!F1942)</f>
        <v>36818</v>
      </c>
      <c r="H1942">
        <f>IF('Support - Calculation Detail'!G1942="","",'Support - Calculation Detail'!G1942)</f>
        <v>1.04</v>
      </c>
      <c r="I1942">
        <f>IF('Support - Calculation Detail'!H1942="","",'Support - Calculation Detail'!H1942)</f>
        <v>38291</v>
      </c>
      <c r="J1942">
        <f>IF('Support - Calculation Detail'!I1942="","",'Support - Calculation Detail'!I1942)</f>
        <v>0</v>
      </c>
      <c r="K1942">
        <f>IF('Support - Calculation Detail'!K1942="","",'Support - Calculation Detail'!K1942)</f>
        <v>38291</v>
      </c>
      <c r="L1942">
        <f>IF('Support - Calculation Detail'!L1942="","",'Support - Calculation Detail'!L1942)</f>
        <v>0</v>
      </c>
      <c r="M1942">
        <f>IF('Support - Calculation Detail'!M1942="","",'Support - Calculation Detail'!M1942)</f>
        <v>0</v>
      </c>
      <c r="N1942">
        <f>IF('Support - Calculation Detail'!N1942="","",'Support - Calculation Detail'!N1942)</f>
        <v>0</v>
      </c>
      <c r="P1942">
        <f>IF('Support - Calculation Detail'!O1942="","",'Support - Calculation Detail'!O1942)</f>
        <v>38291</v>
      </c>
      <c r="Q1942" t="b">
        <v>1</v>
      </c>
      <c r="R1942" t="str">
        <f t="shared" si="150"/>
        <v>5220011</v>
      </c>
      <c r="S1942" t="str">
        <f t="shared" si="151"/>
        <v>5220011-UT</v>
      </c>
      <c r="T1942" t="str">
        <f t="shared" si="152"/>
        <v>5220011-UT</v>
      </c>
      <c r="U1942" t="str">
        <f t="shared" si="153"/>
        <v>2</v>
      </c>
      <c r="V1942" t="str">
        <f t="shared" si="154"/>
        <v>UT</v>
      </c>
    </row>
    <row r="1943" spans="1:22" x14ac:dyDescent="0.35">
      <c r="A1943" t="str">
        <f>IF('Support - Calculation Detail'!A1943="","",LEFT('Support - Calculation Detail'!A1943,7)&amp;"-"&amp;RIGHT('Support - Calculation Detail'!A1943,2))</f>
        <v>5220011-TF</v>
      </c>
      <c r="B1943" t="str">
        <f>IF('Support - Calculation Detail'!C1943="","",'Support - Calculation Detail'!C1943)</f>
        <v>52</v>
      </c>
      <c r="C1943" t="str">
        <f>IF('Support - Calculation Detail'!B1943="","",'Support - Calculation Detail'!B1943)</f>
        <v>N</v>
      </c>
      <c r="D1943">
        <f>IF('Support - Calculation Detail'!D1943="","",'Support - Calculation Detail'!D1943)</f>
        <v>49398</v>
      </c>
      <c r="E1943">
        <f>IF('Support - Calculation Detail'!E1943="","",'Support - Calculation Detail'!E1943)</f>
        <v>0</v>
      </c>
      <c r="G1943">
        <f>IF('Support - Calculation Detail'!F1943="","",'Support - Calculation Detail'!F1943)</f>
        <v>49398</v>
      </c>
      <c r="H1943">
        <f>IF('Support - Calculation Detail'!G1943="","",'Support - Calculation Detail'!G1943)</f>
        <v>1.04</v>
      </c>
      <c r="I1943">
        <f>IF('Support - Calculation Detail'!H1943="","",'Support - Calculation Detail'!H1943)</f>
        <v>51374</v>
      </c>
      <c r="J1943">
        <f>IF('Support - Calculation Detail'!I1943="","",'Support - Calculation Detail'!I1943)</f>
        <v>0</v>
      </c>
      <c r="K1943">
        <f>IF('Support - Calculation Detail'!K1943="","",'Support - Calculation Detail'!K1943)</f>
        <v>51374</v>
      </c>
      <c r="L1943">
        <f>IF('Support - Calculation Detail'!L1943="","",'Support - Calculation Detail'!L1943)</f>
        <v>0</v>
      </c>
      <c r="M1943">
        <f>IF('Support - Calculation Detail'!M1943="","",'Support - Calculation Detail'!M1943)</f>
        <v>0</v>
      </c>
      <c r="N1943">
        <f>IF('Support - Calculation Detail'!N1943="","",'Support - Calculation Detail'!N1943)</f>
        <v>0</v>
      </c>
      <c r="P1943">
        <f>IF('Support - Calculation Detail'!O1943="","",'Support - Calculation Detail'!O1943)</f>
        <v>51374</v>
      </c>
      <c r="Q1943" t="b">
        <v>1</v>
      </c>
      <c r="R1943" t="str">
        <f t="shared" si="150"/>
        <v>5220011</v>
      </c>
      <c r="S1943" t="str">
        <f t="shared" si="151"/>
        <v>5220011-TF</v>
      </c>
      <c r="T1943" t="str">
        <f t="shared" si="152"/>
        <v>5220011-TF</v>
      </c>
      <c r="U1943" t="str">
        <f t="shared" si="153"/>
        <v>2</v>
      </c>
      <c r="V1943" t="str">
        <f t="shared" si="154"/>
        <v>TF</v>
      </c>
    </row>
    <row r="1944" spans="1:22" x14ac:dyDescent="0.35">
      <c r="A1944" t="str">
        <f>IF('Support - Calculation Detail'!A1944="","",LEFT('Support - Calculation Detail'!A1944,7)&amp;"-"&amp;RIGHT('Support - Calculation Detail'!A1944,2))</f>
        <v>5220012-TF</v>
      </c>
      <c r="B1944" t="str">
        <f>IF('Support - Calculation Detail'!C1944="","",'Support - Calculation Detail'!C1944)</f>
        <v>52</v>
      </c>
      <c r="C1944" t="str">
        <f>IF('Support - Calculation Detail'!B1944="","",'Support - Calculation Detail'!B1944)</f>
        <v>N</v>
      </c>
      <c r="D1944">
        <f>IF('Support - Calculation Detail'!D1944="","",'Support - Calculation Detail'!D1944)</f>
        <v>37520</v>
      </c>
      <c r="E1944">
        <f>IF('Support - Calculation Detail'!E1944="","",'Support - Calculation Detail'!E1944)</f>
        <v>0</v>
      </c>
      <c r="G1944">
        <f>IF('Support - Calculation Detail'!F1944="","",'Support - Calculation Detail'!F1944)</f>
        <v>37520</v>
      </c>
      <c r="H1944">
        <f>IF('Support - Calculation Detail'!G1944="","",'Support - Calculation Detail'!G1944)</f>
        <v>1.04</v>
      </c>
      <c r="I1944">
        <f>IF('Support - Calculation Detail'!H1944="","",'Support - Calculation Detail'!H1944)</f>
        <v>39021</v>
      </c>
      <c r="J1944">
        <f>IF('Support - Calculation Detail'!I1944="","",'Support - Calculation Detail'!I1944)</f>
        <v>0</v>
      </c>
      <c r="K1944">
        <f>IF('Support - Calculation Detail'!K1944="","",'Support - Calculation Detail'!K1944)</f>
        <v>39021</v>
      </c>
      <c r="L1944">
        <f>IF('Support - Calculation Detail'!L1944="","",'Support - Calculation Detail'!L1944)</f>
        <v>0</v>
      </c>
      <c r="M1944">
        <f>IF('Support - Calculation Detail'!M1944="","",'Support - Calculation Detail'!M1944)</f>
        <v>0</v>
      </c>
      <c r="N1944">
        <f>IF('Support - Calculation Detail'!N1944="","",'Support - Calculation Detail'!N1944)</f>
        <v>0</v>
      </c>
      <c r="P1944">
        <f>IF('Support - Calculation Detail'!O1944="","",'Support - Calculation Detail'!O1944)</f>
        <v>39021</v>
      </c>
      <c r="Q1944" t="b">
        <v>1</v>
      </c>
      <c r="R1944" t="str">
        <f t="shared" si="150"/>
        <v>5220012</v>
      </c>
      <c r="S1944" t="str">
        <f t="shared" si="151"/>
        <v>5220012-TF</v>
      </c>
      <c r="T1944" t="str">
        <f t="shared" si="152"/>
        <v>5220012-TF</v>
      </c>
      <c r="U1944" t="str">
        <f t="shared" si="153"/>
        <v>2</v>
      </c>
      <c r="V1944" t="str">
        <f t="shared" si="154"/>
        <v>TF</v>
      </c>
    </row>
    <row r="1945" spans="1:22" x14ac:dyDescent="0.35">
      <c r="A1945" t="str">
        <f>IF('Support - Calculation Detail'!A1945="","",LEFT('Support - Calculation Detail'!A1945,7)&amp;"-"&amp;RIGHT('Support - Calculation Detail'!A1945,2))</f>
        <v>5220012-UT</v>
      </c>
      <c r="B1945" t="str">
        <f>IF('Support - Calculation Detail'!C1945="","",'Support - Calculation Detail'!C1945)</f>
        <v>52</v>
      </c>
      <c r="C1945" t="str">
        <f>IF('Support - Calculation Detail'!B1945="","",'Support - Calculation Detail'!B1945)</f>
        <v>N</v>
      </c>
      <c r="D1945">
        <f>IF('Support - Calculation Detail'!D1945="","",'Support - Calculation Detail'!D1945)</f>
        <v>14746</v>
      </c>
      <c r="E1945">
        <f>IF('Support - Calculation Detail'!E1945="","",'Support - Calculation Detail'!E1945)</f>
        <v>0</v>
      </c>
      <c r="G1945">
        <f>IF('Support - Calculation Detail'!F1945="","",'Support - Calculation Detail'!F1945)</f>
        <v>14746</v>
      </c>
      <c r="H1945">
        <f>IF('Support - Calculation Detail'!G1945="","",'Support - Calculation Detail'!G1945)</f>
        <v>1.04</v>
      </c>
      <c r="I1945">
        <f>IF('Support - Calculation Detail'!H1945="","",'Support - Calculation Detail'!H1945)</f>
        <v>15336</v>
      </c>
      <c r="J1945">
        <f>IF('Support - Calculation Detail'!I1945="","",'Support - Calculation Detail'!I1945)</f>
        <v>0</v>
      </c>
      <c r="K1945">
        <f>IF('Support - Calculation Detail'!K1945="","",'Support - Calculation Detail'!K1945)</f>
        <v>15336</v>
      </c>
      <c r="L1945">
        <f>IF('Support - Calculation Detail'!L1945="","",'Support - Calculation Detail'!L1945)</f>
        <v>0</v>
      </c>
      <c r="M1945">
        <f>IF('Support - Calculation Detail'!M1945="","",'Support - Calculation Detail'!M1945)</f>
        <v>0</v>
      </c>
      <c r="N1945">
        <f>IF('Support - Calculation Detail'!N1945="","",'Support - Calculation Detail'!N1945)</f>
        <v>0</v>
      </c>
      <c r="P1945">
        <f>IF('Support - Calculation Detail'!O1945="","",'Support - Calculation Detail'!O1945)</f>
        <v>15336</v>
      </c>
      <c r="Q1945" t="b">
        <v>1</v>
      </c>
      <c r="R1945" t="str">
        <f t="shared" si="150"/>
        <v>5220012</v>
      </c>
      <c r="S1945" t="str">
        <f t="shared" si="151"/>
        <v>5220012-UT</v>
      </c>
      <c r="T1945" t="str">
        <f t="shared" si="152"/>
        <v>5220012-UT</v>
      </c>
      <c r="U1945" t="str">
        <f t="shared" si="153"/>
        <v>2</v>
      </c>
      <c r="V1945" t="str">
        <f t="shared" si="154"/>
        <v>UT</v>
      </c>
    </row>
    <row r="1946" spans="1:22" x14ac:dyDescent="0.35">
      <c r="A1946" t="str">
        <f>IF('Support - Calculation Detail'!A1946="","",LEFT('Support - Calculation Detail'!A1946,7)&amp;"-"&amp;RIGHT('Support - Calculation Detail'!A1946,2))</f>
        <v>5220013-UT</v>
      </c>
      <c r="B1946" t="str">
        <f>IF('Support - Calculation Detail'!C1946="","",'Support - Calculation Detail'!C1946)</f>
        <v>52</v>
      </c>
      <c r="C1946" t="str">
        <f>IF('Support - Calculation Detail'!B1946="","",'Support - Calculation Detail'!B1946)</f>
        <v>N</v>
      </c>
      <c r="D1946">
        <f>IF('Support - Calculation Detail'!D1946="","",'Support - Calculation Detail'!D1946)</f>
        <v>13108</v>
      </c>
      <c r="E1946">
        <f>IF('Support - Calculation Detail'!E1946="","",'Support - Calculation Detail'!E1946)</f>
        <v>0</v>
      </c>
      <c r="G1946">
        <f>IF('Support - Calculation Detail'!F1946="","",'Support - Calculation Detail'!F1946)</f>
        <v>13108</v>
      </c>
      <c r="H1946">
        <f>IF('Support - Calculation Detail'!G1946="","",'Support - Calculation Detail'!G1946)</f>
        <v>1.04</v>
      </c>
      <c r="I1946">
        <f>IF('Support - Calculation Detail'!H1946="","",'Support - Calculation Detail'!H1946)</f>
        <v>13632</v>
      </c>
      <c r="J1946">
        <f>IF('Support - Calculation Detail'!I1946="","",'Support - Calculation Detail'!I1946)</f>
        <v>0</v>
      </c>
      <c r="K1946">
        <f>IF('Support - Calculation Detail'!K1946="","",'Support - Calculation Detail'!K1946)</f>
        <v>13632</v>
      </c>
      <c r="L1946">
        <f>IF('Support - Calculation Detail'!L1946="","",'Support - Calculation Detail'!L1946)</f>
        <v>0</v>
      </c>
      <c r="M1946">
        <f>IF('Support - Calculation Detail'!M1946="","",'Support - Calculation Detail'!M1946)</f>
        <v>0</v>
      </c>
      <c r="N1946">
        <f>IF('Support - Calculation Detail'!N1946="","",'Support - Calculation Detail'!N1946)</f>
        <v>0</v>
      </c>
      <c r="P1946">
        <f>IF('Support - Calculation Detail'!O1946="","",'Support - Calculation Detail'!O1946)</f>
        <v>13632</v>
      </c>
      <c r="Q1946" t="b">
        <v>1</v>
      </c>
      <c r="R1946" t="str">
        <f t="shared" si="150"/>
        <v>5220013</v>
      </c>
      <c r="S1946" t="str">
        <f t="shared" si="151"/>
        <v>5220013-UT</v>
      </c>
      <c r="T1946" t="str">
        <f t="shared" si="152"/>
        <v>5220013-UT</v>
      </c>
      <c r="U1946" t="str">
        <f t="shared" si="153"/>
        <v>2</v>
      </c>
      <c r="V1946" t="str">
        <f t="shared" si="154"/>
        <v>UT</v>
      </c>
    </row>
    <row r="1947" spans="1:22" x14ac:dyDescent="0.35">
      <c r="A1947" t="str">
        <f>IF('Support - Calculation Detail'!A1947="","",LEFT('Support - Calculation Detail'!A1947,7)&amp;"-"&amp;RIGHT('Support - Calculation Detail'!A1947,2))</f>
        <v>5220013-TF</v>
      </c>
      <c r="B1947" t="str">
        <f>IF('Support - Calculation Detail'!C1947="","",'Support - Calculation Detail'!C1947)</f>
        <v>52</v>
      </c>
      <c r="C1947" t="str">
        <f>IF('Support - Calculation Detail'!B1947="","",'Support - Calculation Detail'!B1947)</f>
        <v>N</v>
      </c>
      <c r="D1947">
        <f>IF('Support - Calculation Detail'!D1947="","",'Support - Calculation Detail'!D1947)</f>
        <v>20669</v>
      </c>
      <c r="E1947">
        <f>IF('Support - Calculation Detail'!E1947="","",'Support - Calculation Detail'!E1947)</f>
        <v>0</v>
      </c>
      <c r="G1947">
        <f>IF('Support - Calculation Detail'!F1947="","",'Support - Calculation Detail'!F1947)</f>
        <v>20669</v>
      </c>
      <c r="H1947">
        <f>IF('Support - Calculation Detail'!G1947="","",'Support - Calculation Detail'!G1947)</f>
        <v>1.04</v>
      </c>
      <c r="I1947">
        <f>IF('Support - Calculation Detail'!H1947="","",'Support - Calculation Detail'!H1947)</f>
        <v>21496</v>
      </c>
      <c r="J1947">
        <f>IF('Support - Calculation Detail'!I1947="","",'Support - Calculation Detail'!I1947)</f>
        <v>0</v>
      </c>
      <c r="K1947">
        <f>IF('Support - Calculation Detail'!K1947="","",'Support - Calculation Detail'!K1947)</f>
        <v>21496</v>
      </c>
      <c r="L1947">
        <f>IF('Support - Calculation Detail'!L1947="","",'Support - Calculation Detail'!L1947)</f>
        <v>0</v>
      </c>
      <c r="M1947">
        <f>IF('Support - Calculation Detail'!M1947="","",'Support - Calculation Detail'!M1947)</f>
        <v>0</v>
      </c>
      <c r="N1947">
        <f>IF('Support - Calculation Detail'!N1947="","",'Support - Calculation Detail'!N1947)</f>
        <v>0</v>
      </c>
      <c r="P1947">
        <f>IF('Support - Calculation Detail'!O1947="","",'Support - Calculation Detail'!O1947)</f>
        <v>21496</v>
      </c>
      <c r="Q1947" t="b">
        <v>1</v>
      </c>
      <c r="R1947" t="str">
        <f t="shared" si="150"/>
        <v>5220013</v>
      </c>
      <c r="S1947" t="str">
        <f t="shared" si="151"/>
        <v>5220013-TF</v>
      </c>
      <c r="T1947" t="str">
        <f t="shared" si="152"/>
        <v>5220013-TF</v>
      </c>
      <c r="U1947" t="str">
        <f t="shared" si="153"/>
        <v>2</v>
      </c>
      <c r="V1947" t="str">
        <f t="shared" si="154"/>
        <v>TF</v>
      </c>
    </row>
    <row r="1948" spans="1:22" x14ac:dyDescent="0.35">
      <c r="A1948" t="str">
        <f>IF('Support - Calculation Detail'!A1948="","",LEFT('Support - Calculation Detail'!A1948,7)&amp;"-"&amp;RIGHT('Support - Calculation Detail'!A1948,2))</f>
        <v>5220014-TF</v>
      </c>
      <c r="B1948" t="str">
        <f>IF('Support - Calculation Detail'!C1948="","",'Support - Calculation Detail'!C1948)</f>
        <v>52</v>
      </c>
      <c r="C1948" t="str">
        <f>IF('Support - Calculation Detail'!B1948="","",'Support - Calculation Detail'!B1948)</f>
        <v>N</v>
      </c>
      <c r="D1948">
        <f>IF('Support - Calculation Detail'!D1948="","",'Support - Calculation Detail'!D1948)</f>
        <v>41191</v>
      </c>
      <c r="E1948">
        <f>IF('Support - Calculation Detail'!E1948="","",'Support - Calculation Detail'!E1948)</f>
        <v>0</v>
      </c>
      <c r="G1948">
        <f>IF('Support - Calculation Detail'!F1948="","",'Support - Calculation Detail'!F1948)</f>
        <v>41191</v>
      </c>
      <c r="H1948">
        <f>IF('Support - Calculation Detail'!G1948="","",'Support - Calculation Detail'!G1948)</f>
        <v>1.04</v>
      </c>
      <c r="I1948">
        <f>IF('Support - Calculation Detail'!H1948="","",'Support - Calculation Detail'!H1948)</f>
        <v>42839</v>
      </c>
      <c r="J1948">
        <f>IF('Support - Calculation Detail'!I1948="","",'Support - Calculation Detail'!I1948)</f>
        <v>0</v>
      </c>
      <c r="K1948">
        <f>IF('Support - Calculation Detail'!K1948="","",'Support - Calculation Detail'!K1948)</f>
        <v>42839</v>
      </c>
      <c r="L1948">
        <f>IF('Support - Calculation Detail'!L1948="","",'Support - Calculation Detail'!L1948)</f>
        <v>0</v>
      </c>
      <c r="M1948">
        <f>IF('Support - Calculation Detail'!M1948="","",'Support - Calculation Detail'!M1948)</f>
        <v>0</v>
      </c>
      <c r="N1948">
        <f>IF('Support - Calculation Detail'!N1948="","",'Support - Calculation Detail'!N1948)</f>
        <v>0</v>
      </c>
      <c r="P1948">
        <f>IF('Support - Calculation Detail'!O1948="","",'Support - Calculation Detail'!O1948)</f>
        <v>42839</v>
      </c>
      <c r="Q1948" t="b">
        <v>1</v>
      </c>
      <c r="R1948" t="str">
        <f t="shared" si="150"/>
        <v>5220014</v>
      </c>
      <c r="S1948" t="str">
        <f t="shared" si="151"/>
        <v>5220014-TF</v>
      </c>
      <c r="T1948" t="str">
        <f t="shared" si="152"/>
        <v>5220014-TF</v>
      </c>
      <c r="U1948" t="str">
        <f t="shared" si="153"/>
        <v>2</v>
      </c>
      <c r="V1948" t="str">
        <f t="shared" si="154"/>
        <v>TF</v>
      </c>
    </row>
    <row r="1949" spans="1:22" x14ac:dyDescent="0.35">
      <c r="A1949" t="str">
        <f>IF('Support - Calculation Detail'!A1949="","",LEFT('Support - Calculation Detail'!A1949,7)&amp;"-"&amp;RIGHT('Support - Calculation Detail'!A1949,2))</f>
        <v>5220014-UT</v>
      </c>
      <c r="B1949" t="str">
        <f>IF('Support - Calculation Detail'!C1949="","",'Support - Calculation Detail'!C1949)</f>
        <v>52</v>
      </c>
      <c r="C1949" t="str">
        <f>IF('Support - Calculation Detail'!B1949="","",'Support - Calculation Detail'!B1949)</f>
        <v>N</v>
      </c>
      <c r="D1949">
        <f>IF('Support - Calculation Detail'!D1949="","",'Support - Calculation Detail'!D1949)</f>
        <v>54585</v>
      </c>
      <c r="E1949">
        <f>IF('Support - Calculation Detail'!E1949="","",'Support - Calculation Detail'!E1949)</f>
        <v>0</v>
      </c>
      <c r="G1949">
        <f>IF('Support - Calculation Detail'!F1949="","",'Support - Calculation Detail'!F1949)</f>
        <v>54585</v>
      </c>
      <c r="H1949">
        <f>IF('Support - Calculation Detail'!G1949="","",'Support - Calculation Detail'!G1949)</f>
        <v>1.04</v>
      </c>
      <c r="I1949">
        <f>IF('Support - Calculation Detail'!H1949="","",'Support - Calculation Detail'!H1949)</f>
        <v>56768</v>
      </c>
      <c r="J1949">
        <f>IF('Support - Calculation Detail'!I1949="","",'Support - Calculation Detail'!I1949)</f>
        <v>0</v>
      </c>
      <c r="K1949">
        <f>IF('Support - Calculation Detail'!K1949="","",'Support - Calculation Detail'!K1949)</f>
        <v>56768</v>
      </c>
      <c r="L1949">
        <f>IF('Support - Calculation Detail'!L1949="","",'Support - Calculation Detail'!L1949)</f>
        <v>0</v>
      </c>
      <c r="M1949">
        <f>IF('Support - Calculation Detail'!M1949="","",'Support - Calculation Detail'!M1949)</f>
        <v>0</v>
      </c>
      <c r="N1949">
        <f>IF('Support - Calculation Detail'!N1949="","",'Support - Calculation Detail'!N1949)</f>
        <v>0</v>
      </c>
      <c r="P1949">
        <f>IF('Support - Calculation Detail'!O1949="","",'Support - Calculation Detail'!O1949)</f>
        <v>56768</v>
      </c>
      <c r="Q1949" t="b">
        <v>1</v>
      </c>
      <c r="R1949" t="str">
        <f t="shared" si="150"/>
        <v>5220014</v>
      </c>
      <c r="S1949" t="str">
        <f t="shared" si="151"/>
        <v>5220014-UT</v>
      </c>
      <c r="T1949" t="str">
        <f t="shared" si="152"/>
        <v>5220014-UT</v>
      </c>
      <c r="U1949" t="str">
        <f t="shared" si="153"/>
        <v>2</v>
      </c>
      <c r="V1949" t="str">
        <f t="shared" si="154"/>
        <v>UT</v>
      </c>
    </row>
    <row r="1950" spans="1:22" x14ac:dyDescent="0.35">
      <c r="A1950" t="str">
        <f>IF('Support - Calculation Detail'!A1950="","",LEFT('Support - Calculation Detail'!A1950,7)&amp;"-"&amp;RIGHT('Support - Calculation Detail'!A1950,2))</f>
        <v>5250153-UT</v>
      </c>
      <c r="B1950" t="str">
        <f>IF('Support - Calculation Detail'!C1950="","",'Support - Calculation Detail'!C1950)</f>
        <v>52</v>
      </c>
      <c r="C1950" t="str">
        <f>IF('Support - Calculation Detail'!B1950="","",'Support - Calculation Detail'!B1950)</f>
        <v>N</v>
      </c>
      <c r="D1950">
        <f>IF('Support - Calculation Detail'!D1950="","",'Support - Calculation Detail'!D1950)</f>
        <v>593032</v>
      </c>
      <c r="E1950">
        <f>IF('Support - Calculation Detail'!E1950="","",'Support - Calculation Detail'!E1950)</f>
        <v>0</v>
      </c>
      <c r="G1950">
        <f>IF('Support - Calculation Detail'!F1950="","",'Support - Calculation Detail'!F1950)</f>
        <v>593032</v>
      </c>
      <c r="H1950">
        <f>IF('Support - Calculation Detail'!G1950="","",'Support - Calculation Detail'!G1950)</f>
        <v>1.04</v>
      </c>
      <c r="I1950">
        <f>IF('Support - Calculation Detail'!H1950="","",'Support - Calculation Detail'!H1950)</f>
        <v>616753</v>
      </c>
      <c r="J1950">
        <f>IF('Support - Calculation Detail'!I1950="","",'Support - Calculation Detail'!I1950)</f>
        <v>0</v>
      </c>
      <c r="K1950">
        <f>IF('Support - Calculation Detail'!K1950="","",'Support - Calculation Detail'!K1950)</f>
        <v>616753</v>
      </c>
      <c r="L1950">
        <f>IF('Support - Calculation Detail'!L1950="","",'Support - Calculation Detail'!L1950)</f>
        <v>0</v>
      </c>
      <c r="M1950">
        <f>IF('Support - Calculation Detail'!M1950="","",'Support - Calculation Detail'!M1950)</f>
        <v>0</v>
      </c>
      <c r="N1950">
        <f>IF('Support - Calculation Detail'!N1950="","",'Support - Calculation Detail'!N1950)</f>
        <v>0</v>
      </c>
      <c r="P1950">
        <f>IF('Support - Calculation Detail'!O1950="","",'Support - Calculation Detail'!O1950)</f>
        <v>616753</v>
      </c>
      <c r="Q1950" t="b">
        <v>1</v>
      </c>
      <c r="R1950" t="str">
        <f t="shared" si="150"/>
        <v>5250153</v>
      </c>
      <c r="S1950" t="str">
        <f t="shared" si="151"/>
        <v>5250153-UT</v>
      </c>
      <c r="T1950" t="str">
        <f t="shared" si="152"/>
        <v>5250153-UT</v>
      </c>
      <c r="U1950" t="str">
        <f t="shared" si="153"/>
        <v>5</v>
      </c>
      <c r="V1950" t="str">
        <f t="shared" si="154"/>
        <v>UT</v>
      </c>
    </row>
    <row r="1951" spans="1:22" x14ac:dyDescent="0.35">
      <c r="A1951" t="str">
        <f>IF('Support - Calculation Detail'!A1951="","",LEFT('Support - Calculation Detail'!A1951,7)&amp;"-"&amp;RIGHT('Support - Calculation Detail'!A1951,2))</f>
        <v>5230310-UT</v>
      </c>
      <c r="B1951" t="str">
        <f>IF('Support - Calculation Detail'!C1951="","",'Support - Calculation Detail'!C1951)</f>
        <v>52</v>
      </c>
      <c r="C1951" t="str">
        <f>IF('Support - Calculation Detail'!B1951="","",'Support - Calculation Detail'!B1951)</f>
        <v>N</v>
      </c>
      <c r="D1951">
        <f>IF('Support - Calculation Detail'!D1951="","",'Support - Calculation Detail'!D1951)</f>
        <v>5008024</v>
      </c>
      <c r="E1951">
        <f>IF('Support - Calculation Detail'!E1951="","",'Support - Calculation Detail'!E1951)</f>
        <v>0</v>
      </c>
      <c r="G1951">
        <f>IF('Support - Calculation Detail'!F1951="","",'Support - Calculation Detail'!F1951)</f>
        <v>5008024</v>
      </c>
      <c r="H1951">
        <f>IF('Support - Calculation Detail'!G1951="","",'Support - Calculation Detail'!G1951)</f>
        <v>1.04</v>
      </c>
      <c r="I1951">
        <f>IF('Support - Calculation Detail'!H1951="","",'Support - Calculation Detail'!H1951)</f>
        <v>5208345</v>
      </c>
      <c r="J1951">
        <f>IF('Support - Calculation Detail'!I1951="","",'Support - Calculation Detail'!I1951)</f>
        <v>0</v>
      </c>
      <c r="K1951">
        <f>IF('Support - Calculation Detail'!K1951="","",'Support - Calculation Detail'!K1951)</f>
        <v>5208345</v>
      </c>
      <c r="L1951">
        <f>IF('Support - Calculation Detail'!L1951="","",'Support - Calculation Detail'!L1951)</f>
        <v>149248</v>
      </c>
      <c r="M1951">
        <f>IF('Support - Calculation Detail'!M1951="","",'Support - Calculation Detail'!M1951)</f>
        <v>0</v>
      </c>
      <c r="N1951">
        <f>IF('Support - Calculation Detail'!N1951="","",'Support - Calculation Detail'!N1951)</f>
        <v>0</v>
      </c>
      <c r="P1951">
        <f>IF('Support - Calculation Detail'!O1951="","",'Support - Calculation Detail'!O1951)</f>
        <v>5357593</v>
      </c>
      <c r="Q1951" t="b">
        <v>1</v>
      </c>
      <c r="R1951" t="str">
        <f t="shared" si="150"/>
        <v>5230310</v>
      </c>
      <c r="S1951" t="str">
        <f t="shared" si="151"/>
        <v>5230310-UT</v>
      </c>
      <c r="T1951" t="str">
        <f t="shared" si="152"/>
        <v>5230310-UT</v>
      </c>
      <c r="U1951" t="str">
        <f t="shared" si="153"/>
        <v>3</v>
      </c>
      <c r="V1951" t="str">
        <f t="shared" si="154"/>
        <v>UT</v>
      </c>
    </row>
    <row r="1952" spans="1:22" x14ac:dyDescent="0.35">
      <c r="A1952" t="str">
        <f>IF('Support - Calculation Detail'!A1952="","",LEFT('Support - Calculation Detail'!A1952,7)&amp;"-"&amp;RIGHT('Support - Calculation Detail'!A1952,2))</f>
        <v>5230310-FT</v>
      </c>
      <c r="B1952" t="str">
        <f>IF('Support - Calculation Detail'!C1952="","",'Support - Calculation Detail'!C1952)</f>
        <v>52</v>
      </c>
      <c r="C1952" t="str">
        <f>IF('Support - Calculation Detail'!B1952="","",'Support - Calculation Detail'!B1952)</f>
        <v>N</v>
      </c>
      <c r="D1952">
        <f>IF('Support - Calculation Detail'!D1952="","",'Support - Calculation Detail'!D1952)</f>
        <v>4038063</v>
      </c>
      <c r="E1952">
        <f>IF('Support - Calculation Detail'!E1952="","",'Support - Calculation Detail'!E1952)</f>
        <v>0</v>
      </c>
      <c r="G1952">
        <f>IF('Support - Calculation Detail'!F1952="","",'Support - Calculation Detail'!F1952)</f>
        <v>4038063</v>
      </c>
      <c r="H1952">
        <f>IF('Support - Calculation Detail'!G1952="","",'Support - Calculation Detail'!G1952)</f>
        <v>1.04</v>
      </c>
      <c r="I1952">
        <f>IF('Support - Calculation Detail'!H1952="","",'Support - Calculation Detail'!H1952)</f>
        <v>4199586</v>
      </c>
      <c r="J1952">
        <f>IF('Support - Calculation Detail'!I1952="","",'Support - Calculation Detail'!I1952)</f>
        <v>0</v>
      </c>
      <c r="K1952">
        <f>IF('Support - Calculation Detail'!K1952="","",'Support - Calculation Detail'!K1952)</f>
        <v>4199586</v>
      </c>
      <c r="L1952">
        <f>IF('Support - Calculation Detail'!L1952="","",'Support - Calculation Detail'!L1952)</f>
        <v>0</v>
      </c>
      <c r="M1952">
        <f>IF('Support - Calculation Detail'!M1952="","",'Support - Calculation Detail'!M1952)</f>
        <v>0</v>
      </c>
      <c r="N1952">
        <f>IF('Support - Calculation Detail'!N1952="","",'Support - Calculation Detail'!N1952)</f>
        <v>0</v>
      </c>
      <c r="P1952">
        <f>IF('Support - Calculation Detail'!O1952="","",'Support - Calculation Detail'!O1952)</f>
        <v>4199586</v>
      </c>
      <c r="Q1952" t="b">
        <v>1</v>
      </c>
      <c r="R1952" t="str">
        <f t="shared" si="150"/>
        <v>5230310</v>
      </c>
      <c r="S1952" t="str">
        <f t="shared" si="151"/>
        <v>5230310-FT</v>
      </c>
      <c r="T1952" t="str">
        <f t="shared" si="152"/>
        <v>5230310-FT</v>
      </c>
      <c r="U1952" t="str">
        <f t="shared" si="153"/>
        <v>3</v>
      </c>
      <c r="V1952" t="str">
        <f t="shared" si="154"/>
        <v>FT</v>
      </c>
    </row>
    <row r="1953" spans="1:22" x14ac:dyDescent="0.35">
      <c r="A1953" t="str">
        <f>IF('Support - Calculation Detail'!A1953="","",LEFT('Support - Calculation Detail'!A1953,7)&amp;"-"&amp;RIGHT('Support - Calculation Detail'!A1953,2))</f>
        <v>5230782-UT</v>
      </c>
      <c r="B1953" t="str">
        <f>IF('Support - Calculation Detail'!C1953="","",'Support - Calculation Detail'!C1953)</f>
        <v>52</v>
      </c>
      <c r="C1953" t="str">
        <f>IF('Support - Calculation Detail'!B1953="","",'Support - Calculation Detail'!B1953)</f>
        <v>N</v>
      </c>
      <c r="D1953">
        <f>IF('Support - Calculation Detail'!D1953="","",'Support - Calculation Detail'!D1953)</f>
        <v>58644</v>
      </c>
      <c r="E1953">
        <f>IF('Support - Calculation Detail'!E1953="","",'Support - Calculation Detail'!E1953)</f>
        <v>0</v>
      </c>
      <c r="G1953">
        <f>IF('Support - Calculation Detail'!F1953="","",'Support - Calculation Detail'!F1953)</f>
        <v>58644</v>
      </c>
      <c r="H1953">
        <f>IF('Support - Calculation Detail'!G1953="","",'Support - Calculation Detail'!G1953)</f>
        <v>1.04</v>
      </c>
      <c r="I1953">
        <f>IF('Support - Calculation Detail'!H1953="","",'Support - Calculation Detail'!H1953)</f>
        <v>60990</v>
      </c>
      <c r="J1953">
        <f>IF('Support - Calculation Detail'!I1953="","",'Support - Calculation Detail'!I1953)</f>
        <v>0</v>
      </c>
      <c r="K1953">
        <f>IF('Support - Calculation Detail'!K1953="","",'Support - Calculation Detail'!K1953)</f>
        <v>60990</v>
      </c>
      <c r="L1953">
        <f>IF('Support - Calculation Detail'!L1953="","",'Support - Calculation Detail'!L1953)</f>
        <v>0</v>
      </c>
      <c r="M1953">
        <f>IF('Support - Calculation Detail'!M1953="","",'Support - Calculation Detail'!M1953)</f>
        <v>0</v>
      </c>
      <c r="N1953">
        <f>IF('Support - Calculation Detail'!N1953="","",'Support - Calculation Detail'!N1953)</f>
        <v>0</v>
      </c>
      <c r="P1953">
        <f>IF('Support - Calculation Detail'!O1953="","",'Support - Calculation Detail'!O1953)</f>
        <v>60990</v>
      </c>
      <c r="Q1953" t="b">
        <v>1</v>
      </c>
      <c r="R1953" t="str">
        <f t="shared" si="150"/>
        <v>5230782</v>
      </c>
      <c r="S1953" t="str">
        <f t="shared" si="151"/>
        <v>5230782-UT</v>
      </c>
      <c r="T1953" t="str">
        <f t="shared" si="152"/>
        <v>5230782-UT</v>
      </c>
      <c r="U1953" t="str">
        <f t="shared" si="153"/>
        <v>3</v>
      </c>
      <c r="V1953" t="str">
        <f t="shared" si="154"/>
        <v>UT</v>
      </c>
    </row>
    <row r="1954" spans="1:22" x14ac:dyDescent="0.35">
      <c r="A1954" t="str">
        <f>IF('Support - Calculation Detail'!A1954="","",LEFT('Support - Calculation Detail'!A1954,7)&amp;"-"&amp;RIGHT('Support - Calculation Detail'!A1954,2))</f>
        <v>5230783-UT</v>
      </c>
      <c r="B1954" t="str">
        <f>IF('Support - Calculation Detail'!C1954="","",'Support - Calculation Detail'!C1954)</f>
        <v>52</v>
      </c>
      <c r="C1954" t="str">
        <f>IF('Support - Calculation Detail'!B1954="","",'Support - Calculation Detail'!B1954)</f>
        <v>N</v>
      </c>
      <c r="D1954">
        <f>IF('Support - Calculation Detail'!D1954="","",'Support - Calculation Detail'!D1954)</f>
        <v>314514</v>
      </c>
      <c r="E1954">
        <f>IF('Support - Calculation Detail'!E1954="","",'Support - Calculation Detail'!E1954)</f>
        <v>0</v>
      </c>
      <c r="G1954">
        <f>IF('Support - Calculation Detail'!F1954="","",'Support - Calculation Detail'!F1954)</f>
        <v>314514</v>
      </c>
      <c r="H1954">
        <f>IF('Support - Calculation Detail'!G1954="","",'Support - Calculation Detail'!G1954)</f>
        <v>1.04</v>
      </c>
      <c r="I1954">
        <f>IF('Support - Calculation Detail'!H1954="","",'Support - Calculation Detail'!H1954)</f>
        <v>327095</v>
      </c>
      <c r="J1954">
        <f>IF('Support - Calculation Detail'!I1954="","",'Support - Calculation Detail'!I1954)</f>
        <v>0</v>
      </c>
      <c r="K1954">
        <f>IF('Support - Calculation Detail'!K1954="","",'Support - Calculation Detail'!K1954)</f>
        <v>327095</v>
      </c>
      <c r="L1954">
        <f>IF('Support - Calculation Detail'!L1954="","",'Support - Calculation Detail'!L1954)</f>
        <v>6733</v>
      </c>
      <c r="M1954">
        <f>IF('Support - Calculation Detail'!M1954="","",'Support - Calculation Detail'!M1954)</f>
        <v>0</v>
      </c>
      <c r="N1954">
        <f>IF('Support - Calculation Detail'!N1954="","",'Support - Calculation Detail'!N1954)</f>
        <v>0</v>
      </c>
      <c r="P1954">
        <f>IF('Support - Calculation Detail'!O1954="","",'Support - Calculation Detail'!O1954)</f>
        <v>333828</v>
      </c>
      <c r="Q1954" t="b">
        <v>1</v>
      </c>
      <c r="R1954" t="str">
        <f t="shared" si="150"/>
        <v>5230783</v>
      </c>
      <c r="S1954" t="str">
        <f t="shared" si="151"/>
        <v>5230783-UT</v>
      </c>
      <c r="T1954" t="str">
        <f t="shared" si="152"/>
        <v>5230783-UT</v>
      </c>
      <c r="U1954" t="str">
        <f t="shared" si="153"/>
        <v>3</v>
      </c>
      <c r="V1954" t="str">
        <f t="shared" si="154"/>
        <v>UT</v>
      </c>
    </row>
    <row r="1955" spans="1:22" x14ac:dyDescent="0.35">
      <c r="A1955" t="str">
        <f>IF('Support - Calculation Detail'!A1955="","",LEFT('Support - Calculation Detail'!A1955,7)&amp;"-"&amp;RIGHT('Support - Calculation Detail'!A1955,2))</f>
        <v>5230785-UT</v>
      </c>
      <c r="B1955" t="str">
        <f>IF('Support - Calculation Detail'!C1955="","",'Support - Calculation Detail'!C1955)</f>
        <v>52</v>
      </c>
      <c r="C1955" t="str">
        <f>IF('Support - Calculation Detail'!B1955="","",'Support - Calculation Detail'!B1955)</f>
        <v>N</v>
      </c>
      <c r="D1955">
        <f>IF('Support - Calculation Detail'!D1955="","",'Support - Calculation Detail'!D1955)</f>
        <v>27583</v>
      </c>
      <c r="E1955">
        <f>IF('Support - Calculation Detail'!E1955="","",'Support - Calculation Detail'!E1955)</f>
        <v>0</v>
      </c>
      <c r="G1955">
        <f>IF('Support - Calculation Detail'!F1955="","",'Support - Calculation Detail'!F1955)</f>
        <v>27583</v>
      </c>
      <c r="H1955">
        <f>IF('Support - Calculation Detail'!G1955="","",'Support - Calculation Detail'!G1955)</f>
        <v>1.04</v>
      </c>
      <c r="I1955">
        <f>IF('Support - Calculation Detail'!H1955="","",'Support - Calculation Detail'!H1955)</f>
        <v>28686</v>
      </c>
      <c r="J1955">
        <f>IF('Support - Calculation Detail'!I1955="","",'Support - Calculation Detail'!I1955)</f>
        <v>0</v>
      </c>
      <c r="K1955">
        <f>IF('Support - Calculation Detail'!K1955="","",'Support - Calculation Detail'!K1955)</f>
        <v>28686</v>
      </c>
      <c r="L1955">
        <f>IF('Support - Calculation Detail'!L1955="","",'Support - Calculation Detail'!L1955)</f>
        <v>3868</v>
      </c>
      <c r="M1955">
        <f>IF('Support - Calculation Detail'!M1955="","",'Support - Calculation Detail'!M1955)</f>
        <v>0</v>
      </c>
      <c r="N1955">
        <f>IF('Support - Calculation Detail'!N1955="","",'Support - Calculation Detail'!N1955)</f>
        <v>0</v>
      </c>
      <c r="P1955">
        <f>IF('Support - Calculation Detail'!O1955="","",'Support - Calculation Detail'!O1955)</f>
        <v>32554</v>
      </c>
      <c r="Q1955" t="b">
        <v>1</v>
      </c>
      <c r="R1955" t="str">
        <f t="shared" si="150"/>
        <v>5230785</v>
      </c>
      <c r="S1955" t="str">
        <f t="shared" si="151"/>
        <v>5230785-UT</v>
      </c>
      <c r="T1955" t="str">
        <f t="shared" si="152"/>
        <v>5230785-UT</v>
      </c>
      <c r="U1955" t="str">
        <f t="shared" si="153"/>
        <v>3</v>
      </c>
      <c r="V1955" t="str">
        <f t="shared" si="154"/>
        <v>UT</v>
      </c>
    </row>
    <row r="1956" spans="1:22" x14ac:dyDescent="0.35">
      <c r="A1956" t="str">
        <f>IF('Support - Calculation Detail'!A1956="","",LEFT('Support - Calculation Detail'!A1956,7)&amp;"-"&amp;RIGHT('Support - Calculation Detail'!A1956,2))</f>
        <v>5230786-UT</v>
      </c>
      <c r="B1956" t="str">
        <f>IF('Support - Calculation Detail'!C1956="","",'Support - Calculation Detail'!C1956)</f>
        <v>52</v>
      </c>
      <c r="C1956" t="str">
        <f>IF('Support - Calculation Detail'!B1956="","",'Support - Calculation Detail'!B1956)</f>
        <v>N</v>
      </c>
      <c r="D1956">
        <f>IF('Support - Calculation Detail'!D1956="","",'Support - Calculation Detail'!D1956)</f>
        <v>24937</v>
      </c>
      <c r="E1956">
        <f>IF('Support - Calculation Detail'!E1956="","",'Support - Calculation Detail'!E1956)</f>
        <v>0</v>
      </c>
      <c r="G1956">
        <f>IF('Support - Calculation Detail'!F1956="","",'Support - Calculation Detail'!F1956)</f>
        <v>24937</v>
      </c>
      <c r="H1956">
        <f>IF('Support - Calculation Detail'!G1956="","",'Support - Calculation Detail'!G1956)</f>
        <v>1.04</v>
      </c>
      <c r="I1956">
        <f>IF('Support - Calculation Detail'!H1956="","",'Support - Calculation Detail'!H1956)</f>
        <v>25934</v>
      </c>
      <c r="J1956">
        <f>IF('Support - Calculation Detail'!I1956="","",'Support - Calculation Detail'!I1956)</f>
        <v>0</v>
      </c>
      <c r="K1956">
        <f>IF('Support - Calculation Detail'!K1956="","",'Support - Calculation Detail'!K1956)</f>
        <v>25934</v>
      </c>
      <c r="L1956">
        <f>IF('Support - Calculation Detail'!L1956="","",'Support - Calculation Detail'!L1956)</f>
        <v>0</v>
      </c>
      <c r="M1956">
        <f>IF('Support - Calculation Detail'!M1956="","",'Support - Calculation Detail'!M1956)</f>
        <v>0</v>
      </c>
      <c r="N1956">
        <f>IF('Support - Calculation Detail'!N1956="","",'Support - Calculation Detail'!N1956)</f>
        <v>0</v>
      </c>
      <c r="P1956">
        <f>IF('Support - Calculation Detail'!O1956="","",'Support - Calculation Detail'!O1956)</f>
        <v>25934</v>
      </c>
      <c r="Q1956" t="b">
        <v>1</v>
      </c>
      <c r="R1956" t="str">
        <f t="shared" si="150"/>
        <v>5230786</v>
      </c>
      <c r="S1956" t="str">
        <f t="shared" si="151"/>
        <v>5230786-UT</v>
      </c>
      <c r="T1956" t="str">
        <f t="shared" si="152"/>
        <v>5230786-UT</v>
      </c>
      <c r="U1956" t="str">
        <f t="shared" si="153"/>
        <v>3</v>
      </c>
      <c r="V1956" t="str">
        <f t="shared" si="154"/>
        <v>UT</v>
      </c>
    </row>
    <row r="1957" spans="1:22" x14ac:dyDescent="0.35">
      <c r="A1957" t="str">
        <f>IF('Support - Calculation Detail'!A1957="","",LEFT('Support - Calculation Detail'!A1957,7)&amp;"-"&amp;RIGHT('Support - Calculation Detail'!A1957,2))</f>
        <v>5261060-UT</v>
      </c>
      <c r="B1957" t="str">
        <f>IF('Support - Calculation Detail'!C1957="","",'Support - Calculation Detail'!C1957)</f>
        <v>52</v>
      </c>
      <c r="C1957" t="str">
        <f>IF('Support - Calculation Detail'!B1957="","",'Support - Calculation Detail'!B1957)</f>
        <v>N</v>
      </c>
      <c r="D1957">
        <f>IF('Support - Calculation Detail'!D1957="","",'Support - Calculation Detail'!D1957)</f>
        <v>0</v>
      </c>
      <c r="E1957">
        <f>IF('Support - Calculation Detail'!E1957="","",'Support - Calculation Detail'!E1957)</f>
        <v>0</v>
      </c>
      <c r="G1957">
        <f>IF('Support - Calculation Detail'!F1957="","",'Support - Calculation Detail'!F1957)</f>
        <v>0</v>
      </c>
      <c r="H1957">
        <f>IF('Support - Calculation Detail'!G1957="","",'Support - Calculation Detail'!G1957)</f>
        <v>1.04</v>
      </c>
      <c r="I1957">
        <f>IF('Support - Calculation Detail'!H1957="","",'Support - Calculation Detail'!H1957)</f>
        <v>0</v>
      </c>
      <c r="J1957">
        <f>IF('Support - Calculation Detail'!I1957="","",'Support - Calculation Detail'!I1957)</f>
        <v>0</v>
      </c>
      <c r="K1957">
        <f>IF('Support - Calculation Detail'!K1957="","",'Support - Calculation Detail'!K1957)</f>
        <v>0</v>
      </c>
      <c r="L1957">
        <f>IF('Support - Calculation Detail'!L1957="","",'Support - Calculation Detail'!L1957)</f>
        <v>0</v>
      </c>
      <c r="M1957">
        <f>IF('Support - Calculation Detail'!M1957="","",'Support - Calculation Detail'!M1957)</f>
        <v>0</v>
      </c>
      <c r="N1957">
        <f>IF('Support - Calculation Detail'!N1957="","",'Support - Calculation Detail'!N1957)</f>
        <v>0</v>
      </c>
      <c r="P1957">
        <f>IF('Support - Calculation Detail'!O1957="","",'Support - Calculation Detail'!O1957)</f>
        <v>0</v>
      </c>
      <c r="Q1957" t="b">
        <v>1</v>
      </c>
      <c r="R1957" t="str">
        <f t="shared" si="150"/>
        <v>5261060</v>
      </c>
      <c r="S1957" t="str">
        <f t="shared" si="151"/>
        <v>5261060-UT</v>
      </c>
      <c r="T1957" t="str">
        <f t="shared" si="152"/>
        <v>5261060-UT</v>
      </c>
      <c r="U1957" t="str">
        <f t="shared" si="153"/>
        <v>6</v>
      </c>
      <c r="V1957" t="str">
        <f t="shared" si="154"/>
        <v>UT</v>
      </c>
    </row>
    <row r="1958" spans="1:22" x14ac:dyDescent="0.35">
      <c r="A1958" t="str">
        <f>IF('Support - Calculation Detail'!A1958="","",LEFT('Support - Calculation Detail'!A1958,7)&amp;"-"&amp;RIGHT('Support - Calculation Detail'!A1958,2))</f>
        <v>5245615-SO</v>
      </c>
      <c r="B1958" t="str">
        <f>IF('Support - Calculation Detail'!C1958="","",'Support - Calculation Detail'!C1958)</f>
        <v>52</v>
      </c>
      <c r="C1958" t="str">
        <f>IF('Support - Calculation Detail'!B1958="","",'Support - Calculation Detail'!B1958)</f>
        <v>N</v>
      </c>
      <c r="D1958">
        <f>IF('Support - Calculation Detail'!D1958="","",'Support - Calculation Detail'!D1958)</f>
        <v>3704956</v>
      </c>
      <c r="E1958">
        <f>IF('Support - Calculation Detail'!E1958="","",'Support - Calculation Detail'!E1958)</f>
        <v>0</v>
      </c>
      <c r="G1958">
        <f>IF('Support - Calculation Detail'!F1958="","",'Support - Calculation Detail'!F1958)</f>
        <v>3704956</v>
      </c>
      <c r="H1958">
        <f>IF('Support - Calculation Detail'!G1958="","",'Support - Calculation Detail'!G1958)</f>
        <v>1.04</v>
      </c>
      <c r="I1958">
        <f>IF('Support - Calculation Detail'!H1958="","",'Support - Calculation Detail'!H1958)</f>
        <v>3853154</v>
      </c>
      <c r="J1958">
        <f>IF('Support - Calculation Detail'!I1958="","",'Support - Calculation Detail'!I1958)</f>
        <v>0</v>
      </c>
      <c r="K1958">
        <f>IF('Support - Calculation Detail'!K1958="","",'Support - Calculation Detail'!K1958)</f>
        <v>3853154</v>
      </c>
      <c r="L1958">
        <f>IF('Support - Calculation Detail'!L1958="","",'Support - Calculation Detail'!L1958)</f>
        <v>0</v>
      </c>
      <c r="M1958">
        <f>IF('Support - Calculation Detail'!M1958="","",'Support - Calculation Detail'!M1958)</f>
        <v>0</v>
      </c>
      <c r="N1958">
        <f>IF('Support - Calculation Detail'!N1958="","",'Support - Calculation Detail'!N1958)</f>
        <v>0</v>
      </c>
      <c r="P1958">
        <f>IF('Support - Calculation Detail'!O1958="","",'Support - Calculation Detail'!O1958)</f>
        <v>3853154</v>
      </c>
      <c r="Q1958" t="b">
        <v>1</v>
      </c>
      <c r="R1958" t="str">
        <f t="shared" si="150"/>
        <v>5245615</v>
      </c>
      <c r="S1958" t="str">
        <f t="shared" si="151"/>
        <v>5245615-SO</v>
      </c>
      <c r="T1958" t="str">
        <f t="shared" si="152"/>
        <v>5245615-SO</v>
      </c>
      <c r="U1958" t="str">
        <f t="shared" si="153"/>
        <v>4</v>
      </c>
      <c r="V1958" t="str">
        <f t="shared" si="154"/>
        <v>SO</v>
      </c>
    </row>
    <row r="1959" spans="1:22" x14ac:dyDescent="0.35">
      <c r="A1959" t="str">
        <f>IF('Support - Calculation Detail'!A1959="","",LEFT('Support - Calculation Detail'!A1959,7)&amp;"-"&amp;RIGHT('Support - Calculation Detail'!A1959,2))</f>
        <v>5245620-SO</v>
      </c>
      <c r="B1959" t="str">
        <f>IF('Support - Calculation Detail'!C1959="","",'Support - Calculation Detail'!C1959)</f>
        <v>52</v>
      </c>
      <c r="C1959" t="str">
        <f>IF('Support - Calculation Detail'!B1959="","",'Support - Calculation Detail'!B1959)</f>
        <v>N</v>
      </c>
      <c r="D1959">
        <f>IF('Support - Calculation Detail'!D1959="","",'Support - Calculation Detail'!D1959)</f>
        <v>2052751</v>
      </c>
      <c r="E1959">
        <f>IF('Support - Calculation Detail'!E1959="","",'Support - Calculation Detail'!E1959)</f>
        <v>0</v>
      </c>
      <c r="G1959">
        <f>IF('Support - Calculation Detail'!F1959="","",'Support - Calculation Detail'!F1959)</f>
        <v>2052751</v>
      </c>
      <c r="H1959">
        <f>IF('Support - Calculation Detail'!G1959="","",'Support - Calculation Detail'!G1959)</f>
        <v>1.04</v>
      </c>
      <c r="I1959">
        <f>IF('Support - Calculation Detail'!H1959="","",'Support - Calculation Detail'!H1959)</f>
        <v>2134861</v>
      </c>
      <c r="J1959">
        <f>IF('Support - Calculation Detail'!I1959="","",'Support - Calculation Detail'!I1959)</f>
        <v>0</v>
      </c>
      <c r="K1959">
        <f>IF('Support - Calculation Detail'!K1959="","",'Support - Calculation Detail'!K1959)</f>
        <v>2134861</v>
      </c>
      <c r="L1959">
        <f>IF('Support - Calculation Detail'!L1959="","",'Support - Calculation Detail'!L1959)</f>
        <v>0</v>
      </c>
      <c r="M1959">
        <f>IF('Support - Calculation Detail'!M1959="","",'Support - Calculation Detail'!M1959)</f>
        <v>0</v>
      </c>
      <c r="N1959">
        <f>IF('Support - Calculation Detail'!N1959="","",'Support - Calculation Detail'!N1959)</f>
        <v>0</v>
      </c>
      <c r="P1959">
        <f>IF('Support - Calculation Detail'!O1959="","",'Support - Calculation Detail'!O1959)</f>
        <v>2134861</v>
      </c>
      <c r="Q1959" t="b">
        <v>1</v>
      </c>
      <c r="R1959" t="str">
        <f t="shared" si="150"/>
        <v>5245620</v>
      </c>
      <c r="S1959" t="str">
        <f t="shared" si="151"/>
        <v>5245620-SO</v>
      </c>
      <c r="T1959" t="str">
        <f t="shared" si="152"/>
        <v>5245620-SO</v>
      </c>
      <c r="U1959" t="str">
        <f t="shared" si="153"/>
        <v>4</v>
      </c>
      <c r="V1959" t="str">
        <f t="shared" si="154"/>
        <v>SO</v>
      </c>
    </row>
    <row r="1960" spans="1:22" x14ac:dyDescent="0.35">
      <c r="A1960" t="str">
        <f>IF('Support - Calculation Detail'!A1960="","",LEFT('Support - Calculation Detail'!A1960,7)&amp;"-"&amp;RIGHT('Support - Calculation Detail'!A1960,2))</f>
        <v>5245635-SO</v>
      </c>
      <c r="B1960" t="str">
        <f>IF('Support - Calculation Detail'!C1960="","",'Support - Calculation Detail'!C1960)</f>
        <v>52</v>
      </c>
      <c r="C1960" t="str">
        <f>IF('Support - Calculation Detail'!B1960="","",'Support - Calculation Detail'!B1960)</f>
        <v>N</v>
      </c>
      <c r="D1960">
        <f>IF('Support - Calculation Detail'!D1960="","",'Support - Calculation Detail'!D1960)</f>
        <v>2750086</v>
      </c>
      <c r="E1960">
        <f>IF('Support - Calculation Detail'!E1960="","",'Support - Calculation Detail'!E1960)</f>
        <v>0</v>
      </c>
      <c r="G1960">
        <f>IF('Support - Calculation Detail'!F1960="","",'Support - Calculation Detail'!F1960)</f>
        <v>2750086</v>
      </c>
      <c r="H1960">
        <f>IF('Support - Calculation Detail'!G1960="","",'Support - Calculation Detail'!G1960)</f>
        <v>1.04</v>
      </c>
      <c r="I1960">
        <f>IF('Support - Calculation Detail'!H1960="","",'Support - Calculation Detail'!H1960)</f>
        <v>2860089</v>
      </c>
      <c r="J1960">
        <f>IF('Support - Calculation Detail'!I1960="","",'Support - Calculation Detail'!I1960)</f>
        <v>0</v>
      </c>
      <c r="K1960">
        <f>IF('Support - Calculation Detail'!K1960="","",'Support - Calculation Detail'!K1960)</f>
        <v>2860089</v>
      </c>
      <c r="L1960">
        <f>IF('Support - Calculation Detail'!L1960="","",'Support - Calculation Detail'!L1960)</f>
        <v>0</v>
      </c>
      <c r="M1960">
        <f>IF('Support - Calculation Detail'!M1960="","",'Support - Calculation Detail'!M1960)</f>
        <v>0</v>
      </c>
      <c r="N1960">
        <f>IF('Support - Calculation Detail'!N1960="","",'Support - Calculation Detail'!N1960)</f>
        <v>0</v>
      </c>
      <c r="P1960">
        <f>IF('Support - Calculation Detail'!O1960="","",'Support - Calculation Detail'!O1960)</f>
        <v>2860089</v>
      </c>
      <c r="Q1960" t="b">
        <v>1</v>
      </c>
      <c r="R1960" t="str">
        <f t="shared" si="150"/>
        <v>5245635</v>
      </c>
      <c r="S1960" t="str">
        <f t="shared" si="151"/>
        <v>5245635-SO</v>
      </c>
      <c r="T1960" t="str">
        <f t="shared" si="152"/>
        <v>5245635-SO</v>
      </c>
      <c r="U1960" t="str">
        <f t="shared" si="153"/>
        <v>4</v>
      </c>
      <c r="V1960" t="str">
        <f t="shared" si="154"/>
        <v>SO</v>
      </c>
    </row>
    <row r="1961" spans="1:22" x14ac:dyDescent="0.35">
      <c r="A1961" t="str">
        <f>IF('Support - Calculation Detail'!A1961="","",LEFT('Support - Calculation Detail'!A1961,7)&amp;"-"&amp;RIGHT('Support - Calculation Detail'!A1961,2))</f>
        <v>5310000-UT</v>
      </c>
      <c r="B1961" t="str">
        <f>IF('Support - Calculation Detail'!C1961="","",'Support - Calculation Detail'!C1961)</f>
        <v>53</v>
      </c>
      <c r="C1961" t="str">
        <f>IF('Support - Calculation Detail'!B1961="","",'Support - Calculation Detail'!B1961)</f>
        <v>N</v>
      </c>
      <c r="D1961">
        <f>IF('Support - Calculation Detail'!D1961="","",'Support - Calculation Detail'!D1961)</f>
        <v>25569441</v>
      </c>
      <c r="E1961">
        <f>IF('Support - Calculation Detail'!E1961="","",'Support - Calculation Detail'!E1961)</f>
        <v>0</v>
      </c>
      <c r="G1961">
        <f>IF('Support - Calculation Detail'!F1961="","",'Support - Calculation Detail'!F1961)</f>
        <v>25569441</v>
      </c>
      <c r="H1961">
        <f>IF('Support - Calculation Detail'!G1961="","",'Support - Calculation Detail'!G1961)</f>
        <v>1.04</v>
      </c>
      <c r="I1961">
        <f>IF('Support - Calculation Detail'!H1961="","",'Support - Calculation Detail'!H1961)</f>
        <v>26592219</v>
      </c>
      <c r="J1961">
        <f>IF('Support - Calculation Detail'!I1961="","",'Support - Calculation Detail'!I1961)</f>
        <v>0</v>
      </c>
      <c r="K1961">
        <f>IF('Support - Calculation Detail'!K1961="","",'Support - Calculation Detail'!K1961)</f>
        <v>26592219</v>
      </c>
      <c r="L1961">
        <f>IF('Support - Calculation Detail'!L1961="","",'Support - Calculation Detail'!L1961)</f>
        <v>3724908</v>
      </c>
      <c r="M1961">
        <f>IF('Support - Calculation Detail'!M1961="","",'Support - Calculation Detail'!M1961)</f>
        <v>911794</v>
      </c>
      <c r="N1961">
        <f>IF('Support - Calculation Detail'!N1961="","",'Support - Calculation Detail'!N1961)</f>
        <v>3261994.3591925139</v>
      </c>
      <c r="P1961">
        <f>IF('Support - Calculation Detail'!O1961="","",'Support - Calculation Detail'!O1961)</f>
        <v>34490915.359192513</v>
      </c>
      <c r="Q1961" t="b">
        <v>1</v>
      </c>
      <c r="R1961" t="str">
        <f t="shared" si="150"/>
        <v>5310000</v>
      </c>
      <c r="S1961" t="str">
        <f t="shared" si="151"/>
        <v>5310000-UT</v>
      </c>
      <c r="T1961" t="str">
        <f t="shared" si="152"/>
        <v>5310000-UT</v>
      </c>
      <c r="U1961" t="str">
        <f t="shared" si="153"/>
        <v>1</v>
      </c>
      <c r="V1961" t="str">
        <f t="shared" si="154"/>
        <v>UT</v>
      </c>
    </row>
    <row r="1962" spans="1:22" x14ac:dyDescent="0.35">
      <c r="A1962" t="str">
        <f>IF('Support - Calculation Detail'!A1962="","",LEFT('Support - Calculation Detail'!A1962,7)&amp;"-"&amp;RIGHT('Support - Calculation Detail'!A1962,2))</f>
        <v>5320001-UT</v>
      </c>
      <c r="B1962" t="str">
        <f>IF('Support - Calculation Detail'!C1962="","",'Support - Calculation Detail'!C1962)</f>
        <v>53</v>
      </c>
      <c r="C1962" t="str">
        <f>IF('Support - Calculation Detail'!B1962="","",'Support - Calculation Detail'!B1962)</f>
        <v>N</v>
      </c>
      <c r="D1962">
        <f>IF('Support - Calculation Detail'!D1962="","",'Support - Calculation Detail'!D1962)</f>
        <v>35034</v>
      </c>
      <c r="E1962">
        <f>IF('Support - Calculation Detail'!E1962="","",'Support - Calculation Detail'!E1962)</f>
        <v>0</v>
      </c>
      <c r="G1962">
        <f>IF('Support - Calculation Detail'!F1962="","",'Support - Calculation Detail'!F1962)</f>
        <v>35034</v>
      </c>
      <c r="H1962">
        <f>IF('Support - Calculation Detail'!G1962="","",'Support - Calculation Detail'!G1962)</f>
        <v>1.04</v>
      </c>
      <c r="I1962">
        <f>IF('Support - Calculation Detail'!H1962="","",'Support - Calculation Detail'!H1962)</f>
        <v>36435</v>
      </c>
      <c r="J1962">
        <f>IF('Support - Calculation Detail'!I1962="","",'Support - Calculation Detail'!I1962)</f>
        <v>0</v>
      </c>
      <c r="K1962">
        <f>IF('Support - Calculation Detail'!K1962="","",'Support - Calculation Detail'!K1962)</f>
        <v>36435</v>
      </c>
      <c r="L1962">
        <f>IF('Support - Calculation Detail'!L1962="","",'Support - Calculation Detail'!L1962)</f>
        <v>0</v>
      </c>
      <c r="M1962">
        <f>IF('Support - Calculation Detail'!M1962="","",'Support - Calculation Detail'!M1962)</f>
        <v>0</v>
      </c>
      <c r="N1962">
        <f>IF('Support - Calculation Detail'!N1962="","",'Support - Calculation Detail'!N1962)</f>
        <v>0</v>
      </c>
      <c r="P1962">
        <f>IF('Support - Calculation Detail'!O1962="","",'Support - Calculation Detail'!O1962)</f>
        <v>36435</v>
      </c>
      <c r="Q1962" t="b">
        <v>1</v>
      </c>
      <c r="R1962" t="str">
        <f t="shared" si="150"/>
        <v>5320001</v>
      </c>
      <c r="S1962" t="str">
        <f t="shared" si="151"/>
        <v>5320001-UT</v>
      </c>
      <c r="T1962" t="str">
        <f t="shared" si="152"/>
        <v>5320001-UT</v>
      </c>
      <c r="U1962" t="str">
        <f t="shared" si="153"/>
        <v>2</v>
      </c>
      <c r="V1962" t="str">
        <f t="shared" si="154"/>
        <v>UT</v>
      </c>
    </row>
    <row r="1963" spans="1:22" x14ac:dyDescent="0.35">
      <c r="A1963" t="str">
        <f>IF('Support - Calculation Detail'!A1963="","",LEFT('Support - Calculation Detail'!A1963,7)&amp;"-"&amp;RIGHT('Support - Calculation Detail'!A1963,2))</f>
        <v>5320001-TF</v>
      </c>
      <c r="B1963" t="str">
        <f>IF('Support - Calculation Detail'!C1963="","",'Support - Calculation Detail'!C1963)</f>
        <v>53</v>
      </c>
      <c r="C1963" t="str">
        <f>IF('Support - Calculation Detail'!B1963="","",'Support - Calculation Detail'!B1963)</f>
        <v>N</v>
      </c>
      <c r="D1963">
        <f>IF('Support - Calculation Detail'!D1963="","",'Support - Calculation Detail'!D1963)</f>
        <v>80503</v>
      </c>
      <c r="E1963">
        <f>IF('Support - Calculation Detail'!E1963="","",'Support - Calculation Detail'!E1963)</f>
        <v>0</v>
      </c>
      <c r="G1963">
        <f>IF('Support - Calculation Detail'!F1963="","",'Support - Calculation Detail'!F1963)</f>
        <v>80503</v>
      </c>
      <c r="H1963">
        <f>IF('Support - Calculation Detail'!G1963="","",'Support - Calculation Detail'!G1963)</f>
        <v>1.04</v>
      </c>
      <c r="I1963">
        <f>IF('Support - Calculation Detail'!H1963="","",'Support - Calculation Detail'!H1963)</f>
        <v>83723</v>
      </c>
      <c r="J1963">
        <f>IF('Support - Calculation Detail'!I1963="","",'Support - Calculation Detail'!I1963)</f>
        <v>0</v>
      </c>
      <c r="K1963">
        <f>IF('Support - Calculation Detail'!K1963="","",'Support - Calculation Detail'!K1963)</f>
        <v>83723</v>
      </c>
      <c r="L1963">
        <f>IF('Support - Calculation Detail'!L1963="","",'Support - Calculation Detail'!L1963)</f>
        <v>0</v>
      </c>
      <c r="M1963">
        <f>IF('Support - Calculation Detail'!M1963="","",'Support - Calculation Detail'!M1963)</f>
        <v>0</v>
      </c>
      <c r="N1963">
        <f>IF('Support - Calculation Detail'!N1963="","",'Support - Calculation Detail'!N1963)</f>
        <v>0</v>
      </c>
      <c r="P1963">
        <f>IF('Support - Calculation Detail'!O1963="","",'Support - Calculation Detail'!O1963)</f>
        <v>83723</v>
      </c>
      <c r="Q1963" t="b">
        <v>1</v>
      </c>
      <c r="R1963" t="str">
        <f t="shared" si="150"/>
        <v>5320001</v>
      </c>
      <c r="S1963" t="str">
        <f t="shared" si="151"/>
        <v>5320001-TF</v>
      </c>
      <c r="T1963" t="str">
        <f t="shared" si="152"/>
        <v>5320001-TF</v>
      </c>
      <c r="U1963" t="str">
        <f t="shared" si="153"/>
        <v>2</v>
      </c>
      <c r="V1963" t="str">
        <f t="shared" si="154"/>
        <v>TF</v>
      </c>
    </row>
    <row r="1964" spans="1:22" x14ac:dyDescent="0.35">
      <c r="A1964" t="str">
        <f>IF('Support - Calculation Detail'!A1964="","",LEFT('Support - Calculation Detail'!A1964,7)&amp;"-"&amp;RIGHT('Support - Calculation Detail'!A1964,2))</f>
        <v>5320002-UT</v>
      </c>
      <c r="B1964" t="str">
        <f>IF('Support - Calculation Detail'!C1964="","",'Support - Calculation Detail'!C1964)</f>
        <v>53</v>
      </c>
      <c r="C1964" t="str">
        <f>IF('Support - Calculation Detail'!B1964="","",'Support - Calculation Detail'!B1964)</f>
        <v>N</v>
      </c>
      <c r="D1964">
        <f>IF('Support - Calculation Detail'!D1964="","",'Support - Calculation Detail'!D1964)</f>
        <v>38098</v>
      </c>
      <c r="E1964">
        <f>IF('Support - Calculation Detail'!E1964="","",'Support - Calculation Detail'!E1964)</f>
        <v>0</v>
      </c>
      <c r="G1964">
        <f>IF('Support - Calculation Detail'!F1964="","",'Support - Calculation Detail'!F1964)</f>
        <v>38098</v>
      </c>
      <c r="H1964">
        <f>IF('Support - Calculation Detail'!G1964="","",'Support - Calculation Detail'!G1964)</f>
        <v>1.04</v>
      </c>
      <c r="I1964">
        <f>IF('Support - Calculation Detail'!H1964="","",'Support - Calculation Detail'!H1964)</f>
        <v>39622</v>
      </c>
      <c r="J1964">
        <f>IF('Support - Calculation Detail'!I1964="","",'Support - Calculation Detail'!I1964)</f>
        <v>0</v>
      </c>
      <c r="K1964">
        <f>IF('Support - Calculation Detail'!K1964="","",'Support - Calculation Detail'!K1964)</f>
        <v>39622</v>
      </c>
      <c r="L1964">
        <f>IF('Support - Calculation Detail'!L1964="","",'Support - Calculation Detail'!L1964)</f>
        <v>0</v>
      </c>
      <c r="M1964">
        <f>IF('Support - Calculation Detail'!M1964="","",'Support - Calculation Detail'!M1964)</f>
        <v>0</v>
      </c>
      <c r="N1964">
        <f>IF('Support - Calculation Detail'!N1964="","",'Support - Calculation Detail'!N1964)</f>
        <v>0</v>
      </c>
      <c r="P1964">
        <f>IF('Support - Calculation Detail'!O1964="","",'Support - Calculation Detail'!O1964)</f>
        <v>39622</v>
      </c>
      <c r="Q1964" t="b">
        <v>1</v>
      </c>
      <c r="R1964" t="str">
        <f t="shared" si="150"/>
        <v>5320002</v>
      </c>
      <c r="S1964" t="str">
        <f t="shared" si="151"/>
        <v>5320002-UT</v>
      </c>
      <c r="T1964" t="str">
        <f t="shared" si="152"/>
        <v>5320002-UT</v>
      </c>
      <c r="U1964" t="str">
        <f t="shared" si="153"/>
        <v>2</v>
      </c>
      <c r="V1964" t="str">
        <f t="shared" si="154"/>
        <v>UT</v>
      </c>
    </row>
    <row r="1965" spans="1:22" x14ac:dyDescent="0.35">
      <c r="A1965" t="str">
        <f>IF('Support - Calculation Detail'!A1965="","",LEFT('Support - Calculation Detail'!A1965,7)&amp;"-"&amp;RIGHT('Support - Calculation Detail'!A1965,2))</f>
        <v>5320003-UT</v>
      </c>
      <c r="B1965" t="str">
        <f>IF('Support - Calculation Detail'!C1965="","",'Support - Calculation Detail'!C1965)</f>
        <v>53</v>
      </c>
      <c r="C1965" t="str">
        <f>IF('Support - Calculation Detail'!B1965="","",'Support - Calculation Detail'!B1965)</f>
        <v>N</v>
      </c>
      <c r="D1965">
        <f>IF('Support - Calculation Detail'!D1965="","",'Support - Calculation Detail'!D1965)</f>
        <v>513039</v>
      </c>
      <c r="E1965">
        <f>IF('Support - Calculation Detail'!E1965="","",'Support - Calculation Detail'!E1965)</f>
        <v>0</v>
      </c>
      <c r="G1965">
        <f>IF('Support - Calculation Detail'!F1965="","",'Support - Calculation Detail'!F1965)</f>
        <v>513039</v>
      </c>
      <c r="H1965">
        <f>IF('Support - Calculation Detail'!G1965="","",'Support - Calculation Detail'!G1965)</f>
        <v>1.04</v>
      </c>
      <c r="I1965">
        <f>IF('Support - Calculation Detail'!H1965="","",'Support - Calculation Detail'!H1965)</f>
        <v>533561</v>
      </c>
      <c r="J1965">
        <f>IF('Support - Calculation Detail'!I1965="","",'Support - Calculation Detail'!I1965)</f>
        <v>0</v>
      </c>
      <c r="K1965">
        <f>IF('Support - Calculation Detail'!K1965="","",'Support - Calculation Detail'!K1965)</f>
        <v>533561</v>
      </c>
      <c r="L1965">
        <f>IF('Support - Calculation Detail'!L1965="","",'Support - Calculation Detail'!L1965)</f>
        <v>0</v>
      </c>
      <c r="M1965">
        <f>IF('Support - Calculation Detail'!M1965="","",'Support - Calculation Detail'!M1965)</f>
        <v>0</v>
      </c>
      <c r="N1965">
        <f>IF('Support - Calculation Detail'!N1965="","",'Support - Calculation Detail'!N1965)</f>
        <v>0</v>
      </c>
      <c r="P1965">
        <f>IF('Support - Calculation Detail'!O1965="","",'Support - Calculation Detail'!O1965)</f>
        <v>533561</v>
      </c>
      <c r="Q1965" t="b">
        <v>1</v>
      </c>
      <c r="R1965" t="str">
        <f t="shared" si="150"/>
        <v>5320003</v>
      </c>
      <c r="S1965" t="str">
        <f t="shared" si="151"/>
        <v>5320003-UT</v>
      </c>
      <c r="T1965" t="str">
        <f t="shared" si="152"/>
        <v>5320003-UT</v>
      </c>
      <c r="U1965" t="str">
        <f t="shared" si="153"/>
        <v>2</v>
      </c>
      <c r="V1965" t="str">
        <f t="shared" si="154"/>
        <v>UT</v>
      </c>
    </row>
    <row r="1966" spans="1:22" x14ac:dyDescent="0.35">
      <c r="A1966" t="str">
        <f>IF('Support - Calculation Detail'!A1966="","",LEFT('Support - Calculation Detail'!A1966,7)&amp;"-"&amp;RIGHT('Support - Calculation Detail'!A1966,2))</f>
        <v>5320004-UT</v>
      </c>
      <c r="B1966" t="str">
        <f>IF('Support - Calculation Detail'!C1966="","",'Support - Calculation Detail'!C1966)</f>
        <v>53</v>
      </c>
      <c r="C1966" t="str">
        <f>IF('Support - Calculation Detail'!B1966="","",'Support - Calculation Detail'!B1966)</f>
        <v>N</v>
      </c>
      <c r="D1966">
        <f>IF('Support - Calculation Detail'!D1966="","",'Support - Calculation Detail'!D1966)</f>
        <v>266906</v>
      </c>
      <c r="E1966">
        <f>IF('Support - Calculation Detail'!E1966="","",'Support - Calculation Detail'!E1966)</f>
        <v>0</v>
      </c>
      <c r="G1966">
        <f>IF('Support - Calculation Detail'!F1966="","",'Support - Calculation Detail'!F1966)</f>
        <v>266906</v>
      </c>
      <c r="H1966">
        <f>IF('Support - Calculation Detail'!G1966="","",'Support - Calculation Detail'!G1966)</f>
        <v>1.04</v>
      </c>
      <c r="I1966">
        <f>IF('Support - Calculation Detail'!H1966="","",'Support - Calculation Detail'!H1966)</f>
        <v>277582</v>
      </c>
      <c r="J1966">
        <f>IF('Support - Calculation Detail'!I1966="","",'Support - Calculation Detail'!I1966)</f>
        <v>0</v>
      </c>
      <c r="K1966">
        <f>IF('Support - Calculation Detail'!K1966="","",'Support - Calculation Detail'!K1966)</f>
        <v>277582</v>
      </c>
      <c r="L1966">
        <f>IF('Support - Calculation Detail'!L1966="","",'Support - Calculation Detail'!L1966)</f>
        <v>0</v>
      </c>
      <c r="M1966">
        <f>IF('Support - Calculation Detail'!M1966="","",'Support - Calculation Detail'!M1966)</f>
        <v>0</v>
      </c>
      <c r="N1966">
        <f>IF('Support - Calculation Detail'!N1966="","",'Support - Calculation Detail'!N1966)</f>
        <v>0</v>
      </c>
      <c r="P1966">
        <f>IF('Support - Calculation Detail'!O1966="","",'Support - Calculation Detail'!O1966)</f>
        <v>277582</v>
      </c>
      <c r="Q1966" t="b">
        <v>1</v>
      </c>
      <c r="R1966" t="str">
        <f t="shared" si="150"/>
        <v>5320004</v>
      </c>
      <c r="S1966" t="str">
        <f t="shared" si="151"/>
        <v>5320004-UT</v>
      </c>
      <c r="T1966" t="str">
        <f t="shared" si="152"/>
        <v>5320004-UT</v>
      </c>
      <c r="U1966" t="str">
        <f t="shared" si="153"/>
        <v>2</v>
      </c>
      <c r="V1966" t="str">
        <f t="shared" si="154"/>
        <v>UT</v>
      </c>
    </row>
    <row r="1967" spans="1:22" x14ac:dyDescent="0.35">
      <c r="A1967" t="str">
        <f>IF('Support - Calculation Detail'!A1967="","",LEFT('Support - Calculation Detail'!A1967,7)&amp;"-"&amp;RIGHT('Support - Calculation Detail'!A1967,2))</f>
        <v>5320005-UT</v>
      </c>
      <c r="B1967" t="str">
        <f>IF('Support - Calculation Detail'!C1967="","",'Support - Calculation Detail'!C1967)</f>
        <v>53</v>
      </c>
      <c r="C1967" t="str">
        <f>IF('Support - Calculation Detail'!B1967="","",'Support - Calculation Detail'!B1967)</f>
        <v>N</v>
      </c>
      <c r="D1967">
        <f>IF('Support - Calculation Detail'!D1967="","",'Support - Calculation Detail'!D1967)</f>
        <v>31094</v>
      </c>
      <c r="E1967">
        <f>IF('Support - Calculation Detail'!E1967="","",'Support - Calculation Detail'!E1967)</f>
        <v>0</v>
      </c>
      <c r="G1967">
        <f>IF('Support - Calculation Detail'!F1967="","",'Support - Calculation Detail'!F1967)</f>
        <v>31094</v>
      </c>
      <c r="H1967">
        <f>IF('Support - Calculation Detail'!G1967="","",'Support - Calculation Detail'!G1967)</f>
        <v>1.04</v>
      </c>
      <c r="I1967">
        <f>IF('Support - Calculation Detail'!H1967="","",'Support - Calculation Detail'!H1967)</f>
        <v>32338</v>
      </c>
      <c r="J1967">
        <f>IF('Support - Calculation Detail'!I1967="","",'Support - Calculation Detail'!I1967)</f>
        <v>0</v>
      </c>
      <c r="K1967">
        <f>IF('Support - Calculation Detail'!K1967="","",'Support - Calculation Detail'!K1967)</f>
        <v>32338</v>
      </c>
      <c r="L1967">
        <f>IF('Support - Calculation Detail'!L1967="","",'Support - Calculation Detail'!L1967)</f>
        <v>0</v>
      </c>
      <c r="M1967">
        <f>IF('Support - Calculation Detail'!M1967="","",'Support - Calculation Detail'!M1967)</f>
        <v>0</v>
      </c>
      <c r="N1967">
        <f>IF('Support - Calculation Detail'!N1967="","",'Support - Calculation Detail'!N1967)</f>
        <v>0</v>
      </c>
      <c r="P1967">
        <f>IF('Support - Calculation Detail'!O1967="","",'Support - Calculation Detail'!O1967)</f>
        <v>32338</v>
      </c>
      <c r="Q1967" t="b">
        <v>1</v>
      </c>
      <c r="R1967" t="str">
        <f t="shared" si="150"/>
        <v>5320005</v>
      </c>
      <c r="S1967" t="str">
        <f t="shared" si="151"/>
        <v>5320005-UT</v>
      </c>
      <c r="T1967" t="str">
        <f t="shared" si="152"/>
        <v>5320005-UT</v>
      </c>
      <c r="U1967" t="str">
        <f t="shared" si="153"/>
        <v>2</v>
      </c>
      <c r="V1967" t="str">
        <f t="shared" si="154"/>
        <v>UT</v>
      </c>
    </row>
    <row r="1968" spans="1:22" x14ac:dyDescent="0.35">
      <c r="A1968" t="str">
        <f>IF('Support - Calculation Detail'!A1968="","",LEFT('Support - Calculation Detail'!A1968,7)&amp;"-"&amp;RIGHT('Support - Calculation Detail'!A1968,2))</f>
        <v>5320006-UT</v>
      </c>
      <c r="B1968" t="str">
        <f>IF('Support - Calculation Detail'!C1968="","",'Support - Calculation Detail'!C1968)</f>
        <v>53</v>
      </c>
      <c r="C1968" t="str">
        <f>IF('Support - Calculation Detail'!B1968="","",'Support - Calculation Detail'!B1968)</f>
        <v>N</v>
      </c>
      <c r="D1968">
        <f>IF('Support - Calculation Detail'!D1968="","",'Support - Calculation Detail'!D1968)</f>
        <v>812179</v>
      </c>
      <c r="E1968">
        <f>IF('Support - Calculation Detail'!E1968="","",'Support - Calculation Detail'!E1968)</f>
        <v>0</v>
      </c>
      <c r="G1968">
        <f>IF('Support - Calculation Detail'!F1968="","",'Support - Calculation Detail'!F1968)</f>
        <v>812179</v>
      </c>
      <c r="H1968">
        <f>IF('Support - Calculation Detail'!G1968="","",'Support - Calculation Detail'!G1968)</f>
        <v>1.04</v>
      </c>
      <c r="I1968">
        <f>IF('Support - Calculation Detail'!H1968="","",'Support - Calculation Detail'!H1968)</f>
        <v>844666</v>
      </c>
      <c r="J1968">
        <f>IF('Support - Calculation Detail'!I1968="","",'Support - Calculation Detail'!I1968)</f>
        <v>0</v>
      </c>
      <c r="K1968">
        <f>IF('Support - Calculation Detail'!K1968="","",'Support - Calculation Detail'!K1968)</f>
        <v>844666</v>
      </c>
      <c r="L1968">
        <f>IF('Support - Calculation Detail'!L1968="","",'Support - Calculation Detail'!L1968)</f>
        <v>0</v>
      </c>
      <c r="M1968">
        <f>IF('Support - Calculation Detail'!M1968="","",'Support - Calculation Detail'!M1968)</f>
        <v>0</v>
      </c>
      <c r="N1968">
        <f>IF('Support - Calculation Detail'!N1968="","",'Support - Calculation Detail'!N1968)</f>
        <v>0</v>
      </c>
      <c r="P1968">
        <f>IF('Support - Calculation Detail'!O1968="","",'Support - Calculation Detail'!O1968)</f>
        <v>844666</v>
      </c>
      <c r="Q1968" t="b">
        <v>1</v>
      </c>
      <c r="R1968" t="str">
        <f t="shared" si="150"/>
        <v>5320006</v>
      </c>
      <c r="S1968" t="str">
        <f t="shared" si="151"/>
        <v>5320006-UT</v>
      </c>
      <c r="T1968" t="str">
        <f t="shared" si="152"/>
        <v>5320006-UT</v>
      </c>
      <c r="U1968" t="str">
        <f t="shared" si="153"/>
        <v>2</v>
      </c>
      <c r="V1968" t="str">
        <f t="shared" si="154"/>
        <v>UT</v>
      </c>
    </row>
    <row r="1969" spans="1:22" x14ac:dyDescent="0.35">
      <c r="A1969" t="str">
        <f>IF('Support - Calculation Detail'!A1969="","",LEFT('Support - Calculation Detail'!A1969,7)&amp;"-"&amp;RIGHT('Support - Calculation Detail'!A1969,2))</f>
        <v>5320007-UT</v>
      </c>
      <c r="B1969" t="str">
        <f>IF('Support - Calculation Detail'!C1969="","",'Support - Calculation Detail'!C1969)</f>
        <v>53</v>
      </c>
      <c r="C1969" t="str">
        <f>IF('Support - Calculation Detail'!B1969="","",'Support - Calculation Detail'!B1969)</f>
        <v>N</v>
      </c>
      <c r="D1969">
        <f>IF('Support - Calculation Detail'!D1969="","",'Support - Calculation Detail'!D1969)</f>
        <v>25278</v>
      </c>
      <c r="E1969">
        <f>IF('Support - Calculation Detail'!E1969="","",'Support - Calculation Detail'!E1969)</f>
        <v>0</v>
      </c>
      <c r="G1969">
        <f>IF('Support - Calculation Detail'!F1969="","",'Support - Calculation Detail'!F1969)</f>
        <v>25278</v>
      </c>
      <c r="H1969">
        <f>IF('Support - Calculation Detail'!G1969="","",'Support - Calculation Detail'!G1969)</f>
        <v>1.04</v>
      </c>
      <c r="I1969">
        <f>IF('Support - Calculation Detail'!H1969="","",'Support - Calculation Detail'!H1969)</f>
        <v>26289</v>
      </c>
      <c r="J1969">
        <f>IF('Support - Calculation Detail'!I1969="","",'Support - Calculation Detail'!I1969)</f>
        <v>0</v>
      </c>
      <c r="K1969">
        <f>IF('Support - Calculation Detail'!K1969="","",'Support - Calculation Detail'!K1969)</f>
        <v>26289</v>
      </c>
      <c r="L1969">
        <f>IF('Support - Calculation Detail'!L1969="","",'Support - Calculation Detail'!L1969)</f>
        <v>0</v>
      </c>
      <c r="M1969">
        <f>IF('Support - Calculation Detail'!M1969="","",'Support - Calculation Detail'!M1969)</f>
        <v>0</v>
      </c>
      <c r="N1969">
        <f>IF('Support - Calculation Detail'!N1969="","",'Support - Calculation Detail'!N1969)</f>
        <v>0</v>
      </c>
      <c r="P1969">
        <f>IF('Support - Calculation Detail'!O1969="","",'Support - Calculation Detail'!O1969)</f>
        <v>26289</v>
      </c>
      <c r="Q1969" t="b">
        <v>1</v>
      </c>
      <c r="R1969" t="str">
        <f t="shared" si="150"/>
        <v>5320007</v>
      </c>
      <c r="S1969" t="str">
        <f t="shared" si="151"/>
        <v>5320007-UT</v>
      </c>
      <c r="T1969" t="str">
        <f t="shared" si="152"/>
        <v>5320007-UT</v>
      </c>
      <c r="U1969" t="str">
        <f t="shared" si="153"/>
        <v>2</v>
      </c>
      <c r="V1969" t="str">
        <f t="shared" si="154"/>
        <v>UT</v>
      </c>
    </row>
    <row r="1970" spans="1:22" x14ac:dyDescent="0.35">
      <c r="A1970" t="str">
        <f>IF('Support - Calculation Detail'!A1970="","",LEFT('Support - Calculation Detail'!A1970,7)&amp;"-"&amp;RIGHT('Support - Calculation Detail'!A1970,2))</f>
        <v>5320007-TF</v>
      </c>
      <c r="B1970" t="str">
        <f>IF('Support - Calculation Detail'!C1970="","",'Support - Calculation Detail'!C1970)</f>
        <v>53</v>
      </c>
      <c r="C1970" t="str">
        <f>IF('Support - Calculation Detail'!B1970="","",'Support - Calculation Detail'!B1970)</f>
        <v>N</v>
      </c>
      <c r="D1970">
        <f>IF('Support - Calculation Detail'!D1970="","",'Support - Calculation Detail'!D1970)</f>
        <v>41686</v>
      </c>
      <c r="E1970">
        <f>IF('Support - Calculation Detail'!E1970="","",'Support - Calculation Detail'!E1970)</f>
        <v>0</v>
      </c>
      <c r="G1970">
        <f>IF('Support - Calculation Detail'!F1970="","",'Support - Calculation Detail'!F1970)</f>
        <v>41686</v>
      </c>
      <c r="H1970">
        <f>IF('Support - Calculation Detail'!G1970="","",'Support - Calculation Detail'!G1970)</f>
        <v>1.04</v>
      </c>
      <c r="I1970">
        <f>IF('Support - Calculation Detail'!H1970="","",'Support - Calculation Detail'!H1970)</f>
        <v>43353</v>
      </c>
      <c r="J1970">
        <f>IF('Support - Calculation Detail'!I1970="","",'Support - Calculation Detail'!I1970)</f>
        <v>0</v>
      </c>
      <c r="K1970">
        <f>IF('Support - Calculation Detail'!K1970="","",'Support - Calculation Detail'!K1970)</f>
        <v>43353</v>
      </c>
      <c r="L1970">
        <f>IF('Support - Calculation Detail'!L1970="","",'Support - Calculation Detail'!L1970)</f>
        <v>0</v>
      </c>
      <c r="M1970">
        <f>IF('Support - Calculation Detail'!M1970="","",'Support - Calculation Detail'!M1970)</f>
        <v>0</v>
      </c>
      <c r="N1970">
        <f>IF('Support - Calculation Detail'!N1970="","",'Support - Calculation Detail'!N1970)</f>
        <v>0</v>
      </c>
      <c r="P1970">
        <f>IF('Support - Calculation Detail'!O1970="","",'Support - Calculation Detail'!O1970)</f>
        <v>43353</v>
      </c>
      <c r="Q1970" t="b">
        <v>1</v>
      </c>
      <c r="R1970" t="str">
        <f t="shared" si="150"/>
        <v>5320007</v>
      </c>
      <c r="S1970" t="str">
        <f t="shared" si="151"/>
        <v>5320007-TF</v>
      </c>
      <c r="T1970" t="str">
        <f t="shared" si="152"/>
        <v>5320007-TF</v>
      </c>
      <c r="U1970" t="str">
        <f t="shared" si="153"/>
        <v>2</v>
      </c>
      <c r="V1970" t="str">
        <f t="shared" si="154"/>
        <v>TF</v>
      </c>
    </row>
    <row r="1971" spans="1:22" x14ac:dyDescent="0.35">
      <c r="A1971" t="str">
        <f>IF('Support - Calculation Detail'!A1971="","",LEFT('Support - Calculation Detail'!A1971,7)&amp;"-"&amp;RIGHT('Support - Calculation Detail'!A1971,2))</f>
        <v>5320008-TF</v>
      </c>
      <c r="B1971" t="str">
        <f>IF('Support - Calculation Detail'!C1971="","",'Support - Calculation Detail'!C1971)</f>
        <v>53</v>
      </c>
      <c r="C1971" t="str">
        <f>IF('Support - Calculation Detail'!B1971="","",'Support - Calculation Detail'!B1971)</f>
        <v>N</v>
      </c>
      <c r="D1971">
        <f>IF('Support - Calculation Detail'!D1971="","",'Support - Calculation Detail'!D1971)</f>
        <v>766747</v>
      </c>
      <c r="E1971">
        <f>IF('Support - Calculation Detail'!E1971="","",'Support - Calculation Detail'!E1971)</f>
        <v>0</v>
      </c>
      <c r="G1971">
        <f>IF('Support - Calculation Detail'!F1971="","",'Support - Calculation Detail'!F1971)</f>
        <v>766747</v>
      </c>
      <c r="H1971">
        <f>IF('Support - Calculation Detail'!G1971="","",'Support - Calculation Detail'!G1971)</f>
        <v>1.04</v>
      </c>
      <c r="I1971">
        <f>IF('Support - Calculation Detail'!H1971="","",'Support - Calculation Detail'!H1971)</f>
        <v>797417</v>
      </c>
      <c r="J1971">
        <f>IF('Support - Calculation Detail'!I1971="","",'Support - Calculation Detail'!I1971)</f>
        <v>0</v>
      </c>
      <c r="K1971">
        <f>IF('Support - Calculation Detail'!K1971="","",'Support - Calculation Detail'!K1971)</f>
        <v>797417</v>
      </c>
      <c r="L1971">
        <f>IF('Support - Calculation Detail'!L1971="","",'Support - Calculation Detail'!L1971)</f>
        <v>0</v>
      </c>
      <c r="M1971">
        <f>IF('Support - Calculation Detail'!M1971="","",'Support - Calculation Detail'!M1971)</f>
        <v>0</v>
      </c>
      <c r="N1971">
        <f>IF('Support - Calculation Detail'!N1971="","",'Support - Calculation Detail'!N1971)</f>
        <v>0</v>
      </c>
      <c r="P1971">
        <f>IF('Support - Calculation Detail'!O1971="","",'Support - Calculation Detail'!O1971)</f>
        <v>797417</v>
      </c>
      <c r="Q1971" t="b">
        <v>1</v>
      </c>
      <c r="R1971" t="str">
        <f t="shared" si="150"/>
        <v>5320008</v>
      </c>
      <c r="S1971" t="str">
        <f t="shared" si="151"/>
        <v>5320008-TF</v>
      </c>
      <c r="T1971" t="str">
        <f t="shared" si="152"/>
        <v>5320008-TF</v>
      </c>
      <c r="U1971" t="str">
        <f t="shared" si="153"/>
        <v>2</v>
      </c>
      <c r="V1971" t="str">
        <f t="shared" si="154"/>
        <v>TF</v>
      </c>
    </row>
    <row r="1972" spans="1:22" x14ac:dyDescent="0.35">
      <c r="A1972" t="str">
        <f>IF('Support - Calculation Detail'!A1972="","",LEFT('Support - Calculation Detail'!A1972,7)&amp;"-"&amp;RIGHT('Support - Calculation Detail'!A1972,2))</f>
        <v>5320008-UT</v>
      </c>
      <c r="B1972" t="str">
        <f>IF('Support - Calculation Detail'!C1972="","",'Support - Calculation Detail'!C1972)</f>
        <v>53</v>
      </c>
      <c r="C1972" t="str">
        <f>IF('Support - Calculation Detail'!B1972="","",'Support - Calculation Detail'!B1972)</f>
        <v>N</v>
      </c>
      <c r="D1972">
        <f>IF('Support - Calculation Detail'!D1972="","",'Support - Calculation Detail'!D1972)</f>
        <v>236140</v>
      </c>
      <c r="E1972">
        <f>IF('Support - Calculation Detail'!E1972="","",'Support - Calculation Detail'!E1972)</f>
        <v>16416</v>
      </c>
      <c r="G1972">
        <f>IF('Support - Calculation Detail'!F1972="","",'Support - Calculation Detail'!F1972)</f>
        <v>252556</v>
      </c>
      <c r="H1972">
        <f>IF('Support - Calculation Detail'!G1972="","",'Support - Calculation Detail'!G1972)</f>
        <v>1.04</v>
      </c>
      <c r="I1972">
        <f>IF('Support - Calculation Detail'!H1972="","",'Support - Calculation Detail'!H1972)</f>
        <v>262658</v>
      </c>
      <c r="J1972">
        <f>IF('Support - Calculation Detail'!I1972="","",'Support - Calculation Detail'!I1972)</f>
        <v>0</v>
      </c>
      <c r="K1972">
        <f>IF('Support - Calculation Detail'!K1972="","",'Support - Calculation Detail'!K1972)</f>
        <v>262658</v>
      </c>
      <c r="L1972">
        <f>IF('Support - Calculation Detail'!L1972="","",'Support - Calculation Detail'!L1972)</f>
        <v>0</v>
      </c>
      <c r="M1972">
        <f>IF('Support - Calculation Detail'!M1972="","",'Support - Calculation Detail'!M1972)</f>
        <v>0</v>
      </c>
      <c r="N1972">
        <f>IF('Support - Calculation Detail'!N1972="","",'Support - Calculation Detail'!N1972)</f>
        <v>0</v>
      </c>
      <c r="P1972">
        <f>IF('Support - Calculation Detail'!O1972="","",'Support - Calculation Detail'!O1972)</f>
        <v>262658</v>
      </c>
      <c r="Q1972" t="b">
        <v>1</v>
      </c>
      <c r="R1972" t="str">
        <f t="shared" si="150"/>
        <v>5320008</v>
      </c>
      <c r="S1972" t="str">
        <f t="shared" si="151"/>
        <v>5320008-UT</v>
      </c>
      <c r="T1972" t="str">
        <f t="shared" si="152"/>
        <v>5320008-UT</v>
      </c>
      <c r="U1972" t="str">
        <f t="shared" si="153"/>
        <v>2</v>
      </c>
      <c r="V1972" t="str">
        <f t="shared" si="154"/>
        <v>UT</v>
      </c>
    </row>
    <row r="1973" spans="1:22" x14ac:dyDescent="0.35">
      <c r="A1973" t="str">
        <f>IF('Support - Calculation Detail'!A1973="","",LEFT('Support - Calculation Detail'!A1973,7)&amp;"-"&amp;RIGHT('Support - Calculation Detail'!A1973,2))</f>
        <v>5320009-UT</v>
      </c>
      <c r="B1973" t="str">
        <f>IF('Support - Calculation Detail'!C1973="","",'Support - Calculation Detail'!C1973)</f>
        <v>53</v>
      </c>
      <c r="C1973" t="str">
        <f>IF('Support - Calculation Detail'!B1973="","",'Support - Calculation Detail'!B1973)</f>
        <v>N</v>
      </c>
      <c r="D1973">
        <f>IF('Support - Calculation Detail'!D1973="","",'Support - Calculation Detail'!D1973)</f>
        <v>22774</v>
      </c>
      <c r="E1973">
        <f>IF('Support - Calculation Detail'!E1973="","",'Support - Calculation Detail'!E1973)</f>
        <v>0</v>
      </c>
      <c r="G1973">
        <f>IF('Support - Calculation Detail'!F1973="","",'Support - Calculation Detail'!F1973)</f>
        <v>22774</v>
      </c>
      <c r="H1973">
        <f>IF('Support - Calculation Detail'!G1973="","",'Support - Calculation Detail'!G1973)</f>
        <v>1.04</v>
      </c>
      <c r="I1973">
        <f>IF('Support - Calculation Detail'!H1973="","",'Support - Calculation Detail'!H1973)</f>
        <v>23685</v>
      </c>
      <c r="J1973">
        <f>IF('Support - Calculation Detail'!I1973="","",'Support - Calculation Detail'!I1973)</f>
        <v>0</v>
      </c>
      <c r="K1973">
        <f>IF('Support - Calculation Detail'!K1973="","",'Support - Calculation Detail'!K1973)</f>
        <v>23685</v>
      </c>
      <c r="L1973">
        <f>IF('Support - Calculation Detail'!L1973="","",'Support - Calculation Detail'!L1973)</f>
        <v>0</v>
      </c>
      <c r="M1973">
        <f>IF('Support - Calculation Detail'!M1973="","",'Support - Calculation Detail'!M1973)</f>
        <v>0</v>
      </c>
      <c r="N1973">
        <f>IF('Support - Calculation Detail'!N1973="","",'Support - Calculation Detail'!N1973)</f>
        <v>0</v>
      </c>
      <c r="P1973">
        <f>IF('Support - Calculation Detail'!O1973="","",'Support - Calculation Detail'!O1973)</f>
        <v>23685</v>
      </c>
      <c r="Q1973" t="b">
        <v>1</v>
      </c>
      <c r="R1973" t="str">
        <f t="shared" si="150"/>
        <v>5320009</v>
      </c>
      <c r="S1973" t="str">
        <f t="shared" si="151"/>
        <v>5320009-UT</v>
      </c>
      <c r="T1973" t="str">
        <f t="shared" si="152"/>
        <v>5320009-UT</v>
      </c>
      <c r="U1973" t="str">
        <f t="shared" si="153"/>
        <v>2</v>
      </c>
      <c r="V1973" t="str">
        <f t="shared" si="154"/>
        <v>UT</v>
      </c>
    </row>
    <row r="1974" spans="1:22" x14ac:dyDescent="0.35">
      <c r="A1974" t="str">
        <f>IF('Support - Calculation Detail'!A1974="","",LEFT('Support - Calculation Detail'!A1974,7)&amp;"-"&amp;RIGHT('Support - Calculation Detail'!A1974,2))</f>
        <v>5320009-TF</v>
      </c>
      <c r="B1974" t="str">
        <f>IF('Support - Calculation Detail'!C1974="","",'Support - Calculation Detail'!C1974)</f>
        <v>53</v>
      </c>
      <c r="C1974" t="str">
        <f>IF('Support - Calculation Detail'!B1974="","",'Support - Calculation Detail'!B1974)</f>
        <v>N</v>
      </c>
      <c r="D1974">
        <f>IF('Support - Calculation Detail'!D1974="","",'Support - Calculation Detail'!D1974)</f>
        <v>236102</v>
      </c>
      <c r="E1974">
        <f>IF('Support - Calculation Detail'!E1974="","",'Support - Calculation Detail'!E1974)</f>
        <v>0</v>
      </c>
      <c r="G1974">
        <f>IF('Support - Calculation Detail'!F1974="","",'Support - Calculation Detail'!F1974)</f>
        <v>236102</v>
      </c>
      <c r="H1974">
        <f>IF('Support - Calculation Detail'!G1974="","",'Support - Calculation Detail'!G1974)</f>
        <v>1.04</v>
      </c>
      <c r="I1974">
        <f>IF('Support - Calculation Detail'!H1974="","",'Support - Calculation Detail'!H1974)</f>
        <v>245546</v>
      </c>
      <c r="J1974">
        <f>IF('Support - Calculation Detail'!I1974="","",'Support - Calculation Detail'!I1974)</f>
        <v>0</v>
      </c>
      <c r="K1974">
        <f>IF('Support - Calculation Detail'!K1974="","",'Support - Calculation Detail'!K1974)</f>
        <v>245546</v>
      </c>
      <c r="L1974">
        <f>IF('Support - Calculation Detail'!L1974="","",'Support - Calculation Detail'!L1974)</f>
        <v>0</v>
      </c>
      <c r="M1974">
        <f>IF('Support - Calculation Detail'!M1974="","",'Support - Calculation Detail'!M1974)</f>
        <v>0</v>
      </c>
      <c r="N1974">
        <f>IF('Support - Calculation Detail'!N1974="","",'Support - Calculation Detail'!N1974)</f>
        <v>0</v>
      </c>
      <c r="P1974">
        <f>IF('Support - Calculation Detail'!O1974="","",'Support - Calculation Detail'!O1974)</f>
        <v>245546</v>
      </c>
      <c r="Q1974" t="b">
        <v>1</v>
      </c>
      <c r="R1974" t="str">
        <f t="shared" si="150"/>
        <v>5320009</v>
      </c>
      <c r="S1974" t="str">
        <f t="shared" si="151"/>
        <v>5320009-TF</v>
      </c>
      <c r="T1974" t="str">
        <f t="shared" si="152"/>
        <v>5320009-TF</v>
      </c>
      <c r="U1974" t="str">
        <f t="shared" si="153"/>
        <v>2</v>
      </c>
      <c r="V1974" t="str">
        <f t="shared" si="154"/>
        <v>TF</v>
      </c>
    </row>
    <row r="1975" spans="1:22" x14ac:dyDescent="0.35">
      <c r="A1975" t="str">
        <f>IF('Support - Calculation Detail'!A1975="","",LEFT('Support - Calculation Detail'!A1975,7)&amp;"-"&amp;RIGHT('Support - Calculation Detail'!A1975,2))</f>
        <v>5320010-UT</v>
      </c>
      <c r="B1975" t="str">
        <f>IF('Support - Calculation Detail'!C1975="","",'Support - Calculation Detail'!C1975)</f>
        <v>53</v>
      </c>
      <c r="C1975" t="str">
        <f>IF('Support - Calculation Detail'!B1975="","",'Support - Calculation Detail'!B1975)</f>
        <v>N</v>
      </c>
      <c r="D1975">
        <f>IF('Support - Calculation Detail'!D1975="","",'Support - Calculation Detail'!D1975)</f>
        <v>521014</v>
      </c>
      <c r="E1975">
        <f>IF('Support - Calculation Detail'!E1975="","",'Support - Calculation Detail'!E1975)</f>
        <v>0</v>
      </c>
      <c r="G1975">
        <f>IF('Support - Calculation Detail'!F1975="","",'Support - Calculation Detail'!F1975)</f>
        <v>521014</v>
      </c>
      <c r="H1975">
        <f>IF('Support - Calculation Detail'!G1975="","",'Support - Calculation Detail'!G1975)</f>
        <v>1.04</v>
      </c>
      <c r="I1975">
        <f>IF('Support - Calculation Detail'!H1975="","",'Support - Calculation Detail'!H1975)</f>
        <v>541855</v>
      </c>
      <c r="J1975">
        <f>IF('Support - Calculation Detail'!I1975="","",'Support - Calculation Detail'!I1975)</f>
        <v>0</v>
      </c>
      <c r="K1975">
        <f>IF('Support - Calculation Detail'!K1975="","",'Support - Calculation Detail'!K1975)</f>
        <v>541855</v>
      </c>
      <c r="L1975">
        <f>IF('Support - Calculation Detail'!L1975="","",'Support - Calculation Detail'!L1975)</f>
        <v>0</v>
      </c>
      <c r="M1975">
        <f>IF('Support - Calculation Detail'!M1975="","",'Support - Calculation Detail'!M1975)</f>
        <v>0</v>
      </c>
      <c r="N1975">
        <f>IF('Support - Calculation Detail'!N1975="","",'Support - Calculation Detail'!N1975)</f>
        <v>0</v>
      </c>
      <c r="P1975">
        <f>IF('Support - Calculation Detail'!O1975="","",'Support - Calculation Detail'!O1975)</f>
        <v>541855</v>
      </c>
      <c r="Q1975" t="b">
        <v>1</v>
      </c>
      <c r="R1975" t="str">
        <f t="shared" si="150"/>
        <v>5320010</v>
      </c>
      <c r="S1975" t="str">
        <f t="shared" si="151"/>
        <v>5320010-UT</v>
      </c>
      <c r="T1975" t="str">
        <f t="shared" si="152"/>
        <v>5320010-UT</v>
      </c>
      <c r="U1975" t="str">
        <f t="shared" si="153"/>
        <v>2</v>
      </c>
      <c r="V1975" t="str">
        <f t="shared" si="154"/>
        <v>UT</v>
      </c>
    </row>
    <row r="1976" spans="1:22" x14ac:dyDescent="0.35">
      <c r="A1976" t="str">
        <f>IF('Support - Calculation Detail'!A1976="","",LEFT('Support - Calculation Detail'!A1976,7)&amp;"-"&amp;RIGHT('Support - Calculation Detail'!A1976,2))</f>
        <v>5320011-UT</v>
      </c>
      <c r="B1976" t="str">
        <f>IF('Support - Calculation Detail'!C1976="","",'Support - Calculation Detail'!C1976)</f>
        <v>53</v>
      </c>
      <c r="C1976" t="str">
        <f>IF('Support - Calculation Detail'!B1976="","",'Support - Calculation Detail'!B1976)</f>
        <v>N</v>
      </c>
      <c r="D1976">
        <f>IF('Support - Calculation Detail'!D1976="","",'Support - Calculation Detail'!D1976)</f>
        <v>43129</v>
      </c>
      <c r="E1976">
        <f>IF('Support - Calculation Detail'!E1976="","",'Support - Calculation Detail'!E1976)</f>
        <v>0</v>
      </c>
      <c r="G1976">
        <f>IF('Support - Calculation Detail'!F1976="","",'Support - Calculation Detail'!F1976)</f>
        <v>43129</v>
      </c>
      <c r="H1976">
        <f>IF('Support - Calculation Detail'!G1976="","",'Support - Calculation Detail'!G1976)</f>
        <v>1.04</v>
      </c>
      <c r="I1976">
        <f>IF('Support - Calculation Detail'!H1976="","",'Support - Calculation Detail'!H1976)</f>
        <v>44854</v>
      </c>
      <c r="J1976">
        <f>IF('Support - Calculation Detail'!I1976="","",'Support - Calculation Detail'!I1976)</f>
        <v>0</v>
      </c>
      <c r="K1976">
        <f>IF('Support - Calculation Detail'!K1976="","",'Support - Calculation Detail'!K1976)</f>
        <v>44854</v>
      </c>
      <c r="L1976">
        <f>IF('Support - Calculation Detail'!L1976="","",'Support - Calculation Detail'!L1976)</f>
        <v>0</v>
      </c>
      <c r="M1976">
        <f>IF('Support - Calculation Detail'!M1976="","",'Support - Calculation Detail'!M1976)</f>
        <v>0</v>
      </c>
      <c r="N1976">
        <f>IF('Support - Calculation Detail'!N1976="","",'Support - Calculation Detail'!N1976)</f>
        <v>0</v>
      </c>
      <c r="P1976">
        <f>IF('Support - Calculation Detail'!O1976="","",'Support - Calculation Detail'!O1976)</f>
        <v>44854</v>
      </c>
      <c r="Q1976" t="b">
        <v>1</v>
      </c>
      <c r="R1976" t="str">
        <f t="shared" si="150"/>
        <v>5320011</v>
      </c>
      <c r="S1976" t="str">
        <f t="shared" si="151"/>
        <v>5320011-UT</v>
      </c>
      <c r="T1976" t="str">
        <f t="shared" si="152"/>
        <v>5320011-UT</v>
      </c>
      <c r="U1976" t="str">
        <f t="shared" si="153"/>
        <v>2</v>
      </c>
      <c r="V1976" t="str">
        <f t="shared" si="154"/>
        <v>UT</v>
      </c>
    </row>
    <row r="1977" spans="1:22" x14ac:dyDescent="0.35">
      <c r="A1977" t="str">
        <f>IF('Support - Calculation Detail'!A1977="","",LEFT('Support - Calculation Detail'!A1977,7)&amp;"-"&amp;RIGHT('Support - Calculation Detail'!A1977,2))</f>
        <v>5330113-UT</v>
      </c>
      <c r="B1977" t="str">
        <f>IF('Support - Calculation Detail'!C1977="","",'Support - Calculation Detail'!C1977)</f>
        <v>53</v>
      </c>
      <c r="C1977" t="str">
        <f>IF('Support - Calculation Detail'!B1977="","",'Support - Calculation Detail'!B1977)</f>
        <v>N</v>
      </c>
      <c r="D1977">
        <f>IF('Support - Calculation Detail'!D1977="","",'Support - Calculation Detail'!D1977)</f>
        <v>37204974</v>
      </c>
      <c r="E1977">
        <f>IF('Support - Calculation Detail'!E1977="","",'Support - Calculation Detail'!E1977)</f>
        <v>0</v>
      </c>
      <c r="G1977">
        <f>IF('Support - Calculation Detail'!F1977="","",'Support - Calculation Detail'!F1977)</f>
        <v>37204974</v>
      </c>
      <c r="H1977">
        <f>IF('Support - Calculation Detail'!G1977="","",'Support - Calculation Detail'!G1977)</f>
        <v>1.04</v>
      </c>
      <c r="I1977">
        <f>IF('Support - Calculation Detail'!H1977="","",'Support - Calculation Detail'!H1977)</f>
        <v>38693173</v>
      </c>
      <c r="J1977">
        <f>IF('Support - Calculation Detail'!I1977="","",'Support - Calculation Detail'!I1977)</f>
        <v>0</v>
      </c>
      <c r="K1977">
        <f>IF('Support - Calculation Detail'!K1977="","",'Support - Calculation Detail'!K1977)</f>
        <v>38693173</v>
      </c>
      <c r="L1977">
        <f>IF('Support - Calculation Detail'!L1977="","",'Support - Calculation Detail'!L1977)</f>
        <v>2760844</v>
      </c>
      <c r="M1977">
        <f>IF('Support - Calculation Detail'!M1977="","",'Support - Calculation Detail'!M1977)</f>
        <v>0</v>
      </c>
      <c r="N1977">
        <f>IF('Support - Calculation Detail'!N1977="","",'Support - Calculation Detail'!N1977)</f>
        <v>0</v>
      </c>
      <c r="P1977">
        <f>IF('Support - Calculation Detail'!O1977="","",'Support - Calculation Detail'!O1977)</f>
        <v>41454017</v>
      </c>
      <c r="Q1977" t="b">
        <v>1</v>
      </c>
      <c r="R1977" t="str">
        <f t="shared" si="150"/>
        <v>5330113</v>
      </c>
      <c r="S1977" t="str">
        <f t="shared" si="151"/>
        <v>5330113-UT</v>
      </c>
      <c r="T1977" t="str">
        <f t="shared" si="152"/>
        <v>5330113-UT</v>
      </c>
      <c r="U1977" t="str">
        <f t="shared" si="153"/>
        <v>3</v>
      </c>
      <c r="V1977" t="str">
        <f t="shared" si="154"/>
        <v>UT</v>
      </c>
    </row>
    <row r="1978" spans="1:22" x14ac:dyDescent="0.35">
      <c r="A1978" t="str">
        <f>IF('Support - Calculation Detail'!A1978="","",LEFT('Support - Calculation Detail'!A1978,7)&amp;"-"&amp;RIGHT('Support - Calculation Detail'!A1978,2))</f>
        <v>5350154-UT</v>
      </c>
      <c r="B1978" t="str">
        <f>IF('Support - Calculation Detail'!C1978="","",'Support - Calculation Detail'!C1978)</f>
        <v>53</v>
      </c>
      <c r="C1978" t="str">
        <f>IF('Support - Calculation Detail'!B1978="","",'Support - Calculation Detail'!B1978)</f>
        <v>N</v>
      </c>
      <c r="D1978">
        <f>IF('Support - Calculation Detail'!D1978="","",'Support - Calculation Detail'!D1978)</f>
        <v>7966281</v>
      </c>
      <c r="E1978">
        <f>IF('Support - Calculation Detail'!E1978="","",'Support - Calculation Detail'!E1978)</f>
        <v>0</v>
      </c>
      <c r="G1978">
        <f>IF('Support - Calculation Detail'!F1978="","",'Support - Calculation Detail'!F1978)</f>
        <v>7966281</v>
      </c>
      <c r="H1978">
        <f>IF('Support - Calculation Detail'!G1978="","",'Support - Calculation Detail'!G1978)</f>
        <v>1.04</v>
      </c>
      <c r="I1978">
        <f>IF('Support - Calculation Detail'!H1978="","",'Support - Calculation Detail'!H1978)</f>
        <v>8284932</v>
      </c>
      <c r="J1978">
        <f>IF('Support - Calculation Detail'!I1978="","",'Support - Calculation Detail'!I1978)</f>
        <v>0</v>
      </c>
      <c r="K1978">
        <f>IF('Support - Calculation Detail'!K1978="","",'Support - Calculation Detail'!K1978)</f>
        <v>8284932</v>
      </c>
      <c r="L1978">
        <f>IF('Support - Calculation Detail'!L1978="","",'Support - Calculation Detail'!L1978)</f>
        <v>0</v>
      </c>
      <c r="M1978">
        <f>IF('Support - Calculation Detail'!M1978="","",'Support - Calculation Detail'!M1978)</f>
        <v>0</v>
      </c>
      <c r="N1978">
        <f>IF('Support - Calculation Detail'!N1978="","",'Support - Calculation Detail'!N1978)</f>
        <v>0</v>
      </c>
      <c r="P1978">
        <f>IF('Support - Calculation Detail'!O1978="","",'Support - Calculation Detail'!O1978)</f>
        <v>8284932</v>
      </c>
      <c r="Q1978" t="b">
        <v>1</v>
      </c>
      <c r="R1978" t="str">
        <f t="shared" si="150"/>
        <v>5350154</v>
      </c>
      <c r="S1978" t="str">
        <f t="shared" si="151"/>
        <v>5350154-UT</v>
      </c>
      <c r="T1978" t="str">
        <f t="shared" si="152"/>
        <v>5350154-UT</v>
      </c>
      <c r="U1978" t="str">
        <f t="shared" si="153"/>
        <v>5</v>
      </c>
      <c r="V1978" t="str">
        <f t="shared" si="154"/>
        <v>UT</v>
      </c>
    </row>
    <row r="1979" spans="1:22" x14ac:dyDescent="0.35">
      <c r="A1979" t="str">
        <f>IF('Support - Calculation Detail'!A1979="","",LEFT('Support - Calculation Detail'!A1979,7)&amp;"-"&amp;RIGHT('Support - Calculation Detail'!A1979,2))</f>
        <v>5330788-UT</v>
      </c>
      <c r="B1979" t="str">
        <f>IF('Support - Calculation Detail'!C1979="","",'Support - Calculation Detail'!C1979)</f>
        <v>53</v>
      </c>
      <c r="C1979" t="str">
        <f>IF('Support - Calculation Detail'!B1979="","",'Support - Calculation Detail'!B1979)</f>
        <v>N</v>
      </c>
      <c r="D1979">
        <f>IF('Support - Calculation Detail'!D1979="","",'Support - Calculation Detail'!D1979)</f>
        <v>2170717</v>
      </c>
      <c r="E1979">
        <f>IF('Support - Calculation Detail'!E1979="","",'Support - Calculation Detail'!E1979)</f>
        <v>318928</v>
      </c>
      <c r="G1979">
        <f>IF('Support - Calculation Detail'!F1979="","",'Support - Calculation Detail'!F1979)</f>
        <v>2489645</v>
      </c>
      <c r="H1979">
        <f>IF('Support - Calculation Detail'!G1979="","",'Support - Calculation Detail'!G1979)</f>
        <v>1.04</v>
      </c>
      <c r="I1979">
        <f>IF('Support - Calculation Detail'!H1979="","",'Support - Calculation Detail'!H1979)</f>
        <v>2589231</v>
      </c>
      <c r="J1979">
        <f>IF('Support - Calculation Detail'!I1979="","",'Support - Calculation Detail'!I1979)</f>
        <v>0</v>
      </c>
      <c r="K1979">
        <f>IF('Support - Calculation Detail'!K1979="","",'Support - Calculation Detail'!K1979)</f>
        <v>2589231</v>
      </c>
      <c r="L1979">
        <f>IF('Support - Calculation Detail'!L1979="","",'Support - Calculation Detail'!L1979)</f>
        <v>274810</v>
      </c>
      <c r="M1979">
        <f>IF('Support - Calculation Detail'!M1979="","",'Support - Calculation Detail'!M1979)</f>
        <v>0</v>
      </c>
      <c r="N1979">
        <f>IF('Support - Calculation Detail'!N1979="","",'Support - Calculation Detail'!N1979)</f>
        <v>0</v>
      </c>
      <c r="P1979">
        <f>IF('Support - Calculation Detail'!O1979="","",'Support - Calculation Detail'!O1979)</f>
        <v>2864041</v>
      </c>
      <c r="Q1979" t="b">
        <v>1</v>
      </c>
      <c r="R1979" t="str">
        <f t="shared" si="150"/>
        <v>5330788</v>
      </c>
      <c r="S1979" t="str">
        <f t="shared" si="151"/>
        <v>5330788-UT</v>
      </c>
      <c r="T1979" t="str">
        <f t="shared" si="152"/>
        <v>5330788-UT</v>
      </c>
      <c r="U1979" t="str">
        <f t="shared" si="153"/>
        <v>3</v>
      </c>
      <c r="V1979" t="str">
        <f t="shared" si="154"/>
        <v>UT</v>
      </c>
    </row>
    <row r="1980" spans="1:22" x14ac:dyDescent="0.35">
      <c r="A1980" t="str">
        <f>IF('Support - Calculation Detail'!A1980="","",LEFT('Support - Calculation Detail'!A1980,7)&amp;"-"&amp;RIGHT('Support - Calculation Detail'!A1980,2))</f>
        <v>5330789-UT</v>
      </c>
      <c r="B1980" t="str">
        <f>IF('Support - Calculation Detail'!C1980="","",'Support - Calculation Detail'!C1980)</f>
        <v>53</v>
      </c>
      <c r="C1980" t="str">
        <f>IF('Support - Calculation Detail'!B1980="","",'Support - Calculation Detail'!B1980)</f>
        <v>N</v>
      </c>
      <c r="D1980">
        <f>IF('Support - Calculation Detail'!D1980="","",'Support - Calculation Detail'!D1980)</f>
        <v>11778</v>
      </c>
      <c r="E1980">
        <f>IF('Support - Calculation Detail'!E1980="","",'Support - Calculation Detail'!E1980)</f>
        <v>0</v>
      </c>
      <c r="G1980">
        <f>IF('Support - Calculation Detail'!F1980="","",'Support - Calculation Detail'!F1980)</f>
        <v>11778</v>
      </c>
      <c r="H1980">
        <f>IF('Support - Calculation Detail'!G1980="","",'Support - Calculation Detail'!G1980)</f>
        <v>1.04</v>
      </c>
      <c r="I1980">
        <f>IF('Support - Calculation Detail'!H1980="","",'Support - Calculation Detail'!H1980)</f>
        <v>12249</v>
      </c>
      <c r="J1980">
        <f>IF('Support - Calculation Detail'!I1980="","",'Support - Calculation Detail'!I1980)</f>
        <v>0</v>
      </c>
      <c r="K1980">
        <f>IF('Support - Calculation Detail'!K1980="","",'Support - Calculation Detail'!K1980)</f>
        <v>12249</v>
      </c>
      <c r="L1980">
        <f>IF('Support - Calculation Detail'!L1980="","",'Support - Calculation Detail'!L1980)</f>
        <v>1961</v>
      </c>
      <c r="M1980">
        <f>IF('Support - Calculation Detail'!M1980="","",'Support - Calculation Detail'!M1980)</f>
        <v>0</v>
      </c>
      <c r="N1980">
        <f>IF('Support - Calculation Detail'!N1980="","",'Support - Calculation Detail'!N1980)</f>
        <v>0</v>
      </c>
      <c r="P1980">
        <f>IF('Support - Calculation Detail'!O1980="","",'Support - Calculation Detail'!O1980)</f>
        <v>14210</v>
      </c>
      <c r="Q1980" t="b">
        <v>1</v>
      </c>
      <c r="R1980" t="str">
        <f t="shared" si="150"/>
        <v>5330789</v>
      </c>
      <c r="S1980" t="str">
        <f t="shared" si="151"/>
        <v>5330789-UT</v>
      </c>
      <c r="T1980" t="str">
        <f t="shared" si="152"/>
        <v>5330789-UT</v>
      </c>
      <c r="U1980" t="str">
        <f t="shared" si="153"/>
        <v>3</v>
      </c>
      <c r="V1980" t="str">
        <f t="shared" si="154"/>
        <v>UT</v>
      </c>
    </row>
    <row r="1981" spans="1:22" x14ac:dyDescent="0.35">
      <c r="A1981" t="str">
        <f>IF('Support - Calculation Detail'!A1981="","",LEFT('Support - Calculation Detail'!A1981,7)&amp;"-"&amp;RIGHT('Support - Calculation Detail'!A1981,2))</f>
        <v>5360951-UT</v>
      </c>
      <c r="B1981" t="str">
        <f>IF('Support - Calculation Detail'!C1981="","",'Support - Calculation Detail'!C1981)</f>
        <v>53</v>
      </c>
      <c r="C1981" t="str">
        <f>IF('Support - Calculation Detail'!B1981="","",'Support - Calculation Detail'!B1981)</f>
        <v>N</v>
      </c>
      <c r="D1981">
        <f>IF('Support - Calculation Detail'!D1981="","",'Support - Calculation Detail'!D1981)</f>
        <v>1674828</v>
      </c>
      <c r="E1981">
        <f>IF('Support - Calculation Detail'!E1981="","",'Support - Calculation Detail'!E1981)</f>
        <v>0</v>
      </c>
      <c r="G1981">
        <f>IF('Support - Calculation Detail'!F1981="","",'Support - Calculation Detail'!F1981)</f>
        <v>1674828</v>
      </c>
      <c r="H1981">
        <f>IF('Support - Calculation Detail'!G1981="","",'Support - Calculation Detail'!G1981)</f>
        <v>1.04</v>
      </c>
      <c r="I1981">
        <f>IF('Support - Calculation Detail'!H1981="","",'Support - Calculation Detail'!H1981)</f>
        <v>1741821</v>
      </c>
      <c r="J1981">
        <f>IF('Support - Calculation Detail'!I1981="","",'Support - Calculation Detail'!I1981)</f>
        <v>0</v>
      </c>
      <c r="K1981">
        <f>IF('Support - Calculation Detail'!K1981="","",'Support - Calculation Detail'!K1981)</f>
        <v>1741821</v>
      </c>
      <c r="L1981">
        <f>IF('Support - Calculation Detail'!L1981="","",'Support - Calculation Detail'!L1981)</f>
        <v>0</v>
      </c>
      <c r="M1981">
        <f>IF('Support - Calculation Detail'!M1981="","",'Support - Calculation Detail'!M1981)</f>
        <v>0</v>
      </c>
      <c r="N1981">
        <f>IF('Support - Calculation Detail'!N1981="","",'Support - Calculation Detail'!N1981)</f>
        <v>0</v>
      </c>
      <c r="P1981">
        <f>IF('Support - Calculation Detail'!O1981="","",'Support - Calculation Detail'!O1981)</f>
        <v>1741821</v>
      </c>
      <c r="Q1981" t="b">
        <v>1</v>
      </c>
      <c r="R1981" t="str">
        <f t="shared" si="150"/>
        <v>5360951</v>
      </c>
      <c r="S1981" t="str">
        <f t="shared" si="151"/>
        <v>5360951-UT</v>
      </c>
      <c r="T1981" t="str">
        <f t="shared" si="152"/>
        <v>5360951-UT</v>
      </c>
      <c r="U1981" t="str">
        <f t="shared" si="153"/>
        <v>6</v>
      </c>
      <c r="V1981" t="str">
        <f t="shared" si="154"/>
        <v>UT</v>
      </c>
    </row>
    <row r="1982" spans="1:22" x14ac:dyDescent="0.35">
      <c r="A1982" t="str">
        <f>IF('Support - Calculation Detail'!A1982="","",LEFT('Support - Calculation Detail'!A1982,7)&amp;"-"&amp;RIGHT('Support - Calculation Detail'!A1982,2))</f>
        <v>5360972-UT</v>
      </c>
      <c r="B1982" t="str">
        <f>IF('Support - Calculation Detail'!C1982="","",'Support - Calculation Detail'!C1982)</f>
        <v>53</v>
      </c>
      <c r="C1982" t="str">
        <f>IF('Support - Calculation Detail'!B1982="","",'Support - Calculation Detail'!B1982)</f>
        <v>N</v>
      </c>
      <c r="D1982">
        <f>IF('Support - Calculation Detail'!D1982="","",'Support - Calculation Detail'!D1982)</f>
        <v>11491655</v>
      </c>
      <c r="E1982">
        <f>IF('Support - Calculation Detail'!E1982="","",'Support - Calculation Detail'!E1982)</f>
        <v>0</v>
      </c>
      <c r="G1982">
        <f>IF('Support - Calculation Detail'!F1982="","",'Support - Calculation Detail'!F1982)</f>
        <v>11491655</v>
      </c>
      <c r="H1982">
        <f>IF('Support - Calculation Detail'!G1982="","",'Support - Calculation Detail'!G1982)</f>
        <v>1.04</v>
      </c>
      <c r="I1982">
        <f>IF('Support - Calculation Detail'!H1982="","",'Support - Calculation Detail'!H1982)</f>
        <v>11951321</v>
      </c>
      <c r="J1982">
        <f>IF('Support - Calculation Detail'!I1982="","",'Support - Calculation Detail'!I1982)</f>
        <v>0</v>
      </c>
      <c r="K1982">
        <f>IF('Support - Calculation Detail'!K1982="","",'Support - Calculation Detail'!K1982)</f>
        <v>11951321</v>
      </c>
      <c r="L1982">
        <f>IF('Support - Calculation Detail'!L1982="","",'Support - Calculation Detail'!L1982)</f>
        <v>0</v>
      </c>
      <c r="M1982">
        <f>IF('Support - Calculation Detail'!M1982="","",'Support - Calculation Detail'!M1982)</f>
        <v>0</v>
      </c>
      <c r="N1982">
        <f>IF('Support - Calculation Detail'!N1982="","",'Support - Calculation Detail'!N1982)</f>
        <v>0</v>
      </c>
      <c r="P1982">
        <f>IF('Support - Calculation Detail'!O1982="","",'Support - Calculation Detail'!O1982)</f>
        <v>11951321</v>
      </c>
      <c r="Q1982" t="b">
        <v>1</v>
      </c>
      <c r="R1982" t="str">
        <f t="shared" si="150"/>
        <v>5360972</v>
      </c>
      <c r="S1982" t="str">
        <f t="shared" si="151"/>
        <v>5360972-UT</v>
      </c>
      <c r="T1982" t="str">
        <f t="shared" si="152"/>
        <v>5360972-UT</v>
      </c>
      <c r="U1982" t="str">
        <f t="shared" si="153"/>
        <v>6</v>
      </c>
      <c r="V1982" t="str">
        <f t="shared" si="154"/>
        <v>UT</v>
      </c>
    </row>
    <row r="1983" spans="1:22" x14ac:dyDescent="0.35">
      <c r="A1983" t="str">
        <f>IF('Support - Calculation Detail'!A1983="","",LEFT('Support - Calculation Detail'!A1983,7)&amp;"-"&amp;RIGHT('Support - Calculation Detail'!A1983,2))</f>
        <v>5360990-UT</v>
      </c>
      <c r="B1983" t="str">
        <f>IF('Support - Calculation Detail'!C1983="","",'Support - Calculation Detail'!C1983)</f>
        <v>53</v>
      </c>
      <c r="C1983" t="str">
        <f>IF('Support - Calculation Detail'!B1983="","",'Support - Calculation Detail'!B1983)</f>
        <v>N</v>
      </c>
      <c r="D1983">
        <f>IF('Support - Calculation Detail'!D1983="","",'Support - Calculation Detail'!D1983)</f>
        <v>2265238</v>
      </c>
      <c r="E1983">
        <f>IF('Support - Calculation Detail'!E1983="","",'Support - Calculation Detail'!E1983)</f>
        <v>0</v>
      </c>
      <c r="G1983">
        <f>IF('Support - Calculation Detail'!F1983="","",'Support - Calculation Detail'!F1983)</f>
        <v>2265238</v>
      </c>
      <c r="H1983">
        <f>IF('Support - Calculation Detail'!G1983="","",'Support - Calculation Detail'!G1983)</f>
        <v>1.04</v>
      </c>
      <c r="I1983">
        <f>IF('Support - Calculation Detail'!H1983="","",'Support - Calculation Detail'!H1983)</f>
        <v>2355848</v>
      </c>
      <c r="J1983">
        <f>IF('Support - Calculation Detail'!I1983="","",'Support - Calculation Detail'!I1983)</f>
        <v>0</v>
      </c>
      <c r="K1983">
        <f>IF('Support - Calculation Detail'!K1983="","",'Support - Calculation Detail'!K1983)</f>
        <v>2355848</v>
      </c>
      <c r="L1983">
        <f>IF('Support - Calculation Detail'!L1983="","",'Support - Calculation Detail'!L1983)</f>
        <v>0</v>
      </c>
      <c r="M1983">
        <f>IF('Support - Calculation Detail'!M1983="","",'Support - Calculation Detail'!M1983)</f>
        <v>0</v>
      </c>
      <c r="N1983">
        <f>IF('Support - Calculation Detail'!N1983="","",'Support - Calculation Detail'!N1983)</f>
        <v>0</v>
      </c>
      <c r="P1983">
        <f>IF('Support - Calculation Detail'!O1983="","",'Support - Calculation Detail'!O1983)</f>
        <v>2355848</v>
      </c>
      <c r="Q1983" t="b">
        <v>1</v>
      </c>
      <c r="R1983" t="str">
        <f t="shared" si="150"/>
        <v>5360990</v>
      </c>
      <c r="S1983" t="str">
        <f t="shared" si="151"/>
        <v>5360990-UT</v>
      </c>
      <c r="T1983" t="str">
        <f t="shared" si="152"/>
        <v>5360990-UT</v>
      </c>
      <c r="U1983" t="str">
        <f t="shared" si="153"/>
        <v>6</v>
      </c>
      <c r="V1983" t="str">
        <f t="shared" si="154"/>
        <v>UT</v>
      </c>
    </row>
    <row r="1984" spans="1:22" x14ac:dyDescent="0.35">
      <c r="A1984" t="str">
        <f>IF('Support - Calculation Detail'!A1984="","",LEFT('Support - Calculation Detail'!A1984,7)&amp;"-"&amp;RIGHT('Support - Calculation Detail'!A1984,2))</f>
        <v>5345705-SO</v>
      </c>
      <c r="B1984" t="str">
        <f>IF('Support - Calculation Detail'!C1984="","",'Support - Calculation Detail'!C1984)</f>
        <v>53</v>
      </c>
      <c r="C1984" t="str">
        <f>IF('Support - Calculation Detail'!B1984="","",'Support - Calculation Detail'!B1984)</f>
        <v>N</v>
      </c>
      <c r="D1984">
        <f>IF('Support - Calculation Detail'!D1984="","",'Support - Calculation Detail'!D1984)</f>
        <v>5623056</v>
      </c>
      <c r="E1984">
        <f>IF('Support - Calculation Detail'!E1984="","",'Support - Calculation Detail'!E1984)</f>
        <v>0</v>
      </c>
      <c r="G1984">
        <f>IF('Support - Calculation Detail'!F1984="","",'Support - Calculation Detail'!F1984)</f>
        <v>5623056</v>
      </c>
      <c r="H1984">
        <f>IF('Support - Calculation Detail'!G1984="","",'Support - Calculation Detail'!G1984)</f>
        <v>1.04</v>
      </c>
      <c r="I1984">
        <f>IF('Support - Calculation Detail'!H1984="","",'Support - Calculation Detail'!H1984)</f>
        <v>5847978</v>
      </c>
      <c r="J1984">
        <f>IF('Support - Calculation Detail'!I1984="","",'Support - Calculation Detail'!I1984)</f>
        <v>0</v>
      </c>
      <c r="K1984">
        <f>IF('Support - Calculation Detail'!K1984="","",'Support - Calculation Detail'!K1984)</f>
        <v>5847978</v>
      </c>
      <c r="L1984">
        <f>IF('Support - Calculation Detail'!L1984="","",'Support - Calculation Detail'!L1984)</f>
        <v>0</v>
      </c>
      <c r="M1984">
        <f>IF('Support - Calculation Detail'!M1984="","",'Support - Calculation Detail'!M1984)</f>
        <v>0</v>
      </c>
      <c r="N1984">
        <f>IF('Support - Calculation Detail'!N1984="","",'Support - Calculation Detail'!N1984)</f>
        <v>0</v>
      </c>
      <c r="P1984">
        <f>IF('Support - Calculation Detail'!O1984="","",'Support - Calculation Detail'!O1984)</f>
        <v>5847978</v>
      </c>
      <c r="Q1984" t="b">
        <v>1</v>
      </c>
      <c r="R1984" t="str">
        <f t="shared" si="150"/>
        <v>5345705</v>
      </c>
      <c r="S1984" t="str">
        <f t="shared" si="151"/>
        <v>5345705-SO</v>
      </c>
      <c r="T1984" t="str">
        <f t="shared" si="152"/>
        <v>5345705-SO</v>
      </c>
      <c r="U1984" t="str">
        <f t="shared" si="153"/>
        <v>4</v>
      </c>
      <c r="V1984" t="str">
        <f t="shared" si="154"/>
        <v>SO</v>
      </c>
    </row>
    <row r="1985" spans="1:22" x14ac:dyDescent="0.35">
      <c r="A1985" t="str">
        <f>IF('Support - Calculation Detail'!A1985="","",LEFT('Support - Calculation Detail'!A1985,7)&amp;"-"&amp;RIGHT('Support - Calculation Detail'!A1985,2))</f>
        <v>5345740-SO</v>
      </c>
      <c r="B1985" t="str">
        <f>IF('Support - Calculation Detail'!C1985="","",'Support - Calculation Detail'!C1985)</f>
        <v>53</v>
      </c>
      <c r="C1985" t="str">
        <f>IF('Support - Calculation Detail'!B1985="","",'Support - Calculation Detail'!B1985)</f>
        <v>N</v>
      </c>
      <c r="D1985">
        <f>IF('Support - Calculation Detail'!D1985="","",'Support - Calculation Detail'!D1985)</f>
        <v>27515521</v>
      </c>
      <c r="E1985">
        <f>IF('Support - Calculation Detail'!E1985="","",'Support - Calculation Detail'!E1985)</f>
        <v>0</v>
      </c>
      <c r="G1985">
        <f>IF('Support - Calculation Detail'!F1985="","",'Support - Calculation Detail'!F1985)</f>
        <v>27515521</v>
      </c>
      <c r="H1985">
        <f>IF('Support - Calculation Detail'!G1985="","",'Support - Calculation Detail'!G1985)</f>
        <v>1.04</v>
      </c>
      <c r="I1985">
        <f>IF('Support - Calculation Detail'!H1985="","",'Support - Calculation Detail'!H1985)</f>
        <v>28616142</v>
      </c>
      <c r="J1985">
        <f>IF('Support - Calculation Detail'!I1985="","",'Support - Calculation Detail'!I1985)</f>
        <v>0</v>
      </c>
      <c r="K1985">
        <f>IF('Support - Calculation Detail'!K1985="","",'Support - Calculation Detail'!K1985)</f>
        <v>28616142</v>
      </c>
      <c r="L1985">
        <f>IF('Support - Calculation Detail'!L1985="","",'Support - Calculation Detail'!L1985)</f>
        <v>0</v>
      </c>
      <c r="M1985">
        <f>IF('Support - Calculation Detail'!M1985="","",'Support - Calculation Detail'!M1985)</f>
        <v>0</v>
      </c>
      <c r="N1985">
        <f>IF('Support - Calculation Detail'!N1985="","",'Support - Calculation Detail'!N1985)</f>
        <v>0</v>
      </c>
      <c r="P1985">
        <f>IF('Support - Calculation Detail'!O1985="","",'Support - Calculation Detail'!O1985)</f>
        <v>28616142</v>
      </c>
      <c r="Q1985" t="b">
        <v>1</v>
      </c>
      <c r="R1985" t="str">
        <f t="shared" si="150"/>
        <v>5345740</v>
      </c>
      <c r="S1985" t="str">
        <f t="shared" si="151"/>
        <v>5345740-SO</v>
      </c>
      <c r="T1985" t="str">
        <f t="shared" si="152"/>
        <v>5345740-SO</v>
      </c>
      <c r="U1985" t="str">
        <f t="shared" si="153"/>
        <v>4</v>
      </c>
      <c r="V1985" t="str">
        <f t="shared" si="154"/>
        <v>SO</v>
      </c>
    </row>
    <row r="1986" spans="1:22" x14ac:dyDescent="0.35">
      <c r="A1986" t="str">
        <f>IF('Support - Calculation Detail'!A1986="","",LEFT('Support - Calculation Detail'!A1986,7)&amp;"-"&amp;RIGHT('Support - Calculation Detail'!A1986,2))</f>
        <v>5410000-UT</v>
      </c>
      <c r="B1986" t="str">
        <f>IF('Support - Calculation Detail'!C1986="","",'Support - Calculation Detail'!C1986)</f>
        <v>54</v>
      </c>
      <c r="C1986" t="str">
        <f>IF('Support - Calculation Detail'!B1986="","",'Support - Calculation Detail'!B1986)</f>
        <v>N</v>
      </c>
      <c r="D1986">
        <f>IF('Support - Calculation Detail'!D1986="","",'Support - Calculation Detail'!D1986)</f>
        <v>10224431</v>
      </c>
      <c r="E1986">
        <f>IF('Support - Calculation Detail'!E1986="","",'Support - Calculation Detail'!E1986)</f>
        <v>0</v>
      </c>
      <c r="G1986">
        <f>IF('Support - Calculation Detail'!F1986="","",'Support - Calculation Detail'!F1986)</f>
        <v>10224431</v>
      </c>
      <c r="H1986">
        <f>IF('Support - Calculation Detail'!G1986="","",'Support - Calculation Detail'!G1986)</f>
        <v>1.04</v>
      </c>
      <c r="I1986">
        <f>IF('Support - Calculation Detail'!H1986="","",'Support - Calculation Detail'!H1986)</f>
        <v>10633408</v>
      </c>
      <c r="J1986">
        <f>IF('Support - Calculation Detail'!I1986="","",'Support - Calculation Detail'!I1986)</f>
        <v>0</v>
      </c>
      <c r="K1986">
        <f>IF('Support - Calculation Detail'!K1986="","",'Support - Calculation Detail'!K1986)</f>
        <v>10633408</v>
      </c>
      <c r="L1986">
        <f>IF('Support - Calculation Detail'!L1986="","",'Support - Calculation Detail'!L1986)</f>
        <v>940963</v>
      </c>
      <c r="M1986">
        <f>IF('Support - Calculation Detail'!M1986="","",'Support - Calculation Detail'!M1986)</f>
        <v>424299</v>
      </c>
      <c r="N1986">
        <f>IF('Support - Calculation Detail'!N1986="","",'Support - Calculation Detail'!N1986)</f>
        <v>1029343.8205073334</v>
      </c>
      <c r="P1986">
        <f>IF('Support - Calculation Detail'!O1986="","",'Support - Calculation Detail'!O1986)</f>
        <v>13028013.820507333</v>
      </c>
      <c r="Q1986" t="b">
        <v>1</v>
      </c>
      <c r="R1986" t="str">
        <f t="shared" si="150"/>
        <v>5410000</v>
      </c>
      <c r="S1986" t="str">
        <f t="shared" si="151"/>
        <v>5410000-UT</v>
      </c>
      <c r="T1986" t="str">
        <f t="shared" si="152"/>
        <v>5410000-UT</v>
      </c>
      <c r="U1986" t="str">
        <f t="shared" si="153"/>
        <v>1</v>
      </c>
      <c r="V1986" t="str">
        <f t="shared" si="154"/>
        <v>UT</v>
      </c>
    </row>
    <row r="1987" spans="1:22" x14ac:dyDescent="0.35">
      <c r="A1987" t="str">
        <f>IF('Support - Calculation Detail'!A1987="","",LEFT('Support - Calculation Detail'!A1987,7)&amp;"-"&amp;RIGHT('Support - Calculation Detail'!A1987,2))</f>
        <v>5420001-UT</v>
      </c>
      <c r="B1987" t="str">
        <f>IF('Support - Calculation Detail'!C1987="","",'Support - Calculation Detail'!C1987)</f>
        <v>54</v>
      </c>
      <c r="C1987" t="str">
        <f>IF('Support - Calculation Detail'!B1987="","",'Support - Calculation Detail'!B1987)</f>
        <v>N</v>
      </c>
      <c r="D1987">
        <f>IF('Support - Calculation Detail'!D1987="","",'Support - Calculation Detail'!D1987)</f>
        <v>21108</v>
      </c>
      <c r="E1987">
        <f>IF('Support - Calculation Detail'!E1987="","",'Support - Calculation Detail'!E1987)</f>
        <v>0</v>
      </c>
      <c r="G1987">
        <f>IF('Support - Calculation Detail'!F1987="","",'Support - Calculation Detail'!F1987)</f>
        <v>21108</v>
      </c>
      <c r="H1987">
        <f>IF('Support - Calculation Detail'!G1987="","",'Support - Calculation Detail'!G1987)</f>
        <v>1.04</v>
      </c>
      <c r="I1987">
        <f>IF('Support - Calculation Detail'!H1987="","",'Support - Calculation Detail'!H1987)</f>
        <v>21952</v>
      </c>
      <c r="J1987">
        <f>IF('Support - Calculation Detail'!I1987="","",'Support - Calculation Detail'!I1987)</f>
        <v>0</v>
      </c>
      <c r="K1987">
        <f>IF('Support - Calculation Detail'!K1987="","",'Support - Calculation Detail'!K1987)</f>
        <v>21952</v>
      </c>
      <c r="L1987">
        <f>IF('Support - Calculation Detail'!L1987="","",'Support - Calculation Detail'!L1987)</f>
        <v>0</v>
      </c>
      <c r="M1987">
        <f>IF('Support - Calculation Detail'!M1987="","",'Support - Calculation Detail'!M1987)</f>
        <v>0</v>
      </c>
      <c r="N1987">
        <f>IF('Support - Calculation Detail'!N1987="","",'Support - Calculation Detail'!N1987)</f>
        <v>0</v>
      </c>
      <c r="P1987">
        <f>IF('Support - Calculation Detail'!O1987="","",'Support - Calculation Detail'!O1987)</f>
        <v>21952</v>
      </c>
      <c r="Q1987" t="b">
        <v>1</v>
      </c>
      <c r="R1987" t="str">
        <f t="shared" ref="R1987:R2050" si="155">LEFT(A1987,7)</f>
        <v>5420001</v>
      </c>
      <c r="S1987" t="str">
        <f t="shared" ref="S1987:S2050" si="156">A1987</f>
        <v>5420001-UT</v>
      </c>
      <c r="T1987" t="str">
        <f t="shared" ref="T1987:T2050" si="157">S1987</f>
        <v>5420001-UT</v>
      </c>
      <c r="U1987" t="str">
        <f t="shared" ref="U1987:U2050" si="158">MID(S1987,3,1)</f>
        <v>2</v>
      </c>
      <c r="V1987" t="str">
        <f t="shared" ref="V1987:V2050" si="159">RIGHT(T1987,2)</f>
        <v>UT</v>
      </c>
    </row>
    <row r="1988" spans="1:22" x14ac:dyDescent="0.35">
      <c r="A1988" t="str">
        <f>IF('Support - Calculation Detail'!A1988="","",LEFT('Support - Calculation Detail'!A1988,7)&amp;"-"&amp;RIGHT('Support - Calculation Detail'!A1988,2))</f>
        <v>5420001-TF</v>
      </c>
      <c r="B1988" t="str">
        <f>IF('Support - Calculation Detail'!C1988="","",'Support - Calculation Detail'!C1988)</f>
        <v>54</v>
      </c>
      <c r="C1988" t="str">
        <f>IF('Support - Calculation Detail'!B1988="","",'Support - Calculation Detail'!B1988)</f>
        <v>N</v>
      </c>
      <c r="D1988">
        <f>IF('Support - Calculation Detail'!D1988="","",'Support - Calculation Detail'!D1988)</f>
        <v>72305</v>
      </c>
      <c r="E1988">
        <f>IF('Support - Calculation Detail'!E1988="","",'Support - Calculation Detail'!E1988)</f>
        <v>0</v>
      </c>
      <c r="G1988">
        <f>IF('Support - Calculation Detail'!F1988="","",'Support - Calculation Detail'!F1988)</f>
        <v>72305</v>
      </c>
      <c r="H1988">
        <f>IF('Support - Calculation Detail'!G1988="","",'Support - Calculation Detail'!G1988)</f>
        <v>1.04</v>
      </c>
      <c r="I1988">
        <f>IF('Support - Calculation Detail'!H1988="","",'Support - Calculation Detail'!H1988)</f>
        <v>75197</v>
      </c>
      <c r="J1988">
        <f>IF('Support - Calculation Detail'!I1988="","",'Support - Calculation Detail'!I1988)</f>
        <v>0</v>
      </c>
      <c r="K1988">
        <f>IF('Support - Calculation Detail'!K1988="","",'Support - Calculation Detail'!K1988)</f>
        <v>75197</v>
      </c>
      <c r="L1988">
        <f>IF('Support - Calculation Detail'!L1988="","",'Support - Calculation Detail'!L1988)</f>
        <v>0</v>
      </c>
      <c r="M1988">
        <f>IF('Support - Calculation Detail'!M1988="","",'Support - Calculation Detail'!M1988)</f>
        <v>0</v>
      </c>
      <c r="N1988">
        <f>IF('Support - Calculation Detail'!N1988="","",'Support - Calculation Detail'!N1988)</f>
        <v>0</v>
      </c>
      <c r="P1988">
        <f>IF('Support - Calculation Detail'!O1988="","",'Support - Calculation Detail'!O1988)</f>
        <v>75197</v>
      </c>
      <c r="Q1988" t="b">
        <v>1</v>
      </c>
      <c r="R1988" t="str">
        <f t="shared" si="155"/>
        <v>5420001</v>
      </c>
      <c r="S1988" t="str">
        <f t="shared" si="156"/>
        <v>5420001-TF</v>
      </c>
      <c r="T1988" t="str">
        <f t="shared" si="157"/>
        <v>5420001-TF</v>
      </c>
      <c r="U1988" t="str">
        <f t="shared" si="158"/>
        <v>2</v>
      </c>
      <c r="V1988" t="str">
        <f t="shared" si="159"/>
        <v>TF</v>
      </c>
    </row>
    <row r="1989" spans="1:22" x14ac:dyDescent="0.35">
      <c r="A1989" t="str">
        <f>IF('Support - Calculation Detail'!A1989="","",LEFT('Support - Calculation Detail'!A1989,7)&amp;"-"&amp;RIGHT('Support - Calculation Detail'!A1989,2))</f>
        <v>5420002-TF</v>
      </c>
      <c r="B1989" t="str">
        <f>IF('Support - Calculation Detail'!C1989="","",'Support - Calculation Detail'!C1989)</f>
        <v>54</v>
      </c>
      <c r="C1989" t="str">
        <f>IF('Support - Calculation Detail'!B1989="","",'Support - Calculation Detail'!B1989)</f>
        <v>N</v>
      </c>
      <c r="D1989">
        <f>IF('Support - Calculation Detail'!D1989="","",'Support - Calculation Detail'!D1989)</f>
        <v>7876</v>
      </c>
      <c r="E1989">
        <f>IF('Support - Calculation Detail'!E1989="","",'Support - Calculation Detail'!E1989)</f>
        <v>0</v>
      </c>
      <c r="G1989">
        <f>IF('Support - Calculation Detail'!F1989="","",'Support - Calculation Detail'!F1989)</f>
        <v>7876</v>
      </c>
      <c r="H1989">
        <f>IF('Support - Calculation Detail'!G1989="","",'Support - Calculation Detail'!G1989)</f>
        <v>1.04</v>
      </c>
      <c r="I1989">
        <f>IF('Support - Calculation Detail'!H1989="","",'Support - Calculation Detail'!H1989)</f>
        <v>8191</v>
      </c>
      <c r="J1989">
        <f>IF('Support - Calculation Detail'!I1989="","",'Support - Calculation Detail'!I1989)</f>
        <v>0</v>
      </c>
      <c r="K1989">
        <f>IF('Support - Calculation Detail'!K1989="","",'Support - Calculation Detail'!K1989)</f>
        <v>8191</v>
      </c>
      <c r="L1989">
        <f>IF('Support - Calculation Detail'!L1989="","",'Support - Calculation Detail'!L1989)</f>
        <v>0</v>
      </c>
      <c r="M1989">
        <f>IF('Support - Calculation Detail'!M1989="","",'Support - Calculation Detail'!M1989)</f>
        <v>0</v>
      </c>
      <c r="N1989">
        <f>IF('Support - Calculation Detail'!N1989="","",'Support - Calculation Detail'!N1989)</f>
        <v>0</v>
      </c>
      <c r="P1989">
        <f>IF('Support - Calculation Detail'!O1989="","",'Support - Calculation Detail'!O1989)</f>
        <v>8191</v>
      </c>
      <c r="Q1989" t="b">
        <v>1</v>
      </c>
      <c r="R1989" t="str">
        <f t="shared" si="155"/>
        <v>5420002</v>
      </c>
      <c r="S1989" t="str">
        <f t="shared" si="156"/>
        <v>5420002-TF</v>
      </c>
      <c r="T1989" t="str">
        <f t="shared" si="157"/>
        <v>5420002-TF</v>
      </c>
      <c r="U1989" t="str">
        <f t="shared" si="158"/>
        <v>2</v>
      </c>
      <c r="V1989" t="str">
        <f t="shared" si="159"/>
        <v>TF</v>
      </c>
    </row>
    <row r="1990" spans="1:22" x14ac:dyDescent="0.35">
      <c r="A1990" t="str">
        <f>IF('Support - Calculation Detail'!A1990="","",LEFT('Support - Calculation Detail'!A1990,7)&amp;"-"&amp;RIGHT('Support - Calculation Detail'!A1990,2))</f>
        <v>5420002-UT</v>
      </c>
      <c r="B1990" t="str">
        <f>IF('Support - Calculation Detail'!C1990="","",'Support - Calculation Detail'!C1990)</f>
        <v>54</v>
      </c>
      <c r="C1990" t="str">
        <f>IF('Support - Calculation Detail'!B1990="","",'Support - Calculation Detail'!B1990)</f>
        <v>N</v>
      </c>
      <c r="D1990">
        <f>IF('Support - Calculation Detail'!D1990="","",'Support - Calculation Detail'!D1990)</f>
        <v>36801</v>
      </c>
      <c r="E1990">
        <f>IF('Support - Calculation Detail'!E1990="","",'Support - Calculation Detail'!E1990)</f>
        <v>0</v>
      </c>
      <c r="G1990">
        <f>IF('Support - Calculation Detail'!F1990="","",'Support - Calculation Detail'!F1990)</f>
        <v>36801</v>
      </c>
      <c r="H1990">
        <f>IF('Support - Calculation Detail'!G1990="","",'Support - Calculation Detail'!G1990)</f>
        <v>1.04</v>
      </c>
      <c r="I1990">
        <f>IF('Support - Calculation Detail'!H1990="","",'Support - Calculation Detail'!H1990)</f>
        <v>38273</v>
      </c>
      <c r="J1990">
        <f>IF('Support - Calculation Detail'!I1990="","",'Support - Calculation Detail'!I1990)</f>
        <v>0</v>
      </c>
      <c r="K1990">
        <f>IF('Support - Calculation Detail'!K1990="","",'Support - Calculation Detail'!K1990)</f>
        <v>38273</v>
      </c>
      <c r="L1990">
        <f>IF('Support - Calculation Detail'!L1990="","",'Support - Calculation Detail'!L1990)</f>
        <v>0</v>
      </c>
      <c r="M1990">
        <f>IF('Support - Calculation Detail'!M1990="","",'Support - Calculation Detail'!M1990)</f>
        <v>0</v>
      </c>
      <c r="N1990">
        <f>IF('Support - Calculation Detail'!N1990="","",'Support - Calculation Detail'!N1990)</f>
        <v>0</v>
      </c>
      <c r="P1990">
        <f>IF('Support - Calculation Detail'!O1990="","",'Support - Calculation Detail'!O1990)</f>
        <v>38273</v>
      </c>
      <c r="Q1990" t="b">
        <v>1</v>
      </c>
      <c r="R1990" t="str">
        <f t="shared" si="155"/>
        <v>5420002</v>
      </c>
      <c r="S1990" t="str">
        <f t="shared" si="156"/>
        <v>5420002-UT</v>
      </c>
      <c r="T1990" t="str">
        <f t="shared" si="157"/>
        <v>5420002-UT</v>
      </c>
      <c r="U1990" t="str">
        <f t="shared" si="158"/>
        <v>2</v>
      </c>
      <c r="V1990" t="str">
        <f t="shared" si="159"/>
        <v>UT</v>
      </c>
    </row>
    <row r="1991" spans="1:22" x14ac:dyDescent="0.35">
      <c r="A1991" t="str">
        <f>IF('Support - Calculation Detail'!A1991="","",LEFT('Support - Calculation Detail'!A1991,7)&amp;"-"&amp;RIGHT('Support - Calculation Detail'!A1991,2))</f>
        <v>5420003-UT</v>
      </c>
      <c r="B1991" t="str">
        <f>IF('Support - Calculation Detail'!C1991="","",'Support - Calculation Detail'!C1991)</f>
        <v>54</v>
      </c>
      <c r="C1991" t="str">
        <f>IF('Support - Calculation Detail'!B1991="","",'Support - Calculation Detail'!B1991)</f>
        <v>N</v>
      </c>
      <c r="D1991">
        <f>IF('Support - Calculation Detail'!D1991="","",'Support - Calculation Detail'!D1991)</f>
        <v>44045</v>
      </c>
      <c r="E1991">
        <f>IF('Support - Calculation Detail'!E1991="","",'Support - Calculation Detail'!E1991)</f>
        <v>0</v>
      </c>
      <c r="G1991">
        <f>IF('Support - Calculation Detail'!F1991="","",'Support - Calculation Detail'!F1991)</f>
        <v>44045</v>
      </c>
      <c r="H1991">
        <f>IF('Support - Calculation Detail'!G1991="","",'Support - Calculation Detail'!G1991)</f>
        <v>1.04</v>
      </c>
      <c r="I1991">
        <f>IF('Support - Calculation Detail'!H1991="","",'Support - Calculation Detail'!H1991)</f>
        <v>45807</v>
      </c>
      <c r="J1991">
        <f>IF('Support - Calculation Detail'!I1991="","",'Support - Calculation Detail'!I1991)</f>
        <v>0</v>
      </c>
      <c r="K1991">
        <f>IF('Support - Calculation Detail'!K1991="","",'Support - Calculation Detail'!K1991)</f>
        <v>45807</v>
      </c>
      <c r="L1991">
        <f>IF('Support - Calculation Detail'!L1991="","",'Support - Calculation Detail'!L1991)</f>
        <v>0</v>
      </c>
      <c r="M1991">
        <f>IF('Support - Calculation Detail'!M1991="","",'Support - Calculation Detail'!M1991)</f>
        <v>0</v>
      </c>
      <c r="N1991">
        <f>IF('Support - Calculation Detail'!N1991="","",'Support - Calculation Detail'!N1991)</f>
        <v>0</v>
      </c>
      <c r="P1991">
        <f>IF('Support - Calculation Detail'!O1991="","",'Support - Calculation Detail'!O1991)</f>
        <v>45807</v>
      </c>
      <c r="Q1991" t="b">
        <v>1</v>
      </c>
      <c r="R1991" t="str">
        <f t="shared" si="155"/>
        <v>5420003</v>
      </c>
      <c r="S1991" t="str">
        <f t="shared" si="156"/>
        <v>5420003-UT</v>
      </c>
      <c r="T1991" t="str">
        <f t="shared" si="157"/>
        <v>5420003-UT</v>
      </c>
      <c r="U1991" t="str">
        <f t="shared" si="158"/>
        <v>2</v>
      </c>
      <c r="V1991" t="str">
        <f t="shared" si="159"/>
        <v>UT</v>
      </c>
    </row>
    <row r="1992" spans="1:22" x14ac:dyDescent="0.35">
      <c r="A1992" t="str">
        <f>IF('Support - Calculation Detail'!A1992="","",LEFT('Support - Calculation Detail'!A1992,7)&amp;"-"&amp;RIGHT('Support - Calculation Detail'!A1992,2))</f>
        <v>5420003-TF</v>
      </c>
      <c r="B1992" t="str">
        <f>IF('Support - Calculation Detail'!C1992="","",'Support - Calculation Detail'!C1992)</f>
        <v>54</v>
      </c>
      <c r="C1992" t="str">
        <f>IF('Support - Calculation Detail'!B1992="","",'Support - Calculation Detail'!B1992)</f>
        <v>N</v>
      </c>
      <c r="D1992">
        <f>IF('Support - Calculation Detail'!D1992="","",'Support - Calculation Detail'!D1992)</f>
        <v>22518</v>
      </c>
      <c r="E1992">
        <f>IF('Support - Calculation Detail'!E1992="","",'Support - Calculation Detail'!E1992)</f>
        <v>0</v>
      </c>
      <c r="G1992">
        <f>IF('Support - Calculation Detail'!F1992="","",'Support - Calculation Detail'!F1992)</f>
        <v>22518</v>
      </c>
      <c r="H1992">
        <f>IF('Support - Calculation Detail'!G1992="","",'Support - Calculation Detail'!G1992)</f>
        <v>1.04</v>
      </c>
      <c r="I1992">
        <f>IF('Support - Calculation Detail'!H1992="","",'Support - Calculation Detail'!H1992)</f>
        <v>23419</v>
      </c>
      <c r="J1992">
        <f>IF('Support - Calculation Detail'!I1992="","",'Support - Calculation Detail'!I1992)</f>
        <v>0</v>
      </c>
      <c r="K1992">
        <f>IF('Support - Calculation Detail'!K1992="","",'Support - Calculation Detail'!K1992)</f>
        <v>23419</v>
      </c>
      <c r="L1992">
        <f>IF('Support - Calculation Detail'!L1992="","",'Support - Calculation Detail'!L1992)</f>
        <v>0</v>
      </c>
      <c r="M1992">
        <f>IF('Support - Calculation Detail'!M1992="","",'Support - Calculation Detail'!M1992)</f>
        <v>0</v>
      </c>
      <c r="N1992">
        <f>IF('Support - Calculation Detail'!N1992="","",'Support - Calculation Detail'!N1992)</f>
        <v>0</v>
      </c>
      <c r="P1992">
        <f>IF('Support - Calculation Detail'!O1992="","",'Support - Calculation Detail'!O1992)</f>
        <v>23419</v>
      </c>
      <c r="Q1992" t="b">
        <v>1</v>
      </c>
      <c r="R1992" t="str">
        <f t="shared" si="155"/>
        <v>5420003</v>
      </c>
      <c r="S1992" t="str">
        <f t="shared" si="156"/>
        <v>5420003-TF</v>
      </c>
      <c r="T1992" t="str">
        <f t="shared" si="157"/>
        <v>5420003-TF</v>
      </c>
      <c r="U1992" t="str">
        <f t="shared" si="158"/>
        <v>2</v>
      </c>
      <c r="V1992" t="str">
        <f t="shared" si="159"/>
        <v>TF</v>
      </c>
    </row>
    <row r="1993" spans="1:22" x14ac:dyDescent="0.35">
      <c r="A1993" t="str">
        <f>IF('Support - Calculation Detail'!A1993="","",LEFT('Support - Calculation Detail'!A1993,7)&amp;"-"&amp;RIGHT('Support - Calculation Detail'!A1993,2))</f>
        <v>5420004-FT</v>
      </c>
      <c r="B1993" t="str">
        <f>IF('Support - Calculation Detail'!C1993="","",'Support - Calculation Detail'!C1993)</f>
        <v>54</v>
      </c>
      <c r="C1993" t="str">
        <f>IF('Support - Calculation Detail'!B1993="","",'Support - Calculation Detail'!B1993)</f>
        <v>N</v>
      </c>
      <c r="D1993">
        <f>IF('Support - Calculation Detail'!D1993="","",'Support - Calculation Detail'!D1993)</f>
        <v>108895</v>
      </c>
      <c r="E1993">
        <f>IF('Support - Calculation Detail'!E1993="","",'Support - Calculation Detail'!E1993)</f>
        <v>0</v>
      </c>
      <c r="G1993">
        <f>IF('Support - Calculation Detail'!F1993="","",'Support - Calculation Detail'!F1993)</f>
        <v>108895</v>
      </c>
      <c r="H1993">
        <f>IF('Support - Calculation Detail'!G1993="","",'Support - Calculation Detail'!G1993)</f>
        <v>1.04</v>
      </c>
      <c r="I1993">
        <f>IF('Support - Calculation Detail'!H1993="","",'Support - Calculation Detail'!H1993)</f>
        <v>113251</v>
      </c>
      <c r="J1993">
        <f>IF('Support - Calculation Detail'!I1993="","",'Support - Calculation Detail'!I1993)</f>
        <v>0</v>
      </c>
      <c r="K1993">
        <f>IF('Support - Calculation Detail'!K1993="","",'Support - Calculation Detail'!K1993)</f>
        <v>113251</v>
      </c>
      <c r="L1993">
        <f>IF('Support - Calculation Detail'!L1993="","",'Support - Calculation Detail'!L1993)</f>
        <v>0</v>
      </c>
      <c r="M1993">
        <f>IF('Support - Calculation Detail'!M1993="","",'Support - Calculation Detail'!M1993)</f>
        <v>0</v>
      </c>
      <c r="N1993">
        <f>IF('Support - Calculation Detail'!N1993="","",'Support - Calculation Detail'!N1993)</f>
        <v>0</v>
      </c>
      <c r="P1993">
        <f>IF('Support - Calculation Detail'!O1993="","",'Support - Calculation Detail'!O1993)</f>
        <v>113251</v>
      </c>
      <c r="Q1993" t="b">
        <v>1</v>
      </c>
      <c r="R1993" t="str">
        <f t="shared" si="155"/>
        <v>5420004</v>
      </c>
      <c r="S1993" t="str">
        <f t="shared" si="156"/>
        <v>5420004-FT</v>
      </c>
      <c r="T1993" t="str">
        <f t="shared" si="157"/>
        <v>5420004-FT</v>
      </c>
      <c r="U1993" t="str">
        <f t="shared" si="158"/>
        <v>2</v>
      </c>
      <c r="V1993" t="str">
        <f t="shared" si="159"/>
        <v>FT</v>
      </c>
    </row>
    <row r="1994" spans="1:22" x14ac:dyDescent="0.35">
      <c r="A1994" t="str">
        <f>IF('Support - Calculation Detail'!A1994="","",LEFT('Support - Calculation Detail'!A1994,7)&amp;"-"&amp;RIGHT('Support - Calculation Detail'!A1994,2))</f>
        <v>5420004-UT</v>
      </c>
      <c r="B1994" t="str">
        <f>IF('Support - Calculation Detail'!C1994="","",'Support - Calculation Detail'!C1994)</f>
        <v>54</v>
      </c>
      <c r="C1994" t="str">
        <f>IF('Support - Calculation Detail'!B1994="","",'Support - Calculation Detail'!B1994)</f>
        <v>N</v>
      </c>
      <c r="D1994">
        <f>IF('Support - Calculation Detail'!D1994="","",'Support - Calculation Detail'!D1994)</f>
        <v>24653</v>
      </c>
      <c r="E1994">
        <f>IF('Support - Calculation Detail'!E1994="","",'Support - Calculation Detail'!E1994)</f>
        <v>0</v>
      </c>
      <c r="G1994">
        <f>IF('Support - Calculation Detail'!F1994="","",'Support - Calculation Detail'!F1994)</f>
        <v>24653</v>
      </c>
      <c r="H1994">
        <f>IF('Support - Calculation Detail'!G1994="","",'Support - Calculation Detail'!G1994)</f>
        <v>1.04</v>
      </c>
      <c r="I1994">
        <f>IF('Support - Calculation Detail'!H1994="","",'Support - Calculation Detail'!H1994)</f>
        <v>25639</v>
      </c>
      <c r="J1994">
        <f>IF('Support - Calculation Detail'!I1994="","",'Support - Calculation Detail'!I1994)</f>
        <v>0</v>
      </c>
      <c r="K1994">
        <f>IF('Support - Calculation Detail'!K1994="","",'Support - Calculation Detail'!K1994)</f>
        <v>25639</v>
      </c>
      <c r="L1994">
        <f>IF('Support - Calculation Detail'!L1994="","",'Support - Calculation Detail'!L1994)</f>
        <v>0</v>
      </c>
      <c r="M1994">
        <f>IF('Support - Calculation Detail'!M1994="","",'Support - Calculation Detail'!M1994)</f>
        <v>0</v>
      </c>
      <c r="N1994">
        <f>IF('Support - Calculation Detail'!N1994="","",'Support - Calculation Detail'!N1994)</f>
        <v>0</v>
      </c>
      <c r="P1994">
        <f>IF('Support - Calculation Detail'!O1994="","",'Support - Calculation Detail'!O1994)</f>
        <v>25639</v>
      </c>
      <c r="Q1994" t="b">
        <v>1</v>
      </c>
      <c r="R1994" t="str">
        <f t="shared" si="155"/>
        <v>5420004</v>
      </c>
      <c r="S1994" t="str">
        <f t="shared" si="156"/>
        <v>5420004-UT</v>
      </c>
      <c r="T1994" t="str">
        <f t="shared" si="157"/>
        <v>5420004-UT</v>
      </c>
      <c r="U1994" t="str">
        <f t="shared" si="158"/>
        <v>2</v>
      </c>
      <c r="V1994" t="str">
        <f t="shared" si="159"/>
        <v>UT</v>
      </c>
    </row>
    <row r="1995" spans="1:22" x14ac:dyDescent="0.35">
      <c r="A1995" t="str">
        <f>IF('Support - Calculation Detail'!A1995="","",LEFT('Support - Calculation Detail'!A1995,7)&amp;"-"&amp;RIGHT('Support - Calculation Detail'!A1995,2))</f>
        <v>5420005-UT</v>
      </c>
      <c r="B1995" t="str">
        <f>IF('Support - Calculation Detail'!C1995="","",'Support - Calculation Detail'!C1995)</f>
        <v>54</v>
      </c>
      <c r="C1995" t="str">
        <f>IF('Support - Calculation Detail'!B1995="","",'Support - Calculation Detail'!B1995)</f>
        <v>N</v>
      </c>
      <c r="D1995">
        <f>IF('Support - Calculation Detail'!D1995="","",'Support - Calculation Detail'!D1995)</f>
        <v>117841</v>
      </c>
      <c r="E1995">
        <f>IF('Support - Calculation Detail'!E1995="","",'Support - Calculation Detail'!E1995)</f>
        <v>0</v>
      </c>
      <c r="G1995">
        <f>IF('Support - Calculation Detail'!F1995="","",'Support - Calculation Detail'!F1995)</f>
        <v>117841</v>
      </c>
      <c r="H1995">
        <f>IF('Support - Calculation Detail'!G1995="","",'Support - Calculation Detail'!G1995)</f>
        <v>1.04</v>
      </c>
      <c r="I1995">
        <f>IF('Support - Calculation Detail'!H1995="","",'Support - Calculation Detail'!H1995)</f>
        <v>122555</v>
      </c>
      <c r="J1995">
        <f>IF('Support - Calculation Detail'!I1995="","",'Support - Calculation Detail'!I1995)</f>
        <v>0</v>
      </c>
      <c r="K1995">
        <f>IF('Support - Calculation Detail'!K1995="","",'Support - Calculation Detail'!K1995)</f>
        <v>122555</v>
      </c>
      <c r="L1995">
        <f>IF('Support - Calculation Detail'!L1995="","",'Support - Calculation Detail'!L1995)</f>
        <v>0</v>
      </c>
      <c r="M1995">
        <f>IF('Support - Calculation Detail'!M1995="","",'Support - Calculation Detail'!M1995)</f>
        <v>0</v>
      </c>
      <c r="N1995">
        <f>IF('Support - Calculation Detail'!N1995="","",'Support - Calculation Detail'!N1995)</f>
        <v>0</v>
      </c>
      <c r="P1995">
        <f>IF('Support - Calculation Detail'!O1995="","",'Support - Calculation Detail'!O1995)</f>
        <v>122555</v>
      </c>
      <c r="Q1995" t="b">
        <v>1</v>
      </c>
      <c r="R1995" t="str">
        <f t="shared" si="155"/>
        <v>5420005</v>
      </c>
      <c r="S1995" t="str">
        <f t="shared" si="156"/>
        <v>5420005-UT</v>
      </c>
      <c r="T1995" t="str">
        <f t="shared" si="157"/>
        <v>5420005-UT</v>
      </c>
      <c r="U1995" t="str">
        <f t="shared" si="158"/>
        <v>2</v>
      </c>
      <c r="V1995" t="str">
        <f t="shared" si="159"/>
        <v>UT</v>
      </c>
    </row>
    <row r="1996" spans="1:22" x14ac:dyDescent="0.35">
      <c r="A1996" t="str">
        <f>IF('Support - Calculation Detail'!A1996="","",LEFT('Support - Calculation Detail'!A1996,7)&amp;"-"&amp;RIGHT('Support - Calculation Detail'!A1996,2))</f>
        <v>5420005-TF</v>
      </c>
      <c r="B1996" t="str">
        <f>IF('Support - Calculation Detail'!C1996="","",'Support - Calculation Detail'!C1996)</f>
        <v>54</v>
      </c>
      <c r="C1996" t="str">
        <f>IF('Support - Calculation Detail'!B1996="","",'Support - Calculation Detail'!B1996)</f>
        <v>N</v>
      </c>
      <c r="D1996">
        <f>IF('Support - Calculation Detail'!D1996="","",'Support - Calculation Detail'!D1996)</f>
        <v>126255</v>
      </c>
      <c r="E1996">
        <f>IF('Support - Calculation Detail'!E1996="","",'Support - Calculation Detail'!E1996)</f>
        <v>0</v>
      </c>
      <c r="G1996">
        <f>IF('Support - Calculation Detail'!F1996="","",'Support - Calculation Detail'!F1996)</f>
        <v>126255</v>
      </c>
      <c r="H1996">
        <f>IF('Support - Calculation Detail'!G1996="","",'Support - Calculation Detail'!G1996)</f>
        <v>1.04</v>
      </c>
      <c r="I1996">
        <f>IF('Support - Calculation Detail'!H1996="","",'Support - Calculation Detail'!H1996)</f>
        <v>131305</v>
      </c>
      <c r="J1996">
        <f>IF('Support - Calculation Detail'!I1996="","",'Support - Calculation Detail'!I1996)</f>
        <v>0</v>
      </c>
      <c r="K1996">
        <f>IF('Support - Calculation Detail'!K1996="","",'Support - Calculation Detail'!K1996)</f>
        <v>131305</v>
      </c>
      <c r="L1996">
        <f>IF('Support - Calculation Detail'!L1996="","",'Support - Calculation Detail'!L1996)</f>
        <v>0</v>
      </c>
      <c r="M1996">
        <f>IF('Support - Calculation Detail'!M1996="","",'Support - Calculation Detail'!M1996)</f>
        <v>0</v>
      </c>
      <c r="N1996">
        <f>IF('Support - Calculation Detail'!N1996="","",'Support - Calculation Detail'!N1996)</f>
        <v>0</v>
      </c>
      <c r="P1996">
        <f>IF('Support - Calculation Detail'!O1996="","",'Support - Calculation Detail'!O1996)</f>
        <v>131305</v>
      </c>
      <c r="Q1996" t="b">
        <v>1</v>
      </c>
      <c r="R1996" t="str">
        <f t="shared" si="155"/>
        <v>5420005</v>
      </c>
      <c r="S1996" t="str">
        <f t="shared" si="156"/>
        <v>5420005-TF</v>
      </c>
      <c r="T1996" t="str">
        <f t="shared" si="157"/>
        <v>5420005-TF</v>
      </c>
      <c r="U1996" t="str">
        <f t="shared" si="158"/>
        <v>2</v>
      </c>
      <c r="V1996" t="str">
        <f t="shared" si="159"/>
        <v>TF</v>
      </c>
    </row>
    <row r="1997" spans="1:22" x14ac:dyDescent="0.35">
      <c r="A1997" t="str">
        <f>IF('Support - Calculation Detail'!A1997="","",LEFT('Support - Calculation Detail'!A1997,7)&amp;"-"&amp;RIGHT('Support - Calculation Detail'!A1997,2))</f>
        <v>5420006-TF</v>
      </c>
      <c r="B1997" t="str">
        <f>IF('Support - Calculation Detail'!C1997="","",'Support - Calculation Detail'!C1997)</f>
        <v>54</v>
      </c>
      <c r="C1997" t="str">
        <f>IF('Support - Calculation Detail'!B1997="","",'Support - Calculation Detail'!B1997)</f>
        <v>N</v>
      </c>
      <c r="D1997">
        <f>IF('Support - Calculation Detail'!D1997="","",'Support - Calculation Detail'!D1997)</f>
        <v>36908</v>
      </c>
      <c r="E1997">
        <f>IF('Support - Calculation Detail'!E1997="","",'Support - Calculation Detail'!E1997)</f>
        <v>0</v>
      </c>
      <c r="G1997">
        <f>IF('Support - Calculation Detail'!F1997="","",'Support - Calculation Detail'!F1997)</f>
        <v>36908</v>
      </c>
      <c r="H1997">
        <f>IF('Support - Calculation Detail'!G1997="","",'Support - Calculation Detail'!G1997)</f>
        <v>1.04</v>
      </c>
      <c r="I1997">
        <f>IF('Support - Calculation Detail'!H1997="","",'Support - Calculation Detail'!H1997)</f>
        <v>38384</v>
      </c>
      <c r="J1997">
        <f>IF('Support - Calculation Detail'!I1997="","",'Support - Calculation Detail'!I1997)</f>
        <v>0</v>
      </c>
      <c r="K1997">
        <f>IF('Support - Calculation Detail'!K1997="","",'Support - Calculation Detail'!K1997)</f>
        <v>38384</v>
      </c>
      <c r="L1997">
        <f>IF('Support - Calculation Detail'!L1997="","",'Support - Calculation Detail'!L1997)</f>
        <v>0</v>
      </c>
      <c r="M1997">
        <f>IF('Support - Calculation Detail'!M1997="","",'Support - Calculation Detail'!M1997)</f>
        <v>0</v>
      </c>
      <c r="N1997">
        <f>IF('Support - Calculation Detail'!N1997="","",'Support - Calculation Detail'!N1997)</f>
        <v>0</v>
      </c>
      <c r="P1997">
        <f>IF('Support - Calculation Detail'!O1997="","",'Support - Calculation Detail'!O1997)</f>
        <v>38384</v>
      </c>
      <c r="Q1997" t="b">
        <v>1</v>
      </c>
      <c r="R1997" t="str">
        <f t="shared" si="155"/>
        <v>5420006</v>
      </c>
      <c r="S1997" t="str">
        <f t="shared" si="156"/>
        <v>5420006-TF</v>
      </c>
      <c r="T1997" t="str">
        <f t="shared" si="157"/>
        <v>5420006-TF</v>
      </c>
      <c r="U1997" t="str">
        <f t="shared" si="158"/>
        <v>2</v>
      </c>
      <c r="V1997" t="str">
        <f t="shared" si="159"/>
        <v>TF</v>
      </c>
    </row>
    <row r="1998" spans="1:22" x14ac:dyDescent="0.35">
      <c r="A1998" t="str">
        <f>IF('Support - Calculation Detail'!A1998="","",LEFT('Support - Calculation Detail'!A1998,7)&amp;"-"&amp;RIGHT('Support - Calculation Detail'!A1998,2))</f>
        <v>5420006-UT</v>
      </c>
      <c r="B1998" t="str">
        <f>IF('Support - Calculation Detail'!C1998="","",'Support - Calculation Detail'!C1998)</f>
        <v>54</v>
      </c>
      <c r="C1998" t="str">
        <f>IF('Support - Calculation Detail'!B1998="","",'Support - Calculation Detail'!B1998)</f>
        <v>N</v>
      </c>
      <c r="D1998">
        <f>IF('Support - Calculation Detail'!D1998="","",'Support - Calculation Detail'!D1998)</f>
        <v>57565</v>
      </c>
      <c r="E1998">
        <f>IF('Support - Calculation Detail'!E1998="","",'Support - Calculation Detail'!E1998)</f>
        <v>0</v>
      </c>
      <c r="G1998">
        <f>IF('Support - Calculation Detail'!F1998="","",'Support - Calculation Detail'!F1998)</f>
        <v>57565</v>
      </c>
      <c r="H1998">
        <f>IF('Support - Calculation Detail'!G1998="","",'Support - Calculation Detail'!G1998)</f>
        <v>1.04</v>
      </c>
      <c r="I1998">
        <f>IF('Support - Calculation Detail'!H1998="","",'Support - Calculation Detail'!H1998)</f>
        <v>59868</v>
      </c>
      <c r="J1998">
        <f>IF('Support - Calculation Detail'!I1998="","",'Support - Calculation Detail'!I1998)</f>
        <v>0</v>
      </c>
      <c r="K1998">
        <f>IF('Support - Calculation Detail'!K1998="","",'Support - Calculation Detail'!K1998)</f>
        <v>59868</v>
      </c>
      <c r="L1998">
        <f>IF('Support - Calculation Detail'!L1998="","",'Support - Calculation Detail'!L1998)</f>
        <v>0</v>
      </c>
      <c r="M1998">
        <f>IF('Support - Calculation Detail'!M1998="","",'Support - Calculation Detail'!M1998)</f>
        <v>0</v>
      </c>
      <c r="N1998">
        <f>IF('Support - Calculation Detail'!N1998="","",'Support - Calculation Detail'!N1998)</f>
        <v>0</v>
      </c>
      <c r="P1998">
        <f>IF('Support - Calculation Detail'!O1998="","",'Support - Calculation Detail'!O1998)</f>
        <v>59868</v>
      </c>
      <c r="Q1998" t="b">
        <v>1</v>
      </c>
      <c r="R1998" t="str">
        <f t="shared" si="155"/>
        <v>5420006</v>
      </c>
      <c r="S1998" t="str">
        <f t="shared" si="156"/>
        <v>5420006-UT</v>
      </c>
      <c r="T1998" t="str">
        <f t="shared" si="157"/>
        <v>5420006-UT</v>
      </c>
      <c r="U1998" t="str">
        <f t="shared" si="158"/>
        <v>2</v>
      </c>
      <c r="V1998" t="str">
        <f t="shared" si="159"/>
        <v>UT</v>
      </c>
    </row>
    <row r="1999" spans="1:22" x14ac:dyDescent="0.35">
      <c r="A1999" t="str">
        <f>IF('Support - Calculation Detail'!A1999="","",LEFT('Support - Calculation Detail'!A1999,7)&amp;"-"&amp;RIGHT('Support - Calculation Detail'!A1999,2))</f>
        <v>5420007-UT</v>
      </c>
      <c r="B1999" t="str">
        <f>IF('Support - Calculation Detail'!C1999="","",'Support - Calculation Detail'!C1999)</f>
        <v>54</v>
      </c>
      <c r="C1999" t="str">
        <f>IF('Support - Calculation Detail'!B1999="","",'Support - Calculation Detail'!B1999)</f>
        <v>N</v>
      </c>
      <c r="D1999">
        <f>IF('Support - Calculation Detail'!D1999="","",'Support - Calculation Detail'!D1999)</f>
        <v>7618</v>
      </c>
      <c r="E1999">
        <f>IF('Support - Calculation Detail'!E1999="","",'Support - Calculation Detail'!E1999)</f>
        <v>0</v>
      </c>
      <c r="G1999">
        <f>IF('Support - Calculation Detail'!F1999="","",'Support - Calculation Detail'!F1999)</f>
        <v>7618</v>
      </c>
      <c r="H1999">
        <f>IF('Support - Calculation Detail'!G1999="","",'Support - Calculation Detail'!G1999)</f>
        <v>1.04</v>
      </c>
      <c r="I1999">
        <f>IF('Support - Calculation Detail'!H1999="","",'Support - Calculation Detail'!H1999)</f>
        <v>7923</v>
      </c>
      <c r="J1999">
        <f>IF('Support - Calculation Detail'!I1999="","",'Support - Calculation Detail'!I1999)</f>
        <v>0</v>
      </c>
      <c r="K1999">
        <f>IF('Support - Calculation Detail'!K1999="","",'Support - Calculation Detail'!K1999)</f>
        <v>7923</v>
      </c>
      <c r="L1999">
        <f>IF('Support - Calculation Detail'!L1999="","",'Support - Calculation Detail'!L1999)</f>
        <v>0</v>
      </c>
      <c r="M1999">
        <f>IF('Support - Calculation Detail'!M1999="","",'Support - Calculation Detail'!M1999)</f>
        <v>0</v>
      </c>
      <c r="N1999">
        <f>IF('Support - Calculation Detail'!N1999="","",'Support - Calculation Detail'!N1999)</f>
        <v>0</v>
      </c>
      <c r="P1999">
        <f>IF('Support - Calculation Detail'!O1999="","",'Support - Calculation Detail'!O1999)</f>
        <v>7923</v>
      </c>
      <c r="Q1999" t="b">
        <v>1</v>
      </c>
      <c r="R1999" t="str">
        <f t="shared" si="155"/>
        <v>5420007</v>
      </c>
      <c r="S1999" t="str">
        <f t="shared" si="156"/>
        <v>5420007-UT</v>
      </c>
      <c r="T1999" t="str">
        <f t="shared" si="157"/>
        <v>5420007-UT</v>
      </c>
      <c r="U1999" t="str">
        <f t="shared" si="158"/>
        <v>2</v>
      </c>
      <c r="V1999" t="str">
        <f t="shared" si="159"/>
        <v>UT</v>
      </c>
    </row>
    <row r="2000" spans="1:22" x14ac:dyDescent="0.35">
      <c r="A2000" t="str">
        <f>IF('Support - Calculation Detail'!A2000="","",LEFT('Support - Calculation Detail'!A2000,7)&amp;"-"&amp;RIGHT('Support - Calculation Detail'!A2000,2))</f>
        <v>5420007-TF</v>
      </c>
      <c r="B2000" t="str">
        <f>IF('Support - Calculation Detail'!C2000="","",'Support - Calculation Detail'!C2000)</f>
        <v>54</v>
      </c>
      <c r="C2000" t="str">
        <f>IF('Support - Calculation Detail'!B2000="","",'Support - Calculation Detail'!B2000)</f>
        <v>N</v>
      </c>
      <c r="D2000">
        <f>IF('Support - Calculation Detail'!D2000="","",'Support - Calculation Detail'!D2000)</f>
        <v>35604</v>
      </c>
      <c r="E2000">
        <f>IF('Support - Calculation Detail'!E2000="","",'Support - Calculation Detail'!E2000)</f>
        <v>0</v>
      </c>
      <c r="G2000">
        <f>IF('Support - Calculation Detail'!F2000="","",'Support - Calculation Detail'!F2000)</f>
        <v>35604</v>
      </c>
      <c r="H2000">
        <f>IF('Support - Calculation Detail'!G2000="","",'Support - Calculation Detail'!G2000)</f>
        <v>1.04</v>
      </c>
      <c r="I2000">
        <f>IF('Support - Calculation Detail'!H2000="","",'Support - Calculation Detail'!H2000)</f>
        <v>37028</v>
      </c>
      <c r="J2000">
        <f>IF('Support - Calculation Detail'!I2000="","",'Support - Calculation Detail'!I2000)</f>
        <v>0</v>
      </c>
      <c r="K2000">
        <f>IF('Support - Calculation Detail'!K2000="","",'Support - Calculation Detail'!K2000)</f>
        <v>37028</v>
      </c>
      <c r="L2000">
        <f>IF('Support - Calculation Detail'!L2000="","",'Support - Calculation Detail'!L2000)</f>
        <v>0</v>
      </c>
      <c r="M2000">
        <f>IF('Support - Calculation Detail'!M2000="","",'Support - Calculation Detail'!M2000)</f>
        <v>0</v>
      </c>
      <c r="N2000">
        <f>IF('Support - Calculation Detail'!N2000="","",'Support - Calculation Detail'!N2000)</f>
        <v>0</v>
      </c>
      <c r="P2000">
        <f>IF('Support - Calculation Detail'!O2000="","",'Support - Calculation Detail'!O2000)</f>
        <v>37028</v>
      </c>
      <c r="Q2000" t="b">
        <v>1</v>
      </c>
      <c r="R2000" t="str">
        <f t="shared" si="155"/>
        <v>5420007</v>
      </c>
      <c r="S2000" t="str">
        <f t="shared" si="156"/>
        <v>5420007-TF</v>
      </c>
      <c r="T2000" t="str">
        <f t="shared" si="157"/>
        <v>5420007-TF</v>
      </c>
      <c r="U2000" t="str">
        <f t="shared" si="158"/>
        <v>2</v>
      </c>
      <c r="V2000" t="str">
        <f t="shared" si="159"/>
        <v>TF</v>
      </c>
    </row>
    <row r="2001" spans="1:22" x14ac:dyDescent="0.35">
      <c r="A2001" t="str">
        <f>IF('Support - Calculation Detail'!A2001="","",LEFT('Support - Calculation Detail'!A2001,7)&amp;"-"&amp;RIGHT('Support - Calculation Detail'!A2001,2))</f>
        <v>5420008-UT</v>
      </c>
      <c r="B2001" t="str">
        <f>IF('Support - Calculation Detail'!C2001="","",'Support - Calculation Detail'!C2001)</f>
        <v>54</v>
      </c>
      <c r="C2001" t="str">
        <f>IF('Support - Calculation Detail'!B2001="","",'Support - Calculation Detail'!B2001)</f>
        <v>N</v>
      </c>
      <c r="D2001">
        <f>IF('Support - Calculation Detail'!D2001="","",'Support - Calculation Detail'!D2001)</f>
        <v>11962</v>
      </c>
      <c r="E2001">
        <f>IF('Support - Calculation Detail'!E2001="","",'Support - Calculation Detail'!E2001)</f>
        <v>0</v>
      </c>
      <c r="G2001">
        <f>IF('Support - Calculation Detail'!F2001="","",'Support - Calculation Detail'!F2001)</f>
        <v>11962</v>
      </c>
      <c r="H2001">
        <f>IF('Support - Calculation Detail'!G2001="","",'Support - Calculation Detail'!G2001)</f>
        <v>1.04</v>
      </c>
      <c r="I2001">
        <f>IF('Support - Calculation Detail'!H2001="","",'Support - Calculation Detail'!H2001)</f>
        <v>12440</v>
      </c>
      <c r="J2001">
        <f>IF('Support - Calculation Detail'!I2001="","",'Support - Calculation Detail'!I2001)</f>
        <v>0</v>
      </c>
      <c r="K2001">
        <f>IF('Support - Calculation Detail'!K2001="","",'Support - Calculation Detail'!K2001)</f>
        <v>12440</v>
      </c>
      <c r="L2001">
        <f>IF('Support - Calculation Detail'!L2001="","",'Support - Calculation Detail'!L2001)</f>
        <v>0</v>
      </c>
      <c r="M2001">
        <f>IF('Support - Calculation Detail'!M2001="","",'Support - Calculation Detail'!M2001)</f>
        <v>0</v>
      </c>
      <c r="N2001">
        <f>IF('Support - Calculation Detail'!N2001="","",'Support - Calculation Detail'!N2001)</f>
        <v>0</v>
      </c>
      <c r="P2001">
        <f>IF('Support - Calculation Detail'!O2001="","",'Support - Calculation Detail'!O2001)</f>
        <v>12440</v>
      </c>
      <c r="Q2001" t="b">
        <v>1</v>
      </c>
      <c r="R2001" t="str">
        <f t="shared" si="155"/>
        <v>5420008</v>
      </c>
      <c r="S2001" t="str">
        <f t="shared" si="156"/>
        <v>5420008-UT</v>
      </c>
      <c r="T2001" t="str">
        <f t="shared" si="157"/>
        <v>5420008-UT</v>
      </c>
      <c r="U2001" t="str">
        <f t="shared" si="158"/>
        <v>2</v>
      </c>
      <c r="V2001" t="str">
        <f t="shared" si="159"/>
        <v>UT</v>
      </c>
    </row>
    <row r="2002" spans="1:22" x14ac:dyDescent="0.35">
      <c r="A2002" t="str">
        <f>IF('Support - Calculation Detail'!A2002="","",LEFT('Support - Calculation Detail'!A2002,7)&amp;"-"&amp;RIGHT('Support - Calculation Detail'!A2002,2))</f>
        <v>5420009-UT</v>
      </c>
      <c r="B2002" t="str">
        <f>IF('Support - Calculation Detail'!C2002="","",'Support - Calculation Detail'!C2002)</f>
        <v>54</v>
      </c>
      <c r="C2002" t="str">
        <f>IF('Support - Calculation Detail'!B2002="","",'Support - Calculation Detail'!B2002)</f>
        <v>N</v>
      </c>
      <c r="D2002">
        <f>IF('Support - Calculation Detail'!D2002="","",'Support - Calculation Detail'!D2002)</f>
        <v>405609</v>
      </c>
      <c r="E2002">
        <f>IF('Support - Calculation Detail'!E2002="","",'Support - Calculation Detail'!E2002)</f>
        <v>0</v>
      </c>
      <c r="G2002">
        <f>IF('Support - Calculation Detail'!F2002="","",'Support - Calculation Detail'!F2002)</f>
        <v>405609</v>
      </c>
      <c r="H2002">
        <f>IF('Support - Calculation Detail'!G2002="","",'Support - Calculation Detail'!G2002)</f>
        <v>1.04</v>
      </c>
      <c r="I2002">
        <f>IF('Support - Calculation Detail'!H2002="","",'Support - Calculation Detail'!H2002)</f>
        <v>421833</v>
      </c>
      <c r="J2002">
        <f>IF('Support - Calculation Detail'!I2002="","",'Support - Calculation Detail'!I2002)</f>
        <v>0</v>
      </c>
      <c r="K2002">
        <f>IF('Support - Calculation Detail'!K2002="","",'Support - Calculation Detail'!K2002)</f>
        <v>421833</v>
      </c>
      <c r="L2002">
        <f>IF('Support - Calculation Detail'!L2002="","",'Support - Calculation Detail'!L2002)</f>
        <v>0</v>
      </c>
      <c r="M2002">
        <f>IF('Support - Calculation Detail'!M2002="","",'Support - Calculation Detail'!M2002)</f>
        <v>0</v>
      </c>
      <c r="N2002">
        <f>IF('Support - Calculation Detail'!N2002="","",'Support - Calculation Detail'!N2002)</f>
        <v>0</v>
      </c>
      <c r="P2002">
        <f>IF('Support - Calculation Detail'!O2002="","",'Support - Calculation Detail'!O2002)</f>
        <v>421833</v>
      </c>
      <c r="Q2002" t="b">
        <v>1</v>
      </c>
      <c r="R2002" t="str">
        <f t="shared" si="155"/>
        <v>5420009</v>
      </c>
      <c r="S2002" t="str">
        <f t="shared" si="156"/>
        <v>5420009-UT</v>
      </c>
      <c r="T2002" t="str">
        <f t="shared" si="157"/>
        <v>5420009-UT</v>
      </c>
      <c r="U2002" t="str">
        <f t="shared" si="158"/>
        <v>2</v>
      </c>
      <c r="V2002" t="str">
        <f t="shared" si="159"/>
        <v>UT</v>
      </c>
    </row>
    <row r="2003" spans="1:22" x14ac:dyDescent="0.35">
      <c r="A2003" t="str">
        <f>IF('Support - Calculation Detail'!A2003="","",LEFT('Support - Calculation Detail'!A2003,7)&amp;"-"&amp;RIGHT('Support - Calculation Detail'!A2003,2))</f>
        <v>5420009-TF</v>
      </c>
      <c r="B2003" t="str">
        <f>IF('Support - Calculation Detail'!C2003="","",'Support - Calculation Detail'!C2003)</f>
        <v>54</v>
      </c>
      <c r="C2003" t="str">
        <f>IF('Support - Calculation Detail'!B2003="","",'Support - Calculation Detail'!B2003)</f>
        <v>N</v>
      </c>
      <c r="D2003">
        <f>IF('Support - Calculation Detail'!D2003="","",'Support - Calculation Detail'!D2003)</f>
        <v>201428</v>
      </c>
      <c r="E2003">
        <f>IF('Support - Calculation Detail'!E2003="","",'Support - Calculation Detail'!E2003)</f>
        <v>0</v>
      </c>
      <c r="G2003">
        <f>IF('Support - Calculation Detail'!F2003="","",'Support - Calculation Detail'!F2003)</f>
        <v>201428</v>
      </c>
      <c r="H2003">
        <f>IF('Support - Calculation Detail'!G2003="","",'Support - Calculation Detail'!G2003)</f>
        <v>1.04</v>
      </c>
      <c r="I2003">
        <f>IF('Support - Calculation Detail'!H2003="","",'Support - Calculation Detail'!H2003)</f>
        <v>209485</v>
      </c>
      <c r="J2003">
        <f>IF('Support - Calculation Detail'!I2003="","",'Support - Calculation Detail'!I2003)</f>
        <v>0</v>
      </c>
      <c r="K2003">
        <f>IF('Support - Calculation Detail'!K2003="","",'Support - Calculation Detail'!K2003)</f>
        <v>209485</v>
      </c>
      <c r="L2003">
        <f>IF('Support - Calculation Detail'!L2003="","",'Support - Calculation Detail'!L2003)</f>
        <v>0</v>
      </c>
      <c r="M2003">
        <f>IF('Support - Calculation Detail'!M2003="","",'Support - Calculation Detail'!M2003)</f>
        <v>0</v>
      </c>
      <c r="N2003">
        <f>IF('Support - Calculation Detail'!N2003="","",'Support - Calculation Detail'!N2003)</f>
        <v>0</v>
      </c>
      <c r="P2003">
        <f>IF('Support - Calculation Detail'!O2003="","",'Support - Calculation Detail'!O2003)</f>
        <v>209485</v>
      </c>
      <c r="Q2003" t="b">
        <v>1</v>
      </c>
      <c r="R2003" t="str">
        <f t="shared" si="155"/>
        <v>5420009</v>
      </c>
      <c r="S2003" t="str">
        <f t="shared" si="156"/>
        <v>5420009-TF</v>
      </c>
      <c r="T2003" t="str">
        <f t="shared" si="157"/>
        <v>5420009-TF</v>
      </c>
      <c r="U2003" t="str">
        <f t="shared" si="158"/>
        <v>2</v>
      </c>
      <c r="V2003" t="str">
        <f t="shared" si="159"/>
        <v>TF</v>
      </c>
    </row>
    <row r="2004" spans="1:22" x14ac:dyDescent="0.35">
      <c r="A2004" t="str">
        <f>IF('Support - Calculation Detail'!A2004="","",LEFT('Support - Calculation Detail'!A2004,7)&amp;"-"&amp;RIGHT('Support - Calculation Detail'!A2004,2))</f>
        <v>5420010-TF</v>
      </c>
      <c r="B2004" t="str">
        <f>IF('Support - Calculation Detail'!C2004="","",'Support - Calculation Detail'!C2004)</f>
        <v>54</v>
      </c>
      <c r="C2004" t="str">
        <f>IF('Support - Calculation Detail'!B2004="","",'Support - Calculation Detail'!B2004)</f>
        <v>N</v>
      </c>
      <c r="D2004">
        <f>IF('Support - Calculation Detail'!D2004="","",'Support - Calculation Detail'!D2004)</f>
        <v>23530</v>
      </c>
      <c r="E2004">
        <f>IF('Support - Calculation Detail'!E2004="","",'Support - Calculation Detail'!E2004)</f>
        <v>0</v>
      </c>
      <c r="G2004">
        <f>IF('Support - Calculation Detail'!F2004="","",'Support - Calculation Detail'!F2004)</f>
        <v>23530</v>
      </c>
      <c r="H2004">
        <f>IF('Support - Calculation Detail'!G2004="","",'Support - Calculation Detail'!G2004)</f>
        <v>1.04</v>
      </c>
      <c r="I2004">
        <f>IF('Support - Calculation Detail'!H2004="","",'Support - Calculation Detail'!H2004)</f>
        <v>24471</v>
      </c>
      <c r="J2004">
        <f>IF('Support - Calculation Detail'!I2004="","",'Support - Calculation Detail'!I2004)</f>
        <v>0</v>
      </c>
      <c r="K2004">
        <f>IF('Support - Calculation Detail'!K2004="","",'Support - Calculation Detail'!K2004)</f>
        <v>24471</v>
      </c>
      <c r="L2004">
        <f>IF('Support - Calculation Detail'!L2004="","",'Support - Calculation Detail'!L2004)</f>
        <v>0</v>
      </c>
      <c r="M2004">
        <f>IF('Support - Calculation Detail'!M2004="","",'Support - Calculation Detail'!M2004)</f>
        <v>0</v>
      </c>
      <c r="N2004">
        <f>IF('Support - Calculation Detail'!N2004="","",'Support - Calculation Detail'!N2004)</f>
        <v>0</v>
      </c>
      <c r="P2004">
        <f>IF('Support - Calculation Detail'!O2004="","",'Support - Calculation Detail'!O2004)</f>
        <v>24471</v>
      </c>
      <c r="Q2004" t="b">
        <v>1</v>
      </c>
      <c r="R2004" t="str">
        <f t="shared" si="155"/>
        <v>5420010</v>
      </c>
      <c r="S2004" t="str">
        <f t="shared" si="156"/>
        <v>5420010-TF</v>
      </c>
      <c r="T2004" t="str">
        <f t="shared" si="157"/>
        <v>5420010-TF</v>
      </c>
      <c r="U2004" t="str">
        <f t="shared" si="158"/>
        <v>2</v>
      </c>
      <c r="V2004" t="str">
        <f t="shared" si="159"/>
        <v>TF</v>
      </c>
    </row>
    <row r="2005" spans="1:22" x14ac:dyDescent="0.35">
      <c r="A2005" t="str">
        <f>IF('Support - Calculation Detail'!A2005="","",LEFT('Support - Calculation Detail'!A2005,7)&amp;"-"&amp;RIGHT('Support - Calculation Detail'!A2005,2))</f>
        <v>5420010-UT</v>
      </c>
      <c r="B2005" t="str">
        <f>IF('Support - Calculation Detail'!C2005="","",'Support - Calculation Detail'!C2005)</f>
        <v>54</v>
      </c>
      <c r="C2005" t="str">
        <f>IF('Support - Calculation Detail'!B2005="","",'Support - Calculation Detail'!B2005)</f>
        <v>N</v>
      </c>
      <c r="D2005">
        <f>IF('Support - Calculation Detail'!D2005="","",'Support - Calculation Detail'!D2005)</f>
        <v>22063</v>
      </c>
      <c r="E2005">
        <f>IF('Support - Calculation Detail'!E2005="","",'Support - Calculation Detail'!E2005)</f>
        <v>0</v>
      </c>
      <c r="G2005">
        <f>IF('Support - Calculation Detail'!F2005="","",'Support - Calculation Detail'!F2005)</f>
        <v>22063</v>
      </c>
      <c r="H2005">
        <f>IF('Support - Calculation Detail'!G2005="","",'Support - Calculation Detail'!G2005)</f>
        <v>1.04</v>
      </c>
      <c r="I2005">
        <f>IF('Support - Calculation Detail'!H2005="","",'Support - Calculation Detail'!H2005)</f>
        <v>22946</v>
      </c>
      <c r="J2005">
        <f>IF('Support - Calculation Detail'!I2005="","",'Support - Calculation Detail'!I2005)</f>
        <v>0</v>
      </c>
      <c r="K2005">
        <f>IF('Support - Calculation Detail'!K2005="","",'Support - Calculation Detail'!K2005)</f>
        <v>22946</v>
      </c>
      <c r="L2005">
        <f>IF('Support - Calculation Detail'!L2005="","",'Support - Calculation Detail'!L2005)</f>
        <v>0</v>
      </c>
      <c r="M2005">
        <f>IF('Support - Calculation Detail'!M2005="","",'Support - Calculation Detail'!M2005)</f>
        <v>0</v>
      </c>
      <c r="N2005">
        <f>IF('Support - Calculation Detail'!N2005="","",'Support - Calculation Detail'!N2005)</f>
        <v>0</v>
      </c>
      <c r="P2005">
        <f>IF('Support - Calculation Detail'!O2005="","",'Support - Calculation Detail'!O2005)</f>
        <v>22946</v>
      </c>
      <c r="Q2005" t="b">
        <v>1</v>
      </c>
      <c r="R2005" t="str">
        <f t="shared" si="155"/>
        <v>5420010</v>
      </c>
      <c r="S2005" t="str">
        <f t="shared" si="156"/>
        <v>5420010-UT</v>
      </c>
      <c r="T2005" t="str">
        <f t="shared" si="157"/>
        <v>5420010-UT</v>
      </c>
      <c r="U2005" t="str">
        <f t="shared" si="158"/>
        <v>2</v>
      </c>
      <c r="V2005" t="str">
        <f t="shared" si="159"/>
        <v>UT</v>
      </c>
    </row>
    <row r="2006" spans="1:22" x14ac:dyDescent="0.35">
      <c r="A2006" t="str">
        <f>IF('Support - Calculation Detail'!A2006="","",LEFT('Support - Calculation Detail'!A2006,7)&amp;"-"&amp;RIGHT('Support - Calculation Detail'!A2006,2))</f>
        <v>5420011-UT</v>
      </c>
      <c r="B2006" t="str">
        <f>IF('Support - Calculation Detail'!C2006="","",'Support - Calculation Detail'!C2006)</f>
        <v>54</v>
      </c>
      <c r="C2006" t="str">
        <f>IF('Support - Calculation Detail'!B2006="","",'Support - Calculation Detail'!B2006)</f>
        <v>N</v>
      </c>
      <c r="D2006">
        <f>IF('Support - Calculation Detail'!D2006="","",'Support - Calculation Detail'!D2006)</f>
        <v>21630</v>
      </c>
      <c r="E2006">
        <f>IF('Support - Calculation Detail'!E2006="","",'Support - Calculation Detail'!E2006)</f>
        <v>0</v>
      </c>
      <c r="G2006">
        <f>IF('Support - Calculation Detail'!F2006="","",'Support - Calculation Detail'!F2006)</f>
        <v>21630</v>
      </c>
      <c r="H2006">
        <f>IF('Support - Calculation Detail'!G2006="","",'Support - Calculation Detail'!G2006)</f>
        <v>1.04</v>
      </c>
      <c r="I2006">
        <f>IF('Support - Calculation Detail'!H2006="","",'Support - Calculation Detail'!H2006)</f>
        <v>22495</v>
      </c>
      <c r="J2006">
        <f>IF('Support - Calculation Detail'!I2006="","",'Support - Calculation Detail'!I2006)</f>
        <v>0</v>
      </c>
      <c r="K2006">
        <f>IF('Support - Calculation Detail'!K2006="","",'Support - Calculation Detail'!K2006)</f>
        <v>22495</v>
      </c>
      <c r="L2006">
        <f>IF('Support - Calculation Detail'!L2006="","",'Support - Calculation Detail'!L2006)</f>
        <v>0</v>
      </c>
      <c r="M2006">
        <f>IF('Support - Calculation Detail'!M2006="","",'Support - Calculation Detail'!M2006)</f>
        <v>0</v>
      </c>
      <c r="N2006">
        <f>IF('Support - Calculation Detail'!N2006="","",'Support - Calculation Detail'!N2006)</f>
        <v>0</v>
      </c>
      <c r="P2006">
        <f>IF('Support - Calculation Detail'!O2006="","",'Support - Calculation Detail'!O2006)</f>
        <v>22495</v>
      </c>
      <c r="Q2006" t="b">
        <v>1</v>
      </c>
      <c r="R2006" t="str">
        <f t="shared" si="155"/>
        <v>5420011</v>
      </c>
      <c r="S2006" t="str">
        <f t="shared" si="156"/>
        <v>5420011-UT</v>
      </c>
      <c r="T2006" t="str">
        <f t="shared" si="157"/>
        <v>5420011-UT</v>
      </c>
      <c r="U2006" t="str">
        <f t="shared" si="158"/>
        <v>2</v>
      </c>
      <c r="V2006" t="str">
        <f t="shared" si="159"/>
        <v>UT</v>
      </c>
    </row>
    <row r="2007" spans="1:22" x14ac:dyDescent="0.35">
      <c r="A2007" t="str">
        <f>IF('Support - Calculation Detail'!A2007="","",LEFT('Support - Calculation Detail'!A2007,7)&amp;"-"&amp;RIGHT('Support - Calculation Detail'!A2007,2))</f>
        <v>5420011-TF</v>
      </c>
      <c r="B2007" t="str">
        <f>IF('Support - Calculation Detail'!C2007="","",'Support - Calculation Detail'!C2007)</f>
        <v>54</v>
      </c>
      <c r="C2007" t="str">
        <f>IF('Support - Calculation Detail'!B2007="","",'Support - Calculation Detail'!B2007)</f>
        <v>N</v>
      </c>
      <c r="D2007">
        <f>IF('Support - Calculation Detail'!D2007="","",'Support - Calculation Detail'!D2007)</f>
        <v>58601</v>
      </c>
      <c r="E2007">
        <f>IF('Support - Calculation Detail'!E2007="","",'Support - Calculation Detail'!E2007)</f>
        <v>0</v>
      </c>
      <c r="G2007">
        <f>IF('Support - Calculation Detail'!F2007="","",'Support - Calculation Detail'!F2007)</f>
        <v>58601</v>
      </c>
      <c r="H2007">
        <f>IF('Support - Calculation Detail'!G2007="","",'Support - Calculation Detail'!G2007)</f>
        <v>1.04</v>
      </c>
      <c r="I2007">
        <f>IF('Support - Calculation Detail'!H2007="","",'Support - Calculation Detail'!H2007)</f>
        <v>60945</v>
      </c>
      <c r="J2007">
        <f>IF('Support - Calculation Detail'!I2007="","",'Support - Calculation Detail'!I2007)</f>
        <v>0</v>
      </c>
      <c r="K2007">
        <f>IF('Support - Calculation Detail'!K2007="","",'Support - Calculation Detail'!K2007)</f>
        <v>60945</v>
      </c>
      <c r="L2007">
        <f>IF('Support - Calculation Detail'!L2007="","",'Support - Calculation Detail'!L2007)</f>
        <v>0</v>
      </c>
      <c r="M2007">
        <f>IF('Support - Calculation Detail'!M2007="","",'Support - Calculation Detail'!M2007)</f>
        <v>0</v>
      </c>
      <c r="N2007">
        <f>IF('Support - Calculation Detail'!N2007="","",'Support - Calculation Detail'!N2007)</f>
        <v>0</v>
      </c>
      <c r="P2007">
        <f>IF('Support - Calculation Detail'!O2007="","",'Support - Calculation Detail'!O2007)</f>
        <v>60945</v>
      </c>
      <c r="Q2007" t="b">
        <v>1</v>
      </c>
      <c r="R2007" t="str">
        <f t="shared" si="155"/>
        <v>5420011</v>
      </c>
      <c r="S2007" t="str">
        <f t="shared" si="156"/>
        <v>5420011-TF</v>
      </c>
      <c r="T2007" t="str">
        <f t="shared" si="157"/>
        <v>5420011-TF</v>
      </c>
      <c r="U2007" t="str">
        <f t="shared" si="158"/>
        <v>2</v>
      </c>
      <c r="V2007" t="str">
        <f t="shared" si="159"/>
        <v>TF</v>
      </c>
    </row>
    <row r="2008" spans="1:22" x14ac:dyDescent="0.35">
      <c r="A2008" t="str">
        <f>IF('Support - Calculation Detail'!A2008="","",LEFT('Support - Calculation Detail'!A2008,7)&amp;"-"&amp;RIGHT('Support - Calculation Detail'!A2008,2))</f>
        <v>5460039-UT</v>
      </c>
      <c r="B2008" t="str">
        <f>IF('Support - Calculation Detail'!C2008="","",'Support - Calculation Detail'!C2008)</f>
        <v>54</v>
      </c>
      <c r="C2008" t="str">
        <f>IF('Support - Calculation Detail'!B2008="","",'Support - Calculation Detail'!B2008)</f>
        <v>N</v>
      </c>
      <c r="D2008">
        <f>IF('Support - Calculation Detail'!D2008="","",'Support - Calculation Detail'!D2008)</f>
        <v>0</v>
      </c>
      <c r="E2008">
        <f>IF('Support - Calculation Detail'!E2008="","",'Support - Calculation Detail'!E2008)</f>
        <v>0</v>
      </c>
      <c r="G2008">
        <f>IF('Support - Calculation Detail'!F2008="","",'Support - Calculation Detail'!F2008)</f>
        <v>0</v>
      </c>
      <c r="H2008">
        <f>IF('Support - Calculation Detail'!G2008="","",'Support - Calculation Detail'!G2008)</f>
        <v>1.04</v>
      </c>
      <c r="I2008">
        <f>IF('Support - Calculation Detail'!H2008="","",'Support - Calculation Detail'!H2008)</f>
        <v>0</v>
      </c>
      <c r="J2008">
        <f>IF('Support - Calculation Detail'!I2008="","",'Support - Calculation Detail'!I2008)</f>
        <v>0</v>
      </c>
      <c r="K2008">
        <f>IF('Support - Calculation Detail'!K2008="","",'Support - Calculation Detail'!K2008)</f>
        <v>0</v>
      </c>
      <c r="L2008">
        <f>IF('Support - Calculation Detail'!L2008="","",'Support - Calculation Detail'!L2008)</f>
        <v>0</v>
      </c>
      <c r="M2008">
        <f>IF('Support - Calculation Detail'!M2008="","",'Support - Calculation Detail'!M2008)</f>
        <v>0</v>
      </c>
      <c r="N2008">
        <f>IF('Support - Calculation Detail'!N2008="","",'Support - Calculation Detail'!N2008)</f>
        <v>0</v>
      </c>
      <c r="P2008">
        <f>IF('Support - Calculation Detail'!O2008="","",'Support - Calculation Detail'!O2008)</f>
        <v>0</v>
      </c>
      <c r="Q2008" t="b">
        <v>1</v>
      </c>
      <c r="R2008" t="str">
        <f t="shared" si="155"/>
        <v>5460039</v>
      </c>
      <c r="S2008" t="str">
        <f t="shared" si="156"/>
        <v>5460039-UT</v>
      </c>
      <c r="T2008" t="str">
        <f t="shared" si="157"/>
        <v>5460039-UT</v>
      </c>
      <c r="U2008" t="str">
        <f t="shared" si="158"/>
        <v>6</v>
      </c>
      <c r="V2008" t="str">
        <f t="shared" si="159"/>
        <v>UT</v>
      </c>
    </row>
    <row r="2009" spans="1:22" x14ac:dyDescent="0.35">
      <c r="A2009" t="str">
        <f>IF('Support - Calculation Detail'!A2009="","",LEFT('Support - Calculation Detail'!A2009,7)&amp;"-"&amp;RIGHT('Support - Calculation Detail'!A2009,2))</f>
        <v>5450155-UT</v>
      </c>
      <c r="B2009" t="str">
        <f>IF('Support - Calculation Detail'!C2009="","",'Support - Calculation Detail'!C2009)</f>
        <v>54</v>
      </c>
      <c r="C2009" t="str">
        <f>IF('Support - Calculation Detail'!B2009="","",'Support - Calculation Detail'!B2009)</f>
        <v>N</v>
      </c>
      <c r="D2009">
        <f>IF('Support - Calculation Detail'!D2009="","",'Support - Calculation Detail'!D2009)</f>
        <v>1338717</v>
      </c>
      <c r="E2009">
        <f>IF('Support - Calculation Detail'!E2009="","",'Support - Calculation Detail'!E2009)</f>
        <v>0</v>
      </c>
      <c r="G2009">
        <f>IF('Support - Calculation Detail'!F2009="","",'Support - Calculation Detail'!F2009)</f>
        <v>1338717</v>
      </c>
      <c r="H2009">
        <f>IF('Support - Calculation Detail'!G2009="","",'Support - Calculation Detail'!G2009)</f>
        <v>1.04</v>
      </c>
      <c r="I2009">
        <f>IF('Support - Calculation Detail'!H2009="","",'Support - Calculation Detail'!H2009)</f>
        <v>1392266</v>
      </c>
      <c r="J2009">
        <f>IF('Support - Calculation Detail'!I2009="","",'Support - Calculation Detail'!I2009)</f>
        <v>0</v>
      </c>
      <c r="K2009">
        <f>IF('Support - Calculation Detail'!K2009="","",'Support - Calculation Detail'!K2009)</f>
        <v>1392266</v>
      </c>
      <c r="L2009">
        <f>IF('Support - Calculation Detail'!L2009="","",'Support - Calculation Detail'!L2009)</f>
        <v>0</v>
      </c>
      <c r="M2009">
        <f>IF('Support - Calculation Detail'!M2009="","",'Support - Calculation Detail'!M2009)</f>
        <v>0</v>
      </c>
      <c r="N2009">
        <f>IF('Support - Calculation Detail'!N2009="","",'Support - Calculation Detail'!N2009)</f>
        <v>0</v>
      </c>
      <c r="P2009">
        <f>IF('Support - Calculation Detail'!O2009="","",'Support - Calculation Detail'!O2009)</f>
        <v>1392266</v>
      </c>
      <c r="Q2009" t="b">
        <v>1</v>
      </c>
      <c r="R2009" t="str">
        <f t="shared" si="155"/>
        <v>5450155</v>
      </c>
      <c r="S2009" t="str">
        <f t="shared" si="156"/>
        <v>5450155-UT</v>
      </c>
      <c r="T2009" t="str">
        <f t="shared" si="157"/>
        <v>5450155-UT</v>
      </c>
      <c r="U2009" t="str">
        <f t="shared" si="158"/>
        <v>5</v>
      </c>
      <c r="V2009" t="str">
        <f t="shared" si="159"/>
        <v>UT</v>
      </c>
    </row>
    <row r="2010" spans="1:22" x14ac:dyDescent="0.35">
      <c r="A2010" t="str">
        <f>IF('Support - Calculation Detail'!A2010="","",LEFT('Support - Calculation Detail'!A2010,7)&amp;"-"&amp;RIGHT('Support - Calculation Detail'!A2010,2))</f>
        <v>5450156-UT</v>
      </c>
      <c r="B2010" t="str">
        <f>IF('Support - Calculation Detail'!C2010="","",'Support - Calculation Detail'!C2010)</f>
        <v>54</v>
      </c>
      <c r="C2010" t="str">
        <f>IF('Support - Calculation Detail'!B2010="","",'Support - Calculation Detail'!B2010)</f>
        <v>N</v>
      </c>
      <c r="D2010">
        <f>IF('Support - Calculation Detail'!D2010="","",'Support - Calculation Detail'!D2010)</f>
        <v>98165</v>
      </c>
      <c r="E2010">
        <f>IF('Support - Calculation Detail'!E2010="","",'Support - Calculation Detail'!E2010)</f>
        <v>0</v>
      </c>
      <c r="G2010">
        <f>IF('Support - Calculation Detail'!F2010="","",'Support - Calculation Detail'!F2010)</f>
        <v>98165</v>
      </c>
      <c r="H2010">
        <f>IF('Support - Calculation Detail'!G2010="","",'Support - Calculation Detail'!G2010)</f>
        <v>1.04</v>
      </c>
      <c r="I2010">
        <f>IF('Support - Calculation Detail'!H2010="","",'Support - Calculation Detail'!H2010)</f>
        <v>102092</v>
      </c>
      <c r="J2010">
        <f>IF('Support - Calculation Detail'!I2010="","",'Support - Calculation Detail'!I2010)</f>
        <v>0</v>
      </c>
      <c r="K2010">
        <f>IF('Support - Calculation Detail'!K2010="","",'Support - Calculation Detail'!K2010)</f>
        <v>102092</v>
      </c>
      <c r="L2010">
        <f>IF('Support - Calculation Detail'!L2010="","",'Support - Calculation Detail'!L2010)</f>
        <v>0</v>
      </c>
      <c r="M2010">
        <f>IF('Support - Calculation Detail'!M2010="","",'Support - Calculation Detail'!M2010)</f>
        <v>0</v>
      </c>
      <c r="N2010">
        <f>IF('Support - Calculation Detail'!N2010="","",'Support - Calculation Detail'!N2010)</f>
        <v>0</v>
      </c>
      <c r="P2010">
        <f>IF('Support - Calculation Detail'!O2010="","",'Support - Calculation Detail'!O2010)</f>
        <v>102092</v>
      </c>
      <c r="Q2010" t="b">
        <v>1</v>
      </c>
      <c r="R2010" t="str">
        <f t="shared" si="155"/>
        <v>5450156</v>
      </c>
      <c r="S2010" t="str">
        <f t="shared" si="156"/>
        <v>5450156-UT</v>
      </c>
      <c r="T2010" t="str">
        <f t="shared" si="157"/>
        <v>5450156-UT</v>
      </c>
      <c r="U2010" t="str">
        <f t="shared" si="158"/>
        <v>5</v>
      </c>
      <c r="V2010" t="str">
        <f t="shared" si="159"/>
        <v>UT</v>
      </c>
    </row>
    <row r="2011" spans="1:22" x14ac:dyDescent="0.35">
      <c r="A2011" t="str">
        <f>IF('Support - Calculation Detail'!A2011="","",LEFT('Support - Calculation Detail'!A2011,7)&amp;"-"&amp;RIGHT('Support - Calculation Detail'!A2011,2))</f>
        <v>5450157-UT</v>
      </c>
      <c r="B2011" t="str">
        <f>IF('Support - Calculation Detail'!C2011="","",'Support - Calculation Detail'!C2011)</f>
        <v>54</v>
      </c>
      <c r="C2011" t="str">
        <f>IF('Support - Calculation Detail'!B2011="","",'Support - Calculation Detail'!B2011)</f>
        <v>N</v>
      </c>
      <c r="D2011">
        <f>IF('Support - Calculation Detail'!D2011="","",'Support - Calculation Detail'!D2011)</f>
        <v>76705</v>
      </c>
      <c r="E2011">
        <f>IF('Support - Calculation Detail'!E2011="","",'Support - Calculation Detail'!E2011)</f>
        <v>0</v>
      </c>
      <c r="G2011">
        <f>IF('Support - Calculation Detail'!F2011="","",'Support - Calculation Detail'!F2011)</f>
        <v>76705</v>
      </c>
      <c r="H2011">
        <f>IF('Support - Calculation Detail'!G2011="","",'Support - Calculation Detail'!G2011)</f>
        <v>1.04</v>
      </c>
      <c r="I2011">
        <f>IF('Support - Calculation Detail'!H2011="","",'Support - Calculation Detail'!H2011)</f>
        <v>79773</v>
      </c>
      <c r="J2011">
        <f>IF('Support - Calculation Detail'!I2011="","",'Support - Calculation Detail'!I2011)</f>
        <v>0</v>
      </c>
      <c r="K2011">
        <f>IF('Support - Calculation Detail'!K2011="","",'Support - Calculation Detail'!K2011)</f>
        <v>79773</v>
      </c>
      <c r="L2011">
        <f>IF('Support - Calculation Detail'!L2011="","",'Support - Calculation Detail'!L2011)</f>
        <v>0</v>
      </c>
      <c r="M2011">
        <f>IF('Support - Calculation Detail'!M2011="","",'Support - Calculation Detail'!M2011)</f>
        <v>0</v>
      </c>
      <c r="N2011">
        <f>IF('Support - Calculation Detail'!N2011="","",'Support - Calculation Detail'!N2011)</f>
        <v>0</v>
      </c>
      <c r="P2011">
        <f>IF('Support - Calculation Detail'!O2011="","",'Support - Calculation Detail'!O2011)</f>
        <v>79773</v>
      </c>
      <c r="Q2011" t="b">
        <v>1</v>
      </c>
      <c r="R2011" t="str">
        <f t="shared" si="155"/>
        <v>5450157</v>
      </c>
      <c r="S2011" t="str">
        <f t="shared" si="156"/>
        <v>5450157-UT</v>
      </c>
      <c r="T2011" t="str">
        <f t="shared" si="157"/>
        <v>5450157-UT</v>
      </c>
      <c r="U2011" t="str">
        <f t="shared" si="158"/>
        <v>5</v>
      </c>
      <c r="V2011" t="str">
        <f t="shared" si="159"/>
        <v>UT</v>
      </c>
    </row>
    <row r="2012" spans="1:22" x14ac:dyDescent="0.35">
      <c r="A2012" t="str">
        <f>IF('Support - Calculation Detail'!A2012="","",LEFT('Support - Calculation Detail'!A2012,7)&amp;"-"&amp;RIGHT('Support - Calculation Detail'!A2012,2))</f>
        <v>5450158-UT</v>
      </c>
      <c r="B2012" t="str">
        <f>IF('Support - Calculation Detail'!C2012="","",'Support - Calculation Detail'!C2012)</f>
        <v>54</v>
      </c>
      <c r="C2012" t="str">
        <f>IF('Support - Calculation Detail'!B2012="","",'Support - Calculation Detail'!B2012)</f>
        <v>N</v>
      </c>
      <c r="D2012">
        <f>IF('Support - Calculation Detail'!D2012="","",'Support - Calculation Detail'!D2012)</f>
        <v>118775</v>
      </c>
      <c r="E2012">
        <f>IF('Support - Calculation Detail'!E2012="","",'Support - Calculation Detail'!E2012)</f>
        <v>0</v>
      </c>
      <c r="G2012">
        <f>IF('Support - Calculation Detail'!F2012="","",'Support - Calculation Detail'!F2012)</f>
        <v>118775</v>
      </c>
      <c r="H2012">
        <f>IF('Support - Calculation Detail'!G2012="","",'Support - Calculation Detail'!G2012)</f>
        <v>1.04</v>
      </c>
      <c r="I2012">
        <f>IF('Support - Calculation Detail'!H2012="","",'Support - Calculation Detail'!H2012)</f>
        <v>123526</v>
      </c>
      <c r="J2012">
        <f>IF('Support - Calculation Detail'!I2012="","",'Support - Calculation Detail'!I2012)</f>
        <v>0</v>
      </c>
      <c r="K2012">
        <f>IF('Support - Calculation Detail'!K2012="","",'Support - Calculation Detail'!K2012)</f>
        <v>123526</v>
      </c>
      <c r="L2012">
        <f>IF('Support - Calculation Detail'!L2012="","",'Support - Calculation Detail'!L2012)</f>
        <v>0</v>
      </c>
      <c r="M2012">
        <f>IF('Support - Calculation Detail'!M2012="","",'Support - Calculation Detail'!M2012)</f>
        <v>0</v>
      </c>
      <c r="N2012">
        <f>IF('Support - Calculation Detail'!N2012="","",'Support - Calculation Detail'!N2012)</f>
        <v>0</v>
      </c>
      <c r="P2012">
        <f>IF('Support - Calculation Detail'!O2012="","",'Support - Calculation Detail'!O2012)</f>
        <v>123526</v>
      </c>
      <c r="Q2012" t="b">
        <v>1</v>
      </c>
      <c r="R2012" t="str">
        <f t="shared" si="155"/>
        <v>5450158</v>
      </c>
      <c r="S2012" t="str">
        <f t="shared" si="156"/>
        <v>5450158-UT</v>
      </c>
      <c r="T2012" t="str">
        <f t="shared" si="157"/>
        <v>5450158-UT</v>
      </c>
      <c r="U2012" t="str">
        <f t="shared" si="158"/>
        <v>5</v>
      </c>
      <c r="V2012" t="str">
        <f t="shared" si="159"/>
        <v>UT</v>
      </c>
    </row>
    <row r="2013" spans="1:22" x14ac:dyDescent="0.35">
      <c r="A2013" t="str">
        <f>IF('Support - Calculation Detail'!A2013="","",LEFT('Support - Calculation Detail'!A2013,7)&amp;"-"&amp;RIGHT('Support - Calculation Detail'!A2013,2))</f>
        <v>5450159-UT</v>
      </c>
      <c r="B2013" t="str">
        <f>IF('Support - Calculation Detail'!C2013="","",'Support - Calculation Detail'!C2013)</f>
        <v>54</v>
      </c>
      <c r="C2013" t="str">
        <f>IF('Support - Calculation Detail'!B2013="","",'Support - Calculation Detail'!B2013)</f>
        <v>N</v>
      </c>
      <c r="D2013">
        <f>IF('Support - Calculation Detail'!D2013="","",'Support - Calculation Detail'!D2013)</f>
        <v>112729</v>
      </c>
      <c r="E2013">
        <f>IF('Support - Calculation Detail'!E2013="","",'Support - Calculation Detail'!E2013)</f>
        <v>0</v>
      </c>
      <c r="G2013">
        <f>IF('Support - Calculation Detail'!F2013="","",'Support - Calculation Detail'!F2013)</f>
        <v>112729</v>
      </c>
      <c r="H2013">
        <f>IF('Support - Calculation Detail'!G2013="","",'Support - Calculation Detail'!G2013)</f>
        <v>1.04</v>
      </c>
      <c r="I2013">
        <f>IF('Support - Calculation Detail'!H2013="","",'Support - Calculation Detail'!H2013)</f>
        <v>117238</v>
      </c>
      <c r="J2013">
        <f>IF('Support - Calculation Detail'!I2013="","",'Support - Calculation Detail'!I2013)</f>
        <v>0</v>
      </c>
      <c r="K2013">
        <f>IF('Support - Calculation Detail'!K2013="","",'Support - Calculation Detail'!K2013)</f>
        <v>117238</v>
      </c>
      <c r="L2013">
        <f>IF('Support - Calculation Detail'!L2013="","",'Support - Calculation Detail'!L2013)</f>
        <v>0</v>
      </c>
      <c r="M2013">
        <f>IF('Support - Calculation Detail'!M2013="","",'Support - Calculation Detail'!M2013)</f>
        <v>0</v>
      </c>
      <c r="N2013">
        <f>IF('Support - Calculation Detail'!N2013="","",'Support - Calculation Detail'!N2013)</f>
        <v>0</v>
      </c>
      <c r="P2013">
        <f>IF('Support - Calculation Detail'!O2013="","",'Support - Calculation Detail'!O2013)</f>
        <v>117238</v>
      </c>
      <c r="Q2013" t="b">
        <v>1</v>
      </c>
      <c r="R2013" t="str">
        <f t="shared" si="155"/>
        <v>5450159</v>
      </c>
      <c r="S2013" t="str">
        <f t="shared" si="156"/>
        <v>5450159-UT</v>
      </c>
      <c r="T2013" t="str">
        <f t="shared" si="157"/>
        <v>5450159-UT</v>
      </c>
      <c r="U2013" t="str">
        <f t="shared" si="158"/>
        <v>5</v>
      </c>
      <c r="V2013" t="str">
        <f t="shared" si="159"/>
        <v>UT</v>
      </c>
    </row>
    <row r="2014" spans="1:22" x14ac:dyDescent="0.35">
      <c r="A2014" t="str">
        <f>IF('Support - Calculation Detail'!A2014="","",LEFT('Support - Calculation Detail'!A2014,7)&amp;"-"&amp;RIGHT('Support - Calculation Detail'!A2014,2))</f>
        <v>5430311-UT</v>
      </c>
      <c r="B2014" t="str">
        <f>IF('Support - Calculation Detail'!C2014="","",'Support - Calculation Detail'!C2014)</f>
        <v>54</v>
      </c>
      <c r="C2014" t="str">
        <f>IF('Support - Calculation Detail'!B2014="","",'Support - Calculation Detail'!B2014)</f>
        <v>N</v>
      </c>
      <c r="D2014">
        <f>IF('Support - Calculation Detail'!D2014="","",'Support - Calculation Detail'!D2014)</f>
        <v>11931251</v>
      </c>
      <c r="E2014">
        <f>IF('Support - Calculation Detail'!E2014="","",'Support - Calculation Detail'!E2014)</f>
        <v>0</v>
      </c>
      <c r="G2014">
        <f>IF('Support - Calculation Detail'!F2014="","",'Support - Calculation Detail'!F2014)</f>
        <v>11931251</v>
      </c>
      <c r="H2014">
        <f>IF('Support - Calculation Detail'!G2014="","",'Support - Calculation Detail'!G2014)</f>
        <v>1.04</v>
      </c>
      <c r="I2014">
        <f>IF('Support - Calculation Detail'!H2014="","",'Support - Calculation Detail'!H2014)</f>
        <v>12408501</v>
      </c>
      <c r="J2014">
        <f>IF('Support - Calculation Detail'!I2014="","",'Support - Calculation Detail'!I2014)</f>
        <v>0</v>
      </c>
      <c r="K2014">
        <f>IF('Support - Calculation Detail'!K2014="","",'Support - Calculation Detail'!K2014)</f>
        <v>12408501</v>
      </c>
      <c r="L2014">
        <f>IF('Support - Calculation Detail'!L2014="","",'Support - Calculation Detail'!L2014)</f>
        <v>384887</v>
      </c>
      <c r="M2014">
        <f>IF('Support - Calculation Detail'!M2014="","",'Support - Calculation Detail'!M2014)</f>
        <v>0</v>
      </c>
      <c r="N2014">
        <f>IF('Support - Calculation Detail'!N2014="","",'Support - Calculation Detail'!N2014)</f>
        <v>0</v>
      </c>
      <c r="P2014">
        <f>IF('Support - Calculation Detail'!O2014="","",'Support - Calculation Detail'!O2014)</f>
        <v>12793388</v>
      </c>
      <c r="Q2014" t="b">
        <v>1</v>
      </c>
      <c r="R2014" t="str">
        <f t="shared" si="155"/>
        <v>5430311</v>
      </c>
      <c r="S2014" t="str">
        <f t="shared" si="156"/>
        <v>5430311-UT</v>
      </c>
      <c r="T2014" t="str">
        <f t="shared" si="157"/>
        <v>5430311-UT</v>
      </c>
      <c r="U2014" t="str">
        <f t="shared" si="158"/>
        <v>3</v>
      </c>
      <c r="V2014" t="str">
        <f t="shared" si="159"/>
        <v>UT</v>
      </c>
    </row>
    <row r="2015" spans="1:22" x14ac:dyDescent="0.35">
      <c r="A2015" t="str">
        <f>IF('Support - Calculation Detail'!A2015="","",LEFT('Support - Calculation Detail'!A2015,7)&amp;"-"&amp;RIGHT('Support - Calculation Detail'!A2015,2))</f>
        <v>5430790-UT</v>
      </c>
      <c r="B2015" t="str">
        <f>IF('Support - Calculation Detail'!C2015="","",'Support - Calculation Detail'!C2015)</f>
        <v>54</v>
      </c>
      <c r="C2015" t="str">
        <f>IF('Support - Calculation Detail'!B2015="","",'Support - Calculation Detail'!B2015)</f>
        <v>N</v>
      </c>
      <c r="D2015">
        <f>IF('Support - Calculation Detail'!D2015="","",'Support - Calculation Detail'!D2015)</f>
        <v>8220</v>
      </c>
      <c r="E2015">
        <f>IF('Support - Calculation Detail'!E2015="","",'Support - Calculation Detail'!E2015)</f>
        <v>0</v>
      </c>
      <c r="G2015">
        <f>IF('Support - Calculation Detail'!F2015="","",'Support - Calculation Detail'!F2015)</f>
        <v>8220</v>
      </c>
      <c r="H2015">
        <f>IF('Support - Calculation Detail'!G2015="","",'Support - Calculation Detail'!G2015)</f>
        <v>1.04</v>
      </c>
      <c r="I2015">
        <f>IF('Support - Calculation Detail'!H2015="","",'Support - Calculation Detail'!H2015)</f>
        <v>8549</v>
      </c>
      <c r="J2015">
        <f>IF('Support - Calculation Detail'!I2015="","",'Support - Calculation Detail'!I2015)</f>
        <v>0</v>
      </c>
      <c r="K2015">
        <f>IF('Support - Calculation Detail'!K2015="","",'Support - Calculation Detail'!K2015)</f>
        <v>8549</v>
      </c>
      <c r="L2015">
        <f>IF('Support - Calculation Detail'!L2015="","",'Support - Calculation Detail'!L2015)</f>
        <v>344</v>
      </c>
      <c r="M2015">
        <f>IF('Support - Calculation Detail'!M2015="","",'Support - Calculation Detail'!M2015)</f>
        <v>0</v>
      </c>
      <c r="N2015">
        <f>IF('Support - Calculation Detail'!N2015="","",'Support - Calculation Detail'!N2015)</f>
        <v>0</v>
      </c>
      <c r="P2015">
        <f>IF('Support - Calculation Detail'!O2015="","",'Support - Calculation Detail'!O2015)</f>
        <v>8893</v>
      </c>
      <c r="Q2015" t="b">
        <v>1</v>
      </c>
      <c r="R2015" t="str">
        <f t="shared" si="155"/>
        <v>5430790</v>
      </c>
      <c r="S2015" t="str">
        <f t="shared" si="156"/>
        <v>5430790-UT</v>
      </c>
      <c r="T2015" t="str">
        <f t="shared" si="157"/>
        <v>5430790-UT</v>
      </c>
      <c r="U2015" t="str">
        <f t="shared" si="158"/>
        <v>3</v>
      </c>
      <c r="V2015" t="str">
        <f t="shared" si="159"/>
        <v>UT</v>
      </c>
    </row>
    <row r="2016" spans="1:22" x14ac:dyDescent="0.35">
      <c r="A2016" t="str">
        <f>IF('Support - Calculation Detail'!A2016="","",LEFT('Support - Calculation Detail'!A2016,7)&amp;"-"&amp;RIGHT('Support - Calculation Detail'!A2016,2))</f>
        <v>5430791-UT</v>
      </c>
      <c r="B2016" t="str">
        <f>IF('Support - Calculation Detail'!C2016="","",'Support - Calculation Detail'!C2016)</f>
        <v>54</v>
      </c>
      <c r="C2016" t="str">
        <f>IF('Support - Calculation Detail'!B2016="","",'Support - Calculation Detail'!B2016)</f>
        <v>N</v>
      </c>
      <c r="D2016">
        <f>IF('Support - Calculation Detail'!D2016="","",'Support - Calculation Detail'!D2016)</f>
        <v>86423</v>
      </c>
      <c r="E2016">
        <f>IF('Support - Calculation Detail'!E2016="","",'Support - Calculation Detail'!E2016)</f>
        <v>0</v>
      </c>
      <c r="G2016">
        <f>IF('Support - Calculation Detail'!F2016="","",'Support - Calculation Detail'!F2016)</f>
        <v>86423</v>
      </c>
      <c r="H2016">
        <f>IF('Support - Calculation Detail'!G2016="","",'Support - Calculation Detail'!G2016)</f>
        <v>1.04</v>
      </c>
      <c r="I2016">
        <f>IF('Support - Calculation Detail'!H2016="","",'Support - Calculation Detail'!H2016)</f>
        <v>89880</v>
      </c>
      <c r="J2016">
        <f>IF('Support - Calculation Detail'!I2016="","",'Support - Calculation Detail'!I2016)</f>
        <v>0</v>
      </c>
      <c r="K2016">
        <f>IF('Support - Calculation Detail'!K2016="","",'Support - Calculation Detail'!K2016)</f>
        <v>89880</v>
      </c>
      <c r="L2016">
        <f>IF('Support - Calculation Detail'!L2016="","",'Support - Calculation Detail'!L2016)</f>
        <v>11227</v>
      </c>
      <c r="M2016">
        <f>IF('Support - Calculation Detail'!M2016="","",'Support - Calculation Detail'!M2016)</f>
        <v>0</v>
      </c>
      <c r="N2016">
        <f>IF('Support - Calculation Detail'!N2016="","",'Support - Calculation Detail'!N2016)</f>
        <v>0</v>
      </c>
      <c r="P2016">
        <f>IF('Support - Calculation Detail'!O2016="","",'Support - Calculation Detail'!O2016)</f>
        <v>101107</v>
      </c>
      <c r="Q2016" t="b">
        <v>1</v>
      </c>
      <c r="R2016" t="str">
        <f t="shared" si="155"/>
        <v>5430791</v>
      </c>
      <c r="S2016" t="str">
        <f t="shared" si="156"/>
        <v>5430791-UT</v>
      </c>
      <c r="T2016" t="str">
        <f t="shared" si="157"/>
        <v>5430791-UT</v>
      </c>
      <c r="U2016" t="str">
        <f t="shared" si="158"/>
        <v>3</v>
      </c>
      <c r="V2016" t="str">
        <f t="shared" si="159"/>
        <v>UT</v>
      </c>
    </row>
    <row r="2017" spans="1:22" x14ac:dyDescent="0.35">
      <c r="A2017" t="str">
        <f>IF('Support - Calculation Detail'!A2017="","",LEFT('Support - Calculation Detail'!A2017,7)&amp;"-"&amp;RIGHT('Support - Calculation Detail'!A2017,2))</f>
        <v>5430792-UT</v>
      </c>
      <c r="B2017" t="str">
        <f>IF('Support - Calculation Detail'!C2017="","",'Support - Calculation Detail'!C2017)</f>
        <v>54</v>
      </c>
      <c r="C2017" t="str">
        <f>IF('Support - Calculation Detail'!B2017="","",'Support - Calculation Detail'!B2017)</f>
        <v>N</v>
      </c>
      <c r="D2017">
        <f>IF('Support - Calculation Detail'!D2017="","",'Support - Calculation Detail'!D2017)</f>
        <v>245515</v>
      </c>
      <c r="E2017">
        <f>IF('Support - Calculation Detail'!E2017="","",'Support - Calculation Detail'!E2017)</f>
        <v>0</v>
      </c>
      <c r="G2017">
        <f>IF('Support - Calculation Detail'!F2017="","",'Support - Calculation Detail'!F2017)</f>
        <v>245515</v>
      </c>
      <c r="H2017">
        <f>IF('Support - Calculation Detail'!G2017="","",'Support - Calculation Detail'!G2017)</f>
        <v>1.04</v>
      </c>
      <c r="I2017">
        <f>IF('Support - Calculation Detail'!H2017="","",'Support - Calculation Detail'!H2017)</f>
        <v>255336</v>
      </c>
      <c r="J2017">
        <f>IF('Support - Calculation Detail'!I2017="","",'Support - Calculation Detail'!I2017)</f>
        <v>0</v>
      </c>
      <c r="K2017">
        <f>IF('Support - Calculation Detail'!K2017="","",'Support - Calculation Detail'!K2017)</f>
        <v>255336</v>
      </c>
      <c r="L2017">
        <f>IF('Support - Calculation Detail'!L2017="","",'Support - Calculation Detail'!L2017)</f>
        <v>14327</v>
      </c>
      <c r="M2017">
        <f>IF('Support - Calculation Detail'!M2017="","",'Support - Calculation Detail'!M2017)</f>
        <v>0</v>
      </c>
      <c r="N2017">
        <f>IF('Support - Calculation Detail'!N2017="","",'Support - Calculation Detail'!N2017)</f>
        <v>0</v>
      </c>
      <c r="P2017">
        <f>IF('Support - Calculation Detail'!O2017="","",'Support - Calculation Detail'!O2017)</f>
        <v>269663</v>
      </c>
      <c r="Q2017" t="b">
        <v>1</v>
      </c>
      <c r="R2017" t="str">
        <f t="shared" si="155"/>
        <v>5430792</v>
      </c>
      <c r="S2017" t="str">
        <f t="shared" si="156"/>
        <v>5430792-UT</v>
      </c>
      <c r="T2017" t="str">
        <f t="shared" si="157"/>
        <v>5430792-UT</v>
      </c>
      <c r="U2017" t="str">
        <f t="shared" si="158"/>
        <v>3</v>
      </c>
      <c r="V2017" t="str">
        <f t="shared" si="159"/>
        <v>UT</v>
      </c>
    </row>
    <row r="2018" spans="1:22" x14ac:dyDescent="0.35">
      <c r="A2018" t="str">
        <f>IF('Support - Calculation Detail'!A2018="","",LEFT('Support - Calculation Detail'!A2018,7)&amp;"-"&amp;RIGHT('Support - Calculation Detail'!A2018,2))</f>
        <v>5430793-UT</v>
      </c>
      <c r="B2018" t="str">
        <f>IF('Support - Calculation Detail'!C2018="","",'Support - Calculation Detail'!C2018)</f>
        <v>54</v>
      </c>
      <c r="C2018" t="str">
        <f>IF('Support - Calculation Detail'!B2018="","",'Support - Calculation Detail'!B2018)</f>
        <v>N</v>
      </c>
      <c r="D2018">
        <f>IF('Support - Calculation Detail'!D2018="","",'Support - Calculation Detail'!D2018)</f>
        <v>113460</v>
      </c>
      <c r="E2018">
        <f>IF('Support - Calculation Detail'!E2018="","",'Support - Calculation Detail'!E2018)</f>
        <v>0</v>
      </c>
      <c r="G2018">
        <f>IF('Support - Calculation Detail'!F2018="","",'Support - Calculation Detail'!F2018)</f>
        <v>113460</v>
      </c>
      <c r="H2018">
        <f>IF('Support - Calculation Detail'!G2018="","",'Support - Calculation Detail'!G2018)</f>
        <v>1.04</v>
      </c>
      <c r="I2018">
        <f>IF('Support - Calculation Detail'!H2018="","",'Support - Calculation Detail'!H2018)</f>
        <v>117998</v>
      </c>
      <c r="J2018">
        <f>IF('Support - Calculation Detail'!I2018="","",'Support - Calculation Detail'!I2018)</f>
        <v>0</v>
      </c>
      <c r="K2018">
        <f>IF('Support - Calculation Detail'!K2018="","",'Support - Calculation Detail'!K2018)</f>
        <v>117998</v>
      </c>
      <c r="L2018">
        <f>IF('Support - Calculation Detail'!L2018="","",'Support - Calculation Detail'!L2018)</f>
        <v>9322</v>
      </c>
      <c r="M2018">
        <f>IF('Support - Calculation Detail'!M2018="","",'Support - Calculation Detail'!M2018)</f>
        <v>0</v>
      </c>
      <c r="N2018">
        <f>IF('Support - Calculation Detail'!N2018="","",'Support - Calculation Detail'!N2018)</f>
        <v>0</v>
      </c>
      <c r="P2018">
        <f>IF('Support - Calculation Detail'!O2018="","",'Support - Calculation Detail'!O2018)</f>
        <v>127320</v>
      </c>
      <c r="Q2018" t="b">
        <v>1</v>
      </c>
      <c r="R2018" t="str">
        <f t="shared" si="155"/>
        <v>5430793</v>
      </c>
      <c r="S2018" t="str">
        <f t="shared" si="156"/>
        <v>5430793-UT</v>
      </c>
      <c r="T2018" t="str">
        <f t="shared" si="157"/>
        <v>5430793-UT</v>
      </c>
      <c r="U2018" t="str">
        <f t="shared" si="158"/>
        <v>3</v>
      </c>
      <c r="V2018" t="str">
        <f t="shared" si="159"/>
        <v>UT</v>
      </c>
    </row>
    <row r="2019" spans="1:22" x14ac:dyDescent="0.35">
      <c r="A2019" t="str">
        <f>IF('Support - Calculation Detail'!A2019="","",LEFT('Support - Calculation Detail'!A2019,7)&amp;"-"&amp;RIGHT('Support - Calculation Detail'!A2019,2))</f>
        <v>5430794-UT</v>
      </c>
      <c r="B2019" t="str">
        <f>IF('Support - Calculation Detail'!C2019="","",'Support - Calculation Detail'!C2019)</f>
        <v>54</v>
      </c>
      <c r="C2019" t="str">
        <f>IF('Support - Calculation Detail'!B2019="","",'Support - Calculation Detail'!B2019)</f>
        <v>N</v>
      </c>
      <c r="D2019">
        <f>IF('Support - Calculation Detail'!D2019="","",'Support - Calculation Detail'!D2019)</f>
        <v>86453</v>
      </c>
      <c r="E2019">
        <f>IF('Support - Calculation Detail'!E2019="","",'Support - Calculation Detail'!E2019)</f>
        <v>0</v>
      </c>
      <c r="G2019">
        <f>IF('Support - Calculation Detail'!F2019="","",'Support - Calculation Detail'!F2019)</f>
        <v>86453</v>
      </c>
      <c r="H2019">
        <f>IF('Support - Calculation Detail'!G2019="","",'Support - Calculation Detail'!G2019)</f>
        <v>1.04</v>
      </c>
      <c r="I2019">
        <f>IF('Support - Calculation Detail'!H2019="","",'Support - Calculation Detail'!H2019)</f>
        <v>89911</v>
      </c>
      <c r="J2019">
        <f>IF('Support - Calculation Detail'!I2019="","",'Support - Calculation Detail'!I2019)</f>
        <v>0</v>
      </c>
      <c r="K2019">
        <f>IF('Support - Calculation Detail'!K2019="","",'Support - Calculation Detail'!K2019)</f>
        <v>89911</v>
      </c>
      <c r="L2019">
        <f>IF('Support - Calculation Detail'!L2019="","",'Support - Calculation Detail'!L2019)</f>
        <v>7904</v>
      </c>
      <c r="M2019">
        <f>IF('Support - Calculation Detail'!M2019="","",'Support - Calculation Detail'!M2019)</f>
        <v>0</v>
      </c>
      <c r="N2019">
        <f>IF('Support - Calculation Detail'!N2019="","",'Support - Calculation Detail'!N2019)</f>
        <v>0</v>
      </c>
      <c r="P2019">
        <f>IF('Support - Calculation Detail'!O2019="","",'Support - Calculation Detail'!O2019)</f>
        <v>97815</v>
      </c>
      <c r="Q2019" t="b">
        <v>1</v>
      </c>
      <c r="R2019" t="str">
        <f t="shared" si="155"/>
        <v>5430794</v>
      </c>
      <c r="S2019" t="str">
        <f t="shared" si="156"/>
        <v>5430794-UT</v>
      </c>
      <c r="T2019" t="str">
        <f t="shared" si="157"/>
        <v>5430794-UT</v>
      </c>
      <c r="U2019" t="str">
        <f t="shared" si="158"/>
        <v>3</v>
      </c>
      <c r="V2019" t="str">
        <f t="shared" si="159"/>
        <v>UT</v>
      </c>
    </row>
    <row r="2020" spans="1:22" x14ac:dyDescent="0.35">
      <c r="A2020" t="str">
        <f>IF('Support - Calculation Detail'!A2020="","",LEFT('Support - Calculation Detail'!A2020,7)&amp;"-"&amp;RIGHT('Support - Calculation Detail'!A2020,2))</f>
        <v>5430795-UT</v>
      </c>
      <c r="B2020" t="str">
        <f>IF('Support - Calculation Detail'!C2020="","",'Support - Calculation Detail'!C2020)</f>
        <v>54</v>
      </c>
      <c r="C2020" t="str">
        <f>IF('Support - Calculation Detail'!B2020="","",'Support - Calculation Detail'!B2020)</f>
        <v>N</v>
      </c>
      <c r="D2020">
        <f>IF('Support - Calculation Detail'!D2020="","",'Support - Calculation Detail'!D2020)</f>
        <v>50337</v>
      </c>
      <c r="E2020">
        <f>IF('Support - Calculation Detail'!E2020="","",'Support - Calculation Detail'!E2020)</f>
        <v>0</v>
      </c>
      <c r="G2020">
        <f>IF('Support - Calculation Detail'!F2020="","",'Support - Calculation Detail'!F2020)</f>
        <v>50337</v>
      </c>
      <c r="H2020">
        <f>IF('Support - Calculation Detail'!G2020="","",'Support - Calculation Detail'!G2020)</f>
        <v>1.04</v>
      </c>
      <c r="I2020">
        <f>IF('Support - Calculation Detail'!H2020="","",'Support - Calculation Detail'!H2020)</f>
        <v>52350</v>
      </c>
      <c r="J2020">
        <f>IF('Support - Calculation Detail'!I2020="","",'Support - Calculation Detail'!I2020)</f>
        <v>0</v>
      </c>
      <c r="K2020">
        <f>IF('Support - Calculation Detail'!K2020="","",'Support - Calculation Detail'!K2020)</f>
        <v>52350</v>
      </c>
      <c r="L2020">
        <f>IF('Support - Calculation Detail'!L2020="","",'Support - Calculation Detail'!L2020)</f>
        <v>0</v>
      </c>
      <c r="M2020">
        <f>IF('Support - Calculation Detail'!M2020="","",'Support - Calculation Detail'!M2020)</f>
        <v>0</v>
      </c>
      <c r="N2020">
        <f>IF('Support - Calculation Detail'!N2020="","",'Support - Calculation Detail'!N2020)</f>
        <v>0</v>
      </c>
      <c r="P2020">
        <f>IF('Support - Calculation Detail'!O2020="","",'Support - Calculation Detail'!O2020)</f>
        <v>52350</v>
      </c>
      <c r="Q2020" t="b">
        <v>1</v>
      </c>
      <c r="R2020" t="str">
        <f t="shared" si="155"/>
        <v>5430795</v>
      </c>
      <c r="S2020" t="str">
        <f t="shared" si="156"/>
        <v>5430795-UT</v>
      </c>
      <c r="T2020" t="str">
        <f t="shared" si="157"/>
        <v>5430795-UT</v>
      </c>
      <c r="U2020" t="str">
        <f t="shared" si="158"/>
        <v>3</v>
      </c>
      <c r="V2020" t="str">
        <f t="shared" si="159"/>
        <v>UT</v>
      </c>
    </row>
    <row r="2021" spans="1:22" x14ac:dyDescent="0.35">
      <c r="A2021" t="str">
        <f>IF('Support - Calculation Detail'!A2021="","",LEFT('Support - Calculation Detail'!A2021,7)&amp;"-"&amp;RIGHT('Support - Calculation Detail'!A2021,2))</f>
        <v>5430796-UT</v>
      </c>
      <c r="B2021" t="str">
        <f>IF('Support - Calculation Detail'!C2021="","",'Support - Calculation Detail'!C2021)</f>
        <v>54</v>
      </c>
      <c r="C2021" t="str">
        <f>IF('Support - Calculation Detail'!B2021="","",'Support - Calculation Detail'!B2021)</f>
        <v>N</v>
      </c>
      <c r="D2021">
        <f>IF('Support - Calculation Detail'!D2021="","",'Support - Calculation Detail'!D2021)</f>
        <v>122217</v>
      </c>
      <c r="E2021">
        <f>IF('Support - Calculation Detail'!E2021="","",'Support - Calculation Detail'!E2021)</f>
        <v>0</v>
      </c>
      <c r="G2021">
        <f>IF('Support - Calculation Detail'!F2021="","",'Support - Calculation Detail'!F2021)</f>
        <v>122217</v>
      </c>
      <c r="H2021">
        <f>IF('Support - Calculation Detail'!G2021="","",'Support - Calculation Detail'!G2021)</f>
        <v>1.04</v>
      </c>
      <c r="I2021">
        <f>IF('Support - Calculation Detail'!H2021="","",'Support - Calculation Detail'!H2021)</f>
        <v>127106</v>
      </c>
      <c r="J2021">
        <f>IF('Support - Calculation Detail'!I2021="","",'Support - Calculation Detail'!I2021)</f>
        <v>0</v>
      </c>
      <c r="K2021">
        <f>IF('Support - Calculation Detail'!K2021="","",'Support - Calculation Detail'!K2021)</f>
        <v>127106</v>
      </c>
      <c r="L2021">
        <f>IF('Support - Calculation Detail'!L2021="","",'Support - Calculation Detail'!L2021)</f>
        <v>11193</v>
      </c>
      <c r="M2021">
        <f>IF('Support - Calculation Detail'!M2021="","",'Support - Calculation Detail'!M2021)</f>
        <v>0</v>
      </c>
      <c r="N2021">
        <f>IF('Support - Calculation Detail'!N2021="","",'Support - Calculation Detail'!N2021)</f>
        <v>0</v>
      </c>
      <c r="P2021">
        <f>IF('Support - Calculation Detail'!O2021="","",'Support - Calculation Detail'!O2021)</f>
        <v>138299</v>
      </c>
      <c r="Q2021" t="b">
        <v>1</v>
      </c>
      <c r="R2021" t="str">
        <f t="shared" si="155"/>
        <v>5430796</v>
      </c>
      <c r="S2021" t="str">
        <f t="shared" si="156"/>
        <v>5430796-UT</v>
      </c>
      <c r="T2021" t="str">
        <f t="shared" si="157"/>
        <v>5430796-UT</v>
      </c>
      <c r="U2021" t="str">
        <f t="shared" si="158"/>
        <v>3</v>
      </c>
      <c r="V2021" t="str">
        <f t="shared" si="159"/>
        <v>UT</v>
      </c>
    </row>
    <row r="2022" spans="1:22" x14ac:dyDescent="0.35">
      <c r="A2022" t="str">
        <f>IF('Support - Calculation Detail'!A2022="","",LEFT('Support - Calculation Detail'!A2022,7)&amp;"-"&amp;RIGHT('Support - Calculation Detail'!A2022,2))</f>
        <v>5430797-UT</v>
      </c>
      <c r="B2022" t="str">
        <f>IF('Support - Calculation Detail'!C2022="","",'Support - Calculation Detail'!C2022)</f>
        <v>54</v>
      </c>
      <c r="C2022" t="str">
        <f>IF('Support - Calculation Detail'!B2022="","",'Support - Calculation Detail'!B2022)</f>
        <v>N</v>
      </c>
      <c r="D2022">
        <f>IF('Support - Calculation Detail'!D2022="","",'Support - Calculation Detail'!D2022)</f>
        <v>85968</v>
      </c>
      <c r="E2022">
        <f>IF('Support - Calculation Detail'!E2022="","",'Support - Calculation Detail'!E2022)</f>
        <v>0</v>
      </c>
      <c r="G2022">
        <f>IF('Support - Calculation Detail'!F2022="","",'Support - Calculation Detail'!F2022)</f>
        <v>85968</v>
      </c>
      <c r="H2022">
        <f>IF('Support - Calculation Detail'!G2022="","",'Support - Calculation Detail'!G2022)</f>
        <v>1.04</v>
      </c>
      <c r="I2022">
        <f>IF('Support - Calculation Detail'!H2022="","",'Support - Calculation Detail'!H2022)</f>
        <v>89407</v>
      </c>
      <c r="J2022">
        <f>IF('Support - Calculation Detail'!I2022="","",'Support - Calculation Detail'!I2022)</f>
        <v>0</v>
      </c>
      <c r="K2022">
        <f>IF('Support - Calculation Detail'!K2022="","",'Support - Calculation Detail'!K2022)</f>
        <v>89407</v>
      </c>
      <c r="L2022">
        <f>IF('Support - Calculation Detail'!L2022="","",'Support - Calculation Detail'!L2022)</f>
        <v>0</v>
      </c>
      <c r="M2022">
        <f>IF('Support - Calculation Detail'!M2022="","",'Support - Calculation Detail'!M2022)</f>
        <v>0</v>
      </c>
      <c r="N2022">
        <f>IF('Support - Calculation Detail'!N2022="","",'Support - Calculation Detail'!N2022)</f>
        <v>0</v>
      </c>
      <c r="P2022">
        <f>IF('Support - Calculation Detail'!O2022="","",'Support - Calculation Detail'!O2022)</f>
        <v>89407</v>
      </c>
      <c r="Q2022" t="b">
        <v>1</v>
      </c>
      <c r="R2022" t="str">
        <f t="shared" si="155"/>
        <v>5430797</v>
      </c>
      <c r="S2022" t="str">
        <f t="shared" si="156"/>
        <v>5430797-UT</v>
      </c>
      <c r="T2022" t="str">
        <f t="shared" si="157"/>
        <v>5430797-UT</v>
      </c>
      <c r="U2022" t="str">
        <f t="shared" si="158"/>
        <v>3</v>
      </c>
      <c r="V2022" t="str">
        <f t="shared" si="159"/>
        <v>UT</v>
      </c>
    </row>
    <row r="2023" spans="1:22" x14ac:dyDescent="0.35">
      <c r="A2023" t="str">
        <f>IF('Support - Calculation Detail'!A2023="","",LEFT('Support - Calculation Detail'!A2023,7)&amp;"-"&amp;RIGHT('Support - Calculation Detail'!A2023,2))</f>
        <v>5430959-UT</v>
      </c>
      <c r="B2023" t="str">
        <f>IF('Support - Calculation Detail'!C2023="","",'Support - Calculation Detail'!C2023)</f>
        <v>54</v>
      </c>
      <c r="C2023" t="str">
        <f>IF('Support - Calculation Detail'!B2023="","",'Support - Calculation Detail'!B2023)</f>
        <v>N</v>
      </c>
      <c r="D2023">
        <f>IF('Support - Calculation Detail'!D2023="","",'Support - Calculation Detail'!D2023)</f>
        <v>107293</v>
      </c>
      <c r="E2023">
        <f>IF('Support - Calculation Detail'!E2023="","",'Support - Calculation Detail'!E2023)</f>
        <v>0</v>
      </c>
      <c r="G2023">
        <f>IF('Support - Calculation Detail'!F2023="","",'Support - Calculation Detail'!F2023)</f>
        <v>107293</v>
      </c>
      <c r="H2023">
        <f>IF('Support - Calculation Detail'!G2023="","",'Support - Calculation Detail'!G2023)</f>
        <v>1.04</v>
      </c>
      <c r="I2023">
        <f>IF('Support - Calculation Detail'!H2023="","",'Support - Calculation Detail'!H2023)</f>
        <v>111585</v>
      </c>
      <c r="J2023">
        <f>IF('Support - Calculation Detail'!I2023="","",'Support - Calculation Detail'!I2023)</f>
        <v>0</v>
      </c>
      <c r="K2023">
        <f>IF('Support - Calculation Detail'!K2023="","",'Support - Calculation Detail'!K2023)</f>
        <v>111585</v>
      </c>
      <c r="L2023">
        <f>IF('Support - Calculation Detail'!L2023="","",'Support - Calculation Detail'!L2023)</f>
        <v>3347</v>
      </c>
      <c r="M2023">
        <f>IF('Support - Calculation Detail'!M2023="","",'Support - Calculation Detail'!M2023)</f>
        <v>0</v>
      </c>
      <c r="N2023">
        <f>IF('Support - Calculation Detail'!N2023="","",'Support - Calculation Detail'!N2023)</f>
        <v>0</v>
      </c>
      <c r="P2023">
        <f>IF('Support - Calculation Detail'!O2023="","",'Support - Calculation Detail'!O2023)</f>
        <v>114932</v>
      </c>
      <c r="Q2023" t="b">
        <v>1</v>
      </c>
      <c r="R2023" t="str">
        <f t="shared" si="155"/>
        <v>5430959</v>
      </c>
      <c r="S2023" t="str">
        <f t="shared" si="156"/>
        <v>5430959-UT</v>
      </c>
      <c r="T2023" t="str">
        <f t="shared" si="157"/>
        <v>5430959-UT</v>
      </c>
      <c r="U2023" t="str">
        <f t="shared" si="158"/>
        <v>3</v>
      </c>
      <c r="V2023" t="str">
        <f t="shared" si="159"/>
        <v>UT</v>
      </c>
    </row>
    <row r="2024" spans="1:22" x14ac:dyDescent="0.35">
      <c r="A2024" t="str">
        <f>IF('Support - Calculation Detail'!A2024="","",LEFT('Support - Calculation Detail'!A2024,7)&amp;"-"&amp;RIGHT('Support - Calculation Detail'!A2024,2))</f>
        <v>5430960-UT</v>
      </c>
      <c r="B2024" t="str">
        <f>IF('Support - Calculation Detail'!C2024="","",'Support - Calculation Detail'!C2024)</f>
        <v>54</v>
      </c>
      <c r="C2024" t="str">
        <f>IF('Support - Calculation Detail'!B2024="","",'Support - Calculation Detail'!B2024)</f>
        <v>N</v>
      </c>
      <c r="D2024">
        <f>IF('Support - Calculation Detail'!D2024="","",'Support - Calculation Detail'!D2024)</f>
        <v>48964</v>
      </c>
      <c r="E2024">
        <f>IF('Support - Calculation Detail'!E2024="","",'Support - Calculation Detail'!E2024)</f>
        <v>0</v>
      </c>
      <c r="G2024">
        <f>IF('Support - Calculation Detail'!F2024="","",'Support - Calculation Detail'!F2024)</f>
        <v>48964</v>
      </c>
      <c r="H2024">
        <f>IF('Support - Calculation Detail'!G2024="","",'Support - Calculation Detail'!G2024)</f>
        <v>1.04</v>
      </c>
      <c r="I2024">
        <f>IF('Support - Calculation Detail'!H2024="","",'Support - Calculation Detail'!H2024)</f>
        <v>50923</v>
      </c>
      <c r="J2024">
        <f>IF('Support - Calculation Detail'!I2024="","",'Support - Calculation Detail'!I2024)</f>
        <v>0</v>
      </c>
      <c r="K2024">
        <f>IF('Support - Calculation Detail'!K2024="","",'Support - Calculation Detail'!K2024)</f>
        <v>50923</v>
      </c>
      <c r="L2024">
        <f>IF('Support - Calculation Detail'!L2024="","",'Support - Calculation Detail'!L2024)</f>
        <v>4165</v>
      </c>
      <c r="M2024">
        <f>IF('Support - Calculation Detail'!M2024="","",'Support - Calculation Detail'!M2024)</f>
        <v>0</v>
      </c>
      <c r="N2024">
        <f>IF('Support - Calculation Detail'!N2024="","",'Support - Calculation Detail'!N2024)</f>
        <v>0</v>
      </c>
      <c r="P2024">
        <f>IF('Support - Calculation Detail'!O2024="","",'Support - Calculation Detail'!O2024)</f>
        <v>55088</v>
      </c>
      <c r="Q2024" t="b">
        <v>1</v>
      </c>
      <c r="R2024" t="str">
        <f t="shared" si="155"/>
        <v>5430960</v>
      </c>
      <c r="S2024" t="str">
        <f t="shared" si="156"/>
        <v>5430960-UT</v>
      </c>
      <c r="T2024" t="str">
        <f t="shared" si="157"/>
        <v>5430960-UT</v>
      </c>
      <c r="U2024" t="str">
        <f t="shared" si="158"/>
        <v>3</v>
      </c>
      <c r="V2024" t="str">
        <f t="shared" si="159"/>
        <v>UT</v>
      </c>
    </row>
    <row r="2025" spans="1:22" x14ac:dyDescent="0.35">
      <c r="A2025" t="str">
        <f>IF('Support - Calculation Detail'!A2025="","",LEFT('Support - Calculation Detail'!A2025,7)&amp;"-"&amp;RIGHT('Support - Calculation Detail'!A2025,2))</f>
        <v>5445835-SO</v>
      </c>
      <c r="B2025" t="str">
        <f>IF('Support - Calculation Detail'!C2025="","",'Support - Calculation Detail'!C2025)</f>
        <v>54</v>
      </c>
      <c r="C2025" t="str">
        <f>IF('Support - Calculation Detail'!B2025="","",'Support - Calculation Detail'!B2025)</f>
        <v>N</v>
      </c>
      <c r="D2025">
        <f>IF('Support - Calculation Detail'!D2025="","",'Support - Calculation Detail'!D2025)</f>
        <v>7111033</v>
      </c>
      <c r="E2025">
        <f>IF('Support - Calculation Detail'!E2025="","",'Support - Calculation Detail'!E2025)</f>
        <v>0</v>
      </c>
      <c r="G2025">
        <f>IF('Support - Calculation Detail'!F2025="","",'Support - Calculation Detail'!F2025)</f>
        <v>7111033</v>
      </c>
      <c r="H2025">
        <f>IF('Support - Calculation Detail'!G2025="","",'Support - Calculation Detail'!G2025)</f>
        <v>1.04</v>
      </c>
      <c r="I2025">
        <f>IF('Support - Calculation Detail'!H2025="","",'Support - Calculation Detail'!H2025)</f>
        <v>7395474</v>
      </c>
      <c r="J2025">
        <f>IF('Support - Calculation Detail'!I2025="","",'Support - Calculation Detail'!I2025)</f>
        <v>0</v>
      </c>
      <c r="K2025">
        <f>IF('Support - Calculation Detail'!K2025="","",'Support - Calculation Detail'!K2025)</f>
        <v>7395474</v>
      </c>
      <c r="L2025">
        <f>IF('Support - Calculation Detail'!L2025="","",'Support - Calculation Detail'!L2025)</f>
        <v>0</v>
      </c>
      <c r="M2025">
        <f>IF('Support - Calculation Detail'!M2025="","",'Support - Calculation Detail'!M2025)</f>
        <v>0</v>
      </c>
      <c r="N2025">
        <f>IF('Support - Calculation Detail'!N2025="","",'Support - Calculation Detail'!N2025)</f>
        <v>0</v>
      </c>
      <c r="P2025">
        <f>IF('Support - Calculation Detail'!O2025="","",'Support - Calculation Detail'!O2025)</f>
        <v>7395474</v>
      </c>
      <c r="Q2025" t="b">
        <v>1</v>
      </c>
      <c r="R2025" t="str">
        <f t="shared" si="155"/>
        <v>5445835</v>
      </c>
      <c r="S2025" t="str">
        <f t="shared" si="156"/>
        <v>5445835-SO</v>
      </c>
      <c r="T2025" t="str">
        <f t="shared" si="157"/>
        <v>5445835-SO</v>
      </c>
      <c r="U2025" t="str">
        <f t="shared" si="158"/>
        <v>4</v>
      </c>
      <c r="V2025" t="str">
        <f t="shared" si="159"/>
        <v>SO</v>
      </c>
    </row>
    <row r="2026" spans="1:22" x14ac:dyDescent="0.35">
      <c r="A2026" t="str">
        <f>IF('Support - Calculation Detail'!A2026="","",LEFT('Support - Calculation Detail'!A2026,7)&amp;"-"&amp;RIGHT('Support - Calculation Detail'!A2026,2))</f>
        <v>5445845-SO</v>
      </c>
      <c r="B2026" t="str">
        <f>IF('Support - Calculation Detail'!C2026="","",'Support - Calculation Detail'!C2026)</f>
        <v>54</v>
      </c>
      <c r="C2026" t="str">
        <f>IF('Support - Calculation Detail'!B2026="","",'Support - Calculation Detail'!B2026)</f>
        <v>N</v>
      </c>
      <c r="D2026">
        <f>IF('Support - Calculation Detail'!D2026="","",'Support - Calculation Detail'!D2026)</f>
        <v>5962000</v>
      </c>
      <c r="E2026">
        <f>IF('Support - Calculation Detail'!E2026="","",'Support - Calculation Detail'!E2026)</f>
        <v>0</v>
      </c>
      <c r="G2026">
        <f>IF('Support - Calculation Detail'!F2026="","",'Support - Calculation Detail'!F2026)</f>
        <v>5962000</v>
      </c>
      <c r="H2026">
        <f>IF('Support - Calculation Detail'!G2026="","",'Support - Calculation Detail'!G2026)</f>
        <v>1.04</v>
      </c>
      <c r="I2026">
        <f>IF('Support - Calculation Detail'!H2026="","",'Support - Calculation Detail'!H2026)</f>
        <v>6200480</v>
      </c>
      <c r="J2026">
        <f>IF('Support - Calculation Detail'!I2026="","",'Support - Calculation Detail'!I2026)</f>
        <v>0</v>
      </c>
      <c r="K2026">
        <f>IF('Support - Calculation Detail'!K2026="","",'Support - Calculation Detail'!K2026)</f>
        <v>6200480</v>
      </c>
      <c r="L2026">
        <f>IF('Support - Calculation Detail'!L2026="","",'Support - Calculation Detail'!L2026)</f>
        <v>0</v>
      </c>
      <c r="M2026">
        <f>IF('Support - Calculation Detail'!M2026="","",'Support - Calculation Detail'!M2026)</f>
        <v>0</v>
      </c>
      <c r="N2026">
        <f>IF('Support - Calculation Detail'!N2026="","",'Support - Calculation Detail'!N2026)</f>
        <v>0</v>
      </c>
      <c r="P2026">
        <f>IF('Support - Calculation Detail'!O2026="","",'Support - Calculation Detail'!O2026)</f>
        <v>6200480</v>
      </c>
      <c r="Q2026" t="b">
        <v>1</v>
      </c>
      <c r="R2026" t="str">
        <f t="shared" si="155"/>
        <v>5445845</v>
      </c>
      <c r="S2026" t="str">
        <f t="shared" si="156"/>
        <v>5445845-SO</v>
      </c>
      <c r="T2026" t="str">
        <f t="shared" si="157"/>
        <v>5445845-SO</v>
      </c>
      <c r="U2026" t="str">
        <f t="shared" si="158"/>
        <v>4</v>
      </c>
      <c r="V2026" t="str">
        <f t="shared" si="159"/>
        <v>SO</v>
      </c>
    </row>
    <row r="2027" spans="1:22" x14ac:dyDescent="0.35">
      <c r="A2027" t="str">
        <f>IF('Support - Calculation Detail'!A2027="","",LEFT('Support - Calculation Detail'!A2027,7)&amp;"-"&amp;RIGHT('Support - Calculation Detail'!A2027,2))</f>
        <v>5445855-SO</v>
      </c>
      <c r="B2027" t="str">
        <f>IF('Support - Calculation Detail'!C2027="","",'Support - Calculation Detail'!C2027)</f>
        <v>54</v>
      </c>
      <c r="C2027" t="str">
        <f>IF('Support - Calculation Detail'!B2027="","",'Support - Calculation Detail'!B2027)</f>
        <v>N</v>
      </c>
      <c r="D2027">
        <f>IF('Support - Calculation Detail'!D2027="","",'Support - Calculation Detail'!D2027)</f>
        <v>3569841</v>
      </c>
      <c r="E2027">
        <f>IF('Support - Calculation Detail'!E2027="","",'Support - Calculation Detail'!E2027)</f>
        <v>0</v>
      </c>
      <c r="G2027">
        <f>IF('Support - Calculation Detail'!F2027="","",'Support - Calculation Detail'!F2027)</f>
        <v>3569841</v>
      </c>
      <c r="H2027">
        <f>IF('Support - Calculation Detail'!G2027="","",'Support - Calculation Detail'!G2027)</f>
        <v>1.04</v>
      </c>
      <c r="I2027">
        <f>IF('Support - Calculation Detail'!H2027="","",'Support - Calculation Detail'!H2027)</f>
        <v>3712635</v>
      </c>
      <c r="J2027">
        <f>IF('Support - Calculation Detail'!I2027="","",'Support - Calculation Detail'!I2027)</f>
        <v>0</v>
      </c>
      <c r="K2027">
        <f>IF('Support - Calculation Detail'!K2027="","",'Support - Calculation Detail'!K2027)</f>
        <v>3712635</v>
      </c>
      <c r="L2027">
        <f>IF('Support - Calculation Detail'!L2027="","",'Support - Calculation Detail'!L2027)</f>
        <v>0</v>
      </c>
      <c r="M2027">
        <f>IF('Support - Calculation Detail'!M2027="","",'Support - Calculation Detail'!M2027)</f>
        <v>0</v>
      </c>
      <c r="N2027">
        <f>IF('Support - Calculation Detail'!N2027="","",'Support - Calculation Detail'!N2027)</f>
        <v>0</v>
      </c>
      <c r="P2027">
        <f>IF('Support - Calculation Detail'!O2027="","",'Support - Calculation Detail'!O2027)</f>
        <v>3712635</v>
      </c>
      <c r="Q2027" t="b">
        <v>1</v>
      </c>
      <c r="R2027" t="str">
        <f t="shared" si="155"/>
        <v>5445855</v>
      </c>
      <c r="S2027" t="str">
        <f t="shared" si="156"/>
        <v>5445855-SO</v>
      </c>
      <c r="T2027" t="str">
        <f t="shared" si="157"/>
        <v>5445855-SO</v>
      </c>
      <c r="U2027" t="str">
        <f t="shared" si="158"/>
        <v>4</v>
      </c>
      <c r="V2027" t="str">
        <f t="shared" si="159"/>
        <v>SO</v>
      </c>
    </row>
    <row r="2028" spans="1:22" x14ac:dyDescent="0.35">
      <c r="A2028" t="str">
        <f>IF('Support - Calculation Detail'!A2028="","",LEFT('Support - Calculation Detail'!A2028,7)&amp;"-"&amp;RIGHT('Support - Calculation Detail'!A2028,2))</f>
        <v>5510000-UT</v>
      </c>
      <c r="B2028" t="str">
        <f>IF('Support - Calculation Detail'!C2028="","",'Support - Calculation Detail'!C2028)</f>
        <v>55</v>
      </c>
      <c r="C2028" t="str">
        <f>IF('Support - Calculation Detail'!B2028="","",'Support - Calculation Detail'!B2028)</f>
        <v>N</v>
      </c>
      <c r="D2028">
        <f>IF('Support - Calculation Detail'!D2028="","",'Support - Calculation Detail'!D2028)</f>
        <v>14000347</v>
      </c>
      <c r="E2028">
        <f>IF('Support - Calculation Detail'!E2028="","",'Support - Calculation Detail'!E2028)</f>
        <v>1234454</v>
      </c>
      <c r="G2028">
        <f>IF('Support - Calculation Detail'!F2028="","",'Support - Calculation Detail'!F2028)</f>
        <v>15234801</v>
      </c>
      <c r="H2028">
        <f>IF('Support - Calculation Detail'!G2028="","",'Support - Calculation Detail'!G2028)</f>
        <v>1.04</v>
      </c>
      <c r="I2028">
        <f>IF('Support - Calculation Detail'!H2028="","",'Support - Calculation Detail'!H2028)</f>
        <v>15844193</v>
      </c>
      <c r="J2028">
        <f>IF('Support - Calculation Detail'!I2028="","",'Support - Calculation Detail'!I2028)</f>
        <v>0</v>
      </c>
      <c r="K2028">
        <f>IF('Support - Calculation Detail'!K2028="","",'Support - Calculation Detail'!K2028)</f>
        <v>15844193</v>
      </c>
      <c r="L2028">
        <f>IF('Support - Calculation Detail'!L2028="","",'Support - Calculation Detail'!L2028)</f>
        <v>1802503</v>
      </c>
      <c r="M2028">
        <f>IF('Support - Calculation Detail'!M2028="","",'Support - Calculation Detail'!M2028)</f>
        <v>530627</v>
      </c>
      <c r="N2028">
        <f>IF('Support - Calculation Detail'!N2028="","",'Support - Calculation Detail'!N2028)</f>
        <v>1460867.379004024</v>
      </c>
      <c r="P2028">
        <f>IF('Support - Calculation Detail'!O2028="","",'Support - Calculation Detail'!O2028)</f>
        <v>19638190.379004024</v>
      </c>
      <c r="Q2028" t="b">
        <v>1</v>
      </c>
      <c r="R2028" t="str">
        <f t="shared" si="155"/>
        <v>5510000</v>
      </c>
      <c r="S2028" t="str">
        <f t="shared" si="156"/>
        <v>5510000-UT</v>
      </c>
      <c r="T2028" t="str">
        <f t="shared" si="157"/>
        <v>5510000-UT</v>
      </c>
      <c r="U2028" t="str">
        <f t="shared" si="158"/>
        <v>1</v>
      </c>
      <c r="V2028" t="str">
        <f t="shared" si="159"/>
        <v>UT</v>
      </c>
    </row>
    <row r="2029" spans="1:22" x14ac:dyDescent="0.35">
      <c r="A2029" t="str">
        <f>IF('Support - Calculation Detail'!A2029="","",LEFT('Support - Calculation Detail'!A2029,7)&amp;"-"&amp;RIGHT('Support - Calculation Detail'!A2029,2))</f>
        <v>5520001-UT</v>
      </c>
      <c r="B2029" t="str">
        <f>IF('Support - Calculation Detail'!C2029="","",'Support - Calculation Detail'!C2029)</f>
        <v>55</v>
      </c>
      <c r="C2029" t="str">
        <f>IF('Support - Calculation Detail'!B2029="","",'Support - Calculation Detail'!B2029)</f>
        <v>N</v>
      </c>
      <c r="D2029">
        <f>IF('Support - Calculation Detail'!D2029="","",'Support - Calculation Detail'!D2029)</f>
        <v>10448</v>
      </c>
      <c r="E2029">
        <f>IF('Support - Calculation Detail'!E2029="","",'Support - Calculation Detail'!E2029)</f>
        <v>0</v>
      </c>
      <c r="G2029">
        <f>IF('Support - Calculation Detail'!F2029="","",'Support - Calculation Detail'!F2029)</f>
        <v>10448</v>
      </c>
      <c r="H2029">
        <f>IF('Support - Calculation Detail'!G2029="","",'Support - Calculation Detail'!G2029)</f>
        <v>1.04</v>
      </c>
      <c r="I2029">
        <f>IF('Support - Calculation Detail'!H2029="","",'Support - Calculation Detail'!H2029)</f>
        <v>10866</v>
      </c>
      <c r="J2029">
        <f>IF('Support - Calculation Detail'!I2029="","",'Support - Calculation Detail'!I2029)</f>
        <v>0</v>
      </c>
      <c r="K2029">
        <f>IF('Support - Calculation Detail'!K2029="","",'Support - Calculation Detail'!K2029)</f>
        <v>10866</v>
      </c>
      <c r="L2029">
        <f>IF('Support - Calculation Detail'!L2029="","",'Support - Calculation Detail'!L2029)</f>
        <v>0</v>
      </c>
      <c r="M2029">
        <f>IF('Support - Calculation Detail'!M2029="","",'Support - Calculation Detail'!M2029)</f>
        <v>0</v>
      </c>
      <c r="N2029">
        <f>IF('Support - Calculation Detail'!N2029="","",'Support - Calculation Detail'!N2029)</f>
        <v>0</v>
      </c>
      <c r="P2029">
        <f>IF('Support - Calculation Detail'!O2029="","",'Support - Calculation Detail'!O2029)</f>
        <v>10866</v>
      </c>
      <c r="Q2029" t="b">
        <v>1</v>
      </c>
      <c r="R2029" t="str">
        <f t="shared" si="155"/>
        <v>5520001</v>
      </c>
      <c r="S2029" t="str">
        <f t="shared" si="156"/>
        <v>5520001-UT</v>
      </c>
      <c r="T2029" t="str">
        <f t="shared" si="157"/>
        <v>5520001-UT</v>
      </c>
      <c r="U2029" t="str">
        <f t="shared" si="158"/>
        <v>2</v>
      </c>
      <c r="V2029" t="str">
        <f t="shared" si="159"/>
        <v>UT</v>
      </c>
    </row>
    <row r="2030" spans="1:22" x14ac:dyDescent="0.35">
      <c r="A2030" t="str">
        <f>IF('Support - Calculation Detail'!A2030="","",LEFT('Support - Calculation Detail'!A2030,7)&amp;"-"&amp;RIGHT('Support - Calculation Detail'!A2030,2))</f>
        <v>5520001-TF</v>
      </c>
      <c r="B2030" t="str">
        <f>IF('Support - Calculation Detail'!C2030="","",'Support - Calculation Detail'!C2030)</f>
        <v>55</v>
      </c>
      <c r="C2030" t="str">
        <f>IF('Support - Calculation Detail'!B2030="","",'Support - Calculation Detail'!B2030)</f>
        <v>N</v>
      </c>
      <c r="D2030">
        <f>IF('Support - Calculation Detail'!D2030="","",'Support - Calculation Detail'!D2030)</f>
        <v>28314</v>
      </c>
      <c r="E2030">
        <f>IF('Support - Calculation Detail'!E2030="","",'Support - Calculation Detail'!E2030)</f>
        <v>0</v>
      </c>
      <c r="G2030">
        <f>IF('Support - Calculation Detail'!F2030="","",'Support - Calculation Detail'!F2030)</f>
        <v>28314</v>
      </c>
      <c r="H2030">
        <f>IF('Support - Calculation Detail'!G2030="","",'Support - Calculation Detail'!G2030)</f>
        <v>1.04</v>
      </c>
      <c r="I2030">
        <f>IF('Support - Calculation Detail'!H2030="","",'Support - Calculation Detail'!H2030)</f>
        <v>29447</v>
      </c>
      <c r="J2030">
        <f>IF('Support - Calculation Detail'!I2030="","",'Support - Calculation Detail'!I2030)</f>
        <v>0</v>
      </c>
      <c r="K2030">
        <f>IF('Support - Calculation Detail'!K2030="","",'Support - Calculation Detail'!K2030)</f>
        <v>29447</v>
      </c>
      <c r="L2030">
        <f>IF('Support - Calculation Detail'!L2030="","",'Support - Calculation Detail'!L2030)</f>
        <v>0</v>
      </c>
      <c r="M2030">
        <f>IF('Support - Calculation Detail'!M2030="","",'Support - Calculation Detail'!M2030)</f>
        <v>0</v>
      </c>
      <c r="N2030">
        <f>IF('Support - Calculation Detail'!N2030="","",'Support - Calculation Detail'!N2030)</f>
        <v>0</v>
      </c>
      <c r="P2030">
        <f>IF('Support - Calculation Detail'!O2030="","",'Support - Calculation Detail'!O2030)</f>
        <v>29447</v>
      </c>
      <c r="Q2030" t="b">
        <v>1</v>
      </c>
      <c r="R2030" t="str">
        <f t="shared" si="155"/>
        <v>5520001</v>
      </c>
      <c r="S2030" t="str">
        <f t="shared" si="156"/>
        <v>5520001-TF</v>
      </c>
      <c r="T2030" t="str">
        <f t="shared" si="157"/>
        <v>5520001-TF</v>
      </c>
      <c r="U2030" t="str">
        <f t="shared" si="158"/>
        <v>2</v>
      </c>
      <c r="V2030" t="str">
        <f t="shared" si="159"/>
        <v>TF</v>
      </c>
    </row>
    <row r="2031" spans="1:22" x14ac:dyDescent="0.35">
      <c r="A2031" t="str">
        <f>IF('Support - Calculation Detail'!A2031="","",LEFT('Support - Calculation Detail'!A2031,7)&amp;"-"&amp;RIGHT('Support - Calculation Detail'!A2031,2))</f>
        <v>5520002-TF</v>
      </c>
      <c r="B2031" t="str">
        <f>IF('Support - Calculation Detail'!C2031="","",'Support - Calculation Detail'!C2031)</f>
        <v>55</v>
      </c>
      <c r="C2031" t="str">
        <f>IF('Support - Calculation Detail'!B2031="","",'Support - Calculation Detail'!B2031)</f>
        <v>N</v>
      </c>
      <c r="D2031">
        <f>IF('Support - Calculation Detail'!D2031="","",'Support - Calculation Detail'!D2031)</f>
        <v>37752</v>
      </c>
      <c r="E2031">
        <f>IF('Support - Calculation Detail'!E2031="","",'Support - Calculation Detail'!E2031)</f>
        <v>0</v>
      </c>
      <c r="G2031">
        <f>IF('Support - Calculation Detail'!F2031="","",'Support - Calculation Detail'!F2031)</f>
        <v>37752</v>
      </c>
      <c r="H2031">
        <f>IF('Support - Calculation Detail'!G2031="","",'Support - Calculation Detail'!G2031)</f>
        <v>1.04</v>
      </c>
      <c r="I2031">
        <f>IF('Support - Calculation Detail'!H2031="","",'Support - Calculation Detail'!H2031)</f>
        <v>39262</v>
      </c>
      <c r="J2031">
        <f>IF('Support - Calculation Detail'!I2031="","",'Support - Calculation Detail'!I2031)</f>
        <v>0</v>
      </c>
      <c r="K2031">
        <f>IF('Support - Calculation Detail'!K2031="","",'Support - Calculation Detail'!K2031)</f>
        <v>39262</v>
      </c>
      <c r="L2031">
        <f>IF('Support - Calculation Detail'!L2031="","",'Support - Calculation Detail'!L2031)</f>
        <v>0</v>
      </c>
      <c r="M2031">
        <f>IF('Support - Calculation Detail'!M2031="","",'Support - Calculation Detail'!M2031)</f>
        <v>0</v>
      </c>
      <c r="N2031">
        <f>IF('Support - Calculation Detail'!N2031="","",'Support - Calculation Detail'!N2031)</f>
        <v>0</v>
      </c>
      <c r="P2031">
        <f>IF('Support - Calculation Detail'!O2031="","",'Support - Calculation Detail'!O2031)</f>
        <v>39262</v>
      </c>
      <c r="Q2031" t="b">
        <v>1</v>
      </c>
      <c r="R2031" t="str">
        <f t="shared" si="155"/>
        <v>5520002</v>
      </c>
      <c r="S2031" t="str">
        <f t="shared" si="156"/>
        <v>5520002-TF</v>
      </c>
      <c r="T2031" t="str">
        <f t="shared" si="157"/>
        <v>5520002-TF</v>
      </c>
      <c r="U2031" t="str">
        <f t="shared" si="158"/>
        <v>2</v>
      </c>
      <c r="V2031" t="str">
        <f t="shared" si="159"/>
        <v>TF</v>
      </c>
    </row>
    <row r="2032" spans="1:22" x14ac:dyDescent="0.35">
      <c r="A2032" t="str">
        <f>IF('Support - Calculation Detail'!A2032="","",LEFT('Support - Calculation Detail'!A2032,7)&amp;"-"&amp;RIGHT('Support - Calculation Detail'!A2032,2))</f>
        <v>5520002-UT</v>
      </c>
      <c r="B2032" t="str">
        <f>IF('Support - Calculation Detail'!C2032="","",'Support - Calculation Detail'!C2032)</f>
        <v>55</v>
      </c>
      <c r="C2032" t="str">
        <f>IF('Support - Calculation Detail'!B2032="","",'Support - Calculation Detail'!B2032)</f>
        <v>N</v>
      </c>
      <c r="D2032">
        <f>IF('Support - Calculation Detail'!D2032="","",'Support - Calculation Detail'!D2032)</f>
        <v>10240</v>
      </c>
      <c r="E2032">
        <f>IF('Support - Calculation Detail'!E2032="","",'Support - Calculation Detail'!E2032)</f>
        <v>0</v>
      </c>
      <c r="G2032">
        <f>IF('Support - Calculation Detail'!F2032="","",'Support - Calculation Detail'!F2032)</f>
        <v>10240</v>
      </c>
      <c r="H2032">
        <f>IF('Support - Calculation Detail'!G2032="","",'Support - Calculation Detail'!G2032)</f>
        <v>1.04</v>
      </c>
      <c r="I2032">
        <f>IF('Support - Calculation Detail'!H2032="","",'Support - Calculation Detail'!H2032)</f>
        <v>10650</v>
      </c>
      <c r="J2032">
        <f>IF('Support - Calculation Detail'!I2032="","",'Support - Calculation Detail'!I2032)</f>
        <v>0</v>
      </c>
      <c r="K2032">
        <f>IF('Support - Calculation Detail'!K2032="","",'Support - Calculation Detail'!K2032)</f>
        <v>10650</v>
      </c>
      <c r="L2032">
        <f>IF('Support - Calculation Detail'!L2032="","",'Support - Calculation Detail'!L2032)</f>
        <v>0</v>
      </c>
      <c r="M2032">
        <f>IF('Support - Calculation Detail'!M2032="","",'Support - Calculation Detail'!M2032)</f>
        <v>0</v>
      </c>
      <c r="N2032">
        <f>IF('Support - Calculation Detail'!N2032="","",'Support - Calculation Detail'!N2032)</f>
        <v>0</v>
      </c>
      <c r="P2032">
        <f>IF('Support - Calculation Detail'!O2032="","",'Support - Calculation Detail'!O2032)</f>
        <v>10650</v>
      </c>
      <c r="Q2032" t="b">
        <v>1</v>
      </c>
      <c r="R2032" t="str">
        <f t="shared" si="155"/>
        <v>5520002</v>
      </c>
      <c r="S2032" t="str">
        <f t="shared" si="156"/>
        <v>5520002-UT</v>
      </c>
      <c r="T2032" t="str">
        <f t="shared" si="157"/>
        <v>5520002-UT</v>
      </c>
      <c r="U2032" t="str">
        <f t="shared" si="158"/>
        <v>2</v>
      </c>
      <c r="V2032" t="str">
        <f t="shared" si="159"/>
        <v>UT</v>
      </c>
    </row>
    <row r="2033" spans="1:22" x14ac:dyDescent="0.35">
      <c r="A2033" t="str">
        <f>IF('Support - Calculation Detail'!A2033="","",LEFT('Support - Calculation Detail'!A2033,7)&amp;"-"&amp;RIGHT('Support - Calculation Detail'!A2033,2))</f>
        <v>5520003-UT</v>
      </c>
      <c r="B2033" t="str">
        <f>IF('Support - Calculation Detail'!C2033="","",'Support - Calculation Detail'!C2033)</f>
        <v>55</v>
      </c>
      <c r="C2033" t="str">
        <f>IF('Support - Calculation Detail'!B2033="","",'Support - Calculation Detail'!B2033)</f>
        <v>N</v>
      </c>
      <c r="D2033">
        <f>IF('Support - Calculation Detail'!D2033="","",'Support - Calculation Detail'!D2033)</f>
        <v>24189</v>
      </c>
      <c r="E2033">
        <f>IF('Support - Calculation Detail'!E2033="","",'Support - Calculation Detail'!E2033)</f>
        <v>0</v>
      </c>
      <c r="G2033">
        <f>IF('Support - Calculation Detail'!F2033="","",'Support - Calculation Detail'!F2033)</f>
        <v>24189</v>
      </c>
      <c r="H2033">
        <f>IF('Support - Calculation Detail'!G2033="","",'Support - Calculation Detail'!G2033)</f>
        <v>1.04</v>
      </c>
      <c r="I2033">
        <f>IF('Support - Calculation Detail'!H2033="","",'Support - Calculation Detail'!H2033)</f>
        <v>25157</v>
      </c>
      <c r="J2033">
        <f>IF('Support - Calculation Detail'!I2033="","",'Support - Calculation Detail'!I2033)</f>
        <v>0</v>
      </c>
      <c r="K2033">
        <f>IF('Support - Calculation Detail'!K2033="","",'Support - Calculation Detail'!K2033)</f>
        <v>25157</v>
      </c>
      <c r="L2033">
        <f>IF('Support - Calculation Detail'!L2033="","",'Support - Calculation Detail'!L2033)</f>
        <v>0</v>
      </c>
      <c r="M2033">
        <f>IF('Support - Calculation Detail'!M2033="","",'Support - Calculation Detail'!M2033)</f>
        <v>0</v>
      </c>
      <c r="N2033">
        <f>IF('Support - Calculation Detail'!N2033="","",'Support - Calculation Detail'!N2033)</f>
        <v>0</v>
      </c>
      <c r="P2033">
        <f>IF('Support - Calculation Detail'!O2033="","",'Support - Calculation Detail'!O2033)</f>
        <v>25157</v>
      </c>
      <c r="Q2033" t="b">
        <v>1</v>
      </c>
      <c r="R2033" t="str">
        <f t="shared" si="155"/>
        <v>5520003</v>
      </c>
      <c r="S2033" t="str">
        <f t="shared" si="156"/>
        <v>5520003-UT</v>
      </c>
      <c r="T2033" t="str">
        <f t="shared" si="157"/>
        <v>5520003-UT</v>
      </c>
      <c r="U2033" t="str">
        <f t="shared" si="158"/>
        <v>2</v>
      </c>
      <c r="V2033" t="str">
        <f t="shared" si="159"/>
        <v>UT</v>
      </c>
    </row>
    <row r="2034" spans="1:22" x14ac:dyDescent="0.35">
      <c r="A2034" t="str">
        <f>IF('Support - Calculation Detail'!A2034="","",LEFT('Support - Calculation Detail'!A2034,7)&amp;"-"&amp;RIGHT('Support - Calculation Detail'!A2034,2))</f>
        <v>5520003-TF</v>
      </c>
      <c r="B2034" t="str">
        <f>IF('Support - Calculation Detail'!C2034="","",'Support - Calculation Detail'!C2034)</f>
        <v>55</v>
      </c>
      <c r="C2034" t="str">
        <f>IF('Support - Calculation Detail'!B2034="","",'Support - Calculation Detail'!B2034)</f>
        <v>N</v>
      </c>
      <c r="D2034">
        <f>IF('Support - Calculation Detail'!D2034="","",'Support - Calculation Detail'!D2034)</f>
        <v>2543</v>
      </c>
      <c r="E2034">
        <f>IF('Support - Calculation Detail'!E2034="","",'Support - Calculation Detail'!E2034)</f>
        <v>0</v>
      </c>
      <c r="G2034">
        <f>IF('Support - Calculation Detail'!F2034="","",'Support - Calculation Detail'!F2034)</f>
        <v>2543</v>
      </c>
      <c r="H2034">
        <f>IF('Support - Calculation Detail'!G2034="","",'Support - Calculation Detail'!G2034)</f>
        <v>1.04</v>
      </c>
      <c r="I2034">
        <f>IF('Support - Calculation Detail'!H2034="","",'Support - Calculation Detail'!H2034)</f>
        <v>2645</v>
      </c>
      <c r="J2034">
        <f>IF('Support - Calculation Detail'!I2034="","",'Support - Calculation Detail'!I2034)</f>
        <v>0</v>
      </c>
      <c r="K2034">
        <f>IF('Support - Calculation Detail'!K2034="","",'Support - Calculation Detail'!K2034)</f>
        <v>2645</v>
      </c>
      <c r="L2034">
        <f>IF('Support - Calculation Detail'!L2034="","",'Support - Calculation Detail'!L2034)</f>
        <v>0</v>
      </c>
      <c r="M2034">
        <f>IF('Support - Calculation Detail'!M2034="","",'Support - Calculation Detail'!M2034)</f>
        <v>0</v>
      </c>
      <c r="N2034">
        <f>IF('Support - Calculation Detail'!N2034="","",'Support - Calculation Detail'!N2034)</f>
        <v>0</v>
      </c>
      <c r="P2034">
        <f>IF('Support - Calculation Detail'!O2034="","",'Support - Calculation Detail'!O2034)</f>
        <v>2645</v>
      </c>
      <c r="Q2034" t="b">
        <v>1</v>
      </c>
      <c r="R2034" t="str">
        <f t="shared" si="155"/>
        <v>5520003</v>
      </c>
      <c r="S2034" t="str">
        <f t="shared" si="156"/>
        <v>5520003-TF</v>
      </c>
      <c r="T2034" t="str">
        <f t="shared" si="157"/>
        <v>5520003-TF</v>
      </c>
      <c r="U2034" t="str">
        <f t="shared" si="158"/>
        <v>2</v>
      </c>
      <c r="V2034" t="str">
        <f t="shared" si="159"/>
        <v>TF</v>
      </c>
    </row>
    <row r="2035" spans="1:22" x14ac:dyDescent="0.35">
      <c r="A2035" t="str">
        <f>IF('Support - Calculation Detail'!A2035="","",LEFT('Support - Calculation Detail'!A2035,7)&amp;"-"&amp;RIGHT('Support - Calculation Detail'!A2035,2))</f>
        <v>5520004-TF</v>
      </c>
      <c r="B2035" t="str">
        <f>IF('Support - Calculation Detail'!C2035="","",'Support - Calculation Detail'!C2035)</f>
        <v>55</v>
      </c>
      <c r="C2035" t="str">
        <f>IF('Support - Calculation Detail'!B2035="","",'Support - Calculation Detail'!B2035)</f>
        <v>N</v>
      </c>
      <c r="D2035">
        <f>IF('Support - Calculation Detail'!D2035="","",'Support - Calculation Detail'!D2035)</f>
        <v>510623</v>
      </c>
      <c r="E2035">
        <f>IF('Support - Calculation Detail'!E2035="","",'Support - Calculation Detail'!E2035)</f>
        <v>0</v>
      </c>
      <c r="G2035">
        <f>IF('Support - Calculation Detail'!F2035="","",'Support - Calculation Detail'!F2035)</f>
        <v>510623</v>
      </c>
      <c r="H2035">
        <f>IF('Support - Calculation Detail'!G2035="","",'Support - Calculation Detail'!G2035)</f>
        <v>1.04</v>
      </c>
      <c r="I2035">
        <f>IF('Support - Calculation Detail'!H2035="","",'Support - Calculation Detail'!H2035)</f>
        <v>531048</v>
      </c>
      <c r="J2035">
        <f>IF('Support - Calculation Detail'!I2035="","",'Support - Calculation Detail'!I2035)</f>
        <v>0</v>
      </c>
      <c r="K2035">
        <f>IF('Support - Calculation Detail'!K2035="","",'Support - Calculation Detail'!K2035)</f>
        <v>531048</v>
      </c>
      <c r="L2035">
        <f>IF('Support - Calculation Detail'!L2035="","",'Support - Calculation Detail'!L2035)</f>
        <v>0</v>
      </c>
      <c r="M2035">
        <f>IF('Support - Calculation Detail'!M2035="","",'Support - Calculation Detail'!M2035)</f>
        <v>0</v>
      </c>
      <c r="N2035">
        <f>IF('Support - Calculation Detail'!N2035="","",'Support - Calculation Detail'!N2035)</f>
        <v>0</v>
      </c>
      <c r="P2035">
        <f>IF('Support - Calculation Detail'!O2035="","",'Support - Calculation Detail'!O2035)</f>
        <v>531048</v>
      </c>
      <c r="Q2035" t="b">
        <v>1</v>
      </c>
      <c r="R2035" t="str">
        <f t="shared" si="155"/>
        <v>5520004</v>
      </c>
      <c r="S2035" t="str">
        <f t="shared" si="156"/>
        <v>5520004-TF</v>
      </c>
      <c r="T2035" t="str">
        <f t="shared" si="157"/>
        <v>5520004-TF</v>
      </c>
      <c r="U2035" t="str">
        <f t="shared" si="158"/>
        <v>2</v>
      </c>
      <c r="V2035" t="str">
        <f t="shared" si="159"/>
        <v>TF</v>
      </c>
    </row>
    <row r="2036" spans="1:22" x14ac:dyDescent="0.35">
      <c r="A2036" t="str">
        <f>IF('Support - Calculation Detail'!A2036="","",LEFT('Support - Calculation Detail'!A2036,7)&amp;"-"&amp;RIGHT('Support - Calculation Detail'!A2036,2))</f>
        <v>5520004-UT</v>
      </c>
      <c r="B2036" t="str">
        <f>IF('Support - Calculation Detail'!C2036="","",'Support - Calculation Detail'!C2036)</f>
        <v>55</v>
      </c>
      <c r="C2036" t="str">
        <f>IF('Support - Calculation Detail'!B2036="","",'Support - Calculation Detail'!B2036)</f>
        <v>N</v>
      </c>
      <c r="D2036">
        <f>IF('Support - Calculation Detail'!D2036="","",'Support - Calculation Detail'!D2036)</f>
        <v>428404</v>
      </c>
      <c r="E2036">
        <f>IF('Support - Calculation Detail'!E2036="","",'Support - Calculation Detail'!E2036)</f>
        <v>0</v>
      </c>
      <c r="G2036">
        <f>IF('Support - Calculation Detail'!F2036="","",'Support - Calculation Detail'!F2036)</f>
        <v>428404</v>
      </c>
      <c r="H2036">
        <f>IF('Support - Calculation Detail'!G2036="","",'Support - Calculation Detail'!G2036)</f>
        <v>1.04</v>
      </c>
      <c r="I2036">
        <f>IF('Support - Calculation Detail'!H2036="","",'Support - Calculation Detail'!H2036)</f>
        <v>445540</v>
      </c>
      <c r="J2036">
        <f>IF('Support - Calculation Detail'!I2036="","",'Support - Calculation Detail'!I2036)</f>
        <v>0</v>
      </c>
      <c r="K2036">
        <f>IF('Support - Calculation Detail'!K2036="","",'Support - Calculation Detail'!K2036)</f>
        <v>445540</v>
      </c>
      <c r="L2036">
        <f>IF('Support - Calculation Detail'!L2036="","",'Support - Calculation Detail'!L2036)</f>
        <v>0</v>
      </c>
      <c r="M2036">
        <f>IF('Support - Calculation Detail'!M2036="","",'Support - Calculation Detail'!M2036)</f>
        <v>0</v>
      </c>
      <c r="N2036">
        <f>IF('Support - Calculation Detail'!N2036="","",'Support - Calculation Detail'!N2036)</f>
        <v>0</v>
      </c>
      <c r="P2036">
        <f>IF('Support - Calculation Detail'!O2036="","",'Support - Calculation Detail'!O2036)</f>
        <v>445540</v>
      </c>
      <c r="Q2036" t="b">
        <v>1</v>
      </c>
      <c r="R2036" t="str">
        <f t="shared" si="155"/>
        <v>5520004</v>
      </c>
      <c r="S2036" t="str">
        <f t="shared" si="156"/>
        <v>5520004-UT</v>
      </c>
      <c r="T2036" t="str">
        <f t="shared" si="157"/>
        <v>5520004-UT</v>
      </c>
      <c r="U2036" t="str">
        <f t="shared" si="158"/>
        <v>2</v>
      </c>
      <c r="V2036" t="str">
        <f t="shared" si="159"/>
        <v>UT</v>
      </c>
    </row>
    <row r="2037" spans="1:22" x14ac:dyDescent="0.35">
      <c r="A2037" t="str">
        <f>IF('Support - Calculation Detail'!A2037="","",LEFT('Support - Calculation Detail'!A2037,7)&amp;"-"&amp;RIGHT('Support - Calculation Detail'!A2037,2))</f>
        <v>5520005-UT</v>
      </c>
      <c r="B2037" t="str">
        <f>IF('Support - Calculation Detail'!C2037="","",'Support - Calculation Detail'!C2037)</f>
        <v>55</v>
      </c>
      <c r="C2037" t="str">
        <f>IF('Support - Calculation Detail'!B2037="","",'Support - Calculation Detail'!B2037)</f>
        <v>N</v>
      </c>
      <c r="D2037">
        <f>IF('Support - Calculation Detail'!D2037="","",'Support - Calculation Detail'!D2037)</f>
        <v>45313</v>
      </c>
      <c r="E2037">
        <f>IF('Support - Calculation Detail'!E2037="","",'Support - Calculation Detail'!E2037)</f>
        <v>0</v>
      </c>
      <c r="G2037">
        <f>IF('Support - Calculation Detail'!F2037="","",'Support - Calculation Detail'!F2037)</f>
        <v>45313</v>
      </c>
      <c r="H2037">
        <f>IF('Support - Calculation Detail'!G2037="","",'Support - Calculation Detail'!G2037)</f>
        <v>1.04</v>
      </c>
      <c r="I2037">
        <f>IF('Support - Calculation Detail'!H2037="","",'Support - Calculation Detail'!H2037)</f>
        <v>47126</v>
      </c>
      <c r="J2037">
        <f>IF('Support - Calculation Detail'!I2037="","",'Support - Calculation Detail'!I2037)</f>
        <v>0</v>
      </c>
      <c r="K2037">
        <f>IF('Support - Calculation Detail'!K2037="","",'Support - Calculation Detail'!K2037)</f>
        <v>47126</v>
      </c>
      <c r="L2037">
        <f>IF('Support - Calculation Detail'!L2037="","",'Support - Calculation Detail'!L2037)</f>
        <v>0</v>
      </c>
      <c r="M2037">
        <f>IF('Support - Calculation Detail'!M2037="","",'Support - Calculation Detail'!M2037)</f>
        <v>0</v>
      </c>
      <c r="N2037">
        <f>IF('Support - Calculation Detail'!N2037="","",'Support - Calculation Detail'!N2037)</f>
        <v>0</v>
      </c>
      <c r="P2037">
        <f>IF('Support - Calculation Detail'!O2037="","",'Support - Calculation Detail'!O2037)</f>
        <v>47126</v>
      </c>
      <c r="Q2037" t="b">
        <v>1</v>
      </c>
      <c r="R2037" t="str">
        <f t="shared" si="155"/>
        <v>5520005</v>
      </c>
      <c r="S2037" t="str">
        <f t="shared" si="156"/>
        <v>5520005-UT</v>
      </c>
      <c r="T2037" t="str">
        <f t="shared" si="157"/>
        <v>5520005-UT</v>
      </c>
      <c r="U2037" t="str">
        <f t="shared" si="158"/>
        <v>2</v>
      </c>
      <c r="V2037" t="str">
        <f t="shared" si="159"/>
        <v>UT</v>
      </c>
    </row>
    <row r="2038" spans="1:22" x14ac:dyDescent="0.35">
      <c r="A2038" t="str">
        <f>IF('Support - Calculation Detail'!A2038="","",LEFT('Support - Calculation Detail'!A2038,7)&amp;"-"&amp;RIGHT('Support - Calculation Detail'!A2038,2))</f>
        <v>5520005-TF</v>
      </c>
      <c r="B2038" t="str">
        <f>IF('Support - Calculation Detail'!C2038="","",'Support - Calculation Detail'!C2038)</f>
        <v>55</v>
      </c>
      <c r="C2038" t="str">
        <f>IF('Support - Calculation Detail'!B2038="","",'Support - Calculation Detail'!B2038)</f>
        <v>N</v>
      </c>
      <c r="D2038">
        <f>IF('Support - Calculation Detail'!D2038="","",'Support - Calculation Detail'!D2038)</f>
        <v>45413</v>
      </c>
      <c r="E2038">
        <f>IF('Support - Calculation Detail'!E2038="","",'Support - Calculation Detail'!E2038)</f>
        <v>0</v>
      </c>
      <c r="G2038">
        <f>IF('Support - Calculation Detail'!F2038="","",'Support - Calculation Detail'!F2038)</f>
        <v>45413</v>
      </c>
      <c r="H2038">
        <f>IF('Support - Calculation Detail'!G2038="","",'Support - Calculation Detail'!G2038)</f>
        <v>1.04</v>
      </c>
      <c r="I2038">
        <f>IF('Support - Calculation Detail'!H2038="","",'Support - Calculation Detail'!H2038)</f>
        <v>47230</v>
      </c>
      <c r="J2038">
        <f>IF('Support - Calculation Detail'!I2038="","",'Support - Calculation Detail'!I2038)</f>
        <v>0</v>
      </c>
      <c r="K2038">
        <f>IF('Support - Calculation Detail'!K2038="","",'Support - Calculation Detail'!K2038)</f>
        <v>47230</v>
      </c>
      <c r="L2038">
        <f>IF('Support - Calculation Detail'!L2038="","",'Support - Calculation Detail'!L2038)</f>
        <v>0</v>
      </c>
      <c r="M2038">
        <f>IF('Support - Calculation Detail'!M2038="","",'Support - Calculation Detail'!M2038)</f>
        <v>0</v>
      </c>
      <c r="N2038">
        <f>IF('Support - Calculation Detail'!N2038="","",'Support - Calculation Detail'!N2038)</f>
        <v>0</v>
      </c>
      <c r="P2038">
        <f>IF('Support - Calculation Detail'!O2038="","",'Support - Calculation Detail'!O2038)</f>
        <v>47230</v>
      </c>
      <c r="Q2038" t="b">
        <v>1</v>
      </c>
      <c r="R2038" t="str">
        <f t="shared" si="155"/>
        <v>5520005</v>
      </c>
      <c r="S2038" t="str">
        <f t="shared" si="156"/>
        <v>5520005-TF</v>
      </c>
      <c r="T2038" t="str">
        <f t="shared" si="157"/>
        <v>5520005-TF</v>
      </c>
      <c r="U2038" t="str">
        <f t="shared" si="158"/>
        <v>2</v>
      </c>
      <c r="V2038" t="str">
        <f t="shared" si="159"/>
        <v>TF</v>
      </c>
    </row>
    <row r="2039" spans="1:22" x14ac:dyDescent="0.35">
      <c r="A2039" t="str">
        <f>IF('Support - Calculation Detail'!A2039="","",LEFT('Support - Calculation Detail'!A2039,7)&amp;"-"&amp;RIGHT('Support - Calculation Detail'!A2039,2))</f>
        <v>5520006-TF</v>
      </c>
      <c r="B2039" t="str">
        <f>IF('Support - Calculation Detail'!C2039="","",'Support - Calculation Detail'!C2039)</f>
        <v>55</v>
      </c>
      <c r="C2039" t="str">
        <f>IF('Support - Calculation Detail'!B2039="","",'Support - Calculation Detail'!B2039)</f>
        <v>N</v>
      </c>
      <c r="D2039">
        <f>IF('Support - Calculation Detail'!D2039="","",'Support - Calculation Detail'!D2039)</f>
        <v>213527</v>
      </c>
      <c r="E2039">
        <f>IF('Support - Calculation Detail'!E2039="","",'Support - Calculation Detail'!E2039)</f>
        <v>0</v>
      </c>
      <c r="G2039">
        <f>IF('Support - Calculation Detail'!F2039="","",'Support - Calculation Detail'!F2039)</f>
        <v>213527</v>
      </c>
      <c r="H2039">
        <f>IF('Support - Calculation Detail'!G2039="","",'Support - Calculation Detail'!G2039)</f>
        <v>1.04</v>
      </c>
      <c r="I2039">
        <f>IF('Support - Calculation Detail'!H2039="","",'Support - Calculation Detail'!H2039)</f>
        <v>222068</v>
      </c>
      <c r="J2039">
        <f>IF('Support - Calculation Detail'!I2039="","",'Support - Calculation Detail'!I2039)</f>
        <v>0</v>
      </c>
      <c r="K2039">
        <f>IF('Support - Calculation Detail'!K2039="","",'Support - Calculation Detail'!K2039)</f>
        <v>222068</v>
      </c>
      <c r="L2039">
        <f>IF('Support - Calculation Detail'!L2039="","",'Support - Calculation Detail'!L2039)</f>
        <v>0</v>
      </c>
      <c r="M2039">
        <f>IF('Support - Calculation Detail'!M2039="","",'Support - Calculation Detail'!M2039)</f>
        <v>0</v>
      </c>
      <c r="N2039">
        <f>IF('Support - Calculation Detail'!N2039="","",'Support - Calculation Detail'!N2039)</f>
        <v>0</v>
      </c>
      <c r="P2039">
        <f>IF('Support - Calculation Detail'!O2039="","",'Support - Calculation Detail'!O2039)</f>
        <v>222068</v>
      </c>
      <c r="Q2039" t="b">
        <v>1</v>
      </c>
      <c r="R2039" t="str">
        <f t="shared" si="155"/>
        <v>5520006</v>
      </c>
      <c r="S2039" t="str">
        <f t="shared" si="156"/>
        <v>5520006-TF</v>
      </c>
      <c r="T2039" t="str">
        <f t="shared" si="157"/>
        <v>5520006-TF</v>
      </c>
      <c r="U2039" t="str">
        <f t="shared" si="158"/>
        <v>2</v>
      </c>
      <c r="V2039" t="str">
        <f t="shared" si="159"/>
        <v>TF</v>
      </c>
    </row>
    <row r="2040" spans="1:22" x14ac:dyDescent="0.35">
      <c r="A2040" t="str">
        <f>IF('Support - Calculation Detail'!A2040="","",LEFT('Support - Calculation Detail'!A2040,7)&amp;"-"&amp;RIGHT('Support - Calculation Detail'!A2040,2))</f>
        <v>5520006-UT</v>
      </c>
      <c r="B2040" t="str">
        <f>IF('Support - Calculation Detail'!C2040="","",'Support - Calculation Detail'!C2040)</f>
        <v>55</v>
      </c>
      <c r="C2040" t="str">
        <f>IF('Support - Calculation Detail'!B2040="","",'Support - Calculation Detail'!B2040)</f>
        <v>N</v>
      </c>
      <c r="D2040">
        <f>IF('Support - Calculation Detail'!D2040="","",'Support - Calculation Detail'!D2040)</f>
        <v>24108</v>
      </c>
      <c r="E2040">
        <f>IF('Support - Calculation Detail'!E2040="","",'Support - Calculation Detail'!E2040)</f>
        <v>0</v>
      </c>
      <c r="G2040">
        <f>IF('Support - Calculation Detail'!F2040="","",'Support - Calculation Detail'!F2040)</f>
        <v>24108</v>
      </c>
      <c r="H2040">
        <f>IF('Support - Calculation Detail'!G2040="","",'Support - Calculation Detail'!G2040)</f>
        <v>1.04</v>
      </c>
      <c r="I2040">
        <f>IF('Support - Calculation Detail'!H2040="","",'Support - Calculation Detail'!H2040)</f>
        <v>25072</v>
      </c>
      <c r="J2040">
        <f>IF('Support - Calculation Detail'!I2040="","",'Support - Calculation Detail'!I2040)</f>
        <v>0</v>
      </c>
      <c r="K2040">
        <f>IF('Support - Calculation Detail'!K2040="","",'Support - Calculation Detail'!K2040)</f>
        <v>25072</v>
      </c>
      <c r="L2040">
        <f>IF('Support - Calculation Detail'!L2040="","",'Support - Calculation Detail'!L2040)</f>
        <v>0</v>
      </c>
      <c r="M2040">
        <f>IF('Support - Calculation Detail'!M2040="","",'Support - Calculation Detail'!M2040)</f>
        <v>0</v>
      </c>
      <c r="N2040">
        <f>IF('Support - Calculation Detail'!N2040="","",'Support - Calculation Detail'!N2040)</f>
        <v>0</v>
      </c>
      <c r="P2040">
        <f>IF('Support - Calculation Detail'!O2040="","",'Support - Calculation Detail'!O2040)</f>
        <v>25072</v>
      </c>
      <c r="Q2040" t="b">
        <v>1</v>
      </c>
      <c r="R2040" t="str">
        <f t="shared" si="155"/>
        <v>5520006</v>
      </c>
      <c r="S2040" t="str">
        <f t="shared" si="156"/>
        <v>5520006-UT</v>
      </c>
      <c r="T2040" t="str">
        <f t="shared" si="157"/>
        <v>5520006-UT</v>
      </c>
      <c r="U2040" t="str">
        <f t="shared" si="158"/>
        <v>2</v>
      </c>
      <c r="V2040" t="str">
        <f t="shared" si="159"/>
        <v>UT</v>
      </c>
    </row>
    <row r="2041" spans="1:22" x14ac:dyDescent="0.35">
      <c r="A2041" t="str">
        <f>IF('Support - Calculation Detail'!A2041="","",LEFT('Support - Calculation Detail'!A2041,7)&amp;"-"&amp;RIGHT('Support - Calculation Detail'!A2041,2))</f>
        <v>5520007-UT</v>
      </c>
      <c r="B2041" t="str">
        <f>IF('Support - Calculation Detail'!C2041="","",'Support - Calculation Detail'!C2041)</f>
        <v>55</v>
      </c>
      <c r="C2041" t="str">
        <f>IF('Support - Calculation Detail'!B2041="","",'Support - Calculation Detail'!B2041)</f>
        <v>N</v>
      </c>
      <c r="D2041">
        <f>IF('Support - Calculation Detail'!D2041="","",'Support - Calculation Detail'!D2041)</f>
        <v>12256</v>
      </c>
      <c r="E2041">
        <f>IF('Support - Calculation Detail'!E2041="","",'Support - Calculation Detail'!E2041)</f>
        <v>0</v>
      </c>
      <c r="G2041">
        <f>IF('Support - Calculation Detail'!F2041="","",'Support - Calculation Detail'!F2041)</f>
        <v>12256</v>
      </c>
      <c r="H2041">
        <f>IF('Support - Calculation Detail'!G2041="","",'Support - Calculation Detail'!G2041)</f>
        <v>1.04</v>
      </c>
      <c r="I2041">
        <f>IF('Support - Calculation Detail'!H2041="","",'Support - Calculation Detail'!H2041)</f>
        <v>12746</v>
      </c>
      <c r="J2041">
        <f>IF('Support - Calculation Detail'!I2041="","",'Support - Calculation Detail'!I2041)</f>
        <v>0</v>
      </c>
      <c r="K2041">
        <f>IF('Support - Calculation Detail'!K2041="","",'Support - Calculation Detail'!K2041)</f>
        <v>12746</v>
      </c>
      <c r="L2041">
        <f>IF('Support - Calculation Detail'!L2041="","",'Support - Calculation Detail'!L2041)</f>
        <v>0</v>
      </c>
      <c r="M2041">
        <f>IF('Support - Calculation Detail'!M2041="","",'Support - Calculation Detail'!M2041)</f>
        <v>0</v>
      </c>
      <c r="N2041">
        <f>IF('Support - Calculation Detail'!N2041="","",'Support - Calculation Detail'!N2041)</f>
        <v>0</v>
      </c>
      <c r="P2041">
        <f>IF('Support - Calculation Detail'!O2041="","",'Support - Calculation Detail'!O2041)</f>
        <v>12746</v>
      </c>
      <c r="Q2041" t="b">
        <v>1</v>
      </c>
      <c r="R2041" t="str">
        <f t="shared" si="155"/>
        <v>5520007</v>
      </c>
      <c r="S2041" t="str">
        <f t="shared" si="156"/>
        <v>5520007-UT</v>
      </c>
      <c r="T2041" t="str">
        <f t="shared" si="157"/>
        <v>5520007-UT</v>
      </c>
      <c r="U2041" t="str">
        <f t="shared" si="158"/>
        <v>2</v>
      </c>
      <c r="V2041" t="str">
        <f t="shared" si="159"/>
        <v>UT</v>
      </c>
    </row>
    <row r="2042" spans="1:22" x14ac:dyDescent="0.35">
      <c r="A2042" t="str">
        <f>IF('Support - Calculation Detail'!A2042="","",LEFT('Support - Calculation Detail'!A2042,7)&amp;"-"&amp;RIGHT('Support - Calculation Detail'!A2042,2))</f>
        <v>5520007-TF</v>
      </c>
      <c r="B2042" t="str">
        <f>IF('Support - Calculation Detail'!C2042="","",'Support - Calculation Detail'!C2042)</f>
        <v>55</v>
      </c>
      <c r="C2042" t="str">
        <f>IF('Support - Calculation Detail'!B2042="","",'Support - Calculation Detail'!B2042)</f>
        <v>N</v>
      </c>
      <c r="D2042">
        <f>IF('Support - Calculation Detail'!D2042="","",'Support - Calculation Detail'!D2042)</f>
        <v>180785</v>
      </c>
      <c r="E2042">
        <f>IF('Support - Calculation Detail'!E2042="","",'Support - Calculation Detail'!E2042)</f>
        <v>0</v>
      </c>
      <c r="G2042">
        <f>IF('Support - Calculation Detail'!F2042="","",'Support - Calculation Detail'!F2042)</f>
        <v>180785</v>
      </c>
      <c r="H2042">
        <f>IF('Support - Calculation Detail'!G2042="","",'Support - Calculation Detail'!G2042)</f>
        <v>1.04</v>
      </c>
      <c r="I2042">
        <f>IF('Support - Calculation Detail'!H2042="","",'Support - Calculation Detail'!H2042)</f>
        <v>188016</v>
      </c>
      <c r="J2042">
        <f>IF('Support - Calculation Detail'!I2042="","",'Support - Calculation Detail'!I2042)</f>
        <v>0</v>
      </c>
      <c r="K2042">
        <f>IF('Support - Calculation Detail'!K2042="","",'Support - Calculation Detail'!K2042)</f>
        <v>188016</v>
      </c>
      <c r="L2042">
        <f>IF('Support - Calculation Detail'!L2042="","",'Support - Calculation Detail'!L2042)</f>
        <v>0</v>
      </c>
      <c r="M2042">
        <f>IF('Support - Calculation Detail'!M2042="","",'Support - Calculation Detail'!M2042)</f>
        <v>0</v>
      </c>
      <c r="N2042">
        <f>IF('Support - Calculation Detail'!N2042="","",'Support - Calculation Detail'!N2042)</f>
        <v>0</v>
      </c>
      <c r="P2042">
        <f>IF('Support - Calculation Detail'!O2042="","",'Support - Calculation Detail'!O2042)</f>
        <v>188016</v>
      </c>
      <c r="Q2042" t="b">
        <v>1</v>
      </c>
      <c r="R2042" t="str">
        <f t="shared" si="155"/>
        <v>5520007</v>
      </c>
      <c r="S2042" t="str">
        <f t="shared" si="156"/>
        <v>5520007-TF</v>
      </c>
      <c r="T2042" t="str">
        <f t="shared" si="157"/>
        <v>5520007-TF</v>
      </c>
      <c r="U2042" t="str">
        <f t="shared" si="158"/>
        <v>2</v>
      </c>
      <c r="V2042" t="str">
        <f t="shared" si="159"/>
        <v>TF</v>
      </c>
    </row>
    <row r="2043" spans="1:22" x14ac:dyDescent="0.35">
      <c r="A2043" t="str">
        <f>IF('Support - Calculation Detail'!A2043="","",LEFT('Support - Calculation Detail'!A2043,7)&amp;"-"&amp;RIGHT('Support - Calculation Detail'!A2043,2))</f>
        <v>5520008-UT</v>
      </c>
      <c r="B2043" t="str">
        <f>IF('Support - Calculation Detail'!C2043="","",'Support - Calculation Detail'!C2043)</f>
        <v>55</v>
      </c>
      <c r="C2043" t="str">
        <f>IF('Support - Calculation Detail'!B2043="","",'Support - Calculation Detail'!B2043)</f>
        <v>N</v>
      </c>
      <c r="D2043">
        <f>IF('Support - Calculation Detail'!D2043="","",'Support - Calculation Detail'!D2043)</f>
        <v>12800</v>
      </c>
      <c r="E2043">
        <f>IF('Support - Calculation Detail'!E2043="","",'Support - Calculation Detail'!E2043)</f>
        <v>0</v>
      </c>
      <c r="G2043">
        <f>IF('Support - Calculation Detail'!F2043="","",'Support - Calculation Detail'!F2043)</f>
        <v>12800</v>
      </c>
      <c r="H2043">
        <f>IF('Support - Calculation Detail'!G2043="","",'Support - Calculation Detail'!G2043)</f>
        <v>1.04</v>
      </c>
      <c r="I2043">
        <f>IF('Support - Calculation Detail'!H2043="","",'Support - Calculation Detail'!H2043)</f>
        <v>13312</v>
      </c>
      <c r="J2043">
        <f>IF('Support - Calculation Detail'!I2043="","",'Support - Calculation Detail'!I2043)</f>
        <v>0</v>
      </c>
      <c r="K2043">
        <f>IF('Support - Calculation Detail'!K2043="","",'Support - Calculation Detail'!K2043)</f>
        <v>13312</v>
      </c>
      <c r="L2043">
        <f>IF('Support - Calculation Detail'!L2043="","",'Support - Calculation Detail'!L2043)</f>
        <v>0</v>
      </c>
      <c r="M2043">
        <f>IF('Support - Calculation Detail'!M2043="","",'Support - Calculation Detail'!M2043)</f>
        <v>0</v>
      </c>
      <c r="N2043">
        <f>IF('Support - Calculation Detail'!N2043="","",'Support - Calculation Detail'!N2043)</f>
        <v>0</v>
      </c>
      <c r="P2043">
        <f>IF('Support - Calculation Detail'!O2043="","",'Support - Calculation Detail'!O2043)</f>
        <v>13312</v>
      </c>
      <c r="Q2043" t="b">
        <v>1</v>
      </c>
      <c r="R2043" t="str">
        <f t="shared" si="155"/>
        <v>5520008</v>
      </c>
      <c r="S2043" t="str">
        <f t="shared" si="156"/>
        <v>5520008-UT</v>
      </c>
      <c r="T2043" t="str">
        <f t="shared" si="157"/>
        <v>5520008-UT</v>
      </c>
      <c r="U2043" t="str">
        <f t="shared" si="158"/>
        <v>2</v>
      </c>
      <c r="V2043" t="str">
        <f t="shared" si="159"/>
        <v>UT</v>
      </c>
    </row>
    <row r="2044" spans="1:22" x14ac:dyDescent="0.35">
      <c r="A2044" t="str">
        <f>IF('Support - Calculation Detail'!A2044="","",LEFT('Support - Calculation Detail'!A2044,7)&amp;"-"&amp;RIGHT('Support - Calculation Detail'!A2044,2))</f>
        <v>5520009-UT</v>
      </c>
      <c r="B2044" t="str">
        <f>IF('Support - Calculation Detail'!C2044="","",'Support - Calculation Detail'!C2044)</f>
        <v>55</v>
      </c>
      <c r="C2044" t="str">
        <f>IF('Support - Calculation Detail'!B2044="","",'Support - Calculation Detail'!B2044)</f>
        <v>N</v>
      </c>
      <c r="D2044">
        <f>IF('Support - Calculation Detail'!D2044="","",'Support - Calculation Detail'!D2044)</f>
        <v>92021</v>
      </c>
      <c r="E2044">
        <f>IF('Support - Calculation Detail'!E2044="","",'Support - Calculation Detail'!E2044)</f>
        <v>0</v>
      </c>
      <c r="G2044">
        <f>IF('Support - Calculation Detail'!F2044="","",'Support - Calculation Detail'!F2044)</f>
        <v>92021</v>
      </c>
      <c r="H2044">
        <f>IF('Support - Calculation Detail'!G2044="","",'Support - Calculation Detail'!G2044)</f>
        <v>1.04</v>
      </c>
      <c r="I2044">
        <f>IF('Support - Calculation Detail'!H2044="","",'Support - Calculation Detail'!H2044)</f>
        <v>95702</v>
      </c>
      <c r="J2044">
        <f>IF('Support - Calculation Detail'!I2044="","",'Support - Calculation Detail'!I2044)</f>
        <v>0</v>
      </c>
      <c r="K2044">
        <f>IF('Support - Calculation Detail'!K2044="","",'Support - Calculation Detail'!K2044)</f>
        <v>95702</v>
      </c>
      <c r="L2044">
        <f>IF('Support - Calculation Detail'!L2044="","",'Support - Calculation Detail'!L2044)</f>
        <v>0</v>
      </c>
      <c r="M2044">
        <f>IF('Support - Calculation Detail'!M2044="","",'Support - Calculation Detail'!M2044)</f>
        <v>0</v>
      </c>
      <c r="N2044">
        <f>IF('Support - Calculation Detail'!N2044="","",'Support - Calculation Detail'!N2044)</f>
        <v>0</v>
      </c>
      <c r="P2044">
        <f>IF('Support - Calculation Detail'!O2044="","",'Support - Calculation Detail'!O2044)</f>
        <v>95702</v>
      </c>
      <c r="Q2044" t="b">
        <v>1</v>
      </c>
      <c r="R2044" t="str">
        <f t="shared" si="155"/>
        <v>5520009</v>
      </c>
      <c r="S2044" t="str">
        <f t="shared" si="156"/>
        <v>5520009-UT</v>
      </c>
      <c r="T2044" t="str">
        <f t="shared" si="157"/>
        <v>5520009-UT</v>
      </c>
      <c r="U2044" t="str">
        <f t="shared" si="158"/>
        <v>2</v>
      </c>
      <c r="V2044" t="str">
        <f t="shared" si="159"/>
        <v>UT</v>
      </c>
    </row>
    <row r="2045" spans="1:22" x14ac:dyDescent="0.35">
      <c r="A2045" t="str">
        <f>IF('Support - Calculation Detail'!A2045="","",LEFT('Support - Calculation Detail'!A2045,7)&amp;"-"&amp;RIGHT('Support - Calculation Detail'!A2045,2))</f>
        <v>5520009-FT</v>
      </c>
      <c r="B2045" t="str">
        <f>IF('Support - Calculation Detail'!C2045="","",'Support - Calculation Detail'!C2045)</f>
        <v>55</v>
      </c>
      <c r="C2045" t="str">
        <f>IF('Support - Calculation Detail'!B2045="","",'Support - Calculation Detail'!B2045)</f>
        <v>N</v>
      </c>
      <c r="D2045">
        <f>IF('Support - Calculation Detail'!D2045="","",'Support - Calculation Detail'!D2045)</f>
        <v>0</v>
      </c>
      <c r="E2045">
        <f>IF('Support - Calculation Detail'!E2045="","",'Support - Calculation Detail'!E2045)</f>
        <v>756250</v>
      </c>
      <c r="G2045">
        <f>IF('Support - Calculation Detail'!F2045="","",'Support - Calculation Detail'!F2045)</f>
        <v>756250</v>
      </c>
      <c r="H2045">
        <f>IF('Support - Calculation Detail'!G2045="","",'Support - Calculation Detail'!G2045)</f>
        <v>1.04</v>
      </c>
      <c r="I2045">
        <f>IF('Support - Calculation Detail'!H2045="","",'Support - Calculation Detail'!H2045)</f>
        <v>786500</v>
      </c>
      <c r="J2045">
        <f>IF('Support - Calculation Detail'!I2045="","",'Support - Calculation Detail'!I2045)</f>
        <v>0</v>
      </c>
      <c r="K2045">
        <f>IF('Support - Calculation Detail'!K2045="","",'Support - Calculation Detail'!K2045)</f>
        <v>786500</v>
      </c>
      <c r="L2045">
        <f>IF('Support - Calculation Detail'!L2045="","",'Support - Calculation Detail'!L2045)</f>
        <v>0</v>
      </c>
      <c r="M2045">
        <f>IF('Support - Calculation Detail'!M2045="","",'Support - Calculation Detail'!M2045)</f>
        <v>0</v>
      </c>
      <c r="N2045">
        <f>IF('Support - Calculation Detail'!N2045="","",'Support - Calculation Detail'!N2045)</f>
        <v>0</v>
      </c>
      <c r="P2045">
        <f>IF('Support - Calculation Detail'!O2045="","",'Support - Calculation Detail'!O2045)</f>
        <v>786500</v>
      </c>
      <c r="Q2045" t="b">
        <v>1</v>
      </c>
      <c r="R2045" t="str">
        <f t="shared" si="155"/>
        <v>5520009</v>
      </c>
      <c r="S2045" t="str">
        <f t="shared" si="156"/>
        <v>5520009-FT</v>
      </c>
      <c r="T2045" t="str">
        <f t="shared" si="157"/>
        <v>5520009-FT</v>
      </c>
      <c r="U2045" t="str">
        <f t="shared" si="158"/>
        <v>2</v>
      </c>
      <c r="V2045" t="str">
        <f t="shared" si="159"/>
        <v>FT</v>
      </c>
    </row>
    <row r="2046" spans="1:22" x14ac:dyDescent="0.35">
      <c r="A2046" t="str">
        <f>IF('Support - Calculation Detail'!A2046="","",LEFT('Support - Calculation Detail'!A2046,7)&amp;"-"&amp;RIGHT('Support - Calculation Detail'!A2046,2))</f>
        <v>5520010-TF</v>
      </c>
      <c r="B2046" t="str">
        <f>IF('Support - Calculation Detail'!C2046="","",'Support - Calculation Detail'!C2046)</f>
        <v>55</v>
      </c>
      <c r="C2046" t="str">
        <f>IF('Support - Calculation Detail'!B2046="","",'Support - Calculation Detail'!B2046)</f>
        <v>N</v>
      </c>
      <c r="D2046">
        <f>IF('Support - Calculation Detail'!D2046="","",'Support - Calculation Detail'!D2046)</f>
        <v>55181</v>
      </c>
      <c r="E2046">
        <f>IF('Support - Calculation Detail'!E2046="","",'Support - Calculation Detail'!E2046)</f>
        <v>0</v>
      </c>
      <c r="G2046">
        <f>IF('Support - Calculation Detail'!F2046="","",'Support - Calculation Detail'!F2046)</f>
        <v>55181</v>
      </c>
      <c r="H2046">
        <f>IF('Support - Calculation Detail'!G2046="","",'Support - Calculation Detail'!G2046)</f>
        <v>1.04</v>
      </c>
      <c r="I2046">
        <f>IF('Support - Calculation Detail'!H2046="","",'Support - Calculation Detail'!H2046)</f>
        <v>57388</v>
      </c>
      <c r="J2046">
        <f>IF('Support - Calculation Detail'!I2046="","",'Support - Calculation Detail'!I2046)</f>
        <v>0</v>
      </c>
      <c r="K2046">
        <f>IF('Support - Calculation Detail'!K2046="","",'Support - Calculation Detail'!K2046)</f>
        <v>57388</v>
      </c>
      <c r="L2046">
        <f>IF('Support - Calculation Detail'!L2046="","",'Support - Calculation Detail'!L2046)</f>
        <v>0</v>
      </c>
      <c r="M2046">
        <f>IF('Support - Calculation Detail'!M2046="","",'Support - Calculation Detail'!M2046)</f>
        <v>0</v>
      </c>
      <c r="N2046">
        <f>IF('Support - Calculation Detail'!N2046="","",'Support - Calculation Detail'!N2046)</f>
        <v>0</v>
      </c>
      <c r="P2046">
        <f>IF('Support - Calculation Detail'!O2046="","",'Support - Calculation Detail'!O2046)</f>
        <v>57388</v>
      </c>
      <c r="Q2046" t="b">
        <v>1</v>
      </c>
      <c r="R2046" t="str">
        <f t="shared" si="155"/>
        <v>5520010</v>
      </c>
      <c r="S2046" t="str">
        <f t="shared" si="156"/>
        <v>5520010-TF</v>
      </c>
      <c r="T2046" t="str">
        <f t="shared" si="157"/>
        <v>5520010-TF</v>
      </c>
      <c r="U2046" t="str">
        <f t="shared" si="158"/>
        <v>2</v>
      </c>
      <c r="V2046" t="str">
        <f t="shared" si="159"/>
        <v>TF</v>
      </c>
    </row>
    <row r="2047" spans="1:22" x14ac:dyDescent="0.35">
      <c r="A2047" t="str">
        <f>IF('Support - Calculation Detail'!A2047="","",LEFT('Support - Calculation Detail'!A2047,7)&amp;"-"&amp;RIGHT('Support - Calculation Detail'!A2047,2))</f>
        <v>5520010-UT</v>
      </c>
      <c r="B2047" t="str">
        <f>IF('Support - Calculation Detail'!C2047="","",'Support - Calculation Detail'!C2047)</f>
        <v>55</v>
      </c>
      <c r="C2047" t="str">
        <f>IF('Support - Calculation Detail'!B2047="","",'Support - Calculation Detail'!B2047)</f>
        <v>N</v>
      </c>
      <c r="D2047">
        <f>IF('Support - Calculation Detail'!D2047="","",'Support - Calculation Detail'!D2047)</f>
        <v>18017</v>
      </c>
      <c r="E2047">
        <f>IF('Support - Calculation Detail'!E2047="","",'Support - Calculation Detail'!E2047)</f>
        <v>0</v>
      </c>
      <c r="G2047">
        <f>IF('Support - Calculation Detail'!F2047="","",'Support - Calculation Detail'!F2047)</f>
        <v>18017</v>
      </c>
      <c r="H2047">
        <f>IF('Support - Calculation Detail'!G2047="","",'Support - Calculation Detail'!G2047)</f>
        <v>1.04</v>
      </c>
      <c r="I2047">
        <f>IF('Support - Calculation Detail'!H2047="","",'Support - Calculation Detail'!H2047)</f>
        <v>18738</v>
      </c>
      <c r="J2047">
        <f>IF('Support - Calculation Detail'!I2047="","",'Support - Calculation Detail'!I2047)</f>
        <v>0</v>
      </c>
      <c r="K2047">
        <f>IF('Support - Calculation Detail'!K2047="","",'Support - Calculation Detail'!K2047)</f>
        <v>18738</v>
      </c>
      <c r="L2047">
        <f>IF('Support - Calculation Detail'!L2047="","",'Support - Calculation Detail'!L2047)</f>
        <v>0</v>
      </c>
      <c r="M2047">
        <f>IF('Support - Calculation Detail'!M2047="","",'Support - Calculation Detail'!M2047)</f>
        <v>0</v>
      </c>
      <c r="N2047">
        <f>IF('Support - Calculation Detail'!N2047="","",'Support - Calculation Detail'!N2047)</f>
        <v>0</v>
      </c>
      <c r="P2047">
        <f>IF('Support - Calculation Detail'!O2047="","",'Support - Calculation Detail'!O2047)</f>
        <v>18738</v>
      </c>
      <c r="Q2047" t="b">
        <v>1</v>
      </c>
      <c r="R2047" t="str">
        <f t="shared" si="155"/>
        <v>5520010</v>
      </c>
      <c r="S2047" t="str">
        <f t="shared" si="156"/>
        <v>5520010-UT</v>
      </c>
      <c r="T2047" t="str">
        <f t="shared" si="157"/>
        <v>5520010-UT</v>
      </c>
      <c r="U2047" t="str">
        <f t="shared" si="158"/>
        <v>2</v>
      </c>
      <c r="V2047" t="str">
        <f t="shared" si="159"/>
        <v>UT</v>
      </c>
    </row>
    <row r="2048" spans="1:22" x14ac:dyDescent="0.35">
      <c r="A2048" t="str">
        <f>IF('Support - Calculation Detail'!A2048="","",LEFT('Support - Calculation Detail'!A2048,7)&amp;"-"&amp;RIGHT('Support - Calculation Detail'!A2048,2))</f>
        <v>5520011-UT</v>
      </c>
      <c r="B2048" t="str">
        <f>IF('Support - Calculation Detail'!C2048="","",'Support - Calculation Detail'!C2048)</f>
        <v>55</v>
      </c>
      <c r="C2048" t="str">
        <f>IF('Support - Calculation Detail'!B2048="","",'Support - Calculation Detail'!B2048)</f>
        <v>N</v>
      </c>
      <c r="D2048">
        <f>IF('Support - Calculation Detail'!D2048="","",'Support - Calculation Detail'!D2048)</f>
        <v>83110</v>
      </c>
      <c r="E2048">
        <f>IF('Support - Calculation Detail'!E2048="","",'Support - Calculation Detail'!E2048)</f>
        <v>0</v>
      </c>
      <c r="G2048">
        <f>IF('Support - Calculation Detail'!F2048="","",'Support - Calculation Detail'!F2048)</f>
        <v>83110</v>
      </c>
      <c r="H2048">
        <f>IF('Support - Calculation Detail'!G2048="","",'Support - Calculation Detail'!G2048)</f>
        <v>1.04</v>
      </c>
      <c r="I2048">
        <f>IF('Support - Calculation Detail'!H2048="","",'Support - Calculation Detail'!H2048)</f>
        <v>86434</v>
      </c>
      <c r="J2048">
        <f>IF('Support - Calculation Detail'!I2048="","",'Support - Calculation Detail'!I2048)</f>
        <v>0</v>
      </c>
      <c r="K2048">
        <f>IF('Support - Calculation Detail'!K2048="","",'Support - Calculation Detail'!K2048)</f>
        <v>86434</v>
      </c>
      <c r="L2048">
        <f>IF('Support - Calculation Detail'!L2048="","",'Support - Calculation Detail'!L2048)</f>
        <v>0</v>
      </c>
      <c r="M2048">
        <f>IF('Support - Calculation Detail'!M2048="","",'Support - Calculation Detail'!M2048)</f>
        <v>0</v>
      </c>
      <c r="N2048">
        <f>IF('Support - Calculation Detail'!N2048="","",'Support - Calculation Detail'!N2048)</f>
        <v>0</v>
      </c>
      <c r="P2048">
        <f>IF('Support - Calculation Detail'!O2048="","",'Support - Calculation Detail'!O2048)</f>
        <v>86434</v>
      </c>
      <c r="Q2048" t="b">
        <v>1</v>
      </c>
      <c r="R2048" t="str">
        <f t="shared" si="155"/>
        <v>5520011</v>
      </c>
      <c r="S2048" t="str">
        <f t="shared" si="156"/>
        <v>5520011-UT</v>
      </c>
      <c r="T2048" t="str">
        <f t="shared" si="157"/>
        <v>5520011-UT</v>
      </c>
      <c r="U2048" t="str">
        <f t="shared" si="158"/>
        <v>2</v>
      </c>
      <c r="V2048" t="str">
        <f t="shared" si="159"/>
        <v>UT</v>
      </c>
    </row>
    <row r="2049" spans="1:22" x14ac:dyDescent="0.35">
      <c r="A2049" t="str">
        <f>IF('Support - Calculation Detail'!A2049="","",LEFT('Support - Calculation Detail'!A2049,7)&amp;"-"&amp;RIGHT('Support - Calculation Detail'!A2049,2))</f>
        <v>5520011-TF</v>
      </c>
      <c r="B2049" t="str">
        <f>IF('Support - Calculation Detail'!C2049="","",'Support - Calculation Detail'!C2049)</f>
        <v>55</v>
      </c>
      <c r="C2049" t="str">
        <f>IF('Support - Calculation Detail'!B2049="","",'Support - Calculation Detail'!B2049)</f>
        <v>N</v>
      </c>
      <c r="D2049">
        <f>IF('Support - Calculation Detail'!D2049="","",'Support - Calculation Detail'!D2049)</f>
        <v>1058331</v>
      </c>
      <c r="E2049">
        <f>IF('Support - Calculation Detail'!E2049="","",'Support - Calculation Detail'!E2049)</f>
        <v>122726</v>
      </c>
      <c r="G2049">
        <f>IF('Support - Calculation Detail'!F2049="","",'Support - Calculation Detail'!F2049)</f>
        <v>1181057</v>
      </c>
      <c r="H2049">
        <f>IF('Support - Calculation Detail'!G2049="","",'Support - Calculation Detail'!G2049)</f>
        <v>1.04</v>
      </c>
      <c r="I2049">
        <f>IF('Support - Calculation Detail'!H2049="","",'Support - Calculation Detail'!H2049)</f>
        <v>1228299</v>
      </c>
      <c r="J2049">
        <f>IF('Support - Calculation Detail'!I2049="","",'Support - Calculation Detail'!I2049)</f>
        <v>0</v>
      </c>
      <c r="K2049">
        <f>IF('Support - Calculation Detail'!K2049="","",'Support - Calculation Detail'!K2049)</f>
        <v>1228299</v>
      </c>
      <c r="L2049">
        <f>IF('Support - Calculation Detail'!L2049="","",'Support - Calculation Detail'!L2049)</f>
        <v>0</v>
      </c>
      <c r="M2049">
        <f>IF('Support - Calculation Detail'!M2049="","",'Support - Calculation Detail'!M2049)</f>
        <v>0</v>
      </c>
      <c r="N2049">
        <f>IF('Support - Calculation Detail'!N2049="","",'Support - Calculation Detail'!N2049)</f>
        <v>0</v>
      </c>
      <c r="P2049">
        <f>IF('Support - Calculation Detail'!O2049="","",'Support - Calculation Detail'!O2049)</f>
        <v>1228299</v>
      </c>
      <c r="Q2049" t="b">
        <v>1</v>
      </c>
      <c r="R2049" t="str">
        <f t="shared" si="155"/>
        <v>5520011</v>
      </c>
      <c r="S2049" t="str">
        <f t="shared" si="156"/>
        <v>5520011-TF</v>
      </c>
      <c r="T2049" t="str">
        <f t="shared" si="157"/>
        <v>5520011-TF</v>
      </c>
      <c r="U2049" t="str">
        <f t="shared" si="158"/>
        <v>2</v>
      </c>
      <c r="V2049" t="str">
        <f t="shared" si="159"/>
        <v>TF</v>
      </c>
    </row>
    <row r="2050" spans="1:22" x14ac:dyDescent="0.35">
      <c r="A2050" t="str">
        <f>IF('Support - Calculation Detail'!A2050="","",LEFT('Support - Calculation Detail'!A2050,7)&amp;"-"&amp;RIGHT('Support - Calculation Detail'!A2050,2))</f>
        <v>5520012-UT</v>
      </c>
      <c r="B2050" t="str">
        <f>IF('Support - Calculation Detail'!C2050="","",'Support - Calculation Detail'!C2050)</f>
        <v>55</v>
      </c>
      <c r="C2050" t="str">
        <f>IF('Support - Calculation Detail'!B2050="","",'Support - Calculation Detail'!B2050)</f>
        <v>N</v>
      </c>
      <c r="D2050">
        <f>IF('Support - Calculation Detail'!D2050="","",'Support - Calculation Detail'!D2050)</f>
        <v>63681</v>
      </c>
      <c r="E2050">
        <f>IF('Support - Calculation Detail'!E2050="","",'Support - Calculation Detail'!E2050)</f>
        <v>0</v>
      </c>
      <c r="G2050">
        <f>IF('Support - Calculation Detail'!F2050="","",'Support - Calculation Detail'!F2050)</f>
        <v>63681</v>
      </c>
      <c r="H2050">
        <f>IF('Support - Calculation Detail'!G2050="","",'Support - Calculation Detail'!G2050)</f>
        <v>1.04</v>
      </c>
      <c r="I2050">
        <f>IF('Support - Calculation Detail'!H2050="","",'Support - Calculation Detail'!H2050)</f>
        <v>66228</v>
      </c>
      <c r="J2050">
        <f>IF('Support - Calculation Detail'!I2050="","",'Support - Calculation Detail'!I2050)</f>
        <v>0</v>
      </c>
      <c r="K2050">
        <f>IF('Support - Calculation Detail'!K2050="","",'Support - Calculation Detail'!K2050)</f>
        <v>66228</v>
      </c>
      <c r="L2050">
        <f>IF('Support - Calculation Detail'!L2050="","",'Support - Calculation Detail'!L2050)</f>
        <v>0</v>
      </c>
      <c r="M2050">
        <f>IF('Support - Calculation Detail'!M2050="","",'Support - Calculation Detail'!M2050)</f>
        <v>0</v>
      </c>
      <c r="N2050">
        <f>IF('Support - Calculation Detail'!N2050="","",'Support - Calculation Detail'!N2050)</f>
        <v>0</v>
      </c>
      <c r="P2050">
        <f>IF('Support - Calculation Detail'!O2050="","",'Support - Calculation Detail'!O2050)</f>
        <v>66228</v>
      </c>
      <c r="Q2050" t="b">
        <v>1</v>
      </c>
      <c r="R2050" t="str">
        <f t="shared" si="155"/>
        <v>5520012</v>
      </c>
      <c r="S2050" t="str">
        <f t="shared" si="156"/>
        <v>5520012-UT</v>
      </c>
      <c r="T2050" t="str">
        <f t="shared" si="157"/>
        <v>5520012-UT</v>
      </c>
      <c r="U2050" t="str">
        <f t="shared" si="158"/>
        <v>2</v>
      </c>
      <c r="V2050" t="str">
        <f t="shared" si="159"/>
        <v>UT</v>
      </c>
    </row>
    <row r="2051" spans="1:22" x14ac:dyDescent="0.35">
      <c r="A2051" t="str">
        <f>IF('Support - Calculation Detail'!A2051="","",LEFT('Support - Calculation Detail'!A2051,7)&amp;"-"&amp;RIGHT('Support - Calculation Detail'!A2051,2))</f>
        <v>5520013-UT</v>
      </c>
      <c r="B2051" t="str">
        <f>IF('Support - Calculation Detail'!C2051="","",'Support - Calculation Detail'!C2051)</f>
        <v>55</v>
      </c>
      <c r="C2051" t="str">
        <f>IF('Support - Calculation Detail'!B2051="","",'Support - Calculation Detail'!B2051)</f>
        <v>N</v>
      </c>
      <c r="D2051">
        <f>IF('Support - Calculation Detail'!D2051="","",'Support - Calculation Detail'!D2051)</f>
        <v>4857</v>
      </c>
      <c r="E2051">
        <f>IF('Support - Calculation Detail'!E2051="","",'Support - Calculation Detail'!E2051)</f>
        <v>0</v>
      </c>
      <c r="G2051">
        <f>IF('Support - Calculation Detail'!F2051="","",'Support - Calculation Detail'!F2051)</f>
        <v>4857</v>
      </c>
      <c r="H2051">
        <f>IF('Support - Calculation Detail'!G2051="","",'Support - Calculation Detail'!G2051)</f>
        <v>1.04</v>
      </c>
      <c r="I2051">
        <f>IF('Support - Calculation Detail'!H2051="","",'Support - Calculation Detail'!H2051)</f>
        <v>5051</v>
      </c>
      <c r="J2051">
        <f>IF('Support - Calculation Detail'!I2051="","",'Support - Calculation Detail'!I2051)</f>
        <v>0</v>
      </c>
      <c r="K2051">
        <f>IF('Support - Calculation Detail'!K2051="","",'Support - Calculation Detail'!K2051)</f>
        <v>5051</v>
      </c>
      <c r="L2051">
        <f>IF('Support - Calculation Detail'!L2051="","",'Support - Calculation Detail'!L2051)</f>
        <v>0</v>
      </c>
      <c r="M2051">
        <f>IF('Support - Calculation Detail'!M2051="","",'Support - Calculation Detail'!M2051)</f>
        <v>0</v>
      </c>
      <c r="N2051">
        <f>IF('Support - Calculation Detail'!N2051="","",'Support - Calculation Detail'!N2051)</f>
        <v>0</v>
      </c>
      <c r="P2051">
        <f>IF('Support - Calculation Detail'!O2051="","",'Support - Calculation Detail'!O2051)</f>
        <v>5051</v>
      </c>
      <c r="Q2051" t="b">
        <v>1</v>
      </c>
      <c r="R2051" t="str">
        <f t="shared" ref="R2051:R2114" si="160">LEFT(A2051,7)</f>
        <v>5520013</v>
      </c>
      <c r="S2051" t="str">
        <f t="shared" ref="S2051:S2114" si="161">A2051</f>
        <v>5520013-UT</v>
      </c>
      <c r="T2051" t="str">
        <f t="shared" ref="T2051:T2114" si="162">S2051</f>
        <v>5520013-UT</v>
      </c>
      <c r="U2051" t="str">
        <f t="shared" ref="U2051:U2114" si="163">MID(S2051,3,1)</f>
        <v>2</v>
      </c>
      <c r="V2051" t="str">
        <f t="shared" ref="V2051:V2114" si="164">RIGHT(T2051,2)</f>
        <v>UT</v>
      </c>
    </row>
    <row r="2052" spans="1:22" x14ac:dyDescent="0.35">
      <c r="A2052" t="str">
        <f>IF('Support - Calculation Detail'!A2052="","",LEFT('Support - Calculation Detail'!A2052,7)&amp;"-"&amp;RIGHT('Support - Calculation Detail'!A2052,2))</f>
        <v>5520013-TF</v>
      </c>
      <c r="B2052" t="str">
        <f>IF('Support - Calculation Detail'!C2052="","",'Support - Calculation Detail'!C2052)</f>
        <v>55</v>
      </c>
      <c r="C2052" t="str">
        <f>IF('Support - Calculation Detail'!B2052="","",'Support - Calculation Detail'!B2052)</f>
        <v>N</v>
      </c>
      <c r="D2052">
        <f>IF('Support - Calculation Detail'!D2052="","",'Support - Calculation Detail'!D2052)</f>
        <v>19950</v>
      </c>
      <c r="E2052">
        <f>IF('Support - Calculation Detail'!E2052="","",'Support - Calculation Detail'!E2052)</f>
        <v>0</v>
      </c>
      <c r="G2052">
        <f>IF('Support - Calculation Detail'!F2052="","",'Support - Calculation Detail'!F2052)</f>
        <v>19950</v>
      </c>
      <c r="H2052">
        <f>IF('Support - Calculation Detail'!G2052="","",'Support - Calculation Detail'!G2052)</f>
        <v>1.04</v>
      </c>
      <c r="I2052">
        <f>IF('Support - Calculation Detail'!H2052="","",'Support - Calculation Detail'!H2052)</f>
        <v>20748</v>
      </c>
      <c r="J2052">
        <f>IF('Support - Calculation Detail'!I2052="","",'Support - Calculation Detail'!I2052)</f>
        <v>0</v>
      </c>
      <c r="K2052">
        <f>IF('Support - Calculation Detail'!K2052="","",'Support - Calculation Detail'!K2052)</f>
        <v>20748</v>
      </c>
      <c r="L2052">
        <f>IF('Support - Calculation Detail'!L2052="","",'Support - Calculation Detail'!L2052)</f>
        <v>0</v>
      </c>
      <c r="M2052">
        <f>IF('Support - Calculation Detail'!M2052="","",'Support - Calculation Detail'!M2052)</f>
        <v>0</v>
      </c>
      <c r="N2052">
        <f>IF('Support - Calculation Detail'!N2052="","",'Support - Calculation Detail'!N2052)</f>
        <v>0</v>
      </c>
      <c r="P2052">
        <f>IF('Support - Calculation Detail'!O2052="","",'Support - Calculation Detail'!O2052)</f>
        <v>20748</v>
      </c>
      <c r="Q2052" t="b">
        <v>1</v>
      </c>
      <c r="R2052" t="str">
        <f t="shared" si="160"/>
        <v>5520013</v>
      </c>
      <c r="S2052" t="str">
        <f t="shared" si="161"/>
        <v>5520013-TF</v>
      </c>
      <c r="T2052" t="str">
        <f t="shared" si="162"/>
        <v>5520013-TF</v>
      </c>
      <c r="U2052" t="str">
        <f t="shared" si="163"/>
        <v>2</v>
      </c>
      <c r="V2052" t="str">
        <f t="shared" si="164"/>
        <v>TF</v>
      </c>
    </row>
    <row r="2053" spans="1:22" x14ac:dyDescent="0.35">
      <c r="A2053" t="str">
        <f>IF('Support - Calculation Detail'!A2053="","",LEFT('Support - Calculation Detail'!A2053,7)&amp;"-"&amp;RIGHT('Support - Calculation Detail'!A2053,2))</f>
        <v>5520014-TF</v>
      </c>
      <c r="B2053" t="str">
        <f>IF('Support - Calculation Detail'!C2053="","",'Support - Calculation Detail'!C2053)</f>
        <v>55</v>
      </c>
      <c r="C2053" t="str">
        <f>IF('Support - Calculation Detail'!B2053="","",'Support - Calculation Detail'!B2053)</f>
        <v>N</v>
      </c>
      <c r="D2053">
        <f>IF('Support - Calculation Detail'!D2053="","",'Support - Calculation Detail'!D2053)</f>
        <v>524185</v>
      </c>
      <c r="E2053">
        <f>IF('Support - Calculation Detail'!E2053="","",'Support - Calculation Detail'!E2053)</f>
        <v>0</v>
      </c>
      <c r="G2053">
        <f>IF('Support - Calculation Detail'!F2053="","",'Support - Calculation Detail'!F2053)</f>
        <v>524185</v>
      </c>
      <c r="H2053">
        <f>IF('Support - Calculation Detail'!G2053="","",'Support - Calculation Detail'!G2053)</f>
        <v>1.04</v>
      </c>
      <c r="I2053">
        <f>IF('Support - Calculation Detail'!H2053="","",'Support - Calculation Detail'!H2053)</f>
        <v>545152</v>
      </c>
      <c r="J2053">
        <f>IF('Support - Calculation Detail'!I2053="","",'Support - Calculation Detail'!I2053)</f>
        <v>0</v>
      </c>
      <c r="K2053">
        <f>IF('Support - Calculation Detail'!K2053="","",'Support - Calculation Detail'!K2053)</f>
        <v>545152</v>
      </c>
      <c r="L2053">
        <f>IF('Support - Calculation Detail'!L2053="","",'Support - Calculation Detail'!L2053)</f>
        <v>0</v>
      </c>
      <c r="M2053">
        <f>IF('Support - Calculation Detail'!M2053="","",'Support - Calculation Detail'!M2053)</f>
        <v>0</v>
      </c>
      <c r="N2053">
        <f>IF('Support - Calculation Detail'!N2053="","",'Support - Calculation Detail'!N2053)</f>
        <v>0</v>
      </c>
      <c r="P2053">
        <f>IF('Support - Calculation Detail'!O2053="","",'Support - Calculation Detail'!O2053)</f>
        <v>545152</v>
      </c>
      <c r="Q2053" t="b">
        <v>1</v>
      </c>
      <c r="R2053" t="str">
        <f t="shared" si="160"/>
        <v>5520014</v>
      </c>
      <c r="S2053" t="str">
        <f t="shared" si="161"/>
        <v>5520014-TF</v>
      </c>
      <c r="T2053" t="str">
        <f t="shared" si="162"/>
        <v>5520014-TF</v>
      </c>
      <c r="U2053" t="str">
        <f t="shared" si="163"/>
        <v>2</v>
      </c>
      <c r="V2053" t="str">
        <f t="shared" si="164"/>
        <v>TF</v>
      </c>
    </row>
    <row r="2054" spans="1:22" x14ac:dyDescent="0.35">
      <c r="A2054" t="str">
        <f>IF('Support - Calculation Detail'!A2054="","",LEFT('Support - Calculation Detail'!A2054,7)&amp;"-"&amp;RIGHT('Support - Calculation Detail'!A2054,2))</f>
        <v>5520014-UT</v>
      </c>
      <c r="B2054" t="str">
        <f>IF('Support - Calculation Detail'!C2054="","",'Support - Calculation Detail'!C2054)</f>
        <v>55</v>
      </c>
      <c r="C2054" t="str">
        <f>IF('Support - Calculation Detail'!B2054="","",'Support - Calculation Detail'!B2054)</f>
        <v>N</v>
      </c>
      <c r="D2054">
        <f>IF('Support - Calculation Detail'!D2054="","",'Support - Calculation Detail'!D2054)</f>
        <v>202017</v>
      </c>
      <c r="E2054">
        <f>IF('Support - Calculation Detail'!E2054="","",'Support - Calculation Detail'!E2054)</f>
        <v>0</v>
      </c>
      <c r="G2054">
        <f>IF('Support - Calculation Detail'!F2054="","",'Support - Calculation Detail'!F2054)</f>
        <v>202017</v>
      </c>
      <c r="H2054">
        <f>IF('Support - Calculation Detail'!G2054="","",'Support - Calculation Detail'!G2054)</f>
        <v>1.04</v>
      </c>
      <c r="I2054">
        <f>IF('Support - Calculation Detail'!H2054="","",'Support - Calculation Detail'!H2054)</f>
        <v>210098</v>
      </c>
      <c r="J2054">
        <f>IF('Support - Calculation Detail'!I2054="","",'Support - Calculation Detail'!I2054)</f>
        <v>0</v>
      </c>
      <c r="K2054">
        <f>IF('Support - Calculation Detail'!K2054="","",'Support - Calculation Detail'!K2054)</f>
        <v>210098</v>
      </c>
      <c r="L2054">
        <f>IF('Support - Calculation Detail'!L2054="","",'Support - Calculation Detail'!L2054)</f>
        <v>0</v>
      </c>
      <c r="M2054">
        <f>IF('Support - Calculation Detail'!M2054="","",'Support - Calculation Detail'!M2054)</f>
        <v>0</v>
      </c>
      <c r="N2054">
        <f>IF('Support - Calculation Detail'!N2054="","",'Support - Calculation Detail'!N2054)</f>
        <v>0</v>
      </c>
      <c r="P2054">
        <f>IF('Support - Calculation Detail'!O2054="","",'Support - Calculation Detail'!O2054)</f>
        <v>210098</v>
      </c>
      <c r="Q2054" t="b">
        <v>1</v>
      </c>
      <c r="R2054" t="str">
        <f t="shared" si="160"/>
        <v>5520014</v>
      </c>
      <c r="S2054" t="str">
        <f t="shared" si="161"/>
        <v>5520014-UT</v>
      </c>
      <c r="T2054" t="str">
        <f t="shared" si="162"/>
        <v>5520014-UT</v>
      </c>
      <c r="U2054" t="str">
        <f t="shared" si="163"/>
        <v>2</v>
      </c>
      <c r="V2054" t="str">
        <f t="shared" si="164"/>
        <v>UT</v>
      </c>
    </row>
    <row r="2055" spans="1:22" x14ac:dyDescent="0.35">
      <c r="A2055" t="str">
        <f>IF('Support - Calculation Detail'!A2055="","",LEFT('Support - Calculation Detail'!A2055,7)&amp;"-"&amp;RIGHT('Support - Calculation Detail'!A2055,2))</f>
        <v>5550160-UT</v>
      </c>
      <c r="B2055" t="str">
        <f>IF('Support - Calculation Detail'!C2055="","",'Support - Calculation Detail'!C2055)</f>
        <v>55</v>
      </c>
      <c r="C2055" t="str">
        <f>IF('Support - Calculation Detail'!B2055="","",'Support - Calculation Detail'!B2055)</f>
        <v>N</v>
      </c>
      <c r="D2055">
        <f>IF('Support - Calculation Detail'!D2055="","",'Support - Calculation Detail'!D2055)</f>
        <v>1342858</v>
      </c>
      <c r="E2055">
        <f>IF('Support - Calculation Detail'!E2055="","",'Support - Calculation Detail'!E2055)</f>
        <v>0</v>
      </c>
      <c r="G2055">
        <f>IF('Support - Calculation Detail'!F2055="","",'Support - Calculation Detail'!F2055)</f>
        <v>1342858</v>
      </c>
      <c r="H2055">
        <f>IF('Support - Calculation Detail'!G2055="","",'Support - Calculation Detail'!G2055)</f>
        <v>1.04</v>
      </c>
      <c r="I2055">
        <f>IF('Support - Calculation Detail'!H2055="","",'Support - Calculation Detail'!H2055)</f>
        <v>1396572</v>
      </c>
      <c r="J2055">
        <f>IF('Support - Calculation Detail'!I2055="","",'Support - Calculation Detail'!I2055)</f>
        <v>0</v>
      </c>
      <c r="K2055">
        <f>IF('Support - Calculation Detail'!K2055="","",'Support - Calculation Detail'!K2055)</f>
        <v>1396572</v>
      </c>
      <c r="L2055">
        <f>IF('Support - Calculation Detail'!L2055="","",'Support - Calculation Detail'!L2055)</f>
        <v>0</v>
      </c>
      <c r="M2055">
        <f>IF('Support - Calculation Detail'!M2055="","",'Support - Calculation Detail'!M2055)</f>
        <v>0</v>
      </c>
      <c r="N2055">
        <f>IF('Support - Calculation Detail'!N2055="","",'Support - Calculation Detail'!N2055)</f>
        <v>0</v>
      </c>
      <c r="P2055">
        <f>IF('Support - Calculation Detail'!O2055="","",'Support - Calculation Detail'!O2055)</f>
        <v>1396572</v>
      </c>
      <c r="Q2055" t="b">
        <v>1</v>
      </c>
      <c r="R2055" t="str">
        <f t="shared" si="160"/>
        <v>5550160</v>
      </c>
      <c r="S2055" t="str">
        <f t="shared" si="161"/>
        <v>5550160-UT</v>
      </c>
      <c r="T2055" t="str">
        <f t="shared" si="162"/>
        <v>5550160-UT</v>
      </c>
      <c r="U2055" t="str">
        <f t="shared" si="163"/>
        <v>5</v>
      </c>
      <c r="V2055" t="str">
        <f t="shared" si="164"/>
        <v>UT</v>
      </c>
    </row>
    <row r="2056" spans="1:22" x14ac:dyDescent="0.35">
      <c r="A2056" t="str">
        <f>IF('Support - Calculation Detail'!A2056="","",LEFT('Support - Calculation Detail'!A2056,7)&amp;"-"&amp;RIGHT('Support - Calculation Detail'!A2056,2))</f>
        <v>5550161-UT</v>
      </c>
      <c r="B2056" t="str">
        <f>IF('Support - Calculation Detail'!C2056="","",'Support - Calculation Detail'!C2056)</f>
        <v>55</v>
      </c>
      <c r="C2056" t="str">
        <f>IF('Support - Calculation Detail'!B2056="","",'Support - Calculation Detail'!B2056)</f>
        <v>N</v>
      </c>
      <c r="D2056">
        <f>IF('Support - Calculation Detail'!D2056="","",'Support - Calculation Detail'!D2056)</f>
        <v>315968</v>
      </c>
      <c r="E2056">
        <f>IF('Support - Calculation Detail'!E2056="","",'Support - Calculation Detail'!E2056)</f>
        <v>0</v>
      </c>
      <c r="G2056">
        <f>IF('Support - Calculation Detail'!F2056="","",'Support - Calculation Detail'!F2056)</f>
        <v>315968</v>
      </c>
      <c r="H2056">
        <f>IF('Support - Calculation Detail'!G2056="","",'Support - Calculation Detail'!G2056)</f>
        <v>1.04</v>
      </c>
      <c r="I2056">
        <f>IF('Support - Calculation Detail'!H2056="","",'Support - Calculation Detail'!H2056)</f>
        <v>328607</v>
      </c>
      <c r="J2056">
        <f>IF('Support - Calculation Detail'!I2056="","",'Support - Calculation Detail'!I2056)</f>
        <v>0</v>
      </c>
      <c r="K2056">
        <f>IF('Support - Calculation Detail'!K2056="","",'Support - Calculation Detail'!K2056)</f>
        <v>328607</v>
      </c>
      <c r="L2056">
        <f>IF('Support - Calculation Detail'!L2056="","",'Support - Calculation Detail'!L2056)</f>
        <v>0</v>
      </c>
      <c r="M2056">
        <f>IF('Support - Calculation Detail'!M2056="","",'Support - Calculation Detail'!M2056)</f>
        <v>0</v>
      </c>
      <c r="N2056">
        <f>IF('Support - Calculation Detail'!N2056="","",'Support - Calculation Detail'!N2056)</f>
        <v>0</v>
      </c>
      <c r="P2056">
        <f>IF('Support - Calculation Detail'!O2056="","",'Support - Calculation Detail'!O2056)</f>
        <v>328607</v>
      </c>
      <c r="Q2056" t="b">
        <v>1</v>
      </c>
      <c r="R2056" t="str">
        <f t="shared" si="160"/>
        <v>5550161</v>
      </c>
      <c r="S2056" t="str">
        <f t="shared" si="161"/>
        <v>5550161-UT</v>
      </c>
      <c r="T2056" t="str">
        <f t="shared" si="162"/>
        <v>5550161-UT</v>
      </c>
      <c r="U2056" t="str">
        <f t="shared" si="163"/>
        <v>5</v>
      </c>
      <c r="V2056" t="str">
        <f t="shared" si="164"/>
        <v>UT</v>
      </c>
    </row>
    <row r="2057" spans="1:22" x14ac:dyDescent="0.35">
      <c r="A2057" t="str">
        <f>IF('Support - Calculation Detail'!A2057="","",LEFT('Support - Calculation Detail'!A2057,7)&amp;"-"&amp;RIGHT('Support - Calculation Detail'!A2057,2))</f>
        <v>5530403-UT</v>
      </c>
      <c r="B2057" t="str">
        <f>IF('Support - Calculation Detail'!C2057="","",'Support - Calculation Detail'!C2057)</f>
        <v>55</v>
      </c>
      <c r="C2057" t="str">
        <f>IF('Support - Calculation Detail'!B2057="","",'Support - Calculation Detail'!B2057)</f>
        <v>N</v>
      </c>
      <c r="D2057">
        <f>IF('Support - Calculation Detail'!D2057="","",'Support - Calculation Detail'!D2057)</f>
        <v>5763463</v>
      </c>
      <c r="E2057">
        <f>IF('Support - Calculation Detail'!E2057="","",'Support - Calculation Detail'!E2057)</f>
        <v>0</v>
      </c>
      <c r="G2057">
        <f>IF('Support - Calculation Detail'!F2057="","",'Support - Calculation Detail'!F2057)</f>
        <v>5763463</v>
      </c>
      <c r="H2057">
        <f>IF('Support - Calculation Detail'!G2057="","",'Support - Calculation Detail'!G2057)</f>
        <v>1.04</v>
      </c>
      <c r="I2057">
        <f>IF('Support - Calculation Detail'!H2057="","",'Support - Calculation Detail'!H2057)</f>
        <v>5994002</v>
      </c>
      <c r="J2057">
        <f>IF('Support - Calculation Detail'!I2057="","",'Support - Calculation Detail'!I2057)</f>
        <v>0</v>
      </c>
      <c r="K2057">
        <f>IF('Support - Calculation Detail'!K2057="","",'Support - Calculation Detail'!K2057)</f>
        <v>5994002</v>
      </c>
      <c r="L2057">
        <f>IF('Support - Calculation Detail'!L2057="","",'Support - Calculation Detail'!L2057)</f>
        <v>255339</v>
      </c>
      <c r="M2057">
        <f>IF('Support - Calculation Detail'!M2057="","",'Support - Calculation Detail'!M2057)</f>
        <v>0</v>
      </c>
      <c r="N2057">
        <f>IF('Support - Calculation Detail'!N2057="","",'Support - Calculation Detail'!N2057)</f>
        <v>0</v>
      </c>
      <c r="P2057">
        <f>IF('Support - Calculation Detail'!O2057="","",'Support - Calculation Detail'!O2057)</f>
        <v>6249341</v>
      </c>
      <c r="Q2057" t="b">
        <v>1</v>
      </c>
      <c r="R2057" t="str">
        <f t="shared" si="160"/>
        <v>5530403</v>
      </c>
      <c r="S2057" t="str">
        <f t="shared" si="161"/>
        <v>5530403-UT</v>
      </c>
      <c r="T2057" t="str">
        <f t="shared" si="162"/>
        <v>5530403-UT</v>
      </c>
      <c r="U2057" t="str">
        <f t="shared" si="163"/>
        <v>3</v>
      </c>
      <c r="V2057" t="str">
        <f t="shared" si="164"/>
        <v>UT</v>
      </c>
    </row>
    <row r="2058" spans="1:22" x14ac:dyDescent="0.35">
      <c r="A2058" t="str">
        <f>IF('Support - Calculation Detail'!A2058="","",LEFT('Support - Calculation Detail'!A2058,7)&amp;"-"&amp;RIGHT('Support - Calculation Detail'!A2058,2))</f>
        <v>5530509-UT</v>
      </c>
      <c r="B2058" t="str">
        <f>IF('Support - Calculation Detail'!C2058="","",'Support - Calculation Detail'!C2058)</f>
        <v>55</v>
      </c>
      <c r="C2058" t="str">
        <f>IF('Support - Calculation Detail'!B2058="","",'Support - Calculation Detail'!B2058)</f>
        <v>N</v>
      </c>
      <c r="D2058">
        <f>IF('Support - Calculation Detail'!D2058="","",'Support - Calculation Detail'!D2058)</f>
        <v>3955681</v>
      </c>
      <c r="E2058">
        <f>IF('Support - Calculation Detail'!E2058="","",'Support - Calculation Detail'!E2058)</f>
        <v>0</v>
      </c>
      <c r="G2058">
        <f>IF('Support - Calculation Detail'!F2058="","",'Support - Calculation Detail'!F2058)</f>
        <v>3955681</v>
      </c>
      <c r="H2058">
        <f>IF('Support - Calculation Detail'!G2058="","",'Support - Calculation Detail'!G2058)</f>
        <v>1.04</v>
      </c>
      <c r="I2058">
        <f>IF('Support - Calculation Detail'!H2058="","",'Support - Calculation Detail'!H2058)</f>
        <v>4113908</v>
      </c>
      <c r="J2058">
        <f>IF('Support - Calculation Detail'!I2058="","",'Support - Calculation Detail'!I2058)</f>
        <v>0</v>
      </c>
      <c r="K2058">
        <f>IF('Support - Calculation Detail'!K2058="","",'Support - Calculation Detail'!K2058)</f>
        <v>4113908</v>
      </c>
      <c r="L2058">
        <f>IF('Support - Calculation Detail'!L2058="","",'Support - Calculation Detail'!L2058)</f>
        <v>334149</v>
      </c>
      <c r="M2058">
        <f>IF('Support - Calculation Detail'!M2058="","",'Support - Calculation Detail'!M2058)</f>
        <v>0</v>
      </c>
      <c r="N2058">
        <f>IF('Support - Calculation Detail'!N2058="","",'Support - Calculation Detail'!N2058)</f>
        <v>0</v>
      </c>
      <c r="P2058">
        <f>IF('Support - Calculation Detail'!O2058="","",'Support - Calculation Detail'!O2058)</f>
        <v>4448057</v>
      </c>
      <c r="Q2058" t="b">
        <v>1</v>
      </c>
      <c r="R2058" t="str">
        <f t="shared" si="160"/>
        <v>5530509</v>
      </c>
      <c r="S2058" t="str">
        <f t="shared" si="161"/>
        <v>5530509-UT</v>
      </c>
      <c r="T2058" t="str">
        <f t="shared" si="162"/>
        <v>5530509-UT</v>
      </c>
      <c r="U2058" t="str">
        <f t="shared" si="163"/>
        <v>3</v>
      </c>
      <c r="V2058" t="str">
        <f t="shared" si="164"/>
        <v>UT</v>
      </c>
    </row>
    <row r="2059" spans="1:22" x14ac:dyDescent="0.35">
      <c r="A2059" t="str">
        <f>IF('Support - Calculation Detail'!A2059="","",LEFT('Support - Calculation Detail'!A2059,7)&amp;"-"&amp;RIGHT('Support - Calculation Detail'!A2059,2))</f>
        <v>5530798-UT</v>
      </c>
      <c r="B2059" t="str">
        <f>IF('Support - Calculation Detail'!C2059="","",'Support - Calculation Detail'!C2059)</f>
        <v>55</v>
      </c>
      <c r="C2059" t="str">
        <f>IF('Support - Calculation Detail'!B2059="","",'Support - Calculation Detail'!B2059)</f>
        <v>N</v>
      </c>
      <c r="D2059">
        <f>IF('Support - Calculation Detail'!D2059="","",'Support - Calculation Detail'!D2059)</f>
        <v>9006</v>
      </c>
      <c r="E2059">
        <f>IF('Support - Calculation Detail'!E2059="","",'Support - Calculation Detail'!E2059)</f>
        <v>0</v>
      </c>
      <c r="G2059">
        <f>IF('Support - Calculation Detail'!F2059="","",'Support - Calculation Detail'!F2059)</f>
        <v>9006</v>
      </c>
      <c r="H2059">
        <f>IF('Support - Calculation Detail'!G2059="","",'Support - Calculation Detail'!G2059)</f>
        <v>1.04</v>
      </c>
      <c r="I2059">
        <f>IF('Support - Calculation Detail'!H2059="","",'Support - Calculation Detail'!H2059)</f>
        <v>9366</v>
      </c>
      <c r="J2059">
        <f>IF('Support - Calculation Detail'!I2059="","",'Support - Calculation Detail'!I2059)</f>
        <v>0</v>
      </c>
      <c r="K2059">
        <f>IF('Support - Calculation Detail'!K2059="","",'Support - Calculation Detail'!K2059)</f>
        <v>9366</v>
      </c>
      <c r="L2059">
        <f>IF('Support - Calculation Detail'!L2059="","",'Support - Calculation Detail'!L2059)</f>
        <v>0</v>
      </c>
      <c r="M2059">
        <f>IF('Support - Calculation Detail'!M2059="","",'Support - Calculation Detail'!M2059)</f>
        <v>0</v>
      </c>
      <c r="N2059">
        <f>IF('Support - Calculation Detail'!N2059="","",'Support - Calculation Detail'!N2059)</f>
        <v>0</v>
      </c>
      <c r="P2059">
        <f>IF('Support - Calculation Detail'!O2059="","",'Support - Calculation Detail'!O2059)</f>
        <v>9366</v>
      </c>
      <c r="Q2059" t="b">
        <v>1</v>
      </c>
      <c r="R2059" t="str">
        <f t="shared" si="160"/>
        <v>5530798</v>
      </c>
      <c r="S2059" t="str">
        <f t="shared" si="161"/>
        <v>5530798-UT</v>
      </c>
      <c r="T2059" t="str">
        <f t="shared" si="162"/>
        <v>5530798-UT</v>
      </c>
      <c r="U2059" t="str">
        <f t="shared" si="163"/>
        <v>3</v>
      </c>
      <c r="V2059" t="str">
        <f t="shared" si="164"/>
        <v>UT</v>
      </c>
    </row>
    <row r="2060" spans="1:22" x14ac:dyDescent="0.35">
      <c r="A2060" t="str">
        <f>IF('Support - Calculation Detail'!A2060="","",LEFT('Support - Calculation Detail'!A2060,7)&amp;"-"&amp;RIGHT('Support - Calculation Detail'!A2060,2))</f>
        <v>5530799-UT</v>
      </c>
      <c r="B2060" t="str">
        <f>IF('Support - Calculation Detail'!C2060="","",'Support - Calculation Detail'!C2060)</f>
        <v>55</v>
      </c>
      <c r="C2060" t="str">
        <f>IF('Support - Calculation Detail'!B2060="","",'Support - Calculation Detail'!B2060)</f>
        <v>N</v>
      </c>
      <c r="D2060">
        <f>IF('Support - Calculation Detail'!D2060="","",'Support - Calculation Detail'!D2060)</f>
        <v>209406</v>
      </c>
      <c r="E2060">
        <f>IF('Support - Calculation Detail'!E2060="","",'Support - Calculation Detail'!E2060)</f>
        <v>0</v>
      </c>
      <c r="G2060">
        <f>IF('Support - Calculation Detail'!F2060="","",'Support - Calculation Detail'!F2060)</f>
        <v>209406</v>
      </c>
      <c r="H2060">
        <f>IF('Support - Calculation Detail'!G2060="","",'Support - Calculation Detail'!G2060)</f>
        <v>1.04</v>
      </c>
      <c r="I2060">
        <f>IF('Support - Calculation Detail'!H2060="","",'Support - Calculation Detail'!H2060)</f>
        <v>217782</v>
      </c>
      <c r="J2060">
        <f>IF('Support - Calculation Detail'!I2060="","",'Support - Calculation Detail'!I2060)</f>
        <v>0</v>
      </c>
      <c r="K2060">
        <f>IF('Support - Calculation Detail'!K2060="","",'Support - Calculation Detail'!K2060)</f>
        <v>217782</v>
      </c>
      <c r="L2060">
        <f>IF('Support - Calculation Detail'!L2060="","",'Support - Calculation Detail'!L2060)</f>
        <v>38269</v>
      </c>
      <c r="M2060">
        <f>IF('Support - Calculation Detail'!M2060="","",'Support - Calculation Detail'!M2060)</f>
        <v>0</v>
      </c>
      <c r="N2060">
        <f>IF('Support - Calculation Detail'!N2060="","",'Support - Calculation Detail'!N2060)</f>
        <v>0</v>
      </c>
      <c r="P2060">
        <f>IF('Support - Calculation Detail'!O2060="","",'Support - Calculation Detail'!O2060)</f>
        <v>256051</v>
      </c>
      <c r="Q2060" t="b">
        <v>1</v>
      </c>
      <c r="R2060" t="str">
        <f t="shared" si="160"/>
        <v>5530799</v>
      </c>
      <c r="S2060" t="str">
        <f t="shared" si="161"/>
        <v>5530799-UT</v>
      </c>
      <c r="T2060" t="str">
        <f t="shared" si="162"/>
        <v>5530799-UT</v>
      </c>
      <c r="U2060" t="str">
        <f t="shared" si="163"/>
        <v>3</v>
      </c>
      <c r="V2060" t="str">
        <f t="shared" si="164"/>
        <v>UT</v>
      </c>
    </row>
    <row r="2061" spans="1:22" x14ac:dyDescent="0.35">
      <c r="A2061" t="str">
        <f>IF('Support - Calculation Detail'!A2061="","",LEFT('Support - Calculation Detail'!A2061,7)&amp;"-"&amp;RIGHT('Support - Calculation Detail'!A2061,2))</f>
        <v>5530800-UT</v>
      </c>
      <c r="B2061" t="str">
        <f>IF('Support - Calculation Detail'!C2061="","",'Support - Calculation Detail'!C2061)</f>
        <v>55</v>
      </c>
      <c r="C2061" t="str">
        <f>IF('Support - Calculation Detail'!B2061="","",'Support - Calculation Detail'!B2061)</f>
        <v>N</v>
      </c>
      <c r="D2061">
        <f>IF('Support - Calculation Detail'!D2061="","",'Support - Calculation Detail'!D2061)</f>
        <v>258808</v>
      </c>
      <c r="E2061">
        <f>IF('Support - Calculation Detail'!E2061="","",'Support - Calculation Detail'!E2061)</f>
        <v>0</v>
      </c>
      <c r="G2061">
        <f>IF('Support - Calculation Detail'!F2061="","",'Support - Calculation Detail'!F2061)</f>
        <v>258808</v>
      </c>
      <c r="H2061">
        <f>IF('Support - Calculation Detail'!G2061="","",'Support - Calculation Detail'!G2061)</f>
        <v>1.04</v>
      </c>
      <c r="I2061">
        <f>IF('Support - Calculation Detail'!H2061="","",'Support - Calculation Detail'!H2061)</f>
        <v>269160</v>
      </c>
      <c r="J2061">
        <f>IF('Support - Calculation Detail'!I2061="","",'Support - Calculation Detail'!I2061)</f>
        <v>0</v>
      </c>
      <c r="K2061">
        <f>IF('Support - Calculation Detail'!K2061="","",'Support - Calculation Detail'!K2061)</f>
        <v>269160</v>
      </c>
      <c r="L2061">
        <f>IF('Support - Calculation Detail'!L2061="","",'Support - Calculation Detail'!L2061)</f>
        <v>22825</v>
      </c>
      <c r="M2061">
        <f>IF('Support - Calculation Detail'!M2061="","",'Support - Calculation Detail'!M2061)</f>
        <v>0</v>
      </c>
      <c r="N2061">
        <f>IF('Support - Calculation Detail'!N2061="","",'Support - Calculation Detail'!N2061)</f>
        <v>0</v>
      </c>
      <c r="P2061">
        <f>IF('Support - Calculation Detail'!O2061="","",'Support - Calculation Detail'!O2061)</f>
        <v>291985</v>
      </c>
      <c r="Q2061" t="b">
        <v>1</v>
      </c>
      <c r="R2061" t="str">
        <f t="shared" si="160"/>
        <v>5530800</v>
      </c>
      <c r="S2061" t="str">
        <f t="shared" si="161"/>
        <v>5530800-UT</v>
      </c>
      <c r="T2061" t="str">
        <f t="shared" si="162"/>
        <v>5530800-UT</v>
      </c>
      <c r="U2061" t="str">
        <f t="shared" si="163"/>
        <v>3</v>
      </c>
      <c r="V2061" t="str">
        <f t="shared" si="164"/>
        <v>UT</v>
      </c>
    </row>
    <row r="2062" spans="1:22" x14ac:dyDescent="0.35">
      <c r="A2062" t="str">
        <f>IF('Support - Calculation Detail'!A2062="","",LEFT('Support - Calculation Detail'!A2062,7)&amp;"-"&amp;RIGHT('Support - Calculation Detail'!A2062,2))</f>
        <v>5530801-UT</v>
      </c>
      <c r="B2062" t="str">
        <f>IF('Support - Calculation Detail'!C2062="","",'Support - Calculation Detail'!C2062)</f>
        <v>55</v>
      </c>
      <c r="C2062" t="str">
        <f>IF('Support - Calculation Detail'!B2062="","",'Support - Calculation Detail'!B2062)</f>
        <v>N</v>
      </c>
      <c r="D2062">
        <f>IF('Support - Calculation Detail'!D2062="","",'Support - Calculation Detail'!D2062)</f>
        <v>93860</v>
      </c>
      <c r="E2062">
        <f>IF('Support - Calculation Detail'!E2062="","",'Support - Calculation Detail'!E2062)</f>
        <v>0</v>
      </c>
      <c r="G2062">
        <f>IF('Support - Calculation Detail'!F2062="","",'Support - Calculation Detail'!F2062)</f>
        <v>93860</v>
      </c>
      <c r="H2062">
        <f>IF('Support - Calculation Detail'!G2062="","",'Support - Calculation Detail'!G2062)</f>
        <v>1.04</v>
      </c>
      <c r="I2062">
        <f>IF('Support - Calculation Detail'!H2062="","",'Support - Calculation Detail'!H2062)</f>
        <v>97614</v>
      </c>
      <c r="J2062">
        <f>IF('Support - Calculation Detail'!I2062="","",'Support - Calculation Detail'!I2062)</f>
        <v>0</v>
      </c>
      <c r="K2062">
        <f>IF('Support - Calculation Detail'!K2062="","",'Support - Calculation Detail'!K2062)</f>
        <v>97614</v>
      </c>
      <c r="L2062">
        <f>IF('Support - Calculation Detail'!L2062="","",'Support - Calculation Detail'!L2062)</f>
        <v>0</v>
      </c>
      <c r="M2062">
        <f>IF('Support - Calculation Detail'!M2062="","",'Support - Calculation Detail'!M2062)</f>
        <v>0</v>
      </c>
      <c r="N2062">
        <f>IF('Support - Calculation Detail'!N2062="","",'Support - Calculation Detail'!N2062)</f>
        <v>0</v>
      </c>
      <c r="P2062">
        <f>IF('Support - Calculation Detail'!O2062="","",'Support - Calculation Detail'!O2062)</f>
        <v>97614</v>
      </c>
      <c r="Q2062" t="b">
        <v>1</v>
      </c>
      <c r="R2062" t="str">
        <f t="shared" si="160"/>
        <v>5530801</v>
      </c>
      <c r="S2062" t="str">
        <f t="shared" si="161"/>
        <v>5530801-UT</v>
      </c>
      <c r="T2062" t="str">
        <f t="shared" si="162"/>
        <v>5530801-UT</v>
      </c>
      <c r="U2062" t="str">
        <f t="shared" si="163"/>
        <v>3</v>
      </c>
      <c r="V2062" t="str">
        <f t="shared" si="164"/>
        <v>UT</v>
      </c>
    </row>
    <row r="2063" spans="1:22" x14ac:dyDescent="0.35">
      <c r="A2063" t="str">
        <f>IF('Support - Calculation Detail'!A2063="","",LEFT('Support - Calculation Detail'!A2063,7)&amp;"-"&amp;RIGHT('Support - Calculation Detail'!A2063,2))</f>
        <v>5560963-UT</v>
      </c>
      <c r="B2063" t="str">
        <f>IF('Support - Calculation Detail'!C2063="","",'Support - Calculation Detail'!C2063)</f>
        <v>55</v>
      </c>
      <c r="C2063" t="str">
        <f>IF('Support - Calculation Detail'!B2063="","",'Support - Calculation Detail'!B2063)</f>
        <v>N</v>
      </c>
      <c r="D2063">
        <f>IF('Support - Calculation Detail'!D2063="","",'Support - Calculation Detail'!D2063)</f>
        <v>72877</v>
      </c>
      <c r="E2063">
        <f>IF('Support - Calculation Detail'!E2063="","",'Support - Calculation Detail'!E2063)</f>
        <v>218520</v>
      </c>
      <c r="G2063">
        <f>IF('Support - Calculation Detail'!F2063="","",'Support - Calculation Detail'!F2063)</f>
        <v>291397</v>
      </c>
      <c r="H2063">
        <f>IF('Support - Calculation Detail'!G2063="","",'Support - Calculation Detail'!G2063)</f>
        <v>1.04</v>
      </c>
      <c r="I2063">
        <f>IF('Support - Calculation Detail'!H2063="","",'Support - Calculation Detail'!H2063)</f>
        <v>303053</v>
      </c>
      <c r="J2063">
        <f>IF('Support - Calculation Detail'!I2063="","",'Support - Calculation Detail'!I2063)</f>
        <v>0</v>
      </c>
      <c r="K2063">
        <f>IF('Support - Calculation Detail'!K2063="","",'Support - Calculation Detail'!K2063)</f>
        <v>303053</v>
      </c>
      <c r="L2063">
        <f>IF('Support - Calculation Detail'!L2063="","",'Support - Calculation Detail'!L2063)</f>
        <v>0</v>
      </c>
      <c r="M2063">
        <f>IF('Support - Calculation Detail'!M2063="","",'Support - Calculation Detail'!M2063)</f>
        <v>0</v>
      </c>
      <c r="N2063">
        <f>IF('Support - Calculation Detail'!N2063="","",'Support - Calculation Detail'!N2063)</f>
        <v>0</v>
      </c>
      <c r="P2063">
        <f>IF('Support - Calculation Detail'!O2063="","",'Support - Calculation Detail'!O2063)</f>
        <v>303053</v>
      </c>
      <c r="Q2063" t="b">
        <v>1</v>
      </c>
      <c r="R2063" t="str">
        <f t="shared" si="160"/>
        <v>5560963</v>
      </c>
      <c r="S2063" t="str">
        <f t="shared" si="161"/>
        <v>5560963-UT</v>
      </c>
      <c r="T2063" t="str">
        <f t="shared" si="162"/>
        <v>5560963-UT</v>
      </c>
      <c r="U2063" t="str">
        <f t="shared" si="163"/>
        <v>6</v>
      </c>
      <c r="V2063" t="str">
        <f t="shared" si="164"/>
        <v>UT</v>
      </c>
    </row>
    <row r="2064" spans="1:22" x14ac:dyDescent="0.35">
      <c r="A2064" t="str">
        <f>IF('Support - Calculation Detail'!A2064="","",LEFT('Support - Calculation Detail'!A2064,7)&amp;"-"&amp;RIGHT('Support - Calculation Detail'!A2064,2))</f>
        <v>5530970-UT</v>
      </c>
      <c r="B2064" t="str">
        <f>IF('Support - Calculation Detail'!C2064="","",'Support - Calculation Detail'!C2064)</f>
        <v>55</v>
      </c>
      <c r="C2064" t="str">
        <f>IF('Support - Calculation Detail'!B2064="","",'Support - Calculation Detail'!B2064)</f>
        <v>N</v>
      </c>
      <c r="D2064">
        <f>IF('Support - Calculation Detail'!D2064="","",'Support - Calculation Detail'!D2064)</f>
        <v>96229</v>
      </c>
      <c r="E2064">
        <f>IF('Support - Calculation Detail'!E2064="","",'Support - Calculation Detail'!E2064)</f>
        <v>17337</v>
      </c>
      <c r="G2064">
        <f>IF('Support - Calculation Detail'!F2064="","",'Support - Calculation Detail'!F2064)</f>
        <v>113566</v>
      </c>
      <c r="H2064">
        <f>IF('Support - Calculation Detail'!G2064="","",'Support - Calculation Detail'!G2064)</f>
        <v>1.04</v>
      </c>
      <c r="I2064">
        <f>IF('Support - Calculation Detail'!H2064="","",'Support - Calculation Detail'!H2064)</f>
        <v>118109</v>
      </c>
      <c r="J2064">
        <f>IF('Support - Calculation Detail'!I2064="","",'Support - Calculation Detail'!I2064)</f>
        <v>0</v>
      </c>
      <c r="K2064">
        <f>IF('Support - Calculation Detail'!K2064="","",'Support - Calculation Detail'!K2064)</f>
        <v>118109</v>
      </c>
      <c r="L2064">
        <f>IF('Support - Calculation Detail'!L2064="","",'Support - Calculation Detail'!L2064)</f>
        <v>62979</v>
      </c>
      <c r="M2064">
        <f>IF('Support - Calculation Detail'!M2064="","",'Support - Calculation Detail'!M2064)</f>
        <v>0</v>
      </c>
      <c r="N2064">
        <f>IF('Support - Calculation Detail'!N2064="","",'Support - Calculation Detail'!N2064)</f>
        <v>0</v>
      </c>
      <c r="P2064">
        <f>IF('Support - Calculation Detail'!O2064="","",'Support - Calculation Detail'!O2064)</f>
        <v>181088</v>
      </c>
      <c r="Q2064" t="b">
        <v>1</v>
      </c>
      <c r="R2064" t="str">
        <f t="shared" si="160"/>
        <v>5530970</v>
      </c>
      <c r="S2064" t="str">
        <f t="shared" si="161"/>
        <v>5530970-UT</v>
      </c>
      <c r="T2064" t="str">
        <f t="shared" si="162"/>
        <v>5530970-UT</v>
      </c>
      <c r="U2064" t="str">
        <f t="shared" si="163"/>
        <v>3</v>
      </c>
      <c r="V2064" t="str">
        <f t="shared" si="164"/>
        <v>UT</v>
      </c>
    </row>
    <row r="2065" spans="1:22" x14ac:dyDescent="0.35">
      <c r="A2065" t="str">
        <f>IF('Support - Calculation Detail'!A2065="","",LEFT('Support - Calculation Detail'!A2065,7)&amp;"-"&amp;RIGHT('Support - Calculation Detail'!A2065,2))</f>
        <v>5561085-UT</v>
      </c>
      <c r="B2065" t="str">
        <f>IF('Support - Calculation Detail'!C2065="","",'Support - Calculation Detail'!C2065)</f>
        <v>55</v>
      </c>
      <c r="C2065" t="str">
        <f>IF('Support - Calculation Detail'!B2065="","",'Support - Calculation Detail'!B2065)</f>
        <v>N</v>
      </c>
      <c r="D2065">
        <f>IF('Support - Calculation Detail'!D2065="","",'Support - Calculation Detail'!D2065)</f>
        <v>246238</v>
      </c>
      <c r="E2065">
        <f>IF('Support - Calculation Detail'!E2065="","",'Support - Calculation Detail'!E2065)</f>
        <v>102170</v>
      </c>
      <c r="G2065">
        <f>IF('Support - Calculation Detail'!F2065="","",'Support - Calculation Detail'!F2065)</f>
        <v>348408</v>
      </c>
      <c r="H2065">
        <f>IF('Support - Calculation Detail'!G2065="","",'Support - Calculation Detail'!G2065)</f>
        <v>1.04</v>
      </c>
      <c r="I2065">
        <f>IF('Support - Calculation Detail'!H2065="","",'Support - Calculation Detail'!H2065)</f>
        <v>362344</v>
      </c>
      <c r="J2065">
        <f>IF('Support - Calculation Detail'!I2065="","",'Support - Calculation Detail'!I2065)</f>
        <v>0</v>
      </c>
      <c r="K2065">
        <f>IF('Support - Calculation Detail'!K2065="","",'Support - Calculation Detail'!K2065)</f>
        <v>362344</v>
      </c>
      <c r="L2065">
        <f>IF('Support - Calculation Detail'!L2065="","",'Support - Calculation Detail'!L2065)</f>
        <v>0</v>
      </c>
      <c r="M2065">
        <f>IF('Support - Calculation Detail'!M2065="","",'Support - Calculation Detail'!M2065)</f>
        <v>0</v>
      </c>
      <c r="N2065">
        <f>IF('Support - Calculation Detail'!N2065="","",'Support - Calculation Detail'!N2065)</f>
        <v>0</v>
      </c>
      <c r="P2065">
        <f>IF('Support - Calculation Detail'!O2065="","",'Support - Calculation Detail'!O2065)</f>
        <v>362344</v>
      </c>
      <c r="Q2065" t="b">
        <v>1</v>
      </c>
      <c r="R2065" t="str">
        <f t="shared" si="160"/>
        <v>5561085</v>
      </c>
      <c r="S2065" t="str">
        <f t="shared" si="161"/>
        <v>5561085-UT</v>
      </c>
      <c r="T2065" t="str">
        <f t="shared" si="162"/>
        <v>5561085-UT</v>
      </c>
      <c r="U2065" t="str">
        <f t="shared" si="163"/>
        <v>6</v>
      </c>
      <c r="V2065" t="str">
        <f t="shared" si="164"/>
        <v>UT</v>
      </c>
    </row>
    <row r="2066" spans="1:22" x14ac:dyDescent="0.35">
      <c r="A2066" t="str">
        <f>IF('Support - Calculation Detail'!A2066="","",LEFT('Support - Calculation Detail'!A2066,7)&amp;"-"&amp;RIGHT('Support - Calculation Detail'!A2066,2))</f>
        <v>5545900-SO</v>
      </c>
      <c r="B2066" t="str">
        <f>IF('Support - Calculation Detail'!C2066="","",'Support - Calculation Detail'!C2066)</f>
        <v>55</v>
      </c>
      <c r="C2066" t="str">
        <f>IF('Support - Calculation Detail'!B2066="","",'Support - Calculation Detail'!B2066)</f>
        <v>N</v>
      </c>
      <c r="D2066">
        <f>IF('Support - Calculation Detail'!D2066="","",'Support - Calculation Detail'!D2066)</f>
        <v>2500685</v>
      </c>
      <c r="E2066">
        <f>IF('Support - Calculation Detail'!E2066="","",'Support - Calculation Detail'!E2066)</f>
        <v>0</v>
      </c>
      <c r="G2066">
        <f>IF('Support - Calculation Detail'!F2066="","",'Support - Calculation Detail'!F2066)</f>
        <v>2500685</v>
      </c>
      <c r="H2066">
        <f>IF('Support - Calculation Detail'!G2066="","",'Support - Calculation Detail'!G2066)</f>
        <v>1.04</v>
      </c>
      <c r="I2066">
        <f>IF('Support - Calculation Detail'!H2066="","",'Support - Calculation Detail'!H2066)</f>
        <v>2600712</v>
      </c>
      <c r="J2066">
        <f>IF('Support - Calculation Detail'!I2066="","",'Support - Calculation Detail'!I2066)</f>
        <v>0</v>
      </c>
      <c r="K2066">
        <f>IF('Support - Calculation Detail'!K2066="","",'Support - Calculation Detail'!K2066)</f>
        <v>2600712</v>
      </c>
      <c r="L2066">
        <f>IF('Support - Calculation Detail'!L2066="","",'Support - Calculation Detail'!L2066)</f>
        <v>0</v>
      </c>
      <c r="M2066">
        <f>IF('Support - Calculation Detail'!M2066="","",'Support - Calculation Detail'!M2066)</f>
        <v>0</v>
      </c>
      <c r="N2066">
        <f>IF('Support - Calculation Detail'!N2066="","",'Support - Calculation Detail'!N2066)</f>
        <v>0</v>
      </c>
      <c r="P2066">
        <f>IF('Support - Calculation Detail'!O2066="","",'Support - Calculation Detail'!O2066)</f>
        <v>2600712</v>
      </c>
      <c r="Q2066" t="b">
        <v>1</v>
      </c>
      <c r="R2066" t="str">
        <f t="shared" si="160"/>
        <v>5545900</v>
      </c>
      <c r="S2066" t="str">
        <f t="shared" si="161"/>
        <v>5545900-SO</v>
      </c>
      <c r="T2066" t="str">
        <f t="shared" si="162"/>
        <v>5545900-SO</v>
      </c>
      <c r="U2066" t="str">
        <f t="shared" si="163"/>
        <v>4</v>
      </c>
      <c r="V2066" t="str">
        <f t="shared" si="164"/>
        <v>SO</v>
      </c>
    </row>
    <row r="2067" spans="1:22" x14ac:dyDescent="0.35">
      <c r="A2067" t="str">
        <f>IF('Support - Calculation Detail'!A2067="","",LEFT('Support - Calculation Detail'!A2067,7)&amp;"-"&amp;RIGHT('Support - Calculation Detail'!A2067,2))</f>
        <v>5545910-SO</v>
      </c>
      <c r="B2067" t="str">
        <f>IF('Support - Calculation Detail'!C2067="","",'Support - Calculation Detail'!C2067)</f>
        <v>55</v>
      </c>
      <c r="C2067" t="str">
        <f>IF('Support - Calculation Detail'!B2067="","",'Support - Calculation Detail'!B2067)</f>
        <v>N</v>
      </c>
      <c r="D2067">
        <f>IF('Support - Calculation Detail'!D2067="","",'Support - Calculation Detail'!D2067)</f>
        <v>1236265</v>
      </c>
      <c r="E2067">
        <f>IF('Support - Calculation Detail'!E2067="","",'Support - Calculation Detail'!E2067)</f>
        <v>0</v>
      </c>
      <c r="G2067">
        <f>IF('Support - Calculation Detail'!F2067="","",'Support - Calculation Detail'!F2067)</f>
        <v>1236265</v>
      </c>
      <c r="H2067">
        <f>IF('Support - Calculation Detail'!G2067="","",'Support - Calculation Detail'!G2067)</f>
        <v>1.04</v>
      </c>
      <c r="I2067">
        <f>IF('Support - Calculation Detail'!H2067="","",'Support - Calculation Detail'!H2067)</f>
        <v>1285716</v>
      </c>
      <c r="J2067">
        <f>IF('Support - Calculation Detail'!I2067="","",'Support - Calculation Detail'!I2067)</f>
        <v>0</v>
      </c>
      <c r="K2067">
        <f>IF('Support - Calculation Detail'!K2067="","",'Support - Calculation Detail'!K2067)</f>
        <v>1285716</v>
      </c>
      <c r="L2067">
        <f>IF('Support - Calculation Detail'!L2067="","",'Support - Calculation Detail'!L2067)</f>
        <v>0</v>
      </c>
      <c r="M2067">
        <f>IF('Support - Calculation Detail'!M2067="","",'Support - Calculation Detail'!M2067)</f>
        <v>0</v>
      </c>
      <c r="N2067">
        <f>IF('Support - Calculation Detail'!N2067="","",'Support - Calculation Detail'!N2067)</f>
        <v>0</v>
      </c>
      <c r="P2067">
        <f>IF('Support - Calculation Detail'!O2067="","",'Support - Calculation Detail'!O2067)</f>
        <v>1285716</v>
      </c>
      <c r="Q2067" t="b">
        <v>1</v>
      </c>
      <c r="R2067" t="str">
        <f t="shared" si="160"/>
        <v>5545910</v>
      </c>
      <c r="S2067" t="str">
        <f t="shared" si="161"/>
        <v>5545910-SO</v>
      </c>
      <c r="T2067" t="str">
        <f t="shared" si="162"/>
        <v>5545910-SO</v>
      </c>
      <c r="U2067" t="str">
        <f t="shared" si="163"/>
        <v>4</v>
      </c>
      <c r="V2067" t="str">
        <f t="shared" si="164"/>
        <v>SO</v>
      </c>
    </row>
    <row r="2068" spans="1:22" x14ac:dyDescent="0.35">
      <c r="A2068" t="str">
        <f>IF('Support - Calculation Detail'!A2068="","",LEFT('Support - Calculation Detail'!A2068,7)&amp;"-"&amp;RIGHT('Support - Calculation Detail'!A2068,2))</f>
        <v>5545925-SO</v>
      </c>
      <c r="B2068" t="str">
        <f>IF('Support - Calculation Detail'!C2068="","",'Support - Calculation Detail'!C2068)</f>
        <v>55</v>
      </c>
      <c r="C2068" t="str">
        <f>IF('Support - Calculation Detail'!B2068="","",'Support - Calculation Detail'!B2068)</f>
        <v>N</v>
      </c>
      <c r="D2068">
        <f>IF('Support - Calculation Detail'!D2068="","",'Support - Calculation Detail'!D2068)</f>
        <v>8718041</v>
      </c>
      <c r="E2068">
        <f>IF('Support - Calculation Detail'!E2068="","",'Support - Calculation Detail'!E2068)</f>
        <v>0</v>
      </c>
      <c r="G2068">
        <f>IF('Support - Calculation Detail'!F2068="","",'Support - Calculation Detail'!F2068)</f>
        <v>8718041</v>
      </c>
      <c r="H2068">
        <f>IF('Support - Calculation Detail'!G2068="","",'Support - Calculation Detail'!G2068)</f>
        <v>1.04</v>
      </c>
      <c r="I2068">
        <f>IF('Support - Calculation Detail'!H2068="","",'Support - Calculation Detail'!H2068)</f>
        <v>9066763</v>
      </c>
      <c r="J2068">
        <f>IF('Support - Calculation Detail'!I2068="","",'Support - Calculation Detail'!I2068)</f>
        <v>0</v>
      </c>
      <c r="K2068">
        <f>IF('Support - Calculation Detail'!K2068="","",'Support - Calculation Detail'!K2068)</f>
        <v>9066763</v>
      </c>
      <c r="L2068">
        <f>IF('Support - Calculation Detail'!L2068="","",'Support - Calculation Detail'!L2068)</f>
        <v>0</v>
      </c>
      <c r="M2068">
        <f>IF('Support - Calculation Detail'!M2068="","",'Support - Calculation Detail'!M2068)</f>
        <v>0</v>
      </c>
      <c r="N2068">
        <f>IF('Support - Calculation Detail'!N2068="","",'Support - Calculation Detail'!N2068)</f>
        <v>0</v>
      </c>
      <c r="P2068">
        <f>IF('Support - Calculation Detail'!O2068="","",'Support - Calculation Detail'!O2068)</f>
        <v>9066763</v>
      </c>
      <c r="Q2068" t="b">
        <v>1</v>
      </c>
      <c r="R2068" t="str">
        <f t="shared" si="160"/>
        <v>5545925</v>
      </c>
      <c r="S2068" t="str">
        <f t="shared" si="161"/>
        <v>5545925-SO</v>
      </c>
      <c r="T2068" t="str">
        <f t="shared" si="162"/>
        <v>5545925-SO</v>
      </c>
      <c r="U2068" t="str">
        <f t="shared" si="163"/>
        <v>4</v>
      </c>
      <c r="V2068" t="str">
        <f t="shared" si="164"/>
        <v>SO</v>
      </c>
    </row>
    <row r="2069" spans="1:22" x14ac:dyDescent="0.35">
      <c r="A2069" t="str">
        <f>IF('Support - Calculation Detail'!A2069="","",LEFT('Support - Calculation Detail'!A2069,7)&amp;"-"&amp;RIGHT('Support - Calculation Detail'!A2069,2))</f>
        <v>5545930-SO</v>
      </c>
      <c r="B2069" t="str">
        <f>IF('Support - Calculation Detail'!C2069="","",'Support - Calculation Detail'!C2069)</f>
        <v>55</v>
      </c>
      <c r="C2069" t="str">
        <f>IF('Support - Calculation Detail'!B2069="","",'Support - Calculation Detail'!B2069)</f>
        <v>N</v>
      </c>
      <c r="D2069">
        <f>IF('Support - Calculation Detail'!D2069="","",'Support - Calculation Detail'!D2069)</f>
        <v>7201111</v>
      </c>
      <c r="E2069">
        <f>IF('Support - Calculation Detail'!E2069="","",'Support - Calculation Detail'!E2069)</f>
        <v>0</v>
      </c>
      <c r="G2069">
        <f>IF('Support - Calculation Detail'!F2069="","",'Support - Calculation Detail'!F2069)</f>
        <v>7201111</v>
      </c>
      <c r="H2069">
        <f>IF('Support - Calculation Detail'!G2069="","",'Support - Calculation Detail'!G2069)</f>
        <v>1.04</v>
      </c>
      <c r="I2069">
        <f>IF('Support - Calculation Detail'!H2069="","",'Support - Calculation Detail'!H2069)</f>
        <v>7489155</v>
      </c>
      <c r="J2069">
        <f>IF('Support - Calculation Detail'!I2069="","",'Support - Calculation Detail'!I2069)</f>
        <v>0</v>
      </c>
      <c r="K2069">
        <f>IF('Support - Calculation Detail'!K2069="","",'Support - Calculation Detail'!K2069)</f>
        <v>7489155</v>
      </c>
      <c r="L2069">
        <f>IF('Support - Calculation Detail'!L2069="","",'Support - Calculation Detail'!L2069)</f>
        <v>0</v>
      </c>
      <c r="M2069">
        <f>IF('Support - Calculation Detail'!M2069="","",'Support - Calculation Detail'!M2069)</f>
        <v>0</v>
      </c>
      <c r="N2069">
        <f>IF('Support - Calculation Detail'!N2069="","",'Support - Calculation Detail'!N2069)</f>
        <v>0</v>
      </c>
      <c r="P2069">
        <f>IF('Support - Calculation Detail'!O2069="","",'Support - Calculation Detail'!O2069)</f>
        <v>7489155</v>
      </c>
      <c r="Q2069" t="b">
        <v>1</v>
      </c>
      <c r="R2069" t="str">
        <f t="shared" si="160"/>
        <v>5545930</v>
      </c>
      <c r="S2069" t="str">
        <f t="shared" si="161"/>
        <v>5545930-SO</v>
      </c>
      <c r="T2069" t="str">
        <f t="shared" si="162"/>
        <v>5545930-SO</v>
      </c>
      <c r="U2069" t="str">
        <f t="shared" si="163"/>
        <v>4</v>
      </c>
      <c r="V2069" t="str">
        <f t="shared" si="164"/>
        <v>SO</v>
      </c>
    </row>
    <row r="2070" spans="1:22" x14ac:dyDescent="0.35">
      <c r="A2070" t="str">
        <f>IF('Support - Calculation Detail'!A2070="","",LEFT('Support - Calculation Detail'!A2070,7)&amp;"-"&amp;RIGHT('Support - Calculation Detail'!A2070,2))</f>
        <v>5610000-UT</v>
      </c>
      <c r="B2070" t="str">
        <f>IF('Support - Calculation Detail'!C2070="","",'Support - Calculation Detail'!C2070)</f>
        <v>56</v>
      </c>
      <c r="C2070" t="str">
        <f>IF('Support - Calculation Detail'!B2070="","",'Support - Calculation Detail'!B2070)</f>
        <v>N</v>
      </c>
      <c r="D2070">
        <f>IF('Support - Calculation Detail'!D2070="","",'Support - Calculation Detail'!D2070)</f>
        <v>8034562</v>
      </c>
      <c r="E2070">
        <f>IF('Support - Calculation Detail'!E2070="","",'Support - Calculation Detail'!E2070)</f>
        <v>0</v>
      </c>
      <c r="G2070">
        <f>IF('Support - Calculation Detail'!F2070="","",'Support - Calculation Detail'!F2070)</f>
        <v>8034562</v>
      </c>
      <c r="H2070">
        <f>IF('Support - Calculation Detail'!G2070="","",'Support - Calculation Detail'!G2070)</f>
        <v>1.04</v>
      </c>
      <c r="I2070">
        <f>IF('Support - Calculation Detail'!H2070="","",'Support - Calculation Detail'!H2070)</f>
        <v>8355944</v>
      </c>
      <c r="J2070">
        <f>IF('Support - Calculation Detail'!I2070="","",'Support - Calculation Detail'!I2070)</f>
        <v>0</v>
      </c>
      <c r="K2070">
        <f>IF('Support - Calculation Detail'!K2070="","",'Support - Calculation Detail'!K2070)</f>
        <v>8355944</v>
      </c>
      <c r="L2070">
        <f>IF('Support - Calculation Detail'!L2070="","",'Support - Calculation Detail'!L2070)</f>
        <v>0</v>
      </c>
      <c r="M2070">
        <f>IF('Support - Calculation Detail'!M2070="","",'Support - Calculation Detail'!M2070)</f>
        <v>149992</v>
      </c>
      <c r="N2070">
        <f>IF('Support - Calculation Detail'!N2070="","",'Support - Calculation Detail'!N2070)</f>
        <v>456725.1895900729</v>
      </c>
      <c r="P2070">
        <f>IF('Support - Calculation Detail'!O2070="","",'Support - Calculation Detail'!O2070)</f>
        <v>8962661.1895900723</v>
      </c>
      <c r="Q2070" t="b">
        <v>1</v>
      </c>
      <c r="R2070" t="str">
        <f t="shared" si="160"/>
        <v>5610000</v>
      </c>
      <c r="S2070" t="str">
        <f t="shared" si="161"/>
        <v>5610000-UT</v>
      </c>
      <c r="T2070" t="str">
        <f t="shared" si="162"/>
        <v>5610000-UT</v>
      </c>
      <c r="U2070" t="str">
        <f t="shared" si="163"/>
        <v>1</v>
      </c>
      <c r="V2070" t="str">
        <f t="shared" si="164"/>
        <v>UT</v>
      </c>
    </row>
    <row r="2071" spans="1:22" x14ac:dyDescent="0.35">
      <c r="A2071" t="str">
        <f>IF('Support - Calculation Detail'!A2071="","",LEFT('Support - Calculation Detail'!A2071,7)&amp;"-"&amp;RIGHT('Support - Calculation Detail'!A2071,2))</f>
        <v>5620001-TF</v>
      </c>
      <c r="B2071" t="str">
        <f>IF('Support - Calculation Detail'!C2071="","",'Support - Calculation Detail'!C2071)</f>
        <v>56</v>
      </c>
      <c r="C2071" t="str">
        <f>IF('Support - Calculation Detail'!B2071="","",'Support - Calculation Detail'!B2071)</f>
        <v>N</v>
      </c>
      <c r="D2071">
        <f>IF('Support - Calculation Detail'!D2071="","",'Support - Calculation Detail'!D2071)</f>
        <v>112589</v>
      </c>
      <c r="E2071">
        <f>IF('Support - Calculation Detail'!E2071="","",'Support - Calculation Detail'!E2071)</f>
        <v>0</v>
      </c>
      <c r="G2071">
        <f>IF('Support - Calculation Detail'!F2071="","",'Support - Calculation Detail'!F2071)</f>
        <v>112589</v>
      </c>
      <c r="H2071">
        <f>IF('Support - Calculation Detail'!G2071="","",'Support - Calculation Detail'!G2071)</f>
        <v>1.04</v>
      </c>
      <c r="I2071">
        <f>IF('Support - Calculation Detail'!H2071="","",'Support - Calculation Detail'!H2071)</f>
        <v>117093</v>
      </c>
      <c r="J2071">
        <f>IF('Support - Calculation Detail'!I2071="","",'Support - Calculation Detail'!I2071)</f>
        <v>0</v>
      </c>
      <c r="K2071">
        <f>IF('Support - Calculation Detail'!K2071="","",'Support - Calculation Detail'!K2071)</f>
        <v>117093</v>
      </c>
      <c r="L2071">
        <f>IF('Support - Calculation Detail'!L2071="","",'Support - Calculation Detail'!L2071)</f>
        <v>0</v>
      </c>
      <c r="M2071">
        <f>IF('Support - Calculation Detail'!M2071="","",'Support - Calculation Detail'!M2071)</f>
        <v>0</v>
      </c>
      <c r="N2071">
        <f>IF('Support - Calculation Detail'!N2071="","",'Support - Calculation Detail'!N2071)</f>
        <v>0</v>
      </c>
      <c r="P2071">
        <f>IF('Support - Calculation Detail'!O2071="","",'Support - Calculation Detail'!O2071)</f>
        <v>117093</v>
      </c>
      <c r="Q2071" t="b">
        <v>1</v>
      </c>
      <c r="R2071" t="str">
        <f t="shared" si="160"/>
        <v>5620001</v>
      </c>
      <c r="S2071" t="str">
        <f t="shared" si="161"/>
        <v>5620001-TF</v>
      </c>
      <c r="T2071" t="str">
        <f t="shared" si="162"/>
        <v>5620001-TF</v>
      </c>
      <c r="U2071" t="str">
        <f t="shared" si="163"/>
        <v>2</v>
      </c>
      <c r="V2071" t="str">
        <f t="shared" si="164"/>
        <v>TF</v>
      </c>
    </row>
    <row r="2072" spans="1:22" x14ac:dyDescent="0.35">
      <c r="A2072" t="str">
        <f>IF('Support - Calculation Detail'!A2072="","",LEFT('Support - Calculation Detail'!A2072,7)&amp;"-"&amp;RIGHT('Support - Calculation Detail'!A2072,2))</f>
        <v>5620001-UT</v>
      </c>
      <c r="B2072" t="str">
        <f>IF('Support - Calculation Detail'!C2072="","",'Support - Calculation Detail'!C2072)</f>
        <v>56</v>
      </c>
      <c r="C2072" t="str">
        <f>IF('Support - Calculation Detail'!B2072="","",'Support - Calculation Detail'!B2072)</f>
        <v>N</v>
      </c>
      <c r="D2072">
        <f>IF('Support - Calculation Detail'!D2072="","",'Support - Calculation Detail'!D2072)</f>
        <v>134307</v>
      </c>
      <c r="E2072">
        <f>IF('Support - Calculation Detail'!E2072="","",'Support - Calculation Detail'!E2072)</f>
        <v>0</v>
      </c>
      <c r="G2072">
        <f>IF('Support - Calculation Detail'!F2072="","",'Support - Calculation Detail'!F2072)</f>
        <v>134307</v>
      </c>
      <c r="H2072">
        <f>IF('Support - Calculation Detail'!G2072="","",'Support - Calculation Detail'!G2072)</f>
        <v>1.04</v>
      </c>
      <c r="I2072">
        <f>IF('Support - Calculation Detail'!H2072="","",'Support - Calculation Detail'!H2072)</f>
        <v>139679</v>
      </c>
      <c r="J2072">
        <f>IF('Support - Calculation Detail'!I2072="","",'Support - Calculation Detail'!I2072)</f>
        <v>0</v>
      </c>
      <c r="K2072">
        <f>IF('Support - Calculation Detail'!K2072="","",'Support - Calculation Detail'!K2072)</f>
        <v>139679</v>
      </c>
      <c r="L2072">
        <f>IF('Support - Calculation Detail'!L2072="","",'Support - Calculation Detail'!L2072)</f>
        <v>0</v>
      </c>
      <c r="M2072">
        <f>IF('Support - Calculation Detail'!M2072="","",'Support - Calculation Detail'!M2072)</f>
        <v>0</v>
      </c>
      <c r="N2072">
        <f>IF('Support - Calculation Detail'!N2072="","",'Support - Calculation Detail'!N2072)</f>
        <v>0</v>
      </c>
      <c r="P2072">
        <f>IF('Support - Calculation Detail'!O2072="","",'Support - Calculation Detail'!O2072)</f>
        <v>139679</v>
      </c>
      <c r="Q2072" t="b">
        <v>1</v>
      </c>
      <c r="R2072" t="str">
        <f t="shared" si="160"/>
        <v>5620001</v>
      </c>
      <c r="S2072" t="str">
        <f t="shared" si="161"/>
        <v>5620001-UT</v>
      </c>
      <c r="T2072" t="str">
        <f t="shared" si="162"/>
        <v>5620001-UT</v>
      </c>
      <c r="U2072" t="str">
        <f t="shared" si="163"/>
        <v>2</v>
      </c>
      <c r="V2072" t="str">
        <f t="shared" si="164"/>
        <v>UT</v>
      </c>
    </row>
    <row r="2073" spans="1:22" x14ac:dyDescent="0.35">
      <c r="A2073" t="str">
        <f>IF('Support - Calculation Detail'!A2073="","",LEFT('Support - Calculation Detail'!A2073,7)&amp;"-"&amp;RIGHT('Support - Calculation Detail'!A2073,2))</f>
        <v>5620002-TF</v>
      </c>
      <c r="B2073" t="str">
        <f>IF('Support - Calculation Detail'!C2073="","",'Support - Calculation Detail'!C2073)</f>
        <v>56</v>
      </c>
      <c r="C2073" t="str">
        <f>IF('Support - Calculation Detail'!B2073="","",'Support - Calculation Detail'!B2073)</f>
        <v>N</v>
      </c>
      <c r="D2073">
        <f>IF('Support - Calculation Detail'!D2073="","",'Support - Calculation Detail'!D2073)</f>
        <v>100279</v>
      </c>
      <c r="E2073">
        <f>IF('Support - Calculation Detail'!E2073="","",'Support - Calculation Detail'!E2073)</f>
        <v>0</v>
      </c>
      <c r="G2073">
        <f>IF('Support - Calculation Detail'!F2073="","",'Support - Calculation Detail'!F2073)</f>
        <v>100279</v>
      </c>
      <c r="H2073">
        <f>IF('Support - Calculation Detail'!G2073="","",'Support - Calculation Detail'!G2073)</f>
        <v>1.04</v>
      </c>
      <c r="I2073">
        <f>IF('Support - Calculation Detail'!H2073="","",'Support - Calculation Detail'!H2073)</f>
        <v>104290</v>
      </c>
      <c r="J2073">
        <f>IF('Support - Calculation Detail'!I2073="","",'Support - Calculation Detail'!I2073)</f>
        <v>0</v>
      </c>
      <c r="K2073">
        <f>IF('Support - Calculation Detail'!K2073="","",'Support - Calculation Detail'!K2073)</f>
        <v>104290</v>
      </c>
      <c r="L2073">
        <f>IF('Support - Calculation Detail'!L2073="","",'Support - Calculation Detail'!L2073)</f>
        <v>0</v>
      </c>
      <c r="M2073">
        <f>IF('Support - Calculation Detail'!M2073="","",'Support - Calculation Detail'!M2073)</f>
        <v>0</v>
      </c>
      <c r="N2073">
        <f>IF('Support - Calculation Detail'!N2073="","",'Support - Calculation Detail'!N2073)</f>
        <v>0</v>
      </c>
      <c r="P2073">
        <f>IF('Support - Calculation Detail'!O2073="","",'Support - Calculation Detail'!O2073)</f>
        <v>104290</v>
      </c>
      <c r="Q2073" t="b">
        <v>1</v>
      </c>
      <c r="R2073" t="str">
        <f t="shared" si="160"/>
        <v>5620002</v>
      </c>
      <c r="S2073" t="str">
        <f t="shared" si="161"/>
        <v>5620002-TF</v>
      </c>
      <c r="T2073" t="str">
        <f t="shared" si="162"/>
        <v>5620002-TF</v>
      </c>
      <c r="U2073" t="str">
        <f t="shared" si="163"/>
        <v>2</v>
      </c>
      <c r="V2073" t="str">
        <f t="shared" si="164"/>
        <v>TF</v>
      </c>
    </row>
    <row r="2074" spans="1:22" x14ac:dyDescent="0.35">
      <c r="A2074" t="str">
        <f>IF('Support - Calculation Detail'!A2074="","",LEFT('Support - Calculation Detail'!A2074,7)&amp;"-"&amp;RIGHT('Support - Calculation Detail'!A2074,2))</f>
        <v>5620002-UT</v>
      </c>
      <c r="B2074" t="str">
        <f>IF('Support - Calculation Detail'!C2074="","",'Support - Calculation Detail'!C2074)</f>
        <v>56</v>
      </c>
      <c r="C2074" t="str">
        <f>IF('Support - Calculation Detail'!B2074="","",'Support - Calculation Detail'!B2074)</f>
        <v>N</v>
      </c>
      <c r="D2074">
        <f>IF('Support - Calculation Detail'!D2074="","",'Support - Calculation Detail'!D2074)</f>
        <v>6141</v>
      </c>
      <c r="E2074">
        <f>IF('Support - Calculation Detail'!E2074="","",'Support - Calculation Detail'!E2074)</f>
        <v>0</v>
      </c>
      <c r="G2074">
        <f>IF('Support - Calculation Detail'!F2074="","",'Support - Calculation Detail'!F2074)</f>
        <v>6141</v>
      </c>
      <c r="H2074">
        <f>IF('Support - Calculation Detail'!G2074="","",'Support - Calculation Detail'!G2074)</f>
        <v>1.04</v>
      </c>
      <c r="I2074">
        <f>IF('Support - Calculation Detail'!H2074="","",'Support - Calculation Detail'!H2074)</f>
        <v>6387</v>
      </c>
      <c r="J2074">
        <f>IF('Support - Calculation Detail'!I2074="","",'Support - Calculation Detail'!I2074)</f>
        <v>0</v>
      </c>
      <c r="K2074">
        <f>IF('Support - Calculation Detail'!K2074="","",'Support - Calculation Detail'!K2074)</f>
        <v>6387</v>
      </c>
      <c r="L2074">
        <f>IF('Support - Calculation Detail'!L2074="","",'Support - Calculation Detail'!L2074)</f>
        <v>0</v>
      </c>
      <c r="M2074">
        <f>IF('Support - Calculation Detail'!M2074="","",'Support - Calculation Detail'!M2074)</f>
        <v>0</v>
      </c>
      <c r="N2074">
        <f>IF('Support - Calculation Detail'!N2074="","",'Support - Calculation Detail'!N2074)</f>
        <v>0</v>
      </c>
      <c r="P2074">
        <f>IF('Support - Calculation Detail'!O2074="","",'Support - Calculation Detail'!O2074)</f>
        <v>6387</v>
      </c>
      <c r="Q2074" t="b">
        <v>1</v>
      </c>
      <c r="R2074" t="str">
        <f t="shared" si="160"/>
        <v>5620002</v>
      </c>
      <c r="S2074" t="str">
        <f t="shared" si="161"/>
        <v>5620002-UT</v>
      </c>
      <c r="T2074" t="str">
        <f t="shared" si="162"/>
        <v>5620002-UT</v>
      </c>
      <c r="U2074" t="str">
        <f t="shared" si="163"/>
        <v>2</v>
      </c>
      <c r="V2074" t="str">
        <f t="shared" si="164"/>
        <v>UT</v>
      </c>
    </row>
    <row r="2075" spans="1:22" x14ac:dyDescent="0.35">
      <c r="A2075" t="str">
        <f>IF('Support - Calculation Detail'!A2075="","",LEFT('Support - Calculation Detail'!A2075,7)&amp;"-"&amp;RIGHT('Support - Calculation Detail'!A2075,2))</f>
        <v>5620003-TF</v>
      </c>
      <c r="B2075" t="str">
        <f>IF('Support - Calculation Detail'!C2075="","",'Support - Calculation Detail'!C2075)</f>
        <v>56</v>
      </c>
      <c r="C2075" t="str">
        <f>IF('Support - Calculation Detail'!B2075="","",'Support - Calculation Detail'!B2075)</f>
        <v>N</v>
      </c>
      <c r="D2075">
        <f>IF('Support - Calculation Detail'!D2075="","",'Support - Calculation Detail'!D2075)</f>
        <v>20202</v>
      </c>
      <c r="E2075">
        <f>IF('Support - Calculation Detail'!E2075="","",'Support - Calculation Detail'!E2075)</f>
        <v>0</v>
      </c>
      <c r="G2075">
        <f>IF('Support - Calculation Detail'!F2075="","",'Support - Calculation Detail'!F2075)</f>
        <v>20202</v>
      </c>
      <c r="H2075">
        <f>IF('Support - Calculation Detail'!G2075="","",'Support - Calculation Detail'!G2075)</f>
        <v>1.04</v>
      </c>
      <c r="I2075">
        <f>IF('Support - Calculation Detail'!H2075="","",'Support - Calculation Detail'!H2075)</f>
        <v>21010</v>
      </c>
      <c r="J2075">
        <f>IF('Support - Calculation Detail'!I2075="","",'Support - Calculation Detail'!I2075)</f>
        <v>0</v>
      </c>
      <c r="K2075">
        <f>IF('Support - Calculation Detail'!K2075="","",'Support - Calculation Detail'!K2075)</f>
        <v>21010</v>
      </c>
      <c r="L2075">
        <f>IF('Support - Calculation Detail'!L2075="","",'Support - Calculation Detail'!L2075)</f>
        <v>0</v>
      </c>
      <c r="M2075">
        <f>IF('Support - Calculation Detail'!M2075="","",'Support - Calculation Detail'!M2075)</f>
        <v>0</v>
      </c>
      <c r="N2075">
        <f>IF('Support - Calculation Detail'!N2075="","",'Support - Calculation Detail'!N2075)</f>
        <v>0</v>
      </c>
      <c r="P2075">
        <f>IF('Support - Calculation Detail'!O2075="","",'Support - Calculation Detail'!O2075)</f>
        <v>21010</v>
      </c>
      <c r="Q2075" t="b">
        <v>1</v>
      </c>
      <c r="R2075" t="str">
        <f t="shared" si="160"/>
        <v>5620003</v>
      </c>
      <c r="S2075" t="str">
        <f t="shared" si="161"/>
        <v>5620003-TF</v>
      </c>
      <c r="T2075" t="str">
        <f t="shared" si="162"/>
        <v>5620003-TF</v>
      </c>
      <c r="U2075" t="str">
        <f t="shared" si="163"/>
        <v>2</v>
      </c>
      <c r="V2075" t="str">
        <f t="shared" si="164"/>
        <v>TF</v>
      </c>
    </row>
    <row r="2076" spans="1:22" x14ac:dyDescent="0.35">
      <c r="A2076" t="str">
        <f>IF('Support - Calculation Detail'!A2076="","",LEFT('Support - Calculation Detail'!A2076,7)&amp;"-"&amp;RIGHT('Support - Calculation Detail'!A2076,2))</f>
        <v>5620003-UT</v>
      </c>
      <c r="B2076" t="str">
        <f>IF('Support - Calculation Detail'!C2076="","",'Support - Calculation Detail'!C2076)</f>
        <v>56</v>
      </c>
      <c r="C2076" t="str">
        <f>IF('Support - Calculation Detail'!B2076="","",'Support - Calculation Detail'!B2076)</f>
        <v>N</v>
      </c>
      <c r="D2076">
        <f>IF('Support - Calculation Detail'!D2076="","",'Support - Calculation Detail'!D2076)</f>
        <v>42397</v>
      </c>
      <c r="E2076">
        <f>IF('Support - Calculation Detail'!E2076="","",'Support - Calculation Detail'!E2076)</f>
        <v>0</v>
      </c>
      <c r="G2076">
        <f>IF('Support - Calculation Detail'!F2076="","",'Support - Calculation Detail'!F2076)</f>
        <v>42397</v>
      </c>
      <c r="H2076">
        <f>IF('Support - Calculation Detail'!G2076="","",'Support - Calculation Detail'!G2076)</f>
        <v>1.04</v>
      </c>
      <c r="I2076">
        <f>IF('Support - Calculation Detail'!H2076="","",'Support - Calculation Detail'!H2076)</f>
        <v>44093</v>
      </c>
      <c r="J2076">
        <f>IF('Support - Calculation Detail'!I2076="","",'Support - Calculation Detail'!I2076)</f>
        <v>0</v>
      </c>
      <c r="K2076">
        <f>IF('Support - Calculation Detail'!K2076="","",'Support - Calculation Detail'!K2076)</f>
        <v>44093</v>
      </c>
      <c r="L2076">
        <f>IF('Support - Calculation Detail'!L2076="","",'Support - Calculation Detail'!L2076)</f>
        <v>0</v>
      </c>
      <c r="M2076">
        <f>IF('Support - Calculation Detail'!M2076="","",'Support - Calculation Detail'!M2076)</f>
        <v>0</v>
      </c>
      <c r="N2076">
        <f>IF('Support - Calculation Detail'!N2076="","",'Support - Calculation Detail'!N2076)</f>
        <v>0</v>
      </c>
      <c r="P2076">
        <f>IF('Support - Calculation Detail'!O2076="","",'Support - Calculation Detail'!O2076)</f>
        <v>44093</v>
      </c>
      <c r="Q2076" t="b">
        <v>1</v>
      </c>
      <c r="R2076" t="str">
        <f t="shared" si="160"/>
        <v>5620003</v>
      </c>
      <c r="S2076" t="str">
        <f t="shared" si="161"/>
        <v>5620003-UT</v>
      </c>
      <c r="T2076" t="str">
        <f t="shared" si="162"/>
        <v>5620003-UT</v>
      </c>
      <c r="U2076" t="str">
        <f t="shared" si="163"/>
        <v>2</v>
      </c>
      <c r="V2076" t="str">
        <f t="shared" si="164"/>
        <v>UT</v>
      </c>
    </row>
    <row r="2077" spans="1:22" x14ac:dyDescent="0.35">
      <c r="A2077" t="str">
        <f>IF('Support - Calculation Detail'!A2077="","",LEFT('Support - Calculation Detail'!A2077,7)&amp;"-"&amp;RIGHT('Support - Calculation Detail'!A2077,2))</f>
        <v>5620004-TF</v>
      </c>
      <c r="B2077" t="str">
        <f>IF('Support - Calculation Detail'!C2077="","",'Support - Calculation Detail'!C2077)</f>
        <v>56</v>
      </c>
      <c r="C2077" t="str">
        <f>IF('Support - Calculation Detail'!B2077="","",'Support - Calculation Detail'!B2077)</f>
        <v>N</v>
      </c>
      <c r="D2077">
        <f>IF('Support - Calculation Detail'!D2077="","",'Support - Calculation Detail'!D2077)</f>
        <v>9158</v>
      </c>
      <c r="E2077">
        <f>IF('Support - Calculation Detail'!E2077="","",'Support - Calculation Detail'!E2077)</f>
        <v>0</v>
      </c>
      <c r="G2077">
        <f>IF('Support - Calculation Detail'!F2077="","",'Support - Calculation Detail'!F2077)</f>
        <v>9158</v>
      </c>
      <c r="H2077">
        <f>IF('Support - Calculation Detail'!G2077="","",'Support - Calculation Detail'!G2077)</f>
        <v>1.04</v>
      </c>
      <c r="I2077">
        <f>IF('Support - Calculation Detail'!H2077="","",'Support - Calculation Detail'!H2077)</f>
        <v>9524</v>
      </c>
      <c r="J2077">
        <f>IF('Support - Calculation Detail'!I2077="","",'Support - Calculation Detail'!I2077)</f>
        <v>0</v>
      </c>
      <c r="K2077">
        <f>IF('Support - Calculation Detail'!K2077="","",'Support - Calculation Detail'!K2077)</f>
        <v>9524</v>
      </c>
      <c r="L2077">
        <f>IF('Support - Calculation Detail'!L2077="","",'Support - Calculation Detail'!L2077)</f>
        <v>0</v>
      </c>
      <c r="M2077">
        <f>IF('Support - Calculation Detail'!M2077="","",'Support - Calculation Detail'!M2077)</f>
        <v>0</v>
      </c>
      <c r="N2077">
        <f>IF('Support - Calculation Detail'!N2077="","",'Support - Calculation Detail'!N2077)</f>
        <v>0</v>
      </c>
      <c r="P2077">
        <f>IF('Support - Calculation Detail'!O2077="","",'Support - Calculation Detail'!O2077)</f>
        <v>9524</v>
      </c>
      <c r="Q2077" t="b">
        <v>1</v>
      </c>
      <c r="R2077" t="str">
        <f t="shared" si="160"/>
        <v>5620004</v>
      </c>
      <c r="S2077" t="str">
        <f t="shared" si="161"/>
        <v>5620004-TF</v>
      </c>
      <c r="T2077" t="str">
        <f t="shared" si="162"/>
        <v>5620004-TF</v>
      </c>
      <c r="U2077" t="str">
        <f t="shared" si="163"/>
        <v>2</v>
      </c>
      <c r="V2077" t="str">
        <f t="shared" si="164"/>
        <v>TF</v>
      </c>
    </row>
    <row r="2078" spans="1:22" x14ac:dyDescent="0.35">
      <c r="A2078" t="str">
        <f>IF('Support - Calculation Detail'!A2078="","",LEFT('Support - Calculation Detail'!A2078,7)&amp;"-"&amp;RIGHT('Support - Calculation Detail'!A2078,2))</f>
        <v>5620004-UT</v>
      </c>
      <c r="B2078" t="str">
        <f>IF('Support - Calculation Detail'!C2078="","",'Support - Calculation Detail'!C2078)</f>
        <v>56</v>
      </c>
      <c r="C2078" t="str">
        <f>IF('Support - Calculation Detail'!B2078="","",'Support - Calculation Detail'!B2078)</f>
        <v>N</v>
      </c>
      <c r="D2078">
        <f>IF('Support - Calculation Detail'!D2078="","",'Support - Calculation Detail'!D2078)</f>
        <v>41266</v>
      </c>
      <c r="E2078">
        <f>IF('Support - Calculation Detail'!E2078="","",'Support - Calculation Detail'!E2078)</f>
        <v>0</v>
      </c>
      <c r="G2078">
        <f>IF('Support - Calculation Detail'!F2078="","",'Support - Calculation Detail'!F2078)</f>
        <v>41266</v>
      </c>
      <c r="H2078">
        <f>IF('Support - Calculation Detail'!G2078="","",'Support - Calculation Detail'!G2078)</f>
        <v>1.04</v>
      </c>
      <c r="I2078">
        <f>IF('Support - Calculation Detail'!H2078="","",'Support - Calculation Detail'!H2078)</f>
        <v>42917</v>
      </c>
      <c r="J2078">
        <f>IF('Support - Calculation Detail'!I2078="","",'Support - Calculation Detail'!I2078)</f>
        <v>0</v>
      </c>
      <c r="K2078">
        <f>IF('Support - Calculation Detail'!K2078="","",'Support - Calculation Detail'!K2078)</f>
        <v>42917</v>
      </c>
      <c r="L2078">
        <f>IF('Support - Calculation Detail'!L2078="","",'Support - Calculation Detail'!L2078)</f>
        <v>0</v>
      </c>
      <c r="M2078">
        <f>IF('Support - Calculation Detail'!M2078="","",'Support - Calculation Detail'!M2078)</f>
        <v>0</v>
      </c>
      <c r="N2078">
        <f>IF('Support - Calculation Detail'!N2078="","",'Support - Calculation Detail'!N2078)</f>
        <v>0</v>
      </c>
      <c r="P2078">
        <f>IF('Support - Calculation Detail'!O2078="","",'Support - Calculation Detail'!O2078)</f>
        <v>42917</v>
      </c>
      <c r="Q2078" t="b">
        <v>1</v>
      </c>
      <c r="R2078" t="str">
        <f t="shared" si="160"/>
        <v>5620004</v>
      </c>
      <c r="S2078" t="str">
        <f t="shared" si="161"/>
        <v>5620004-UT</v>
      </c>
      <c r="T2078" t="str">
        <f t="shared" si="162"/>
        <v>5620004-UT</v>
      </c>
      <c r="U2078" t="str">
        <f t="shared" si="163"/>
        <v>2</v>
      </c>
      <c r="V2078" t="str">
        <f t="shared" si="164"/>
        <v>UT</v>
      </c>
    </row>
    <row r="2079" spans="1:22" x14ac:dyDescent="0.35">
      <c r="A2079" t="str">
        <f>IF('Support - Calculation Detail'!A2079="","",LEFT('Support - Calculation Detail'!A2079,7)&amp;"-"&amp;RIGHT('Support - Calculation Detail'!A2079,2))</f>
        <v>5620005-TF</v>
      </c>
      <c r="B2079" t="str">
        <f>IF('Support - Calculation Detail'!C2079="","",'Support - Calculation Detail'!C2079)</f>
        <v>56</v>
      </c>
      <c r="C2079" t="str">
        <f>IF('Support - Calculation Detail'!B2079="","",'Support - Calculation Detail'!B2079)</f>
        <v>N</v>
      </c>
      <c r="D2079">
        <f>IF('Support - Calculation Detail'!D2079="","",'Support - Calculation Detail'!D2079)</f>
        <v>5558</v>
      </c>
      <c r="E2079">
        <f>IF('Support - Calculation Detail'!E2079="","",'Support - Calculation Detail'!E2079)</f>
        <v>0</v>
      </c>
      <c r="G2079">
        <f>IF('Support - Calculation Detail'!F2079="","",'Support - Calculation Detail'!F2079)</f>
        <v>5558</v>
      </c>
      <c r="H2079">
        <f>IF('Support - Calculation Detail'!G2079="","",'Support - Calculation Detail'!G2079)</f>
        <v>1.04</v>
      </c>
      <c r="I2079">
        <f>IF('Support - Calculation Detail'!H2079="","",'Support - Calculation Detail'!H2079)</f>
        <v>5780</v>
      </c>
      <c r="J2079">
        <f>IF('Support - Calculation Detail'!I2079="","",'Support - Calculation Detail'!I2079)</f>
        <v>0</v>
      </c>
      <c r="K2079">
        <f>IF('Support - Calculation Detail'!K2079="","",'Support - Calculation Detail'!K2079)</f>
        <v>5780</v>
      </c>
      <c r="L2079">
        <f>IF('Support - Calculation Detail'!L2079="","",'Support - Calculation Detail'!L2079)</f>
        <v>0</v>
      </c>
      <c r="M2079">
        <f>IF('Support - Calculation Detail'!M2079="","",'Support - Calculation Detail'!M2079)</f>
        <v>0</v>
      </c>
      <c r="N2079">
        <f>IF('Support - Calculation Detail'!N2079="","",'Support - Calculation Detail'!N2079)</f>
        <v>0</v>
      </c>
      <c r="P2079">
        <f>IF('Support - Calculation Detail'!O2079="","",'Support - Calculation Detail'!O2079)</f>
        <v>5780</v>
      </c>
      <c r="Q2079" t="b">
        <v>1</v>
      </c>
      <c r="R2079" t="str">
        <f t="shared" si="160"/>
        <v>5620005</v>
      </c>
      <c r="S2079" t="str">
        <f t="shared" si="161"/>
        <v>5620005-TF</v>
      </c>
      <c r="T2079" t="str">
        <f t="shared" si="162"/>
        <v>5620005-TF</v>
      </c>
      <c r="U2079" t="str">
        <f t="shared" si="163"/>
        <v>2</v>
      </c>
      <c r="V2079" t="str">
        <f t="shared" si="164"/>
        <v>TF</v>
      </c>
    </row>
    <row r="2080" spans="1:22" x14ac:dyDescent="0.35">
      <c r="A2080" t="str">
        <f>IF('Support - Calculation Detail'!A2080="","",LEFT('Support - Calculation Detail'!A2080,7)&amp;"-"&amp;RIGHT('Support - Calculation Detail'!A2080,2))</f>
        <v>5620005-UT</v>
      </c>
      <c r="B2080" t="str">
        <f>IF('Support - Calculation Detail'!C2080="","",'Support - Calculation Detail'!C2080)</f>
        <v>56</v>
      </c>
      <c r="C2080" t="str">
        <f>IF('Support - Calculation Detail'!B2080="","",'Support - Calculation Detail'!B2080)</f>
        <v>N</v>
      </c>
      <c r="D2080">
        <f>IF('Support - Calculation Detail'!D2080="","",'Support - Calculation Detail'!D2080)</f>
        <v>27022</v>
      </c>
      <c r="E2080">
        <f>IF('Support - Calculation Detail'!E2080="","",'Support - Calculation Detail'!E2080)</f>
        <v>0</v>
      </c>
      <c r="G2080">
        <f>IF('Support - Calculation Detail'!F2080="","",'Support - Calculation Detail'!F2080)</f>
        <v>27022</v>
      </c>
      <c r="H2080">
        <f>IF('Support - Calculation Detail'!G2080="","",'Support - Calculation Detail'!G2080)</f>
        <v>1.04</v>
      </c>
      <c r="I2080">
        <f>IF('Support - Calculation Detail'!H2080="","",'Support - Calculation Detail'!H2080)</f>
        <v>28103</v>
      </c>
      <c r="J2080">
        <f>IF('Support - Calculation Detail'!I2080="","",'Support - Calculation Detail'!I2080)</f>
        <v>0</v>
      </c>
      <c r="K2080">
        <f>IF('Support - Calculation Detail'!K2080="","",'Support - Calculation Detail'!K2080)</f>
        <v>28103</v>
      </c>
      <c r="L2080">
        <f>IF('Support - Calculation Detail'!L2080="","",'Support - Calculation Detail'!L2080)</f>
        <v>0</v>
      </c>
      <c r="M2080">
        <f>IF('Support - Calculation Detail'!M2080="","",'Support - Calculation Detail'!M2080)</f>
        <v>0</v>
      </c>
      <c r="N2080">
        <f>IF('Support - Calculation Detail'!N2080="","",'Support - Calculation Detail'!N2080)</f>
        <v>0</v>
      </c>
      <c r="P2080">
        <f>IF('Support - Calculation Detail'!O2080="","",'Support - Calculation Detail'!O2080)</f>
        <v>28103</v>
      </c>
      <c r="Q2080" t="b">
        <v>1</v>
      </c>
      <c r="R2080" t="str">
        <f t="shared" si="160"/>
        <v>5620005</v>
      </c>
      <c r="S2080" t="str">
        <f t="shared" si="161"/>
        <v>5620005-UT</v>
      </c>
      <c r="T2080" t="str">
        <f t="shared" si="162"/>
        <v>5620005-UT</v>
      </c>
      <c r="U2080" t="str">
        <f t="shared" si="163"/>
        <v>2</v>
      </c>
      <c r="V2080" t="str">
        <f t="shared" si="164"/>
        <v>UT</v>
      </c>
    </row>
    <row r="2081" spans="1:22" x14ac:dyDescent="0.35">
      <c r="A2081" t="str">
        <f>IF('Support - Calculation Detail'!A2081="","",LEFT('Support - Calculation Detail'!A2081,7)&amp;"-"&amp;RIGHT('Support - Calculation Detail'!A2081,2))</f>
        <v>5620006-TF</v>
      </c>
      <c r="B2081" t="str">
        <f>IF('Support - Calculation Detail'!C2081="","",'Support - Calculation Detail'!C2081)</f>
        <v>56</v>
      </c>
      <c r="C2081" t="str">
        <f>IF('Support - Calculation Detail'!B2081="","",'Support - Calculation Detail'!B2081)</f>
        <v>N</v>
      </c>
      <c r="D2081">
        <f>IF('Support - Calculation Detail'!D2081="","",'Support - Calculation Detail'!D2081)</f>
        <v>44754</v>
      </c>
      <c r="E2081">
        <f>IF('Support - Calculation Detail'!E2081="","",'Support - Calculation Detail'!E2081)</f>
        <v>0</v>
      </c>
      <c r="G2081">
        <f>IF('Support - Calculation Detail'!F2081="","",'Support - Calculation Detail'!F2081)</f>
        <v>44754</v>
      </c>
      <c r="H2081">
        <f>IF('Support - Calculation Detail'!G2081="","",'Support - Calculation Detail'!G2081)</f>
        <v>1.04</v>
      </c>
      <c r="I2081">
        <f>IF('Support - Calculation Detail'!H2081="","",'Support - Calculation Detail'!H2081)</f>
        <v>46544</v>
      </c>
      <c r="J2081">
        <f>IF('Support - Calculation Detail'!I2081="","",'Support - Calculation Detail'!I2081)</f>
        <v>0</v>
      </c>
      <c r="K2081">
        <f>IF('Support - Calculation Detail'!K2081="","",'Support - Calculation Detail'!K2081)</f>
        <v>46544</v>
      </c>
      <c r="L2081">
        <f>IF('Support - Calculation Detail'!L2081="","",'Support - Calculation Detail'!L2081)</f>
        <v>0</v>
      </c>
      <c r="M2081">
        <f>IF('Support - Calculation Detail'!M2081="","",'Support - Calculation Detail'!M2081)</f>
        <v>0</v>
      </c>
      <c r="N2081">
        <f>IF('Support - Calculation Detail'!N2081="","",'Support - Calculation Detail'!N2081)</f>
        <v>0</v>
      </c>
      <c r="P2081">
        <f>IF('Support - Calculation Detail'!O2081="","",'Support - Calculation Detail'!O2081)</f>
        <v>46544</v>
      </c>
      <c r="Q2081" t="b">
        <v>1</v>
      </c>
      <c r="R2081" t="str">
        <f t="shared" si="160"/>
        <v>5620006</v>
      </c>
      <c r="S2081" t="str">
        <f t="shared" si="161"/>
        <v>5620006-TF</v>
      </c>
      <c r="T2081" t="str">
        <f t="shared" si="162"/>
        <v>5620006-TF</v>
      </c>
      <c r="U2081" t="str">
        <f t="shared" si="163"/>
        <v>2</v>
      </c>
      <c r="V2081" t="str">
        <f t="shared" si="164"/>
        <v>TF</v>
      </c>
    </row>
    <row r="2082" spans="1:22" x14ac:dyDescent="0.35">
      <c r="A2082" t="str">
        <f>IF('Support - Calculation Detail'!A2082="","",LEFT('Support - Calculation Detail'!A2082,7)&amp;"-"&amp;RIGHT('Support - Calculation Detail'!A2082,2))</f>
        <v>5620006-UT</v>
      </c>
      <c r="B2082" t="str">
        <f>IF('Support - Calculation Detail'!C2082="","",'Support - Calculation Detail'!C2082)</f>
        <v>56</v>
      </c>
      <c r="C2082" t="str">
        <f>IF('Support - Calculation Detail'!B2082="","",'Support - Calculation Detail'!B2082)</f>
        <v>N</v>
      </c>
      <c r="D2082">
        <f>IF('Support - Calculation Detail'!D2082="","",'Support - Calculation Detail'!D2082)</f>
        <v>60937</v>
      </c>
      <c r="E2082">
        <f>IF('Support - Calculation Detail'!E2082="","",'Support - Calculation Detail'!E2082)</f>
        <v>0</v>
      </c>
      <c r="G2082">
        <f>IF('Support - Calculation Detail'!F2082="","",'Support - Calculation Detail'!F2082)</f>
        <v>60937</v>
      </c>
      <c r="H2082">
        <f>IF('Support - Calculation Detail'!G2082="","",'Support - Calculation Detail'!G2082)</f>
        <v>1.04</v>
      </c>
      <c r="I2082">
        <f>IF('Support - Calculation Detail'!H2082="","",'Support - Calculation Detail'!H2082)</f>
        <v>63374</v>
      </c>
      <c r="J2082">
        <f>IF('Support - Calculation Detail'!I2082="","",'Support - Calculation Detail'!I2082)</f>
        <v>0</v>
      </c>
      <c r="K2082">
        <f>IF('Support - Calculation Detail'!K2082="","",'Support - Calculation Detail'!K2082)</f>
        <v>63374</v>
      </c>
      <c r="L2082">
        <f>IF('Support - Calculation Detail'!L2082="","",'Support - Calculation Detail'!L2082)</f>
        <v>0</v>
      </c>
      <c r="M2082">
        <f>IF('Support - Calculation Detail'!M2082="","",'Support - Calculation Detail'!M2082)</f>
        <v>0</v>
      </c>
      <c r="N2082">
        <f>IF('Support - Calculation Detail'!N2082="","",'Support - Calculation Detail'!N2082)</f>
        <v>0</v>
      </c>
      <c r="P2082">
        <f>IF('Support - Calculation Detail'!O2082="","",'Support - Calculation Detail'!O2082)</f>
        <v>63374</v>
      </c>
      <c r="Q2082" t="b">
        <v>1</v>
      </c>
      <c r="R2082" t="str">
        <f t="shared" si="160"/>
        <v>5620006</v>
      </c>
      <c r="S2082" t="str">
        <f t="shared" si="161"/>
        <v>5620006-UT</v>
      </c>
      <c r="T2082" t="str">
        <f t="shared" si="162"/>
        <v>5620006-UT</v>
      </c>
      <c r="U2082" t="str">
        <f t="shared" si="163"/>
        <v>2</v>
      </c>
      <c r="V2082" t="str">
        <f t="shared" si="164"/>
        <v>UT</v>
      </c>
    </row>
    <row r="2083" spans="1:22" x14ac:dyDescent="0.35">
      <c r="A2083" t="str">
        <f>IF('Support - Calculation Detail'!A2083="","",LEFT('Support - Calculation Detail'!A2083,7)&amp;"-"&amp;RIGHT('Support - Calculation Detail'!A2083,2))</f>
        <v>5620007-TF</v>
      </c>
      <c r="B2083" t="str">
        <f>IF('Support - Calculation Detail'!C2083="","",'Support - Calculation Detail'!C2083)</f>
        <v>56</v>
      </c>
      <c r="C2083" t="str">
        <f>IF('Support - Calculation Detail'!B2083="","",'Support - Calculation Detail'!B2083)</f>
        <v>N</v>
      </c>
      <c r="D2083">
        <f>IF('Support - Calculation Detail'!D2083="","",'Support - Calculation Detail'!D2083)</f>
        <v>148723</v>
      </c>
      <c r="E2083">
        <f>IF('Support - Calculation Detail'!E2083="","",'Support - Calculation Detail'!E2083)</f>
        <v>0</v>
      </c>
      <c r="G2083">
        <f>IF('Support - Calculation Detail'!F2083="","",'Support - Calculation Detail'!F2083)</f>
        <v>148723</v>
      </c>
      <c r="H2083">
        <f>IF('Support - Calculation Detail'!G2083="","",'Support - Calculation Detail'!G2083)</f>
        <v>1.04</v>
      </c>
      <c r="I2083">
        <f>IF('Support - Calculation Detail'!H2083="","",'Support - Calculation Detail'!H2083)</f>
        <v>154672</v>
      </c>
      <c r="J2083">
        <f>IF('Support - Calculation Detail'!I2083="","",'Support - Calculation Detail'!I2083)</f>
        <v>0</v>
      </c>
      <c r="K2083">
        <f>IF('Support - Calculation Detail'!K2083="","",'Support - Calculation Detail'!K2083)</f>
        <v>154672</v>
      </c>
      <c r="L2083">
        <f>IF('Support - Calculation Detail'!L2083="","",'Support - Calculation Detail'!L2083)</f>
        <v>0</v>
      </c>
      <c r="M2083">
        <f>IF('Support - Calculation Detail'!M2083="","",'Support - Calculation Detail'!M2083)</f>
        <v>0</v>
      </c>
      <c r="N2083">
        <f>IF('Support - Calculation Detail'!N2083="","",'Support - Calculation Detail'!N2083)</f>
        <v>0</v>
      </c>
      <c r="P2083">
        <f>IF('Support - Calculation Detail'!O2083="","",'Support - Calculation Detail'!O2083)</f>
        <v>154672</v>
      </c>
      <c r="Q2083" t="b">
        <v>1</v>
      </c>
      <c r="R2083" t="str">
        <f t="shared" si="160"/>
        <v>5620007</v>
      </c>
      <c r="S2083" t="str">
        <f t="shared" si="161"/>
        <v>5620007-TF</v>
      </c>
      <c r="T2083" t="str">
        <f t="shared" si="162"/>
        <v>5620007-TF</v>
      </c>
      <c r="U2083" t="str">
        <f t="shared" si="163"/>
        <v>2</v>
      </c>
      <c r="V2083" t="str">
        <f t="shared" si="164"/>
        <v>TF</v>
      </c>
    </row>
    <row r="2084" spans="1:22" x14ac:dyDescent="0.35">
      <c r="A2084" t="str">
        <f>IF('Support - Calculation Detail'!A2084="","",LEFT('Support - Calculation Detail'!A2084,7)&amp;"-"&amp;RIGHT('Support - Calculation Detail'!A2084,2))</f>
        <v>5620007-UT</v>
      </c>
      <c r="B2084" t="str">
        <f>IF('Support - Calculation Detail'!C2084="","",'Support - Calculation Detail'!C2084)</f>
        <v>56</v>
      </c>
      <c r="C2084" t="str">
        <f>IF('Support - Calculation Detail'!B2084="","",'Support - Calculation Detail'!B2084)</f>
        <v>N</v>
      </c>
      <c r="D2084">
        <f>IF('Support - Calculation Detail'!D2084="","",'Support - Calculation Detail'!D2084)</f>
        <v>133650</v>
      </c>
      <c r="E2084">
        <f>IF('Support - Calculation Detail'!E2084="","",'Support - Calculation Detail'!E2084)</f>
        <v>0</v>
      </c>
      <c r="G2084">
        <f>IF('Support - Calculation Detail'!F2084="","",'Support - Calculation Detail'!F2084)</f>
        <v>133650</v>
      </c>
      <c r="H2084">
        <f>IF('Support - Calculation Detail'!G2084="","",'Support - Calculation Detail'!G2084)</f>
        <v>1.04</v>
      </c>
      <c r="I2084">
        <f>IF('Support - Calculation Detail'!H2084="","",'Support - Calculation Detail'!H2084)</f>
        <v>138996</v>
      </c>
      <c r="J2084">
        <f>IF('Support - Calculation Detail'!I2084="","",'Support - Calculation Detail'!I2084)</f>
        <v>0</v>
      </c>
      <c r="K2084">
        <f>IF('Support - Calculation Detail'!K2084="","",'Support - Calculation Detail'!K2084)</f>
        <v>138996</v>
      </c>
      <c r="L2084">
        <f>IF('Support - Calculation Detail'!L2084="","",'Support - Calculation Detail'!L2084)</f>
        <v>0</v>
      </c>
      <c r="M2084">
        <f>IF('Support - Calculation Detail'!M2084="","",'Support - Calculation Detail'!M2084)</f>
        <v>0</v>
      </c>
      <c r="N2084">
        <f>IF('Support - Calculation Detail'!N2084="","",'Support - Calculation Detail'!N2084)</f>
        <v>0</v>
      </c>
      <c r="P2084">
        <f>IF('Support - Calculation Detail'!O2084="","",'Support - Calculation Detail'!O2084)</f>
        <v>138996</v>
      </c>
      <c r="Q2084" t="b">
        <v>1</v>
      </c>
      <c r="R2084" t="str">
        <f t="shared" si="160"/>
        <v>5620007</v>
      </c>
      <c r="S2084" t="str">
        <f t="shared" si="161"/>
        <v>5620007-UT</v>
      </c>
      <c r="T2084" t="str">
        <f t="shared" si="162"/>
        <v>5620007-UT</v>
      </c>
      <c r="U2084" t="str">
        <f t="shared" si="163"/>
        <v>2</v>
      </c>
      <c r="V2084" t="str">
        <f t="shared" si="164"/>
        <v>UT</v>
      </c>
    </row>
    <row r="2085" spans="1:22" x14ac:dyDescent="0.35">
      <c r="A2085" t="str">
        <f>IF('Support - Calculation Detail'!A2085="","",LEFT('Support - Calculation Detail'!A2085,7)&amp;"-"&amp;RIGHT('Support - Calculation Detail'!A2085,2))</f>
        <v>5620008-TF</v>
      </c>
      <c r="B2085" t="str">
        <f>IF('Support - Calculation Detail'!C2085="","",'Support - Calculation Detail'!C2085)</f>
        <v>56</v>
      </c>
      <c r="C2085" t="str">
        <f>IF('Support - Calculation Detail'!B2085="","",'Support - Calculation Detail'!B2085)</f>
        <v>N</v>
      </c>
      <c r="D2085">
        <f>IF('Support - Calculation Detail'!D2085="","",'Support - Calculation Detail'!D2085)</f>
        <v>127016</v>
      </c>
      <c r="E2085">
        <f>IF('Support - Calculation Detail'!E2085="","",'Support - Calculation Detail'!E2085)</f>
        <v>0</v>
      </c>
      <c r="G2085">
        <f>IF('Support - Calculation Detail'!F2085="","",'Support - Calculation Detail'!F2085)</f>
        <v>127016</v>
      </c>
      <c r="H2085">
        <f>IF('Support - Calculation Detail'!G2085="","",'Support - Calculation Detail'!G2085)</f>
        <v>1.04</v>
      </c>
      <c r="I2085">
        <f>IF('Support - Calculation Detail'!H2085="","",'Support - Calculation Detail'!H2085)</f>
        <v>132097</v>
      </c>
      <c r="J2085">
        <f>IF('Support - Calculation Detail'!I2085="","",'Support - Calculation Detail'!I2085)</f>
        <v>0</v>
      </c>
      <c r="K2085">
        <f>IF('Support - Calculation Detail'!K2085="","",'Support - Calculation Detail'!K2085)</f>
        <v>132097</v>
      </c>
      <c r="L2085">
        <f>IF('Support - Calculation Detail'!L2085="","",'Support - Calculation Detail'!L2085)</f>
        <v>0</v>
      </c>
      <c r="M2085">
        <f>IF('Support - Calculation Detail'!M2085="","",'Support - Calculation Detail'!M2085)</f>
        <v>0</v>
      </c>
      <c r="N2085">
        <f>IF('Support - Calculation Detail'!N2085="","",'Support - Calculation Detail'!N2085)</f>
        <v>0</v>
      </c>
      <c r="P2085">
        <f>IF('Support - Calculation Detail'!O2085="","",'Support - Calculation Detail'!O2085)</f>
        <v>132097</v>
      </c>
      <c r="Q2085" t="b">
        <v>1</v>
      </c>
      <c r="R2085" t="str">
        <f t="shared" si="160"/>
        <v>5620008</v>
      </c>
      <c r="S2085" t="str">
        <f t="shared" si="161"/>
        <v>5620008-TF</v>
      </c>
      <c r="T2085" t="str">
        <f t="shared" si="162"/>
        <v>5620008-TF</v>
      </c>
      <c r="U2085" t="str">
        <f t="shared" si="163"/>
        <v>2</v>
      </c>
      <c r="V2085" t="str">
        <f t="shared" si="164"/>
        <v>TF</v>
      </c>
    </row>
    <row r="2086" spans="1:22" x14ac:dyDescent="0.35">
      <c r="A2086" t="str">
        <f>IF('Support - Calculation Detail'!A2086="","",LEFT('Support - Calculation Detail'!A2086,7)&amp;"-"&amp;RIGHT('Support - Calculation Detail'!A2086,2))</f>
        <v>5620008-UT</v>
      </c>
      <c r="B2086" t="str">
        <f>IF('Support - Calculation Detail'!C2086="","",'Support - Calculation Detail'!C2086)</f>
        <v>56</v>
      </c>
      <c r="C2086" t="str">
        <f>IF('Support - Calculation Detail'!B2086="","",'Support - Calculation Detail'!B2086)</f>
        <v>N</v>
      </c>
      <c r="D2086">
        <f>IF('Support - Calculation Detail'!D2086="","",'Support - Calculation Detail'!D2086)</f>
        <v>67434</v>
      </c>
      <c r="E2086">
        <f>IF('Support - Calculation Detail'!E2086="","",'Support - Calculation Detail'!E2086)</f>
        <v>0</v>
      </c>
      <c r="G2086">
        <f>IF('Support - Calculation Detail'!F2086="","",'Support - Calculation Detail'!F2086)</f>
        <v>67434</v>
      </c>
      <c r="H2086">
        <f>IF('Support - Calculation Detail'!G2086="","",'Support - Calculation Detail'!G2086)</f>
        <v>1.04</v>
      </c>
      <c r="I2086">
        <f>IF('Support - Calculation Detail'!H2086="","",'Support - Calculation Detail'!H2086)</f>
        <v>70131</v>
      </c>
      <c r="J2086">
        <f>IF('Support - Calculation Detail'!I2086="","",'Support - Calculation Detail'!I2086)</f>
        <v>0</v>
      </c>
      <c r="K2086">
        <f>IF('Support - Calculation Detail'!K2086="","",'Support - Calculation Detail'!K2086)</f>
        <v>70131</v>
      </c>
      <c r="L2086">
        <f>IF('Support - Calculation Detail'!L2086="","",'Support - Calculation Detail'!L2086)</f>
        <v>0</v>
      </c>
      <c r="M2086">
        <f>IF('Support - Calculation Detail'!M2086="","",'Support - Calculation Detail'!M2086)</f>
        <v>0</v>
      </c>
      <c r="N2086">
        <f>IF('Support - Calculation Detail'!N2086="","",'Support - Calculation Detail'!N2086)</f>
        <v>0</v>
      </c>
      <c r="P2086">
        <f>IF('Support - Calculation Detail'!O2086="","",'Support - Calculation Detail'!O2086)</f>
        <v>70131</v>
      </c>
      <c r="Q2086" t="b">
        <v>1</v>
      </c>
      <c r="R2086" t="str">
        <f t="shared" si="160"/>
        <v>5620008</v>
      </c>
      <c r="S2086" t="str">
        <f t="shared" si="161"/>
        <v>5620008-UT</v>
      </c>
      <c r="T2086" t="str">
        <f t="shared" si="162"/>
        <v>5620008-UT</v>
      </c>
      <c r="U2086" t="str">
        <f t="shared" si="163"/>
        <v>2</v>
      </c>
      <c r="V2086" t="str">
        <f t="shared" si="164"/>
        <v>UT</v>
      </c>
    </row>
    <row r="2087" spans="1:22" x14ac:dyDescent="0.35">
      <c r="A2087" t="str">
        <f>IF('Support - Calculation Detail'!A2087="","",LEFT('Support - Calculation Detail'!A2087,7)&amp;"-"&amp;RIGHT('Support - Calculation Detail'!A2087,2))</f>
        <v>5620009-TF</v>
      </c>
      <c r="B2087" t="str">
        <f>IF('Support - Calculation Detail'!C2087="","",'Support - Calculation Detail'!C2087)</f>
        <v>56</v>
      </c>
      <c r="C2087" t="str">
        <f>IF('Support - Calculation Detail'!B2087="","",'Support - Calculation Detail'!B2087)</f>
        <v>N</v>
      </c>
      <c r="D2087">
        <f>IF('Support - Calculation Detail'!D2087="","",'Support - Calculation Detail'!D2087)</f>
        <v>6645</v>
      </c>
      <c r="E2087">
        <f>IF('Support - Calculation Detail'!E2087="","",'Support - Calculation Detail'!E2087)</f>
        <v>0</v>
      </c>
      <c r="G2087">
        <f>IF('Support - Calculation Detail'!F2087="","",'Support - Calculation Detail'!F2087)</f>
        <v>6645</v>
      </c>
      <c r="H2087">
        <f>IF('Support - Calculation Detail'!G2087="","",'Support - Calculation Detail'!G2087)</f>
        <v>1.04</v>
      </c>
      <c r="I2087">
        <f>IF('Support - Calculation Detail'!H2087="","",'Support - Calculation Detail'!H2087)</f>
        <v>6911</v>
      </c>
      <c r="J2087">
        <f>IF('Support - Calculation Detail'!I2087="","",'Support - Calculation Detail'!I2087)</f>
        <v>0</v>
      </c>
      <c r="K2087">
        <f>IF('Support - Calculation Detail'!K2087="","",'Support - Calculation Detail'!K2087)</f>
        <v>6911</v>
      </c>
      <c r="L2087">
        <f>IF('Support - Calculation Detail'!L2087="","",'Support - Calculation Detail'!L2087)</f>
        <v>0</v>
      </c>
      <c r="M2087">
        <f>IF('Support - Calculation Detail'!M2087="","",'Support - Calculation Detail'!M2087)</f>
        <v>0</v>
      </c>
      <c r="N2087">
        <f>IF('Support - Calculation Detail'!N2087="","",'Support - Calculation Detail'!N2087)</f>
        <v>0</v>
      </c>
      <c r="P2087">
        <f>IF('Support - Calculation Detail'!O2087="","",'Support - Calculation Detail'!O2087)</f>
        <v>6911</v>
      </c>
      <c r="Q2087" t="b">
        <v>1</v>
      </c>
      <c r="R2087" t="str">
        <f t="shared" si="160"/>
        <v>5620009</v>
      </c>
      <c r="S2087" t="str">
        <f t="shared" si="161"/>
        <v>5620009-TF</v>
      </c>
      <c r="T2087" t="str">
        <f t="shared" si="162"/>
        <v>5620009-TF</v>
      </c>
      <c r="U2087" t="str">
        <f t="shared" si="163"/>
        <v>2</v>
      </c>
      <c r="V2087" t="str">
        <f t="shared" si="164"/>
        <v>TF</v>
      </c>
    </row>
    <row r="2088" spans="1:22" x14ac:dyDescent="0.35">
      <c r="A2088" t="str">
        <f>IF('Support - Calculation Detail'!A2088="","",LEFT('Support - Calculation Detail'!A2088,7)&amp;"-"&amp;RIGHT('Support - Calculation Detail'!A2088,2))</f>
        <v>5620009-UT</v>
      </c>
      <c r="B2088" t="str">
        <f>IF('Support - Calculation Detail'!C2088="","",'Support - Calculation Detail'!C2088)</f>
        <v>56</v>
      </c>
      <c r="C2088" t="str">
        <f>IF('Support - Calculation Detail'!B2088="","",'Support - Calculation Detail'!B2088)</f>
        <v>N</v>
      </c>
      <c r="D2088">
        <f>IF('Support - Calculation Detail'!D2088="","",'Support - Calculation Detail'!D2088)</f>
        <v>33712</v>
      </c>
      <c r="E2088">
        <f>IF('Support - Calculation Detail'!E2088="","",'Support - Calculation Detail'!E2088)</f>
        <v>0</v>
      </c>
      <c r="G2088">
        <f>IF('Support - Calculation Detail'!F2088="","",'Support - Calculation Detail'!F2088)</f>
        <v>33712</v>
      </c>
      <c r="H2088">
        <f>IF('Support - Calculation Detail'!G2088="","",'Support - Calculation Detail'!G2088)</f>
        <v>1.04</v>
      </c>
      <c r="I2088">
        <f>IF('Support - Calculation Detail'!H2088="","",'Support - Calculation Detail'!H2088)</f>
        <v>35060</v>
      </c>
      <c r="J2088">
        <f>IF('Support - Calculation Detail'!I2088="","",'Support - Calculation Detail'!I2088)</f>
        <v>0</v>
      </c>
      <c r="K2088">
        <f>IF('Support - Calculation Detail'!K2088="","",'Support - Calculation Detail'!K2088)</f>
        <v>35060</v>
      </c>
      <c r="L2088">
        <f>IF('Support - Calculation Detail'!L2088="","",'Support - Calculation Detail'!L2088)</f>
        <v>0</v>
      </c>
      <c r="M2088">
        <f>IF('Support - Calculation Detail'!M2088="","",'Support - Calculation Detail'!M2088)</f>
        <v>0</v>
      </c>
      <c r="N2088">
        <f>IF('Support - Calculation Detail'!N2088="","",'Support - Calculation Detail'!N2088)</f>
        <v>0</v>
      </c>
      <c r="P2088">
        <f>IF('Support - Calculation Detail'!O2088="","",'Support - Calculation Detail'!O2088)</f>
        <v>35060</v>
      </c>
      <c r="Q2088" t="b">
        <v>1</v>
      </c>
      <c r="R2088" t="str">
        <f t="shared" si="160"/>
        <v>5620009</v>
      </c>
      <c r="S2088" t="str">
        <f t="shared" si="161"/>
        <v>5620009-UT</v>
      </c>
      <c r="T2088" t="str">
        <f t="shared" si="162"/>
        <v>5620009-UT</v>
      </c>
      <c r="U2088" t="str">
        <f t="shared" si="163"/>
        <v>2</v>
      </c>
      <c r="V2088" t="str">
        <f t="shared" si="164"/>
        <v>UT</v>
      </c>
    </row>
    <row r="2089" spans="1:22" x14ac:dyDescent="0.35">
      <c r="A2089" t="str">
        <f>IF('Support - Calculation Detail'!A2089="","",LEFT('Support - Calculation Detail'!A2089,7)&amp;"-"&amp;RIGHT('Support - Calculation Detail'!A2089,2))</f>
        <v>5620010-TF</v>
      </c>
      <c r="B2089" t="str">
        <f>IF('Support - Calculation Detail'!C2089="","",'Support - Calculation Detail'!C2089)</f>
        <v>56</v>
      </c>
      <c r="C2089" t="str">
        <f>IF('Support - Calculation Detail'!B2089="","",'Support - Calculation Detail'!B2089)</f>
        <v>N</v>
      </c>
      <c r="D2089">
        <f>IF('Support - Calculation Detail'!D2089="","",'Support - Calculation Detail'!D2089)</f>
        <v>8624</v>
      </c>
      <c r="E2089">
        <f>IF('Support - Calculation Detail'!E2089="","",'Support - Calculation Detail'!E2089)</f>
        <v>0</v>
      </c>
      <c r="G2089">
        <f>IF('Support - Calculation Detail'!F2089="","",'Support - Calculation Detail'!F2089)</f>
        <v>8624</v>
      </c>
      <c r="H2089">
        <f>IF('Support - Calculation Detail'!G2089="","",'Support - Calculation Detail'!G2089)</f>
        <v>1.04</v>
      </c>
      <c r="I2089">
        <f>IF('Support - Calculation Detail'!H2089="","",'Support - Calculation Detail'!H2089)</f>
        <v>8969</v>
      </c>
      <c r="J2089">
        <f>IF('Support - Calculation Detail'!I2089="","",'Support - Calculation Detail'!I2089)</f>
        <v>0</v>
      </c>
      <c r="K2089">
        <f>IF('Support - Calculation Detail'!K2089="","",'Support - Calculation Detail'!K2089)</f>
        <v>8969</v>
      </c>
      <c r="L2089">
        <f>IF('Support - Calculation Detail'!L2089="","",'Support - Calculation Detail'!L2089)</f>
        <v>0</v>
      </c>
      <c r="M2089">
        <f>IF('Support - Calculation Detail'!M2089="","",'Support - Calculation Detail'!M2089)</f>
        <v>0</v>
      </c>
      <c r="N2089">
        <f>IF('Support - Calculation Detail'!N2089="","",'Support - Calculation Detail'!N2089)</f>
        <v>0</v>
      </c>
      <c r="P2089">
        <f>IF('Support - Calculation Detail'!O2089="","",'Support - Calculation Detail'!O2089)</f>
        <v>8969</v>
      </c>
      <c r="Q2089" t="b">
        <v>1</v>
      </c>
      <c r="R2089" t="str">
        <f t="shared" si="160"/>
        <v>5620010</v>
      </c>
      <c r="S2089" t="str">
        <f t="shared" si="161"/>
        <v>5620010-TF</v>
      </c>
      <c r="T2089" t="str">
        <f t="shared" si="162"/>
        <v>5620010-TF</v>
      </c>
      <c r="U2089" t="str">
        <f t="shared" si="163"/>
        <v>2</v>
      </c>
      <c r="V2089" t="str">
        <f t="shared" si="164"/>
        <v>TF</v>
      </c>
    </row>
    <row r="2090" spans="1:22" x14ac:dyDescent="0.35">
      <c r="A2090" t="str">
        <f>IF('Support - Calculation Detail'!A2090="","",LEFT('Support - Calculation Detail'!A2090,7)&amp;"-"&amp;RIGHT('Support - Calculation Detail'!A2090,2))</f>
        <v>5620010-UT</v>
      </c>
      <c r="B2090" t="str">
        <f>IF('Support - Calculation Detail'!C2090="","",'Support - Calculation Detail'!C2090)</f>
        <v>56</v>
      </c>
      <c r="C2090" t="str">
        <f>IF('Support - Calculation Detail'!B2090="","",'Support - Calculation Detail'!B2090)</f>
        <v>N</v>
      </c>
      <c r="D2090">
        <f>IF('Support - Calculation Detail'!D2090="","",'Support - Calculation Detail'!D2090)</f>
        <v>46202</v>
      </c>
      <c r="E2090">
        <f>IF('Support - Calculation Detail'!E2090="","",'Support - Calculation Detail'!E2090)</f>
        <v>0</v>
      </c>
      <c r="G2090">
        <f>IF('Support - Calculation Detail'!F2090="","",'Support - Calculation Detail'!F2090)</f>
        <v>46202</v>
      </c>
      <c r="H2090">
        <f>IF('Support - Calculation Detail'!G2090="","",'Support - Calculation Detail'!G2090)</f>
        <v>1.04</v>
      </c>
      <c r="I2090">
        <f>IF('Support - Calculation Detail'!H2090="","",'Support - Calculation Detail'!H2090)</f>
        <v>48050</v>
      </c>
      <c r="J2090">
        <f>IF('Support - Calculation Detail'!I2090="","",'Support - Calculation Detail'!I2090)</f>
        <v>0</v>
      </c>
      <c r="K2090">
        <f>IF('Support - Calculation Detail'!K2090="","",'Support - Calculation Detail'!K2090)</f>
        <v>48050</v>
      </c>
      <c r="L2090">
        <f>IF('Support - Calculation Detail'!L2090="","",'Support - Calculation Detail'!L2090)</f>
        <v>0</v>
      </c>
      <c r="M2090">
        <f>IF('Support - Calculation Detail'!M2090="","",'Support - Calculation Detail'!M2090)</f>
        <v>0</v>
      </c>
      <c r="N2090">
        <f>IF('Support - Calculation Detail'!N2090="","",'Support - Calculation Detail'!N2090)</f>
        <v>0</v>
      </c>
      <c r="P2090">
        <f>IF('Support - Calculation Detail'!O2090="","",'Support - Calculation Detail'!O2090)</f>
        <v>48050</v>
      </c>
      <c r="Q2090" t="b">
        <v>1</v>
      </c>
      <c r="R2090" t="str">
        <f t="shared" si="160"/>
        <v>5620010</v>
      </c>
      <c r="S2090" t="str">
        <f t="shared" si="161"/>
        <v>5620010-UT</v>
      </c>
      <c r="T2090" t="str">
        <f t="shared" si="162"/>
        <v>5620010-UT</v>
      </c>
      <c r="U2090" t="str">
        <f t="shared" si="163"/>
        <v>2</v>
      </c>
      <c r="V2090" t="str">
        <f t="shared" si="164"/>
        <v>UT</v>
      </c>
    </row>
    <row r="2091" spans="1:22" x14ac:dyDescent="0.35">
      <c r="A2091" t="str">
        <f>IF('Support - Calculation Detail'!A2091="","",LEFT('Support - Calculation Detail'!A2091,7)&amp;"-"&amp;RIGHT('Support - Calculation Detail'!A2091,2))</f>
        <v>5650162-UT</v>
      </c>
      <c r="B2091" t="str">
        <f>IF('Support - Calculation Detail'!C2091="","",'Support - Calculation Detail'!C2091)</f>
        <v>56</v>
      </c>
      <c r="C2091" t="str">
        <f>IF('Support - Calculation Detail'!B2091="","",'Support - Calculation Detail'!B2091)</f>
        <v>N</v>
      </c>
      <c r="D2091">
        <f>IF('Support - Calculation Detail'!D2091="","",'Support - Calculation Detail'!D2091)</f>
        <v>300548</v>
      </c>
      <c r="E2091">
        <f>IF('Support - Calculation Detail'!E2091="","",'Support - Calculation Detail'!E2091)</f>
        <v>0</v>
      </c>
      <c r="G2091">
        <f>IF('Support - Calculation Detail'!F2091="","",'Support - Calculation Detail'!F2091)</f>
        <v>300548</v>
      </c>
      <c r="H2091">
        <f>IF('Support - Calculation Detail'!G2091="","",'Support - Calculation Detail'!G2091)</f>
        <v>1.04</v>
      </c>
      <c r="I2091">
        <f>IF('Support - Calculation Detail'!H2091="","",'Support - Calculation Detail'!H2091)</f>
        <v>312570</v>
      </c>
      <c r="J2091">
        <f>IF('Support - Calculation Detail'!I2091="","",'Support - Calculation Detail'!I2091)</f>
        <v>0</v>
      </c>
      <c r="K2091">
        <f>IF('Support - Calculation Detail'!K2091="","",'Support - Calculation Detail'!K2091)</f>
        <v>312570</v>
      </c>
      <c r="L2091">
        <f>IF('Support - Calculation Detail'!L2091="","",'Support - Calculation Detail'!L2091)</f>
        <v>0</v>
      </c>
      <c r="M2091">
        <f>IF('Support - Calculation Detail'!M2091="","",'Support - Calculation Detail'!M2091)</f>
        <v>0</v>
      </c>
      <c r="N2091">
        <f>IF('Support - Calculation Detail'!N2091="","",'Support - Calculation Detail'!N2091)</f>
        <v>0</v>
      </c>
      <c r="P2091">
        <f>IF('Support - Calculation Detail'!O2091="","",'Support - Calculation Detail'!O2091)</f>
        <v>312570</v>
      </c>
      <c r="Q2091" t="b">
        <v>1</v>
      </c>
      <c r="R2091" t="str">
        <f t="shared" si="160"/>
        <v>5650162</v>
      </c>
      <c r="S2091" t="str">
        <f t="shared" si="161"/>
        <v>5650162-UT</v>
      </c>
      <c r="T2091" t="str">
        <f t="shared" si="162"/>
        <v>5650162-UT</v>
      </c>
      <c r="U2091" t="str">
        <f t="shared" si="163"/>
        <v>5</v>
      </c>
      <c r="V2091" t="str">
        <f t="shared" si="164"/>
        <v>UT</v>
      </c>
    </row>
    <row r="2092" spans="1:22" x14ac:dyDescent="0.35">
      <c r="A2092" t="str">
        <f>IF('Support - Calculation Detail'!A2092="","",LEFT('Support - Calculation Detail'!A2092,7)&amp;"-"&amp;RIGHT('Support - Calculation Detail'!A2092,2))</f>
        <v>5650163-UT</v>
      </c>
      <c r="B2092" t="str">
        <f>IF('Support - Calculation Detail'!C2092="","",'Support - Calculation Detail'!C2092)</f>
        <v>56</v>
      </c>
      <c r="C2092" t="str">
        <f>IF('Support - Calculation Detail'!B2092="","",'Support - Calculation Detail'!B2092)</f>
        <v>N</v>
      </c>
      <c r="D2092">
        <f>IF('Support - Calculation Detail'!D2092="","",'Support - Calculation Detail'!D2092)</f>
        <v>151486</v>
      </c>
      <c r="E2092">
        <f>IF('Support - Calculation Detail'!E2092="","",'Support - Calculation Detail'!E2092)</f>
        <v>0</v>
      </c>
      <c r="G2092">
        <f>IF('Support - Calculation Detail'!F2092="","",'Support - Calculation Detail'!F2092)</f>
        <v>151486</v>
      </c>
      <c r="H2092">
        <f>IF('Support - Calculation Detail'!G2092="","",'Support - Calculation Detail'!G2092)</f>
        <v>1.04</v>
      </c>
      <c r="I2092">
        <f>IF('Support - Calculation Detail'!H2092="","",'Support - Calculation Detail'!H2092)</f>
        <v>157545</v>
      </c>
      <c r="J2092">
        <f>IF('Support - Calculation Detail'!I2092="","",'Support - Calculation Detail'!I2092)</f>
        <v>0</v>
      </c>
      <c r="K2092">
        <f>IF('Support - Calculation Detail'!K2092="","",'Support - Calculation Detail'!K2092)</f>
        <v>157545</v>
      </c>
      <c r="L2092">
        <f>IF('Support - Calculation Detail'!L2092="","",'Support - Calculation Detail'!L2092)</f>
        <v>0</v>
      </c>
      <c r="M2092">
        <f>IF('Support - Calculation Detail'!M2092="","",'Support - Calculation Detail'!M2092)</f>
        <v>0</v>
      </c>
      <c r="N2092">
        <f>IF('Support - Calculation Detail'!N2092="","",'Support - Calculation Detail'!N2092)</f>
        <v>0</v>
      </c>
      <c r="P2092">
        <f>IF('Support - Calculation Detail'!O2092="","",'Support - Calculation Detail'!O2092)</f>
        <v>157545</v>
      </c>
      <c r="Q2092" t="b">
        <v>1</v>
      </c>
      <c r="R2092" t="str">
        <f t="shared" si="160"/>
        <v>5650163</v>
      </c>
      <c r="S2092" t="str">
        <f t="shared" si="161"/>
        <v>5650163-UT</v>
      </c>
      <c r="T2092" t="str">
        <f t="shared" si="162"/>
        <v>5650163-UT</v>
      </c>
      <c r="U2092" t="str">
        <f t="shared" si="163"/>
        <v>5</v>
      </c>
      <c r="V2092" t="str">
        <f t="shared" si="164"/>
        <v>UT</v>
      </c>
    </row>
    <row r="2093" spans="1:22" x14ac:dyDescent="0.35">
      <c r="A2093" t="str">
        <f>IF('Support - Calculation Detail'!A2093="","",LEFT('Support - Calculation Detail'!A2093,7)&amp;"-"&amp;RIGHT('Support - Calculation Detail'!A2093,2))</f>
        <v>5650164-UT</v>
      </c>
      <c r="B2093" t="str">
        <f>IF('Support - Calculation Detail'!C2093="","",'Support - Calculation Detail'!C2093)</f>
        <v>56</v>
      </c>
      <c r="C2093" t="str">
        <f>IF('Support - Calculation Detail'!B2093="","",'Support - Calculation Detail'!B2093)</f>
        <v>N</v>
      </c>
      <c r="D2093">
        <f>IF('Support - Calculation Detail'!D2093="","",'Support - Calculation Detail'!D2093)</f>
        <v>230413</v>
      </c>
      <c r="E2093">
        <f>IF('Support - Calculation Detail'!E2093="","",'Support - Calculation Detail'!E2093)</f>
        <v>0</v>
      </c>
      <c r="G2093">
        <f>IF('Support - Calculation Detail'!F2093="","",'Support - Calculation Detail'!F2093)</f>
        <v>230413</v>
      </c>
      <c r="H2093">
        <f>IF('Support - Calculation Detail'!G2093="","",'Support - Calculation Detail'!G2093)</f>
        <v>1.04</v>
      </c>
      <c r="I2093">
        <f>IF('Support - Calculation Detail'!H2093="","",'Support - Calculation Detail'!H2093)</f>
        <v>239630</v>
      </c>
      <c r="J2093">
        <f>IF('Support - Calculation Detail'!I2093="","",'Support - Calculation Detail'!I2093)</f>
        <v>0</v>
      </c>
      <c r="K2093">
        <f>IF('Support - Calculation Detail'!K2093="","",'Support - Calculation Detail'!K2093)</f>
        <v>239630</v>
      </c>
      <c r="L2093">
        <f>IF('Support - Calculation Detail'!L2093="","",'Support - Calculation Detail'!L2093)</f>
        <v>0</v>
      </c>
      <c r="M2093">
        <f>IF('Support - Calculation Detail'!M2093="","",'Support - Calculation Detail'!M2093)</f>
        <v>0</v>
      </c>
      <c r="N2093">
        <f>IF('Support - Calculation Detail'!N2093="","",'Support - Calculation Detail'!N2093)</f>
        <v>0</v>
      </c>
      <c r="P2093">
        <f>IF('Support - Calculation Detail'!O2093="","",'Support - Calculation Detail'!O2093)</f>
        <v>239630</v>
      </c>
      <c r="Q2093" t="b">
        <v>1</v>
      </c>
      <c r="R2093" t="str">
        <f t="shared" si="160"/>
        <v>5650164</v>
      </c>
      <c r="S2093" t="str">
        <f t="shared" si="161"/>
        <v>5650164-UT</v>
      </c>
      <c r="T2093" t="str">
        <f t="shared" si="162"/>
        <v>5650164-UT</v>
      </c>
      <c r="U2093" t="str">
        <f t="shared" si="163"/>
        <v>5</v>
      </c>
      <c r="V2093" t="str">
        <f t="shared" si="164"/>
        <v>UT</v>
      </c>
    </row>
    <row r="2094" spans="1:22" x14ac:dyDescent="0.35">
      <c r="A2094" t="str">
        <f>IF('Support - Calculation Detail'!A2094="","",LEFT('Support - Calculation Detail'!A2094,7)&amp;"-"&amp;RIGHT('Support - Calculation Detail'!A2094,2))</f>
        <v>5650166-UT</v>
      </c>
      <c r="B2094" t="str">
        <f>IF('Support - Calculation Detail'!C2094="","",'Support - Calculation Detail'!C2094)</f>
        <v>56</v>
      </c>
      <c r="C2094" t="str">
        <f>IF('Support - Calculation Detail'!B2094="","",'Support - Calculation Detail'!B2094)</f>
        <v>N</v>
      </c>
      <c r="D2094">
        <f>IF('Support - Calculation Detail'!D2094="","",'Support - Calculation Detail'!D2094)</f>
        <v>546022</v>
      </c>
      <c r="E2094">
        <f>IF('Support - Calculation Detail'!E2094="","",'Support - Calculation Detail'!E2094)</f>
        <v>0</v>
      </c>
      <c r="G2094">
        <f>IF('Support - Calculation Detail'!F2094="","",'Support - Calculation Detail'!F2094)</f>
        <v>546022</v>
      </c>
      <c r="H2094">
        <f>IF('Support - Calculation Detail'!G2094="","",'Support - Calculation Detail'!G2094)</f>
        <v>1.04</v>
      </c>
      <c r="I2094">
        <f>IF('Support - Calculation Detail'!H2094="","",'Support - Calculation Detail'!H2094)</f>
        <v>567863</v>
      </c>
      <c r="J2094">
        <f>IF('Support - Calculation Detail'!I2094="","",'Support - Calculation Detail'!I2094)</f>
        <v>0</v>
      </c>
      <c r="K2094">
        <f>IF('Support - Calculation Detail'!K2094="","",'Support - Calculation Detail'!K2094)</f>
        <v>567863</v>
      </c>
      <c r="L2094">
        <f>IF('Support - Calculation Detail'!L2094="","",'Support - Calculation Detail'!L2094)</f>
        <v>0</v>
      </c>
      <c r="M2094">
        <f>IF('Support - Calculation Detail'!M2094="","",'Support - Calculation Detail'!M2094)</f>
        <v>0</v>
      </c>
      <c r="N2094">
        <f>IF('Support - Calculation Detail'!N2094="","",'Support - Calculation Detail'!N2094)</f>
        <v>0</v>
      </c>
      <c r="P2094">
        <f>IF('Support - Calculation Detail'!O2094="","",'Support - Calculation Detail'!O2094)</f>
        <v>567863</v>
      </c>
      <c r="Q2094" t="b">
        <v>1</v>
      </c>
      <c r="R2094" t="str">
        <f t="shared" si="160"/>
        <v>5650166</v>
      </c>
      <c r="S2094" t="str">
        <f t="shared" si="161"/>
        <v>5650166-UT</v>
      </c>
      <c r="T2094" t="str">
        <f t="shared" si="162"/>
        <v>5650166-UT</v>
      </c>
      <c r="U2094" t="str">
        <f t="shared" si="163"/>
        <v>5</v>
      </c>
      <c r="V2094" t="str">
        <f t="shared" si="164"/>
        <v>UT</v>
      </c>
    </row>
    <row r="2095" spans="1:22" x14ac:dyDescent="0.35">
      <c r="A2095" t="str">
        <f>IF('Support - Calculation Detail'!A2095="","",LEFT('Support - Calculation Detail'!A2095,7)&amp;"-"&amp;RIGHT('Support - Calculation Detail'!A2095,2))</f>
        <v>5630802-UT</v>
      </c>
      <c r="B2095" t="str">
        <f>IF('Support - Calculation Detail'!C2095="","",'Support - Calculation Detail'!C2095)</f>
        <v>56</v>
      </c>
      <c r="C2095" t="str">
        <f>IF('Support - Calculation Detail'!B2095="","",'Support - Calculation Detail'!B2095)</f>
        <v>N</v>
      </c>
      <c r="D2095">
        <f>IF('Support - Calculation Detail'!D2095="","",'Support - Calculation Detail'!D2095)</f>
        <v>373705</v>
      </c>
      <c r="E2095">
        <f>IF('Support - Calculation Detail'!E2095="","",'Support - Calculation Detail'!E2095)</f>
        <v>0</v>
      </c>
      <c r="G2095">
        <f>IF('Support - Calculation Detail'!F2095="","",'Support - Calculation Detail'!F2095)</f>
        <v>373705</v>
      </c>
      <c r="H2095">
        <f>IF('Support - Calculation Detail'!G2095="","",'Support - Calculation Detail'!G2095)</f>
        <v>1.04</v>
      </c>
      <c r="I2095">
        <f>IF('Support - Calculation Detail'!H2095="","",'Support - Calculation Detail'!H2095)</f>
        <v>388653</v>
      </c>
      <c r="J2095">
        <f>IF('Support - Calculation Detail'!I2095="","",'Support - Calculation Detail'!I2095)</f>
        <v>0</v>
      </c>
      <c r="K2095">
        <f>IF('Support - Calculation Detail'!K2095="","",'Support - Calculation Detail'!K2095)</f>
        <v>388653</v>
      </c>
      <c r="L2095">
        <f>IF('Support - Calculation Detail'!L2095="","",'Support - Calculation Detail'!L2095)</f>
        <v>0</v>
      </c>
      <c r="M2095">
        <f>IF('Support - Calculation Detail'!M2095="","",'Support - Calculation Detail'!M2095)</f>
        <v>0</v>
      </c>
      <c r="N2095">
        <f>IF('Support - Calculation Detail'!N2095="","",'Support - Calculation Detail'!N2095)</f>
        <v>0</v>
      </c>
      <c r="P2095">
        <f>IF('Support - Calculation Detail'!O2095="","",'Support - Calculation Detail'!O2095)</f>
        <v>388653</v>
      </c>
      <c r="Q2095" t="b">
        <v>1</v>
      </c>
      <c r="R2095" t="str">
        <f t="shared" si="160"/>
        <v>5630802</v>
      </c>
      <c r="S2095" t="str">
        <f t="shared" si="161"/>
        <v>5630802-UT</v>
      </c>
      <c r="T2095" t="str">
        <f t="shared" si="162"/>
        <v>5630802-UT</v>
      </c>
      <c r="U2095" t="str">
        <f t="shared" si="163"/>
        <v>3</v>
      </c>
      <c r="V2095" t="str">
        <f t="shared" si="164"/>
        <v>UT</v>
      </c>
    </row>
    <row r="2096" spans="1:22" x14ac:dyDescent="0.35">
      <c r="A2096" t="str">
        <f>IF('Support - Calculation Detail'!A2096="","",LEFT('Support - Calculation Detail'!A2096,7)&amp;"-"&amp;RIGHT('Support - Calculation Detail'!A2096,2))</f>
        <v>5630803-UT</v>
      </c>
      <c r="B2096" t="str">
        <f>IF('Support - Calculation Detail'!C2096="","",'Support - Calculation Detail'!C2096)</f>
        <v>56</v>
      </c>
      <c r="C2096" t="str">
        <f>IF('Support - Calculation Detail'!B2096="","",'Support - Calculation Detail'!B2096)</f>
        <v>N</v>
      </c>
      <c r="D2096">
        <f>IF('Support - Calculation Detail'!D2096="","",'Support - Calculation Detail'!D2096)</f>
        <v>406940</v>
      </c>
      <c r="E2096">
        <f>IF('Support - Calculation Detail'!E2096="","",'Support - Calculation Detail'!E2096)</f>
        <v>0</v>
      </c>
      <c r="G2096">
        <f>IF('Support - Calculation Detail'!F2096="","",'Support - Calculation Detail'!F2096)</f>
        <v>406940</v>
      </c>
      <c r="H2096">
        <f>IF('Support - Calculation Detail'!G2096="","",'Support - Calculation Detail'!G2096)</f>
        <v>1.04</v>
      </c>
      <c r="I2096">
        <f>IF('Support - Calculation Detail'!H2096="","",'Support - Calculation Detail'!H2096)</f>
        <v>423218</v>
      </c>
      <c r="J2096">
        <f>IF('Support - Calculation Detail'!I2096="","",'Support - Calculation Detail'!I2096)</f>
        <v>0</v>
      </c>
      <c r="K2096">
        <f>IF('Support - Calculation Detail'!K2096="","",'Support - Calculation Detail'!K2096)</f>
        <v>423218</v>
      </c>
      <c r="L2096">
        <f>IF('Support - Calculation Detail'!L2096="","",'Support - Calculation Detail'!L2096)</f>
        <v>19534</v>
      </c>
      <c r="M2096">
        <f>IF('Support - Calculation Detail'!M2096="","",'Support - Calculation Detail'!M2096)</f>
        <v>0</v>
      </c>
      <c r="N2096">
        <f>IF('Support - Calculation Detail'!N2096="","",'Support - Calculation Detail'!N2096)</f>
        <v>0</v>
      </c>
      <c r="P2096">
        <f>IF('Support - Calculation Detail'!O2096="","",'Support - Calculation Detail'!O2096)</f>
        <v>442752</v>
      </c>
      <c r="Q2096" t="b">
        <v>1</v>
      </c>
      <c r="R2096" t="str">
        <f t="shared" si="160"/>
        <v>5630803</v>
      </c>
      <c r="S2096" t="str">
        <f t="shared" si="161"/>
        <v>5630803-UT</v>
      </c>
      <c r="T2096" t="str">
        <f t="shared" si="162"/>
        <v>5630803-UT</v>
      </c>
      <c r="U2096" t="str">
        <f t="shared" si="163"/>
        <v>3</v>
      </c>
      <c r="V2096" t="str">
        <f t="shared" si="164"/>
        <v>UT</v>
      </c>
    </row>
    <row r="2097" spans="1:22" x14ac:dyDescent="0.35">
      <c r="A2097" t="str">
        <f>IF('Support - Calculation Detail'!A2097="","",LEFT('Support - Calculation Detail'!A2097,7)&amp;"-"&amp;RIGHT('Support - Calculation Detail'!A2097,2))</f>
        <v>5630804-UT</v>
      </c>
      <c r="B2097" t="str">
        <f>IF('Support - Calculation Detail'!C2097="","",'Support - Calculation Detail'!C2097)</f>
        <v>56</v>
      </c>
      <c r="C2097" t="str">
        <f>IF('Support - Calculation Detail'!B2097="","",'Support - Calculation Detail'!B2097)</f>
        <v>N</v>
      </c>
      <c r="D2097">
        <f>IF('Support - Calculation Detail'!D2097="","",'Support - Calculation Detail'!D2097)</f>
        <v>663595</v>
      </c>
      <c r="E2097">
        <f>IF('Support - Calculation Detail'!E2097="","",'Support - Calculation Detail'!E2097)</f>
        <v>0</v>
      </c>
      <c r="G2097">
        <f>IF('Support - Calculation Detail'!F2097="","",'Support - Calculation Detail'!F2097)</f>
        <v>663595</v>
      </c>
      <c r="H2097">
        <f>IF('Support - Calculation Detail'!G2097="","",'Support - Calculation Detail'!G2097)</f>
        <v>1.04</v>
      </c>
      <c r="I2097">
        <f>IF('Support - Calculation Detail'!H2097="","",'Support - Calculation Detail'!H2097)</f>
        <v>690139</v>
      </c>
      <c r="J2097">
        <f>IF('Support - Calculation Detail'!I2097="","",'Support - Calculation Detail'!I2097)</f>
        <v>0</v>
      </c>
      <c r="K2097">
        <f>IF('Support - Calculation Detail'!K2097="","",'Support - Calculation Detail'!K2097)</f>
        <v>690139</v>
      </c>
      <c r="L2097">
        <f>IF('Support - Calculation Detail'!L2097="","",'Support - Calculation Detail'!L2097)</f>
        <v>20414</v>
      </c>
      <c r="M2097">
        <f>IF('Support - Calculation Detail'!M2097="","",'Support - Calculation Detail'!M2097)</f>
        <v>0</v>
      </c>
      <c r="N2097">
        <f>IF('Support - Calculation Detail'!N2097="","",'Support - Calculation Detail'!N2097)</f>
        <v>0</v>
      </c>
      <c r="P2097">
        <f>IF('Support - Calculation Detail'!O2097="","",'Support - Calculation Detail'!O2097)</f>
        <v>710553</v>
      </c>
      <c r="Q2097" t="b">
        <v>1</v>
      </c>
      <c r="R2097" t="str">
        <f t="shared" si="160"/>
        <v>5630804</v>
      </c>
      <c r="S2097" t="str">
        <f t="shared" si="161"/>
        <v>5630804-UT</v>
      </c>
      <c r="T2097" t="str">
        <f t="shared" si="162"/>
        <v>5630804-UT</v>
      </c>
      <c r="U2097" t="str">
        <f t="shared" si="163"/>
        <v>3</v>
      </c>
      <c r="V2097" t="str">
        <f t="shared" si="164"/>
        <v>UT</v>
      </c>
    </row>
    <row r="2098" spans="1:22" x14ac:dyDescent="0.35">
      <c r="A2098" t="str">
        <f>IF('Support - Calculation Detail'!A2098="","",LEFT('Support - Calculation Detail'!A2098,7)&amp;"-"&amp;RIGHT('Support - Calculation Detail'!A2098,2))</f>
        <v>5630805-UT</v>
      </c>
      <c r="B2098" t="str">
        <f>IF('Support - Calculation Detail'!C2098="","",'Support - Calculation Detail'!C2098)</f>
        <v>56</v>
      </c>
      <c r="C2098" t="str">
        <f>IF('Support - Calculation Detail'!B2098="","",'Support - Calculation Detail'!B2098)</f>
        <v>N</v>
      </c>
      <c r="D2098">
        <f>IF('Support - Calculation Detail'!D2098="","",'Support - Calculation Detail'!D2098)</f>
        <v>335124</v>
      </c>
      <c r="E2098">
        <f>IF('Support - Calculation Detail'!E2098="","",'Support - Calculation Detail'!E2098)</f>
        <v>0</v>
      </c>
      <c r="G2098">
        <f>IF('Support - Calculation Detail'!F2098="","",'Support - Calculation Detail'!F2098)</f>
        <v>335124</v>
      </c>
      <c r="H2098">
        <f>IF('Support - Calculation Detail'!G2098="","",'Support - Calculation Detail'!G2098)</f>
        <v>1.04</v>
      </c>
      <c r="I2098">
        <f>IF('Support - Calculation Detail'!H2098="","",'Support - Calculation Detail'!H2098)</f>
        <v>348529</v>
      </c>
      <c r="J2098">
        <f>IF('Support - Calculation Detail'!I2098="","",'Support - Calculation Detail'!I2098)</f>
        <v>0</v>
      </c>
      <c r="K2098">
        <f>IF('Support - Calculation Detail'!K2098="","",'Support - Calculation Detail'!K2098)</f>
        <v>348529</v>
      </c>
      <c r="L2098">
        <f>IF('Support - Calculation Detail'!L2098="","",'Support - Calculation Detail'!L2098)</f>
        <v>6337</v>
      </c>
      <c r="M2098">
        <f>IF('Support - Calculation Detail'!M2098="","",'Support - Calculation Detail'!M2098)</f>
        <v>0</v>
      </c>
      <c r="N2098">
        <f>IF('Support - Calculation Detail'!N2098="","",'Support - Calculation Detail'!N2098)</f>
        <v>0</v>
      </c>
      <c r="P2098">
        <f>IF('Support - Calculation Detail'!O2098="","",'Support - Calculation Detail'!O2098)</f>
        <v>354866</v>
      </c>
      <c r="Q2098" t="b">
        <v>1</v>
      </c>
      <c r="R2098" t="str">
        <f t="shared" si="160"/>
        <v>5630805</v>
      </c>
      <c r="S2098" t="str">
        <f t="shared" si="161"/>
        <v>5630805-UT</v>
      </c>
      <c r="T2098" t="str">
        <f t="shared" si="162"/>
        <v>5630805-UT</v>
      </c>
      <c r="U2098" t="str">
        <f t="shared" si="163"/>
        <v>3</v>
      </c>
      <c r="V2098" t="str">
        <f t="shared" si="164"/>
        <v>UT</v>
      </c>
    </row>
    <row r="2099" spans="1:22" x14ac:dyDescent="0.35">
      <c r="A2099" t="str">
        <f>IF('Support - Calculation Detail'!A2099="","",LEFT('Support - Calculation Detail'!A2099,7)&amp;"-"&amp;RIGHT('Support - Calculation Detail'!A2099,2))</f>
        <v>5630806-UT</v>
      </c>
      <c r="B2099" t="str">
        <f>IF('Support - Calculation Detail'!C2099="","",'Support - Calculation Detail'!C2099)</f>
        <v>56</v>
      </c>
      <c r="C2099" t="str">
        <f>IF('Support - Calculation Detail'!B2099="","",'Support - Calculation Detail'!B2099)</f>
        <v>N</v>
      </c>
      <c r="D2099">
        <f>IF('Support - Calculation Detail'!D2099="","",'Support - Calculation Detail'!D2099)</f>
        <v>19584</v>
      </c>
      <c r="E2099">
        <f>IF('Support - Calculation Detail'!E2099="","",'Support - Calculation Detail'!E2099)</f>
        <v>0</v>
      </c>
      <c r="G2099">
        <f>IF('Support - Calculation Detail'!F2099="","",'Support - Calculation Detail'!F2099)</f>
        <v>19584</v>
      </c>
      <c r="H2099">
        <f>IF('Support - Calculation Detail'!G2099="","",'Support - Calculation Detail'!G2099)</f>
        <v>1.04</v>
      </c>
      <c r="I2099">
        <f>IF('Support - Calculation Detail'!H2099="","",'Support - Calculation Detail'!H2099)</f>
        <v>20367</v>
      </c>
      <c r="J2099">
        <f>IF('Support - Calculation Detail'!I2099="","",'Support - Calculation Detail'!I2099)</f>
        <v>0</v>
      </c>
      <c r="K2099">
        <f>IF('Support - Calculation Detail'!K2099="","",'Support - Calculation Detail'!K2099)</f>
        <v>20367</v>
      </c>
      <c r="L2099">
        <f>IF('Support - Calculation Detail'!L2099="","",'Support - Calculation Detail'!L2099)</f>
        <v>0</v>
      </c>
      <c r="M2099">
        <f>IF('Support - Calculation Detail'!M2099="","",'Support - Calculation Detail'!M2099)</f>
        <v>0</v>
      </c>
      <c r="N2099">
        <f>IF('Support - Calculation Detail'!N2099="","",'Support - Calculation Detail'!N2099)</f>
        <v>0</v>
      </c>
      <c r="P2099">
        <f>IF('Support - Calculation Detail'!O2099="","",'Support - Calculation Detail'!O2099)</f>
        <v>20367</v>
      </c>
      <c r="Q2099" t="b">
        <v>1</v>
      </c>
      <c r="R2099" t="str">
        <f t="shared" si="160"/>
        <v>5630806</v>
      </c>
      <c r="S2099" t="str">
        <f t="shared" si="161"/>
        <v>5630806-UT</v>
      </c>
      <c r="T2099" t="str">
        <f t="shared" si="162"/>
        <v>5630806-UT</v>
      </c>
      <c r="U2099" t="str">
        <f t="shared" si="163"/>
        <v>3</v>
      </c>
      <c r="V2099" t="str">
        <f t="shared" si="164"/>
        <v>UT</v>
      </c>
    </row>
    <row r="2100" spans="1:22" x14ac:dyDescent="0.35">
      <c r="A2100" t="str">
        <f>IF('Support - Calculation Detail'!A2100="","",LEFT('Support - Calculation Detail'!A2100,7)&amp;"-"&amp;RIGHT('Support - Calculation Detail'!A2100,2))</f>
        <v>5645945-SO</v>
      </c>
      <c r="B2100" t="str">
        <f>IF('Support - Calculation Detail'!C2100="","",'Support - Calculation Detail'!C2100)</f>
        <v>56</v>
      </c>
      <c r="C2100" t="str">
        <f>IF('Support - Calculation Detail'!B2100="","",'Support - Calculation Detail'!B2100)</f>
        <v>N</v>
      </c>
      <c r="D2100">
        <f>IF('Support - Calculation Detail'!D2100="","",'Support - Calculation Detail'!D2100)</f>
        <v>3969739</v>
      </c>
      <c r="E2100">
        <f>IF('Support - Calculation Detail'!E2100="","",'Support - Calculation Detail'!E2100)</f>
        <v>0</v>
      </c>
      <c r="G2100">
        <f>IF('Support - Calculation Detail'!F2100="","",'Support - Calculation Detail'!F2100)</f>
        <v>3969739</v>
      </c>
      <c r="H2100">
        <f>IF('Support - Calculation Detail'!G2100="","",'Support - Calculation Detail'!G2100)</f>
        <v>1.04</v>
      </c>
      <c r="I2100">
        <f>IF('Support - Calculation Detail'!H2100="","",'Support - Calculation Detail'!H2100)</f>
        <v>4128529</v>
      </c>
      <c r="J2100">
        <f>IF('Support - Calculation Detail'!I2100="","",'Support - Calculation Detail'!I2100)</f>
        <v>0</v>
      </c>
      <c r="K2100">
        <f>IF('Support - Calculation Detail'!K2100="","",'Support - Calculation Detail'!K2100)</f>
        <v>4128529</v>
      </c>
      <c r="L2100">
        <f>IF('Support - Calculation Detail'!L2100="","",'Support - Calculation Detail'!L2100)</f>
        <v>0</v>
      </c>
      <c r="M2100">
        <f>IF('Support - Calculation Detail'!M2100="","",'Support - Calculation Detail'!M2100)</f>
        <v>0</v>
      </c>
      <c r="N2100">
        <f>IF('Support - Calculation Detail'!N2100="","",'Support - Calculation Detail'!N2100)</f>
        <v>0</v>
      </c>
      <c r="P2100">
        <f>IF('Support - Calculation Detail'!O2100="","",'Support - Calculation Detail'!O2100)</f>
        <v>4128529</v>
      </c>
      <c r="Q2100" t="b">
        <v>1</v>
      </c>
      <c r="R2100" t="str">
        <f t="shared" si="160"/>
        <v>5645945</v>
      </c>
      <c r="S2100" t="str">
        <f t="shared" si="161"/>
        <v>5645945-SO</v>
      </c>
      <c r="T2100" t="str">
        <f t="shared" si="162"/>
        <v>5645945-SO</v>
      </c>
      <c r="U2100" t="str">
        <f t="shared" si="163"/>
        <v>4</v>
      </c>
      <c r="V2100" t="str">
        <f t="shared" si="164"/>
        <v>SO</v>
      </c>
    </row>
    <row r="2101" spans="1:22" x14ac:dyDescent="0.35">
      <c r="A2101" t="str">
        <f>IF('Support - Calculation Detail'!A2101="","",LEFT('Support - Calculation Detail'!A2101,7)&amp;"-"&amp;RIGHT('Support - Calculation Detail'!A2101,2))</f>
        <v>5710000-UT</v>
      </c>
      <c r="B2101" t="str">
        <f>IF('Support - Calculation Detail'!C2101="","",'Support - Calculation Detail'!C2101)</f>
        <v>57</v>
      </c>
      <c r="C2101" t="str">
        <f>IF('Support - Calculation Detail'!B2101="","",'Support - Calculation Detail'!B2101)</f>
        <v>N</v>
      </c>
      <c r="D2101">
        <f>IF('Support - Calculation Detail'!D2101="","",'Support - Calculation Detail'!D2101)</f>
        <v>9854398</v>
      </c>
      <c r="E2101">
        <f>IF('Support - Calculation Detail'!E2101="","",'Support - Calculation Detail'!E2101)</f>
        <v>0</v>
      </c>
      <c r="G2101">
        <f>IF('Support - Calculation Detail'!F2101="","",'Support - Calculation Detail'!F2101)</f>
        <v>9854398</v>
      </c>
      <c r="H2101">
        <f>IF('Support - Calculation Detail'!G2101="","",'Support - Calculation Detail'!G2101)</f>
        <v>1.04</v>
      </c>
      <c r="I2101">
        <f>IF('Support - Calculation Detail'!H2101="","",'Support - Calculation Detail'!H2101)</f>
        <v>10248574</v>
      </c>
      <c r="J2101">
        <f>IF('Support - Calculation Detail'!I2101="","",'Support - Calculation Detail'!I2101)</f>
        <v>0</v>
      </c>
      <c r="K2101">
        <f>IF('Support - Calculation Detail'!K2101="","",'Support - Calculation Detail'!K2101)</f>
        <v>10248574</v>
      </c>
      <c r="L2101">
        <f>IF('Support - Calculation Detail'!L2101="","",'Support - Calculation Detail'!L2101)</f>
        <v>1009703</v>
      </c>
      <c r="M2101">
        <f>IF('Support - Calculation Detail'!M2101="","",'Support - Calculation Detail'!M2101)</f>
        <v>404370</v>
      </c>
      <c r="N2101">
        <f>IF('Support - Calculation Detail'!N2101="","",'Support - Calculation Detail'!N2101)</f>
        <v>1017591.0077490448</v>
      </c>
      <c r="P2101">
        <f>IF('Support - Calculation Detail'!O2101="","",'Support - Calculation Detail'!O2101)</f>
        <v>12680238.007749045</v>
      </c>
      <c r="Q2101" t="b">
        <v>1</v>
      </c>
      <c r="R2101" t="str">
        <f t="shared" si="160"/>
        <v>5710000</v>
      </c>
      <c r="S2101" t="str">
        <f t="shared" si="161"/>
        <v>5710000-UT</v>
      </c>
      <c r="T2101" t="str">
        <f t="shared" si="162"/>
        <v>5710000-UT</v>
      </c>
      <c r="U2101" t="str">
        <f t="shared" si="163"/>
        <v>1</v>
      </c>
      <c r="V2101" t="str">
        <f t="shared" si="164"/>
        <v>UT</v>
      </c>
    </row>
    <row r="2102" spans="1:22" x14ac:dyDescent="0.35">
      <c r="A2102" t="str">
        <f>IF('Support - Calculation Detail'!A2102="","",LEFT('Support - Calculation Detail'!A2102,7)&amp;"-"&amp;RIGHT('Support - Calculation Detail'!A2102,2))</f>
        <v>5720001-UT</v>
      </c>
      <c r="B2102" t="str">
        <f>IF('Support - Calculation Detail'!C2102="","",'Support - Calculation Detail'!C2102)</f>
        <v>57</v>
      </c>
      <c r="C2102" t="str">
        <f>IF('Support - Calculation Detail'!B2102="","",'Support - Calculation Detail'!B2102)</f>
        <v>N</v>
      </c>
      <c r="D2102">
        <f>IF('Support - Calculation Detail'!D2102="","",'Support - Calculation Detail'!D2102)</f>
        <v>42916</v>
      </c>
      <c r="E2102">
        <f>IF('Support - Calculation Detail'!E2102="","",'Support - Calculation Detail'!E2102)</f>
        <v>0</v>
      </c>
      <c r="G2102">
        <f>IF('Support - Calculation Detail'!F2102="","",'Support - Calculation Detail'!F2102)</f>
        <v>42916</v>
      </c>
      <c r="H2102">
        <f>IF('Support - Calculation Detail'!G2102="","",'Support - Calculation Detail'!G2102)</f>
        <v>1.04</v>
      </c>
      <c r="I2102">
        <f>IF('Support - Calculation Detail'!H2102="","",'Support - Calculation Detail'!H2102)</f>
        <v>44633</v>
      </c>
      <c r="J2102">
        <f>IF('Support - Calculation Detail'!I2102="","",'Support - Calculation Detail'!I2102)</f>
        <v>0</v>
      </c>
      <c r="K2102">
        <f>IF('Support - Calculation Detail'!K2102="","",'Support - Calculation Detail'!K2102)</f>
        <v>44633</v>
      </c>
      <c r="L2102">
        <f>IF('Support - Calculation Detail'!L2102="","",'Support - Calculation Detail'!L2102)</f>
        <v>0</v>
      </c>
      <c r="M2102">
        <f>IF('Support - Calculation Detail'!M2102="","",'Support - Calculation Detail'!M2102)</f>
        <v>0</v>
      </c>
      <c r="N2102">
        <f>IF('Support - Calculation Detail'!N2102="","",'Support - Calculation Detail'!N2102)</f>
        <v>0</v>
      </c>
      <c r="P2102">
        <f>IF('Support - Calculation Detail'!O2102="","",'Support - Calculation Detail'!O2102)</f>
        <v>44633</v>
      </c>
      <c r="Q2102" t="b">
        <v>1</v>
      </c>
      <c r="R2102" t="str">
        <f t="shared" si="160"/>
        <v>5720001</v>
      </c>
      <c r="S2102" t="str">
        <f t="shared" si="161"/>
        <v>5720001-UT</v>
      </c>
      <c r="T2102" t="str">
        <f t="shared" si="162"/>
        <v>5720001-UT</v>
      </c>
      <c r="U2102" t="str">
        <f t="shared" si="163"/>
        <v>2</v>
      </c>
      <c r="V2102" t="str">
        <f t="shared" si="164"/>
        <v>UT</v>
      </c>
    </row>
    <row r="2103" spans="1:22" x14ac:dyDescent="0.35">
      <c r="A2103" t="str">
        <f>IF('Support - Calculation Detail'!A2103="","",LEFT('Support - Calculation Detail'!A2103,7)&amp;"-"&amp;RIGHT('Support - Calculation Detail'!A2103,2))</f>
        <v>5720001-TF</v>
      </c>
      <c r="B2103" t="str">
        <f>IF('Support - Calculation Detail'!C2103="","",'Support - Calculation Detail'!C2103)</f>
        <v>57</v>
      </c>
      <c r="C2103" t="str">
        <f>IF('Support - Calculation Detail'!B2103="","",'Support - Calculation Detail'!B2103)</f>
        <v>N</v>
      </c>
      <c r="D2103">
        <f>IF('Support - Calculation Detail'!D2103="","",'Support - Calculation Detail'!D2103)</f>
        <v>735</v>
      </c>
      <c r="E2103">
        <f>IF('Support - Calculation Detail'!E2103="","",'Support - Calculation Detail'!E2103)</f>
        <v>0</v>
      </c>
      <c r="G2103">
        <f>IF('Support - Calculation Detail'!F2103="","",'Support - Calculation Detail'!F2103)</f>
        <v>735</v>
      </c>
      <c r="H2103">
        <f>IF('Support - Calculation Detail'!G2103="","",'Support - Calculation Detail'!G2103)</f>
        <v>1.04</v>
      </c>
      <c r="I2103">
        <f>IF('Support - Calculation Detail'!H2103="","",'Support - Calculation Detail'!H2103)</f>
        <v>764</v>
      </c>
      <c r="J2103">
        <f>IF('Support - Calculation Detail'!I2103="","",'Support - Calculation Detail'!I2103)</f>
        <v>0</v>
      </c>
      <c r="K2103">
        <f>IF('Support - Calculation Detail'!K2103="","",'Support - Calculation Detail'!K2103)</f>
        <v>764</v>
      </c>
      <c r="L2103">
        <f>IF('Support - Calculation Detail'!L2103="","",'Support - Calculation Detail'!L2103)</f>
        <v>0</v>
      </c>
      <c r="M2103">
        <f>IF('Support - Calculation Detail'!M2103="","",'Support - Calculation Detail'!M2103)</f>
        <v>0</v>
      </c>
      <c r="N2103">
        <f>IF('Support - Calculation Detail'!N2103="","",'Support - Calculation Detail'!N2103)</f>
        <v>0</v>
      </c>
      <c r="P2103">
        <f>IF('Support - Calculation Detail'!O2103="","",'Support - Calculation Detail'!O2103)</f>
        <v>764</v>
      </c>
      <c r="Q2103" t="b">
        <v>1</v>
      </c>
      <c r="R2103" t="str">
        <f t="shared" si="160"/>
        <v>5720001</v>
      </c>
      <c r="S2103" t="str">
        <f t="shared" si="161"/>
        <v>5720001-TF</v>
      </c>
      <c r="T2103" t="str">
        <f t="shared" si="162"/>
        <v>5720001-TF</v>
      </c>
      <c r="U2103" t="str">
        <f t="shared" si="163"/>
        <v>2</v>
      </c>
      <c r="V2103" t="str">
        <f t="shared" si="164"/>
        <v>TF</v>
      </c>
    </row>
    <row r="2104" spans="1:22" x14ac:dyDescent="0.35">
      <c r="A2104" t="str">
        <f>IF('Support - Calculation Detail'!A2104="","",LEFT('Support - Calculation Detail'!A2104,7)&amp;"-"&amp;RIGHT('Support - Calculation Detail'!A2104,2))</f>
        <v>5720002-TF</v>
      </c>
      <c r="B2104" t="str">
        <f>IF('Support - Calculation Detail'!C2104="","",'Support - Calculation Detail'!C2104)</f>
        <v>57</v>
      </c>
      <c r="C2104" t="str">
        <f>IF('Support - Calculation Detail'!B2104="","",'Support - Calculation Detail'!B2104)</f>
        <v>N</v>
      </c>
      <c r="D2104">
        <f>IF('Support - Calculation Detail'!D2104="","",'Support - Calculation Detail'!D2104)</f>
        <v>29892</v>
      </c>
      <c r="E2104">
        <f>IF('Support - Calculation Detail'!E2104="","",'Support - Calculation Detail'!E2104)</f>
        <v>0</v>
      </c>
      <c r="G2104">
        <f>IF('Support - Calculation Detail'!F2104="","",'Support - Calculation Detail'!F2104)</f>
        <v>29892</v>
      </c>
      <c r="H2104">
        <f>IF('Support - Calculation Detail'!G2104="","",'Support - Calculation Detail'!G2104)</f>
        <v>1.04</v>
      </c>
      <c r="I2104">
        <f>IF('Support - Calculation Detail'!H2104="","",'Support - Calculation Detail'!H2104)</f>
        <v>31088</v>
      </c>
      <c r="J2104">
        <f>IF('Support - Calculation Detail'!I2104="","",'Support - Calculation Detail'!I2104)</f>
        <v>0</v>
      </c>
      <c r="K2104">
        <f>IF('Support - Calculation Detail'!K2104="","",'Support - Calculation Detail'!K2104)</f>
        <v>31088</v>
      </c>
      <c r="L2104">
        <f>IF('Support - Calculation Detail'!L2104="","",'Support - Calculation Detail'!L2104)</f>
        <v>0</v>
      </c>
      <c r="M2104">
        <f>IF('Support - Calculation Detail'!M2104="","",'Support - Calculation Detail'!M2104)</f>
        <v>0</v>
      </c>
      <c r="N2104">
        <f>IF('Support - Calculation Detail'!N2104="","",'Support - Calculation Detail'!N2104)</f>
        <v>0</v>
      </c>
      <c r="P2104">
        <f>IF('Support - Calculation Detail'!O2104="","",'Support - Calculation Detail'!O2104)</f>
        <v>31088</v>
      </c>
      <c r="Q2104" t="b">
        <v>1</v>
      </c>
      <c r="R2104" t="str">
        <f t="shared" si="160"/>
        <v>5720002</v>
      </c>
      <c r="S2104" t="str">
        <f t="shared" si="161"/>
        <v>5720002-TF</v>
      </c>
      <c r="T2104" t="str">
        <f t="shared" si="162"/>
        <v>5720002-TF</v>
      </c>
      <c r="U2104" t="str">
        <f t="shared" si="163"/>
        <v>2</v>
      </c>
      <c r="V2104" t="str">
        <f t="shared" si="164"/>
        <v>TF</v>
      </c>
    </row>
    <row r="2105" spans="1:22" x14ac:dyDescent="0.35">
      <c r="A2105" t="str">
        <f>IF('Support - Calculation Detail'!A2105="","",LEFT('Support - Calculation Detail'!A2105,7)&amp;"-"&amp;RIGHT('Support - Calculation Detail'!A2105,2))</f>
        <v>5720002-UT</v>
      </c>
      <c r="B2105" t="str">
        <f>IF('Support - Calculation Detail'!C2105="","",'Support - Calculation Detail'!C2105)</f>
        <v>57</v>
      </c>
      <c r="C2105" t="str">
        <f>IF('Support - Calculation Detail'!B2105="","",'Support - Calculation Detail'!B2105)</f>
        <v>N</v>
      </c>
      <c r="D2105">
        <f>IF('Support - Calculation Detail'!D2105="","",'Support - Calculation Detail'!D2105)</f>
        <v>98593</v>
      </c>
      <c r="E2105">
        <f>IF('Support - Calculation Detail'!E2105="","",'Support - Calculation Detail'!E2105)</f>
        <v>0</v>
      </c>
      <c r="G2105">
        <f>IF('Support - Calculation Detail'!F2105="","",'Support - Calculation Detail'!F2105)</f>
        <v>98593</v>
      </c>
      <c r="H2105">
        <f>IF('Support - Calculation Detail'!G2105="","",'Support - Calculation Detail'!G2105)</f>
        <v>1.04</v>
      </c>
      <c r="I2105">
        <f>IF('Support - Calculation Detail'!H2105="","",'Support - Calculation Detail'!H2105)</f>
        <v>102537</v>
      </c>
      <c r="J2105">
        <f>IF('Support - Calculation Detail'!I2105="","",'Support - Calculation Detail'!I2105)</f>
        <v>0</v>
      </c>
      <c r="K2105">
        <f>IF('Support - Calculation Detail'!K2105="","",'Support - Calculation Detail'!K2105)</f>
        <v>102537</v>
      </c>
      <c r="L2105">
        <f>IF('Support - Calculation Detail'!L2105="","",'Support - Calculation Detail'!L2105)</f>
        <v>0</v>
      </c>
      <c r="M2105">
        <f>IF('Support - Calculation Detail'!M2105="","",'Support - Calculation Detail'!M2105)</f>
        <v>0</v>
      </c>
      <c r="N2105">
        <f>IF('Support - Calculation Detail'!N2105="","",'Support - Calculation Detail'!N2105)</f>
        <v>0</v>
      </c>
      <c r="P2105">
        <f>IF('Support - Calculation Detail'!O2105="","",'Support - Calculation Detail'!O2105)</f>
        <v>102537</v>
      </c>
      <c r="Q2105" t="b">
        <v>1</v>
      </c>
      <c r="R2105" t="str">
        <f t="shared" si="160"/>
        <v>5720002</v>
      </c>
      <c r="S2105" t="str">
        <f t="shared" si="161"/>
        <v>5720002-UT</v>
      </c>
      <c r="T2105" t="str">
        <f t="shared" si="162"/>
        <v>5720002-UT</v>
      </c>
      <c r="U2105" t="str">
        <f t="shared" si="163"/>
        <v>2</v>
      </c>
      <c r="V2105" t="str">
        <f t="shared" si="164"/>
        <v>UT</v>
      </c>
    </row>
    <row r="2106" spans="1:22" x14ac:dyDescent="0.35">
      <c r="A2106" t="str">
        <f>IF('Support - Calculation Detail'!A2106="","",LEFT('Support - Calculation Detail'!A2106,7)&amp;"-"&amp;RIGHT('Support - Calculation Detail'!A2106,2))</f>
        <v>5720003-UT</v>
      </c>
      <c r="B2106" t="str">
        <f>IF('Support - Calculation Detail'!C2106="","",'Support - Calculation Detail'!C2106)</f>
        <v>57</v>
      </c>
      <c r="C2106" t="str">
        <f>IF('Support - Calculation Detail'!B2106="","",'Support - Calculation Detail'!B2106)</f>
        <v>N</v>
      </c>
      <c r="D2106">
        <f>IF('Support - Calculation Detail'!D2106="","",'Support - Calculation Detail'!D2106)</f>
        <v>61254</v>
      </c>
      <c r="E2106">
        <f>IF('Support - Calculation Detail'!E2106="","",'Support - Calculation Detail'!E2106)</f>
        <v>0</v>
      </c>
      <c r="G2106">
        <f>IF('Support - Calculation Detail'!F2106="","",'Support - Calculation Detail'!F2106)</f>
        <v>61254</v>
      </c>
      <c r="H2106">
        <f>IF('Support - Calculation Detail'!G2106="","",'Support - Calculation Detail'!G2106)</f>
        <v>1.04</v>
      </c>
      <c r="I2106">
        <f>IF('Support - Calculation Detail'!H2106="","",'Support - Calculation Detail'!H2106)</f>
        <v>63704</v>
      </c>
      <c r="J2106">
        <f>IF('Support - Calculation Detail'!I2106="","",'Support - Calculation Detail'!I2106)</f>
        <v>0</v>
      </c>
      <c r="K2106">
        <f>IF('Support - Calculation Detail'!K2106="","",'Support - Calculation Detail'!K2106)</f>
        <v>63704</v>
      </c>
      <c r="L2106">
        <f>IF('Support - Calculation Detail'!L2106="","",'Support - Calculation Detail'!L2106)</f>
        <v>0</v>
      </c>
      <c r="M2106">
        <f>IF('Support - Calculation Detail'!M2106="","",'Support - Calculation Detail'!M2106)</f>
        <v>0</v>
      </c>
      <c r="N2106">
        <f>IF('Support - Calculation Detail'!N2106="","",'Support - Calculation Detail'!N2106)</f>
        <v>0</v>
      </c>
      <c r="P2106">
        <f>IF('Support - Calculation Detail'!O2106="","",'Support - Calculation Detail'!O2106)</f>
        <v>63704</v>
      </c>
      <c r="Q2106" t="b">
        <v>1</v>
      </c>
      <c r="R2106" t="str">
        <f t="shared" si="160"/>
        <v>5720003</v>
      </c>
      <c r="S2106" t="str">
        <f t="shared" si="161"/>
        <v>5720003-UT</v>
      </c>
      <c r="T2106" t="str">
        <f t="shared" si="162"/>
        <v>5720003-UT</v>
      </c>
      <c r="U2106" t="str">
        <f t="shared" si="163"/>
        <v>2</v>
      </c>
      <c r="V2106" t="str">
        <f t="shared" si="164"/>
        <v>UT</v>
      </c>
    </row>
    <row r="2107" spans="1:22" x14ac:dyDescent="0.35">
      <c r="A2107" t="str">
        <f>IF('Support - Calculation Detail'!A2107="","",LEFT('Support - Calculation Detail'!A2107,7)&amp;"-"&amp;RIGHT('Support - Calculation Detail'!A2107,2))</f>
        <v>5720003-TF</v>
      </c>
      <c r="B2107" t="str">
        <f>IF('Support - Calculation Detail'!C2107="","",'Support - Calculation Detail'!C2107)</f>
        <v>57</v>
      </c>
      <c r="C2107" t="str">
        <f>IF('Support - Calculation Detail'!B2107="","",'Support - Calculation Detail'!B2107)</f>
        <v>N</v>
      </c>
      <c r="D2107">
        <f>IF('Support - Calculation Detail'!D2107="","",'Support - Calculation Detail'!D2107)</f>
        <v>16187</v>
      </c>
      <c r="E2107">
        <f>IF('Support - Calculation Detail'!E2107="","",'Support - Calculation Detail'!E2107)</f>
        <v>0</v>
      </c>
      <c r="G2107">
        <f>IF('Support - Calculation Detail'!F2107="","",'Support - Calculation Detail'!F2107)</f>
        <v>16187</v>
      </c>
      <c r="H2107">
        <f>IF('Support - Calculation Detail'!G2107="","",'Support - Calculation Detail'!G2107)</f>
        <v>1.04</v>
      </c>
      <c r="I2107">
        <f>IF('Support - Calculation Detail'!H2107="","",'Support - Calculation Detail'!H2107)</f>
        <v>16834</v>
      </c>
      <c r="J2107">
        <f>IF('Support - Calculation Detail'!I2107="","",'Support - Calculation Detail'!I2107)</f>
        <v>0</v>
      </c>
      <c r="K2107">
        <f>IF('Support - Calculation Detail'!K2107="","",'Support - Calculation Detail'!K2107)</f>
        <v>16834</v>
      </c>
      <c r="L2107">
        <f>IF('Support - Calculation Detail'!L2107="","",'Support - Calculation Detail'!L2107)</f>
        <v>0</v>
      </c>
      <c r="M2107">
        <f>IF('Support - Calculation Detail'!M2107="","",'Support - Calculation Detail'!M2107)</f>
        <v>0</v>
      </c>
      <c r="N2107">
        <f>IF('Support - Calculation Detail'!N2107="","",'Support - Calculation Detail'!N2107)</f>
        <v>0</v>
      </c>
      <c r="P2107">
        <f>IF('Support - Calculation Detail'!O2107="","",'Support - Calculation Detail'!O2107)</f>
        <v>16834</v>
      </c>
      <c r="Q2107" t="b">
        <v>1</v>
      </c>
      <c r="R2107" t="str">
        <f t="shared" si="160"/>
        <v>5720003</v>
      </c>
      <c r="S2107" t="str">
        <f t="shared" si="161"/>
        <v>5720003-TF</v>
      </c>
      <c r="T2107" t="str">
        <f t="shared" si="162"/>
        <v>5720003-TF</v>
      </c>
      <c r="U2107" t="str">
        <f t="shared" si="163"/>
        <v>2</v>
      </c>
      <c r="V2107" t="str">
        <f t="shared" si="164"/>
        <v>TF</v>
      </c>
    </row>
    <row r="2108" spans="1:22" x14ac:dyDescent="0.35">
      <c r="A2108" t="str">
        <f>IF('Support - Calculation Detail'!A2108="","",LEFT('Support - Calculation Detail'!A2108,7)&amp;"-"&amp;RIGHT('Support - Calculation Detail'!A2108,2))</f>
        <v>5720004-TF</v>
      </c>
      <c r="B2108" t="str">
        <f>IF('Support - Calculation Detail'!C2108="","",'Support - Calculation Detail'!C2108)</f>
        <v>57</v>
      </c>
      <c r="C2108" t="str">
        <f>IF('Support - Calculation Detail'!B2108="","",'Support - Calculation Detail'!B2108)</f>
        <v>N</v>
      </c>
      <c r="D2108">
        <f>IF('Support - Calculation Detail'!D2108="","",'Support - Calculation Detail'!D2108)</f>
        <v>30795</v>
      </c>
      <c r="E2108">
        <f>IF('Support - Calculation Detail'!E2108="","",'Support - Calculation Detail'!E2108)</f>
        <v>0</v>
      </c>
      <c r="G2108">
        <f>IF('Support - Calculation Detail'!F2108="","",'Support - Calculation Detail'!F2108)</f>
        <v>30795</v>
      </c>
      <c r="H2108">
        <f>IF('Support - Calculation Detail'!G2108="","",'Support - Calculation Detail'!G2108)</f>
        <v>1.04</v>
      </c>
      <c r="I2108">
        <f>IF('Support - Calculation Detail'!H2108="","",'Support - Calculation Detail'!H2108)</f>
        <v>32027</v>
      </c>
      <c r="J2108">
        <f>IF('Support - Calculation Detail'!I2108="","",'Support - Calculation Detail'!I2108)</f>
        <v>0</v>
      </c>
      <c r="K2108">
        <f>IF('Support - Calculation Detail'!K2108="","",'Support - Calculation Detail'!K2108)</f>
        <v>32027</v>
      </c>
      <c r="L2108">
        <f>IF('Support - Calculation Detail'!L2108="","",'Support - Calculation Detail'!L2108)</f>
        <v>0</v>
      </c>
      <c r="M2108">
        <f>IF('Support - Calculation Detail'!M2108="","",'Support - Calculation Detail'!M2108)</f>
        <v>0</v>
      </c>
      <c r="N2108">
        <f>IF('Support - Calculation Detail'!N2108="","",'Support - Calculation Detail'!N2108)</f>
        <v>0</v>
      </c>
      <c r="P2108">
        <f>IF('Support - Calculation Detail'!O2108="","",'Support - Calculation Detail'!O2108)</f>
        <v>32027</v>
      </c>
      <c r="Q2108" t="b">
        <v>1</v>
      </c>
      <c r="R2108" t="str">
        <f t="shared" si="160"/>
        <v>5720004</v>
      </c>
      <c r="S2108" t="str">
        <f t="shared" si="161"/>
        <v>5720004-TF</v>
      </c>
      <c r="T2108" t="str">
        <f t="shared" si="162"/>
        <v>5720004-TF</v>
      </c>
      <c r="U2108" t="str">
        <f t="shared" si="163"/>
        <v>2</v>
      </c>
      <c r="V2108" t="str">
        <f t="shared" si="164"/>
        <v>TF</v>
      </c>
    </row>
    <row r="2109" spans="1:22" x14ac:dyDescent="0.35">
      <c r="A2109" t="str">
        <f>IF('Support - Calculation Detail'!A2109="","",LEFT('Support - Calculation Detail'!A2109,7)&amp;"-"&amp;RIGHT('Support - Calculation Detail'!A2109,2))</f>
        <v>5720004-UT</v>
      </c>
      <c r="B2109" t="str">
        <f>IF('Support - Calculation Detail'!C2109="","",'Support - Calculation Detail'!C2109)</f>
        <v>57</v>
      </c>
      <c r="C2109" t="str">
        <f>IF('Support - Calculation Detail'!B2109="","",'Support - Calculation Detail'!B2109)</f>
        <v>N</v>
      </c>
      <c r="D2109">
        <f>IF('Support - Calculation Detail'!D2109="","",'Support - Calculation Detail'!D2109)</f>
        <v>33540</v>
      </c>
      <c r="E2109">
        <f>IF('Support - Calculation Detail'!E2109="","",'Support - Calculation Detail'!E2109)</f>
        <v>0</v>
      </c>
      <c r="G2109">
        <f>IF('Support - Calculation Detail'!F2109="","",'Support - Calculation Detail'!F2109)</f>
        <v>33540</v>
      </c>
      <c r="H2109">
        <f>IF('Support - Calculation Detail'!G2109="","",'Support - Calculation Detail'!G2109)</f>
        <v>1.04</v>
      </c>
      <c r="I2109">
        <f>IF('Support - Calculation Detail'!H2109="","",'Support - Calculation Detail'!H2109)</f>
        <v>34882</v>
      </c>
      <c r="J2109">
        <f>IF('Support - Calculation Detail'!I2109="","",'Support - Calculation Detail'!I2109)</f>
        <v>0</v>
      </c>
      <c r="K2109">
        <f>IF('Support - Calculation Detail'!K2109="","",'Support - Calculation Detail'!K2109)</f>
        <v>34882</v>
      </c>
      <c r="L2109">
        <f>IF('Support - Calculation Detail'!L2109="","",'Support - Calculation Detail'!L2109)</f>
        <v>0</v>
      </c>
      <c r="M2109">
        <f>IF('Support - Calculation Detail'!M2109="","",'Support - Calculation Detail'!M2109)</f>
        <v>0</v>
      </c>
      <c r="N2109">
        <f>IF('Support - Calculation Detail'!N2109="","",'Support - Calculation Detail'!N2109)</f>
        <v>0</v>
      </c>
      <c r="P2109">
        <f>IF('Support - Calculation Detail'!O2109="","",'Support - Calculation Detail'!O2109)</f>
        <v>34882</v>
      </c>
      <c r="Q2109" t="b">
        <v>1</v>
      </c>
      <c r="R2109" t="str">
        <f t="shared" si="160"/>
        <v>5720004</v>
      </c>
      <c r="S2109" t="str">
        <f t="shared" si="161"/>
        <v>5720004-UT</v>
      </c>
      <c r="T2109" t="str">
        <f t="shared" si="162"/>
        <v>5720004-UT</v>
      </c>
      <c r="U2109" t="str">
        <f t="shared" si="163"/>
        <v>2</v>
      </c>
      <c r="V2109" t="str">
        <f t="shared" si="164"/>
        <v>UT</v>
      </c>
    </row>
    <row r="2110" spans="1:22" x14ac:dyDescent="0.35">
      <c r="A2110" t="str">
        <f>IF('Support - Calculation Detail'!A2110="","",LEFT('Support - Calculation Detail'!A2110,7)&amp;"-"&amp;RIGHT('Support - Calculation Detail'!A2110,2))</f>
        <v>5720005-UT</v>
      </c>
      <c r="B2110" t="str">
        <f>IF('Support - Calculation Detail'!C2110="","",'Support - Calculation Detail'!C2110)</f>
        <v>57</v>
      </c>
      <c r="C2110" t="str">
        <f>IF('Support - Calculation Detail'!B2110="","",'Support - Calculation Detail'!B2110)</f>
        <v>N</v>
      </c>
      <c r="D2110">
        <f>IF('Support - Calculation Detail'!D2110="","",'Support - Calculation Detail'!D2110)</f>
        <v>27223</v>
      </c>
      <c r="E2110">
        <f>IF('Support - Calculation Detail'!E2110="","",'Support - Calculation Detail'!E2110)</f>
        <v>0</v>
      </c>
      <c r="G2110">
        <f>IF('Support - Calculation Detail'!F2110="","",'Support - Calculation Detail'!F2110)</f>
        <v>27223</v>
      </c>
      <c r="H2110">
        <f>IF('Support - Calculation Detail'!G2110="","",'Support - Calculation Detail'!G2110)</f>
        <v>1.04</v>
      </c>
      <c r="I2110">
        <f>IF('Support - Calculation Detail'!H2110="","",'Support - Calculation Detail'!H2110)</f>
        <v>28312</v>
      </c>
      <c r="J2110">
        <f>IF('Support - Calculation Detail'!I2110="","",'Support - Calculation Detail'!I2110)</f>
        <v>0</v>
      </c>
      <c r="K2110">
        <f>IF('Support - Calculation Detail'!K2110="","",'Support - Calculation Detail'!K2110)</f>
        <v>28312</v>
      </c>
      <c r="L2110">
        <f>IF('Support - Calculation Detail'!L2110="","",'Support - Calculation Detail'!L2110)</f>
        <v>0</v>
      </c>
      <c r="M2110">
        <f>IF('Support - Calculation Detail'!M2110="","",'Support - Calculation Detail'!M2110)</f>
        <v>0</v>
      </c>
      <c r="N2110">
        <f>IF('Support - Calculation Detail'!N2110="","",'Support - Calculation Detail'!N2110)</f>
        <v>0</v>
      </c>
      <c r="P2110">
        <f>IF('Support - Calculation Detail'!O2110="","",'Support - Calculation Detail'!O2110)</f>
        <v>28312</v>
      </c>
      <c r="Q2110" t="b">
        <v>1</v>
      </c>
      <c r="R2110" t="str">
        <f t="shared" si="160"/>
        <v>5720005</v>
      </c>
      <c r="S2110" t="str">
        <f t="shared" si="161"/>
        <v>5720005-UT</v>
      </c>
      <c r="T2110" t="str">
        <f t="shared" si="162"/>
        <v>5720005-UT</v>
      </c>
      <c r="U2110" t="str">
        <f t="shared" si="163"/>
        <v>2</v>
      </c>
      <c r="V2110" t="str">
        <f t="shared" si="164"/>
        <v>UT</v>
      </c>
    </row>
    <row r="2111" spans="1:22" x14ac:dyDescent="0.35">
      <c r="A2111" t="str">
        <f>IF('Support - Calculation Detail'!A2111="","",LEFT('Support - Calculation Detail'!A2111,7)&amp;"-"&amp;RIGHT('Support - Calculation Detail'!A2111,2))</f>
        <v>5720005-TF</v>
      </c>
      <c r="B2111" t="str">
        <f>IF('Support - Calculation Detail'!C2111="","",'Support - Calculation Detail'!C2111)</f>
        <v>57</v>
      </c>
      <c r="C2111" t="str">
        <f>IF('Support - Calculation Detail'!B2111="","",'Support - Calculation Detail'!B2111)</f>
        <v>N</v>
      </c>
      <c r="D2111">
        <f>IF('Support - Calculation Detail'!D2111="","",'Support - Calculation Detail'!D2111)</f>
        <v>66922</v>
      </c>
      <c r="E2111">
        <f>IF('Support - Calculation Detail'!E2111="","",'Support - Calculation Detail'!E2111)</f>
        <v>0</v>
      </c>
      <c r="G2111">
        <f>IF('Support - Calculation Detail'!F2111="","",'Support - Calculation Detail'!F2111)</f>
        <v>66922</v>
      </c>
      <c r="H2111">
        <f>IF('Support - Calculation Detail'!G2111="","",'Support - Calculation Detail'!G2111)</f>
        <v>1.04</v>
      </c>
      <c r="I2111">
        <f>IF('Support - Calculation Detail'!H2111="","",'Support - Calculation Detail'!H2111)</f>
        <v>69599</v>
      </c>
      <c r="J2111">
        <f>IF('Support - Calculation Detail'!I2111="","",'Support - Calculation Detail'!I2111)</f>
        <v>0</v>
      </c>
      <c r="K2111">
        <f>IF('Support - Calculation Detail'!K2111="","",'Support - Calculation Detail'!K2111)</f>
        <v>69599</v>
      </c>
      <c r="L2111">
        <f>IF('Support - Calculation Detail'!L2111="","",'Support - Calculation Detail'!L2111)</f>
        <v>0</v>
      </c>
      <c r="M2111">
        <f>IF('Support - Calculation Detail'!M2111="","",'Support - Calculation Detail'!M2111)</f>
        <v>0</v>
      </c>
      <c r="N2111">
        <f>IF('Support - Calculation Detail'!N2111="","",'Support - Calculation Detail'!N2111)</f>
        <v>0</v>
      </c>
      <c r="P2111">
        <f>IF('Support - Calculation Detail'!O2111="","",'Support - Calculation Detail'!O2111)</f>
        <v>69599</v>
      </c>
      <c r="Q2111" t="b">
        <v>1</v>
      </c>
      <c r="R2111" t="str">
        <f t="shared" si="160"/>
        <v>5720005</v>
      </c>
      <c r="S2111" t="str">
        <f t="shared" si="161"/>
        <v>5720005-TF</v>
      </c>
      <c r="T2111" t="str">
        <f t="shared" si="162"/>
        <v>5720005-TF</v>
      </c>
      <c r="U2111" t="str">
        <f t="shared" si="163"/>
        <v>2</v>
      </c>
      <c r="V2111" t="str">
        <f t="shared" si="164"/>
        <v>TF</v>
      </c>
    </row>
    <row r="2112" spans="1:22" x14ac:dyDescent="0.35">
      <c r="A2112" t="str">
        <f>IF('Support - Calculation Detail'!A2112="","",LEFT('Support - Calculation Detail'!A2112,7)&amp;"-"&amp;RIGHT('Support - Calculation Detail'!A2112,2))</f>
        <v>5720006-TF</v>
      </c>
      <c r="B2112" t="str">
        <f>IF('Support - Calculation Detail'!C2112="","",'Support - Calculation Detail'!C2112)</f>
        <v>57</v>
      </c>
      <c r="C2112" t="str">
        <f>IF('Support - Calculation Detail'!B2112="","",'Support - Calculation Detail'!B2112)</f>
        <v>N</v>
      </c>
      <c r="D2112">
        <f>IF('Support - Calculation Detail'!D2112="","",'Support - Calculation Detail'!D2112)</f>
        <v>71252</v>
      </c>
      <c r="E2112">
        <f>IF('Support - Calculation Detail'!E2112="","",'Support - Calculation Detail'!E2112)</f>
        <v>0</v>
      </c>
      <c r="G2112">
        <f>IF('Support - Calculation Detail'!F2112="","",'Support - Calculation Detail'!F2112)</f>
        <v>71252</v>
      </c>
      <c r="H2112">
        <f>IF('Support - Calculation Detail'!G2112="","",'Support - Calculation Detail'!G2112)</f>
        <v>1.04</v>
      </c>
      <c r="I2112">
        <f>IF('Support - Calculation Detail'!H2112="","",'Support - Calculation Detail'!H2112)</f>
        <v>74102</v>
      </c>
      <c r="J2112">
        <f>IF('Support - Calculation Detail'!I2112="","",'Support - Calculation Detail'!I2112)</f>
        <v>0</v>
      </c>
      <c r="K2112">
        <f>IF('Support - Calculation Detail'!K2112="","",'Support - Calculation Detail'!K2112)</f>
        <v>74102</v>
      </c>
      <c r="L2112">
        <f>IF('Support - Calculation Detail'!L2112="","",'Support - Calculation Detail'!L2112)</f>
        <v>0</v>
      </c>
      <c r="M2112">
        <f>IF('Support - Calculation Detail'!M2112="","",'Support - Calculation Detail'!M2112)</f>
        <v>0</v>
      </c>
      <c r="N2112">
        <f>IF('Support - Calculation Detail'!N2112="","",'Support - Calculation Detail'!N2112)</f>
        <v>0</v>
      </c>
      <c r="P2112">
        <f>IF('Support - Calculation Detail'!O2112="","",'Support - Calculation Detail'!O2112)</f>
        <v>74102</v>
      </c>
      <c r="Q2112" t="b">
        <v>1</v>
      </c>
      <c r="R2112" t="str">
        <f t="shared" si="160"/>
        <v>5720006</v>
      </c>
      <c r="S2112" t="str">
        <f t="shared" si="161"/>
        <v>5720006-TF</v>
      </c>
      <c r="T2112" t="str">
        <f t="shared" si="162"/>
        <v>5720006-TF</v>
      </c>
      <c r="U2112" t="str">
        <f t="shared" si="163"/>
        <v>2</v>
      </c>
      <c r="V2112" t="str">
        <f t="shared" si="164"/>
        <v>TF</v>
      </c>
    </row>
    <row r="2113" spans="1:22" x14ac:dyDescent="0.35">
      <c r="A2113" t="str">
        <f>IF('Support - Calculation Detail'!A2113="","",LEFT('Support - Calculation Detail'!A2113,7)&amp;"-"&amp;RIGHT('Support - Calculation Detail'!A2113,2))</f>
        <v>5720006-UT</v>
      </c>
      <c r="B2113" t="str">
        <f>IF('Support - Calculation Detail'!C2113="","",'Support - Calculation Detail'!C2113)</f>
        <v>57</v>
      </c>
      <c r="C2113" t="str">
        <f>IF('Support - Calculation Detail'!B2113="","",'Support - Calculation Detail'!B2113)</f>
        <v>N</v>
      </c>
      <c r="D2113">
        <f>IF('Support - Calculation Detail'!D2113="","",'Support - Calculation Detail'!D2113)</f>
        <v>78472</v>
      </c>
      <c r="E2113">
        <f>IF('Support - Calculation Detail'!E2113="","",'Support - Calculation Detail'!E2113)</f>
        <v>0</v>
      </c>
      <c r="G2113">
        <f>IF('Support - Calculation Detail'!F2113="","",'Support - Calculation Detail'!F2113)</f>
        <v>78472</v>
      </c>
      <c r="H2113">
        <f>IF('Support - Calculation Detail'!G2113="","",'Support - Calculation Detail'!G2113)</f>
        <v>1.04</v>
      </c>
      <c r="I2113">
        <f>IF('Support - Calculation Detail'!H2113="","",'Support - Calculation Detail'!H2113)</f>
        <v>81611</v>
      </c>
      <c r="J2113">
        <f>IF('Support - Calculation Detail'!I2113="","",'Support - Calculation Detail'!I2113)</f>
        <v>0</v>
      </c>
      <c r="K2113">
        <f>IF('Support - Calculation Detail'!K2113="","",'Support - Calculation Detail'!K2113)</f>
        <v>81611</v>
      </c>
      <c r="L2113">
        <f>IF('Support - Calculation Detail'!L2113="","",'Support - Calculation Detail'!L2113)</f>
        <v>0</v>
      </c>
      <c r="M2113">
        <f>IF('Support - Calculation Detail'!M2113="","",'Support - Calculation Detail'!M2113)</f>
        <v>0</v>
      </c>
      <c r="N2113">
        <f>IF('Support - Calculation Detail'!N2113="","",'Support - Calculation Detail'!N2113)</f>
        <v>0</v>
      </c>
      <c r="P2113">
        <f>IF('Support - Calculation Detail'!O2113="","",'Support - Calculation Detail'!O2113)</f>
        <v>81611</v>
      </c>
      <c r="Q2113" t="b">
        <v>1</v>
      </c>
      <c r="R2113" t="str">
        <f t="shared" si="160"/>
        <v>5720006</v>
      </c>
      <c r="S2113" t="str">
        <f t="shared" si="161"/>
        <v>5720006-UT</v>
      </c>
      <c r="T2113" t="str">
        <f t="shared" si="162"/>
        <v>5720006-UT</v>
      </c>
      <c r="U2113" t="str">
        <f t="shared" si="163"/>
        <v>2</v>
      </c>
      <c r="V2113" t="str">
        <f t="shared" si="164"/>
        <v>UT</v>
      </c>
    </row>
    <row r="2114" spans="1:22" x14ac:dyDescent="0.35">
      <c r="A2114" t="str">
        <f>IF('Support - Calculation Detail'!A2114="","",LEFT('Support - Calculation Detail'!A2114,7)&amp;"-"&amp;RIGHT('Support - Calculation Detail'!A2114,2))</f>
        <v>5720007-UT</v>
      </c>
      <c r="B2114" t="str">
        <f>IF('Support - Calculation Detail'!C2114="","",'Support - Calculation Detail'!C2114)</f>
        <v>57</v>
      </c>
      <c r="C2114" t="str">
        <f>IF('Support - Calculation Detail'!B2114="","",'Support - Calculation Detail'!B2114)</f>
        <v>N</v>
      </c>
      <c r="D2114">
        <f>IF('Support - Calculation Detail'!D2114="","",'Support - Calculation Detail'!D2114)</f>
        <v>185867</v>
      </c>
      <c r="E2114">
        <f>IF('Support - Calculation Detail'!E2114="","",'Support - Calculation Detail'!E2114)</f>
        <v>0</v>
      </c>
      <c r="G2114">
        <f>IF('Support - Calculation Detail'!F2114="","",'Support - Calculation Detail'!F2114)</f>
        <v>185867</v>
      </c>
      <c r="H2114">
        <f>IF('Support - Calculation Detail'!G2114="","",'Support - Calculation Detail'!G2114)</f>
        <v>1.04</v>
      </c>
      <c r="I2114">
        <f>IF('Support - Calculation Detail'!H2114="","",'Support - Calculation Detail'!H2114)</f>
        <v>193302</v>
      </c>
      <c r="J2114">
        <f>IF('Support - Calculation Detail'!I2114="","",'Support - Calculation Detail'!I2114)</f>
        <v>0</v>
      </c>
      <c r="K2114">
        <f>IF('Support - Calculation Detail'!K2114="","",'Support - Calculation Detail'!K2114)</f>
        <v>193302</v>
      </c>
      <c r="L2114">
        <f>IF('Support - Calculation Detail'!L2114="","",'Support - Calculation Detail'!L2114)</f>
        <v>0</v>
      </c>
      <c r="M2114">
        <f>IF('Support - Calculation Detail'!M2114="","",'Support - Calculation Detail'!M2114)</f>
        <v>0</v>
      </c>
      <c r="N2114">
        <f>IF('Support - Calculation Detail'!N2114="","",'Support - Calculation Detail'!N2114)</f>
        <v>0</v>
      </c>
      <c r="P2114">
        <f>IF('Support - Calculation Detail'!O2114="","",'Support - Calculation Detail'!O2114)</f>
        <v>193302</v>
      </c>
      <c r="Q2114" t="b">
        <v>1</v>
      </c>
      <c r="R2114" t="str">
        <f t="shared" si="160"/>
        <v>5720007</v>
      </c>
      <c r="S2114" t="str">
        <f t="shared" si="161"/>
        <v>5720007-UT</v>
      </c>
      <c r="T2114" t="str">
        <f t="shared" si="162"/>
        <v>5720007-UT</v>
      </c>
      <c r="U2114" t="str">
        <f t="shared" si="163"/>
        <v>2</v>
      </c>
      <c r="V2114" t="str">
        <f t="shared" si="164"/>
        <v>UT</v>
      </c>
    </row>
    <row r="2115" spans="1:22" x14ac:dyDescent="0.35">
      <c r="A2115" t="str">
        <f>IF('Support - Calculation Detail'!A2115="","",LEFT('Support - Calculation Detail'!A2115,7)&amp;"-"&amp;RIGHT('Support - Calculation Detail'!A2115,2))</f>
        <v>5720007-TF</v>
      </c>
      <c r="B2115" t="str">
        <f>IF('Support - Calculation Detail'!C2115="","",'Support - Calculation Detail'!C2115)</f>
        <v>57</v>
      </c>
      <c r="C2115" t="str">
        <f>IF('Support - Calculation Detail'!B2115="","",'Support - Calculation Detail'!B2115)</f>
        <v>N</v>
      </c>
      <c r="D2115">
        <f>IF('Support - Calculation Detail'!D2115="","",'Support - Calculation Detail'!D2115)</f>
        <v>90747</v>
      </c>
      <c r="E2115">
        <f>IF('Support - Calculation Detail'!E2115="","",'Support - Calculation Detail'!E2115)</f>
        <v>0</v>
      </c>
      <c r="G2115">
        <f>IF('Support - Calculation Detail'!F2115="","",'Support - Calculation Detail'!F2115)</f>
        <v>90747</v>
      </c>
      <c r="H2115">
        <f>IF('Support - Calculation Detail'!G2115="","",'Support - Calculation Detail'!G2115)</f>
        <v>1.04</v>
      </c>
      <c r="I2115">
        <f>IF('Support - Calculation Detail'!H2115="","",'Support - Calculation Detail'!H2115)</f>
        <v>94377</v>
      </c>
      <c r="J2115">
        <f>IF('Support - Calculation Detail'!I2115="","",'Support - Calculation Detail'!I2115)</f>
        <v>0</v>
      </c>
      <c r="K2115">
        <f>IF('Support - Calculation Detail'!K2115="","",'Support - Calculation Detail'!K2115)</f>
        <v>94377</v>
      </c>
      <c r="L2115">
        <f>IF('Support - Calculation Detail'!L2115="","",'Support - Calculation Detail'!L2115)</f>
        <v>0</v>
      </c>
      <c r="M2115">
        <f>IF('Support - Calculation Detail'!M2115="","",'Support - Calculation Detail'!M2115)</f>
        <v>0</v>
      </c>
      <c r="N2115">
        <f>IF('Support - Calculation Detail'!N2115="","",'Support - Calculation Detail'!N2115)</f>
        <v>0</v>
      </c>
      <c r="P2115">
        <f>IF('Support - Calculation Detail'!O2115="","",'Support - Calculation Detail'!O2115)</f>
        <v>94377</v>
      </c>
      <c r="Q2115" t="b">
        <v>1</v>
      </c>
      <c r="R2115" t="str">
        <f t="shared" ref="R2115:R2178" si="165">LEFT(A2115,7)</f>
        <v>5720007</v>
      </c>
      <c r="S2115" t="str">
        <f t="shared" ref="S2115:S2178" si="166">A2115</f>
        <v>5720007-TF</v>
      </c>
      <c r="T2115" t="str">
        <f t="shared" ref="T2115:T2178" si="167">S2115</f>
        <v>5720007-TF</v>
      </c>
      <c r="U2115" t="str">
        <f t="shared" ref="U2115:U2178" si="168">MID(S2115,3,1)</f>
        <v>2</v>
      </c>
      <c r="V2115" t="str">
        <f t="shared" ref="V2115:V2178" si="169">RIGHT(T2115,2)</f>
        <v>TF</v>
      </c>
    </row>
    <row r="2116" spans="1:22" x14ac:dyDescent="0.35">
      <c r="A2116" t="str">
        <f>IF('Support - Calculation Detail'!A2116="","",LEFT('Support - Calculation Detail'!A2116,7)&amp;"-"&amp;RIGHT('Support - Calculation Detail'!A2116,2))</f>
        <v>5720008-TF</v>
      </c>
      <c r="B2116" t="str">
        <f>IF('Support - Calculation Detail'!C2116="","",'Support - Calculation Detail'!C2116)</f>
        <v>57</v>
      </c>
      <c r="C2116" t="str">
        <f>IF('Support - Calculation Detail'!B2116="","",'Support - Calculation Detail'!B2116)</f>
        <v>N</v>
      </c>
      <c r="D2116">
        <f>IF('Support - Calculation Detail'!D2116="","",'Support - Calculation Detail'!D2116)</f>
        <v>6684</v>
      </c>
      <c r="E2116">
        <f>IF('Support - Calculation Detail'!E2116="","",'Support - Calculation Detail'!E2116)</f>
        <v>0</v>
      </c>
      <c r="G2116">
        <f>IF('Support - Calculation Detail'!F2116="","",'Support - Calculation Detail'!F2116)</f>
        <v>6684</v>
      </c>
      <c r="H2116">
        <f>IF('Support - Calculation Detail'!G2116="","",'Support - Calculation Detail'!G2116)</f>
        <v>1.04</v>
      </c>
      <c r="I2116">
        <f>IF('Support - Calculation Detail'!H2116="","",'Support - Calculation Detail'!H2116)</f>
        <v>6951</v>
      </c>
      <c r="J2116">
        <f>IF('Support - Calculation Detail'!I2116="","",'Support - Calculation Detail'!I2116)</f>
        <v>0</v>
      </c>
      <c r="K2116">
        <f>IF('Support - Calculation Detail'!K2116="","",'Support - Calculation Detail'!K2116)</f>
        <v>6951</v>
      </c>
      <c r="L2116">
        <f>IF('Support - Calculation Detail'!L2116="","",'Support - Calculation Detail'!L2116)</f>
        <v>0</v>
      </c>
      <c r="M2116">
        <f>IF('Support - Calculation Detail'!M2116="","",'Support - Calculation Detail'!M2116)</f>
        <v>0</v>
      </c>
      <c r="N2116">
        <f>IF('Support - Calculation Detail'!N2116="","",'Support - Calculation Detail'!N2116)</f>
        <v>0</v>
      </c>
      <c r="P2116">
        <f>IF('Support - Calculation Detail'!O2116="","",'Support - Calculation Detail'!O2116)</f>
        <v>6951</v>
      </c>
      <c r="Q2116" t="b">
        <v>1</v>
      </c>
      <c r="R2116" t="str">
        <f t="shared" si="165"/>
        <v>5720008</v>
      </c>
      <c r="S2116" t="str">
        <f t="shared" si="166"/>
        <v>5720008-TF</v>
      </c>
      <c r="T2116" t="str">
        <f t="shared" si="167"/>
        <v>5720008-TF</v>
      </c>
      <c r="U2116" t="str">
        <f t="shared" si="168"/>
        <v>2</v>
      </c>
      <c r="V2116" t="str">
        <f t="shared" si="169"/>
        <v>TF</v>
      </c>
    </row>
    <row r="2117" spans="1:22" x14ac:dyDescent="0.35">
      <c r="A2117" t="str">
        <f>IF('Support - Calculation Detail'!A2117="","",LEFT('Support - Calculation Detail'!A2117,7)&amp;"-"&amp;RIGHT('Support - Calculation Detail'!A2117,2))</f>
        <v>5720008-UT</v>
      </c>
      <c r="B2117" t="str">
        <f>IF('Support - Calculation Detail'!C2117="","",'Support - Calculation Detail'!C2117)</f>
        <v>57</v>
      </c>
      <c r="C2117" t="str">
        <f>IF('Support - Calculation Detail'!B2117="","",'Support - Calculation Detail'!B2117)</f>
        <v>N</v>
      </c>
      <c r="D2117">
        <f>IF('Support - Calculation Detail'!D2117="","",'Support - Calculation Detail'!D2117)</f>
        <v>199249</v>
      </c>
      <c r="E2117">
        <f>IF('Support - Calculation Detail'!E2117="","",'Support - Calculation Detail'!E2117)</f>
        <v>0</v>
      </c>
      <c r="G2117">
        <f>IF('Support - Calculation Detail'!F2117="","",'Support - Calculation Detail'!F2117)</f>
        <v>199249</v>
      </c>
      <c r="H2117">
        <f>IF('Support - Calculation Detail'!G2117="","",'Support - Calculation Detail'!G2117)</f>
        <v>1.04</v>
      </c>
      <c r="I2117">
        <f>IF('Support - Calculation Detail'!H2117="","",'Support - Calculation Detail'!H2117)</f>
        <v>207219</v>
      </c>
      <c r="J2117">
        <f>IF('Support - Calculation Detail'!I2117="","",'Support - Calculation Detail'!I2117)</f>
        <v>0</v>
      </c>
      <c r="K2117">
        <f>IF('Support - Calculation Detail'!K2117="","",'Support - Calculation Detail'!K2117)</f>
        <v>207219</v>
      </c>
      <c r="L2117">
        <f>IF('Support - Calculation Detail'!L2117="","",'Support - Calculation Detail'!L2117)</f>
        <v>0</v>
      </c>
      <c r="M2117">
        <f>IF('Support - Calculation Detail'!M2117="","",'Support - Calculation Detail'!M2117)</f>
        <v>0</v>
      </c>
      <c r="N2117">
        <f>IF('Support - Calculation Detail'!N2117="","",'Support - Calculation Detail'!N2117)</f>
        <v>0</v>
      </c>
      <c r="P2117">
        <f>IF('Support - Calculation Detail'!O2117="","",'Support - Calculation Detail'!O2117)</f>
        <v>207219</v>
      </c>
      <c r="Q2117" t="b">
        <v>1</v>
      </c>
      <c r="R2117" t="str">
        <f t="shared" si="165"/>
        <v>5720008</v>
      </c>
      <c r="S2117" t="str">
        <f t="shared" si="166"/>
        <v>5720008-UT</v>
      </c>
      <c r="T2117" t="str">
        <f t="shared" si="167"/>
        <v>5720008-UT</v>
      </c>
      <c r="U2117" t="str">
        <f t="shared" si="168"/>
        <v>2</v>
      </c>
      <c r="V2117" t="str">
        <f t="shared" si="169"/>
        <v>UT</v>
      </c>
    </row>
    <row r="2118" spans="1:22" x14ac:dyDescent="0.35">
      <c r="A2118" t="str">
        <f>IF('Support - Calculation Detail'!A2118="","",LEFT('Support - Calculation Detail'!A2118,7)&amp;"-"&amp;RIGHT('Support - Calculation Detail'!A2118,2))</f>
        <v>5720009-UT</v>
      </c>
      <c r="B2118" t="str">
        <f>IF('Support - Calculation Detail'!C2118="","",'Support - Calculation Detail'!C2118)</f>
        <v>57</v>
      </c>
      <c r="C2118" t="str">
        <f>IF('Support - Calculation Detail'!B2118="","",'Support - Calculation Detail'!B2118)</f>
        <v>N</v>
      </c>
      <c r="D2118">
        <f>IF('Support - Calculation Detail'!D2118="","",'Support - Calculation Detail'!D2118)</f>
        <v>70440</v>
      </c>
      <c r="E2118">
        <f>IF('Support - Calculation Detail'!E2118="","",'Support - Calculation Detail'!E2118)</f>
        <v>0</v>
      </c>
      <c r="G2118">
        <f>IF('Support - Calculation Detail'!F2118="","",'Support - Calculation Detail'!F2118)</f>
        <v>70440</v>
      </c>
      <c r="H2118">
        <f>IF('Support - Calculation Detail'!G2118="","",'Support - Calculation Detail'!G2118)</f>
        <v>1.04</v>
      </c>
      <c r="I2118">
        <f>IF('Support - Calculation Detail'!H2118="","",'Support - Calculation Detail'!H2118)</f>
        <v>73258</v>
      </c>
      <c r="J2118">
        <f>IF('Support - Calculation Detail'!I2118="","",'Support - Calculation Detail'!I2118)</f>
        <v>0</v>
      </c>
      <c r="K2118">
        <f>IF('Support - Calculation Detail'!K2118="","",'Support - Calculation Detail'!K2118)</f>
        <v>73258</v>
      </c>
      <c r="L2118">
        <f>IF('Support - Calculation Detail'!L2118="","",'Support - Calculation Detail'!L2118)</f>
        <v>0</v>
      </c>
      <c r="M2118">
        <f>IF('Support - Calculation Detail'!M2118="","",'Support - Calculation Detail'!M2118)</f>
        <v>0</v>
      </c>
      <c r="N2118">
        <f>IF('Support - Calculation Detail'!N2118="","",'Support - Calculation Detail'!N2118)</f>
        <v>0</v>
      </c>
      <c r="P2118">
        <f>IF('Support - Calculation Detail'!O2118="","",'Support - Calculation Detail'!O2118)</f>
        <v>73258</v>
      </c>
      <c r="Q2118" t="b">
        <v>1</v>
      </c>
      <c r="R2118" t="str">
        <f t="shared" si="165"/>
        <v>5720009</v>
      </c>
      <c r="S2118" t="str">
        <f t="shared" si="166"/>
        <v>5720009-UT</v>
      </c>
      <c r="T2118" t="str">
        <f t="shared" si="167"/>
        <v>5720009-UT</v>
      </c>
      <c r="U2118" t="str">
        <f t="shared" si="168"/>
        <v>2</v>
      </c>
      <c r="V2118" t="str">
        <f t="shared" si="169"/>
        <v>UT</v>
      </c>
    </row>
    <row r="2119" spans="1:22" x14ac:dyDescent="0.35">
      <c r="A2119" t="str">
        <f>IF('Support - Calculation Detail'!A2119="","",LEFT('Support - Calculation Detail'!A2119,7)&amp;"-"&amp;RIGHT('Support - Calculation Detail'!A2119,2))</f>
        <v>5720009-TF</v>
      </c>
      <c r="B2119" t="str">
        <f>IF('Support - Calculation Detail'!C2119="","",'Support - Calculation Detail'!C2119)</f>
        <v>57</v>
      </c>
      <c r="C2119" t="str">
        <f>IF('Support - Calculation Detail'!B2119="","",'Support - Calculation Detail'!B2119)</f>
        <v>N</v>
      </c>
      <c r="D2119">
        <f>IF('Support - Calculation Detail'!D2119="","",'Support - Calculation Detail'!D2119)</f>
        <v>84958</v>
      </c>
      <c r="E2119">
        <f>IF('Support - Calculation Detail'!E2119="","",'Support - Calculation Detail'!E2119)</f>
        <v>0</v>
      </c>
      <c r="G2119">
        <f>IF('Support - Calculation Detail'!F2119="","",'Support - Calculation Detail'!F2119)</f>
        <v>84958</v>
      </c>
      <c r="H2119">
        <f>IF('Support - Calculation Detail'!G2119="","",'Support - Calculation Detail'!G2119)</f>
        <v>1.04</v>
      </c>
      <c r="I2119">
        <f>IF('Support - Calculation Detail'!H2119="","",'Support - Calculation Detail'!H2119)</f>
        <v>88356</v>
      </c>
      <c r="J2119">
        <f>IF('Support - Calculation Detail'!I2119="","",'Support - Calculation Detail'!I2119)</f>
        <v>0</v>
      </c>
      <c r="K2119">
        <f>IF('Support - Calculation Detail'!K2119="","",'Support - Calculation Detail'!K2119)</f>
        <v>88356</v>
      </c>
      <c r="L2119">
        <f>IF('Support - Calculation Detail'!L2119="","",'Support - Calculation Detail'!L2119)</f>
        <v>0</v>
      </c>
      <c r="M2119">
        <f>IF('Support - Calculation Detail'!M2119="","",'Support - Calculation Detail'!M2119)</f>
        <v>0</v>
      </c>
      <c r="N2119">
        <f>IF('Support - Calculation Detail'!N2119="","",'Support - Calculation Detail'!N2119)</f>
        <v>0</v>
      </c>
      <c r="P2119">
        <f>IF('Support - Calculation Detail'!O2119="","",'Support - Calculation Detail'!O2119)</f>
        <v>88356</v>
      </c>
      <c r="Q2119" t="b">
        <v>1</v>
      </c>
      <c r="R2119" t="str">
        <f t="shared" si="165"/>
        <v>5720009</v>
      </c>
      <c r="S2119" t="str">
        <f t="shared" si="166"/>
        <v>5720009-TF</v>
      </c>
      <c r="T2119" t="str">
        <f t="shared" si="167"/>
        <v>5720009-TF</v>
      </c>
      <c r="U2119" t="str">
        <f t="shared" si="168"/>
        <v>2</v>
      </c>
      <c r="V2119" t="str">
        <f t="shared" si="169"/>
        <v>TF</v>
      </c>
    </row>
    <row r="2120" spans="1:22" x14ac:dyDescent="0.35">
      <c r="A2120" t="str">
        <f>IF('Support - Calculation Detail'!A2120="","",LEFT('Support - Calculation Detail'!A2120,7)&amp;"-"&amp;RIGHT('Support - Calculation Detail'!A2120,2))</f>
        <v>5720010-TF</v>
      </c>
      <c r="B2120" t="str">
        <f>IF('Support - Calculation Detail'!C2120="","",'Support - Calculation Detail'!C2120)</f>
        <v>57</v>
      </c>
      <c r="C2120" t="str">
        <f>IF('Support - Calculation Detail'!B2120="","",'Support - Calculation Detail'!B2120)</f>
        <v>N</v>
      </c>
      <c r="D2120">
        <f>IF('Support - Calculation Detail'!D2120="","",'Support - Calculation Detail'!D2120)</f>
        <v>43681</v>
      </c>
      <c r="E2120">
        <f>IF('Support - Calculation Detail'!E2120="","",'Support - Calculation Detail'!E2120)</f>
        <v>0</v>
      </c>
      <c r="G2120">
        <f>IF('Support - Calculation Detail'!F2120="","",'Support - Calculation Detail'!F2120)</f>
        <v>43681</v>
      </c>
      <c r="H2120">
        <f>IF('Support - Calculation Detail'!G2120="","",'Support - Calculation Detail'!G2120)</f>
        <v>1.04</v>
      </c>
      <c r="I2120">
        <f>IF('Support - Calculation Detail'!H2120="","",'Support - Calculation Detail'!H2120)</f>
        <v>45428</v>
      </c>
      <c r="J2120">
        <f>IF('Support - Calculation Detail'!I2120="","",'Support - Calculation Detail'!I2120)</f>
        <v>0</v>
      </c>
      <c r="K2120">
        <f>IF('Support - Calculation Detail'!K2120="","",'Support - Calculation Detail'!K2120)</f>
        <v>45428</v>
      </c>
      <c r="L2120">
        <f>IF('Support - Calculation Detail'!L2120="","",'Support - Calculation Detail'!L2120)</f>
        <v>0</v>
      </c>
      <c r="M2120">
        <f>IF('Support - Calculation Detail'!M2120="","",'Support - Calculation Detail'!M2120)</f>
        <v>0</v>
      </c>
      <c r="N2120">
        <f>IF('Support - Calculation Detail'!N2120="","",'Support - Calculation Detail'!N2120)</f>
        <v>0</v>
      </c>
      <c r="P2120">
        <f>IF('Support - Calculation Detail'!O2120="","",'Support - Calculation Detail'!O2120)</f>
        <v>45428</v>
      </c>
      <c r="Q2120" t="b">
        <v>1</v>
      </c>
      <c r="R2120" t="str">
        <f t="shared" si="165"/>
        <v>5720010</v>
      </c>
      <c r="S2120" t="str">
        <f t="shared" si="166"/>
        <v>5720010-TF</v>
      </c>
      <c r="T2120" t="str">
        <f t="shared" si="167"/>
        <v>5720010-TF</v>
      </c>
      <c r="U2120" t="str">
        <f t="shared" si="168"/>
        <v>2</v>
      </c>
      <c r="V2120" t="str">
        <f t="shared" si="169"/>
        <v>TF</v>
      </c>
    </row>
    <row r="2121" spans="1:22" x14ac:dyDescent="0.35">
      <c r="A2121" t="str">
        <f>IF('Support - Calculation Detail'!A2121="","",LEFT('Support - Calculation Detail'!A2121,7)&amp;"-"&amp;RIGHT('Support - Calculation Detail'!A2121,2))</f>
        <v>5720010-UT</v>
      </c>
      <c r="B2121" t="str">
        <f>IF('Support - Calculation Detail'!C2121="","",'Support - Calculation Detail'!C2121)</f>
        <v>57</v>
      </c>
      <c r="C2121" t="str">
        <f>IF('Support - Calculation Detail'!B2121="","",'Support - Calculation Detail'!B2121)</f>
        <v>N</v>
      </c>
      <c r="D2121">
        <f>IF('Support - Calculation Detail'!D2121="","",'Support - Calculation Detail'!D2121)</f>
        <v>14603</v>
      </c>
      <c r="E2121">
        <f>IF('Support - Calculation Detail'!E2121="","",'Support - Calculation Detail'!E2121)</f>
        <v>0</v>
      </c>
      <c r="G2121">
        <f>IF('Support - Calculation Detail'!F2121="","",'Support - Calculation Detail'!F2121)</f>
        <v>14603</v>
      </c>
      <c r="H2121">
        <f>IF('Support - Calculation Detail'!G2121="","",'Support - Calculation Detail'!G2121)</f>
        <v>1.04</v>
      </c>
      <c r="I2121">
        <f>IF('Support - Calculation Detail'!H2121="","",'Support - Calculation Detail'!H2121)</f>
        <v>15187</v>
      </c>
      <c r="J2121">
        <f>IF('Support - Calculation Detail'!I2121="","",'Support - Calculation Detail'!I2121)</f>
        <v>0</v>
      </c>
      <c r="K2121">
        <f>IF('Support - Calculation Detail'!K2121="","",'Support - Calculation Detail'!K2121)</f>
        <v>15187</v>
      </c>
      <c r="L2121">
        <f>IF('Support - Calculation Detail'!L2121="","",'Support - Calculation Detail'!L2121)</f>
        <v>0</v>
      </c>
      <c r="M2121">
        <f>IF('Support - Calculation Detail'!M2121="","",'Support - Calculation Detail'!M2121)</f>
        <v>0</v>
      </c>
      <c r="N2121">
        <f>IF('Support - Calculation Detail'!N2121="","",'Support - Calculation Detail'!N2121)</f>
        <v>0</v>
      </c>
      <c r="P2121">
        <f>IF('Support - Calculation Detail'!O2121="","",'Support - Calculation Detail'!O2121)</f>
        <v>15187</v>
      </c>
      <c r="Q2121" t="b">
        <v>1</v>
      </c>
      <c r="R2121" t="str">
        <f t="shared" si="165"/>
        <v>5720010</v>
      </c>
      <c r="S2121" t="str">
        <f t="shared" si="166"/>
        <v>5720010-UT</v>
      </c>
      <c r="T2121" t="str">
        <f t="shared" si="167"/>
        <v>5720010-UT</v>
      </c>
      <c r="U2121" t="str">
        <f t="shared" si="168"/>
        <v>2</v>
      </c>
      <c r="V2121" t="str">
        <f t="shared" si="169"/>
        <v>UT</v>
      </c>
    </row>
    <row r="2122" spans="1:22" x14ac:dyDescent="0.35">
      <c r="A2122" t="str">
        <f>IF('Support - Calculation Detail'!A2122="","",LEFT('Support - Calculation Detail'!A2122,7)&amp;"-"&amp;RIGHT('Support - Calculation Detail'!A2122,2))</f>
        <v>5720011-UT</v>
      </c>
      <c r="B2122" t="str">
        <f>IF('Support - Calculation Detail'!C2122="","",'Support - Calculation Detail'!C2122)</f>
        <v>57</v>
      </c>
      <c r="C2122" t="str">
        <f>IF('Support - Calculation Detail'!B2122="","",'Support - Calculation Detail'!B2122)</f>
        <v>N</v>
      </c>
      <c r="D2122">
        <f>IF('Support - Calculation Detail'!D2122="","",'Support - Calculation Detail'!D2122)</f>
        <v>28645</v>
      </c>
      <c r="E2122">
        <f>IF('Support - Calculation Detail'!E2122="","",'Support - Calculation Detail'!E2122)</f>
        <v>0</v>
      </c>
      <c r="G2122">
        <f>IF('Support - Calculation Detail'!F2122="","",'Support - Calculation Detail'!F2122)</f>
        <v>28645</v>
      </c>
      <c r="H2122">
        <f>IF('Support - Calculation Detail'!G2122="","",'Support - Calculation Detail'!G2122)</f>
        <v>1.04</v>
      </c>
      <c r="I2122">
        <f>IF('Support - Calculation Detail'!H2122="","",'Support - Calculation Detail'!H2122)</f>
        <v>29791</v>
      </c>
      <c r="J2122">
        <f>IF('Support - Calculation Detail'!I2122="","",'Support - Calculation Detail'!I2122)</f>
        <v>0</v>
      </c>
      <c r="K2122">
        <f>IF('Support - Calculation Detail'!K2122="","",'Support - Calculation Detail'!K2122)</f>
        <v>29791</v>
      </c>
      <c r="L2122">
        <f>IF('Support - Calculation Detail'!L2122="","",'Support - Calculation Detail'!L2122)</f>
        <v>0</v>
      </c>
      <c r="M2122">
        <f>IF('Support - Calculation Detail'!M2122="","",'Support - Calculation Detail'!M2122)</f>
        <v>0</v>
      </c>
      <c r="N2122">
        <f>IF('Support - Calculation Detail'!N2122="","",'Support - Calculation Detail'!N2122)</f>
        <v>0</v>
      </c>
      <c r="P2122">
        <f>IF('Support - Calculation Detail'!O2122="","",'Support - Calculation Detail'!O2122)</f>
        <v>29791</v>
      </c>
      <c r="Q2122" t="b">
        <v>1</v>
      </c>
      <c r="R2122" t="str">
        <f t="shared" si="165"/>
        <v>5720011</v>
      </c>
      <c r="S2122" t="str">
        <f t="shared" si="166"/>
        <v>5720011-UT</v>
      </c>
      <c r="T2122" t="str">
        <f t="shared" si="167"/>
        <v>5720011-UT</v>
      </c>
      <c r="U2122" t="str">
        <f t="shared" si="168"/>
        <v>2</v>
      </c>
      <c r="V2122" t="str">
        <f t="shared" si="169"/>
        <v>UT</v>
      </c>
    </row>
    <row r="2123" spans="1:22" x14ac:dyDescent="0.35">
      <c r="A2123" t="str">
        <f>IF('Support - Calculation Detail'!A2123="","",LEFT('Support - Calculation Detail'!A2123,7)&amp;"-"&amp;RIGHT('Support - Calculation Detail'!A2123,2))</f>
        <v>5720011-TF</v>
      </c>
      <c r="B2123" t="str">
        <f>IF('Support - Calculation Detail'!C2123="","",'Support - Calculation Detail'!C2123)</f>
        <v>57</v>
      </c>
      <c r="C2123" t="str">
        <f>IF('Support - Calculation Detail'!B2123="","",'Support - Calculation Detail'!B2123)</f>
        <v>N</v>
      </c>
      <c r="D2123">
        <f>IF('Support - Calculation Detail'!D2123="","",'Support - Calculation Detail'!D2123)</f>
        <v>26692</v>
      </c>
      <c r="E2123">
        <f>IF('Support - Calculation Detail'!E2123="","",'Support - Calculation Detail'!E2123)</f>
        <v>0</v>
      </c>
      <c r="G2123">
        <f>IF('Support - Calculation Detail'!F2123="","",'Support - Calculation Detail'!F2123)</f>
        <v>26692</v>
      </c>
      <c r="H2123">
        <f>IF('Support - Calculation Detail'!G2123="","",'Support - Calculation Detail'!G2123)</f>
        <v>1.04</v>
      </c>
      <c r="I2123">
        <f>IF('Support - Calculation Detail'!H2123="","",'Support - Calculation Detail'!H2123)</f>
        <v>27760</v>
      </c>
      <c r="J2123">
        <f>IF('Support - Calculation Detail'!I2123="","",'Support - Calculation Detail'!I2123)</f>
        <v>0</v>
      </c>
      <c r="K2123">
        <f>IF('Support - Calculation Detail'!K2123="","",'Support - Calculation Detail'!K2123)</f>
        <v>27760</v>
      </c>
      <c r="L2123">
        <f>IF('Support - Calculation Detail'!L2123="","",'Support - Calculation Detail'!L2123)</f>
        <v>0</v>
      </c>
      <c r="M2123">
        <f>IF('Support - Calculation Detail'!M2123="","",'Support - Calculation Detail'!M2123)</f>
        <v>0</v>
      </c>
      <c r="N2123">
        <f>IF('Support - Calculation Detail'!N2123="","",'Support - Calculation Detail'!N2123)</f>
        <v>0</v>
      </c>
      <c r="P2123">
        <f>IF('Support - Calculation Detail'!O2123="","",'Support - Calculation Detail'!O2123)</f>
        <v>27760</v>
      </c>
      <c r="Q2123" t="b">
        <v>1</v>
      </c>
      <c r="R2123" t="str">
        <f t="shared" si="165"/>
        <v>5720011</v>
      </c>
      <c r="S2123" t="str">
        <f t="shared" si="166"/>
        <v>5720011-TF</v>
      </c>
      <c r="T2123" t="str">
        <f t="shared" si="167"/>
        <v>5720011-TF</v>
      </c>
      <c r="U2123" t="str">
        <f t="shared" si="168"/>
        <v>2</v>
      </c>
      <c r="V2123" t="str">
        <f t="shared" si="169"/>
        <v>TF</v>
      </c>
    </row>
    <row r="2124" spans="1:22" x14ac:dyDescent="0.35">
      <c r="A2124" t="str">
        <f>IF('Support - Calculation Detail'!A2124="","",LEFT('Support - Calculation Detail'!A2124,7)&amp;"-"&amp;RIGHT('Support - Calculation Detail'!A2124,2))</f>
        <v>5720012-TF</v>
      </c>
      <c r="B2124" t="str">
        <f>IF('Support - Calculation Detail'!C2124="","",'Support - Calculation Detail'!C2124)</f>
        <v>57</v>
      </c>
      <c r="C2124" t="str">
        <f>IF('Support - Calculation Detail'!B2124="","",'Support - Calculation Detail'!B2124)</f>
        <v>N</v>
      </c>
      <c r="D2124">
        <f>IF('Support - Calculation Detail'!D2124="","",'Support - Calculation Detail'!D2124)</f>
        <v>28601</v>
      </c>
      <c r="E2124">
        <f>IF('Support - Calculation Detail'!E2124="","",'Support - Calculation Detail'!E2124)</f>
        <v>0</v>
      </c>
      <c r="G2124">
        <f>IF('Support - Calculation Detail'!F2124="","",'Support - Calculation Detail'!F2124)</f>
        <v>28601</v>
      </c>
      <c r="H2124">
        <f>IF('Support - Calculation Detail'!G2124="","",'Support - Calculation Detail'!G2124)</f>
        <v>1.04</v>
      </c>
      <c r="I2124">
        <f>IF('Support - Calculation Detail'!H2124="","",'Support - Calculation Detail'!H2124)</f>
        <v>29745</v>
      </c>
      <c r="J2124">
        <f>IF('Support - Calculation Detail'!I2124="","",'Support - Calculation Detail'!I2124)</f>
        <v>0</v>
      </c>
      <c r="K2124">
        <f>IF('Support - Calculation Detail'!K2124="","",'Support - Calculation Detail'!K2124)</f>
        <v>29745</v>
      </c>
      <c r="L2124">
        <f>IF('Support - Calculation Detail'!L2124="","",'Support - Calculation Detail'!L2124)</f>
        <v>0</v>
      </c>
      <c r="M2124">
        <f>IF('Support - Calculation Detail'!M2124="","",'Support - Calculation Detail'!M2124)</f>
        <v>0</v>
      </c>
      <c r="N2124">
        <f>IF('Support - Calculation Detail'!N2124="","",'Support - Calculation Detail'!N2124)</f>
        <v>0</v>
      </c>
      <c r="P2124">
        <f>IF('Support - Calculation Detail'!O2124="","",'Support - Calculation Detail'!O2124)</f>
        <v>29745</v>
      </c>
      <c r="Q2124" t="b">
        <v>1</v>
      </c>
      <c r="R2124" t="str">
        <f t="shared" si="165"/>
        <v>5720012</v>
      </c>
      <c r="S2124" t="str">
        <f t="shared" si="166"/>
        <v>5720012-TF</v>
      </c>
      <c r="T2124" t="str">
        <f t="shared" si="167"/>
        <v>5720012-TF</v>
      </c>
      <c r="U2124" t="str">
        <f t="shared" si="168"/>
        <v>2</v>
      </c>
      <c r="V2124" t="str">
        <f t="shared" si="169"/>
        <v>TF</v>
      </c>
    </row>
    <row r="2125" spans="1:22" x14ac:dyDescent="0.35">
      <c r="A2125" t="str">
        <f>IF('Support - Calculation Detail'!A2125="","",LEFT('Support - Calculation Detail'!A2125,7)&amp;"-"&amp;RIGHT('Support - Calculation Detail'!A2125,2))</f>
        <v>5720012-UT</v>
      </c>
      <c r="B2125" t="str">
        <f>IF('Support - Calculation Detail'!C2125="","",'Support - Calculation Detail'!C2125)</f>
        <v>57</v>
      </c>
      <c r="C2125" t="str">
        <f>IF('Support - Calculation Detail'!B2125="","",'Support - Calculation Detail'!B2125)</f>
        <v>N</v>
      </c>
      <c r="D2125">
        <f>IF('Support - Calculation Detail'!D2125="","",'Support - Calculation Detail'!D2125)</f>
        <v>177823</v>
      </c>
      <c r="E2125">
        <f>IF('Support - Calculation Detail'!E2125="","",'Support - Calculation Detail'!E2125)</f>
        <v>0</v>
      </c>
      <c r="G2125">
        <f>IF('Support - Calculation Detail'!F2125="","",'Support - Calculation Detail'!F2125)</f>
        <v>177823</v>
      </c>
      <c r="H2125">
        <f>IF('Support - Calculation Detail'!G2125="","",'Support - Calculation Detail'!G2125)</f>
        <v>1.04</v>
      </c>
      <c r="I2125">
        <f>IF('Support - Calculation Detail'!H2125="","",'Support - Calculation Detail'!H2125)</f>
        <v>184936</v>
      </c>
      <c r="J2125">
        <f>IF('Support - Calculation Detail'!I2125="","",'Support - Calculation Detail'!I2125)</f>
        <v>0</v>
      </c>
      <c r="K2125">
        <f>IF('Support - Calculation Detail'!K2125="","",'Support - Calculation Detail'!K2125)</f>
        <v>184936</v>
      </c>
      <c r="L2125">
        <f>IF('Support - Calculation Detail'!L2125="","",'Support - Calculation Detail'!L2125)</f>
        <v>0</v>
      </c>
      <c r="M2125">
        <f>IF('Support - Calculation Detail'!M2125="","",'Support - Calculation Detail'!M2125)</f>
        <v>0</v>
      </c>
      <c r="N2125">
        <f>IF('Support - Calculation Detail'!N2125="","",'Support - Calculation Detail'!N2125)</f>
        <v>0</v>
      </c>
      <c r="P2125">
        <f>IF('Support - Calculation Detail'!O2125="","",'Support - Calculation Detail'!O2125)</f>
        <v>184936</v>
      </c>
      <c r="Q2125" t="b">
        <v>1</v>
      </c>
      <c r="R2125" t="str">
        <f t="shared" si="165"/>
        <v>5720012</v>
      </c>
      <c r="S2125" t="str">
        <f t="shared" si="166"/>
        <v>5720012-UT</v>
      </c>
      <c r="T2125" t="str">
        <f t="shared" si="167"/>
        <v>5720012-UT</v>
      </c>
      <c r="U2125" t="str">
        <f t="shared" si="168"/>
        <v>2</v>
      </c>
      <c r="V2125" t="str">
        <f t="shared" si="169"/>
        <v>UT</v>
      </c>
    </row>
    <row r="2126" spans="1:22" x14ac:dyDescent="0.35">
      <c r="A2126" t="str">
        <f>IF('Support - Calculation Detail'!A2126="","",LEFT('Support - Calculation Detail'!A2126,7)&amp;"-"&amp;RIGHT('Support - Calculation Detail'!A2126,2))</f>
        <v>5720013-UT</v>
      </c>
      <c r="B2126" t="str">
        <f>IF('Support - Calculation Detail'!C2126="","",'Support - Calculation Detail'!C2126)</f>
        <v>57</v>
      </c>
      <c r="C2126" t="str">
        <f>IF('Support - Calculation Detail'!B2126="","",'Support - Calculation Detail'!B2126)</f>
        <v>N</v>
      </c>
      <c r="D2126">
        <f>IF('Support - Calculation Detail'!D2126="","",'Support - Calculation Detail'!D2126)</f>
        <v>29093</v>
      </c>
      <c r="E2126">
        <f>IF('Support - Calculation Detail'!E2126="","",'Support - Calculation Detail'!E2126)</f>
        <v>0</v>
      </c>
      <c r="G2126">
        <f>IF('Support - Calculation Detail'!F2126="","",'Support - Calculation Detail'!F2126)</f>
        <v>29093</v>
      </c>
      <c r="H2126">
        <f>IF('Support - Calculation Detail'!G2126="","",'Support - Calculation Detail'!G2126)</f>
        <v>1.04</v>
      </c>
      <c r="I2126">
        <f>IF('Support - Calculation Detail'!H2126="","",'Support - Calculation Detail'!H2126)</f>
        <v>30257</v>
      </c>
      <c r="J2126">
        <f>IF('Support - Calculation Detail'!I2126="","",'Support - Calculation Detail'!I2126)</f>
        <v>0</v>
      </c>
      <c r="K2126">
        <f>IF('Support - Calculation Detail'!K2126="","",'Support - Calculation Detail'!K2126)</f>
        <v>30257</v>
      </c>
      <c r="L2126">
        <f>IF('Support - Calculation Detail'!L2126="","",'Support - Calculation Detail'!L2126)</f>
        <v>0</v>
      </c>
      <c r="M2126">
        <f>IF('Support - Calculation Detail'!M2126="","",'Support - Calculation Detail'!M2126)</f>
        <v>0</v>
      </c>
      <c r="N2126">
        <f>IF('Support - Calculation Detail'!N2126="","",'Support - Calculation Detail'!N2126)</f>
        <v>0</v>
      </c>
      <c r="P2126">
        <f>IF('Support - Calculation Detail'!O2126="","",'Support - Calculation Detail'!O2126)</f>
        <v>30257</v>
      </c>
      <c r="Q2126" t="b">
        <v>1</v>
      </c>
      <c r="R2126" t="str">
        <f t="shared" si="165"/>
        <v>5720013</v>
      </c>
      <c r="S2126" t="str">
        <f t="shared" si="166"/>
        <v>5720013-UT</v>
      </c>
      <c r="T2126" t="str">
        <f t="shared" si="167"/>
        <v>5720013-UT</v>
      </c>
      <c r="U2126" t="str">
        <f t="shared" si="168"/>
        <v>2</v>
      </c>
      <c r="V2126" t="str">
        <f t="shared" si="169"/>
        <v>UT</v>
      </c>
    </row>
    <row r="2127" spans="1:22" x14ac:dyDescent="0.35">
      <c r="A2127" t="str">
        <f>IF('Support - Calculation Detail'!A2127="","",LEFT('Support - Calculation Detail'!A2127,7)&amp;"-"&amp;RIGHT('Support - Calculation Detail'!A2127,2))</f>
        <v>5720013-TF</v>
      </c>
      <c r="B2127" t="str">
        <f>IF('Support - Calculation Detail'!C2127="","",'Support - Calculation Detail'!C2127)</f>
        <v>57</v>
      </c>
      <c r="C2127" t="str">
        <f>IF('Support - Calculation Detail'!B2127="","",'Support - Calculation Detail'!B2127)</f>
        <v>N</v>
      </c>
      <c r="D2127">
        <f>IF('Support - Calculation Detail'!D2127="","",'Support - Calculation Detail'!D2127)</f>
        <v>56986</v>
      </c>
      <c r="E2127">
        <f>IF('Support - Calculation Detail'!E2127="","",'Support - Calculation Detail'!E2127)</f>
        <v>0</v>
      </c>
      <c r="G2127">
        <f>IF('Support - Calculation Detail'!F2127="","",'Support - Calculation Detail'!F2127)</f>
        <v>56986</v>
      </c>
      <c r="H2127">
        <f>IF('Support - Calculation Detail'!G2127="","",'Support - Calculation Detail'!G2127)</f>
        <v>1.04</v>
      </c>
      <c r="I2127">
        <f>IF('Support - Calculation Detail'!H2127="","",'Support - Calculation Detail'!H2127)</f>
        <v>59265</v>
      </c>
      <c r="J2127">
        <f>IF('Support - Calculation Detail'!I2127="","",'Support - Calculation Detail'!I2127)</f>
        <v>0</v>
      </c>
      <c r="K2127">
        <f>IF('Support - Calculation Detail'!K2127="","",'Support - Calculation Detail'!K2127)</f>
        <v>59265</v>
      </c>
      <c r="L2127">
        <f>IF('Support - Calculation Detail'!L2127="","",'Support - Calculation Detail'!L2127)</f>
        <v>0</v>
      </c>
      <c r="M2127">
        <f>IF('Support - Calculation Detail'!M2127="","",'Support - Calculation Detail'!M2127)</f>
        <v>0</v>
      </c>
      <c r="N2127">
        <f>IF('Support - Calculation Detail'!N2127="","",'Support - Calculation Detail'!N2127)</f>
        <v>0</v>
      </c>
      <c r="P2127">
        <f>IF('Support - Calculation Detail'!O2127="","",'Support - Calculation Detail'!O2127)</f>
        <v>59265</v>
      </c>
      <c r="Q2127" t="b">
        <v>1</v>
      </c>
      <c r="R2127" t="str">
        <f t="shared" si="165"/>
        <v>5720013</v>
      </c>
      <c r="S2127" t="str">
        <f t="shared" si="166"/>
        <v>5720013-TF</v>
      </c>
      <c r="T2127" t="str">
        <f t="shared" si="167"/>
        <v>5720013-TF</v>
      </c>
      <c r="U2127" t="str">
        <f t="shared" si="168"/>
        <v>2</v>
      </c>
      <c r="V2127" t="str">
        <f t="shared" si="169"/>
        <v>TF</v>
      </c>
    </row>
    <row r="2128" spans="1:22" x14ac:dyDescent="0.35">
      <c r="A2128" t="str">
        <f>IF('Support - Calculation Detail'!A2128="","",LEFT('Support - Calculation Detail'!A2128,7)&amp;"-"&amp;RIGHT('Support - Calculation Detail'!A2128,2))</f>
        <v>5750167-UT</v>
      </c>
      <c r="B2128" t="str">
        <f>IF('Support - Calculation Detail'!C2128="","",'Support - Calculation Detail'!C2128)</f>
        <v>57</v>
      </c>
      <c r="C2128" t="str">
        <f>IF('Support - Calculation Detail'!B2128="","",'Support - Calculation Detail'!B2128)</f>
        <v>N</v>
      </c>
      <c r="D2128">
        <f>IF('Support - Calculation Detail'!D2128="","",'Support - Calculation Detail'!D2128)</f>
        <v>1306282</v>
      </c>
      <c r="E2128">
        <f>IF('Support - Calculation Detail'!E2128="","",'Support - Calculation Detail'!E2128)</f>
        <v>0</v>
      </c>
      <c r="G2128">
        <f>IF('Support - Calculation Detail'!F2128="","",'Support - Calculation Detail'!F2128)</f>
        <v>1306282</v>
      </c>
      <c r="H2128">
        <f>IF('Support - Calculation Detail'!G2128="","",'Support - Calculation Detail'!G2128)</f>
        <v>1.04</v>
      </c>
      <c r="I2128">
        <f>IF('Support - Calculation Detail'!H2128="","",'Support - Calculation Detail'!H2128)</f>
        <v>1358533</v>
      </c>
      <c r="J2128">
        <f>IF('Support - Calculation Detail'!I2128="","",'Support - Calculation Detail'!I2128)</f>
        <v>0</v>
      </c>
      <c r="K2128">
        <f>IF('Support - Calculation Detail'!K2128="","",'Support - Calculation Detail'!K2128)</f>
        <v>1358533</v>
      </c>
      <c r="L2128">
        <f>IF('Support - Calculation Detail'!L2128="","",'Support - Calculation Detail'!L2128)</f>
        <v>0</v>
      </c>
      <c r="M2128">
        <f>IF('Support - Calculation Detail'!M2128="","",'Support - Calculation Detail'!M2128)</f>
        <v>0</v>
      </c>
      <c r="N2128">
        <f>IF('Support - Calculation Detail'!N2128="","",'Support - Calculation Detail'!N2128)</f>
        <v>0</v>
      </c>
      <c r="P2128">
        <f>IF('Support - Calculation Detail'!O2128="","",'Support - Calculation Detail'!O2128)</f>
        <v>1358533</v>
      </c>
      <c r="Q2128" t="b">
        <v>1</v>
      </c>
      <c r="R2128" t="str">
        <f t="shared" si="165"/>
        <v>5750167</v>
      </c>
      <c r="S2128" t="str">
        <f t="shared" si="166"/>
        <v>5750167-UT</v>
      </c>
      <c r="T2128" t="str">
        <f t="shared" si="167"/>
        <v>5750167-UT</v>
      </c>
      <c r="U2128" t="str">
        <f t="shared" si="168"/>
        <v>5</v>
      </c>
      <c r="V2128" t="str">
        <f t="shared" si="169"/>
        <v>UT</v>
      </c>
    </row>
    <row r="2129" spans="1:22" x14ac:dyDescent="0.35">
      <c r="A2129" t="str">
        <f>IF('Support - Calculation Detail'!A2129="","",LEFT('Support - Calculation Detail'!A2129,7)&amp;"-"&amp;RIGHT('Support - Calculation Detail'!A2129,2))</f>
        <v>5750168-UT</v>
      </c>
      <c r="B2129" t="str">
        <f>IF('Support - Calculation Detail'!C2129="","",'Support - Calculation Detail'!C2129)</f>
        <v>57</v>
      </c>
      <c r="C2129" t="str">
        <f>IF('Support - Calculation Detail'!B2129="","",'Support - Calculation Detail'!B2129)</f>
        <v>N</v>
      </c>
      <c r="D2129">
        <f>IF('Support - Calculation Detail'!D2129="","",'Support - Calculation Detail'!D2129)</f>
        <v>350793</v>
      </c>
      <c r="E2129">
        <f>IF('Support - Calculation Detail'!E2129="","",'Support - Calculation Detail'!E2129)</f>
        <v>0</v>
      </c>
      <c r="G2129">
        <f>IF('Support - Calculation Detail'!F2129="","",'Support - Calculation Detail'!F2129)</f>
        <v>350793</v>
      </c>
      <c r="H2129">
        <f>IF('Support - Calculation Detail'!G2129="","",'Support - Calculation Detail'!G2129)</f>
        <v>1.04</v>
      </c>
      <c r="I2129">
        <f>IF('Support - Calculation Detail'!H2129="","",'Support - Calculation Detail'!H2129)</f>
        <v>364825</v>
      </c>
      <c r="J2129">
        <f>IF('Support - Calculation Detail'!I2129="","",'Support - Calculation Detail'!I2129)</f>
        <v>0</v>
      </c>
      <c r="K2129">
        <f>IF('Support - Calculation Detail'!K2129="","",'Support - Calculation Detail'!K2129)</f>
        <v>364825</v>
      </c>
      <c r="L2129">
        <f>IF('Support - Calculation Detail'!L2129="","",'Support - Calculation Detail'!L2129)</f>
        <v>0</v>
      </c>
      <c r="M2129">
        <f>IF('Support - Calculation Detail'!M2129="","",'Support - Calculation Detail'!M2129)</f>
        <v>0</v>
      </c>
      <c r="N2129">
        <f>IF('Support - Calculation Detail'!N2129="","",'Support - Calculation Detail'!N2129)</f>
        <v>0</v>
      </c>
      <c r="P2129">
        <f>IF('Support - Calculation Detail'!O2129="","",'Support - Calculation Detail'!O2129)</f>
        <v>364825</v>
      </c>
      <c r="Q2129" t="b">
        <v>1</v>
      </c>
      <c r="R2129" t="str">
        <f t="shared" si="165"/>
        <v>5750168</v>
      </c>
      <c r="S2129" t="str">
        <f t="shared" si="166"/>
        <v>5750168-UT</v>
      </c>
      <c r="T2129" t="str">
        <f t="shared" si="167"/>
        <v>5750168-UT</v>
      </c>
      <c r="U2129" t="str">
        <f t="shared" si="168"/>
        <v>5</v>
      </c>
      <c r="V2129" t="str">
        <f t="shared" si="169"/>
        <v>UT</v>
      </c>
    </row>
    <row r="2130" spans="1:22" x14ac:dyDescent="0.35">
      <c r="A2130" t="str">
        <f>IF('Support - Calculation Detail'!A2130="","",LEFT('Support - Calculation Detail'!A2130,7)&amp;"-"&amp;RIGHT('Support - Calculation Detail'!A2130,2))</f>
        <v>5750169-UT</v>
      </c>
      <c r="B2130" t="str">
        <f>IF('Support - Calculation Detail'!C2130="","",'Support - Calculation Detail'!C2130)</f>
        <v>57</v>
      </c>
      <c r="C2130" t="str">
        <f>IF('Support - Calculation Detail'!B2130="","",'Support - Calculation Detail'!B2130)</f>
        <v>N</v>
      </c>
      <c r="D2130">
        <f>IF('Support - Calculation Detail'!D2130="","",'Support - Calculation Detail'!D2130)</f>
        <v>791893</v>
      </c>
      <c r="E2130">
        <f>IF('Support - Calculation Detail'!E2130="","",'Support - Calculation Detail'!E2130)</f>
        <v>0</v>
      </c>
      <c r="G2130">
        <f>IF('Support - Calculation Detail'!F2130="","",'Support - Calculation Detail'!F2130)</f>
        <v>791893</v>
      </c>
      <c r="H2130">
        <f>IF('Support - Calculation Detail'!G2130="","",'Support - Calculation Detail'!G2130)</f>
        <v>1.04</v>
      </c>
      <c r="I2130">
        <f>IF('Support - Calculation Detail'!H2130="","",'Support - Calculation Detail'!H2130)</f>
        <v>823569</v>
      </c>
      <c r="J2130">
        <f>IF('Support - Calculation Detail'!I2130="","",'Support - Calculation Detail'!I2130)</f>
        <v>0</v>
      </c>
      <c r="K2130">
        <f>IF('Support - Calculation Detail'!K2130="","",'Support - Calculation Detail'!K2130)</f>
        <v>823569</v>
      </c>
      <c r="L2130">
        <f>IF('Support - Calculation Detail'!L2130="","",'Support - Calculation Detail'!L2130)</f>
        <v>0</v>
      </c>
      <c r="M2130">
        <f>IF('Support - Calculation Detail'!M2130="","",'Support - Calculation Detail'!M2130)</f>
        <v>0</v>
      </c>
      <c r="N2130">
        <f>IF('Support - Calculation Detail'!N2130="","",'Support - Calculation Detail'!N2130)</f>
        <v>0</v>
      </c>
      <c r="P2130">
        <f>IF('Support - Calculation Detail'!O2130="","",'Support - Calculation Detail'!O2130)</f>
        <v>823569</v>
      </c>
      <c r="Q2130" t="b">
        <v>1</v>
      </c>
      <c r="R2130" t="str">
        <f t="shared" si="165"/>
        <v>5750169</v>
      </c>
      <c r="S2130" t="str">
        <f t="shared" si="166"/>
        <v>5750169-UT</v>
      </c>
      <c r="T2130" t="str">
        <f t="shared" si="167"/>
        <v>5750169-UT</v>
      </c>
      <c r="U2130" t="str">
        <f t="shared" si="168"/>
        <v>5</v>
      </c>
      <c r="V2130" t="str">
        <f t="shared" si="169"/>
        <v>UT</v>
      </c>
    </row>
    <row r="2131" spans="1:22" x14ac:dyDescent="0.35">
      <c r="A2131" t="str">
        <f>IF('Support - Calculation Detail'!A2131="","",LEFT('Support - Calculation Detail'!A2131,7)&amp;"-"&amp;RIGHT('Support - Calculation Detail'!A2131,2))</f>
        <v>5730418-UT</v>
      </c>
      <c r="B2131" t="str">
        <f>IF('Support - Calculation Detail'!C2131="","",'Support - Calculation Detail'!C2131)</f>
        <v>57</v>
      </c>
      <c r="C2131" t="str">
        <f>IF('Support - Calculation Detail'!B2131="","",'Support - Calculation Detail'!B2131)</f>
        <v>N</v>
      </c>
      <c r="D2131">
        <f>IF('Support - Calculation Detail'!D2131="","",'Support - Calculation Detail'!D2131)</f>
        <v>6177596</v>
      </c>
      <c r="E2131">
        <f>IF('Support - Calculation Detail'!E2131="","",'Support - Calculation Detail'!E2131)</f>
        <v>0</v>
      </c>
      <c r="G2131">
        <f>IF('Support - Calculation Detail'!F2131="","",'Support - Calculation Detail'!F2131)</f>
        <v>6177596</v>
      </c>
      <c r="H2131">
        <f>IF('Support - Calculation Detail'!G2131="","",'Support - Calculation Detail'!G2131)</f>
        <v>1.04</v>
      </c>
      <c r="I2131">
        <f>IF('Support - Calculation Detail'!H2131="","",'Support - Calculation Detail'!H2131)</f>
        <v>6424700</v>
      </c>
      <c r="J2131">
        <f>IF('Support - Calculation Detail'!I2131="","",'Support - Calculation Detail'!I2131)</f>
        <v>0</v>
      </c>
      <c r="K2131">
        <f>IF('Support - Calculation Detail'!K2131="","",'Support - Calculation Detail'!K2131)</f>
        <v>6424700</v>
      </c>
      <c r="L2131">
        <f>IF('Support - Calculation Detail'!L2131="","",'Support - Calculation Detail'!L2131)</f>
        <v>0</v>
      </c>
      <c r="M2131">
        <f>IF('Support - Calculation Detail'!M2131="","",'Support - Calculation Detail'!M2131)</f>
        <v>0</v>
      </c>
      <c r="N2131">
        <f>IF('Support - Calculation Detail'!N2131="","",'Support - Calculation Detail'!N2131)</f>
        <v>0</v>
      </c>
      <c r="P2131">
        <f>IF('Support - Calculation Detail'!O2131="","",'Support - Calculation Detail'!O2131)</f>
        <v>6424700</v>
      </c>
      <c r="Q2131" t="b">
        <v>1</v>
      </c>
      <c r="R2131" t="str">
        <f t="shared" si="165"/>
        <v>5730418</v>
      </c>
      <c r="S2131" t="str">
        <f t="shared" si="166"/>
        <v>5730418-UT</v>
      </c>
      <c r="T2131" t="str">
        <f t="shared" si="167"/>
        <v>5730418-UT</v>
      </c>
      <c r="U2131" t="str">
        <f t="shared" si="168"/>
        <v>3</v>
      </c>
      <c r="V2131" t="str">
        <f t="shared" si="169"/>
        <v>UT</v>
      </c>
    </row>
    <row r="2132" spans="1:22" x14ac:dyDescent="0.35">
      <c r="A2132" t="str">
        <f>IF('Support - Calculation Detail'!A2132="","",LEFT('Support - Calculation Detail'!A2132,7)&amp;"-"&amp;RIGHT('Support - Calculation Detail'!A2132,2))</f>
        <v>5730452-UT</v>
      </c>
      <c r="B2132" t="str">
        <f>IF('Support - Calculation Detail'!C2132="","",'Support - Calculation Detail'!C2132)</f>
        <v>57</v>
      </c>
      <c r="C2132" t="str">
        <f>IF('Support - Calculation Detail'!B2132="","",'Support - Calculation Detail'!B2132)</f>
        <v>N</v>
      </c>
      <c r="D2132">
        <f>IF('Support - Calculation Detail'!D2132="","",'Support - Calculation Detail'!D2132)</f>
        <v>2148761</v>
      </c>
      <c r="E2132">
        <f>IF('Support - Calculation Detail'!E2132="","",'Support - Calculation Detail'!E2132)</f>
        <v>0</v>
      </c>
      <c r="G2132">
        <f>IF('Support - Calculation Detail'!F2132="","",'Support - Calculation Detail'!F2132)</f>
        <v>2148761</v>
      </c>
      <c r="H2132">
        <f>IF('Support - Calculation Detail'!G2132="","",'Support - Calculation Detail'!G2132)</f>
        <v>1.04</v>
      </c>
      <c r="I2132">
        <f>IF('Support - Calculation Detail'!H2132="","",'Support - Calculation Detail'!H2132)</f>
        <v>2234711</v>
      </c>
      <c r="J2132">
        <f>IF('Support - Calculation Detail'!I2132="","",'Support - Calculation Detail'!I2132)</f>
        <v>0</v>
      </c>
      <c r="K2132">
        <f>IF('Support - Calculation Detail'!K2132="","",'Support - Calculation Detail'!K2132)</f>
        <v>2234711</v>
      </c>
      <c r="L2132">
        <f>IF('Support - Calculation Detail'!L2132="","",'Support - Calculation Detail'!L2132)</f>
        <v>102250</v>
      </c>
      <c r="M2132">
        <f>IF('Support - Calculation Detail'!M2132="","",'Support - Calculation Detail'!M2132)</f>
        <v>0</v>
      </c>
      <c r="N2132">
        <f>IF('Support - Calculation Detail'!N2132="","",'Support - Calculation Detail'!N2132)</f>
        <v>0</v>
      </c>
      <c r="P2132">
        <f>IF('Support - Calculation Detail'!O2132="","",'Support - Calculation Detail'!O2132)</f>
        <v>2336961</v>
      </c>
      <c r="Q2132" t="b">
        <v>1</v>
      </c>
      <c r="R2132" t="str">
        <f t="shared" si="165"/>
        <v>5730452</v>
      </c>
      <c r="S2132" t="str">
        <f t="shared" si="166"/>
        <v>5730452-UT</v>
      </c>
      <c r="T2132" t="str">
        <f t="shared" si="167"/>
        <v>5730452-UT</v>
      </c>
      <c r="U2132" t="str">
        <f t="shared" si="168"/>
        <v>3</v>
      </c>
      <c r="V2132" t="str">
        <f t="shared" si="169"/>
        <v>UT</v>
      </c>
    </row>
    <row r="2133" spans="1:22" x14ac:dyDescent="0.35">
      <c r="A2133" t="str">
        <f>IF('Support - Calculation Detail'!A2133="","",LEFT('Support - Calculation Detail'!A2133,7)&amp;"-"&amp;RIGHT('Support - Calculation Detail'!A2133,2))</f>
        <v>5730807-UT</v>
      </c>
      <c r="B2133" t="str">
        <f>IF('Support - Calculation Detail'!C2133="","",'Support - Calculation Detail'!C2133)</f>
        <v>57</v>
      </c>
      <c r="C2133" t="str">
        <f>IF('Support - Calculation Detail'!B2133="","",'Support - Calculation Detail'!B2133)</f>
        <v>N</v>
      </c>
      <c r="D2133">
        <f>IF('Support - Calculation Detail'!D2133="","",'Support - Calculation Detail'!D2133)</f>
        <v>1218219</v>
      </c>
      <c r="E2133">
        <f>IF('Support - Calculation Detail'!E2133="","",'Support - Calculation Detail'!E2133)</f>
        <v>0</v>
      </c>
      <c r="G2133">
        <f>IF('Support - Calculation Detail'!F2133="","",'Support - Calculation Detail'!F2133)</f>
        <v>1218219</v>
      </c>
      <c r="H2133">
        <f>IF('Support - Calculation Detail'!G2133="","",'Support - Calculation Detail'!G2133)</f>
        <v>1.04</v>
      </c>
      <c r="I2133">
        <f>IF('Support - Calculation Detail'!H2133="","",'Support - Calculation Detail'!H2133)</f>
        <v>1266948</v>
      </c>
      <c r="J2133">
        <f>IF('Support - Calculation Detail'!I2133="","",'Support - Calculation Detail'!I2133)</f>
        <v>0</v>
      </c>
      <c r="K2133">
        <f>IF('Support - Calculation Detail'!K2133="","",'Support - Calculation Detail'!K2133)</f>
        <v>1266948</v>
      </c>
      <c r="L2133">
        <f>IF('Support - Calculation Detail'!L2133="","",'Support - Calculation Detail'!L2133)</f>
        <v>63680</v>
      </c>
      <c r="M2133">
        <f>IF('Support - Calculation Detail'!M2133="","",'Support - Calculation Detail'!M2133)</f>
        <v>0</v>
      </c>
      <c r="N2133">
        <f>IF('Support - Calculation Detail'!N2133="","",'Support - Calculation Detail'!N2133)</f>
        <v>0</v>
      </c>
      <c r="P2133">
        <f>IF('Support - Calculation Detail'!O2133="","",'Support - Calculation Detail'!O2133)</f>
        <v>1330628</v>
      </c>
      <c r="Q2133" t="b">
        <v>1</v>
      </c>
      <c r="R2133" t="str">
        <f t="shared" si="165"/>
        <v>5730807</v>
      </c>
      <c r="S2133" t="str">
        <f t="shared" si="166"/>
        <v>5730807-UT</v>
      </c>
      <c r="T2133" t="str">
        <f t="shared" si="167"/>
        <v>5730807-UT</v>
      </c>
      <c r="U2133" t="str">
        <f t="shared" si="168"/>
        <v>3</v>
      </c>
      <c r="V2133" t="str">
        <f t="shared" si="169"/>
        <v>UT</v>
      </c>
    </row>
    <row r="2134" spans="1:22" x14ac:dyDescent="0.35">
      <c r="A2134" t="str">
        <f>IF('Support - Calculation Detail'!A2134="","",LEFT('Support - Calculation Detail'!A2134,7)&amp;"-"&amp;RIGHT('Support - Calculation Detail'!A2134,2))</f>
        <v>5730808-UT</v>
      </c>
      <c r="B2134" t="str">
        <f>IF('Support - Calculation Detail'!C2134="","",'Support - Calculation Detail'!C2134)</f>
        <v>57</v>
      </c>
      <c r="C2134" t="str">
        <f>IF('Support - Calculation Detail'!B2134="","",'Support - Calculation Detail'!B2134)</f>
        <v>N</v>
      </c>
      <c r="D2134">
        <f>IF('Support - Calculation Detail'!D2134="","",'Support - Calculation Detail'!D2134)</f>
        <v>1060283</v>
      </c>
      <c r="E2134">
        <f>IF('Support - Calculation Detail'!E2134="","",'Support - Calculation Detail'!E2134)</f>
        <v>0</v>
      </c>
      <c r="G2134">
        <f>IF('Support - Calculation Detail'!F2134="","",'Support - Calculation Detail'!F2134)</f>
        <v>1060283</v>
      </c>
      <c r="H2134">
        <f>IF('Support - Calculation Detail'!G2134="","",'Support - Calculation Detail'!G2134)</f>
        <v>1.04</v>
      </c>
      <c r="I2134">
        <f>IF('Support - Calculation Detail'!H2134="","",'Support - Calculation Detail'!H2134)</f>
        <v>1102694</v>
      </c>
      <c r="J2134">
        <f>IF('Support - Calculation Detail'!I2134="","",'Support - Calculation Detail'!I2134)</f>
        <v>0</v>
      </c>
      <c r="K2134">
        <f>IF('Support - Calculation Detail'!K2134="","",'Support - Calculation Detail'!K2134)</f>
        <v>1102694</v>
      </c>
      <c r="L2134">
        <f>IF('Support - Calculation Detail'!L2134="","",'Support - Calculation Detail'!L2134)</f>
        <v>0</v>
      </c>
      <c r="M2134">
        <f>IF('Support - Calculation Detail'!M2134="","",'Support - Calculation Detail'!M2134)</f>
        <v>0</v>
      </c>
      <c r="N2134">
        <f>IF('Support - Calculation Detail'!N2134="","",'Support - Calculation Detail'!N2134)</f>
        <v>0</v>
      </c>
      <c r="P2134">
        <f>IF('Support - Calculation Detail'!O2134="","",'Support - Calculation Detail'!O2134)</f>
        <v>1102694</v>
      </c>
      <c r="Q2134" t="b">
        <v>1</v>
      </c>
      <c r="R2134" t="str">
        <f t="shared" si="165"/>
        <v>5730808</v>
      </c>
      <c r="S2134" t="str">
        <f t="shared" si="166"/>
        <v>5730808-UT</v>
      </c>
      <c r="T2134" t="str">
        <f t="shared" si="167"/>
        <v>5730808-UT</v>
      </c>
      <c r="U2134" t="str">
        <f t="shared" si="168"/>
        <v>3</v>
      </c>
      <c r="V2134" t="str">
        <f t="shared" si="169"/>
        <v>UT</v>
      </c>
    </row>
    <row r="2135" spans="1:22" x14ac:dyDescent="0.35">
      <c r="A2135" t="str">
        <f>IF('Support - Calculation Detail'!A2135="","",LEFT('Support - Calculation Detail'!A2135,7)&amp;"-"&amp;RIGHT('Support - Calculation Detail'!A2135,2))</f>
        <v>5730809-UT</v>
      </c>
      <c r="B2135" t="str">
        <f>IF('Support - Calculation Detail'!C2135="","",'Support - Calculation Detail'!C2135)</f>
        <v>57</v>
      </c>
      <c r="C2135" t="str">
        <f>IF('Support - Calculation Detail'!B2135="","",'Support - Calculation Detail'!B2135)</f>
        <v>N</v>
      </c>
      <c r="D2135">
        <f>IF('Support - Calculation Detail'!D2135="","",'Support - Calculation Detail'!D2135)</f>
        <v>233945</v>
      </c>
      <c r="E2135">
        <f>IF('Support - Calculation Detail'!E2135="","",'Support - Calculation Detail'!E2135)</f>
        <v>0</v>
      </c>
      <c r="G2135">
        <f>IF('Support - Calculation Detail'!F2135="","",'Support - Calculation Detail'!F2135)</f>
        <v>233945</v>
      </c>
      <c r="H2135">
        <f>IF('Support - Calculation Detail'!G2135="","",'Support - Calculation Detail'!G2135)</f>
        <v>1.04</v>
      </c>
      <c r="I2135">
        <f>IF('Support - Calculation Detail'!H2135="","",'Support - Calculation Detail'!H2135)</f>
        <v>243303</v>
      </c>
      <c r="J2135">
        <f>IF('Support - Calculation Detail'!I2135="","",'Support - Calculation Detail'!I2135)</f>
        <v>0</v>
      </c>
      <c r="K2135">
        <f>IF('Support - Calculation Detail'!K2135="","",'Support - Calculation Detail'!K2135)</f>
        <v>243303</v>
      </c>
      <c r="L2135">
        <f>IF('Support - Calculation Detail'!L2135="","",'Support - Calculation Detail'!L2135)</f>
        <v>7155</v>
      </c>
      <c r="M2135">
        <f>IF('Support - Calculation Detail'!M2135="","",'Support - Calculation Detail'!M2135)</f>
        <v>0</v>
      </c>
      <c r="N2135">
        <f>IF('Support - Calculation Detail'!N2135="","",'Support - Calculation Detail'!N2135)</f>
        <v>0</v>
      </c>
      <c r="P2135">
        <f>IF('Support - Calculation Detail'!O2135="","",'Support - Calculation Detail'!O2135)</f>
        <v>250458</v>
      </c>
      <c r="Q2135" t="b">
        <v>1</v>
      </c>
      <c r="R2135" t="str">
        <f t="shared" si="165"/>
        <v>5730809</v>
      </c>
      <c r="S2135" t="str">
        <f t="shared" si="166"/>
        <v>5730809-UT</v>
      </c>
      <c r="T2135" t="str">
        <f t="shared" si="167"/>
        <v>5730809-UT</v>
      </c>
      <c r="U2135" t="str">
        <f t="shared" si="168"/>
        <v>3</v>
      </c>
      <c r="V2135" t="str">
        <f t="shared" si="169"/>
        <v>UT</v>
      </c>
    </row>
    <row r="2136" spans="1:22" x14ac:dyDescent="0.35">
      <c r="A2136" t="str">
        <f>IF('Support - Calculation Detail'!A2136="","",LEFT('Support - Calculation Detail'!A2136,7)&amp;"-"&amp;RIGHT('Support - Calculation Detail'!A2136,2))</f>
        <v>5730810-UT</v>
      </c>
      <c r="B2136" t="str">
        <f>IF('Support - Calculation Detail'!C2136="","",'Support - Calculation Detail'!C2136)</f>
        <v>57</v>
      </c>
      <c r="C2136" t="str">
        <f>IF('Support - Calculation Detail'!B2136="","",'Support - Calculation Detail'!B2136)</f>
        <v>N</v>
      </c>
      <c r="D2136">
        <f>IF('Support - Calculation Detail'!D2136="","",'Support - Calculation Detail'!D2136)</f>
        <v>426956</v>
      </c>
      <c r="E2136">
        <f>IF('Support - Calculation Detail'!E2136="","",'Support - Calculation Detail'!E2136)</f>
        <v>0</v>
      </c>
      <c r="G2136">
        <f>IF('Support - Calculation Detail'!F2136="","",'Support - Calculation Detail'!F2136)</f>
        <v>426956</v>
      </c>
      <c r="H2136">
        <f>IF('Support - Calculation Detail'!G2136="","",'Support - Calculation Detail'!G2136)</f>
        <v>1.04</v>
      </c>
      <c r="I2136">
        <f>IF('Support - Calculation Detail'!H2136="","",'Support - Calculation Detail'!H2136)</f>
        <v>444034</v>
      </c>
      <c r="J2136">
        <f>IF('Support - Calculation Detail'!I2136="","",'Support - Calculation Detail'!I2136)</f>
        <v>0</v>
      </c>
      <c r="K2136">
        <f>IF('Support - Calculation Detail'!K2136="","",'Support - Calculation Detail'!K2136)</f>
        <v>444034</v>
      </c>
      <c r="L2136">
        <f>IF('Support - Calculation Detail'!L2136="","",'Support - Calculation Detail'!L2136)</f>
        <v>93417</v>
      </c>
      <c r="M2136">
        <f>IF('Support - Calculation Detail'!M2136="","",'Support - Calculation Detail'!M2136)</f>
        <v>0</v>
      </c>
      <c r="N2136">
        <f>IF('Support - Calculation Detail'!N2136="","",'Support - Calculation Detail'!N2136)</f>
        <v>0</v>
      </c>
      <c r="P2136">
        <f>IF('Support - Calculation Detail'!O2136="","",'Support - Calculation Detail'!O2136)</f>
        <v>537451</v>
      </c>
      <c r="Q2136" t="b">
        <v>1</v>
      </c>
      <c r="R2136" t="str">
        <f t="shared" si="165"/>
        <v>5730810</v>
      </c>
      <c r="S2136" t="str">
        <f t="shared" si="166"/>
        <v>5730810-UT</v>
      </c>
      <c r="T2136" t="str">
        <f t="shared" si="167"/>
        <v>5730810-UT</v>
      </c>
      <c r="U2136" t="str">
        <f t="shared" si="168"/>
        <v>3</v>
      </c>
      <c r="V2136" t="str">
        <f t="shared" si="169"/>
        <v>UT</v>
      </c>
    </row>
    <row r="2137" spans="1:22" x14ac:dyDescent="0.35">
      <c r="A2137" t="str">
        <f>IF('Support - Calculation Detail'!A2137="","",LEFT('Support - Calculation Detail'!A2137,7)&amp;"-"&amp;RIGHT('Support - Calculation Detail'!A2137,2))</f>
        <v>5746055-SO</v>
      </c>
      <c r="B2137" t="str">
        <f>IF('Support - Calculation Detail'!C2137="","",'Support - Calculation Detail'!C2137)</f>
        <v>57</v>
      </c>
      <c r="C2137" t="str">
        <f>IF('Support - Calculation Detail'!B2137="","",'Support - Calculation Detail'!B2137)</f>
        <v>N</v>
      </c>
      <c r="D2137">
        <f>IF('Support - Calculation Detail'!D2137="","",'Support - Calculation Detail'!D2137)</f>
        <v>3277404</v>
      </c>
      <c r="E2137">
        <f>IF('Support - Calculation Detail'!E2137="","",'Support - Calculation Detail'!E2137)</f>
        <v>0</v>
      </c>
      <c r="G2137">
        <f>IF('Support - Calculation Detail'!F2137="","",'Support - Calculation Detail'!F2137)</f>
        <v>3277404</v>
      </c>
      <c r="H2137">
        <f>IF('Support - Calculation Detail'!G2137="","",'Support - Calculation Detail'!G2137)</f>
        <v>1.04</v>
      </c>
      <c r="I2137">
        <f>IF('Support - Calculation Detail'!H2137="","",'Support - Calculation Detail'!H2137)</f>
        <v>3408500</v>
      </c>
      <c r="J2137">
        <f>IF('Support - Calculation Detail'!I2137="","",'Support - Calculation Detail'!I2137)</f>
        <v>0</v>
      </c>
      <c r="K2137">
        <f>IF('Support - Calculation Detail'!K2137="","",'Support - Calculation Detail'!K2137)</f>
        <v>3408500</v>
      </c>
      <c r="L2137">
        <f>IF('Support - Calculation Detail'!L2137="","",'Support - Calculation Detail'!L2137)</f>
        <v>0</v>
      </c>
      <c r="M2137">
        <f>IF('Support - Calculation Detail'!M2137="","",'Support - Calculation Detail'!M2137)</f>
        <v>0</v>
      </c>
      <c r="N2137">
        <f>IF('Support - Calculation Detail'!N2137="","",'Support - Calculation Detail'!N2137)</f>
        <v>0</v>
      </c>
      <c r="P2137">
        <f>IF('Support - Calculation Detail'!O2137="","",'Support - Calculation Detail'!O2137)</f>
        <v>3408500</v>
      </c>
      <c r="Q2137" t="b">
        <v>1</v>
      </c>
      <c r="R2137" t="str">
        <f t="shared" si="165"/>
        <v>5746055</v>
      </c>
      <c r="S2137" t="str">
        <f t="shared" si="166"/>
        <v>5746055-SO</v>
      </c>
      <c r="T2137" t="str">
        <f t="shared" si="167"/>
        <v>5746055-SO</v>
      </c>
      <c r="U2137" t="str">
        <f t="shared" si="168"/>
        <v>4</v>
      </c>
      <c r="V2137" t="str">
        <f t="shared" si="169"/>
        <v>SO</v>
      </c>
    </row>
    <row r="2138" spans="1:22" x14ac:dyDescent="0.35">
      <c r="A2138" t="str">
        <f>IF('Support - Calculation Detail'!A2138="","",LEFT('Support - Calculation Detail'!A2138,7)&amp;"-"&amp;RIGHT('Support - Calculation Detail'!A2138,2))</f>
        <v>5746060-SO</v>
      </c>
      <c r="B2138" t="str">
        <f>IF('Support - Calculation Detail'!C2138="","",'Support - Calculation Detail'!C2138)</f>
        <v>57</v>
      </c>
      <c r="C2138" t="str">
        <f>IF('Support - Calculation Detail'!B2138="","",'Support - Calculation Detail'!B2138)</f>
        <v>N</v>
      </c>
      <c r="D2138">
        <f>IF('Support - Calculation Detail'!D2138="","",'Support - Calculation Detail'!D2138)</f>
        <v>6973541</v>
      </c>
      <c r="E2138">
        <f>IF('Support - Calculation Detail'!E2138="","",'Support - Calculation Detail'!E2138)</f>
        <v>0</v>
      </c>
      <c r="G2138">
        <f>IF('Support - Calculation Detail'!F2138="","",'Support - Calculation Detail'!F2138)</f>
        <v>6973541</v>
      </c>
      <c r="H2138">
        <f>IF('Support - Calculation Detail'!G2138="","",'Support - Calculation Detail'!G2138)</f>
        <v>1.04</v>
      </c>
      <c r="I2138">
        <f>IF('Support - Calculation Detail'!H2138="","",'Support - Calculation Detail'!H2138)</f>
        <v>7252483</v>
      </c>
      <c r="J2138">
        <f>IF('Support - Calculation Detail'!I2138="","",'Support - Calculation Detail'!I2138)</f>
        <v>0</v>
      </c>
      <c r="K2138">
        <f>IF('Support - Calculation Detail'!K2138="","",'Support - Calculation Detail'!K2138)</f>
        <v>7252483</v>
      </c>
      <c r="L2138">
        <f>IF('Support - Calculation Detail'!L2138="","",'Support - Calculation Detail'!L2138)</f>
        <v>0</v>
      </c>
      <c r="M2138">
        <f>IF('Support - Calculation Detail'!M2138="","",'Support - Calculation Detail'!M2138)</f>
        <v>0</v>
      </c>
      <c r="N2138">
        <f>IF('Support - Calculation Detail'!N2138="","",'Support - Calculation Detail'!N2138)</f>
        <v>0</v>
      </c>
      <c r="P2138">
        <f>IF('Support - Calculation Detail'!O2138="","",'Support - Calculation Detail'!O2138)</f>
        <v>7252483</v>
      </c>
      <c r="Q2138" t="b">
        <v>1</v>
      </c>
      <c r="R2138" t="str">
        <f t="shared" si="165"/>
        <v>5746060</v>
      </c>
      <c r="S2138" t="str">
        <f t="shared" si="166"/>
        <v>5746060-SO</v>
      </c>
      <c r="T2138" t="str">
        <f t="shared" si="167"/>
        <v>5746060-SO</v>
      </c>
      <c r="U2138" t="str">
        <f t="shared" si="168"/>
        <v>4</v>
      </c>
      <c r="V2138" t="str">
        <f t="shared" si="169"/>
        <v>SO</v>
      </c>
    </row>
    <row r="2139" spans="1:22" x14ac:dyDescent="0.35">
      <c r="A2139" t="str">
        <f>IF('Support - Calculation Detail'!A2139="","",LEFT('Support - Calculation Detail'!A2139,7)&amp;"-"&amp;RIGHT('Support - Calculation Detail'!A2139,2))</f>
        <v>5746065-SO</v>
      </c>
      <c r="B2139" t="str">
        <f>IF('Support - Calculation Detail'!C2139="","",'Support - Calculation Detail'!C2139)</f>
        <v>57</v>
      </c>
      <c r="C2139" t="str">
        <f>IF('Support - Calculation Detail'!B2139="","",'Support - Calculation Detail'!B2139)</f>
        <v>N</v>
      </c>
      <c r="D2139">
        <f>IF('Support - Calculation Detail'!D2139="","",'Support - Calculation Detail'!D2139)</f>
        <v>5540550</v>
      </c>
      <c r="E2139">
        <f>IF('Support - Calculation Detail'!E2139="","",'Support - Calculation Detail'!E2139)</f>
        <v>0</v>
      </c>
      <c r="G2139">
        <f>IF('Support - Calculation Detail'!F2139="","",'Support - Calculation Detail'!F2139)</f>
        <v>5540550</v>
      </c>
      <c r="H2139">
        <f>IF('Support - Calculation Detail'!G2139="","",'Support - Calculation Detail'!G2139)</f>
        <v>1.04</v>
      </c>
      <c r="I2139">
        <f>IF('Support - Calculation Detail'!H2139="","",'Support - Calculation Detail'!H2139)</f>
        <v>5762172</v>
      </c>
      <c r="J2139">
        <f>IF('Support - Calculation Detail'!I2139="","",'Support - Calculation Detail'!I2139)</f>
        <v>0</v>
      </c>
      <c r="K2139">
        <f>IF('Support - Calculation Detail'!K2139="","",'Support - Calculation Detail'!K2139)</f>
        <v>5762172</v>
      </c>
      <c r="L2139">
        <f>IF('Support - Calculation Detail'!L2139="","",'Support - Calculation Detail'!L2139)</f>
        <v>0</v>
      </c>
      <c r="M2139">
        <f>IF('Support - Calculation Detail'!M2139="","",'Support - Calculation Detail'!M2139)</f>
        <v>0</v>
      </c>
      <c r="N2139">
        <f>IF('Support - Calculation Detail'!N2139="","",'Support - Calculation Detail'!N2139)</f>
        <v>0</v>
      </c>
      <c r="P2139">
        <f>IF('Support - Calculation Detail'!O2139="","",'Support - Calculation Detail'!O2139)</f>
        <v>5762172</v>
      </c>
      <c r="Q2139" t="b">
        <v>1</v>
      </c>
      <c r="R2139" t="str">
        <f t="shared" si="165"/>
        <v>5746065</v>
      </c>
      <c r="S2139" t="str">
        <f t="shared" si="166"/>
        <v>5746065-SO</v>
      </c>
      <c r="T2139" t="str">
        <f t="shared" si="167"/>
        <v>5746065-SO</v>
      </c>
      <c r="U2139" t="str">
        <f t="shared" si="168"/>
        <v>4</v>
      </c>
      <c r="V2139" t="str">
        <f t="shared" si="169"/>
        <v>SO</v>
      </c>
    </row>
    <row r="2140" spans="1:22" x14ac:dyDescent="0.35">
      <c r="A2140" t="str">
        <f>IF('Support - Calculation Detail'!A2140="","",LEFT('Support - Calculation Detail'!A2140,7)&amp;"-"&amp;RIGHT('Support - Calculation Detail'!A2140,2))</f>
        <v>9248625-SO</v>
      </c>
      <c r="B2140" t="str">
        <f>IF('Support - Calculation Detail'!C2140="","",'Support - Calculation Detail'!C2140)</f>
        <v>92</v>
      </c>
      <c r="C2140" t="str">
        <f>IF('Support - Calculation Detail'!B2140="","",'Support - Calculation Detail'!B2140)</f>
        <v>N</v>
      </c>
      <c r="D2140">
        <f>IF('Support - Calculation Detail'!D2140="","",'Support - Calculation Detail'!D2140)</f>
        <v>2090954</v>
      </c>
      <c r="E2140">
        <f>IF('Support - Calculation Detail'!E2140="","",'Support - Calculation Detail'!E2140)</f>
        <v>0</v>
      </c>
      <c r="G2140">
        <f>IF('Support - Calculation Detail'!F2140="","",'Support - Calculation Detail'!F2140)</f>
        <v>2090954</v>
      </c>
      <c r="H2140">
        <f>IF('Support - Calculation Detail'!G2140="","",'Support - Calculation Detail'!G2140)</f>
        <v>1.04</v>
      </c>
      <c r="I2140">
        <f>IF('Support - Calculation Detail'!H2140="","",'Support - Calculation Detail'!H2140)</f>
        <v>2174592</v>
      </c>
      <c r="J2140">
        <f>IF('Support - Calculation Detail'!I2140="","",'Support - Calculation Detail'!I2140)</f>
        <v>0</v>
      </c>
      <c r="K2140">
        <f>IF('Support - Calculation Detail'!K2140="","",'Support - Calculation Detail'!K2140)</f>
        <v>2174592</v>
      </c>
      <c r="L2140">
        <f>IF('Support - Calculation Detail'!L2140="","",'Support - Calculation Detail'!L2140)</f>
        <v>0</v>
      </c>
      <c r="M2140">
        <f>IF('Support - Calculation Detail'!M2140="","",'Support - Calculation Detail'!M2140)</f>
        <v>0</v>
      </c>
      <c r="N2140">
        <f>IF('Support - Calculation Detail'!N2140="","",'Support - Calculation Detail'!N2140)</f>
        <v>0</v>
      </c>
      <c r="P2140">
        <f>IF('Support - Calculation Detail'!O2140="","",'Support - Calculation Detail'!O2140)</f>
        <v>2174592</v>
      </c>
      <c r="Q2140" t="b">
        <v>1</v>
      </c>
      <c r="R2140" t="str">
        <f t="shared" si="165"/>
        <v>9248625</v>
      </c>
      <c r="S2140" t="str">
        <f t="shared" si="166"/>
        <v>9248625-SO</v>
      </c>
      <c r="T2140" t="str">
        <f t="shared" si="167"/>
        <v>9248625-SO</v>
      </c>
      <c r="U2140" t="str">
        <f t="shared" si="168"/>
        <v>4</v>
      </c>
      <c r="V2140" t="str">
        <f t="shared" si="169"/>
        <v>SO</v>
      </c>
    </row>
    <row r="2141" spans="1:22" x14ac:dyDescent="0.35">
      <c r="A2141" t="str">
        <f>IF('Support - Calculation Detail'!A2141="","",LEFT('Support - Calculation Detail'!A2141,7)&amp;"-"&amp;RIGHT('Support - Calculation Detail'!A2141,2))</f>
        <v>5810000-UT</v>
      </c>
      <c r="B2141" t="str">
        <f>IF('Support - Calculation Detail'!C2141="","",'Support - Calculation Detail'!C2141)</f>
        <v>58</v>
      </c>
      <c r="C2141" t="str">
        <f>IF('Support - Calculation Detail'!B2141="","",'Support - Calculation Detail'!B2141)</f>
        <v>N</v>
      </c>
      <c r="D2141">
        <f>IF('Support - Calculation Detail'!D2141="","",'Support - Calculation Detail'!D2141)</f>
        <v>1449347</v>
      </c>
      <c r="E2141">
        <f>IF('Support - Calculation Detail'!E2141="","",'Support - Calculation Detail'!E2141)</f>
        <v>0</v>
      </c>
      <c r="G2141">
        <f>IF('Support - Calculation Detail'!F2141="","",'Support - Calculation Detail'!F2141)</f>
        <v>1449347</v>
      </c>
      <c r="H2141">
        <f>IF('Support - Calculation Detail'!G2141="","",'Support - Calculation Detail'!G2141)</f>
        <v>1.04</v>
      </c>
      <c r="I2141">
        <f>IF('Support - Calculation Detail'!H2141="","",'Support - Calculation Detail'!H2141)</f>
        <v>1507321</v>
      </c>
      <c r="J2141">
        <f>IF('Support - Calculation Detail'!I2141="","",'Support - Calculation Detail'!I2141)</f>
        <v>0</v>
      </c>
      <c r="K2141">
        <f>IF('Support - Calculation Detail'!K2141="","",'Support - Calculation Detail'!K2141)</f>
        <v>1507321</v>
      </c>
      <c r="L2141">
        <f>IF('Support - Calculation Detail'!L2141="","",'Support - Calculation Detail'!L2141)</f>
        <v>49729</v>
      </c>
      <c r="M2141">
        <f>IF('Support - Calculation Detail'!M2141="","",'Support - Calculation Detail'!M2141)</f>
        <v>44060</v>
      </c>
      <c r="N2141">
        <f>IF('Support - Calculation Detail'!N2141="","",'Support - Calculation Detail'!N2141)</f>
        <v>111187.63294103177</v>
      </c>
      <c r="P2141">
        <f>IF('Support - Calculation Detail'!O2141="","",'Support - Calculation Detail'!O2141)</f>
        <v>1712297.6329410318</v>
      </c>
      <c r="Q2141" t="b">
        <v>1</v>
      </c>
      <c r="R2141" t="str">
        <f t="shared" si="165"/>
        <v>5810000</v>
      </c>
      <c r="S2141" t="str">
        <f t="shared" si="166"/>
        <v>5810000-UT</v>
      </c>
      <c r="T2141" t="str">
        <f t="shared" si="167"/>
        <v>5810000-UT</v>
      </c>
      <c r="U2141" t="str">
        <f t="shared" si="168"/>
        <v>1</v>
      </c>
      <c r="V2141" t="str">
        <f t="shared" si="169"/>
        <v>UT</v>
      </c>
    </row>
    <row r="2142" spans="1:22" x14ac:dyDescent="0.35">
      <c r="A2142" t="str">
        <f>IF('Support - Calculation Detail'!A2142="","",LEFT('Support - Calculation Detail'!A2142,7)&amp;"-"&amp;RIGHT('Support - Calculation Detail'!A2142,2))</f>
        <v>5820001-TF</v>
      </c>
      <c r="B2142" t="str">
        <f>IF('Support - Calculation Detail'!C2142="","",'Support - Calculation Detail'!C2142)</f>
        <v>58</v>
      </c>
      <c r="C2142" t="str">
        <f>IF('Support - Calculation Detail'!B2142="","",'Support - Calculation Detail'!B2142)</f>
        <v>N</v>
      </c>
      <c r="D2142">
        <f>IF('Support - Calculation Detail'!D2142="","",'Support - Calculation Detail'!D2142)</f>
        <v>4242</v>
      </c>
      <c r="E2142">
        <f>IF('Support - Calculation Detail'!E2142="","",'Support - Calculation Detail'!E2142)</f>
        <v>0</v>
      </c>
      <c r="G2142">
        <f>IF('Support - Calculation Detail'!F2142="","",'Support - Calculation Detail'!F2142)</f>
        <v>4242</v>
      </c>
      <c r="H2142">
        <f>IF('Support - Calculation Detail'!G2142="","",'Support - Calculation Detail'!G2142)</f>
        <v>1.04</v>
      </c>
      <c r="I2142">
        <f>IF('Support - Calculation Detail'!H2142="","",'Support - Calculation Detail'!H2142)</f>
        <v>4412</v>
      </c>
      <c r="J2142">
        <f>IF('Support - Calculation Detail'!I2142="","",'Support - Calculation Detail'!I2142)</f>
        <v>0</v>
      </c>
      <c r="K2142">
        <f>IF('Support - Calculation Detail'!K2142="","",'Support - Calculation Detail'!K2142)</f>
        <v>4412</v>
      </c>
      <c r="L2142">
        <f>IF('Support - Calculation Detail'!L2142="","",'Support - Calculation Detail'!L2142)</f>
        <v>0</v>
      </c>
      <c r="M2142">
        <f>IF('Support - Calculation Detail'!M2142="","",'Support - Calculation Detail'!M2142)</f>
        <v>0</v>
      </c>
      <c r="N2142">
        <f>IF('Support - Calculation Detail'!N2142="","",'Support - Calculation Detail'!N2142)</f>
        <v>0</v>
      </c>
      <c r="P2142">
        <f>IF('Support - Calculation Detail'!O2142="","",'Support - Calculation Detail'!O2142)</f>
        <v>4412</v>
      </c>
      <c r="Q2142" t="b">
        <v>1</v>
      </c>
      <c r="R2142" t="str">
        <f t="shared" si="165"/>
        <v>5820001</v>
      </c>
      <c r="S2142" t="str">
        <f t="shared" si="166"/>
        <v>5820001-TF</v>
      </c>
      <c r="T2142" t="str">
        <f t="shared" si="167"/>
        <v>5820001-TF</v>
      </c>
      <c r="U2142" t="str">
        <f t="shared" si="168"/>
        <v>2</v>
      </c>
      <c r="V2142" t="str">
        <f t="shared" si="169"/>
        <v>TF</v>
      </c>
    </row>
    <row r="2143" spans="1:22" x14ac:dyDescent="0.35">
      <c r="A2143" t="str">
        <f>IF('Support - Calculation Detail'!A2143="","",LEFT('Support - Calculation Detail'!A2143,7)&amp;"-"&amp;RIGHT('Support - Calculation Detail'!A2143,2))</f>
        <v>5820001-UT</v>
      </c>
      <c r="B2143" t="str">
        <f>IF('Support - Calculation Detail'!C2143="","",'Support - Calculation Detail'!C2143)</f>
        <v>58</v>
      </c>
      <c r="C2143" t="str">
        <f>IF('Support - Calculation Detail'!B2143="","",'Support - Calculation Detail'!B2143)</f>
        <v>N</v>
      </c>
      <c r="D2143">
        <f>IF('Support - Calculation Detail'!D2143="","",'Support - Calculation Detail'!D2143)</f>
        <v>17573</v>
      </c>
      <c r="E2143">
        <f>IF('Support - Calculation Detail'!E2143="","",'Support - Calculation Detail'!E2143)</f>
        <v>0</v>
      </c>
      <c r="G2143">
        <f>IF('Support - Calculation Detail'!F2143="","",'Support - Calculation Detail'!F2143)</f>
        <v>17573</v>
      </c>
      <c r="H2143">
        <f>IF('Support - Calculation Detail'!G2143="","",'Support - Calculation Detail'!G2143)</f>
        <v>1.04</v>
      </c>
      <c r="I2143">
        <f>IF('Support - Calculation Detail'!H2143="","",'Support - Calculation Detail'!H2143)</f>
        <v>18276</v>
      </c>
      <c r="J2143">
        <f>IF('Support - Calculation Detail'!I2143="","",'Support - Calculation Detail'!I2143)</f>
        <v>0</v>
      </c>
      <c r="K2143">
        <f>IF('Support - Calculation Detail'!K2143="","",'Support - Calculation Detail'!K2143)</f>
        <v>18276</v>
      </c>
      <c r="L2143">
        <f>IF('Support - Calculation Detail'!L2143="","",'Support - Calculation Detail'!L2143)</f>
        <v>0</v>
      </c>
      <c r="M2143">
        <f>IF('Support - Calculation Detail'!M2143="","",'Support - Calculation Detail'!M2143)</f>
        <v>0</v>
      </c>
      <c r="N2143">
        <f>IF('Support - Calculation Detail'!N2143="","",'Support - Calculation Detail'!N2143)</f>
        <v>0</v>
      </c>
      <c r="P2143">
        <f>IF('Support - Calculation Detail'!O2143="","",'Support - Calculation Detail'!O2143)</f>
        <v>18276</v>
      </c>
      <c r="Q2143" t="b">
        <v>1</v>
      </c>
      <c r="R2143" t="str">
        <f t="shared" si="165"/>
        <v>5820001</v>
      </c>
      <c r="S2143" t="str">
        <f t="shared" si="166"/>
        <v>5820001-UT</v>
      </c>
      <c r="T2143" t="str">
        <f t="shared" si="167"/>
        <v>5820001-UT</v>
      </c>
      <c r="U2143" t="str">
        <f t="shared" si="168"/>
        <v>2</v>
      </c>
      <c r="V2143" t="str">
        <f t="shared" si="169"/>
        <v>UT</v>
      </c>
    </row>
    <row r="2144" spans="1:22" x14ac:dyDescent="0.35">
      <c r="A2144" t="str">
        <f>IF('Support - Calculation Detail'!A2144="","",LEFT('Support - Calculation Detail'!A2144,7)&amp;"-"&amp;RIGHT('Support - Calculation Detail'!A2144,2))</f>
        <v>5820002-TF</v>
      </c>
      <c r="B2144" t="str">
        <f>IF('Support - Calculation Detail'!C2144="","",'Support - Calculation Detail'!C2144)</f>
        <v>58</v>
      </c>
      <c r="C2144" t="str">
        <f>IF('Support - Calculation Detail'!B2144="","",'Support - Calculation Detail'!B2144)</f>
        <v>N</v>
      </c>
      <c r="D2144">
        <f>IF('Support - Calculation Detail'!D2144="","",'Support - Calculation Detail'!D2144)</f>
        <v>9046</v>
      </c>
      <c r="E2144">
        <f>IF('Support - Calculation Detail'!E2144="","",'Support - Calculation Detail'!E2144)</f>
        <v>0</v>
      </c>
      <c r="G2144">
        <f>IF('Support - Calculation Detail'!F2144="","",'Support - Calculation Detail'!F2144)</f>
        <v>9046</v>
      </c>
      <c r="H2144">
        <f>IF('Support - Calculation Detail'!G2144="","",'Support - Calculation Detail'!G2144)</f>
        <v>1.04</v>
      </c>
      <c r="I2144">
        <f>IF('Support - Calculation Detail'!H2144="","",'Support - Calculation Detail'!H2144)</f>
        <v>9408</v>
      </c>
      <c r="J2144">
        <f>IF('Support - Calculation Detail'!I2144="","",'Support - Calculation Detail'!I2144)</f>
        <v>0</v>
      </c>
      <c r="K2144">
        <f>IF('Support - Calculation Detail'!K2144="","",'Support - Calculation Detail'!K2144)</f>
        <v>9408</v>
      </c>
      <c r="L2144">
        <f>IF('Support - Calculation Detail'!L2144="","",'Support - Calculation Detail'!L2144)</f>
        <v>0</v>
      </c>
      <c r="M2144">
        <f>IF('Support - Calculation Detail'!M2144="","",'Support - Calculation Detail'!M2144)</f>
        <v>0</v>
      </c>
      <c r="N2144">
        <f>IF('Support - Calculation Detail'!N2144="","",'Support - Calculation Detail'!N2144)</f>
        <v>0</v>
      </c>
      <c r="P2144">
        <f>IF('Support - Calculation Detail'!O2144="","",'Support - Calculation Detail'!O2144)</f>
        <v>9408</v>
      </c>
      <c r="Q2144" t="b">
        <v>1</v>
      </c>
      <c r="R2144" t="str">
        <f t="shared" si="165"/>
        <v>5820002</v>
      </c>
      <c r="S2144" t="str">
        <f t="shared" si="166"/>
        <v>5820002-TF</v>
      </c>
      <c r="T2144" t="str">
        <f t="shared" si="167"/>
        <v>5820002-TF</v>
      </c>
      <c r="U2144" t="str">
        <f t="shared" si="168"/>
        <v>2</v>
      </c>
      <c r="V2144" t="str">
        <f t="shared" si="169"/>
        <v>TF</v>
      </c>
    </row>
    <row r="2145" spans="1:22" x14ac:dyDescent="0.35">
      <c r="A2145" t="str">
        <f>IF('Support - Calculation Detail'!A2145="","",LEFT('Support - Calculation Detail'!A2145,7)&amp;"-"&amp;RIGHT('Support - Calculation Detail'!A2145,2))</f>
        <v>5820002-UT</v>
      </c>
      <c r="B2145" t="str">
        <f>IF('Support - Calculation Detail'!C2145="","",'Support - Calculation Detail'!C2145)</f>
        <v>58</v>
      </c>
      <c r="C2145" t="str">
        <f>IF('Support - Calculation Detail'!B2145="","",'Support - Calculation Detail'!B2145)</f>
        <v>N</v>
      </c>
      <c r="D2145">
        <f>IF('Support - Calculation Detail'!D2145="","",'Support - Calculation Detail'!D2145)</f>
        <v>11784</v>
      </c>
      <c r="E2145">
        <f>IF('Support - Calculation Detail'!E2145="","",'Support - Calculation Detail'!E2145)</f>
        <v>0</v>
      </c>
      <c r="G2145">
        <f>IF('Support - Calculation Detail'!F2145="","",'Support - Calculation Detail'!F2145)</f>
        <v>11784</v>
      </c>
      <c r="H2145">
        <f>IF('Support - Calculation Detail'!G2145="","",'Support - Calculation Detail'!G2145)</f>
        <v>1.04</v>
      </c>
      <c r="I2145">
        <f>IF('Support - Calculation Detail'!H2145="","",'Support - Calculation Detail'!H2145)</f>
        <v>12255</v>
      </c>
      <c r="J2145">
        <f>IF('Support - Calculation Detail'!I2145="","",'Support - Calculation Detail'!I2145)</f>
        <v>0</v>
      </c>
      <c r="K2145">
        <f>IF('Support - Calculation Detail'!K2145="","",'Support - Calculation Detail'!K2145)</f>
        <v>12255</v>
      </c>
      <c r="L2145">
        <f>IF('Support - Calculation Detail'!L2145="","",'Support - Calculation Detail'!L2145)</f>
        <v>0</v>
      </c>
      <c r="M2145">
        <f>IF('Support - Calculation Detail'!M2145="","",'Support - Calculation Detail'!M2145)</f>
        <v>0</v>
      </c>
      <c r="N2145">
        <f>IF('Support - Calculation Detail'!N2145="","",'Support - Calculation Detail'!N2145)</f>
        <v>0</v>
      </c>
      <c r="P2145">
        <f>IF('Support - Calculation Detail'!O2145="","",'Support - Calculation Detail'!O2145)</f>
        <v>12255</v>
      </c>
      <c r="Q2145" t="b">
        <v>1</v>
      </c>
      <c r="R2145" t="str">
        <f t="shared" si="165"/>
        <v>5820002</v>
      </c>
      <c r="S2145" t="str">
        <f t="shared" si="166"/>
        <v>5820002-UT</v>
      </c>
      <c r="T2145" t="str">
        <f t="shared" si="167"/>
        <v>5820002-UT</v>
      </c>
      <c r="U2145" t="str">
        <f t="shared" si="168"/>
        <v>2</v>
      </c>
      <c r="V2145" t="str">
        <f t="shared" si="169"/>
        <v>UT</v>
      </c>
    </row>
    <row r="2146" spans="1:22" x14ac:dyDescent="0.35">
      <c r="A2146" t="str">
        <f>IF('Support - Calculation Detail'!A2146="","",LEFT('Support - Calculation Detail'!A2146,7)&amp;"-"&amp;RIGHT('Support - Calculation Detail'!A2146,2))</f>
        <v>5820003-TF</v>
      </c>
      <c r="B2146" t="str">
        <f>IF('Support - Calculation Detail'!C2146="","",'Support - Calculation Detail'!C2146)</f>
        <v>58</v>
      </c>
      <c r="C2146" t="str">
        <f>IF('Support - Calculation Detail'!B2146="","",'Support - Calculation Detail'!B2146)</f>
        <v>N</v>
      </c>
      <c r="D2146">
        <f>IF('Support - Calculation Detail'!D2146="","",'Support - Calculation Detail'!D2146)</f>
        <v>28423</v>
      </c>
      <c r="E2146">
        <f>IF('Support - Calculation Detail'!E2146="","",'Support - Calculation Detail'!E2146)</f>
        <v>0</v>
      </c>
      <c r="G2146">
        <f>IF('Support - Calculation Detail'!F2146="","",'Support - Calculation Detail'!F2146)</f>
        <v>28423</v>
      </c>
      <c r="H2146">
        <f>IF('Support - Calculation Detail'!G2146="","",'Support - Calculation Detail'!G2146)</f>
        <v>1.04</v>
      </c>
      <c r="I2146">
        <f>IF('Support - Calculation Detail'!H2146="","",'Support - Calculation Detail'!H2146)</f>
        <v>29560</v>
      </c>
      <c r="J2146">
        <f>IF('Support - Calculation Detail'!I2146="","",'Support - Calculation Detail'!I2146)</f>
        <v>0</v>
      </c>
      <c r="K2146">
        <f>IF('Support - Calculation Detail'!K2146="","",'Support - Calculation Detail'!K2146)</f>
        <v>29560</v>
      </c>
      <c r="L2146">
        <f>IF('Support - Calculation Detail'!L2146="","",'Support - Calculation Detail'!L2146)</f>
        <v>0</v>
      </c>
      <c r="M2146">
        <f>IF('Support - Calculation Detail'!M2146="","",'Support - Calculation Detail'!M2146)</f>
        <v>0</v>
      </c>
      <c r="N2146">
        <f>IF('Support - Calculation Detail'!N2146="","",'Support - Calculation Detail'!N2146)</f>
        <v>0</v>
      </c>
      <c r="P2146">
        <f>IF('Support - Calculation Detail'!O2146="","",'Support - Calculation Detail'!O2146)</f>
        <v>29560</v>
      </c>
      <c r="Q2146" t="b">
        <v>1</v>
      </c>
      <c r="R2146" t="str">
        <f t="shared" si="165"/>
        <v>5820003</v>
      </c>
      <c r="S2146" t="str">
        <f t="shared" si="166"/>
        <v>5820003-TF</v>
      </c>
      <c r="T2146" t="str">
        <f t="shared" si="167"/>
        <v>5820003-TF</v>
      </c>
      <c r="U2146" t="str">
        <f t="shared" si="168"/>
        <v>2</v>
      </c>
      <c r="V2146" t="str">
        <f t="shared" si="169"/>
        <v>TF</v>
      </c>
    </row>
    <row r="2147" spans="1:22" x14ac:dyDescent="0.35">
      <c r="A2147" t="str">
        <f>IF('Support - Calculation Detail'!A2147="","",LEFT('Support - Calculation Detail'!A2147,7)&amp;"-"&amp;RIGHT('Support - Calculation Detail'!A2147,2))</f>
        <v>5820003-UT</v>
      </c>
      <c r="B2147" t="str">
        <f>IF('Support - Calculation Detail'!C2147="","",'Support - Calculation Detail'!C2147)</f>
        <v>58</v>
      </c>
      <c r="C2147" t="str">
        <f>IF('Support - Calculation Detail'!B2147="","",'Support - Calculation Detail'!B2147)</f>
        <v>N</v>
      </c>
      <c r="D2147">
        <f>IF('Support - Calculation Detail'!D2147="","",'Support - Calculation Detail'!D2147)</f>
        <v>28463</v>
      </c>
      <c r="E2147">
        <f>IF('Support - Calculation Detail'!E2147="","",'Support - Calculation Detail'!E2147)</f>
        <v>0</v>
      </c>
      <c r="G2147">
        <f>IF('Support - Calculation Detail'!F2147="","",'Support - Calculation Detail'!F2147)</f>
        <v>28463</v>
      </c>
      <c r="H2147">
        <f>IF('Support - Calculation Detail'!G2147="","",'Support - Calculation Detail'!G2147)</f>
        <v>1.04</v>
      </c>
      <c r="I2147">
        <f>IF('Support - Calculation Detail'!H2147="","",'Support - Calculation Detail'!H2147)</f>
        <v>29602</v>
      </c>
      <c r="J2147">
        <f>IF('Support - Calculation Detail'!I2147="","",'Support - Calculation Detail'!I2147)</f>
        <v>0</v>
      </c>
      <c r="K2147">
        <f>IF('Support - Calculation Detail'!K2147="","",'Support - Calculation Detail'!K2147)</f>
        <v>29602</v>
      </c>
      <c r="L2147">
        <f>IF('Support - Calculation Detail'!L2147="","",'Support - Calculation Detail'!L2147)</f>
        <v>0</v>
      </c>
      <c r="M2147">
        <f>IF('Support - Calculation Detail'!M2147="","",'Support - Calculation Detail'!M2147)</f>
        <v>0</v>
      </c>
      <c r="N2147">
        <f>IF('Support - Calculation Detail'!N2147="","",'Support - Calculation Detail'!N2147)</f>
        <v>0</v>
      </c>
      <c r="P2147">
        <f>IF('Support - Calculation Detail'!O2147="","",'Support - Calculation Detail'!O2147)</f>
        <v>29602</v>
      </c>
      <c r="Q2147" t="b">
        <v>1</v>
      </c>
      <c r="R2147" t="str">
        <f t="shared" si="165"/>
        <v>5820003</v>
      </c>
      <c r="S2147" t="str">
        <f t="shared" si="166"/>
        <v>5820003-UT</v>
      </c>
      <c r="T2147" t="str">
        <f t="shared" si="167"/>
        <v>5820003-UT</v>
      </c>
      <c r="U2147" t="str">
        <f t="shared" si="168"/>
        <v>2</v>
      </c>
      <c r="V2147" t="str">
        <f t="shared" si="169"/>
        <v>UT</v>
      </c>
    </row>
    <row r="2148" spans="1:22" x14ac:dyDescent="0.35">
      <c r="A2148" t="str">
        <f>IF('Support - Calculation Detail'!A2148="","",LEFT('Support - Calculation Detail'!A2148,7)&amp;"-"&amp;RIGHT('Support - Calculation Detail'!A2148,2))</f>
        <v>5820004-TF</v>
      </c>
      <c r="B2148" t="str">
        <f>IF('Support - Calculation Detail'!C2148="","",'Support - Calculation Detail'!C2148)</f>
        <v>58</v>
      </c>
      <c r="C2148" t="str">
        <f>IF('Support - Calculation Detail'!B2148="","",'Support - Calculation Detail'!B2148)</f>
        <v>N</v>
      </c>
      <c r="D2148">
        <f>IF('Support - Calculation Detail'!D2148="","",'Support - Calculation Detail'!D2148)</f>
        <v>3058</v>
      </c>
      <c r="E2148">
        <f>IF('Support - Calculation Detail'!E2148="","",'Support - Calculation Detail'!E2148)</f>
        <v>0</v>
      </c>
      <c r="G2148">
        <f>IF('Support - Calculation Detail'!F2148="","",'Support - Calculation Detail'!F2148)</f>
        <v>3058</v>
      </c>
      <c r="H2148">
        <f>IF('Support - Calculation Detail'!G2148="","",'Support - Calculation Detail'!G2148)</f>
        <v>1.04</v>
      </c>
      <c r="I2148">
        <f>IF('Support - Calculation Detail'!H2148="","",'Support - Calculation Detail'!H2148)</f>
        <v>3180</v>
      </c>
      <c r="J2148">
        <f>IF('Support - Calculation Detail'!I2148="","",'Support - Calculation Detail'!I2148)</f>
        <v>0</v>
      </c>
      <c r="K2148">
        <f>IF('Support - Calculation Detail'!K2148="","",'Support - Calculation Detail'!K2148)</f>
        <v>3180</v>
      </c>
      <c r="L2148">
        <f>IF('Support - Calculation Detail'!L2148="","",'Support - Calculation Detail'!L2148)</f>
        <v>0</v>
      </c>
      <c r="M2148">
        <f>IF('Support - Calculation Detail'!M2148="","",'Support - Calculation Detail'!M2148)</f>
        <v>0</v>
      </c>
      <c r="N2148">
        <f>IF('Support - Calculation Detail'!N2148="","",'Support - Calculation Detail'!N2148)</f>
        <v>0</v>
      </c>
      <c r="P2148">
        <f>IF('Support - Calculation Detail'!O2148="","",'Support - Calculation Detail'!O2148)</f>
        <v>3180</v>
      </c>
      <c r="Q2148" t="b">
        <v>1</v>
      </c>
      <c r="R2148" t="str">
        <f t="shared" si="165"/>
        <v>5820004</v>
      </c>
      <c r="S2148" t="str">
        <f t="shared" si="166"/>
        <v>5820004-TF</v>
      </c>
      <c r="T2148" t="str">
        <f t="shared" si="167"/>
        <v>5820004-TF</v>
      </c>
      <c r="U2148" t="str">
        <f t="shared" si="168"/>
        <v>2</v>
      </c>
      <c r="V2148" t="str">
        <f t="shared" si="169"/>
        <v>TF</v>
      </c>
    </row>
    <row r="2149" spans="1:22" x14ac:dyDescent="0.35">
      <c r="A2149" t="str">
        <f>IF('Support - Calculation Detail'!A2149="","",LEFT('Support - Calculation Detail'!A2149,7)&amp;"-"&amp;RIGHT('Support - Calculation Detail'!A2149,2))</f>
        <v>5820004-UT</v>
      </c>
      <c r="B2149" t="str">
        <f>IF('Support - Calculation Detail'!C2149="","",'Support - Calculation Detail'!C2149)</f>
        <v>58</v>
      </c>
      <c r="C2149" t="str">
        <f>IF('Support - Calculation Detail'!B2149="","",'Support - Calculation Detail'!B2149)</f>
        <v>N</v>
      </c>
      <c r="D2149">
        <f>IF('Support - Calculation Detail'!D2149="","",'Support - Calculation Detail'!D2149)</f>
        <v>7162</v>
      </c>
      <c r="E2149">
        <f>IF('Support - Calculation Detail'!E2149="","",'Support - Calculation Detail'!E2149)</f>
        <v>0</v>
      </c>
      <c r="G2149">
        <f>IF('Support - Calculation Detail'!F2149="","",'Support - Calculation Detail'!F2149)</f>
        <v>7162</v>
      </c>
      <c r="H2149">
        <f>IF('Support - Calculation Detail'!G2149="","",'Support - Calculation Detail'!G2149)</f>
        <v>1.04</v>
      </c>
      <c r="I2149">
        <f>IF('Support - Calculation Detail'!H2149="","",'Support - Calculation Detail'!H2149)</f>
        <v>7448</v>
      </c>
      <c r="J2149">
        <f>IF('Support - Calculation Detail'!I2149="","",'Support - Calculation Detail'!I2149)</f>
        <v>0</v>
      </c>
      <c r="K2149">
        <f>IF('Support - Calculation Detail'!K2149="","",'Support - Calculation Detail'!K2149)</f>
        <v>7448</v>
      </c>
      <c r="L2149">
        <f>IF('Support - Calculation Detail'!L2149="","",'Support - Calculation Detail'!L2149)</f>
        <v>0</v>
      </c>
      <c r="M2149">
        <f>IF('Support - Calculation Detail'!M2149="","",'Support - Calculation Detail'!M2149)</f>
        <v>0</v>
      </c>
      <c r="N2149">
        <f>IF('Support - Calculation Detail'!N2149="","",'Support - Calculation Detail'!N2149)</f>
        <v>0</v>
      </c>
      <c r="P2149">
        <f>IF('Support - Calculation Detail'!O2149="","",'Support - Calculation Detail'!O2149)</f>
        <v>7448</v>
      </c>
      <c r="Q2149" t="b">
        <v>1</v>
      </c>
      <c r="R2149" t="str">
        <f t="shared" si="165"/>
        <v>5820004</v>
      </c>
      <c r="S2149" t="str">
        <f t="shared" si="166"/>
        <v>5820004-UT</v>
      </c>
      <c r="T2149" t="str">
        <f t="shared" si="167"/>
        <v>5820004-UT</v>
      </c>
      <c r="U2149" t="str">
        <f t="shared" si="168"/>
        <v>2</v>
      </c>
      <c r="V2149" t="str">
        <f t="shared" si="169"/>
        <v>UT</v>
      </c>
    </row>
    <row r="2150" spans="1:22" x14ac:dyDescent="0.35">
      <c r="A2150" t="str">
        <f>IF('Support - Calculation Detail'!A2150="","",LEFT('Support - Calculation Detail'!A2150,7)&amp;"-"&amp;RIGHT('Support - Calculation Detail'!A2150,2))</f>
        <v>5850170-UT</v>
      </c>
      <c r="B2150" t="str">
        <f>IF('Support - Calculation Detail'!C2150="","",'Support - Calculation Detail'!C2150)</f>
        <v>58</v>
      </c>
      <c r="C2150" t="str">
        <f>IF('Support - Calculation Detail'!B2150="","",'Support - Calculation Detail'!B2150)</f>
        <v>N</v>
      </c>
      <c r="D2150">
        <f>IF('Support - Calculation Detail'!D2150="","",'Support - Calculation Detail'!D2150)</f>
        <v>159427</v>
      </c>
      <c r="E2150">
        <f>IF('Support - Calculation Detail'!E2150="","",'Support - Calculation Detail'!E2150)</f>
        <v>0</v>
      </c>
      <c r="G2150">
        <f>IF('Support - Calculation Detail'!F2150="","",'Support - Calculation Detail'!F2150)</f>
        <v>159427</v>
      </c>
      <c r="H2150">
        <f>IF('Support - Calculation Detail'!G2150="","",'Support - Calculation Detail'!G2150)</f>
        <v>1.04</v>
      </c>
      <c r="I2150">
        <f>IF('Support - Calculation Detail'!H2150="","",'Support - Calculation Detail'!H2150)</f>
        <v>165804</v>
      </c>
      <c r="J2150">
        <f>IF('Support - Calculation Detail'!I2150="","",'Support - Calculation Detail'!I2150)</f>
        <v>0</v>
      </c>
      <c r="K2150">
        <f>IF('Support - Calculation Detail'!K2150="","",'Support - Calculation Detail'!K2150)</f>
        <v>165804</v>
      </c>
      <c r="L2150">
        <f>IF('Support - Calculation Detail'!L2150="","",'Support - Calculation Detail'!L2150)</f>
        <v>0</v>
      </c>
      <c r="M2150">
        <f>IF('Support - Calculation Detail'!M2150="","",'Support - Calculation Detail'!M2150)</f>
        <v>0</v>
      </c>
      <c r="N2150">
        <f>IF('Support - Calculation Detail'!N2150="","",'Support - Calculation Detail'!N2150)</f>
        <v>0</v>
      </c>
      <c r="P2150">
        <f>IF('Support - Calculation Detail'!O2150="","",'Support - Calculation Detail'!O2150)</f>
        <v>165804</v>
      </c>
      <c r="Q2150" t="b">
        <v>1</v>
      </c>
      <c r="R2150" t="str">
        <f t="shared" si="165"/>
        <v>5850170</v>
      </c>
      <c r="S2150" t="str">
        <f t="shared" si="166"/>
        <v>5850170-UT</v>
      </c>
      <c r="T2150" t="str">
        <f t="shared" si="167"/>
        <v>5850170-UT</v>
      </c>
      <c r="U2150" t="str">
        <f t="shared" si="168"/>
        <v>5</v>
      </c>
      <c r="V2150" t="str">
        <f t="shared" si="169"/>
        <v>UT</v>
      </c>
    </row>
    <row r="2151" spans="1:22" x14ac:dyDescent="0.35">
      <c r="A2151" t="str">
        <f>IF('Support - Calculation Detail'!A2151="","",LEFT('Support - Calculation Detail'!A2151,7)&amp;"-"&amp;RIGHT('Support - Calculation Detail'!A2151,2))</f>
        <v>5830462-UT</v>
      </c>
      <c r="B2151" t="str">
        <f>IF('Support - Calculation Detail'!C2151="","",'Support - Calculation Detail'!C2151)</f>
        <v>58</v>
      </c>
      <c r="C2151" t="str">
        <f>IF('Support - Calculation Detail'!B2151="","",'Support - Calculation Detail'!B2151)</f>
        <v>N</v>
      </c>
      <c r="D2151">
        <f>IF('Support - Calculation Detail'!D2151="","",'Support - Calculation Detail'!D2151)</f>
        <v>520709</v>
      </c>
      <c r="E2151">
        <f>IF('Support - Calculation Detail'!E2151="","",'Support - Calculation Detail'!E2151)</f>
        <v>0</v>
      </c>
      <c r="G2151">
        <f>IF('Support - Calculation Detail'!F2151="","",'Support - Calculation Detail'!F2151)</f>
        <v>520709</v>
      </c>
      <c r="H2151">
        <f>IF('Support - Calculation Detail'!G2151="","",'Support - Calculation Detail'!G2151)</f>
        <v>1.04</v>
      </c>
      <c r="I2151">
        <f>IF('Support - Calculation Detail'!H2151="","",'Support - Calculation Detail'!H2151)</f>
        <v>541537</v>
      </c>
      <c r="J2151">
        <f>IF('Support - Calculation Detail'!I2151="","",'Support - Calculation Detail'!I2151)</f>
        <v>0</v>
      </c>
      <c r="K2151">
        <f>IF('Support - Calculation Detail'!K2151="","",'Support - Calculation Detail'!K2151)</f>
        <v>541537</v>
      </c>
      <c r="L2151">
        <f>IF('Support - Calculation Detail'!L2151="","",'Support - Calculation Detail'!L2151)</f>
        <v>52403</v>
      </c>
      <c r="M2151">
        <f>IF('Support - Calculation Detail'!M2151="","",'Support - Calculation Detail'!M2151)</f>
        <v>0</v>
      </c>
      <c r="N2151">
        <f>IF('Support - Calculation Detail'!N2151="","",'Support - Calculation Detail'!N2151)</f>
        <v>0</v>
      </c>
      <c r="P2151">
        <f>IF('Support - Calculation Detail'!O2151="","",'Support - Calculation Detail'!O2151)</f>
        <v>593940</v>
      </c>
      <c r="Q2151" t="b">
        <v>1</v>
      </c>
      <c r="R2151" t="str">
        <f t="shared" si="165"/>
        <v>5830462</v>
      </c>
      <c r="S2151" t="str">
        <f t="shared" si="166"/>
        <v>5830462-UT</v>
      </c>
      <c r="T2151" t="str">
        <f t="shared" si="167"/>
        <v>5830462-UT</v>
      </c>
      <c r="U2151" t="str">
        <f t="shared" si="168"/>
        <v>3</v>
      </c>
      <c r="V2151" t="str">
        <f t="shared" si="169"/>
        <v>UT</v>
      </c>
    </row>
    <row r="2152" spans="1:22" x14ac:dyDescent="0.35">
      <c r="A2152" t="str">
        <f>IF('Support - Calculation Detail'!A2152="","",LEFT('Support - Calculation Detail'!A2152,7)&amp;"-"&amp;RIGHT('Support - Calculation Detail'!A2152,2))</f>
        <v>5846080-SO</v>
      </c>
      <c r="B2152" t="str">
        <f>IF('Support - Calculation Detail'!C2152="","",'Support - Calculation Detail'!C2152)</f>
        <v>58</v>
      </c>
      <c r="C2152" t="str">
        <f>IF('Support - Calculation Detail'!B2152="","",'Support - Calculation Detail'!B2152)</f>
        <v>N</v>
      </c>
      <c r="D2152">
        <f>IF('Support - Calculation Detail'!D2152="","",'Support - Calculation Detail'!D2152)</f>
        <v>1544635</v>
      </c>
      <c r="E2152">
        <f>IF('Support - Calculation Detail'!E2152="","",'Support - Calculation Detail'!E2152)</f>
        <v>0</v>
      </c>
      <c r="G2152">
        <f>IF('Support - Calculation Detail'!F2152="","",'Support - Calculation Detail'!F2152)</f>
        <v>1544635</v>
      </c>
      <c r="H2152">
        <f>IF('Support - Calculation Detail'!G2152="","",'Support - Calculation Detail'!G2152)</f>
        <v>1.04</v>
      </c>
      <c r="I2152">
        <f>IF('Support - Calculation Detail'!H2152="","",'Support - Calculation Detail'!H2152)</f>
        <v>1606420</v>
      </c>
      <c r="J2152">
        <f>IF('Support - Calculation Detail'!I2152="","",'Support - Calculation Detail'!I2152)</f>
        <v>0</v>
      </c>
      <c r="K2152">
        <f>IF('Support - Calculation Detail'!K2152="","",'Support - Calculation Detail'!K2152)</f>
        <v>1606420</v>
      </c>
      <c r="L2152">
        <f>IF('Support - Calculation Detail'!L2152="","",'Support - Calculation Detail'!L2152)</f>
        <v>0</v>
      </c>
      <c r="M2152">
        <f>IF('Support - Calculation Detail'!M2152="","",'Support - Calculation Detail'!M2152)</f>
        <v>0</v>
      </c>
      <c r="N2152">
        <f>IF('Support - Calculation Detail'!N2152="","",'Support - Calculation Detail'!N2152)</f>
        <v>0</v>
      </c>
      <c r="P2152">
        <f>IF('Support - Calculation Detail'!O2152="","",'Support - Calculation Detail'!O2152)</f>
        <v>1606420</v>
      </c>
      <c r="Q2152" t="b">
        <v>1</v>
      </c>
      <c r="R2152" t="str">
        <f t="shared" si="165"/>
        <v>5846080</v>
      </c>
      <c r="S2152" t="str">
        <f t="shared" si="166"/>
        <v>5846080-SO</v>
      </c>
      <c r="T2152" t="str">
        <f t="shared" si="167"/>
        <v>5846080-SO</v>
      </c>
      <c r="U2152" t="str">
        <f t="shared" si="168"/>
        <v>4</v>
      </c>
      <c r="V2152" t="str">
        <f t="shared" si="169"/>
        <v>SO</v>
      </c>
    </row>
    <row r="2153" spans="1:22" x14ac:dyDescent="0.35">
      <c r="A2153" t="str">
        <f>IF('Support - Calculation Detail'!A2153="","",LEFT('Support - Calculation Detail'!A2153,7)&amp;"-"&amp;RIGHT('Support - Calculation Detail'!A2153,2))</f>
        <v>5910000-UT</v>
      </c>
      <c r="B2153" t="str">
        <f>IF('Support - Calculation Detail'!C2153="","",'Support - Calculation Detail'!C2153)</f>
        <v>59</v>
      </c>
      <c r="C2153" t="str">
        <f>IF('Support - Calculation Detail'!B2153="","",'Support - Calculation Detail'!B2153)</f>
        <v>N</v>
      </c>
      <c r="D2153">
        <f>IF('Support - Calculation Detail'!D2153="","",'Support - Calculation Detail'!D2153)</f>
        <v>3389678</v>
      </c>
      <c r="E2153">
        <f>IF('Support - Calculation Detail'!E2153="","",'Support - Calculation Detail'!E2153)</f>
        <v>0</v>
      </c>
      <c r="G2153">
        <f>IF('Support - Calculation Detail'!F2153="","",'Support - Calculation Detail'!F2153)</f>
        <v>3389678</v>
      </c>
      <c r="H2153">
        <f>IF('Support - Calculation Detail'!G2153="","",'Support - Calculation Detail'!G2153)</f>
        <v>1.04</v>
      </c>
      <c r="I2153">
        <f>IF('Support - Calculation Detail'!H2153="","",'Support - Calculation Detail'!H2153)</f>
        <v>3525265</v>
      </c>
      <c r="J2153">
        <f>IF('Support - Calculation Detail'!I2153="","",'Support - Calculation Detail'!I2153)</f>
        <v>0</v>
      </c>
      <c r="K2153">
        <f>IF('Support - Calculation Detail'!K2153="","",'Support - Calculation Detail'!K2153)</f>
        <v>3525265</v>
      </c>
      <c r="L2153">
        <f>IF('Support - Calculation Detail'!L2153="","",'Support - Calculation Detail'!L2153)</f>
        <v>368377</v>
      </c>
      <c r="M2153">
        <f>IF('Support - Calculation Detail'!M2153="","",'Support - Calculation Detail'!M2153)</f>
        <v>149086</v>
      </c>
      <c r="N2153">
        <f>IF('Support - Calculation Detail'!N2153="","",'Support - Calculation Detail'!N2153)</f>
        <v>376717.57932644471</v>
      </c>
      <c r="P2153">
        <f>IF('Support - Calculation Detail'!O2153="","",'Support - Calculation Detail'!O2153)</f>
        <v>4419445.5793264443</v>
      </c>
      <c r="Q2153" t="b">
        <v>1</v>
      </c>
      <c r="R2153" t="str">
        <f t="shared" si="165"/>
        <v>5910000</v>
      </c>
      <c r="S2153" t="str">
        <f t="shared" si="166"/>
        <v>5910000-UT</v>
      </c>
      <c r="T2153" t="str">
        <f t="shared" si="167"/>
        <v>5910000-UT</v>
      </c>
      <c r="U2153" t="str">
        <f t="shared" si="168"/>
        <v>1</v>
      </c>
      <c r="V2153" t="str">
        <f t="shared" si="169"/>
        <v>UT</v>
      </c>
    </row>
    <row r="2154" spans="1:22" x14ac:dyDescent="0.35">
      <c r="A2154" t="str">
        <f>IF('Support - Calculation Detail'!A2154="","",LEFT('Support - Calculation Detail'!A2154,7)&amp;"-"&amp;RIGHT('Support - Calculation Detail'!A2154,2))</f>
        <v>5920001-UT</v>
      </c>
      <c r="B2154" t="str">
        <f>IF('Support - Calculation Detail'!C2154="","",'Support - Calculation Detail'!C2154)</f>
        <v>59</v>
      </c>
      <c r="C2154" t="str">
        <f>IF('Support - Calculation Detail'!B2154="","",'Support - Calculation Detail'!B2154)</f>
        <v>N</v>
      </c>
      <c r="D2154">
        <f>IF('Support - Calculation Detail'!D2154="","",'Support - Calculation Detail'!D2154)</f>
        <v>44432</v>
      </c>
      <c r="E2154">
        <f>IF('Support - Calculation Detail'!E2154="","",'Support - Calculation Detail'!E2154)</f>
        <v>0</v>
      </c>
      <c r="G2154">
        <f>IF('Support - Calculation Detail'!F2154="","",'Support - Calculation Detail'!F2154)</f>
        <v>44432</v>
      </c>
      <c r="H2154">
        <f>IF('Support - Calculation Detail'!G2154="","",'Support - Calculation Detail'!G2154)</f>
        <v>1.04</v>
      </c>
      <c r="I2154">
        <f>IF('Support - Calculation Detail'!H2154="","",'Support - Calculation Detail'!H2154)</f>
        <v>46209</v>
      </c>
      <c r="J2154">
        <f>IF('Support - Calculation Detail'!I2154="","",'Support - Calculation Detail'!I2154)</f>
        <v>0</v>
      </c>
      <c r="K2154">
        <f>IF('Support - Calculation Detail'!K2154="","",'Support - Calculation Detail'!K2154)</f>
        <v>46209</v>
      </c>
      <c r="L2154">
        <f>IF('Support - Calculation Detail'!L2154="","",'Support - Calculation Detail'!L2154)</f>
        <v>0</v>
      </c>
      <c r="M2154">
        <f>IF('Support - Calculation Detail'!M2154="","",'Support - Calculation Detail'!M2154)</f>
        <v>0</v>
      </c>
      <c r="N2154">
        <f>IF('Support - Calculation Detail'!N2154="","",'Support - Calculation Detail'!N2154)</f>
        <v>0</v>
      </c>
      <c r="P2154">
        <f>IF('Support - Calculation Detail'!O2154="","",'Support - Calculation Detail'!O2154)</f>
        <v>46209</v>
      </c>
      <c r="Q2154" t="b">
        <v>1</v>
      </c>
      <c r="R2154" t="str">
        <f t="shared" si="165"/>
        <v>5920001</v>
      </c>
      <c r="S2154" t="str">
        <f t="shared" si="166"/>
        <v>5920001-UT</v>
      </c>
      <c r="T2154" t="str">
        <f t="shared" si="167"/>
        <v>5920001-UT</v>
      </c>
      <c r="U2154" t="str">
        <f t="shared" si="168"/>
        <v>2</v>
      </c>
      <c r="V2154" t="str">
        <f t="shared" si="169"/>
        <v>UT</v>
      </c>
    </row>
    <row r="2155" spans="1:22" x14ac:dyDescent="0.35">
      <c r="A2155" t="str">
        <f>IF('Support - Calculation Detail'!A2155="","",LEFT('Support - Calculation Detail'!A2155,7)&amp;"-"&amp;RIGHT('Support - Calculation Detail'!A2155,2))</f>
        <v>5920002-UT</v>
      </c>
      <c r="B2155" t="str">
        <f>IF('Support - Calculation Detail'!C2155="","",'Support - Calculation Detail'!C2155)</f>
        <v>59</v>
      </c>
      <c r="C2155" t="str">
        <f>IF('Support - Calculation Detail'!B2155="","",'Support - Calculation Detail'!B2155)</f>
        <v>N</v>
      </c>
      <c r="D2155">
        <f>IF('Support - Calculation Detail'!D2155="","",'Support - Calculation Detail'!D2155)</f>
        <v>20156</v>
      </c>
      <c r="E2155">
        <f>IF('Support - Calculation Detail'!E2155="","",'Support - Calculation Detail'!E2155)</f>
        <v>0</v>
      </c>
      <c r="G2155">
        <f>IF('Support - Calculation Detail'!F2155="","",'Support - Calculation Detail'!F2155)</f>
        <v>20156</v>
      </c>
      <c r="H2155">
        <f>IF('Support - Calculation Detail'!G2155="","",'Support - Calculation Detail'!G2155)</f>
        <v>1.04</v>
      </c>
      <c r="I2155">
        <f>IF('Support - Calculation Detail'!H2155="","",'Support - Calculation Detail'!H2155)</f>
        <v>20962</v>
      </c>
      <c r="J2155">
        <f>IF('Support - Calculation Detail'!I2155="","",'Support - Calculation Detail'!I2155)</f>
        <v>0</v>
      </c>
      <c r="K2155">
        <f>IF('Support - Calculation Detail'!K2155="","",'Support - Calculation Detail'!K2155)</f>
        <v>20962</v>
      </c>
      <c r="L2155">
        <f>IF('Support - Calculation Detail'!L2155="","",'Support - Calculation Detail'!L2155)</f>
        <v>0</v>
      </c>
      <c r="M2155">
        <f>IF('Support - Calculation Detail'!M2155="","",'Support - Calculation Detail'!M2155)</f>
        <v>0</v>
      </c>
      <c r="N2155">
        <f>IF('Support - Calculation Detail'!N2155="","",'Support - Calculation Detail'!N2155)</f>
        <v>0</v>
      </c>
      <c r="P2155">
        <f>IF('Support - Calculation Detail'!O2155="","",'Support - Calculation Detail'!O2155)</f>
        <v>20962</v>
      </c>
      <c r="Q2155" t="b">
        <v>1</v>
      </c>
      <c r="R2155" t="str">
        <f t="shared" si="165"/>
        <v>5920002</v>
      </c>
      <c r="S2155" t="str">
        <f t="shared" si="166"/>
        <v>5920002-UT</v>
      </c>
      <c r="T2155" t="str">
        <f t="shared" si="167"/>
        <v>5920002-UT</v>
      </c>
      <c r="U2155" t="str">
        <f t="shared" si="168"/>
        <v>2</v>
      </c>
      <c r="V2155" t="str">
        <f t="shared" si="169"/>
        <v>UT</v>
      </c>
    </row>
    <row r="2156" spans="1:22" x14ac:dyDescent="0.35">
      <c r="A2156" t="str">
        <f>IF('Support - Calculation Detail'!A2156="","",LEFT('Support - Calculation Detail'!A2156,7)&amp;"-"&amp;RIGHT('Support - Calculation Detail'!A2156,2))</f>
        <v>5920003-UT</v>
      </c>
      <c r="B2156" t="str">
        <f>IF('Support - Calculation Detail'!C2156="","",'Support - Calculation Detail'!C2156)</f>
        <v>59</v>
      </c>
      <c r="C2156" t="str">
        <f>IF('Support - Calculation Detail'!B2156="","",'Support - Calculation Detail'!B2156)</f>
        <v>N</v>
      </c>
      <c r="D2156">
        <f>IF('Support - Calculation Detail'!D2156="","",'Support - Calculation Detail'!D2156)</f>
        <v>18298</v>
      </c>
      <c r="E2156">
        <f>IF('Support - Calculation Detail'!E2156="","",'Support - Calculation Detail'!E2156)</f>
        <v>0</v>
      </c>
      <c r="G2156">
        <f>IF('Support - Calculation Detail'!F2156="","",'Support - Calculation Detail'!F2156)</f>
        <v>18298</v>
      </c>
      <c r="H2156">
        <f>IF('Support - Calculation Detail'!G2156="","",'Support - Calculation Detail'!G2156)</f>
        <v>1.04</v>
      </c>
      <c r="I2156">
        <f>IF('Support - Calculation Detail'!H2156="","",'Support - Calculation Detail'!H2156)</f>
        <v>19030</v>
      </c>
      <c r="J2156">
        <f>IF('Support - Calculation Detail'!I2156="","",'Support - Calculation Detail'!I2156)</f>
        <v>0</v>
      </c>
      <c r="K2156">
        <f>IF('Support - Calculation Detail'!K2156="","",'Support - Calculation Detail'!K2156)</f>
        <v>19030</v>
      </c>
      <c r="L2156">
        <f>IF('Support - Calculation Detail'!L2156="","",'Support - Calculation Detail'!L2156)</f>
        <v>0</v>
      </c>
      <c r="M2156">
        <f>IF('Support - Calculation Detail'!M2156="","",'Support - Calculation Detail'!M2156)</f>
        <v>0</v>
      </c>
      <c r="N2156">
        <f>IF('Support - Calculation Detail'!N2156="","",'Support - Calculation Detail'!N2156)</f>
        <v>0</v>
      </c>
      <c r="P2156">
        <f>IF('Support - Calculation Detail'!O2156="","",'Support - Calculation Detail'!O2156)</f>
        <v>19030</v>
      </c>
      <c r="Q2156" t="b">
        <v>1</v>
      </c>
      <c r="R2156" t="str">
        <f t="shared" si="165"/>
        <v>5920003</v>
      </c>
      <c r="S2156" t="str">
        <f t="shared" si="166"/>
        <v>5920003-UT</v>
      </c>
      <c r="T2156" t="str">
        <f t="shared" si="167"/>
        <v>5920003-UT</v>
      </c>
      <c r="U2156" t="str">
        <f t="shared" si="168"/>
        <v>2</v>
      </c>
      <c r="V2156" t="str">
        <f t="shared" si="169"/>
        <v>UT</v>
      </c>
    </row>
    <row r="2157" spans="1:22" x14ac:dyDescent="0.35">
      <c r="A2157" t="str">
        <f>IF('Support - Calculation Detail'!A2157="","",LEFT('Support - Calculation Detail'!A2157,7)&amp;"-"&amp;RIGHT('Support - Calculation Detail'!A2157,2))</f>
        <v>5920004-UT</v>
      </c>
      <c r="B2157" t="str">
        <f>IF('Support - Calculation Detail'!C2157="","",'Support - Calculation Detail'!C2157)</f>
        <v>59</v>
      </c>
      <c r="C2157" t="str">
        <f>IF('Support - Calculation Detail'!B2157="","",'Support - Calculation Detail'!B2157)</f>
        <v>N</v>
      </c>
      <c r="D2157">
        <f>IF('Support - Calculation Detail'!D2157="","",'Support - Calculation Detail'!D2157)</f>
        <v>17608</v>
      </c>
      <c r="E2157">
        <f>IF('Support - Calculation Detail'!E2157="","",'Support - Calculation Detail'!E2157)</f>
        <v>0</v>
      </c>
      <c r="G2157">
        <f>IF('Support - Calculation Detail'!F2157="","",'Support - Calculation Detail'!F2157)</f>
        <v>17608</v>
      </c>
      <c r="H2157">
        <f>IF('Support - Calculation Detail'!G2157="","",'Support - Calculation Detail'!G2157)</f>
        <v>1.04</v>
      </c>
      <c r="I2157">
        <f>IF('Support - Calculation Detail'!H2157="","",'Support - Calculation Detail'!H2157)</f>
        <v>18312</v>
      </c>
      <c r="J2157">
        <f>IF('Support - Calculation Detail'!I2157="","",'Support - Calculation Detail'!I2157)</f>
        <v>0</v>
      </c>
      <c r="K2157">
        <f>IF('Support - Calculation Detail'!K2157="","",'Support - Calculation Detail'!K2157)</f>
        <v>18312</v>
      </c>
      <c r="L2157">
        <f>IF('Support - Calculation Detail'!L2157="","",'Support - Calculation Detail'!L2157)</f>
        <v>0</v>
      </c>
      <c r="M2157">
        <f>IF('Support - Calculation Detail'!M2157="","",'Support - Calculation Detail'!M2157)</f>
        <v>0</v>
      </c>
      <c r="N2157">
        <f>IF('Support - Calculation Detail'!N2157="","",'Support - Calculation Detail'!N2157)</f>
        <v>0</v>
      </c>
      <c r="P2157">
        <f>IF('Support - Calculation Detail'!O2157="","",'Support - Calculation Detail'!O2157)</f>
        <v>18312</v>
      </c>
      <c r="Q2157" t="b">
        <v>1</v>
      </c>
      <c r="R2157" t="str">
        <f t="shared" si="165"/>
        <v>5920004</v>
      </c>
      <c r="S2157" t="str">
        <f t="shared" si="166"/>
        <v>5920004-UT</v>
      </c>
      <c r="T2157" t="str">
        <f t="shared" si="167"/>
        <v>5920004-UT</v>
      </c>
      <c r="U2157" t="str">
        <f t="shared" si="168"/>
        <v>2</v>
      </c>
      <c r="V2157" t="str">
        <f t="shared" si="169"/>
        <v>UT</v>
      </c>
    </row>
    <row r="2158" spans="1:22" x14ac:dyDescent="0.35">
      <c r="A2158" t="str">
        <f>IF('Support - Calculation Detail'!A2158="","",LEFT('Support - Calculation Detail'!A2158,7)&amp;"-"&amp;RIGHT('Support - Calculation Detail'!A2158,2))</f>
        <v>5920005-UT</v>
      </c>
      <c r="B2158" t="str">
        <f>IF('Support - Calculation Detail'!C2158="","",'Support - Calculation Detail'!C2158)</f>
        <v>59</v>
      </c>
      <c r="C2158" t="str">
        <f>IF('Support - Calculation Detail'!B2158="","",'Support - Calculation Detail'!B2158)</f>
        <v>N</v>
      </c>
      <c r="D2158">
        <f>IF('Support - Calculation Detail'!D2158="","",'Support - Calculation Detail'!D2158)</f>
        <v>16321</v>
      </c>
      <c r="E2158">
        <f>IF('Support - Calculation Detail'!E2158="","",'Support - Calculation Detail'!E2158)</f>
        <v>0</v>
      </c>
      <c r="G2158">
        <f>IF('Support - Calculation Detail'!F2158="","",'Support - Calculation Detail'!F2158)</f>
        <v>16321</v>
      </c>
      <c r="H2158">
        <f>IF('Support - Calculation Detail'!G2158="","",'Support - Calculation Detail'!G2158)</f>
        <v>1.04</v>
      </c>
      <c r="I2158">
        <f>IF('Support - Calculation Detail'!H2158="","",'Support - Calculation Detail'!H2158)</f>
        <v>16974</v>
      </c>
      <c r="J2158">
        <f>IF('Support - Calculation Detail'!I2158="","",'Support - Calculation Detail'!I2158)</f>
        <v>0</v>
      </c>
      <c r="K2158">
        <f>IF('Support - Calculation Detail'!K2158="","",'Support - Calculation Detail'!K2158)</f>
        <v>16974</v>
      </c>
      <c r="L2158">
        <f>IF('Support - Calculation Detail'!L2158="","",'Support - Calculation Detail'!L2158)</f>
        <v>0</v>
      </c>
      <c r="M2158">
        <f>IF('Support - Calculation Detail'!M2158="","",'Support - Calculation Detail'!M2158)</f>
        <v>0</v>
      </c>
      <c r="N2158">
        <f>IF('Support - Calculation Detail'!N2158="","",'Support - Calculation Detail'!N2158)</f>
        <v>0</v>
      </c>
      <c r="P2158">
        <f>IF('Support - Calculation Detail'!O2158="","",'Support - Calculation Detail'!O2158)</f>
        <v>16974</v>
      </c>
      <c r="Q2158" t="b">
        <v>1</v>
      </c>
      <c r="R2158" t="str">
        <f t="shared" si="165"/>
        <v>5920005</v>
      </c>
      <c r="S2158" t="str">
        <f t="shared" si="166"/>
        <v>5920005-UT</v>
      </c>
      <c r="T2158" t="str">
        <f t="shared" si="167"/>
        <v>5920005-UT</v>
      </c>
      <c r="U2158" t="str">
        <f t="shared" si="168"/>
        <v>2</v>
      </c>
      <c r="V2158" t="str">
        <f t="shared" si="169"/>
        <v>UT</v>
      </c>
    </row>
    <row r="2159" spans="1:22" x14ac:dyDescent="0.35">
      <c r="A2159" t="str">
        <f>IF('Support - Calculation Detail'!A2159="","",LEFT('Support - Calculation Detail'!A2159,7)&amp;"-"&amp;RIGHT('Support - Calculation Detail'!A2159,2))</f>
        <v>5920006-UT</v>
      </c>
      <c r="B2159" t="str">
        <f>IF('Support - Calculation Detail'!C2159="","",'Support - Calculation Detail'!C2159)</f>
        <v>59</v>
      </c>
      <c r="C2159" t="str">
        <f>IF('Support - Calculation Detail'!B2159="","",'Support - Calculation Detail'!B2159)</f>
        <v>N</v>
      </c>
      <c r="D2159">
        <f>IF('Support - Calculation Detail'!D2159="","",'Support - Calculation Detail'!D2159)</f>
        <v>12057</v>
      </c>
      <c r="E2159">
        <f>IF('Support - Calculation Detail'!E2159="","",'Support - Calculation Detail'!E2159)</f>
        <v>0</v>
      </c>
      <c r="G2159">
        <f>IF('Support - Calculation Detail'!F2159="","",'Support - Calculation Detail'!F2159)</f>
        <v>12057</v>
      </c>
      <c r="H2159">
        <f>IF('Support - Calculation Detail'!G2159="","",'Support - Calculation Detail'!G2159)</f>
        <v>1.04</v>
      </c>
      <c r="I2159">
        <f>IF('Support - Calculation Detail'!H2159="","",'Support - Calculation Detail'!H2159)</f>
        <v>12539</v>
      </c>
      <c r="J2159">
        <f>IF('Support - Calculation Detail'!I2159="","",'Support - Calculation Detail'!I2159)</f>
        <v>0</v>
      </c>
      <c r="K2159">
        <f>IF('Support - Calculation Detail'!K2159="","",'Support - Calculation Detail'!K2159)</f>
        <v>12539</v>
      </c>
      <c r="L2159">
        <f>IF('Support - Calculation Detail'!L2159="","",'Support - Calculation Detail'!L2159)</f>
        <v>0</v>
      </c>
      <c r="M2159">
        <f>IF('Support - Calculation Detail'!M2159="","",'Support - Calculation Detail'!M2159)</f>
        <v>0</v>
      </c>
      <c r="N2159">
        <f>IF('Support - Calculation Detail'!N2159="","",'Support - Calculation Detail'!N2159)</f>
        <v>0</v>
      </c>
      <c r="P2159">
        <f>IF('Support - Calculation Detail'!O2159="","",'Support - Calculation Detail'!O2159)</f>
        <v>12539</v>
      </c>
      <c r="Q2159" t="b">
        <v>1</v>
      </c>
      <c r="R2159" t="str">
        <f t="shared" si="165"/>
        <v>5920006</v>
      </c>
      <c r="S2159" t="str">
        <f t="shared" si="166"/>
        <v>5920006-UT</v>
      </c>
      <c r="T2159" t="str">
        <f t="shared" si="167"/>
        <v>5920006-UT</v>
      </c>
      <c r="U2159" t="str">
        <f t="shared" si="168"/>
        <v>2</v>
      </c>
      <c r="V2159" t="str">
        <f t="shared" si="169"/>
        <v>UT</v>
      </c>
    </row>
    <row r="2160" spans="1:22" x14ac:dyDescent="0.35">
      <c r="A2160" t="str">
        <f>IF('Support - Calculation Detail'!A2160="","",LEFT('Support - Calculation Detail'!A2160,7)&amp;"-"&amp;RIGHT('Support - Calculation Detail'!A2160,2))</f>
        <v>5920007-UT</v>
      </c>
      <c r="B2160" t="str">
        <f>IF('Support - Calculation Detail'!C2160="","",'Support - Calculation Detail'!C2160)</f>
        <v>59</v>
      </c>
      <c r="C2160" t="str">
        <f>IF('Support - Calculation Detail'!B2160="","",'Support - Calculation Detail'!B2160)</f>
        <v>N</v>
      </c>
      <c r="D2160">
        <f>IF('Support - Calculation Detail'!D2160="","",'Support - Calculation Detail'!D2160)</f>
        <v>12636</v>
      </c>
      <c r="E2160">
        <f>IF('Support - Calculation Detail'!E2160="","",'Support - Calculation Detail'!E2160)</f>
        <v>0</v>
      </c>
      <c r="G2160">
        <f>IF('Support - Calculation Detail'!F2160="","",'Support - Calculation Detail'!F2160)</f>
        <v>12636</v>
      </c>
      <c r="H2160">
        <f>IF('Support - Calculation Detail'!G2160="","",'Support - Calculation Detail'!G2160)</f>
        <v>1.04</v>
      </c>
      <c r="I2160">
        <f>IF('Support - Calculation Detail'!H2160="","",'Support - Calculation Detail'!H2160)</f>
        <v>13141</v>
      </c>
      <c r="J2160">
        <f>IF('Support - Calculation Detail'!I2160="","",'Support - Calculation Detail'!I2160)</f>
        <v>0</v>
      </c>
      <c r="K2160">
        <f>IF('Support - Calculation Detail'!K2160="","",'Support - Calculation Detail'!K2160)</f>
        <v>13141</v>
      </c>
      <c r="L2160">
        <f>IF('Support - Calculation Detail'!L2160="","",'Support - Calculation Detail'!L2160)</f>
        <v>0</v>
      </c>
      <c r="M2160">
        <f>IF('Support - Calculation Detail'!M2160="","",'Support - Calculation Detail'!M2160)</f>
        <v>0</v>
      </c>
      <c r="N2160">
        <f>IF('Support - Calculation Detail'!N2160="","",'Support - Calculation Detail'!N2160)</f>
        <v>0</v>
      </c>
      <c r="P2160">
        <f>IF('Support - Calculation Detail'!O2160="","",'Support - Calculation Detail'!O2160)</f>
        <v>13141</v>
      </c>
      <c r="Q2160" t="b">
        <v>1</v>
      </c>
      <c r="R2160" t="str">
        <f t="shared" si="165"/>
        <v>5920007</v>
      </c>
      <c r="S2160" t="str">
        <f t="shared" si="166"/>
        <v>5920007-UT</v>
      </c>
      <c r="T2160" t="str">
        <f t="shared" si="167"/>
        <v>5920007-UT</v>
      </c>
      <c r="U2160" t="str">
        <f t="shared" si="168"/>
        <v>2</v>
      </c>
      <c r="V2160" t="str">
        <f t="shared" si="169"/>
        <v>UT</v>
      </c>
    </row>
    <row r="2161" spans="1:22" x14ac:dyDescent="0.35">
      <c r="A2161" t="str">
        <f>IF('Support - Calculation Detail'!A2161="","",LEFT('Support - Calculation Detail'!A2161,7)&amp;"-"&amp;RIGHT('Support - Calculation Detail'!A2161,2))</f>
        <v>5920008-UT</v>
      </c>
      <c r="B2161" t="str">
        <f>IF('Support - Calculation Detail'!C2161="","",'Support - Calculation Detail'!C2161)</f>
        <v>59</v>
      </c>
      <c r="C2161" t="str">
        <f>IF('Support - Calculation Detail'!B2161="","",'Support - Calculation Detail'!B2161)</f>
        <v>N</v>
      </c>
      <c r="D2161">
        <f>IF('Support - Calculation Detail'!D2161="","",'Support - Calculation Detail'!D2161)</f>
        <v>76930</v>
      </c>
      <c r="E2161">
        <f>IF('Support - Calculation Detail'!E2161="","",'Support - Calculation Detail'!E2161)</f>
        <v>0</v>
      </c>
      <c r="G2161">
        <f>IF('Support - Calculation Detail'!F2161="","",'Support - Calculation Detail'!F2161)</f>
        <v>76930</v>
      </c>
      <c r="H2161">
        <f>IF('Support - Calculation Detail'!G2161="","",'Support - Calculation Detail'!G2161)</f>
        <v>1.04</v>
      </c>
      <c r="I2161">
        <f>IF('Support - Calculation Detail'!H2161="","",'Support - Calculation Detail'!H2161)</f>
        <v>80007</v>
      </c>
      <c r="J2161">
        <f>IF('Support - Calculation Detail'!I2161="","",'Support - Calculation Detail'!I2161)</f>
        <v>0</v>
      </c>
      <c r="K2161">
        <f>IF('Support - Calculation Detail'!K2161="","",'Support - Calculation Detail'!K2161)</f>
        <v>80007</v>
      </c>
      <c r="L2161">
        <f>IF('Support - Calculation Detail'!L2161="","",'Support - Calculation Detail'!L2161)</f>
        <v>0</v>
      </c>
      <c r="M2161">
        <f>IF('Support - Calculation Detail'!M2161="","",'Support - Calculation Detail'!M2161)</f>
        <v>0</v>
      </c>
      <c r="N2161">
        <f>IF('Support - Calculation Detail'!N2161="","",'Support - Calculation Detail'!N2161)</f>
        <v>0</v>
      </c>
      <c r="P2161">
        <f>IF('Support - Calculation Detail'!O2161="","",'Support - Calculation Detail'!O2161)</f>
        <v>80007</v>
      </c>
      <c r="Q2161" t="b">
        <v>1</v>
      </c>
      <c r="R2161" t="str">
        <f t="shared" si="165"/>
        <v>5920008</v>
      </c>
      <c r="S2161" t="str">
        <f t="shared" si="166"/>
        <v>5920008-UT</v>
      </c>
      <c r="T2161" t="str">
        <f t="shared" si="167"/>
        <v>5920008-UT</v>
      </c>
      <c r="U2161" t="str">
        <f t="shared" si="168"/>
        <v>2</v>
      </c>
      <c r="V2161" t="str">
        <f t="shared" si="169"/>
        <v>UT</v>
      </c>
    </row>
    <row r="2162" spans="1:22" x14ac:dyDescent="0.35">
      <c r="A2162" t="str">
        <f>IF('Support - Calculation Detail'!A2162="","",LEFT('Support - Calculation Detail'!A2162,7)&amp;"-"&amp;RIGHT('Support - Calculation Detail'!A2162,2))</f>
        <v>5920009-UT</v>
      </c>
      <c r="B2162" t="str">
        <f>IF('Support - Calculation Detail'!C2162="","",'Support - Calculation Detail'!C2162)</f>
        <v>59</v>
      </c>
      <c r="C2162" t="str">
        <f>IF('Support - Calculation Detail'!B2162="","",'Support - Calculation Detail'!B2162)</f>
        <v>N</v>
      </c>
      <c r="D2162">
        <f>IF('Support - Calculation Detail'!D2162="","",'Support - Calculation Detail'!D2162)</f>
        <v>14081</v>
      </c>
      <c r="E2162">
        <f>IF('Support - Calculation Detail'!E2162="","",'Support - Calculation Detail'!E2162)</f>
        <v>0</v>
      </c>
      <c r="G2162">
        <f>IF('Support - Calculation Detail'!F2162="","",'Support - Calculation Detail'!F2162)</f>
        <v>14081</v>
      </c>
      <c r="H2162">
        <f>IF('Support - Calculation Detail'!G2162="","",'Support - Calculation Detail'!G2162)</f>
        <v>1.04</v>
      </c>
      <c r="I2162">
        <f>IF('Support - Calculation Detail'!H2162="","",'Support - Calculation Detail'!H2162)</f>
        <v>14644</v>
      </c>
      <c r="J2162">
        <f>IF('Support - Calculation Detail'!I2162="","",'Support - Calculation Detail'!I2162)</f>
        <v>0</v>
      </c>
      <c r="K2162">
        <f>IF('Support - Calculation Detail'!K2162="","",'Support - Calculation Detail'!K2162)</f>
        <v>14644</v>
      </c>
      <c r="L2162">
        <f>IF('Support - Calculation Detail'!L2162="","",'Support - Calculation Detail'!L2162)</f>
        <v>0</v>
      </c>
      <c r="M2162">
        <f>IF('Support - Calculation Detail'!M2162="","",'Support - Calculation Detail'!M2162)</f>
        <v>0</v>
      </c>
      <c r="N2162">
        <f>IF('Support - Calculation Detail'!N2162="","",'Support - Calculation Detail'!N2162)</f>
        <v>0</v>
      </c>
      <c r="P2162">
        <f>IF('Support - Calculation Detail'!O2162="","",'Support - Calculation Detail'!O2162)</f>
        <v>14644</v>
      </c>
      <c r="Q2162" t="b">
        <v>1</v>
      </c>
      <c r="R2162" t="str">
        <f t="shared" si="165"/>
        <v>5920009</v>
      </c>
      <c r="S2162" t="str">
        <f t="shared" si="166"/>
        <v>5920009-UT</v>
      </c>
      <c r="T2162" t="str">
        <f t="shared" si="167"/>
        <v>5920009-UT</v>
      </c>
      <c r="U2162" t="str">
        <f t="shared" si="168"/>
        <v>2</v>
      </c>
      <c r="V2162" t="str">
        <f t="shared" si="169"/>
        <v>UT</v>
      </c>
    </row>
    <row r="2163" spans="1:22" x14ac:dyDescent="0.35">
      <c r="A2163" t="str">
        <f>IF('Support - Calculation Detail'!A2163="","",LEFT('Support - Calculation Detail'!A2163,7)&amp;"-"&amp;RIGHT('Support - Calculation Detail'!A2163,2))</f>
        <v>5920010-UT</v>
      </c>
      <c r="B2163" t="str">
        <f>IF('Support - Calculation Detail'!C2163="","",'Support - Calculation Detail'!C2163)</f>
        <v>59</v>
      </c>
      <c r="C2163" t="str">
        <f>IF('Support - Calculation Detail'!B2163="","",'Support - Calculation Detail'!B2163)</f>
        <v>N</v>
      </c>
      <c r="D2163">
        <f>IF('Support - Calculation Detail'!D2163="","",'Support - Calculation Detail'!D2163)</f>
        <v>17517</v>
      </c>
      <c r="E2163">
        <f>IF('Support - Calculation Detail'!E2163="","",'Support - Calculation Detail'!E2163)</f>
        <v>0</v>
      </c>
      <c r="G2163">
        <f>IF('Support - Calculation Detail'!F2163="","",'Support - Calculation Detail'!F2163)</f>
        <v>17517</v>
      </c>
      <c r="H2163">
        <f>IF('Support - Calculation Detail'!G2163="","",'Support - Calculation Detail'!G2163)</f>
        <v>1.04</v>
      </c>
      <c r="I2163">
        <f>IF('Support - Calculation Detail'!H2163="","",'Support - Calculation Detail'!H2163)</f>
        <v>18218</v>
      </c>
      <c r="J2163">
        <f>IF('Support - Calculation Detail'!I2163="","",'Support - Calculation Detail'!I2163)</f>
        <v>0</v>
      </c>
      <c r="K2163">
        <f>IF('Support - Calculation Detail'!K2163="","",'Support - Calculation Detail'!K2163)</f>
        <v>18218</v>
      </c>
      <c r="L2163">
        <f>IF('Support - Calculation Detail'!L2163="","",'Support - Calculation Detail'!L2163)</f>
        <v>0</v>
      </c>
      <c r="M2163">
        <f>IF('Support - Calculation Detail'!M2163="","",'Support - Calculation Detail'!M2163)</f>
        <v>0</v>
      </c>
      <c r="N2163">
        <f>IF('Support - Calculation Detail'!N2163="","",'Support - Calculation Detail'!N2163)</f>
        <v>0</v>
      </c>
      <c r="P2163">
        <f>IF('Support - Calculation Detail'!O2163="","",'Support - Calculation Detail'!O2163)</f>
        <v>18218</v>
      </c>
      <c r="Q2163" t="b">
        <v>1</v>
      </c>
      <c r="R2163" t="str">
        <f t="shared" si="165"/>
        <v>5920010</v>
      </c>
      <c r="S2163" t="str">
        <f t="shared" si="166"/>
        <v>5920010-UT</v>
      </c>
      <c r="T2163" t="str">
        <f t="shared" si="167"/>
        <v>5920010-UT</v>
      </c>
      <c r="U2163" t="str">
        <f t="shared" si="168"/>
        <v>2</v>
      </c>
      <c r="V2163" t="str">
        <f t="shared" si="169"/>
        <v>UT</v>
      </c>
    </row>
    <row r="2164" spans="1:22" x14ac:dyDescent="0.35">
      <c r="A2164" t="str">
        <f>IF('Support - Calculation Detail'!A2164="","",LEFT('Support - Calculation Detail'!A2164,7)&amp;"-"&amp;RIGHT('Support - Calculation Detail'!A2164,2))</f>
        <v>5950171-UT</v>
      </c>
      <c r="B2164" t="str">
        <f>IF('Support - Calculation Detail'!C2164="","",'Support - Calculation Detail'!C2164)</f>
        <v>59</v>
      </c>
      <c r="C2164" t="str">
        <f>IF('Support - Calculation Detail'!B2164="","",'Support - Calculation Detail'!B2164)</f>
        <v>N</v>
      </c>
      <c r="D2164">
        <f>IF('Support - Calculation Detail'!D2164="","",'Support - Calculation Detail'!D2164)</f>
        <v>104556</v>
      </c>
      <c r="E2164">
        <f>IF('Support - Calculation Detail'!E2164="","",'Support - Calculation Detail'!E2164)</f>
        <v>0</v>
      </c>
      <c r="G2164">
        <f>IF('Support - Calculation Detail'!F2164="","",'Support - Calculation Detail'!F2164)</f>
        <v>104556</v>
      </c>
      <c r="H2164">
        <f>IF('Support - Calculation Detail'!G2164="","",'Support - Calculation Detail'!G2164)</f>
        <v>1.04</v>
      </c>
      <c r="I2164">
        <f>IF('Support - Calculation Detail'!H2164="","",'Support - Calculation Detail'!H2164)</f>
        <v>108738</v>
      </c>
      <c r="J2164">
        <f>IF('Support - Calculation Detail'!I2164="","",'Support - Calculation Detail'!I2164)</f>
        <v>0</v>
      </c>
      <c r="K2164">
        <f>IF('Support - Calculation Detail'!K2164="","",'Support - Calculation Detail'!K2164)</f>
        <v>108738</v>
      </c>
      <c r="L2164">
        <f>IF('Support - Calculation Detail'!L2164="","",'Support - Calculation Detail'!L2164)</f>
        <v>0</v>
      </c>
      <c r="M2164">
        <f>IF('Support - Calculation Detail'!M2164="","",'Support - Calculation Detail'!M2164)</f>
        <v>0</v>
      </c>
      <c r="N2164">
        <f>IF('Support - Calculation Detail'!N2164="","",'Support - Calculation Detail'!N2164)</f>
        <v>0</v>
      </c>
      <c r="P2164">
        <f>IF('Support - Calculation Detail'!O2164="","",'Support - Calculation Detail'!O2164)</f>
        <v>108738</v>
      </c>
      <c r="Q2164" t="b">
        <v>1</v>
      </c>
      <c r="R2164" t="str">
        <f t="shared" si="165"/>
        <v>5950171</v>
      </c>
      <c r="S2164" t="str">
        <f t="shared" si="166"/>
        <v>5950171-UT</v>
      </c>
      <c r="T2164" t="str">
        <f t="shared" si="167"/>
        <v>5950171-UT</v>
      </c>
      <c r="U2164" t="str">
        <f t="shared" si="168"/>
        <v>5</v>
      </c>
      <c r="V2164" t="str">
        <f t="shared" si="169"/>
        <v>UT</v>
      </c>
    </row>
    <row r="2165" spans="1:22" x14ac:dyDescent="0.35">
      <c r="A2165" t="str">
        <f>IF('Support - Calculation Detail'!A2165="","",LEFT('Support - Calculation Detail'!A2165,7)&amp;"-"&amp;RIGHT('Support - Calculation Detail'!A2165,2))</f>
        <v>5950172-UT</v>
      </c>
      <c r="B2165" t="str">
        <f>IF('Support - Calculation Detail'!C2165="","",'Support - Calculation Detail'!C2165)</f>
        <v>59</v>
      </c>
      <c r="C2165" t="str">
        <f>IF('Support - Calculation Detail'!B2165="","",'Support - Calculation Detail'!B2165)</f>
        <v>N</v>
      </c>
      <c r="D2165">
        <f>IF('Support - Calculation Detail'!D2165="","",'Support - Calculation Detail'!D2165)</f>
        <v>106141</v>
      </c>
      <c r="E2165">
        <f>IF('Support - Calculation Detail'!E2165="","",'Support - Calculation Detail'!E2165)</f>
        <v>0</v>
      </c>
      <c r="G2165">
        <f>IF('Support - Calculation Detail'!F2165="","",'Support - Calculation Detail'!F2165)</f>
        <v>106141</v>
      </c>
      <c r="H2165">
        <f>IF('Support - Calculation Detail'!G2165="","",'Support - Calculation Detail'!G2165)</f>
        <v>1.04</v>
      </c>
      <c r="I2165">
        <f>IF('Support - Calculation Detail'!H2165="","",'Support - Calculation Detail'!H2165)</f>
        <v>110387</v>
      </c>
      <c r="J2165">
        <f>IF('Support - Calculation Detail'!I2165="","",'Support - Calculation Detail'!I2165)</f>
        <v>0</v>
      </c>
      <c r="K2165">
        <f>IF('Support - Calculation Detail'!K2165="","",'Support - Calculation Detail'!K2165)</f>
        <v>110387</v>
      </c>
      <c r="L2165">
        <f>IF('Support - Calculation Detail'!L2165="","",'Support - Calculation Detail'!L2165)</f>
        <v>0</v>
      </c>
      <c r="M2165">
        <f>IF('Support - Calculation Detail'!M2165="","",'Support - Calculation Detail'!M2165)</f>
        <v>0</v>
      </c>
      <c r="N2165">
        <f>IF('Support - Calculation Detail'!N2165="","",'Support - Calculation Detail'!N2165)</f>
        <v>0</v>
      </c>
      <c r="P2165">
        <f>IF('Support - Calculation Detail'!O2165="","",'Support - Calculation Detail'!O2165)</f>
        <v>110387</v>
      </c>
      <c r="Q2165" t="b">
        <v>1</v>
      </c>
      <c r="R2165" t="str">
        <f t="shared" si="165"/>
        <v>5950172</v>
      </c>
      <c r="S2165" t="str">
        <f t="shared" si="166"/>
        <v>5950172-UT</v>
      </c>
      <c r="T2165" t="str">
        <f t="shared" si="167"/>
        <v>5950172-UT</v>
      </c>
      <c r="U2165" t="str">
        <f t="shared" si="168"/>
        <v>5</v>
      </c>
      <c r="V2165" t="str">
        <f t="shared" si="169"/>
        <v>UT</v>
      </c>
    </row>
    <row r="2166" spans="1:22" x14ac:dyDescent="0.35">
      <c r="A2166" t="str">
        <f>IF('Support - Calculation Detail'!A2166="","",LEFT('Support - Calculation Detail'!A2166,7)&amp;"-"&amp;RIGHT('Support - Calculation Detail'!A2166,2))</f>
        <v>5950173-UT</v>
      </c>
      <c r="B2166" t="str">
        <f>IF('Support - Calculation Detail'!C2166="","",'Support - Calculation Detail'!C2166)</f>
        <v>59</v>
      </c>
      <c r="C2166" t="str">
        <f>IF('Support - Calculation Detail'!B2166="","",'Support - Calculation Detail'!B2166)</f>
        <v>N</v>
      </c>
      <c r="D2166">
        <f>IF('Support - Calculation Detail'!D2166="","",'Support - Calculation Detail'!D2166)</f>
        <v>199103</v>
      </c>
      <c r="E2166">
        <f>IF('Support - Calculation Detail'!E2166="","",'Support - Calculation Detail'!E2166)</f>
        <v>0</v>
      </c>
      <c r="G2166">
        <f>IF('Support - Calculation Detail'!F2166="","",'Support - Calculation Detail'!F2166)</f>
        <v>199103</v>
      </c>
      <c r="H2166">
        <f>IF('Support - Calculation Detail'!G2166="","",'Support - Calculation Detail'!G2166)</f>
        <v>1.04</v>
      </c>
      <c r="I2166">
        <f>IF('Support - Calculation Detail'!H2166="","",'Support - Calculation Detail'!H2166)</f>
        <v>207067</v>
      </c>
      <c r="J2166">
        <f>IF('Support - Calculation Detail'!I2166="","",'Support - Calculation Detail'!I2166)</f>
        <v>0</v>
      </c>
      <c r="K2166">
        <f>IF('Support - Calculation Detail'!K2166="","",'Support - Calculation Detail'!K2166)</f>
        <v>207067</v>
      </c>
      <c r="L2166">
        <f>IF('Support - Calculation Detail'!L2166="","",'Support - Calculation Detail'!L2166)</f>
        <v>0</v>
      </c>
      <c r="M2166">
        <f>IF('Support - Calculation Detail'!M2166="","",'Support - Calculation Detail'!M2166)</f>
        <v>0</v>
      </c>
      <c r="N2166">
        <f>IF('Support - Calculation Detail'!N2166="","",'Support - Calculation Detail'!N2166)</f>
        <v>0</v>
      </c>
      <c r="P2166">
        <f>IF('Support - Calculation Detail'!O2166="","",'Support - Calculation Detail'!O2166)</f>
        <v>207067</v>
      </c>
      <c r="Q2166" t="b">
        <v>1</v>
      </c>
      <c r="R2166" t="str">
        <f t="shared" si="165"/>
        <v>5950173</v>
      </c>
      <c r="S2166" t="str">
        <f t="shared" si="166"/>
        <v>5950173-UT</v>
      </c>
      <c r="T2166" t="str">
        <f t="shared" si="167"/>
        <v>5950173-UT</v>
      </c>
      <c r="U2166" t="str">
        <f t="shared" si="168"/>
        <v>5</v>
      </c>
      <c r="V2166" t="str">
        <f t="shared" si="169"/>
        <v>UT</v>
      </c>
    </row>
    <row r="2167" spans="1:22" x14ac:dyDescent="0.35">
      <c r="A2167" t="str">
        <f>IF('Support - Calculation Detail'!A2167="","",LEFT('Support - Calculation Detail'!A2167,7)&amp;"-"&amp;RIGHT('Support - Calculation Detail'!A2167,2))</f>
        <v>5930812-UT</v>
      </c>
      <c r="B2167" t="str">
        <f>IF('Support - Calculation Detail'!C2167="","",'Support - Calculation Detail'!C2167)</f>
        <v>59</v>
      </c>
      <c r="C2167" t="str">
        <f>IF('Support - Calculation Detail'!B2167="","",'Support - Calculation Detail'!B2167)</f>
        <v>N</v>
      </c>
      <c r="D2167">
        <f>IF('Support - Calculation Detail'!D2167="","",'Support - Calculation Detail'!D2167)</f>
        <v>811879</v>
      </c>
      <c r="E2167">
        <f>IF('Support - Calculation Detail'!E2167="","",'Support - Calculation Detail'!E2167)</f>
        <v>0</v>
      </c>
      <c r="G2167">
        <f>IF('Support - Calculation Detail'!F2167="","",'Support - Calculation Detail'!F2167)</f>
        <v>811879</v>
      </c>
      <c r="H2167">
        <f>IF('Support - Calculation Detail'!G2167="","",'Support - Calculation Detail'!G2167)</f>
        <v>1.04</v>
      </c>
      <c r="I2167">
        <f>IF('Support - Calculation Detail'!H2167="","",'Support - Calculation Detail'!H2167)</f>
        <v>844354</v>
      </c>
      <c r="J2167">
        <f>IF('Support - Calculation Detail'!I2167="","",'Support - Calculation Detail'!I2167)</f>
        <v>0</v>
      </c>
      <c r="K2167">
        <f>IF('Support - Calculation Detail'!K2167="","",'Support - Calculation Detail'!K2167)</f>
        <v>844354</v>
      </c>
      <c r="L2167">
        <f>IF('Support - Calculation Detail'!L2167="","",'Support - Calculation Detail'!L2167)</f>
        <v>0</v>
      </c>
      <c r="M2167">
        <f>IF('Support - Calculation Detail'!M2167="","",'Support - Calculation Detail'!M2167)</f>
        <v>0</v>
      </c>
      <c r="N2167">
        <f>IF('Support - Calculation Detail'!N2167="","",'Support - Calculation Detail'!N2167)</f>
        <v>0</v>
      </c>
      <c r="P2167">
        <f>IF('Support - Calculation Detail'!O2167="","",'Support - Calculation Detail'!O2167)</f>
        <v>844354</v>
      </c>
      <c r="Q2167" t="b">
        <v>1</v>
      </c>
      <c r="R2167" t="str">
        <f t="shared" si="165"/>
        <v>5930812</v>
      </c>
      <c r="S2167" t="str">
        <f t="shared" si="166"/>
        <v>5930812-UT</v>
      </c>
      <c r="T2167" t="str">
        <f t="shared" si="167"/>
        <v>5930812-UT</v>
      </c>
      <c r="U2167" t="str">
        <f t="shared" si="168"/>
        <v>3</v>
      </c>
      <c r="V2167" t="str">
        <f t="shared" si="169"/>
        <v>UT</v>
      </c>
    </row>
    <row r="2168" spans="1:22" x14ac:dyDescent="0.35">
      <c r="A2168" t="str">
        <f>IF('Support - Calculation Detail'!A2168="","",LEFT('Support - Calculation Detail'!A2168,7)&amp;"-"&amp;RIGHT('Support - Calculation Detail'!A2168,2))</f>
        <v>5930812-FT</v>
      </c>
      <c r="B2168" t="str">
        <f>IF('Support - Calculation Detail'!C2168="","",'Support - Calculation Detail'!C2168)</f>
        <v>59</v>
      </c>
      <c r="C2168" t="str">
        <f>IF('Support - Calculation Detail'!B2168="","",'Support - Calculation Detail'!B2168)</f>
        <v>N</v>
      </c>
      <c r="D2168">
        <f>IF('Support - Calculation Detail'!D2168="","",'Support - Calculation Detail'!D2168)</f>
        <v>1130244</v>
      </c>
      <c r="E2168">
        <f>IF('Support - Calculation Detail'!E2168="","",'Support - Calculation Detail'!E2168)</f>
        <v>0</v>
      </c>
      <c r="G2168">
        <f>IF('Support - Calculation Detail'!F2168="","",'Support - Calculation Detail'!F2168)</f>
        <v>1130244</v>
      </c>
      <c r="H2168">
        <f>IF('Support - Calculation Detail'!G2168="","",'Support - Calculation Detail'!G2168)</f>
        <v>1.04</v>
      </c>
      <c r="I2168">
        <f>IF('Support - Calculation Detail'!H2168="","",'Support - Calculation Detail'!H2168)</f>
        <v>1175454</v>
      </c>
      <c r="J2168">
        <f>IF('Support - Calculation Detail'!I2168="","",'Support - Calculation Detail'!I2168)</f>
        <v>0</v>
      </c>
      <c r="K2168">
        <f>IF('Support - Calculation Detail'!K2168="","",'Support - Calculation Detail'!K2168)</f>
        <v>1175454</v>
      </c>
      <c r="L2168">
        <f>IF('Support - Calculation Detail'!L2168="","",'Support - Calculation Detail'!L2168)</f>
        <v>0</v>
      </c>
      <c r="M2168">
        <f>IF('Support - Calculation Detail'!M2168="","",'Support - Calculation Detail'!M2168)</f>
        <v>0</v>
      </c>
      <c r="N2168">
        <f>IF('Support - Calculation Detail'!N2168="","",'Support - Calculation Detail'!N2168)</f>
        <v>0</v>
      </c>
      <c r="P2168">
        <f>IF('Support - Calculation Detail'!O2168="","",'Support - Calculation Detail'!O2168)</f>
        <v>1175454</v>
      </c>
      <c r="Q2168" t="b">
        <v>1</v>
      </c>
      <c r="R2168" t="str">
        <f t="shared" si="165"/>
        <v>5930812</v>
      </c>
      <c r="S2168" t="str">
        <f t="shared" si="166"/>
        <v>5930812-FT</v>
      </c>
      <c r="T2168" t="str">
        <f t="shared" si="167"/>
        <v>5930812-FT</v>
      </c>
      <c r="U2168" t="str">
        <f t="shared" si="168"/>
        <v>3</v>
      </c>
      <c r="V2168" t="str">
        <f t="shared" si="169"/>
        <v>FT</v>
      </c>
    </row>
    <row r="2169" spans="1:22" x14ac:dyDescent="0.35">
      <c r="A2169" t="str">
        <f>IF('Support - Calculation Detail'!A2169="","",LEFT('Support - Calculation Detail'!A2169,7)&amp;"-"&amp;RIGHT('Support - Calculation Detail'!A2169,2))</f>
        <v>5930813-UT</v>
      </c>
      <c r="B2169" t="str">
        <f>IF('Support - Calculation Detail'!C2169="","",'Support - Calculation Detail'!C2169)</f>
        <v>59</v>
      </c>
      <c r="C2169" t="str">
        <f>IF('Support - Calculation Detail'!B2169="","",'Support - Calculation Detail'!B2169)</f>
        <v>N</v>
      </c>
      <c r="D2169">
        <f>IF('Support - Calculation Detail'!D2169="","",'Support - Calculation Detail'!D2169)</f>
        <v>757368</v>
      </c>
      <c r="E2169">
        <f>IF('Support - Calculation Detail'!E2169="","",'Support - Calculation Detail'!E2169)</f>
        <v>0</v>
      </c>
      <c r="G2169">
        <f>IF('Support - Calculation Detail'!F2169="","",'Support - Calculation Detail'!F2169)</f>
        <v>757368</v>
      </c>
      <c r="H2169">
        <f>IF('Support - Calculation Detail'!G2169="","",'Support - Calculation Detail'!G2169)</f>
        <v>1.04</v>
      </c>
      <c r="I2169">
        <f>IF('Support - Calculation Detail'!H2169="","",'Support - Calculation Detail'!H2169)</f>
        <v>787663</v>
      </c>
      <c r="J2169">
        <f>IF('Support - Calculation Detail'!I2169="","",'Support - Calculation Detail'!I2169)</f>
        <v>0</v>
      </c>
      <c r="K2169">
        <f>IF('Support - Calculation Detail'!K2169="","",'Support - Calculation Detail'!K2169)</f>
        <v>787663</v>
      </c>
      <c r="L2169">
        <f>IF('Support - Calculation Detail'!L2169="","",'Support - Calculation Detail'!L2169)</f>
        <v>42938</v>
      </c>
      <c r="M2169">
        <f>IF('Support - Calculation Detail'!M2169="","",'Support - Calculation Detail'!M2169)</f>
        <v>0</v>
      </c>
      <c r="N2169">
        <f>IF('Support - Calculation Detail'!N2169="","",'Support - Calculation Detail'!N2169)</f>
        <v>0</v>
      </c>
      <c r="P2169">
        <f>IF('Support - Calculation Detail'!O2169="","",'Support - Calculation Detail'!O2169)</f>
        <v>830601</v>
      </c>
      <c r="Q2169" t="b">
        <v>1</v>
      </c>
      <c r="R2169" t="str">
        <f t="shared" si="165"/>
        <v>5930813</v>
      </c>
      <c r="S2169" t="str">
        <f t="shared" si="166"/>
        <v>5930813-UT</v>
      </c>
      <c r="T2169" t="str">
        <f t="shared" si="167"/>
        <v>5930813-UT</v>
      </c>
      <c r="U2169" t="str">
        <f t="shared" si="168"/>
        <v>3</v>
      </c>
      <c r="V2169" t="str">
        <f t="shared" si="169"/>
        <v>UT</v>
      </c>
    </row>
    <row r="2170" spans="1:22" x14ac:dyDescent="0.35">
      <c r="A2170" t="str">
        <f>IF('Support - Calculation Detail'!A2170="","",LEFT('Support - Calculation Detail'!A2170,7)&amp;"-"&amp;RIGHT('Support - Calculation Detail'!A2170,2))</f>
        <v>5930814-UT</v>
      </c>
      <c r="B2170" t="str">
        <f>IF('Support - Calculation Detail'!C2170="","",'Support - Calculation Detail'!C2170)</f>
        <v>59</v>
      </c>
      <c r="C2170" t="str">
        <f>IF('Support - Calculation Detail'!B2170="","",'Support - Calculation Detail'!B2170)</f>
        <v>N</v>
      </c>
      <c r="D2170">
        <f>IF('Support - Calculation Detail'!D2170="","",'Support - Calculation Detail'!D2170)</f>
        <v>689205</v>
      </c>
      <c r="E2170">
        <f>IF('Support - Calculation Detail'!E2170="","",'Support - Calculation Detail'!E2170)</f>
        <v>0</v>
      </c>
      <c r="G2170">
        <f>IF('Support - Calculation Detail'!F2170="","",'Support - Calculation Detail'!F2170)</f>
        <v>689205</v>
      </c>
      <c r="H2170">
        <f>IF('Support - Calculation Detail'!G2170="","",'Support - Calculation Detail'!G2170)</f>
        <v>1.04</v>
      </c>
      <c r="I2170">
        <f>IF('Support - Calculation Detail'!H2170="","",'Support - Calculation Detail'!H2170)</f>
        <v>716773</v>
      </c>
      <c r="J2170">
        <f>IF('Support - Calculation Detail'!I2170="","",'Support - Calculation Detail'!I2170)</f>
        <v>0</v>
      </c>
      <c r="K2170">
        <f>IF('Support - Calculation Detail'!K2170="","",'Support - Calculation Detail'!K2170)</f>
        <v>716773</v>
      </c>
      <c r="L2170">
        <f>IF('Support - Calculation Detail'!L2170="","",'Support - Calculation Detail'!L2170)</f>
        <v>63972</v>
      </c>
      <c r="M2170">
        <f>IF('Support - Calculation Detail'!M2170="","",'Support - Calculation Detail'!M2170)</f>
        <v>0</v>
      </c>
      <c r="N2170">
        <f>IF('Support - Calculation Detail'!N2170="","",'Support - Calculation Detail'!N2170)</f>
        <v>0</v>
      </c>
      <c r="P2170">
        <f>IF('Support - Calculation Detail'!O2170="","",'Support - Calculation Detail'!O2170)</f>
        <v>780745</v>
      </c>
      <c r="Q2170" t="b">
        <v>1</v>
      </c>
      <c r="R2170" t="str">
        <f t="shared" si="165"/>
        <v>5930814</v>
      </c>
      <c r="S2170" t="str">
        <f t="shared" si="166"/>
        <v>5930814-UT</v>
      </c>
      <c r="T2170" t="str">
        <f t="shared" si="167"/>
        <v>5930814-UT</v>
      </c>
      <c r="U2170" t="str">
        <f t="shared" si="168"/>
        <v>3</v>
      </c>
      <c r="V2170" t="str">
        <f t="shared" si="169"/>
        <v>UT</v>
      </c>
    </row>
    <row r="2171" spans="1:22" x14ac:dyDescent="0.35">
      <c r="A2171" t="str">
        <f>IF('Support - Calculation Detail'!A2171="","",LEFT('Support - Calculation Detail'!A2171,7)&amp;"-"&amp;RIGHT('Support - Calculation Detail'!A2171,2))</f>
        <v>5930815-UT</v>
      </c>
      <c r="B2171" t="str">
        <f>IF('Support - Calculation Detail'!C2171="","",'Support - Calculation Detail'!C2171)</f>
        <v>59</v>
      </c>
      <c r="C2171" t="str">
        <f>IF('Support - Calculation Detail'!B2171="","",'Support - Calculation Detail'!B2171)</f>
        <v>N</v>
      </c>
      <c r="D2171">
        <f>IF('Support - Calculation Detail'!D2171="","",'Support - Calculation Detail'!D2171)</f>
        <v>370671</v>
      </c>
      <c r="E2171">
        <f>IF('Support - Calculation Detail'!E2171="","",'Support - Calculation Detail'!E2171)</f>
        <v>0</v>
      </c>
      <c r="G2171">
        <f>IF('Support - Calculation Detail'!F2171="","",'Support - Calculation Detail'!F2171)</f>
        <v>370671</v>
      </c>
      <c r="H2171">
        <f>IF('Support - Calculation Detail'!G2171="","",'Support - Calculation Detail'!G2171)</f>
        <v>1.04</v>
      </c>
      <c r="I2171">
        <f>IF('Support - Calculation Detail'!H2171="","",'Support - Calculation Detail'!H2171)</f>
        <v>385498</v>
      </c>
      <c r="J2171">
        <f>IF('Support - Calculation Detail'!I2171="","",'Support - Calculation Detail'!I2171)</f>
        <v>0</v>
      </c>
      <c r="K2171">
        <f>IF('Support - Calculation Detail'!K2171="","",'Support - Calculation Detail'!K2171)</f>
        <v>385498</v>
      </c>
      <c r="L2171">
        <f>IF('Support - Calculation Detail'!L2171="","",'Support - Calculation Detail'!L2171)</f>
        <v>0</v>
      </c>
      <c r="M2171">
        <f>IF('Support - Calculation Detail'!M2171="","",'Support - Calculation Detail'!M2171)</f>
        <v>0</v>
      </c>
      <c r="N2171">
        <f>IF('Support - Calculation Detail'!N2171="","",'Support - Calculation Detail'!N2171)</f>
        <v>0</v>
      </c>
      <c r="P2171">
        <f>IF('Support - Calculation Detail'!O2171="","",'Support - Calculation Detail'!O2171)</f>
        <v>385498</v>
      </c>
      <c r="Q2171" t="b">
        <v>1</v>
      </c>
      <c r="R2171" t="str">
        <f t="shared" si="165"/>
        <v>5930815</v>
      </c>
      <c r="S2171" t="str">
        <f t="shared" si="166"/>
        <v>5930815-UT</v>
      </c>
      <c r="T2171" t="str">
        <f t="shared" si="167"/>
        <v>5930815-UT</v>
      </c>
      <c r="U2171" t="str">
        <f t="shared" si="168"/>
        <v>3</v>
      </c>
      <c r="V2171" t="str">
        <f t="shared" si="169"/>
        <v>UT</v>
      </c>
    </row>
    <row r="2172" spans="1:22" x14ac:dyDescent="0.35">
      <c r="A2172" t="str">
        <f>IF('Support - Calculation Detail'!A2172="","",LEFT('Support - Calculation Detail'!A2172,7)&amp;"-"&amp;RIGHT('Support - Calculation Detail'!A2172,2))</f>
        <v>5960992-UT</v>
      </c>
      <c r="B2172" t="str">
        <f>IF('Support - Calculation Detail'!C2172="","",'Support - Calculation Detail'!C2172)</f>
        <v>59</v>
      </c>
      <c r="C2172" t="str">
        <f>IF('Support - Calculation Detail'!B2172="","",'Support - Calculation Detail'!B2172)</f>
        <v>N</v>
      </c>
      <c r="D2172">
        <f>IF('Support - Calculation Detail'!D2172="","",'Support - Calculation Detail'!D2172)</f>
        <v>242869</v>
      </c>
      <c r="E2172">
        <f>IF('Support - Calculation Detail'!E2172="","",'Support - Calculation Detail'!E2172)</f>
        <v>0</v>
      </c>
      <c r="G2172">
        <f>IF('Support - Calculation Detail'!F2172="","",'Support - Calculation Detail'!F2172)</f>
        <v>242869</v>
      </c>
      <c r="H2172">
        <f>IF('Support - Calculation Detail'!G2172="","",'Support - Calculation Detail'!G2172)</f>
        <v>1.04</v>
      </c>
      <c r="I2172">
        <f>IF('Support - Calculation Detail'!H2172="","",'Support - Calculation Detail'!H2172)</f>
        <v>252584</v>
      </c>
      <c r="J2172">
        <f>IF('Support - Calculation Detail'!I2172="","",'Support - Calculation Detail'!I2172)</f>
        <v>0</v>
      </c>
      <c r="K2172">
        <f>IF('Support - Calculation Detail'!K2172="","",'Support - Calculation Detail'!K2172)</f>
        <v>252584</v>
      </c>
      <c r="L2172">
        <f>IF('Support - Calculation Detail'!L2172="","",'Support - Calculation Detail'!L2172)</f>
        <v>0</v>
      </c>
      <c r="M2172">
        <f>IF('Support - Calculation Detail'!M2172="","",'Support - Calculation Detail'!M2172)</f>
        <v>0</v>
      </c>
      <c r="N2172">
        <f>IF('Support - Calculation Detail'!N2172="","",'Support - Calculation Detail'!N2172)</f>
        <v>0</v>
      </c>
      <c r="P2172">
        <f>IF('Support - Calculation Detail'!O2172="","",'Support - Calculation Detail'!O2172)</f>
        <v>252584</v>
      </c>
      <c r="Q2172" t="b">
        <v>1</v>
      </c>
      <c r="R2172" t="str">
        <f t="shared" si="165"/>
        <v>5960992</v>
      </c>
      <c r="S2172" t="str">
        <f t="shared" si="166"/>
        <v>5960992-UT</v>
      </c>
      <c r="T2172" t="str">
        <f t="shared" si="167"/>
        <v>5960992-UT</v>
      </c>
      <c r="U2172" t="str">
        <f t="shared" si="168"/>
        <v>6</v>
      </c>
      <c r="V2172" t="str">
        <f t="shared" si="169"/>
        <v>UT</v>
      </c>
    </row>
    <row r="2173" spans="1:22" x14ac:dyDescent="0.35">
      <c r="A2173" t="str">
        <f>IF('Support - Calculation Detail'!A2173="","",LEFT('Support - Calculation Detail'!A2173,7)&amp;"-"&amp;RIGHT('Support - Calculation Detail'!A2173,2))</f>
        <v>5961063-UT</v>
      </c>
      <c r="B2173" t="str">
        <f>IF('Support - Calculation Detail'!C2173="","",'Support - Calculation Detail'!C2173)</f>
        <v>59</v>
      </c>
      <c r="C2173" t="str">
        <f>IF('Support - Calculation Detail'!B2173="","",'Support - Calculation Detail'!B2173)</f>
        <v>N</v>
      </c>
      <c r="D2173">
        <f>IF('Support - Calculation Detail'!D2173="","",'Support - Calculation Detail'!D2173)</f>
        <v>471606</v>
      </c>
      <c r="E2173">
        <f>IF('Support - Calculation Detail'!E2173="","",'Support - Calculation Detail'!E2173)</f>
        <v>0</v>
      </c>
      <c r="G2173">
        <f>IF('Support - Calculation Detail'!F2173="","",'Support - Calculation Detail'!F2173)</f>
        <v>471606</v>
      </c>
      <c r="H2173">
        <f>IF('Support - Calculation Detail'!G2173="","",'Support - Calculation Detail'!G2173)</f>
        <v>1.04</v>
      </c>
      <c r="I2173">
        <f>IF('Support - Calculation Detail'!H2173="","",'Support - Calculation Detail'!H2173)</f>
        <v>490470</v>
      </c>
      <c r="J2173">
        <f>IF('Support - Calculation Detail'!I2173="","",'Support - Calculation Detail'!I2173)</f>
        <v>0</v>
      </c>
      <c r="K2173">
        <f>IF('Support - Calculation Detail'!K2173="","",'Support - Calculation Detail'!K2173)</f>
        <v>490470</v>
      </c>
      <c r="L2173">
        <f>IF('Support - Calculation Detail'!L2173="","",'Support - Calculation Detail'!L2173)</f>
        <v>0</v>
      </c>
      <c r="M2173">
        <f>IF('Support - Calculation Detail'!M2173="","",'Support - Calculation Detail'!M2173)</f>
        <v>0</v>
      </c>
      <c r="N2173">
        <f>IF('Support - Calculation Detail'!N2173="","",'Support - Calculation Detail'!N2173)</f>
        <v>0</v>
      </c>
      <c r="P2173">
        <f>IF('Support - Calculation Detail'!O2173="","",'Support - Calculation Detail'!O2173)</f>
        <v>490470</v>
      </c>
      <c r="Q2173" t="b">
        <v>1</v>
      </c>
      <c r="R2173" t="str">
        <f t="shared" si="165"/>
        <v>5961063</v>
      </c>
      <c r="S2173" t="str">
        <f t="shared" si="166"/>
        <v>5961063-UT</v>
      </c>
      <c r="T2173" t="str">
        <f t="shared" si="167"/>
        <v>5961063-UT</v>
      </c>
      <c r="U2173" t="str">
        <f t="shared" si="168"/>
        <v>6</v>
      </c>
      <c r="V2173" t="str">
        <f t="shared" si="169"/>
        <v>UT</v>
      </c>
    </row>
    <row r="2174" spans="1:22" x14ac:dyDescent="0.35">
      <c r="A2174" t="str">
        <f>IF('Support - Calculation Detail'!A2174="","",LEFT('Support - Calculation Detail'!A2174,7)&amp;"-"&amp;RIGHT('Support - Calculation Detail'!A2174,2))</f>
        <v>5946145-SO</v>
      </c>
      <c r="B2174" t="str">
        <f>IF('Support - Calculation Detail'!C2174="","",'Support - Calculation Detail'!C2174)</f>
        <v>59</v>
      </c>
      <c r="C2174" t="str">
        <f>IF('Support - Calculation Detail'!B2174="","",'Support - Calculation Detail'!B2174)</f>
        <v>N</v>
      </c>
      <c r="D2174">
        <f>IF('Support - Calculation Detail'!D2174="","",'Support - Calculation Detail'!D2174)</f>
        <v>1627427</v>
      </c>
      <c r="E2174">
        <f>IF('Support - Calculation Detail'!E2174="","",'Support - Calculation Detail'!E2174)</f>
        <v>0</v>
      </c>
      <c r="G2174">
        <f>IF('Support - Calculation Detail'!F2174="","",'Support - Calculation Detail'!F2174)</f>
        <v>1627427</v>
      </c>
      <c r="H2174">
        <f>IF('Support - Calculation Detail'!G2174="","",'Support - Calculation Detail'!G2174)</f>
        <v>1.04</v>
      </c>
      <c r="I2174">
        <f>IF('Support - Calculation Detail'!H2174="","",'Support - Calculation Detail'!H2174)</f>
        <v>1692524</v>
      </c>
      <c r="J2174">
        <f>IF('Support - Calculation Detail'!I2174="","",'Support - Calculation Detail'!I2174)</f>
        <v>0</v>
      </c>
      <c r="K2174">
        <f>IF('Support - Calculation Detail'!K2174="","",'Support - Calculation Detail'!K2174)</f>
        <v>1692524</v>
      </c>
      <c r="L2174">
        <f>IF('Support - Calculation Detail'!L2174="","",'Support - Calculation Detail'!L2174)</f>
        <v>0</v>
      </c>
      <c r="M2174">
        <f>IF('Support - Calculation Detail'!M2174="","",'Support - Calculation Detail'!M2174)</f>
        <v>0</v>
      </c>
      <c r="N2174">
        <f>IF('Support - Calculation Detail'!N2174="","",'Support - Calculation Detail'!N2174)</f>
        <v>0</v>
      </c>
      <c r="P2174">
        <f>IF('Support - Calculation Detail'!O2174="","",'Support - Calculation Detail'!O2174)</f>
        <v>1692524</v>
      </c>
      <c r="Q2174" t="b">
        <v>1</v>
      </c>
      <c r="R2174" t="str">
        <f t="shared" si="165"/>
        <v>5946145</v>
      </c>
      <c r="S2174" t="str">
        <f t="shared" si="166"/>
        <v>5946145-SO</v>
      </c>
      <c r="T2174" t="str">
        <f t="shared" si="167"/>
        <v>5946145-SO</v>
      </c>
      <c r="U2174" t="str">
        <f t="shared" si="168"/>
        <v>4</v>
      </c>
      <c r="V2174" t="str">
        <f t="shared" si="169"/>
        <v>SO</v>
      </c>
    </row>
    <row r="2175" spans="1:22" x14ac:dyDescent="0.35">
      <c r="A2175" t="str">
        <f>IF('Support - Calculation Detail'!A2175="","",LEFT('Support - Calculation Detail'!A2175,7)&amp;"-"&amp;RIGHT('Support - Calculation Detail'!A2175,2))</f>
        <v>5946155-SO</v>
      </c>
      <c r="B2175" t="str">
        <f>IF('Support - Calculation Detail'!C2175="","",'Support - Calculation Detail'!C2175)</f>
        <v>59</v>
      </c>
      <c r="C2175" t="str">
        <f>IF('Support - Calculation Detail'!B2175="","",'Support - Calculation Detail'!B2175)</f>
        <v>N</v>
      </c>
      <c r="D2175">
        <f>IF('Support - Calculation Detail'!D2175="","",'Support - Calculation Detail'!D2175)</f>
        <v>2479625</v>
      </c>
      <c r="E2175">
        <f>IF('Support - Calculation Detail'!E2175="","",'Support - Calculation Detail'!E2175)</f>
        <v>0</v>
      </c>
      <c r="G2175">
        <f>IF('Support - Calculation Detail'!F2175="","",'Support - Calculation Detail'!F2175)</f>
        <v>2479625</v>
      </c>
      <c r="H2175">
        <f>IF('Support - Calculation Detail'!G2175="","",'Support - Calculation Detail'!G2175)</f>
        <v>1.04</v>
      </c>
      <c r="I2175">
        <f>IF('Support - Calculation Detail'!H2175="","",'Support - Calculation Detail'!H2175)</f>
        <v>2578810</v>
      </c>
      <c r="J2175">
        <f>IF('Support - Calculation Detail'!I2175="","",'Support - Calculation Detail'!I2175)</f>
        <v>0</v>
      </c>
      <c r="K2175">
        <f>IF('Support - Calculation Detail'!K2175="","",'Support - Calculation Detail'!K2175)</f>
        <v>2578810</v>
      </c>
      <c r="L2175">
        <f>IF('Support - Calculation Detail'!L2175="","",'Support - Calculation Detail'!L2175)</f>
        <v>0</v>
      </c>
      <c r="M2175">
        <f>IF('Support - Calculation Detail'!M2175="","",'Support - Calculation Detail'!M2175)</f>
        <v>0</v>
      </c>
      <c r="N2175">
        <f>IF('Support - Calculation Detail'!N2175="","",'Support - Calculation Detail'!N2175)</f>
        <v>0</v>
      </c>
      <c r="P2175">
        <f>IF('Support - Calculation Detail'!O2175="","",'Support - Calculation Detail'!O2175)</f>
        <v>2578810</v>
      </c>
      <c r="Q2175" t="b">
        <v>1</v>
      </c>
      <c r="R2175" t="str">
        <f t="shared" si="165"/>
        <v>5946155</v>
      </c>
      <c r="S2175" t="str">
        <f t="shared" si="166"/>
        <v>5946155-SO</v>
      </c>
      <c r="T2175" t="str">
        <f t="shared" si="167"/>
        <v>5946155-SO</v>
      </c>
      <c r="U2175" t="str">
        <f t="shared" si="168"/>
        <v>4</v>
      </c>
      <c r="V2175" t="str">
        <f t="shared" si="169"/>
        <v>SO</v>
      </c>
    </row>
    <row r="2176" spans="1:22" x14ac:dyDescent="0.35">
      <c r="A2176" t="str">
        <f>IF('Support - Calculation Detail'!A2176="","",LEFT('Support - Calculation Detail'!A2176,7)&amp;"-"&amp;RIGHT('Support - Calculation Detail'!A2176,2))</f>
        <v>5946160-SO</v>
      </c>
      <c r="B2176" t="str">
        <f>IF('Support - Calculation Detail'!C2176="","",'Support - Calculation Detail'!C2176)</f>
        <v>59</v>
      </c>
      <c r="C2176" t="str">
        <f>IF('Support - Calculation Detail'!B2176="","",'Support - Calculation Detail'!B2176)</f>
        <v>N</v>
      </c>
      <c r="D2176">
        <f>IF('Support - Calculation Detail'!D2176="","",'Support - Calculation Detail'!D2176)</f>
        <v>2085445</v>
      </c>
      <c r="E2176">
        <f>IF('Support - Calculation Detail'!E2176="","",'Support - Calculation Detail'!E2176)</f>
        <v>0</v>
      </c>
      <c r="G2176">
        <f>IF('Support - Calculation Detail'!F2176="","",'Support - Calculation Detail'!F2176)</f>
        <v>2085445</v>
      </c>
      <c r="H2176">
        <f>IF('Support - Calculation Detail'!G2176="","",'Support - Calculation Detail'!G2176)</f>
        <v>1.04</v>
      </c>
      <c r="I2176">
        <f>IF('Support - Calculation Detail'!H2176="","",'Support - Calculation Detail'!H2176)</f>
        <v>2168863</v>
      </c>
      <c r="J2176">
        <f>IF('Support - Calculation Detail'!I2176="","",'Support - Calculation Detail'!I2176)</f>
        <v>0</v>
      </c>
      <c r="K2176">
        <f>IF('Support - Calculation Detail'!K2176="","",'Support - Calculation Detail'!K2176)</f>
        <v>2168863</v>
      </c>
      <c r="L2176">
        <f>IF('Support - Calculation Detail'!L2176="","",'Support - Calculation Detail'!L2176)</f>
        <v>0</v>
      </c>
      <c r="M2176">
        <f>IF('Support - Calculation Detail'!M2176="","",'Support - Calculation Detail'!M2176)</f>
        <v>0</v>
      </c>
      <c r="N2176">
        <f>IF('Support - Calculation Detail'!N2176="","",'Support - Calculation Detail'!N2176)</f>
        <v>0</v>
      </c>
      <c r="P2176">
        <f>IF('Support - Calculation Detail'!O2176="","",'Support - Calculation Detail'!O2176)</f>
        <v>2168863</v>
      </c>
      <c r="Q2176" t="b">
        <v>1</v>
      </c>
      <c r="R2176" t="str">
        <f t="shared" si="165"/>
        <v>5946160</v>
      </c>
      <c r="S2176" t="str">
        <f t="shared" si="166"/>
        <v>5946160-SO</v>
      </c>
      <c r="T2176" t="str">
        <f t="shared" si="167"/>
        <v>5946160-SO</v>
      </c>
      <c r="U2176" t="str">
        <f t="shared" si="168"/>
        <v>4</v>
      </c>
      <c r="V2176" t="str">
        <f t="shared" si="169"/>
        <v>SO</v>
      </c>
    </row>
    <row r="2177" spans="1:22" x14ac:dyDescent="0.35">
      <c r="A2177" t="str">
        <f>IF('Support - Calculation Detail'!A2177="","",LEFT('Support - Calculation Detail'!A2177,7)&amp;"-"&amp;RIGHT('Support - Calculation Detail'!A2177,2))</f>
        <v>6010000-UT</v>
      </c>
      <c r="B2177" t="str">
        <f>IF('Support - Calculation Detail'!C2177="","",'Support - Calculation Detail'!C2177)</f>
        <v>60</v>
      </c>
      <c r="C2177" t="str">
        <f>IF('Support - Calculation Detail'!B2177="","",'Support - Calculation Detail'!B2177)</f>
        <v>N</v>
      </c>
      <c r="D2177">
        <f>IF('Support - Calculation Detail'!D2177="","",'Support - Calculation Detail'!D2177)</f>
        <v>4292853</v>
      </c>
      <c r="E2177">
        <f>IF('Support - Calculation Detail'!E2177="","",'Support - Calculation Detail'!E2177)</f>
        <v>0</v>
      </c>
      <c r="G2177">
        <f>IF('Support - Calculation Detail'!F2177="","",'Support - Calculation Detail'!F2177)</f>
        <v>4292853</v>
      </c>
      <c r="H2177">
        <f>IF('Support - Calculation Detail'!G2177="","",'Support - Calculation Detail'!G2177)</f>
        <v>1.04</v>
      </c>
      <c r="I2177">
        <f>IF('Support - Calculation Detail'!H2177="","",'Support - Calculation Detail'!H2177)</f>
        <v>4464567</v>
      </c>
      <c r="J2177">
        <f>IF('Support - Calculation Detail'!I2177="","",'Support - Calculation Detail'!I2177)</f>
        <v>0</v>
      </c>
      <c r="K2177">
        <f>IF('Support - Calculation Detail'!K2177="","",'Support - Calculation Detail'!K2177)</f>
        <v>4464567</v>
      </c>
      <c r="L2177">
        <f>IF('Support - Calculation Detail'!L2177="","",'Support - Calculation Detail'!L2177)</f>
        <v>156620</v>
      </c>
      <c r="M2177">
        <f>IF('Support - Calculation Detail'!M2177="","",'Support - Calculation Detail'!M2177)</f>
        <v>117806</v>
      </c>
      <c r="N2177">
        <f>IF('Support - Calculation Detail'!N2177="","",'Support - Calculation Detail'!N2177)</f>
        <v>352903.69991206017</v>
      </c>
      <c r="P2177">
        <f>IF('Support - Calculation Detail'!O2177="","",'Support - Calculation Detail'!O2177)</f>
        <v>5091896.6999120601</v>
      </c>
      <c r="Q2177" t="b">
        <v>1</v>
      </c>
      <c r="R2177" t="str">
        <f t="shared" si="165"/>
        <v>6010000</v>
      </c>
      <c r="S2177" t="str">
        <f t="shared" si="166"/>
        <v>6010000-UT</v>
      </c>
      <c r="T2177" t="str">
        <f t="shared" si="167"/>
        <v>6010000-UT</v>
      </c>
      <c r="U2177" t="str">
        <f t="shared" si="168"/>
        <v>1</v>
      </c>
      <c r="V2177" t="str">
        <f t="shared" si="169"/>
        <v>UT</v>
      </c>
    </row>
    <row r="2178" spans="1:22" x14ac:dyDescent="0.35">
      <c r="A2178" t="str">
        <f>IF('Support - Calculation Detail'!A2178="","",LEFT('Support - Calculation Detail'!A2178,7)&amp;"-"&amp;RIGHT('Support - Calculation Detail'!A2178,2))</f>
        <v>6020001-UT</v>
      </c>
      <c r="B2178" t="str">
        <f>IF('Support - Calculation Detail'!C2178="","",'Support - Calculation Detail'!C2178)</f>
        <v>60</v>
      </c>
      <c r="C2178" t="str">
        <f>IF('Support - Calculation Detail'!B2178="","",'Support - Calculation Detail'!B2178)</f>
        <v>N</v>
      </c>
      <c r="D2178">
        <f>IF('Support - Calculation Detail'!D2178="","",'Support - Calculation Detail'!D2178)</f>
        <v>13370</v>
      </c>
      <c r="E2178">
        <f>IF('Support - Calculation Detail'!E2178="","",'Support - Calculation Detail'!E2178)</f>
        <v>0</v>
      </c>
      <c r="G2178">
        <f>IF('Support - Calculation Detail'!F2178="","",'Support - Calculation Detail'!F2178)</f>
        <v>13370</v>
      </c>
      <c r="H2178">
        <f>IF('Support - Calculation Detail'!G2178="","",'Support - Calculation Detail'!G2178)</f>
        <v>1.04</v>
      </c>
      <c r="I2178">
        <f>IF('Support - Calculation Detail'!H2178="","",'Support - Calculation Detail'!H2178)</f>
        <v>13905</v>
      </c>
      <c r="J2178">
        <f>IF('Support - Calculation Detail'!I2178="","",'Support - Calculation Detail'!I2178)</f>
        <v>0</v>
      </c>
      <c r="K2178">
        <f>IF('Support - Calculation Detail'!K2178="","",'Support - Calculation Detail'!K2178)</f>
        <v>13905</v>
      </c>
      <c r="L2178">
        <f>IF('Support - Calculation Detail'!L2178="","",'Support - Calculation Detail'!L2178)</f>
        <v>0</v>
      </c>
      <c r="M2178">
        <f>IF('Support - Calculation Detail'!M2178="","",'Support - Calculation Detail'!M2178)</f>
        <v>0</v>
      </c>
      <c r="N2178">
        <f>IF('Support - Calculation Detail'!N2178="","",'Support - Calculation Detail'!N2178)</f>
        <v>0</v>
      </c>
      <c r="P2178">
        <f>IF('Support - Calculation Detail'!O2178="","",'Support - Calculation Detail'!O2178)</f>
        <v>13905</v>
      </c>
      <c r="Q2178" t="b">
        <v>1</v>
      </c>
      <c r="R2178" t="str">
        <f t="shared" si="165"/>
        <v>6020001</v>
      </c>
      <c r="S2178" t="str">
        <f t="shared" si="166"/>
        <v>6020001-UT</v>
      </c>
      <c r="T2178" t="str">
        <f t="shared" si="167"/>
        <v>6020001-UT</v>
      </c>
      <c r="U2178" t="str">
        <f t="shared" si="168"/>
        <v>2</v>
      </c>
      <c r="V2178" t="str">
        <f t="shared" si="169"/>
        <v>UT</v>
      </c>
    </row>
    <row r="2179" spans="1:22" x14ac:dyDescent="0.35">
      <c r="A2179" t="str">
        <f>IF('Support - Calculation Detail'!A2179="","",LEFT('Support - Calculation Detail'!A2179,7)&amp;"-"&amp;RIGHT('Support - Calculation Detail'!A2179,2))</f>
        <v>6020001-TF</v>
      </c>
      <c r="B2179" t="str">
        <f>IF('Support - Calculation Detail'!C2179="","",'Support - Calculation Detail'!C2179)</f>
        <v>60</v>
      </c>
      <c r="C2179" t="str">
        <f>IF('Support - Calculation Detail'!B2179="","",'Support - Calculation Detail'!B2179)</f>
        <v>N</v>
      </c>
      <c r="D2179">
        <f>IF('Support - Calculation Detail'!D2179="","",'Support - Calculation Detail'!D2179)</f>
        <v>34893</v>
      </c>
      <c r="E2179">
        <f>IF('Support - Calculation Detail'!E2179="","",'Support - Calculation Detail'!E2179)</f>
        <v>0</v>
      </c>
      <c r="G2179">
        <f>IF('Support - Calculation Detail'!F2179="","",'Support - Calculation Detail'!F2179)</f>
        <v>34893</v>
      </c>
      <c r="H2179">
        <f>IF('Support - Calculation Detail'!G2179="","",'Support - Calculation Detail'!G2179)</f>
        <v>1.04</v>
      </c>
      <c r="I2179">
        <f>IF('Support - Calculation Detail'!H2179="","",'Support - Calculation Detail'!H2179)</f>
        <v>36289</v>
      </c>
      <c r="J2179">
        <f>IF('Support - Calculation Detail'!I2179="","",'Support - Calculation Detail'!I2179)</f>
        <v>0</v>
      </c>
      <c r="K2179">
        <f>IF('Support - Calculation Detail'!K2179="","",'Support - Calculation Detail'!K2179)</f>
        <v>36289</v>
      </c>
      <c r="L2179">
        <f>IF('Support - Calculation Detail'!L2179="","",'Support - Calculation Detail'!L2179)</f>
        <v>0</v>
      </c>
      <c r="M2179">
        <f>IF('Support - Calculation Detail'!M2179="","",'Support - Calculation Detail'!M2179)</f>
        <v>0</v>
      </c>
      <c r="N2179">
        <f>IF('Support - Calculation Detail'!N2179="","",'Support - Calculation Detail'!N2179)</f>
        <v>0</v>
      </c>
      <c r="P2179">
        <f>IF('Support - Calculation Detail'!O2179="","",'Support - Calculation Detail'!O2179)</f>
        <v>36289</v>
      </c>
      <c r="Q2179" t="b">
        <v>1</v>
      </c>
      <c r="R2179" t="str">
        <f t="shared" ref="R2179:R2242" si="170">LEFT(A2179,7)</f>
        <v>6020001</v>
      </c>
      <c r="S2179" t="str">
        <f t="shared" ref="S2179:S2242" si="171">A2179</f>
        <v>6020001-TF</v>
      </c>
      <c r="T2179" t="str">
        <f t="shared" ref="T2179:T2242" si="172">S2179</f>
        <v>6020001-TF</v>
      </c>
      <c r="U2179" t="str">
        <f t="shared" ref="U2179:U2242" si="173">MID(S2179,3,1)</f>
        <v>2</v>
      </c>
      <c r="V2179" t="str">
        <f t="shared" ref="V2179:V2242" si="174">RIGHT(T2179,2)</f>
        <v>TF</v>
      </c>
    </row>
    <row r="2180" spans="1:22" x14ac:dyDescent="0.35">
      <c r="A2180" t="str">
        <f>IF('Support - Calculation Detail'!A2180="","",LEFT('Support - Calculation Detail'!A2180,7)&amp;"-"&amp;RIGHT('Support - Calculation Detail'!A2180,2))</f>
        <v>6020002-TF</v>
      </c>
      <c r="B2180" t="str">
        <f>IF('Support - Calculation Detail'!C2180="","",'Support - Calculation Detail'!C2180)</f>
        <v>60</v>
      </c>
      <c r="C2180" t="str">
        <f>IF('Support - Calculation Detail'!B2180="","",'Support - Calculation Detail'!B2180)</f>
        <v>N</v>
      </c>
      <c r="D2180">
        <f>IF('Support - Calculation Detail'!D2180="","",'Support - Calculation Detail'!D2180)</f>
        <v>25392</v>
      </c>
      <c r="E2180">
        <f>IF('Support - Calculation Detail'!E2180="","",'Support - Calculation Detail'!E2180)</f>
        <v>0</v>
      </c>
      <c r="G2180">
        <f>IF('Support - Calculation Detail'!F2180="","",'Support - Calculation Detail'!F2180)</f>
        <v>25392</v>
      </c>
      <c r="H2180">
        <f>IF('Support - Calculation Detail'!G2180="","",'Support - Calculation Detail'!G2180)</f>
        <v>1.04</v>
      </c>
      <c r="I2180">
        <f>IF('Support - Calculation Detail'!H2180="","",'Support - Calculation Detail'!H2180)</f>
        <v>26408</v>
      </c>
      <c r="J2180">
        <f>IF('Support - Calculation Detail'!I2180="","",'Support - Calculation Detail'!I2180)</f>
        <v>0</v>
      </c>
      <c r="K2180">
        <f>IF('Support - Calculation Detail'!K2180="","",'Support - Calculation Detail'!K2180)</f>
        <v>26408</v>
      </c>
      <c r="L2180">
        <f>IF('Support - Calculation Detail'!L2180="","",'Support - Calculation Detail'!L2180)</f>
        <v>0</v>
      </c>
      <c r="M2180">
        <f>IF('Support - Calculation Detail'!M2180="","",'Support - Calculation Detail'!M2180)</f>
        <v>0</v>
      </c>
      <c r="N2180">
        <f>IF('Support - Calculation Detail'!N2180="","",'Support - Calculation Detail'!N2180)</f>
        <v>0</v>
      </c>
      <c r="P2180">
        <f>IF('Support - Calculation Detail'!O2180="","",'Support - Calculation Detail'!O2180)</f>
        <v>26408</v>
      </c>
      <c r="Q2180" t="b">
        <v>1</v>
      </c>
      <c r="R2180" t="str">
        <f t="shared" si="170"/>
        <v>6020002</v>
      </c>
      <c r="S2180" t="str">
        <f t="shared" si="171"/>
        <v>6020002-TF</v>
      </c>
      <c r="T2180" t="str">
        <f t="shared" si="172"/>
        <v>6020002-TF</v>
      </c>
      <c r="U2180" t="str">
        <f t="shared" si="173"/>
        <v>2</v>
      </c>
      <c r="V2180" t="str">
        <f t="shared" si="174"/>
        <v>TF</v>
      </c>
    </row>
    <row r="2181" spans="1:22" x14ac:dyDescent="0.35">
      <c r="A2181" t="str">
        <f>IF('Support - Calculation Detail'!A2181="","",LEFT('Support - Calculation Detail'!A2181,7)&amp;"-"&amp;RIGHT('Support - Calculation Detail'!A2181,2))</f>
        <v>6020002-UT</v>
      </c>
      <c r="B2181" t="str">
        <f>IF('Support - Calculation Detail'!C2181="","",'Support - Calculation Detail'!C2181)</f>
        <v>60</v>
      </c>
      <c r="C2181" t="str">
        <f>IF('Support - Calculation Detail'!B2181="","",'Support - Calculation Detail'!B2181)</f>
        <v>N</v>
      </c>
      <c r="D2181">
        <f>IF('Support - Calculation Detail'!D2181="","",'Support - Calculation Detail'!D2181)</f>
        <v>13390</v>
      </c>
      <c r="E2181">
        <f>IF('Support - Calculation Detail'!E2181="","",'Support - Calculation Detail'!E2181)</f>
        <v>0</v>
      </c>
      <c r="G2181">
        <f>IF('Support - Calculation Detail'!F2181="","",'Support - Calculation Detail'!F2181)</f>
        <v>13390</v>
      </c>
      <c r="H2181">
        <f>IF('Support - Calculation Detail'!G2181="","",'Support - Calculation Detail'!G2181)</f>
        <v>1.04</v>
      </c>
      <c r="I2181">
        <f>IF('Support - Calculation Detail'!H2181="","",'Support - Calculation Detail'!H2181)</f>
        <v>13926</v>
      </c>
      <c r="J2181">
        <f>IF('Support - Calculation Detail'!I2181="","",'Support - Calculation Detail'!I2181)</f>
        <v>0</v>
      </c>
      <c r="K2181">
        <f>IF('Support - Calculation Detail'!K2181="","",'Support - Calculation Detail'!K2181)</f>
        <v>13926</v>
      </c>
      <c r="L2181">
        <f>IF('Support - Calculation Detail'!L2181="","",'Support - Calculation Detail'!L2181)</f>
        <v>0</v>
      </c>
      <c r="M2181">
        <f>IF('Support - Calculation Detail'!M2181="","",'Support - Calculation Detail'!M2181)</f>
        <v>0</v>
      </c>
      <c r="N2181">
        <f>IF('Support - Calculation Detail'!N2181="","",'Support - Calculation Detail'!N2181)</f>
        <v>0</v>
      </c>
      <c r="P2181">
        <f>IF('Support - Calculation Detail'!O2181="","",'Support - Calculation Detail'!O2181)</f>
        <v>13926</v>
      </c>
      <c r="Q2181" t="b">
        <v>1</v>
      </c>
      <c r="R2181" t="str">
        <f t="shared" si="170"/>
        <v>6020002</v>
      </c>
      <c r="S2181" t="str">
        <f t="shared" si="171"/>
        <v>6020002-UT</v>
      </c>
      <c r="T2181" t="str">
        <f t="shared" si="172"/>
        <v>6020002-UT</v>
      </c>
      <c r="U2181" t="str">
        <f t="shared" si="173"/>
        <v>2</v>
      </c>
      <c r="V2181" t="str">
        <f t="shared" si="174"/>
        <v>UT</v>
      </c>
    </row>
    <row r="2182" spans="1:22" x14ac:dyDescent="0.35">
      <c r="A2182" t="str">
        <f>IF('Support - Calculation Detail'!A2182="","",LEFT('Support - Calculation Detail'!A2182,7)&amp;"-"&amp;RIGHT('Support - Calculation Detail'!A2182,2))</f>
        <v>6020003-UT</v>
      </c>
      <c r="B2182" t="str">
        <f>IF('Support - Calculation Detail'!C2182="","",'Support - Calculation Detail'!C2182)</f>
        <v>60</v>
      </c>
      <c r="C2182" t="str">
        <f>IF('Support - Calculation Detail'!B2182="","",'Support - Calculation Detail'!B2182)</f>
        <v>N</v>
      </c>
      <c r="D2182">
        <f>IF('Support - Calculation Detail'!D2182="","",'Support - Calculation Detail'!D2182)</f>
        <v>14232</v>
      </c>
      <c r="E2182">
        <f>IF('Support - Calculation Detail'!E2182="","",'Support - Calculation Detail'!E2182)</f>
        <v>0</v>
      </c>
      <c r="G2182">
        <f>IF('Support - Calculation Detail'!F2182="","",'Support - Calculation Detail'!F2182)</f>
        <v>14232</v>
      </c>
      <c r="H2182">
        <f>IF('Support - Calculation Detail'!G2182="","",'Support - Calculation Detail'!G2182)</f>
        <v>1.04</v>
      </c>
      <c r="I2182">
        <f>IF('Support - Calculation Detail'!H2182="","",'Support - Calculation Detail'!H2182)</f>
        <v>14801</v>
      </c>
      <c r="J2182">
        <f>IF('Support - Calculation Detail'!I2182="","",'Support - Calculation Detail'!I2182)</f>
        <v>0</v>
      </c>
      <c r="K2182">
        <f>IF('Support - Calculation Detail'!K2182="","",'Support - Calculation Detail'!K2182)</f>
        <v>14801</v>
      </c>
      <c r="L2182">
        <f>IF('Support - Calculation Detail'!L2182="","",'Support - Calculation Detail'!L2182)</f>
        <v>0</v>
      </c>
      <c r="M2182">
        <f>IF('Support - Calculation Detail'!M2182="","",'Support - Calculation Detail'!M2182)</f>
        <v>0</v>
      </c>
      <c r="N2182">
        <f>IF('Support - Calculation Detail'!N2182="","",'Support - Calculation Detail'!N2182)</f>
        <v>0</v>
      </c>
      <c r="P2182">
        <f>IF('Support - Calculation Detail'!O2182="","",'Support - Calculation Detail'!O2182)</f>
        <v>14801</v>
      </c>
      <c r="Q2182" t="b">
        <v>1</v>
      </c>
      <c r="R2182" t="str">
        <f t="shared" si="170"/>
        <v>6020003</v>
      </c>
      <c r="S2182" t="str">
        <f t="shared" si="171"/>
        <v>6020003-UT</v>
      </c>
      <c r="T2182" t="str">
        <f t="shared" si="172"/>
        <v>6020003-UT</v>
      </c>
      <c r="U2182" t="str">
        <f t="shared" si="173"/>
        <v>2</v>
      </c>
      <c r="V2182" t="str">
        <f t="shared" si="174"/>
        <v>UT</v>
      </c>
    </row>
    <row r="2183" spans="1:22" x14ac:dyDescent="0.35">
      <c r="A2183" t="str">
        <f>IF('Support - Calculation Detail'!A2183="","",LEFT('Support - Calculation Detail'!A2183,7)&amp;"-"&amp;RIGHT('Support - Calculation Detail'!A2183,2))</f>
        <v>6020003-TF</v>
      </c>
      <c r="B2183" t="str">
        <f>IF('Support - Calculation Detail'!C2183="","",'Support - Calculation Detail'!C2183)</f>
        <v>60</v>
      </c>
      <c r="C2183" t="str">
        <f>IF('Support - Calculation Detail'!B2183="","",'Support - Calculation Detail'!B2183)</f>
        <v>N</v>
      </c>
      <c r="D2183">
        <f>IF('Support - Calculation Detail'!D2183="","",'Support - Calculation Detail'!D2183)</f>
        <v>2936</v>
      </c>
      <c r="E2183">
        <f>IF('Support - Calculation Detail'!E2183="","",'Support - Calculation Detail'!E2183)</f>
        <v>0</v>
      </c>
      <c r="G2183">
        <f>IF('Support - Calculation Detail'!F2183="","",'Support - Calculation Detail'!F2183)</f>
        <v>2936</v>
      </c>
      <c r="H2183">
        <f>IF('Support - Calculation Detail'!G2183="","",'Support - Calculation Detail'!G2183)</f>
        <v>1.04</v>
      </c>
      <c r="I2183">
        <f>IF('Support - Calculation Detail'!H2183="","",'Support - Calculation Detail'!H2183)</f>
        <v>3053</v>
      </c>
      <c r="J2183">
        <f>IF('Support - Calculation Detail'!I2183="","",'Support - Calculation Detail'!I2183)</f>
        <v>0</v>
      </c>
      <c r="K2183">
        <f>IF('Support - Calculation Detail'!K2183="","",'Support - Calculation Detail'!K2183)</f>
        <v>3053</v>
      </c>
      <c r="L2183">
        <f>IF('Support - Calculation Detail'!L2183="","",'Support - Calculation Detail'!L2183)</f>
        <v>0</v>
      </c>
      <c r="M2183">
        <f>IF('Support - Calculation Detail'!M2183="","",'Support - Calculation Detail'!M2183)</f>
        <v>0</v>
      </c>
      <c r="N2183">
        <f>IF('Support - Calculation Detail'!N2183="","",'Support - Calculation Detail'!N2183)</f>
        <v>0</v>
      </c>
      <c r="P2183">
        <f>IF('Support - Calculation Detail'!O2183="","",'Support - Calculation Detail'!O2183)</f>
        <v>3053</v>
      </c>
      <c r="Q2183" t="b">
        <v>1</v>
      </c>
      <c r="R2183" t="str">
        <f t="shared" si="170"/>
        <v>6020003</v>
      </c>
      <c r="S2183" t="str">
        <f t="shared" si="171"/>
        <v>6020003-TF</v>
      </c>
      <c r="T2183" t="str">
        <f t="shared" si="172"/>
        <v>6020003-TF</v>
      </c>
      <c r="U2183" t="str">
        <f t="shared" si="173"/>
        <v>2</v>
      </c>
      <c r="V2183" t="str">
        <f t="shared" si="174"/>
        <v>TF</v>
      </c>
    </row>
    <row r="2184" spans="1:22" x14ac:dyDescent="0.35">
      <c r="A2184" t="str">
        <f>IF('Support - Calculation Detail'!A2184="","",LEFT('Support - Calculation Detail'!A2184,7)&amp;"-"&amp;RIGHT('Support - Calculation Detail'!A2184,2))</f>
        <v>6020004-UT</v>
      </c>
      <c r="B2184" t="str">
        <f>IF('Support - Calculation Detail'!C2184="","",'Support - Calculation Detail'!C2184)</f>
        <v>60</v>
      </c>
      <c r="C2184" t="str">
        <f>IF('Support - Calculation Detail'!B2184="","",'Support - Calculation Detail'!B2184)</f>
        <v>N</v>
      </c>
      <c r="D2184">
        <f>IF('Support - Calculation Detail'!D2184="","",'Support - Calculation Detail'!D2184)</f>
        <v>25991</v>
      </c>
      <c r="E2184">
        <f>IF('Support - Calculation Detail'!E2184="","",'Support - Calculation Detail'!E2184)</f>
        <v>0</v>
      </c>
      <c r="G2184">
        <f>IF('Support - Calculation Detail'!F2184="","",'Support - Calculation Detail'!F2184)</f>
        <v>25991</v>
      </c>
      <c r="H2184">
        <f>IF('Support - Calculation Detail'!G2184="","",'Support - Calculation Detail'!G2184)</f>
        <v>1.04</v>
      </c>
      <c r="I2184">
        <f>IF('Support - Calculation Detail'!H2184="","",'Support - Calculation Detail'!H2184)</f>
        <v>27031</v>
      </c>
      <c r="J2184">
        <f>IF('Support - Calculation Detail'!I2184="","",'Support - Calculation Detail'!I2184)</f>
        <v>0</v>
      </c>
      <c r="K2184">
        <f>IF('Support - Calculation Detail'!K2184="","",'Support - Calculation Detail'!K2184)</f>
        <v>27031</v>
      </c>
      <c r="L2184">
        <f>IF('Support - Calculation Detail'!L2184="","",'Support - Calculation Detail'!L2184)</f>
        <v>0</v>
      </c>
      <c r="M2184">
        <f>IF('Support - Calculation Detail'!M2184="","",'Support - Calculation Detail'!M2184)</f>
        <v>0</v>
      </c>
      <c r="N2184">
        <f>IF('Support - Calculation Detail'!N2184="","",'Support - Calculation Detail'!N2184)</f>
        <v>0</v>
      </c>
      <c r="P2184">
        <f>IF('Support - Calculation Detail'!O2184="","",'Support - Calculation Detail'!O2184)</f>
        <v>27031</v>
      </c>
      <c r="Q2184" t="b">
        <v>1</v>
      </c>
      <c r="R2184" t="str">
        <f t="shared" si="170"/>
        <v>6020004</v>
      </c>
      <c r="S2184" t="str">
        <f t="shared" si="171"/>
        <v>6020004-UT</v>
      </c>
      <c r="T2184" t="str">
        <f t="shared" si="172"/>
        <v>6020004-UT</v>
      </c>
      <c r="U2184" t="str">
        <f t="shared" si="173"/>
        <v>2</v>
      </c>
      <c r="V2184" t="str">
        <f t="shared" si="174"/>
        <v>UT</v>
      </c>
    </row>
    <row r="2185" spans="1:22" x14ac:dyDescent="0.35">
      <c r="A2185" t="str">
        <f>IF('Support - Calculation Detail'!A2185="","",LEFT('Support - Calculation Detail'!A2185,7)&amp;"-"&amp;RIGHT('Support - Calculation Detail'!A2185,2))</f>
        <v>6020005-UT</v>
      </c>
      <c r="B2185" t="str">
        <f>IF('Support - Calculation Detail'!C2185="","",'Support - Calculation Detail'!C2185)</f>
        <v>60</v>
      </c>
      <c r="C2185" t="str">
        <f>IF('Support - Calculation Detail'!B2185="","",'Support - Calculation Detail'!B2185)</f>
        <v>N</v>
      </c>
      <c r="D2185">
        <f>IF('Support - Calculation Detail'!D2185="","",'Support - Calculation Detail'!D2185)</f>
        <v>13605</v>
      </c>
      <c r="E2185">
        <f>IF('Support - Calculation Detail'!E2185="","",'Support - Calculation Detail'!E2185)</f>
        <v>0</v>
      </c>
      <c r="G2185">
        <f>IF('Support - Calculation Detail'!F2185="","",'Support - Calculation Detail'!F2185)</f>
        <v>13605</v>
      </c>
      <c r="H2185">
        <f>IF('Support - Calculation Detail'!G2185="","",'Support - Calculation Detail'!G2185)</f>
        <v>1.04</v>
      </c>
      <c r="I2185">
        <f>IF('Support - Calculation Detail'!H2185="","",'Support - Calculation Detail'!H2185)</f>
        <v>14149</v>
      </c>
      <c r="J2185">
        <f>IF('Support - Calculation Detail'!I2185="","",'Support - Calculation Detail'!I2185)</f>
        <v>0</v>
      </c>
      <c r="K2185">
        <f>IF('Support - Calculation Detail'!K2185="","",'Support - Calculation Detail'!K2185)</f>
        <v>14149</v>
      </c>
      <c r="L2185">
        <f>IF('Support - Calculation Detail'!L2185="","",'Support - Calculation Detail'!L2185)</f>
        <v>0</v>
      </c>
      <c r="M2185">
        <f>IF('Support - Calculation Detail'!M2185="","",'Support - Calculation Detail'!M2185)</f>
        <v>0</v>
      </c>
      <c r="N2185">
        <f>IF('Support - Calculation Detail'!N2185="","",'Support - Calculation Detail'!N2185)</f>
        <v>0</v>
      </c>
      <c r="P2185">
        <f>IF('Support - Calculation Detail'!O2185="","",'Support - Calculation Detail'!O2185)</f>
        <v>14149</v>
      </c>
      <c r="Q2185" t="b">
        <v>1</v>
      </c>
      <c r="R2185" t="str">
        <f t="shared" si="170"/>
        <v>6020005</v>
      </c>
      <c r="S2185" t="str">
        <f t="shared" si="171"/>
        <v>6020005-UT</v>
      </c>
      <c r="T2185" t="str">
        <f t="shared" si="172"/>
        <v>6020005-UT</v>
      </c>
      <c r="U2185" t="str">
        <f t="shared" si="173"/>
        <v>2</v>
      </c>
      <c r="V2185" t="str">
        <f t="shared" si="174"/>
        <v>UT</v>
      </c>
    </row>
    <row r="2186" spans="1:22" x14ac:dyDescent="0.35">
      <c r="A2186" t="str">
        <f>IF('Support - Calculation Detail'!A2186="","",LEFT('Support - Calculation Detail'!A2186,7)&amp;"-"&amp;RIGHT('Support - Calculation Detail'!A2186,2))</f>
        <v>6020005-TF</v>
      </c>
      <c r="B2186" t="str">
        <f>IF('Support - Calculation Detail'!C2186="","",'Support - Calculation Detail'!C2186)</f>
        <v>60</v>
      </c>
      <c r="C2186" t="str">
        <f>IF('Support - Calculation Detail'!B2186="","",'Support - Calculation Detail'!B2186)</f>
        <v>N</v>
      </c>
      <c r="D2186">
        <f>IF('Support - Calculation Detail'!D2186="","",'Support - Calculation Detail'!D2186)</f>
        <v>20041</v>
      </c>
      <c r="E2186">
        <f>IF('Support - Calculation Detail'!E2186="","",'Support - Calculation Detail'!E2186)</f>
        <v>0</v>
      </c>
      <c r="G2186">
        <f>IF('Support - Calculation Detail'!F2186="","",'Support - Calculation Detail'!F2186)</f>
        <v>20041</v>
      </c>
      <c r="H2186">
        <f>IF('Support - Calculation Detail'!G2186="","",'Support - Calculation Detail'!G2186)</f>
        <v>1.04</v>
      </c>
      <c r="I2186">
        <f>IF('Support - Calculation Detail'!H2186="","",'Support - Calculation Detail'!H2186)</f>
        <v>20843</v>
      </c>
      <c r="J2186">
        <f>IF('Support - Calculation Detail'!I2186="","",'Support - Calculation Detail'!I2186)</f>
        <v>0</v>
      </c>
      <c r="K2186">
        <f>IF('Support - Calculation Detail'!K2186="","",'Support - Calculation Detail'!K2186)</f>
        <v>20843</v>
      </c>
      <c r="L2186">
        <f>IF('Support - Calculation Detail'!L2186="","",'Support - Calculation Detail'!L2186)</f>
        <v>0</v>
      </c>
      <c r="M2186">
        <f>IF('Support - Calculation Detail'!M2186="","",'Support - Calculation Detail'!M2186)</f>
        <v>0</v>
      </c>
      <c r="N2186">
        <f>IF('Support - Calculation Detail'!N2186="","",'Support - Calculation Detail'!N2186)</f>
        <v>0</v>
      </c>
      <c r="P2186">
        <f>IF('Support - Calculation Detail'!O2186="","",'Support - Calculation Detail'!O2186)</f>
        <v>20843</v>
      </c>
      <c r="Q2186" t="b">
        <v>1</v>
      </c>
      <c r="R2186" t="str">
        <f t="shared" si="170"/>
        <v>6020005</v>
      </c>
      <c r="S2186" t="str">
        <f t="shared" si="171"/>
        <v>6020005-TF</v>
      </c>
      <c r="T2186" t="str">
        <f t="shared" si="172"/>
        <v>6020005-TF</v>
      </c>
      <c r="U2186" t="str">
        <f t="shared" si="173"/>
        <v>2</v>
      </c>
      <c r="V2186" t="str">
        <f t="shared" si="174"/>
        <v>TF</v>
      </c>
    </row>
    <row r="2187" spans="1:22" x14ac:dyDescent="0.35">
      <c r="A2187" t="str">
        <f>IF('Support - Calculation Detail'!A2187="","",LEFT('Support - Calculation Detail'!A2187,7)&amp;"-"&amp;RIGHT('Support - Calculation Detail'!A2187,2))</f>
        <v>6020006-TF</v>
      </c>
      <c r="B2187" t="str">
        <f>IF('Support - Calculation Detail'!C2187="","",'Support - Calculation Detail'!C2187)</f>
        <v>60</v>
      </c>
      <c r="C2187" t="str">
        <f>IF('Support - Calculation Detail'!B2187="","",'Support - Calculation Detail'!B2187)</f>
        <v>N</v>
      </c>
      <c r="D2187">
        <f>IF('Support - Calculation Detail'!D2187="","",'Support - Calculation Detail'!D2187)</f>
        <v>10923</v>
      </c>
      <c r="E2187">
        <f>IF('Support - Calculation Detail'!E2187="","",'Support - Calculation Detail'!E2187)</f>
        <v>0</v>
      </c>
      <c r="G2187">
        <f>IF('Support - Calculation Detail'!F2187="","",'Support - Calculation Detail'!F2187)</f>
        <v>10923</v>
      </c>
      <c r="H2187">
        <f>IF('Support - Calculation Detail'!G2187="","",'Support - Calculation Detail'!G2187)</f>
        <v>1.04</v>
      </c>
      <c r="I2187">
        <f>IF('Support - Calculation Detail'!H2187="","",'Support - Calculation Detail'!H2187)</f>
        <v>11360</v>
      </c>
      <c r="J2187">
        <f>IF('Support - Calculation Detail'!I2187="","",'Support - Calculation Detail'!I2187)</f>
        <v>0</v>
      </c>
      <c r="K2187">
        <f>IF('Support - Calculation Detail'!K2187="","",'Support - Calculation Detail'!K2187)</f>
        <v>11360</v>
      </c>
      <c r="L2187">
        <f>IF('Support - Calculation Detail'!L2187="","",'Support - Calculation Detail'!L2187)</f>
        <v>0</v>
      </c>
      <c r="M2187">
        <f>IF('Support - Calculation Detail'!M2187="","",'Support - Calculation Detail'!M2187)</f>
        <v>0</v>
      </c>
      <c r="N2187">
        <f>IF('Support - Calculation Detail'!N2187="","",'Support - Calculation Detail'!N2187)</f>
        <v>0</v>
      </c>
      <c r="P2187">
        <f>IF('Support - Calculation Detail'!O2187="","",'Support - Calculation Detail'!O2187)</f>
        <v>11360</v>
      </c>
      <c r="Q2187" t="b">
        <v>1</v>
      </c>
      <c r="R2187" t="str">
        <f t="shared" si="170"/>
        <v>6020006</v>
      </c>
      <c r="S2187" t="str">
        <f t="shared" si="171"/>
        <v>6020006-TF</v>
      </c>
      <c r="T2187" t="str">
        <f t="shared" si="172"/>
        <v>6020006-TF</v>
      </c>
      <c r="U2187" t="str">
        <f t="shared" si="173"/>
        <v>2</v>
      </c>
      <c r="V2187" t="str">
        <f t="shared" si="174"/>
        <v>TF</v>
      </c>
    </row>
    <row r="2188" spans="1:22" x14ac:dyDescent="0.35">
      <c r="A2188" t="str">
        <f>IF('Support - Calculation Detail'!A2188="","",LEFT('Support - Calculation Detail'!A2188,7)&amp;"-"&amp;RIGHT('Support - Calculation Detail'!A2188,2))</f>
        <v>6020006-UT</v>
      </c>
      <c r="B2188" t="str">
        <f>IF('Support - Calculation Detail'!C2188="","",'Support - Calculation Detail'!C2188)</f>
        <v>60</v>
      </c>
      <c r="C2188" t="str">
        <f>IF('Support - Calculation Detail'!B2188="","",'Support - Calculation Detail'!B2188)</f>
        <v>N</v>
      </c>
      <c r="D2188">
        <f>IF('Support - Calculation Detail'!D2188="","",'Support - Calculation Detail'!D2188)</f>
        <v>11746</v>
      </c>
      <c r="E2188">
        <f>IF('Support - Calculation Detail'!E2188="","",'Support - Calculation Detail'!E2188)</f>
        <v>0</v>
      </c>
      <c r="G2188">
        <f>IF('Support - Calculation Detail'!F2188="","",'Support - Calculation Detail'!F2188)</f>
        <v>11746</v>
      </c>
      <c r="H2188">
        <f>IF('Support - Calculation Detail'!G2188="","",'Support - Calculation Detail'!G2188)</f>
        <v>1.04</v>
      </c>
      <c r="I2188">
        <f>IF('Support - Calculation Detail'!H2188="","",'Support - Calculation Detail'!H2188)</f>
        <v>12216</v>
      </c>
      <c r="J2188">
        <f>IF('Support - Calculation Detail'!I2188="","",'Support - Calculation Detail'!I2188)</f>
        <v>0</v>
      </c>
      <c r="K2188">
        <f>IF('Support - Calculation Detail'!K2188="","",'Support - Calculation Detail'!K2188)</f>
        <v>12216</v>
      </c>
      <c r="L2188">
        <f>IF('Support - Calculation Detail'!L2188="","",'Support - Calculation Detail'!L2188)</f>
        <v>0</v>
      </c>
      <c r="M2188">
        <f>IF('Support - Calculation Detail'!M2188="","",'Support - Calculation Detail'!M2188)</f>
        <v>0</v>
      </c>
      <c r="N2188">
        <f>IF('Support - Calculation Detail'!N2188="","",'Support - Calculation Detail'!N2188)</f>
        <v>0</v>
      </c>
      <c r="P2188">
        <f>IF('Support - Calculation Detail'!O2188="","",'Support - Calculation Detail'!O2188)</f>
        <v>12216</v>
      </c>
      <c r="Q2188" t="b">
        <v>1</v>
      </c>
      <c r="R2188" t="str">
        <f t="shared" si="170"/>
        <v>6020006</v>
      </c>
      <c r="S2188" t="str">
        <f t="shared" si="171"/>
        <v>6020006-UT</v>
      </c>
      <c r="T2188" t="str">
        <f t="shared" si="172"/>
        <v>6020006-UT</v>
      </c>
      <c r="U2188" t="str">
        <f t="shared" si="173"/>
        <v>2</v>
      </c>
      <c r="V2188" t="str">
        <f t="shared" si="174"/>
        <v>UT</v>
      </c>
    </row>
    <row r="2189" spans="1:22" x14ac:dyDescent="0.35">
      <c r="A2189" t="str">
        <f>IF('Support - Calculation Detail'!A2189="","",LEFT('Support - Calculation Detail'!A2189,7)&amp;"-"&amp;RIGHT('Support - Calculation Detail'!A2189,2))</f>
        <v>6020007-UT</v>
      </c>
      <c r="B2189" t="str">
        <f>IF('Support - Calculation Detail'!C2189="","",'Support - Calculation Detail'!C2189)</f>
        <v>60</v>
      </c>
      <c r="C2189" t="str">
        <f>IF('Support - Calculation Detail'!B2189="","",'Support - Calculation Detail'!B2189)</f>
        <v>N</v>
      </c>
      <c r="D2189">
        <f>IF('Support - Calculation Detail'!D2189="","",'Support - Calculation Detail'!D2189)</f>
        <v>11767</v>
      </c>
      <c r="E2189">
        <f>IF('Support - Calculation Detail'!E2189="","",'Support - Calculation Detail'!E2189)</f>
        <v>0</v>
      </c>
      <c r="G2189">
        <f>IF('Support - Calculation Detail'!F2189="","",'Support - Calculation Detail'!F2189)</f>
        <v>11767</v>
      </c>
      <c r="H2189">
        <f>IF('Support - Calculation Detail'!G2189="","",'Support - Calculation Detail'!G2189)</f>
        <v>1.04</v>
      </c>
      <c r="I2189">
        <f>IF('Support - Calculation Detail'!H2189="","",'Support - Calculation Detail'!H2189)</f>
        <v>12238</v>
      </c>
      <c r="J2189">
        <f>IF('Support - Calculation Detail'!I2189="","",'Support - Calculation Detail'!I2189)</f>
        <v>0</v>
      </c>
      <c r="K2189">
        <f>IF('Support - Calculation Detail'!K2189="","",'Support - Calculation Detail'!K2189)</f>
        <v>12238</v>
      </c>
      <c r="L2189">
        <f>IF('Support - Calculation Detail'!L2189="","",'Support - Calculation Detail'!L2189)</f>
        <v>0</v>
      </c>
      <c r="M2189">
        <f>IF('Support - Calculation Detail'!M2189="","",'Support - Calculation Detail'!M2189)</f>
        <v>0</v>
      </c>
      <c r="N2189">
        <f>IF('Support - Calculation Detail'!N2189="","",'Support - Calculation Detail'!N2189)</f>
        <v>0</v>
      </c>
      <c r="P2189">
        <f>IF('Support - Calculation Detail'!O2189="","",'Support - Calculation Detail'!O2189)</f>
        <v>12238</v>
      </c>
      <c r="Q2189" t="b">
        <v>1</v>
      </c>
      <c r="R2189" t="str">
        <f t="shared" si="170"/>
        <v>6020007</v>
      </c>
      <c r="S2189" t="str">
        <f t="shared" si="171"/>
        <v>6020007-UT</v>
      </c>
      <c r="T2189" t="str">
        <f t="shared" si="172"/>
        <v>6020007-UT</v>
      </c>
      <c r="U2189" t="str">
        <f t="shared" si="173"/>
        <v>2</v>
      </c>
      <c r="V2189" t="str">
        <f t="shared" si="174"/>
        <v>UT</v>
      </c>
    </row>
    <row r="2190" spans="1:22" x14ac:dyDescent="0.35">
      <c r="A2190" t="str">
        <f>IF('Support - Calculation Detail'!A2190="","",LEFT('Support - Calculation Detail'!A2190,7)&amp;"-"&amp;RIGHT('Support - Calculation Detail'!A2190,2))</f>
        <v>6020007-TF</v>
      </c>
      <c r="B2190" t="str">
        <f>IF('Support - Calculation Detail'!C2190="","",'Support - Calculation Detail'!C2190)</f>
        <v>60</v>
      </c>
      <c r="C2190" t="str">
        <f>IF('Support - Calculation Detail'!B2190="","",'Support - Calculation Detail'!B2190)</f>
        <v>N</v>
      </c>
      <c r="D2190">
        <f>IF('Support - Calculation Detail'!D2190="","",'Support - Calculation Detail'!D2190)</f>
        <v>6066</v>
      </c>
      <c r="E2190">
        <f>IF('Support - Calculation Detail'!E2190="","",'Support - Calculation Detail'!E2190)</f>
        <v>0</v>
      </c>
      <c r="G2190">
        <f>IF('Support - Calculation Detail'!F2190="","",'Support - Calculation Detail'!F2190)</f>
        <v>6066</v>
      </c>
      <c r="H2190">
        <f>IF('Support - Calculation Detail'!G2190="","",'Support - Calculation Detail'!G2190)</f>
        <v>1.04</v>
      </c>
      <c r="I2190">
        <f>IF('Support - Calculation Detail'!H2190="","",'Support - Calculation Detail'!H2190)</f>
        <v>6309</v>
      </c>
      <c r="J2190">
        <f>IF('Support - Calculation Detail'!I2190="","",'Support - Calculation Detail'!I2190)</f>
        <v>0</v>
      </c>
      <c r="K2190">
        <f>IF('Support - Calculation Detail'!K2190="","",'Support - Calculation Detail'!K2190)</f>
        <v>6309</v>
      </c>
      <c r="L2190">
        <f>IF('Support - Calculation Detail'!L2190="","",'Support - Calculation Detail'!L2190)</f>
        <v>0</v>
      </c>
      <c r="M2190">
        <f>IF('Support - Calculation Detail'!M2190="","",'Support - Calculation Detail'!M2190)</f>
        <v>0</v>
      </c>
      <c r="N2190">
        <f>IF('Support - Calculation Detail'!N2190="","",'Support - Calculation Detail'!N2190)</f>
        <v>0</v>
      </c>
      <c r="P2190">
        <f>IF('Support - Calculation Detail'!O2190="","",'Support - Calculation Detail'!O2190)</f>
        <v>6309</v>
      </c>
      <c r="Q2190" t="b">
        <v>1</v>
      </c>
      <c r="R2190" t="str">
        <f t="shared" si="170"/>
        <v>6020007</v>
      </c>
      <c r="S2190" t="str">
        <f t="shared" si="171"/>
        <v>6020007-TF</v>
      </c>
      <c r="T2190" t="str">
        <f t="shared" si="172"/>
        <v>6020007-TF</v>
      </c>
      <c r="U2190" t="str">
        <f t="shared" si="173"/>
        <v>2</v>
      </c>
      <c r="V2190" t="str">
        <f t="shared" si="174"/>
        <v>TF</v>
      </c>
    </row>
    <row r="2191" spans="1:22" x14ac:dyDescent="0.35">
      <c r="A2191" t="str">
        <f>IF('Support - Calculation Detail'!A2191="","",LEFT('Support - Calculation Detail'!A2191,7)&amp;"-"&amp;RIGHT('Support - Calculation Detail'!A2191,2))</f>
        <v>6020008-TF</v>
      </c>
      <c r="B2191" t="str">
        <f>IF('Support - Calculation Detail'!C2191="","",'Support - Calculation Detail'!C2191)</f>
        <v>60</v>
      </c>
      <c r="C2191" t="str">
        <f>IF('Support - Calculation Detail'!B2191="","",'Support - Calculation Detail'!B2191)</f>
        <v>N</v>
      </c>
      <c r="D2191">
        <f>IF('Support - Calculation Detail'!D2191="","",'Support - Calculation Detail'!D2191)</f>
        <v>9758</v>
      </c>
      <c r="E2191">
        <f>IF('Support - Calculation Detail'!E2191="","",'Support - Calculation Detail'!E2191)</f>
        <v>0</v>
      </c>
      <c r="G2191">
        <f>IF('Support - Calculation Detail'!F2191="","",'Support - Calculation Detail'!F2191)</f>
        <v>9758</v>
      </c>
      <c r="H2191">
        <f>IF('Support - Calculation Detail'!G2191="","",'Support - Calculation Detail'!G2191)</f>
        <v>1.04</v>
      </c>
      <c r="I2191">
        <f>IF('Support - Calculation Detail'!H2191="","",'Support - Calculation Detail'!H2191)</f>
        <v>10148</v>
      </c>
      <c r="J2191">
        <f>IF('Support - Calculation Detail'!I2191="","",'Support - Calculation Detail'!I2191)</f>
        <v>0</v>
      </c>
      <c r="K2191">
        <f>IF('Support - Calculation Detail'!K2191="","",'Support - Calculation Detail'!K2191)</f>
        <v>10148</v>
      </c>
      <c r="L2191">
        <f>IF('Support - Calculation Detail'!L2191="","",'Support - Calculation Detail'!L2191)</f>
        <v>0</v>
      </c>
      <c r="M2191">
        <f>IF('Support - Calculation Detail'!M2191="","",'Support - Calculation Detail'!M2191)</f>
        <v>0</v>
      </c>
      <c r="N2191">
        <f>IF('Support - Calculation Detail'!N2191="","",'Support - Calculation Detail'!N2191)</f>
        <v>0</v>
      </c>
      <c r="P2191">
        <f>IF('Support - Calculation Detail'!O2191="","",'Support - Calculation Detail'!O2191)</f>
        <v>10148</v>
      </c>
      <c r="Q2191" t="b">
        <v>1</v>
      </c>
      <c r="R2191" t="str">
        <f t="shared" si="170"/>
        <v>6020008</v>
      </c>
      <c r="S2191" t="str">
        <f t="shared" si="171"/>
        <v>6020008-TF</v>
      </c>
      <c r="T2191" t="str">
        <f t="shared" si="172"/>
        <v>6020008-TF</v>
      </c>
      <c r="U2191" t="str">
        <f t="shared" si="173"/>
        <v>2</v>
      </c>
      <c r="V2191" t="str">
        <f t="shared" si="174"/>
        <v>TF</v>
      </c>
    </row>
    <row r="2192" spans="1:22" x14ac:dyDescent="0.35">
      <c r="A2192" t="str">
        <f>IF('Support - Calculation Detail'!A2192="","",LEFT('Support - Calculation Detail'!A2192,7)&amp;"-"&amp;RIGHT('Support - Calculation Detail'!A2192,2))</f>
        <v>6020008-UT</v>
      </c>
      <c r="B2192" t="str">
        <f>IF('Support - Calculation Detail'!C2192="","",'Support - Calculation Detail'!C2192)</f>
        <v>60</v>
      </c>
      <c r="C2192" t="str">
        <f>IF('Support - Calculation Detail'!B2192="","",'Support - Calculation Detail'!B2192)</f>
        <v>N</v>
      </c>
      <c r="D2192">
        <f>IF('Support - Calculation Detail'!D2192="","",'Support - Calculation Detail'!D2192)</f>
        <v>17554</v>
      </c>
      <c r="E2192">
        <f>IF('Support - Calculation Detail'!E2192="","",'Support - Calculation Detail'!E2192)</f>
        <v>0</v>
      </c>
      <c r="G2192">
        <f>IF('Support - Calculation Detail'!F2192="","",'Support - Calculation Detail'!F2192)</f>
        <v>17554</v>
      </c>
      <c r="H2192">
        <f>IF('Support - Calculation Detail'!G2192="","",'Support - Calculation Detail'!G2192)</f>
        <v>1.04</v>
      </c>
      <c r="I2192">
        <f>IF('Support - Calculation Detail'!H2192="","",'Support - Calculation Detail'!H2192)</f>
        <v>18256</v>
      </c>
      <c r="J2192">
        <f>IF('Support - Calculation Detail'!I2192="","",'Support - Calculation Detail'!I2192)</f>
        <v>0</v>
      </c>
      <c r="K2192">
        <f>IF('Support - Calculation Detail'!K2192="","",'Support - Calculation Detail'!K2192)</f>
        <v>18256</v>
      </c>
      <c r="L2192">
        <f>IF('Support - Calculation Detail'!L2192="","",'Support - Calculation Detail'!L2192)</f>
        <v>0</v>
      </c>
      <c r="M2192">
        <f>IF('Support - Calculation Detail'!M2192="","",'Support - Calculation Detail'!M2192)</f>
        <v>0</v>
      </c>
      <c r="N2192">
        <f>IF('Support - Calculation Detail'!N2192="","",'Support - Calculation Detail'!N2192)</f>
        <v>0</v>
      </c>
      <c r="P2192">
        <f>IF('Support - Calculation Detail'!O2192="","",'Support - Calculation Detail'!O2192)</f>
        <v>18256</v>
      </c>
      <c r="Q2192" t="b">
        <v>1</v>
      </c>
      <c r="R2192" t="str">
        <f t="shared" si="170"/>
        <v>6020008</v>
      </c>
      <c r="S2192" t="str">
        <f t="shared" si="171"/>
        <v>6020008-UT</v>
      </c>
      <c r="T2192" t="str">
        <f t="shared" si="172"/>
        <v>6020008-UT</v>
      </c>
      <c r="U2192" t="str">
        <f t="shared" si="173"/>
        <v>2</v>
      </c>
      <c r="V2192" t="str">
        <f t="shared" si="174"/>
        <v>UT</v>
      </c>
    </row>
    <row r="2193" spans="1:22" x14ac:dyDescent="0.35">
      <c r="A2193" t="str">
        <f>IF('Support - Calculation Detail'!A2193="","",LEFT('Support - Calculation Detail'!A2193,7)&amp;"-"&amp;RIGHT('Support - Calculation Detail'!A2193,2))</f>
        <v>6020009-UT</v>
      </c>
      <c r="B2193" t="str">
        <f>IF('Support - Calculation Detail'!C2193="","",'Support - Calculation Detail'!C2193)</f>
        <v>60</v>
      </c>
      <c r="C2193" t="str">
        <f>IF('Support - Calculation Detail'!B2193="","",'Support - Calculation Detail'!B2193)</f>
        <v>N</v>
      </c>
      <c r="D2193">
        <f>IF('Support - Calculation Detail'!D2193="","",'Support - Calculation Detail'!D2193)</f>
        <v>14494</v>
      </c>
      <c r="E2193">
        <f>IF('Support - Calculation Detail'!E2193="","",'Support - Calculation Detail'!E2193)</f>
        <v>0</v>
      </c>
      <c r="G2193">
        <f>IF('Support - Calculation Detail'!F2193="","",'Support - Calculation Detail'!F2193)</f>
        <v>14494</v>
      </c>
      <c r="H2193">
        <f>IF('Support - Calculation Detail'!G2193="","",'Support - Calculation Detail'!G2193)</f>
        <v>1.04</v>
      </c>
      <c r="I2193">
        <f>IF('Support - Calculation Detail'!H2193="","",'Support - Calculation Detail'!H2193)</f>
        <v>15074</v>
      </c>
      <c r="J2193">
        <f>IF('Support - Calculation Detail'!I2193="","",'Support - Calculation Detail'!I2193)</f>
        <v>0</v>
      </c>
      <c r="K2193">
        <f>IF('Support - Calculation Detail'!K2193="","",'Support - Calculation Detail'!K2193)</f>
        <v>15074</v>
      </c>
      <c r="L2193">
        <f>IF('Support - Calculation Detail'!L2193="","",'Support - Calculation Detail'!L2193)</f>
        <v>0</v>
      </c>
      <c r="M2193">
        <f>IF('Support - Calculation Detail'!M2193="","",'Support - Calculation Detail'!M2193)</f>
        <v>0</v>
      </c>
      <c r="N2193">
        <f>IF('Support - Calculation Detail'!N2193="","",'Support - Calculation Detail'!N2193)</f>
        <v>0</v>
      </c>
      <c r="P2193">
        <f>IF('Support - Calculation Detail'!O2193="","",'Support - Calculation Detail'!O2193)</f>
        <v>15074</v>
      </c>
      <c r="Q2193" t="b">
        <v>1</v>
      </c>
      <c r="R2193" t="str">
        <f t="shared" si="170"/>
        <v>6020009</v>
      </c>
      <c r="S2193" t="str">
        <f t="shared" si="171"/>
        <v>6020009-UT</v>
      </c>
      <c r="T2193" t="str">
        <f t="shared" si="172"/>
        <v>6020009-UT</v>
      </c>
      <c r="U2193" t="str">
        <f t="shared" si="173"/>
        <v>2</v>
      </c>
      <c r="V2193" t="str">
        <f t="shared" si="174"/>
        <v>UT</v>
      </c>
    </row>
    <row r="2194" spans="1:22" x14ac:dyDescent="0.35">
      <c r="A2194" t="str">
        <f>IF('Support - Calculation Detail'!A2194="","",LEFT('Support - Calculation Detail'!A2194,7)&amp;"-"&amp;RIGHT('Support - Calculation Detail'!A2194,2))</f>
        <v>6020009-TF</v>
      </c>
      <c r="B2194" t="str">
        <f>IF('Support - Calculation Detail'!C2194="","",'Support - Calculation Detail'!C2194)</f>
        <v>60</v>
      </c>
      <c r="C2194" t="str">
        <f>IF('Support - Calculation Detail'!B2194="","",'Support - Calculation Detail'!B2194)</f>
        <v>N</v>
      </c>
      <c r="D2194">
        <f>IF('Support - Calculation Detail'!D2194="","",'Support - Calculation Detail'!D2194)</f>
        <v>3698</v>
      </c>
      <c r="E2194">
        <f>IF('Support - Calculation Detail'!E2194="","",'Support - Calculation Detail'!E2194)</f>
        <v>0</v>
      </c>
      <c r="G2194">
        <f>IF('Support - Calculation Detail'!F2194="","",'Support - Calculation Detail'!F2194)</f>
        <v>3698</v>
      </c>
      <c r="H2194">
        <f>IF('Support - Calculation Detail'!G2194="","",'Support - Calculation Detail'!G2194)</f>
        <v>1.04</v>
      </c>
      <c r="I2194">
        <f>IF('Support - Calculation Detail'!H2194="","",'Support - Calculation Detail'!H2194)</f>
        <v>3846</v>
      </c>
      <c r="J2194">
        <f>IF('Support - Calculation Detail'!I2194="","",'Support - Calculation Detail'!I2194)</f>
        <v>0</v>
      </c>
      <c r="K2194">
        <f>IF('Support - Calculation Detail'!K2194="","",'Support - Calculation Detail'!K2194)</f>
        <v>3846</v>
      </c>
      <c r="L2194">
        <f>IF('Support - Calculation Detail'!L2194="","",'Support - Calculation Detail'!L2194)</f>
        <v>0</v>
      </c>
      <c r="M2194">
        <f>IF('Support - Calculation Detail'!M2194="","",'Support - Calculation Detail'!M2194)</f>
        <v>0</v>
      </c>
      <c r="N2194">
        <f>IF('Support - Calculation Detail'!N2194="","",'Support - Calculation Detail'!N2194)</f>
        <v>0</v>
      </c>
      <c r="P2194">
        <f>IF('Support - Calculation Detail'!O2194="","",'Support - Calculation Detail'!O2194)</f>
        <v>3846</v>
      </c>
      <c r="Q2194" t="b">
        <v>1</v>
      </c>
      <c r="R2194" t="str">
        <f t="shared" si="170"/>
        <v>6020009</v>
      </c>
      <c r="S2194" t="str">
        <f t="shared" si="171"/>
        <v>6020009-TF</v>
      </c>
      <c r="T2194" t="str">
        <f t="shared" si="172"/>
        <v>6020009-TF</v>
      </c>
      <c r="U2194" t="str">
        <f t="shared" si="173"/>
        <v>2</v>
      </c>
      <c r="V2194" t="str">
        <f t="shared" si="174"/>
        <v>TF</v>
      </c>
    </row>
    <row r="2195" spans="1:22" x14ac:dyDescent="0.35">
      <c r="A2195" t="str">
        <f>IF('Support - Calculation Detail'!A2195="","",LEFT('Support - Calculation Detail'!A2195,7)&amp;"-"&amp;RIGHT('Support - Calculation Detail'!A2195,2))</f>
        <v>6020010-TF</v>
      </c>
      <c r="B2195" t="str">
        <f>IF('Support - Calculation Detail'!C2195="","",'Support - Calculation Detail'!C2195)</f>
        <v>60</v>
      </c>
      <c r="C2195" t="str">
        <f>IF('Support - Calculation Detail'!B2195="","",'Support - Calculation Detail'!B2195)</f>
        <v>N</v>
      </c>
      <c r="D2195">
        <f>IF('Support - Calculation Detail'!D2195="","",'Support - Calculation Detail'!D2195)</f>
        <v>3972</v>
      </c>
      <c r="E2195">
        <f>IF('Support - Calculation Detail'!E2195="","",'Support - Calculation Detail'!E2195)</f>
        <v>0</v>
      </c>
      <c r="G2195">
        <f>IF('Support - Calculation Detail'!F2195="","",'Support - Calculation Detail'!F2195)</f>
        <v>3972</v>
      </c>
      <c r="H2195">
        <f>IF('Support - Calculation Detail'!G2195="","",'Support - Calculation Detail'!G2195)</f>
        <v>1.04</v>
      </c>
      <c r="I2195">
        <f>IF('Support - Calculation Detail'!H2195="","",'Support - Calculation Detail'!H2195)</f>
        <v>4131</v>
      </c>
      <c r="J2195">
        <f>IF('Support - Calculation Detail'!I2195="","",'Support - Calculation Detail'!I2195)</f>
        <v>0</v>
      </c>
      <c r="K2195">
        <f>IF('Support - Calculation Detail'!K2195="","",'Support - Calculation Detail'!K2195)</f>
        <v>4131</v>
      </c>
      <c r="L2195">
        <f>IF('Support - Calculation Detail'!L2195="","",'Support - Calculation Detail'!L2195)</f>
        <v>0</v>
      </c>
      <c r="M2195">
        <f>IF('Support - Calculation Detail'!M2195="","",'Support - Calculation Detail'!M2195)</f>
        <v>0</v>
      </c>
      <c r="N2195">
        <f>IF('Support - Calculation Detail'!N2195="","",'Support - Calculation Detail'!N2195)</f>
        <v>0</v>
      </c>
      <c r="P2195">
        <f>IF('Support - Calculation Detail'!O2195="","",'Support - Calculation Detail'!O2195)</f>
        <v>4131</v>
      </c>
      <c r="Q2195" t="b">
        <v>1</v>
      </c>
      <c r="R2195" t="str">
        <f t="shared" si="170"/>
        <v>6020010</v>
      </c>
      <c r="S2195" t="str">
        <f t="shared" si="171"/>
        <v>6020010-TF</v>
      </c>
      <c r="T2195" t="str">
        <f t="shared" si="172"/>
        <v>6020010-TF</v>
      </c>
      <c r="U2195" t="str">
        <f t="shared" si="173"/>
        <v>2</v>
      </c>
      <c r="V2195" t="str">
        <f t="shared" si="174"/>
        <v>TF</v>
      </c>
    </row>
    <row r="2196" spans="1:22" x14ac:dyDescent="0.35">
      <c r="A2196" t="str">
        <f>IF('Support - Calculation Detail'!A2196="","",LEFT('Support - Calculation Detail'!A2196,7)&amp;"-"&amp;RIGHT('Support - Calculation Detail'!A2196,2))</f>
        <v>6020010-UT</v>
      </c>
      <c r="B2196" t="str">
        <f>IF('Support - Calculation Detail'!C2196="","",'Support - Calculation Detail'!C2196)</f>
        <v>60</v>
      </c>
      <c r="C2196" t="str">
        <f>IF('Support - Calculation Detail'!B2196="","",'Support - Calculation Detail'!B2196)</f>
        <v>N</v>
      </c>
      <c r="D2196">
        <f>IF('Support - Calculation Detail'!D2196="","",'Support - Calculation Detail'!D2196)</f>
        <v>15848</v>
      </c>
      <c r="E2196">
        <f>IF('Support - Calculation Detail'!E2196="","",'Support - Calculation Detail'!E2196)</f>
        <v>0</v>
      </c>
      <c r="G2196">
        <f>IF('Support - Calculation Detail'!F2196="","",'Support - Calculation Detail'!F2196)</f>
        <v>15848</v>
      </c>
      <c r="H2196">
        <f>IF('Support - Calculation Detail'!G2196="","",'Support - Calculation Detail'!G2196)</f>
        <v>1.04</v>
      </c>
      <c r="I2196">
        <f>IF('Support - Calculation Detail'!H2196="","",'Support - Calculation Detail'!H2196)</f>
        <v>16482</v>
      </c>
      <c r="J2196">
        <f>IF('Support - Calculation Detail'!I2196="","",'Support - Calculation Detail'!I2196)</f>
        <v>0</v>
      </c>
      <c r="K2196">
        <f>IF('Support - Calculation Detail'!K2196="","",'Support - Calculation Detail'!K2196)</f>
        <v>16482</v>
      </c>
      <c r="L2196">
        <f>IF('Support - Calculation Detail'!L2196="","",'Support - Calculation Detail'!L2196)</f>
        <v>0</v>
      </c>
      <c r="M2196">
        <f>IF('Support - Calculation Detail'!M2196="","",'Support - Calculation Detail'!M2196)</f>
        <v>0</v>
      </c>
      <c r="N2196">
        <f>IF('Support - Calculation Detail'!N2196="","",'Support - Calculation Detail'!N2196)</f>
        <v>0</v>
      </c>
      <c r="P2196">
        <f>IF('Support - Calculation Detail'!O2196="","",'Support - Calculation Detail'!O2196)</f>
        <v>16482</v>
      </c>
      <c r="Q2196" t="b">
        <v>1</v>
      </c>
      <c r="R2196" t="str">
        <f t="shared" si="170"/>
        <v>6020010</v>
      </c>
      <c r="S2196" t="str">
        <f t="shared" si="171"/>
        <v>6020010-UT</v>
      </c>
      <c r="T2196" t="str">
        <f t="shared" si="172"/>
        <v>6020010-UT</v>
      </c>
      <c r="U2196" t="str">
        <f t="shared" si="173"/>
        <v>2</v>
      </c>
      <c r="V2196" t="str">
        <f t="shared" si="174"/>
        <v>UT</v>
      </c>
    </row>
    <row r="2197" spans="1:22" x14ac:dyDescent="0.35">
      <c r="A2197" t="str">
        <f>IF('Support - Calculation Detail'!A2197="","",LEFT('Support - Calculation Detail'!A2197,7)&amp;"-"&amp;RIGHT('Support - Calculation Detail'!A2197,2))</f>
        <v>6020011-UT</v>
      </c>
      <c r="B2197" t="str">
        <f>IF('Support - Calculation Detail'!C2197="","",'Support - Calculation Detail'!C2197)</f>
        <v>60</v>
      </c>
      <c r="C2197" t="str">
        <f>IF('Support - Calculation Detail'!B2197="","",'Support - Calculation Detail'!B2197)</f>
        <v>N</v>
      </c>
      <c r="D2197">
        <f>IF('Support - Calculation Detail'!D2197="","",'Support - Calculation Detail'!D2197)</f>
        <v>11629</v>
      </c>
      <c r="E2197">
        <f>IF('Support - Calculation Detail'!E2197="","",'Support - Calculation Detail'!E2197)</f>
        <v>0</v>
      </c>
      <c r="G2197">
        <f>IF('Support - Calculation Detail'!F2197="","",'Support - Calculation Detail'!F2197)</f>
        <v>11629</v>
      </c>
      <c r="H2197">
        <f>IF('Support - Calculation Detail'!G2197="","",'Support - Calculation Detail'!G2197)</f>
        <v>1.04</v>
      </c>
      <c r="I2197">
        <f>IF('Support - Calculation Detail'!H2197="","",'Support - Calculation Detail'!H2197)</f>
        <v>12094</v>
      </c>
      <c r="J2197">
        <f>IF('Support - Calculation Detail'!I2197="","",'Support - Calculation Detail'!I2197)</f>
        <v>0</v>
      </c>
      <c r="K2197">
        <f>IF('Support - Calculation Detail'!K2197="","",'Support - Calculation Detail'!K2197)</f>
        <v>12094</v>
      </c>
      <c r="L2197">
        <f>IF('Support - Calculation Detail'!L2197="","",'Support - Calculation Detail'!L2197)</f>
        <v>0</v>
      </c>
      <c r="M2197">
        <f>IF('Support - Calculation Detail'!M2197="","",'Support - Calculation Detail'!M2197)</f>
        <v>0</v>
      </c>
      <c r="N2197">
        <f>IF('Support - Calculation Detail'!N2197="","",'Support - Calculation Detail'!N2197)</f>
        <v>0</v>
      </c>
      <c r="P2197">
        <f>IF('Support - Calculation Detail'!O2197="","",'Support - Calculation Detail'!O2197)</f>
        <v>12094</v>
      </c>
      <c r="Q2197" t="b">
        <v>1</v>
      </c>
      <c r="R2197" t="str">
        <f t="shared" si="170"/>
        <v>6020011</v>
      </c>
      <c r="S2197" t="str">
        <f t="shared" si="171"/>
        <v>6020011-UT</v>
      </c>
      <c r="T2197" t="str">
        <f t="shared" si="172"/>
        <v>6020011-UT</v>
      </c>
      <c r="U2197" t="str">
        <f t="shared" si="173"/>
        <v>2</v>
      </c>
      <c r="V2197" t="str">
        <f t="shared" si="174"/>
        <v>UT</v>
      </c>
    </row>
    <row r="2198" spans="1:22" x14ac:dyDescent="0.35">
      <c r="A2198" t="str">
        <f>IF('Support - Calculation Detail'!A2198="","",LEFT('Support - Calculation Detail'!A2198,7)&amp;"-"&amp;RIGHT('Support - Calculation Detail'!A2198,2))</f>
        <v>6020011-TF</v>
      </c>
      <c r="B2198" t="str">
        <f>IF('Support - Calculation Detail'!C2198="","",'Support - Calculation Detail'!C2198)</f>
        <v>60</v>
      </c>
      <c r="C2198" t="str">
        <f>IF('Support - Calculation Detail'!B2198="","",'Support - Calculation Detail'!B2198)</f>
        <v>N</v>
      </c>
      <c r="D2198">
        <f>IF('Support - Calculation Detail'!D2198="","",'Support - Calculation Detail'!D2198)</f>
        <v>11814</v>
      </c>
      <c r="E2198">
        <f>IF('Support - Calculation Detail'!E2198="","",'Support - Calculation Detail'!E2198)</f>
        <v>0</v>
      </c>
      <c r="G2198">
        <f>IF('Support - Calculation Detail'!F2198="","",'Support - Calculation Detail'!F2198)</f>
        <v>11814</v>
      </c>
      <c r="H2198">
        <f>IF('Support - Calculation Detail'!G2198="","",'Support - Calculation Detail'!G2198)</f>
        <v>1.04</v>
      </c>
      <c r="I2198">
        <f>IF('Support - Calculation Detail'!H2198="","",'Support - Calculation Detail'!H2198)</f>
        <v>12287</v>
      </c>
      <c r="J2198">
        <f>IF('Support - Calculation Detail'!I2198="","",'Support - Calculation Detail'!I2198)</f>
        <v>0</v>
      </c>
      <c r="K2198">
        <f>IF('Support - Calculation Detail'!K2198="","",'Support - Calculation Detail'!K2198)</f>
        <v>12287</v>
      </c>
      <c r="L2198">
        <f>IF('Support - Calculation Detail'!L2198="","",'Support - Calculation Detail'!L2198)</f>
        <v>0</v>
      </c>
      <c r="M2198">
        <f>IF('Support - Calculation Detail'!M2198="","",'Support - Calculation Detail'!M2198)</f>
        <v>0</v>
      </c>
      <c r="N2198">
        <f>IF('Support - Calculation Detail'!N2198="","",'Support - Calculation Detail'!N2198)</f>
        <v>0</v>
      </c>
      <c r="P2198">
        <f>IF('Support - Calculation Detail'!O2198="","",'Support - Calculation Detail'!O2198)</f>
        <v>12287</v>
      </c>
      <c r="Q2198" t="b">
        <v>1</v>
      </c>
      <c r="R2198" t="str">
        <f t="shared" si="170"/>
        <v>6020011</v>
      </c>
      <c r="S2198" t="str">
        <f t="shared" si="171"/>
        <v>6020011-TF</v>
      </c>
      <c r="T2198" t="str">
        <f t="shared" si="172"/>
        <v>6020011-TF</v>
      </c>
      <c r="U2198" t="str">
        <f t="shared" si="173"/>
        <v>2</v>
      </c>
      <c r="V2198" t="str">
        <f t="shared" si="174"/>
        <v>TF</v>
      </c>
    </row>
    <row r="2199" spans="1:22" x14ac:dyDescent="0.35">
      <c r="A2199" t="str">
        <f>IF('Support - Calculation Detail'!A2199="","",LEFT('Support - Calculation Detail'!A2199,7)&amp;"-"&amp;RIGHT('Support - Calculation Detail'!A2199,2))</f>
        <v>6020012-UT</v>
      </c>
      <c r="B2199" t="str">
        <f>IF('Support - Calculation Detail'!C2199="","",'Support - Calculation Detail'!C2199)</f>
        <v>60</v>
      </c>
      <c r="C2199" t="str">
        <f>IF('Support - Calculation Detail'!B2199="","",'Support - Calculation Detail'!B2199)</f>
        <v>N</v>
      </c>
      <c r="D2199">
        <f>IF('Support - Calculation Detail'!D2199="","",'Support - Calculation Detail'!D2199)</f>
        <v>32004</v>
      </c>
      <c r="E2199">
        <f>IF('Support - Calculation Detail'!E2199="","",'Support - Calculation Detail'!E2199)</f>
        <v>0</v>
      </c>
      <c r="G2199">
        <f>IF('Support - Calculation Detail'!F2199="","",'Support - Calculation Detail'!F2199)</f>
        <v>32004</v>
      </c>
      <c r="H2199">
        <f>IF('Support - Calculation Detail'!G2199="","",'Support - Calculation Detail'!G2199)</f>
        <v>1.04</v>
      </c>
      <c r="I2199">
        <f>IF('Support - Calculation Detail'!H2199="","",'Support - Calculation Detail'!H2199)</f>
        <v>33284</v>
      </c>
      <c r="J2199">
        <f>IF('Support - Calculation Detail'!I2199="","",'Support - Calculation Detail'!I2199)</f>
        <v>0</v>
      </c>
      <c r="K2199">
        <f>IF('Support - Calculation Detail'!K2199="","",'Support - Calculation Detail'!K2199)</f>
        <v>33284</v>
      </c>
      <c r="L2199">
        <f>IF('Support - Calculation Detail'!L2199="","",'Support - Calculation Detail'!L2199)</f>
        <v>0</v>
      </c>
      <c r="M2199">
        <f>IF('Support - Calculation Detail'!M2199="","",'Support - Calculation Detail'!M2199)</f>
        <v>0</v>
      </c>
      <c r="N2199">
        <f>IF('Support - Calculation Detail'!N2199="","",'Support - Calculation Detail'!N2199)</f>
        <v>0</v>
      </c>
      <c r="P2199">
        <f>IF('Support - Calculation Detail'!O2199="","",'Support - Calculation Detail'!O2199)</f>
        <v>33284</v>
      </c>
      <c r="Q2199" t="b">
        <v>1</v>
      </c>
      <c r="R2199" t="str">
        <f t="shared" si="170"/>
        <v>6020012</v>
      </c>
      <c r="S2199" t="str">
        <f t="shared" si="171"/>
        <v>6020012-UT</v>
      </c>
      <c r="T2199" t="str">
        <f t="shared" si="172"/>
        <v>6020012-UT</v>
      </c>
      <c r="U2199" t="str">
        <f t="shared" si="173"/>
        <v>2</v>
      </c>
      <c r="V2199" t="str">
        <f t="shared" si="174"/>
        <v>UT</v>
      </c>
    </row>
    <row r="2200" spans="1:22" x14ac:dyDescent="0.35">
      <c r="A2200" t="str">
        <f>IF('Support - Calculation Detail'!A2200="","",LEFT('Support - Calculation Detail'!A2200,7)&amp;"-"&amp;RIGHT('Support - Calculation Detail'!A2200,2))</f>
        <v>6020013-UT</v>
      </c>
      <c r="B2200" t="str">
        <f>IF('Support - Calculation Detail'!C2200="","",'Support - Calculation Detail'!C2200)</f>
        <v>60</v>
      </c>
      <c r="C2200" t="str">
        <f>IF('Support - Calculation Detail'!B2200="","",'Support - Calculation Detail'!B2200)</f>
        <v>N</v>
      </c>
      <c r="D2200">
        <f>IF('Support - Calculation Detail'!D2200="","",'Support - Calculation Detail'!D2200)</f>
        <v>24993</v>
      </c>
      <c r="E2200">
        <f>IF('Support - Calculation Detail'!E2200="","",'Support - Calculation Detail'!E2200)</f>
        <v>0</v>
      </c>
      <c r="G2200">
        <f>IF('Support - Calculation Detail'!F2200="","",'Support - Calculation Detail'!F2200)</f>
        <v>24993</v>
      </c>
      <c r="H2200">
        <f>IF('Support - Calculation Detail'!G2200="","",'Support - Calculation Detail'!G2200)</f>
        <v>1.04</v>
      </c>
      <c r="I2200">
        <f>IF('Support - Calculation Detail'!H2200="","",'Support - Calculation Detail'!H2200)</f>
        <v>25993</v>
      </c>
      <c r="J2200">
        <f>IF('Support - Calculation Detail'!I2200="","",'Support - Calculation Detail'!I2200)</f>
        <v>0</v>
      </c>
      <c r="K2200">
        <f>IF('Support - Calculation Detail'!K2200="","",'Support - Calculation Detail'!K2200)</f>
        <v>25993</v>
      </c>
      <c r="L2200">
        <f>IF('Support - Calculation Detail'!L2200="","",'Support - Calculation Detail'!L2200)</f>
        <v>0</v>
      </c>
      <c r="M2200">
        <f>IF('Support - Calculation Detail'!M2200="","",'Support - Calculation Detail'!M2200)</f>
        <v>0</v>
      </c>
      <c r="N2200">
        <f>IF('Support - Calculation Detail'!N2200="","",'Support - Calculation Detail'!N2200)</f>
        <v>0</v>
      </c>
      <c r="P2200">
        <f>IF('Support - Calculation Detail'!O2200="","",'Support - Calculation Detail'!O2200)</f>
        <v>25993</v>
      </c>
      <c r="Q2200" t="b">
        <v>1</v>
      </c>
      <c r="R2200" t="str">
        <f t="shared" si="170"/>
        <v>6020013</v>
      </c>
      <c r="S2200" t="str">
        <f t="shared" si="171"/>
        <v>6020013-UT</v>
      </c>
      <c r="T2200" t="str">
        <f t="shared" si="172"/>
        <v>6020013-UT</v>
      </c>
      <c r="U2200" t="str">
        <f t="shared" si="173"/>
        <v>2</v>
      </c>
      <c r="V2200" t="str">
        <f t="shared" si="174"/>
        <v>UT</v>
      </c>
    </row>
    <row r="2201" spans="1:22" x14ac:dyDescent="0.35">
      <c r="A2201" t="str">
        <f>IF('Support - Calculation Detail'!A2201="","",LEFT('Support - Calculation Detail'!A2201,7)&amp;"-"&amp;RIGHT('Support - Calculation Detail'!A2201,2))</f>
        <v>6020013-TF</v>
      </c>
      <c r="B2201" t="str">
        <f>IF('Support - Calculation Detail'!C2201="","",'Support - Calculation Detail'!C2201)</f>
        <v>60</v>
      </c>
      <c r="C2201" t="str">
        <f>IF('Support - Calculation Detail'!B2201="","",'Support - Calculation Detail'!B2201)</f>
        <v>N</v>
      </c>
      <c r="D2201">
        <f>IF('Support - Calculation Detail'!D2201="","",'Support - Calculation Detail'!D2201)</f>
        <v>10390</v>
      </c>
      <c r="E2201">
        <f>IF('Support - Calculation Detail'!E2201="","",'Support - Calculation Detail'!E2201)</f>
        <v>0</v>
      </c>
      <c r="G2201">
        <f>IF('Support - Calculation Detail'!F2201="","",'Support - Calculation Detail'!F2201)</f>
        <v>10390</v>
      </c>
      <c r="H2201">
        <f>IF('Support - Calculation Detail'!G2201="","",'Support - Calculation Detail'!G2201)</f>
        <v>1.04</v>
      </c>
      <c r="I2201">
        <f>IF('Support - Calculation Detail'!H2201="","",'Support - Calculation Detail'!H2201)</f>
        <v>10806</v>
      </c>
      <c r="J2201">
        <f>IF('Support - Calculation Detail'!I2201="","",'Support - Calculation Detail'!I2201)</f>
        <v>0</v>
      </c>
      <c r="K2201">
        <f>IF('Support - Calculation Detail'!K2201="","",'Support - Calculation Detail'!K2201)</f>
        <v>10806</v>
      </c>
      <c r="L2201">
        <f>IF('Support - Calculation Detail'!L2201="","",'Support - Calculation Detail'!L2201)</f>
        <v>0</v>
      </c>
      <c r="M2201">
        <f>IF('Support - Calculation Detail'!M2201="","",'Support - Calculation Detail'!M2201)</f>
        <v>0</v>
      </c>
      <c r="N2201">
        <f>IF('Support - Calculation Detail'!N2201="","",'Support - Calculation Detail'!N2201)</f>
        <v>0</v>
      </c>
      <c r="P2201">
        <f>IF('Support - Calculation Detail'!O2201="","",'Support - Calculation Detail'!O2201)</f>
        <v>10806</v>
      </c>
      <c r="Q2201" t="b">
        <v>1</v>
      </c>
      <c r="R2201" t="str">
        <f t="shared" si="170"/>
        <v>6020013</v>
      </c>
      <c r="S2201" t="str">
        <f t="shared" si="171"/>
        <v>6020013-TF</v>
      </c>
      <c r="T2201" t="str">
        <f t="shared" si="172"/>
        <v>6020013-TF</v>
      </c>
      <c r="U2201" t="str">
        <f t="shared" si="173"/>
        <v>2</v>
      </c>
      <c r="V2201" t="str">
        <f t="shared" si="174"/>
        <v>TF</v>
      </c>
    </row>
    <row r="2202" spans="1:22" x14ac:dyDescent="0.35">
      <c r="A2202" t="str">
        <f>IF('Support - Calculation Detail'!A2202="","",LEFT('Support - Calculation Detail'!A2202,7)&amp;"-"&amp;RIGHT('Support - Calculation Detail'!A2202,2))</f>
        <v>6050264-UT</v>
      </c>
      <c r="B2202" t="str">
        <f>IF('Support - Calculation Detail'!C2202="","",'Support - Calculation Detail'!C2202)</f>
        <v>60</v>
      </c>
      <c r="C2202" t="str">
        <f>IF('Support - Calculation Detail'!B2202="","",'Support - Calculation Detail'!B2202)</f>
        <v>N</v>
      </c>
      <c r="D2202">
        <f>IF('Support - Calculation Detail'!D2202="","",'Support - Calculation Detail'!D2202)</f>
        <v>788765</v>
      </c>
      <c r="E2202">
        <f>IF('Support - Calculation Detail'!E2202="","",'Support - Calculation Detail'!E2202)</f>
        <v>0</v>
      </c>
      <c r="G2202">
        <f>IF('Support - Calculation Detail'!F2202="","",'Support - Calculation Detail'!F2202)</f>
        <v>788765</v>
      </c>
      <c r="H2202">
        <f>IF('Support - Calculation Detail'!G2202="","",'Support - Calculation Detail'!G2202)</f>
        <v>1.04</v>
      </c>
      <c r="I2202">
        <f>IF('Support - Calculation Detail'!H2202="","",'Support - Calculation Detail'!H2202)</f>
        <v>820316</v>
      </c>
      <c r="J2202">
        <f>IF('Support - Calculation Detail'!I2202="","",'Support - Calculation Detail'!I2202)</f>
        <v>0</v>
      </c>
      <c r="K2202">
        <f>IF('Support - Calculation Detail'!K2202="","",'Support - Calculation Detail'!K2202)</f>
        <v>820316</v>
      </c>
      <c r="L2202">
        <f>IF('Support - Calculation Detail'!L2202="","",'Support - Calculation Detail'!L2202)</f>
        <v>0</v>
      </c>
      <c r="M2202">
        <f>IF('Support - Calculation Detail'!M2202="","",'Support - Calculation Detail'!M2202)</f>
        <v>0</v>
      </c>
      <c r="N2202">
        <f>IF('Support - Calculation Detail'!N2202="","",'Support - Calculation Detail'!N2202)</f>
        <v>0</v>
      </c>
      <c r="P2202">
        <f>IF('Support - Calculation Detail'!O2202="","",'Support - Calculation Detail'!O2202)</f>
        <v>820316</v>
      </c>
      <c r="Q2202" t="b">
        <v>1</v>
      </c>
      <c r="R2202" t="str">
        <f t="shared" si="170"/>
        <v>6050264</v>
      </c>
      <c r="S2202" t="str">
        <f t="shared" si="171"/>
        <v>6050264-UT</v>
      </c>
      <c r="T2202" t="str">
        <f t="shared" si="172"/>
        <v>6050264-UT</v>
      </c>
      <c r="U2202" t="str">
        <f t="shared" si="173"/>
        <v>5</v>
      </c>
      <c r="V2202" t="str">
        <f t="shared" si="174"/>
        <v>UT</v>
      </c>
    </row>
    <row r="2203" spans="1:22" x14ac:dyDescent="0.35">
      <c r="A2203" t="str">
        <f>IF('Support - Calculation Detail'!A2203="","",LEFT('Support - Calculation Detail'!A2203,7)&amp;"-"&amp;RIGHT('Support - Calculation Detail'!A2203,2))</f>
        <v>6030816-UT</v>
      </c>
      <c r="B2203" t="str">
        <f>IF('Support - Calculation Detail'!C2203="","",'Support - Calculation Detail'!C2203)</f>
        <v>60</v>
      </c>
      <c r="C2203" t="str">
        <f>IF('Support - Calculation Detail'!B2203="","",'Support - Calculation Detail'!B2203)</f>
        <v>N</v>
      </c>
      <c r="D2203">
        <f>IF('Support - Calculation Detail'!D2203="","",'Support - Calculation Detail'!D2203)</f>
        <v>98960</v>
      </c>
      <c r="E2203">
        <f>IF('Support - Calculation Detail'!E2203="","",'Support - Calculation Detail'!E2203)</f>
        <v>0</v>
      </c>
      <c r="G2203">
        <f>IF('Support - Calculation Detail'!F2203="","",'Support - Calculation Detail'!F2203)</f>
        <v>98960</v>
      </c>
      <c r="H2203">
        <f>IF('Support - Calculation Detail'!G2203="","",'Support - Calculation Detail'!G2203)</f>
        <v>1.04</v>
      </c>
      <c r="I2203">
        <f>IF('Support - Calculation Detail'!H2203="","",'Support - Calculation Detail'!H2203)</f>
        <v>102918</v>
      </c>
      <c r="J2203">
        <f>IF('Support - Calculation Detail'!I2203="","",'Support - Calculation Detail'!I2203)</f>
        <v>0</v>
      </c>
      <c r="K2203">
        <f>IF('Support - Calculation Detail'!K2203="","",'Support - Calculation Detail'!K2203)</f>
        <v>102918</v>
      </c>
      <c r="L2203">
        <f>IF('Support - Calculation Detail'!L2203="","",'Support - Calculation Detail'!L2203)</f>
        <v>0</v>
      </c>
      <c r="M2203">
        <f>IF('Support - Calculation Detail'!M2203="","",'Support - Calculation Detail'!M2203)</f>
        <v>0</v>
      </c>
      <c r="N2203">
        <f>IF('Support - Calculation Detail'!N2203="","",'Support - Calculation Detail'!N2203)</f>
        <v>0</v>
      </c>
      <c r="P2203">
        <f>IF('Support - Calculation Detail'!O2203="","",'Support - Calculation Detail'!O2203)</f>
        <v>102918</v>
      </c>
      <c r="Q2203" t="b">
        <v>1</v>
      </c>
      <c r="R2203" t="str">
        <f t="shared" si="170"/>
        <v>6030816</v>
      </c>
      <c r="S2203" t="str">
        <f t="shared" si="171"/>
        <v>6030816-UT</v>
      </c>
      <c r="T2203" t="str">
        <f t="shared" si="172"/>
        <v>6030816-UT</v>
      </c>
      <c r="U2203" t="str">
        <f t="shared" si="173"/>
        <v>3</v>
      </c>
      <c r="V2203" t="str">
        <f t="shared" si="174"/>
        <v>UT</v>
      </c>
    </row>
    <row r="2204" spans="1:22" x14ac:dyDescent="0.35">
      <c r="A2204" t="str">
        <f>IF('Support - Calculation Detail'!A2204="","",LEFT('Support - Calculation Detail'!A2204,7)&amp;"-"&amp;RIGHT('Support - Calculation Detail'!A2204,2))</f>
        <v>6030817-UT</v>
      </c>
      <c r="B2204" t="str">
        <f>IF('Support - Calculation Detail'!C2204="","",'Support - Calculation Detail'!C2204)</f>
        <v>60</v>
      </c>
      <c r="C2204" t="str">
        <f>IF('Support - Calculation Detail'!B2204="","",'Support - Calculation Detail'!B2204)</f>
        <v>N</v>
      </c>
      <c r="D2204">
        <f>IF('Support - Calculation Detail'!D2204="","",'Support - Calculation Detail'!D2204)</f>
        <v>976069</v>
      </c>
      <c r="E2204">
        <f>IF('Support - Calculation Detail'!E2204="","",'Support - Calculation Detail'!E2204)</f>
        <v>0</v>
      </c>
      <c r="G2204">
        <f>IF('Support - Calculation Detail'!F2204="","",'Support - Calculation Detail'!F2204)</f>
        <v>976069</v>
      </c>
      <c r="H2204">
        <f>IF('Support - Calculation Detail'!G2204="","",'Support - Calculation Detail'!G2204)</f>
        <v>1.04</v>
      </c>
      <c r="I2204">
        <f>IF('Support - Calculation Detail'!H2204="","",'Support - Calculation Detail'!H2204)</f>
        <v>1015112</v>
      </c>
      <c r="J2204">
        <f>IF('Support - Calculation Detail'!I2204="","",'Support - Calculation Detail'!I2204)</f>
        <v>0</v>
      </c>
      <c r="K2204">
        <f>IF('Support - Calculation Detail'!K2204="","",'Support - Calculation Detail'!K2204)</f>
        <v>1015112</v>
      </c>
      <c r="L2204">
        <f>IF('Support - Calculation Detail'!L2204="","",'Support - Calculation Detail'!L2204)</f>
        <v>63287</v>
      </c>
      <c r="M2204">
        <f>IF('Support - Calculation Detail'!M2204="","",'Support - Calculation Detail'!M2204)</f>
        <v>0</v>
      </c>
      <c r="N2204">
        <f>IF('Support - Calculation Detail'!N2204="","",'Support - Calculation Detail'!N2204)</f>
        <v>0</v>
      </c>
      <c r="P2204">
        <f>IF('Support - Calculation Detail'!O2204="","",'Support - Calculation Detail'!O2204)</f>
        <v>1078399</v>
      </c>
      <c r="Q2204" t="b">
        <v>1</v>
      </c>
      <c r="R2204" t="str">
        <f t="shared" si="170"/>
        <v>6030817</v>
      </c>
      <c r="S2204" t="str">
        <f t="shared" si="171"/>
        <v>6030817-UT</v>
      </c>
      <c r="T2204" t="str">
        <f t="shared" si="172"/>
        <v>6030817-UT</v>
      </c>
      <c r="U2204" t="str">
        <f t="shared" si="173"/>
        <v>3</v>
      </c>
      <c r="V2204" t="str">
        <f t="shared" si="174"/>
        <v>UT</v>
      </c>
    </row>
    <row r="2205" spans="1:22" x14ac:dyDescent="0.35">
      <c r="A2205" t="str">
        <f>IF('Support - Calculation Detail'!A2205="","",LEFT('Support - Calculation Detail'!A2205,7)&amp;"-"&amp;RIGHT('Support - Calculation Detail'!A2205,2))</f>
        <v>6030817-FT</v>
      </c>
      <c r="B2205" t="str">
        <f>IF('Support - Calculation Detail'!C2205="","",'Support - Calculation Detail'!C2205)</f>
        <v>60</v>
      </c>
      <c r="C2205" t="str">
        <f>IF('Support - Calculation Detail'!B2205="","",'Support - Calculation Detail'!B2205)</f>
        <v>N</v>
      </c>
      <c r="D2205">
        <f>IF('Support - Calculation Detail'!D2205="","",'Support - Calculation Detail'!D2205)</f>
        <v>397825</v>
      </c>
      <c r="E2205">
        <f>IF('Support - Calculation Detail'!E2205="","",'Support - Calculation Detail'!E2205)</f>
        <v>0</v>
      </c>
      <c r="G2205">
        <f>IF('Support - Calculation Detail'!F2205="","",'Support - Calculation Detail'!F2205)</f>
        <v>397825</v>
      </c>
      <c r="H2205">
        <f>IF('Support - Calculation Detail'!G2205="","",'Support - Calculation Detail'!G2205)</f>
        <v>1.04</v>
      </c>
      <c r="I2205">
        <f>IF('Support - Calculation Detail'!H2205="","",'Support - Calculation Detail'!H2205)</f>
        <v>413738</v>
      </c>
      <c r="J2205">
        <f>IF('Support - Calculation Detail'!I2205="","",'Support - Calculation Detail'!I2205)</f>
        <v>0</v>
      </c>
      <c r="K2205">
        <f>IF('Support - Calculation Detail'!K2205="","",'Support - Calculation Detail'!K2205)</f>
        <v>413738</v>
      </c>
      <c r="L2205">
        <f>IF('Support - Calculation Detail'!L2205="","",'Support - Calculation Detail'!L2205)</f>
        <v>0</v>
      </c>
      <c r="M2205">
        <f>IF('Support - Calculation Detail'!M2205="","",'Support - Calculation Detail'!M2205)</f>
        <v>0</v>
      </c>
      <c r="N2205">
        <f>IF('Support - Calculation Detail'!N2205="","",'Support - Calculation Detail'!N2205)</f>
        <v>0</v>
      </c>
      <c r="P2205">
        <f>IF('Support - Calculation Detail'!O2205="","",'Support - Calculation Detail'!O2205)</f>
        <v>413738</v>
      </c>
      <c r="Q2205" t="b">
        <v>1</v>
      </c>
      <c r="R2205" t="str">
        <f t="shared" si="170"/>
        <v>6030817</v>
      </c>
      <c r="S2205" t="str">
        <f t="shared" si="171"/>
        <v>6030817-FT</v>
      </c>
      <c r="T2205" t="str">
        <f t="shared" si="172"/>
        <v>6030817-FT</v>
      </c>
      <c r="U2205" t="str">
        <f t="shared" si="173"/>
        <v>3</v>
      </c>
      <c r="V2205" t="str">
        <f t="shared" si="174"/>
        <v>FT</v>
      </c>
    </row>
    <row r="2206" spans="1:22" x14ac:dyDescent="0.35">
      <c r="A2206" t="str">
        <f>IF('Support - Calculation Detail'!A2206="","",LEFT('Support - Calculation Detail'!A2206,7)&amp;"-"&amp;RIGHT('Support - Calculation Detail'!A2206,2))</f>
        <v>6046195-SO</v>
      </c>
      <c r="B2206" t="str">
        <f>IF('Support - Calculation Detail'!C2206="","",'Support - Calculation Detail'!C2206)</f>
        <v>60</v>
      </c>
      <c r="C2206" t="str">
        <f>IF('Support - Calculation Detail'!B2206="","",'Support - Calculation Detail'!B2206)</f>
        <v>N</v>
      </c>
      <c r="D2206">
        <f>IF('Support - Calculation Detail'!D2206="","",'Support - Calculation Detail'!D2206)</f>
        <v>5970722</v>
      </c>
      <c r="E2206">
        <f>IF('Support - Calculation Detail'!E2206="","",'Support - Calculation Detail'!E2206)</f>
        <v>0</v>
      </c>
      <c r="G2206">
        <f>IF('Support - Calculation Detail'!F2206="","",'Support - Calculation Detail'!F2206)</f>
        <v>5970722</v>
      </c>
      <c r="H2206">
        <f>IF('Support - Calculation Detail'!G2206="","",'Support - Calculation Detail'!G2206)</f>
        <v>1.04</v>
      </c>
      <c r="I2206">
        <f>IF('Support - Calculation Detail'!H2206="","",'Support - Calculation Detail'!H2206)</f>
        <v>6209551</v>
      </c>
      <c r="J2206">
        <f>IF('Support - Calculation Detail'!I2206="","",'Support - Calculation Detail'!I2206)</f>
        <v>0</v>
      </c>
      <c r="K2206">
        <f>IF('Support - Calculation Detail'!K2206="","",'Support - Calculation Detail'!K2206)</f>
        <v>6209551</v>
      </c>
      <c r="L2206">
        <f>IF('Support - Calculation Detail'!L2206="","",'Support - Calculation Detail'!L2206)</f>
        <v>0</v>
      </c>
      <c r="M2206">
        <f>IF('Support - Calculation Detail'!M2206="","",'Support - Calculation Detail'!M2206)</f>
        <v>0</v>
      </c>
      <c r="N2206">
        <f>IF('Support - Calculation Detail'!N2206="","",'Support - Calculation Detail'!N2206)</f>
        <v>0</v>
      </c>
      <c r="P2206">
        <f>IF('Support - Calculation Detail'!O2206="","",'Support - Calculation Detail'!O2206)</f>
        <v>6209551</v>
      </c>
      <c r="Q2206" t="b">
        <v>1</v>
      </c>
      <c r="R2206" t="str">
        <f t="shared" si="170"/>
        <v>6046195</v>
      </c>
      <c r="S2206" t="str">
        <f t="shared" si="171"/>
        <v>6046195-SO</v>
      </c>
      <c r="T2206" t="str">
        <f t="shared" si="172"/>
        <v>6046195-SO</v>
      </c>
      <c r="U2206" t="str">
        <f t="shared" si="173"/>
        <v>4</v>
      </c>
      <c r="V2206" t="str">
        <f t="shared" si="174"/>
        <v>SO</v>
      </c>
    </row>
    <row r="2207" spans="1:22" x14ac:dyDescent="0.35">
      <c r="A2207" t="str">
        <f>IF('Support - Calculation Detail'!A2207="","",LEFT('Support - Calculation Detail'!A2207,7)&amp;"-"&amp;RIGHT('Support - Calculation Detail'!A2207,2))</f>
        <v>6746750-SO</v>
      </c>
      <c r="B2207" t="str">
        <f>IF('Support - Calculation Detail'!C2207="","",'Support - Calculation Detail'!C2207)</f>
        <v>67</v>
      </c>
      <c r="C2207" t="str">
        <f>IF('Support - Calculation Detail'!B2207="","",'Support - Calculation Detail'!B2207)</f>
        <v>N</v>
      </c>
      <c r="D2207">
        <f>IF('Support - Calculation Detail'!D2207="","",'Support - Calculation Detail'!D2207)</f>
        <v>2596859</v>
      </c>
      <c r="E2207">
        <f>IF('Support - Calculation Detail'!E2207="","",'Support - Calculation Detail'!E2207)</f>
        <v>0</v>
      </c>
      <c r="G2207">
        <f>IF('Support - Calculation Detail'!F2207="","",'Support - Calculation Detail'!F2207)</f>
        <v>2596859</v>
      </c>
      <c r="H2207">
        <f>IF('Support - Calculation Detail'!G2207="","",'Support - Calculation Detail'!G2207)</f>
        <v>1.04</v>
      </c>
      <c r="I2207">
        <f>IF('Support - Calculation Detail'!H2207="","",'Support - Calculation Detail'!H2207)</f>
        <v>2700733</v>
      </c>
      <c r="J2207">
        <f>IF('Support - Calculation Detail'!I2207="","",'Support - Calculation Detail'!I2207)</f>
        <v>0</v>
      </c>
      <c r="K2207">
        <f>IF('Support - Calculation Detail'!K2207="","",'Support - Calculation Detail'!K2207)</f>
        <v>2700733</v>
      </c>
      <c r="L2207">
        <f>IF('Support - Calculation Detail'!L2207="","",'Support - Calculation Detail'!L2207)</f>
        <v>0</v>
      </c>
      <c r="M2207">
        <f>IF('Support - Calculation Detail'!M2207="","",'Support - Calculation Detail'!M2207)</f>
        <v>0</v>
      </c>
      <c r="N2207">
        <f>IF('Support - Calculation Detail'!N2207="","",'Support - Calculation Detail'!N2207)</f>
        <v>0</v>
      </c>
      <c r="P2207">
        <f>IF('Support - Calculation Detail'!O2207="","",'Support - Calculation Detail'!O2207)</f>
        <v>2700733</v>
      </c>
      <c r="Q2207" t="b">
        <v>1</v>
      </c>
      <c r="R2207" t="str">
        <f t="shared" si="170"/>
        <v>6746750</v>
      </c>
      <c r="S2207" t="str">
        <f t="shared" si="171"/>
        <v>6746750-SO</v>
      </c>
      <c r="T2207" t="str">
        <f t="shared" si="172"/>
        <v>6746750-SO</v>
      </c>
      <c r="U2207" t="str">
        <f t="shared" si="173"/>
        <v>4</v>
      </c>
      <c r="V2207" t="str">
        <f t="shared" si="174"/>
        <v>SO</v>
      </c>
    </row>
    <row r="2208" spans="1:22" x14ac:dyDescent="0.35">
      <c r="A2208" t="str">
        <f>IF('Support - Calculation Detail'!A2208="","",LEFT('Support - Calculation Detail'!A2208,7)&amp;"-"&amp;RIGHT('Support - Calculation Detail'!A2208,2))</f>
        <v>6110000-UT</v>
      </c>
      <c r="B2208" t="str">
        <f>IF('Support - Calculation Detail'!C2208="","",'Support - Calculation Detail'!C2208)</f>
        <v>61</v>
      </c>
      <c r="C2208" t="str">
        <f>IF('Support - Calculation Detail'!B2208="","",'Support - Calculation Detail'!B2208)</f>
        <v>N</v>
      </c>
      <c r="D2208">
        <f>IF('Support - Calculation Detail'!D2208="","",'Support - Calculation Detail'!D2208)</f>
        <v>3638259</v>
      </c>
      <c r="E2208">
        <f>IF('Support - Calculation Detail'!E2208="","",'Support - Calculation Detail'!E2208)</f>
        <v>0</v>
      </c>
      <c r="G2208">
        <f>IF('Support - Calculation Detail'!F2208="","",'Support - Calculation Detail'!F2208)</f>
        <v>3638259</v>
      </c>
      <c r="H2208">
        <f>IF('Support - Calculation Detail'!G2208="","",'Support - Calculation Detail'!G2208)</f>
        <v>1.04</v>
      </c>
      <c r="I2208">
        <f>IF('Support - Calculation Detail'!H2208="","",'Support - Calculation Detail'!H2208)</f>
        <v>3783789</v>
      </c>
      <c r="J2208">
        <f>IF('Support - Calculation Detail'!I2208="","",'Support - Calculation Detail'!I2208)</f>
        <v>0</v>
      </c>
      <c r="K2208">
        <f>IF('Support - Calculation Detail'!K2208="","",'Support - Calculation Detail'!K2208)</f>
        <v>3783789</v>
      </c>
      <c r="L2208">
        <f>IF('Support - Calculation Detail'!L2208="","",'Support - Calculation Detail'!L2208)</f>
        <v>396592</v>
      </c>
      <c r="M2208">
        <f>IF('Support - Calculation Detail'!M2208="","",'Support - Calculation Detail'!M2208)</f>
        <v>117993</v>
      </c>
      <c r="N2208">
        <f>IF('Support - Calculation Detail'!N2208="","",'Support - Calculation Detail'!N2208)</f>
        <v>406366.01108206878</v>
      </c>
      <c r="P2208">
        <f>IF('Support - Calculation Detail'!O2208="","",'Support - Calculation Detail'!O2208)</f>
        <v>4704740.011082069</v>
      </c>
      <c r="Q2208" t="b">
        <v>1</v>
      </c>
      <c r="R2208" t="str">
        <f t="shared" si="170"/>
        <v>6110000</v>
      </c>
      <c r="S2208" t="str">
        <f t="shared" si="171"/>
        <v>6110000-UT</v>
      </c>
      <c r="T2208" t="str">
        <f t="shared" si="172"/>
        <v>6110000-UT</v>
      </c>
      <c r="U2208" t="str">
        <f t="shared" si="173"/>
        <v>1</v>
      </c>
      <c r="V2208" t="str">
        <f t="shared" si="174"/>
        <v>UT</v>
      </c>
    </row>
    <row r="2209" spans="1:22" x14ac:dyDescent="0.35">
      <c r="A2209" t="str">
        <f>IF('Support - Calculation Detail'!A2209="","",LEFT('Support - Calculation Detail'!A2209,7)&amp;"-"&amp;RIGHT('Support - Calculation Detail'!A2209,2))</f>
        <v>6120001-UT</v>
      </c>
      <c r="B2209" t="str">
        <f>IF('Support - Calculation Detail'!C2209="","",'Support - Calculation Detail'!C2209)</f>
        <v>61</v>
      </c>
      <c r="C2209" t="str">
        <f>IF('Support - Calculation Detail'!B2209="","",'Support - Calculation Detail'!B2209)</f>
        <v>N</v>
      </c>
      <c r="D2209">
        <f>IF('Support - Calculation Detail'!D2209="","",'Support - Calculation Detail'!D2209)</f>
        <v>32971</v>
      </c>
      <c r="E2209">
        <f>IF('Support - Calculation Detail'!E2209="","",'Support - Calculation Detail'!E2209)</f>
        <v>0</v>
      </c>
      <c r="G2209">
        <f>IF('Support - Calculation Detail'!F2209="","",'Support - Calculation Detail'!F2209)</f>
        <v>32971</v>
      </c>
      <c r="H2209">
        <f>IF('Support - Calculation Detail'!G2209="","",'Support - Calculation Detail'!G2209)</f>
        <v>1.04</v>
      </c>
      <c r="I2209">
        <f>IF('Support - Calculation Detail'!H2209="","",'Support - Calculation Detail'!H2209)</f>
        <v>34290</v>
      </c>
      <c r="J2209">
        <f>IF('Support - Calculation Detail'!I2209="","",'Support - Calculation Detail'!I2209)</f>
        <v>0</v>
      </c>
      <c r="K2209">
        <f>IF('Support - Calculation Detail'!K2209="","",'Support - Calculation Detail'!K2209)</f>
        <v>34290</v>
      </c>
      <c r="L2209">
        <f>IF('Support - Calculation Detail'!L2209="","",'Support - Calculation Detail'!L2209)</f>
        <v>0</v>
      </c>
      <c r="M2209">
        <f>IF('Support - Calculation Detail'!M2209="","",'Support - Calculation Detail'!M2209)</f>
        <v>0</v>
      </c>
      <c r="N2209">
        <f>IF('Support - Calculation Detail'!N2209="","",'Support - Calculation Detail'!N2209)</f>
        <v>0</v>
      </c>
      <c r="P2209">
        <f>IF('Support - Calculation Detail'!O2209="","",'Support - Calculation Detail'!O2209)</f>
        <v>34290</v>
      </c>
      <c r="Q2209" t="b">
        <v>1</v>
      </c>
      <c r="R2209" t="str">
        <f t="shared" si="170"/>
        <v>6120001</v>
      </c>
      <c r="S2209" t="str">
        <f t="shared" si="171"/>
        <v>6120001-UT</v>
      </c>
      <c r="T2209" t="str">
        <f t="shared" si="172"/>
        <v>6120001-UT</v>
      </c>
      <c r="U2209" t="str">
        <f t="shared" si="173"/>
        <v>2</v>
      </c>
      <c r="V2209" t="str">
        <f t="shared" si="174"/>
        <v>UT</v>
      </c>
    </row>
    <row r="2210" spans="1:22" x14ac:dyDescent="0.35">
      <c r="A2210" t="str">
        <f>IF('Support - Calculation Detail'!A2210="","",LEFT('Support - Calculation Detail'!A2210,7)&amp;"-"&amp;RIGHT('Support - Calculation Detail'!A2210,2))</f>
        <v>6120001-TF</v>
      </c>
      <c r="B2210" t="str">
        <f>IF('Support - Calculation Detail'!C2210="","",'Support - Calculation Detail'!C2210)</f>
        <v>61</v>
      </c>
      <c r="C2210" t="str">
        <f>IF('Support - Calculation Detail'!B2210="","",'Support - Calculation Detail'!B2210)</f>
        <v>N</v>
      </c>
      <c r="D2210">
        <f>IF('Support - Calculation Detail'!D2210="","",'Support - Calculation Detail'!D2210)</f>
        <v>43477</v>
      </c>
      <c r="E2210">
        <f>IF('Support - Calculation Detail'!E2210="","",'Support - Calculation Detail'!E2210)</f>
        <v>0</v>
      </c>
      <c r="G2210">
        <f>IF('Support - Calculation Detail'!F2210="","",'Support - Calculation Detail'!F2210)</f>
        <v>43477</v>
      </c>
      <c r="H2210">
        <f>IF('Support - Calculation Detail'!G2210="","",'Support - Calculation Detail'!G2210)</f>
        <v>1.04</v>
      </c>
      <c r="I2210">
        <f>IF('Support - Calculation Detail'!H2210="","",'Support - Calculation Detail'!H2210)</f>
        <v>45216</v>
      </c>
      <c r="J2210">
        <f>IF('Support - Calculation Detail'!I2210="","",'Support - Calculation Detail'!I2210)</f>
        <v>0</v>
      </c>
      <c r="K2210">
        <f>IF('Support - Calculation Detail'!K2210="","",'Support - Calculation Detail'!K2210)</f>
        <v>45216</v>
      </c>
      <c r="L2210">
        <f>IF('Support - Calculation Detail'!L2210="","",'Support - Calculation Detail'!L2210)</f>
        <v>0</v>
      </c>
      <c r="M2210">
        <f>IF('Support - Calculation Detail'!M2210="","",'Support - Calculation Detail'!M2210)</f>
        <v>0</v>
      </c>
      <c r="N2210">
        <f>IF('Support - Calculation Detail'!N2210="","",'Support - Calculation Detail'!N2210)</f>
        <v>0</v>
      </c>
      <c r="P2210">
        <f>IF('Support - Calculation Detail'!O2210="","",'Support - Calculation Detail'!O2210)</f>
        <v>45216</v>
      </c>
      <c r="Q2210" t="b">
        <v>1</v>
      </c>
      <c r="R2210" t="str">
        <f t="shared" si="170"/>
        <v>6120001</v>
      </c>
      <c r="S2210" t="str">
        <f t="shared" si="171"/>
        <v>6120001-TF</v>
      </c>
      <c r="T2210" t="str">
        <f t="shared" si="172"/>
        <v>6120001-TF</v>
      </c>
      <c r="U2210" t="str">
        <f t="shared" si="173"/>
        <v>2</v>
      </c>
      <c r="V2210" t="str">
        <f t="shared" si="174"/>
        <v>TF</v>
      </c>
    </row>
    <row r="2211" spans="1:22" x14ac:dyDescent="0.35">
      <c r="A2211" t="str">
        <f>IF('Support - Calculation Detail'!A2211="","",LEFT('Support - Calculation Detail'!A2211,7)&amp;"-"&amp;RIGHT('Support - Calculation Detail'!A2211,2))</f>
        <v>6120002-TF</v>
      </c>
      <c r="B2211" t="str">
        <f>IF('Support - Calculation Detail'!C2211="","",'Support - Calculation Detail'!C2211)</f>
        <v>61</v>
      </c>
      <c r="C2211" t="str">
        <f>IF('Support - Calculation Detail'!B2211="","",'Support - Calculation Detail'!B2211)</f>
        <v>N</v>
      </c>
      <c r="D2211">
        <f>IF('Support - Calculation Detail'!D2211="","",'Support - Calculation Detail'!D2211)</f>
        <v>23967</v>
      </c>
      <c r="E2211">
        <f>IF('Support - Calculation Detail'!E2211="","",'Support - Calculation Detail'!E2211)</f>
        <v>0</v>
      </c>
      <c r="G2211">
        <f>IF('Support - Calculation Detail'!F2211="","",'Support - Calculation Detail'!F2211)</f>
        <v>23967</v>
      </c>
      <c r="H2211">
        <f>IF('Support - Calculation Detail'!G2211="","",'Support - Calculation Detail'!G2211)</f>
        <v>1.04</v>
      </c>
      <c r="I2211">
        <f>IF('Support - Calculation Detail'!H2211="","",'Support - Calculation Detail'!H2211)</f>
        <v>24926</v>
      </c>
      <c r="J2211">
        <f>IF('Support - Calculation Detail'!I2211="","",'Support - Calculation Detail'!I2211)</f>
        <v>0</v>
      </c>
      <c r="K2211">
        <f>IF('Support - Calculation Detail'!K2211="","",'Support - Calculation Detail'!K2211)</f>
        <v>24926</v>
      </c>
      <c r="L2211">
        <f>IF('Support - Calculation Detail'!L2211="","",'Support - Calculation Detail'!L2211)</f>
        <v>0</v>
      </c>
      <c r="M2211">
        <f>IF('Support - Calculation Detail'!M2211="","",'Support - Calculation Detail'!M2211)</f>
        <v>0</v>
      </c>
      <c r="N2211">
        <f>IF('Support - Calculation Detail'!N2211="","",'Support - Calculation Detail'!N2211)</f>
        <v>0</v>
      </c>
      <c r="P2211">
        <f>IF('Support - Calculation Detail'!O2211="","",'Support - Calculation Detail'!O2211)</f>
        <v>24926</v>
      </c>
      <c r="Q2211" t="b">
        <v>1</v>
      </c>
      <c r="R2211" t="str">
        <f t="shared" si="170"/>
        <v>6120002</v>
      </c>
      <c r="S2211" t="str">
        <f t="shared" si="171"/>
        <v>6120002-TF</v>
      </c>
      <c r="T2211" t="str">
        <f t="shared" si="172"/>
        <v>6120002-TF</v>
      </c>
      <c r="U2211" t="str">
        <f t="shared" si="173"/>
        <v>2</v>
      </c>
      <c r="V2211" t="str">
        <f t="shared" si="174"/>
        <v>TF</v>
      </c>
    </row>
    <row r="2212" spans="1:22" x14ac:dyDescent="0.35">
      <c r="A2212" t="str">
        <f>IF('Support - Calculation Detail'!A2212="","",LEFT('Support - Calculation Detail'!A2212,7)&amp;"-"&amp;RIGHT('Support - Calculation Detail'!A2212,2))</f>
        <v>6120002-UT</v>
      </c>
      <c r="B2212" t="str">
        <f>IF('Support - Calculation Detail'!C2212="","",'Support - Calculation Detail'!C2212)</f>
        <v>61</v>
      </c>
      <c r="C2212" t="str">
        <f>IF('Support - Calculation Detail'!B2212="","",'Support - Calculation Detail'!B2212)</f>
        <v>N</v>
      </c>
      <c r="D2212">
        <f>IF('Support - Calculation Detail'!D2212="","",'Support - Calculation Detail'!D2212)</f>
        <v>35336</v>
      </c>
      <c r="E2212">
        <f>IF('Support - Calculation Detail'!E2212="","",'Support - Calculation Detail'!E2212)</f>
        <v>0</v>
      </c>
      <c r="G2212">
        <f>IF('Support - Calculation Detail'!F2212="","",'Support - Calculation Detail'!F2212)</f>
        <v>35336</v>
      </c>
      <c r="H2212">
        <f>IF('Support - Calculation Detail'!G2212="","",'Support - Calculation Detail'!G2212)</f>
        <v>1.04</v>
      </c>
      <c r="I2212">
        <f>IF('Support - Calculation Detail'!H2212="","",'Support - Calculation Detail'!H2212)</f>
        <v>36749</v>
      </c>
      <c r="J2212">
        <f>IF('Support - Calculation Detail'!I2212="","",'Support - Calculation Detail'!I2212)</f>
        <v>0</v>
      </c>
      <c r="K2212">
        <f>IF('Support - Calculation Detail'!K2212="","",'Support - Calculation Detail'!K2212)</f>
        <v>36749</v>
      </c>
      <c r="L2212">
        <f>IF('Support - Calculation Detail'!L2212="","",'Support - Calculation Detail'!L2212)</f>
        <v>0</v>
      </c>
      <c r="M2212">
        <f>IF('Support - Calculation Detail'!M2212="","",'Support - Calculation Detail'!M2212)</f>
        <v>0</v>
      </c>
      <c r="N2212">
        <f>IF('Support - Calculation Detail'!N2212="","",'Support - Calculation Detail'!N2212)</f>
        <v>0</v>
      </c>
      <c r="P2212">
        <f>IF('Support - Calculation Detail'!O2212="","",'Support - Calculation Detail'!O2212)</f>
        <v>36749</v>
      </c>
      <c r="Q2212" t="b">
        <v>1</v>
      </c>
      <c r="R2212" t="str">
        <f t="shared" si="170"/>
        <v>6120002</v>
      </c>
      <c r="S2212" t="str">
        <f t="shared" si="171"/>
        <v>6120002-UT</v>
      </c>
      <c r="T2212" t="str">
        <f t="shared" si="172"/>
        <v>6120002-UT</v>
      </c>
      <c r="U2212" t="str">
        <f t="shared" si="173"/>
        <v>2</v>
      </c>
      <c r="V2212" t="str">
        <f t="shared" si="174"/>
        <v>UT</v>
      </c>
    </row>
    <row r="2213" spans="1:22" x14ac:dyDescent="0.35">
      <c r="A2213" t="str">
        <f>IF('Support - Calculation Detail'!A2213="","",LEFT('Support - Calculation Detail'!A2213,7)&amp;"-"&amp;RIGHT('Support - Calculation Detail'!A2213,2))</f>
        <v>6120003-UT</v>
      </c>
      <c r="B2213" t="str">
        <f>IF('Support - Calculation Detail'!C2213="","",'Support - Calculation Detail'!C2213)</f>
        <v>61</v>
      </c>
      <c r="C2213" t="str">
        <f>IF('Support - Calculation Detail'!B2213="","",'Support - Calculation Detail'!B2213)</f>
        <v>N</v>
      </c>
      <c r="D2213">
        <f>IF('Support - Calculation Detail'!D2213="","",'Support - Calculation Detail'!D2213)</f>
        <v>2536</v>
      </c>
      <c r="E2213">
        <f>IF('Support - Calculation Detail'!E2213="","",'Support - Calculation Detail'!E2213)</f>
        <v>0</v>
      </c>
      <c r="G2213">
        <f>IF('Support - Calculation Detail'!F2213="","",'Support - Calculation Detail'!F2213)</f>
        <v>2536</v>
      </c>
      <c r="H2213">
        <f>IF('Support - Calculation Detail'!G2213="","",'Support - Calculation Detail'!G2213)</f>
        <v>1.04</v>
      </c>
      <c r="I2213">
        <f>IF('Support - Calculation Detail'!H2213="","",'Support - Calculation Detail'!H2213)</f>
        <v>2637</v>
      </c>
      <c r="J2213">
        <f>IF('Support - Calculation Detail'!I2213="","",'Support - Calculation Detail'!I2213)</f>
        <v>0</v>
      </c>
      <c r="K2213">
        <f>IF('Support - Calculation Detail'!K2213="","",'Support - Calculation Detail'!K2213)</f>
        <v>2637</v>
      </c>
      <c r="L2213">
        <f>IF('Support - Calculation Detail'!L2213="","",'Support - Calculation Detail'!L2213)</f>
        <v>0</v>
      </c>
      <c r="M2213">
        <f>IF('Support - Calculation Detail'!M2213="","",'Support - Calculation Detail'!M2213)</f>
        <v>0</v>
      </c>
      <c r="N2213">
        <f>IF('Support - Calculation Detail'!N2213="","",'Support - Calculation Detail'!N2213)</f>
        <v>0</v>
      </c>
      <c r="P2213">
        <f>IF('Support - Calculation Detail'!O2213="","",'Support - Calculation Detail'!O2213)</f>
        <v>2637</v>
      </c>
      <c r="Q2213" t="b">
        <v>1</v>
      </c>
      <c r="R2213" t="str">
        <f t="shared" si="170"/>
        <v>6120003</v>
      </c>
      <c r="S2213" t="str">
        <f t="shared" si="171"/>
        <v>6120003-UT</v>
      </c>
      <c r="T2213" t="str">
        <f t="shared" si="172"/>
        <v>6120003-UT</v>
      </c>
      <c r="U2213" t="str">
        <f t="shared" si="173"/>
        <v>2</v>
      </c>
      <c r="V2213" t="str">
        <f t="shared" si="174"/>
        <v>UT</v>
      </c>
    </row>
    <row r="2214" spans="1:22" x14ac:dyDescent="0.35">
      <c r="A2214" t="str">
        <f>IF('Support - Calculation Detail'!A2214="","",LEFT('Support - Calculation Detail'!A2214,7)&amp;"-"&amp;RIGHT('Support - Calculation Detail'!A2214,2))</f>
        <v>6120003-TF</v>
      </c>
      <c r="B2214" t="str">
        <f>IF('Support - Calculation Detail'!C2214="","",'Support - Calculation Detail'!C2214)</f>
        <v>61</v>
      </c>
      <c r="C2214" t="str">
        <f>IF('Support - Calculation Detail'!B2214="","",'Support - Calculation Detail'!B2214)</f>
        <v>N</v>
      </c>
      <c r="D2214">
        <f>IF('Support - Calculation Detail'!D2214="","",'Support - Calculation Detail'!D2214)</f>
        <v>10847</v>
      </c>
      <c r="E2214">
        <f>IF('Support - Calculation Detail'!E2214="","",'Support - Calculation Detail'!E2214)</f>
        <v>0</v>
      </c>
      <c r="G2214">
        <f>IF('Support - Calculation Detail'!F2214="","",'Support - Calculation Detail'!F2214)</f>
        <v>10847</v>
      </c>
      <c r="H2214">
        <f>IF('Support - Calculation Detail'!G2214="","",'Support - Calculation Detail'!G2214)</f>
        <v>1.04</v>
      </c>
      <c r="I2214">
        <f>IF('Support - Calculation Detail'!H2214="","",'Support - Calculation Detail'!H2214)</f>
        <v>11281</v>
      </c>
      <c r="J2214">
        <f>IF('Support - Calculation Detail'!I2214="","",'Support - Calculation Detail'!I2214)</f>
        <v>0</v>
      </c>
      <c r="K2214">
        <f>IF('Support - Calculation Detail'!K2214="","",'Support - Calculation Detail'!K2214)</f>
        <v>11281</v>
      </c>
      <c r="L2214">
        <f>IF('Support - Calculation Detail'!L2214="","",'Support - Calculation Detail'!L2214)</f>
        <v>0</v>
      </c>
      <c r="M2214">
        <f>IF('Support - Calculation Detail'!M2214="","",'Support - Calculation Detail'!M2214)</f>
        <v>0</v>
      </c>
      <c r="N2214">
        <f>IF('Support - Calculation Detail'!N2214="","",'Support - Calculation Detail'!N2214)</f>
        <v>0</v>
      </c>
      <c r="P2214">
        <f>IF('Support - Calculation Detail'!O2214="","",'Support - Calculation Detail'!O2214)</f>
        <v>11281</v>
      </c>
      <c r="Q2214" t="b">
        <v>1</v>
      </c>
      <c r="R2214" t="str">
        <f t="shared" si="170"/>
        <v>6120003</v>
      </c>
      <c r="S2214" t="str">
        <f t="shared" si="171"/>
        <v>6120003-TF</v>
      </c>
      <c r="T2214" t="str">
        <f t="shared" si="172"/>
        <v>6120003-TF</v>
      </c>
      <c r="U2214" t="str">
        <f t="shared" si="173"/>
        <v>2</v>
      </c>
      <c r="V2214" t="str">
        <f t="shared" si="174"/>
        <v>TF</v>
      </c>
    </row>
    <row r="2215" spans="1:22" x14ac:dyDescent="0.35">
      <c r="A2215" t="str">
        <f>IF('Support - Calculation Detail'!A2215="","",LEFT('Support - Calculation Detail'!A2215,7)&amp;"-"&amp;RIGHT('Support - Calculation Detail'!A2215,2))</f>
        <v>6120004-TF</v>
      </c>
      <c r="B2215" t="str">
        <f>IF('Support - Calculation Detail'!C2215="","",'Support - Calculation Detail'!C2215)</f>
        <v>61</v>
      </c>
      <c r="C2215" t="str">
        <f>IF('Support - Calculation Detail'!B2215="","",'Support - Calculation Detail'!B2215)</f>
        <v>N</v>
      </c>
      <c r="D2215">
        <f>IF('Support - Calculation Detail'!D2215="","",'Support - Calculation Detail'!D2215)</f>
        <v>3202</v>
      </c>
      <c r="E2215">
        <f>IF('Support - Calculation Detail'!E2215="","",'Support - Calculation Detail'!E2215)</f>
        <v>0</v>
      </c>
      <c r="G2215">
        <f>IF('Support - Calculation Detail'!F2215="","",'Support - Calculation Detail'!F2215)</f>
        <v>3202</v>
      </c>
      <c r="H2215">
        <f>IF('Support - Calculation Detail'!G2215="","",'Support - Calculation Detail'!G2215)</f>
        <v>1.04</v>
      </c>
      <c r="I2215">
        <f>IF('Support - Calculation Detail'!H2215="","",'Support - Calculation Detail'!H2215)</f>
        <v>3330</v>
      </c>
      <c r="J2215">
        <f>IF('Support - Calculation Detail'!I2215="","",'Support - Calculation Detail'!I2215)</f>
        <v>0</v>
      </c>
      <c r="K2215">
        <f>IF('Support - Calculation Detail'!K2215="","",'Support - Calculation Detail'!K2215)</f>
        <v>3330</v>
      </c>
      <c r="L2215">
        <f>IF('Support - Calculation Detail'!L2215="","",'Support - Calculation Detail'!L2215)</f>
        <v>0</v>
      </c>
      <c r="M2215">
        <f>IF('Support - Calculation Detail'!M2215="","",'Support - Calculation Detail'!M2215)</f>
        <v>0</v>
      </c>
      <c r="N2215">
        <f>IF('Support - Calculation Detail'!N2215="","",'Support - Calculation Detail'!N2215)</f>
        <v>0</v>
      </c>
      <c r="P2215">
        <f>IF('Support - Calculation Detail'!O2215="","",'Support - Calculation Detail'!O2215)</f>
        <v>3330</v>
      </c>
      <c r="Q2215" t="b">
        <v>1</v>
      </c>
      <c r="R2215" t="str">
        <f t="shared" si="170"/>
        <v>6120004</v>
      </c>
      <c r="S2215" t="str">
        <f t="shared" si="171"/>
        <v>6120004-TF</v>
      </c>
      <c r="T2215" t="str">
        <f t="shared" si="172"/>
        <v>6120004-TF</v>
      </c>
      <c r="U2215" t="str">
        <f t="shared" si="173"/>
        <v>2</v>
      </c>
      <c r="V2215" t="str">
        <f t="shared" si="174"/>
        <v>TF</v>
      </c>
    </row>
    <row r="2216" spans="1:22" x14ac:dyDescent="0.35">
      <c r="A2216" t="str">
        <f>IF('Support - Calculation Detail'!A2216="","",LEFT('Support - Calculation Detail'!A2216,7)&amp;"-"&amp;RIGHT('Support - Calculation Detail'!A2216,2))</f>
        <v>6120004-UT</v>
      </c>
      <c r="B2216" t="str">
        <f>IF('Support - Calculation Detail'!C2216="","",'Support - Calculation Detail'!C2216)</f>
        <v>61</v>
      </c>
      <c r="C2216" t="str">
        <f>IF('Support - Calculation Detail'!B2216="","",'Support - Calculation Detail'!B2216)</f>
        <v>N</v>
      </c>
      <c r="D2216">
        <f>IF('Support - Calculation Detail'!D2216="","",'Support - Calculation Detail'!D2216)</f>
        <v>3971</v>
      </c>
      <c r="E2216">
        <f>IF('Support - Calculation Detail'!E2216="","",'Support - Calculation Detail'!E2216)</f>
        <v>0</v>
      </c>
      <c r="G2216">
        <f>IF('Support - Calculation Detail'!F2216="","",'Support - Calculation Detail'!F2216)</f>
        <v>3971</v>
      </c>
      <c r="H2216">
        <f>IF('Support - Calculation Detail'!G2216="","",'Support - Calculation Detail'!G2216)</f>
        <v>1.04</v>
      </c>
      <c r="I2216">
        <f>IF('Support - Calculation Detail'!H2216="","",'Support - Calculation Detail'!H2216)</f>
        <v>4130</v>
      </c>
      <c r="J2216">
        <f>IF('Support - Calculation Detail'!I2216="","",'Support - Calculation Detail'!I2216)</f>
        <v>0</v>
      </c>
      <c r="K2216">
        <f>IF('Support - Calculation Detail'!K2216="","",'Support - Calculation Detail'!K2216)</f>
        <v>4130</v>
      </c>
      <c r="L2216">
        <f>IF('Support - Calculation Detail'!L2216="","",'Support - Calculation Detail'!L2216)</f>
        <v>0</v>
      </c>
      <c r="M2216">
        <f>IF('Support - Calculation Detail'!M2216="","",'Support - Calculation Detail'!M2216)</f>
        <v>0</v>
      </c>
      <c r="N2216">
        <f>IF('Support - Calculation Detail'!N2216="","",'Support - Calculation Detail'!N2216)</f>
        <v>0</v>
      </c>
      <c r="P2216">
        <f>IF('Support - Calculation Detail'!O2216="","",'Support - Calculation Detail'!O2216)</f>
        <v>4130</v>
      </c>
      <c r="Q2216" t="b">
        <v>1</v>
      </c>
      <c r="R2216" t="str">
        <f t="shared" si="170"/>
        <v>6120004</v>
      </c>
      <c r="S2216" t="str">
        <f t="shared" si="171"/>
        <v>6120004-UT</v>
      </c>
      <c r="T2216" t="str">
        <f t="shared" si="172"/>
        <v>6120004-UT</v>
      </c>
      <c r="U2216" t="str">
        <f t="shared" si="173"/>
        <v>2</v>
      </c>
      <c r="V2216" t="str">
        <f t="shared" si="174"/>
        <v>UT</v>
      </c>
    </row>
    <row r="2217" spans="1:22" x14ac:dyDescent="0.35">
      <c r="A2217" t="str">
        <f>IF('Support - Calculation Detail'!A2217="","",LEFT('Support - Calculation Detail'!A2217,7)&amp;"-"&amp;RIGHT('Support - Calculation Detail'!A2217,2))</f>
        <v>6120005-UT</v>
      </c>
      <c r="B2217" t="str">
        <f>IF('Support - Calculation Detail'!C2217="","",'Support - Calculation Detail'!C2217)</f>
        <v>61</v>
      </c>
      <c r="C2217" t="str">
        <f>IF('Support - Calculation Detail'!B2217="","",'Support - Calculation Detail'!B2217)</f>
        <v>N</v>
      </c>
      <c r="D2217">
        <f>IF('Support - Calculation Detail'!D2217="","",'Support - Calculation Detail'!D2217)</f>
        <v>16604</v>
      </c>
      <c r="E2217">
        <f>IF('Support - Calculation Detail'!E2217="","",'Support - Calculation Detail'!E2217)</f>
        <v>0</v>
      </c>
      <c r="G2217">
        <f>IF('Support - Calculation Detail'!F2217="","",'Support - Calculation Detail'!F2217)</f>
        <v>16604</v>
      </c>
      <c r="H2217">
        <f>IF('Support - Calculation Detail'!G2217="","",'Support - Calculation Detail'!G2217)</f>
        <v>1.04</v>
      </c>
      <c r="I2217">
        <f>IF('Support - Calculation Detail'!H2217="","",'Support - Calculation Detail'!H2217)</f>
        <v>17268</v>
      </c>
      <c r="J2217">
        <f>IF('Support - Calculation Detail'!I2217="","",'Support - Calculation Detail'!I2217)</f>
        <v>0</v>
      </c>
      <c r="K2217">
        <f>IF('Support - Calculation Detail'!K2217="","",'Support - Calculation Detail'!K2217)</f>
        <v>17268</v>
      </c>
      <c r="L2217">
        <f>IF('Support - Calculation Detail'!L2217="","",'Support - Calculation Detail'!L2217)</f>
        <v>0</v>
      </c>
      <c r="M2217">
        <f>IF('Support - Calculation Detail'!M2217="","",'Support - Calculation Detail'!M2217)</f>
        <v>0</v>
      </c>
      <c r="N2217">
        <f>IF('Support - Calculation Detail'!N2217="","",'Support - Calculation Detail'!N2217)</f>
        <v>0</v>
      </c>
      <c r="P2217">
        <f>IF('Support - Calculation Detail'!O2217="","",'Support - Calculation Detail'!O2217)</f>
        <v>17268</v>
      </c>
      <c r="Q2217" t="b">
        <v>1</v>
      </c>
      <c r="R2217" t="str">
        <f t="shared" si="170"/>
        <v>6120005</v>
      </c>
      <c r="S2217" t="str">
        <f t="shared" si="171"/>
        <v>6120005-UT</v>
      </c>
      <c r="T2217" t="str">
        <f t="shared" si="172"/>
        <v>6120005-UT</v>
      </c>
      <c r="U2217" t="str">
        <f t="shared" si="173"/>
        <v>2</v>
      </c>
      <c r="V2217" t="str">
        <f t="shared" si="174"/>
        <v>UT</v>
      </c>
    </row>
    <row r="2218" spans="1:22" x14ac:dyDescent="0.35">
      <c r="A2218" t="str">
        <f>IF('Support - Calculation Detail'!A2218="","",LEFT('Support - Calculation Detail'!A2218,7)&amp;"-"&amp;RIGHT('Support - Calculation Detail'!A2218,2))</f>
        <v>6120005-TF</v>
      </c>
      <c r="B2218" t="str">
        <f>IF('Support - Calculation Detail'!C2218="","",'Support - Calculation Detail'!C2218)</f>
        <v>61</v>
      </c>
      <c r="C2218" t="str">
        <f>IF('Support - Calculation Detail'!B2218="","",'Support - Calculation Detail'!B2218)</f>
        <v>N</v>
      </c>
      <c r="D2218">
        <f>IF('Support - Calculation Detail'!D2218="","",'Support - Calculation Detail'!D2218)</f>
        <v>7854</v>
      </c>
      <c r="E2218">
        <f>IF('Support - Calculation Detail'!E2218="","",'Support - Calculation Detail'!E2218)</f>
        <v>0</v>
      </c>
      <c r="G2218">
        <f>IF('Support - Calculation Detail'!F2218="","",'Support - Calculation Detail'!F2218)</f>
        <v>7854</v>
      </c>
      <c r="H2218">
        <f>IF('Support - Calculation Detail'!G2218="","",'Support - Calculation Detail'!G2218)</f>
        <v>1.04</v>
      </c>
      <c r="I2218">
        <f>IF('Support - Calculation Detail'!H2218="","",'Support - Calculation Detail'!H2218)</f>
        <v>8168</v>
      </c>
      <c r="J2218">
        <f>IF('Support - Calculation Detail'!I2218="","",'Support - Calculation Detail'!I2218)</f>
        <v>0</v>
      </c>
      <c r="K2218">
        <f>IF('Support - Calculation Detail'!K2218="","",'Support - Calculation Detail'!K2218)</f>
        <v>8168</v>
      </c>
      <c r="L2218">
        <f>IF('Support - Calculation Detail'!L2218="","",'Support - Calculation Detail'!L2218)</f>
        <v>0</v>
      </c>
      <c r="M2218">
        <f>IF('Support - Calculation Detail'!M2218="","",'Support - Calculation Detail'!M2218)</f>
        <v>0</v>
      </c>
      <c r="N2218">
        <f>IF('Support - Calculation Detail'!N2218="","",'Support - Calculation Detail'!N2218)</f>
        <v>0</v>
      </c>
      <c r="P2218">
        <f>IF('Support - Calculation Detail'!O2218="","",'Support - Calculation Detail'!O2218)</f>
        <v>8168</v>
      </c>
      <c r="Q2218" t="b">
        <v>1</v>
      </c>
      <c r="R2218" t="str">
        <f t="shared" si="170"/>
        <v>6120005</v>
      </c>
      <c r="S2218" t="str">
        <f t="shared" si="171"/>
        <v>6120005-TF</v>
      </c>
      <c r="T2218" t="str">
        <f t="shared" si="172"/>
        <v>6120005-TF</v>
      </c>
      <c r="U2218" t="str">
        <f t="shared" si="173"/>
        <v>2</v>
      </c>
      <c r="V2218" t="str">
        <f t="shared" si="174"/>
        <v>TF</v>
      </c>
    </row>
    <row r="2219" spans="1:22" x14ac:dyDescent="0.35">
      <c r="A2219" t="str">
        <f>IF('Support - Calculation Detail'!A2219="","",LEFT('Support - Calculation Detail'!A2219,7)&amp;"-"&amp;RIGHT('Support - Calculation Detail'!A2219,2))</f>
        <v>6120006-UT</v>
      </c>
      <c r="B2219" t="str">
        <f>IF('Support - Calculation Detail'!C2219="","",'Support - Calculation Detail'!C2219)</f>
        <v>61</v>
      </c>
      <c r="C2219" t="str">
        <f>IF('Support - Calculation Detail'!B2219="","",'Support - Calculation Detail'!B2219)</f>
        <v>N</v>
      </c>
      <c r="D2219">
        <f>IF('Support - Calculation Detail'!D2219="","",'Support - Calculation Detail'!D2219)</f>
        <v>12123</v>
      </c>
      <c r="E2219">
        <f>IF('Support - Calculation Detail'!E2219="","",'Support - Calculation Detail'!E2219)</f>
        <v>0</v>
      </c>
      <c r="G2219">
        <f>IF('Support - Calculation Detail'!F2219="","",'Support - Calculation Detail'!F2219)</f>
        <v>12123</v>
      </c>
      <c r="H2219">
        <f>IF('Support - Calculation Detail'!G2219="","",'Support - Calculation Detail'!G2219)</f>
        <v>1.04</v>
      </c>
      <c r="I2219">
        <f>IF('Support - Calculation Detail'!H2219="","",'Support - Calculation Detail'!H2219)</f>
        <v>12608</v>
      </c>
      <c r="J2219">
        <f>IF('Support - Calculation Detail'!I2219="","",'Support - Calculation Detail'!I2219)</f>
        <v>0</v>
      </c>
      <c r="K2219">
        <f>IF('Support - Calculation Detail'!K2219="","",'Support - Calculation Detail'!K2219)</f>
        <v>12608</v>
      </c>
      <c r="L2219">
        <f>IF('Support - Calculation Detail'!L2219="","",'Support - Calculation Detail'!L2219)</f>
        <v>0</v>
      </c>
      <c r="M2219">
        <f>IF('Support - Calculation Detail'!M2219="","",'Support - Calculation Detail'!M2219)</f>
        <v>0</v>
      </c>
      <c r="N2219">
        <f>IF('Support - Calculation Detail'!N2219="","",'Support - Calculation Detail'!N2219)</f>
        <v>0</v>
      </c>
      <c r="P2219">
        <f>IF('Support - Calculation Detail'!O2219="","",'Support - Calculation Detail'!O2219)</f>
        <v>12608</v>
      </c>
      <c r="Q2219" t="b">
        <v>1</v>
      </c>
      <c r="R2219" t="str">
        <f t="shared" si="170"/>
        <v>6120006</v>
      </c>
      <c r="S2219" t="str">
        <f t="shared" si="171"/>
        <v>6120006-UT</v>
      </c>
      <c r="T2219" t="str">
        <f t="shared" si="172"/>
        <v>6120006-UT</v>
      </c>
      <c r="U2219" t="str">
        <f t="shared" si="173"/>
        <v>2</v>
      </c>
      <c r="V2219" t="str">
        <f t="shared" si="174"/>
        <v>UT</v>
      </c>
    </row>
    <row r="2220" spans="1:22" x14ac:dyDescent="0.35">
      <c r="A2220" t="str">
        <f>IF('Support - Calculation Detail'!A2220="","",LEFT('Support - Calculation Detail'!A2220,7)&amp;"-"&amp;RIGHT('Support - Calculation Detail'!A2220,2))</f>
        <v>6120007-UT</v>
      </c>
      <c r="B2220" t="str">
        <f>IF('Support - Calculation Detail'!C2220="","",'Support - Calculation Detail'!C2220)</f>
        <v>61</v>
      </c>
      <c r="C2220" t="str">
        <f>IF('Support - Calculation Detail'!B2220="","",'Support - Calculation Detail'!B2220)</f>
        <v>N</v>
      </c>
      <c r="D2220">
        <f>IF('Support - Calculation Detail'!D2220="","",'Support - Calculation Detail'!D2220)</f>
        <v>9794</v>
      </c>
      <c r="E2220">
        <f>IF('Support - Calculation Detail'!E2220="","",'Support - Calculation Detail'!E2220)</f>
        <v>0</v>
      </c>
      <c r="G2220">
        <f>IF('Support - Calculation Detail'!F2220="","",'Support - Calculation Detail'!F2220)</f>
        <v>9794</v>
      </c>
      <c r="H2220">
        <f>IF('Support - Calculation Detail'!G2220="","",'Support - Calculation Detail'!G2220)</f>
        <v>1.04</v>
      </c>
      <c r="I2220">
        <f>IF('Support - Calculation Detail'!H2220="","",'Support - Calculation Detail'!H2220)</f>
        <v>10186</v>
      </c>
      <c r="J2220">
        <f>IF('Support - Calculation Detail'!I2220="","",'Support - Calculation Detail'!I2220)</f>
        <v>0</v>
      </c>
      <c r="K2220">
        <f>IF('Support - Calculation Detail'!K2220="","",'Support - Calculation Detail'!K2220)</f>
        <v>10186</v>
      </c>
      <c r="L2220">
        <f>IF('Support - Calculation Detail'!L2220="","",'Support - Calculation Detail'!L2220)</f>
        <v>0</v>
      </c>
      <c r="M2220">
        <f>IF('Support - Calculation Detail'!M2220="","",'Support - Calculation Detail'!M2220)</f>
        <v>0</v>
      </c>
      <c r="N2220">
        <f>IF('Support - Calculation Detail'!N2220="","",'Support - Calculation Detail'!N2220)</f>
        <v>0</v>
      </c>
      <c r="P2220">
        <f>IF('Support - Calculation Detail'!O2220="","",'Support - Calculation Detail'!O2220)</f>
        <v>10186</v>
      </c>
      <c r="Q2220" t="b">
        <v>1</v>
      </c>
      <c r="R2220" t="str">
        <f t="shared" si="170"/>
        <v>6120007</v>
      </c>
      <c r="S2220" t="str">
        <f t="shared" si="171"/>
        <v>6120007-UT</v>
      </c>
      <c r="T2220" t="str">
        <f t="shared" si="172"/>
        <v>6120007-UT</v>
      </c>
      <c r="U2220" t="str">
        <f t="shared" si="173"/>
        <v>2</v>
      </c>
      <c r="V2220" t="str">
        <f t="shared" si="174"/>
        <v>UT</v>
      </c>
    </row>
    <row r="2221" spans="1:22" x14ac:dyDescent="0.35">
      <c r="A2221" t="str">
        <f>IF('Support - Calculation Detail'!A2221="","",LEFT('Support - Calculation Detail'!A2221,7)&amp;"-"&amp;RIGHT('Support - Calculation Detail'!A2221,2))</f>
        <v>6120008-UT</v>
      </c>
      <c r="B2221" t="str">
        <f>IF('Support - Calculation Detail'!C2221="","",'Support - Calculation Detail'!C2221)</f>
        <v>61</v>
      </c>
      <c r="C2221" t="str">
        <f>IF('Support - Calculation Detail'!B2221="","",'Support - Calculation Detail'!B2221)</f>
        <v>N</v>
      </c>
      <c r="D2221">
        <f>IF('Support - Calculation Detail'!D2221="","",'Support - Calculation Detail'!D2221)</f>
        <v>18609</v>
      </c>
      <c r="E2221">
        <f>IF('Support - Calculation Detail'!E2221="","",'Support - Calculation Detail'!E2221)</f>
        <v>0</v>
      </c>
      <c r="G2221">
        <f>IF('Support - Calculation Detail'!F2221="","",'Support - Calculation Detail'!F2221)</f>
        <v>18609</v>
      </c>
      <c r="H2221">
        <f>IF('Support - Calculation Detail'!G2221="","",'Support - Calculation Detail'!G2221)</f>
        <v>1.04</v>
      </c>
      <c r="I2221">
        <f>IF('Support - Calculation Detail'!H2221="","",'Support - Calculation Detail'!H2221)</f>
        <v>19353</v>
      </c>
      <c r="J2221">
        <f>IF('Support - Calculation Detail'!I2221="","",'Support - Calculation Detail'!I2221)</f>
        <v>0</v>
      </c>
      <c r="K2221">
        <f>IF('Support - Calculation Detail'!K2221="","",'Support - Calculation Detail'!K2221)</f>
        <v>19353</v>
      </c>
      <c r="L2221">
        <f>IF('Support - Calculation Detail'!L2221="","",'Support - Calculation Detail'!L2221)</f>
        <v>0</v>
      </c>
      <c r="M2221">
        <f>IF('Support - Calculation Detail'!M2221="","",'Support - Calculation Detail'!M2221)</f>
        <v>0</v>
      </c>
      <c r="N2221">
        <f>IF('Support - Calculation Detail'!N2221="","",'Support - Calculation Detail'!N2221)</f>
        <v>0</v>
      </c>
      <c r="P2221">
        <f>IF('Support - Calculation Detail'!O2221="","",'Support - Calculation Detail'!O2221)</f>
        <v>19353</v>
      </c>
      <c r="Q2221" t="b">
        <v>1</v>
      </c>
      <c r="R2221" t="str">
        <f t="shared" si="170"/>
        <v>6120008</v>
      </c>
      <c r="S2221" t="str">
        <f t="shared" si="171"/>
        <v>6120008-UT</v>
      </c>
      <c r="T2221" t="str">
        <f t="shared" si="172"/>
        <v>6120008-UT</v>
      </c>
      <c r="U2221" t="str">
        <f t="shared" si="173"/>
        <v>2</v>
      </c>
      <c r="V2221" t="str">
        <f t="shared" si="174"/>
        <v>UT</v>
      </c>
    </row>
    <row r="2222" spans="1:22" x14ac:dyDescent="0.35">
      <c r="A2222" t="str">
        <f>IF('Support - Calculation Detail'!A2222="","",LEFT('Support - Calculation Detail'!A2222,7)&amp;"-"&amp;RIGHT('Support - Calculation Detail'!A2222,2))</f>
        <v>6120008-TF</v>
      </c>
      <c r="B2222" t="str">
        <f>IF('Support - Calculation Detail'!C2222="","",'Support - Calculation Detail'!C2222)</f>
        <v>61</v>
      </c>
      <c r="C2222" t="str">
        <f>IF('Support - Calculation Detail'!B2222="","",'Support - Calculation Detail'!B2222)</f>
        <v>N</v>
      </c>
      <c r="D2222">
        <f>IF('Support - Calculation Detail'!D2222="","",'Support - Calculation Detail'!D2222)</f>
        <v>24334</v>
      </c>
      <c r="E2222">
        <f>IF('Support - Calculation Detail'!E2222="","",'Support - Calculation Detail'!E2222)</f>
        <v>0</v>
      </c>
      <c r="G2222">
        <f>IF('Support - Calculation Detail'!F2222="","",'Support - Calculation Detail'!F2222)</f>
        <v>24334</v>
      </c>
      <c r="H2222">
        <f>IF('Support - Calculation Detail'!G2222="","",'Support - Calculation Detail'!G2222)</f>
        <v>1.04</v>
      </c>
      <c r="I2222">
        <f>IF('Support - Calculation Detail'!H2222="","",'Support - Calculation Detail'!H2222)</f>
        <v>25307</v>
      </c>
      <c r="J2222">
        <f>IF('Support - Calculation Detail'!I2222="","",'Support - Calculation Detail'!I2222)</f>
        <v>0</v>
      </c>
      <c r="K2222">
        <f>IF('Support - Calculation Detail'!K2222="","",'Support - Calculation Detail'!K2222)</f>
        <v>25307</v>
      </c>
      <c r="L2222">
        <f>IF('Support - Calculation Detail'!L2222="","",'Support - Calculation Detail'!L2222)</f>
        <v>0</v>
      </c>
      <c r="M2222">
        <f>IF('Support - Calculation Detail'!M2222="","",'Support - Calculation Detail'!M2222)</f>
        <v>0</v>
      </c>
      <c r="N2222">
        <f>IF('Support - Calculation Detail'!N2222="","",'Support - Calculation Detail'!N2222)</f>
        <v>0</v>
      </c>
      <c r="P2222">
        <f>IF('Support - Calculation Detail'!O2222="","",'Support - Calculation Detail'!O2222)</f>
        <v>25307</v>
      </c>
      <c r="Q2222" t="b">
        <v>1</v>
      </c>
      <c r="R2222" t="str">
        <f t="shared" si="170"/>
        <v>6120008</v>
      </c>
      <c r="S2222" t="str">
        <f t="shared" si="171"/>
        <v>6120008-TF</v>
      </c>
      <c r="T2222" t="str">
        <f t="shared" si="172"/>
        <v>6120008-TF</v>
      </c>
      <c r="U2222" t="str">
        <f t="shared" si="173"/>
        <v>2</v>
      </c>
      <c r="V2222" t="str">
        <f t="shared" si="174"/>
        <v>TF</v>
      </c>
    </row>
    <row r="2223" spans="1:22" x14ac:dyDescent="0.35">
      <c r="A2223" t="str">
        <f>IF('Support - Calculation Detail'!A2223="","",LEFT('Support - Calculation Detail'!A2223,7)&amp;"-"&amp;RIGHT('Support - Calculation Detail'!A2223,2))</f>
        <v>6120009-TF</v>
      </c>
      <c r="B2223" t="str">
        <f>IF('Support - Calculation Detail'!C2223="","",'Support - Calculation Detail'!C2223)</f>
        <v>61</v>
      </c>
      <c r="C2223" t="str">
        <f>IF('Support - Calculation Detail'!B2223="","",'Support - Calculation Detail'!B2223)</f>
        <v>N</v>
      </c>
      <c r="D2223">
        <f>IF('Support - Calculation Detail'!D2223="","",'Support - Calculation Detail'!D2223)</f>
        <v>16255</v>
      </c>
      <c r="E2223">
        <f>IF('Support - Calculation Detail'!E2223="","",'Support - Calculation Detail'!E2223)</f>
        <v>0</v>
      </c>
      <c r="G2223">
        <f>IF('Support - Calculation Detail'!F2223="","",'Support - Calculation Detail'!F2223)</f>
        <v>16255</v>
      </c>
      <c r="H2223">
        <f>IF('Support - Calculation Detail'!G2223="","",'Support - Calculation Detail'!G2223)</f>
        <v>1.04</v>
      </c>
      <c r="I2223">
        <f>IF('Support - Calculation Detail'!H2223="","",'Support - Calculation Detail'!H2223)</f>
        <v>16905</v>
      </c>
      <c r="J2223">
        <f>IF('Support - Calculation Detail'!I2223="","",'Support - Calculation Detail'!I2223)</f>
        <v>0</v>
      </c>
      <c r="K2223">
        <f>IF('Support - Calculation Detail'!K2223="","",'Support - Calculation Detail'!K2223)</f>
        <v>16905</v>
      </c>
      <c r="L2223">
        <f>IF('Support - Calculation Detail'!L2223="","",'Support - Calculation Detail'!L2223)</f>
        <v>0</v>
      </c>
      <c r="M2223">
        <f>IF('Support - Calculation Detail'!M2223="","",'Support - Calculation Detail'!M2223)</f>
        <v>0</v>
      </c>
      <c r="N2223">
        <f>IF('Support - Calculation Detail'!N2223="","",'Support - Calculation Detail'!N2223)</f>
        <v>0</v>
      </c>
      <c r="P2223">
        <f>IF('Support - Calculation Detail'!O2223="","",'Support - Calculation Detail'!O2223)</f>
        <v>16905</v>
      </c>
      <c r="Q2223" t="b">
        <v>1</v>
      </c>
      <c r="R2223" t="str">
        <f t="shared" si="170"/>
        <v>6120009</v>
      </c>
      <c r="S2223" t="str">
        <f t="shared" si="171"/>
        <v>6120009-TF</v>
      </c>
      <c r="T2223" t="str">
        <f t="shared" si="172"/>
        <v>6120009-TF</v>
      </c>
      <c r="U2223" t="str">
        <f t="shared" si="173"/>
        <v>2</v>
      </c>
      <c r="V2223" t="str">
        <f t="shared" si="174"/>
        <v>TF</v>
      </c>
    </row>
    <row r="2224" spans="1:22" x14ac:dyDescent="0.35">
      <c r="A2224" t="str">
        <f>IF('Support - Calculation Detail'!A2224="","",LEFT('Support - Calculation Detail'!A2224,7)&amp;"-"&amp;RIGHT('Support - Calculation Detail'!A2224,2))</f>
        <v>6120009-UT</v>
      </c>
      <c r="B2224" t="str">
        <f>IF('Support - Calculation Detail'!C2224="","",'Support - Calculation Detail'!C2224)</f>
        <v>61</v>
      </c>
      <c r="C2224" t="str">
        <f>IF('Support - Calculation Detail'!B2224="","",'Support - Calculation Detail'!B2224)</f>
        <v>N</v>
      </c>
      <c r="D2224">
        <f>IF('Support - Calculation Detail'!D2224="","",'Support - Calculation Detail'!D2224)</f>
        <v>14697</v>
      </c>
      <c r="E2224">
        <f>IF('Support - Calculation Detail'!E2224="","",'Support - Calculation Detail'!E2224)</f>
        <v>0</v>
      </c>
      <c r="G2224">
        <f>IF('Support - Calculation Detail'!F2224="","",'Support - Calculation Detail'!F2224)</f>
        <v>14697</v>
      </c>
      <c r="H2224">
        <f>IF('Support - Calculation Detail'!G2224="","",'Support - Calculation Detail'!G2224)</f>
        <v>1.04</v>
      </c>
      <c r="I2224">
        <f>IF('Support - Calculation Detail'!H2224="","",'Support - Calculation Detail'!H2224)</f>
        <v>15285</v>
      </c>
      <c r="J2224">
        <f>IF('Support - Calculation Detail'!I2224="","",'Support - Calculation Detail'!I2224)</f>
        <v>0</v>
      </c>
      <c r="K2224">
        <f>IF('Support - Calculation Detail'!K2224="","",'Support - Calculation Detail'!K2224)</f>
        <v>15285</v>
      </c>
      <c r="L2224">
        <f>IF('Support - Calculation Detail'!L2224="","",'Support - Calculation Detail'!L2224)</f>
        <v>0</v>
      </c>
      <c r="M2224">
        <f>IF('Support - Calculation Detail'!M2224="","",'Support - Calculation Detail'!M2224)</f>
        <v>0</v>
      </c>
      <c r="N2224">
        <f>IF('Support - Calculation Detail'!N2224="","",'Support - Calculation Detail'!N2224)</f>
        <v>0</v>
      </c>
      <c r="P2224">
        <f>IF('Support - Calculation Detail'!O2224="","",'Support - Calculation Detail'!O2224)</f>
        <v>15285</v>
      </c>
      <c r="Q2224" t="b">
        <v>1</v>
      </c>
      <c r="R2224" t="str">
        <f t="shared" si="170"/>
        <v>6120009</v>
      </c>
      <c r="S2224" t="str">
        <f t="shared" si="171"/>
        <v>6120009-UT</v>
      </c>
      <c r="T2224" t="str">
        <f t="shared" si="172"/>
        <v>6120009-UT</v>
      </c>
      <c r="U2224" t="str">
        <f t="shared" si="173"/>
        <v>2</v>
      </c>
      <c r="V2224" t="str">
        <f t="shared" si="174"/>
        <v>UT</v>
      </c>
    </row>
    <row r="2225" spans="1:22" x14ac:dyDescent="0.35">
      <c r="A2225" t="str">
        <f>IF('Support - Calculation Detail'!A2225="","",LEFT('Support - Calculation Detail'!A2225,7)&amp;"-"&amp;RIGHT('Support - Calculation Detail'!A2225,2))</f>
        <v>6120010-UT</v>
      </c>
      <c r="B2225" t="str">
        <f>IF('Support - Calculation Detail'!C2225="","",'Support - Calculation Detail'!C2225)</f>
        <v>61</v>
      </c>
      <c r="C2225" t="str">
        <f>IF('Support - Calculation Detail'!B2225="","",'Support - Calculation Detail'!B2225)</f>
        <v>N</v>
      </c>
      <c r="D2225">
        <f>IF('Support - Calculation Detail'!D2225="","",'Support - Calculation Detail'!D2225)</f>
        <v>11811</v>
      </c>
      <c r="E2225">
        <f>IF('Support - Calculation Detail'!E2225="","",'Support - Calculation Detail'!E2225)</f>
        <v>0</v>
      </c>
      <c r="G2225">
        <f>IF('Support - Calculation Detail'!F2225="","",'Support - Calculation Detail'!F2225)</f>
        <v>11811</v>
      </c>
      <c r="H2225">
        <f>IF('Support - Calculation Detail'!G2225="","",'Support - Calculation Detail'!G2225)</f>
        <v>1.04</v>
      </c>
      <c r="I2225">
        <f>IF('Support - Calculation Detail'!H2225="","",'Support - Calculation Detail'!H2225)</f>
        <v>12283</v>
      </c>
      <c r="J2225">
        <f>IF('Support - Calculation Detail'!I2225="","",'Support - Calculation Detail'!I2225)</f>
        <v>0</v>
      </c>
      <c r="K2225">
        <f>IF('Support - Calculation Detail'!K2225="","",'Support - Calculation Detail'!K2225)</f>
        <v>12283</v>
      </c>
      <c r="L2225">
        <f>IF('Support - Calculation Detail'!L2225="","",'Support - Calculation Detail'!L2225)</f>
        <v>0</v>
      </c>
      <c r="M2225">
        <f>IF('Support - Calculation Detail'!M2225="","",'Support - Calculation Detail'!M2225)</f>
        <v>0</v>
      </c>
      <c r="N2225">
        <f>IF('Support - Calculation Detail'!N2225="","",'Support - Calculation Detail'!N2225)</f>
        <v>0</v>
      </c>
      <c r="P2225">
        <f>IF('Support - Calculation Detail'!O2225="","",'Support - Calculation Detail'!O2225)</f>
        <v>12283</v>
      </c>
      <c r="Q2225" t="b">
        <v>1</v>
      </c>
      <c r="R2225" t="str">
        <f t="shared" si="170"/>
        <v>6120010</v>
      </c>
      <c r="S2225" t="str">
        <f t="shared" si="171"/>
        <v>6120010-UT</v>
      </c>
      <c r="T2225" t="str">
        <f t="shared" si="172"/>
        <v>6120010-UT</v>
      </c>
      <c r="U2225" t="str">
        <f t="shared" si="173"/>
        <v>2</v>
      </c>
      <c r="V2225" t="str">
        <f t="shared" si="174"/>
        <v>UT</v>
      </c>
    </row>
    <row r="2226" spans="1:22" x14ac:dyDescent="0.35">
      <c r="A2226" t="str">
        <f>IF('Support - Calculation Detail'!A2226="","",LEFT('Support - Calculation Detail'!A2226,7)&amp;"-"&amp;RIGHT('Support - Calculation Detail'!A2226,2))</f>
        <v>6120010-TF</v>
      </c>
      <c r="B2226" t="str">
        <f>IF('Support - Calculation Detail'!C2226="","",'Support - Calculation Detail'!C2226)</f>
        <v>61</v>
      </c>
      <c r="C2226" t="str">
        <f>IF('Support - Calculation Detail'!B2226="","",'Support - Calculation Detail'!B2226)</f>
        <v>N</v>
      </c>
      <c r="D2226">
        <f>IF('Support - Calculation Detail'!D2226="","",'Support - Calculation Detail'!D2226)</f>
        <v>3967</v>
      </c>
      <c r="E2226">
        <f>IF('Support - Calculation Detail'!E2226="","",'Support - Calculation Detail'!E2226)</f>
        <v>0</v>
      </c>
      <c r="G2226">
        <f>IF('Support - Calculation Detail'!F2226="","",'Support - Calculation Detail'!F2226)</f>
        <v>3967</v>
      </c>
      <c r="H2226">
        <f>IF('Support - Calculation Detail'!G2226="","",'Support - Calculation Detail'!G2226)</f>
        <v>1.04</v>
      </c>
      <c r="I2226">
        <f>IF('Support - Calculation Detail'!H2226="","",'Support - Calculation Detail'!H2226)</f>
        <v>4126</v>
      </c>
      <c r="J2226">
        <f>IF('Support - Calculation Detail'!I2226="","",'Support - Calculation Detail'!I2226)</f>
        <v>0</v>
      </c>
      <c r="K2226">
        <f>IF('Support - Calculation Detail'!K2226="","",'Support - Calculation Detail'!K2226)</f>
        <v>4126</v>
      </c>
      <c r="L2226">
        <f>IF('Support - Calculation Detail'!L2226="","",'Support - Calculation Detail'!L2226)</f>
        <v>0</v>
      </c>
      <c r="M2226">
        <f>IF('Support - Calculation Detail'!M2226="","",'Support - Calculation Detail'!M2226)</f>
        <v>0</v>
      </c>
      <c r="N2226">
        <f>IF('Support - Calculation Detail'!N2226="","",'Support - Calculation Detail'!N2226)</f>
        <v>0</v>
      </c>
      <c r="P2226">
        <f>IF('Support - Calculation Detail'!O2226="","",'Support - Calculation Detail'!O2226)</f>
        <v>4126</v>
      </c>
      <c r="Q2226" t="b">
        <v>1</v>
      </c>
      <c r="R2226" t="str">
        <f t="shared" si="170"/>
        <v>6120010</v>
      </c>
      <c r="S2226" t="str">
        <f t="shared" si="171"/>
        <v>6120010-TF</v>
      </c>
      <c r="T2226" t="str">
        <f t="shared" si="172"/>
        <v>6120010-TF</v>
      </c>
      <c r="U2226" t="str">
        <f t="shared" si="173"/>
        <v>2</v>
      </c>
      <c r="V2226" t="str">
        <f t="shared" si="174"/>
        <v>TF</v>
      </c>
    </row>
    <row r="2227" spans="1:22" x14ac:dyDescent="0.35">
      <c r="A2227" t="str">
        <f>IF('Support - Calculation Detail'!A2227="","",LEFT('Support - Calculation Detail'!A2227,7)&amp;"-"&amp;RIGHT('Support - Calculation Detail'!A2227,2))</f>
        <v>6120011-TF</v>
      </c>
      <c r="B2227" t="str">
        <f>IF('Support - Calculation Detail'!C2227="","",'Support - Calculation Detail'!C2227)</f>
        <v>61</v>
      </c>
      <c r="C2227" t="str">
        <f>IF('Support - Calculation Detail'!B2227="","",'Support - Calculation Detail'!B2227)</f>
        <v>N</v>
      </c>
      <c r="D2227">
        <f>IF('Support - Calculation Detail'!D2227="","",'Support - Calculation Detail'!D2227)</f>
        <v>24740</v>
      </c>
      <c r="E2227">
        <f>IF('Support - Calculation Detail'!E2227="","",'Support - Calculation Detail'!E2227)</f>
        <v>0</v>
      </c>
      <c r="G2227">
        <f>IF('Support - Calculation Detail'!F2227="","",'Support - Calculation Detail'!F2227)</f>
        <v>24740</v>
      </c>
      <c r="H2227">
        <f>IF('Support - Calculation Detail'!G2227="","",'Support - Calculation Detail'!G2227)</f>
        <v>1.04</v>
      </c>
      <c r="I2227">
        <f>IF('Support - Calculation Detail'!H2227="","",'Support - Calculation Detail'!H2227)</f>
        <v>25730</v>
      </c>
      <c r="J2227">
        <f>IF('Support - Calculation Detail'!I2227="","",'Support - Calculation Detail'!I2227)</f>
        <v>0</v>
      </c>
      <c r="K2227">
        <f>IF('Support - Calculation Detail'!K2227="","",'Support - Calculation Detail'!K2227)</f>
        <v>25730</v>
      </c>
      <c r="L2227">
        <f>IF('Support - Calculation Detail'!L2227="","",'Support - Calculation Detail'!L2227)</f>
        <v>0</v>
      </c>
      <c r="M2227">
        <f>IF('Support - Calculation Detail'!M2227="","",'Support - Calculation Detail'!M2227)</f>
        <v>0</v>
      </c>
      <c r="N2227">
        <f>IF('Support - Calculation Detail'!N2227="","",'Support - Calculation Detail'!N2227)</f>
        <v>0</v>
      </c>
      <c r="P2227">
        <f>IF('Support - Calculation Detail'!O2227="","",'Support - Calculation Detail'!O2227)</f>
        <v>25730</v>
      </c>
      <c r="Q2227" t="b">
        <v>1</v>
      </c>
      <c r="R2227" t="str">
        <f t="shared" si="170"/>
        <v>6120011</v>
      </c>
      <c r="S2227" t="str">
        <f t="shared" si="171"/>
        <v>6120011-TF</v>
      </c>
      <c r="T2227" t="str">
        <f t="shared" si="172"/>
        <v>6120011-TF</v>
      </c>
      <c r="U2227" t="str">
        <f t="shared" si="173"/>
        <v>2</v>
      </c>
      <c r="V2227" t="str">
        <f t="shared" si="174"/>
        <v>TF</v>
      </c>
    </row>
    <row r="2228" spans="1:22" x14ac:dyDescent="0.35">
      <c r="A2228" t="str">
        <f>IF('Support - Calculation Detail'!A2228="","",LEFT('Support - Calculation Detail'!A2228,7)&amp;"-"&amp;RIGHT('Support - Calculation Detail'!A2228,2))</f>
        <v>6120011-UT</v>
      </c>
      <c r="B2228" t="str">
        <f>IF('Support - Calculation Detail'!C2228="","",'Support - Calculation Detail'!C2228)</f>
        <v>61</v>
      </c>
      <c r="C2228" t="str">
        <f>IF('Support - Calculation Detail'!B2228="","",'Support - Calculation Detail'!B2228)</f>
        <v>N</v>
      </c>
      <c r="D2228">
        <f>IF('Support - Calculation Detail'!D2228="","",'Support - Calculation Detail'!D2228)</f>
        <v>48603</v>
      </c>
      <c r="E2228">
        <f>IF('Support - Calculation Detail'!E2228="","",'Support - Calculation Detail'!E2228)</f>
        <v>0</v>
      </c>
      <c r="G2228">
        <f>IF('Support - Calculation Detail'!F2228="","",'Support - Calculation Detail'!F2228)</f>
        <v>48603</v>
      </c>
      <c r="H2228">
        <f>IF('Support - Calculation Detail'!G2228="","",'Support - Calculation Detail'!G2228)</f>
        <v>1.04</v>
      </c>
      <c r="I2228">
        <f>IF('Support - Calculation Detail'!H2228="","",'Support - Calculation Detail'!H2228)</f>
        <v>50547</v>
      </c>
      <c r="J2228">
        <f>IF('Support - Calculation Detail'!I2228="","",'Support - Calculation Detail'!I2228)</f>
        <v>0</v>
      </c>
      <c r="K2228">
        <f>IF('Support - Calculation Detail'!K2228="","",'Support - Calculation Detail'!K2228)</f>
        <v>50547</v>
      </c>
      <c r="L2228">
        <f>IF('Support - Calculation Detail'!L2228="","",'Support - Calculation Detail'!L2228)</f>
        <v>0</v>
      </c>
      <c r="M2228">
        <f>IF('Support - Calculation Detail'!M2228="","",'Support - Calculation Detail'!M2228)</f>
        <v>0</v>
      </c>
      <c r="N2228">
        <f>IF('Support - Calculation Detail'!N2228="","",'Support - Calculation Detail'!N2228)</f>
        <v>0</v>
      </c>
      <c r="P2228">
        <f>IF('Support - Calculation Detail'!O2228="","",'Support - Calculation Detail'!O2228)</f>
        <v>50547</v>
      </c>
      <c r="Q2228" t="b">
        <v>1</v>
      </c>
      <c r="R2228" t="str">
        <f t="shared" si="170"/>
        <v>6120011</v>
      </c>
      <c r="S2228" t="str">
        <f t="shared" si="171"/>
        <v>6120011-UT</v>
      </c>
      <c r="T2228" t="str">
        <f t="shared" si="172"/>
        <v>6120011-UT</v>
      </c>
      <c r="U2228" t="str">
        <f t="shared" si="173"/>
        <v>2</v>
      </c>
      <c r="V2228" t="str">
        <f t="shared" si="174"/>
        <v>UT</v>
      </c>
    </row>
    <row r="2229" spans="1:22" x14ac:dyDescent="0.35">
      <c r="A2229" t="str">
        <f>IF('Support - Calculation Detail'!A2229="","",LEFT('Support - Calculation Detail'!A2229,7)&amp;"-"&amp;RIGHT('Support - Calculation Detail'!A2229,2))</f>
        <v>6120012-UT</v>
      </c>
      <c r="B2229" t="str">
        <f>IF('Support - Calculation Detail'!C2229="","",'Support - Calculation Detail'!C2229)</f>
        <v>61</v>
      </c>
      <c r="C2229" t="str">
        <f>IF('Support - Calculation Detail'!B2229="","",'Support - Calculation Detail'!B2229)</f>
        <v>N</v>
      </c>
      <c r="D2229">
        <f>IF('Support - Calculation Detail'!D2229="","",'Support - Calculation Detail'!D2229)</f>
        <v>4878</v>
      </c>
      <c r="E2229">
        <f>IF('Support - Calculation Detail'!E2229="","",'Support - Calculation Detail'!E2229)</f>
        <v>0</v>
      </c>
      <c r="G2229">
        <f>IF('Support - Calculation Detail'!F2229="","",'Support - Calculation Detail'!F2229)</f>
        <v>4878</v>
      </c>
      <c r="H2229">
        <f>IF('Support - Calculation Detail'!G2229="","",'Support - Calculation Detail'!G2229)</f>
        <v>1.04</v>
      </c>
      <c r="I2229">
        <f>IF('Support - Calculation Detail'!H2229="","",'Support - Calculation Detail'!H2229)</f>
        <v>5073</v>
      </c>
      <c r="J2229">
        <f>IF('Support - Calculation Detail'!I2229="","",'Support - Calculation Detail'!I2229)</f>
        <v>0</v>
      </c>
      <c r="K2229">
        <f>IF('Support - Calculation Detail'!K2229="","",'Support - Calculation Detail'!K2229)</f>
        <v>5073</v>
      </c>
      <c r="L2229">
        <f>IF('Support - Calculation Detail'!L2229="","",'Support - Calculation Detail'!L2229)</f>
        <v>0</v>
      </c>
      <c r="M2229">
        <f>IF('Support - Calculation Detail'!M2229="","",'Support - Calculation Detail'!M2229)</f>
        <v>0</v>
      </c>
      <c r="N2229">
        <f>IF('Support - Calculation Detail'!N2229="","",'Support - Calculation Detail'!N2229)</f>
        <v>0</v>
      </c>
      <c r="P2229">
        <f>IF('Support - Calculation Detail'!O2229="","",'Support - Calculation Detail'!O2229)</f>
        <v>5073</v>
      </c>
      <c r="Q2229" t="b">
        <v>1</v>
      </c>
      <c r="R2229" t="str">
        <f t="shared" si="170"/>
        <v>6120012</v>
      </c>
      <c r="S2229" t="str">
        <f t="shared" si="171"/>
        <v>6120012-UT</v>
      </c>
      <c r="T2229" t="str">
        <f t="shared" si="172"/>
        <v>6120012-UT</v>
      </c>
      <c r="U2229" t="str">
        <f t="shared" si="173"/>
        <v>2</v>
      </c>
      <c r="V2229" t="str">
        <f t="shared" si="174"/>
        <v>UT</v>
      </c>
    </row>
    <row r="2230" spans="1:22" x14ac:dyDescent="0.35">
      <c r="A2230" t="str">
        <f>IF('Support - Calculation Detail'!A2230="","",LEFT('Support - Calculation Detail'!A2230,7)&amp;"-"&amp;RIGHT('Support - Calculation Detail'!A2230,2))</f>
        <v>6120012-TF</v>
      </c>
      <c r="B2230" t="str">
        <f>IF('Support - Calculation Detail'!C2230="","",'Support - Calculation Detail'!C2230)</f>
        <v>61</v>
      </c>
      <c r="C2230" t="str">
        <f>IF('Support - Calculation Detail'!B2230="","",'Support - Calculation Detail'!B2230)</f>
        <v>N</v>
      </c>
      <c r="D2230">
        <f>IF('Support - Calculation Detail'!D2230="","",'Support - Calculation Detail'!D2230)</f>
        <v>20577</v>
      </c>
      <c r="E2230">
        <f>IF('Support - Calculation Detail'!E2230="","",'Support - Calculation Detail'!E2230)</f>
        <v>0</v>
      </c>
      <c r="G2230">
        <f>IF('Support - Calculation Detail'!F2230="","",'Support - Calculation Detail'!F2230)</f>
        <v>20577</v>
      </c>
      <c r="H2230">
        <f>IF('Support - Calculation Detail'!G2230="","",'Support - Calculation Detail'!G2230)</f>
        <v>1.04</v>
      </c>
      <c r="I2230">
        <f>IF('Support - Calculation Detail'!H2230="","",'Support - Calculation Detail'!H2230)</f>
        <v>21400</v>
      </c>
      <c r="J2230">
        <f>IF('Support - Calculation Detail'!I2230="","",'Support - Calculation Detail'!I2230)</f>
        <v>0</v>
      </c>
      <c r="K2230">
        <f>IF('Support - Calculation Detail'!K2230="","",'Support - Calculation Detail'!K2230)</f>
        <v>21400</v>
      </c>
      <c r="L2230">
        <f>IF('Support - Calculation Detail'!L2230="","",'Support - Calculation Detail'!L2230)</f>
        <v>0</v>
      </c>
      <c r="M2230">
        <f>IF('Support - Calculation Detail'!M2230="","",'Support - Calculation Detail'!M2230)</f>
        <v>0</v>
      </c>
      <c r="N2230">
        <f>IF('Support - Calculation Detail'!N2230="","",'Support - Calculation Detail'!N2230)</f>
        <v>0</v>
      </c>
      <c r="P2230">
        <f>IF('Support - Calculation Detail'!O2230="","",'Support - Calculation Detail'!O2230)</f>
        <v>21400</v>
      </c>
      <c r="Q2230" t="b">
        <v>1</v>
      </c>
      <c r="R2230" t="str">
        <f t="shared" si="170"/>
        <v>6120012</v>
      </c>
      <c r="S2230" t="str">
        <f t="shared" si="171"/>
        <v>6120012-TF</v>
      </c>
      <c r="T2230" t="str">
        <f t="shared" si="172"/>
        <v>6120012-TF</v>
      </c>
      <c r="U2230" t="str">
        <f t="shared" si="173"/>
        <v>2</v>
      </c>
      <c r="V2230" t="str">
        <f t="shared" si="174"/>
        <v>TF</v>
      </c>
    </row>
    <row r="2231" spans="1:22" x14ac:dyDescent="0.35">
      <c r="A2231" t="str">
        <f>IF('Support - Calculation Detail'!A2231="","",LEFT('Support - Calculation Detail'!A2231,7)&amp;"-"&amp;RIGHT('Support - Calculation Detail'!A2231,2))</f>
        <v>6120013-TF</v>
      </c>
      <c r="B2231" t="str">
        <f>IF('Support - Calculation Detail'!C2231="","",'Support - Calculation Detail'!C2231)</f>
        <v>61</v>
      </c>
      <c r="C2231" t="str">
        <f>IF('Support - Calculation Detail'!B2231="","",'Support - Calculation Detail'!B2231)</f>
        <v>N</v>
      </c>
      <c r="D2231">
        <f>IF('Support - Calculation Detail'!D2231="","",'Support - Calculation Detail'!D2231)</f>
        <v>6907</v>
      </c>
      <c r="E2231">
        <f>IF('Support - Calculation Detail'!E2231="","",'Support - Calculation Detail'!E2231)</f>
        <v>0</v>
      </c>
      <c r="G2231">
        <f>IF('Support - Calculation Detail'!F2231="","",'Support - Calculation Detail'!F2231)</f>
        <v>6907</v>
      </c>
      <c r="H2231">
        <f>IF('Support - Calculation Detail'!G2231="","",'Support - Calculation Detail'!G2231)</f>
        <v>1.04</v>
      </c>
      <c r="I2231">
        <f>IF('Support - Calculation Detail'!H2231="","",'Support - Calculation Detail'!H2231)</f>
        <v>7183</v>
      </c>
      <c r="J2231">
        <f>IF('Support - Calculation Detail'!I2231="","",'Support - Calculation Detail'!I2231)</f>
        <v>0</v>
      </c>
      <c r="K2231">
        <f>IF('Support - Calculation Detail'!K2231="","",'Support - Calculation Detail'!K2231)</f>
        <v>7183</v>
      </c>
      <c r="L2231">
        <f>IF('Support - Calculation Detail'!L2231="","",'Support - Calculation Detail'!L2231)</f>
        <v>0</v>
      </c>
      <c r="M2231">
        <f>IF('Support - Calculation Detail'!M2231="","",'Support - Calculation Detail'!M2231)</f>
        <v>0</v>
      </c>
      <c r="N2231">
        <f>IF('Support - Calculation Detail'!N2231="","",'Support - Calculation Detail'!N2231)</f>
        <v>0</v>
      </c>
      <c r="P2231">
        <f>IF('Support - Calculation Detail'!O2231="","",'Support - Calculation Detail'!O2231)</f>
        <v>7183</v>
      </c>
      <c r="Q2231" t="b">
        <v>1</v>
      </c>
      <c r="R2231" t="str">
        <f t="shared" si="170"/>
        <v>6120013</v>
      </c>
      <c r="S2231" t="str">
        <f t="shared" si="171"/>
        <v>6120013-TF</v>
      </c>
      <c r="T2231" t="str">
        <f t="shared" si="172"/>
        <v>6120013-TF</v>
      </c>
      <c r="U2231" t="str">
        <f t="shared" si="173"/>
        <v>2</v>
      </c>
      <c r="V2231" t="str">
        <f t="shared" si="174"/>
        <v>TF</v>
      </c>
    </row>
    <row r="2232" spans="1:22" x14ac:dyDescent="0.35">
      <c r="A2232" t="str">
        <f>IF('Support - Calculation Detail'!A2232="","",LEFT('Support - Calculation Detail'!A2232,7)&amp;"-"&amp;RIGHT('Support - Calculation Detail'!A2232,2))</f>
        <v>6120013-UT</v>
      </c>
      <c r="B2232" t="str">
        <f>IF('Support - Calculation Detail'!C2232="","",'Support - Calculation Detail'!C2232)</f>
        <v>61</v>
      </c>
      <c r="C2232" t="str">
        <f>IF('Support - Calculation Detail'!B2232="","",'Support - Calculation Detail'!B2232)</f>
        <v>N</v>
      </c>
      <c r="D2232">
        <f>IF('Support - Calculation Detail'!D2232="","",'Support - Calculation Detail'!D2232)</f>
        <v>9651</v>
      </c>
      <c r="E2232">
        <f>IF('Support - Calculation Detail'!E2232="","",'Support - Calculation Detail'!E2232)</f>
        <v>0</v>
      </c>
      <c r="G2232">
        <f>IF('Support - Calculation Detail'!F2232="","",'Support - Calculation Detail'!F2232)</f>
        <v>9651</v>
      </c>
      <c r="H2232">
        <f>IF('Support - Calculation Detail'!G2232="","",'Support - Calculation Detail'!G2232)</f>
        <v>1.04</v>
      </c>
      <c r="I2232">
        <f>IF('Support - Calculation Detail'!H2232="","",'Support - Calculation Detail'!H2232)</f>
        <v>10037</v>
      </c>
      <c r="J2232">
        <f>IF('Support - Calculation Detail'!I2232="","",'Support - Calculation Detail'!I2232)</f>
        <v>0</v>
      </c>
      <c r="K2232">
        <f>IF('Support - Calculation Detail'!K2232="","",'Support - Calculation Detail'!K2232)</f>
        <v>10037</v>
      </c>
      <c r="L2232">
        <f>IF('Support - Calculation Detail'!L2232="","",'Support - Calculation Detail'!L2232)</f>
        <v>0</v>
      </c>
      <c r="M2232">
        <f>IF('Support - Calculation Detail'!M2232="","",'Support - Calculation Detail'!M2232)</f>
        <v>0</v>
      </c>
      <c r="N2232">
        <f>IF('Support - Calculation Detail'!N2232="","",'Support - Calculation Detail'!N2232)</f>
        <v>0</v>
      </c>
      <c r="P2232">
        <f>IF('Support - Calculation Detail'!O2232="","",'Support - Calculation Detail'!O2232)</f>
        <v>10037</v>
      </c>
      <c r="Q2232" t="b">
        <v>1</v>
      </c>
      <c r="R2232" t="str">
        <f t="shared" si="170"/>
        <v>6120013</v>
      </c>
      <c r="S2232" t="str">
        <f t="shared" si="171"/>
        <v>6120013-UT</v>
      </c>
      <c r="T2232" t="str">
        <f t="shared" si="172"/>
        <v>6120013-UT</v>
      </c>
      <c r="U2232" t="str">
        <f t="shared" si="173"/>
        <v>2</v>
      </c>
      <c r="V2232" t="str">
        <f t="shared" si="174"/>
        <v>UT</v>
      </c>
    </row>
    <row r="2233" spans="1:22" x14ac:dyDescent="0.35">
      <c r="A2233" t="str">
        <f>IF('Support - Calculation Detail'!A2233="","",LEFT('Support - Calculation Detail'!A2233,7)&amp;"-"&amp;RIGHT('Support - Calculation Detail'!A2233,2))</f>
        <v>6150176-UT</v>
      </c>
      <c r="B2233" t="str">
        <f>IF('Support - Calculation Detail'!C2233="","",'Support - Calculation Detail'!C2233)</f>
        <v>61</v>
      </c>
      <c r="C2233" t="str">
        <f>IF('Support - Calculation Detail'!B2233="","",'Support - Calculation Detail'!B2233)</f>
        <v>N</v>
      </c>
      <c r="D2233">
        <f>IF('Support - Calculation Detail'!D2233="","",'Support - Calculation Detail'!D2233)</f>
        <v>43934</v>
      </c>
      <c r="E2233">
        <f>IF('Support - Calculation Detail'!E2233="","",'Support - Calculation Detail'!E2233)</f>
        <v>0</v>
      </c>
      <c r="G2233">
        <f>IF('Support - Calculation Detail'!F2233="","",'Support - Calculation Detail'!F2233)</f>
        <v>43934</v>
      </c>
      <c r="H2233">
        <f>IF('Support - Calculation Detail'!G2233="","",'Support - Calculation Detail'!G2233)</f>
        <v>1.04</v>
      </c>
      <c r="I2233">
        <f>IF('Support - Calculation Detail'!H2233="","",'Support - Calculation Detail'!H2233)</f>
        <v>45691</v>
      </c>
      <c r="J2233">
        <f>IF('Support - Calculation Detail'!I2233="","",'Support - Calculation Detail'!I2233)</f>
        <v>0</v>
      </c>
      <c r="K2233">
        <f>IF('Support - Calculation Detail'!K2233="","",'Support - Calculation Detail'!K2233)</f>
        <v>45691</v>
      </c>
      <c r="L2233">
        <f>IF('Support - Calculation Detail'!L2233="","",'Support - Calculation Detail'!L2233)</f>
        <v>0</v>
      </c>
      <c r="M2233">
        <f>IF('Support - Calculation Detail'!M2233="","",'Support - Calculation Detail'!M2233)</f>
        <v>0</v>
      </c>
      <c r="N2233">
        <f>IF('Support - Calculation Detail'!N2233="","",'Support - Calculation Detail'!N2233)</f>
        <v>0</v>
      </c>
      <c r="P2233">
        <f>IF('Support - Calculation Detail'!O2233="","",'Support - Calculation Detail'!O2233)</f>
        <v>45691</v>
      </c>
      <c r="Q2233" t="b">
        <v>1</v>
      </c>
      <c r="R2233" t="str">
        <f t="shared" si="170"/>
        <v>6150176</v>
      </c>
      <c r="S2233" t="str">
        <f t="shared" si="171"/>
        <v>6150176-UT</v>
      </c>
      <c r="T2233" t="str">
        <f t="shared" si="172"/>
        <v>6150176-UT</v>
      </c>
      <c r="U2233" t="str">
        <f t="shared" si="173"/>
        <v>5</v>
      </c>
      <c r="V2233" t="str">
        <f t="shared" si="174"/>
        <v>UT</v>
      </c>
    </row>
    <row r="2234" spans="1:22" x14ac:dyDescent="0.35">
      <c r="A2234" t="str">
        <f>IF('Support - Calculation Detail'!A2234="","",LEFT('Support - Calculation Detail'!A2234,7)&amp;"-"&amp;RIGHT('Support - Calculation Detail'!A2234,2))</f>
        <v>6150292-UT</v>
      </c>
      <c r="B2234" t="str">
        <f>IF('Support - Calculation Detail'!C2234="","",'Support - Calculation Detail'!C2234)</f>
        <v>61</v>
      </c>
      <c r="C2234" t="str">
        <f>IF('Support - Calculation Detail'!B2234="","",'Support - Calculation Detail'!B2234)</f>
        <v>N</v>
      </c>
      <c r="D2234">
        <f>IF('Support - Calculation Detail'!D2234="","",'Support - Calculation Detail'!D2234)</f>
        <v>335886</v>
      </c>
      <c r="E2234">
        <f>IF('Support - Calculation Detail'!E2234="","",'Support - Calculation Detail'!E2234)</f>
        <v>0</v>
      </c>
      <c r="G2234">
        <f>IF('Support - Calculation Detail'!F2234="","",'Support - Calculation Detail'!F2234)</f>
        <v>335886</v>
      </c>
      <c r="H2234">
        <f>IF('Support - Calculation Detail'!G2234="","",'Support - Calculation Detail'!G2234)</f>
        <v>1.04</v>
      </c>
      <c r="I2234">
        <f>IF('Support - Calculation Detail'!H2234="","",'Support - Calculation Detail'!H2234)</f>
        <v>349321</v>
      </c>
      <c r="J2234">
        <f>IF('Support - Calculation Detail'!I2234="","",'Support - Calculation Detail'!I2234)</f>
        <v>0</v>
      </c>
      <c r="K2234">
        <f>IF('Support - Calculation Detail'!K2234="","",'Support - Calculation Detail'!K2234)</f>
        <v>349321</v>
      </c>
      <c r="L2234">
        <f>IF('Support - Calculation Detail'!L2234="","",'Support - Calculation Detail'!L2234)</f>
        <v>0</v>
      </c>
      <c r="M2234">
        <f>IF('Support - Calculation Detail'!M2234="","",'Support - Calculation Detail'!M2234)</f>
        <v>0</v>
      </c>
      <c r="N2234">
        <f>IF('Support - Calculation Detail'!N2234="","",'Support - Calculation Detail'!N2234)</f>
        <v>0</v>
      </c>
      <c r="P2234">
        <f>IF('Support - Calculation Detail'!O2234="","",'Support - Calculation Detail'!O2234)</f>
        <v>349321</v>
      </c>
      <c r="Q2234" t="b">
        <v>1</v>
      </c>
      <c r="R2234" t="str">
        <f t="shared" si="170"/>
        <v>6150292</v>
      </c>
      <c r="S2234" t="str">
        <f t="shared" si="171"/>
        <v>6150292-UT</v>
      </c>
      <c r="T2234" t="str">
        <f t="shared" si="172"/>
        <v>6150292-UT</v>
      </c>
      <c r="U2234" t="str">
        <f t="shared" si="173"/>
        <v>5</v>
      </c>
      <c r="V2234" t="str">
        <f t="shared" si="174"/>
        <v>UT</v>
      </c>
    </row>
    <row r="2235" spans="1:22" x14ac:dyDescent="0.35">
      <c r="A2235" t="str">
        <f>IF('Support - Calculation Detail'!A2235="","",LEFT('Support - Calculation Detail'!A2235,7)&amp;"-"&amp;RIGHT('Support - Calculation Detail'!A2235,2))</f>
        <v>6130818-UT</v>
      </c>
      <c r="B2235" t="str">
        <f>IF('Support - Calculation Detail'!C2235="","",'Support - Calculation Detail'!C2235)</f>
        <v>61</v>
      </c>
      <c r="C2235" t="str">
        <f>IF('Support - Calculation Detail'!B2235="","",'Support - Calculation Detail'!B2235)</f>
        <v>N</v>
      </c>
      <c r="D2235">
        <f>IF('Support - Calculation Detail'!D2235="","",'Support - Calculation Detail'!D2235)</f>
        <v>29359</v>
      </c>
      <c r="E2235">
        <f>IF('Support - Calculation Detail'!E2235="","",'Support - Calculation Detail'!E2235)</f>
        <v>0</v>
      </c>
      <c r="G2235">
        <f>IF('Support - Calculation Detail'!F2235="","",'Support - Calculation Detail'!F2235)</f>
        <v>29359</v>
      </c>
      <c r="H2235">
        <f>IF('Support - Calculation Detail'!G2235="","",'Support - Calculation Detail'!G2235)</f>
        <v>1.04</v>
      </c>
      <c r="I2235">
        <f>IF('Support - Calculation Detail'!H2235="","",'Support - Calculation Detail'!H2235)</f>
        <v>30533</v>
      </c>
      <c r="J2235">
        <f>IF('Support - Calculation Detail'!I2235="","",'Support - Calculation Detail'!I2235)</f>
        <v>0</v>
      </c>
      <c r="K2235">
        <f>IF('Support - Calculation Detail'!K2235="","",'Support - Calculation Detail'!K2235)</f>
        <v>30533</v>
      </c>
      <c r="L2235">
        <f>IF('Support - Calculation Detail'!L2235="","",'Support - Calculation Detail'!L2235)</f>
        <v>0</v>
      </c>
      <c r="M2235">
        <f>IF('Support - Calculation Detail'!M2235="","",'Support - Calculation Detail'!M2235)</f>
        <v>0</v>
      </c>
      <c r="N2235">
        <f>IF('Support - Calculation Detail'!N2235="","",'Support - Calculation Detail'!N2235)</f>
        <v>0</v>
      </c>
      <c r="P2235">
        <f>IF('Support - Calculation Detail'!O2235="","",'Support - Calculation Detail'!O2235)</f>
        <v>30533</v>
      </c>
      <c r="Q2235" t="b">
        <v>1</v>
      </c>
      <c r="R2235" t="str">
        <f t="shared" si="170"/>
        <v>6130818</v>
      </c>
      <c r="S2235" t="str">
        <f t="shared" si="171"/>
        <v>6130818-UT</v>
      </c>
      <c r="T2235" t="str">
        <f t="shared" si="172"/>
        <v>6130818-UT</v>
      </c>
      <c r="U2235" t="str">
        <f t="shared" si="173"/>
        <v>3</v>
      </c>
      <c r="V2235" t="str">
        <f t="shared" si="174"/>
        <v>UT</v>
      </c>
    </row>
    <row r="2236" spans="1:22" x14ac:dyDescent="0.35">
      <c r="A2236" t="str">
        <f>IF('Support - Calculation Detail'!A2236="","",LEFT('Support - Calculation Detail'!A2236,7)&amp;"-"&amp;RIGHT('Support - Calculation Detail'!A2236,2))</f>
        <v>6130820-UT</v>
      </c>
      <c r="B2236" t="str">
        <f>IF('Support - Calculation Detail'!C2236="","",'Support - Calculation Detail'!C2236)</f>
        <v>61</v>
      </c>
      <c r="C2236" t="str">
        <f>IF('Support - Calculation Detail'!B2236="","",'Support - Calculation Detail'!B2236)</f>
        <v>N</v>
      </c>
      <c r="D2236">
        <f>IF('Support - Calculation Detail'!D2236="","",'Support - Calculation Detail'!D2236)</f>
        <v>28465</v>
      </c>
      <c r="E2236">
        <f>IF('Support - Calculation Detail'!E2236="","",'Support - Calculation Detail'!E2236)</f>
        <v>0</v>
      </c>
      <c r="G2236">
        <f>IF('Support - Calculation Detail'!F2236="","",'Support - Calculation Detail'!F2236)</f>
        <v>28465</v>
      </c>
      <c r="H2236">
        <f>IF('Support - Calculation Detail'!G2236="","",'Support - Calculation Detail'!G2236)</f>
        <v>1.04</v>
      </c>
      <c r="I2236">
        <f>IF('Support - Calculation Detail'!H2236="","",'Support - Calculation Detail'!H2236)</f>
        <v>29604</v>
      </c>
      <c r="J2236">
        <f>IF('Support - Calculation Detail'!I2236="","",'Support - Calculation Detail'!I2236)</f>
        <v>0</v>
      </c>
      <c r="K2236">
        <f>IF('Support - Calculation Detail'!K2236="","",'Support - Calculation Detail'!K2236)</f>
        <v>29604</v>
      </c>
      <c r="L2236">
        <f>IF('Support - Calculation Detail'!L2236="","",'Support - Calculation Detail'!L2236)</f>
        <v>0</v>
      </c>
      <c r="M2236">
        <f>IF('Support - Calculation Detail'!M2236="","",'Support - Calculation Detail'!M2236)</f>
        <v>0</v>
      </c>
      <c r="N2236">
        <f>IF('Support - Calculation Detail'!N2236="","",'Support - Calculation Detail'!N2236)</f>
        <v>0</v>
      </c>
      <c r="P2236">
        <f>IF('Support - Calculation Detail'!O2236="","",'Support - Calculation Detail'!O2236)</f>
        <v>29604</v>
      </c>
      <c r="Q2236" t="b">
        <v>1</v>
      </c>
      <c r="R2236" t="str">
        <f t="shared" si="170"/>
        <v>6130820</v>
      </c>
      <c r="S2236" t="str">
        <f t="shared" si="171"/>
        <v>6130820-UT</v>
      </c>
      <c r="T2236" t="str">
        <f t="shared" si="172"/>
        <v>6130820-UT</v>
      </c>
      <c r="U2236" t="str">
        <f t="shared" si="173"/>
        <v>3</v>
      </c>
      <c r="V2236" t="str">
        <f t="shared" si="174"/>
        <v>UT</v>
      </c>
    </row>
    <row r="2237" spans="1:22" x14ac:dyDescent="0.35">
      <c r="A2237" t="str">
        <f>IF('Support - Calculation Detail'!A2237="","",LEFT('Support - Calculation Detail'!A2237,7)&amp;"-"&amp;RIGHT('Support - Calculation Detail'!A2237,2))</f>
        <v>6130821-UT</v>
      </c>
      <c r="B2237" t="str">
        <f>IF('Support - Calculation Detail'!C2237="","",'Support - Calculation Detail'!C2237)</f>
        <v>61</v>
      </c>
      <c r="C2237" t="str">
        <f>IF('Support - Calculation Detail'!B2237="","",'Support - Calculation Detail'!B2237)</f>
        <v>N</v>
      </c>
      <c r="D2237">
        <f>IF('Support - Calculation Detail'!D2237="","",'Support - Calculation Detail'!D2237)</f>
        <v>126362</v>
      </c>
      <c r="E2237">
        <f>IF('Support - Calculation Detail'!E2237="","",'Support - Calculation Detail'!E2237)</f>
        <v>0</v>
      </c>
      <c r="G2237">
        <f>IF('Support - Calculation Detail'!F2237="","",'Support - Calculation Detail'!F2237)</f>
        <v>126362</v>
      </c>
      <c r="H2237">
        <f>IF('Support - Calculation Detail'!G2237="","",'Support - Calculation Detail'!G2237)</f>
        <v>1.04</v>
      </c>
      <c r="I2237">
        <f>IF('Support - Calculation Detail'!H2237="","",'Support - Calculation Detail'!H2237)</f>
        <v>131416</v>
      </c>
      <c r="J2237">
        <f>IF('Support - Calculation Detail'!I2237="","",'Support - Calculation Detail'!I2237)</f>
        <v>0</v>
      </c>
      <c r="K2237">
        <f>IF('Support - Calculation Detail'!K2237="","",'Support - Calculation Detail'!K2237)</f>
        <v>131416</v>
      </c>
      <c r="L2237">
        <f>IF('Support - Calculation Detail'!L2237="","",'Support - Calculation Detail'!L2237)</f>
        <v>3204</v>
      </c>
      <c r="M2237">
        <f>IF('Support - Calculation Detail'!M2237="","",'Support - Calculation Detail'!M2237)</f>
        <v>0</v>
      </c>
      <c r="N2237">
        <f>IF('Support - Calculation Detail'!N2237="","",'Support - Calculation Detail'!N2237)</f>
        <v>0</v>
      </c>
      <c r="P2237">
        <f>IF('Support - Calculation Detail'!O2237="","",'Support - Calculation Detail'!O2237)</f>
        <v>134620</v>
      </c>
      <c r="Q2237" t="b">
        <v>1</v>
      </c>
      <c r="R2237" t="str">
        <f t="shared" si="170"/>
        <v>6130821</v>
      </c>
      <c r="S2237" t="str">
        <f t="shared" si="171"/>
        <v>6130821-UT</v>
      </c>
      <c r="T2237" t="str">
        <f t="shared" si="172"/>
        <v>6130821-UT</v>
      </c>
      <c r="U2237" t="str">
        <f t="shared" si="173"/>
        <v>3</v>
      </c>
      <c r="V2237" t="str">
        <f t="shared" si="174"/>
        <v>UT</v>
      </c>
    </row>
    <row r="2238" spans="1:22" x14ac:dyDescent="0.35">
      <c r="A2238" t="str">
        <f>IF('Support - Calculation Detail'!A2238="","",LEFT('Support - Calculation Detail'!A2238,7)&amp;"-"&amp;RIGHT('Support - Calculation Detail'!A2238,2))</f>
        <v>6130822-UT</v>
      </c>
      <c r="B2238" t="str">
        <f>IF('Support - Calculation Detail'!C2238="","",'Support - Calculation Detail'!C2238)</f>
        <v>61</v>
      </c>
      <c r="C2238" t="str">
        <f>IF('Support - Calculation Detail'!B2238="","",'Support - Calculation Detail'!B2238)</f>
        <v>N</v>
      </c>
      <c r="D2238">
        <f>IF('Support - Calculation Detail'!D2238="","",'Support - Calculation Detail'!D2238)</f>
        <v>552337</v>
      </c>
      <c r="E2238">
        <f>IF('Support - Calculation Detail'!E2238="","",'Support - Calculation Detail'!E2238)</f>
        <v>0</v>
      </c>
      <c r="G2238">
        <f>IF('Support - Calculation Detail'!F2238="","",'Support - Calculation Detail'!F2238)</f>
        <v>552337</v>
      </c>
      <c r="H2238">
        <f>IF('Support - Calculation Detail'!G2238="","",'Support - Calculation Detail'!G2238)</f>
        <v>1.04</v>
      </c>
      <c r="I2238">
        <f>IF('Support - Calculation Detail'!H2238="","",'Support - Calculation Detail'!H2238)</f>
        <v>574430</v>
      </c>
      <c r="J2238">
        <f>IF('Support - Calculation Detail'!I2238="","",'Support - Calculation Detail'!I2238)</f>
        <v>0</v>
      </c>
      <c r="K2238">
        <f>IF('Support - Calculation Detail'!K2238="","",'Support - Calculation Detail'!K2238)</f>
        <v>574430</v>
      </c>
      <c r="L2238">
        <f>IF('Support - Calculation Detail'!L2238="","",'Support - Calculation Detail'!L2238)</f>
        <v>13273</v>
      </c>
      <c r="M2238">
        <f>IF('Support - Calculation Detail'!M2238="","",'Support - Calculation Detail'!M2238)</f>
        <v>0</v>
      </c>
      <c r="N2238">
        <f>IF('Support - Calculation Detail'!N2238="","",'Support - Calculation Detail'!N2238)</f>
        <v>0</v>
      </c>
      <c r="P2238">
        <f>IF('Support - Calculation Detail'!O2238="","",'Support - Calculation Detail'!O2238)</f>
        <v>587703</v>
      </c>
      <c r="Q2238" t="b">
        <v>1</v>
      </c>
      <c r="R2238" t="str">
        <f t="shared" si="170"/>
        <v>6130822</v>
      </c>
      <c r="S2238" t="str">
        <f t="shared" si="171"/>
        <v>6130822-UT</v>
      </c>
      <c r="T2238" t="str">
        <f t="shared" si="172"/>
        <v>6130822-UT</v>
      </c>
      <c r="U2238" t="str">
        <f t="shared" si="173"/>
        <v>3</v>
      </c>
      <c r="V2238" t="str">
        <f t="shared" si="174"/>
        <v>UT</v>
      </c>
    </row>
    <row r="2239" spans="1:22" x14ac:dyDescent="0.35">
      <c r="A2239" t="str">
        <f>IF('Support - Calculation Detail'!A2239="","",LEFT('Support - Calculation Detail'!A2239,7)&amp;"-"&amp;RIGHT('Support - Calculation Detail'!A2239,2))</f>
        <v>6130823-UT</v>
      </c>
      <c r="B2239" t="str">
        <f>IF('Support - Calculation Detail'!C2239="","",'Support - Calculation Detail'!C2239)</f>
        <v>61</v>
      </c>
      <c r="C2239" t="str">
        <f>IF('Support - Calculation Detail'!B2239="","",'Support - Calculation Detail'!B2239)</f>
        <v>N</v>
      </c>
      <c r="D2239">
        <f>IF('Support - Calculation Detail'!D2239="","",'Support - Calculation Detail'!D2239)</f>
        <v>70035</v>
      </c>
      <c r="E2239">
        <f>IF('Support - Calculation Detail'!E2239="","",'Support - Calculation Detail'!E2239)</f>
        <v>0</v>
      </c>
      <c r="G2239">
        <f>IF('Support - Calculation Detail'!F2239="","",'Support - Calculation Detail'!F2239)</f>
        <v>70035</v>
      </c>
      <c r="H2239">
        <f>IF('Support - Calculation Detail'!G2239="","",'Support - Calculation Detail'!G2239)</f>
        <v>1.04</v>
      </c>
      <c r="I2239">
        <f>IF('Support - Calculation Detail'!H2239="","",'Support - Calculation Detail'!H2239)</f>
        <v>72836</v>
      </c>
      <c r="J2239">
        <f>IF('Support - Calculation Detail'!I2239="","",'Support - Calculation Detail'!I2239)</f>
        <v>0</v>
      </c>
      <c r="K2239">
        <f>IF('Support - Calculation Detail'!K2239="","",'Support - Calculation Detail'!K2239)</f>
        <v>72836</v>
      </c>
      <c r="L2239">
        <f>IF('Support - Calculation Detail'!L2239="","",'Support - Calculation Detail'!L2239)</f>
        <v>2130</v>
      </c>
      <c r="M2239">
        <f>IF('Support - Calculation Detail'!M2239="","",'Support - Calculation Detail'!M2239)</f>
        <v>0</v>
      </c>
      <c r="N2239">
        <f>IF('Support - Calculation Detail'!N2239="","",'Support - Calculation Detail'!N2239)</f>
        <v>0</v>
      </c>
      <c r="P2239">
        <f>IF('Support - Calculation Detail'!O2239="","",'Support - Calculation Detail'!O2239)</f>
        <v>74966</v>
      </c>
      <c r="Q2239" t="b">
        <v>1</v>
      </c>
      <c r="R2239" t="str">
        <f t="shared" si="170"/>
        <v>6130823</v>
      </c>
      <c r="S2239" t="str">
        <f t="shared" si="171"/>
        <v>6130823-UT</v>
      </c>
      <c r="T2239" t="str">
        <f t="shared" si="172"/>
        <v>6130823-UT</v>
      </c>
      <c r="U2239" t="str">
        <f t="shared" si="173"/>
        <v>3</v>
      </c>
      <c r="V2239" t="str">
        <f t="shared" si="174"/>
        <v>UT</v>
      </c>
    </row>
    <row r="2240" spans="1:22" x14ac:dyDescent="0.35">
      <c r="A2240" t="str">
        <f>IF('Support - Calculation Detail'!A2240="","",LEFT('Support - Calculation Detail'!A2240,7)&amp;"-"&amp;RIGHT('Support - Calculation Detail'!A2240,2))</f>
        <v>6130954-UT</v>
      </c>
      <c r="B2240" t="str">
        <f>IF('Support - Calculation Detail'!C2240="","",'Support - Calculation Detail'!C2240)</f>
        <v>61</v>
      </c>
      <c r="C2240" t="str">
        <f>IF('Support - Calculation Detail'!B2240="","",'Support - Calculation Detail'!B2240)</f>
        <v>N</v>
      </c>
      <c r="D2240">
        <f>IF('Support - Calculation Detail'!D2240="","",'Support - Calculation Detail'!D2240)</f>
        <v>7767</v>
      </c>
      <c r="E2240">
        <f>IF('Support - Calculation Detail'!E2240="","",'Support - Calculation Detail'!E2240)</f>
        <v>0</v>
      </c>
      <c r="G2240">
        <f>IF('Support - Calculation Detail'!F2240="","",'Support - Calculation Detail'!F2240)</f>
        <v>7767</v>
      </c>
      <c r="H2240">
        <f>IF('Support - Calculation Detail'!G2240="","",'Support - Calculation Detail'!G2240)</f>
        <v>1.04</v>
      </c>
      <c r="I2240">
        <f>IF('Support - Calculation Detail'!H2240="","",'Support - Calculation Detail'!H2240)</f>
        <v>8078</v>
      </c>
      <c r="J2240">
        <f>IF('Support - Calculation Detail'!I2240="","",'Support - Calculation Detail'!I2240)</f>
        <v>0</v>
      </c>
      <c r="K2240">
        <f>IF('Support - Calculation Detail'!K2240="","",'Support - Calculation Detail'!K2240)</f>
        <v>8078</v>
      </c>
      <c r="L2240">
        <f>IF('Support - Calculation Detail'!L2240="","",'Support - Calculation Detail'!L2240)</f>
        <v>0</v>
      </c>
      <c r="M2240">
        <f>IF('Support - Calculation Detail'!M2240="","",'Support - Calculation Detail'!M2240)</f>
        <v>0</v>
      </c>
      <c r="N2240">
        <f>IF('Support - Calculation Detail'!N2240="","",'Support - Calculation Detail'!N2240)</f>
        <v>0</v>
      </c>
      <c r="P2240">
        <f>IF('Support - Calculation Detail'!O2240="","",'Support - Calculation Detail'!O2240)</f>
        <v>8078</v>
      </c>
      <c r="Q2240" t="b">
        <v>1</v>
      </c>
      <c r="R2240" t="str">
        <f t="shared" si="170"/>
        <v>6130954</v>
      </c>
      <c r="S2240" t="str">
        <f t="shared" si="171"/>
        <v>6130954-UT</v>
      </c>
      <c r="T2240" t="str">
        <f t="shared" si="172"/>
        <v>6130954-UT</v>
      </c>
      <c r="U2240" t="str">
        <f t="shared" si="173"/>
        <v>3</v>
      </c>
      <c r="V2240" t="str">
        <f t="shared" si="174"/>
        <v>UT</v>
      </c>
    </row>
    <row r="2241" spans="1:22" x14ac:dyDescent="0.35">
      <c r="A2241" t="str">
        <f>IF('Support - Calculation Detail'!A2241="","",LEFT('Support - Calculation Detail'!A2241,7)&amp;"-"&amp;RIGHT('Support - Calculation Detail'!A2241,2))</f>
        <v>6761079-UT</v>
      </c>
      <c r="B2241" t="str">
        <f>IF('Support - Calculation Detail'!C2241="","",'Support - Calculation Detail'!C2241)</f>
        <v>67</v>
      </c>
      <c r="C2241" t="str">
        <f>IF('Support - Calculation Detail'!B2241="","",'Support - Calculation Detail'!B2241)</f>
        <v>N</v>
      </c>
      <c r="D2241">
        <f>IF('Support - Calculation Detail'!D2241="","",'Support - Calculation Detail'!D2241)</f>
        <v>0</v>
      </c>
      <c r="E2241">
        <f>IF('Support - Calculation Detail'!E2241="","",'Support - Calculation Detail'!E2241)</f>
        <v>0</v>
      </c>
      <c r="G2241">
        <f>IF('Support - Calculation Detail'!F2241="","",'Support - Calculation Detail'!F2241)</f>
        <v>0</v>
      </c>
      <c r="H2241">
        <f>IF('Support - Calculation Detail'!G2241="","",'Support - Calculation Detail'!G2241)</f>
        <v>1.04</v>
      </c>
      <c r="I2241">
        <f>IF('Support - Calculation Detail'!H2241="","",'Support - Calculation Detail'!H2241)</f>
        <v>0</v>
      </c>
      <c r="J2241">
        <f>IF('Support - Calculation Detail'!I2241="","",'Support - Calculation Detail'!I2241)</f>
        <v>0</v>
      </c>
      <c r="K2241">
        <f>IF('Support - Calculation Detail'!K2241="","",'Support - Calculation Detail'!K2241)</f>
        <v>0</v>
      </c>
      <c r="L2241">
        <f>IF('Support - Calculation Detail'!L2241="","",'Support - Calculation Detail'!L2241)</f>
        <v>0</v>
      </c>
      <c r="M2241">
        <f>IF('Support - Calculation Detail'!M2241="","",'Support - Calculation Detail'!M2241)</f>
        <v>0</v>
      </c>
      <c r="N2241">
        <f>IF('Support - Calculation Detail'!N2241="","",'Support - Calculation Detail'!N2241)</f>
        <v>0</v>
      </c>
      <c r="P2241">
        <f>IF('Support - Calculation Detail'!O2241="","",'Support - Calculation Detail'!O2241)</f>
        <v>0</v>
      </c>
      <c r="Q2241" t="b">
        <v>1</v>
      </c>
      <c r="R2241" t="str">
        <f t="shared" si="170"/>
        <v>6761079</v>
      </c>
      <c r="S2241" t="str">
        <f t="shared" si="171"/>
        <v>6761079-UT</v>
      </c>
      <c r="T2241" t="str">
        <f t="shared" si="172"/>
        <v>6761079-UT</v>
      </c>
      <c r="U2241" t="str">
        <f t="shared" si="173"/>
        <v>6</v>
      </c>
      <c r="V2241" t="str">
        <f t="shared" si="174"/>
        <v>UT</v>
      </c>
    </row>
    <row r="2242" spans="1:22" x14ac:dyDescent="0.35">
      <c r="A2242" t="str">
        <f>IF('Support - Calculation Detail'!A2242="","",LEFT('Support - Calculation Detail'!A2242,7)&amp;"-"&amp;RIGHT('Support - Calculation Detail'!A2242,2))</f>
        <v>6146260-SO</v>
      </c>
      <c r="B2242" t="str">
        <f>IF('Support - Calculation Detail'!C2242="","",'Support - Calculation Detail'!C2242)</f>
        <v>61</v>
      </c>
      <c r="C2242" t="str">
        <f>IF('Support - Calculation Detail'!B2242="","",'Support - Calculation Detail'!B2242)</f>
        <v>N</v>
      </c>
      <c r="D2242">
        <f>IF('Support - Calculation Detail'!D2242="","",'Support - Calculation Detail'!D2242)</f>
        <v>1797180</v>
      </c>
      <c r="E2242">
        <f>IF('Support - Calculation Detail'!E2242="","",'Support - Calculation Detail'!E2242)</f>
        <v>0</v>
      </c>
      <c r="G2242">
        <f>IF('Support - Calculation Detail'!F2242="","",'Support - Calculation Detail'!F2242)</f>
        <v>1797180</v>
      </c>
      <c r="H2242">
        <f>IF('Support - Calculation Detail'!G2242="","",'Support - Calculation Detail'!G2242)</f>
        <v>1.04</v>
      </c>
      <c r="I2242">
        <f>IF('Support - Calculation Detail'!H2242="","",'Support - Calculation Detail'!H2242)</f>
        <v>1869067</v>
      </c>
      <c r="J2242">
        <f>IF('Support - Calculation Detail'!I2242="","",'Support - Calculation Detail'!I2242)</f>
        <v>0</v>
      </c>
      <c r="K2242">
        <f>IF('Support - Calculation Detail'!K2242="","",'Support - Calculation Detail'!K2242)</f>
        <v>1869067</v>
      </c>
      <c r="L2242">
        <f>IF('Support - Calculation Detail'!L2242="","",'Support - Calculation Detail'!L2242)</f>
        <v>0</v>
      </c>
      <c r="M2242">
        <f>IF('Support - Calculation Detail'!M2242="","",'Support - Calculation Detail'!M2242)</f>
        <v>0</v>
      </c>
      <c r="N2242">
        <f>IF('Support - Calculation Detail'!N2242="","",'Support - Calculation Detail'!N2242)</f>
        <v>0</v>
      </c>
      <c r="P2242">
        <f>IF('Support - Calculation Detail'!O2242="","",'Support - Calculation Detail'!O2242)</f>
        <v>1869067</v>
      </c>
      <c r="Q2242" t="b">
        <v>1</v>
      </c>
      <c r="R2242" t="str">
        <f t="shared" si="170"/>
        <v>6146260</v>
      </c>
      <c r="S2242" t="str">
        <f t="shared" si="171"/>
        <v>6146260-SO</v>
      </c>
      <c r="T2242" t="str">
        <f t="shared" si="172"/>
        <v>6146260-SO</v>
      </c>
      <c r="U2242" t="str">
        <f t="shared" si="173"/>
        <v>4</v>
      </c>
      <c r="V2242" t="str">
        <f t="shared" si="174"/>
        <v>SO</v>
      </c>
    </row>
    <row r="2243" spans="1:22" x14ac:dyDescent="0.35">
      <c r="A2243" t="str">
        <f>IF('Support - Calculation Detail'!A2243="","",LEFT('Support - Calculation Detail'!A2243,7)&amp;"-"&amp;RIGHT('Support - Calculation Detail'!A2243,2))</f>
        <v>6146375-SO</v>
      </c>
      <c r="B2243" t="str">
        <f>IF('Support - Calculation Detail'!C2243="","",'Support - Calculation Detail'!C2243)</f>
        <v>61</v>
      </c>
      <c r="C2243" t="str">
        <f>IF('Support - Calculation Detail'!B2243="","",'Support - Calculation Detail'!B2243)</f>
        <v>N</v>
      </c>
      <c r="D2243">
        <f>IF('Support - Calculation Detail'!D2243="","",'Support - Calculation Detail'!D2243)</f>
        <v>3888971</v>
      </c>
      <c r="E2243">
        <f>IF('Support - Calculation Detail'!E2243="","",'Support - Calculation Detail'!E2243)</f>
        <v>0</v>
      </c>
      <c r="G2243">
        <f>IF('Support - Calculation Detail'!F2243="","",'Support - Calculation Detail'!F2243)</f>
        <v>3888971</v>
      </c>
      <c r="H2243">
        <f>IF('Support - Calculation Detail'!G2243="","",'Support - Calculation Detail'!G2243)</f>
        <v>1.04</v>
      </c>
      <c r="I2243">
        <f>IF('Support - Calculation Detail'!H2243="","",'Support - Calculation Detail'!H2243)</f>
        <v>4044530</v>
      </c>
      <c r="J2243">
        <f>IF('Support - Calculation Detail'!I2243="","",'Support - Calculation Detail'!I2243)</f>
        <v>0</v>
      </c>
      <c r="K2243">
        <f>IF('Support - Calculation Detail'!K2243="","",'Support - Calculation Detail'!K2243)</f>
        <v>4044530</v>
      </c>
      <c r="L2243">
        <f>IF('Support - Calculation Detail'!L2243="","",'Support - Calculation Detail'!L2243)</f>
        <v>0</v>
      </c>
      <c r="M2243">
        <f>IF('Support - Calculation Detail'!M2243="","",'Support - Calculation Detail'!M2243)</f>
        <v>0</v>
      </c>
      <c r="N2243">
        <f>IF('Support - Calculation Detail'!N2243="","",'Support - Calculation Detail'!N2243)</f>
        <v>0</v>
      </c>
      <c r="P2243">
        <f>IF('Support - Calculation Detail'!O2243="","",'Support - Calculation Detail'!O2243)</f>
        <v>4044530</v>
      </c>
      <c r="Q2243" t="b">
        <v>1</v>
      </c>
      <c r="R2243" t="str">
        <f t="shared" ref="R2243:R2306" si="175">LEFT(A2243,7)</f>
        <v>6146375</v>
      </c>
      <c r="S2243" t="str">
        <f t="shared" ref="S2243:S2306" si="176">A2243</f>
        <v>6146375-SO</v>
      </c>
      <c r="T2243" t="str">
        <f t="shared" ref="T2243:T2306" si="177">S2243</f>
        <v>6146375-SO</v>
      </c>
      <c r="U2243" t="str">
        <f t="shared" ref="U2243:U2306" si="178">MID(S2243,3,1)</f>
        <v>4</v>
      </c>
      <c r="V2243" t="str">
        <f t="shared" ref="V2243:V2306" si="179">RIGHT(T2243,2)</f>
        <v>SO</v>
      </c>
    </row>
    <row r="2244" spans="1:22" x14ac:dyDescent="0.35">
      <c r="A2244" t="str">
        <f>IF('Support - Calculation Detail'!A2244="","",LEFT('Support - Calculation Detail'!A2244,7)&amp;"-"&amp;RIGHT('Support - Calculation Detail'!A2244,2))</f>
        <v>6210000-UT</v>
      </c>
      <c r="B2244" t="str">
        <f>IF('Support - Calculation Detail'!C2244="","",'Support - Calculation Detail'!C2244)</f>
        <v>62</v>
      </c>
      <c r="C2244" t="str">
        <f>IF('Support - Calculation Detail'!B2244="","",'Support - Calculation Detail'!B2244)</f>
        <v>N</v>
      </c>
      <c r="D2244">
        <f>IF('Support - Calculation Detail'!D2244="","",'Support - Calculation Detail'!D2244)</f>
        <v>4629722</v>
      </c>
      <c r="E2244">
        <f>IF('Support - Calculation Detail'!E2244="","",'Support - Calculation Detail'!E2244)</f>
        <v>0</v>
      </c>
      <c r="G2244">
        <f>IF('Support - Calculation Detail'!F2244="","",'Support - Calculation Detail'!F2244)</f>
        <v>4629722</v>
      </c>
      <c r="H2244">
        <f>IF('Support - Calculation Detail'!G2244="","",'Support - Calculation Detail'!G2244)</f>
        <v>1.04</v>
      </c>
      <c r="I2244">
        <f>IF('Support - Calculation Detail'!H2244="","",'Support - Calculation Detail'!H2244)</f>
        <v>4814911</v>
      </c>
      <c r="J2244">
        <f>IF('Support - Calculation Detail'!I2244="","",'Support - Calculation Detail'!I2244)</f>
        <v>0</v>
      </c>
      <c r="K2244">
        <f>IF('Support - Calculation Detail'!K2244="","",'Support - Calculation Detail'!K2244)</f>
        <v>4814911</v>
      </c>
      <c r="L2244">
        <f>IF('Support - Calculation Detail'!L2244="","",'Support - Calculation Detail'!L2244)</f>
        <v>259760</v>
      </c>
      <c r="M2244">
        <f>IF('Support - Calculation Detail'!M2244="","",'Support - Calculation Detail'!M2244)</f>
        <v>119463</v>
      </c>
      <c r="N2244">
        <f>IF('Support - Calculation Detail'!N2244="","",'Support - Calculation Detail'!N2244)</f>
        <v>271821.51090435433</v>
      </c>
      <c r="P2244">
        <f>IF('Support - Calculation Detail'!O2244="","",'Support - Calculation Detail'!O2244)</f>
        <v>5465955.510904354</v>
      </c>
      <c r="Q2244" t="b">
        <v>1</v>
      </c>
      <c r="R2244" t="str">
        <f t="shared" si="175"/>
        <v>6210000</v>
      </c>
      <c r="S2244" t="str">
        <f t="shared" si="176"/>
        <v>6210000-UT</v>
      </c>
      <c r="T2244" t="str">
        <f t="shared" si="177"/>
        <v>6210000-UT</v>
      </c>
      <c r="U2244" t="str">
        <f t="shared" si="178"/>
        <v>1</v>
      </c>
      <c r="V2244" t="str">
        <f t="shared" si="179"/>
        <v>UT</v>
      </c>
    </row>
    <row r="2245" spans="1:22" x14ac:dyDescent="0.35">
      <c r="A2245" t="str">
        <f>IF('Support - Calculation Detail'!A2245="","",LEFT('Support - Calculation Detail'!A2245,7)&amp;"-"&amp;RIGHT('Support - Calculation Detail'!A2245,2))</f>
        <v>6220001-UT</v>
      </c>
      <c r="B2245" t="str">
        <f>IF('Support - Calculation Detail'!C2245="","",'Support - Calculation Detail'!C2245)</f>
        <v>62</v>
      </c>
      <c r="C2245" t="str">
        <f>IF('Support - Calculation Detail'!B2245="","",'Support - Calculation Detail'!B2245)</f>
        <v>N</v>
      </c>
      <c r="D2245">
        <f>IF('Support - Calculation Detail'!D2245="","",'Support - Calculation Detail'!D2245)</f>
        <v>10865</v>
      </c>
      <c r="E2245">
        <f>IF('Support - Calculation Detail'!E2245="","",'Support - Calculation Detail'!E2245)</f>
        <v>0</v>
      </c>
      <c r="G2245">
        <f>IF('Support - Calculation Detail'!F2245="","",'Support - Calculation Detail'!F2245)</f>
        <v>10865</v>
      </c>
      <c r="H2245">
        <f>IF('Support - Calculation Detail'!G2245="","",'Support - Calculation Detail'!G2245)</f>
        <v>1.04</v>
      </c>
      <c r="I2245">
        <f>IF('Support - Calculation Detail'!H2245="","",'Support - Calculation Detail'!H2245)</f>
        <v>11300</v>
      </c>
      <c r="J2245">
        <f>IF('Support - Calculation Detail'!I2245="","",'Support - Calculation Detail'!I2245)</f>
        <v>0</v>
      </c>
      <c r="K2245">
        <f>IF('Support - Calculation Detail'!K2245="","",'Support - Calculation Detail'!K2245)</f>
        <v>11300</v>
      </c>
      <c r="L2245">
        <f>IF('Support - Calculation Detail'!L2245="","",'Support - Calculation Detail'!L2245)</f>
        <v>0</v>
      </c>
      <c r="M2245">
        <f>IF('Support - Calculation Detail'!M2245="","",'Support - Calculation Detail'!M2245)</f>
        <v>0</v>
      </c>
      <c r="N2245">
        <f>IF('Support - Calculation Detail'!N2245="","",'Support - Calculation Detail'!N2245)</f>
        <v>0</v>
      </c>
      <c r="P2245">
        <f>IF('Support - Calculation Detail'!O2245="","",'Support - Calculation Detail'!O2245)</f>
        <v>11300</v>
      </c>
      <c r="Q2245" t="b">
        <v>1</v>
      </c>
      <c r="R2245" t="str">
        <f t="shared" si="175"/>
        <v>6220001</v>
      </c>
      <c r="S2245" t="str">
        <f t="shared" si="176"/>
        <v>6220001-UT</v>
      </c>
      <c r="T2245" t="str">
        <f t="shared" si="177"/>
        <v>6220001-UT</v>
      </c>
      <c r="U2245" t="str">
        <f t="shared" si="178"/>
        <v>2</v>
      </c>
      <c r="V2245" t="str">
        <f t="shared" si="179"/>
        <v>UT</v>
      </c>
    </row>
    <row r="2246" spans="1:22" x14ac:dyDescent="0.35">
      <c r="A2246" t="str">
        <f>IF('Support - Calculation Detail'!A2246="","",LEFT('Support - Calculation Detail'!A2246,7)&amp;"-"&amp;RIGHT('Support - Calculation Detail'!A2246,2))</f>
        <v>6220002-UT</v>
      </c>
      <c r="B2246" t="str">
        <f>IF('Support - Calculation Detail'!C2246="","",'Support - Calculation Detail'!C2246)</f>
        <v>62</v>
      </c>
      <c r="C2246" t="str">
        <f>IF('Support - Calculation Detail'!B2246="","",'Support - Calculation Detail'!B2246)</f>
        <v>N</v>
      </c>
      <c r="D2246">
        <f>IF('Support - Calculation Detail'!D2246="","",'Support - Calculation Detail'!D2246)</f>
        <v>16596</v>
      </c>
      <c r="E2246">
        <f>IF('Support - Calculation Detail'!E2246="","",'Support - Calculation Detail'!E2246)</f>
        <v>0</v>
      </c>
      <c r="G2246">
        <f>IF('Support - Calculation Detail'!F2246="","",'Support - Calculation Detail'!F2246)</f>
        <v>16596</v>
      </c>
      <c r="H2246">
        <f>IF('Support - Calculation Detail'!G2246="","",'Support - Calculation Detail'!G2246)</f>
        <v>1.04</v>
      </c>
      <c r="I2246">
        <f>IF('Support - Calculation Detail'!H2246="","",'Support - Calculation Detail'!H2246)</f>
        <v>17260</v>
      </c>
      <c r="J2246">
        <f>IF('Support - Calculation Detail'!I2246="","",'Support - Calculation Detail'!I2246)</f>
        <v>0</v>
      </c>
      <c r="K2246">
        <f>IF('Support - Calculation Detail'!K2246="","",'Support - Calculation Detail'!K2246)</f>
        <v>17260</v>
      </c>
      <c r="L2246">
        <f>IF('Support - Calculation Detail'!L2246="","",'Support - Calculation Detail'!L2246)</f>
        <v>0</v>
      </c>
      <c r="M2246">
        <f>IF('Support - Calculation Detail'!M2246="","",'Support - Calculation Detail'!M2246)</f>
        <v>0</v>
      </c>
      <c r="N2246">
        <f>IF('Support - Calculation Detail'!N2246="","",'Support - Calculation Detail'!N2246)</f>
        <v>0</v>
      </c>
      <c r="P2246">
        <f>IF('Support - Calculation Detail'!O2246="","",'Support - Calculation Detail'!O2246)</f>
        <v>17260</v>
      </c>
      <c r="Q2246" t="b">
        <v>1</v>
      </c>
      <c r="R2246" t="str">
        <f t="shared" si="175"/>
        <v>6220002</v>
      </c>
      <c r="S2246" t="str">
        <f t="shared" si="176"/>
        <v>6220002-UT</v>
      </c>
      <c r="T2246" t="str">
        <f t="shared" si="177"/>
        <v>6220002-UT</v>
      </c>
      <c r="U2246" t="str">
        <f t="shared" si="178"/>
        <v>2</v>
      </c>
      <c r="V2246" t="str">
        <f t="shared" si="179"/>
        <v>UT</v>
      </c>
    </row>
    <row r="2247" spans="1:22" x14ac:dyDescent="0.35">
      <c r="A2247" t="str">
        <f>IF('Support - Calculation Detail'!A2247="","",LEFT('Support - Calculation Detail'!A2247,7)&amp;"-"&amp;RIGHT('Support - Calculation Detail'!A2247,2))</f>
        <v>6220003-UT</v>
      </c>
      <c r="B2247" t="str">
        <f>IF('Support - Calculation Detail'!C2247="","",'Support - Calculation Detail'!C2247)</f>
        <v>62</v>
      </c>
      <c r="C2247" t="str">
        <f>IF('Support - Calculation Detail'!B2247="","",'Support - Calculation Detail'!B2247)</f>
        <v>N</v>
      </c>
      <c r="D2247">
        <f>IF('Support - Calculation Detail'!D2247="","",'Support - Calculation Detail'!D2247)</f>
        <v>10666</v>
      </c>
      <c r="E2247">
        <f>IF('Support - Calculation Detail'!E2247="","",'Support - Calculation Detail'!E2247)</f>
        <v>0</v>
      </c>
      <c r="G2247">
        <f>IF('Support - Calculation Detail'!F2247="","",'Support - Calculation Detail'!F2247)</f>
        <v>10666</v>
      </c>
      <c r="H2247">
        <f>IF('Support - Calculation Detail'!G2247="","",'Support - Calculation Detail'!G2247)</f>
        <v>1.04</v>
      </c>
      <c r="I2247">
        <f>IF('Support - Calculation Detail'!H2247="","",'Support - Calculation Detail'!H2247)</f>
        <v>11093</v>
      </c>
      <c r="J2247">
        <f>IF('Support - Calculation Detail'!I2247="","",'Support - Calculation Detail'!I2247)</f>
        <v>0</v>
      </c>
      <c r="K2247">
        <f>IF('Support - Calculation Detail'!K2247="","",'Support - Calculation Detail'!K2247)</f>
        <v>11093</v>
      </c>
      <c r="L2247">
        <f>IF('Support - Calculation Detail'!L2247="","",'Support - Calculation Detail'!L2247)</f>
        <v>0</v>
      </c>
      <c r="M2247">
        <f>IF('Support - Calculation Detail'!M2247="","",'Support - Calculation Detail'!M2247)</f>
        <v>0</v>
      </c>
      <c r="N2247">
        <f>IF('Support - Calculation Detail'!N2247="","",'Support - Calculation Detail'!N2247)</f>
        <v>0</v>
      </c>
      <c r="P2247">
        <f>IF('Support - Calculation Detail'!O2247="","",'Support - Calculation Detail'!O2247)</f>
        <v>11093</v>
      </c>
      <c r="Q2247" t="b">
        <v>1</v>
      </c>
      <c r="R2247" t="str">
        <f t="shared" si="175"/>
        <v>6220003</v>
      </c>
      <c r="S2247" t="str">
        <f t="shared" si="176"/>
        <v>6220003-UT</v>
      </c>
      <c r="T2247" t="str">
        <f t="shared" si="177"/>
        <v>6220003-UT</v>
      </c>
      <c r="U2247" t="str">
        <f t="shared" si="178"/>
        <v>2</v>
      </c>
      <c r="V2247" t="str">
        <f t="shared" si="179"/>
        <v>UT</v>
      </c>
    </row>
    <row r="2248" spans="1:22" x14ac:dyDescent="0.35">
      <c r="A2248" t="str">
        <f>IF('Support - Calculation Detail'!A2248="","",LEFT('Support - Calculation Detail'!A2248,7)&amp;"-"&amp;RIGHT('Support - Calculation Detail'!A2248,2))</f>
        <v>6220003-TF</v>
      </c>
      <c r="B2248" t="str">
        <f>IF('Support - Calculation Detail'!C2248="","",'Support - Calculation Detail'!C2248)</f>
        <v>62</v>
      </c>
      <c r="C2248" t="str">
        <f>IF('Support - Calculation Detail'!B2248="","",'Support - Calculation Detail'!B2248)</f>
        <v>N</v>
      </c>
      <c r="D2248">
        <f>IF('Support - Calculation Detail'!D2248="","",'Support - Calculation Detail'!D2248)</f>
        <v>8513</v>
      </c>
      <c r="E2248">
        <f>IF('Support - Calculation Detail'!E2248="","",'Support - Calculation Detail'!E2248)</f>
        <v>0</v>
      </c>
      <c r="G2248">
        <f>IF('Support - Calculation Detail'!F2248="","",'Support - Calculation Detail'!F2248)</f>
        <v>8513</v>
      </c>
      <c r="H2248">
        <f>IF('Support - Calculation Detail'!G2248="","",'Support - Calculation Detail'!G2248)</f>
        <v>1.04</v>
      </c>
      <c r="I2248">
        <f>IF('Support - Calculation Detail'!H2248="","",'Support - Calculation Detail'!H2248)</f>
        <v>8854</v>
      </c>
      <c r="J2248">
        <f>IF('Support - Calculation Detail'!I2248="","",'Support - Calculation Detail'!I2248)</f>
        <v>0</v>
      </c>
      <c r="K2248">
        <f>IF('Support - Calculation Detail'!K2248="","",'Support - Calculation Detail'!K2248)</f>
        <v>8854</v>
      </c>
      <c r="L2248">
        <f>IF('Support - Calculation Detail'!L2248="","",'Support - Calculation Detail'!L2248)</f>
        <v>0</v>
      </c>
      <c r="M2248">
        <f>IF('Support - Calculation Detail'!M2248="","",'Support - Calculation Detail'!M2248)</f>
        <v>0</v>
      </c>
      <c r="N2248">
        <f>IF('Support - Calculation Detail'!N2248="","",'Support - Calculation Detail'!N2248)</f>
        <v>0</v>
      </c>
      <c r="P2248">
        <f>IF('Support - Calculation Detail'!O2248="","",'Support - Calculation Detail'!O2248)</f>
        <v>8854</v>
      </c>
      <c r="Q2248" t="b">
        <v>1</v>
      </c>
      <c r="R2248" t="str">
        <f t="shared" si="175"/>
        <v>6220003</v>
      </c>
      <c r="S2248" t="str">
        <f t="shared" si="176"/>
        <v>6220003-TF</v>
      </c>
      <c r="T2248" t="str">
        <f t="shared" si="177"/>
        <v>6220003-TF</v>
      </c>
      <c r="U2248" t="str">
        <f t="shared" si="178"/>
        <v>2</v>
      </c>
      <c r="V2248" t="str">
        <f t="shared" si="179"/>
        <v>TF</v>
      </c>
    </row>
    <row r="2249" spans="1:22" x14ac:dyDescent="0.35">
      <c r="A2249" t="str">
        <f>IF('Support - Calculation Detail'!A2249="","",LEFT('Support - Calculation Detail'!A2249,7)&amp;"-"&amp;RIGHT('Support - Calculation Detail'!A2249,2))</f>
        <v>6220004-UT</v>
      </c>
      <c r="B2249" t="str">
        <f>IF('Support - Calculation Detail'!C2249="","",'Support - Calculation Detail'!C2249)</f>
        <v>62</v>
      </c>
      <c r="C2249" t="str">
        <f>IF('Support - Calculation Detail'!B2249="","",'Support - Calculation Detail'!B2249)</f>
        <v>N</v>
      </c>
      <c r="D2249">
        <f>IF('Support - Calculation Detail'!D2249="","",'Support - Calculation Detail'!D2249)</f>
        <v>9388</v>
      </c>
      <c r="E2249">
        <f>IF('Support - Calculation Detail'!E2249="","",'Support - Calculation Detail'!E2249)</f>
        <v>0</v>
      </c>
      <c r="G2249">
        <f>IF('Support - Calculation Detail'!F2249="","",'Support - Calculation Detail'!F2249)</f>
        <v>9388</v>
      </c>
      <c r="H2249">
        <f>IF('Support - Calculation Detail'!G2249="","",'Support - Calculation Detail'!G2249)</f>
        <v>1.04</v>
      </c>
      <c r="I2249">
        <f>IF('Support - Calculation Detail'!H2249="","",'Support - Calculation Detail'!H2249)</f>
        <v>9764</v>
      </c>
      <c r="J2249">
        <f>IF('Support - Calculation Detail'!I2249="","",'Support - Calculation Detail'!I2249)</f>
        <v>0</v>
      </c>
      <c r="K2249">
        <f>IF('Support - Calculation Detail'!K2249="","",'Support - Calculation Detail'!K2249)</f>
        <v>9764</v>
      </c>
      <c r="L2249">
        <f>IF('Support - Calculation Detail'!L2249="","",'Support - Calculation Detail'!L2249)</f>
        <v>0</v>
      </c>
      <c r="M2249">
        <f>IF('Support - Calculation Detail'!M2249="","",'Support - Calculation Detail'!M2249)</f>
        <v>0</v>
      </c>
      <c r="N2249">
        <f>IF('Support - Calculation Detail'!N2249="","",'Support - Calculation Detail'!N2249)</f>
        <v>0</v>
      </c>
      <c r="P2249">
        <f>IF('Support - Calculation Detail'!O2249="","",'Support - Calculation Detail'!O2249)</f>
        <v>9764</v>
      </c>
      <c r="Q2249" t="b">
        <v>1</v>
      </c>
      <c r="R2249" t="str">
        <f t="shared" si="175"/>
        <v>6220004</v>
      </c>
      <c r="S2249" t="str">
        <f t="shared" si="176"/>
        <v>6220004-UT</v>
      </c>
      <c r="T2249" t="str">
        <f t="shared" si="177"/>
        <v>6220004-UT</v>
      </c>
      <c r="U2249" t="str">
        <f t="shared" si="178"/>
        <v>2</v>
      </c>
      <c r="V2249" t="str">
        <f t="shared" si="179"/>
        <v>UT</v>
      </c>
    </row>
    <row r="2250" spans="1:22" x14ac:dyDescent="0.35">
      <c r="A2250" t="str">
        <f>IF('Support - Calculation Detail'!A2250="","",LEFT('Support - Calculation Detail'!A2250,7)&amp;"-"&amp;RIGHT('Support - Calculation Detail'!A2250,2))</f>
        <v>6220005-UT</v>
      </c>
      <c r="B2250" t="str">
        <f>IF('Support - Calculation Detail'!C2250="","",'Support - Calculation Detail'!C2250)</f>
        <v>62</v>
      </c>
      <c r="C2250" t="str">
        <f>IF('Support - Calculation Detail'!B2250="","",'Support - Calculation Detail'!B2250)</f>
        <v>N</v>
      </c>
      <c r="D2250">
        <f>IF('Support - Calculation Detail'!D2250="","",'Support - Calculation Detail'!D2250)</f>
        <v>12963</v>
      </c>
      <c r="E2250">
        <f>IF('Support - Calculation Detail'!E2250="","",'Support - Calculation Detail'!E2250)</f>
        <v>0</v>
      </c>
      <c r="G2250">
        <f>IF('Support - Calculation Detail'!F2250="","",'Support - Calculation Detail'!F2250)</f>
        <v>12963</v>
      </c>
      <c r="H2250">
        <f>IF('Support - Calculation Detail'!G2250="","",'Support - Calculation Detail'!G2250)</f>
        <v>1.04</v>
      </c>
      <c r="I2250">
        <f>IF('Support - Calculation Detail'!H2250="","",'Support - Calculation Detail'!H2250)</f>
        <v>13482</v>
      </c>
      <c r="J2250">
        <f>IF('Support - Calculation Detail'!I2250="","",'Support - Calculation Detail'!I2250)</f>
        <v>0</v>
      </c>
      <c r="K2250">
        <f>IF('Support - Calculation Detail'!K2250="","",'Support - Calculation Detail'!K2250)</f>
        <v>13482</v>
      </c>
      <c r="L2250">
        <f>IF('Support - Calculation Detail'!L2250="","",'Support - Calculation Detail'!L2250)</f>
        <v>0</v>
      </c>
      <c r="M2250">
        <f>IF('Support - Calculation Detail'!M2250="","",'Support - Calculation Detail'!M2250)</f>
        <v>0</v>
      </c>
      <c r="N2250">
        <f>IF('Support - Calculation Detail'!N2250="","",'Support - Calculation Detail'!N2250)</f>
        <v>0</v>
      </c>
      <c r="P2250">
        <f>IF('Support - Calculation Detail'!O2250="","",'Support - Calculation Detail'!O2250)</f>
        <v>13482</v>
      </c>
      <c r="Q2250" t="b">
        <v>1</v>
      </c>
      <c r="R2250" t="str">
        <f t="shared" si="175"/>
        <v>6220005</v>
      </c>
      <c r="S2250" t="str">
        <f t="shared" si="176"/>
        <v>6220005-UT</v>
      </c>
      <c r="T2250" t="str">
        <f t="shared" si="177"/>
        <v>6220005-UT</v>
      </c>
      <c r="U2250" t="str">
        <f t="shared" si="178"/>
        <v>2</v>
      </c>
      <c r="V2250" t="str">
        <f t="shared" si="179"/>
        <v>UT</v>
      </c>
    </row>
    <row r="2251" spans="1:22" x14ac:dyDescent="0.35">
      <c r="A2251" t="str">
        <f>IF('Support - Calculation Detail'!A2251="","",LEFT('Support - Calculation Detail'!A2251,7)&amp;"-"&amp;RIGHT('Support - Calculation Detail'!A2251,2))</f>
        <v>6220005-TF</v>
      </c>
      <c r="B2251" t="str">
        <f>IF('Support - Calculation Detail'!C2251="","",'Support - Calculation Detail'!C2251)</f>
        <v>62</v>
      </c>
      <c r="C2251" t="str">
        <f>IF('Support - Calculation Detail'!B2251="","",'Support - Calculation Detail'!B2251)</f>
        <v>N</v>
      </c>
      <c r="D2251">
        <f>IF('Support - Calculation Detail'!D2251="","",'Support - Calculation Detail'!D2251)</f>
        <v>5359</v>
      </c>
      <c r="E2251">
        <f>IF('Support - Calculation Detail'!E2251="","",'Support - Calculation Detail'!E2251)</f>
        <v>0</v>
      </c>
      <c r="G2251">
        <f>IF('Support - Calculation Detail'!F2251="","",'Support - Calculation Detail'!F2251)</f>
        <v>5359</v>
      </c>
      <c r="H2251">
        <f>IF('Support - Calculation Detail'!G2251="","",'Support - Calculation Detail'!G2251)</f>
        <v>1.04</v>
      </c>
      <c r="I2251">
        <f>IF('Support - Calculation Detail'!H2251="","",'Support - Calculation Detail'!H2251)</f>
        <v>5573</v>
      </c>
      <c r="J2251">
        <f>IF('Support - Calculation Detail'!I2251="","",'Support - Calculation Detail'!I2251)</f>
        <v>0</v>
      </c>
      <c r="K2251">
        <f>IF('Support - Calculation Detail'!K2251="","",'Support - Calculation Detail'!K2251)</f>
        <v>5573</v>
      </c>
      <c r="L2251">
        <f>IF('Support - Calculation Detail'!L2251="","",'Support - Calculation Detail'!L2251)</f>
        <v>0</v>
      </c>
      <c r="M2251">
        <f>IF('Support - Calculation Detail'!M2251="","",'Support - Calculation Detail'!M2251)</f>
        <v>0</v>
      </c>
      <c r="N2251">
        <f>IF('Support - Calculation Detail'!N2251="","",'Support - Calculation Detail'!N2251)</f>
        <v>0</v>
      </c>
      <c r="P2251">
        <f>IF('Support - Calculation Detail'!O2251="","",'Support - Calculation Detail'!O2251)</f>
        <v>5573</v>
      </c>
      <c r="Q2251" t="b">
        <v>1</v>
      </c>
      <c r="R2251" t="str">
        <f t="shared" si="175"/>
        <v>6220005</v>
      </c>
      <c r="S2251" t="str">
        <f t="shared" si="176"/>
        <v>6220005-TF</v>
      </c>
      <c r="T2251" t="str">
        <f t="shared" si="177"/>
        <v>6220005-TF</v>
      </c>
      <c r="U2251" t="str">
        <f t="shared" si="178"/>
        <v>2</v>
      </c>
      <c r="V2251" t="str">
        <f t="shared" si="179"/>
        <v>TF</v>
      </c>
    </row>
    <row r="2252" spans="1:22" x14ac:dyDescent="0.35">
      <c r="A2252" t="str">
        <f>IF('Support - Calculation Detail'!A2252="","",LEFT('Support - Calculation Detail'!A2252,7)&amp;"-"&amp;RIGHT('Support - Calculation Detail'!A2252,2))</f>
        <v>6220006-TF</v>
      </c>
      <c r="B2252" t="str">
        <f>IF('Support - Calculation Detail'!C2252="","",'Support - Calculation Detail'!C2252)</f>
        <v>62</v>
      </c>
      <c r="C2252" t="str">
        <f>IF('Support - Calculation Detail'!B2252="","",'Support - Calculation Detail'!B2252)</f>
        <v>N</v>
      </c>
      <c r="D2252">
        <f>IF('Support - Calculation Detail'!D2252="","",'Support - Calculation Detail'!D2252)</f>
        <v>24154</v>
      </c>
      <c r="E2252">
        <f>IF('Support - Calculation Detail'!E2252="","",'Support - Calculation Detail'!E2252)</f>
        <v>0</v>
      </c>
      <c r="G2252">
        <f>IF('Support - Calculation Detail'!F2252="","",'Support - Calculation Detail'!F2252)</f>
        <v>24154</v>
      </c>
      <c r="H2252">
        <f>IF('Support - Calculation Detail'!G2252="","",'Support - Calculation Detail'!G2252)</f>
        <v>1.04</v>
      </c>
      <c r="I2252">
        <f>IF('Support - Calculation Detail'!H2252="","",'Support - Calculation Detail'!H2252)</f>
        <v>25120</v>
      </c>
      <c r="J2252">
        <f>IF('Support - Calculation Detail'!I2252="","",'Support - Calculation Detail'!I2252)</f>
        <v>0</v>
      </c>
      <c r="K2252">
        <f>IF('Support - Calculation Detail'!K2252="","",'Support - Calculation Detail'!K2252)</f>
        <v>25120</v>
      </c>
      <c r="L2252">
        <f>IF('Support - Calculation Detail'!L2252="","",'Support - Calculation Detail'!L2252)</f>
        <v>0</v>
      </c>
      <c r="M2252">
        <f>IF('Support - Calculation Detail'!M2252="","",'Support - Calculation Detail'!M2252)</f>
        <v>0</v>
      </c>
      <c r="N2252">
        <f>IF('Support - Calculation Detail'!N2252="","",'Support - Calculation Detail'!N2252)</f>
        <v>0</v>
      </c>
      <c r="P2252">
        <f>IF('Support - Calculation Detail'!O2252="","",'Support - Calculation Detail'!O2252)</f>
        <v>25120</v>
      </c>
      <c r="Q2252" t="b">
        <v>1</v>
      </c>
      <c r="R2252" t="str">
        <f t="shared" si="175"/>
        <v>6220006</v>
      </c>
      <c r="S2252" t="str">
        <f t="shared" si="176"/>
        <v>6220006-TF</v>
      </c>
      <c r="T2252" t="str">
        <f t="shared" si="177"/>
        <v>6220006-TF</v>
      </c>
      <c r="U2252" t="str">
        <f t="shared" si="178"/>
        <v>2</v>
      </c>
      <c r="V2252" t="str">
        <f t="shared" si="179"/>
        <v>TF</v>
      </c>
    </row>
    <row r="2253" spans="1:22" x14ac:dyDescent="0.35">
      <c r="A2253" t="str">
        <f>IF('Support - Calculation Detail'!A2253="","",LEFT('Support - Calculation Detail'!A2253,7)&amp;"-"&amp;RIGHT('Support - Calculation Detail'!A2253,2))</f>
        <v>6220006-UT</v>
      </c>
      <c r="B2253" t="str">
        <f>IF('Support - Calculation Detail'!C2253="","",'Support - Calculation Detail'!C2253)</f>
        <v>62</v>
      </c>
      <c r="C2253" t="str">
        <f>IF('Support - Calculation Detail'!B2253="","",'Support - Calculation Detail'!B2253)</f>
        <v>N</v>
      </c>
      <c r="D2253">
        <f>IF('Support - Calculation Detail'!D2253="","",'Support - Calculation Detail'!D2253)</f>
        <v>121167</v>
      </c>
      <c r="E2253">
        <f>IF('Support - Calculation Detail'!E2253="","",'Support - Calculation Detail'!E2253)</f>
        <v>0</v>
      </c>
      <c r="G2253">
        <f>IF('Support - Calculation Detail'!F2253="","",'Support - Calculation Detail'!F2253)</f>
        <v>121167</v>
      </c>
      <c r="H2253">
        <f>IF('Support - Calculation Detail'!G2253="","",'Support - Calculation Detail'!G2253)</f>
        <v>1.04</v>
      </c>
      <c r="I2253">
        <f>IF('Support - Calculation Detail'!H2253="","",'Support - Calculation Detail'!H2253)</f>
        <v>126014</v>
      </c>
      <c r="J2253">
        <f>IF('Support - Calculation Detail'!I2253="","",'Support - Calculation Detail'!I2253)</f>
        <v>0</v>
      </c>
      <c r="K2253">
        <f>IF('Support - Calculation Detail'!K2253="","",'Support - Calculation Detail'!K2253)</f>
        <v>126014</v>
      </c>
      <c r="L2253">
        <f>IF('Support - Calculation Detail'!L2253="","",'Support - Calculation Detail'!L2253)</f>
        <v>0</v>
      </c>
      <c r="M2253">
        <f>IF('Support - Calculation Detail'!M2253="","",'Support - Calculation Detail'!M2253)</f>
        <v>0</v>
      </c>
      <c r="N2253">
        <f>IF('Support - Calculation Detail'!N2253="","",'Support - Calculation Detail'!N2253)</f>
        <v>0</v>
      </c>
      <c r="P2253">
        <f>IF('Support - Calculation Detail'!O2253="","",'Support - Calculation Detail'!O2253)</f>
        <v>126014</v>
      </c>
      <c r="Q2253" t="b">
        <v>1</v>
      </c>
      <c r="R2253" t="str">
        <f t="shared" si="175"/>
        <v>6220006</v>
      </c>
      <c r="S2253" t="str">
        <f t="shared" si="176"/>
        <v>6220006-UT</v>
      </c>
      <c r="T2253" t="str">
        <f t="shared" si="177"/>
        <v>6220006-UT</v>
      </c>
      <c r="U2253" t="str">
        <f t="shared" si="178"/>
        <v>2</v>
      </c>
      <c r="V2253" t="str">
        <f t="shared" si="179"/>
        <v>UT</v>
      </c>
    </row>
    <row r="2254" spans="1:22" x14ac:dyDescent="0.35">
      <c r="A2254" t="str">
        <f>IF('Support - Calculation Detail'!A2254="","",LEFT('Support - Calculation Detail'!A2254,7)&amp;"-"&amp;RIGHT('Support - Calculation Detail'!A2254,2))</f>
        <v>6220007-UT</v>
      </c>
      <c r="B2254" t="str">
        <f>IF('Support - Calculation Detail'!C2254="","",'Support - Calculation Detail'!C2254)</f>
        <v>62</v>
      </c>
      <c r="C2254" t="str">
        <f>IF('Support - Calculation Detail'!B2254="","",'Support - Calculation Detail'!B2254)</f>
        <v>N</v>
      </c>
      <c r="D2254">
        <f>IF('Support - Calculation Detail'!D2254="","",'Support - Calculation Detail'!D2254)</f>
        <v>17081</v>
      </c>
      <c r="E2254">
        <f>IF('Support - Calculation Detail'!E2254="","",'Support - Calculation Detail'!E2254)</f>
        <v>0</v>
      </c>
      <c r="G2254">
        <f>IF('Support - Calculation Detail'!F2254="","",'Support - Calculation Detail'!F2254)</f>
        <v>17081</v>
      </c>
      <c r="H2254">
        <f>IF('Support - Calculation Detail'!G2254="","",'Support - Calculation Detail'!G2254)</f>
        <v>1.04</v>
      </c>
      <c r="I2254">
        <f>IF('Support - Calculation Detail'!H2254="","",'Support - Calculation Detail'!H2254)</f>
        <v>17764</v>
      </c>
      <c r="J2254">
        <f>IF('Support - Calculation Detail'!I2254="","",'Support - Calculation Detail'!I2254)</f>
        <v>0</v>
      </c>
      <c r="K2254">
        <f>IF('Support - Calculation Detail'!K2254="","",'Support - Calculation Detail'!K2254)</f>
        <v>17764</v>
      </c>
      <c r="L2254">
        <f>IF('Support - Calculation Detail'!L2254="","",'Support - Calculation Detail'!L2254)</f>
        <v>0</v>
      </c>
      <c r="M2254">
        <f>IF('Support - Calculation Detail'!M2254="","",'Support - Calculation Detail'!M2254)</f>
        <v>0</v>
      </c>
      <c r="N2254">
        <f>IF('Support - Calculation Detail'!N2254="","",'Support - Calculation Detail'!N2254)</f>
        <v>0</v>
      </c>
      <c r="P2254">
        <f>IF('Support - Calculation Detail'!O2254="","",'Support - Calculation Detail'!O2254)</f>
        <v>17764</v>
      </c>
      <c r="Q2254" t="b">
        <v>1</v>
      </c>
      <c r="R2254" t="str">
        <f t="shared" si="175"/>
        <v>6220007</v>
      </c>
      <c r="S2254" t="str">
        <f t="shared" si="176"/>
        <v>6220007-UT</v>
      </c>
      <c r="T2254" t="str">
        <f t="shared" si="177"/>
        <v>6220007-UT</v>
      </c>
      <c r="U2254" t="str">
        <f t="shared" si="178"/>
        <v>2</v>
      </c>
      <c r="V2254" t="str">
        <f t="shared" si="179"/>
        <v>UT</v>
      </c>
    </row>
    <row r="2255" spans="1:22" x14ac:dyDescent="0.35">
      <c r="A2255" t="str">
        <f>IF('Support - Calculation Detail'!A2255="","",LEFT('Support - Calculation Detail'!A2255,7)&amp;"-"&amp;RIGHT('Support - Calculation Detail'!A2255,2))</f>
        <v>6220007-TF</v>
      </c>
      <c r="B2255" t="str">
        <f>IF('Support - Calculation Detail'!C2255="","",'Support - Calculation Detail'!C2255)</f>
        <v>62</v>
      </c>
      <c r="C2255" t="str">
        <f>IF('Support - Calculation Detail'!B2255="","",'Support - Calculation Detail'!B2255)</f>
        <v>N</v>
      </c>
      <c r="D2255">
        <f>IF('Support - Calculation Detail'!D2255="","",'Support - Calculation Detail'!D2255)</f>
        <v>8374</v>
      </c>
      <c r="E2255">
        <f>IF('Support - Calculation Detail'!E2255="","",'Support - Calculation Detail'!E2255)</f>
        <v>0</v>
      </c>
      <c r="G2255">
        <f>IF('Support - Calculation Detail'!F2255="","",'Support - Calculation Detail'!F2255)</f>
        <v>8374</v>
      </c>
      <c r="H2255">
        <f>IF('Support - Calculation Detail'!G2255="","",'Support - Calculation Detail'!G2255)</f>
        <v>1.04</v>
      </c>
      <c r="I2255">
        <f>IF('Support - Calculation Detail'!H2255="","",'Support - Calculation Detail'!H2255)</f>
        <v>8709</v>
      </c>
      <c r="J2255">
        <f>IF('Support - Calculation Detail'!I2255="","",'Support - Calculation Detail'!I2255)</f>
        <v>0</v>
      </c>
      <c r="K2255">
        <f>IF('Support - Calculation Detail'!K2255="","",'Support - Calculation Detail'!K2255)</f>
        <v>8709</v>
      </c>
      <c r="L2255">
        <f>IF('Support - Calculation Detail'!L2255="","",'Support - Calculation Detail'!L2255)</f>
        <v>0</v>
      </c>
      <c r="M2255">
        <f>IF('Support - Calculation Detail'!M2255="","",'Support - Calculation Detail'!M2255)</f>
        <v>0</v>
      </c>
      <c r="N2255">
        <f>IF('Support - Calculation Detail'!N2255="","",'Support - Calculation Detail'!N2255)</f>
        <v>0</v>
      </c>
      <c r="P2255">
        <f>IF('Support - Calculation Detail'!O2255="","",'Support - Calculation Detail'!O2255)</f>
        <v>8709</v>
      </c>
      <c r="Q2255" t="b">
        <v>1</v>
      </c>
      <c r="R2255" t="str">
        <f t="shared" si="175"/>
        <v>6220007</v>
      </c>
      <c r="S2255" t="str">
        <f t="shared" si="176"/>
        <v>6220007-TF</v>
      </c>
      <c r="T2255" t="str">
        <f t="shared" si="177"/>
        <v>6220007-TF</v>
      </c>
      <c r="U2255" t="str">
        <f t="shared" si="178"/>
        <v>2</v>
      </c>
      <c r="V2255" t="str">
        <f t="shared" si="179"/>
        <v>TF</v>
      </c>
    </row>
    <row r="2256" spans="1:22" x14ac:dyDescent="0.35">
      <c r="A2256" t="str">
        <f>IF('Support - Calculation Detail'!A2256="","",LEFT('Support - Calculation Detail'!A2256,7)&amp;"-"&amp;RIGHT('Support - Calculation Detail'!A2256,2))</f>
        <v>6250324-UT</v>
      </c>
      <c r="B2256" t="str">
        <f>IF('Support - Calculation Detail'!C2256="","",'Support - Calculation Detail'!C2256)</f>
        <v>62</v>
      </c>
      <c r="C2256" t="str">
        <f>IF('Support - Calculation Detail'!B2256="","",'Support - Calculation Detail'!B2256)</f>
        <v>N</v>
      </c>
      <c r="D2256">
        <f>IF('Support - Calculation Detail'!D2256="","",'Support - Calculation Detail'!D2256)</f>
        <v>961263</v>
      </c>
      <c r="E2256">
        <f>IF('Support - Calculation Detail'!E2256="","",'Support - Calculation Detail'!E2256)</f>
        <v>0</v>
      </c>
      <c r="G2256">
        <f>IF('Support - Calculation Detail'!F2256="","",'Support - Calculation Detail'!F2256)</f>
        <v>961263</v>
      </c>
      <c r="H2256">
        <f>IF('Support - Calculation Detail'!G2256="","",'Support - Calculation Detail'!G2256)</f>
        <v>1.04</v>
      </c>
      <c r="I2256">
        <f>IF('Support - Calculation Detail'!H2256="","",'Support - Calculation Detail'!H2256)</f>
        <v>999714</v>
      </c>
      <c r="J2256">
        <f>IF('Support - Calculation Detail'!I2256="","",'Support - Calculation Detail'!I2256)</f>
        <v>0</v>
      </c>
      <c r="K2256">
        <f>IF('Support - Calculation Detail'!K2256="","",'Support - Calculation Detail'!K2256)</f>
        <v>999714</v>
      </c>
      <c r="L2256">
        <f>IF('Support - Calculation Detail'!L2256="","",'Support - Calculation Detail'!L2256)</f>
        <v>0</v>
      </c>
      <c r="M2256">
        <f>IF('Support - Calculation Detail'!M2256="","",'Support - Calculation Detail'!M2256)</f>
        <v>0</v>
      </c>
      <c r="N2256">
        <f>IF('Support - Calculation Detail'!N2256="","",'Support - Calculation Detail'!N2256)</f>
        <v>0</v>
      </c>
      <c r="P2256">
        <f>IF('Support - Calculation Detail'!O2256="","",'Support - Calculation Detail'!O2256)</f>
        <v>999714</v>
      </c>
      <c r="Q2256" t="b">
        <v>1</v>
      </c>
      <c r="R2256" t="str">
        <f t="shared" si="175"/>
        <v>6250324</v>
      </c>
      <c r="S2256" t="str">
        <f t="shared" si="176"/>
        <v>6250324-UT</v>
      </c>
      <c r="T2256" t="str">
        <f t="shared" si="177"/>
        <v>6250324-UT</v>
      </c>
      <c r="U2256" t="str">
        <f t="shared" si="178"/>
        <v>5</v>
      </c>
      <c r="V2256" t="str">
        <f t="shared" si="179"/>
        <v>UT</v>
      </c>
    </row>
    <row r="2257" spans="1:22" x14ac:dyDescent="0.35">
      <c r="A2257" t="str">
        <f>IF('Support - Calculation Detail'!A2257="","",LEFT('Support - Calculation Detail'!A2257,7)&amp;"-"&amp;RIGHT('Support - Calculation Detail'!A2257,2))</f>
        <v>6230411-UT</v>
      </c>
      <c r="B2257" t="str">
        <f>IF('Support - Calculation Detail'!C2257="","",'Support - Calculation Detail'!C2257)</f>
        <v>62</v>
      </c>
      <c r="C2257" t="str">
        <f>IF('Support - Calculation Detail'!B2257="","",'Support - Calculation Detail'!B2257)</f>
        <v>N</v>
      </c>
      <c r="D2257">
        <f>IF('Support - Calculation Detail'!D2257="","",'Support - Calculation Detail'!D2257)</f>
        <v>2985822</v>
      </c>
      <c r="E2257">
        <f>IF('Support - Calculation Detail'!E2257="","",'Support - Calculation Detail'!E2257)</f>
        <v>0</v>
      </c>
      <c r="G2257">
        <f>IF('Support - Calculation Detail'!F2257="","",'Support - Calculation Detail'!F2257)</f>
        <v>2985822</v>
      </c>
      <c r="H2257">
        <f>IF('Support - Calculation Detail'!G2257="","",'Support - Calculation Detail'!G2257)</f>
        <v>1.04</v>
      </c>
      <c r="I2257">
        <f>IF('Support - Calculation Detail'!H2257="","",'Support - Calculation Detail'!H2257)</f>
        <v>3105255</v>
      </c>
      <c r="J2257">
        <f>IF('Support - Calculation Detail'!I2257="","",'Support - Calculation Detail'!I2257)</f>
        <v>0</v>
      </c>
      <c r="K2257">
        <f>IF('Support - Calculation Detail'!K2257="","",'Support - Calculation Detail'!K2257)</f>
        <v>3105255</v>
      </c>
      <c r="L2257">
        <f>IF('Support - Calculation Detail'!L2257="","",'Support - Calculation Detail'!L2257)</f>
        <v>125152</v>
      </c>
      <c r="M2257">
        <f>IF('Support - Calculation Detail'!M2257="","",'Support - Calculation Detail'!M2257)</f>
        <v>0</v>
      </c>
      <c r="N2257">
        <f>IF('Support - Calculation Detail'!N2257="","",'Support - Calculation Detail'!N2257)</f>
        <v>0</v>
      </c>
      <c r="P2257">
        <f>IF('Support - Calculation Detail'!O2257="","",'Support - Calculation Detail'!O2257)</f>
        <v>3230407</v>
      </c>
      <c r="Q2257" t="b">
        <v>1</v>
      </c>
      <c r="R2257" t="str">
        <f t="shared" si="175"/>
        <v>6230411</v>
      </c>
      <c r="S2257" t="str">
        <f t="shared" si="176"/>
        <v>6230411-UT</v>
      </c>
      <c r="T2257" t="str">
        <f t="shared" si="177"/>
        <v>6230411-UT</v>
      </c>
      <c r="U2257" t="str">
        <f t="shared" si="178"/>
        <v>3</v>
      </c>
      <c r="V2257" t="str">
        <f t="shared" si="179"/>
        <v>UT</v>
      </c>
    </row>
    <row r="2258" spans="1:22" x14ac:dyDescent="0.35">
      <c r="A2258" t="str">
        <f>IF('Support - Calculation Detail'!A2258="","",LEFT('Support - Calculation Detail'!A2258,7)&amp;"-"&amp;RIGHT('Support - Calculation Detail'!A2258,2))</f>
        <v>6230463-UT</v>
      </c>
      <c r="B2258" t="str">
        <f>IF('Support - Calculation Detail'!C2258="","",'Support - Calculation Detail'!C2258)</f>
        <v>62</v>
      </c>
      <c r="C2258" t="str">
        <f>IF('Support - Calculation Detail'!B2258="","",'Support - Calculation Detail'!B2258)</f>
        <v>N</v>
      </c>
      <c r="D2258">
        <f>IF('Support - Calculation Detail'!D2258="","",'Support - Calculation Detail'!D2258)</f>
        <v>713874</v>
      </c>
      <c r="E2258">
        <f>IF('Support - Calculation Detail'!E2258="","",'Support - Calculation Detail'!E2258)</f>
        <v>0</v>
      </c>
      <c r="G2258">
        <f>IF('Support - Calculation Detail'!F2258="","",'Support - Calculation Detail'!F2258)</f>
        <v>713874</v>
      </c>
      <c r="H2258">
        <f>IF('Support - Calculation Detail'!G2258="","",'Support - Calculation Detail'!G2258)</f>
        <v>1.04</v>
      </c>
      <c r="I2258">
        <f>IF('Support - Calculation Detail'!H2258="","",'Support - Calculation Detail'!H2258)</f>
        <v>742429</v>
      </c>
      <c r="J2258">
        <f>IF('Support - Calculation Detail'!I2258="","",'Support - Calculation Detail'!I2258)</f>
        <v>0</v>
      </c>
      <c r="K2258">
        <f>IF('Support - Calculation Detail'!K2258="","",'Support - Calculation Detail'!K2258)</f>
        <v>742429</v>
      </c>
      <c r="L2258">
        <f>IF('Support - Calculation Detail'!L2258="","",'Support - Calculation Detail'!L2258)</f>
        <v>9686</v>
      </c>
      <c r="M2258">
        <f>IF('Support - Calculation Detail'!M2258="","",'Support - Calculation Detail'!M2258)</f>
        <v>0</v>
      </c>
      <c r="N2258">
        <f>IF('Support - Calculation Detail'!N2258="","",'Support - Calculation Detail'!N2258)</f>
        <v>0</v>
      </c>
      <c r="P2258">
        <f>IF('Support - Calculation Detail'!O2258="","",'Support - Calculation Detail'!O2258)</f>
        <v>752115</v>
      </c>
      <c r="Q2258" t="b">
        <v>1</v>
      </c>
      <c r="R2258" t="str">
        <f t="shared" si="175"/>
        <v>6230463</v>
      </c>
      <c r="S2258" t="str">
        <f t="shared" si="176"/>
        <v>6230463-UT</v>
      </c>
      <c r="T2258" t="str">
        <f t="shared" si="177"/>
        <v>6230463-UT</v>
      </c>
      <c r="U2258" t="str">
        <f t="shared" si="178"/>
        <v>3</v>
      </c>
      <c r="V2258" t="str">
        <f t="shared" si="179"/>
        <v>UT</v>
      </c>
    </row>
    <row r="2259" spans="1:22" x14ac:dyDescent="0.35">
      <c r="A2259" t="str">
        <f>IF('Support - Calculation Detail'!A2259="","",LEFT('Support - Calculation Detail'!A2259,7)&amp;"-"&amp;RIGHT('Support - Calculation Detail'!A2259,2))</f>
        <v>6230824-UT</v>
      </c>
      <c r="B2259" t="str">
        <f>IF('Support - Calculation Detail'!C2259="","",'Support - Calculation Detail'!C2259)</f>
        <v>62</v>
      </c>
      <c r="C2259" t="str">
        <f>IF('Support - Calculation Detail'!B2259="","",'Support - Calculation Detail'!B2259)</f>
        <v>N</v>
      </c>
      <c r="D2259">
        <f>IF('Support - Calculation Detail'!D2259="","",'Support - Calculation Detail'!D2259)</f>
        <v>36972</v>
      </c>
      <c r="E2259">
        <f>IF('Support - Calculation Detail'!E2259="","",'Support - Calculation Detail'!E2259)</f>
        <v>0</v>
      </c>
      <c r="G2259">
        <f>IF('Support - Calculation Detail'!F2259="","",'Support - Calculation Detail'!F2259)</f>
        <v>36972</v>
      </c>
      <c r="H2259">
        <f>IF('Support - Calculation Detail'!G2259="","",'Support - Calculation Detail'!G2259)</f>
        <v>1.04</v>
      </c>
      <c r="I2259">
        <f>IF('Support - Calculation Detail'!H2259="","",'Support - Calculation Detail'!H2259)</f>
        <v>38451</v>
      </c>
      <c r="J2259">
        <f>IF('Support - Calculation Detail'!I2259="","",'Support - Calculation Detail'!I2259)</f>
        <v>0</v>
      </c>
      <c r="K2259">
        <f>IF('Support - Calculation Detail'!K2259="","",'Support - Calculation Detail'!K2259)</f>
        <v>38451</v>
      </c>
      <c r="L2259">
        <f>IF('Support - Calculation Detail'!L2259="","",'Support - Calculation Detail'!L2259)</f>
        <v>0</v>
      </c>
      <c r="M2259">
        <f>IF('Support - Calculation Detail'!M2259="","",'Support - Calculation Detail'!M2259)</f>
        <v>0</v>
      </c>
      <c r="N2259">
        <f>IF('Support - Calculation Detail'!N2259="","",'Support - Calculation Detail'!N2259)</f>
        <v>0</v>
      </c>
      <c r="P2259">
        <f>IF('Support - Calculation Detail'!O2259="","",'Support - Calculation Detail'!O2259)</f>
        <v>38451</v>
      </c>
      <c r="Q2259" t="b">
        <v>1</v>
      </c>
      <c r="R2259" t="str">
        <f t="shared" si="175"/>
        <v>6230824</v>
      </c>
      <c r="S2259" t="str">
        <f t="shared" si="176"/>
        <v>6230824-UT</v>
      </c>
      <c r="T2259" t="str">
        <f t="shared" si="177"/>
        <v>6230824-UT</v>
      </c>
      <c r="U2259" t="str">
        <f t="shared" si="178"/>
        <v>3</v>
      </c>
      <c r="V2259" t="str">
        <f t="shared" si="179"/>
        <v>UT</v>
      </c>
    </row>
    <row r="2260" spans="1:22" x14ac:dyDescent="0.35">
      <c r="A2260" t="str">
        <f>IF('Support - Calculation Detail'!A2260="","",LEFT('Support - Calculation Detail'!A2260,7)&amp;"-"&amp;RIGHT('Support - Calculation Detail'!A2260,2))</f>
        <v>6260993-UT</v>
      </c>
      <c r="B2260" t="str">
        <f>IF('Support - Calculation Detail'!C2260="","",'Support - Calculation Detail'!C2260)</f>
        <v>62</v>
      </c>
      <c r="C2260" t="str">
        <f>IF('Support - Calculation Detail'!B2260="","",'Support - Calculation Detail'!B2260)</f>
        <v>N</v>
      </c>
      <c r="D2260">
        <f>IF('Support - Calculation Detail'!D2260="","",'Support - Calculation Detail'!D2260)</f>
        <v>43422</v>
      </c>
      <c r="E2260">
        <f>IF('Support - Calculation Detail'!E2260="","",'Support - Calculation Detail'!E2260)</f>
        <v>0</v>
      </c>
      <c r="G2260">
        <f>IF('Support - Calculation Detail'!F2260="","",'Support - Calculation Detail'!F2260)</f>
        <v>43422</v>
      </c>
      <c r="H2260">
        <f>IF('Support - Calculation Detail'!G2260="","",'Support - Calculation Detail'!G2260)</f>
        <v>1.04</v>
      </c>
      <c r="I2260">
        <f>IF('Support - Calculation Detail'!H2260="","",'Support - Calculation Detail'!H2260)</f>
        <v>45159</v>
      </c>
      <c r="J2260">
        <f>IF('Support - Calculation Detail'!I2260="","",'Support - Calculation Detail'!I2260)</f>
        <v>0</v>
      </c>
      <c r="K2260">
        <f>IF('Support - Calculation Detail'!K2260="","",'Support - Calculation Detail'!K2260)</f>
        <v>45159</v>
      </c>
      <c r="L2260">
        <f>IF('Support - Calculation Detail'!L2260="","",'Support - Calculation Detail'!L2260)</f>
        <v>0</v>
      </c>
      <c r="M2260">
        <f>IF('Support - Calculation Detail'!M2260="","",'Support - Calculation Detail'!M2260)</f>
        <v>0</v>
      </c>
      <c r="N2260">
        <f>IF('Support - Calculation Detail'!N2260="","",'Support - Calculation Detail'!N2260)</f>
        <v>0</v>
      </c>
      <c r="P2260">
        <f>IF('Support - Calculation Detail'!O2260="","",'Support - Calculation Detail'!O2260)</f>
        <v>45159</v>
      </c>
      <c r="Q2260" t="b">
        <v>1</v>
      </c>
      <c r="R2260" t="str">
        <f t="shared" si="175"/>
        <v>6260993</v>
      </c>
      <c r="S2260" t="str">
        <f t="shared" si="176"/>
        <v>6260993-UT</v>
      </c>
      <c r="T2260" t="str">
        <f t="shared" si="177"/>
        <v>6260993-UT</v>
      </c>
      <c r="U2260" t="str">
        <f t="shared" si="178"/>
        <v>6</v>
      </c>
      <c r="V2260" t="str">
        <f t="shared" si="179"/>
        <v>UT</v>
      </c>
    </row>
    <row r="2261" spans="1:22" x14ac:dyDescent="0.35">
      <c r="A2261" t="str">
        <f>IF('Support - Calculation Detail'!A2261="","",LEFT('Support - Calculation Detail'!A2261,7)&amp;"-"&amp;RIGHT('Support - Calculation Detail'!A2261,2))</f>
        <v>6261064-UT</v>
      </c>
      <c r="B2261" t="str">
        <f>IF('Support - Calculation Detail'!C2261="","",'Support - Calculation Detail'!C2261)</f>
        <v>62</v>
      </c>
      <c r="C2261" t="str">
        <f>IF('Support - Calculation Detail'!B2261="","",'Support - Calculation Detail'!B2261)</f>
        <v>N</v>
      </c>
      <c r="D2261">
        <f>IF('Support - Calculation Detail'!D2261="","",'Support - Calculation Detail'!D2261)</f>
        <v>0</v>
      </c>
      <c r="E2261">
        <f>IF('Support - Calculation Detail'!E2261="","",'Support - Calculation Detail'!E2261)</f>
        <v>0</v>
      </c>
      <c r="G2261">
        <f>IF('Support - Calculation Detail'!F2261="","",'Support - Calculation Detail'!F2261)</f>
        <v>0</v>
      </c>
      <c r="H2261">
        <f>IF('Support - Calculation Detail'!G2261="","",'Support - Calculation Detail'!G2261)</f>
        <v>1.04</v>
      </c>
      <c r="I2261">
        <f>IF('Support - Calculation Detail'!H2261="","",'Support - Calculation Detail'!H2261)</f>
        <v>0</v>
      </c>
      <c r="J2261">
        <f>IF('Support - Calculation Detail'!I2261="","",'Support - Calculation Detail'!I2261)</f>
        <v>0</v>
      </c>
      <c r="K2261">
        <f>IF('Support - Calculation Detail'!K2261="","",'Support - Calculation Detail'!K2261)</f>
        <v>0</v>
      </c>
      <c r="L2261">
        <f>IF('Support - Calculation Detail'!L2261="","",'Support - Calculation Detail'!L2261)</f>
        <v>0</v>
      </c>
      <c r="M2261">
        <f>IF('Support - Calculation Detail'!M2261="","",'Support - Calculation Detail'!M2261)</f>
        <v>0</v>
      </c>
      <c r="N2261">
        <f>IF('Support - Calculation Detail'!N2261="","",'Support - Calculation Detail'!N2261)</f>
        <v>0</v>
      </c>
      <c r="P2261">
        <f>IF('Support - Calculation Detail'!O2261="","",'Support - Calculation Detail'!O2261)</f>
        <v>0</v>
      </c>
      <c r="Q2261" t="b">
        <v>1</v>
      </c>
      <c r="R2261" t="str">
        <f t="shared" si="175"/>
        <v>6261064</v>
      </c>
      <c r="S2261" t="str">
        <f t="shared" si="176"/>
        <v>6261064-UT</v>
      </c>
      <c r="T2261" t="str">
        <f t="shared" si="177"/>
        <v>6261064-UT</v>
      </c>
      <c r="U2261" t="str">
        <f t="shared" si="178"/>
        <v>6</v>
      </c>
      <c r="V2261" t="str">
        <f t="shared" si="179"/>
        <v>UT</v>
      </c>
    </row>
    <row r="2262" spans="1:22" x14ac:dyDescent="0.35">
      <c r="A2262" t="str">
        <f>IF('Support - Calculation Detail'!A2262="","",LEFT('Support - Calculation Detail'!A2262,7)&amp;"-"&amp;RIGHT('Support - Calculation Detail'!A2262,2))</f>
        <v>6246325-SO</v>
      </c>
      <c r="B2262" t="str">
        <f>IF('Support - Calculation Detail'!C2262="","",'Support - Calculation Detail'!C2262)</f>
        <v>62</v>
      </c>
      <c r="C2262" t="str">
        <f>IF('Support - Calculation Detail'!B2262="","",'Support - Calculation Detail'!B2262)</f>
        <v>N</v>
      </c>
      <c r="D2262">
        <f>IF('Support - Calculation Detail'!D2262="","",'Support - Calculation Detail'!D2262)</f>
        <v>2362604</v>
      </c>
      <c r="E2262">
        <f>IF('Support - Calculation Detail'!E2262="","",'Support - Calculation Detail'!E2262)</f>
        <v>0</v>
      </c>
      <c r="G2262">
        <f>IF('Support - Calculation Detail'!F2262="","",'Support - Calculation Detail'!F2262)</f>
        <v>2362604</v>
      </c>
      <c r="H2262">
        <f>IF('Support - Calculation Detail'!G2262="","",'Support - Calculation Detail'!G2262)</f>
        <v>1.04</v>
      </c>
      <c r="I2262">
        <f>IF('Support - Calculation Detail'!H2262="","",'Support - Calculation Detail'!H2262)</f>
        <v>2457108</v>
      </c>
      <c r="J2262">
        <f>IF('Support - Calculation Detail'!I2262="","",'Support - Calculation Detail'!I2262)</f>
        <v>0</v>
      </c>
      <c r="K2262">
        <f>IF('Support - Calculation Detail'!K2262="","",'Support - Calculation Detail'!K2262)</f>
        <v>2457108</v>
      </c>
      <c r="L2262">
        <f>IF('Support - Calculation Detail'!L2262="","",'Support - Calculation Detail'!L2262)</f>
        <v>0</v>
      </c>
      <c r="M2262">
        <f>IF('Support - Calculation Detail'!M2262="","",'Support - Calculation Detail'!M2262)</f>
        <v>0</v>
      </c>
      <c r="N2262">
        <f>IF('Support - Calculation Detail'!N2262="","",'Support - Calculation Detail'!N2262)</f>
        <v>0</v>
      </c>
      <c r="P2262">
        <f>IF('Support - Calculation Detail'!O2262="","",'Support - Calculation Detail'!O2262)</f>
        <v>2457108</v>
      </c>
      <c r="Q2262" t="b">
        <v>1</v>
      </c>
      <c r="R2262" t="str">
        <f t="shared" si="175"/>
        <v>6246325</v>
      </c>
      <c r="S2262" t="str">
        <f t="shared" si="176"/>
        <v>6246325-SO</v>
      </c>
      <c r="T2262" t="str">
        <f t="shared" si="177"/>
        <v>6246325-SO</v>
      </c>
      <c r="U2262" t="str">
        <f t="shared" si="178"/>
        <v>4</v>
      </c>
      <c r="V2262" t="str">
        <f t="shared" si="179"/>
        <v>SO</v>
      </c>
    </row>
    <row r="2263" spans="1:22" x14ac:dyDescent="0.35">
      <c r="A2263" t="str">
        <f>IF('Support - Calculation Detail'!A2263="","",LEFT('Support - Calculation Detail'!A2263,7)&amp;"-"&amp;RIGHT('Support - Calculation Detail'!A2263,2))</f>
        <v>6246340-SO</v>
      </c>
      <c r="B2263" t="str">
        <f>IF('Support - Calculation Detail'!C2263="","",'Support - Calculation Detail'!C2263)</f>
        <v>62</v>
      </c>
      <c r="C2263" t="str">
        <f>IF('Support - Calculation Detail'!B2263="","",'Support - Calculation Detail'!B2263)</f>
        <v>N</v>
      </c>
      <c r="D2263">
        <f>IF('Support - Calculation Detail'!D2263="","",'Support - Calculation Detail'!D2263)</f>
        <v>264047</v>
      </c>
      <c r="E2263">
        <f>IF('Support - Calculation Detail'!E2263="","",'Support - Calculation Detail'!E2263)</f>
        <v>0</v>
      </c>
      <c r="G2263">
        <f>IF('Support - Calculation Detail'!F2263="","",'Support - Calculation Detail'!F2263)</f>
        <v>264047</v>
      </c>
      <c r="H2263">
        <f>IF('Support - Calculation Detail'!G2263="","",'Support - Calculation Detail'!G2263)</f>
        <v>1.04</v>
      </c>
      <c r="I2263">
        <f>IF('Support - Calculation Detail'!H2263="","",'Support - Calculation Detail'!H2263)</f>
        <v>274609</v>
      </c>
      <c r="J2263">
        <f>IF('Support - Calculation Detail'!I2263="","",'Support - Calculation Detail'!I2263)</f>
        <v>0</v>
      </c>
      <c r="K2263">
        <f>IF('Support - Calculation Detail'!K2263="","",'Support - Calculation Detail'!K2263)</f>
        <v>274609</v>
      </c>
      <c r="L2263">
        <f>IF('Support - Calculation Detail'!L2263="","",'Support - Calculation Detail'!L2263)</f>
        <v>0</v>
      </c>
      <c r="M2263">
        <f>IF('Support - Calculation Detail'!M2263="","",'Support - Calculation Detail'!M2263)</f>
        <v>0</v>
      </c>
      <c r="N2263">
        <f>IF('Support - Calculation Detail'!N2263="","",'Support - Calculation Detail'!N2263)</f>
        <v>0</v>
      </c>
      <c r="P2263">
        <f>IF('Support - Calculation Detail'!O2263="","",'Support - Calculation Detail'!O2263)</f>
        <v>274609</v>
      </c>
      <c r="Q2263" t="b">
        <v>1</v>
      </c>
      <c r="R2263" t="str">
        <f t="shared" si="175"/>
        <v>6246340</v>
      </c>
      <c r="S2263" t="str">
        <f t="shared" si="176"/>
        <v>6246340-SO</v>
      </c>
      <c r="T2263" t="str">
        <f t="shared" si="177"/>
        <v>6246340-SO</v>
      </c>
      <c r="U2263" t="str">
        <f t="shared" si="178"/>
        <v>4</v>
      </c>
      <c r="V2263" t="str">
        <f t="shared" si="179"/>
        <v>SO</v>
      </c>
    </row>
    <row r="2264" spans="1:22" x14ac:dyDescent="0.35">
      <c r="A2264" t="str">
        <f>IF('Support - Calculation Detail'!A2264="","",LEFT('Support - Calculation Detail'!A2264,7)&amp;"-"&amp;RIGHT('Support - Calculation Detail'!A2264,2))</f>
        <v>6246350-SO</v>
      </c>
      <c r="B2264" t="str">
        <f>IF('Support - Calculation Detail'!C2264="","",'Support - Calculation Detail'!C2264)</f>
        <v>62</v>
      </c>
      <c r="C2264" t="str">
        <f>IF('Support - Calculation Detail'!B2264="","",'Support - Calculation Detail'!B2264)</f>
        <v>N</v>
      </c>
      <c r="D2264">
        <f>IF('Support - Calculation Detail'!D2264="","",'Support - Calculation Detail'!D2264)</f>
        <v>2552132</v>
      </c>
      <c r="E2264">
        <f>IF('Support - Calculation Detail'!E2264="","",'Support - Calculation Detail'!E2264)</f>
        <v>0</v>
      </c>
      <c r="G2264">
        <f>IF('Support - Calculation Detail'!F2264="","",'Support - Calculation Detail'!F2264)</f>
        <v>2552132</v>
      </c>
      <c r="H2264">
        <f>IF('Support - Calculation Detail'!G2264="","",'Support - Calculation Detail'!G2264)</f>
        <v>1.04</v>
      </c>
      <c r="I2264">
        <f>IF('Support - Calculation Detail'!H2264="","",'Support - Calculation Detail'!H2264)</f>
        <v>2654217</v>
      </c>
      <c r="J2264">
        <f>IF('Support - Calculation Detail'!I2264="","",'Support - Calculation Detail'!I2264)</f>
        <v>0</v>
      </c>
      <c r="K2264">
        <f>IF('Support - Calculation Detail'!K2264="","",'Support - Calculation Detail'!K2264)</f>
        <v>2654217</v>
      </c>
      <c r="L2264">
        <f>IF('Support - Calculation Detail'!L2264="","",'Support - Calculation Detail'!L2264)</f>
        <v>0</v>
      </c>
      <c r="M2264">
        <f>IF('Support - Calculation Detail'!M2264="","",'Support - Calculation Detail'!M2264)</f>
        <v>0</v>
      </c>
      <c r="N2264">
        <f>IF('Support - Calculation Detail'!N2264="","",'Support - Calculation Detail'!N2264)</f>
        <v>0</v>
      </c>
      <c r="P2264">
        <f>IF('Support - Calculation Detail'!O2264="","",'Support - Calculation Detail'!O2264)</f>
        <v>2654217</v>
      </c>
      <c r="Q2264" t="b">
        <v>1</v>
      </c>
      <c r="R2264" t="str">
        <f t="shared" si="175"/>
        <v>6246350</v>
      </c>
      <c r="S2264" t="str">
        <f t="shared" si="176"/>
        <v>6246350-SO</v>
      </c>
      <c r="T2264" t="str">
        <f t="shared" si="177"/>
        <v>6246350-SO</v>
      </c>
      <c r="U2264" t="str">
        <f t="shared" si="178"/>
        <v>4</v>
      </c>
      <c r="V2264" t="str">
        <f t="shared" si="179"/>
        <v>SO</v>
      </c>
    </row>
    <row r="2265" spans="1:22" x14ac:dyDescent="0.35">
      <c r="A2265" t="str">
        <f>IF('Support - Calculation Detail'!A2265="","",LEFT('Support - Calculation Detail'!A2265,7)&amp;"-"&amp;RIGHT('Support - Calculation Detail'!A2265,2))</f>
        <v>6310000-UT</v>
      </c>
      <c r="B2265" t="str">
        <f>IF('Support - Calculation Detail'!C2265="","",'Support - Calculation Detail'!C2265)</f>
        <v>63</v>
      </c>
      <c r="C2265" t="str">
        <f>IF('Support - Calculation Detail'!B2265="","",'Support - Calculation Detail'!B2265)</f>
        <v>N</v>
      </c>
      <c r="D2265">
        <f>IF('Support - Calculation Detail'!D2265="","",'Support - Calculation Detail'!D2265)</f>
        <v>8609650</v>
      </c>
      <c r="E2265">
        <f>IF('Support - Calculation Detail'!E2265="","",'Support - Calculation Detail'!E2265)</f>
        <v>0</v>
      </c>
      <c r="G2265">
        <f>IF('Support - Calculation Detail'!F2265="","",'Support - Calculation Detail'!F2265)</f>
        <v>8609650</v>
      </c>
      <c r="H2265">
        <f>IF('Support - Calculation Detail'!G2265="","",'Support - Calculation Detail'!G2265)</f>
        <v>1.04</v>
      </c>
      <c r="I2265">
        <f>IF('Support - Calculation Detail'!H2265="","",'Support - Calculation Detail'!H2265)</f>
        <v>8954036</v>
      </c>
      <c r="J2265">
        <f>IF('Support - Calculation Detail'!I2265="","",'Support - Calculation Detail'!I2265)</f>
        <v>0</v>
      </c>
      <c r="K2265">
        <f>IF('Support - Calculation Detail'!K2265="","",'Support - Calculation Detail'!K2265)</f>
        <v>8954036</v>
      </c>
      <c r="L2265">
        <f>IF('Support - Calculation Detail'!L2265="","",'Support - Calculation Detail'!L2265)</f>
        <v>268314</v>
      </c>
      <c r="M2265">
        <f>IF('Support - Calculation Detail'!M2265="","",'Support - Calculation Detail'!M2265)</f>
        <v>152505</v>
      </c>
      <c r="N2265">
        <f>IF('Support - Calculation Detail'!N2265="","",'Support - Calculation Detail'!N2265)</f>
        <v>352929.74942594144</v>
      </c>
      <c r="P2265">
        <f>IF('Support - Calculation Detail'!O2265="","",'Support - Calculation Detail'!O2265)</f>
        <v>9727784.7494259421</v>
      </c>
      <c r="Q2265" t="b">
        <v>1</v>
      </c>
      <c r="R2265" t="str">
        <f t="shared" si="175"/>
        <v>6310000</v>
      </c>
      <c r="S2265" t="str">
        <f t="shared" si="176"/>
        <v>6310000-UT</v>
      </c>
      <c r="T2265" t="str">
        <f t="shared" si="177"/>
        <v>6310000-UT</v>
      </c>
      <c r="U2265" t="str">
        <f t="shared" si="178"/>
        <v>1</v>
      </c>
      <c r="V2265" t="str">
        <f t="shared" si="179"/>
        <v>UT</v>
      </c>
    </row>
    <row r="2266" spans="1:22" x14ac:dyDescent="0.35">
      <c r="A2266" t="str">
        <f>IF('Support - Calculation Detail'!A2266="","",LEFT('Support - Calculation Detail'!A2266,7)&amp;"-"&amp;RIGHT('Support - Calculation Detail'!A2266,2))</f>
        <v>6320001-UT</v>
      </c>
      <c r="B2266" t="str">
        <f>IF('Support - Calculation Detail'!C2266="","",'Support - Calculation Detail'!C2266)</f>
        <v>63</v>
      </c>
      <c r="C2266" t="str">
        <f>IF('Support - Calculation Detail'!B2266="","",'Support - Calculation Detail'!B2266)</f>
        <v>N</v>
      </c>
      <c r="D2266">
        <f>IF('Support - Calculation Detail'!D2266="","",'Support - Calculation Detail'!D2266)</f>
        <v>26379</v>
      </c>
      <c r="E2266">
        <f>IF('Support - Calculation Detail'!E2266="","",'Support - Calculation Detail'!E2266)</f>
        <v>0</v>
      </c>
      <c r="G2266">
        <f>IF('Support - Calculation Detail'!F2266="","",'Support - Calculation Detail'!F2266)</f>
        <v>26379</v>
      </c>
      <c r="H2266">
        <f>IF('Support - Calculation Detail'!G2266="","",'Support - Calculation Detail'!G2266)</f>
        <v>1.04</v>
      </c>
      <c r="I2266">
        <f>IF('Support - Calculation Detail'!H2266="","",'Support - Calculation Detail'!H2266)</f>
        <v>27434</v>
      </c>
      <c r="J2266">
        <f>IF('Support - Calculation Detail'!I2266="","",'Support - Calculation Detail'!I2266)</f>
        <v>0</v>
      </c>
      <c r="K2266">
        <f>IF('Support - Calculation Detail'!K2266="","",'Support - Calculation Detail'!K2266)</f>
        <v>27434</v>
      </c>
      <c r="L2266">
        <f>IF('Support - Calculation Detail'!L2266="","",'Support - Calculation Detail'!L2266)</f>
        <v>0</v>
      </c>
      <c r="M2266">
        <f>IF('Support - Calculation Detail'!M2266="","",'Support - Calculation Detail'!M2266)</f>
        <v>0</v>
      </c>
      <c r="N2266">
        <f>IF('Support - Calculation Detail'!N2266="","",'Support - Calculation Detail'!N2266)</f>
        <v>0</v>
      </c>
      <c r="P2266">
        <f>IF('Support - Calculation Detail'!O2266="","",'Support - Calculation Detail'!O2266)</f>
        <v>27434</v>
      </c>
      <c r="Q2266" t="b">
        <v>1</v>
      </c>
      <c r="R2266" t="str">
        <f t="shared" si="175"/>
        <v>6320001</v>
      </c>
      <c r="S2266" t="str">
        <f t="shared" si="176"/>
        <v>6320001-UT</v>
      </c>
      <c r="T2266" t="str">
        <f t="shared" si="177"/>
        <v>6320001-UT</v>
      </c>
      <c r="U2266" t="str">
        <f t="shared" si="178"/>
        <v>2</v>
      </c>
      <c r="V2266" t="str">
        <f t="shared" si="179"/>
        <v>UT</v>
      </c>
    </row>
    <row r="2267" spans="1:22" x14ac:dyDescent="0.35">
      <c r="A2267" t="str">
        <f>IF('Support - Calculation Detail'!A2267="","",LEFT('Support - Calculation Detail'!A2267,7)&amp;"-"&amp;RIGHT('Support - Calculation Detail'!A2267,2))</f>
        <v>6320002-UT</v>
      </c>
      <c r="B2267" t="str">
        <f>IF('Support - Calculation Detail'!C2267="","",'Support - Calculation Detail'!C2267)</f>
        <v>63</v>
      </c>
      <c r="C2267" t="str">
        <f>IF('Support - Calculation Detail'!B2267="","",'Support - Calculation Detail'!B2267)</f>
        <v>N</v>
      </c>
      <c r="D2267">
        <f>IF('Support - Calculation Detail'!D2267="","",'Support - Calculation Detail'!D2267)</f>
        <v>51958</v>
      </c>
      <c r="E2267">
        <f>IF('Support - Calculation Detail'!E2267="","",'Support - Calculation Detail'!E2267)</f>
        <v>0</v>
      </c>
      <c r="G2267">
        <f>IF('Support - Calculation Detail'!F2267="","",'Support - Calculation Detail'!F2267)</f>
        <v>51958</v>
      </c>
      <c r="H2267">
        <f>IF('Support - Calculation Detail'!G2267="","",'Support - Calculation Detail'!G2267)</f>
        <v>1.04</v>
      </c>
      <c r="I2267">
        <f>IF('Support - Calculation Detail'!H2267="","",'Support - Calculation Detail'!H2267)</f>
        <v>54036</v>
      </c>
      <c r="J2267">
        <f>IF('Support - Calculation Detail'!I2267="","",'Support - Calculation Detail'!I2267)</f>
        <v>0</v>
      </c>
      <c r="K2267">
        <f>IF('Support - Calculation Detail'!K2267="","",'Support - Calculation Detail'!K2267)</f>
        <v>54036</v>
      </c>
      <c r="L2267">
        <f>IF('Support - Calculation Detail'!L2267="","",'Support - Calculation Detail'!L2267)</f>
        <v>0</v>
      </c>
      <c r="M2267">
        <f>IF('Support - Calculation Detail'!M2267="","",'Support - Calculation Detail'!M2267)</f>
        <v>0</v>
      </c>
      <c r="N2267">
        <f>IF('Support - Calculation Detail'!N2267="","",'Support - Calculation Detail'!N2267)</f>
        <v>0</v>
      </c>
      <c r="P2267">
        <f>IF('Support - Calculation Detail'!O2267="","",'Support - Calculation Detail'!O2267)</f>
        <v>54036</v>
      </c>
      <c r="Q2267" t="b">
        <v>1</v>
      </c>
      <c r="R2267" t="str">
        <f t="shared" si="175"/>
        <v>6320002</v>
      </c>
      <c r="S2267" t="str">
        <f t="shared" si="176"/>
        <v>6320002-UT</v>
      </c>
      <c r="T2267" t="str">
        <f t="shared" si="177"/>
        <v>6320002-UT</v>
      </c>
      <c r="U2267" t="str">
        <f t="shared" si="178"/>
        <v>2</v>
      </c>
      <c r="V2267" t="str">
        <f t="shared" si="179"/>
        <v>UT</v>
      </c>
    </row>
    <row r="2268" spans="1:22" x14ac:dyDescent="0.35">
      <c r="A2268" t="str">
        <f>IF('Support - Calculation Detail'!A2268="","",LEFT('Support - Calculation Detail'!A2268,7)&amp;"-"&amp;RIGHT('Support - Calculation Detail'!A2268,2))</f>
        <v>6320003-UT</v>
      </c>
      <c r="B2268" t="str">
        <f>IF('Support - Calculation Detail'!C2268="","",'Support - Calculation Detail'!C2268)</f>
        <v>63</v>
      </c>
      <c r="C2268" t="str">
        <f>IF('Support - Calculation Detail'!B2268="","",'Support - Calculation Detail'!B2268)</f>
        <v>N</v>
      </c>
      <c r="D2268">
        <f>IF('Support - Calculation Detail'!D2268="","",'Support - Calculation Detail'!D2268)</f>
        <v>31824</v>
      </c>
      <c r="E2268">
        <f>IF('Support - Calculation Detail'!E2268="","",'Support - Calculation Detail'!E2268)</f>
        <v>0</v>
      </c>
      <c r="G2268">
        <f>IF('Support - Calculation Detail'!F2268="","",'Support - Calculation Detail'!F2268)</f>
        <v>31824</v>
      </c>
      <c r="H2268">
        <f>IF('Support - Calculation Detail'!G2268="","",'Support - Calculation Detail'!G2268)</f>
        <v>1.04</v>
      </c>
      <c r="I2268">
        <f>IF('Support - Calculation Detail'!H2268="","",'Support - Calculation Detail'!H2268)</f>
        <v>33097</v>
      </c>
      <c r="J2268">
        <f>IF('Support - Calculation Detail'!I2268="","",'Support - Calculation Detail'!I2268)</f>
        <v>0</v>
      </c>
      <c r="K2268">
        <f>IF('Support - Calculation Detail'!K2268="","",'Support - Calculation Detail'!K2268)</f>
        <v>33097</v>
      </c>
      <c r="L2268">
        <f>IF('Support - Calculation Detail'!L2268="","",'Support - Calculation Detail'!L2268)</f>
        <v>0</v>
      </c>
      <c r="M2268">
        <f>IF('Support - Calculation Detail'!M2268="","",'Support - Calculation Detail'!M2268)</f>
        <v>0</v>
      </c>
      <c r="N2268">
        <f>IF('Support - Calculation Detail'!N2268="","",'Support - Calculation Detail'!N2268)</f>
        <v>0</v>
      </c>
      <c r="P2268">
        <f>IF('Support - Calculation Detail'!O2268="","",'Support - Calculation Detail'!O2268)</f>
        <v>33097</v>
      </c>
      <c r="Q2268" t="b">
        <v>1</v>
      </c>
      <c r="R2268" t="str">
        <f t="shared" si="175"/>
        <v>6320003</v>
      </c>
      <c r="S2268" t="str">
        <f t="shared" si="176"/>
        <v>6320003-UT</v>
      </c>
      <c r="T2268" t="str">
        <f t="shared" si="177"/>
        <v>6320003-UT</v>
      </c>
      <c r="U2268" t="str">
        <f t="shared" si="178"/>
        <v>2</v>
      </c>
      <c r="V2268" t="str">
        <f t="shared" si="179"/>
        <v>UT</v>
      </c>
    </row>
    <row r="2269" spans="1:22" x14ac:dyDescent="0.35">
      <c r="A2269" t="str">
        <f>IF('Support - Calculation Detail'!A2269="","",LEFT('Support - Calculation Detail'!A2269,7)&amp;"-"&amp;RIGHT('Support - Calculation Detail'!A2269,2))</f>
        <v>6320003-TF</v>
      </c>
      <c r="B2269" t="str">
        <f>IF('Support - Calculation Detail'!C2269="","",'Support - Calculation Detail'!C2269)</f>
        <v>63</v>
      </c>
      <c r="C2269" t="str">
        <f>IF('Support - Calculation Detail'!B2269="","",'Support - Calculation Detail'!B2269)</f>
        <v>N</v>
      </c>
      <c r="D2269">
        <f>IF('Support - Calculation Detail'!D2269="","",'Support - Calculation Detail'!D2269)</f>
        <v>24150</v>
      </c>
      <c r="E2269">
        <f>IF('Support - Calculation Detail'!E2269="","",'Support - Calculation Detail'!E2269)</f>
        <v>0</v>
      </c>
      <c r="G2269">
        <f>IF('Support - Calculation Detail'!F2269="","",'Support - Calculation Detail'!F2269)</f>
        <v>24150</v>
      </c>
      <c r="H2269">
        <f>IF('Support - Calculation Detail'!G2269="","",'Support - Calculation Detail'!G2269)</f>
        <v>1.04</v>
      </c>
      <c r="I2269">
        <f>IF('Support - Calculation Detail'!H2269="","",'Support - Calculation Detail'!H2269)</f>
        <v>25116</v>
      </c>
      <c r="J2269">
        <f>IF('Support - Calculation Detail'!I2269="","",'Support - Calculation Detail'!I2269)</f>
        <v>0</v>
      </c>
      <c r="K2269">
        <f>IF('Support - Calculation Detail'!K2269="","",'Support - Calculation Detail'!K2269)</f>
        <v>25116</v>
      </c>
      <c r="L2269">
        <f>IF('Support - Calculation Detail'!L2269="","",'Support - Calculation Detail'!L2269)</f>
        <v>0</v>
      </c>
      <c r="M2269">
        <f>IF('Support - Calculation Detail'!M2269="","",'Support - Calculation Detail'!M2269)</f>
        <v>0</v>
      </c>
      <c r="N2269">
        <f>IF('Support - Calculation Detail'!N2269="","",'Support - Calculation Detail'!N2269)</f>
        <v>0</v>
      </c>
      <c r="P2269">
        <f>IF('Support - Calculation Detail'!O2269="","",'Support - Calculation Detail'!O2269)</f>
        <v>25116</v>
      </c>
      <c r="Q2269" t="b">
        <v>1</v>
      </c>
      <c r="R2269" t="str">
        <f t="shared" si="175"/>
        <v>6320003</v>
      </c>
      <c r="S2269" t="str">
        <f t="shared" si="176"/>
        <v>6320003-TF</v>
      </c>
      <c r="T2269" t="str">
        <f t="shared" si="177"/>
        <v>6320003-TF</v>
      </c>
      <c r="U2269" t="str">
        <f t="shared" si="178"/>
        <v>2</v>
      </c>
      <c r="V2269" t="str">
        <f t="shared" si="179"/>
        <v>TF</v>
      </c>
    </row>
    <row r="2270" spans="1:22" x14ac:dyDescent="0.35">
      <c r="A2270" t="str">
        <f>IF('Support - Calculation Detail'!A2270="","",LEFT('Support - Calculation Detail'!A2270,7)&amp;"-"&amp;RIGHT('Support - Calculation Detail'!A2270,2))</f>
        <v>6320004-TF</v>
      </c>
      <c r="B2270" t="str">
        <f>IF('Support - Calculation Detail'!C2270="","",'Support - Calculation Detail'!C2270)</f>
        <v>63</v>
      </c>
      <c r="C2270" t="str">
        <f>IF('Support - Calculation Detail'!B2270="","",'Support - Calculation Detail'!B2270)</f>
        <v>N</v>
      </c>
      <c r="D2270">
        <f>IF('Support - Calculation Detail'!D2270="","",'Support - Calculation Detail'!D2270)</f>
        <v>5067</v>
      </c>
      <c r="E2270">
        <f>IF('Support - Calculation Detail'!E2270="","",'Support - Calculation Detail'!E2270)</f>
        <v>0</v>
      </c>
      <c r="G2270">
        <f>IF('Support - Calculation Detail'!F2270="","",'Support - Calculation Detail'!F2270)</f>
        <v>5067</v>
      </c>
      <c r="H2270">
        <f>IF('Support - Calculation Detail'!G2270="","",'Support - Calculation Detail'!G2270)</f>
        <v>1.04</v>
      </c>
      <c r="I2270">
        <f>IF('Support - Calculation Detail'!H2270="","",'Support - Calculation Detail'!H2270)</f>
        <v>5270</v>
      </c>
      <c r="J2270">
        <f>IF('Support - Calculation Detail'!I2270="","",'Support - Calculation Detail'!I2270)</f>
        <v>0</v>
      </c>
      <c r="K2270">
        <f>IF('Support - Calculation Detail'!K2270="","",'Support - Calculation Detail'!K2270)</f>
        <v>5270</v>
      </c>
      <c r="L2270">
        <f>IF('Support - Calculation Detail'!L2270="","",'Support - Calculation Detail'!L2270)</f>
        <v>0</v>
      </c>
      <c r="M2270">
        <f>IF('Support - Calculation Detail'!M2270="","",'Support - Calculation Detail'!M2270)</f>
        <v>0</v>
      </c>
      <c r="N2270">
        <f>IF('Support - Calculation Detail'!N2270="","",'Support - Calculation Detail'!N2270)</f>
        <v>0</v>
      </c>
      <c r="P2270">
        <f>IF('Support - Calculation Detail'!O2270="","",'Support - Calculation Detail'!O2270)</f>
        <v>5270</v>
      </c>
      <c r="Q2270" t="b">
        <v>1</v>
      </c>
      <c r="R2270" t="str">
        <f t="shared" si="175"/>
        <v>6320004</v>
      </c>
      <c r="S2270" t="str">
        <f t="shared" si="176"/>
        <v>6320004-TF</v>
      </c>
      <c r="T2270" t="str">
        <f t="shared" si="177"/>
        <v>6320004-TF</v>
      </c>
      <c r="U2270" t="str">
        <f t="shared" si="178"/>
        <v>2</v>
      </c>
      <c r="V2270" t="str">
        <f t="shared" si="179"/>
        <v>TF</v>
      </c>
    </row>
    <row r="2271" spans="1:22" x14ac:dyDescent="0.35">
      <c r="A2271" t="str">
        <f>IF('Support - Calculation Detail'!A2271="","",LEFT('Support - Calculation Detail'!A2271,7)&amp;"-"&amp;RIGHT('Support - Calculation Detail'!A2271,2))</f>
        <v>6320004-UT</v>
      </c>
      <c r="B2271" t="str">
        <f>IF('Support - Calculation Detail'!C2271="","",'Support - Calculation Detail'!C2271)</f>
        <v>63</v>
      </c>
      <c r="C2271" t="str">
        <f>IF('Support - Calculation Detail'!B2271="","",'Support - Calculation Detail'!B2271)</f>
        <v>N</v>
      </c>
      <c r="D2271">
        <f>IF('Support - Calculation Detail'!D2271="","",'Support - Calculation Detail'!D2271)</f>
        <v>17780</v>
      </c>
      <c r="E2271">
        <f>IF('Support - Calculation Detail'!E2271="","",'Support - Calculation Detail'!E2271)</f>
        <v>0</v>
      </c>
      <c r="G2271">
        <f>IF('Support - Calculation Detail'!F2271="","",'Support - Calculation Detail'!F2271)</f>
        <v>17780</v>
      </c>
      <c r="H2271">
        <f>IF('Support - Calculation Detail'!G2271="","",'Support - Calculation Detail'!G2271)</f>
        <v>1.04</v>
      </c>
      <c r="I2271">
        <f>IF('Support - Calculation Detail'!H2271="","",'Support - Calculation Detail'!H2271)</f>
        <v>18491</v>
      </c>
      <c r="J2271">
        <f>IF('Support - Calculation Detail'!I2271="","",'Support - Calculation Detail'!I2271)</f>
        <v>0</v>
      </c>
      <c r="K2271">
        <f>IF('Support - Calculation Detail'!K2271="","",'Support - Calculation Detail'!K2271)</f>
        <v>18491</v>
      </c>
      <c r="L2271">
        <f>IF('Support - Calculation Detail'!L2271="","",'Support - Calculation Detail'!L2271)</f>
        <v>0</v>
      </c>
      <c r="M2271">
        <f>IF('Support - Calculation Detail'!M2271="","",'Support - Calculation Detail'!M2271)</f>
        <v>0</v>
      </c>
      <c r="N2271">
        <f>IF('Support - Calculation Detail'!N2271="","",'Support - Calculation Detail'!N2271)</f>
        <v>0</v>
      </c>
      <c r="P2271">
        <f>IF('Support - Calculation Detail'!O2271="","",'Support - Calculation Detail'!O2271)</f>
        <v>18491</v>
      </c>
      <c r="Q2271" t="b">
        <v>1</v>
      </c>
      <c r="R2271" t="str">
        <f t="shared" si="175"/>
        <v>6320004</v>
      </c>
      <c r="S2271" t="str">
        <f t="shared" si="176"/>
        <v>6320004-UT</v>
      </c>
      <c r="T2271" t="str">
        <f t="shared" si="177"/>
        <v>6320004-UT</v>
      </c>
      <c r="U2271" t="str">
        <f t="shared" si="178"/>
        <v>2</v>
      </c>
      <c r="V2271" t="str">
        <f t="shared" si="179"/>
        <v>UT</v>
      </c>
    </row>
    <row r="2272" spans="1:22" x14ac:dyDescent="0.35">
      <c r="A2272" t="str">
        <f>IF('Support - Calculation Detail'!A2272="","",LEFT('Support - Calculation Detail'!A2272,7)&amp;"-"&amp;RIGHT('Support - Calculation Detail'!A2272,2))</f>
        <v>6320005-UT</v>
      </c>
      <c r="B2272" t="str">
        <f>IF('Support - Calculation Detail'!C2272="","",'Support - Calculation Detail'!C2272)</f>
        <v>63</v>
      </c>
      <c r="C2272" t="str">
        <f>IF('Support - Calculation Detail'!B2272="","",'Support - Calculation Detail'!B2272)</f>
        <v>N</v>
      </c>
      <c r="D2272">
        <f>IF('Support - Calculation Detail'!D2272="","",'Support - Calculation Detail'!D2272)</f>
        <v>28103</v>
      </c>
      <c r="E2272">
        <f>IF('Support - Calculation Detail'!E2272="","",'Support - Calculation Detail'!E2272)</f>
        <v>0</v>
      </c>
      <c r="G2272">
        <f>IF('Support - Calculation Detail'!F2272="","",'Support - Calculation Detail'!F2272)</f>
        <v>28103</v>
      </c>
      <c r="H2272">
        <f>IF('Support - Calculation Detail'!G2272="","",'Support - Calculation Detail'!G2272)</f>
        <v>1.04</v>
      </c>
      <c r="I2272">
        <f>IF('Support - Calculation Detail'!H2272="","",'Support - Calculation Detail'!H2272)</f>
        <v>29227</v>
      </c>
      <c r="J2272">
        <f>IF('Support - Calculation Detail'!I2272="","",'Support - Calculation Detail'!I2272)</f>
        <v>0</v>
      </c>
      <c r="K2272">
        <f>IF('Support - Calculation Detail'!K2272="","",'Support - Calculation Detail'!K2272)</f>
        <v>29227</v>
      </c>
      <c r="L2272">
        <f>IF('Support - Calculation Detail'!L2272="","",'Support - Calculation Detail'!L2272)</f>
        <v>0</v>
      </c>
      <c r="M2272">
        <f>IF('Support - Calculation Detail'!M2272="","",'Support - Calculation Detail'!M2272)</f>
        <v>0</v>
      </c>
      <c r="N2272">
        <f>IF('Support - Calculation Detail'!N2272="","",'Support - Calculation Detail'!N2272)</f>
        <v>0</v>
      </c>
      <c r="P2272">
        <f>IF('Support - Calculation Detail'!O2272="","",'Support - Calculation Detail'!O2272)</f>
        <v>29227</v>
      </c>
      <c r="Q2272" t="b">
        <v>1</v>
      </c>
      <c r="R2272" t="str">
        <f t="shared" si="175"/>
        <v>6320005</v>
      </c>
      <c r="S2272" t="str">
        <f t="shared" si="176"/>
        <v>6320005-UT</v>
      </c>
      <c r="T2272" t="str">
        <f t="shared" si="177"/>
        <v>6320005-UT</v>
      </c>
      <c r="U2272" t="str">
        <f t="shared" si="178"/>
        <v>2</v>
      </c>
      <c r="V2272" t="str">
        <f t="shared" si="179"/>
        <v>UT</v>
      </c>
    </row>
    <row r="2273" spans="1:22" x14ac:dyDescent="0.35">
      <c r="A2273" t="str">
        <f>IF('Support - Calculation Detail'!A2273="","",LEFT('Support - Calculation Detail'!A2273,7)&amp;"-"&amp;RIGHT('Support - Calculation Detail'!A2273,2))</f>
        <v>6320006-UT</v>
      </c>
      <c r="B2273" t="str">
        <f>IF('Support - Calculation Detail'!C2273="","",'Support - Calculation Detail'!C2273)</f>
        <v>63</v>
      </c>
      <c r="C2273" t="str">
        <f>IF('Support - Calculation Detail'!B2273="","",'Support - Calculation Detail'!B2273)</f>
        <v>N</v>
      </c>
      <c r="D2273">
        <f>IF('Support - Calculation Detail'!D2273="","",'Support - Calculation Detail'!D2273)</f>
        <v>20596</v>
      </c>
      <c r="E2273">
        <f>IF('Support - Calculation Detail'!E2273="","",'Support - Calculation Detail'!E2273)</f>
        <v>0</v>
      </c>
      <c r="G2273">
        <f>IF('Support - Calculation Detail'!F2273="","",'Support - Calculation Detail'!F2273)</f>
        <v>20596</v>
      </c>
      <c r="H2273">
        <f>IF('Support - Calculation Detail'!G2273="","",'Support - Calculation Detail'!G2273)</f>
        <v>1.04</v>
      </c>
      <c r="I2273">
        <f>IF('Support - Calculation Detail'!H2273="","",'Support - Calculation Detail'!H2273)</f>
        <v>21420</v>
      </c>
      <c r="J2273">
        <f>IF('Support - Calculation Detail'!I2273="","",'Support - Calculation Detail'!I2273)</f>
        <v>0</v>
      </c>
      <c r="K2273">
        <f>IF('Support - Calculation Detail'!K2273="","",'Support - Calculation Detail'!K2273)</f>
        <v>21420</v>
      </c>
      <c r="L2273">
        <f>IF('Support - Calculation Detail'!L2273="","",'Support - Calculation Detail'!L2273)</f>
        <v>0</v>
      </c>
      <c r="M2273">
        <f>IF('Support - Calculation Detail'!M2273="","",'Support - Calculation Detail'!M2273)</f>
        <v>0</v>
      </c>
      <c r="N2273">
        <f>IF('Support - Calculation Detail'!N2273="","",'Support - Calculation Detail'!N2273)</f>
        <v>0</v>
      </c>
      <c r="P2273">
        <f>IF('Support - Calculation Detail'!O2273="","",'Support - Calculation Detail'!O2273)</f>
        <v>21420</v>
      </c>
      <c r="Q2273" t="b">
        <v>1</v>
      </c>
      <c r="R2273" t="str">
        <f t="shared" si="175"/>
        <v>6320006</v>
      </c>
      <c r="S2273" t="str">
        <f t="shared" si="176"/>
        <v>6320006-UT</v>
      </c>
      <c r="T2273" t="str">
        <f t="shared" si="177"/>
        <v>6320006-UT</v>
      </c>
      <c r="U2273" t="str">
        <f t="shared" si="178"/>
        <v>2</v>
      </c>
      <c r="V2273" t="str">
        <f t="shared" si="179"/>
        <v>UT</v>
      </c>
    </row>
    <row r="2274" spans="1:22" x14ac:dyDescent="0.35">
      <c r="A2274" t="str">
        <f>IF('Support - Calculation Detail'!A2274="","",LEFT('Support - Calculation Detail'!A2274,7)&amp;"-"&amp;RIGHT('Support - Calculation Detail'!A2274,2))</f>
        <v>6320007-UT</v>
      </c>
      <c r="B2274" t="str">
        <f>IF('Support - Calculation Detail'!C2274="","",'Support - Calculation Detail'!C2274)</f>
        <v>63</v>
      </c>
      <c r="C2274" t="str">
        <f>IF('Support - Calculation Detail'!B2274="","",'Support - Calculation Detail'!B2274)</f>
        <v>N</v>
      </c>
      <c r="D2274">
        <f>IF('Support - Calculation Detail'!D2274="","",'Support - Calculation Detail'!D2274)</f>
        <v>35883</v>
      </c>
      <c r="E2274">
        <f>IF('Support - Calculation Detail'!E2274="","",'Support - Calculation Detail'!E2274)</f>
        <v>0</v>
      </c>
      <c r="G2274">
        <f>IF('Support - Calculation Detail'!F2274="","",'Support - Calculation Detail'!F2274)</f>
        <v>35883</v>
      </c>
      <c r="H2274">
        <f>IF('Support - Calculation Detail'!G2274="","",'Support - Calculation Detail'!G2274)</f>
        <v>1.04</v>
      </c>
      <c r="I2274">
        <f>IF('Support - Calculation Detail'!H2274="","",'Support - Calculation Detail'!H2274)</f>
        <v>37318</v>
      </c>
      <c r="J2274">
        <f>IF('Support - Calculation Detail'!I2274="","",'Support - Calculation Detail'!I2274)</f>
        <v>0</v>
      </c>
      <c r="K2274">
        <f>IF('Support - Calculation Detail'!K2274="","",'Support - Calculation Detail'!K2274)</f>
        <v>37318</v>
      </c>
      <c r="L2274">
        <f>IF('Support - Calculation Detail'!L2274="","",'Support - Calculation Detail'!L2274)</f>
        <v>0</v>
      </c>
      <c r="M2274">
        <f>IF('Support - Calculation Detail'!M2274="","",'Support - Calculation Detail'!M2274)</f>
        <v>0</v>
      </c>
      <c r="N2274">
        <f>IF('Support - Calculation Detail'!N2274="","",'Support - Calculation Detail'!N2274)</f>
        <v>0</v>
      </c>
      <c r="P2274">
        <f>IF('Support - Calculation Detail'!O2274="","",'Support - Calculation Detail'!O2274)</f>
        <v>37318</v>
      </c>
      <c r="Q2274" t="b">
        <v>1</v>
      </c>
      <c r="R2274" t="str">
        <f t="shared" si="175"/>
        <v>6320007</v>
      </c>
      <c r="S2274" t="str">
        <f t="shared" si="176"/>
        <v>6320007-UT</v>
      </c>
      <c r="T2274" t="str">
        <f t="shared" si="177"/>
        <v>6320007-UT</v>
      </c>
      <c r="U2274" t="str">
        <f t="shared" si="178"/>
        <v>2</v>
      </c>
      <c r="V2274" t="str">
        <f t="shared" si="179"/>
        <v>UT</v>
      </c>
    </row>
    <row r="2275" spans="1:22" x14ac:dyDescent="0.35">
      <c r="A2275" t="str">
        <f>IF('Support - Calculation Detail'!A2275="","",LEFT('Support - Calculation Detail'!A2275,7)&amp;"-"&amp;RIGHT('Support - Calculation Detail'!A2275,2))</f>
        <v>6320007-TF</v>
      </c>
      <c r="B2275" t="str">
        <f>IF('Support - Calculation Detail'!C2275="","",'Support - Calculation Detail'!C2275)</f>
        <v>63</v>
      </c>
      <c r="C2275" t="str">
        <f>IF('Support - Calculation Detail'!B2275="","",'Support - Calculation Detail'!B2275)</f>
        <v>N</v>
      </c>
      <c r="D2275">
        <f>IF('Support - Calculation Detail'!D2275="","",'Support - Calculation Detail'!D2275)</f>
        <v>26441</v>
      </c>
      <c r="E2275">
        <f>IF('Support - Calculation Detail'!E2275="","",'Support - Calculation Detail'!E2275)</f>
        <v>0</v>
      </c>
      <c r="G2275">
        <f>IF('Support - Calculation Detail'!F2275="","",'Support - Calculation Detail'!F2275)</f>
        <v>26441</v>
      </c>
      <c r="H2275">
        <f>IF('Support - Calculation Detail'!G2275="","",'Support - Calculation Detail'!G2275)</f>
        <v>1.04</v>
      </c>
      <c r="I2275">
        <f>IF('Support - Calculation Detail'!H2275="","",'Support - Calculation Detail'!H2275)</f>
        <v>27499</v>
      </c>
      <c r="J2275">
        <f>IF('Support - Calculation Detail'!I2275="","",'Support - Calculation Detail'!I2275)</f>
        <v>0</v>
      </c>
      <c r="K2275">
        <f>IF('Support - Calculation Detail'!K2275="","",'Support - Calculation Detail'!K2275)</f>
        <v>27499</v>
      </c>
      <c r="L2275">
        <f>IF('Support - Calculation Detail'!L2275="","",'Support - Calculation Detail'!L2275)</f>
        <v>0</v>
      </c>
      <c r="M2275">
        <f>IF('Support - Calculation Detail'!M2275="","",'Support - Calculation Detail'!M2275)</f>
        <v>0</v>
      </c>
      <c r="N2275">
        <f>IF('Support - Calculation Detail'!N2275="","",'Support - Calculation Detail'!N2275)</f>
        <v>0</v>
      </c>
      <c r="P2275">
        <f>IF('Support - Calculation Detail'!O2275="","",'Support - Calculation Detail'!O2275)</f>
        <v>27499</v>
      </c>
      <c r="Q2275" t="b">
        <v>1</v>
      </c>
      <c r="R2275" t="str">
        <f t="shared" si="175"/>
        <v>6320007</v>
      </c>
      <c r="S2275" t="str">
        <f t="shared" si="176"/>
        <v>6320007-TF</v>
      </c>
      <c r="T2275" t="str">
        <f t="shared" si="177"/>
        <v>6320007-TF</v>
      </c>
      <c r="U2275" t="str">
        <f t="shared" si="178"/>
        <v>2</v>
      </c>
      <c r="V2275" t="str">
        <f t="shared" si="179"/>
        <v>TF</v>
      </c>
    </row>
    <row r="2276" spans="1:22" x14ac:dyDescent="0.35">
      <c r="A2276" t="str">
        <f>IF('Support - Calculation Detail'!A2276="","",LEFT('Support - Calculation Detail'!A2276,7)&amp;"-"&amp;RIGHT('Support - Calculation Detail'!A2276,2))</f>
        <v>6320008-UT</v>
      </c>
      <c r="B2276" t="str">
        <f>IF('Support - Calculation Detail'!C2276="","",'Support - Calculation Detail'!C2276)</f>
        <v>63</v>
      </c>
      <c r="C2276" t="str">
        <f>IF('Support - Calculation Detail'!B2276="","",'Support - Calculation Detail'!B2276)</f>
        <v>N</v>
      </c>
      <c r="D2276">
        <f>IF('Support - Calculation Detail'!D2276="","",'Support - Calculation Detail'!D2276)</f>
        <v>54088</v>
      </c>
      <c r="E2276">
        <f>IF('Support - Calculation Detail'!E2276="","",'Support - Calculation Detail'!E2276)</f>
        <v>0</v>
      </c>
      <c r="G2276">
        <f>IF('Support - Calculation Detail'!F2276="","",'Support - Calculation Detail'!F2276)</f>
        <v>54088</v>
      </c>
      <c r="H2276">
        <f>IF('Support - Calculation Detail'!G2276="","",'Support - Calculation Detail'!G2276)</f>
        <v>1.04</v>
      </c>
      <c r="I2276">
        <f>IF('Support - Calculation Detail'!H2276="","",'Support - Calculation Detail'!H2276)</f>
        <v>56252</v>
      </c>
      <c r="J2276">
        <f>IF('Support - Calculation Detail'!I2276="","",'Support - Calculation Detail'!I2276)</f>
        <v>0</v>
      </c>
      <c r="K2276">
        <f>IF('Support - Calculation Detail'!K2276="","",'Support - Calculation Detail'!K2276)</f>
        <v>56252</v>
      </c>
      <c r="L2276">
        <f>IF('Support - Calculation Detail'!L2276="","",'Support - Calculation Detail'!L2276)</f>
        <v>0</v>
      </c>
      <c r="M2276">
        <f>IF('Support - Calculation Detail'!M2276="","",'Support - Calculation Detail'!M2276)</f>
        <v>0</v>
      </c>
      <c r="N2276">
        <f>IF('Support - Calculation Detail'!N2276="","",'Support - Calculation Detail'!N2276)</f>
        <v>0</v>
      </c>
      <c r="P2276">
        <f>IF('Support - Calculation Detail'!O2276="","",'Support - Calculation Detail'!O2276)</f>
        <v>56252</v>
      </c>
      <c r="Q2276" t="b">
        <v>1</v>
      </c>
      <c r="R2276" t="str">
        <f t="shared" si="175"/>
        <v>6320008</v>
      </c>
      <c r="S2276" t="str">
        <f t="shared" si="176"/>
        <v>6320008-UT</v>
      </c>
      <c r="T2276" t="str">
        <f t="shared" si="177"/>
        <v>6320008-UT</v>
      </c>
      <c r="U2276" t="str">
        <f t="shared" si="178"/>
        <v>2</v>
      </c>
      <c r="V2276" t="str">
        <f t="shared" si="179"/>
        <v>UT</v>
      </c>
    </row>
    <row r="2277" spans="1:22" x14ac:dyDescent="0.35">
      <c r="A2277" t="str">
        <f>IF('Support - Calculation Detail'!A2277="","",LEFT('Support - Calculation Detail'!A2277,7)&amp;"-"&amp;RIGHT('Support - Calculation Detail'!A2277,2))</f>
        <v>6320009-UT</v>
      </c>
      <c r="B2277" t="str">
        <f>IF('Support - Calculation Detail'!C2277="","",'Support - Calculation Detail'!C2277)</f>
        <v>63</v>
      </c>
      <c r="C2277" t="str">
        <f>IF('Support - Calculation Detail'!B2277="","",'Support - Calculation Detail'!B2277)</f>
        <v>N</v>
      </c>
      <c r="D2277">
        <f>IF('Support - Calculation Detail'!D2277="","",'Support - Calculation Detail'!D2277)</f>
        <v>134992</v>
      </c>
      <c r="E2277">
        <f>IF('Support - Calculation Detail'!E2277="","",'Support - Calculation Detail'!E2277)</f>
        <v>0</v>
      </c>
      <c r="G2277">
        <f>IF('Support - Calculation Detail'!F2277="","",'Support - Calculation Detail'!F2277)</f>
        <v>134992</v>
      </c>
      <c r="H2277">
        <f>IF('Support - Calculation Detail'!G2277="","",'Support - Calculation Detail'!G2277)</f>
        <v>1.04</v>
      </c>
      <c r="I2277">
        <f>IF('Support - Calculation Detail'!H2277="","",'Support - Calculation Detail'!H2277)</f>
        <v>140392</v>
      </c>
      <c r="J2277">
        <f>IF('Support - Calculation Detail'!I2277="","",'Support - Calculation Detail'!I2277)</f>
        <v>0</v>
      </c>
      <c r="K2277">
        <f>IF('Support - Calculation Detail'!K2277="","",'Support - Calculation Detail'!K2277)</f>
        <v>140392</v>
      </c>
      <c r="L2277">
        <f>IF('Support - Calculation Detail'!L2277="","",'Support - Calculation Detail'!L2277)</f>
        <v>0</v>
      </c>
      <c r="M2277">
        <f>IF('Support - Calculation Detail'!M2277="","",'Support - Calculation Detail'!M2277)</f>
        <v>0</v>
      </c>
      <c r="N2277">
        <f>IF('Support - Calculation Detail'!N2277="","",'Support - Calculation Detail'!N2277)</f>
        <v>0</v>
      </c>
      <c r="P2277">
        <f>IF('Support - Calculation Detail'!O2277="","",'Support - Calculation Detail'!O2277)</f>
        <v>140392</v>
      </c>
      <c r="Q2277" t="b">
        <v>1</v>
      </c>
      <c r="R2277" t="str">
        <f t="shared" si="175"/>
        <v>6320009</v>
      </c>
      <c r="S2277" t="str">
        <f t="shared" si="176"/>
        <v>6320009-UT</v>
      </c>
      <c r="T2277" t="str">
        <f t="shared" si="177"/>
        <v>6320009-UT</v>
      </c>
      <c r="U2277" t="str">
        <f t="shared" si="178"/>
        <v>2</v>
      </c>
      <c r="V2277" t="str">
        <f t="shared" si="179"/>
        <v>UT</v>
      </c>
    </row>
    <row r="2278" spans="1:22" x14ac:dyDescent="0.35">
      <c r="A2278" t="str">
        <f>IF('Support - Calculation Detail'!A2278="","",LEFT('Support - Calculation Detail'!A2278,7)&amp;"-"&amp;RIGHT('Support - Calculation Detail'!A2278,2))</f>
        <v>6350288-UT</v>
      </c>
      <c r="B2278" t="str">
        <f>IF('Support - Calculation Detail'!C2278="","",'Support - Calculation Detail'!C2278)</f>
        <v>63</v>
      </c>
      <c r="C2278" t="str">
        <f>IF('Support - Calculation Detail'!B2278="","",'Support - Calculation Detail'!B2278)</f>
        <v>N</v>
      </c>
      <c r="D2278">
        <f>IF('Support - Calculation Detail'!D2278="","",'Support - Calculation Detail'!D2278)</f>
        <v>829089</v>
      </c>
      <c r="E2278">
        <f>IF('Support - Calculation Detail'!E2278="","",'Support - Calculation Detail'!E2278)</f>
        <v>0</v>
      </c>
      <c r="G2278">
        <f>IF('Support - Calculation Detail'!F2278="","",'Support - Calculation Detail'!F2278)</f>
        <v>829089</v>
      </c>
      <c r="H2278">
        <f>IF('Support - Calculation Detail'!G2278="","",'Support - Calculation Detail'!G2278)</f>
        <v>1.04</v>
      </c>
      <c r="I2278">
        <f>IF('Support - Calculation Detail'!H2278="","",'Support - Calculation Detail'!H2278)</f>
        <v>862253</v>
      </c>
      <c r="J2278">
        <f>IF('Support - Calculation Detail'!I2278="","",'Support - Calculation Detail'!I2278)</f>
        <v>0</v>
      </c>
      <c r="K2278">
        <f>IF('Support - Calculation Detail'!K2278="","",'Support - Calculation Detail'!K2278)</f>
        <v>862253</v>
      </c>
      <c r="L2278">
        <f>IF('Support - Calculation Detail'!L2278="","",'Support - Calculation Detail'!L2278)</f>
        <v>0</v>
      </c>
      <c r="M2278">
        <f>IF('Support - Calculation Detail'!M2278="","",'Support - Calculation Detail'!M2278)</f>
        <v>0</v>
      </c>
      <c r="N2278">
        <f>IF('Support - Calculation Detail'!N2278="","",'Support - Calculation Detail'!N2278)</f>
        <v>0</v>
      </c>
      <c r="P2278">
        <f>IF('Support - Calculation Detail'!O2278="","",'Support - Calculation Detail'!O2278)</f>
        <v>862253</v>
      </c>
      <c r="Q2278" t="b">
        <v>1</v>
      </c>
      <c r="R2278" t="str">
        <f t="shared" si="175"/>
        <v>6350288</v>
      </c>
      <c r="S2278" t="str">
        <f t="shared" si="176"/>
        <v>6350288-UT</v>
      </c>
      <c r="T2278" t="str">
        <f t="shared" si="177"/>
        <v>6350288-UT</v>
      </c>
      <c r="U2278" t="str">
        <f t="shared" si="178"/>
        <v>5</v>
      </c>
      <c r="V2278" t="str">
        <f t="shared" si="179"/>
        <v>UT</v>
      </c>
    </row>
    <row r="2279" spans="1:22" x14ac:dyDescent="0.35">
      <c r="A2279" t="str">
        <f>IF('Support - Calculation Detail'!A2279="","",LEFT('Support - Calculation Detail'!A2279,7)&amp;"-"&amp;RIGHT('Support - Calculation Detail'!A2279,2))</f>
        <v>6330455-UT</v>
      </c>
      <c r="B2279" t="str">
        <f>IF('Support - Calculation Detail'!C2279="","",'Support - Calculation Detail'!C2279)</f>
        <v>63</v>
      </c>
      <c r="C2279" t="str">
        <f>IF('Support - Calculation Detail'!B2279="","",'Support - Calculation Detail'!B2279)</f>
        <v>N</v>
      </c>
      <c r="D2279">
        <f>IF('Support - Calculation Detail'!D2279="","",'Support - Calculation Detail'!D2279)</f>
        <v>958794</v>
      </c>
      <c r="E2279">
        <f>IF('Support - Calculation Detail'!E2279="","",'Support - Calculation Detail'!E2279)</f>
        <v>0</v>
      </c>
      <c r="G2279">
        <f>IF('Support - Calculation Detail'!F2279="","",'Support - Calculation Detail'!F2279)</f>
        <v>958794</v>
      </c>
      <c r="H2279">
        <f>IF('Support - Calculation Detail'!G2279="","",'Support - Calculation Detail'!G2279)</f>
        <v>1.04</v>
      </c>
      <c r="I2279">
        <f>IF('Support - Calculation Detail'!H2279="","",'Support - Calculation Detail'!H2279)</f>
        <v>997146</v>
      </c>
      <c r="J2279">
        <f>IF('Support - Calculation Detail'!I2279="","",'Support - Calculation Detail'!I2279)</f>
        <v>0</v>
      </c>
      <c r="K2279">
        <f>IF('Support - Calculation Detail'!K2279="","",'Support - Calculation Detail'!K2279)</f>
        <v>997146</v>
      </c>
      <c r="L2279">
        <f>IF('Support - Calculation Detail'!L2279="","",'Support - Calculation Detail'!L2279)</f>
        <v>22880</v>
      </c>
      <c r="M2279">
        <f>IF('Support - Calculation Detail'!M2279="","",'Support - Calculation Detail'!M2279)</f>
        <v>0</v>
      </c>
      <c r="N2279">
        <f>IF('Support - Calculation Detail'!N2279="","",'Support - Calculation Detail'!N2279)</f>
        <v>0</v>
      </c>
      <c r="P2279">
        <f>IF('Support - Calculation Detail'!O2279="","",'Support - Calculation Detail'!O2279)</f>
        <v>1020026</v>
      </c>
      <c r="Q2279" t="b">
        <v>1</v>
      </c>
      <c r="R2279" t="str">
        <f t="shared" si="175"/>
        <v>6330455</v>
      </c>
      <c r="S2279" t="str">
        <f t="shared" si="176"/>
        <v>6330455-UT</v>
      </c>
      <c r="T2279" t="str">
        <f t="shared" si="177"/>
        <v>6330455-UT</v>
      </c>
      <c r="U2279" t="str">
        <f t="shared" si="178"/>
        <v>3</v>
      </c>
      <c r="V2279" t="str">
        <f t="shared" si="179"/>
        <v>UT</v>
      </c>
    </row>
    <row r="2280" spans="1:22" x14ac:dyDescent="0.35">
      <c r="A2280" t="str">
        <f>IF('Support - Calculation Detail'!A2280="","",LEFT('Support - Calculation Detail'!A2280,7)&amp;"-"&amp;RIGHT('Support - Calculation Detail'!A2280,2))</f>
        <v>6330455-FT</v>
      </c>
      <c r="B2280" t="str">
        <f>IF('Support - Calculation Detail'!C2280="","",'Support - Calculation Detail'!C2280)</f>
        <v>63</v>
      </c>
      <c r="C2280" t="str">
        <f>IF('Support - Calculation Detail'!B2280="","",'Support - Calculation Detail'!B2280)</f>
        <v>N</v>
      </c>
      <c r="D2280">
        <f>IF('Support - Calculation Detail'!D2280="","",'Support - Calculation Detail'!D2280)</f>
        <v>99053</v>
      </c>
      <c r="E2280">
        <f>IF('Support - Calculation Detail'!E2280="","",'Support - Calculation Detail'!E2280)</f>
        <v>0</v>
      </c>
      <c r="G2280">
        <f>IF('Support - Calculation Detail'!F2280="","",'Support - Calculation Detail'!F2280)</f>
        <v>99053</v>
      </c>
      <c r="H2280">
        <f>IF('Support - Calculation Detail'!G2280="","",'Support - Calculation Detail'!G2280)</f>
        <v>1.04</v>
      </c>
      <c r="I2280">
        <f>IF('Support - Calculation Detail'!H2280="","",'Support - Calculation Detail'!H2280)</f>
        <v>103015</v>
      </c>
      <c r="J2280">
        <f>IF('Support - Calculation Detail'!I2280="","",'Support - Calculation Detail'!I2280)</f>
        <v>0</v>
      </c>
      <c r="K2280">
        <f>IF('Support - Calculation Detail'!K2280="","",'Support - Calculation Detail'!K2280)</f>
        <v>103015</v>
      </c>
      <c r="L2280">
        <f>IF('Support - Calculation Detail'!L2280="","",'Support - Calculation Detail'!L2280)</f>
        <v>0</v>
      </c>
      <c r="M2280">
        <f>IF('Support - Calculation Detail'!M2280="","",'Support - Calculation Detail'!M2280)</f>
        <v>0</v>
      </c>
      <c r="N2280">
        <f>IF('Support - Calculation Detail'!N2280="","",'Support - Calculation Detail'!N2280)</f>
        <v>0</v>
      </c>
      <c r="P2280">
        <f>IF('Support - Calculation Detail'!O2280="","",'Support - Calculation Detail'!O2280)</f>
        <v>103015</v>
      </c>
      <c r="Q2280" t="b">
        <v>1</v>
      </c>
      <c r="R2280" t="str">
        <f t="shared" si="175"/>
        <v>6330455</v>
      </c>
      <c r="S2280" t="str">
        <f t="shared" si="176"/>
        <v>6330455-FT</v>
      </c>
      <c r="T2280" t="str">
        <f t="shared" si="177"/>
        <v>6330455-FT</v>
      </c>
      <c r="U2280" t="str">
        <f t="shared" si="178"/>
        <v>3</v>
      </c>
      <c r="V2280" t="str">
        <f t="shared" si="179"/>
        <v>FT</v>
      </c>
    </row>
    <row r="2281" spans="1:22" x14ac:dyDescent="0.35">
      <c r="A2281" t="str">
        <f>IF('Support - Calculation Detail'!A2281="","",LEFT('Support - Calculation Detail'!A2281,7)&amp;"-"&amp;RIGHT('Support - Calculation Detail'!A2281,2))</f>
        <v>6330825-UT</v>
      </c>
      <c r="B2281" t="str">
        <f>IF('Support - Calculation Detail'!C2281="","",'Support - Calculation Detail'!C2281)</f>
        <v>63</v>
      </c>
      <c r="C2281" t="str">
        <f>IF('Support - Calculation Detail'!B2281="","",'Support - Calculation Detail'!B2281)</f>
        <v>N</v>
      </c>
      <c r="D2281">
        <f>IF('Support - Calculation Detail'!D2281="","",'Support - Calculation Detail'!D2281)</f>
        <v>23825</v>
      </c>
      <c r="E2281">
        <f>IF('Support - Calculation Detail'!E2281="","",'Support - Calculation Detail'!E2281)</f>
        <v>0</v>
      </c>
      <c r="G2281">
        <f>IF('Support - Calculation Detail'!F2281="","",'Support - Calculation Detail'!F2281)</f>
        <v>23825</v>
      </c>
      <c r="H2281">
        <f>IF('Support - Calculation Detail'!G2281="","",'Support - Calculation Detail'!G2281)</f>
        <v>1.04</v>
      </c>
      <c r="I2281">
        <f>IF('Support - Calculation Detail'!H2281="","",'Support - Calculation Detail'!H2281)</f>
        <v>24778</v>
      </c>
      <c r="J2281">
        <f>IF('Support - Calculation Detail'!I2281="","",'Support - Calculation Detail'!I2281)</f>
        <v>0</v>
      </c>
      <c r="K2281">
        <f>IF('Support - Calculation Detail'!K2281="","",'Support - Calculation Detail'!K2281)</f>
        <v>24778</v>
      </c>
      <c r="L2281">
        <f>IF('Support - Calculation Detail'!L2281="","",'Support - Calculation Detail'!L2281)</f>
        <v>982</v>
      </c>
      <c r="M2281">
        <f>IF('Support - Calculation Detail'!M2281="","",'Support - Calculation Detail'!M2281)</f>
        <v>0</v>
      </c>
      <c r="N2281">
        <f>IF('Support - Calculation Detail'!N2281="","",'Support - Calculation Detail'!N2281)</f>
        <v>0</v>
      </c>
      <c r="P2281">
        <f>IF('Support - Calculation Detail'!O2281="","",'Support - Calculation Detail'!O2281)</f>
        <v>25760</v>
      </c>
      <c r="Q2281" t="b">
        <v>1</v>
      </c>
      <c r="R2281" t="str">
        <f t="shared" si="175"/>
        <v>6330825</v>
      </c>
      <c r="S2281" t="str">
        <f t="shared" si="176"/>
        <v>6330825-UT</v>
      </c>
      <c r="T2281" t="str">
        <f t="shared" si="177"/>
        <v>6330825-UT</v>
      </c>
      <c r="U2281" t="str">
        <f t="shared" si="178"/>
        <v>3</v>
      </c>
      <c r="V2281" t="str">
        <f t="shared" si="179"/>
        <v>UT</v>
      </c>
    </row>
    <row r="2282" spans="1:22" x14ac:dyDescent="0.35">
      <c r="A2282" t="str">
        <f>IF('Support - Calculation Detail'!A2282="","",LEFT('Support - Calculation Detail'!A2282,7)&amp;"-"&amp;RIGHT('Support - Calculation Detail'!A2282,2))</f>
        <v>6330826-UT</v>
      </c>
      <c r="B2282" t="str">
        <f>IF('Support - Calculation Detail'!C2282="","",'Support - Calculation Detail'!C2282)</f>
        <v>63</v>
      </c>
      <c r="C2282" t="str">
        <f>IF('Support - Calculation Detail'!B2282="","",'Support - Calculation Detail'!B2282)</f>
        <v>N</v>
      </c>
      <c r="D2282">
        <f>IF('Support - Calculation Detail'!D2282="","",'Support - Calculation Detail'!D2282)</f>
        <v>213823</v>
      </c>
      <c r="E2282">
        <f>IF('Support - Calculation Detail'!E2282="","",'Support - Calculation Detail'!E2282)</f>
        <v>0</v>
      </c>
      <c r="G2282">
        <f>IF('Support - Calculation Detail'!F2282="","",'Support - Calculation Detail'!F2282)</f>
        <v>213823</v>
      </c>
      <c r="H2282">
        <f>IF('Support - Calculation Detail'!G2282="","",'Support - Calculation Detail'!G2282)</f>
        <v>1.04</v>
      </c>
      <c r="I2282">
        <f>IF('Support - Calculation Detail'!H2282="","",'Support - Calculation Detail'!H2282)</f>
        <v>222376</v>
      </c>
      <c r="J2282">
        <f>IF('Support - Calculation Detail'!I2282="","",'Support - Calculation Detail'!I2282)</f>
        <v>0</v>
      </c>
      <c r="K2282">
        <f>IF('Support - Calculation Detail'!K2282="","",'Support - Calculation Detail'!K2282)</f>
        <v>222376</v>
      </c>
      <c r="L2282">
        <f>IF('Support - Calculation Detail'!L2282="","",'Support - Calculation Detail'!L2282)</f>
        <v>3342</v>
      </c>
      <c r="M2282">
        <f>IF('Support - Calculation Detail'!M2282="","",'Support - Calculation Detail'!M2282)</f>
        <v>0</v>
      </c>
      <c r="N2282">
        <f>IF('Support - Calculation Detail'!N2282="","",'Support - Calculation Detail'!N2282)</f>
        <v>0</v>
      </c>
      <c r="P2282">
        <f>IF('Support - Calculation Detail'!O2282="","",'Support - Calculation Detail'!O2282)</f>
        <v>225718</v>
      </c>
      <c r="Q2282" t="b">
        <v>1</v>
      </c>
      <c r="R2282" t="str">
        <f t="shared" si="175"/>
        <v>6330826</v>
      </c>
      <c r="S2282" t="str">
        <f t="shared" si="176"/>
        <v>6330826-UT</v>
      </c>
      <c r="T2282" t="str">
        <f t="shared" si="177"/>
        <v>6330826-UT</v>
      </c>
      <c r="U2282" t="str">
        <f t="shared" si="178"/>
        <v>3</v>
      </c>
      <c r="V2282" t="str">
        <f t="shared" si="179"/>
        <v>UT</v>
      </c>
    </row>
    <row r="2283" spans="1:22" x14ac:dyDescent="0.35">
      <c r="A2283" t="str">
        <f>IF('Support - Calculation Detail'!A2283="","",LEFT('Support - Calculation Detail'!A2283,7)&amp;"-"&amp;RIGHT('Support - Calculation Detail'!A2283,2))</f>
        <v>6360964-UT</v>
      </c>
      <c r="B2283" t="str">
        <f>IF('Support - Calculation Detail'!C2283="","",'Support - Calculation Detail'!C2283)</f>
        <v>63</v>
      </c>
      <c r="C2283" t="str">
        <f>IF('Support - Calculation Detail'!B2283="","",'Support - Calculation Detail'!B2283)</f>
        <v>N</v>
      </c>
      <c r="D2283">
        <f>IF('Support - Calculation Detail'!D2283="","",'Support - Calculation Detail'!D2283)</f>
        <v>202942</v>
      </c>
      <c r="E2283">
        <f>IF('Support - Calculation Detail'!E2283="","",'Support - Calculation Detail'!E2283)</f>
        <v>0</v>
      </c>
      <c r="G2283">
        <f>IF('Support - Calculation Detail'!F2283="","",'Support - Calculation Detail'!F2283)</f>
        <v>202942</v>
      </c>
      <c r="H2283">
        <f>IF('Support - Calculation Detail'!G2283="","",'Support - Calculation Detail'!G2283)</f>
        <v>1.04</v>
      </c>
      <c r="I2283">
        <f>IF('Support - Calculation Detail'!H2283="","",'Support - Calculation Detail'!H2283)</f>
        <v>211060</v>
      </c>
      <c r="J2283">
        <f>IF('Support - Calculation Detail'!I2283="","",'Support - Calculation Detail'!I2283)</f>
        <v>0</v>
      </c>
      <c r="K2283">
        <f>IF('Support - Calculation Detail'!K2283="","",'Support - Calculation Detail'!K2283)</f>
        <v>211060</v>
      </c>
      <c r="L2283">
        <f>IF('Support - Calculation Detail'!L2283="","",'Support - Calculation Detail'!L2283)</f>
        <v>0</v>
      </c>
      <c r="M2283">
        <f>IF('Support - Calculation Detail'!M2283="","",'Support - Calculation Detail'!M2283)</f>
        <v>0</v>
      </c>
      <c r="N2283">
        <f>IF('Support - Calculation Detail'!N2283="","",'Support - Calculation Detail'!N2283)</f>
        <v>0</v>
      </c>
      <c r="P2283">
        <f>IF('Support - Calculation Detail'!O2283="","",'Support - Calculation Detail'!O2283)</f>
        <v>211060</v>
      </c>
      <c r="Q2283" t="b">
        <v>1</v>
      </c>
      <c r="R2283" t="str">
        <f t="shared" si="175"/>
        <v>6360964</v>
      </c>
      <c r="S2283" t="str">
        <f t="shared" si="176"/>
        <v>6360964-UT</v>
      </c>
      <c r="T2283" t="str">
        <f t="shared" si="177"/>
        <v>6360964-UT</v>
      </c>
      <c r="U2283" t="str">
        <f t="shared" si="178"/>
        <v>6</v>
      </c>
      <c r="V2283" t="str">
        <f t="shared" si="179"/>
        <v>UT</v>
      </c>
    </row>
    <row r="2284" spans="1:22" x14ac:dyDescent="0.35">
      <c r="A2284" t="str">
        <f>IF('Support - Calculation Detail'!A2284="","",LEFT('Support - Calculation Detail'!A2284,7)&amp;"-"&amp;RIGHT('Support - Calculation Detail'!A2284,2))</f>
        <v>6360968-UT</v>
      </c>
      <c r="B2284" t="str">
        <f>IF('Support - Calculation Detail'!C2284="","",'Support - Calculation Detail'!C2284)</f>
        <v>63</v>
      </c>
      <c r="C2284" t="str">
        <f>IF('Support - Calculation Detail'!B2284="","",'Support - Calculation Detail'!B2284)</f>
        <v>N</v>
      </c>
      <c r="D2284">
        <f>IF('Support - Calculation Detail'!D2284="","",'Support - Calculation Detail'!D2284)</f>
        <v>130334</v>
      </c>
      <c r="E2284">
        <f>IF('Support - Calculation Detail'!E2284="","",'Support - Calculation Detail'!E2284)</f>
        <v>0</v>
      </c>
      <c r="G2284">
        <f>IF('Support - Calculation Detail'!F2284="","",'Support - Calculation Detail'!F2284)</f>
        <v>130334</v>
      </c>
      <c r="H2284">
        <f>IF('Support - Calculation Detail'!G2284="","",'Support - Calculation Detail'!G2284)</f>
        <v>1.04</v>
      </c>
      <c r="I2284">
        <f>IF('Support - Calculation Detail'!H2284="","",'Support - Calculation Detail'!H2284)</f>
        <v>135547</v>
      </c>
      <c r="J2284">
        <f>IF('Support - Calculation Detail'!I2284="","",'Support - Calculation Detail'!I2284)</f>
        <v>0</v>
      </c>
      <c r="K2284">
        <f>IF('Support - Calculation Detail'!K2284="","",'Support - Calculation Detail'!K2284)</f>
        <v>135547</v>
      </c>
      <c r="L2284">
        <f>IF('Support - Calculation Detail'!L2284="","",'Support - Calculation Detail'!L2284)</f>
        <v>0</v>
      </c>
      <c r="M2284">
        <f>IF('Support - Calculation Detail'!M2284="","",'Support - Calculation Detail'!M2284)</f>
        <v>0</v>
      </c>
      <c r="N2284">
        <f>IF('Support - Calculation Detail'!N2284="","",'Support - Calculation Detail'!N2284)</f>
        <v>0</v>
      </c>
      <c r="P2284">
        <f>IF('Support - Calculation Detail'!O2284="","",'Support - Calculation Detail'!O2284)</f>
        <v>135547</v>
      </c>
      <c r="Q2284" t="b">
        <v>1</v>
      </c>
      <c r="R2284" t="str">
        <f t="shared" si="175"/>
        <v>6360968</v>
      </c>
      <c r="S2284" t="str">
        <f t="shared" si="176"/>
        <v>6360968-UT</v>
      </c>
      <c r="T2284" t="str">
        <f t="shared" si="177"/>
        <v>6360968-UT</v>
      </c>
      <c r="U2284" t="str">
        <f t="shared" si="178"/>
        <v>6</v>
      </c>
      <c r="V2284" t="str">
        <f t="shared" si="179"/>
        <v>UT</v>
      </c>
    </row>
    <row r="2285" spans="1:22" x14ac:dyDescent="0.35">
      <c r="A2285" t="str">
        <f>IF('Support - Calculation Detail'!A2285="","",LEFT('Support - Calculation Detail'!A2285,7)&amp;"-"&amp;RIGHT('Support - Calculation Detail'!A2285,2))</f>
        <v>6361065-UT</v>
      </c>
      <c r="B2285" t="str">
        <f>IF('Support - Calculation Detail'!C2285="","",'Support - Calculation Detail'!C2285)</f>
        <v>63</v>
      </c>
      <c r="C2285" t="str">
        <f>IF('Support - Calculation Detail'!B2285="","",'Support - Calculation Detail'!B2285)</f>
        <v>N</v>
      </c>
      <c r="D2285">
        <f>IF('Support - Calculation Detail'!D2285="","",'Support - Calculation Detail'!D2285)</f>
        <v>0</v>
      </c>
      <c r="E2285">
        <f>IF('Support - Calculation Detail'!E2285="","",'Support - Calculation Detail'!E2285)</f>
        <v>0</v>
      </c>
      <c r="G2285">
        <f>IF('Support - Calculation Detail'!F2285="","",'Support - Calculation Detail'!F2285)</f>
        <v>0</v>
      </c>
      <c r="H2285">
        <f>IF('Support - Calculation Detail'!G2285="","",'Support - Calculation Detail'!G2285)</f>
        <v>1.04</v>
      </c>
      <c r="I2285">
        <f>IF('Support - Calculation Detail'!H2285="","",'Support - Calculation Detail'!H2285)</f>
        <v>0</v>
      </c>
      <c r="J2285">
        <f>IF('Support - Calculation Detail'!I2285="","",'Support - Calculation Detail'!I2285)</f>
        <v>0</v>
      </c>
      <c r="K2285">
        <f>IF('Support - Calculation Detail'!K2285="","",'Support - Calculation Detail'!K2285)</f>
        <v>0</v>
      </c>
      <c r="L2285">
        <f>IF('Support - Calculation Detail'!L2285="","",'Support - Calculation Detail'!L2285)</f>
        <v>0</v>
      </c>
      <c r="M2285">
        <f>IF('Support - Calculation Detail'!M2285="","",'Support - Calculation Detail'!M2285)</f>
        <v>0</v>
      </c>
      <c r="N2285">
        <f>IF('Support - Calculation Detail'!N2285="","",'Support - Calculation Detail'!N2285)</f>
        <v>0</v>
      </c>
      <c r="P2285">
        <f>IF('Support - Calculation Detail'!O2285="","",'Support - Calculation Detail'!O2285)</f>
        <v>0</v>
      </c>
      <c r="Q2285" t="b">
        <v>1</v>
      </c>
      <c r="R2285" t="str">
        <f t="shared" si="175"/>
        <v>6361065</v>
      </c>
      <c r="S2285" t="str">
        <f t="shared" si="176"/>
        <v>6361065-UT</v>
      </c>
      <c r="T2285" t="str">
        <f t="shared" si="177"/>
        <v>6361065-UT</v>
      </c>
      <c r="U2285" t="str">
        <f t="shared" si="178"/>
        <v>6</v>
      </c>
      <c r="V2285" t="str">
        <f t="shared" si="179"/>
        <v>UT</v>
      </c>
    </row>
    <row r="2286" spans="1:22" x14ac:dyDescent="0.35">
      <c r="A2286" t="str">
        <f>IF('Support - Calculation Detail'!A2286="","",LEFT('Support - Calculation Detail'!A2286,7)&amp;"-"&amp;RIGHT('Support - Calculation Detail'!A2286,2))</f>
        <v>6346445-SO</v>
      </c>
      <c r="B2286" t="str">
        <f>IF('Support - Calculation Detail'!C2286="","",'Support - Calculation Detail'!C2286)</f>
        <v>63</v>
      </c>
      <c r="C2286" t="str">
        <f>IF('Support - Calculation Detail'!B2286="","",'Support - Calculation Detail'!B2286)</f>
        <v>N</v>
      </c>
      <c r="D2286">
        <f>IF('Support - Calculation Detail'!D2286="","",'Support - Calculation Detail'!D2286)</f>
        <v>7207486</v>
      </c>
      <c r="E2286">
        <f>IF('Support - Calculation Detail'!E2286="","",'Support - Calculation Detail'!E2286)</f>
        <v>0</v>
      </c>
      <c r="G2286">
        <f>IF('Support - Calculation Detail'!F2286="","",'Support - Calculation Detail'!F2286)</f>
        <v>7207486</v>
      </c>
      <c r="H2286">
        <f>IF('Support - Calculation Detail'!G2286="","",'Support - Calculation Detail'!G2286)</f>
        <v>1.04</v>
      </c>
      <c r="I2286">
        <f>IF('Support - Calculation Detail'!H2286="","",'Support - Calculation Detail'!H2286)</f>
        <v>7495785</v>
      </c>
      <c r="J2286">
        <f>IF('Support - Calculation Detail'!I2286="","",'Support - Calculation Detail'!I2286)</f>
        <v>0</v>
      </c>
      <c r="K2286">
        <f>IF('Support - Calculation Detail'!K2286="","",'Support - Calculation Detail'!K2286)</f>
        <v>7495785</v>
      </c>
      <c r="L2286">
        <f>IF('Support - Calculation Detail'!L2286="","",'Support - Calculation Detail'!L2286)</f>
        <v>0</v>
      </c>
      <c r="M2286">
        <f>IF('Support - Calculation Detail'!M2286="","",'Support - Calculation Detail'!M2286)</f>
        <v>0</v>
      </c>
      <c r="N2286">
        <f>IF('Support - Calculation Detail'!N2286="","",'Support - Calculation Detail'!N2286)</f>
        <v>0</v>
      </c>
      <c r="P2286">
        <f>IF('Support - Calculation Detail'!O2286="","",'Support - Calculation Detail'!O2286)</f>
        <v>7495785</v>
      </c>
      <c r="Q2286" t="b">
        <v>1</v>
      </c>
      <c r="R2286" t="str">
        <f t="shared" si="175"/>
        <v>6346445</v>
      </c>
      <c r="S2286" t="str">
        <f t="shared" si="176"/>
        <v>6346445-SO</v>
      </c>
      <c r="T2286" t="str">
        <f t="shared" si="177"/>
        <v>6346445-SO</v>
      </c>
      <c r="U2286" t="str">
        <f t="shared" si="178"/>
        <v>4</v>
      </c>
      <c r="V2286" t="str">
        <f t="shared" si="179"/>
        <v>SO</v>
      </c>
    </row>
    <row r="2287" spans="1:22" x14ac:dyDescent="0.35">
      <c r="A2287" t="str">
        <f>IF('Support - Calculation Detail'!A2287="","",LEFT('Support - Calculation Detail'!A2287,7)&amp;"-"&amp;RIGHT('Support - Calculation Detail'!A2287,2))</f>
        <v>6410000-UT</v>
      </c>
      <c r="B2287" t="str">
        <f>IF('Support - Calculation Detail'!C2287="","",'Support - Calculation Detail'!C2287)</f>
        <v>64</v>
      </c>
      <c r="C2287" t="str">
        <f>IF('Support - Calculation Detail'!B2287="","",'Support - Calculation Detail'!B2287)</f>
        <v>N</v>
      </c>
      <c r="D2287">
        <f>IF('Support - Calculation Detail'!D2287="","",'Support - Calculation Detail'!D2287)</f>
        <v>45930900</v>
      </c>
      <c r="E2287">
        <f>IF('Support - Calculation Detail'!E2287="","",'Support - Calculation Detail'!E2287)</f>
        <v>0</v>
      </c>
      <c r="G2287">
        <f>IF('Support - Calculation Detail'!F2287="","",'Support - Calculation Detail'!F2287)</f>
        <v>45930900</v>
      </c>
      <c r="H2287">
        <f>IF('Support - Calculation Detail'!G2287="","",'Support - Calculation Detail'!G2287)</f>
        <v>1.04</v>
      </c>
      <c r="I2287">
        <f>IF('Support - Calculation Detail'!H2287="","",'Support - Calculation Detail'!H2287)</f>
        <v>47768136</v>
      </c>
      <c r="J2287">
        <f>IF('Support - Calculation Detail'!I2287="","",'Support - Calculation Detail'!I2287)</f>
        <v>0</v>
      </c>
      <c r="K2287">
        <f>IF('Support - Calculation Detail'!K2287="","",'Support - Calculation Detail'!K2287)</f>
        <v>47768136</v>
      </c>
      <c r="L2287">
        <f>IF('Support - Calculation Detail'!L2287="","",'Support - Calculation Detail'!L2287)</f>
        <v>2843678</v>
      </c>
      <c r="M2287">
        <f>IF('Support - Calculation Detail'!M2287="","",'Support - Calculation Detail'!M2287)</f>
        <v>3056076</v>
      </c>
      <c r="N2287">
        <f>IF('Support - Calculation Detail'!N2287="","",'Support - Calculation Detail'!N2287)</f>
        <v>4423134.2443101769</v>
      </c>
      <c r="P2287">
        <f>IF('Support - Calculation Detail'!O2287="","",'Support - Calculation Detail'!O2287)</f>
        <v>58091024.244310178</v>
      </c>
      <c r="Q2287" t="b">
        <v>1</v>
      </c>
      <c r="R2287" t="str">
        <f t="shared" si="175"/>
        <v>6410000</v>
      </c>
      <c r="S2287" t="str">
        <f t="shared" si="176"/>
        <v>6410000-UT</v>
      </c>
      <c r="T2287" t="str">
        <f t="shared" si="177"/>
        <v>6410000-UT</v>
      </c>
      <c r="U2287" t="str">
        <f t="shared" si="178"/>
        <v>1</v>
      </c>
      <c r="V2287" t="str">
        <f t="shared" si="179"/>
        <v>UT</v>
      </c>
    </row>
    <row r="2288" spans="1:22" x14ac:dyDescent="0.35">
      <c r="A2288" t="str">
        <f>IF('Support - Calculation Detail'!A2288="","",LEFT('Support - Calculation Detail'!A2288,7)&amp;"-"&amp;RIGHT('Support - Calculation Detail'!A2288,2))</f>
        <v>6420001-TF</v>
      </c>
      <c r="B2288" t="str">
        <f>IF('Support - Calculation Detail'!C2288="","",'Support - Calculation Detail'!C2288)</f>
        <v>64</v>
      </c>
      <c r="C2288" t="str">
        <f>IF('Support - Calculation Detail'!B2288="","",'Support - Calculation Detail'!B2288)</f>
        <v>N</v>
      </c>
      <c r="D2288">
        <f>IF('Support - Calculation Detail'!D2288="","",'Support - Calculation Detail'!D2288)</f>
        <v>55673</v>
      </c>
      <c r="E2288">
        <f>IF('Support - Calculation Detail'!E2288="","",'Support - Calculation Detail'!E2288)</f>
        <v>0</v>
      </c>
      <c r="G2288">
        <f>IF('Support - Calculation Detail'!F2288="","",'Support - Calculation Detail'!F2288)</f>
        <v>55673</v>
      </c>
      <c r="H2288">
        <f>IF('Support - Calculation Detail'!G2288="","",'Support - Calculation Detail'!G2288)</f>
        <v>1.04</v>
      </c>
      <c r="I2288">
        <f>IF('Support - Calculation Detail'!H2288="","",'Support - Calculation Detail'!H2288)</f>
        <v>57900</v>
      </c>
      <c r="J2288">
        <f>IF('Support - Calculation Detail'!I2288="","",'Support - Calculation Detail'!I2288)</f>
        <v>0</v>
      </c>
      <c r="K2288">
        <f>IF('Support - Calculation Detail'!K2288="","",'Support - Calculation Detail'!K2288)</f>
        <v>57900</v>
      </c>
      <c r="L2288">
        <f>IF('Support - Calculation Detail'!L2288="","",'Support - Calculation Detail'!L2288)</f>
        <v>0</v>
      </c>
      <c r="M2288">
        <f>IF('Support - Calculation Detail'!M2288="","",'Support - Calculation Detail'!M2288)</f>
        <v>0</v>
      </c>
      <c r="N2288">
        <f>IF('Support - Calculation Detail'!N2288="","",'Support - Calculation Detail'!N2288)</f>
        <v>0</v>
      </c>
      <c r="P2288">
        <f>IF('Support - Calculation Detail'!O2288="","",'Support - Calculation Detail'!O2288)</f>
        <v>57900</v>
      </c>
      <c r="Q2288" t="b">
        <v>1</v>
      </c>
      <c r="R2288" t="str">
        <f t="shared" si="175"/>
        <v>6420001</v>
      </c>
      <c r="S2288" t="str">
        <f t="shared" si="176"/>
        <v>6420001-TF</v>
      </c>
      <c r="T2288" t="str">
        <f t="shared" si="177"/>
        <v>6420001-TF</v>
      </c>
      <c r="U2288" t="str">
        <f t="shared" si="178"/>
        <v>2</v>
      </c>
      <c r="V2288" t="str">
        <f t="shared" si="179"/>
        <v>TF</v>
      </c>
    </row>
    <row r="2289" spans="1:22" x14ac:dyDescent="0.35">
      <c r="A2289" t="str">
        <f>IF('Support - Calculation Detail'!A2289="","",LEFT('Support - Calculation Detail'!A2289,7)&amp;"-"&amp;RIGHT('Support - Calculation Detail'!A2289,2))</f>
        <v>6420001-UT</v>
      </c>
      <c r="B2289" t="str">
        <f>IF('Support - Calculation Detail'!C2289="","",'Support - Calculation Detail'!C2289)</f>
        <v>64</v>
      </c>
      <c r="C2289" t="str">
        <f>IF('Support - Calculation Detail'!B2289="","",'Support - Calculation Detail'!B2289)</f>
        <v>N</v>
      </c>
      <c r="D2289">
        <f>IF('Support - Calculation Detail'!D2289="","",'Support - Calculation Detail'!D2289)</f>
        <v>179591</v>
      </c>
      <c r="E2289">
        <f>IF('Support - Calculation Detail'!E2289="","",'Support - Calculation Detail'!E2289)</f>
        <v>0</v>
      </c>
      <c r="G2289">
        <f>IF('Support - Calculation Detail'!F2289="","",'Support - Calculation Detail'!F2289)</f>
        <v>179591</v>
      </c>
      <c r="H2289">
        <f>IF('Support - Calculation Detail'!G2289="","",'Support - Calculation Detail'!G2289)</f>
        <v>1.04</v>
      </c>
      <c r="I2289">
        <f>IF('Support - Calculation Detail'!H2289="","",'Support - Calculation Detail'!H2289)</f>
        <v>186775</v>
      </c>
      <c r="J2289">
        <f>IF('Support - Calculation Detail'!I2289="","",'Support - Calculation Detail'!I2289)</f>
        <v>0</v>
      </c>
      <c r="K2289">
        <f>IF('Support - Calculation Detail'!K2289="","",'Support - Calculation Detail'!K2289)</f>
        <v>186775</v>
      </c>
      <c r="L2289">
        <f>IF('Support - Calculation Detail'!L2289="","",'Support - Calculation Detail'!L2289)</f>
        <v>0</v>
      </c>
      <c r="M2289">
        <f>IF('Support - Calculation Detail'!M2289="","",'Support - Calculation Detail'!M2289)</f>
        <v>0</v>
      </c>
      <c r="N2289">
        <f>IF('Support - Calculation Detail'!N2289="","",'Support - Calculation Detail'!N2289)</f>
        <v>0</v>
      </c>
      <c r="P2289">
        <f>IF('Support - Calculation Detail'!O2289="","",'Support - Calculation Detail'!O2289)</f>
        <v>186775</v>
      </c>
      <c r="Q2289" t="b">
        <v>1</v>
      </c>
      <c r="R2289" t="str">
        <f t="shared" si="175"/>
        <v>6420001</v>
      </c>
      <c r="S2289" t="str">
        <f t="shared" si="176"/>
        <v>6420001-UT</v>
      </c>
      <c r="T2289" t="str">
        <f t="shared" si="177"/>
        <v>6420001-UT</v>
      </c>
      <c r="U2289" t="str">
        <f t="shared" si="178"/>
        <v>2</v>
      </c>
      <c r="V2289" t="str">
        <f t="shared" si="179"/>
        <v>UT</v>
      </c>
    </row>
    <row r="2290" spans="1:22" x14ac:dyDescent="0.35">
      <c r="A2290" t="str">
        <f>IF('Support - Calculation Detail'!A2290="","",LEFT('Support - Calculation Detail'!A2290,7)&amp;"-"&amp;RIGHT('Support - Calculation Detail'!A2290,2))</f>
        <v>6420002-UT</v>
      </c>
      <c r="B2290" t="str">
        <f>IF('Support - Calculation Detail'!C2290="","",'Support - Calculation Detail'!C2290)</f>
        <v>64</v>
      </c>
      <c r="C2290" t="str">
        <f>IF('Support - Calculation Detail'!B2290="","",'Support - Calculation Detail'!B2290)</f>
        <v>N</v>
      </c>
      <c r="D2290">
        <f>IF('Support - Calculation Detail'!D2290="","",'Support - Calculation Detail'!D2290)</f>
        <v>753732</v>
      </c>
      <c r="E2290">
        <f>IF('Support - Calculation Detail'!E2290="","",'Support - Calculation Detail'!E2290)</f>
        <v>0</v>
      </c>
      <c r="G2290">
        <f>IF('Support - Calculation Detail'!F2290="","",'Support - Calculation Detail'!F2290)</f>
        <v>753732</v>
      </c>
      <c r="H2290">
        <f>IF('Support - Calculation Detail'!G2290="","",'Support - Calculation Detail'!G2290)</f>
        <v>1.04</v>
      </c>
      <c r="I2290">
        <f>IF('Support - Calculation Detail'!H2290="","",'Support - Calculation Detail'!H2290)</f>
        <v>783881</v>
      </c>
      <c r="J2290">
        <f>IF('Support - Calculation Detail'!I2290="","",'Support - Calculation Detail'!I2290)</f>
        <v>0</v>
      </c>
      <c r="K2290">
        <f>IF('Support - Calculation Detail'!K2290="","",'Support - Calculation Detail'!K2290)</f>
        <v>783881</v>
      </c>
      <c r="L2290">
        <f>IF('Support - Calculation Detail'!L2290="","",'Support - Calculation Detail'!L2290)</f>
        <v>0</v>
      </c>
      <c r="M2290">
        <f>IF('Support - Calculation Detail'!M2290="","",'Support - Calculation Detail'!M2290)</f>
        <v>0</v>
      </c>
      <c r="N2290">
        <f>IF('Support - Calculation Detail'!N2290="","",'Support - Calculation Detail'!N2290)</f>
        <v>0</v>
      </c>
      <c r="P2290">
        <f>IF('Support - Calculation Detail'!O2290="","",'Support - Calculation Detail'!O2290)</f>
        <v>783881</v>
      </c>
      <c r="Q2290" t="b">
        <v>1</v>
      </c>
      <c r="R2290" t="str">
        <f t="shared" si="175"/>
        <v>6420002</v>
      </c>
      <c r="S2290" t="str">
        <f t="shared" si="176"/>
        <v>6420002-UT</v>
      </c>
      <c r="T2290" t="str">
        <f t="shared" si="177"/>
        <v>6420002-UT</v>
      </c>
      <c r="U2290" t="str">
        <f t="shared" si="178"/>
        <v>2</v>
      </c>
      <c r="V2290" t="str">
        <f t="shared" si="179"/>
        <v>UT</v>
      </c>
    </row>
    <row r="2291" spans="1:22" x14ac:dyDescent="0.35">
      <c r="A2291" t="str">
        <f>IF('Support - Calculation Detail'!A2291="","",LEFT('Support - Calculation Detail'!A2291,7)&amp;"-"&amp;RIGHT('Support - Calculation Detail'!A2291,2))</f>
        <v>6420003-TF</v>
      </c>
      <c r="B2291" t="str">
        <f>IF('Support - Calculation Detail'!C2291="","",'Support - Calculation Detail'!C2291)</f>
        <v>64</v>
      </c>
      <c r="C2291" t="str">
        <f>IF('Support - Calculation Detail'!B2291="","",'Support - Calculation Detail'!B2291)</f>
        <v>N</v>
      </c>
      <c r="D2291">
        <f>IF('Support - Calculation Detail'!D2291="","",'Support - Calculation Detail'!D2291)</f>
        <v>99627</v>
      </c>
      <c r="E2291">
        <f>IF('Support - Calculation Detail'!E2291="","",'Support - Calculation Detail'!E2291)</f>
        <v>0</v>
      </c>
      <c r="G2291">
        <f>IF('Support - Calculation Detail'!F2291="","",'Support - Calculation Detail'!F2291)</f>
        <v>99627</v>
      </c>
      <c r="H2291">
        <f>IF('Support - Calculation Detail'!G2291="","",'Support - Calculation Detail'!G2291)</f>
        <v>1.04</v>
      </c>
      <c r="I2291">
        <f>IF('Support - Calculation Detail'!H2291="","",'Support - Calculation Detail'!H2291)</f>
        <v>103612</v>
      </c>
      <c r="J2291">
        <f>IF('Support - Calculation Detail'!I2291="","",'Support - Calculation Detail'!I2291)</f>
        <v>0</v>
      </c>
      <c r="K2291">
        <f>IF('Support - Calculation Detail'!K2291="","",'Support - Calculation Detail'!K2291)</f>
        <v>103612</v>
      </c>
      <c r="L2291">
        <f>IF('Support - Calculation Detail'!L2291="","",'Support - Calculation Detail'!L2291)</f>
        <v>0</v>
      </c>
      <c r="M2291">
        <f>IF('Support - Calculation Detail'!M2291="","",'Support - Calculation Detail'!M2291)</f>
        <v>0</v>
      </c>
      <c r="N2291">
        <f>IF('Support - Calculation Detail'!N2291="","",'Support - Calculation Detail'!N2291)</f>
        <v>0</v>
      </c>
      <c r="P2291">
        <f>IF('Support - Calculation Detail'!O2291="","",'Support - Calculation Detail'!O2291)</f>
        <v>103612</v>
      </c>
      <c r="Q2291" t="b">
        <v>1</v>
      </c>
      <c r="R2291" t="str">
        <f t="shared" si="175"/>
        <v>6420003</v>
      </c>
      <c r="S2291" t="str">
        <f t="shared" si="176"/>
        <v>6420003-TF</v>
      </c>
      <c r="T2291" t="str">
        <f t="shared" si="177"/>
        <v>6420003-TF</v>
      </c>
      <c r="U2291" t="str">
        <f t="shared" si="178"/>
        <v>2</v>
      </c>
      <c r="V2291" t="str">
        <f t="shared" si="179"/>
        <v>TF</v>
      </c>
    </row>
    <row r="2292" spans="1:22" x14ac:dyDescent="0.35">
      <c r="A2292" t="str">
        <f>IF('Support - Calculation Detail'!A2292="","",LEFT('Support - Calculation Detail'!A2292,7)&amp;"-"&amp;RIGHT('Support - Calculation Detail'!A2292,2))</f>
        <v>6420003-UT</v>
      </c>
      <c r="B2292" t="str">
        <f>IF('Support - Calculation Detail'!C2292="","",'Support - Calculation Detail'!C2292)</f>
        <v>64</v>
      </c>
      <c r="C2292" t="str">
        <f>IF('Support - Calculation Detail'!B2292="","",'Support - Calculation Detail'!B2292)</f>
        <v>N</v>
      </c>
      <c r="D2292">
        <f>IF('Support - Calculation Detail'!D2292="","",'Support - Calculation Detail'!D2292)</f>
        <v>52339</v>
      </c>
      <c r="E2292">
        <f>IF('Support - Calculation Detail'!E2292="","",'Support - Calculation Detail'!E2292)</f>
        <v>0</v>
      </c>
      <c r="G2292">
        <f>IF('Support - Calculation Detail'!F2292="","",'Support - Calculation Detail'!F2292)</f>
        <v>52339</v>
      </c>
      <c r="H2292">
        <f>IF('Support - Calculation Detail'!G2292="","",'Support - Calculation Detail'!G2292)</f>
        <v>1.04</v>
      </c>
      <c r="I2292">
        <f>IF('Support - Calculation Detail'!H2292="","",'Support - Calculation Detail'!H2292)</f>
        <v>54433</v>
      </c>
      <c r="J2292">
        <f>IF('Support - Calculation Detail'!I2292="","",'Support - Calculation Detail'!I2292)</f>
        <v>0</v>
      </c>
      <c r="K2292">
        <f>IF('Support - Calculation Detail'!K2292="","",'Support - Calculation Detail'!K2292)</f>
        <v>54433</v>
      </c>
      <c r="L2292">
        <f>IF('Support - Calculation Detail'!L2292="","",'Support - Calculation Detail'!L2292)</f>
        <v>0</v>
      </c>
      <c r="M2292">
        <f>IF('Support - Calculation Detail'!M2292="","",'Support - Calculation Detail'!M2292)</f>
        <v>0</v>
      </c>
      <c r="N2292">
        <f>IF('Support - Calculation Detail'!N2292="","",'Support - Calculation Detail'!N2292)</f>
        <v>0</v>
      </c>
      <c r="P2292">
        <f>IF('Support - Calculation Detail'!O2292="","",'Support - Calculation Detail'!O2292)</f>
        <v>54433</v>
      </c>
      <c r="Q2292" t="b">
        <v>1</v>
      </c>
      <c r="R2292" t="str">
        <f t="shared" si="175"/>
        <v>6420003</v>
      </c>
      <c r="S2292" t="str">
        <f t="shared" si="176"/>
        <v>6420003-UT</v>
      </c>
      <c r="T2292" t="str">
        <f t="shared" si="177"/>
        <v>6420003-UT</v>
      </c>
      <c r="U2292" t="str">
        <f t="shared" si="178"/>
        <v>2</v>
      </c>
      <c r="V2292" t="str">
        <f t="shared" si="179"/>
        <v>UT</v>
      </c>
    </row>
    <row r="2293" spans="1:22" x14ac:dyDescent="0.35">
      <c r="A2293" t="str">
        <f>IF('Support - Calculation Detail'!A2293="","",LEFT('Support - Calculation Detail'!A2293,7)&amp;"-"&amp;RIGHT('Support - Calculation Detail'!A2293,2))</f>
        <v>6420004-TF</v>
      </c>
      <c r="B2293" t="str">
        <f>IF('Support - Calculation Detail'!C2293="","",'Support - Calculation Detail'!C2293)</f>
        <v>64</v>
      </c>
      <c r="C2293" t="str">
        <f>IF('Support - Calculation Detail'!B2293="","",'Support - Calculation Detail'!B2293)</f>
        <v>N</v>
      </c>
      <c r="D2293">
        <f>IF('Support - Calculation Detail'!D2293="","",'Support - Calculation Detail'!D2293)</f>
        <v>297638</v>
      </c>
      <c r="E2293">
        <f>IF('Support - Calculation Detail'!E2293="","",'Support - Calculation Detail'!E2293)</f>
        <v>0</v>
      </c>
      <c r="G2293">
        <f>IF('Support - Calculation Detail'!F2293="","",'Support - Calculation Detail'!F2293)</f>
        <v>297638</v>
      </c>
      <c r="H2293">
        <f>IF('Support - Calculation Detail'!G2293="","",'Support - Calculation Detail'!G2293)</f>
        <v>1.04</v>
      </c>
      <c r="I2293">
        <f>IF('Support - Calculation Detail'!H2293="","",'Support - Calculation Detail'!H2293)</f>
        <v>309544</v>
      </c>
      <c r="J2293">
        <f>IF('Support - Calculation Detail'!I2293="","",'Support - Calculation Detail'!I2293)</f>
        <v>0</v>
      </c>
      <c r="K2293">
        <f>IF('Support - Calculation Detail'!K2293="","",'Support - Calculation Detail'!K2293)</f>
        <v>309544</v>
      </c>
      <c r="L2293">
        <f>IF('Support - Calculation Detail'!L2293="","",'Support - Calculation Detail'!L2293)</f>
        <v>0</v>
      </c>
      <c r="M2293">
        <f>IF('Support - Calculation Detail'!M2293="","",'Support - Calculation Detail'!M2293)</f>
        <v>0</v>
      </c>
      <c r="N2293">
        <f>IF('Support - Calculation Detail'!N2293="","",'Support - Calculation Detail'!N2293)</f>
        <v>0</v>
      </c>
      <c r="P2293">
        <f>IF('Support - Calculation Detail'!O2293="","",'Support - Calculation Detail'!O2293)</f>
        <v>309544</v>
      </c>
      <c r="Q2293" t="b">
        <v>1</v>
      </c>
      <c r="R2293" t="str">
        <f t="shared" si="175"/>
        <v>6420004</v>
      </c>
      <c r="S2293" t="str">
        <f t="shared" si="176"/>
        <v>6420004-TF</v>
      </c>
      <c r="T2293" t="str">
        <f t="shared" si="177"/>
        <v>6420004-TF</v>
      </c>
      <c r="U2293" t="str">
        <f t="shared" si="178"/>
        <v>2</v>
      </c>
      <c r="V2293" t="str">
        <f t="shared" si="179"/>
        <v>TF</v>
      </c>
    </row>
    <row r="2294" spans="1:22" x14ac:dyDescent="0.35">
      <c r="A2294" t="str">
        <f>IF('Support - Calculation Detail'!A2294="","",LEFT('Support - Calculation Detail'!A2294,7)&amp;"-"&amp;RIGHT('Support - Calculation Detail'!A2294,2))</f>
        <v>6420004-UT</v>
      </c>
      <c r="B2294" t="str">
        <f>IF('Support - Calculation Detail'!C2294="","",'Support - Calculation Detail'!C2294)</f>
        <v>64</v>
      </c>
      <c r="C2294" t="str">
        <f>IF('Support - Calculation Detail'!B2294="","",'Support - Calculation Detail'!B2294)</f>
        <v>N</v>
      </c>
      <c r="D2294">
        <f>IF('Support - Calculation Detail'!D2294="","",'Support - Calculation Detail'!D2294)</f>
        <v>188926</v>
      </c>
      <c r="E2294">
        <f>IF('Support - Calculation Detail'!E2294="","",'Support - Calculation Detail'!E2294)</f>
        <v>0</v>
      </c>
      <c r="G2294">
        <f>IF('Support - Calculation Detail'!F2294="","",'Support - Calculation Detail'!F2294)</f>
        <v>188926</v>
      </c>
      <c r="H2294">
        <f>IF('Support - Calculation Detail'!G2294="","",'Support - Calculation Detail'!G2294)</f>
        <v>1.04</v>
      </c>
      <c r="I2294">
        <f>IF('Support - Calculation Detail'!H2294="","",'Support - Calculation Detail'!H2294)</f>
        <v>196483</v>
      </c>
      <c r="J2294">
        <f>IF('Support - Calculation Detail'!I2294="","",'Support - Calculation Detail'!I2294)</f>
        <v>0</v>
      </c>
      <c r="K2294">
        <f>IF('Support - Calculation Detail'!K2294="","",'Support - Calculation Detail'!K2294)</f>
        <v>196483</v>
      </c>
      <c r="L2294">
        <f>IF('Support - Calculation Detail'!L2294="","",'Support - Calculation Detail'!L2294)</f>
        <v>0</v>
      </c>
      <c r="M2294">
        <f>IF('Support - Calculation Detail'!M2294="","",'Support - Calculation Detail'!M2294)</f>
        <v>0</v>
      </c>
      <c r="N2294">
        <f>IF('Support - Calculation Detail'!N2294="","",'Support - Calculation Detail'!N2294)</f>
        <v>0</v>
      </c>
      <c r="P2294">
        <f>IF('Support - Calculation Detail'!O2294="","",'Support - Calculation Detail'!O2294)</f>
        <v>196483</v>
      </c>
      <c r="Q2294" t="b">
        <v>1</v>
      </c>
      <c r="R2294" t="str">
        <f t="shared" si="175"/>
        <v>6420004</v>
      </c>
      <c r="S2294" t="str">
        <f t="shared" si="176"/>
        <v>6420004-UT</v>
      </c>
      <c r="T2294" t="str">
        <f t="shared" si="177"/>
        <v>6420004-UT</v>
      </c>
      <c r="U2294" t="str">
        <f t="shared" si="178"/>
        <v>2</v>
      </c>
      <c r="V2294" t="str">
        <f t="shared" si="179"/>
        <v>UT</v>
      </c>
    </row>
    <row r="2295" spans="1:22" x14ac:dyDescent="0.35">
      <c r="A2295" t="str">
        <f>IF('Support - Calculation Detail'!A2295="","",LEFT('Support - Calculation Detail'!A2295,7)&amp;"-"&amp;RIGHT('Support - Calculation Detail'!A2295,2))</f>
        <v>6420005-TF</v>
      </c>
      <c r="B2295" t="str">
        <f>IF('Support - Calculation Detail'!C2295="","",'Support - Calculation Detail'!C2295)</f>
        <v>64</v>
      </c>
      <c r="C2295" t="str">
        <f>IF('Support - Calculation Detail'!B2295="","",'Support - Calculation Detail'!B2295)</f>
        <v>N</v>
      </c>
      <c r="D2295">
        <f>IF('Support - Calculation Detail'!D2295="","",'Support - Calculation Detail'!D2295)</f>
        <v>65670</v>
      </c>
      <c r="E2295">
        <f>IF('Support - Calculation Detail'!E2295="","",'Support - Calculation Detail'!E2295)</f>
        <v>0</v>
      </c>
      <c r="G2295">
        <f>IF('Support - Calculation Detail'!F2295="","",'Support - Calculation Detail'!F2295)</f>
        <v>65670</v>
      </c>
      <c r="H2295">
        <f>IF('Support - Calculation Detail'!G2295="","",'Support - Calculation Detail'!G2295)</f>
        <v>1.04</v>
      </c>
      <c r="I2295">
        <f>IF('Support - Calculation Detail'!H2295="","",'Support - Calculation Detail'!H2295)</f>
        <v>68297</v>
      </c>
      <c r="J2295">
        <f>IF('Support - Calculation Detail'!I2295="","",'Support - Calculation Detail'!I2295)</f>
        <v>0</v>
      </c>
      <c r="K2295">
        <f>IF('Support - Calculation Detail'!K2295="","",'Support - Calculation Detail'!K2295)</f>
        <v>68297</v>
      </c>
      <c r="L2295">
        <f>IF('Support - Calculation Detail'!L2295="","",'Support - Calculation Detail'!L2295)</f>
        <v>0</v>
      </c>
      <c r="M2295">
        <f>IF('Support - Calculation Detail'!M2295="","",'Support - Calculation Detail'!M2295)</f>
        <v>0</v>
      </c>
      <c r="N2295">
        <f>IF('Support - Calculation Detail'!N2295="","",'Support - Calculation Detail'!N2295)</f>
        <v>0</v>
      </c>
      <c r="P2295">
        <f>IF('Support - Calculation Detail'!O2295="","",'Support - Calculation Detail'!O2295)</f>
        <v>68297</v>
      </c>
      <c r="Q2295" t="b">
        <v>1</v>
      </c>
      <c r="R2295" t="str">
        <f t="shared" si="175"/>
        <v>6420005</v>
      </c>
      <c r="S2295" t="str">
        <f t="shared" si="176"/>
        <v>6420005-TF</v>
      </c>
      <c r="T2295" t="str">
        <f t="shared" si="177"/>
        <v>6420005-TF</v>
      </c>
      <c r="U2295" t="str">
        <f t="shared" si="178"/>
        <v>2</v>
      </c>
      <c r="V2295" t="str">
        <f t="shared" si="179"/>
        <v>TF</v>
      </c>
    </row>
    <row r="2296" spans="1:22" x14ac:dyDescent="0.35">
      <c r="A2296" t="str">
        <f>IF('Support - Calculation Detail'!A2296="","",LEFT('Support - Calculation Detail'!A2296,7)&amp;"-"&amp;RIGHT('Support - Calculation Detail'!A2296,2))</f>
        <v>6420005-UT</v>
      </c>
      <c r="B2296" t="str">
        <f>IF('Support - Calculation Detail'!C2296="","",'Support - Calculation Detail'!C2296)</f>
        <v>64</v>
      </c>
      <c r="C2296" t="str">
        <f>IF('Support - Calculation Detail'!B2296="","",'Support - Calculation Detail'!B2296)</f>
        <v>N</v>
      </c>
      <c r="D2296">
        <f>IF('Support - Calculation Detail'!D2296="","",'Support - Calculation Detail'!D2296)</f>
        <v>40674</v>
      </c>
      <c r="E2296">
        <f>IF('Support - Calculation Detail'!E2296="","",'Support - Calculation Detail'!E2296)</f>
        <v>0</v>
      </c>
      <c r="G2296">
        <f>IF('Support - Calculation Detail'!F2296="","",'Support - Calculation Detail'!F2296)</f>
        <v>40674</v>
      </c>
      <c r="H2296">
        <f>IF('Support - Calculation Detail'!G2296="","",'Support - Calculation Detail'!G2296)</f>
        <v>1.04</v>
      </c>
      <c r="I2296">
        <f>IF('Support - Calculation Detail'!H2296="","",'Support - Calculation Detail'!H2296)</f>
        <v>42301</v>
      </c>
      <c r="J2296">
        <f>IF('Support - Calculation Detail'!I2296="","",'Support - Calculation Detail'!I2296)</f>
        <v>0</v>
      </c>
      <c r="K2296">
        <f>IF('Support - Calculation Detail'!K2296="","",'Support - Calculation Detail'!K2296)</f>
        <v>42301</v>
      </c>
      <c r="L2296">
        <f>IF('Support - Calculation Detail'!L2296="","",'Support - Calculation Detail'!L2296)</f>
        <v>0</v>
      </c>
      <c r="M2296">
        <f>IF('Support - Calculation Detail'!M2296="","",'Support - Calculation Detail'!M2296)</f>
        <v>0</v>
      </c>
      <c r="N2296">
        <f>IF('Support - Calculation Detail'!N2296="","",'Support - Calculation Detail'!N2296)</f>
        <v>0</v>
      </c>
      <c r="P2296">
        <f>IF('Support - Calculation Detail'!O2296="","",'Support - Calculation Detail'!O2296)</f>
        <v>42301</v>
      </c>
      <c r="Q2296" t="b">
        <v>1</v>
      </c>
      <c r="R2296" t="str">
        <f t="shared" si="175"/>
        <v>6420005</v>
      </c>
      <c r="S2296" t="str">
        <f t="shared" si="176"/>
        <v>6420005-UT</v>
      </c>
      <c r="T2296" t="str">
        <f t="shared" si="177"/>
        <v>6420005-UT</v>
      </c>
      <c r="U2296" t="str">
        <f t="shared" si="178"/>
        <v>2</v>
      </c>
      <c r="V2296" t="str">
        <f t="shared" si="179"/>
        <v>UT</v>
      </c>
    </row>
    <row r="2297" spans="1:22" x14ac:dyDescent="0.35">
      <c r="A2297" t="str">
        <f>IF('Support - Calculation Detail'!A2297="","",LEFT('Support - Calculation Detail'!A2297,7)&amp;"-"&amp;RIGHT('Support - Calculation Detail'!A2297,2))</f>
        <v>6420006-TF</v>
      </c>
      <c r="B2297" t="str">
        <f>IF('Support - Calculation Detail'!C2297="","",'Support - Calculation Detail'!C2297)</f>
        <v>64</v>
      </c>
      <c r="C2297" t="str">
        <f>IF('Support - Calculation Detail'!B2297="","",'Support - Calculation Detail'!B2297)</f>
        <v>N</v>
      </c>
      <c r="D2297">
        <f>IF('Support - Calculation Detail'!D2297="","",'Support - Calculation Detail'!D2297)</f>
        <v>70517</v>
      </c>
      <c r="E2297">
        <f>IF('Support - Calculation Detail'!E2297="","",'Support - Calculation Detail'!E2297)</f>
        <v>0</v>
      </c>
      <c r="G2297">
        <f>IF('Support - Calculation Detail'!F2297="","",'Support - Calculation Detail'!F2297)</f>
        <v>70517</v>
      </c>
      <c r="H2297">
        <f>IF('Support - Calculation Detail'!G2297="","",'Support - Calculation Detail'!G2297)</f>
        <v>1.04</v>
      </c>
      <c r="I2297">
        <f>IF('Support - Calculation Detail'!H2297="","",'Support - Calculation Detail'!H2297)</f>
        <v>73338</v>
      </c>
      <c r="J2297">
        <f>IF('Support - Calculation Detail'!I2297="","",'Support - Calculation Detail'!I2297)</f>
        <v>0</v>
      </c>
      <c r="K2297">
        <f>IF('Support - Calculation Detail'!K2297="","",'Support - Calculation Detail'!K2297)</f>
        <v>73338</v>
      </c>
      <c r="L2297">
        <f>IF('Support - Calculation Detail'!L2297="","",'Support - Calculation Detail'!L2297)</f>
        <v>0</v>
      </c>
      <c r="M2297">
        <f>IF('Support - Calculation Detail'!M2297="","",'Support - Calculation Detail'!M2297)</f>
        <v>0</v>
      </c>
      <c r="N2297">
        <f>IF('Support - Calculation Detail'!N2297="","",'Support - Calculation Detail'!N2297)</f>
        <v>0</v>
      </c>
      <c r="P2297">
        <f>IF('Support - Calculation Detail'!O2297="","",'Support - Calculation Detail'!O2297)</f>
        <v>73338</v>
      </c>
      <c r="Q2297" t="b">
        <v>1</v>
      </c>
      <c r="R2297" t="str">
        <f t="shared" si="175"/>
        <v>6420006</v>
      </c>
      <c r="S2297" t="str">
        <f t="shared" si="176"/>
        <v>6420006-TF</v>
      </c>
      <c r="T2297" t="str">
        <f t="shared" si="177"/>
        <v>6420006-TF</v>
      </c>
      <c r="U2297" t="str">
        <f t="shared" si="178"/>
        <v>2</v>
      </c>
      <c r="V2297" t="str">
        <f t="shared" si="179"/>
        <v>TF</v>
      </c>
    </row>
    <row r="2298" spans="1:22" x14ac:dyDescent="0.35">
      <c r="A2298" t="str">
        <f>IF('Support - Calculation Detail'!A2298="","",LEFT('Support - Calculation Detail'!A2298,7)&amp;"-"&amp;RIGHT('Support - Calculation Detail'!A2298,2))</f>
        <v>6420006-UT</v>
      </c>
      <c r="B2298" t="str">
        <f>IF('Support - Calculation Detail'!C2298="","",'Support - Calculation Detail'!C2298)</f>
        <v>64</v>
      </c>
      <c r="C2298" t="str">
        <f>IF('Support - Calculation Detail'!B2298="","",'Support - Calculation Detail'!B2298)</f>
        <v>N</v>
      </c>
      <c r="D2298">
        <f>IF('Support - Calculation Detail'!D2298="","",'Support - Calculation Detail'!D2298)</f>
        <v>86319</v>
      </c>
      <c r="E2298">
        <f>IF('Support - Calculation Detail'!E2298="","",'Support - Calculation Detail'!E2298)</f>
        <v>0</v>
      </c>
      <c r="G2298">
        <f>IF('Support - Calculation Detail'!F2298="","",'Support - Calculation Detail'!F2298)</f>
        <v>86319</v>
      </c>
      <c r="H2298">
        <f>IF('Support - Calculation Detail'!G2298="","",'Support - Calculation Detail'!G2298)</f>
        <v>1.04</v>
      </c>
      <c r="I2298">
        <f>IF('Support - Calculation Detail'!H2298="","",'Support - Calculation Detail'!H2298)</f>
        <v>89772</v>
      </c>
      <c r="J2298">
        <f>IF('Support - Calculation Detail'!I2298="","",'Support - Calculation Detail'!I2298)</f>
        <v>0</v>
      </c>
      <c r="K2298">
        <f>IF('Support - Calculation Detail'!K2298="","",'Support - Calculation Detail'!K2298)</f>
        <v>89772</v>
      </c>
      <c r="L2298">
        <f>IF('Support - Calculation Detail'!L2298="","",'Support - Calculation Detail'!L2298)</f>
        <v>0</v>
      </c>
      <c r="M2298">
        <f>IF('Support - Calculation Detail'!M2298="","",'Support - Calculation Detail'!M2298)</f>
        <v>0</v>
      </c>
      <c r="N2298">
        <f>IF('Support - Calculation Detail'!N2298="","",'Support - Calculation Detail'!N2298)</f>
        <v>0</v>
      </c>
      <c r="P2298">
        <f>IF('Support - Calculation Detail'!O2298="","",'Support - Calculation Detail'!O2298)</f>
        <v>89772</v>
      </c>
      <c r="Q2298" t="b">
        <v>1</v>
      </c>
      <c r="R2298" t="str">
        <f t="shared" si="175"/>
        <v>6420006</v>
      </c>
      <c r="S2298" t="str">
        <f t="shared" si="176"/>
        <v>6420006-UT</v>
      </c>
      <c r="T2298" t="str">
        <f t="shared" si="177"/>
        <v>6420006-UT</v>
      </c>
      <c r="U2298" t="str">
        <f t="shared" si="178"/>
        <v>2</v>
      </c>
      <c r="V2298" t="str">
        <f t="shared" si="179"/>
        <v>UT</v>
      </c>
    </row>
    <row r="2299" spans="1:22" x14ac:dyDescent="0.35">
      <c r="A2299" t="str">
        <f>IF('Support - Calculation Detail'!A2299="","",LEFT('Support - Calculation Detail'!A2299,7)&amp;"-"&amp;RIGHT('Support - Calculation Detail'!A2299,2))</f>
        <v>6420007-TF</v>
      </c>
      <c r="B2299" t="str">
        <f>IF('Support - Calculation Detail'!C2299="","",'Support - Calculation Detail'!C2299)</f>
        <v>64</v>
      </c>
      <c r="C2299" t="str">
        <f>IF('Support - Calculation Detail'!B2299="","",'Support - Calculation Detail'!B2299)</f>
        <v>N</v>
      </c>
      <c r="D2299">
        <f>IF('Support - Calculation Detail'!D2299="","",'Support - Calculation Detail'!D2299)</f>
        <v>71083</v>
      </c>
      <c r="E2299">
        <f>IF('Support - Calculation Detail'!E2299="","",'Support - Calculation Detail'!E2299)</f>
        <v>0</v>
      </c>
      <c r="G2299">
        <f>IF('Support - Calculation Detail'!F2299="","",'Support - Calculation Detail'!F2299)</f>
        <v>71083</v>
      </c>
      <c r="H2299">
        <f>IF('Support - Calculation Detail'!G2299="","",'Support - Calculation Detail'!G2299)</f>
        <v>1.04</v>
      </c>
      <c r="I2299">
        <f>IF('Support - Calculation Detail'!H2299="","",'Support - Calculation Detail'!H2299)</f>
        <v>73926</v>
      </c>
      <c r="J2299">
        <f>IF('Support - Calculation Detail'!I2299="","",'Support - Calculation Detail'!I2299)</f>
        <v>0</v>
      </c>
      <c r="K2299">
        <f>IF('Support - Calculation Detail'!K2299="","",'Support - Calculation Detail'!K2299)</f>
        <v>73926</v>
      </c>
      <c r="L2299">
        <f>IF('Support - Calculation Detail'!L2299="","",'Support - Calculation Detail'!L2299)</f>
        <v>0</v>
      </c>
      <c r="M2299">
        <f>IF('Support - Calculation Detail'!M2299="","",'Support - Calculation Detail'!M2299)</f>
        <v>0</v>
      </c>
      <c r="N2299">
        <f>IF('Support - Calculation Detail'!N2299="","",'Support - Calculation Detail'!N2299)</f>
        <v>0</v>
      </c>
      <c r="P2299">
        <f>IF('Support - Calculation Detail'!O2299="","",'Support - Calculation Detail'!O2299)</f>
        <v>73926</v>
      </c>
      <c r="Q2299" t="b">
        <v>1</v>
      </c>
      <c r="R2299" t="str">
        <f t="shared" si="175"/>
        <v>6420007</v>
      </c>
      <c r="S2299" t="str">
        <f t="shared" si="176"/>
        <v>6420007-TF</v>
      </c>
      <c r="T2299" t="str">
        <f t="shared" si="177"/>
        <v>6420007-TF</v>
      </c>
      <c r="U2299" t="str">
        <f t="shared" si="178"/>
        <v>2</v>
      </c>
      <c r="V2299" t="str">
        <f t="shared" si="179"/>
        <v>TF</v>
      </c>
    </row>
    <row r="2300" spans="1:22" x14ac:dyDescent="0.35">
      <c r="A2300" t="str">
        <f>IF('Support - Calculation Detail'!A2300="","",LEFT('Support - Calculation Detail'!A2300,7)&amp;"-"&amp;RIGHT('Support - Calculation Detail'!A2300,2))</f>
        <v>6420007-UT</v>
      </c>
      <c r="B2300" t="str">
        <f>IF('Support - Calculation Detail'!C2300="","",'Support - Calculation Detail'!C2300)</f>
        <v>64</v>
      </c>
      <c r="C2300" t="str">
        <f>IF('Support - Calculation Detail'!B2300="","",'Support - Calculation Detail'!B2300)</f>
        <v>N</v>
      </c>
      <c r="D2300">
        <f>IF('Support - Calculation Detail'!D2300="","",'Support - Calculation Detail'!D2300)</f>
        <v>239923</v>
      </c>
      <c r="E2300">
        <f>IF('Support - Calculation Detail'!E2300="","",'Support - Calculation Detail'!E2300)</f>
        <v>0</v>
      </c>
      <c r="G2300">
        <f>IF('Support - Calculation Detail'!F2300="","",'Support - Calculation Detail'!F2300)</f>
        <v>239923</v>
      </c>
      <c r="H2300">
        <f>IF('Support - Calculation Detail'!G2300="","",'Support - Calculation Detail'!G2300)</f>
        <v>1.04</v>
      </c>
      <c r="I2300">
        <f>IF('Support - Calculation Detail'!H2300="","",'Support - Calculation Detail'!H2300)</f>
        <v>249520</v>
      </c>
      <c r="J2300">
        <f>IF('Support - Calculation Detail'!I2300="","",'Support - Calculation Detail'!I2300)</f>
        <v>0</v>
      </c>
      <c r="K2300">
        <f>IF('Support - Calculation Detail'!K2300="","",'Support - Calculation Detail'!K2300)</f>
        <v>249520</v>
      </c>
      <c r="L2300">
        <f>IF('Support - Calculation Detail'!L2300="","",'Support - Calculation Detail'!L2300)</f>
        <v>0</v>
      </c>
      <c r="M2300">
        <f>IF('Support - Calculation Detail'!M2300="","",'Support - Calculation Detail'!M2300)</f>
        <v>0</v>
      </c>
      <c r="N2300">
        <f>IF('Support - Calculation Detail'!N2300="","",'Support - Calculation Detail'!N2300)</f>
        <v>0</v>
      </c>
      <c r="P2300">
        <f>IF('Support - Calculation Detail'!O2300="","",'Support - Calculation Detail'!O2300)</f>
        <v>249520</v>
      </c>
      <c r="Q2300" t="b">
        <v>1</v>
      </c>
      <c r="R2300" t="str">
        <f t="shared" si="175"/>
        <v>6420007</v>
      </c>
      <c r="S2300" t="str">
        <f t="shared" si="176"/>
        <v>6420007-UT</v>
      </c>
      <c r="T2300" t="str">
        <f t="shared" si="177"/>
        <v>6420007-UT</v>
      </c>
      <c r="U2300" t="str">
        <f t="shared" si="178"/>
        <v>2</v>
      </c>
      <c r="V2300" t="str">
        <f t="shared" si="179"/>
        <v>UT</v>
      </c>
    </row>
    <row r="2301" spans="1:22" x14ac:dyDescent="0.35">
      <c r="A2301" t="str">
        <f>IF('Support - Calculation Detail'!A2301="","",LEFT('Support - Calculation Detail'!A2301,7)&amp;"-"&amp;RIGHT('Support - Calculation Detail'!A2301,2))</f>
        <v>6420008-TF</v>
      </c>
      <c r="B2301" t="str">
        <f>IF('Support - Calculation Detail'!C2301="","",'Support - Calculation Detail'!C2301)</f>
        <v>64</v>
      </c>
      <c r="C2301" t="str">
        <f>IF('Support - Calculation Detail'!B2301="","",'Support - Calculation Detail'!B2301)</f>
        <v>N</v>
      </c>
      <c r="D2301">
        <f>IF('Support - Calculation Detail'!D2301="","",'Support - Calculation Detail'!D2301)</f>
        <v>635584</v>
      </c>
      <c r="E2301">
        <f>IF('Support - Calculation Detail'!E2301="","",'Support - Calculation Detail'!E2301)</f>
        <v>0</v>
      </c>
      <c r="G2301">
        <f>IF('Support - Calculation Detail'!F2301="","",'Support - Calculation Detail'!F2301)</f>
        <v>635584</v>
      </c>
      <c r="H2301">
        <f>IF('Support - Calculation Detail'!G2301="","",'Support - Calculation Detail'!G2301)</f>
        <v>1.04</v>
      </c>
      <c r="I2301">
        <f>IF('Support - Calculation Detail'!H2301="","",'Support - Calculation Detail'!H2301)</f>
        <v>661007</v>
      </c>
      <c r="J2301">
        <f>IF('Support - Calculation Detail'!I2301="","",'Support - Calculation Detail'!I2301)</f>
        <v>0</v>
      </c>
      <c r="K2301">
        <f>IF('Support - Calculation Detail'!K2301="","",'Support - Calculation Detail'!K2301)</f>
        <v>661007</v>
      </c>
      <c r="L2301">
        <f>IF('Support - Calculation Detail'!L2301="","",'Support - Calculation Detail'!L2301)</f>
        <v>0</v>
      </c>
      <c r="M2301">
        <f>IF('Support - Calculation Detail'!M2301="","",'Support - Calculation Detail'!M2301)</f>
        <v>0</v>
      </c>
      <c r="N2301">
        <f>IF('Support - Calculation Detail'!N2301="","",'Support - Calculation Detail'!N2301)</f>
        <v>0</v>
      </c>
      <c r="P2301">
        <f>IF('Support - Calculation Detail'!O2301="","",'Support - Calculation Detail'!O2301)</f>
        <v>661007</v>
      </c>
      <c r="Q2301" t="b">
        <v>1</v>
      </c>
      <c r="R2301" t="str">
        <f t="shared" si="175"/>
        <v>6420008</v>
      </c>
      <c r="S2301" t="str">
        <f t="shared" si="176"/>
        <v>6420008-TF</v>
      </c>
      <c r="T2301" t="str">
        <f t="shared" si="177"/>
        <v>6420008-TF</v>
      </c>
      <c r="U2301" t="str">
        <f t="shared" si="178"/>
        <v>2</v>
      </c>
      <c r="V2301" t="str">
        <f t="shared" si="179"/>
        <v>TF</v>
      </c>
    </row>
    <row r="2302" spans="1:22" x14ac:dyDescent="0.35">
      <c r="A2302" t="str">
        <f>IF('Support - Calculation Detail'!A2302="","",LEFT('Support - Calculation Detail'!A2302,7)&amp;"-"&amp;RIGHT('Support - Calculation Detail'!A2302,2))</f>
        <v>6420008-UT</v>
      </c>
      <c r="B2302" t="str">
        <f>IF('Support - Calculation Detail'!C2302="","",'Support - Calculation Detail'!C2302)</f>
        <v>64</v>
      </c>
      <c r="C2302" t="str">
        <f>IF('Support - Calculation Detail'!B2302="","",'Support - Calculation Detail'!B2302)</f>
        <v>N</v>
      </c>
      <c r="D2302">
        <f>IF('Support - Calculation Detail'!D2302="","",'Support - Calculation Detail'!D2302)</f>
        <v>2223045</v>
      </c>
      <c r="E2302">
        <f>IF('Support - Calculation Detail'!E2302="","",'Support - Calculation Detail'!E2302)</f>
        <v>0</v>
      </c>
      <c r="G2302">
        <f>IF('Support - Calculation Detail'!F2302="","",'Support - Calculation Detail'!F2302)</f>
        <v>2223045</v>
      </c>
      <c r="H2302">
        <f>IF('Support - Calculation Detail'!G2302="","",'Support - Calculation Detail'!G2302)</f>
        <v>1.04</v>
      </c>
      <c r="I2302">
        <f>IF('Support - Calculation Detail'!H2302="","",'Support - Calculation Detail'!H2302)</f>
        <v>2311967</v>
      </c>
      <c r="J2302">
        <f>IF('Support - Calculation Detail'!I2302="","",'Support - Calculation Detail'!I2302)</f>
        <v>0</v>
      </c>
      <c r="K2302">
        <f>IF('Support - Calculation Detail'!K2302="","",'Support - Calculation Detail'!K2302)</f>
        <v>2311967</v>
      </c>
      <c r="L2302">
        <f>IF('Support - Calculation Detail'!L2302="","",'Support - Calculation Detail'!L2302)</f>
        <v>0</v>
      </c>
      <c r="M2302">
        <f>IF('Support - Calculation Detail'!M2302="","",'Support - Calculation Detail'!M2302)</f>
        <v>0</v>
      </c>
      <c r="N2302">
        <f>IF('Support - Calculation Detail'!N2302="","",'Support - Calculation Detail'!N2302)</f>
        <v>0</v>
      </c>
      <c r="P2302">
        <f>IF('Support - Calculation Detail'!O2302="","",'Support - Calculation Detail'!O2302)</f>
        <v>2311967</v>
      </c>
      <c r="Q2302" t="b">
        <v>1</v>
      </c>
      <c r="R2302" t="str">
        <f t="shared" si="175"/>
        <v>6420008</v>
      </c>
      <c r="S2302" t="str">
        <f t="shared" si="176"/>
        <v>6420008-UT</v>
      </c>
      <c r="T2302" t="str">
        <f t="shared" si="177"/>
        <v>6420008-UT</v>
      </c>
      <c r="U2302" t="str">
        <f t="shared" si="178"/>
        <v>2</v>
      </c>
      <c r="V2302" t="str">
        <f t="shared" si="179"/>
        <v>UT</v>
      </c>
    </row>
    <row r="2303" spans="1:22" x14ac:dyDescent="0.35">
      <c r="A2303" t="str">
        <f>IF('Support - Calculation Detail'!A2303="","",LEFT('Support - Calculation Detail'!A2303,7)&amp;"-"&amp;RIGHT('Support - Calculation Detail'!A2303,2))</f>
        <v>6420009-TF</v>
      </c>
      <c r="B2303" t="str">
        <f>IF('Support - Calculation Detail'!C2303="","",'Support - Calculation Detail'!C2303)</f>
        <v>64</v>
      </c>
      <c r="C2303" t="str">
        <f>IF('Support - Calculation Detail'!B2303="","",'Support - Calculation Detail'!B2303)</f>
        <v>N</v>
      </c>
      <c r="D2303">
        <f>IF('Support - Calculation Detail'!D2303="","",'Support - Calculation Detail'!D2303)</f>
        <v>288355</v>
      </c>
      <c r="E2303">
        <f>IF('Support - Calculation Detail'!E2303="","",'Support - Calculation Detail'!E2303)</f>
        <v>0</v>
      </c>
      <c r="G2303">
        <f>IF('Support - Calculation Detail'!F2303="","",'Support - Calculation Detail'!F2303)</f>
        <v>288355</v>
      </c>
      <c r="H2303">
        <f>IF('Support - Calculation Detail'!G2303="","",'Support - Calculation Detail'!G2303)</f>
        <v>1.04</v>
      </c>
      <c r="I2303">
        <f>IF('Support - Calculation Detail'!H2303="","",'Support - Calculation Detail'!H2303)</f>
        <v>299889</v>
      </c>
      <c r="J2303">
        <f>IF('Support - Calculation Detail'!I2303="","",'Support - Calculation Detail'!I2303)</f>
        <v>0</v>
      </c>
      <c r="K2303">
        <f>IF('Support - Calculation Detail'!K2303="","",'Support - Calculation Detail'!K2303)</f>
        <v>299889</v>
      </c>
      <c r="L2303">
        <f>IF('Support - Calculation Detail'!L2303="","",'Support - Calculation Detail'!L2303)</f>
        <v>0</v>
      </c>
      <c r="M2303">
        <f>IF('Support - Calculation Detail'!M2303="","",'Support - Calculation Detail'!M2303)</f>
        <v>0</v>
      </c>
      <c r="N2303">
        <f>IF('Support - Calculation Detail'!N2303="","",'Support - Calculation Detail'!N2303)</f>
        <v>0</v>
      </c>
      <c r="P2303">
        <f>IF('Support - Calculation Detail'!O2303="","",'Support - Calculation Detail'!O2303)</f>
        <v>299889</v>
      </c>
      <c r="Q2303" t="b">
        <v>1</v>
      </c>
      <c r="R2303" t="str">
        <f t="shared" si="175"/>
        <v>6420009</v>
      </c>
      <c r="S2303" t="str">
        <f t="shared" si="176"/>
        <v>6420009-TF</v>
      </c>
      <c r="T2303" t="str">
        <f t="shared" si="177"/>
        <v>6420009-TF</v>
      </c>
      <c r="U2303" t="str">
        <f t="shared" si="178"/>
        <v>2</v>
      </c>
      <c r="V2303" t="str">
        <f t="shared" si="179"/>
        <v>TF</v>
      </c>
    </row>
    <row r="2304" spans="1:22" x14ac:dyDescent="0.35">
      <c r="A2304" t="str">
        <f>IF('Support - Calculation Detail'!A2304="","",LEFT('Support - Calculation Detail'!A2304,7)&amp;"-"&amp;RIGHT('Support - Calculation Detail'!A2304,2))</f>
        <v>6420009-UT</v>
      </c>
      <c r="B2304" t="str">
        <f>IF('Support - Calculation Detail'!C2304="","",'Support - Calculation Detail'!C2304)</f>
        <v>64</v>
      </c>
      <c r="C2304" t="str">
        <f>IF('Support - Calculation Detail'!B2304="","",'Support - Calculation Detail'!B2304)</f>
        <v>N</v>
      </c>
      <c r="D2304">
        <f>IF('Support - Calculation Detail'!D2304="","",'Support - Calculation Detail'!D2304)</f>
        <v>109131</v>
      </c>
      <c r="E2304">
        <f>IF('Support - Calculation Detail'!E2304="","",'Support - Calculation Detail'!E2304)</f>
        <v>0</v>
      </c>
      <c r="G2304">
        <f>IF('Support - Calculation Detail'!F2304="","",'Support - Calculation Detail'!F2304)</f>
        <v>109131</v>
      </c>
      <c r="H2304">
        <f>IF('Support - Calculation Detail'!G2304="","",'Support - Calculation Detail'!G2304)</f>
        <v>1.04</v>
      </c>
      <c r="I2304">
        <f>IF('Support - Calculation Detail'!H2304="","",'Support - Calculation Detail'!H2304)</f>
        <v>113496</v>
      </c>
      <c r="J2304">
        <f>IF('Support - Calculation Detail'!I2304="","",'Support - Calculation Detail'!I2304)</f>
        <v>0</v>
      </c>
      <c r="K2304">
        <f>IF('Support - Calculation Detail'!K2304="","",'Support - Calculation Detail'!K2304)</f>
        <v>113496</v>
      </c>
      <c r="L2304">
        <f>IF('Support - Calculation Detail'!L2304="","",'Support - Calculation Detail'!L2304)</f>
        <v>0</v>
      </c>
      <c r="M2304">
        <f>IF('Support - Calculation Detail'!M2304="","",'Support - Calculation Detail'!M2304)</f>
        <v>0</v>
      </c>
      <c r="N2304">
        <f>IF('Support - Calculation Detail'!N2304="","",'Support - Calculation Detail'!N2304)</f>
        <v>0</v>
      </c>
      <c r="P2304">
        <f>IF('Support - Calculation Detail'!O2304="","",'Support - Calculation Detail'!O2304)</f>
        <v>113496</v>
      </c>
      <c r="Q2304" t="b">
        <v>1</v>
      </c>
      <c r="R2304" t="str">
        <f t="shared" si="175"/>
        <v>6420009</v>
      </c>
      <c r="S2304" t="str">
        <f t="shared" si="176"/>
        <v>6420009-UT</v>
      </c>
      <c r="T2304" t="str">
        <f t="shared" si="177"/>
        <v>6420009-UT</v>
      </c>
      <c r="U2304" t="str">
        <f t="shared" si="178"/>
        <v>2</v>
      </c>
      <c r="V2304" t="str">
        <f t="shared" si="179"/>
        <v>UT</v>
      </c>
    </row>
    <row r="2305" spans="1:22" x14ac:dyDescent="0.35">
      <c r="A2305" t="str">
        <f>IF('Support - Calculation Detail'!A2305="","",LEFT('Support - Calculation Detail'!A2305,7)&amp;"-"&amp;RIGHT('Support - Calculation Detail'!A2305,2))</f>
        <v>6420010-TF</v>
      </c>
      <c r="B2305" t="str">
        <f>IF('Support - Calculation Detail'!C2305="","",'Support - Calculation Detail'!C2305)</f>
        <v>64</v>
      </c>
      <c r="C2305" t="str">
        <f>IF('Support - Calculation Detail'!B2305="","",'Support - Calculation Detail'!B2305)</f>
        <v>N</v>
      </c>
      <c r="D2305">
        <f>IF('Support - Calculation Detail'!D2305="","",'Support - Calculation Detail'!D2305)</f>
        <v>352960</v>
      </c>
      <c r="E2305">
        <f>IF('Support - Calculation Detail'!E2305="","",'Support - Calculation Detail'!E2305)</f>
        <v>0</v>
      </c>
      <c r="G2305">
        <f>IF('Support - Calculation Detail'!F2305="","",'Support - Calculation Detail'!F2305)</f>
        <v>352960</v>
      </c>
      <c r="H2305">
        <f>IF('Support - Calculation Detail'!G2305="","",'Support - Calculation Detail'!G2305)</f>
        <v>1.04</v>
      </c>
      <c r="I2305">
        <f>IF('Support - Calculation Detail'!H2305="","",'Support - Calculation Detail'!H2305)</f>
        <v>367078</v>
      </c>
      <c r="J2305">
        <f>IF('Support - Calculation Detail'!I2305="","",'Support - Calculation Detail'!I2305)</f>
        <v>0</v>
      </c>
      <c r="K2305">
        <f>IF('Support - Calculation Detail'!K2305="","",'Support - Calculation Detail'!K2305)</f>
        <v>367078</v>
      </c>
      <c r="L2305">
        <f>IF('Support - Calculation Detail'!L2305="","",'Support - Calculation Detail'!L2305)</f>
        <v>0</v>
      </c>
      <c r="M2305">
        <f>IF('Support - Calculation Detail'!M2305="","",'Support - Calculation Detail'!M2305)</f>
        <v>0</v>
      </c>
      <c r="N2305">
        <f>IF('Support - Calculation Detail'!N2305="","",'Support - Calculation Detail'!N2305)</f>
        <v>0</v>
      </c>
      <c r="P2305">
        <f>IF('Support - Calculation Detail'!O2305="","",'Support - Calculation Detail'!O2305)</f>
        <v>367078</v>
      </c>
      <c r="Q2305" t="b">
        <v>1</v>
      </c>
      <c r="R2305" t="str">
        <f t="shared" si="175"/>
        <v>6420010</v>
      </c>
      <c r="S2305" t="str">
        <f t="shared" si="176"/>
        <v>6420010-TF</v>
      </c>
      <c r="T2305" t="str">
        <f t="shared" si="177"/>
        <v>6420010-TF</v>
      </c>
      <c r="U2305" t="str">
        <f t="shared" si="178"/>
        <v>2</v>
      </c>
      <c r="V2305" t="str">
        <f t="shared" si="179"/>
        <v>TF</v>
      </c>
    </row>
    <row r="2306" spans="1:22" x14ac:dyDescent="0.35">
      <c r="A2306" t="str">
        <f>IF('Support - Calculation Detail'!A2306="","",LEFT('Support - Calculation Detail'!A2306,7)&amp;"-"&amp;RIGHT('Support - Calculation Detail'!A2306,2))</f>
        <v>6420010-UT</v>
      </c>
      <c r="B2306" t="str">
        <f>IF('Support - Calculation Detail'!C2306="","",'Support - Calculation Detail'!C2306)</f>
        <v>64</v>
      </c>
      <c r="C2306" t="str">
        <f>IF('Support - Calculation Detail'!B2306="","",'Support - Calculation Detail'!B2306)</f>
        <v>N</v>
      </c>
      <c r="D2306">
        <f>IF('Support - Calculation Detail'!D2306="","",'Support - Calculation Detail'!D2306)</f>
        <v>95424</v>
      </c>
      <c r="E2306">
        <f>IF('Support - Calculation Detail'!E2306="","",'Support - Calculation Detail'!E2306)</f>
        <v>0</v>
      </c>
      <c r="G2306">
        <f>IF('Support - Calculation Detail'!F2306="","",'Support - Calculation Detail'!F2306)</f>
        <v>95424</v>
      </c>
      <c r="H2306">
        <f>IF('Support - Calculation Detail'!G2306="","",'Support - Calculation Detail'!G2306)</f>
        <v>1.04</v>
      </c>
      <c r="I2306">
        <f>IF('Support - Calculation Detail'!H2306="","",'Support - Calculation Detail'!H2306)</f>
        <v>99241</v>
      </c>
      <c r="J2306">
        <f>IF('Support - Calculation Detail'!I2306="","",'Support - Calculation Detail'!I2306)</f>
        <v>0</v>
      </c>
      <c r="K2306">
        <f>IF('Support - Calculation Detail'!K2306="","",'Support - Calculation Detail'!K2306)</f>
        <v>99241</v>
      </c>
      <c r="L2306">
        <f>IF('Support - Calculation Detail'!L2306="","",'Support - Calculation Detail'!L2306)</f>
        <v>0</v>
      </c>
      <c r="M2306">
        <f>IF('Support - Calculation Detail'!M2306="","",'Support - Calculation Detail'!M2306)</f>
        <v>0</v>
      </c>
      <c r="N2306">
        <f>IF('Support - Calculation Detail'!N2306="","",'Support - Calculation Detail'!N2306)</f>
        <v>0</v>
      </c>
      <c r="P2306">
        <f>IF('Support - Calculation Detail'!O2306="","",'Support - Calculation Detail'!O2306)</f>
        <v>99241</v>
      </c>
      <c r="Q2306" t="b">
        <v>1</v>
      </c>
      <c r="R2306" t="str">
        <f t="shared" si="175"/>
        <v>6420010</v>
      </c>
      <c r="S2306" t="str">
        <f t="shared" si="176"/>
        <v>6420010-UT</v>
      </c>
      <c r="T2306" t="str">
        <f t="shared" si="177"/>
        <v>6420010-UT</v>
      </c>
      <c r="U2306" t="str">
        <f t="shared" si="178"/>
        <v>2</v>
      </c>
      <c r="V2306" t="str">
        <f t="shared" si="179"/>
        <v>UT</v>
      </c>
    </row>
    <row r="2307" spans="1:22" x14ac:dyDescent="0.35">
      <c r="A2307" t="str">
        <f>IF('Support - Calculation Detail'!A2307="","",LEFT('Support - Calculation Detail'!A2307,7)&amp;"-"&amp;RIGHT('Support - Calculation Detail'!A2307,2))</f>
        <v>6420011-TF</v>
      </c>
      <c r="B2307" t="str">
        <f>IF('Support - Calculation Detail'!C2307="","",'Support - Calculation Detail'!C2307)</f>
        <v>64</v>
      </c>
      <c r="C2307" t="str">
        <f>IF('Support - Calculation Detail'!B2307="","",'Support - Calculation Detail'!B2307)</f>
        <v>N</v>
      </c>
      <c r="D2307">
        <f>IF('Support - Calculation Detail'!D2307="","",'Support - Calculation Detail'!D2307)</f>
        <v>137399</v>
      </c>
      <c r="E2307">
        <f>IF('Support - Calculation Detail'!E2307="","",'Support - Calculation Detail'!E2307)</f>
        <v>0</v>
      </c>
      <c r="G2307">
        <f>IF('Support - Calculation Detail'!F2307="","",'Support - Calculation Detail'!F2307)</f>
        <v>137399</v>
      </c>
      <c r="H2307">
        <f>IF('Support - Calculation Detail'!G2307="","",'Support - Calculation Detail'!G2307)</f>
        <v>1.04</v>
      </c>
      <c r="I2307">
        <f>IF('Support - Calculation Detail'!H2307="","",'Support - Calculation Detail'!H2307)</f>
        <v>142895</v>
      </c>
      <c r="J2307">
        <f>IF('Support - Calculation Detail'!I2307="","",'Support - Calculation Detail'!I2307)</f>
        <v>0</v>
      </c>
      <c r="K2307">
        <f>IF('Support - Calculation Detail'!K2307="","",'Support - Calculation Detail'!K2307)</f>
        <v>142895</v>
      </c>
      <c r="L2307">
        <f>IF('Support - Calculation Detail'!L2307="","",'Support - Calculation Detail'!L2307)</f>
        <v>0</v>
      </c>
      <c r="M2307">
        <f>IF('Support - Calculation Detail'!M2307="","",'Support - Calculation Detail'!M2307)</f>
        <v>0</v>
      </c>
      <c r="N2307">
        <f>IF('Support - Calculation Detail'!N2307="","",'Support - Calculation Detail'!N2307)</f>
        <v>0</v>
      </c>
      <c r="P2307">
        <f>IF('Support - Calculation Detail'!O2307="","",'Support - Calculation Detail'!O2307)</f>
        <v>142895</v>
      </c>
      <c r="Q2307" t="b">
        <v>1</v>
      </c>
      <c r="R2307" t="str">
        <f t="shared" ref="R2307:R2370" si="180">LEFT(A2307,7)</f>
        <v>6420011</v>
      </c>
      <c r="S2307" t="str">
        <f t="shared" ref="S2307:S2370" si="181">A2307</f>
        <v>6420011-TF</v>
      </c>
      <c r="T2307" t="str">
        <f t="shared" ref="T2307:T2370" si="182">S2307</f>
        <v>6420011-TF</v>
      </c>
      <c r="U2307" t="str">
        <f t="shared" ref="U2307:U2370" si="183">MID(S2307,3,1)</f>
        <v>2</v>
      </c>
      <c r="V2307" t="str">
        <f t="shared" ref="V2307:V2370" si="184">RIGHT(T2307,2)</f>
        <v>TF</v>
      </c>
    </row>
    <row r="2308" spans="1:22" x14ac:dyDescent="0.35">
      <c r="A2308" t="str">
        <f>IF('Support - Calculation Detail'!A2308="","",LEFT('Support - Calculation Detail'!A2308,7)&amp;"-"&amp;RIGHT('Support - Calculation Detail'!A2308,2))</f>
        <v>6420011-UT</v>
      </c>
      <c r="B2308" t="str">
        <f>IF('Support - Calculation Detail'!C2308="","",'Support - Calculation Detail'!C2308)</f>
        <v>64</v>
      </c>
      <c r="C2308" t="str">
        <f>IF('Support - Calculation Detail'!B2308="","",'Support - Calculation Detail'!B2308)</f>
        <v>N</v>
      </c>
      <c r="D2308">
        <f>IF('Support - Calculation Detail'!D2308="","",'Support - Calculation Detail'!D2308)</f>
        <v>119967</v>
      </c>
      <c r="E2308">
        <f>IF('Support - Calculation Detail'!E2308="","",'Support - Calculation Detail'!E2308)</f>
        <v>0</v>
      </c>
      <c r="G2308">
        <f>IF('Support - Calculation Detail'!F2308="","",'Support - Calculation Detail'!F2308)</f>
        <v>119967</v>
      </c>
      <c r="H2308">
        <f>IF('Support - Calculation Detail'!G2308="","",'Support - Calculation Detail'!G2308)</f>
        <v>1.04</v>
      </c>
      <c r="I2308">
        <f>IF('Support - Calculation Detail'!H2308="","",'Support - Calculation Detail'!H2308)</f>
        <v>124766</v>
      </c>
      <c r="J2308">
        <f>IF('Support - Calculation Detail'!I2308="","",'Support - Calculation Detail'!I2308)</f>
        <v>0</v>
      </c>
      <c r="K2308">
        <f>IF('Support - Calculation Detail'!K2308="","",'Support - Calculation Detail'!K2308)</f>
        <v>124766</v>
      </c>
      <c r="L2308">
        <f>IF('Support - Calculation Detail'!L2308="","",'Support - Calculation Detail'!L2308)</f>
        <v>0</v>
      </c>
      <c r="M2308">
        <f>IF('Support - Calculation Detail'!M2308="","",'Support - Calculation Detail'!M2308)</f>
        <v>0</v>
      </c>
      <c r="N2308">
        <f>IF('Support - Calculation Detail'!N2308="","",'Support - Calculation Detail'!N2308)</f>
        <v>0</v>
      </c>
      <c r="P2308">
        <f>IF('Support - Calculation Detail'!O2308="","",'Support - Calculation Detail'!O2308)</f>
        <v>124766</v>
      </c>
      <c r="Q2308" t="b">
        <v>1</v>
      </c>
      <c r="R2308" t="str">
        <f t="shared" si="180"/>
        <v>6420011</v>
      </c>
      <c r="S2308" t="str">
        <f t="shared" si="181"/>
        <v>6420011-UT</v>
      </c>
      <c r="T2308" t="str">
        <f t="shared" si="182"/>
        <v>6420011-UT</v>
      </c>
      <c r="U2308" t="str">
        <f t="shared" si="183"/>
        <v>2</v>
      </c>
      <c r="V2308" t="str">
        <f t="shared" si="184"/>
        <v>UT</v>
      </c>
    </row>
    <row r="2309" spans="1:22" x14ac:dyDescent="0.35">
      <c r="A2309" t="str">
        <f>IF('Support - Calculation Detail'!A2309="","",LEFT('Support - Calculation Detail'!A2309,7)&amp;"-"&amp;RIGHT('Support - Calculation Detail'!A2309,2))</f>
        <v>6420012-TF</v>
      </c>
      <c r="B2309" t="str">
        <f>IF('Support - Calculation Detail'!C2309="","",'Support - Calculation Detail'!C2309)</f>
        <v>64</v>
      </c>
      <c r="C2309" t="str">
        <f>IF('Support - Calculation Detail'!B2309="","",'Support - Calculation Detail'!B2309)</f>
        <v>N</v>
      </c>
      <c r="D2309">
        <f>IF('Support - Calculation Detail'!D2309="","",'Support - Calculation Detail'!D2309)</f>
        <v>52873</v>
      </c>
      <c r="E2309">
        <f>IF('Support - Calculation Detail'!E2309="","",'Support - Calculation Detail'!E2309)</f>
        <v>0</v>
      </c>
      <c r="G2309">
        <f>IF('Support - Calculation Detail'!F2309="","",'Support - Calculation Detail'!F2309)</f>
        <v>52873</v>
      </c>
      <c r="H2309">
        <f>IF('Support - Calculation Detail'!G2309="","",'Support - Calculation Detail'!G2309)</f>
        <v>1.04</v>
      </c>
      <c r="I2309">
        <f>IF('Support - Calculation Detail'!H2309="","",'Support - Calculation Detail'!H2309)</f>
        <v>54988</v>
      </c>
      <c r="J2309">
        <f>IF('Support - Calculation Detail'!I2309="","",'Support - Calculation Detail'!I2309)</f>
        <v>0</v>
      </c>
      <c r="K2309">
        <f>IF('Support - Calculation Detail'!K2309="","",'Support - Calculation Detail'!K2309)</f>
        <v>54988</v>
      </c>
      <c r="L2309">
        <f>IF('Support - Calculation Detail'!L2309="","",'Support - Calculation Detail'!L2309)</f>
        <v>0</v>
      </c>
      <c r="M2309">
        <f>IF('Support - Calculation Detail'!M2309="","",'Support - Calculation Detail'!M2309)</f>
        <v>0</v>
      </c>
      <c r="N2309">
        <f>IF('Support - Calculation Detail'!N2309="","",'Support - Calculation Detail'!N2309)</f>
        <v>0</v>
      </c>
      <c r="P2309">
        <f>IF('Support - Calculation Detail'!O2309="","",'Support - Calculation Detail'!O2309)</f>
        <v>54988</v>
      </c>
      <c r="Q2309" t="b">
        <v>1</v>
      </c>
      <c r="R2309" t="str">
        <f t="shared" si="180"/>
        <v>6420012</v>
      </c>
      <c r="S2309" t="str">
        <f t="shared" si="181"/>
        <v>6420012-TF</v>
      </c>
      <c r="T2309" t="str">
        <f t="shared" si="182"/>
        <v>6420012-TF</v>
      </c>
      <c r="U2309" t="str">
        <f t="shared" si="183"/>
        <v>2</v>
      </c>
      <c r="V2309" t="str">
        <f t="shared" si="184"/>
        <v>TF</v>
      </c>
    </row>
    <row r="2310" spans="1:22" x14ac:dyDescent="0.35">
      <c r="A2310" t="str">
        <f>IF('Support - Calculation Detail'!A2310="","",LEFT('Support - Calculation Detail'!A2310,7)&amp;"-"&amp;RIGHT('Support - Calculation Detail'!A2310,2))</f>
        <v>6420012-UT</v>
      </c>
      <c r="B2310" t="str">
        <f>IF('Support - Calculation Detail'!C2310="","",'Support - Calculation Detail'!C2310)</f>
        <v>64</v>
      </c>
      <c r="C2310" t="str">
        <f>IF('Support - Calculation Detail'!B2310="","",'Support - Calculation Detail'!B2310)</f>
        <v>N</v>
      </c>
      <c r="D2310">
        <f>IF('Support - Calculation Detail'!D2310="","",'Support - Calculation Detail'!D2310)</f>
        <v>116820</v>
      </c>
      <c r="E2310">
        <f>IF('Support - Calculation Detail'!E2310="","",'Support - Calculation Detail'!E2310)</f>
        <v>0</v>
      </c>
      <c r="G2310">
        <f>IF('Support - Calculation Detail'!F2310="","",'Support - Calculation Detail'!F2310)</f>
        <v>116820</v>
      </c>
      <c r="H2310">
        <f>IF('Support - Calculation Detail'!G2310="","",'Support - Calculation Detail'!G2310)</f>
        <v>1.04</v>
      </c>
      <c r="I2310">
        <f>IF('Support - Calculation Detail'!H2310="","",'Support - Calculation Detail'!H2310)</f>
        <v>121493</v>
      </c>
      <c r="J2310">
        <f>IF('Support - Calculation Detail'!I2310="","",'Support - Calculation Detail'!I2310)</f>
        <v>0</v>
      </c>
      <c r="K2310">
        <f>IF('Support - Calculation Detail'!K2310="","",'Support - Calculation Detail'!K2310)</f>
        <v>121493</v>
      </c>
      <c r="L2310">
        <f>IF('Support - Calculation Detail'!L2310="","",'Support - Calculation Detail'!L2310)</f>
        <v>0</v>
      </c>
      <c r="M2310">
        <f>IF('Support - Calculation Detail'!M2310="","",'Support - Calculation Detail'!M2310)</f>
        <v>0</v>
      </c>
      <c r="N2310">
        <f>IF('Support - Calculation Detail'!N2310="","",'Support - Calculation Detail'!N2310)</f>
        <v>0</v>
      </c>
      <c r="P2310">
        <f>IF('Support - Calculation Detail'!O2310="","",'Support - Calculation Detail'!O2310)</f>
        <v>121493</v>
      </c>
      <c r="Q2310" t="b">
        <v>1</v>
      </c>
      <c r="R2310" t="str">
        <f t="shared" si="180"/>
        <v>6420012</v>
      </c>
      <c r="S2310" t="str">
        <f t="shared" si="181"/>
        <v>6420012-UT</v>
      </c>
      <c r="T2310" t="str">
        <f t="shared" si="182"/>
        <v>6420012-UT</v>
      </c>
      <c r="U2310" t="str">
        <f t="shared" si="183"/>
        <v>2</v>
      </c>
      <c r="V2310" t="str">
        <f t="shared" si="184"/>
        <v>UT</v>
      </c>
    </row>
    <row r="2311" spans="1:22" x14ac:dyDescent="0.35">
      <c r="A2311" t="str">
        <f>IF('Support - Calculation Detail'!A2311="","",LEFT('Support - Calculation Detail'!A2311,7)&amp;"-"&amp;RIGHT('Support - Calculation Detail'!A2311,2))</f>
        <v>6450184-UT</v>
      </c>
      <c r="B2311" t="str">
        <f>IF('Support - Calculation Detail'!C2311="","",'Support - Calculation Detail'!C2311)</f>
        <v>64</v>
      </c>
      <c r="C2311" t="str">
        <f>IF('Support - Calculation Detail'!B2311="","",'Support - Calculation Detail'!B2311)</f>
        <v>N</v>
      </c>
      <c r="D2311">
        <f>IF('Support - Calculation Detail'!D2311="","",'Support - Calculation Detail'!D2311)</f>
        <v>4056730</v>
      </c>
      <c r="E2311">
        <f>IF('Support - Calculation Detail'!E2311="","",'Support - Calculation Detail'!E2311)</f>
        <v>0</v>
      </c>
      <c r="G2311">
        <f>IF('Support - Calculation Detail'!F2311="","",'Support - Calculation Detail'!F2311)</f>
        <v>4056730</v>
      </c>
      <c r="H2311">
        <f>IF('Support - Calculation Detail'!G2311="","",'Support - Calculation Detail'!G2311)</f>
        <v>1.04</v>
      </c>
      <c r="I2311">
        <f>IF('Support - Calculation Detail'!H2311="","",'Support - Calculation Detail'!H2311)</f>
        <v>4218999</v>
      </c>
      <c r="J2311">
        <f>IF('Support - Calculation Detail'!I2311="","",'Support - Calculation Detail'!I2311)</f>
        <v>0</v>
      </c>
      <c r="K2311">
        <f>IF('Support - Calculation Detail'!K2311="","",'Support - Calculation Detail'!K2311)</f>
        <v>4218999</v>
      </c>
      <c r="L2311">
        <f>IF('Support - Calculation Detail'!L2311="","",'Support - Calculation Detail'!L2311)</f>
        <v>0</v>
      </c>
      <c r="M2311">
        <f>IF('Support - Calculation Detail'!M2311="","",'Support - Calculation Detail'!M2311)</f>
        <v>0</v>
      </c>
      <c r="N2311">
        <f>IF('Support - Calculation Detail'!N2311="","",'Support - Calculation Detail'!N2311)</f>
        <v>0</v>
      </c>
      <c r="P2311">
        <f>IF('Support - Calculation Detail'!O2311="","",'Support - Calculation Detail'!O2311)</f>
        <v>4218999</v>
      </c>
      <c r="Q2311" t="b">
        <v>1</v>
      </c>
      <c r="R2311" t="str">
        <f t="shared" si="180"/>
        <v>6450184</v>
      </c>
      <c r="S2311" t="str">
        <f t="shared" si="181"/>
        <v>6450184-UT</v>
      </c>
      <c r="T2311" t="str">
        <f t="shared" si="182"/>
        <v>6450184-UT</v>
      </c>
      <c r="U2311" t="str">
        <f t="shared" si="183"/>
        <v>5</v>
      </c>
      <c r="V2311" t="str">
        <f t="shared" si="184"/>
        <v>UT</v>
      </c>
    </row>
    <row r="2312" spans="1:22" x14ac:dyDescent="0.35">
      <c r="A2312" t="str">
        <f>IF('Support - Calculation Detail'!A2312="","",LEFT('Support - Calculation Detail'!A2312,7)&amp;"-"&amp;RIGHT('Support - Calculation Detail'!A2312,2))</f>
        <v>6450185-UT</v>
      </c>
      <c r="B2312" t="str">
        <f>IF('Support - Calculation Detail'!C2312="","",'Support - Calculation Detail'!C2312)</f>
        <v>64</v>
      </c>
      <c r="C2312" t="str">
        <f>IF('Support - Calculation Detail'!B2312="","",'Support - Calculation Detail'!B2312)</f>
        <v>N</v>
      </c>
      <c r="D2312">
        <f>IF('Support - Calculation Detail'!D2312="","",'Support - Calculation Detail'!D2312)</f>
        <v>7096737</v>
      </c>
      <c r="E2312">
        <f>IF('Support - Calculation Detail'!E2312="","",'Support - Calculation Detail'!E2312)</f>
        <v>0</v>
      </c>
      <c r="G2312">
        <f>IF('Support - Calculation Detail'!F2312="","",'Support - Calculation Detail'!F2312)</f>
        <v>7096737</v>
      </c>
      <c r="H2312">
        <f>IF('Support - Calculation Detail'!G2312="","",'Support - Calculation Detail'!G2312)</f>
        <v>1.04</v>
      </c>
      <c r="I2312">
        <f>IF('Support - Calculation Detail'!H2312="","",'Support - Calculation Detail'!H2312)</f>
        <v>7380606</v>
      </c>
      <c r="J2312">
        <f>IF('Support - Calculation Detail'!I2312="","",'Support - Calculation Detail'!I2312)</f>
        <v>0</v>
      </c>
      <c r="K2312">
        <f>IF('Support - Calculation Detail'!K2312="","",'Support - Calculation Detail'!K2312)</f>
        <v>7380606</v>
      </c>
      <c r="L2312">
        <f>IF('Support - Calculation Detail'!L2312="","",'Support - Calculation Detail'!L2312)</f>
        <v>0</v>
      </c>
      <c r="M2312">
        <f>IF('Support - Calculation Detail'!M2312="","",'Support - Calculation Detail'!M2312)</f>
        <v>0</v>
      </c>
      <c r="N2312">
        <f>IF('Support - Calculation Detail'!N2312="","",'Support - Calculation Detail'!N2312)</f>
        <v>0</v>
      </c>
      <c r="P2312">
        <f>IF('Support - Calculation Detail'!O2312="","",'Support - Calculation Detail'!O2312)</f>
        <v>7380606</v>
      </c>
      <c r="Q2312" t="b">
        <v>1</v>
      </c>
      <c r="R2312" t="str">
        <f t="shared" si="180"/>
        <v>6450185</v>
      </c>
      <c r="S2312" t="str">
        <f t="shared" si="181"/>
        <v>6450185-UT</v>
      </c>
      <c r="T2312" t="str">
        <f t="shared" si="182"/>
        <v>6450185-UT</v>
      </c>
      <c r="U2312" t="str">
        <f t="shared" si="183"/>
        <v>5</v>
      </c>
      <c r="V2312" t="str">
        <f t="shared" si="184"/>
        <v>UT</v>
      </c>
    </row>
    <row r="2313" spans="1:22" x14ac:dyDescent="0.35">
      <c r="A2313" t="str">
        <f>IF('Support - Calculation Detail'!A2313="","",LEFT('Support - Calculation Detail'!A2313,7)&amp;"-"&amp;RIGHT('Support - Calculation Detail'!A2313,2))</f>
        <v>6430204-FT</v>
      </c>
      <c r="B2313" t="str">
        <f>IF('Support - Calculation Detail'!C2313="","",'Support - Calculation Detail'!C2313)</f>
        <v>64</v>
      </c>
      <c r="C2313" t="str">
        <f>IF('Support - Calculation Detail'!B2313="","",'Support - Calculation Detail'!B2313)</f>
        <v>N</v>
      </c>
      <c r="D2313">
        <f>IF('Support - Calculation Detail'!D2313="","",'Support - Calculation Detail'!D2313)</f>
        <v>8780398</v>
      </c>
      <c r="E2313">
        <f>IF('Support - Calculation Detail'!E2313="","",'Support - Calculation Detail'!E2313)</f>
        <v>0</v>
      </c>
      <c r="G2313">
        <f>IF('Support - Calculation Detail'!F2313="","",'Support - Calculation Detail'!F2313)</f>
        <v>8780398</v>
      </c>
      <c r="H2313">
        <f>IF('Support - Calculation Detail'!G2313="","",'Support - Calculation Detail'!G2313)</f>
        <v>1.04</v>
      </c>
      <c r="I2313">
        <f>IF('Support - Calculation Detail'!H2313="","",'Support - Calculation Detail'!H2313)</f>
        <v>9131614</v>
      </c>
      <c r="J2313">
        <f>IF('Support - Calculation Detail'!I2313="","",'Support - Calculation Detail'!I2313)</f>
        <v>0</v>
      </c>
      <c r="K2313">
        <f>IF('Support - Calculation Detail'!K2313="","",'Support - Calculation Detail'!K2313)</f>
        <v>9131614</v>
      </c>
      <c r="L2313">
        <f>IF('Support - Calculation Detail'!L2313="","",'Support - Calculation Detail'!L2313)</f>
        <v>0</v>
      </c>
      <c r="M2313">
        <f>IF('Support - Calculation Detail'!M2313="","",'Support - Calculation Detail'!M2313)</f>
        <v>0</v>
      </c>
      <c r="N2313">
        <f>IF('Support - Calculation Detail'!N2313="","",'Support - Calculation Detail'!N2313)</f>
        <v>0</v>
      </c>
      <c r="P2313">
        <f>IF('Support - Calculation Detail'!O2313="","",'Support - Calculation Detail'!O2313)</f>
        <v>9131614</v>
      </c>
      <c r="Q2313" t="b">
        <v>1</v>
      </c>
      <c r="R2313" t="str">
        <f t="shared" si="180"/>
        <v>6430204</v>
      </c>
      <c r="S2313" t="str">
        <f t="shared" si="181"/>
        <v>6430204-FT</v>
      </c>
      <c r="T2313" t="str">
        <f t="shared" si="182"/>
        <v>6430204-FT</v>
      </c>
      <c r="U2313" t="str">
        <f t="shared" si="183"/>
        <v>3</v>
      </c>
      <c r="V2313" t="str">
        <f t="shared" si="184"/>
        <v>FT</v>
      </c>
    </row>
    <row r="2314" spans="1:22" x14ac:dyDescent="0.35">
      <c r="A2314" t="str">
        <f>IF('Support - Calculation Detail'!A2314="","",LEFT('Support - Calculation Detail'!A2314,7)&amp;"-"&amp;RIGHT('Support - Calculation Detail'!A2314,2))</f>
        <v>6430204-UT</v>
      </c>
      <c r="B2314" t="str">
        <f>IF('Support - Calculation Detail'!C2314="","",'Support - Calculation Detail'!C2314)</f>
        <v>64</v>
      </c>
      <c r="C2314" t="str">
        <f>IF('Support - Calculation Detail'!B2314="","",'Support - Calculation Detail'!B2314)</f>
        <v>N</v>
      </c>
      <c r="D2314">
        <f>IF('Support - Calculation Detail'!D2314="","",'Support - Calculation Detail'!D2314)</f>
        <v>20111061</v>
      </c>
      <c r="E2314">
        <f>IF('Support - Calculation Detail'!E2314="","",'Support - Calculation Detail'!E2314)</f>
        <v>0</v>
      </c>
      <c r="G2314">
        <f>IF('Support - Calculation Detail'!F2314="","",'Support - Calculation Detail'!F2314)</f>
        <v>20111061</v>
      </c>
      <c r="H2314">
        <f>IF('Support - Calculation Detail'!G2314="","",'Support - Calculation Detail'!G2314)</f>
        <v>1.04</v>
      </c>
      <c r="I2314">
        <f>IF('Support - Calculation Detail'!H2314="","",'Support - Calculation Detail'!H2314)</f>
        <v>20915503</v>
      </c>
      <c r="J2314">
        <f>IF('Support - Calculation Detail'!I2314="","",'Support - Calculation Detail'!I2314)</f>
        <v>0</v>
      </c>
      <c r="K2314">
        <f>IF('Support - Calculation Detail'!K2314="","",'Support - Calculation Detail'!K2314)</f>
        <v>20915503</v>
      </c>
      <c r="L2314">
        <f>IF('Support - Calculation Detail'!L2314="","",'Support - Calculation Detail'!L2314)</f>
        <v>1051524</v>
      </c>
      <c r="M2314">
        <f>IF('Support - Calculation Detail'!M2314="","",'Support - Calculation Detail'!M2314)</f>
        <v>0</v>
      </c>
      <c r="N2314">
        <f>IF('Support - Calculation Detail'!N2314="","",'Support - Calculation Detail'!N2314)</f>
        <v>0</v>
      </c>
      <c r="P2314">
        <f>IF('Support - Calculation Detail'!O2314="","",'Support - Calculation Detail'!O2314)</f>
        <v>21967027</v>
      </c>
      <c r="Q2314" t="b">
        <v>1</v>
      </c>
      <c r="R2314" t="str">
        <f t="shared" si="180"/>
        <v>6430204</v>
      </c>
      <c r="S2314" t="str">
        <f t="shared" si="181"/>
        <v>6430204-UT</v>
      </c>
      <c r="T2314" t="str">
        <f t="shared" si="182"/>
        <v>6430204-UT</v>
      </c>
      <c r="U2314" t="str">
        <f t="shared" si="183"/>
        <v>3</v>
      </c>
      <c r="V2314" t="str">
        <f t="shared" si="184"/>
        <v>UT</v>
      </c>
    </row>
    <row r="2315" spans="1:22" x14ac:dyDescent="0.35">
      <c r="A2315" t="str">
        <f>IF('Support - Calculation Detail'!A2315="","",LEFT('Support - Calculation Detail'!A2315,7)&amp;"-"&amp;RIGHT('Support - Calculation Detail'!A2315,2))</f>
        <v>6430303-UT</v>
      </c>
      <c r="B2315" t="str">
        <f>IF('Support - Calculation Detail'!C2315="","",'Support - Calculation Detail'!C2315)</f>
        <v>64</v>
      </c>
      <c r="C2315" t="str">
        <f>IF('Support - Calculation Detail'!B2315="","",'Support - Calculation Detail'!B2315)</f>
        <v>N</v>
      </c>
      <c r="D2315">
        <f>IF('Support - Calculation Detail'!D2315="","",'Support - Calculation Detail'!D2315)</f>
        <v>21761338</v>
      </c>
      <c r="E2315">
        <f>IF('Support - Calculation Detail'!E2315="","",'Support - Calculation Detail'!E2315)</f>
        <v>0</v>
      </c>
      <c r="G2315">
        <f>IF('Support - Calculation Detail'!F2315="","",'Support - Calculation Detail'!F2315)</f>
        <v>21761338</v>
      </c>
      <c r="H2315">
        <f>IF('Support - Calculation Detail'!G2315="","",'Support - Calculation Detail'!G2315)</f>
        <v>1.04</v>
      </c>
      <c r="I2315">
        <f>IF('Support - Calculation Detail'!H2315="","",'Support - Calculation Detail'!H2315)</f>
        <v>22631792</v>
      </c>
      <c r="J2315">
        <f>IF('Support - Calculation Detail'!I2315="","",'Support - Calculation Detail'!I2315)</f>
        <v>0</v>
      </c>
      <c r="K2315">
        <f>IF('Support - Calculation Detail'!K2315="","",'Support - Calculation Detail'!K2315)</f>
        <v>22631792</v>
      </c>
      <c r="L2315">
        <f>IF('Support - Calculation Detail'!L2315="","",'Support - Calculation Detail'!L2315)</f>
        <v>1097707</v>
      </c>
      <c r="M2315">
        <f>IF('Support - Calculation Detail'!M2315="","",'Support - Calculation Detail'!M2315)</f>
        <v>0</v>
      </c>
      <c r="N2315">
        <f>IF('Support - Calculation Detail'!N2315="","",'Support - Calculation Detail'!N2315)</f>
        <v>0</v>
      </c>
      <c r="P2315">
        <f>IF('Support - Calculation Detail'!O2315="","",'Support - Calculation Detail'!O2315)</f>
        <v>23729499</v>
      </c>
      <c r="Q2315" t="b">
        <v>1</v>
      </c>
      <c r="R2315" t="str">
        <f t="shared" si="180"/>
        <v>6430303</v>
      </c>
      <c r="S2315" t="str">
        <f t="shared" si="181"/>
        <v>6430303-UT</v>
      </c>
      <c r="T2315" t="str">
        <f t="shared" si="182"/>
        <v>6430303-UT</v>
      </c>
      <c r="U2315" t="str">
        <f t="shared" si="183"/>
        <v>3</v>
      </c>
      <c r="V2315" t="str">
        <f t="shared" si="184"/>
        <v>UT</v>
      </c>
    </row>
    <row r="2316" spans="1:22" x14ac:dyDescent="0.35">
      <c r="A2316" t="str">
        <f>IF('Support - Calculation Detail'!A2316="","",LEFT('Support - Calculation Detail'!A2316,7)&amp;"-"&amp;RIGHT('Support - Calculation Detail'!A2316,2))</f>
        <v>6430510-UT</v>
      </c>
      <c r="B2316" t="str">
        <f>IF('Support - Calculation Detail'!C2316="","",'Support - Calculation Detail'!C2316)</f>
        <v>64</v>
      </c>
      <c r="C2316" t="str">
        <f>IF('Support - Calculation Detail'!B2316="","",'Support - Calculation Detail'!B2316)</f>
        <v>N</v>
      </c>
      <c r="D2316">
        <f>IF('Support - Calculation Detail'!D2316="","",'Support - Calculation Detail'!D2316)</f>
        <v>7363800</v>
      </c>
      <c r="E2316">
        <f>IF('Support - Calculation Detail'!E2316="","",'Support - Calculation Detail'!E2316)</f>
        <v>0</v>
      </c>
      <c r="G2316">
        <f>IF('Support - Calculation Detail'!F2316="","",'Support - Calculation Detail'!F2316)</f>
        <v>7363800</v>
      </c>
      <c r="H2316">
        <f>IF('Support - Calculation Detail'!G2316="","",'Support - Calculation Detail'!G2316)</f>
        <v>1.04</v>
      </c>
      <c r="I2316">
        <f>IF('Support - Calculation Detail'!H2316="","",'Support - Calculation Detail'!H2316)</f>
        <v>7658352</v>
      </c>
      <c r="J2316">
        <f>IF('Support - Calculation Detail'!I2316="","",'Support - Calculation Detail'!I2316)</f>
        <v>0</v>
      </c>
      <c r="K2316">
        <f>IF('Support - Calculation Detail'!K2316="","",'Support - Calculation Detail'!K2316)</f>
        <v>7658352</v>
      </c>
      <c r="L2316">
        <f>IF('Support - Calculation Detail'!L2316="","",'Support - Calculation Detail'!L2316)</f>
        <v>446593</v>
      </c>
      <c r="M2316">
        <f>IF('Support - Calculation Detail'!M2316="","",'Support - Calculation Detail'!M2316)</f>
        <v>0</v>
      </c>
      <c r="N2316">
        <f>IF('Support - Calculation Detail'!N2316="","",'Support - Calculation Detail'!N2316)</f>
        <v>0</v>
      </c>
      <c r="P2316">
        <f>IF('Support - Calculation Detail'!O2316="","",'Support - Calculation Detail'!O2316)</f>
        <v>8104945</v>
      </c>
      <c r="Q2316" t="b">
        <v>1</v>
      </c>
      <c r="R2316" t="str">
        <f t="shared" si="180"/>
        <v>6430510</v>
      </c>
      <c r="S2316" t="str">
        <f t="shared" si="181"/>
        <v>6430510-UT</v>
      </c>
      <c r="T2316" t="str">
        <f t="shared" si="182"/>
        <v>6430510-UT</v>
      </c>
      <c r="U2316" t="str">
        <f t="shared" si="183"/>
        <v>3</v>
      </c>
      <c r="V2316" t="str">
        <f t="shared" si="184"/>
        <v>UT</v>
      </c>
    </row>
    <row r="2317" spans="1:22" x14ac:dyDescent="0.35">
      <c r="A2317" t="str">
        <f>IF('Support - Calculation Detail'!A2317="","",LEFT('Support - Calculation Detail'!A2317,7)&amp;"-"&amp;RIGHT('Support - Calculation Detail'!A2317,2))</f>
        <v>6430827-UT</v>
      </c>
      <c r="B2317" t="str">
        <f>IF('Support - Calculation Detail'!C2317="","",'Support - Calculation Detail'!C2317)</f>
        <v>64</v>
      </c>
      <c r="C2317" t="str">
        <f>IF('Support - Calculation Detail'!B2317="","",'Support - Calculation Detail'!B2317)</f>
        <v>N</v>
      </c>
      <c r="D2317">
        <f>IF('Support - Calculation Detail'!D2317="","",'Support - Calculation Detail'!D2317)</f>
        <v>562275</v>
      </c>
      <c r="E2317">
        <f>IF('Support - Calculation Detail'!E2317="","",'Support - Calculation Detail'!E2317)</f>
        <v>0</v>
      </c>
      <c r="G2317">
        <f>IF('Support - Calculation Detail'!F2317="","",'Support - Calculation Detail'!F2317)</f>
        <v>562275</v>
      </c>
      <c r="H2317">
        <f>IF('Support - Calculation Detail'!G2317="","",'Support - Calculation Detail'!G2317)</f>
        <v>1.04</v>
      </c>
      <c r="I2317">
        <f>IF('Support - Calculation Detail'!H2317="","",'Support - Calculation Detail'!H2317)</f>
        <v>584766</v>
      </c>
      <c r="J2317">
        <f>IF('Support - Calculation Detail'!I2317="","",'Support - Calculation Detail'!I2317)</f>
        <v>0</v>
      </c>
      <c r="K2317">
        <f>IF('Support - Calculation Detail'!K2317="","",'Support - Calculation Detail'!K2317)</f>
        <v>584766</v>
      </c>
      <c r="L2317">
        <f>IF('Support - Calculation Detail'!L2317="","",'Support - Calculation Detail'!L2317)</f>
        <v>124128</v>
      </c>
      <c r="M2317">
        <f>IF('Support - Calculation Detail'!M2317="","",'Support - Calculation Detail'!M2317)</f>
        <v>0</v>
      </c>
      <c r="N2317">
        <f>IF('Support - Calculation Detail'!N2317="","",'Support - Calculation Detail'!N2317)</f>
        <v>0</v>
      </c>
      <c r="P2317">
        <f>IF('Support - Calculation Detail'!O2317="","",'Support - Calculation Detail'!O2317)</f>
        <v>708894</v>
      </c>
      <c r="Q2317" t="b">
        <v>1</v>
      </c>
      <c r="R2317" t="str">
        <f t="shared" si="180"/>
        <v>6430827</v>
      </c>
      <c r="S2317" t="str">
        <f t="shared" si="181"/>
        <v>6430827-UT</v>
      </c>
      <c r="T2317" t="str">
        <f t="shared" si="182"/>
        <v>6430827-UT</v>
      </c>
      <c r="U2317" t="str">
        <f t="shared" si="183"/>
        <v>3</v>
      </c>
      <c r="V2317" t="str">
        <f t="shared" si="184"/>
        <v>UT</v>
      </c>
    </row>
    <row r="2318" spans="1:22" x14ac:dyDescent="0.35">
      <c r="A2318" t="str">
        <f>IF('Support - Calculation Detail'!A2318="","",LEFT('Support - Calculation Detail'!A2318,7)&amp;"-"&amp;RIGHT('Support - Calculation Detail'!A2318,2))</f>
        <v>6430828-UT</v>
      </c>
      <c r="B2318" t="str">
        <f>IF('Support - Calculation Detail'!C2318="","",'Support - Calculation Detail'!C2318)</f>
        <v>64</v>
      </c>
      <c r="C2318" t="str">
        <f>IF('Support - Calculation Detail'!B2318="","",'Support - Calculation Detail'!B2318)</f>
        <v>N</v>
      </c>
      <c r="D2318">
        <f>IF('Support - Calculation Detail'!D2318="","",'Support - Calculation Detail'!D2318)</f>
        <v>2463495</v>
      </c>
      <c r="E2318">
        <f>IF('Support - Calculation Detail'!E2318="","",'Support - Calculation Detail'!E2318)</f>
        <v>0</v>
      </c>
      <c r="G2318">
        <f>IF('Support - Calculation Detail'!F2318="","",'Support - Calculation Detail'!F2318)</f>
        <v>2463495</v>
      </c>
      <c r="H2318">
        <f>IF('Support - Calculation Detail'!G2318="","",'Support - Calculation Detail'!G2318)</f>
        <v>1.04</v>
      </c>
      <c r="I2318">
        <f>IF('Support - Calculation Detail'!H2318="","",'Support - Calculation Detail'!H2318)</f>
        <v>2562035</v>
      </c>
      <c r="J2318">
        <f>IF('Support - Calculation Detail'!I2318="","",'Support - Calculation Detail'!I2318)</f>
        <v>0</v>
      </c>
      <c r="K2318">
        <f>IF('Support - Calculation Detail'!K2318="","",'Support - Calculation Detail'!K2318)</f>
        <v>2562035</v>
      </c>
      <c r="L2318">
        <f>IF('Support - Calculation Detail'!L2318="","",'Support - Calculation Detail'!L2318)</f>
        <v>225457</v>
      </c>
      <c r="M2318">
        <f>IF('Support - Calculation Detail'!M2318="","",'Support - Calculation Detail'!M2318)</f>
        <v>0</v>
      </c>
      <c r="N2318">
        <f>IF('Support - Calculation Detail'!N2318="","",'Support - Calculation Detail'!N2318)</f>
        <v>0</v>
      </c>
      <c r="P2318">
        <f>IF('Support - Calculation Detail'!O2318="","",'Support - Calculation Detail'!O2318)</f>
        <v>2787492</v>
      </c>
      <c r="Q2318" t="b">
        <v>1</v>
      </c>
      <c r="R2318" t="str">
        <f t="shared" si="180"/>
        <v>6430828</v>
      </c>
      <c r="S2318" t="str">
        <f t="shared" si="181"/>
        <v>6430828-UT</v>
      </c>
      <c r="T2318" t="str">
        <f t="shared" si="182"/>
        <v>6430828-UT</v>
      </c>
      <c r="U2318" t="str">
        <f t="shared" si="183"/>
        <v>3</v>
      </c>
      <c r="V2318" t="str">
        <f t="shared" si="184"/>
        <v>UT</v>
      </c>
    </row>
    <row r="2319" spans="1:22" x14ac:dyDescent="0.35">
      <c r="A2319" t="str">
        <f>IF('Support - Calculation Detail'!A2319="","",LEFT('Support - Calculation Detail'!A2319,7)&amp;"-"&amp;RIGHT('Support - Calculation Detail'!A2319,2))</f>
        <v>6430829-UT</v>
      </c>
      <c r="B2319" t="str">
        <f>IF('Support - Calculation Detail'!C2319="","",'Support - Calculation Detail'!C2319)</f>
        <v>64</v>
      </c>
      <c r="C2319" t="str">
        <f>IF('Support - Calculation Detail'!B2319="","",'Support - Calculation Detail'!B2319)</f>
        <v>N</v>
      </c>
      <c r="D2319">
        <f>IF('Support - Calculation Detail'!D2319="","",'Support - Calculation Detail'!D2319)</f>
        <v>478093</v>
      </c>
      <c r="E2319">
        <f>IF('Support - Calculation Detail'!E2319="","",'Support - Calculation Detail'!E2319)</f>
        <v>0</v>
      </c>
      <c r="G2319">
        <f>IF('Support - Calculation Detail'!F2319="","",'Support - Calculation Detail'!F2319)</f>
        <v>478093</v>
      </c>
      <c r="H2319">
        <f>IF('Support - Calculation Detail'!G2319="","",'Support - Calculation Detail'!G2319)</f>
        <v>1.04</v>
      </c>
      <c r="I2319">
        <f>IF('Support - Calculation Detail'!H2319="","",'Support - Calculation Detail'!H2319)</f>
        <v>497217</v>
      </c>
      <c r="J2319">
        <f>IF('Support - Calculation Detail'!I2319="","",'Support - Calculation Detail'!I2319)</f>
        <v>0</v>
      </c>
      <c r="K2319">
        <f>IF('Support - Calculation Detail'!K2319="","",'Support - Calculation Detail'!K2319)</f>
        <v>497217</v>
      </c>
      <c r="L2319">
        <f>IF('Support - Calculation Detail'!L2319="","",'Support - Calculation Detail'!L2319)</f>
        <v>46756</v>
      </c>
      <c r="M2319">
        <f>IF('Support - Calculation Detail'!M2319="","",'Support - Calculation Detail'!M2319)</f>
        <v>0</v>
      </c>
      <c r="N2319">
        <f>IF('Support - Calculation Detail'!N2319="","",'Support - Calculation Detail'!N2319)</f>
        <v>0</v>
      </c>
      <c r="P2319">
        <f>IF('Support - Calculation Detail'!O2319="","",'Support - Calculation Detail'!O2319)</f>
        <v>543973</v>
      </c>
      <c r="Q2319" t="b">
        <v>1</v>
      </c>
      <c r="R2319" t="str">
        <f t="shared" si="180"/>
        <v>6430829</v>
      </c>
      <c r="S2319" t="str">
        <f t="shared" si="181"/>
        <v>6430829-UT</v>
      </c>
      <c r="T2319" t="str">
        <f t="shared" si="182"/>
        <v>6430829-UT</v>
      </c>
      <c r="U2319" t="str">
        <f t="shared" si="183"/>
        <v>3</v>
      </c>
      <c r="V2319" t="str">
        <f t="shared" si="184"/>
        <v>UT</v>
      </c>
    </row>
    <row r="2320" spans="1:22" x14ac:dyDescent="0.35">
      <c r="A2320" t="str">
        <f>IF('Support - Calculation Detail'!A2320="","",LEFT('Support - Calculation Detail'!A2320,7)&amp;"-"&amp;RIGHT('Support - Calculation Detail'!A2320,2))</f>
        <v>6430830-UT</v>
      </c>
      <c r="B2320" t="str">
        <f>IF('Support - Calculation Detail'!C2320="","",'Support - Calculation Detail'!C2320)</f>
        <v>64</v>
      </c>
      <c r="C2320" t="str">
        <f>IF('Support - Calculation Detail'!B2320="","",'Support - Calculation Detail'!B2320)</f>
        <v>N</v>
      </c>
      <c r="D2320">
        <f>IF('Support - Calculation Detail'!D2320="","",'Support - Calculation Detail'!D2320)</f>
        <v>1001370</v>
      </c>
      <c r="E2320">
        <f>IF('Support - Calculation Detail'!E2320="","",'Support - Calculation Detail'!E2320)</f>
        <v>0</v>
      </c>
      <c r="G2320">
        <f>IF('Support - Calculation Detail'!F2320="","",'Support - Calculation Detail'!F2320)</f>
        <v>1001370</v>
      </c>
      <c r="H2320">
        <f>IF('Support - Calculation Detail'!G2320="","",'Support - Calculation Detail'!G2320)</f>
        <v>1.04</v>
      </c>
      <c r="I2320">
        <f>IF('Support - Calculation Detail'!H2320="","",'Support - Calculation Detail'!H2320)</f>
        <v>1041425</v>
      </c>
      <c r="J2320">
        <f>IF('Support - Calculation Detail'!I2320="","",'Support - Calculation Detail'!I2320)</f>
        <v>0</v>
      </c>
      <c r="K2320">
        <f>IF('Support - Calculation Detail'!K2320="","",'Support - Calculation Detail'!K2320)</f>
        <v>1041425</v>
      </c>
      <c r="L2320">
        <f>IF('Support - Calculation Detail'!L2320="","",'Support - Calculation Detail'!L2320)</f>
        <v>81746</v>
      </c>
      <c r="M2320">
        <f>IF('Support - Calculation Detail'!M2320="","",'Support - Calculation Detail'!M2320)</f>
        <v>0</v>
      </c>
      <c r="N2320">
        <f>IF('Support - Calculation Detail'!N2320="","",'Support - Calculation Detail'!N2320)</f>
        <v>0</v>
      </c>
      <c r="P2320">
        <f>IF('Support - Calculation Detail'!O2320="","",'Support - Calculation Detail'!O2320)</f>
        <v>1123171</v>
      </c>
      <c r="Q2320" t="b">
        <v>1</v>
      </c>
      <c r="R2320" t="str">
        <f t="shared" si="180"/>
        <v>6430830</v>
      </c>
      <c r="S2320" t="str">
        <f t="shared" si="181"/>
        <v>6430830-UT</v>
      </c>
      <c r="T2320" t="str">
        <f t="shared" si="182"/>
        <v>6430830-UT</v>
      </c>
      <c r="U2320" t="str">
        <f t="shared" si="183"/>
        <v>3</v>
      </c>
      <c r="V2320" t="str">
        <f t="shared" si="184"/>
        <v>UT</v>
      </c>
    </row>
    <row r="2321" spans="1:22" x14ac:dyDescent="0.35">
      <c r="A2321" t="str">
        <f>IF('Support - Calculation Detail'!A2321="","",LEFT('Support - Calculation Detail'!A2321,7)&amp;"-"&amp;RIGHT('Support - Calculation Detail'!A2321,2))</f>
        <v>6430831-UT</v>
      </c>
      <c r="B2321" t="str">
        <f>IF('Support - Calculation Detail'!C2321="","",'Support - Calculation Detail'!C2321)</f>
        <v>64</v>
      </c>
      <c r="C2321" t="str">
        <f>IF('Support - Calculation Detail'!B2321="","",'Support - Calculation Detail'!B2321)</f>
        <v>N</v>
      </c>
      <c r="D2321">
        <f>IF('Support - Calculation Detail'!D2321="","",'Support - Calculation Detail'!D2321)</f>
        <v>457671</v>
      </c>
      <c r="E2321">
        <f>IF('Support - Calculation Detail'!E2321="","",'Support - Calculation Detail'!E2321)</f>
        <v>0</v>
      </c>
      <c r="G2321">
        <f>IF('Support - Calculation Detail'!F2321="","",'Support - Calculation Detail'!F2321)</f>
        <v>457671</v>
      </c>
      <c r="H2321">
        <f>IF('Support - Calculation Detail'!G2321="","",'Support - Calculation Detail'!G2321)</f>
        <v>1.04</v>
      </c>
      <c r="I2321">
        <f>IF('Support - Calculation Detail'!H2321="","",'Support - Calculation Detail'!H2321)</f>
        <v>475978</v>
      </c>
      <c r="J2321">
        <f>IF('Support - Calculation Detail'!I2321="","",'Support - Calculation Detail'!I2321)</f>
        <v>0</v>
      </c>
      <c r="K2321">
        <f>IF('Support - Calculation Detail'!K2321="","",'Support - Calculation Detail'!K2321)</f>
        <v>475978</v>
      </c>
      <c r="L2321">
        <f>IF('Support - Calculation Detail'!L2321="","",'Support - Calculation Detail'!L2321)</f>
        <v>62083</v>
      </c>
      <c r="M2321">
        <f>IF('Support - Calculation Detail'!M2321="","",'Support - Calculation Detail'!M2321)</f>
        <v>0</v>
      </c>
      <c r="N2321">
        <f>IF('Support - Calculation Detail'!N2321="","",'Support - Calculation Detail'!N2321)</f>
        <v>0</v>
      </c>
      <c r="P2321">
        <f>IF('Support - Calculation Detail'!O2321="","",'Support - Calculation Detail'!O2321)</f>
        <v>538061</v>
      </c>
      <c r="Q2321" t="b">
        <v>1</v>
      </c>
      <c r="R2321" t="str">
        <f t="shared" si="180"/>
        <v>6430831</v>
      </c>
      <c r="S2321" t="str">
        <f t="shared" si="181"/>
        <v>6430831-UT</v>
      </c>
      <c r="T2321" t="str">
        <f t="shared" si="182"/>
        <v>6430831-UT</v>
      </c>
      <c r="U2321" t="str">
        <f t="shared" si="183"/>
        <v>3</v>
      </c>
      <c r="V2321" t="str">
        <f t="shared" si="184"/>
        <v>UT</v>
      </c>
    </row>
    <row r="2322" spans="1:22" x14ac:dyDescent="0.35">
      <c r="A2322" t="str">
        <f>IF('Support - Calculation Detail'!A2322="","",LEFT('Support - Calculation Detail'!A2322,7)&amp;"-"&amp;RIGHT('Support - Calculation Detail'!A2322,2))</f>
        <v>6430832-UT</v>
      </c>
      <c r="B2322" t="str">
        <f>IF('Support - Calculation Detail'!C2322="","",'Support - Calculation Detail'!C2322)</f>
        <v>64</v>
      </c>
      <c r="C2322" t="str">
        <f>IF('Support - Calculation Detail'!B2322="","",'Support - Calculation Detail'!B2322)</f>
        <v>N</v>
      </c>
      <c r="D2322">
        <f>IF('Support - Calculation Detail'!D2322="","",'Support - Calculation Detail'!D2322)</f>
        <v>1010395</v>
      </c>
      <c r="E2322">
        <f>IF('Support - Calculation Detail'!E2322="","",'Support - Calculation Detail'!E2322)</f>
        <v>0</v>
      </c>
      <c r="G2322">
        <f>IF('Support - Calculation Detail'!F2322="","",'Support - Calculation Detail'!F2322)</f>
        <v>1010395</v>
      </c>
      <c r="H2322">
        <f>IF('Support - Calculation Detail'!G2322="","",'Support - Calculation Detail'!G2322)</f>
        <v>1.04</v>
      </c>
      <c r="I2322">
        <f>IF('Support - Calculation Detail'!H2322="","",'Support - Calculation Detail'!H2322)</f>
        <v>1050811</v>
      </c>
      <c r="J2322">
        <f>IF('Support - Calculation Detail'!I2322="","",'Support - Calculation Detail'!I2322)</f>
        <v>0</v>
      </c>
      <c r="K2322">
        <f>IF('Support - Calculation Detail'!K2322="","",'Support - Calculation Detail'!K2322)</f>
        <v>1050811</v>
      </c>
      <c r="L2322">
        <f>IF('Support - Calculation Detail'!L2322="","",'Support - Calculation Detail'!L2322)</f>
        <v>83125</v>
      </c>
      <c r="M2322">
        <f>IF('Support - Calculation Detail'!M2322="","",'Support - Calculation Detail'!M2322)</f>
        <v>0</v>
      </c>
      <c r="N2322">
        <f>IF('Support - Calculation Detail'!N2322="","",'Support - Calculation Detail'!N2322)</f>
        <v>0</v>
      </c>
      <c r="P2322">
        <f>IF('Support - Calculation Detail'!O2322="","",'Support - Calculation Detail'!O2322)</f>
        <v>1133936</v>
      </c>
      <c r="Q2322" t="b">
        <v>1</v>
      </c>
      <c r="R2322" t="str">
        <f t="shared" si="180"/>
        <v>6430832</v>
      </c>
      <c r="S2322" t="str">
        <f t="shared" si="181"/>
        <v>6430832-UT</v>
      </c>
      <c r="T2322" t="str">
        <f t="shared" si="182"/>
        <v>6430832-UT</v>
      </c>
      <c r="U2322" t="str">
        <f t="shared" si="183"/>
        <v>3</v>
      </c>
      <c r="V2322" t="str">
        <f t="shared" si="184"/>
        <v>UT</v>
      </c>
    </row>
    <row r="2323" spans="1:22" x14ac:dyDescent="0.35">
      <c r="A2323" t="str">
        <f>IF('Support - Calculation Detail'!A2323="","",LEFT('Support - Calculation Detail'!A2323,7)&amp;"-"&amp;RIGHT('Support - Calculation Detail'!A2323,2))</f>
        <v>6430833-UT</v>
      </c>
      <c r="B2323" t="str">
        <f>IF('Support - Calculation Detail'!C2323="","",'Support - Calculation Detail'!C2323)</f>
        <v>64</v>
      </c>
      <c r="C2323" t="str">
        <f>IF('Support - Calculation Detail'!B2323="","",'Support - Calculation Detail'!B2323)</f>
        <v>N</v>
      </c>
      <c r="D2323">
        <f>IF('Support - Calculation Detail'!D2323="","",'Support - Calculation Detail'!D2323)</f>
        <v>3262260</v>
      </c>
      <c r="E2323">
        <f>IF('Support - Calculation Detail'!E2323="","",'Support - Calculation Detail'!E2323)</f>
        <v>0</v>
      </c>
      <c r="G2323">
        <f>IF('Support - Calculation Detail'!F2323="","",'Support - Calculation Detail'!F2323)</f>
        <v>3262260</v>
      </c>
      <c r="H2323">
        <f>IF('Support - Calculation Detail'!G2323="","",'Support - Calculation Detail'!G2323)</f>
        <v>1.04</v>
      </c>
      <c r="I2323">
        <f>IF('Support - Calculation Detail'!H2323="","",'Support - Calculation Detail'!H2323)</f>
        <v>3392750</v>
      </c>
      <c r="J2323">
        <f>IF('Support - Calculation Detail'!I2323="","",'Support - Calculation Detail'!I2323)</f>
        <v>0</v>
      </c>
      <c r="K2323">
        <f>IF('Support - Calculation Detail'!K2323="","",'Support - Calculation Detail'!K2323)</f>
        <v>3392750</v>
      </c>
      <c r="L2323">
        <f>IF('Support - Calculation Detail'!L2323="","",'Support - Calculation Detail'!L2323)</f>
        <v>176013</v>
      </c>
      <c r="M2323">
        <f>IF('Support - Calculation Detail'!M2323="","",'Support - Calculation Detail'!M2323)</f>
        <v>0</v>
      </c>
      <c r="N2323">
        <f>IF('Support - Calculation Detail'!N2323="","",'Support - Calculation Detail'!N2323)</f>
        <v>0</v>
      </c>
      <c r="P2323">
        <f>IF('Support - Calculation Detail'!O2323="","",'Support - Calculation Detail'!O2323)</f>
        <v>3568763</v>
      </c>
      <c r="Q2323" t="b">
        <v>1</v>
      </c>
      <c r="R2323" t="str">
        <f t="shared" si="180"/>
        <v>6430833</v>
      </c>
      <c r="S2323" t="str">
        <f t="shared" si="181"/>
        <v>6430833-UT</v>
      </c>
      <c r="T2323" t="str">
        <f t="shared" si="182"/>
        <v>6430833-UT</v>
      </c>
      <c r="U2323" t="str">
        <f t="shared" si="183"/>
        <v>3</v>
      </c>
      <c r="V2323" t="str">
        <f t="shared" si="184"/>
        <v>UT</v>
      </c>
    </row>
    <row r="2324" spans="1:22" x14ac:dyDescent="0.35">
      <c r="A2324" t="str">
        <f>IF('Support - Calculation Detail'!A2324="","",LEFT('Support - Calculation Detail'!A2324,7)&amp;"-"&amp;RIGHT('Support - Calculation Detail'!A2324,2))</f>
        <v>6430834-UT</v>
      </c>
      <c r="B2324" t="str">
        <f>IF('Support - Calculation Detail'!C2324="","",'Support - Calculation Detail'!C2324)</f>
        <v>64</v>
      </c>
      <c r="C2324" t="str">
        <f>IF('Support - Calculation Detail'!B2324="","",'Support - Calculation Detail'!B2324)</f>
        <v>N</v>
      </c>
      <c r="D2324">
        <f>IF('Support - Calculation Detail'!D2324="","",'Support - Calculation Detail'!D2324)</f>
        <v>158240</v>
      </c>
      <c r="E2324">
        <f>IF('Support - Calculation Detail'!E2324="","",'Support - Calculation Detail'!E2324)</f>
        <v>0</v>
      </c>
      <c r="G2324">
        <f>IF('Support - Calculation Detail'!F2324="","",'Support - Calculation Detail'!F2324)</f>
        <v>158240</v>
      </c>
      <c r="H2324">
        <f>IF('Support - Calculation Detail'!G2324="","",'Support - Calculation Detail'!G2324)</f>
        <v>1.04</v>
      </c>
      <c r="I2324">
        <f>IF('Support - Calculation Detail'!H2324="","",'Support - Calculation Detail'!H2324)</f>
        <v>164570</v>
      </c>
      <c r="J2324">
        <f>IF('Support - Calculation Detail'!I2324="","",'Support - Calculation Detail'!I2324)</f>
        <v>0</v>
      </c>
      <c r="K2324">
        <f>IF('Support - Calculation Detail'!K2324="","",'Support - Calculation Detail'!K2324)</f>
        <v>164570</v>
      </c>
      <c r="L2324">
        <f>IF('Support - Calculation Detail'!L2324="","",'Support - Calculation Detail'!L2324)</f>
        <v>0</v>
      </c>
      <c r="M2324">
        <f>IF('Support - Calculation Detail'!M2324="","",'Support - Calculation Detail'!M2324)</f>
        <v>0</v>
      </c>
      <c r="N2324">
        <f>IF('Support - Calculation Detail'!N2324="","",'Support - Calculation Detail'!N2324)</f>
        <v>0</v>
      </c>
      <c r="P2324">
        <f>IF('Support - Calculation Detail'!O2324="","",'Support - Calculation Detail'!O2324)</f>
        <v>164570</v>
      </c>
      <c r="Q2324" t="b">
        <v>1</v>
      </c>
      <c r="R2324" t="str">
        <f t="shared" si="180"/>
        <v>6430834</v>
      </c>
      <c r="S2324" t="str">
        <f t="shared" si="181"/>
        <v>6430834-UT</v>
      </c>
      <c r="T2324" t="str">
        <f t="shared" si="182"/>
        <v>6430834-UT</v>
      </c>
      <c r="U2324" t="str">
        <f t="shared" si="183"/>
        <v>3</v>
      </c>
      <c r="V2324" t="str">
        <f t="shared" si="184"/>
        <v>UT</v>
      </c>
    </row>
    <row r="2325" spans="1:22" x14ac:dyDescent="0.35">
      <c r="A2325" t="str">
        <f>IF('Support - Calculation Detail'!A2325="","",LEFT('Support - Calculation Detail'!A2325,7)&amp;"-"&amp;RIGHT('Support - Calculation Detail'!A2325,2))</f>
        <v>6460975-UT</v>
      </c>
      <c r="B2325" t="str">
        <f>IF('Support - Calculation Detail'!C2325="","",'Support - Calculation Detail'!C2325)</f>
        <v>64</v>
      </c>
      <c r="C2325" t="str">
        <f>IF('Support - Calculation Detail'!B2325="","",'Support - Calculation Detail'!B2325)</f>
        <v>N</v>
      </c>
      <c r="D2325">
        <f>IF('Support - Calculation Detail'!D2325="","",'Support - Calculation Detail'!D2325)</f>
        <v>172266</v>
      </c>
      <c r="E2325">
        <f>IF('Support - Calculation Detail'!E2325="","",'Support - Calculation Detail'!E2325)</f>
        <v>0</v>
      </c>
      <c r="G2325">
        <f>IF('Support - Calculation Detail'!F2325="","",'Support - Calculation Detail'!F2325)</f>
        <v>172266</v>
      </c>
      <c r="H2325">
        <f>IF('Support - Calculation Detail'!G2325="","",'Support - Calculation Detail'!G2325)</f>
        <v>1.04</v>
      </c>
      <c r="I2325">
        <f>IF('Support - Calculation Detail'!H2325="","",'Support - Calculation Detail'!H2325)</f>
        <v>179157</v>
      </c>
      <c r="J2325">
        <f>IF('Support - Calculation Detail'!I2325="","",'Support - Calculation Detail'!I2325)</f>
        <v>0</v>
      </c>
      <c r="K2325">
        <f>IF('Support - Calculation Detail'!K2325="","",'Support - Calculation Detail'!K2325)</f>
        <v>179157</v>
      </c>
      <c r="L2325">
        <f>IF('Support - Calculation Detail'!L2325="","",'Support - Calculation Detail'!L2325)</f>
        <v>0</v>
      </c>
      <c r="M2325">
        <f>IF('Support - Calculation Detail'!M2325="","",'Support - Calculation Detail'!M2325)</f>
        <v>0</v>
      </c>
      <c r="N2325">
        <f>IF('Support - Calculation Detail'!N2325="","",'Support - Calculation Detail'!N2325)</f>
        <v>0</v>
      </c>
      <c r="P2325">
        <f>IF('Support - Calculation Detail'!O2325="","",'Support - Calculation Detail'!O2325)</f>
        <v>179157</v>
      </c>
      <c r="Q2325" t="b">
        <v>1</v>
      </c>
      <c r="R2325" t="str">
        <f t="shared" si="180"/>
        <v>6460975</v>
      </c>
      <c r="S2325" t="str">
        <f t="shared" si="181"/>
        <v>6460975-UT</v>
      </c>
      <c r="T2325" t="str">
        <f t="shared" si="182"/>
        <v>6460975-UT</v>
      </c>
      <c r="U2325" t="str">
        <f t="shared" si="183"/>
        <v>6</v>
      </c>
      <c r="V2325" t="str">
        <f t="shared" si="184"/>
        <v>UT</v>
      </c>
    </row>
    <row r="2326" spans="1:22" x14ac:dyDescent="0.35">
      <c r="A2326" t="str">
        <f>IF('Support - Calculation Detail'!A2326="","",LEFT('Support - Calculation Detail'!A2326,7)&amp;"-"&amp;RIGHT('Support - Calculation Detail'!A2326,2))</f>
        <v>6461066-UT</v>
      </c>
      <c r="B2326" t="str">
        <f>IF('Support - Calculation Detail'!C2326="","",'Support - Calculation Detail'!C2326)</f>
        <v>64</v>
      </c>
      <c r="C2326" t="str">
        <f>IF('Support - Calculation Detail'!B2326="","",'Support - Calculation Detail'!B2326)</f>
        <v>N</v>
      </c>
      <c r="D2326">
        <f>IF('Support - Calculation Detail'!D2326="","",'Support - Calculation Detail'!D2326)</f>
        <v>0</v>
      </c>
      <c r="E2326">
        <f>IF('Support - Calculation Detail'!E2326="","",'Support - Calculation Detail'!E2326)</f>
        <v>0</v>
      </c>
      <c r="G2326">
        <f>IF('Support - Calculation Detail'!F2326="","",'Support - Calculation Detail'!F2326)</f>
        <v>0</v>
      </c>
      <c r="H2326">
        <f>IF('Support - Calculation Detail'!G2326="","",'Support - Calculation Detail'!G2326)</f>
        <v>1.04</v>
      </c>
      <c r="I2326">
        <f>IF('Support - Calculation Detail'!H2326="","",'Support - Calculation Detail'!H2326)</f>
        <v>0</v>
      </c>
      <c r="J2326">
        <f>IF('Support - Calculation Detail'!I2326="","",'Support - Calculation Detail'!I2326)</f>
        <v>0</v>
      </c>
      <c r="K2326">
        <f>IF('Support - Calculation Detail'!K2326="","",'Support - Calculation Detail'!K2326)</f>
        <v>0</v>
      </c>
      <c r="L2326">
        <f>IF('Support - Calculation Detail'!L2326="","",'Support - Calculation Detail'!L2326)</f>
        <v>0</v>
      </c>
      <c r="M2326">
        <f>IF('Support - Calculation Detail'!M2326="","",'Support - Calculation Detail'!M2326)</f>
        <v>0</v>
      </c>
      <c r="N2326">
        <f>IF('Support - Calculation Detail'!N2326="","",'Support - Calculation Detail'!N2326)</f>
        <v>0</v>
      </c>
      <c r="P2326">
        <f>IF('Support - Calculation Detail'!O2326="","",'Support - Calculation Detail'!O2326)</f>
        <v>0</v>
      </c>
      <c r="Q2326" t="b">
        <v>1</v>
      </c>
      <c r="R2326" t="str">
        <f t="shared" si="180"/>
        <v>6461066</v>
      </c>
      <c r="S2326" t="str">
        <f t="shared" si="181"/>
        <v>6461066-UT</v>
      </c>
      <c r="T2326" t="str">
        <f t="shared" si="182"/>
        <v>6461066-UT</v>
      </c>
      <c r="U2326" t="str">
        <f t="shared" si="183"/>
        <v>6</v>
      </c>
      <c r="V2326" t="str">
        <f t="shared" si="184"/>
        <v>UT</v>
      </c>
    </row>
    <row r="2327" spans="1:22" x14ac:dyDescent="0.35">
      <c r="A2327" t="str">
        <f>IF('Support - Calculation Detail'!A2327="","",LEFT('Support - Calculation Detail'!A2327,7)&amp;"-"&amp;RIGHT('Support - Calculation Detail'!A2327,2))</f>
        <v>6461084-UT</v>
      </c>
      <c r="B2327" t="str">
        <f>IF('Support - Calculation Detail'!C2327="","",'Support - Calculation Detail'!C2327)</f>
        <v>64</v>
      </c>
      <c r="C2327" t="str">
        <f>IF('Support - Calculation Detail'!B2327="","",'Support - Calculation Detail'!B2327)</f>
        <v>N</v>
      </c>
      <c r="D2327">
        <f>IF('Support - Calculation Detail'!D2327="","",'Support - Calculation Detail'!D2327)</f>
        <v>789034</v>
      </c>
      <c r="E2327">
        <f>IF('Support - Calculation Detail'!E2327="","",'Support - Calculation Detail'!E2327)</f>
        <v>0</v>
      </c>
      <c r="G2327">
        <f>IF('Support - Calculation Detail'!F2327="","",'Support - Calculation Detail'!F2327)</f>
        <v>789034</v>
      </c>
      <c r="H2327">
        <f>IF('Support - Calculation Detail'!G2327="","",'Support - Calculation Detail'!G2327)</f>
        <v>1.04</v>
      </c>
      <c r="I2327">
        <f>IF('Support - Calculation Detail'!H2327="","",'Support - Calculation Detail'!H2327)</f>
        <v>820595</v>
      </c>
      <c r="J2327">
        <f>IF('Support - Calculation Detail'!I2327="","",'Support - Calculation Detail'!I2327)</f>
        <v>0</v>
      </c>
      <c r="K2327">
        <f>IF('Support - Calculation Detail'!K2327="","",'Support - Calculation Detail'!K2327)</f>
        <v>820595</v>
      </c>
      <c r="L2327">
        <f>IF('Support - Calculation Detail'!L2327="","",'Support - Calculation Detail'!L2327)</f>
        <v>0</v>
      </c>
      <c r="M2327">
        <f>IF('Support - Calculation Detail'!M2327="","",'Support - Calculation Detail'!M2327)</f>
        <v>0</v>
      </c>
      <c r="N2327">
        <f>IF('Support - Calculation Detail'!N2327="","",'Support - Calculation Detail'!N2327)</f>
        <v>0</v>
      </c>
      <c r="P2327">
        <f>IF('Support - Calculation Detail'!O2327="","",'Support - Calculation Detail'!O2327)</f>
        <v>820595</v>
      </c>
      <c r="Q2327" t="b">
        <v>1</v>
      </c>
      <c r="R2327" t="str">
        <f t="shared" si="180"/>
        <v>6461084</v>
      </c>
      <c r="S2327" t="str">
        <f t="shared" si="181"/>
        <v>6461084-UT</v>
      </c>
      <c r="T2327" t="str">
        <f t="shared" si="182"/>
        <v>6461084-UT</v>
      </c>
      <c r="U2327" t="str">
        <f t="shared" si="183"/>
        <v>6</v>
      </c>
      <c r="V2327" t="str">
        <f t="shared" si="184"/>
        <v>UT</v>
      </c>
    </row>
    <row r="2328" spans="1:22" x14ac:dyDescent="0.35">
      <c r="A2328" t="str">
        <f>IF('Support - Calculation Detail'!A2328="","",LEFT('Support - Calculation Detail'!A2328,7)&amp;"-"&amp;RIGHT('Support - Calculation Detail'!A2328,2))</f>
        <v>6446460-SO</v>
      </c>
      <c r="B2328" t="str">
        <f>IF('Support - Calculation Detail'!C2328="","",'Support - Calculation Detail'!C2328)</f>
        <v>64</v>
      </c>
      <c r="C2328" t="str">
        <f>IF('Support - Calculation Detail'!B2328="","",'Support - Calculation Detail'!B2328)</f>
        <v>N</v>
      </c>
      <c r="D2328">
        <f>IF('Support - Calculation Detail'!D2328="","",'Support - Calculation Detail'!D2328)</f>
        <v>1766000</v>
      </c>
      <c r="E2328">
        <f>IF('Support - Calculation Detail'!E2328="","",'Support - Calculation Detail'!E2328)</f>
        <v>0</v>
      </c>
      <c r="G2328">
        <f>IF('Support - Calculation Detail'!F2328="","",'Support - Calculation Detail'!F2328)</f>
        <v>1766000</v>
      </c>
      <c r="H2328">
        <f>IF('Support - Calculation Detail'!G2328="","",'Support - Calculation Detail'!G2328)</f>
        <v>1.04</v>
      </c>
      <c r="I2328">
        <f>IF('Support - Calculation Detail'!H2328="","",'Support - Calculation Detail'!H2328)</f>
        <v>1836640</v>
      </c>
      <c r="J2328">
        <f>IF('Support - Calculation Detail'!I2328="","",'Support - Calculation Detail'!I2328)</f>
        <v>0</v>
      </c>
      <c r="K2328">
        <f>IF('Support - Calculation Detail'!K2328="","",'Support - Calculation Detail'!K2328)</f>
        <v>1836640</v>
      </c>
      <c r="L2328">
        <f>IF('Support - Calculation Detail'!L2328="","",'Support - Calculation Detail'!L2328)</f>
        <v>0</v>
      </c>
      <c r="M2328">
        <f>IF('Support - Calculation Detail'!M2328="","",'Support - Calculation Detail'!M2328)</f>
        <v>0</v>
      </c>
      <c r="N2328">
        <f>IF('Support - Calculation Detail'!N2328="","",'Support - Calculation Detail'!N2328)</f>
        <v>0</v>
      </c>
      <c r="P2328">
        <f>IF('Support - Calculation Detail'!O2328="","",'Support - Calculation Detail'!O2328)</f>
        <v>1836640</v>
      </c>
      <c r="Q2328" t="b">
        <v>1</v>
      </c>
      <c r="R2328" t="str">
        <f t="shared" si="180"/>
        <v>6446460</v>
      </c>
      <c r="S2328" t="str">
        <f t="shared" si="181"/>
        <v>6446460-SO</v>
      </c>
      <c r="T2328" t="str">
        <f t="shared" si="182"/>
        <v>6446460-SO</v>
      </c>
      <c r="U2328" t="str">
        <f t="shared" si="183"/>
        <v>4</v>
      </c>
      <c r="V2328" t="str">
        <f t="shared" si="184"/>
        <v>SO</v>
      </c>
    </row>
    <row r="2329" spans="1:22" x14ac:dyDescent="0.35">
      <c r="A2329" t="str">
        <f>IF('Support - Calculation Detail'!A2329="","",LEFT('Support - Calculation Detail'!A2329,7)&amp;"-"&amp;RIGHT('Support - Calculation Detail'!A2329,2))</f>
        <v>6446470-SO</v>
      </c>
      <c r="B2329" t="str">
        <f>IF('Support - Calculation Detail'!C2329="","",'Support - Calculation Detail'!C2329)</f>
        <v>64</v>
      </c>
      <c r="C2329" t="str">
        <f>IF('Support - Calculation Detail'!B2329="","",'Support - Calculation Detail'!B2329)</f>
        <v>N</v>
      </c>
      <c r="D2329">
        <f>IF('Support - Calculation Detail'!D2329="","",'Support - Calculation Detail'!D2329)</f>
        <v>18012743</v>
      </c>
      <c r="E2329">
        <f>IF('Support - Calculation Detail'!E2329="","",'Support - Calculation Detail'!E2329)</f>
        <v>0</v>
      </c>
      <c r="G2329">
        <f>IF('Support - Calculation Detail'!F2329="","",'Support - Calculation Detail'!F2329)</f>
        <v>18012743</v>
      </c>
      <c r="H2329">
        <f>IF('Support - Calculation Detail'!G2329="","",'Support - Calculation Detail'!G2329)</f>
        <v>1.04</v>
      </c>
      <c r="I2329">
        <f>IF('Support - Calculation Detail'!H2329="","",'Support - Calculation Detail'!H2329)</f>
        <v>18733253</v>
      </c>
      <c r="J2329">
        <f>IF('Support - Calculation Detail'!I2329="","",'Support - Calculation Detail'!I2329)</f>
        <v>0</v>
      </c>
      <c r="K2329">
        <f>IF('Support - Calculation Detail'!K2329="","",'Support - Calculation Detail'!K2329)</f>
        <v>18733253</v>
      </c>
      <c r="L2329">
        <f>IF('Support - Calculation Detail'!L2329="","",'Support - Calculation Detail'!L2329)</f>
        <v>0</v>
      </c>
      <c r="M2329">
        <f>IF('Support - Calculation Detail'!M2329="","",'Support - Calculation Detail'!M2329)</f>
        <v>0</v>
      </c>
      <c r="N2329">
        <f>IF('Support - Calculation Detail'!N2329="","",'Support - Calculation Detail'!N2329)</f>
        <v>0</v>
      </c>
      <c r="P2329">
        <f>IF('Support - Calculation Detail'!O2329="","",'Support - Calculation Detail'!O2329)</f>
        <v>18733253</v>
      </c>
      <c r="Q2329" t="b">
        <v>1</v>
      </c>
      <c r="R2329" t="str">
        <f t="shared" si="180"/>
        <v>6446470</v>
      </c>
      <c r="S2329" t="str">
        <f t="shared" si="181"/>
        <v>6446470-SO</v>
      </c>
      <c r="T2329" t="str">
        <f t="shared" si="182"/>
        <v>6446470-SO</v>
      </c>
      <c r="U2329" t="str">
        <f t="shared" si="183"/>
        <v>4</v>
      </c>
      <c r="V2329" t="str">
        <f t="shared" si="184"/>
        <v>SO</v>
      </c>
    </row>
    <row r="2330" spans="1:22" x14ac:dyDescent="0.35">
      <c r="A2330" t="str">
        <f>IF('Support - Calculation Detail'!A2330="","",LEFT('Support - Calculation Detail'!A2330,7)&amp;"-"&amp;RIGHT('Support - Calculation Detail'!A2330,2))</f>
        <v>6446510-SO</v>
      </c>
      <c r="B2330" t="str">
        <f>IF('Support - Calculation Detail'!C2330="","",'Support - Calculation Detail'!C2330)</f>
        <v>64</v>
      </c>
      <c r="C2330" t="str">
        <f>IF('Support - Calculation Detail'!B2330="","",'Support - Calculation Detail'!B2330)</f>
        <v>N</v>
      </c>
      <c r="D2330">
        <f>IF('Support - Calculation Detail'!D2330="","",'Support - Calculation Detail'!D2330)</f>
        <v>5080746</v>
      </c>
      <c r="E2330">
        <f>IF('Support - Calculation Detail'!E2330="","",'Support - Calculation Detail'!E2330)</f>
        <v>0</v>
      </c>
      <c r="G2330">
        <f>IF('Support - Calculation Detail'!F2330="","",'Support - Calculation Detail'!F2330)</f>
        <v>5080746</v>
      </c>
      <c r="H2330">
        <f>IF('Support - Calculation Detail'!G2330="","",'Support - Calculation Detail'!G2330)</f>
        <v>1.04</v>
      </c>
      <c r="I2330">
        <f>IF('Support - Calculation Detail'!H2330="","",'Support - Calculation Detail'!H2330)</f>
        <v>5283976</v>
      </c>
      <c r="J2330">
        <f>IF('Support - Calculation Detail'!I2330="","",'Support - Calculation Detail'!I2330)</f>
        <v>0</v>
      </c>
      <c r="K2330">
        <f>IF('Support - Calculation Detail'!K2330="","",'Support - Calculation Detail'!K2330)</f>
        <v>5283976</v>
      </c>
      <c r="L2330">
        <f>IF('Support - Calculation Detail'!L2330="","",'Support - Calculation Detail'!L2330)</f>
        <v>0</v>
      </c>
      <c r="M2330">
        <f>IF('Support - Calculation Detail'!M2330="","",'Support - Calculation Detail'!M2330)</f>
        <v>0</v>
      </c>
      <c r="N2330">
        <f>IF('Support - Calculation Detail'!N2330="","",'Support - Calculation Detail'!N2330)</f>
        <v>0</v>
      </c>
      <c r="P2330">
        <f>IF('Support - Calculation Detail'!O2330="","",'Support - Calculation Detail'!O2330)</f>
        <v>5283976</v>
      </c>
      <c r="Q2330" t="b">
        <v>1</v>
      </c>
      <c r="R2330" t="str">
        <f t="shared" si="180"/>
        <v>6446510</v>
      </c>
      <c r="S2330" t="str">
        <f t="shared" si="181"/>
        <v>6446510-SO</v>
      </c>
      <c r="T2330" t="str">
        <f t="shared" si="182"/>
        <v>6446510-SO</v>
      </c>
      <c r="U2330" t="str">
        <f t="shared" si="183"/>
        <v>4</v>
      </c>
      <c r="V2330" t="str">
        <f t="shared" si="184"/>
        <v>SO</v>
      </c>
    </row>
    <row r="2331" spans="1:22" x14ac:dyDescent="0.35">
      <c r="A2331" t="str">
        <f>IF('Support - Calculation Detail'!A2331="","",LEFT('Support - Calculation Detail'!A2331,7)&amp;"-"&amp;RIGHT('Support - Calculation Detail'!A2331,2))</f>
        <v>6446520-SO</v>
      </c>
      <c r="B2331" t="str">
        <f>IF('Support - Calculation Detail'!C2331="","",'Support - Calculation Detail'!C2331)</f>
        <v>64</v>
      </c>
      <c r="C2331" t="str">
        <f>IF('Support - Calculation Detail'!B2331="","",'Support - Calculation Detail'!B2331)</f>
        <v>N</v>
      </c>
      <c r="D2331">
        <f>IF('Support - Calculation Detail'!D2331="","",'Support - Calculation Detail'!D2331)</f>
        <v>3367334</v>
      </c>
      <c r="E2331">
        <f>IF('Support - Calculation Detail'!E2331="","",'Support - Calculation Detail'!E2331)</f>
        <v>0</v>
      </c>
      <c r="G2331">
        <f>IF('Support - Calculation Detail'!F2331="","",'Support - Calculation Detail'!F2331)</f>
        <v>3367334</v>
      </c>
      <c r="H2331">
        <f>IF('Support - Calculation Detail'!G2331="","",'Support - Calculation Detail'!G2331)</f>
        <v>1.04</v>
      </c>
      <c r="I2331">
        <f>IF('Support - Calculation Detail'!H2331="","",'Support - Calculation Detail'!H2331)</f>
        <v>3502027</v>
      </c>
      <c r="J2331">
        <f>IF('Support - Calculation Detail'!I2331="","",'Support - Calculation Detail'!I2331)</f>
        <v>0</v>
      </c>
      <c r="K2331">
        <f>IF('Support - Calculation Detail'!K2331="","",'Support - Calculation Detail'!K2331)</f>
        <v>3502027</v>
      </c>
      <c r="L2331">
        <f>IF('Support - Calculation Detail'!L2331="","",'Support - Calculation Detail'!L2331)</f>
        <v>0</v>
      </c>
      <c r="M2331">
        <f>IF('Support - Calculation Detail'!M2331="","",'Support - Calculation Detail'!M2331)</f>
        <v>0</v>
      </c>
      <c r="N2331">
        <f>IF('Support - Calculation Detail'!N2331="","",'Support - Calculation Detail'!N2331)</f>
        <v>0</v>
      </c>
      <c r="P2331">
        <f>IF('Support - Calculation Detail'!O2331="","",'Support - Calculation Detail'!O2331)</f>
        <v>3502027</v>
      </c>
      <c r="Q2331" t="b">
        <v>1</v>
      </c>
      <c r="R2331" t="str">
        <f t="shared" si="180"/>
        <v>6446520</v>
      </c>
      <c r="S2331" t="str">
        <f t="shared" si="181"/>
        <v>6446520-SO</v>
      </c>
      <c r="T2331" t="str">
        <f t="shared" si="182"/>
        <v>6446520-SO</v>
      </c>
      <c r="U2331" t="str">
        <f t="shared" si="183"/>
        <v>4</v>
      </c>
      <c r="V2331" t="str">
        <f t="shared" si="184"/>
        <v>SO</v>
      </c>
    </row>
    <row r="2332" spans="1:22" x14ac:dyDescent="0.35">
      <c r="A2332" t="str">
        <f>IF('Support - Calculation Detail'!A2332="","",LEFT('Support - Calculation Detail'!A2332,7)&amp;"-"&amp;RIGHT('Support - Calculation Detail'!A2332,2))</f>
        <v>6446530-SO</v>
      </c>
      <c r="B2332" t="str">
        <f>IF('Support - Calculation Detail'!C2332="","",'Support - Calculation Detail'!C2332)</f>
        <v>64</v>
      </c>
      <c r="C2332" t="str">
        <f>IF('Support - Calculation Detail'!B2332="","",'Support - Calculation Detail'!B2332)</f>
        <v>N</v>
      </c>
      <c r="D2332">
        <f>IF('Support - Calculation Detail'!D2332="","",'Support - Calculation Detail'!D2332)</f>
        <v>3792928</v>
      </c>
      <c r="E2332">
        <f>IF('Support - Calculation Detail'!E2332="","",'Support - Calculation Detail'!E2332)</f>
        <v>0</v>
      </c>
      <c r="G2332">
        <f>IF('Support - Calculation Detail'!F2332="","",'Support - Calculation Detail'!F2332)</f>
        <v>3792928</v>
      </c>
      <c r="H2332">
        <f>IF('Support - Calculation Detail'!G2332="","",'Support - Calculation Detail'!G2332)</f>
        <v>1.04</v>
      </c>
      <c r="I2332">
        <f>IF('Support - Calculation Detail'!H2332="","",'Support - Calculation Detail'!H2332)</f>
        <v>3944645</v>
      </c>
      <c r="J2332">
        <f>IF('Support - Calculation Detail'!I2332="","",'Support - Calculation Detail'!I2332)</f>
        <v>0</v>
      </c>
      <c r="K2332">
        <f>IF('Support - Calculation Detail'!K2332="","",'Support - Calculation Detail'!K2332)</f>
        <v>3944645</v>
      </c>
      <c r="L2332">
        <f>IF('Support - Calculation Detail'!L2332="","",'Support - Calculation Detail'!L2332)</f>
        <v>0</v>
      </c>
      <c r="M2332">
        <f>IF('Support - Calculation Detail'!M2332="","",'Support - Calculation Detail'!M2332)</f>
        <v>0</v>
      </c>
      <c r="N2332">
        <f>IF('Support - Calculation Detail'!N2332="","",'Support - Calculation Detail'!N2332)</f>
        <v>0</v>
      </c>
      <c r="P2332">
        <f>IF('Support - Calculation Detail'!O2332="","",'Support - Calculation Detail'!O2332)</f>
        <v>3944645</v>
      </c>
      <c r="Q2332" t="b">
        <v>1</v>
      </c>
      <c r="R2332" t="str">
        <f t="shared" si="180"/>
        <v>6446530</v>
      </c>
      <c r="S2332" t="str">
        <f t="shared" si="181"/>
        <v>6446530-SO</v>
      </c>
      <c r="T2332" t="str">
        <f t="shared" si="182"/>
        <v>6446530-SO</v>
      </c>
      <c r="U2332" t="str">
        <f t="shared" si="183"/>
        <v>4</v>
      </c>
      <c r="V2332" t="str">
        <f t="shared" si="184"/>
        <v>SO</v>
      </c>
    </row>
    <row r="2333" spans="1:22" x14ac:dyDescent="0.35">
      <c r="A2333" t="str">
        <f>IF('Support - Calculation Detail'!A2333="","",LEFT('Support - Calculation Detail'!A2333,7)&amp;"-"&amp;RIGHT('Support - Calculation Detail'!A2333,2))</f>
        <v>6446550-SO</v>
      </c>
      <c r="B2333" t="str">
        <f>IF('Support - Calculation Detail'!C2333="","",'Support - Calculation Detail'!C2333)</f>
        <v>64</v>
      </c>
      <c r="C2333" t="str">
        <f>IF('Support - Calculation Detail'!B2333="","",'Support - Calculation Detail'!B2333)</f>
        <v>N</v>
      </c>
      <c r="D2333">
        <f>IF('Support - Calculation Detail'!D2333="","",'Support - Calculation Detail'!D2333)</f>
        <v>14299000</v>
      </c>
      <c r="E2333">
        <f>IF('Support - Calculation Detail'!E2333="","",'Support - Calculation Detail'!E2333)</f>
        <v>0</v>
      </c>
      <c r="G2333">
        <f>IF('Support - Calculation Detail'!F2333="","",'Support - Calculation Detail'!F2333)</f>
        <v>14299000</v>
      </c>
      <c r="H2333">
        <f>IF('Support - Calculation Detail'!G2333="","",'Support - Calculation Detail'!G2333)</f>
        <v>1.04</v>
      </c>
      <c r="I2333">
        <f>IF('Support - Calculation Detail'!H2333="","",'Support - Calculation Detail'!H2333)</f>
        <v>14870960</v>
      </c>
      <c r="J2333">
        <f>IF('Support - Calculation Detail'!I2333="","",'Support - Calculation Detail'!I2333)</f>
        <v>0</v>
      </c>
      <c r="K2333">
        <f>IF('Support - Calculation Detail'!K2333="","",'Support - Calculation Detail'!K2333)</f>
        <v>14870960</v>
      </c>
      <c r="L2333">
        <f>IF('Support - Calculation Detail'!L2333="","",'Support - Calculation Detail'!L2333)</f>
        <v>0</v>
      </c>
      <c r="M2333">
        <f>IF('Support - Calculation Detail'!M2333="","",'Support - Calculation Detail'!M2333)</f>
        <v>0</v>
      </c>
      <c r="N2333">
        <f>IF('Support - Calculation Detail'!N2333="","",'Support - Calculation Detail'!N2333)</f>
        <v>0</v>
      </c>
      <c r="P2333">
        <f>IF('Support - Calculation Detail'!O2333="","",'Support - Calculation Detail'!O2333)</f>
        <v>14870960</v>
      </c>
      <c r="Q2333" t="b">
        <v>1</v>
      </c>
      <c r="R2333" t="str">
        <f t="shared" si="180"/>
        <v>6446550</v>
      </c>
      <c r="S2333" t="str">
        <f t="shared" si="181"/>
        <v>6446550-SO</v>
      </c>
      <c r="T2333" t="str">
        <f t="shared" si="182"/>
        <v>6446550-SO</v>
      </c>
      <c r="U2333" t="str">
        <f t="shared" si="183"/>
        <v>4</v>
      </c>
      <c r="V2333" t="str">
        <f t="shared" si="184"/>
        <v>SO</v>
      </c>
    </row>
    <row r="2334" spans="1:22" x14ac:dyDescent="0.35">
      <c r="A2334" t="str">
        <f>IF('Support - Calculation Detail'!A2334="","",LEFT('Support - Calculation Detail'!A2334,7)&amp;"-"&amp;RIGHT('Support - Calculation Detail'!A2334,2))</f>
        <v>6446560-SO</v>
      </c>
      <c r="B2334" t="str">
        <f>IF('Support - Calculation Detail'!C2334="","",'Support - Calculation Detail'!C2334)</f>
        <v>64</v>
      </c>
      <c r="C2334" t="str">
        <f>IF('Support - Calculation Detail'!B2334="","",'Support - Calculation Detail'!B2334)</f>
        <v>N</v>
      </c>
      <c r="D2334">
        <f>IF('Support - Calculation Detail'!D2334="","",'Support - Calculation Detail'!D2334)</f>
        <v>12509489</v>
      </c>
      <c r="E2334">
        <f>IF('Support - Calculation Detail'!E2334="","",'Support - Calculation Detail'!E2334)</f>
        <v>0</v>
      </c>
      <c r="G2334">
        <f>IF('Support - Calculation Detail'!F2334="","",'Support - Calculation Detail'!F2334)</f>
        <v>12509489</v>
      </c>
      <c r="H2334">
        <f>IF('Support - Calculation Detail'!G2334="","",'Support - Calculation Detail'!G2334)</f>
        <v>1.04</v>
      </c>
      <c r="I2334">
        <f>IF('Support - Calculation Detail'!H2334="","",'Support - Calculation Detail'!H2334)</f>
        <v>13009869</v>
      </c>
      <c r="J2334">
        <f>IF('Support - Calculation Detail'!I2334="","",'Support - Calculation Detail'!I2334)</f>
        <v>0</v>
      </c>
      <c r="K2334">
        <f>IF('Support - Calculation Detail'!K2334="","",'Support - Calculation Detail'!K2334)</f>
        <v>13009869</v>
      </c>
      <c r="L2334">
        <f>IF('Support - Calculation Detail'!L2334="","",'Support - Calculation Detail'!L2334)</f>
        <v>0</v>
      </c>
      <c r="M2334">
        <f>IF('Support - Calculation Detail'!M2334="","",'Support - Calculation Detail'!M2334)</f>
        <v>0</v>
      </c>
      <c r="N2334">
        <f>IF('Support - Calculation Detail'!N2334="","",'Support - Calculation Detail'!N2334)</f>
        <v>0</v>
      </c>
      <c r="P2334">
        <f>IF('Support - Calculation Detail'!O2334="","",'Support - Calculation Detail'!O2334)</f>
        <v>13009869</v>
      </c>
      <c r="Q2334" t="b">
        <v>1</v>
      </c>
      <c r="R2334" t="str">
        <f t="shared" si="180"/>
        <v>6446560</v>
      </c>
      <c r="S2334" t="str">
        <f t="shared" si="181"/>
        <v>6446560-SO</v>
      </c>
      <c r="T2334" t="str">
        <f t="shared" si="182"/>
        <v>6446560-SO</v>
      </c>
      <c r="U2334" t="str">
        <f t="shared" si="183"/>
        <v>4</v>
      </c>
      <c r="V2334" t="str">
        <f t="shared" si="184"/>
        <v>SO</v>
      </c>
    </row>
    <row r="2335" spans="1:22" x14ac:dyDescent="0.35">
      <c r="A2335" t="str">
        <f>IF('Support - Calculation Detail'!A2335="","",LEFT('Support - Calculation Detail'!A2335,7)&amp;"-"&amp;RIGHT('Support - Calculation Detail'!A2335,2))</f>
        <v>6510000-UT</v>
      </c>
      <c r="B2335" t="str">
        <f>IF('Support - Calculation Detail'!C2335="","",'Support - Calculation Detail'!C2335)</f>
        <v>65</v>
      </c>
      <c r="C2335" t="str">
        <f>IF('Support - Calculation Detail'!B2335="","",'Support - Calculation Detail'!B2335)</f>
        <v>N</v>
      </c>
      <c r="D2335">
        <f>IF('Support - Calculation Detail'!D2335="","",'Support - Calculation Detail'!D2335)</f>
        <v>13993849</v>
      </c>
      <c r="E2335">
        <f>IF('Support - Calculation Detail'!E2335="","",'Support - Calculation Detail'!E2335)</f>
        <v>0</v>
      </c>
      <c r="G2335">
        <f>IF('Support - Calculation Detail'!F2335="","",'Support - Calculation Detail'!F2335)</f>
        <v>13993849</v>
      </c>
      <c r="H2335">
        <f>IF('Support - Calculation Detail'!G2335="","",'Support - Calculation Detail'!G2335)</f>
        <v>1.04</v>
      </c>
      <c r="I2335">
        <f>IF('Support - Calculation Detail'!H2335="","",'Support - Calculation Detail'!H2335)</f>
        <v>14553603</v>
      </c>
      <c r="J2335">
        <f>IF('Support - Calculation Detail'!I2335="","",'Support - Calculation Detail'!I2335)</f>
        <v>0</v>
      </c>
      <c r="K2335">
        <f>IF('Support - Calculation Detail'!K2335="","",'Support - Calculation Detail'!K2335)</f>
        <v>14553603</v>
      </c>
      <c r="L2335">
        <f>IF('Support - Calculation Detail'!L2335="","",'Support - Calculation Detail'!L2335)</f>
        <v>465449</v>
      </c>
      <c r="M2335">
        <f>IF('Support - Calculation Detail'!M2335="","",'Support - Calculation Detail'!M2335)</f>
        <v>465366</v>
      </c>
      <c r="N2335">
        <f>IF('Support - Calculation Detail'!N2335="","",'Support - Calculation Detail'!N2335)</f>
        <v>1005188.6104853845</v>
      </c>
      <c r="P2335">
        <f>IF('Support - Calculation Detail'!O2335="","",'Support - Calculation Detail'!O2335)</f>
        <v>16489606.610485384</v>
      </c>
      <c r="Q2335" t="b">
        <v>1</v>
      </c>
      <c r="R2335" t="str">
        <f t="shared" si="180"/>
        <v>6510000</v>
      </c>
      <c r="S2335" t="str">
        <f t="shared" si="181"/>
        <v>6510000-UT</v>
      </c>
      <c r="T2335" t="str">
        <f t="shared" si="182"/>
        <v>6510000-UT</v>
      </c>
      <c r="U2335" t="str">
        <f t="shared" si="183"/>
        <v>1</v>
      </c>
      <c r="V2335" t="str">
        <f t="shared" si="184"/>
        <v>UT</v>
      </c>
    </row>
    <row r="2336" spans="1:22" x14ac:dyDescent="0.35">
      <c r="A2336" t="str">
        <f>IF('Support - Calculation Detail'!A2336="","",LEFT('Support - Calculation Detail'!A2336,7)&amp;"-"&amp;RIGHT('Support - Calculation Detail'!A2336,2))</f>
        <v>6520001-UT</v>
      </c>
      <c r="B2336" t="str">
        <f>IF('Support - Calculation Detail'!C2336="","",'Support - Calculation Detail'!C2336)</f>
        <v>65</v>
      </c>
      <c r="C2336" t="str">
        <f>IF('Support - Calculation Detail'!B2336="","",'Support - Calculation Detail'!B2336)</f>
        <v>N</v>
      </c>
      <c r="D2336">
        <f>IF('Support - Calculation Detail'!D2336="","",'Support - Calculation Detail'!D2336)</f>
        <v>25901</v>
      </c>
      <c r="E2336">
        <f>IF('Support - Calculation Detail'!E2336="","",'Support - Calculation Detail'!E2336)</f>
        <v>0</v>
      </c>
      <c r="G2336">
        <f>IF('Support - Calculation Detail'!F2336="","",'Support - Calculation Detail'!F2336)</f>
        <v>25901</v>
      </c>
      <c r="H2336">
        <f>IF('Support - Calculation Detail'!G2336="","",'Support - Calculation Detail'!G2336)</f>
        <v>1.04</v>
      </c>
      <c r="I2336">
        <f>IF('Support - Calculation Detail'!H2336="","",'Support - Calculation Detail'!H2336)</f>
        <v>26937</v>
      </c>
      <c r="J2336">
        <f>IF('Support - Calculation Detail'!I2336="","",'Support - Calculation Detail'!I2336)</f>
        <v>0</v>
      </c>
      <c r="K2336">
        <f>IF('Support - Calculation Detail'!K2336="","",'Support - Calculation Detail'!K2336)</f>
        <v>26937</v>
      </c>
      <c r="L2336">
        <f>IF('Support - Calculation Detail'!L2336="","",'Support - Calculation Detail'!L2336)</f>
        <v>0</v>
      </c>
      <c r="M2336">
        <f>IF('Support - Calculation Detail'!M2336="","",'Support - Calculation Detail'!M2336)</f>
        <v>0</v>
      </c>
      <c r="N2336">
        <f>IF('Support - Calculation Detail'!N2336="","",'Support - Calculation Detail'!N2336)</f>
        <v>0</v>
      </c>
      <c r="P2336">
        <f>IF('Support - Calculation Detail'!O2336="","",'Support - Calculation Detail'!O2336)</f>
        <v>26937</v>
      </c>
      <c r="Q2336" t="b">
        <v>1</v>
      </c>
      <c r="R2336" t="str">
        <f t="shared" si="180"/>
        <v>6520001</v>
      </c>
      <c r="S2336" t="str">
        <f t="shared" si="181"/>
        <v>6520001-UT</v>
      </c>
      <c r="T2336" t="str">
        <f t="shared" si="182"/>
        <v>6520001-UT</v>
      </c>
      <c r="U2336" t="str">
        <f t="shared" si="183"/>
        <v>2</v>
      </c>
      <c r="V2336" t="str">
        <f t="shared" si="184"/>
        <v>UT</v>
      </c>
    </row>
    <row r="2337" spans="1:22" x14ac:dyDescent="0.35">
      <c r="A2337" t="str">
        <f>IF('Support - Calculation Detail'!A2337="","",LEFT('Support - Calculation Detail'!A2337,7)&amp;"-"&amp;RIGHT('Support - Calculation Detail'!A2337,2))</f>
        <v>6520002-UT</v>
      </c>
      <c r="B2337" t="str">
        <f>IF('Support - Calculation Detail'!C2337="","",'Support - Calculation Detail'!C2337)</f>
        <v>65</v>
      </c>
      <c r="C2337" t="str">
        <f>IF('Support - Calculation Detail'!B2337="","",'Support - Calculation Detail'!B2337)</f>
        <v>N</v>
      </c>
      <c r="D2337">
        <f>IF('Support - Calculation Detail'!D2337="","",'Support - Calculation Detail'!D2337)</f>
        <v>280539</v>
      </c>
      <c r="E2337">
        <f>IF('Support - Calculation Detail'!E2337="","",'Support - Calculation Detail'!E2337)</f>
        <v>0</v>
      </c>
      <c r="G2337">
        <f>IF('Support - Calculation Detail'!F2337="","",'Support - Calculation Detail'!F2337)</f>
        <v>280539</v>
      </c>
      <c r="H2337">
        <f>IF('Support - Calculation Detail'!G2337="","",'Support - Calculation Detail'!G2337)</f>
        <v>1.04</v>
      </c>
      <c r="I2337">
        <f>IF('Support - Calculation Detail'!H2337="","",'Support - Calculation Detail'!H2337)</f>
        <v>291761</v>
      </c>
      <c r="J2337">
        <f>IF('Support - Calculation Detail'!I2337="","",'Support - Calculation Detail'!I2337)</f>
        <v>0</v>
      </c>
      <c r="K2337">
        <f>IF('Support - Calculation Detail'!K2337="","",'Support - Calculation Detail'!K2337)</f>
        <v>291761</v>
      </c>
      <c r="L2337">
        <f>IF('Support - Calculation Detail'!L2337="","",'Support - Calculation Detail'!L2337)</f>
        <v>0</v>
      </c>
      <c r="M2337">
        <f>IF('Support - Calculation Detail'!M2337="","",'Support - Calculation Detail'!M2337)</f>
        <v>0</v>
      </c>
      <c r="N2337">
        <f>IF('Support - Calculation Detail'!N2337="","",'Support - Calculation Detail'!N2337)</f>
        <v>0</v>
      </c>
      <c r="P2337">
        <f>IF('Support - Calculation Detail'!O2337="","",'Support - Calculation Detail'!O2337)</f>
        <v>291761</v>
      </c>
      <c r="Q2337" t="b">
        <v>1</v>
      </c>
      <c r="R2337" t="str">
        <f t="shared" si="180"/>
        <v>6520002</v>
      </c>
      <c r="S2337" t="str">
        <f t="shared" si="181"/>
        <v>6520002-UT</v>
      </c>
      <c r="T2337" t="str">
        <f t="shared" si="182"/>
        <v>6520002-UT</v>
      </c>
      <c r="U2337" t="str">
        <f t="shared" si="183"/>
        <v>2</v>
      </c>
      <c r="V2337" t="str">
        <f t="shared" si="184"/>
        <v>UT</v>
      </c>
    </row>
    <row r="2338" spans="1:22" x14ac:dyDescent="0.35">
      <c r="A2338" t="str">
        <f>IF('Support - Calculation Detail'!A2338="","",LEFT('Support - Calculation Detail'!A2338,7)&amp;"-"&amp;RIGHT('Support - Calculation Detail'!A2338,2))</f>
        <v>6520002-TF</v>
      </c>
      <c r="B2338" t="str">
        <f>IF('Support - Calculation Detail'!C2338="","",'Support - Calculation Detail'!C2338)</f>
        <v>65</v>
      </c>
      <c r="C2338" t="str">
        <f>IF('Support - Calculation Detail'!B2338="","",'Support - Calculation Detail'!B2338)</f>
        <v>N</v>
      </c>
      <c r="D2338">
        <f>IF('Support - Calculation Detail'!D2338="","",'Support - Calculation Detail'!D2338)</f>
        <v>424993</v>
      </c>
      <c r="E2338">
        <f>IF('Support - Calculation Detail'!E2338="","",'Support - Calculation Detail'!E2338)</f>
        <v>0</v>
      </c>
      <c r="G2338">
        <f>IF('Support - Calculation Detail'!F2338="","",'Support - Calculation Detail'!F2338)</f>
        <v>424993</v>
      </c>
      <c r="H2338">
        <f>IF('Support - Calculation Detail'!G2338="","",'Support - Calculation Detail'!G2338)</f>
        <v>1.04</v>
      </c>
      <c r="I2338">
        <f>IF('Support - Calculation Detail'!H2338="","",'Support - Calculation Detail'!H2338)</f>
        <v>441993</v>
      </c>
      <c r="J2338">
        <f>IF('Support - Calculation Detail'!I2338="","",'Support - Calculation Detail'!I2338)</f>
        <v>0</v>
      </c>
      <c r="K2338">
        <f>IF('Support - Calculation Detail'!K2338="","",'Support - Calculation Detail'!K2338)</f>
        <v>441993</v>
      </c>
      <c r="L2338">
        <f>IF('Support - Calculation Detail'!L2338="","",'Support - Calculation Detail'!L2338)</f>
        <v>0</v>
      </c>
      <c r="M2338">
        <f>IF('Support - Calculation Detail'!M2338="","",'Support - Calculation Detail'!M2338)</f>
        <v>0</v>
      </c>
      <c r="N2338">
        <f>IF('Support - Calculation Detail'!N2338="","",'Support - Calculation Detail'!N2338)</f>
        <v>0</v>
      </c>
      <c r="P2338">
        <f>IF('Support - Calculation Detail'!O2338="","",'Support - Calculation Detail'!O2338)</f>
        <v>441993</v>
      </c>
      <c r="Q2338" t="b">
        <v>1</v>
      </c>
      <c r="R2338" t="str">
        <f t="shared" si="180"/>
        <v>6520002</v>
      </c>
      <c r="S2338" t="str">
        <f t="shared" si="181"/>
        <v>6520002-TF</v>
      </c>
      <c r="T2338" t="str">
        <f t="shared" si="182"/>
        <v>6520002-TF</v>
      </c>
      <c r="U2338" t="str">
        <f t="shared" si="183"/>
        <v>2</v>
      </c>
      <c r="V2338" t="str">
        <f t="shared" si="184"/>
        <v>TF</v>
      </c>
    </row>
    <row r="2339" spans="1:22" x14ac:dyDescent="0.35">
      <c r="A2339" t="str">
        <f>IF('Support - Calculation Detail'!A2339="","",LEFT('Support - Calculation Detail'!A2339,7)&amp;"-"&amp;RIGHT('Support - Calculation Detail'!A2339,2))</f>
        <v>6520003-UT</v>
      </c>
      <c r="B2339" t="str">
        <f>IF('Support - Calculation Detail'!C2339="","",'Support - Calculation Detail'!C2339)</f>
        <v>65</v>
      </c>
      <c r="C2339" t="str">
        <f>IF('Support - Calculation Detail'!B2339="","",'Support - Calculation Detail'!B2339)</f>
        <v>N</v>
      </c>
      <c r="D2339">
        <f>IF('Support - Calculation Detail'!D2339="","",'Support - Calculation Detail'!D2339)</f>
        <v>28775</v>
      </c>
      <c r="E2339">
        <f>IF('Support - Calculation Detail'!E2339="","",'Support - Calculation Detail'!E2339)</f>
        <v>0</v>
      </c>
      <c r="G2339">
        <f>IF('Support - Calculation Detail'!F2339="","",'Support - Calculation Detail'!F2339)</f>
        <v>28775</v>
      </c>
      <c r="H2339">
        <f>IF('Support - Calculation Detail'!G2339="","",'Support - Calculation Detail'!G2339)</f>
        <v>1.04</v>
      </c>
      <c r="I2339">
        <f>IF('Support - Calculation Detail'!H2339="","",'Support - Calculation Detail'!H2339)</f>
        <v>29926</v>
      </c>
      <c r="J2339">
        <f>IF('Support - Calculation Detail'!I2339="","",'Support - Calculation Detail'!I2339)</f>
        <v>0</v>
      </c>
      <c r="K2339">
        <f>IF('Support - Calculation Detail'!K2339="","",'Support - Calculation Detail'!K2339)</f>
        <v>29926</v>
      </c>
      <c r="L2339">
        <f>IF('Support - Calculation Detail'!L2339="","",'Support - Calculation Detail'!L2339)</f>
        <v>0</v>
      </c>
      <c r="M2339">
        <f>IF('Support - Calculation Detail'!M2339="","",'Support - Calculation Detail'!M2339)</f>
        <v>0</v>
      </c>
      <c r="N2339">
        <f>IF('Support - Calculation Detail'!N2339="","",'Support - Calculation Detail'!N2339)</f>
        <v>0</v>
      </c>
      <c r="P2339">
        <f>IF('Support - Calculation Detail'!O2339="","",'Support - Calculation Detail'!O2339)</f>
        <v>29926</v>
      </c>
      <c r="Q2339" t="b">
        <v>1</v>
      </c>
      <c r="R2339" t="str">
        <f t="shared" si="180"/>
        <v>6520003</v>
      </c>
      <c r="S2339" t="str">
        <f t="shared" si="181"/>
        <v>6520003-UT</v>
      </c>
      <c r="T2339" t="str">
        <f t="shared" si="182"/>
        <v>6520003-UT</v>
      </c>
      <c r="U2339" t="str">
        <f t="shared" si="183"/>
        <v>2</v>
      </c>
      <c r="V2339" t="str">
        <f t="shared" si="184"/>
        <v>UT</v>
      </c>
    </row>
    <row r="2340" spans="1:22" x14ac:dyDescent="0.35">
      <c r="A2340" t="str">
        <f>IF('Support - Calculation Detail'!A2340="","",LEFT('Support - Calculation Detail'!A2340,7)&amp;"-"&amp;RIGHT('Support - Calculation Detail'!A2340,2))</f>
        <v>6520004-UT</v>
      </c>
      <c r="B2340" t="str">
        <f>IF('Support - Calculation Detail'!C2340="","",'Support - Calculation Detail'!C2340)</f>
        <v>65</v>
      </c>
      <c r="C2340" t="str">
        <f>IF('Support - Calculation Detail'!B2340="","",'Support - Calculation Detail'!B2340)</f>
        <v>N</v>
      </c>
      <c r="D2340">
        <f>IF('Support - Calculation Detail'!D2340="","",'Support - Calculation Detail'!D2340)</f>
        <v>38933</v>
      </c>
      <c r="E2340">
        <f>IF('Support - Calculation Detail'!E2340="","",'Support - Calculation Detail'!E2340)</f>
        <v>0</v>
      </c>
      <c r="G2340">
        <f>IF('Support - Calculation Detail'!F2340="","",'Support - Calculation Detail'!F2340)</f>
        <v>38933</v>
      </c>
      <c r="H2340">
        <f>IF('Support - Calculation Detail'!G2340="","",'Support - Calculation Detail'!G2340)</f>
        <v>1.04</v>
      </c>
      <c r="I2340">
        <f>IF('Support - Calculation Detail'!H2340="","",'Support - Calculation Detail'!H2340)</f>
        <v>40490</v>
      </c>
      <c r="J2340">
        <f>IF('Support - Calculation Detail'!I2340="","",'Support - Calculation Detail'!I2340)</f>
        <v>0</v>
      </c>
      <c r="K2340">
        <f>IF('Support - Calculation Detail'!K2340="","",'Support - Calculation Detail'!K2340)</f>
        <v>40490</v>
      </c>
      <c r="L2340">
        <f>IF('Support - Calculation Detail'!L2340="","",'Support - Calculation Detail'!L2340)</f>
        <v>0</v>
      </c>
      <c r="M2340">
        <f>IF('Support - Calculation Detail'!M2340="","",'Support - Calculation Detail'!M2340)</f>
        <v>0</v>
      </c>
      <c r="N2340">
        <f>IF('Support - Calculation Detail'!N2340="","",'Support - Calculation Detail'!N2340)</f>
        <v>0</v>
      </c>
      <c r="P2340">
        <f>IF('Support - Calculation Detail'!O2340="","",'Support - Calculation Detail'!O2340)</f>
        <v>40490</v>
      </c>
      <c r="Q2340" t="b">
        <v>1</v>
      </c>
      <c r="R2340" t="str">
        <f t="shared" si="180"/>
        <v>6520004</v>
      </c>
      <c r="S2340" t="str">
        <f t="shared" si="181"/>
        <v>6520004-UT</v>
      </c>
      <c r="T2340" t="str">
        <f t="shared" si="182"/>
        <v>6520004-UT</v>
      </c>
      <c r="U2340" t="str">
        <f t="shared" si="183"/>
        <v>2</v>
      </c>
      <c r="V2340" t="str">
        <f t="shared" si="184"/>
        <v>UT</v>
      </c>
    </row>
    <row r="2341" spans="1:22" x14ac:dyDescent="0.35">
      <c r="A2341" t="str">
        <f>IF('Support - Calculation Detail'!A2341="","",LEFT('Support - Calculation Detail'!A2341,7)&amp;"-"&amp;RIGHT('Support - Calculation Detail'!A2341,2))</f>
        <v>6520004-TF</v>
      </c>
      <c r="B2341" t="str">
        <f>IF('Support - Calculation Detail'!C2341="","",'Support - Calculation Detail'!C2341)</f>
        <v>65</v>
      </c>
      <c r="C2341" t="str">
        <f>IF('Support - Calculation Detail'!B2341="","",'Support - Calculation Detail'!B2341)</f>
        <v>N</v>
      </c>
      <c r="D2341">
        <f>IF('Support - Calculation Detail'!D2341="","",'Support - Calculation Detail'!D2341)</f>
        <v>11172</v>
      </c>
      <c r="E2341">
        <f>IF('Support - Calculation Detail'!E2341="","",'Support - Calculation Detail'!E2341)</f>
        <v>0</v>
      </c>
      <c r="G2341">
        <f>IF('Support - Calculation Detail'!F2341="","",'Support - Calculation Detail'!F2341)</f>
        <v>11172</v>
      </c>
      <c r="H2341">
        <f>IF('Support - Calculation Detail'!G2341="","",'Support - Calculation Detail'!G2341)</f>
        <v>1.04</v>
      </c>
      <c r="I2341">
        <f>IF('Support - Calculation Detail'!H2341="","",'Support - Calculation Detail'!H2341)</f>
        <v>11619</v>
      </c>
      <c r="J2341">
        <f>IF('Support - Calculation Detail'!I2341="","",'Support - Calculation Detail'!I2341)</f>
        <v>0</v>
      </c>
      <c r="K2341">
        <f>IF('Support - Calculation Detail'!K2341="","",'Support - Calculation Detail'!K2341)</f>
        <v>11619</v>
      </c>
      <c r="L2341">
        <f>IF('Support - Calculation Detail'!L2341="","",'Support - Calculation Detail'!L2341)</f>
        <v>0</v>
      </c>
      <c r="M2341">
        <f>IF('Support - Calculation Detail'!M2341="","",'Support - Calculation Detail'!M2341)</f>
        <v>0</v>
      </c>
      <c r="N2341">
        <f>IF('Support - Calculation Detail'!N2341="","",'Support - Calculation Detail'!N2341)</f>
        <v>0</v>
      </c>
      <c r="P2341">
        <f>IF('Support - Calculation Detail'!O2341="","",'Support - Calculation Detail'!O2341)</f>
        <v>11619</v>
      </c>
      <c r="Q2341" t="b">
        <v>1</v>
      </c>
      <c r="R2341" t="str">
        <f t="shared" si="180"/>
        <v>6520004</v>
      </c>
      <c r="S2341" t="str">
        <f t="shared" si="181"/>
        <v>6520004-TF</v>
      </c>
      <c r="T2341" t="str">
        <f t="shared" si="182"/>
        <v>6520004-TF</v>
      </c>
      <c r="U2341" t="str">
        <f t="shared" si="183"/>
        <v>2</v>
      </c>
      <c r="V2341" t="str">
        <f t="shared" si="184"/>
        <v>TF</v>
      </c>
    </row>
    <row r="2342" spans="1:22" x14ac:dyDescent="0.35">
      <c r="A2342" t="str">
        <f>IF('Support - Calculation Detail'!A2342="","",LEFT('Support - Calculation Detail'!A2342,7)&amp;"-"&amp;RIGHT('Support - Calculation Detail'!A2342,2))</f>
        <v>6520005-TF</v>
      </c>
      <c r="B2342" t="str">
        <f>IF('Support - Calculation Detail'!C2342="","",'Support - Calculation Detail'!C2342)</f>
        <v>65</v>
      </c>
      <c r="C2342" t="str">
        <f>IF('Support - Calculation Detail'!B2342="","",'Support - Calculation Detail'!B2342)</f>
        <v>N</v>
      </c>
      <c r="D2342">
        <f>IF('Support - Calculation Detail'!D2342="","",'Support - Calculation Detail'!D2342)</f>
        <v>39797</v>
      </c>
      <c r="E2342">
        <f>IF('Support - Calculation Detail'!E2342="","",'Support - Calculation Detail'!E2342)</f>
        <v>0</v>
      </c>
      <c r="G2342">
        <f>IF('Support - Calculation Detail'!F2342="","",'Support - Calculation Detail'!F2342)</f>
        <v>39797</v>
      </c>
      <c r="H2342">
        <f>IF('Support - Calculation Detail'!G2342="","",'Support - Calculation Detail'!G2342)</f>
        <v>1.04</v>
      </c>
      <c r="I2342">
        <f>IF('Support - Calculation Detail'!H2342="","",'Support - Calculation Detail'!H2342)</f>
        <v>41389</v>
      </c>
      <c r="J2342">
        <f>IF('Support - Calculation Detail'!I2342="","",'Support - Calculation Detail'!I2342)</f>
        <v>0</v>
      </c>
      <c r="K2342">
        <f>IF('Support - Calculation Detail'!K2342="","",'Support - Calculation Detail'!K2342)</f>
        <v>41389</v>
      </c>
      <c r="L2342">
        <f>IF('Support - Calculation Detail'!L2342="","",'Support - Calculation Detail'!L2342)</f>
        <v>0</v>
      </c>
      <c r="M2342">
        <f>IF('Support - Calculation Detail'!M2342="","",'Support - Calculation Detail'!M2342)</f>
        <v>0</v>
      </c>
      <c r="N2342">
        <f>IF('Support - Calculation Detail'!N2342="","",'Support - Calculation Detail'!N2342)</f>
        <v>0</v>
      </c>
      <c r="P2342">
        <f>IF('Support - Calculation Detail'!O2342="","",'Support - Calculation Detail'!O2342)</f>
        <v>41389</v>
      </c>
      <c r="Q2342" t="b">
        <v>1</v>
      </c>
      <c r="R2342" t="str">
        <f t="shared" si="180"/>
        <v>6520005</v>
      </c>
      <c r="S2342" t="str">
        <f t="shared" si="181"/>
        <v>6520005-TF</v>
      </c>
      <c r="T2342" t="str">
        <f t="shared" si="182"/>
        <v>6520005-TF</v>
      </c>
      <c r="U2342" t="str">
        <f t="shared" si="183"/>
        <v>2</v>
      </c>
      <c r="V2342" t="str">
        <f t="shared" si="184"/>
        <v>TF</v>
      </c>
    </row>
    <row r="2343" spans="1:22" x14ac:dyDescent="0.35">
      <c r="A2343" t="str">
        <f>IF('Support - Calculation Detail'!A2343="","",LEFT('Support - Calculation Detail'!A2343,7)&amp;"-"&amp;RIGHT('Support - Calculation Detail'!A2343,2))</f>
        <v>6520005-UT</v>
      </c>
      <c r="B2343" t="str">
        <f>IF('Support - Calculation Detail'!C2343="","",'Support - Calculation Detail'!C2343)</f>
        <v>65</v>
      </c>
      <c r="C2343" t="str">
        <f>IF('Support - Calculation Detail'!B2343="","",'Support - Calculation Detail'!B2343)</f>
        <v>N</v>
      </c>
      <c r="D2343">
        <f>IF('Support - Calculation Detail'!D2343="","",'Support - Calculation Detail'!D2343)</f>
        <v>57240</v>
      </c>
      <c r="E2343">
        <f>IF('Support - Calculation Detail'!E2343="","",'Support - Calculation Detail'!E2343)</f>
        <v>0</v>
      </c>
      <c r="G2343">
        <f>IF('Support - Calculation Detail'!F2343="","",'Support - Calculation Detail'!F2343)</f>
        <v>57240</v>
      </c>
      <c r="H2343">
        <f>IF('Support - Calculation Detail'!G2343="","",'Support - Calculation Detail'!G2343)</f>
        <v>1.04</v>
      </c>
      <c r="I2343">
        <f>IF('Support - Calculation Detail'!H2343="","",'Support - Calculation Detail'!H2343)</f>
        <v>59530</v>
      </c>
      <c r="J2343">
        <f>IF('Support - Calculation Detail'!I2343="","",'Support - Calculation Detail'!I2343)</f>
        <v>0</v>
      </c>
      <c r="K2343">
        <f>IF('Support - Calculation Detail'!K2343="","",'Support - Calculation Detail'!K2343)</f>
        <v>59530</v>
      </c>
      <c r="L2343">
        <f>IF('Support - Calculation Detail'!L2343="","",'Support - Calculation Detail'!L2343)</f>
        <v>0</v>
      </c>
      <c r="M2343">
        <f>IF('Support - Calculation Detail'!M2343="","",'Support - Calculation Detail'!M2343)</f>
        <v>0</v>
      </c>
      <c r="N2343">
        <f>IF('Support - Calculation Detail'!N2343="","",'Support - Calculation Detail'!N2343)</f>
        <v>0</v>
      </c>
      <c r="P2343">
        <f>IF('Support - Calculation Detail'!O2343="","",'Support - Calculation Detail'!O2343)</f>
        <v>59530</v>
      </c>
      <c r="Q2343" t="b">
        <v>1</v>
      </c>
      <c r="R2343" t="str">
        <f t="shared" si="180"/>
        <v>6520005</v>
      </c>
      <c r="S2343" t="str">
        <f t="shared" si="181"/>
        <v>6520005-UT</v>
      </c>
      <c r="T2343" t="str">
        <f t="shared" si="182"/>
        <v>6520005-UT</v>
      </c>
      <c r="U2343" t="str">
        <f t="shared" si="183"/>
        <v>2</v>
      </c>
      <c r="V2343" t="str">
        <f t="shared" si="184"/>
        <v>UT</v>
      </c>
    </row>
    <row r="2344" spans="1:22" x14ac:dyDescent="0.35">
      <c r="A2344" t="str">
        <f>IF('Support - Calculation Detail'!A2344="","",LEFT('Support - Calculation Detail'!A2344,7)&amp;"-"&amp;RIGHT('Support - Calculation Detail'!A2344,2))</f>
        <v>6520006-UT</v>
      </c>
      <c r="B2344" t="str">
        <f>IF('Support - Calculation Detail'!C2344="","",'Support - Calculation Detail'!C2344)</f>
        <v>65</v>
      </c>
      <c r="C2344" t="str">
        <f>IF('Support - Calculation Detail'!B2344="","",'Support - Calculation Detail'!B2344)</f>
        <v>N</v>
      </c>
      <c r="D2344">
        <f>IF('Support - Calculation Detail'!D2344="","",'Support - Calculation Detail'!D2344)</f>
        <v>82833</v>
      </c>
      <c r="E2344">
        <f>IF('Support - Calculation Detail'!E2344="","",'Support - Calculation Detail'!E2344)</f>
        <v>0</v>
      </c>
      <c r="G2344">
        <f>IF('Support - Calculation Detail'!F2344="","",'Support - Calculation Detail'!F2344)</f>
        <v>82833</v>
      </c>
      <c r="H2344">
        <f>IF('Support - Calculation Detail'!G2344="","",'Support - Calculation Detail'!G2344)</f>
        <v>1.04</v>
      </c>
      <c r="I2344">
        <f>IF('Support - Calculation Detail'!H2344="","",'Support - Calculation Detail'!H2344)</f>
        <v>86146</v>
      </c>
      <c r="J2344">
        <f>IF('Support - Calculation Detail'!I2344="","",'Support - Calculation Detail'!I2344)</f>
        <v>0</v>
      </c>
      <c r="K2344">
        <f>IF('Support - Calculation Detail'!K2344="","",'Support - Calculation Detail'!K2344)</f>
        <v>86146</v>
      </c>
      <c r="L2344">
        <f>IF('Support - Calculation Detail'!L2344="","",'Support - Calculation Detail'!L2344)</f>
        <v>0</v>
      </c>
      <c r="M2344">
        <f>IF('Support - Calculation Detail'!M2344="","",'Support - Calculation Detail'!M2344)</f>
        <v>0</v>
      </c>
      <c r="N2344">
        <f>IF('Support - Calculation Detail'!N2344="","",'Support - Calculation Detail'!N2344)</f>
        <v>0</v>
      </c>
      <c r="P2344">
        <f>IF('Support - Calculation Detail'!O2344="","",'Support - Calculation Detail'!O2344)</f>
        <v>86146</v>
      </c>
      <c r="Q2344" t="b">
        <v>1</v>
      </c>
      <c r="R2344" t="str">
        <f t="shared" si="180"/>
        <v>6520006</v>
      </c>
      <c r="S2344" t="str">
        <f t="shared" si="181"/>
        <v>6520006-UT</v>
      </c>
      <c r="T2344" t="str">
        <f t="shared" si="182"/>
        <v>6520006-UT</v>
      </c>
      <c r="U2344" t="str">
        <f t="shared" si="183"/>
        <v>2</v>
      </c>
      <c r="V2344" t="str">
        <f t="shared" si="184"/>
        <v>UT</v>
      </c>
    </row>
    <row r="2345" spans="1:22" x14ac:dyDescent="0.35">
      <c r="A2345" t="str">
        <f>IF('Support - Calculation Detail'!A2345="","",LEFT('Support - Calculation Detail'!A2345,7)&amp;"-"&amp;RIGHT('Support - Calculation Detail'!A2345,2))</f>
        <v>6520006-TF</v>
      </c>
      <c r="B2345" t="str">
        <f>IF('Support - Calculation Detail'!C2345="","",'Support - Calculation Detail'!C2345)</f>
        <v>65</v>
      </c>
      <c r="C2345" t="str">
        <f>IF('Support - Calculation Detail'!B2345="","",'Support - Calculation Detail'!B2345)</f>
        <v>N</v>
      </c>
      <c r="D2345">
        <f>IF('Support - Calculation Detail'!D2345="","",'Support - Calculation Detail'!D2345)</f>
        <v>378424</v>
      </c>
      <c r="E2345">
        <f>IF('Support - Calculation Detail'!E2345="","",'Support - Calculation Detail'!E2345)</f>
        <v>0</v>
      </c>
      <c r="G2345">
        <f>IF('Support - Calculation Detail'!F2345="","",'Support - Calculation Detail'!F2345)</f>
        <v>378424</v>
      </c>
      <c r="H2345">
        <f>IF('Support - Calculation Detail'!G2345="","",'Support - Calculation Detail'!G2345)</f>
        <v>1.04</v>
      </c>
      <c r="I2345">
        <f>IF('Support - Calculation Detail'!H2345="","",'Support - Calculation Detail'!H2345)</f>
        <v>393561</v>
      </c>
      <c r="J2345">
        <f>IF('Support - Calculation Detail'!I2345="","",'Support - Calculation Detail'!I2345)</f>
        <v>0</v>
      </c>
      <c r="K2345">
        <f>IF('Support - Calculation Detail'!K2345="","",'Support - Calculation Detail'!K2345)</f>
        <v>393561</v>
      </c>
      <c r="L2345">
        <f>IF('Support - Calculation Detail'!L2345="","",'Support - Calculation Detail'!L2345)</f>
        <v>0</v>
      </c>
      <c r="M2345">
        <f>IF('Support - Calculation Detail'!M2345="","",'Support - Calculation Detail'!M2345)</f>
        <v>0</v>
      </c>
      <c r="N2345">
        <f>IF('Support - Calculation Detail'!N2345="","",'Support - Calculation Detail'!N2345)</f>
        <v>0</v>
      </c>
      <c r="P2345">
        <f>IF('Support - Calculation Detail'!O2345="","",'Support - Calculation Detail'!O2345)</f>
        <v>393561</v>
      </c>
      <c r="Q2345" t="b">
        <v>1</v>
      </c>
      <c r="R2345" t="str">
        <f t="shared" si="180"/>
        <v>6520006</v>
      </c>
      <c r="S2345" t="str">
        <f t="shared" si="181"/>
        <v>6520006-TF</v>
      </c>
      <c r="T2345" t="str">
        <f t="shared" si="182"/>
        <v>6520006-TF</v>
      </c>
      <c r="U2345" t="str">
        <f t="shared" si="183"/>
        <v>2</v>
      </c>
      <c r="V2345" t="str">
        <f t="shared" si="184"/>
        <v>TF</v>
      </c>
    </row>
    <row r="2346" spans="1:22" x14ac:dyDescent="0.35">
      <c r="A2346" t="str">
        <f>IF('Support - Calculation Detail'!A2346="","",LEFT('Support - Calculation Detail'!A2346,7)&amp;"-"&amp;RIGHT('Support - Calculation Detail'!A2346,2))</f>
        <v>6520007-TF</v>
      </c>
      <c r="B2346" t="str">
        <f>IF('Support - Calculation Detail'!C2346="","",'Support - Calculation Detail'!C2346)</f>
        <v>65</v>
      </c>
      <c r="C2346" t="str">
        <f>IF('Support - Calculation Detail'!B2346="","",'Support - Calculation Detail'!B2346)</f>
        <v>N</v>
      </c>
      <c r="D2346">
        <f>IF('Support - Calculation Detail'!D2346="","",'Support - Calculation Detail'!D2346)</f>
        <v>17598</v>
      </c>
      <c r="E2346">
        <f>IF('Support - Calculation Detail'!E2346="","",'Support - Calculation Detail'!E2346)</f>
        <v>0</v>
      </c>
      <c r="G2346">
        <f>IF('Support - Calculation Detail'!F2346="","",'Support - Calculation Detail'!F2346)</f>
        <v>17598</v>
      </c>
      <c r="H2346">
        <f>IF('Support - Calculation Detail'!G2346="","",'Support - Calculation Detail'!G2346)</f>
        <v>1.04</v>
      </c>
      <c r="I2346">
        <f>IF('Support - Calculation Detail'!H2346="","",'Support - Calculation Detail'!H2346)</f>
        <v>18302</v>
      </c>
      <c r="J2346">
        <f>IF('Support - Calculation Detail'!I2346="","",'Support - Calculation Detail'!I2346)</f>
        <v>0</v>
      </c>
      <c r="K2346">
        <f>IF('Support - Calculation Detail'!K2346="","",'Support - Calculation Detail'!K2346)</f>
        <v>18302</v>
      </c>
      <c r="L2346">
        <f>IF('Support - Calculation Detail'!L2346="","",'Support - Calculation Detail'!L2346)</f>
        <v>0</v>
      </c>
      <c r="M2346">
        <f>IF('Support - Calculation Detail'!M2346="","",'Support - Calculation Detail'!M2346)</f>
        <v>0</v>
      </c>
      <c r="N2346">
        <f>IF('Support - Calculation Detail'!N2346="","",'Support - Calculation Detail'!N2346)</f>
        <v>0</v>
      </c>
      <c r="P2346">
        <f>IF('Support - Calculation Detail'!O2346="","",'Support - Calculation Detail'!O2346)</f>
        <v>18302</v>
      </c>
      <c r="Q2346" t="b">
        <v>1</v>
      </c>
      <c r="R2346" t="str">
        <f t="shared" si="180"/>
        <v>6520007</v>
      </c>
      <c r="S2346" t="str">
        <f t="shared" si="181"/>
        <v>6520007-TF</v>
      </c>
      <c r="T2346" t="str">
        <f t="shared" si="182"/>
        <v>6520007-TF</v>
      </c>
      <c r="U2346" t="str">
        <f t="shared" si="183"/>
        <v>2</v>
      </c>
      <c r="V2346" t="str">
        <f t="shared" si="184"/>
        <v>TF</v>
      </c>
    </row>
    <row r="2347" spans="1:22" x14ac:dyDescent="0.35">
      <c r="A2347" t="str">
        <f>IF('Support - Calculation Detail'!A2347="","",LEFT('Support - Calculation Detail'!A2347,7)&amp;"-"&amp;RIGHT('Support - Calculation Detail'!A2347,2))</f>
        <v>6520007-UT</v>
      </c>
      <c r="B2347" t="str">
        <f>IF('Support - Calculation Detail'!C2347="","",'Support - Calculation Detail'!C2347)</f>
        <v>65</v>
      </c>
      <c r="C2347" t="str">
        <f>IF('Support - Calculation Detail'!B2347="","",'Support - Calculation Detail'!B2347)</f>
        <v>N</v>
      </c>
      <c r="D2347">
        <f>IF('Support - Calculation Detail'!D2347="","",'Support - Calculation Detail'!D2347)</f>
        <v>14266</v>
      </c>
      <c r="E2347">
        <f>IF('Support - Calculation Detail'!E2347="","",'Support - Calculation Detail'!E2347)</f>
        <v>0</v>
      </c>
      <c r="G2347">
        <f>IF('Support - Calculation Detail'!F2347="","",'Support - Calculation Detail'!F2347)</f>
        <v>14266</v>
      </c>
      <c r="H2347">
        <f>IF('Support - Calculation Detail'!G2347="","",'Support - Calculation Detail'!G2347)</f>
        <v>1.04</v>
      </c>
      <c r="I2347">
        <f>IF('Support - Calculation Detail'!H2347="","",'Support - Calculation Detail'!H2347)</f>
        <v>14837</v>
      </c>
      <c r="J2347">
        <f>IF('Support - Calculation Detail'!I2347="","",'Support - Calculation Detail'!I2347)</f>
        <v>0</v>
      </c>
      <c r="K2347">
        <f>IF('Support - Calculation Detail'!K2347="","",'Support - Calculation Detail'!K2347)</f>
        <v>14837</v>
      </c>
      <c r="L2347">
        <f>IF('Support - Calculation Detail'!L2347="","",'Support - Calculation Detail'!L2347)</f>
        <v>0</v>
      </c>
      <c r="M2347">
        <f>IF('Support - Calculation Detail'!M2347="","",'Support - Calculation Detail'!M2347)</f>
        <v>0</v>
      </c>
      <c r="N2347">
        <f>IF('Support - Calculation Detail'!N2347="","",'Support - Calculation Detail'!N2347)</f>
        <v>0</v>
      </c>
      <c r="P2347">
        <f>IF('Support - Calculation Detail'!O2347="","",'Support - Calculation Detail'!O2347)</f>
        <v>14837</v>
      </c>
      <c r="Q2347" t="b">
        <v>1</v>
      </c>
      <c r="R2347" t="str">
        <f t="shared" si="180"/>
        <v>6520007</v>
      </c>
      <c r="S2347" t="str">
        <f t="shared" si="181"/>
        <v>6520007-UT</v>
      </c>
      <c r="T2347" t="str">
        <f t="shared" si="182"/>
        <v>6520007-UT</v>
      </c>
      <c r="U2347" t="str">
        <f t="shared" si="183"/>
        <v>2</v>
      </c>
      <c r="V2347" t="str">
        <f t="shared" si="184"/>
        <v>UT</v>
      </c>
    </row>
    <row r="2348" spans="1:22" x14ac:dyDescent="0.35">
      <c r="A2348" t="str">
        <f>IF('Support - Calculation Detail'!A2348="","",LEFT('Support - Calculation Detail'!A2348,7)&amp;"-"&amp;RIGHT('Support - Calculation Detail'!A2348,2))</f>
        <v>6520008-UT</v>
      </c>
      <c r="B2348" t="str">
        <f>IF('Support - Calculation Detail'!C2348="","",'Support - Calculation Detail'!C2348)</f>
        <v>65</v>
      </c>
      <c r="C2348" t="str">
        <f>IF('Support - Calculation Detail'!B2348="","",'Support - Calculation Detail'!B2348)</f>
        <v>N</v>
      </c>
      <c r="D2348">
        <f>IF('Support - Calculation Detail'!D2348="","",'Support - Calculation Detail'!D2348)</f>
        <v>38204</v>
      </c>
      <c r="E2348">
        <f>IF('Support - Calculation Detail'!E2348="","",'Support - Calculation Detail'!E2348)</f>
        <v>0</v>
      </c>
      <c r="G2348">
        <f>IF('Support - Calculation Detail'!F2348="","",'Support - Calculation Detail'!F2348)</f>
        <v>38204</v>
      </c>
      <c r="H2348">
        <f>IF('Support - Calculation Detail'!G2348="","",'Support - Calculation Detail'!G2348)</f>
        <v>1.04</v>
      </c>
      <c r="I2348">
        <f>IF('Support - Calculation Detail'!H2348="","",'Support - Calculation Detail'!H2348)</f>
        <v>39732</v>
      </c>
      <c r="J2348">
        <f>IF('Support - Calculation Detail'!I2348="","",'Support - Calculation Detail'!I2348)</f>
        <v>0</v>
      </c>
      <c r="K2348">
        <f>IF('Support - Calculation Detail'!K2348="","",'Support - Calculation Detail'!K2348)</f>
        <v>39732</v>
      </c>
      <c r="L2348">
        <f>IF('Support - Calculation Detail'!L2348="","",'Support - Calculation Detail'!L2348)</f>
        <v>0</v>
      </c>
      <c r="M2348">
        <f>IF('Support - Calculation Detail'!M2348="","",'Support - Calculation Detail'!M2348)</f>
        <v>0</v>
      </c>
      <c r="N2348">
        <f>IF('Support - Calculation Detail'!N2348="","",'Support - Calculation Detail'!N2348)</f>
        <v>0</v>
      </c>
      <c r="P2348">
        <f>IF('Support - Calculation Detail'!O2348="","",'Support - Calculation Detail'!O2348)</f>
        <v>39732</v>
      </c>
      <c r="Q2348" t="b">
        <v>1</v>
      </c>
      <c r="R2348" t="str">
        <f t="shared" si="180"/>
        <v>6520008</v>
      </c>
      <c r="S2348" t="str">
        <f t="shared" si="181"/>
        <v>6520008-UT</v>
      </c>
      <c r="T2348" t="str">
        <f t="shared" si="182"/>
        <v>6520008-UT</v>
      </c>
      <c r="U2348" t="str">
        <f t="shared" si="183"/>
        <v>2</v>
      </c>
      <c r="V2348" t="str">
        <f t="shared" si="184"/>
        <v>UT</v>
      </c>
    </row>
    <row r="2349" spans="1:22" x14ac:dyDescent="0.35">
      <c r="A2349" t="str">
        <f>IF('Support - Calculation Detail'!A2349="","",LEFT('Support - Calculation Detail'!A2349,7)&amp;"-"&amp;RIGHT('Support - Calculation Detail'!A2349,2))</f>
        <v>6520008-TF</v>
      </c>
      <c r="B2349" t="str">
        <f>IF('Support - Calculation Detail'!C2349="","",'Support - Calculation Detail'!C2349)</f>
        <v>65</v>
      </c>
      <c r="C2349" t="str">
        <f>IF('Support - Calculation Detail'!B2349="","",'Support - Calculation Detail'!B2349)</f>
        <v>N</v>
      </c>
      <c r="D2349">
        <f>IF('Support - Calculation Detail'!D2349="","",'Support - Calculation Detail'!D2349)</f>
        <v>55201</v>
      </c>
      <c r="E2349">
        <f>IF('Support - Calculation Detail'!E2349="","",'Support - Calculation Detail'!E2349)</f>
        <v>0</v>
      </c>
      <c r="G2349">
        <f>IF('Support - Calculation Detail'!F2349="","",'Support - Calculation Detail'!F2349)</f>
        <v>55201</v>
      </c>
      <c r="H2349">
        <f>IF('Support - Calculation Detail'!G2349="","",'Support - Calculation Detail'!G2349)</f>
        <v>1.04</v>
      </c>
      <c r="I2349">
        <f>IF('Support - Calculation Detail'!H2349="","",'Support - Calculation Detail'!H2349)</f>
        <v>57409</v>
      </c>
      <c r="J2349">
        <f>IF('Support - Calculation Detail'!I2349="","",'Support - Calculation Detail'!I2349)</f>
        <v>0</v>
      </c>
      <c r="K2349">
        <f>IF('Support - Calculation Detail'!K2349="","",'Support - Calculation Detail'!K2349)</f>
        <v>57409</v>
      </c>
      <c r="L2349">
        <f>IF('Support - Calculation Detail'!L2349="","",'Support - Calculation Detail'!L2349)</f>
        <v>0</v>
      </c>
      <c r="M2349">
        <f>IF('Support - Calculation Detail'!M2349="","",'Support - Calculation Detail'!M2349)</f>
        <v>0</v>
      </c>
      <c r="N2349">
        <f>IF('Support - Calculation Detail'!N2349="","",'Support - Calculation Detail'!N2349)</f>
        <v>0</v>
      </c>
      <c r="P2349">
        <f>IF('Support - Calculation Detail'!O2349="","",'Support - Calculation Detail'!O2349)</f>
        <v>57409</v>
      </c>
      <c r="Q2349" t="b">
        <v>1</v>
      </c>
      <c r="R2349" t="str">
        <f t="shared" si="180"/>
        <v>6520008</v>
      </c>
      <c r="S2349" t="str">
        <f t="shared" si="181"/>
        <v>6520008-TF</v>
      </c>
      <c r="T2349" t="str">
        <f t="shared" si="182"/>
        <v>6520008-TF</v>
      </c>
      <c r="U2349" t="str">
        <f t="shared" si="183"/>
        <v>2</v>
      </c>
      <c r="V2349" t="str">
        <f t="shared" si="184"/>
        <v>TF</v>
      </c>
    </row>
    <row r="2350" spans="1:22" x14ac:dyDescent="0.35">
      <c r="A2350" t="str">
        <f>IF('Support - Calculation Detail'!A2350="","",LEFT('Support - Calculation Detail'!A2350,7)&amp;"-"&amp;RIGHT('Support - Calculation Detail'!A2350,2))</f>
        <v>6520009-TF</v>
      </c>
      <c r="B2350" t="str">
        <f>IF('Support - Calculation Detail'!C2350="","",'Support - Calculation Detail'!C2350)</f>
        <v>65</v>
      </c>
      <c r="C2350" t="str">
        <f>IF('Support - Calculation Detail'!B2350="","",'Support - Calculation Detail'!B2350)</f>
        <v>N</v>
      </c>
      <c r="D2350">
        <f>IF('Support - Calculation Detail'!D2350="","",'Support - Calculation Detail'!D2350)</f>
        <v>123634</v>
      </c>
      <c r="E2350">
        <f>IF('Support - Calculation Detail'!E2350="","",'Support - Calculation Detail'!E2350)</f>
        <v>0</v>
      </c>
      <c r="G2350">
        <f>IF('Support - Calculation Detail'!F2350="","",'Support - Calculation Detail'!F2350)</f>
        <v>123634</v>
      </c>
      <c r="H2350">
        <f>IF('Support - Calculation Detail'!G2350="","",'Support - Calculation Detail'!G2350)</f>
        <v>1.04</v>
      </c>
      <c r="I2350">
        <f>IF('Support - Calculation Detail'!H2350="","",'Support - Calculation Detail'!H2350)</f>
        <v>128579</v>
      </c>
      <c r="J2350">
        <f>IF('Support - Calculation Detail'!I2350="","",'Support - Calculation Detail'!I2350)</f>
        <v>0</v>
      </c>
      <c r="K2350">
        <f>IF('Support - Calculation Detail'!K2350="","",'Support - Calculation Detail'!K2350)</f>
        <v>128579</v>
      </c>
      <c r="L2350">
        <f>IF('Support - Calculation Detail'!L2350="","",'Support - Calculation Detail'!L2350)</f>
        <v>0</v>
      </c>
      <c r="M2350">
        <f>IF('Support - Calculation Detail'!M2350="","",'Support - Calculation Detail'!M2350)</f>
        <v>0</v>
      </c>
      <c r="N2350">
        <f>IF('Support - Calculation Detail'!N2350="","",'Support - Calculation Detail'!N2350)</f>
        <v>0</v>
      </c>
      <c r="P2350">
        <f>IF('Support - Calculation Detail'!O2350="","",'Support - Calculation Detail'!O2350)</f>
        <v>128579</v>
      </c>
      <c r="Q2350" t="b">
        <v>1</v>
      </c>
      <c r="R2350" t="str">
        <f t="shared" si="180"/>
        <v>6520009</v>
      </c>
      <c r="S2350" t="str">
        <f t="shared" si="181"/>
        <v>6520009-TF</v>
      </c>
      <c r="T2350" t="str">
        <f t="shared" si="182"/>
        <v>6520009-TF</v>
      </c>
      <c r="U2350" t="str">
        <f t="shared" si="183"/>
        <v>2</v>
      </c>
      <c r="V2350" t="str">
        <f t="shared" si="184"/>
        <v>TF</v>
      </c>
    </row>
    <row r="2351" spans="1:22" x14ac:dyDescent="0.35">
      <c r="A2351" t="str">
        <f>IF('Support - Calculation Detail'!A2351="","",LEFT('Support - Calculation Detail'!A2351,7)&amp;"-"&amp;RIGHT('Support - Calculation Detail'!A2351,2))</f>
        <v>6520009-UT</v>
      </c>
      <c r="B2351" t="str">
        <f>IF('Support - Calculation Detail'!C2351="","",'Support - Calculation Detail'!C2351)</f>
        <v>65</v>
      </c>
      <c r="C2351" t="str">
        <f>IF('Support - Calculation Detail'!B2351="","",'Support - Calculation Detail'!B2351)</f>
        <v>N</v>
      </c>
      <c r="D2351">
        <f>IF('Support - Calculation Detail'!D2351="","",'Support - Calculation Detail'!D2351)</f>
        <v>73192</v>
      </c>
      <c r="E2351">
        <f>IF('Support - Calculation Detail'!E2351="","",'Support - Calculation Detail'!E2351)</f>
        <v>0</v>
      </c>
      <c r="G2351">
        <f>IF('Support - Calculation Detail'!F2351="","",'Support - Calculation Detail'!F2351)</f>
        <v>73192</v>
      </c>
      <c r="H2351">
        <f>IF('Support - Calculation Detail'!G2351="","",'Support - Calculation Detail'!G2351)</f>
        <v>1.04</v>
      </c>
      <c r="I2351">
        <f>IF('Support - Calculation Detail'!H2351="","",'Support - Calculation Detail'!H2351)</f>
        <v>76120</v>
      </c>
      <c r="J2351">
        <f>IF('Support - Calculation Detail'!I2351="","",'Support - Calculation Detail'!I2351)</f>
        <v>0</v>
      </c>
      <c r="K2351">
        <f>IF('Support - Calculation Detail'!K2351="","",'Support - Calculation Detail'!K2351)</f>
        <v>76120</v>
      </c>
      <c r="L2351">
        <f>IF('Support - Calculation Detail'!L2351="","",'Support - Calculation Detail'!L2351)</f>
        <v>0</v>
      </c>
      <c r="M2351">
        <f>IF('Support - Calculation Detail'!M2351="","",'Support - Calculation Detail'!M2351)</f>
        <v>0</v>
      </c>
      <c r="N2351">
        <f>IF('Support - Calculation Detail'!N2351="","",'Support - Calculation Detail'!N2351)</f>
        <v>0</v>
      </c>
      <c r="P2351">
        <f>IF('Support - Calculation Detail'!O2351="","",'Support - Calculation Detail'!O2351)</f>
        <v>76120</v>
      </c>
      <c r="Q2351" t="b">
        <v>1</v>
      </c>
      <c r="R2351" t="str">
        <f t="shared" si="180"/>
        <v>6520009</v>
      </c>
      <c r="S2351" t="str">
        <f t="shared" si="181"/>
        <v>6520009-UT</v>
      </c>
      <c r="T2351" t="str">
        <f t="shared" si="182"/>
        <v>6520009-UT</v>
      </c>
      <c r="U2351" t="str">
        <f t="shared" si="183"/>
        <v>2</v>
      </c>
      <c r="V2351" t="str">
        <f t="shared" si="184"/>
        <v>UT</v>
      </c>
    </row>
    <row r="2352" spans="1:22" x14ac:dyDescent="0.35">
      <c r="A2352" t="str">
        <f>IF('Support - Calculation Detail'!A2352="","",LEFT('Support - Calculation Detail'!A2352,7)&amp;"-"&amp;RIGHT('Support - Calculation Detail'!A2352,2))</f>
        <v>6520010-UT</v>
      </c>
      <c r="B2352" t="str">
        <f>IF('Support - Calculation Detail'!C2352="","",'Support - Calculation Detail'!C2352)</f>
        <v>65</v>
      </c>
      <c r="C2352" t="str">
        <f>IF('Support - Calculation Detail'!B2352="","",'Support - Calculation Detail'!B2352)</f>
        <v>N</v>
      </c>
      <c r="D2352">
        <f>IF('Support - Calculation Detail'!D2352="","",'Support - Calculation Detail'!D2352)</f>
        <v>32532</v>
      </c>
      <c r="E2352">
        <f>IF('Support - Calculation Detail'!E2352="","",'Support - Calculation Detail'!E2352)</f>
        <v>0</v>
      </c>
      <c r="G2352">
        <f>IF('Support - Calculation Detail'!F2352="","",'Support - Calculation Detail'!F2352)</f>
        <v>32532</v>
      </c>
      <c r="H2352">
        <f>IF('Support - Calculation Detail'!G2352="","",'Support - Calculation Detail'!G2352)</f>
        <v>1.04</v>
      </c>
      <c r="I2352">
        <f>IF('Support - Calculation Detail'!H2352="","",'Support - Calculation Detail'!H2352)</f>
        <v>33833</v>
      </c>
      <c r="J2352">
        <f>IF('Support - Calculation Detail'!I2352="","",'Support - Calculation Detail'!I2352)</f>
        <v>0</v>
      </c>
      <c r="K2352">
        <f>IF('Support - Calculation Detail'!K2352="","",'Support - Calculation Detail'!K2352)</f>
        <v>33833</v>
      </c>
      <c r="L2352">
        <f>IF('Support - Calculation Detail'!L2352="","",'Support - Calculation Detail'!L2352)</f>
        <v>0</v>
      </c>
      <c r="M2352">
        <f>IF('Support - Calculation Detail'!M2352="","",'Support - Calculation Detail'!M2352)</f>
        <v>0</v>
      </c>
      <c r="N2352">
        <f>IF('Support - Calculation Detail'!N2352="","",'Support - Calculation Detail'!N2352)</f>
        <v>0</v>
      </c>
      <c r="P2352">
        <f>IF('Support - Calculation Detail'!O2352="","",'Support - Calculation Detail'!O2352)</f>
        <v>33833</v>
      </c>
      <c r="Q2352" t="b">
        <v>1</v>
      </c>
      <c r="R2352" t="str">
        <f t="shared" si="180"/>
        <v>6520010</v>
      </c>
      <c r="S2352" t="str">
        <f t="shared" si="181"/>
        <v>6520010-UT</v>
      </c>
      <c r="T2352" t="str">
        <f t="shared" si="182"/>
        <v>6520010-UT</v>
      </c>
      <c r="U2352" t="str">
        <f t="shared" si="183"/>
        <v>2</v>
      </c>
      <c r="V2352" t="str">
        <f t="shared" si="184"/>
        <v>UT</v>
      </c>
    </row>
    <row r="2353" spans="1:22" x14ac:dyDescent="0.35">
      <c r="A2353" t="str">
        <f>IF('Support - Calculation Detail'!A2353="","",LEFT('Support - Calculation Detail'!A2353,7)&amp;"-"&amp;RIGHT('Support - Calculation Detail'!A2353,2))</f>
        <v>6520010-TF</v>
      </c>
      <c r="B2353" t="str">
        <f>IF('Support - Calculation Detail'!C2353="","",'Support - Calculation Detail'!C2353)</f>
        <v>65</v>
      </c>
      <c r="C2353" t="str">
        <f>IF('Support - Calculation Detail'!B2353="","",'Support - Calculation Detail'!B2353)</f>
        <v>N</v>
      </c>
      <c r="D2353">
        <f>IF('Support - Calculation Detail'!D2353="","",'Support - Calculation Detail'!D2353)</f>
        <v>29303</v>
      </c>
      <c r="E2353">
        <f>IF('Support - Calculation Detail'!E2353="","",'Support - Calculation Detail'!E2353)</f>
        <v>0</v>
      </c>
      <c r="G2353">
        <f>IF('Support - Calculation Detail'!F2353="","",'Support - Calculation Detail'!F2353)</f>
        <v>29303</v>
      </c>
      <c r="H2353">
        <f>IF('Support - Calculation Detail'!G2353="","",'Support - Calculation Detail'!G2353)</f>
        <v>1.04</v>
      </c>
      <c r="I2353">
        <f>IF('Support - Calculation Detail'!H2353="","",'Support - Calculation Detail'!H2353)</f>
        <v>30475</v>
      </c>
      <c r="J2353">
        <f>IF('Support - Calculation Detail'!I2353="","",'Support - Calculation Detail'!I2353)</f>
        <v>0</v>
      </c>
      <c r="K2353">
        <f>IF('Support - Calculation Detail'!K2353="","",'Support - Calculation Detail'!K2353)</f>
        <v>30475</v>
      </c>
      <c r="L2353">
        <f>IF('Support - Calculation Detail'!L2353="","",'Support - Calculation Detail'!L2353)</f>
        <v>0</v>
      </c>
      <c r="M2353">
        <f>IF('Support - Calculation Detail'!M2353="","",'Support - Calculation Detail'!M2353)</f>
        <v>0</v>
      </c>
      <c r="N2353">
        <f>IF('Support - Calculation Detail'!N2353="","",'Support - Calculation Detail'!N2353)</f>
        <v>0</v>
      </c>
      <c r="P2353">
        <f>IF('Support - Calculation Detail'!O2353="","",'Support - Calculation Detail'!O2353)</f>
        <v>30475</v>
      </c>
      <c r="Q2353" t="b">
        <v>1</v>
      </c>
      <c r="R2353" t="str">
        <f t="shared" si="180"/>
        <v>6520010</v>
      </c>
      <c r="S2353" t="str">
        <f t="shared" si="181"/>
        <v>6520010-TF</v>
      </c>
      <c r="T2353" t="str">
        <f t="shared" si="182"/>
        <v>6520010-TF</v>
      </c>
      <c r="U2353" t="str">
        <f t="shared" si="183"/>
        <v>2</v>
      </c>
      <c r="V2353" t="str">
        <f t="shared" si="184"/>
        <v>TF</v>
      </c>
    </row>
    <row r="2354" spans="1:22" x14ac:dyDescent="0.35">
      <c r="A2354" t="str">
        <f>IF('Support - Calculation Detail'!A2354="","",LEFT('Support - Calculation Detail'!A2354,7)&amp;"-"&amp;RIGHT('Support - Calculation Detail'!A2354,2))</f>
        <v>6550187-UT</v>
      </c>
      <c r="B2354" t="str">
        <f>IF('Support - Calculation Detail'!C2354="","",'Support - Calculation Detail'!C2354)</f>
        <v>65</v>
      </c>
      <c r="C2354" t="str">
        <f>IF('Support - Calculation Detail'!B2354="","",'Support - Calculation Detail'!B2354)</f>
        <v>N</v>
      </c>
      <c r="D2354">
        <f>IF('Support - Calculation Detail'!D2354="","",'Support - Calculation Detail'!D2354)</f>
        <v>100392</v>
      </c>
      <c r="E2354">
        <f>IF('Support - Calculation Detail'!E2354="","",'Support - Calculation Detail'!E2354)</f>
        <v>0</v>
      </c>
      <c r="G2354">
        <f>IF('Support - Calculation Detail'!F2354="","",'Support - Calculation Detail'!F2354)</f>
        <v>100392</v>
      </c>
      <c r="H2354">
        <f>IF('Support - Calculation Detail'!G2354="","",'Support - Calculation Detail'!G2354)</f>
        <v>1.04</v>
      </c>
      <c r="I2354">
        <f>IF('Support - Calculation Detail'!H2354="","",'Support - Calculation Detail'!H2354)</f>
        <v>104408</v>
      </c>
      <c r="J2354">
        <f>IF('Support - Calculation Detail'!I2354="","",'Support - Calculation Detail'!I2354)</f>
        <v>0</v>
      </c>
      <c r="K2354">
        <f>IF('Support - Calculation Detail'!K2354="","",'Support - Calculation Detail'!K2354)</f>
        <v>104408</v>
      </c>
      <c r="L2354">
        <f>IF('Support - Calculation Detail'!L2354="","",'Support - Calculation Detail'!L2354)</f>
        <v>0</v>
      </c>
      <c r="M2354">
        <f>IF('Support - Calculation Detail'!M2354="","",'Support - Calculation Detail'!M2354)</f>
        <v>0</v>
      </c>
      <c r="N2354">
        <f>IF('Support - Calculation Detail'!N2354="","",'Support - Calculation Detail'!N2354)</f>
        <v>0</v>
      </c>
      <c r="P2354">
        <f>IF('Support - Calculation Detail'!O2354="","",'Support - Calculation Detail'!O2354)</f>
        <v>104408</v>
      </c>
      <c r="Q2354" t="b">
        <v>1</v>
      </c>
      <c r="R2354" t="str">
        <f t="shared" si="180"/>
        <v>6550187</v>
      </c>
      <c r="S2354" t="str">
        <f t="shared" si="181"/>
        <v>6550187-UT</v>
      </c>
      <c r="T2354" t="str">
        <f t="shared" si="182"/>
        <v>6550187-UT</v>
      </c>
      <c r="U2354" t="str">
        <f t="shared" si="183"/>
        <v>5</v>
      </c>
      <c r="V2354" t="str">
        <f t="shared" si="184"/>
        <v>UT</v>
      </c>
    </row>
    <row r="2355" spans="1:22" x14ac:dyDescent="0.35">
      <c r="A2355" t="str">
        <f>IF('Support - Calculation Detail'!A2355="","",LEFT('Support - Calculation Detail'!A2355,7)&amp;"-"&amp;RIGHT('Support - Calculation Detail'!A2355,2))</f>
        <v>6550188-UT</v>
      </c>
      <c r="B2355" t="str">
        <f>IF('Support - Calculation Detail'!C2355="","",'Support - Calculation Detail'!C2355)</f>
        <v>65</v>
      </c>
      <c r="C2355" t="str">
        <f>IF('Support - Calculation Detail'!B2355="","",'Support - Calculation Detail'!B2355)</f>
        <v>N</v>
      </c>
      <c r="D2355">
        <f>IF('Support - Calculation Detail'!D2355="","",'Support - Calculation Detail'!D2355)</f>
        <v>288888</v>
      </c>
      <c r="E2355">
        <f>IF('Support - Calculation Detail'!E2355="","",'Support - Calculation Detail'!E2355)</f>
        <v>0</v>
      </c>
      <c r="G2355">
        <f>IF('Support - Calculation Detail'!F2355="","",'Support - Calculation Detail'!F2355)</f>
        <v>288888</v>
      </c>
      <c r="H2355">
        <f>IF('Support - Calculation Detail'!G2355="","",'Support - Calculation Detail'!G2355)</f>
        <v>1.04</v>
      </c>
      <c r="I2355">
        <f>IF('Support - Calculation Detail'!H2355="","",'Support - Calculation Detail'!H2355)</f>
        <v>300444</v>
      </c>
      <c r="J2355">
        <f>IF('Support - Calculation Detail'!I2355="","",'Support - Calculation Detail'!I2355)</f>
        <v>0</v>
      </c>
      <c r="K2355">
        <f>IF('Support - Calculation Detail'!K2355="","",'Support - Calculation Detail'!K2355)</f>
        <v>300444</v>
      </c>
      <c r="L2355">
        <f>IF('Support - Calculation Detail'!L2355="","",'Support - Calculation Detail'!L2355)</f>
        <v>0</v>
      </c>
      <c r="M2355">
        <f>IF('Support - Calculation Detail'!M2355="","",'Support - Calculation Detail'!M2355)</f>
        <v>0</v>
      </c>
      <c r="N2355">
        <f>IF('Support - Calculation Detail'!N2355="","",'Support - Calculation Detail'!N2355)</f>
        <v>0</v>
      </c>
      <c r="P2355">
        <f>IF('Support - Calculation Detail'!O2355="","",'Support - Calculation Detail'!O2355)</f>
        <v>300444</v>
      </c>
      <c r="Q2355" t="b">
        <v>1</v>
      </c>
      <c r="R2355" t="str">
        <f t="shared" si="180"/>
        <v>6550188</v>
      </c>
      <c r="S2355" t="str">
        <f t="shared" si="181"/>
        <v>6550188-UT</v>
      </c>
      <c r="T2355" t="str">
        <f t="shared" si="182"/>
        <v>6550188-UT</v>
      </c>
      <c r="U2355" t="str">
        <f t="shared" si="183"/>
        <v>5</v>
      </c>
      <c r="V2355" t="str">
        <f t="shared" si="184"/>
        <v>UT</v>
      </c>
    </row>
    <row r="2356" spans="1:22" x14ac:dyDescent="0.35">
      <c r="A2356" t="str">
        <f>IF('Support - Calculation Detail'!A2356="","",LEFT('Support - Calculation Detail'!A2356,7)&amp;"-"&amp;RIGHT('Support - Calculation Detail'!A2356,2))</f>
        <v>6550269-UT</v>
      </c>
      <c r="B2356" t="str">
        <f>IF('Support - Calculation Detail'!C2356="","",'Support - Calculation Detail'!C2356)</f>
        <v>65</v>
      </c>
      <c r="C2356" t="str">
        <f>IF('Support - Calculation Detail'!B2356="","",'Support - Calculation Detail'!B2356)</f>
        <v>N</v>
      </c>
      <c r="D2356">
        <f>IF('Support - Calculation Detail'!D2356="","",'Support - Calculation Detail'!D2356)</f>
        <v>2142458</v>
      </c>
      <c r="E2356">
        <f>IF('Support - Calculation Detail'!E2356="","",'Support - Calculation Detail'!E2356)</f>
        <v>0</v>
      </c>
      <c r="G2356">
        <f>IF('Support - Calculation Detail'!F2356="","",'Support - Calculation Detail'!F2356)</f>
        <v>2142458</v>
      </c>
      <c r="H2356">
        <f>IF('Support - Calculation Detail'!G2356="","",'Support - Calculation Detail'!G2356)</f>
        <v>1.04</v>
      </c>
      <c r="I2356">
        <f>IF('Support - Calculation Detail'!H2356="","",'Support - Calculation Detail'!H2356)</f>
        <v>2228156</v>
      </c>
      <c r="J2356">
        <f>IF('Support - Calculation Detail'!I2356="","",'Support - Calculation Detail'!I2356)</f>
        <v>0</v>
      </c>
      <c r="K2356">
        <f>IF('Support - Calculation Detail'!K2356="","",'Support - Calculation Detail'!K2356)</f>
        <v>2228156</v>
      </c>
      <c r="L2356">
        <f>IF('Support - Calculation Detail'!L2356="","",'Support - Calculation Detail'!L2356)</f>
        <v>0</v>
      </c>
      <c r="M2356">
        <f>IF('Support - Calculation Detail'!M2356="","",'Support - Calculation Detail'!M2356)</f>
        <v>0</v>
      </c>
      <c r="N2356">
        <f>IF('Support - Calculation Detail'!N2356="","",'Support - Calculation Detail'!N2356)</f>
        <v>0</v>
      </c>
      <c r="P2356">
        <f>IF('Support - Calculation Detail'!O2356="","",'Support - Calculation Detail'!O2356)</f>
        <v>2228156</v>
      </c>
      <c r="Q2356" t="b">
        <v>1</v>
      </c>
      <c r="R2356" t="str">
        <f t="shared" si="180"/>
        <v>6550269</v>
      </c>
      <c r="S2356" t="str">
        <f t="shared" si="181"/>
        <v>6550269-UT</v>
      </c>
      <c r="T2356" t="str">
        <f t="shared" si="182"/>
        <v>6550269-UT</v>
      </c>
      <c r="U2356" t="str">
        <f t="shared" si="183"/>
        <v>5</v>
      </c>
      <c r="V2356" t="str">
        <f t="shared" si="184"/>
        <v>UT</v>
      </c>
    </row>
    <row r="2357" spans="1:22" x14ac:dyDescent="0.35">
      <c r="A2357" t="str">
        <f>IF('Support - Calculation Detail'!A2357="","",LEFT('Support - Calculation Detail'!A2357,7)&amp;"-"&amp;RIGHT('Support - Calculation Detail'!A2357,2))</f>
        <v>6530419-UT</v>
      </c>
      <c r="B2357" t="str">
        <f>IF('Support - Calculation Detail'!C2357="","",'Support - Calculation Detail'!C2357)</f>
        <v>65</v>
      </c>
      <c r="C2357" t="str">
        <f>IF('Support - Calculation Detail'!B2357="","",'Support - Calculation Detail'!B2357)</f>
        <v>N</v>
      </c>
      <c r="D2357">
        <f>IF('Support - Calculation Detail'!D2357="","",'Support - Calculation Detail'!D2357)</f>
        <v>5057814</v>
      </c>
      <c r="E2357">
        <f>IF('Support - Calculation Detail'!E2357="","",'Support - Calculation Detail'!E2357)</f>
        <v>0</v>
      </c>
      <c r="G2357">
        <f>IF('Support - Calculation Detail'!F2357="","",'Support - Calculation Detail'!F2357)</f>
        <v>5057814</v>
      </c>
      <c r="H2357">
        <f>IF('Support - Calculation Detail'!G2357="","",'Support - Calculation Detail'!G2357)</f>
        <v>1.04</v>
      </c>
      <c r="I2357">
        <f>IF('Support - Calculation Detail'!H2357="","",'Support - Calculation Detail'!H2357)</f>
        <v>5260127</v>
      </c>
      <c r="J2357">
        <f>IF('Support - Calculation Detail'!I2357="","",'Support - Calculation Detail'!I2357)</f>
        <v>0</v>
      </c>
      <c r="K2357">
        <f>IF('Support - Calculation Detail'!K2357="","",'Support - Calculation Detail'!K2357)</f>
        <v>5260127</v>
      </c>
      <c r="L2357">
        <f>IF('Support - Calculation Detail'!L2357="","",'Support - Calculation Detail'!L2357)</f>
        <v>111001</v>
      </c>
      <c r="M2357">
        <f>IF('Support - Calculation Detail'!M2357="","",'Support - Calculation Detail'!M2357)</f>
        <v>0</v>
      </c>
      <c r="N2357">
        <f>IF('Support - Calculation Detail'!N2357="","",'Support - Calculation Detail'!N2357)</f>
        <v>0</v>
      </c>
      <c r="P2357">
        <f>IF('Support - Calculation Detail'!O2357="","",'Support - Calculation Detail'!O2357)</f>
        <v>5371128</v>
      </c>
      <c r="Q2357" t="b">
        <v>1</v>
      </c>
      <c r="R2357" t="str">
        <f t="shared" si="180"/>
        <v>6530419</v>
      </c>
      <c r="S2357" t="str">
        <f t="shared" si="181"/>
        <v>6530419-UT</v>
      </c>
      <c r="T2357" t="str">
        <f t="shared" si="182"/>
        <v>6530419-UT</v>
      </c>
      <c r="U2357" t="str">
        <f t="shared" si="183"/>
        <v>3</v>
      </c>
      <c r="V2357" t="str">
        <f t="shared" si="184"/>
        <v>UT</v>
      </c>
    </row>
    <row r="2358" spans="1:22" x14ac:dyDescent="0.35">
      <c r="A2358" t="str">
        <f>IF('Support - Calculation Detail'!A2358="","",LEFT('Support - Calculation Detail'!A2358,7)&amp;"-"&amp;RIGHT('Support - Calculation Detail'!A2358,2))</f>
        <v>6530835-UT</v>
      </c>
      <c r="B2358" t="str">
        <f>IF('Support - Calculation Detail'!C2358="","",'Support - Calculation Detail'!C2358)</f>
        <v>65</v>
      </c>
      <c r="C2358" t="str">
        <f>IF('Support - Calculation Detail'!B2358="","",'Support - Calculation Detail'!B2358)</f>
        <v>N</v>
      </c>
      <c r="D2358">
        <f>IF('Support - Calculation Detail'!D2358="","",'Support - Calculation Detail'!D2358)</f>
        <v>107195</v>
      </c>
      <c r="E2358">
        <f>IF('Support - Calculation Detail'!E2358="","",'Support - Calculation Detail'!E2358)</f>
        <v>0</v>
      </c>
      <c r="G2358">
        <f>IF('Support - Calculation Detail'!F2358="","",'Support - Calculation Detail'!F2358)</f>
        <v>107195</v>
      </c>
      <c r="H2358">
        <f>IF('Support - Calculation Detail'!G2358="","",'Support - Calculation Detail'!G2358)</f>
        <v>1.04</v>
      </c>
      <c r="I2358">
        <f>IF('Support - Calculation Detail'!H2358="","",'Support - Calculation Detail'!H2358)</f>
        <v>111483</v>
      </c>
      <c r="J2358">
        <f>IF('Support - Calculation Detail'!I2358="","",'Support - Calculation Detail'!I2358)</f>
        <v>0</v>
      </c>
      <c r="K2358">
        <f>IF('Support - Calculation Detail'!K2358="","",'Support - Calculation Detail'!K2358)</f>
        <v>111483</v>
      </c>
      <c r="L2358">
        <f>IF('Support - Calculation Detail'!L2358="","",'Support - Calculation Detail'!L2358)</f>
        <v>5586</v>
      </c>
      <c r="M2358">
        <f>IF('Support - Calculation Detail'!M2358="","",'Support - Calculation Detail'!M2358)</f>
        <v>0</v>
      </c>
      <c r="N2358">
        <f>IF('Support - Calculation Detail'!N2358="","",'Support - Calculation Detail'!N2358)</f>
        <v>0</v>
      </c>
      <c r="P2358">
        <f>IF('Support - Calculation Detail'!O2358="","",'Support - Calculation Detail'!O2358)</f>
        <v>117069</v>
      </c>
      <c r="Q2358" t="b">
        <v>1</v>
      </c>
      <c r="R2358" t="str">
        <f t="shared" si="180"/>
        <v>6530835</v>
      </c>
      <c r="S2358" t="str">
        <f t="shared" si="181"/>
        <v>6530835-UT</v>
      </c>
      <c r="T2358" t="str">
        <f t="shared" si="182"/>
        <v>6530835-UT</v>
      </c>
      <c r="U2358" t="str">
        <f t="shared" si="183"/>
        <v>3</v>
      </c>
      <c r="V2358" t="str">
        <f t="shared" si="184"/>
        <v>UT</v>
      </c>
    </row>
    <row r="2359" spans="1:22" x14ac:dyDescent="0.35">
      <c r="A2359" t="str">
        <f>IF('Support - Calculation Detail'!A2359="","",LEFT('Support - Calculation Detail'!A2359,7)&amp;"-"&amp;RIGHT('Support - Calculation Detail'!A2359,2))</f>
        <v>6530836-UT</v>
      </c>
      <c r="B2359" t="str">
        <f>IF('Support - Calculation Detail'!C2359="","",'Support - Calculation Detail'!C2359)</f>
        <v>65</v>
      </c>
      <c r="C2359" t="str">
        <f>IF('Support - Calculation Detail'!B2359="","",'Support - Calculation Detail'!B2359)</f>
        <v>N</v>
      </c>
      <c r="D2359">
        <f>IF('Support - Calculation Detail'!D2359="","",'Support - Calculation Detail'!D2359)</f>
        <v>19805</v>
      </c>
      <c r="E2359">
        <f>IF('Support - Calculation Detail'!E2359="","",'Support - Calculation Detail'!E2359)</f>
        <v>0</v>
      </c>
      <c r="G2359">
        <f>IF('Support - Calculation Detail'!F2359="","",'Support - Calculation Detail'!F2359)</f>
        <v>19805</v>
      </c>
      <c r="H2359">
        <f>IF('Support - Calculation Detail'!G2359="","",'Support - Calculation Detail'!G2359)</f>
        <v>1.04</v>
      </c>
      <c r="I2359">
        <f>IF('Support - Calculation Detail'!H2359="","",'Support - Calculation Detail'!H2359)</f>
        <v>20597</v>
      </c>
      <c r="J2359">
        <f>IF('Support - Calculation Detail'!I2359="","",'Support - Calculation Detail'!I2359)</f>
        <v>0</v>
      </c>
      <c r="K2359">
        <f>IF('Support - Calculation Detail'!K2359="","",'Support - Calculation Detail'!K2359)</f>
        <v>20597</v>
      </c>
      <c r="L2359">
        <f>IF('Support - Calculation Detail'!L2359="","",'Support - Calculation Detail'!L2359)</f>
        <v>0</v>
      </c>
      <c r="M2359">
        <f>IF('Support - Calculation Detail'!M2359="","",'Support - Calculation Detail'!M2359)</f>
        <v>0</v>
      </c>
      <c r="N2359">
        <f>IF('Support - Calculation Detail'!N2359="","",'Support - Calculation Detail'!N2359)</f>
        <v>0</v>
      </c>
      <c r="P2359">
        <f>IF('Support - Calculation Detail'!O2359="","",'Support - Calculation Detail'!O2359)</f>
        <v>20597</v>
      </c>
      <c r="Q2359" t="b">
        <v>1</v>
      </c>
      <c r="R2359" t="str">
        <f t="shared" si="180"/>
        <v>6530836</v>
      </c>
      <c r="S2359" t="str">
        <f t="shared" si="181"/>
        <v>6530836-UT</v>
      </c>
      <c r="T2359" t="str">
        <f t="shared" si="182"/>
        <v>6530836-UT</v>
      </c>
      <c r="U2359" t="str">
        <f t="shared" si="183"/>
        <v>3</v>
      </c>
      <c r="V2359" t="str">
        <f t="shared" si="184"/>
        <v>UT</v>
      </c>
    </row>
    <row r="2360" spans="1:22" x14ac:dyDescent="0.35">
      <c r="A2360" t="str">
        <f>IF('Support - Calculation Detail'!A2360="","",LEFT('Support - Calculation Detail'!A2360,7)&amp;"-"&amp;RIGHT('Support - Calculation Detail'!A2360,2))</f>
        <v>6530837-UT</v>
      </c>
      <c r="B2360" t="str">
        <f>IF('Support - Calculation Detail'!C2360="","",'Support - Calculation Detail'!C2360)</f>
        <v>65</v>
      </c>
      <c r="C2360" t="str">
        <f>IF('Support - Calculation Detail'!B2360="","",'Support - Calculation Detail'!B2360)</f>
        <v>N</v>
      </c>
      <c r="D2360">
        <f>IF('Support - Calculation Detail'!D2360="","",'Support - Calculation Detail'!D2360)</f>
        <v>235011</v>
      </c>
      <c r="E2360">
        <f>IF('Support - Calculation Detail'!E2360="","",'Support - Calculation Detail'!E2360)</f>
        <v>0</v>
      </c>
      <c r="G2360">
        <f>IF('Support - Calculation Detail'!F2360="","",'Support - Calculation Detail'!F2360)</f>
        <v>235011</v>
      </c>
      <c r="H2360">
        <f>IF('Support - Calculation Detail'!G2360="","",'Support - Calculation Detail'!G2360)</f>
        <v>1.04</v>
      </c>
      <c r="I2360">
        <f>IF('Support - Calculation Detail'!H2360="","",'Support - Calculation Detail'!H2360)</f>
        <v>244411</v>
      </c>
      <c r="J2360">
        <f>IF('Support - Calculation Detail'!I2360="","",'Support - Calculation Detail'!I2360)</f>
        <v>0</v>
      </c>
      <c r="K2360">
        <f>IF('Support - Calculation Detail'!K2360="","",'Support - Calculation Detail'!K2360)</f>
        <v>244411</v>
      </c>
      <c r="L2360">
        <f>IF('Support - Calculation Detail'!L2360="","",'Support - Calculation Detail'!L2360)</f>
        <v>7681</v>
      </c>
      <c r="M2360">
        <f>IF('Support - Calculation Detail'!M2360="","",'Support - Calculation Detail'!M2360)</f>
        <v>0</v>
      </c>
      <c r="N2360">
        <f>IF('Support - Calculation Detail'!N2360="","",'Support - Calculation Detail'!N2360)</f>
        <v>0</v>
      </c>
      <c r="P2360">
        <f>IF('Support - Calculation Detail'!O2360="","",'Support - Calculation Detail'!O2360)</f>
        <v>252092</v>
      </c>
      <c r="Q2360" t="b">
        <v>1</v>
      </c>
      <c r="R2360" t="str">
        <f t="shared" si="180"/>
        <v>6530837</v>
      </c>
      <c r="S2360" t="str">
        <f t="shared" si="181"/>
        <v>6530837-UT</v>
      </c>
      <c r="T2360" t="str">
        <f t="shared" si="182"/>
        <v>6530837-UT</v>
      </c>
      <c r="U2360" t="str">
        <f t="shared" si="183"/>
        <v>3</v>
      </c>
      <c r="V2360" t="str">
        <f t="shared" si="184"/>
        <v>UT</v>
      </c>
    </row>
    <row r="2361" spans="1:22" x14ac:dyDescent="0.35">
      <c r="A2361" t="str">
        <f>IF('Support - Calculation Detail'!A2361="","",LEFT('Support - Calculation Detail'!A2361,7)&amp;"-"&amp;RIGHT('Support - Calculation Detail'!A2361,2))</f>
        <v>6530838-UT</v>
      </c>
      <c r="B2361" t="str">
        <f>IF('Support - Calculation Detail'!C2361="","",'Support - Calculation Detail'!C2361)</f>
        <v>65</v>
      </c>
      <c r="C2361" t="str">
        <f>IF('Support - Calculation Detail'!B2361="","",'Support - Calculation Detail'!B2361)</f>
        <v>N</v>
      </c>
      <c r="D2361">
        <f>IF('Support - Calculation Detail'!D2361="","",'Support - Calculation Detail'!D2361)</f>
        <v>388695</v>
      </c>
      <c r="E2361">
        <f>IF('Support - Calculation Detail'!E2361="","",'Support - Calculation Detail'!E2361)</f>
        <v>0</v>
      </c>
      <c r="G2361">
        <f>IF('Support - Calculation Detail'!F2361="","",'Support - Calculation Detail'!F2361)</f>
        <v>388695</v>
      </c>
      <c r="H2361">
        <f>IF('Support - Calculation Detail'!G2361="","",'Support - Calculation Detail'!G2361)</f>
        <v>1.04</v>
      </c>
      <c r="I2361">
        <f>IF('Support - Calculation Detail'!H2361="","",'Support - Calculation Detail'!H2361)</f>
        <v>404243</v>
      </c>
      <c r="J2361">
        <f>IF('Support - Calculation Detail'!I2361="","",'Support - Calculation Detail'!I2361)</f>
        <v>0</v>
      </c>
      <c r="K2361">
        <f>IF('Support - Calculation Detail'!K2361="","",'Support - Calculation Detail'!K2361)</f>
        <v>404243</v>
      </c>
      <c r="L2361">
        <f>IF('Support - Calculation Detail'!L2361="","",'Support - Calculation Detail'!L2361)</f>
        <v>22352</v>
      </c>
      <c r="M2361">
        <f>IF('Support - Calculation Detail'!M2361="","",'Support - Calculation Detail'!M2361)</f>
        <v>0</v>
      </c>
      <c r="N2361">
        <f>IF('Support - Calculation Detail'!N2361="","",'Support - Calculation Detail'!N2361)</f>
        <v>0</v>
      </c>
      <c r="P2361">
        <f>IF('Support - Calculation Detail'!O2361="","",'Support - Calculation Detail'!O2361)</f>
        <v>426595</v>
      </c>
      <c r="Q2361" t="b">
        <v>1</v>
      </c>
      <c r="R2361" t="str">
        <f t="shared" si="180"/>
        <v>6530838</v>
      </c>
      <c r="S2361" t="str">
        <f t="shared" si="181"/>
        <v>6530838-UT</v>
      </c>
      <c r="T2361" t="str">
        <f t="shared" si="182"/>
        <v>6530838-UT</v>
      </c>
      <c r="U2361" t="str">
        <f t="shared" si="183"/>
        <v>3</v>
      </c>
      <c r="V2361" t="str">
        <f t="shared" si="184"/>
        <v>UT</v>
      </c>
    </row>
    <row r="2362" spans="1:22" x14ac:dyDescent="0.35">
      <c r="A2362" t="str">
        <f>IF('Support - Calculation Detail'!A2362="","",LEFT('Support - Calculation Detail'!A2362,7)&amp;"-"&amp;RIGHT('Support - Calculation Detail'!A2362,2))</f>
        <v>6560920-UT</v>
      </c>
      <c r="B2362" t="str">
        <f>IF('Support - Calculation Detail'!C2362="","",'Support - Calculation Detail'!C2362)</f>
        <v>65</v>
      </c>
      <c r="C2362" t="str">
        <f>IF('Support - Calculation Detail'!B2362="","",'Support - Calculation Detail'!B2362)</f>
        <v>N</v>
      </c>
      <c r="D2362">
        <f>IF('Support - Calculation Detail'!D2362="","",'Support - Calculation Detail'!D2362)</f>
        <v>96392</v>
      </c>
      <c r="E2362">
        <f>IF('Support - Calculation Detail'!E2362="","",'Support - Calculation Detail'!E2362)</f>
        <v>0</v>
      </c>
      <c r="G2362">
        <f>IF('Support - Calculation Detail'!F2362="","",'Support - Calculation Detail'!F2362)</f>
        <v>96392</v>
      </c>
      <c r="H2362">
        <f>IF('Support - Calculation Detail'!G2362="","",'Support - Calculation Detail'!G2362)</f>
        <v>1.04</v>
      </c>
      <c r="I2362">
        <f>IF('Support - Calculation Detail'!H2362="","",'Support - Calculation Detail'!H2362)</f>
        <v>100248</v>
      </c>
      <c r="J2362">
        <f>IF('Support - Calculation Detail'!I2362="","",'Support - Calculation Detail'!I2362)</f>
        <v>0</v>
      </c>
      <c r="K2362">
        <f>IF('Support - Calculation Detail'!K2362="","",'Support - Calculation Detail'!K2362)</f>
        <v>100248</v>
      </c>
      <c r="L2362">
        <f>IF('Support - Calculation Detail'!L2362="","",'Support - Calculation Detail'!L2362)</f>
        <v>0</v>
      </c>
      <c r="M2362">
        <f>IF('Support - Calculation Detail'!M2362="","",'Support - Calculation Detail'!M2362)</f>
        <v>0</v>
      </c>
      <c r="N2362">
        <f>IF('Support - Calculation Detail'!N2362="","",'Support - Calculation Detail'!N2362)</f>
        <v>0</v>
      </c>
      <c r="P2362">
        <f>IF('Support - Calculation Detail'!O2362="","",'Support - Calculation Detail'!O2362)</f>
        <v>100248</v>
      </c>
      <c r="Q2362" t="b">
        <v>1</v>
      </c>
      <c r="R2362" t="str">
        <f t="shared" si="180"/>
        <v>6560920</v>
      </c>
      <c r="S2362" t="str">
        <f t="shared" si="181"/>
        <v>6560920-UT</v>
      </c>
      <c r="T2362" t="str">
        <f t="shared" si="182"/>
        <v>6560920-UT</v>
      </c>
      <c r="U2362" t="str">
        <f t="shared" si="183"/>
        <v>6</v>
      </c>
      <c r="V2362" t="str">
        <f t="shared" si="184"/>
        <v>UT</v>
      </c>
    </row>
    <row r="2363" spans="1:22" x14ac:dyDescent="0.35">
      <c r="A2363" t="str">
        <f>IF('Support - Calculation Detail'!A2363="","",LEFT('Support - Calculation Detail'!A2363,7)&amp;"-"&amp;RIGHT('Support - Calculation Detail'!A2363,2))</f>
        <v>6560957-UT</v>
      </c>
      <c r="B2363" t="str">
        <f>IF('Support - Calculation Detail'!C2363="","",'Support - Calculation Detail'!C2363)</f>
        <v>65</v>
      </c>
      <c r="C2363" t="str">
        <f>IF('Support - Calculation Detail'!B2363="","",'Support - Calculation Detail'!B2363)</f>
        <v>N</v>
      </c>
      <c r="D2363">
        <f>IF('Support - Calculation Detail'!D2363="","",'Support - Calculation Detail'!D2363)</f>
        <v>77054</v>
      </c>
      <c r="E2363">
        <f>IF('Support - Calculation Detail'!E2363="","",'Support - Calculation Detail'!E2363)</f>
        <v>0</v>
      </c>
      <c r="G2363">
        <f>IF('Support - Calculation Detail'!F2363="","",'Support - Calculation Detail'!F2363)</f>
        <v>77054</v>
      </c>
      <c r="H2363">
        <f>IF('Support - Calculation Detail'!G2363="","",'Support - Calculation Detail'!G2363)</f>
        <v>1.04</v>
      </c>
      <c r="I2363">
        <f>IF('Support - Calculation Detail'!H2363="","",'Support - Calculation Detail'!H2363)</f>
        <v>80136</v>
      </c>
      <c r="J2363">
        <f>IF('Support - Calculation Detail'!I2363="","",'Support - Calculation Detail'!I2363)</f>
        <v>0</v>
      </c>
      <c r="K2363">
        <f>IF('Support - Calculation Detail'!K2363="","",'Support - Calculation Detail'!K2363)</f>
        <v>80136</v>
      </c>
      <c r="L2363">
        <f>IF('Support - Calculation Detail'!L2363="","",'Support - Calculation Detail'!L2363)</f>
        <v>0</v>
      </c>
      <c r="M2363">
        <f>IF('Support - Calculation Detail'!M2363="","",'Support - Calculation Detail'!M2363)</f>
        <v>0</v>
      </c>
      <c r="N2363">
        <f>IF('Support - Calculation Detail'!N2363="","",'Support - Calculation Detail'!N2363)</f>
        <v>0</v>
      </c>
      <c r="P2363">
        <f>IF('Support - Calculation Detail'!O2363="","",'Support - Calculation Detail'!O2363)</f>
        <v>80136</v>
      </c>
      <c r="Q2363" t="b">
        <v>1</v>
      </c>
      <c r="R2363" t="str">
        <f t="shared" si="180"/>
        <v>6560957</v>
      </c>
      <c r="S2363" t="str">
        <f t="shared" si="181"/>
        <v>6560957-UT</v>
      </c>
      <c r="T2363" t="str">
        <f t="shared" si="182"/>
        <v>6560957-UT</v>
      </c>
      <c r="U2363" t="str">
        <f t="shared" si="183"/>
        <v>6</v>
      </c>
      <c r="V2363" t="str">
        <f t="shared" si="184"/>
        <v>UT</v>
      </c>
    </row>
    <row r="2364" spans="1:22" x14ac:dyDescent="0.35">
      <c r="A2364" t="str">
        <f>IF('Support - Calculation Detail'!A2364="","",LEFT('Support - Calculation Detail'!A2364,7)&amp;"-"&amp;RIGHT('Support - Calculation Detail'!A2364,2))</f>
        <v>6561067-UT</v>
      </c>
      <c r="B2364" t="str">
        <f>IF('Support - Calculation Detail'!C2364="","",'Support - Calculation Detail'!C2364)</f>
        <v>65</v>
      </c>
      <c r="C2364" t="str">
        <f>IF('Support - Calculation Detail'!B2364="","",'Support - Calculation Detail'!B2364)</f>
        <v>N</v>
      </c>
      <c r="D2364">
        <f>IF('Support - Calculation Detail'!D2364="","",'Support - Calculation Detail'!D2364)</f>
        <v>842190</v>
      </c>
      <c r="E2364">
        <f>IF('Support - Calculation Detail'!E2364="","",'Support - Calculation Detail'!E2364)</f>
        <v>0</v>
      </c>
      <c r="G2364">
        <f>IF('Support - Calculation Detail'!F2364="","",'Support - Calculation Detail'!F2364)</f>
        <v>842190</v>
      </c>
      <c r="H2364">
        <f>IF('Support - Calculation Detail'!G2364="","",'Support - Calculation Detail'!G2364)</f>
        <v>1.04</v>
      </c>
      <c r="I2364">
        <f>IF('Support - Calculation Detail'!H2364="","",'Support - Calculation Detail'!H2364)</f>
        <v>875878</v>
      </c>
      <c r="J2364">
        <f>IF('Support - Calculation Detail'!I2364="","",'Support - Calculation Detail'!I2364)</f>
        <v>0</v>
      </c>
      <c r="K2364">
        <f>IF('Support - Calculation Detail'!K2364="","",'Support - Calculation Detail'!K2364)</f>
        <v>875878</v>
      </c>
      <c r="L2364">
        <f>IF('Support - Calculation Detail'!L2364="","",'Support - Calculation Detail'!L2364)</f>
        <v>0</v>
      </c>
      <c r="M2364">
        <f>IF('Support - Calculation Detail'!M2364="","",'Support - Calculation Detail'!M2364)</f>
        <v>0</v>
      </c>
      <c r="N2364">
        <f>IF('Support - Calculation Detail'!N2364="","",'Support - Calculation Detail'!N2364)</f>
        <v>0</v>
      </c>
      <c r="P2364">
        <f>IF('Support - Calculation Detail'!O2364="","",'Support - Calculation Detail'!O2364)</f>
        <v>875878</v>
      </c>
      <c r="Q2364" t="b">
        <v>1</v>
      </c>
      <c r="R2364" t="str">
        <f t="shared" si="180"/>
        <v>6561067</v>
      </c>
      <c r="S2364" t="str">
        <f t="shared" si="181"/>
        <v>6561067-UT</v>
      </c>
      <c r="T2364" t="str">
        <f t="shared" si="182"/>
        <v>6561067-UT</v>
      </c>
      <c r="U2364" t="str">
        <f t="shared" si="183"/>
        <v>6</v>
      </c>
      <c r="V2364" t="str">
        <f t="shared" si="184"/>
        <v>UT</v>
      </c>
    </row>
    <row r="2365" spans="1:22" x14ac:dyDescent="0.35">
      <c r="A2365" t="str">
        <f>IF('Support - Calculation Detail'!A2365="","",LEFT('Support - Calculation Detail'!A2365,7)&amp;"-"&amp;RIGHT('Support - Calculation Detail'!A2365,2))</f>
        <v>6546590-SO</v>
      </c>
      <c r="B2365" t="str">
        <f>IF('Support - Calculation Detail'!C2365="","",'Support - Calculation Detail'!C2365)</f>
        <v>65</v>
      </c>
      <c r="C2365" t="str">
        <f>IF('Support - Calculation Detail'!B2365="","",'Support - Calculation Detail'!B2365)</f>
        <v>N</v>
      </c>
      <c r="D2365">
        <f>IF('Support - Calculation Detail'!D2365="","",'Support - Calculation Detail'!D2365)</f>
        <v>11986054</v>
      </c>
      <c r="E2365">
        <f>IF('Support - Calculation Detail'!E2365="","",'Support - Calculation Detail'!E2365)</f>
        <v>0</v>
      </c>
      <c r="G2365">
        <f>IF('Support - Calculation Detail'!F2365="","",'Support - Calculation Detail'!F2365)</f>
        <v>11986054</v>
      </c>
      <c r="H2365">
        <f>IF('Support - Calculation Detail'!G2365="","",'Support - Calculation Detail'!G2365)</f>
        <v>1.04</v>
      </c>
      <c r="I2365">
        <f>IF('Support - Calculation Detail'!H2365="","",'Support - Calculation Detail'!H2365)</f>
        <v>12465496</v>
      </c>
      <c r="J2365">
        <f>IF('Support - Calculation Detail'!I2365="","",'Support - Calculation Detail'!I2365)</f>
        <v>0</v>
      </c>
      <c r="K2365">
        <f>IF('Support - Calculation Detail'!K2365="","",'Support - Calculation Detail'!K2365)</f>
        <v>12465496</v>
      </c>
      <c r="L2365">
        <f>IF('Support - Calculation Detail'!L2365="","",'Support - Calculation Detail'!L2365)</f>
        <v>0</v>
      </c>
      <c r="M2365">
        <f>IF('Support - Calculation Detail'!M2365="","",'Support - Calculation Detail'!M2365)</f>
        <v>0</v>
      </c>
      <c r="N2365">
        <f>IF('Support - Calculation Detail'!N2365="","",'Support - Calculation Detail'!N2365)</f>
        <v>0</v>
      </c>
      <c r="P2365">
        <f>IF('Support - Calculation Detail'!O2365="","",'Support - Calculation Detail'!O2365)</f>
        <v>12465496</v>
      </c>
      <c r="Q2365" t="b">
        <v>1</v>
      </c>
      <c r="R2365" t="str">
        <f t="shared" si="180"/>
        <v>6546590</v>
      </c>
      <c r="S2365" t="str">
        <f t="shared" si="181"/>
        <v>6546590-SO</v>
      </c>
      <c r="T2365" t="str">
        <f t="shared" si="182"/>
        <v>6546590-SO</v>
      </c>
      <c r="U2365" t="str">
        <f t="shared" si="183"/>
        <v>4</v>
      </c>
      <c r="V2365" t="str">
        <f t="shared" si="184"/>
        <v>SO</v>
      </c>
    </row>
    <row r="2366" spans="1:22" x14ac:dyDescent="0.35">
      <c r="A2366" t="str">
        <f>IF('Support - Calculation Detail'!A2366="","",LEFT('Support - Calculation Detail'!A2366,7)&amp;"-"&amp;RIGHT('Support - Calculation Detail'!A2366,2))</f>
        <v>6546600-SO</v>
      </c>
      <c r="B2366" t="str">
        <f>IF('Support - Calculation Detail'!C2366="","",'Support - Calculation Detail'!C2366)</f>
        <v>65</v>
      </c>
      <c r="C2366" t="str">
        <f>IF('Support - Calculation Detail'!B2366="","",'Support - Calculation Detail'!B2366)</f>
        <v>N</v>
      </c>
      <c r="D2366">
        <f>IF('Support - Calculation Detail'!D2366="","",'Support - Calculation Detail'!D2366)</f>
        <v>3731332</v>
      </c>
      <c r="E2366">
        <f>IF('Support - Calculation Detail'!E2366="","",'Support - Calculation Detail'!E2366)</f>
        <v>0</v>
      </c>
      <c r="G2366">
        <f>IF('Support - Calculation Detail'!F2366="","",'Support - Calculation Detail'!F2366)</f>
        <v>3731332</v>
      </c>
      <c r="H2366">
        <f>IF('Support - Calculation Detail'!G2366="","",'Support - Calculation Detail'!G2366)</f>
        <v>1.04</v>
      </c>
      <c r="I2366">
        <f>IF('Support - Calculation Detail'!H2366="","",'Support - Calculation Detail'!H2366)</f>
        <v>3880585</v>
      </c>
      <c r="J2366">
        <f>IF('Support - Calculation Detail'!I2366="","",'Support - Calculation Detail'!I2366)</f>
        <v>0</v>
      </c>
      <c r="K2366">
        <f>IF('Support - Calculation Detail'!K2366="","",'Support - Calculation Detail'!K2366)</f>
        <v>3880585</v>
      </c>
      <c r="L2366">
        <f>IF('Support - Calculation Detail'!L2366="","",'Support - Calculation Detail'!L2366)</f>
        <v>0</v>
      </c>
      <c r="M2366">
        <f>IF('Support - Calculation Detail'!M2366="","",'Support - Calculation Detail'!M2366)</f>
        <v>0</v>
      </c>
      <c r="N2366">
        <f>IF('Support - Calculation Detail'!N2366="","",'Support - Calculation Detail'!N2366)</f>
        <v>0</v>
      </c>
      <c r="P2366">
        <f>IF('Support - Calculation Detail'!O2366="","",'Support - Calculation Detail'!O2366)</f>
        <v>3880585</v>
      </c>
      <c r="Q2366" t="b">
        <v>1</v>
      </c>
      <c r="R2366" t="str">
        <f t="shared" si="180"/>
        <v>6546600</v>
      </c>
      <c r="S2366" t="str">
        <f t="shared" si="181"/>
        <v>6546600-SO</v>
      </c>
      <c r="T2366" t="str">
        <f t="shared" si="182"/>
        <v>6546600-SO</v>
      </c>
      <c r="U2366" t="str">
        <f t="shared" si="183"/>
        <v>4</v>
      </c>
      <c r="V2366" t="str">
        <f t="shared" si="184"/>
        <v>SO</v>
      </c>
    </row>
    <row r="2367" spans="1:22" x14ac:dyDescent="0.35">
      <c r="A2367" t="str">
        <f>IF('Support - Calculation Detail'!A2367="","",LEFT('Support - Calculation Detail'!A2367,7)&amp;"-"&amp;RIGHT('Support - Calculation Detail'!A2367,2))</f>
        <v>6610000-UT</v>
      </c>
      <c r="B2367" t="str">
        <f>IF('Support - Calculation Detail'!C2367="","",'Support - Calculation Detail'!C2367)</f>
        <v>66</v>
      </c>
      <c r="C2367" t="str">
        <f>IF('Support - Calculation Detail'!B2367="","",'Support - Calculation Detail'!B2367)</f>
        <v>N</v>
      </c>
      <c r="D2367">
        <f>IF('Support - Calculation Detail'!D2367="","",'Support - Calculation Detail'!D2367)</f>
        <v>4433646</v>
      </c>
      <c r="E2367">
        <f>IF('Support - Calculation Detail'!E2367="","",'Support - Calculation Detail'!E2367)</f>
        <v>0</v>
      </c>
      <c r="G2367">
        <f>IF('Support - Calculation Detail'!F2367="","",'Support - Calculation Detail'!F2367)</f>
        <v>4433646</v>
      </c>
      <c r="H2367">
        <f>IF('Support - Calculation Detail'!G2367="","",'Support - Calculation Detail'!G2367)</f>
        <v>1.04</v>
      </c>
      <c r="I2367">
        <f>IF('Support - Calculation Detail'!H2367="","",'Support - Calculation Detail'!H2367)</f>
        <v>4610992</v>
      </c>
      <c r="J2367">
        <f>IF('Support - Calculation Detail'!I2367="","",'Support - Calculation Detail'!I2367)</f>
        <v>0</v>
      </c>
      <c r="K2367">
        <f>IF('Support - Calculation Detail'!K2367="","",'Support - Calculation Detail'!K2367)</f>
        <v>4610992</v>
      </c>
      <c r="L2367">
        <f>IF('Support - Calculation Detail'!L2367="","",'Support - Calculation Detail'!L2367)</f>
        <v>206249</v>
      </c>
      <c r="M2367">
        <f>IF('Support - Calculation Detail'!M2367="","",'Support - Calculation Detail'!M2367)</f>
        <v>142186</v>
      </c>
      <c r="N2367">
        <f>IF('Support - Calculation Detail'!N2367="","",'Support - Calculation Detail'!N2367)</f>
        <v>451986.42054412514</v>
      </c>
      <c r="P2367">
        <f>IF('Support - Calculation Detail'!O2367="","",'Support - Calculation Detail'!O2367)</f>
        <v>5411413.4205441251</v>
      </c>
      <c r="Q2367" t="b">
        <v>1</v>
      </c>
      <c r="R2367" t="str">
        <f t="shared" si="180"/>
        <v>6610000</v>
      </c>
      <c r="S2367" t="str">
        <f t="shared" si="181"/>
        <v>6610000-UT</v>
      </c>
      <c r="T2367" t="str">
        <f t="shared" si="182"/>
        <v>6610000-UT</v>
      </c>
      <c r="U2367" t="str">
        <f t="shared" si="183"/>
        <v>1</v>
      </c>
      <c r="V2367" t="str">
        <f t="shared" si="184"/>
        <v>UT</v>
      </c>
    </row>
    <row r="2368" spans="1:22" x14ac:dyDescent="0.35">
      <c r="A2368" t="str">
        <f>IF('Support - Calculation Detail'!A2368="","",LEFT('Support - Calculation Detail'!A2368,7)&amp;"-"&amp;RIGHT('Support - Calculation Detail'!A2368,2))</f>
        <v>6620001-UT</v>
      </c>
      <c r="B2368" t="str">
        <f>IF('Support - Calculation Detail'!C2368="","",'Support - Calculation Detail'!C2368)</f>
        <v>66</v>
      </c>
      <c r="C2368" t="str">
        <f>IF('Support - Calculation Detail'!B2368="","",'Support - Calculation Detail'!B2368)</f>
        <v>N</v>
      </c>
      <c r="D2368">
        <f>IF('Support - Calculation Detail'!D2368="","",'Support - Calculation Detail'!D2368)</f>
        <v>14083</v>
      </c>
      <c r="E2368">
        <f>IF('Support - Calculation Detail'!E2368="","",'Support - Calculation Detail'!E2368)</f>
        <v>0</v>
      </c>
      <c r="G2368">
        <f>IF('Support - Calculation Detail'!F2368="","",'Support - Calculation Detail'!F2368)</f>
        <v>14083</v>
      </c>
      <c r="H2368">
        <f>IF('Support - Calculation Detail'!G2368="","",'Support - Calculation Detail'!G2368)</f>
        <v>1.04</v>
      </c>
      <c r="I2368">
        <f>IF('Support - Calculation Detail'!H2368="","",'Support - Calculation Detail'!H2368)</f>
        <v>14646</v>
      </c>
      <c r="J2368">
        <f>IF('Support - Calculation Detail'!I2368="","",'Support - Calculation Detail'!I2368)</f>
        <v>0</v>
      </c>
      <c r="K2368">
        <f>IF('Support - Calculation Detail'!K2368="","",'Support - Calculation Detail'!K2368)</f>
        <v>14646</v>
      </c>
      <c r="L2368">
        <f>IF('Support - Calculation Detail'!L2368="","",'Support - Calculation Detail'!L2368)</f>
        <v>0</v>
      </c>
      <c r="M2368">
        <f>IF('Support - Calculation Detail'!M2368="","",'Support - Calculation Detail'!M2368)</f>
        <v>0</v>
      </c>
      <c r="N2368">
        <f>IF('Support - Calculation Detail'!N2368="","",'Support - Calculation Detail'!N2368)</f>
        <v>0</v>
      </c>
      <c r="P2368">
        <f>IF('Support - Calculation Detail'!O2368="","",'Support - Calculation Detail'!O2368)</f>
        <v>14646</v>
      </c>
      <c r="Q2368" t="b">
        <v>1</v>
      </c>
      <c r="R2368" t="str">
        <f t="shared" si="180"/>
        <v>6620001</v>
      </c>
      <c r="S2368" t="str">
        <f t="shared" si="181"/>
        <v>6620001-UT</v>
      </c>
      <c r="T2368" t="str">
        <f t="shared" si="182"/>
        <v>6620001-UT</v>
      </c>
      <c r="U2368" t="str">
        <f t="shared" si="183"/>
        <v>2</v>
      </c>
      <c r="V2368" t="str">
        <f t="shared" si="184"/>
        <v>UT</v>
      </c>
    </row>
    <row r="2369" spans="1:22" x14ac:dyDescent="0.35">
      <c r="A2369" t="str">
        <f>IF('Support - Calculation Detail'!A2369="","",LEFT('Support - Calculation Detail'!A2369,7)&amp;"-"&amp;RIGHT('Support - Calculation Detail'!A2369,2))</f>
        <v>6620001-TF</v>
      </c>
      <c r="B2369" t="str">
        <f>IF('Support - Calculation Detail'!C2369="","",'Support - Calculation Detail'!C2369)</f>
        <v>66</v>
      </c>
      <c r="C2369" t="str">
        <f>IF('Support - Calculation Detail'!B2369="","",'Support - Calculation Detail'!B2369)</f>
        <v>N</v>
      </c>
      <c r="D2369">
        <f>IF('Support - Calculation Detail'!D2369="","",'Support - Calculation Detail'!D2369)</f>
        <v>10253</v>
      </c>
      <c r="E2369">
        <f>IF('Support - Calculation Detail'!E2369="","",'Support - Calculation Detail'!E2369)</f>
        <v>0</v>
      </c>
      <c r="G2369">
        <f>IF('Support - Calculation Detail'!F2369="","",'Support - Calculation Detail'!F2369)</f>
        <v>10253</v>
      </c>
      <c r="H2369">
        <f>IF('Support - Calculation Detail'!G2369="","",'Support - Calculation Detail'!G2369)</f>
        <v>1.04</v>
      </c>
      <c r="I2369">
        <f>IF('Support - Calculation Detail'!H2369="","",'Support - Calculation Detail'!H2369)</f>
        <v>10663</v>
      </c>
      <c r="J2369">
        <f>IF('Support - Calculation Detail'!I2369="","",'Support - Calculation Detail'!I2369)</f>
        <v>0</v>
      </c>
      <c r="K2369">
        <f>IF('Support - Calculation Detail'!K2369="","",'Support - Calculation Detail'!K2369)</f>
        <v>10663</v>
      </c>
      <c r="L2369">
        <f>IF('Support - Calculation Detail'!L2369="","",'Support - Calculation Detail'!L2369)</f>
        <v>0</v>
      </c>
      <c r="M2369">
        <f>IF('Support - Calculation Detail'!M2369="","",'Support - Calculation Detail'!M2369)</f>
        <v>0</v>
      </c>
      <c r="N2369">
        <f>IF('Support - Calculation Detail'!N2369="","",'Support - Calculation Detail'!N2369)</f>
        <v>0</v>
      </c>
      <c r="P2369">
        <f>IF('Support - Calculation Detail'!O2369="","",'Support - Calculation Detail'!O2369)</f>
        <v>10663</v>
      </c>
      <c r="Q2369" t="b">
        <v>1</v>
      </c>
      <c r="R2369" t="str">
        <f t="shared" si="180"/>
        <v>6620001</v>
      </c>
      <c r="S2369" t="str">
        <f t="shared" si="181"/>
        <v>6620001-TF</v>
      </c>
      <c r="T2369" t="str">
        <f t="shared" si="182"/>
        <v>6620001-TF</v>
      </c>
      <c r="U2369" t="str">
        <f t="shared" si="183"/>
        <v>2</v>
      </c>
      <c r="V2369" t="str">
        <f t="shared" si="184"/>
        <v>TF</v>
      </c>
    </row>
    <row r="2370" spans="1:22" x14ac:dyDescent="0.35">
      <c r="A2370" t="str">
        <f>IF('Support - Calculation Detail'!A2370="","",LEFT('Support - Calculation Detail'!A2370,7)&amp;"-"&amp;RIGHT('Support - Calculation Detail'!A2370,2))</f>
        <v>6620002-TF</v>
      </c>
      <c r="B2370" t="str">
        <f>IF('Support - Calculation Detail'!C2370="","",'Support - Calculation Detail'!C2370)</f>
        <v>66</v>
      </c>
      <c r="C2370" t="str">
        <f>IF('Support - Calculation Detail'!B2370="","",'Support - Calculation Detail'!B2370)</f>
        <v>N</v>
      </c>
      <c r="D2370">
        <f>IF('Support - Calculation Detail'!D2370="","",'Support - Calculation Detail'!D2370)</f>
        <v>20600</v>
      </c>
      <c r="E2370">
        <f>IF('Support - Calculation Detail'!E2370="","",'Support - Calculation Detail'!E2370)</f>
        <v>0</v>
      </c>
      <c r="G2370">
        <f>IF('Support - Calculation Detail'!F2370="","",'Support - Calculation Detail'!F2370)</f>
        <v>20600</v>
      </c>
      <c r="H2370">
        <f>IF('Support - Calculation Detail'!G2370="","",'Support - Calculation Detail'!G2370)</f>
        <v>1.04</v>
      </c>
      <c r="I2370">
        <f>IF('Support - Calculation Detail'!H2370="","",'Support - Calculation Detail'!H2370)</f>
        <v>21424</v>
      </c>
      <c r="J2370">
        <f>IF('Support - Calculation Detail'!I2370="","",'Support - Calculation Detail'!I2370)</f>
        <v>0</v>
      </c>
      <c r="K2370">
        <f>IF('Support - Calculation Detail'!K2370="","",'Support - Calculation Detail'!K2370)</f>
        <v>21424</v>
      </c>
      <c r="L2370">
        <f>IF('Support - Calculation Detail'!L2370="","",'Support - Calculation Detail'!L2370)</f>
        <v>0</v>
      </c>
      <c r="M2370">
        <f>IF('Support - Calculation Detail'!M2370="","",'Support - Calculation Detail'!M2370)</f>
        <v>0</v>
      </c>
      <c r="N2370">
        <f>IF('Support - Calculation Detail'!N2370="","",'Support - Calculation Detail'!N2370)</f>
        <v>0</v>
      </c>
      <c r="P2370">
        <f>IF('Support - Calculation Detail'!O2370="","",'Support - Calculation Detail'!O2370)</f>
        <v>21424</v>
      </c>
      <c r="Q2370" t="b">
        <v>1</v>
      </c>
      <c r="R2370" t="str">
        <f t="shared" si="180"/>
        <v>6620002</v>
      </c>
      <c r="S2370" t="str">
        <f t="shared" si="181"/>
        <v>6620002-TF</v>
      </c>
      <c r="T2370" t="str">
        <f t="shared" si="182"/>
        <v>6620002-TF</v>
      </c>
      <c r="U2370" t="str">
        <f t="shared" si="183"/>
        <v>2</v>
      </c>
      <c r="V2370" t="str">
        <f t="shared" si="184"/>
        <v>TF</v>
      </c>
    </row>
    <row r="2371" spans="1:22" x14ac:dyDescent="0.35">
      <c r="A2371" t="str">
        <f>IF('Support - Calculation Detail'!A2371="","",LEFT('Support - Calculation Detail'!A2371,7)&amp;"-"&amp;RIGHT('Support - Calculation Detail'!A2371,2))</f>
        <v>6620002-UT</v>
      </c>
      <c r="B2371" t="str">
        <f>IF('Support - Calculation Detail'!C2371="","",'Support - Calculation Detail'!C2371)</f>
        <v>66</v>
      </c>
      <c r="C2371" t="str">
        <f>IF('Support - Calculation Detail'!B2371="","",'Support - Calculation Detail'!B2371)</f>
        <v>N</v>
      </c>
      <c r="D2371">
        <f>IF('Support - Calculation Detail'!D2371="","",'Support - Calculation Detail'!D2371)</f>
        <v>8735</v>
      </c>
      <c r="E2371">
        <f>IF('Support - Calculation Detail'!E2371="","",'Support - Calculation Detail'!E2371)</f>
        <v>0</v>
      </c>
      <c r="G2371">
        <f>IF('Support - Calculation Detail'!F2371="","",'Support - Calculation Detail'!F2371)</f>
        <v>8735</v>
      </c>
      <c r="H2371">
        <f>IF('Support - Calculation Detail'!G2371="","",'Support - Calculation Detail'!G2371)</f>
        <v>1.04</v>
      </c>
      <c r="I2371">
        <f>IF('Support - Calculation Detail'!H2371="","",'Support - Calculation Detail'!H2371)</f>
        <v>9084</v>
      </c>
      <c r="J2371">
        <f>IF('Support - Calculation Detail'!I2371="","",'Support - Calculation Detail'!I2371)</f>
        <v>0</v>
      </c>
      <c r="K2371">
        <f>IF('Support - Calculation Detail'!K2371="","",'Support - Calculation Detail'!K2371)</f>
        <v>9084</v>
      </c>
      <c r="L2371">
        <f>IF('Support - Calculation Detail'!L2371="","",'Support - Calculation Detail'!L2371)</f>
        <v>0</v>
      </c>
      <c r="M2371">
        <f>IF('Support - Calculation Detail'!M2371="","",'Support - Calculation Detail'!M2371)</f>
        <v>0</v>
      </c>
      <c r="N2371">
        <f>IF('Support - Calculation Detail'!N2371="","",'Support - Calculation Detail'!N2371)</f>
        <v>0</v>
      </c>
      <c r="P2371">
        <f>IF('Support - Calculation Detail'!O2371="","",'Support - Calculation Detail'!O2371)</f>
        <v>9084</v>
      </c>
      <c r="Q2371" t="b">
        <v>1</v>
      </c>
      <c r="R2371" t="str">
        <f t="shared" ref="R2371:R2434" si="185">LEFT(A2371,7)</f>
        <v>6620002</v>
      </c>
      <c r="S2371" t="str">
        <f t="shared" ref="S2371:S2434" si="186">A2371</f>
        <v>6620002-UT</v>
      </c>
      <c r="T2371" t="str">
        <f t="shared" ref="T2371:T2434" si="187">S2371</f>
        <v>6620002-UT</v>
      </c>
      <c r="U2371" t="str">
        <f t="shared" ref="U2371:U2434" si="188">MID(S2371,3,1)</f>
        <v>2</v>
      </c>
      <c r="V2371" t="str">
        <f t="shared" ref="V2371:V2434" si="189">RIGHT(T2371,2)</f>
        <v>UT</v>
      </c>
    </row>
    <row r="2372" spans="1:22" x14ac:dyDescent="0.35">
      <c r="A2372" t="str">
        <f>IF('Support - Calculation Detail'!A2372="","",LEFT('Support - Calculation Detail'!A2372,7)&amp;"-"&amp;RIGHT('Support - Calculation Detail'!A2372,2))</f>
        <v>6620003-UT</v>
      </c>
      <c r="B2372" t="str">
        <f>IF('Support - Calculation Detail'!C2372="","",'Support - Calculation Detail'!C2372)</f>
        <v>66</v>
      </c>
      <c r="C2372" t="str">
        <f>IF('Support - Calculation Detail'!B2372="","",'Support - Calculation Detail'!B2372)</f>
        <v>N</v>
      </c>
      <c r="D2372">
        <f>IF('Support - Calculation Detail'!D2372="","",'Support - Calculation Detail'!D2372)</f>
        <v>7502</v>
      </c>
      <c r="E2372">
        <f>IF('Support - Calculation Detail'!E2372="","",'Support - Calculation Detail'!E2372)</f>
        <v>0</v>
      </c>
      <c r="G2372">
        <f>IF('Support - Calculation Detail'!F2372="","",'Support - Calculation Detail'!F2372)</f>
        <v>7502</v>
      </c>
      <c r="H2372">
        <f>IF('Support - Calculation Detail'!G2372="","",'Support - Calculation Detail'!G2372)</f>
        <v>1.04</v>
      </c>
      <c r="I2372">
        <f>IF('Support - Calculation Detail'!H2372="","",'Support - Calculation Detail'!H2372)</f>
        <v>7802</v>
      </c>
      <c r="J2372">
        <f>IF('Support - Calculation Detail'!I2372="","",'Support - Calculation Detail'!I2372)</f>
        <v>0</v>
      </c>
      <c r="K2372">
        <f>IF('Support - Calculation Detail'!K2372="","",'Support - Calculation Detail'!K2372)</f>
        <v>7802</v>
      </c>
      <c r="L2372">
        <f>IF('Support - Calculation Detail'!L2372="","",'Support - Calculation Detail'!L2372)</f>
        <v>0</v>
      </c>
      <c r="M2372">
        <f>IF('Support - Calculation Detail'!M2372="","",'Support - Calculation Detail'!M2372)</f>
        <v>0</v>
      </c>
      <c r="N2372">
        <f>IF('Support - Calculation Detail'!N2372="","",'Support - Calculation Detail'!N2372)</f>
        <v>0</v>
      </c>
      <c r="P2372">
        <f>IF('Support - Calculation Detail'!O2372="","",'Support - Calculation Detail'!O2372)</f>
        <v>7802</v>
      </c>
      <c r="Q2372" t="b">
        <v>1</v>
      </c>
      <c r="R2372" t="str">
        <f t="shared" si="185"/>
        <v>6620003</v>
      </c>
      <c r="S2372" t="str">
        <f t="shared" si="186"/>
        <v>6620003-UT</v>
      </c>
      <c r="T2372" t="str">
        <f t="shared" si="187"/>
        <v>6620003-UT</v>
      </c>
      <c r="U2372" t="str">
        <f t="shared" si="188"/>
        <v>2</v>
      </c>
      <c r="V2372" t="str">
        <f t="shared" si="189"/>
        <v>UT</v>
      </c>
    </row>
    <row r="2373" spans="1:22" x14ac:dyDescent="0.35">
      <c r="A2373" t="str">
        <f>IF('Support - Calculation Detail'!A2373="","",LEFT('Support - Calculation Detail'!A2373,7)&amp;"-"&amp;RIGHT('Support - Calculation Detail'!A2373,2))</f>
        <v>6620003-TF</v>
      </c>
      <c r="B2373" t="str">
        <f>IF('Support - Calculation Detail'!C2373="","",'Support - Calculation Detail'!C2373)</f>
        <v>66</v>
      </c>
      <c r="C2373" t="str">
        <f>IF('Support - Calculation Detail'!B2373="","",'Support - Calculation Detail'!B2373)</f>
        <v>N</v>
      </c>
      <c r="D2373">
        <f>IF('Support - Calculation Detail'!D2373="","",'Support - Calculation Detail'!D2373)</f>
        <v>9785</v>
      </c>
      <c r="E2373">
        <f>IF('Support - Calculation Detail'!E2373="","",'Support - Calculation Detail'!E2373)</f>
        <v>0</v>
      </c>
      <c r="G2373">
        <f>IF('Support - Calculation Detail'!F2373="","",'Support - Calculation Detail'!F2373)</f>
        <v>9785</v>
      </c>
      <c r="H2373">
        <f>IF('Support - Calculation Detail'!G2373="","",'Support - Calculation Detail'!G2373)</f>
        <v>1.04</v>
      </c>
      <c r="I2373">
        <f>IF('Support - Calculation Detail'!H2373="","",'Support - Calculation Detail'!H2373)</f>
        <v>10176</v>
      </c>
      <c r="J2373">
        <f>IF('Support - Calculation Detail'!I2373="","",'Support - Calculation Detail'!I2373)</f>
        <v>0</v>
      </c>
      <c r="K2373">
        <f>IF('Support - Calculation Detail'!K2373="","",'Support - Calculation Detail'!K2373)</f>
        <v>10176</v>
      </c>
      <c r="L2373">
        <f>IF('Support - Calculation Detail'!L2373="","",'Support - Calculation Detail'!L2373)</f>
        <v>0</v>
      </c>
      <c r="M2373">
        <f>IF('Support - Calculation Detail'!M2373="","",'Support - Calculation Detail'!M2373)</f>
        <v>0</v>
      </c>
      <c r="N2373">
        <f>IF('Support - Calculation Detail'!N2373="","",'Support - Calculation Detail'!N2373)</f>
        <v>0</v>
      </c>
      <c r="P2373">
        <f>IF('Support - Calculation Detail'!O2373="","",'Support - Calculation Detail'!O2373)</f>
        <v>10176</v>
      </c>
      <c r="Q2373" t="b">
        <v>1</v>
      </c>
      <c r="R2373" t="str">
        <f t="shared" si="185"/>
        <v>6620003</v>
      </c>
      <c r="S2373" t="str">
        <f t="shared" si="186"/>
        <v>6620003-TF</v>
      </c>
      <c r="T2373" t="str">
        <f t="shared" si="187"/>
        <v>6620003-TF</v>
      </c>
      <c r="U2373" t="str">
        <f t="shared" si="188"/>
        <v>2</v>
      </c>
      <c r="V2373" t="str">
        <f t="shared" si="189"/>
        <v>TF</v>
      </c>
    </row>
    <row r="2374" spans="1:22" x14ac:dyDescent="0.35">
      <c r="A2374" t="str">
        <f>IF('Support - Calculation Detail'!A2374="","",LEFT('Support - Calculation Detail'!A2374,7)&amp;"-"&amp;RIGHT('Support - Calculation Detail'!A2374,2))</f>
        <v>6620004-TF</v>
      </c>
      <c r="B2374" t="str">
        <f>IF('Support - Calculation Detail'!C2374="","",'Support - Calculation Detail'!C2374)</f>
        <v>66</v>
      </c>
      <c r="C2374" t="str">
        <f>IF('Support - Calculation Detail'!B2374="","",'Support - Calculation Detail'!B2374)</f>
        <v>N</v>
      </c>
      <c r="D2374">
        <f>IF('Support - Calculation Detail'!D2374="","",'Support - Calculation Detail'!D2374)</f>
        <v>16532</v>
      </c>
      <c r="E2374">
        <f>IF('Support - Calculation Detail'!E2374="","",'Support - Calculation Detail'!E2374)</f>
        <v>0</v>
      </c>
      <c r="G2374">
        <f>IF('Support - Calculation Detail'!F2374="","",'Support - Calculation Detail'!F2374)</f>
        <v>16532</v>
      </c>
      <c r="H2374">
        <f>IF('Support - Calculation Detail'!G2374="","",'Support - Calculation Detail'!G2374)</f>
        <v>1.04</v>
      </c>
      <c r="I2374">
        <f>IF('Support - Calculation Detail'!H2374="","",'Support - Calculation Detail'!H2374)</f>
        <v>17193</v>
      </c>
      <c r="J2374">
        <f>IF('Support - Calculation Detail'!I2374="","",'Support - Calculation Detail'!I2374)</f>
        <v>0</v>
      </c>
      <c r="K2374">
        <f>IF('Support - Calculation Detail'!K2374="","",'Support - Calculation Detail'!K2374)</f>
        <v>17193</v>
      </c>
      <c r="L2374">
        <f>IF('Support - Calculation Detail'!L2374="","",'Support - Calculation Detail'!L2374)</f>
        <v>0</v>
      </c>
      <c r="M2374">
        <f>IF('Support - Calculation Detail'!M2374="","",'Support - Calculation Detail'!M2374)</f>
        <v>0</v>
      </c>
      <c r="N2374">
        <f>IF('Support - Calculation Detail'!N2374="","",'Support - Calculation Detail'!N2374)</f>
        <v>0</v>
      </c>
      <c r="P2374">
        <f>IF('Support - Calculation Detail'!O2374="","",'Support - Calculation Detail'!O2374)</f>
        <v>17193</v>
      </c>
      <c r="Q2374" t="b">
        <v>1</v>
      </c>
      <c r="R2374" t="str">
        <f t="shared" si="185"/>
        <v>6620004</v>
      </c>
      <c r="S2374" t="str">
        <f t="shared" si="186"/>
        <v>6620004-TF</v>
      </c>
      <c r="T2374" t="str">
        <f t="shared" si="187"/>
        <v>6620004-TF</v>
      </c>
      <c r="U2374" t="str">
        <f t="shared" si="188"/>
        <v>2</v>
      </c>
      <c r="V2374" t="str">
        <f t="shared" si="189"/>
        <v>TF</v>
      </c>
    </row>
    <row r="2375" spans="1:22" x14ac:dyDescent="0.35">
      <c r="A2375" t="str">
        <f>IF('Support - Calculation Detail'!A2375="","",LEFT('Support - Calculation Detail'!A2375,7)&amp;"-"&amp;RIGHT('Support - Calculation Detail'!A2375,2))</f>
        <v>6620004-UT</v>
      </c>
      <c r="B2375" t="str">
        <f>IF('Support - Calculation Detail'!C2375="","",'Support - Calculation Detail'!C2375)</f>
        <v>66</v>
      </c>
      <c r="C2375" t="str">
        <f>IF('Support - Calculation Detail'!B2375="","",'Support - Calculation Detail'!B2375)</f>
        <v>N</v>
      </c>
      <c r="D2375">
        <f>IF('Support - Calculation Detail'!D2375="","",'Support - Calculation Detail'!D2375)</f>
        <v>12460</v>
      </c>
      <c r="E2375">
        <f>IF('Support - Calculation Detail'!E2375="","",'Support - Calculation Detail'!E2375)</f>
        <v>0</v>
      </c>
      <c r="G2375">
        <f>IF('Support - Calculation Detail'!F2375="","",'Support - Calculation Detail'!F2375)</f>
        <v>12460</v>
      </c>
      <c r="H2375">
        <f>IF('Support - Calculation Detail'!G2375="","",'Support - Calculation Detail'!G2375)</f>
        <v>1.04</v>
      </c>
      <c r="I2375">
        <f>IF('Support - Calculation Detail'!H2375="","",'Support - Calculation Detail'!H2375)</f>
        <v>12958</v>
      </c>
      <c r="J2375">
        <f>IF('Support - Calculation Detail'!I2375="","",'Support - Calculation Detail'!I2375)</f>
        <v>0</v>
      </c>
      <c r="K2375">
        <f>IF('Support - Calculation Detail'!K2375="","",'Support - Calculation Detail'!K2375)</f>
        <v>12958</v>
      </c>
      <c r="L2375">
        <f>IF('Support - Calculation Detail'!L2375="","",'Support - Calculation Detail'!L2375)</f>
        <v>0</v>
      </c>
      <c r="M2375">
        <f>IF('Support - Calculation Detail'!M2375="","",'Support - Calculation Detail'!M2375)</f>
        <v>0</v>
      </c>
      <c r="N2375">
        <f>IF('Support - Calculation Detail'!N2375="","",'Support - Calculation Detail'!N2375)</f>
        <v>0</v>
      </c>
      <c r="P2375">
        <f>IF('Support - Calculation Detail'!O2375="","",'Support - Calculation Detail'!O2375)</f>
        <v>12958</v>
      </c>
      <c r="Q2375" t="b">
        <v>1</v>
      </c>
      <c r="R2375" t="str">
        <f t="shared" si="185"/>
        <v>6620004</v>
      </c>
      <c r="S2375" t="str">
        <f t="shared" si="186"/>
        <v>6620004-UT</v>
      </c>
      <c r="T2375" t="str">
        <f t="shared" si="187"/>
        <v>6620004-UT</v>
      </c>
      <c r="U2375" t="str">
        <f t="shared" si="188"/>
        <v>2</v>
      </c>
      <c r="V2375" t="str">
        <f t="shared" si="189"/>
        <v>UT</v>
      </c>
    </row>
    <row r="2376" spans="1:22" x14ac:dyDescent="0.35">
      <c r="A2376" t="str">
        <f>IF('Support - Calculation Detail'!A2376="","",LEFT('Support - Calculation Detail'!A2376,7)&amp;"-"&amp;RIGHT('Support - Calculation Detail'!A2376,2))</f>
        <v>6620005-UT</v>
      </c>
      <c r="B2376" t="str">
        <f>IF('Support - Calculation Detail'!C2376="","",'Support - Calculation Detail'!C2376)</f>
        <v>66</v>
      </c>
      <c r="C2376" t="str">
        <f>IF('Support - Calculation Detail'!B2376="","",'Support - Calculation Detail'!B2376)</f>
        <v>N</v>
      </c>
      <c r="D2376">
        <f>IF('Support - Calculation Detail'!D2376="","",'Support - Calculation Detail'!D2376)</f>
        <v>13564</v>
      </c>
      <c r="E2376">
        <f>IF('Support - Calculation Detail'!E2376="","",'Support - Calculation Detail'!E2376)</f>
        <v>0</v>
      </c>
      <c r="G2376">
        <f>IF('Support - Calculation Detail'!F2376="","",'Support - Calculation Detail'!F2376)</f>
        <v>13564</v>
      </c>
      <c r="H2376">
        <f>IF('Support - Calculation Detail'!G2376="","",'Support - Calculation Detail'!G2376)</f>
        <v>1.04</v>
      </c>
      <c r="I2376">
        <f>IF('Support - Calculation Detail'!H2376="","",'Support - Calculation Detail'!H2376)</f>
        <v>14107</v>
      </c>
      <c r="J2376">
        <f>IF('Support - Calculation Detail'!I2376="","",'Support - Calculation Detail'!I2376)</f>
        <v>0</v>
      </c>
      <c r="K2376">
        <f>IF('Support - Calculation Detail'!K2376="","",'Support - Calculation Detail'!K2376)</f>
        <v>14107</v>
      </c>
      <c r="L2376">
        <f>IF('Support - Calculation Detail'!L2376="","",'Support - Calculation Detail'!L2376)</f>
        <v>0</v>
      </c>
      <c r="M2376">
        <f>IF('Support - Calculation Detail'!M2376="","",'Support - Calculation Detail'!M2376)</f>
        <v>0</v>
      </c>
      <c r="N2376">
        <f>IF('Support - Calculation Detail'!N2376="","",'Support - Calculation Detail'!N2376)</f>
        <v>0</v>
      </c>
      <c r="P2376">
        <f>IF('Support - Calculation Detail'!O2376="","",'Support - Calculation Detail'!O2376)</f>
        <v>14107</v>
      </c>
      <c r="Q2376" t="b">
        <v>1</v>
      </c>
      <c r="R2376" t="str">
        <f t="shared" si="185"/>
        <v>6620005</v>
      </c>
      <c r="S2376" t="str">
        <f t="shared" si="186"/>
        <v>6620005-UT</v>
      </c>
      <c r="T2376" t="str">
        <f t="shared" si="187"/>
        <v>6620005-UT</v>
      </c>
      <c r="U2376" t="str">
        <f t="shared" si="188"/>
        <v>2</v>
      </c>
      <c r="V2376" t="str">
        <f t="shared" si="189"/>
        <v>UT</v>
      </c>
    </row>
    <row r="2377" spans="1:22" x14ac:dyDescent="0.35">
      <c r="A2377" t="str">
        <f>IF('Support - Calculation Detail'!A2377="","",LEFT('Support - Calculation Detail'!A2377,7)&amp;"-"&amp;RIGHT('Support - Calculation Detail'!A2377,2))</f>
        <v>6620005-TF</v>
      </c>
      <c r="B2377" t="str">
        <f>IF('Support - Calculation Detail'!C2377="","",'Support - Calculation Detail'!C2377)</f>
        <v>66</v>
      </c>
      <c r="C2377" t="str">
        <f>IF('Support - Calculation Detail'!B2377="","",'Support - Calculation Detail'!B2377)</f>
        <v>N</v>
      </c>
      <c r="D2377">
        <f>IF('Support - Calculation Detail'!D2377="","",'Support - Calculation Detail'!D2377)</f>
        <v>9134</v>
      </c>
      <c r="E2377">
        <f>IF('Support - Calculation Detail'!E2377="","",'Support - Calculation Detail'!E2377)</f>
        <v>0</v>
      </c>
      <c r="G2377">
        <f>IF('Support - Calculation Detail'!F2377="","",'Support - Calculation Detail'!F2377)</f>
        <v>9134</v>
      </c>
      <c r="H2377">
        <f>IF('Support - Calculation Detail'!G2377="","",'Support - Calculation Detail'!G2377)</f>
        <v>1.04</v>
      </c>
      <c r="I2377">
        <f>IF('Support - Calculation Detail'!H2377="","",'Support - Calculation Detail'!H2377)</f>
        <v>9499</v>
      </c>
      <c r="J2377">
        <f>IF('Support - Calculation Detail'!I2377="","",'Support - Calculation Detail'!I2377)</f>
        <v>0</v>
      </c>
      <c r="K2377">
        <f>IF('Support - Calculation Detail'!K2377="","",'Support - Calculation Detail'!K2377)</f>
        <v>9499</v>
      </c>
      <c r="L2377">
        <f>IF('Support - Calculation Detail'!L2377="","",'Support - Calculation Detail'!L2377)</f>
        <v>0</v>
      </c>
      <c r="M2377">
        <f>IF('Support - Calculation Detail'!M2377="","",'Support - Calculation Detail'!M2377)</f>
        <v>0</v>
      </c>
      <c r="N2377">
        <f>IF('Support - Calculation Detail'!N2377="","",'Support - Calculation Detail'!N2377)</f>
        <v>0</v>
      </c>
      <c r="P2377">
        <f>IF('Support - Calculation Detail'!O2377="","",'Support - Calculation Detail'!O2377)</f>
        <v>9499</v>
      </c>
      <c r="Q2377" t="b">
        <v>1</v>
      </c>
      <c r="R2377" t="str">
        <f t="shared" si="185"/>
        <v>6620005</v>
      </c>
      <c r="S2377" t="str">
        <f t="shared" si="186"/>
        <v>6620005-TF</v>
      </c>
      <c r="T2377" t="str">
        <f t="shared" si="187"/>
        <v>6620005-TF</v>
      </c>
      <c r="U2377" t="str">
        <f t="shared" si="188"/>
        <v>2</v>
      </c>
      <c r="V2377" t="str">
        <f t="shared" si="189"/>
        <v>TF</v>
      </c>
    </row>
    <row r="2378" spans="1:22" x14ac:dyDescent="0.35">
      <c r="A2378" t="str">
        <f>IF('Support - Calculation Detail'!A2378="","",LEFT('Support - Calculation Detail'!A2378,7)&amp;"-"&amp;RIGHT('Support - Calculation Detail'!A2378,2))</f>
        <v>6620006-TF</v>
      </c>
      <c r="B2378" t="str">
        <f>IF('Support - Calculation Detail'!C2378="","",'Support - Calculation Detail'!C2378)</f>
        <v>66</v>
      </c>
      <c r="C2378" t="str">
        <f>IF('Support - Calculation Detail'!B2378="","",'Support - Calculation Detail'!B2378)</f>
        <v>N</v>
      </c>
      <c r="D2378">
        <f>IF('Support - Calculation Detail'!D2378="","",'Support - Calculation Detail'!D2378)</f>
        <v>14693</v>
      </c>
      <c r="E2378">
        <f>IF('Support - Calculation Detail'!E2378="","",'Support - Calculation Detail'!E2378)</f>
        <v>0</v>
      </c>
      <c r="G2378">
        <f>IF('Support - Calculation Detail'!F2378="","",'Support - Calculation Detail'!F2378)</f>
        <v>14693</v>
      </c>
      <c r="H2378">
        <f>IF('Support - Calculation Detail'!G2378="","",'Support - Calculation Detail'!G2378)</f>
        <v>1.04</v>
      </c>
      <c r="I2378">
        <f>IF('Support - Calculation Detail'!H2378="","",'Support - Calculation Detail'!H2378)</f>
        <v>15281</v>
      </c>
      <c r="J2378">
        <f>IF('Support - Calculation Detail'!I2378="","",'Support - Calculation Detail'!I2378)</f>
        <v>0</v>
      </c>
      <c r="K2378">
        <f>IF('Support - Calculation Detail'!K2378="","",'Support - Calculation Detail'!K2378)</f>
        <v>15281</v>
      </c>
      <c r="L2378">
        <f>IF('Support - Calculation Detail'!L2378="","",'Support - Calculation Detail'!L2378)</f>
        <v>0</v>
      </c>
      <c r="M2378">
        <f>IF('Support - Calculation Detail'!M2378="","",'Support - Calculation Detail'!M2378)</f>
        <v>0</v>
      </c>
      <c r="N2378">
        <f>IF('Support - Calculation Detail'!N2378="","",'Support - Calculation Detail'!N2378)</f>
        <v>0</v>
      </c>
      <c r="P2378">
        <f>IF('Support - Calculation Detail'!O2378="","",'Support - Calculation Detail'!O2378)</f>
        <v>15281</v>
      </c>
      <c r="Q2378" t="b">
        <v>1</v>
      </c>
      <c r="R2378" t="str">
        <f t="shared" si="185"/>
        <v>6620006</v>
      </c>
      <c r="S2378" t="str">
        <f t="shared" si="186"/>
        <v>6620006-TF</v>
      </c>
      <c r="T2378" t="str">
        <f t="shared" si="187"/>
        <v>6620006-TF</v>
      </c>
      <c r="U2378" t="str">
        <f t="shared" si="188"/>
        <v>2</v>
      </c>
      <c r="V2378" t="str">
        <f t="shared" si="189"/>
        <v>TF</v>
      </c>
    </row>
    <row r="2379" spans="1:22" x14ac:dyDescent="0.35">
      <c r="A2379" t="str">
        <f>IF('Support - Calculation Detail'!A2379="","",LEFT('Support - Calculation Detail'!A2379,7)&amp;"-"&amp;RIGHT('Support - Calculation Detail'!A2379,2))</f>
        <v>6620006-UT</v>
      </c>
      <c r="B2379" t="str">
        <f>IF('Support - Calculation Detail'!C2379="","",'Support - Calculation Detail'!C2379)</f>
        <v>66</v>
      </c>
      <c r="C2379" t="str">
        <f>IF('Support - Calculation Detail'!B2379="","",'Support - Calculation Detail'!B2379)</f>
        <v>N</v>
      </c>
      <c r="D2379">
        <f>IF('Support - Calculation Detail'!D2379="","",'Support - Calculation Detail'!D2379)</f>
        <v>5886</v>
      </c>
      <c r="E2379">
        <f>IF('Support - Calculation Detail'!E2379="","",'Support - Calculation Detail'!E2379)</f>
        <v>0</v>
      </c>
      <c r="G2379">
        <f>IF('Support - Calculation Detail'!F2379="","",'Support - Calculation Detail'!F2379)</f>
        <v>5886</v>
      </c>
      <c r="H2379">
        <f>IF('Support - Calculation Detail'!G2379="","",'Support - Calculation Detail'!G2379)</f>
        <v>1.04</v>
      </c>
      <c r="I2379">
        <f>IF('Support - Calculation Detail'!H2379="","",'Support - Calculation Detail'!H2379)</f>
        <v>6121</v>
      </c>
      <c r="J2379">
        <f>IF('Support - Calculation Detail'!I2379="","",'Support - Calculation Detail'!I2379)</f>
        <v>0</v>
      </c>
      <c r="K2379">
        <f>IF('Support - Calculation Detail'!K2379="","",'Support - Calculation Detail'!K2379)</f>
        <v>6121</v>
      </c>
      <c r="L2379">
        <f>IF('Support - Calculation Detail'!L2379="","",'Support - Calculation Detail'!L2379)</f>
        <v>0</v>
      </c>
      <c r="M2379">
        <f>IF('Support - Calculation Detail'!M2379="","",'Support - Calculation Detail'!M2379)</f>
        <v>0</v>
      </c>
      <c r="N2379">
        <f>IF('Support - Calculation Detail'!N2379="","",'Support - Calculation Detail'!N2379)</f>
        <v>0</v>
      </c>
      <c r="P2379">
        <f>IF('Support - Calculation Detail'!O2379="","",'Support - Calculation Detail'!O2379)</f>
        <v>6121</v>
      </c>
      <c r="Q2379" t="b">
        <v>1</v>
      </c>
      <c r="R2379" t="str">
        <f t="shared" si="185"/>
        <v>6620006</v>
      </c>
      <c r="S2379" t="str">
        <f t="shared" si="186"/>
        <v>6620006-UT</v>
      </c>
      <c r="T2379" t="str">
        <f t="shared" si="187"/>
        <v>6620006-UT</v>
      </c>
      <c r="U2379" t="str">
        <f t="shared" si="188"/>
        <v>2</v>
      </c>
      <c r="V2379" t="str">
        <f t="shared" si="189"/>
        <v>UT</v>
      </c>
    </row>
    <row r="2380" spans="1:22" x14ac:dyDescent="0.35">
      <c r="A2380" t="str">
        <f>IF('Support - Calculation Detail'!A2380="","",LEFT('Support - Calculation Detail'!A2380,7)&amp;"-"&amp;RIGHT('Support - Calculation Detail'!A2380,2))</f>
        <v>6620007-UT</v>
      </c>
      <c r="B2380" t="str">
        <f>IF('Support - Calculation Detail'!C2380="","",'Support - Calculation Detail'!C2380)</f>
        <v>66</v>
      </c>
      <c r="C2380" t="str">
        <f>IF('Support - Calculation Detail'!B2380="","",'Support - Calculation Detail'!B2380)</f>
        <v>N</v>
      </c>
      <c r="D2380">
        <f>IF('Support - Calculation Detail'!D2380="","",'Support - Calculation Detail'!D2380)</f>
        <v>23369</v>
      </c>
      <c r="E2380">
        <f>IF('Support - Calculation Detail'!E2380="","",'Support - Calculation Detail'!E2380)</f>
        <v>0</v>
      </c>
      <c r="G2380">
        <f>IF('Support - Calculation Detail'!F2380="","",'Support - Calculation Detail'!F2380)</f>
        <v>23369</v>
      </c>
      <c r="H2380">
        <f>IF('Support - Calculation Detail'!G2380="","",'Support - Calculation Detail'!G2380)</f>
        <v>1.04</v>
      </c>
      <c r="I2380">
        <f>IF('Support - Calculation Detail'!H2380="","",'Support - Calculation Detail'!H2380)</f>
        <v>24304</v>
      </c>
      <c r="J2380">
        <f>IF('Support - Calculation Detail'!I2380="","",'Support - Calculation Detail'!I2380)</f>
        <v>0</v>
      </c>
      <c r="K2380">
        <f>IF('Support - Calculation Detail'!K2380="","",'Support - Calculation Detail'!K2380)</f>
        <v>24304</v>
      </c>
      <c r="L2380">
        <f>IF('Support - Calculation Detail'!L2380="","",'Support - Calculation Detail'!L2380)</f>
        <v>0</v>
      </c>
      <c r="M2380">
        <f>IF('Support - Calculation Detail'!M2380="","",'Support - Calculation Detail'!M2380)</f>
        <v>0</v>
      </c>
      <c r="N2380">
        <f>IF('Support - Calculation Detail'!N2380="","",'Support - Calculation Detail'!N2380)</f>
        <v>0</v>
      </c>
      <c r="P2380">
        <f>IF('Support - Calculation Detail'!O2380="","",'Support - Calculation Detail'!O2380)</f>
        <v>24304</v>
      </c>
      <c r="Q2380" t="b">
        <v>1</v>
      </c>
      <c r="R2380" t="str">
        <f t="shared" si="185"/>
        <v>6620007</v>
      </c>
      <c r="S2380" t="str">
        <f t="shared" si="186"/>
        <v>6620007-UT</v>
      </c>
      <c r="T2380" t="str">
        <f t="shared" si="187"/>
        <v>6620007-UT</v>
      </c>
      <c r="U2380" t="str">
        <f t="shared" si="188"/>
        <v>2</v>
      </c>
      <c r="V2380" t="str">
        <f t="shared" si="189"/>
        <v>UT</v>
      </c>
    </row>
    <row r="2381" spans="1:22" x14ac:dyDescent="0.35">
      <c r="A2381" t="str">
        <f>IF('Support - Calculation Detail'!A2381="","",LEFT('Support - Calculation Detail'!A2381,7)&amp;"-"&amp;RIGHT('Support - Calculation Detail'!A2381,2))</f>
        <v>6620007-TF</v>
      </c>
      <c r="B2381" t="str">
        <f>IF('Support - Calculation Detail'!C2381="","",'Support - Calculation Detail'!C2381)</f>
        <v>66</v>
      </c>
      <c r="C2381" t="str">
        <f>IF('Support - Calculation Detail'!B2381="","",'Support - Calculation Detail'!B2381)</f>
        <v>N</v>
      </c>
      <c r="D2381">
        <f>IF('Support - Calculation Detail'!D2381="","",'Support - Calculation Detail'!D2381)</f>
        <v>49227</v>
      </c>
      <c r="E2381">
        <f>IF('Support - Calculation Detail'!E2381="","",'Support - Calculation Detail'!E2381)</f>
        <v>0</v>
      </c>
      <c r="G2381">
        <f>IF('Support - Calculation Detail'!F2381="","",'Support - Calculation Detail'!F2381)</f>
        <v>49227</v>
      </c>
      <c r="H2381">
        <f>IF('Support - Calculation Detail'!G2381="","",'Support - Calculation Detail'!G2381)</f>
        <v>1.04</v>
      </c>
      <c r="I2381">
        <f>IF('Support - Calculation Detail'!H2381="","",'Support - Calculation Detail'!H2381)</f>
        <v>51196</v>
      </c>
      <c r="J2381">
        <f>IF('Support - Calculation Detail'!I2381="","",'Support - Calculation Detail'!I2381)</f>
        <v>0</v>
      </c>
      <c r="K2381">
        <f>IF('Support - Calculation Detail'!K2381="","",'Support - Calculation Detail'!K2381)</f>
        <v>51196</v>
      </c>
      <c r="L2381">
        <f>IF('Support - Calculation Detail'!L2381="","",'Support - Calculation Detail'!L2381)</f>
        <v>0</v>
      </c>
      <c r="M2381">
        <f>IF('Support - Calculation Detail'!M2381="","",'Support - Calculation Detail'!M2381)</f>
        <v>0</v>
      </c>
      <c r="N2381">
        <f>IF('Support - Calculation Detail'!N2381="","",'Support - Calculation Detail'!N2381)</f>
        <v>0</v>
      </c>
      <c r="P2381">
        <f>IF('Support - Calculation Detail'!O2381="","",'Support - Calculation Detail'!O2381)</f>
        <v>51196</v>
      </c>
      <c r="Q2381" t="b">
        <v>1</v>
      </c>
      <c r="R2381" t="str">
        <f t="shared" si="185"/>
        <v>6620007</v>
      </c>
      <c r="S2381" t="str">
        <f t="shared" si="186"/>
        <v>6620007-TF</v>
      </c>
      <c r="T2381" t="str">
        <f t="shared" si="187"/>
        <v>6620007-TF</v>
      </c>
      <c r="U2381" t="str">
        <f t="shared" si="188"/>
        <v>2</v>
      </c>
      <c r="V2381" t="str">
        <f t="shared" si="189"/>
        <v>TF</v>
      </c>
    </row>
    <row r="2382" spans="1:22" x14ac:dyDescent="0.35">
      <c r="A2382" t="str">
        <f>IF('Support - Calculation Detail'!A2382="","",LEFT('Support - Calculation Detail'!A2382,7)&amp;"-"&amp;RIGHT('Support - Calculation Detail'!A2382,2))</f>
        <v>6620008-TF</v>
      </c>
      <c r="B2382" t="str">
        <f>IF('Support - Calculation Detail'!C2382="","",'Support - Calculation Detail'!C2382)</f>
        <v>66</v>
      </c>
      <c r="C2382" t="str">
        <f>IF('Support - Calculation Detail'!B2382="","",'Support - Calculation Detail'!B2382)</f>
        <v>N</v>
      </c>
      <c r="D2382">
        <f>IF('Support - Calculation Detail'!D2382="","",'Support - Calculation Detail'!D2382)</f>
        <v>24265</v>
      </c>
      <c r="E2382">
        <f>IF('Support - Calculation Detail'!E2382="","",'Support - Calculation Detail'!E2382)</f>
        <v>0</v>
      </c>
      <c r="G2382">
        <f>IF('Support - Calculation Detail'!F2382="","",'Support - Calculation Detail'!F2382)</f>
        <v>24265</v>
      </c>
      <c r="H2382">
        <f>IF('Support - Calculation Detail'!G2382="","",'Support - Calculation Detail'!G2382)</f>
        <v>1.04</v>
      </c>
      <c r="I2382">
        <f>IF('Support - Calculation Detail'!H2382="","",'Support - Calculation Detail'!H2382)</f>
        <v>25236</v>
      </c>
      <c r="J2382">
        <f>IF('Support - Calculation Detail'!I2382="","",'Support - Calculation Detail'!I2382)</f>
        <v>0</v>
      </c>
      <c r="K2382">
        <f>IF('Support - Calculation Detail'!K2382="","",'Support - Calculation Detail'!K2382)</f>
        <v>25236</v>
      </c>
      <c r="L2382">
        <f>IF('Support - Calculation Detail'!L2382="","",'Support - Calculation Detail'!L2382)</f>
        <v>0</v>
      </c>
      <c r="M2382">
        <f>IF('Support - Calculation Detail'!M2382="","",'Support - Calculation Detail'!M2382)</f>
        <v>0</v>
      </c>
      <c r="N2382">
        <f>IF('Support - Calculation Detail'!N2382="","",'Support - Calculation Detail'!N2382)</f>
        <v>0</v>
      </c>
      <c r="P2382">
        <f>IF('Support - Calculation Detail'!O2382="","",'Support - Calculation Detail'!O2382)</f>
        <v>25236</v>
      </c>
      <c r="Q2382" t="b">
        <v>1</v>
      </c>
      <c r="R2382" t="str">
        <f t="shared" si="185"/>
        <v>6620008</v>
      </c>
      <c r="S2382" t="str">
        <f t="shared" si="186"/>
        <v>6620008-TF</v>
      </c>
      <c r="T2382" t="str">
        <f t="shared" si="187"/>
        <v>6620008-TF</v>
      </c>
      <c r="U2382" t="str">
        <f t="shared" si="188"/>
        <v>2</v>
      </c>
      <c r="V2382" t="str">
        <f t="shared" si="189"/>
        <v>TF</v>
      </c>
    </row>
    <row r="2383" spans="1:22" x14ac:dyDescent="0.35">
      <c r="A2383" t="str">
        <f>IF('Support - Calculation Detail'!A2383="","",LEFT('Support - Calculation Detail'!A2383,7)&amp;"-"&amp;RIGHT('Support - Calculation Detail'!A2383,2))</f>
        <v>6620008-UT</v>
      </c>
      <c r="B2383" t="str">
        <f>IF('Support - Calculation Detail'!C2383="","",'Support - Calculation Detail'!C2383)</f>
        <v>66</v>
      </c>
      <c r="C2383" t="str">
        <f>IF('Support - Calculation Detail'!B2383="","",'Support - Calculation Detail'!B2383)</f>
        <v>N</v>
      </c>
      <c r="D2383">
        <f>IF('Support - Calculation Detail'!D2383="","",'Support - Calculation Detail'!D2383)</f>
        <v>7684</v>
      </c>
      <c r="E2383">
        <f>IF('Support - Calculation Detail'!E2383="","",'Support - Calculation Detail'!E2383)</f>
        <v>0</v>
      </c>
      <c r="G2383">
        <f>IF('Support - Calculation Detail'!F2383="","",'Support - Calculation Detail'!F2383)</f>
        <v>7684</v>
      </c>
      <c r="H2383">
        <f>IF('Support - Calculation Detail'!G2383="","",'Support - Calculation Detail'!G2383)</f>
        <v>1.04</v>
      </c>
      <c r="I2383">
        <f>IF('Support - Calculation Detail'!H2383="","",'Support - Calculation Detail'!H2383)</f>
        <v>7991</v>
      </c>
      <c r="J2383">
        <f>IF('Support - Calculation Detail'!I2383="","",'Support - Calculation Detail'!I2383)</f>
        <v>0</v>
      </c>
      <c r="K2383">
        <f>IF('Support - Calculation Detail'!K2383="","",'Support - Calculation Detail'!K2383)</f>
        <v>7991</v>
      </c>
      <c r="L2383">
        <f>IF('Support - Calculation Detail'!L2383="","",'Support - Calculation Detail'!L2383)</f>
        <v>0</v>
      </c>
      <c r="M2383">
        <f>IF('Support - Calculation Detail'!M2383="","",'Support - Calculation Detail'!M2383)</f>
        <v>0</v>
      </c>
      <c r="N2383">
        <f>IF('Support - Calculation Detail'!N2383="","",'Support - Calculation Detail'!N2383)</f>
        <v>0</v>
      </c>
      <c r="P2383">
        <f>IF('Support - Calculation Detail'!O2383="","",'Support - Calculation Detail'!O2383)</f>
        <v>7991</v>
      </c>
      <c r="Q2383" t="b">
        <v>1</v>
      </c>
      <c r="R2383" t="str">
        <f t="shared" si="185"/>
        <v>6620008</v>
      </c>
      <c r="S2383" t="str">
        <f t="shared" si="186"/>
        <v>6620008-UT</v>
      </c>
      <c r="T2383" t="str">
        <f t="shared" si="187"/>
        <v>6620008-UT</v>
      </c>
      <c r="U2383" t="str">
        <f t="shared" si="188"/>
        <v>2</v>
      </c>
      <c r="V2383" t="str">
        <f t="shared" si="189"/>
        <v>UT</v>
      </c>
    </row>
    <row r="2384" spans="1:22" x14ac:dyDescent="0.35">
      <c r="A2384" t="str">
        <f>IF('Support - Calculation Detail'!A2384="","",LEFT('Support - Calculation Detail'!A2384,7)&amp;"-"&amp;RIGHT('Support - Calculation Detail'!A2384,2))</f>
        <v>6620009-UT</v>
      </c>
      <c r="B2384" t="str">
        <f>IF('Support - Calculation Detail'!C2384="","",'Support - Calculation Detail'!C2384)</f>
        <v>66</v>
      </c>
      <c r="C2384" t="str">
        <f>IF('Support - Calculation Detail'!B2384="","",'Support - Calculation Detail'!B2384)</f>
        <v>N</v>
      </c>
      <c r="D2384">
        <f>IF('Support - Calculation Detail'!D2384="","",'Support - Calculation Detail'!D2384)</f>
        <v>45032</v>
      </c>
      <c r="E2384">
        <f>IF('Support - Calculation Detail'!E2384="","",'Support - Calculation Detail'!E2384)</f>
        <v>0</v>
      </c>
      <c r="G2384">
        <f>IF('Support - Calculation Detail'!F2384="","",'Support - Calculation Detail'!F2384)</f>
        <v>45032</v>
      </c>
      <c r="H2384">
        <f>IF('Support - Calculation Detail'!G2384="","",'Support - Calculation Detail'!G2384)</f>
        <v>1.04</v>
      </c>
      <c r="I2384">
        <f>IF('Support - Calculation Detail'!H2384="","",'Support - Calculation Detail'!H2384)</f>
        <v>46833</v>
      </c>
      <c r="J2384">
        <f>IF('Support - Calculation Detail'!I2384="","",'Support - Calculation Detail'!I2384)</f>
        <v>0</v>
      </c>
      <c r="K2384">
        <f>IF('Support - Calculation Detail'!K2384="","",'Support - Calculation Detail'!K2384)</f>
        <v>46833</v>
      </c>
      <c r="L2384">
        <f>IF('Support - Calculation Detail'!L2384="","",'Support - Calculation Detail'!L2384)</f>
        <v>0</v>
      </c>
      <c r="M2384">
        <f>IF('Support - Calculation Detail'!M2384="","",'Support - Calculation Detail'!M2384)</f>
        <v>0</v>
      </c>
      <c r="N2384">
        <f>IF('Support - Calculation Detail'!N2384="","",'Support - Calculation Detail'!N2384)</f>
        <v>0</v>
      </c>
      <c r="P2384">
        <f>IF('Support - Calculation Detail'!O2384="","",'Support - Calculation Detail'!O2384)</f>
        <v>46833</v>
      </c>
      <c r="Q2384" t="b">
        <v>1</v>
      </c>
      <c r="R2384" t="str">
        <f t="shared" si="185"/>
        <v>6620009</v>
      </c>
      <c r="S2384" t="str">
        <f t="shared" si="186"/>
        <v>6620009-UT</v>
      </c>
      <c r="T2384" t="str">
        <f t="shared" si="187"/>
        <v>6620009-UT</v>
      </c>
      <c r="U2384" t="str">
        <f t="shared" si="188"/>
        <v>2</v>
      </c>
      <c r="V2384" t="str">
        <f t="shared" si="189"/>
        <v>UT</v>
      </c>
    </row>
    <row r="2385" spans="1:22" x14ac:dyDescent="0.35">
      <c r="A2385" t="str">
        <f>IF('Support - Calculation Detail'!A2385="","",LEFT('Support - Calculation Detail'!A2385,7)&amp;"-"&amp;RIGHT('Support - Calculation Detail'!A2385,2))</f>
        <v>6620009-TF</v>
      </c>
      <c r="B2385" t="str">
        <f>IF('Support - Calculation Detail'!C2385="","",'Support - Calculation Detail'!C2385)</f>
        <v>66</v>
      </c>
      <c r="C2385" t="str">
        <f>IF('Support - Calculation Detail'!B2385="","",'Support - Calculation Detail'!B2385)</f>
        <v>N</v>
      </c>
      <c r="D2385">
        <f>IF('Support - Calculation Detail'!D2385="","",'Support - Calculation Detail'!D2385)</f>
        <v>24808</v>
      </c>
      <c r="E2385">
        <f>IF('Support - Calculation Detail'!E2385="","",'Support - Calculation Detail'!E2385)</f>
        <v>0</v>
      </c>
      <c r="G2385">
        <f>IF('Support - Calculation Detail'!F2385="","",'Support - Calculation Detail'!F2385)</f>
        <v>24808</v>
      </c>
      <c r="H2385">
        <f>IF('Support - Calculation Detail'!G2385="","",'Support - Calculation Detail'!G2385)</f>
        <v>1.04</v>
      </c>
      <c r="I2385">
        <f>IF('Support - Calculation Detail'!H2385="","",'Support - Calculation Detail'!H2385)</f>
        <v>25800</v>
      </c>
      <c r="J2385">
        <f>IF('Support - Calculation Detail'!I2385="","",'Support - Calculation Detail'!I2385)</f>
        <v>0</v>
      </c>
      <c r="K2385">
        <f>IF('Support - Calculation Detail'!K2385="","",'Support - Calculation Detail'!K2385)</f>
        <v>25800</v>
      </c>
      <c r="L2385">
        <f>IF('Support - Calculation Detail'!L2385="","",'Support - Calculation Detail'!L2385)</f>
        <v>0</v>
      </c>
      <c r="M2385">
        <f>IF('Support - Calculation Detail'!M2385="","",'Support - Calculation Detail'!M2385)</f>
        <v>0</v>
      </c>
      <c r="N2385">
        <f>IF('Support - Calculation Detail'!N2385="","",'Support - Calculation Detail'!N2385)</f>
        <v>0</v>
      </c>
      <c r="P2385">
        <f>IF('Support - Calculation Detail'!O2385="","",'Support - Calculation Detail'!O2385)</f>
        <v>25800</v>
      </c>
      <c r="Q2385" t="b">
        <v>1</v>
      </c>
      <c r="R2385" t="str">
        <f t="shared" si="185"/>
        <v>6620009</v>
      </c>
      <c r="S2385" t="str">
        <f t="shared" si="186"/>
        <v>6620009-TF</v>
      </c>
      <c r="T2385" t="str">
        <f t="shared" si="187"/>
        <v>6620009-TF</v>
      </c>
      <c r="U2385" t="str">
        <f t="shared" si="188"/>
        <v>2</v>
      </c>
      <c r="V2385" t="str">
        <f t="shared" si="189"/>
        <v>TF</v>
      </c>
    </row>
    <row r="2386" spans="1:22" x14ac:dyDescent="0.35">
      <c r="A2386" t="str">
        <f>IF('Support - Calculation Detail'!A2386="","",LEFT('Support - Calculation Detail'!A2386,7)&amp;"-"&amp;RIGHT('Support - Calculation Detail'!A2386,2))</f>
        <v>6620010-TF</v>
      </c>
      <c r="B2386" t="str">
        <f>IF('Support - Calculation Detail'!C2386="","",'Support - Calculation Detail'!C2386)</f>
        <v>66</v>
      </c>
      <c r="C2386" t="str">
        <f>IF('Support - Calculation Detail'!B2386="","",'Support - Calculation Detail'!B2386)</f>
        <v>N</v>
      </c>
      <c r="D2386">
        <f>IF('Support - Calculation Detail'!D2386="","",'Support - Calculation Detail'!D2386)</f>
        <v>18757</v>
      </c>
      <c r="E2386">
        <f>IF('Support - Calculation Detail'!E2386="","",'Support - Calculation Detail'!E2386)</f>
        <v>0</v>
      </c>
      <c r="G2386">
        <f>IF('Support - Calculation Detail'!F2386="","",'Support - Calculation Detail'!F2386)</f>
        <v>18757</v>
      </c>
      <c r="H2386">
        <f>IF('Support - Calculation Detail'!G2386="","",'Support - Calculation Detail'!G2386)</f>
        <v>1.04</v>
      </c>
      <c r="I2386">
        <f>IF('Support - Calculation Detail'!H2386="","",'Support - Calculation Detail'!H2386)</f>
        <v>19507</v>
      </c>
      <c r="J2386">
        <f>IF('Support - Calculation Detail'!I2386="","",'Support - Calculation Detail'!I2386)</f>
        <v>0</v>
      </c>
      <c r="K2386">
        <f>IF('Support - Calculation Detail'!K2386="","",'Support - Calculation Detail'!K2386)</f>
        <v>19507</v>
      </c>
      <c r="L2386">
        <f>IF('Support - Calculation Detail'!L2386="","",'Support - Calculation Detail'!L2386)</f>
        <v>0</v>
      </c>
      <c r="M2386">
        <f>IF('Support - Calculation Detail'!M2386="","",'Support - Calculation Detail'!M2386)</f>
        <v>0</v>
      </c>
      <c r="N2386">
        <f>IF('Support - Calculation Detail'!N2386="","",'Support - Calculation Detail'!N2386)</f>
        <v>0</v>
      </c>
      <c r="P2386">
        <f>IF('Support - Calculation Detail'!O2386="","",'Support - Calculation Detail'!O2386)</f>
        <v>19507</v>
      </c>
      <c r="Q2386" t="b">
        <v>1</v>
      </c>
      <c r="R2386" t="str">
        <f t="shared" si="185"/>
        <v>6620010</v>
      </c>
      <c r="S2386" t="str">
        <f t="shared" si="186"/>
        <v>6620010-TF</v>
      </c>
      <c r="T2386" t="str">
        <f t="shared" si="187"/>
        <v>6620010-TF</v>
      </c>
      <c r="U2386" t="str">
        <f t="shared" si="188"/>
        <v>2</v>
      </c>
      <c r="V2386" t="str">
        <f t="shared" si="189"/>
        <v>TF</v>
      </c>
    </row>
    <row r="2387" spans="1:22" x14ac:dyDescent="0.35">
      <c r="A2387" t="str">
        <f>IF('Support - Calculation Detail'!A2387="","",LEFT('Support - Calculation Detail'!A2387,7)&amp;"-"&amp;RIGHT('Support - Calculation Detail'!A2387,2))</f>
        <v>6620010-UT</v>
      </c>
      <c r="B2387" t="str">
        <f>IF('Support - Calculation Detail'!C2387="","",'Support - Calculation Detail'!C2387)</f>
        <v>66</v>
      </c>
      <c r="C2387" t="str">
        <f>IF('Support - Calculation Detail'!B2387="","",'Support - Calculation Detail'!B2387)</f>
        <v>N</v>
      </c>
      <c r="D2387">
        <f>IF('Support - Calculation Detail'!D2387="","",'Support - Calculation Detail'!D2387)</f>
        <v>23964</v>
      </c>
      <c r="E2387">
        <f>IF('Support - Calculation Detail'!E2387="","",'Support - Calculation Detail'!E2387)</f>
        <v>0</v>
      </c>
      <c r="G2387">
        <f>IF('Support - Calculation Detail'!F2387="","",'Support - Calculation Detail'!F2387)</f>
        <v>23964</v>
      </c>
      <c r="H2387">
        <f>IF('Support - Calculation Detail'!G2387="","",'Support - Calculation Detail'!G2387)</f>
        <v>1.04</v>
      </c>
      <c r="I2387">
        <f>IF('Support - Calculation Detail'!H2387="","",'Support - Calculation Detail'!H2387)</f>
        <v>24923</v>
      </c>
      <c r="J2387">
        <f>IF('Support - Calculation Detail'!I2387="","",'Support - Calculation Detail'!I2387)</f>
        <v>0</v>
      </c>
      <c r="K2387">
        <f>IF('Support - Calculation Detail'!K2387="","",'Support - Calculation Detail'!K2387)</f>
        <v>24923</v>
      </c>
      <c r="L2387">
        <f>IF('Support - Calculation Detail'!L2387="","",'Support - Calculation Detail'!L2387)</f>
        <v>0</v>
      </c>
      <c r="M2387">
        <f>IF('Support - Calculation Detail'!M2387="","",'Support - Calculation Detail'!M2387)</f>
        <v>0</v>
      </c>
      <c r="N2387">
        <f>IF('Support - Calculation Detail'!N2387="","",'Support - Calculation Detail'!N2387)</f>
        <v>0</v>
      </c>
      <c r="P2387">
        <f>IF('Support - Calculation Detail'!O2387="","",'Support - Calculation Detail'!O2387)</f>
        <v>24923</v>
      </c>
      <c r="Q2387" t="b">
        <v>1</v>
      </c>
      <c r="R2387" t="str">
        <f t="shared" si="185"/>
        <v>6620010</v>
      </c>
      <c r="S2387" t="str">
        <f t="shared" si="186"/>
        <v>6620010-UT</v>
      </c>
      <c r="T2387" t="str">
        <f t="shared" si="187"/>
        <v>6620010-UT</v>
      </c>
      <c r="U2387" t="str">
        <f t="shared" si="188"/>
        <v>2</v>
      </c>
      <c r="V2387" t="str">
        <f t="shared" si="189"/>
        <v>UT</v>
      </c>
    </row>
    <row r="2388" spans="1:22" x14ac:dyDescent="0.35">
      <c r="A2388" t="str">
        <f>IF('Support - Calculation Detail'!A2388="","",LEFT('Support - Calculation Detail'!A2388,7)&amp;"-"&amp;RIGHT('Support - Calculation Detail'!A2388,2))</f>
        <v>6620011-UT</v>
      </c>
      <c r="B2388" t="str">
        <f>IF('Support - Calculation Detail'!C2388="","",'Support - Calculation Detail'!C2388)</f>
        <v>66</v>
      </c>
      <c r="C2388" t="str">
        <f>IF('Support - Calculation Detail'!B2388="","",'Support - Calculation Detail'!B2388)</f>
        <v>N</v>
      </c>
      <c r="D2388">
        <f>IF('Support - Calculation Detail'!D2388="","",'Support - Calculation Detail'!D2388)</f>
        <v>13542</v>
      </c>
      <c r="E2388">
        <f>IF('Support - Calculation Detail'!E2388="","",'Support - Calculation Detail'!E2388)</f>
        <v>0</v>
      </c>
      <c r="G2388">
        <f>IF('Support - Calculation Detail'!F2388="","",'Support - Calculation Detail'!F2388)</f>
        <v>13542</v>
      </c>
      <c r="H2388">
        <f>IF('Support - Calculation Detail'!G2388="","",'Support - Calculation Detail'!G2388)</f>
        <v>1.04</v>
      </c>
      <c r="I2388">
        <f>IF('Support - Calculation Detail'!H2388="","",'Support - Calculation Detail'!H2388)</f>
        <v>14084</v>
      </c>
      <c r="J2388">
        <f>IF('Support - Calculation Detail'!I2388="","",'Support - Calculation Detail'!I2388)</f>
        <v>0</v>
      </c>
      <c r="K2388">
        <f>IF('Support - Calculation Detail'!K2388="","",'Support - Calculation Detail'!K2388)</f>
        <v>14084</v>
      </c>
      <c r="L2388">
        <f>IF('Support - Calculation Detail'!L2388="","",'Support - Calculation Detail'!L2388)</f>
        <v>0</v>
      </c>
      <c r="M2388">
        <f>IF('Support - Calculation Detail'!M2388="","",'Support - Calculation Detail'!M2388)</f>
        <v>0</v>
      </c>
      <c r="N2388">
        <f>IF('Support - Calculation Detail'!N2388="","",'Support - Calculation Detail'!N2388)</f>
        <v>0</v>
      </c>
      <c r="P2388">
        <f>IF('Support - Calculation Detail'!O2388="","",'Support - Calculation Detail'!O2388)</f>
        <v>14084</v>
      </c>
      <c r="Q2388" t="b">
        <v>1</v>
      </c>
      <c r="R2388" t="str">
        <f t="shared" si="185"/>
        <v>6620011</v>
      </c>
      <c r="S2388" t="str">
        <f t="shared" si="186"/>
        <v>6620011-UT</v>
      </c>
      <c r="T2388" t="str">
        <f t="shared" si="187"/>
        <v>6620011-UT</v>
      </c>
      <c r="U2388" t="str">
        <f t="shared" si="188"/>
        <v>2</v>
      </c>
      <c r="V2388" t="str">
        <f t="shared" si="189"/>
        <v>UT</v>
      </c>
    </row>
    <row r="2389" spans="1:22" x14ac:dyDescent="0.35">
      <c r="A2389" t="str">
        <f>IF('Support - Calculation Detail'!A2389="","",LEFT('Support - Calculation Detail'!A2389,7)&amp;"-"&amp;RIGHT('Support - Calculation Detail'!A2389,2))</f>
        <v>6620011-TF</v>
      </c>
      <c r="B2389" t="str">
        <f>IF('Support - Calculation Detail'!C2389="","",'Support - Calculation Detail'!C2389)</f>
        <v>66</v>
      </c>
      <c r="C2389" t="str">
        <f>IF('Support - Calculation Detail'!B2389="","",'Support - Calculation Detail'!B2389)</f>
        <v>N</v>
      </c>
      <c r="D2389">
        <f>IF('Support - Calculation Detail'!D2389="","",'Support - Calculation Detail'!D2389)</f>
        <v>55860</v>
      </c>
      <c r="E2389">
        <f>IF('Support - Calculation Detail'!E2389="","",'Support - Calculation Detail'!E2389)</f>
        <v>0</v>
      </c>
      <c r="G2389">
        <f>IF('Support - Calculation Detail'!F2389="","",'Support - Calculation Detail'!F2389)</f>
        <v>55860</v>
      </c>
      <c r="H2389">
        <f>IF('Support - Calculation Detail'!G2389="","",'Support - Calculation Detail'!G2389)</f>
        <v>1.04</v>
      </c>
      <c r="I2389">
        <f>IF('Support - Calculation Detail'!H2389="","",'Support - Calculation Detail'!H2389)</f>
        <v>58094</v>
      </c>
      <c r="J2389">
        <f>IF('Support - Calculation Detail'!I2389="","",'Support - Calculation Detail'!I2389)</f>
        <v>0</v>
      </c>
      <c r="K2389">
        <f>IF('Support - Calculation Detail'!K2389="","",'Support - Calculation Detail'!K2389)</f>
        <v>58094</v>
      </c>
      <c r="L2389">
        <f>IF('Support - Calculation Detail'!L2389="","",'Support - Calculation Detail'!L2389)</f>
        <v>0</v>
      </c>
      <c r="M2389">
        <f>IF('Support - Calculation Detail'!M2389="","",'Support - Calculation Detail'!M2389)</f>
        <v>0</v>
      </c>
      <c r="N2389">
        <f>IF('Support - Calculation Detail'!N2389="","",'Support - Calculation Detail'!N2389)</f>
        <v>0</v>
      </c>
      <c r="P2389">
        <f>IF('Support - Calculation Detail'!O2389="","",'Support - Calculation Detail'!O2389)</f>
        <v>58094</v>
      </c>
      <c r="Q2389" t="b">
        <v>1</v>
      </c>
      <c r="R2389" t="str">
        <f t="shared" si="185"/>
        <v>6620011</v>
      </c>
      <c r="S2389" t="str">
        <f t="shared" si="186"/>
        <v>6620011-TF</v>
      </c>
      <c r="T2389" t="str">
        <f t="shared" si="187"/>
        <v>6620011-TF</v>
      </c>
      <c r="U2389" t="str">
        <f t="shared" si="188"/>
        <v>2</v>
      </c>
      <c r="V2389" t="str">
        <f t="shared" si="189"/>
        <v>TF</v>
      </c>
    </row>
    <row r="2390" spans="1:22" x14ac:dyDescent="0.35">
      <c r="A2390" t="str">
        <f>IF('Support - Calculation Detail'!A2390="","",LEFT('Support - Calculation Detail'!A2390,7)&amp;"-"&amp;RIGHT('Support - Calculation Detail'!A2390,2))</f>
        <v>6620012-TF</v>
      </c>
      <c r="B2390" t="str">
        <f>IF('Support - Calculation Detail'!C2390="","",'Support - Calculation Detail'!C2390)</f>
        <v>66</v>
      </c>
      <c r="C2390" t="str">
        <f>IF('Support - Calculation Detail'!B2390="","",'Support - Calculation Detail'!B2390)</f>
        <v>N</v>
      </c>
      <c r="D2390">
        <f>IF('Support - Calculation Detail'!D2390="","",'Support - Calculation Detail'!D2390)</f>
        <v>30533</v>
      </c>
      <c r="E2390">
        <f>IF('Support - Calculation Detail'!E2390="","",'Support - Calculation Detail'!E2390)</f>
        <v>0</v>
      </c>
      <c r="G2390">
        <f>IF('Support - Calculation Detail'!F2390="","",'Support - Calculation Detail'!F2390)</f>
        <v>30533</v>
      </c>
      <c r="H2390">
        <f>IF('Support - Calculation Detail'!G2390="","",'Support - Calculation Detail'!G2390)</f>
        <v>1.04</v>
      </c>
      <c r="I2390">
        <f>IF('Support - Calculation Detail'!H2390="","",'Support - Calculation Detail'!H2390)</f>
        <v>31754</v>
      </c>
      <c r="J2390">
        <f>IF('Support - Calculation Detail'!I2390="","",'Support - Calculation Detail'!I2390)</f>
        <v>0</v>
      </c>
      <c r="K2390">
        <f>IF('Support - Calculation Detail'!K2390="","",'Support - Calculation Detail'!K2390)</f>
        <v>31754</v>
      </c>
      <c r="L2390">
        <f>IF('Support - Calculation Detail'!L2390="","",'Support - Calculation Detail'!L2390)</f>
        <v>0</v>
      </c>
      <c r="M2390">
        <f>IF('Support - Calculation Detail'!M2390="","",'Support - Calculation Detail'!M2390)</f>
        <v>0</v>
      </c>
      <c r="N2390">
        <f>IF('Support - Calculation Detail'!N2390="","",'Support - Calculation Detail'!N2390)</f>
        <v>0</v>
      </c>
      <c r="P2390">
        <f>IF('Support - Calculation Detail'!O2390="","",'Support - Calculation Detail'!O2390)</f>
        <v>31754</v>
      </c>
      <c r="Q2390" t="b">
        <v>1</v>
      </c>
      <c r="R2390" t="str">
        <f t="shared" si="185"/>
        <v>6620012</v>
      </c>
      <c r="S2390" t="str">
        <f t="shared" si="186"/>
        <v>6620012-TF</v>
      </c>
      <c r="T2390" t="str">
        <f t="shared" si="187"/>
        <v>6620012-TF</v>
      </c>
      <c r="U2390" t="str">
        <f t="shared" si="188"/>
        <v>2</v>
      </c>
      <c r="V2390" t="str">
        <f t="shared" si="189"/>
        <v>TF</v>
      </c>
    </row>
    <row r="2391" spans="1:22" x14ac:dyDescent="0.35">
      <c r="A2391" t="str">
        <f>IF('Support - Calculation Detail'!A2391="","",LEFT('Support - Calculation Detail'!A2391,7)&amp;"-"&amp;RIGHT('Support - Calculation Detail'!A2391,2))</f>
        <v>6620012-UT</v>
      </c>
      <c r="B2391" t="str">
        <f>IF('Support - Calculation Detail'!C2391="","",'Support - Calculation Detail'!C2391)</f>
        <v>66</v>
      </c>
      <c r="C2391" t="str">
        <f>IF('Support - Calculation Detail'!B2391="","",'Support - Calculation Detail'!B2391)</f>
        <v>N</v>
      </c>
      <c r="D2391">
        <f>IF('Support - Calculation Detail'!D2391="","",'Support - Calculation Detail'!D2391)</f>
        <v>34974</v>
      </c>
      <c r="E2391">
        <f>IF('Support - Calculation Detail'!E2391="","",'Support - Calculation Detail'!E2391)</f>
        <v>0</v>
      </c>
      <c r="G2391">
        <f>IF('Support - Calculation Detail'!F2391="","",'Support - Calculation Detail'!F2391)</f>
        <v>34974</v>
      </c>
      <c r="H2391">
        <f>IF('Support - Calculation Detail'!G2391="","",'Support - Calculation Detail'!G2391)</f>
        <v>1.04</v>
      </c>
      <c r="I2391">
        <f>IF('Support - Calculation Detail'!H2391="","",'Support - Calculation Detail'!H2391)</f>
        <v>36373</v>
      </c>
      <c r="J2391">
        <f>IF('Support - Calculation Detail'!I2391="","",'Support - Calculation Detail'!I2391)</f>
        <v>0</v>
      </c>
      <c r="K2391">
        <f>IF('Support - Calculation Detail'!K2391="","",'Support - Calculation Detail'!K2391)</f>
        <v>36373</v>
      </c>
      <c r="L2391">
        <f>IF('Support - Calculation Detail'!L2391="","",'Support - Calculation Detail'!L2391)</f>
        <v>0</v>
      </c>
      <c r="M2391">
        <f>IF('Support - Calculation Detail'!M2391="","",'Support - Calculation Detail'!M2391)</f>
        <v>0</v>
      </c>
      <c r="N2391">
        <f>IF('Support - Calculation Detail'!N2391="","",'Support - Calculation Detail'!N2391)</f>
        <v>0</v>
      </c>
      <c r="P2391">
        <f>IF('Support - Calculation Detail'!O2391="","",'Support - Calculation Detail'!O2391)</f>
        <v>36373</v>
      </c>
      <c r="Q2391" t="b">
        <v>1</v>
      </c>
      <c r="R2391" t="str">
        <f t="shared" si="185"/>
        <v>6620012</v>
      </c>
      <c r="S2391" t="str">
        <f t="shared" si="186"/>
        <v>6620012-UT</v>
      </c>
      <c r="T2391" t="str">
        <f t="shared" si="187"/>
        <v>6620012-UT</v>
      </c>
      <c r="U2391" t="str">
        <f t="shared" si="188"/>
        <v>2</v>
      </c>
      <c r="V2391" t="str">
        <f t="shared" si="189"/>
        <v>UT</v>
      </c>
    </row>
    <row r="2392" spans="1:22" x14ac:dyDescent="0.35">
      <c r="A2392" t="str">
        <f>IF('Support - Calculation Detail'!A2392="","",LEFT('Support - Calculation Detail'!A2392,7)&amp;"-"&amp;RIGHT('Support - Calculation Detail'!A2392,2))</f>
        <v>6650189-UT</v>
      </c>
      <c r="B2392" t="str">
        <f>IF('Support - Calculation Detail'!C2392="","",'Support - Calculation Detail'!C2392)</f>
        <v>66</v>
      </c>
      <c r="C2392" t="str">
        <f>IF('Support - Calculation Detail'!B2392="","",'Support - Calculation Detail'!B2392)</f>
        <v>N</v>
      </c>
      <c r="D2392">
        <f>IF('Support - Calculation Detail'!D2392="","",'Support - Calculation Detail'!D2392)</f>
        <v>92914</v>
      </c>
      <c r="E2392">
        <f>IF('Support - Calculation Detail'!E2392="","",'Support - Calculation Detail'!E2392)</f>
        <v>0</v>
      </c>
      <c r="G2392">
        <f>IF('Support - Calculation Detail'!F2392="","",'Support - Calculation Detail'!F2392)</f>
        <v>92914</v>
      </c>
      <c r="H2392">
        <f>IF('Support - Calculation Detail'!G2392="","",'Support - Calculation Detail'!G2392)</f>
        <v>1.04</v>
      </c>
      <c r="I2392">
        <f>IF('Support - Calculation Detail'!H2392="","",'Support - Calculation Detail'!H2392)</f>
        <v>96631</v>
      </c>
      <c r="J2392">
        <f>IF('Support - Calculation Detail'!I2392="","",'Support - Calculation Detail'!I2392)</f>
        <v>0</v>
      </c>
      <c r="K2392">
        <f>IF('Support - Calculation Detail'!K2392="","",'Support - Calculation Detail'!K2392)</f>
        <v>96631</v>
      </c>
      <c r="L2392">
        <f>IF('Support - Calculation Detail'!L2392="","",'Support - Calculation Detail'!L2392)</f>
        <v>0</v>
      </c>
      <c r="M2392">
        <f>IF('Support - Calculation Detail'!M2392="","",'Support - Calculation Detail'!M2392)</f>
        <v>0</v>
      </c>
      <c r="N2392">
        <f>IF('Support - Calculation Detail'!N2392="","",'Support - Calculation Detail'!N2392)</f>
        <v>0</v>
      </c>
      <c r="P2392">
        <f>IF('Support - Calculation Detail'!O2392="","",'Support - Calculation Detail'!O2392)</f>
        <v>96631</v>
      </c>
      <c r="Q2392" t="b">
        <v>1</v>
      </c>
      <c r="R2392" t="str">
        <f t="shared" si="185"/>
        <v>6650189</v>
      </c>
      <c r="S2392" t="str">
        <f t="shared" si="186"/>
        <v>6650189-UT</v>
      </c>
      <c r="T2392" t="str">
        <f t="shared" si="187"/>
        <v>6650189-UT</v>
      </c>
      <c r="U2392" t="str">
        <f t="shared" si="188"/>
        <v>5</v>
      </c>
      <c r="V2392" t="str">
        <f t="shared" si="189"/>
        <v>UT</v>
      </c>
    </row>
    <row r="2393" spans="1:22" x14ac:dyDescent="0.35">
      <c r="A2393" t="str">
        <f>IF('Support - Calculation Detail'!A2393="","",LEFT('Support - Calculation Detail'!A2393,7)&amp;"-"&amp;RIGHT('Support - Calculation Detail'!A2393,2))</f>
        <v>6650190-UT</v>
      </c>
      <c r="B2393" t="str">
        <f>IF('Support - Calculation Detail'!C2393="","",'Support - Calculation Detail'!C2393)</f>
        <v>66</v>
      </c>
      <c r="C2393" t="str">
        <f>IF('Support - Calculation Detail'!B2393="","",'Support - Calculation Detail'!B2393)</f>
        <v>N</v>
      </c>
      <c r="D2393">
        <f>IF('Support - Calculation Detail'!D2393="","",'Support - Calculation Detail'!D2393)</f>
        <v>68188</v>
      </c>
      <c r="E2393">
        <f>IF('Support - Calculation Detail'!E2393="","",'Support - Calculation Detail'!E2393)</f>
        <v>0</v>
      </c>
      <c r="G2393">
        <f>IF('Support - Calculation Detail'!F2393="","",'Support - Calculation Detail'!F2393)</f>
        <v>68188</v>
      </c>
      <c r="H2393">
        <f>IF('Support - Calculation Detail'!G2393="","",'Support - Calculation Detail'!G2393)</f>
        <v>1.04</v>
      </c>
      <c r="I2393">
        <f>IF('Support - Calculation Detail'!H2393="","",'Support - Calculation Detail'!H2393)</f>
        <v>70916</v>
      </c>
      <c r="J2393">
        <f>IF('Support - Calculation Detail'!I2393="","",'Support - Calculation Detail'!I2393)</f>
        <v>0</v>
      </c>
      <c r="K2393">
        <f>IF('Support - Calculation Detail'!K2393="","",'Support - Calculation Detail'!K2393)</f>
        <v>70916</v>
      </c>
      <c r="L2393">
        <f>IF('Support - Calculation Detail'!L2393="","",'Support - Calculation Detail'!L2393)</f>
        <v>0</v>
      </c>
      <c r="M2393">
        <f>IF('Support - Calculation Detail'!M2393="","",'Support - Calculation Detail'!M2393)</f>
        <v>0</v>
      </c>
      <c r="N2393">
        <f>IF('Support - Calculation Detail'!N2393="","",'Support - Calculation Detail'!N2393)</f>
        <v>0</v>
      </c>
      <c r="P2393">
        <f>IF('Support - Calculation Detail'!O2393="","",'Support - Calculation Detail'!O2393)</f>
        <v>70916</v>
      </c>
      <c r="Q2393" t="b">
        <v>1</v>
      </c>
      <c r="R2393" t="str">
        <f t="shared" si="185"/>
        <v>6650190</v>
      </c>
      <c r="S2393" t="str">
        <f t="shared" si="186"/>
        <v>6650190-UT</v>
      </c>
      <c r="T2393" t="str">
        <f t="shared" si="187"/>
        <v>6650190-UT</v>
      </c>
      <c r="U2393" t="str">
        <f t="shared" si="188"/>
        <v>5</v>
      </c>
      <c r="V2393" t="str">
        <f t="shared" si="189"/>
        <v>UT</v>
      </c>
    </row>
    <row r="2394" spans="1:22" x14ac:dyDescent="0.35">
      <c r="A2394" t="str">
        <f>IF('Support - Calculation Detail'!A2394="","",LEFT('Support - Calculation Detail'!A2394,7)&amp;"-"&amp;RIGHT('Support - Calculation Detail'!A2394,2))</f>
        <v>6650191-UT</v>
      </c>
      <c r="B2394" t="str">
        <f>IF('Support - Calculation Detail'!C2394="","",'Support - Calculation Detail'!C2394)</f>
        <v>66</v>
      </c>
      <c r="C2394" t="str">
        <f>IF('Support - Calculation Detail'!B2394="","",'Support - Calculation Detail'!B2394)</f>
        <v>N</v>
      </c>
      <c r="D2394">
        <f>IF('Support - Calculation Detail'!D2394="","",'Support - Calculation Detail'!D2394)</f>
        <v>476803</v>
      </c>
      <c r="E2394">
        <f>IF('Support - Calculation Detail'!E2394="","",'Support - Calculation Detail'!E2394)</f>
        <v>0</v>
      </c>
      <c r="G2394">
        <f>IF('Support - Calculation Detail'!F2394="","",'Support - Calculation Detail'!F2394)</f>
        <v>476803</v>
      </c>
      <c r="H2394">
        <f>IF('Support - Calculation Detail'!G2394="","",'Support - Calculation Detail'!G2394)</f>
        <v>1.04</v>
      </c>
      <c r="I2394">
        <f>IF('Support - Calculation Detail'!H2394="","",'Support - Calculation Detail'!H2394)</f>
        <v>495875</v>
      </c>
      <c r="J2394">
        <f>IF('Support - Calculation Detail'!I2394="","",'Support - Calculation Detail'!I2394)</f>
        <v>0</v>
      </c>
      <c r="K2394">
        <f>IF('Support - Calculation Detail'!K2394="","",'Support - Calculation Detail'!K2394)</f>
        <v>495875</v>
      </c>
      <c r="L2394">
        <f>IF('Support - Calculation Detail'!L2394="","",'Support - Calculation Detail'!L2394)</f>
        <v>0</v>
      </c>
      <c r="M2394">
        <f>IF('Support - Calculation Detail'!M2394="","",'Support - Calculation Detail'!M2394)</f>
        <v>0</v>
      </c>
      <c r="N2394">
        <f>IF('Support - Calculation Detail'!N2394="","",'Support - Calculation Detail'!N2394)</f>
        <v>0</v>
      </c>
      <c r="P2394">
        <f>IF('Support - Calculation Detail'!O2394="","",'Support - Calculation Detail'!O2394)</f>
        <v>495875</v>
      </c>
      <c r="Q2394" t="b">
        <v>1</v>
      </c>
      <c r="R2394" t="str">
        <f t="shared" si="185"/>
        <v>6650191</v>
      </c>
      <c r="S2394" t="str">
        <f t="shared" si="186"/>
        <v>6650191-UT</v>
      </c>
      <c r="T2394" t="str">
        <f t="shared" si="187"/>
        <v>6650191-UT</v>
      </c>
      <c r="U2394" t="str">
        <f t="shared" si="188"/>
        <v>5</v>
      </c>
      <c r="V2394" t="str">
        <f t="shared" si="189"/>
        <v>UT</v>
      </c>
    </row>
    <row r="2395" spans="1:22" x14ac:dyDescent="0.35">
      <c r="A2395" t="str">
        <f>IF('Support - Calculation Detail'!A2395="","",LEFT('Support - Calculation Detail'!A2395,7)&amp;"-"&amp;RIGHT('Support - Calculation Detail'!A2395,2))</f>
        <v>6630839-UT</v>
      </c>
      <c r="B2395" t="str">
        <f>IF('Support - Calculation Detail'!C2395="","",'Support - Calculation Detail'!C2395)</f>
        <v>66</v>
      </c>
      <c r="C2395" t="str">
        <f>IF('Support - Calculation Detail'!B2395="","",'Support - Calculation Detail'!B2395)</f>
        <v>N</v>
      </c>
      <c r="D2395">
        <f>IF('Support - Calculation Detail'!D2395="","",'Support - Calculation Detail'!D2395)</f>
        <v>162488</v>
      </c>
      <c r="E2395">
        <f>IF('Support - Calculation Detail'!E2395="","",'Support - Calculation Detail'!E2395)</f>
        <v>0</v>
      </c>
      <c r="G2395">
        <f>IF('Support - Calculation Detail'!F2395="","",'Support - Calculation Detail'!F2395)</f>
        <v>162488</v>
      </c>
      <c r="H2395">
        <f>IF('Support - Calculation Detail'!G2395="","",'Support - Calculation Detail'!G2395)</f>
        <v>1.04</v>
      </c>
      <c r="I2395">
        <f>IF('Support - Calculation Detail'!H2395="","",'Support - Calculation Detail'!H2395)</f>
        <v>168988</v>
      </c>
      <c r="J2395">
        <f>IF('Support - Calculation Detail'!I2395="","",'Support - Calculation Detail'!I2395)</f>
        <v>0</v>
      </c>
      <c r="K2395">
        <f>IF('Support - Calculation Detail'!K2395="","",'Support - Calculation Detail'!K2395)</f>
        <v>168988</v>
      </c>
      <c r="L2395">
        <f>IF('Support - Calculation Detail'!L2395="","",'Support - Calculation Detail'!L2395)</f>
        <v>16008</v>
      </c>
      <c r="M2395">
        <f>IF('Support - Calculation Detail'!M2395="","",'Support - Calculation Detail'!M2395)</f>
        <v>0</v>
      </c>
      <c r="N2395">
        <f>IF('Support - Calculation Detail'!N2395="","",'Support - Calculation Detail'!N2395)</f>
        <v>0</v>
      </c>
      <c r="P2395">
        <f>IF('Support - Calculation Detail'!O2395="","",'Support - Calculation Detail'!O2395)</f>
        <v>184996</v>
      </c>
      <c r="Q2395" t="b">
        <v>1</v>
      </c>
      <c r="R2395" t="str">
        <f t="shared" si="185"/>
        <v>6630839</v>
      </c>
      <c r="S2395" t="str">
        <f t="shared" si="186"/>
        <v>6630839-UT</v>
      </c>
      <c r="T2395" t="str">
        <f t="shared" si="187"/>
        <v>6630839-UT</v>
      </c>
      <c r="U2395" t="str">
        <f t="shared" si="188"/>
        <v>3</v>
      </c>
      <c r="V2395" t="str">
        <f t="shared" si="189"/>
        <v>UT</v>
      </c>
    </row>
    <row r="2396" spans="1:22" x14ac:dyDescent="0.35">
      <c r="A2396" t="str">
        <f>IF('Support - Calculation Detail'!A2396="","",LEFT('Support - Calculation Detail'!A2396,7)&amp;"-"&amp;RIGHT('Support - Calculation Detail'!A2396,2))</f>
        <v>6630840-UT</v>
      </c>
      <c r="B2396" t="str">
        <f>IF('Support - Calculation Detail'!C2396="","",'Support - Calculation Detail'!C2396)</f>
        <v>66</v>
      </c>
      <c r="C2396" t="str">
        <f>IF('Support - Calculation Detail'!B2396="","",'Support - Calculation Detail'!B2396)</f>
        <v>N</v>
      </c>
      <c r="D2396">
        <f>IF('Support - Calculation Detail'!D2396="","",'Support - Calculation Detail'!D2396)</f>
        <v>209774</v>
      </c>
      <c r="E2396">
        <f>IF('Support - Calculation Detail'!E2396="","",'Support - Calculation Detail'!E2396)</f>
        <v>0</v>
      </c>
      <c r="G2396">
        <f>IF('Support - Calculation Detail'!F2396="","",'Support - Calculation Detail'!F2396)</f>
        <v>209774</v>
      </c>
      <c r="H2396">
        <f>IF('Support - Calculation Detail'!G2396="","",'Support - Calculation Detail'!G2396)</f>
        <v>1.04</v>
      </c>
      <c r="I2396">
        <f>IF('Support - Calculation Detail'!H2396="","",'Support - Calculation Detail'!H2396)</f>
        <v>218165</v>
      </c>
      <c r="J2396">
        <f>IF('Support - Calculation Detail'!I2396="","",'Support - Calculation Detail'!I2396)</f>
        <v>0</v>
      </c>
      <c r="K2396">
        <f>IF('Support - Calculation Detail'!K2396="","",'Support - Calculation Detail'!K2396)</f>
        <v>218165</v>
      </c>
      <c r="L2396">
        <f>IF('Support - Calculation Detail'!L2396="","",'Support - Calculation Detail'!L2396)</f>
        <v>0</v>
      </c>
      <c r="M2396">
        <f>IF('Support - Calculation Detail'!M2396="","",'Support - Calculation Detail'!M2396)</f>
        <v>0</v>
      </c>
      <c r="N2396">
        <f>IF('Support - Calculation Detail'!N2396="","",'Support - Calculation Detail'!N2396)</f>
        <v>0</v>
      </c>
      <c r="P2396">
        <f>IF('Support - Calculation Detail'!O2396="","",'Support - Calculation Detail'!O2396)</f>
        <v>218165</v>
      </c>
      <c r="Q2396" t="b">
        <v>1</v>
      </c>
      <c r="R2396" t="str">
        <f t="shared" si="185"/>
        <v>6630840</v>
      </c>
      <c r="S2396" t="str">
        <f t="shared" si="186"/>
        <v>6630840-UT</v>
      </c>
      <c r="T2396" t="str">
        <f t="shared" si="187"/>
        <v>6630840-UT</v>
      </c>
      <c r="U2396" t="str">
        <f t="shared" si="188"/>
        <v>3</v>
      </c>
      <c r="V2396" t="str">
        <f t="shared" si="189"/>
        <v>UT</v>
      </c>
    </row>
    <row r="2397" spans="1:22" x14ac:dyDescent="0.35">
      <c r="A2397" t="str">
        <f>IF('Support - Calculation Detail'!A2397="","",LEFT('Support - Calculation Detail'!A2397,7)&amp;"-"&amp;RIGHT('Support - Calculation Detail'!A2397,2))</f>
        <v>6630841-UT</v>
      </c>
      <c r="B2397" t="str">
        <f>IF('Support - Calculation Detail'!C2397="","",'Support - Calculation Detail'!C2397)</f>
        <v>66</v>
      </c>
      <c r="C2397" t="str">
        <f>IF('Support - Calculation Detail'!B2397="","",'Support - Calculation Detail'!B2397)</f>
        <v>N</v>
      </c>
      <c r="D2397">
        <f>IF('Support - Calculation Detail'!D2397="","",'Support - Calculation Detail'!D2397)</f>
        <v>53127</v>
      </c>
      <c r="E2397">
        <f>IF('Support - Calculation Detail'!E2397="","",'Support - Calculation Detail'!E2397)</f>
        <v>0</v>
      </c>
      <c r="G2397">
        <f>IF('Support - Calculation Detail'!F2397="","",'Support - Calculation Detail'!F2397)</f>
        <v>53127</v>
      </c>
      <c r="H2397">
        <f>IF('Support - Calculation Detail'!G2397="","",'Support - Calculation Detail'!G2397)</f>
        <v>1.04</v>
      </c>
      <c r="I2397">
        <f>IF('Support - Calculation Detail'!H2397="","",'Support - Calculation Detail'!H2397)</f>
        <v>55252</v>
      </c>
      <c r="J2397">
        <f>IF('Support - Calculation Detail'!I2397="","",'Support - Calculation Detail'!I2397)</f>
        <v>0</v>
      </c>
      <c r="K2397">
        <f>IF('Support - Calculation Detail'!K2397="","",'Support - Calculation Detail'!K2397)</f>
        <v>55252</v>
      </c>
      <c r="L2397">
        <f>IF('Support - Calculation Detail'!L2397="","",'Support - Calculation Detail'!L2397)</f>
        <v>749</v>
      </c>
      <c r="M2397">
        <f>IF('Support - Calculation Detail'!M2397="","",'Support - Calculation Detail'!M2397)</f>
        <v>0</v>
      </c>
      <c r="N2397">
        <f>IF('Support - Calculation Detail'!N2397="","",'Support - Calculation Detail'!N2397)</f>
        <v>0</v>
      </c>
      <c r="P2397">
        <f>IF('Support - Calculation Detail'!O2397="","",'Support - Calculation Detail'!O2397)</f>
        <v>56001</v>
      </c>
      <c r="Q2397" t="b">
        <v>1</v>
      </c>
      <c r="R2397" t="str">
        <f t="shared" si="185"/>
        <v>6630841</v>
      </c>
      <c r="S2397" t="str">
        <f t="shared" si="186"/>
        <v>6630841-UT</v>
      </c>
      <c r="T2397" t="str">
        <f t="shared" si="187"/>
        <v>6630841-UT</v>
      </c>
      <c r="U2397" t="str">
        <f t="shared" si="188"/>
        <v>3</v>
      </c>
      <c r="V2397" t="str">
        <f t="shared" si="189"/>
        <v>UT</v>
      </c>
    </row>
    <row r="2398" spans="1:22" x14ac:dyDescent="0.35">
      <c r="A2398" t="str">
        <f>IF('Support - Calculation Detail'!A2398="","",LEFT('Support - Calculation Detail'!A2398,7)&amp;"-"&amp;RIGHT('Support - Calculation Detail'!A2398,2))</f>
        <v>6630842-UT</v>
      </c>
      <c r="B2398" t="str">
        <f>IF('Support - Calculation Detail'!C2398="","",'Support - Calculation Detail'!C2398)</f>
        <v>66</v>
      </c>
      <c r="C2398" t="str">
        <f>IF('Support - Calculation Detail'!B2398="","",'Support - Calculation Detail'!B2398)</f>
        <v>N</v>
      </c>
      <c r="D2398">
        <f>IF('Support - Calculation Detail'!D2398="","",'Support - Calculation Detail'!D2398)</f>
        <v>592732</v>
      </c>
      <c r="E2398">
        <f>IF('Support - Calculation Detail'!E2398="","",'Support - Calculation Detail'!E2398)</f>
        <v>0</v>
      </c>
      <c r="G2398">
        <f>IF('Support - Calculation Detail'!F2398="","",'Support - Calculation Detail'!F2398)</f>
        <v>592732</v>
      </c>
      <c r="H2398">
        <f>IF('Support - Calculation Detail'!G2398="","",'Support - Calculation Detail'!G2398)</f>
        <v>1.04</v>
      </c>
      <c r="I2398">
        <f>IF('Support - Calculation Detail'!H2398="","",'Support - Calculation Detail'!H2398)</f>
        <v>616441</v>
      </c>
      <c r="J2398">
        <f>IF('Support - Calculation Detail'!I2398="","",'Support - Calculation Detail'!I2398)</f>
        <v>0</v>
      </c>
      <c r="K2398">
        <f>IF('Support - Calculation Detail'!K2398="","",'Support - Calculation Detail'!K2398)</f>
        <v>616441</v>
      </c>
      <c r="L2398">
        <f>IF('Support - Calculation Detail'!L2398="","",'Support - Calculation Detail'!L2398)</f>
        <v>44196</v>
      </c>
      <c r="M2398">
        <f>IF('Support - Calculation Detail'!M2398="","",'Support - Calculation Detail'!M2398)</f>
        <v>0</v>
      </c>
      <c r="N2398">
        <f>IF('Support - Calculation Detail'!N2398="","",'Support - Calculation Detail'!N2398)</f>
        <v>0</v>
      </c>
      <c r="P2398">
        <f>IF('Support - Calculation Detail'!O2398="","",'Support - Calculation Detail'!O2398)</f>
        <v>660637</v>
      </c>
      <c r="Q2398" t="b">
        <v>1</v>
      </c>
      <c r="R2398" t="str">
        <f t="shared" si="185"/>
        <v>6630842</v>
      </c>
      <c r="S2398" t="str">
        <f t="shared" si="186"/>
        <v>6630842-UT</v>
      </c>
      <c r="T2398" t="str">
        <f t="shared" si="187"/>
        <v>6630842-UT</v>
      </c>
      <c r="U2398" t="str">
        <f t="shared" si="188"/>
        <v>3</v>
      </c>
      <c r="V2398" t="str">
        <f t="shared" si="189"/>
        <v>UT</v>
      </c>
    </row>
    <row r="2399" spans="1:22" x14ac:dyDescent="0.35">
      <c r="A2399" t="str">
        <f>IF('Support - Calculation Detail'!A2399="","",LEFT('Support - Calculation Detail'!A2399,7)&amp;"-"&amp;RIGHT('Support - Calculation Detail'!A2399,2))</f>
        <v>7547515-SO</v>
      </c>
      <c r="B2399" t="str">
        <f>IF('Support - Calculation Detail'!C2399="","",'Support - Calculation Detail'!C2399)</f>
        <v>75</v>
      </c>
      <c r="C2399" t="str">
        <f>IF('Support - Calculation Detail'!B2399="","",'Support - Calculation Detail'!B2399)</f>
        <v>N</v>
      </c>
      <c r="D2399">
        <f>IF('Support - Calculation Detail'!D2399="","",'Support - Calculation Detail'!D2399)</f>
        <v>2496081</v>
      </c>
      <c r="E2399">
        <f>IF('Support - Calculation Detail'!E2399="","",'Support - Calculation Detail'!E2399)</f>
        <v>0</v>
      </c>
      <c r="G2399">
        <f>IF('Support - Calculation Detail'!F2399="","",'Support - Calculation Detail'!F2399)</f>
        <v>2496081</v>
      </c>
      <c r="H2399">
        <f>IF('Support - Calculation Detail'!G2399="","",'Support - Calculation Detail'!G2399)</f>
        <v>1.04</v>
      </c>
      <c r="I2399">
        <f>IF('Support - Calculation Detail'!H2399="","",'Support - Calculation Detail'!H2399)</f>
        <v>2595924</v>
      </c>
      <c r="J2399">
        <f>IF('Support - Calculation Detail'!I2399="","",'Support - Calculation Detail'!I2399)</f>
        <v>0</v>
      </c>
      <c r="K2399">
        <f>IF('Support - Calculation Detail'!K2399="","",'Support - Calculation Detail'!K2399)</f>
        <v>2595924</v>
      </c>
      <c r="L2399">
        <f>IF('Support - Calculation Detail'!L2399="","",'Support - Calculation Detail'!L2399)</f>
        <v>0</v>
      </c>
      <c r="M2399">
        <f>IF('Support - Calculation Detail'!M2399="","",'Support - Calculation Detail'!M2399)</f>
        <v>0</v>
      </c>
      <c r="N2399">
        <f>IF('Support - Calculation Detail'!N2399="","",'Support - Calculation Detail'!N2399)</f>
        <v>0</v>
      </c>
      <c r="P2399">
        <f>IF('Support - Calculation Detail'!O2399="","",'Support - Calculation Detail'!O2399)</f>
        <v>2595924</v>
      </c>
      <c r="Q2399" t="b">
        <v>1</v>
      </c>
      <c r="R2399" t="str">
        <f t="shared" si="185"/>
        <v>7547515</v>
      </c>
      <c r="S2399" t="str">
        <f t="shared" si="186"/>
        <v>7547515-SO</v>
      </c>
      <c r="T2399" t="str">
        <f t="shared" si="187"/>
        <v>7547515-SO</v>
      </c>
      <c r="U2399" t="str">
        <f t="shared" si="188"/>
        <v>4</v>
      </c>
      <c r="V2399" t="str">
        <f t="shared" si="189"/>
        <v>SO</v>
      </c>
    </row>
    <row r="2400" spans="1:22" x14ac:dyDescent="0.35">
      <c r="A2400" t="str">
        <f>IF('Support - Calculation Detail'!A2400="","",LEFT('Support - Calculation Detail'!A2400,7)&amp;"-"&amp;RIGHT('Support - Calculation Detail'!A2400,2))</f>
        <v>6710000-UT</v>
      </c>
      <c r="B2400" t="str">
        <f>IF('Support - Calculation Detail'!C2400="","",'Support - Calculation Detail'!C2400)</f>
        <v>67</v>
      </c>
      <c r="C2400" t="str">
        <f>IF('Support - Calculation Detail'!B2400="","",'Support - Calculation Detail'!B2400)</f>
        <v>N</v>
      </c>
      <c r="D2400">
        <f>IF('Support - Calculation Detail'!D2400="","",'Support - Calculation Detail'!D2400)</f>
        <v>6323989</v>
      </c>
      <c r="E2400">
        <f>IF('Support - Calculation Detail'!E2400="","",'Support - Calculation Detail'!E2400)</f>
        <v>0</v>
      </c>
      <c r="G2400">
        <f>IF('Support - Calculation Detail'!F2400="","",'Support - Calculation Detail'!F2400)</f>
        <v>6323989</v>
      </c>
      <c r="H2400">
        <f>IF('Support - Calculation Detail'!G2400="","",'Support - Calculation Detail'!G2400)</f>
        <v>1.04</v>
      </c>
      <c r="I2400">
        <f>IF('Support - Calculation Detail'!H2400="","",'Support - Calculation Detail'!H2400)</f>
        <v>6576949</v>
      </c>
      <c r="J2400">
        <f>IF('Support - Calculation Detail'!I2400="","",'Support - Calculation Detail'!I2400)</f>
        <v>0</v>
      </c>
      <c r="K2400">
        <f>IF('Support - Calculation Detail'!K2400="","",'Support - Calculation Detail'!K2400)</f>
        <v>6576949</v>
      </c>
      <c r="L2400">
        <f>IF('Support - Calculation Detail'!L2400="","",'Support - Calculation Detail'!L2400)</f>
        <v>530234</v>
      </c>
      <c r="M2400">
        <f>IF('Support - Calculation Detail'!M2400="","",'Support - Calculation Detail'!M2400)</f>
        <v>322673</v>
      </c>
      <c r="N2400">
        <f>IF('Support - Calculation Detail'!N2400="","",'Support - Calculation Detail'!N2400)</f>
        <v>784523.42975719215</v>
      </c>
      <c r="P2400">
        <f>IF('Support - Calculation Detail'!O2400="","",'Support - Calculation Detail'!O2400)</f>
        <v>8214379.4297571918</v>
      </c>
      <c r="Q2400" t="b">
        <v>1</v>
      </c>
      <c r="R2400" t="str">
        <f t="shared" si="185"/>
        <v>6710000</v>
      </c>
      <c r="S2400" t="str">
        <f t="shared" si="186"/>
        <v>6710000-UT</v>
      </c>
      <c r="T2400" t="str">
        <f t="shared" si="187"/>
        <v>6710000-UT</v>
      </c>
      <c r="U2400" t="str">
        <f t="shared" si="188"/>
        <v>1</v>
      </c>
      <c r="V2400" t="str">
        <f t="shared" si="189"/>
        <v>UT</v>
      </c>
    </row>
    <row r="2401" spans="1:22" x14ac:dyDescent="0.35">
      <c r="A2401" t="str">
        <f>IF('Support - Calculation Detail'!A2401="","",LEFT('Support - Calculation Detail'!A2401,7)&amp;"-"&amp;RIGHT('Support - Calculation Detail'!A2401,2))</f>
        <v>6720001-UT</v>
      </c>
      <c r="B2401" t="str">
        <f>IF('Support - Calculation Detail'!C2401="","",'Support - Calculation Detail'!C2401)</f>
        <v>67</v>
      </c>
      <c r="C2401" t="str">
        <f>IF('Support - Calculation Detail'!B2401="","",'Support - Calculation Detail'!B2401)</f>
        <v>N</v>
      </c>
      <c r="D2401">
        <f>IF('Support - Calculation Detail'!D2401="","",'Support - Calculation Detail'!D2401)</f>
        <v>24062</v>
      </c>
      <c r="E2401">
        <f>IF('Support - Calculation Detail'!E2401="","",'Support - Calculation Detail'!E2401)</f>
        <v>0</v>
      </c>
      <c r="G2401">
        <f>IF('Support - Calculation Detail'!F2401="","",'Support - Calculation Detail'!F2401)</f>
        <v>24062</v>
      </c>
      <c r="H2401">
        <f>IF('Support - Calculation Detail'!G2401="","",'Support - Calculation Detail'!G2401)</f>
        <v>1.04</v>
      </c>
      <c r="I2401">
        <f>IF('Support - Calculation Detail'!H2401="","",'Support - Calculation Detail'!H2401)</f>
        <v>25024</v>
      </c>
      <c r="J2401">
        <f>IF('Support - Calculation Detail'!I2401="","",'Support - Calculation Detail'!I2401)</f>
        <v>0</v>
      </c>
      <c r="K2401">
        <f>IF('Support - Calculation Detail'!K2401="","",'Support - Calculation Detail'!K2401)</f>
        <v>25024</v>
      </c>
      <c r="L2401">
        <f>IF('Support - Calculation Detail'!L2401="","",'Support - Calculation Detail'!L2401)</f>
        <v>0</v>
      </c>
      <c r="M2401">
        <f>IF('Support - Calculation Detail'!M2401="","",'Support - Calculation Detail'!M2401)</f>
        <v>0</v>
      </c>
      <c r="N2401">
        <f>IF('Support - Calculation Detail'!N2401="","",'Support - Calculation Detail'!N2401)</f>
        <v>0</v>
      </c>
      <c r="P2401">
        <f>IF('Support - Calculation Detail'!O2401="","",'Support - Calculation Detail'!O2401)</f>
        <v>25024</v>
      </c>
      <c r="Q2401" t="b">
        <v>1</v>
      </c>
      <c r="R2401" t="str">
        <f t="shared" si="185"/>
        <v>6720001</v>
      </c>
      <c r="S2401" t="str">
        <f t="shared" si="186"/>
        <v>6720001-UT</v>
      </c>
      <c r="T2401" t="str">
        <f t="shared" si="187"/>
        <v>6720001-UT</v>
      </c>
      <c r="U2401" t="str">
        <f t="shared" si="188"/>
        <v>2</v>
      </c>
      <c r="V2401" t="str">
        <f t="shared" si="189"/>
        <v>UT</v>
      </c>
    </row>
    <row r="2402" spans="1:22" x14ac:dyDescent="0.35">
      <c r="A2402" t="str">
        <f>IF('Support - Calculation Detail'!A2402="","",LEFT('Support - Calculation Detail'!A2402,7)&amp;"-"&amp;RIGHT('Support - Calculation Detail'!A2402,2))</f>
        <v>6720002-TF</v>
      </c>
      <c r="B2402" t="str">
        <f>IF('Support - Calculation Detail'!C2402="","",'Support - Calculation Detail'!C2402)</f>
        <v>67</v>
      </c>
      <c r="C2402" t="str">
        <f>IF('Support - Calculation Detail'!B2402="","",'Support - Calculation Detail'!B2402)</f>
        <v>N</v>
      </c>
      <c r="D2402">
        <f>IF('Support - Calculation Detail'!D2402="","",'Support - Calculation Detail'!D2402)</f>
        <v>16242</v>
      </c>
      <c r="E2402">
        <f>IF('Support - Calculation Detail'!E2402="","",'Support - Calculation Detail'!E2402)</f>
        <v>0</v>
      </c>
      <c r="G2402">
        <f>IF('Support - Calculation Detail'!F2402="","",'Support - Calculation Detail'!F2402)</f>
        <v>16242</v>
      </c>
      <c r="H2402">
        <f>IF('Support - Calculation Detail'!G2402="","",'Support - Calculation Detail'!G2402)</f>
        <v>1.04</v>
      </c>
      <c r="I2402">
        <f>IF('Support - Calculation Detail'!H2402="","",'Support - Calculation Detail'!H2402)</f>
        <v>16892</v>
      </c>
      <c r="J2402">
        <f>IF('Support - Calculation Detail'!I2402="","",'Support - Calculation Detail'!I2402)</f>
        <v>0</v>
      </c>
      <c r="K2402">
        <f>IF('Support - Calculation Detail'!K2402="","",'Support - Calculation Detail'!K2402)</f>
        <v>16892</v>
      </c>
      <c r="L2402">
        <f>IF('Support - Calculation Detail'!L2402="","",'Support - Calculation Detail'!L2402)</f>
        <v>0</v>
      </c>
      <c r="M2402">
        <f>IF('Support - Calculation Detail'!M2402="","",'Support - Calculation Detail'!M2402)</f>
        <v>0</v>
      </c>
      <c r="N2402">
        <f>IF('Support - Calculation Detail'!N2402="","",'Support - Calculation Detail'!N2402)</f>
        <v>0</v>
      </c>
      <c r="P2402">
        <f>IF('Support - Calculation Detail'!O2402="","",'Support - Calculation Detail'!O2402)</f>
        <v>16892</v>
      </c>
      <c r="Q2402" t="b">
        <v>1</v>
      </c>
      <c r="R2402" t="str">
        <f t="shared" si="185"/>
        <v>6720002</v>
      </c>
      <c r="S2402" t="str">
        <f t="shared" si="186"/>
        <v>6720002-TF</v>
      </c>
      <c r="T2402" t="str">
        <f t="shared" si="187"/>
        <v>6720002-TF</v>
      </c>
      <c r="U2402" t="str">
        <f t="shared" si="188"/>
        <v>2</v>
      </c>
      <c r="V2402" t="str">
        <f t="shared" si="189"/>
        <v>TF</v>
      </c>
    </row>
    <row r="2403" spans="1:22" x14ac:dyDescent="0.35">
      <c r="A2403" t="str">
        <f>IF('Support - Calculation Detail'!A2403="","",LEFT('Support - Calculation Detail'!A2403,7)&amp;"-"&amp;RIGHT('Support - Calculation Detail'!A2403,2))</f>
        <v>6720002-UT</v>
      </c>
      <c r="B2403" t="str">
        <f>IF('Support - Calculation Detail'!C2403="","",'Support - Calculation Detail'!C2403)</f>
        <v>67</v>
      </c>
      <c r="C2403" t="str">
        <f>IF('Support - Calculation Detail'!B2403="","",'Support - Calculation Detail'!B2403)</f>
        <v>N</v>
      </c>
      <c r="D2403">
        <f>IF('Support - Calculation Detail'!D2403="","",'Support - Calculation Detail'!D2403)</f>
        <v>27849</v>
      </c>
      <c r="E2403">
        <f>IF('Support - Calculation Detail'!E2403="","",'Support - Calculation Detail'!E2403)</f>
        <v>0</v>
      </c>
      <c r="G2403">
        <f>IF('Support - Calculation Detail'!F2403="","",'Support - Calculation Detail'!F2403)</f>
        <v>27849</v>
      </c>
      <c r="H2403">
        <f>IF('Support - Calculation Detail'!G2403="","",'Support - Calculation Detail'!G2403)</f>
        <v>1.04</v>
      </c>
      <c r="I2403">
        <f>IF('Support - Calculation Detail'!H2403="","",'Support - Calculation Detail'!H2403)</f>
        <v>28963</v>
      </c>
      <c r="J2403">
        <f>IF('Support - Calculation Detail'!I2403="","",'Support - Calculation Detail'!I2403)</f>
        <v>0</v>
      </c>
      <c r="K2403">
        <f>IF('Support - Calculation Detail'!K2403="","",'Support - Calculation Detail'!K2403)</f>
        <v>28963</v>
      </c>
      <c r="L2403">
        <f>IF('Support - Calculation Detail'!L2403="","",'Support - Calculation Detail'!L2403)</f>
        <v>0</v>
      </c>
      <c r="M2403">
        <f>IF('Support - Calculation Detail'!M2403="","",'Support - Calculation Detail'!M2403)</f>
        <v>0</v>
      </c>
      <c r="N2403">
        <f>IF('Support - Calculation Detail'!N2403="","",'Support - Calculation Detail'!N2403)</f>
        <v>0</v>
      </c>
      <c r="P2403">
        <f>IF('Support - Calculation Detail'!O2403="","",'Support - Calculation Detail'!O2403)</f>
        <v>28963</v>
      </c>
      <c r="Q2403" t="b">
        <v>1</v>
      </c>
      <c r="R2403" t="str">
        <f t="shared" si="185"/>
        <v>6720002</v>
      </c>
      <c r="S2403" t="str">
        <f t="shared" si="186"/>
        <v>6720002-UT</v>
      </c>
      <c r="T2403" t="str">
        <f t="shared" si="187"/>
        <v>6720002-UT</v>
      </c>
      <c r="U2403" t="str">
        <f t="shared" si="188"/>
        <v>2</v>
      </c>
      <c r="V2403" t="str">
        <f t="shared" si="189"/>
        <v>UT</v>
      </c>
    </row>
    <row r="2404" spans="1:22" x14ac:dyDescent="0.35">
      <c r="A2404" t="str">
        <f>IF('Support - Calculation Detail'!A2404="","",LEFT('Support - Calculation Detail'!A2404,7)&amp;"-"&amp;RIGHT('Support - Calculation Detail'!A2404,2))</f>
        <v>6720003-UT</v>
      </c>
      <c r="B2404" t="str">
        <f>IF('Support - Calculation Detail'!C2404="","",'Support - Calculation Detail'!C2404)</f>
        <v>67</v>
      </c>
      <c r="C2404" t="str">
        <f>IF('Support - Calculation Detail'!B2404="","",'Support - Calculation Detail'!B2404)</f>
        <v>N</v>
      </c>
      <c r="D2404">
        <f>IF('Support - Calculation Detail'!D2404="","",'Support - Calculation Detail'!D2404)</f>
        <v>42563</v>
      </c>
      <c r="E2404">
        <f>IF('Support - Calculation Detail'!E2404="","",'Support - Calculation Detail'!E2404)</f>
        <v>0</v>
      </c>
      <c r="G2404">
        <f>IF('Support - Calculation Detail'!F2404="","",'Support - Calculation Detail'!F2404)</f>
        <v>42563</v>
      </c>
      <c r="H2404">
        <f>IF('Support - Calculation Detail'!G2404="","",'Support - Calculation Detail'!G2404)</f>
        <v>1.04</v>
      </c>
      <c r="I2404">
        <f>IF('Support - Calculation Detail'!H2404="","",'Support - Calculation Detail'!H2404)</f>
        <v>44266</v>
      </c>
      <c r="J2404">
        <f>IF('Support - Calculation Detail'!I2404="","",'Support - Calculation Detail'!I2404)</f>
        <v>0</v>
      </c>
      <c r="K2404">
        <f>IF('Support - Calculation Detail'!K2404="","",'Support - Calculation Detail'!K2404)</f>
        <v>44266</v>
      </c>
      <c r="L2404">
        <f>IF('Support - Calculation Detail'!L2404="","",'Support - Calculation Detail'!L2404)</f>
        <v>0</v>
      </c>
      <c r="M2404">
        <f>IF('Support - Calculation Detail'!M2404="","",'Support - Calculation Detail'!M2404)</f>
        <v>0</v>
      </c>
      <c r="N2404">
        <f>IF('Support - Calculation Detail'!N2404="","",'Support - Calculation Detail'!N2404)</f>
        <v>0</v>
      </c>
      <c r="P2404">
        <f>IF('Support - Calculation Detail'!O2404="","",'Support - Calculation Detail'!O2404)</f>
        <v>44266</v>
      </c>
      <c r="Q2404" t="b">
        <v>1</v>
      </c>
      <c r="R2404" t="str">
        <f t="shared" si="185"/>
        <v>6720003</v>
      </c>
      <c r="S2404" t="str">
        <f t="shared" si="186"/>
        <v>6720003-UT</v>
      </c>
      <c r="T2404" t="str">
        <f t="shared" si="187"/>
        <v>6720003-UT</v>
      </c>
      <c r="U2404" t="str">
        <f t="shared" si="188"/>
        <v>2</v>
      </c>
      <c r="V2404" t="str">
        <f t="shared" si="189"/>
        <v>UT</v>
      </c>
    </row>
    <row r="2405" spans="1:22" x14ac:dyDescent="0.35">
      <c r="A2405" t="str">
        <f>IF('Support - Calculation Detail'!A2405="","",LEFT('Support - Calculation Detail'!A2405,7)&amp;"-"&amp;RIGHT('Support - Calculation Detail'!A2405,2))</f>
        <v>6720004-UT</v>
      </c>
      <c r="B2405" t="str">
        <f>IF('Support - Calculation Detail'!C2405="","",'Support - Calculation Detail'!C2405)</f>
        <v>67</v>
      </c>
      <c r="C2405" t="str">
        <f>IF('Support - Calculation Detail'!B2405="","",'Support - Calculation Detail'!B2405)</f>
        <v>N</v>
      </c>
      <c r="D2405">
        <f>IF('Support - Calculation Detail'!D2405="","",'Support - Calculation Detail'!D2405)</f>
        <v>25736</v>
      </c>
      <c r="E2405">
        <f>IF('Support - Calculation Detail'!E2405="","",'Support - Calculation Detail'!E2405)</f>
        <v>0</v>
      </c>
      <c r="G2405">
        <f>IF('Support - Calculation Detail'!F2405="","",'Support - Calculation Detail'!F2405)</f>
        <v>25736</v>
      </c>
      <c r="H2405">
        <f>IF('Support - Calculation Detail'!G2405="","",'Support - Calculation Detail'!G2405)</f>
        <v>1.04</v>
      </c>
      <c r="I2405">
        <f>IF('Support - Calculation Detail'!H2405="","",'Support - Calculation Detail'!H2405)</f>
        <v>26765</v>
      </c>
      <c r="J2405">
        <f>IF('Support - Calculation Detail'!I2405="","",'Support - Calculation Detail'!I2405)</f>
        <v>0</v>
      </c>
      <c r="K2405">
        <f>IF('Support - Calculation Detail'!K2405="","",'Support - Calculation Detail'!K2405)</f>
        <v>26765</v>
      </c>
      <c r="L2405">
        <f>IF('Support - Calculation Detail'!L2405="","",'Support - Calculation Detail'!L2405)</f>
        <v>0</v>
      </c>
      <c r="M2405">
        <f>IF('Support - Calculation Detail'!M2405="","",'Support - Calculation Detail'!M2405)</f>
        <v>0</v>
      </c>
      <c r="N2405">
        <f>IF('Support - Calculation Detail'!N2405="","",'Support - Calculation Detail'!N2405)</f>
        <v>0</v>
      </c>
      <c r="P2405">
        <f>IF('Support - Calculation Detail'!O2405="","",'Support - Calculation Detail'!O2405)</f>
        <v>26765</v>
      </c>
      <c r="Q2405" t="b">
        <v>1</v>
      </c>
      <c r="R2405" t="str">
        <f t="shared" si="185"/>
        <v>6720004</v>
      </c>
      <c r="S2405" t="str">
        <f t="shared" si="186"/>
        <v>6720004-UT</v>
      </c>
      <c r="T2405" t="str">
        <f t="shared" si="187"/>
        <v>6720004-UT</v>
      </c>
      <c r="U2405" t="str">
        <f t="shared" si="188"/>
        <v>2</v>
      </c>
      <c r="V2405" t="str">
        <f t="shared" si="189"/>
        <v>UT</v>
      </c>
    </row>
    <row r="2406" spans="1:22" x14ac:dyDescent="0.35">
      <c r="A2406" t="str">
        <f>IF('Support - Calculation Detail'!A2406="","",LEFT('Support - Calculation Detail'!A2406,7)&amp;"-"&amp;RIGHT('Support - Calculation Detail'!A2406,2))</f>
        <v>6720005-TF</v>
      </c>
      <c r="B2406" t="str">
        <f>IF('Support - Calculation Detail'!C2406="","",'Support - Calculation Detail'!C2406)</f>
        <v>67</v>
      </c>
      <c r="C2406" t="str">
        <f>IF('Support - Calculation Detail'!B2406="","",'Support - Calculation Detail'!B2406)</f>
        <v>N</v>
      </c>
      <c r="D2406">
        <f>IF('Support - Calculation Detail'!D2406="","",'Support - Calculation Detail'!D2406)</f>
        <v>39609</v>
      </c>
      <c r="E2406">
        <f>IF('Support - Calculation Detail'!E2406="","",'Support - Calculation Detail'!E2406)</f>
        <v>0</v>
      </c>
      <c r="G2406">
        <f>IF('Support - Calculation Detail'!F2406="","",'Support - Calculation Detail'!F2406)</f>
        <v>39609</v>
      </c>
      <c r="H2406">
        <f>IF('Support - Calculation Detail'!G2406="","",'Support - Calculation Detail'!G2406)</f>
        <v>1.04</v>
      </c>
      <c r="I2406">
        <f>IF('Support - Calculation Detail'!H2406="","",'Support - Calculation Detail'!H2406)</f>
        <v>41193</v>
      </c>
      <c r="J2406">
        <f>IF('Support - Calculation Detail'!I2406="","",'Support - Calculation Detail'!I2406)</f>
        <v>0</v>
      </c>
      <c r="K2406">
        <f>IF('Support - Calculation Detail'!K2406="","",'Support - Calculation Detail'!K2406)</f>
        <v>41193</v>
      </c>
      <c r="L2406">
        <f>IF('Support - Calculation Detail'!L2406="","",'Support - Calculation Detail'!L2406)</f>
        <v>0</v>
      </c>
      <c r="M2406">
        <f>IF('Support - Calculation Detail'!M2406="","",'Support - Calculation Detail'!M2406)</f>
        <v>0</v>
      </c>
      <c r="N2406">
        <f>IF('Support - Calculation Detail'!N2406="","",'Support - Calculation Detail'!N2406)</f>
        <v>0</v>
      </c>
      <c r="P2406">
        <f>IF('Support - Calculation Detail'!O2406="","",'Support - Calculation Detail'!O2406)</f>
        <v>41193</v>
      </c>
      <c r="Q2406" t="b">
        <v>1</v>
      </c>
      <c r="R2406" t="str">
        <f t="shared" si="185"/>
        <v>6720005</v>
      </c>
      <c r="S2406" t="str">
        <f t="shared" si="186"/>
        <v>6720005-TF</v>
      </c>
      <c r="T2406" t="str">
        <f t="shared" si="187"/>
        <v>6720005-TF</v>
      </c>
      <c r="U2406" t="str">
        <f t="shared" si="188"/>
        <v>2</v>
      </c>
      <c r="V2406" t="str">
        <f t="shared" si="189"/>
        <v>TF</v>
      </c>
    </row>
    <row r="2407" spans="1:22" x14ac:dyDescent="0.35">
      <c r="A2407" t="str">
        <f>IF('Support - Calculation Detail'!A2407="","",LEFT('Support - Calculation Detail'!A2407,7)&amp;"-"&amp;RIGHT('Support - Calculation Detail'!A2407,2))</f>
        <v>6720005-UT</v>
      </c>
      <c r="B2407" t="str">
        <f>IF('Support - Calculation Detail'!C2407="","",'Support - Calculation Detail'!C2407)</f>
        <v>67</v>
      </c>
      <c r="C2407" t="str">
        <f>IF('Support - Calculation Detail'!B2407="","",'Support - Calculation Detail'!B2407)</f>
        <v>N</v>
      </c>
      <c r="D2407">
        <f>IF('Support - Calculation Detail'!D2407="","",'Support - Calculation Detail'!D2407)</f>
        <v>81018</v>
      </c>
      <c r="E2407">
        <f>IF('Support - Calculation Detail'!E2407="","",'Support - Calculation Detail'!E2407)</f>
        <v>0</v>
      </c>
      <c r="G2407">
        <f>IF('Support - Calculation Detail'!F2407="","",'Support - Calculation Detail'!F2407)</f>
        <v>81018</v>
      </c>
      <c r="H2407">
        <f>IF('Support - Calculation Detail'!G2407="","",'Support - Calculation Detail'!G2407)</f>
        <v>1.04</v>
      </c>
      <c r="I2407">
        <f>IF('Support - Calculation Detail'!H2407="","",'Support - Calculation Detail'!H2407)</f>
        <v>84259</v>
      </c>
      <c r="J2407">
        <f>IF('Support - Calculation Detail'!I2407="","",'Support - Calculation Detail'!I2407)</f>
        <v>0</v>
      </c>
      <c r="K2407">
        <f>IF('Support - Calculation Detail'!K2407="","",'Support - Calculation Detail'!K2407)</f>
        <v>84259</v>
      </c>
      <c r="L2407">
        <f>IF('Support - Calculation Detail'!L2407="","",'Support - Calculation Detail'!L2407)</f>
        <v>0</v>
      </c>
      <c r="M2407">
        <f>IF('Support - Calculation Detail'!M2407="","",'Support - Calculation Detail'!M2407)</f>
        <v>0</v>
      </c>
      <c r="N2407">
        <f>IF('Support - Calculation Detail'!N2407="","",'Support - Calculation Detail'!N2407)</f>
        <v>0</v>
      </c>
      <c r="P2407">
        <f>IF('Support - Calculation Detail'!O2407="","",'Support - Calculation Detail'!O2407)</f>
        <v>84259</v>
      </c>
      <c r="Q2407" t="b">
        <v>1</v>
      </c>
      <c r="R2407" t="str">
        <f t="shared" si="185"/>
        <v>6720005</v>
      </c>
      <c r="S2407" t="str">
        <f t="shared" si="186"/>
        <v>6720005-UT</v>
      </c>
      <c r="T2407" t="str">
        <f t="shared" si="187"/>
        <v>6720005-UT</v>
      </c>
      <c r="U2407" t="str">
        <f t="shared" si="188"/>
        <v>2</v>
      </c>
      <c r="V2407" t="str">
        <f t="shared" si="189"/>
        <v>UT</v>
      </c>
    </row>
    <row r="2408" spans="1:22" x14ac:dyDescent="0.35">
      <c r="A2408" t="str">
        <f>IF('Support - Calculation Detail'!A2408="","",LEFT('Support - Calculation Detail'!A2408,7)&amp;"-"&amp;RIGHT('Support - Calculation Detail'!A2408,2))</f>
        <v>6720006-UT</v>
      </c>
      <c r="B2408" t="str">
        <f>IF('Support - Calculation Detail'!C2408="","",'Support - Calculation Detail'!C2408)</f>
        <v>67</v>
      </c>
      <c r="C2408" t="str">
        <f>IF('Support - Calculation Detail'!B2408="","",'Support - Calculation Detail'!B2408)</f>
        <v>N</v>
      </c>
      <c r="D2408">
        <f>IF('Support - Calculation Detail'!D2408="","",'Support - Calculation Detail'!D2408)</f>
        <v>14667</v>
      </c>
      <c r="E2408">
        <f>IF('Support - Calculation Detail'!E2408="","",'Support - Calculation Detail'!E2408)</f>
        <v>0</v>
      </c>
      <c r="G2408">
        <f>IF('Support - Calculation Detail'!F2408="","",'Support - Calculation Detail'!F2408)</f>
        <v>14667</v>
      </c>
      <c r="H2408">
        <f>IF('Support - Calculation Detail'!G2408="","",'Support - Calculation Detail'!G2408)</f>
        <v>1.04</v>
      </c>
      <c r="I2408">
        <f>IF('Support - Calculation Detail'!H2408="","",'Support - Calculation Detail'!H2408)</f>
        <v>15254</v>
      </c>
      <c r="J2408">
        <f>IF('Support - Calculation Detail'!I2408="","",'Support - Calculation Detail'!I2408)</f>
        <v>0</v>
      </c>
      <c r="K2408">
        <f>IF('Support - Calculation Detail'!K2408="","",'Support - Calculation Detail'!K2408)</f>
        <v>15254</v>
      </c>
      <c r="L2408">
        <f>IF('Support - Calculation Detail'!L2408="","",'Support - Calculation Detail'!L2408)</f>
        <v>0</v>
      </c>
      <c r="M2408">
        <f>IF('Support - Calculation Detail'!M2408="","",'Support - Calculation Detail'!M2408)</f>
        <v>0</v>
      </c>
      <c r="N2408">
        <f>IF('Support - Calculation Detail'!N2408="","",'Support - Calculation Detail'!N2408)</f>
        <v>0</v>
      </c>
      <c r="P2408">
        <f>IF('Support - Calculation Detail'!O2408="","",'Support - Calculation Detail'!O2408)</f>
        <v>15254</v>
      </c>
      <c r="Q2408" t="b">
        <v>1</v>
      </c>
      <c r="R2408" t="str">
        <f t="shared" si="185"/>
        <v>6720006</v>
      </c>
      <c r="S2408" t="str">
        <f t="shared" si="186"/>
        <v>6720006-UT</v>
      </c>
      <c r="T2408" t="str">
        <f t="shared" si="187"/>
        <v>6720006-UT</v>
      </c>
      <c r="U2408" t="str">
        <f t="shared" si="188"/>
        <v>2</v>
      </c>
      <c r="V2408" t="str">
        <f t="shared" si="189"/>
        <v>UT</v>
      </c>
    </row>
    <row r="2409" spans="1:22" x14ac:dyDescent="0.35">
      <c r="A2409" t="str">
        <f>IF('Support - Calculation Detail'!A2409="","",LEFT('Support - Calculation Detail'!A2409,7)&amp;"-"&amp;RIGHT('Support - Calculation Detail'!A2409,2))</f>
        <v>6720007-TF</v>
      </c>
      <c r="B2409" t="str">
        <f>IF('Support - Calculation Detail'!C2409="","",'Support - Calculation Detail'!C2409)</f>
        <v>67</v>
      </c>
      <c r="C2409" t="str">
        <f>IF('Support - Calculation Detail'!B2409="","",'Support - Calculation Detail'!B2409)</f>
        <v>N</v>
      </c>
      <c r="D2409">
        <f>IF('Support - Calculation Detail'!D2409="","",'Support - Calculation Detail'!D2409)</f>
        <v>21282</v>
      </c>
      <c r="E2409">
        <f>IF('Support - Calculation Detail'!E2409="","",'Support - Calculation Detail'!E2409)</f>
        <v>26379</v>
      </c>
      <c r="G2409">
        <f>IF('Support - Calculation Detail'!F2409="","",'Support - Calculation Detail'!F2409)</f>
        <v>47661</v>
      </c>
      <c r="H2409">
        <f>IF('Support - Calculation Detail'!G2409="","",'Support - Calculation Detail'!G2409)</f>
        <v>1.04</v>
      </c>
      <c r="I2409">
        <f>IF('Support - Calculation Detail'!H2409="","",'Support - Calculation Detail'!H2409)</f>
        <v>49567</v>
      </c>
      <c r="J2409">
        <f>IF('Support - Calculation Detail'!I2409="","",'Support - Calculation Detail'!I2409)</f>
        <v>0</v>
      </c>
      <c r="K2409">
        <f>IF('Support - Calculation Detail'!K2409="","",'Support - Calculation Detail'!K2409)</f>
        <v>49567</v>
      </c>
      <c r="L2409">
        <f>IF('Support - Calculation Detail'!L2409="","",'Support - Calculation Detail'!L2409)</f>
        <v>0</v>
      </c>
      <c r="M2409">
        <f>IF('Support - Calculation Detail'!M2409="","",'Support - Calculation Detail'!M2409)</f>
        <v>0</v>
      </c>
      <c r="N2409">
        <f>IF('Support - Calculation Detail'!N2409="","",'Support - Calculation Detail'!N2409)</f>
        <v>0</v>
      </c>
      <c r="P2409">
        <f>IF('Support - Calculation Detail'!O2409="","",'Support - Calculation Detail'!O2409)</f>
        <v>49567</v>
      </c>
      <c r="Q2409" t="b">
        <v>1</v>
      </c>
      <c r="R2409" t="str">
        <f t="shared" si="185"/>
        <v>6720007</v>
      </c>
      <c r="S2409" t="str">
        <f t="shared" si="186"/>
        <v>6720007-TF</v>
      </c>
      <c r="T2409" t="str">
        <f t="shared" si="187"/>
        <v>6720007-TF</v>
      </c>
      <c r="U2409" t="str">
        <f t="shared" si="188"/>
        <v>2</v>
      </c>
      <c r="V2409" t="str">
        <f t="shared" si="189"/>
        <v>TF</v>
      </c>
    </row>
    <row r="2410" spans="1:22" x14ac:dyDescent="0.35">
      <c r="A2410" t="str">
        <f>IF('Support - Calculation Detail'!A2410="","",LEFT('Support - Calculation Detail'!A2410,7)&amp;"-"&amp;RIGHT('Support - Calculation Detail'!A2410,2))</f>
        <v>6720007-UT</v>
      </c>
      <c r="B2410" t="str">
        <f>IF('Support - Calculation Detail'!C2410="","",'Support - Calculation Detail'!C2410)</f>
        <v>67</v>
      </c>
      <c r="C2410" t="str">
        <f>IF('Support - Calculation Detail'!B2410="","",'Support - Calculation Detail'!B2410)</f>
        <v>N</v>
      </c>
      <c r="D2410">
        <f>IF('Support - Calculation Detail'!D2410="","",'Support - Calculation Detail'!D2410)</f>
        <v>19815</v>
      </c>
      <c r="E2410">
        <f>IF('Support - Calculation Detail'!E2410="","",'Support - Calculation Detail'!E2410)</f>
        <v>0</v>
      </c>
      <c r="G2410">
        <f>IF('Support - Calculation Detail'!F2410="","",'Support - Calculation Detail'!F2410)</f>
        <v>19815</v>
      </c>
      <c r="H2410">
        <f>IF('Support - Calculation Detail'!G2410="","",'Support - Calculation Detail'!G2410)</f>
        <v>1.04</v>
      </c>
      <c r="I2410">
        <f>IF('Support - Calculation Detail'!H2410="","",'Support - Calculation Detail'!H2410)</f>
        <v>20608</v>
      </c>
      <c r="J2410">
        <f>IF('Support - Calculation Detail'!I2410="","",'Support - Calculation Detail'!I2410)</f>
        <v>0</v>
      </c>
      <c r="K2410">
        <f>IF('Support - Calculation Detail'!K2410="","",'Support - Calculation Detail'!K2410)</f>
        <v>20608</v>
      </c>
      <c r="L2410">
        <f>IF('Support - Calculation Detail'!L2410="","",'Support - Calculation Detail'!L2410)</f>
        <v>0</v>
      </c>
      <c r="M2410">
        <f>IF('Support - Calculation Detail'!M2410="","",'Support - Calculation Detail'!M2410)</f>
        <v>0</v>
      </c>
      <c r="N2410">
        <f>IF('Support - Calculation Detail'!N2410="","",'Support - Calculation Detail'!N2410)</f>
        <v>0</v>
      </c>
      <c r="P2410">
        <f>IF('Support - Calculation Detail'!O2410="","",'Support - Calculation Detail'!O2410)</f>
        <v>20608</v>
      </c>
      <c r="Q2410" t="b">
        <v>1</v>
      </c>
      <c r="R2410" t="str">
        <f t="shared" si="185"/>
        <v>6720007</v>
      </c>
      <c r="S2410" t="str">
        <f t="shared" si="186"/>
        <v>6720007-UT</v>
      </c>
      <c r="T2410" t="str">
        <f t="shared" si="187"/>
        <v>6720007-UT</v>
      </c>
      <c r="U2410" t="str">
        <f t="shared" si="188"/>
        <v>2</v>
      </c>
      <c r="V2410" t="str">
        <f t="shared" si="189"/>
        <v>UT</v>
      </c>
    </row>
    <row r="2411" spans="1:22" x14ac:dyDescent="0.35">
      <c r="A2411" t="str">
        <f>IF('Support - Calculation Detail'!A2411="","",LEFT('Support - Calculation Detail'!A2411,7)&amp;"-"&amp;RIGHT('Support - Calculation Detail'!A2411,2))</f>
        <v>6720008-TF</v>
      </c>
      <c r="B2411" t="str">
        <f>IF('Support - Calculation Detail'!C2411="","",'Support - Calculation Detail'!C2411)</f>
        <v>67</v>
      </c>
      <c r="C2411" t="str">
        <f>IF('Support - Calculation Detail'!B2411="","",'Support - Calculation Detail'!B2411)</f>
        <v>N</v>
      </c>
      <c r="D2411">
        <f>IF('Support - Calculation Detail'!D2411="","",'Support - Calculation Detail'!D2411)</f>
        <v>19423</v>
      </c>
      <c r="E2411">
        <f>IF('Support - Calculation Detail'!E2411="","",'Support - Calculation Detail'!E2411)</f>
        <v>0</v>
      </c>
      <c r="G2411">
        <f>IF('Support - Calculation Detail'!F2411="","",'Support - Calculation Detail'!F2411)</f>
        <v>19423</v>
      </c>
      <c r="H2411">
        <f>IF('Support - Calculation Detail'!G2411="","",'Support - Calculation Detail'!G2411)</f>
        <v>1.04</v>
      </c>
      <c r="I2411">
        <f>IF('Support - Calculation Detail'!H2411="","",'Support - Calculation Detail'!H2411)</f>
        <v>20200</v>
      </c>
      <c r="J2411">
        <f>IF('Support - Calculation Detail'!I2411="","",'Support - Calculation Detail'!I2411)</f>
        <v>0</v>
      </c>
      <c r="K2411">
        <f>IF('Support - Calculation Detail'!K2411="","",'Support - Calculation Detail'!K2411)</f>
        <v>20200</v>
      </c>
      <c r="L2411">
        <f>IF('Support - Calculation Detail'!L2411="","",'Support - Calculation Detail'!L2411)</f>
        <v>0</v>
      </c>
      <c r="M2411">
        <f>IF('Support - Calculation Detail'!M2411="","",'Support - Calculation Detail'!M2411)</f>
        <v>0</v>
      </c>
      <c r="N2411">
        <f>IF('Support - Calculation Detail'!N2411="","",'Support - Calculation Detail'!N2411)</f>
        <v>0</v>
      </c>
      <c r="P2411">
        <f>IF('Support - Calculation Detail'!O2411="","",'Support - Calculation Detail'!O2411)</f>
        <v>20200</v>
      </c>
      <c r="Q2411" t="b">
        <v>1</v>
      </c>
      <c r="R2411" t="str">
        <f t="shared" si="185"/>
        <v>6720008</v>
      </c>
      <c r="S2411" t="str">
        <f t="shared" si="186"/>
        <v>6720008-TF</v>
      </c>
      <c r="T2411" t="str">
        <f t="shared" si="187"/>
        <v>6720008-TF</v>
      </c>
      <c r="U2411" t="str">
        <f t="shared" si="188"/>
        <v>2</v>
      </c>
      <c r="V2411" t="str">
        <f t="shared" si="189"/>
        <v>TF</v>
      </c>
    </row>
    <row r="2412" spans="1:22" x14ac:dyDescent="0.35">
      <c r="A2412" t="str">
        <f>IF('Support - Calculation Detail'!A2412="","",LEFT('Support - Calculation Detail'!A2412,7)&amp;"-"&amp;RIGHT('Support - Calculation Detail'!A2412,2))</f>
        <v>6720008-UT</v>
      </c>
      <c r="B2412" t="str">
        <f>IF('Support - Calculation Detail'!C2412="","",'Support - Calculation Detail'!C2412)</f>
        <v>67</v>
      </c>
      <c r="C2412" t="str">
        <f>IF('Support - Calculation Detail'!B2412="","",'Support - Calculation Detail'!B2412)</f>
        <v>N</v>
      </c>
      <c r="D2412">
        <f>IF('Support - Calculation Detail'!D2412="","",'Support - Calculation Detail'!D2412)</f>
        <v>24660</v>
      </c>
      <c r="E2412">
        <f>IF('Support - Calculation Detail'!E2412="","",'Support - Calculation Detail'!E2412)</f>
        <v>0</v>
      </c>
      <c r="G2412">
        <f>IF('Support - Calculation Detail'!F2412="","",'Support - Calculation Detail'!F2412)</f>
        <v>24660</v>
      </c>
      <c r="H2412">
        <f>IF('Support - Calculation Detail'!G2412="","",'Support - Calculation Detail'!G2412)</f>
        <v>1.04</v>
      </c>
      <c r="I2412">
        <f>IF('Support - Calculation Detail'!H2412="","",'Support - Calculation Detail'!H2412)</f>
        <v>25646</v>
      </c>
      <c r="J2412">
        <f>IF('Support - Calculation Detail'!I2412="","",'Support - Calculation Detail'!I2412)</f>
        <v>0</v>
      </c>
      <c r="K2412">
        <f>IF('Support - Calculation Detail'!K2412="","",'Support - Calculation Detail'!K2412)</f>
        <v>25646</v>
      </c>
      <c r="L2412">
        <f>IF('Support - Calculation Detail'!L2412="","",'Support - Calculation Detail'!L2412)</f>
        <v>0</v>
      </c>
      <c r="M2412">
        <f>IF('Support - Calculation Detail'!M2412="","",'Support - Calculation Detail'!M2412)</f>
        <v>0</v>
      </c>
      <c r="N2412">
        <f>IF('Support - Calculation Detail'!N2412="","",'Support - Calculation Detail'!N2412)</f>
        <v>0</v>
      </c>
      <c r="P2412">
        <f>IF('Support - Calculation Detail'!O2412="","",'Support - Calculation Detail'!O2412)</f>
        <v>25646</v>
      </c>
      <c r="Q2412" t="b">
        <v>1</v>
      </c>
      <c r="R2412" t="str">
        <f t="shared" si="185"/>
        <v>6720008</v>
      </c>
      <c r="S2412" t="str">
        <f t="shared" si="186"/>
        <v>6720008-UT</v>
      </c>
      <c r="T2412" t="str">
        <f t="shared" si="187"/>
        <v>6720008-UT</v>
      </c>
      <c r="U2412" t="str">
        <f t="shared" si="188"/>
        <v>2</v>
      </c>
      <c r="V2412" t="str">
        <f t="shared" si="189"/>
        <v>UT</v>
      </c>
    </row>
    <row r="2413" spans="1:22" x14ac:dyDescent="0.35">
      <c r="A2413" t="str">
        <f>IF('Support - Calculation Detail'!A2413="","",LEFT('Support - Calculation Detail'!A2413,7)&amp;"-"&amp;RIGHT('Support - Calculation Detail'!A2413,2))</f>
        <v>6720009-TF</v>
      </c>
      <c r="B2413" t="str">
        <f>IF('Support - Calculation Detail'!C2413="","",'Support - Calculation Detail'!C2413)</f>
        <v>67</v>
      </c>
      <c r="C2413" t="str">
        <f>IF('Support - Calculation Detail'!B2413="","",'Support - Calculation Detail'!B2413)</f>
        <v>N</v>
      </c>
      <c r="D2413">
        <f>IF('Support - Calculation Detail'!D2413="","",'Support - Calculation Detail'!D2413)</f>
        <v>34318</v>
      </c>
      <c r="E2413">
        <f>IF('Support - Calculation Detail'!E2413="","",'Support - Calculation Detail'!E2413)</f>
        <v>0</v>
      </c>
      <c r="G2413">
        <f>IF('Support - Calculation Detail'!F2413="","",'Support - Calculation Detail'!F2413)</f>
        <v>34318</v>
      </c>
      <c r="H2413">
        <f>IF('Support - Calculation Detail'!G2413="","",'Support - Calculation Detail'!G2413)</f>
        <v>1.04</v>
      </c>
      <c r="I2413">
        <f>IF('Support - Calculation Detail'!H2413="","",'Support - Calculation Detail'!H2413)</f>
        <v>35691</v>
      </c>
      <c r="J2413">
        <f>IF('Support - Calculation Detail'!I2413="","",'Support - Calculation Detail'!I2413)</f>
        <v>0</v>
      </c>
      <c r="K2413">
        <f>IF('Support - Calculation Detail'!K2413="","",'Support - Calculation Detail'!K2413)</f>
        <v>35691</v>
      </c>
      <c r="L2413">
        <f>IF('Support - Calculation Detail'!L2413="","",'Support - Calculation Detail'!L2413)</f>
        <v>0</v>
      </c>
      <c r="M2413">
        <f>IF('Support - Calculation Detail'!M2413="","",'Support - Calculation Detail'!M2413)</f>
        <v>0</v>
      </c>
      <c r="N2413">
        <f>IF('Support - Calculation Detail'!N2413="","",'Support - Calculation Detail'!N2413)</f>
        <v>0</v>
      </c>
      <c r="P2413">
        <f>IF('Support - Calculation Detail'!O2413="","",'Support - Calculation Detail'!O2413)</f>
        <v>35691</v>
      </c>
      <c r="Q2413" t="b">
        <v>1</v>
      </c>
      <c r="R2413" t="str">
        <f t="shared" si="185"/>
        <v>6720009</v>
      </c>
      <c r="S2413" t="str">
        <f t="shared" si="186"/>
        <v>6720009-TF</v>
      </c>
      <c r="T2413" t="str">
        <f t="shared" si="187"/>
        <v>6720009-TF</v>
      </c>
      <c r="U2413" t="str">
        <f t="shared" si="188"/>
        <v>2</v>
      </c>
      <c r="V2413" t="str">
        <f t="shared" si="189"/>
        <v>TF</v>
      </c>
    </row>
    <row r="2414" spans="1:22" x14ac:dyDescent="0.35">
      <c r="A2414" t="str">
        <f>IF('Support - Calculation Detail'!A2414="","",LEFT('Support - Calculation Detail'!A2414,7)&amp;"-"&amp;RIGHT('Support - Calculation Detail'!A2414,2))</f>
        <v>6720009-UT</v>
      </c>
      <c r="B2414" t="str">
        <f>IF('Support - Calculation Detail'!C2414="","",'Support - Calculation Detail'!C2414)</f>
        <v>67</v>
      </c>
      <c r="C2414" t="str">
        <f>IF('Support - Calculation Detail'!B2414="","",'Support - Calculation Detail'!B2414)</f>
        <v>N</v>
      </c>
      <c r="D2414">
        <f>IF('Support - Calculation Detail'!D2414="","",'Support - Calculation Detail'!D2414)</f>
        <v>15125</v>
      </c>
      <c r="E2414">
        <f>IF('Support - Calculation Detail'!E2414="","",'Support - Calculation Detail'!E2414)</f>
        <v>0</v>
      </c>
      <c r="G2414">
        <f>IF('Support - Calculation Detail'!F2414="","",'Support - Calculation Detail'!F2414)</f>
        <v>15125</v>
      </c>
      <c r="H2414">
        <f>IF('Support - Calculation Detail'!G2414="","",'Support - Calculation Detail'!G2414)</f>
        <v>1.04</v>
      </c>
      <c r="I2414">
        <f>IF('Support - Calculation Detail'!H2414="","",'Support - Calculation Detail'!H2414)</f>
        <v>15730</v>
      </c>
      <c r="J2414">
        <f>IF('Support - Calculation Detail'!I2414="","",'Support - Calculation Detail'!I2414)</f>
        <v>0</v>
      </c>
      <c r="K2414">
        <f>IF('Support - Calculation Detail'!K2414="","",'Support - Calculation Detail'!K2414)</f>
        <v>15730</v>
      </c>
      <c r="L2414">
        <f>IF('Support - Calculation Detail'!L2414="","",'Support - Calculation Detail'!L2414)</f>
        <v>0</v>
      </c>
      <c r="M2414">
        <f>IF('Support - Calculation Detail'!M2414="","",'Support - Calculation Detail'!M2414)</f>
        <v>0</v>
      </c>
      <c r="N2414">
        <f>IF('Support - Calculation Detail'!N2414="","",'Support - Calculation Detail'!N2414)</f>
        <v>0</v>
      </c>
      <c r="P2414">
        <f>IF('Support - Calculation Detail'!O2414="","",'Support - Calculation Detail'!O2414)</f>
        <v>15730</v>
      </c>
      <c r="Q2414" t="b">
        <v>1</v>
      </c>
      <c r="R2414" t="str">
        <f t="shared" si="185"/>
        <v>6720009</v>
      </c>
      <c r="S2414" t="str">
        <f t="shared" si="186"/>
        <v>6720009-UT</v>
      </c>
      <c r="T2414" t="str">
        <f t="shared" si="187"/>
        <v>6720009-UT</v>
      </c>
      <c r="U2414" t="str">
        <f t="shared" si="188"/>
        <v>2</v>
      </c>
      <c r="V2414" t="str">
        <f t="shared" si="189"/>
        <v>UT</v>
      </c>
    </row>
    <row r="2415" spans="1:22" x14ac:dyDescent="0.35">
      <c r="A2415" t="str">
        <f>IF('Support - Calculation Detail'!A2415="","",LEFT('Support - Calculation Detail'!A2415,7)&amp;"-"&amp;RIGHT('Support - Calculation Detail'!A2415,2))</f>
        <v>6720010-UT</v>
      </c>
      <c r="B2415" t="str">
        <f>IF('Support - Calculation Detail'!C2415="","",'Support - Calculation Detail'!C2415)</f>
        <v>67</v>
      </c>
      <c r="C2415" t="str">
        <f>IF('Support - Calculation Detail'!B2415="","",'Support - Calculation Detail'!B2415)</f>
        <v>N</v>
      </c>
      <c r="D2415">
        <f>IF('Support - Calculation Detail'!D2415="","",'Support - Calculation Detail'!D2415)</f>
        <v>17248</v>
      </c>
      <c r="E2415">
        <f>IF('Support - Calculation Detail'!E2415="","",'Support - Calculation Detail'!E2415)</f>
        <v>0</v>
      </c>
      <c r="G2415">
        <f>IF('Support - Calculation Detail'!F2415="","",'Support - Calculation Detail'!F2415)</f>
        <v>17248</v>
      </c>
      <c r="H2415">
        <f>IF('Support - Calculation Detail'!G2415="","",'Support - Calculation Detail'!G2415)</f>
        <v>1.04</v>
      </c>
      <c r="I2415">
        <f>IF('Support - Calculation Detail'!H2415="","",'Support - Calculation Detail'!H2415)</f>
        <v>17938</v>
      </c>
      <c r="J2415">
        <f>IF('Support - Calculation Detail'!I2415="","",'Support - Calculation Detail'!I2415)</f>
        <v>0</v>
      </c>
      <c r="K2415">
        <f>IF('Support - Calculation Detail'!K2415="","",'Support - Calculation Detail'!K2415)</f>
        <v>17938</v>
      </c>
      <c r="L2415">
        <f>IF('Support - Calculation Detail'!L2415="","",'Support - Calculation Detail'!L2415)</f>
        <v>0</v>
      </c>
      <c r="M2415">
        <f>IF('Support - Calculation Detail'!M2415="","",'Support - Calculation Detail'!M2415)</f>
        <v>0</v>
      </c>
      <c r="N2415">
        <f>IF('Support - Calculation Detail'!N2415="","",'Support - Calculation Detail'!N2415)</f>
        <v>0</v>
      </c>
      <c r="P2415">
        <f>IF('Support - Calculation Detail'!O2415="","",'Support - Calculation Detail'!O2415)</f>
        <v>17938</v>
      </c>
      <c r="Q2415" t="b">
        <v>1</v>
      </c>
      <c r="R2415" t="str">
        <f t="shared" si="185"/>
        <v>6720010</v>
      </c>
      <c r="S2415" t="str">
        <f t="shared" si="186"/>
        <v>6720010-UT</v>
      </c>
      <c r="T2415" t="str">
        <f t="shared" si="187"/>
        <v>6720010-UT</v>
      </c>
      <c r="U2415" t="str">
        <f t="shared" si="188"/>
        <v>2</v>
      </c>
      <c r="V2415" t="str">
        <f t="shared" si="189"/>
        <v>UT</v>
      </c>
    </row>
    <row r="2416" spans="1:22" x14ac:dyDescent="0.35">
      <c r="A2416" t="str">
        <f>IF('Support - Calculation Detail'!A2416="","",LEFT('Support - Calculation Detail'!A2416,7)&amp;"-"&amp;RIGHT('Support - Calculation Detail'!A2416,2))</f>
        <v>6720011-TF</v>
      </c>
      <c r="B2416" t="str">
        <f>IF('Support - Calculation Detail'!C2416="","",'Support - Calculation Detail'!C2416)</f>
        <v>67</v>
      </c>
      <c r="C2416" t="str">
        <f>IF('Support - Calculation Detail'!B2416="","",'Support - Calculation Detail'!B2416)</f>
        <v>N</v>
      </c>
      <c r="D2416">
        <f>IF('Support - Calculation Detail'!D2416="","",'Support - Calculation Detail'!D2416)</f>
        <v>15073</v>
      </c>
      <c r="E2416">
        <f>IF('Support - Calculation Detail'!E2416="","",'Support - Calculation Detail'!E2416)</f>
        <v>0</v>
      </c>
      <c r="G2416">
        <f>IF('Support - Calculation Detail'!F2416="","",'Support - Calculation Detail'!F2416)</f>
        <v>15073</v>
      </c>
      <c r="H2416">
        <f>IF('Support - Calculation Detail'!G2416="","",'Support - Calculation Detail'!G2416)</f>
        <v>1.04</v>
      </c>
      <c r="I2416">
        <f>IF('Support - Calculation Detail'!H2416="","",'Support - Calculation Detail'!H2416)</f>
        <v>15676</v>
      </c>
      <c r="J2416">
        <f>IF('Support - Calculation Detail'!I2416="","",'Support - Calculation Detail'!I2416)</f>
        <v>0</v>
      </c>
      <c r="K2416">
        <f>IF('Support - Calculation Detail'!K2416="","",'Support - Calculation Detail'!K2416)</f>
        <v>15676</v>
      </c>
      <c r="L2416">
        <f>IF('Support - Calculation Detail'!L2416="","",'Support - Calculation Detail'!L2416)</f>
        <v>0</v>
      </c>
      <c r="M2416">
        <f>IF('Support - Calculation Detail'!M2416="","",'Support - Calculation Detail'!M2416)</f>
        <v>0</v>
      </c>
      <c r="N2416">
        <f>IF('Support - Calculation Detail'!N2416="","",'Support - Calculation Detail'!N2416)</f>
        <v>0</v>
      </c>
      <c r="P2416">
        <f>IF('Support - Calculation Detail'!O2416="","",'Support - Calculation Detail'!O2416)</f>
        <v>15676</v>
      </c>
      <c r="Q2416" t="b">
        <v>1</v>
      </c>
      <c r="R2416" t="str">
        <f t="shared" si="185"/>
        <v>6720011</v>
      </c>
      <c r="S2416" t="str">
        <f t="shared" si="186"/>
        <v>6720011-TF</v>
      </c>
      <c r="T2416" t="str">
        <f t="shared" si="187"/>
        <v>6720011-TF</v>
      </c>
      <c r="U2416" t="str">
        <f t="shared" si="188"/>
        <v>2</v>
      </c>
      <c r="V2416" t="str">
        <f t="shared" si="189"/>
        <v>TF</v>
      </c>
    </row>
    <row r="2417" spans="1:22" x14ac:dyDescent="0.35">
      <c r="A2417" t="str">
        <f>IF('Support - Calculation Detail'!A2417="","",LEFT('Support - Calculation Detail'!A2417,7)&amp;"-"&amp;RIGHT('Support - Calculation Detail'!A2417,2))</f>
        <v>6720011-UT</v>
      </c>
      <c r="B2417" t="str">
        <f>IF('Support - Calculation Detail'!C2417="","",'Support - Calculation Detail'!C2417)</f>
        <v>67</v>
      </c>
      <c r="C2417" t="str">
        <f>IF('Support - Calculation Detail'!B2417="","",'Support - Calculation Detail'!B2417)</f>
        <v>N</v>
      </c>
      <c r="D2417">
        <f>IF('Support - Calculation Detail'!D2417="","",'Support - Calculation Detail'!D2417)</f>
        <v>7698</v>
      </c>
      <c r="E2417">
        <f>IF('Support - Calculation Detail'!E2417="","",'Support - Calculation Detail'!E2417)</f>
        <v>0</v>
      </c>
      <c r="G2417">
        <f>IF('Support - Calculation Detail'!F2417="","",'Support - Calculation Detail'!F2417)</f>
        <v>7698</v>
      </c>
      <c r="H2417">
        <f>IF('Support - Calculation Detail'!G2417="","",'Support - Calculation Detail'!G2417)</f>
        <v>1.04</v>
      </c>
      <c r="I2417">
        <f>IF('Support - Calculation Detail'!H2417="","",'Support - Calculation Detail'!H2417)</f>
        <v>8006</v>
      </c>
      <c r="J2417">
        <f>IF('Support - Calculation Detail'!I2417="","",'Support - Calculation Detail'!I2417)</f>
        <v>0</v>
      </c>
      <c r="K2417">
        <f>IF('Support - Calculation Detail'!K2417="","",'Support - Calculation Detail'!K2417)</f>
        <v>8006</v>
      </c>
      <c r="L2417">
        <f>IF('Support - Calculation Detail'!L2417="","",'Support - Calculation Detail'!L2417)</f>
        <v>0</v>
      </c>
      <c r="M2417">
        <f>IF('Support - Calculation Detail'!M2417="","",'Support - Calculation Detail'!M2417)</f>
        <v>0</v>
      </c>
      <c r="N2417">
        <f>IF('Support - Calculation Detail'!N2417="","",'Support - Calculation Detail'!N2417)</f>
        <v>0</v>
      </c>
      <c r="P2417">
        <f>IF('Support - Calculation Detail'!O2417="","",'Support - Calculation Detail'!O2417)</f>
        <v>8006</v>
      </c>
      <c r="Q2417" t="b">
        <v>1</v>
      </c>
      <c r="R2417" t="str">
        <f t="shared" si="185"/>
        <v>6720011</v>
      </c>
      <c r="S2417" t="str">
        <f t="shared" si="186"/>
        <v>6720011-UT</v>
      </c>
      <c r="T2417" t="str">
        <f t="shared" si="187"/>
        <v>6720011-UT</v>
      </c>
      <c r="U2417" t="str">
        <f t="shared" si="188"/>
        <v>2</v>
      </c>
      <c r="V2417" t="str">
        <f t="shared" si="189"/>
        <v>UT</v>
      </c>
    </row>
    <row r="2418" spans="1:22" x14ac:dyDescent="0.35">
      <c r="A2418" t="str">
        <f>IF('Support - Calculation Detail'!A2418="","",LEFT('Support - Calculation Detail'!A2418,7)&amp;"-"&amp;RIGHT('Support - Calculation Detail'!A2418,2))</f>
        <v>6720012-TF</v>
      </c>
      <c r="B2418" t="str">
        <f>IF('Support - Calculation Detail'!C2418="","",'Support - Calculation Detail'!C2418)</f>
        <v>67</v>
      </c>
      <c r="C2418" t="str">
        <f>IF('Support - Calculation Detail'!B2418="","",'Support - Calculation Detail'!B2418)</f>
        <v>N</v>
      </c>
      <c r="D2418">
        <f>IF('Support - Calculation Detail'!D2418="","",'Support - Calculation Detail'!D2418)</f>
        <v>21269</v>
      </c>
      <c r="E2418">
        <f>IF('Support - Calculation Detail'!E2418="","",'Support - Calculation Detail'!E2418)</f>
        <v>0</v>
      </c>
      <c r="G2418">
        <f>IF('Support - Calculation Detail'!F2418="","",'Support - Calculation Detail'!F2418)</f>
        <v>21269</v>
      </c>
      <c r="H2418">
        <f>IF('Support - Calculation Detail'!G2418="","",'Support - Calculation Detail'!G2418)</f>
        <v>1.04</v>
      </c>
      <c r="I2418">
        <f>IF('Support - Calculation Detail'!H2418="","",'Support - Calculation Detail'!H2418)</f>
        <v>22120</v>
      </c>
      <c r="J2418">
        <f>IF('Support - Calculation Detail'!I2418="","",'Support - Calculation Detail'!I2418)</f>
        <v>0</v>
      </c>
      <c r="K2418">
        <f>IF('Support - Calculation Detail'!K2418="","",'Support - Calculation Detail'!K2418)</f>
        <v>22120</v>
      </c>
      <c r="L2418">
        <f>IF('Support - Calculation Detail'!L2418="","",'Support - Calculation Detail'!L2418)</f>
        <v>0</v>
      </c>
      <c r="M2418">
        <f>IF('Support - Calculation Detail'!M2418="","",'Support - Calculation Detail'!M2418)</f>
        <v>0</v>
      </c>
      <c r="N2418">
        <f>IF('Support - Calculation Detail'!N2418="","",'Support - Calculation Detail'!N2418)</f>
        <v>0</v>
      </c>
      <c r="P2418">
        <f>IF('Support - Calculation Detail'!O2418="","",'Support - Calculation Detail'!O2418)</f>
        <v>22120</v>
      </c>
      <c r="Q2418" t="b">
        <v>1</v>
      </c>
      <c r="R2418" t="str">
        <f t="shared" si="185"/>
        <v>6720012</v>
      </c>
      <c r="S2418" t="str">
        <f t="shared" si="186"/>
        <v>6720012-TF</v>
      </c>
      <c r="T2418" t="str">
        <f t="shared" si="187"/>
        <v>6720012-TF</v>
      </c>
      <c r="U2418" t="str">
        <f t="shared" si="188"/>
        <v>2</v>
      </c>
      <c r="V2418" t="str">
        <f t="shared" si="189"/>
        <v>TF</v>
      </c>
    </row>
    <row r="2419" spans="1:22" x14ac:dyDescent="0.35">
      <c r="A2419" t="str">
        <f>IF('Support - Calculation Detail'!A2419="","",LEFT('Support - Calculation Detail'!A2419,7)&amp;"-"&amp;RIGHT('Support - Calculation Detail'!A2419,2))</f>
        <v>6720012-UT</v>
      </c>
      <c r="B2419" t="str">
        <f>IF('Support - Calculation Detail'!C2419="","",'Support - Calculation Detail'!C2419)</f>
        <v>67</v>
      </c>
      <c r="C2419" t="str">
        <f>IF('Support - Calculation Detail'!B2419="","",'Support - Calculation Detail'!B2419)</f>
        <v>N</v>
      </c>
      <c r="D2419">
        <f>IF('Support - Calculation Detail'!D2419="","",'Support - Calculation Detail'!D2419)</f>
        <v>22090</v>
      </c>
      <c r="E2419">
        <f>IF('Support - Calculation Detail'!E2419="","",'Support - Calculation Detail'!E2419)</f>
        <v>0</v>
      </c>
      <c r="G2419">
        <f>IF('Support - Calculation Detail'!F2419="","",'Support - Calculation Detail'!F2419)</f>
        <v>22090</v>
      </c>
      <c r="H2419">
        <f>IF('Support - Calculation Detail'!G2419="","",'Support - Calculation Detail'!G2419)</f>
        <v>1.04</v>
      </c>
      <c r="I2419">
        <f>IF('Support - Calculation Detail'!H2419="","",'Support - Calculation Detail'!H2419)</f>
        <v>22974</v>
      </c>
      <c r="J2419">
        <f>IF('Support - Calculation Detail'!I2419="","",'Support - Calculation Detail'!I2419)</f>
        <v>0</v>
      </c>
      <c r="K2419">
        <f>IF('Support - Calculation Detail'!K2419="","",'Support - Calculation Detail'!K2419)</f>
        <v>22974</v>
      </c>
      <c r="L2419">
        <f>IF('Support - Calculation Detail'!L2419="","",'Support - Calculation Detail'!L2419)</f>
        <v>0</v>
      </c>
      <c r="M2419">
        <f>IF('Support - Calculation Detail'!M2419="","",'Support - Calculation Detail'!M2419)</f>
        <v>0</v>
      </c>
      <c r="N2419">
        <f>IF('Support - Calculation Detail'!N2419="","",'Support - Calculation Detail'!N2419)</f>
        <v>0</v>
      </c>
      <c r="P2419">
        <f>IF('Support - Calculation Detail'!O2419="","",'Support - Calculation Detail'!O2419)</f>
        <v>22974</v>
      </c>
      <c r="Q2419" t="b">
        <v>1</v>
      </c>
      <c r="R2419" t="str">
        <f t="shared" si="185"/>
        <v>6720012</v>
      </c>
      <c r="S2419" t="str">
        <f t="shared" si="186"/>
        <v>6720012-UT</v>
      </c>
      <c r="T2419" t="str">
        <f t="shared" si="187"/>
        <v>6720012-UT</v>
      </c>
      <c r="U2419" t="str">
        <f t="shared" si="188"/>
        <v>2</v>
      </c>
      <c r="V2419" t="str">
        <f t="shared" si="189"/>
        <v>UT</v>
      </c>
    </row>
    <row r="2420" spans="1:22" x14ac:dyDescent="0.35">
      <c r="A2420" t="str">
        <f>IF('Support - Calculation Detail'!A2420="","",LEFT('Support - Calculation Detail'!A2420,7)&amp;"-"&amp;RIGHT('Support - Calculation Detail'!A2420,2))</f>
        <v>6720013-TF</v>
      </c>
      <c r="B2420" t="str">
        <f>IF('Support - Calculation Detail'!C2420="","",'Support - Calculation Detail'!C2420)</f>
        <v>67</v>
      </c>
      <c r="C2420" t="str">
        <f>IF('Support - Calculation Detail'!B2420="","",'Support - Calculation Detail'!B2420)</f>
        <v>N</v>
      </c>
      <c r="D2420">
        <f>IF('Support - Calculation Detail'!D2420="","",'Support - Calculation Detail'!D2420)</f>
        <v>19559</v>
      </c>
      <c r="E2420">
        <f>IF('Support - Calculation Detail'!E2420="","",'Support - Calculation Detail'!E2420)</f>
        <v>0</v>
      </c>
      <c r="G2420">
        <f>IF('Support - Calculation Detail'!F2420="","",'Support - Calculation Detail'!F2420)</f>
        <v>19559</v>
      </c>
      <c r="H2420">
        <f>IF('Support - Calculation Detail'!G2420="","",'Support - Calculation Detail'!G2420)</f>
        <v>1.04</v>
      </c>
      <c r="I2420">
        <f>IF('Support - Calculation Detail'!H2420="","",'Support - Calculation Detail'!H2420)</f>
        <v>20341</v>
      </c>
      <c r="J2420">
        <f>IF('Support - Calculation Detail'!I2420="","",'Support - Calculation Detail'!I2420)</f>
        <v>0</v>
      </c>
      <c r="K2420">
        <f>IF('Support - Calculation Detail'!K2420="","",'Support - Calculation Detail'!K2420)</f>
        <v>20341</v>
      </c>
      <c r="L2420">
        <f>IF('Support - Calculation Detail'!L2420="","",'Support - Calculation Detail'!L2420)</f>
        <v>0</v>
      </c>
      <c r="M2420">
        <f>IF('Support - Calculation Detail'!M2420="","",'Support - Calculation Detail'!M2420)</f>
        <v>0</v>
      </c>
      <c r="N2420">
        <f>IF('Support - Calculation Detail'!N2420="","",'Support - Calculation Detail'!N2420)</f>
        <v>0</v>
      </c>
      <c r="P2420">
        <f>IF('Support - Calculation Detail'!O2420="","",'Support - Calculation Detail'!O2420)</f>
        <v>20341</v>
      </c>
      <c r="Q2420" t="b">
        <v>1</v>
      </c>
      <c r="R2420" t="str">
        <f t="shared" si="185"/>
        <v>6720013</v>
      </c>
      <c r="S2420" t="str">
        <f t="shared" si="186"/>
        <v>6720013-TF</v>
      </c>
      <c r="T2420" t="str">
        <f t="shared" si="187"/>
        <v>6720013-TF</v>
      </c>
      <c r="U2420" t="str">
        <f t="shared" si="188"/>
        <v>2</v>
      </c>
      <c r="V2420" t="str">
        <f t="shared" si="189"/>
        <v>TF</v>
      </c>
    </row>
    <row r="2421" spans="1:22" x14ac:dyDescent="0.35">
      <c r="A2421" t="str">
        <f>IF('Support - Calculation Detail'!A2421="","",LEFT('Support - Calculation Detail'!A2421,7)&amp;"-"&amp;RIGHT('Support - Calculation Detail'!A2421,2))</f>
        <v>6720013-UT</v>
      </c>
      <c r="B2421" t="str">
        <f>IF('Support - Calculation Detail'!C2421="","",'Support - Calculation Detail'!C2421)</f>
        <v>67</v>
      </c>
      <c r="C2421" t="str">
        <f>IF('Support - Calculation Detail'!B2421="","",'Support - Calculation Detail'!B2421)</f>
        <v>N</v>
      </c>
      <c r="D2421">
        <f>IF('Support - Calculation Detail'!D2421="","",'Support - Calculation Detail'!D2421)</f>
        <v>33523</v>
      </c>
      <c r="E2421">
        <f>IF('Support - Calculation Detail'!E2421="","",'Support - Calculation Detail'!E2421)</f>
        <v>0</v>
      </c>
      <c r="G2421">
        <f>IF('Support - Calculation Detail'!F2421="","",'Support - Calculation Detail'!F2421)</f>
        <v>33523</v>
      </c>
      <c r="H2421">
        <f>IF('Support - Calculation Detail'!G2421="","",'Support - Calculation Detail'!G2421)</f>
        <v>1.04</v>
      </c>
      <c r="I2421">
        <f>IF('Support - Calculation Detail'!H2421="","",'Support - Calculation Detail'!H2421)</f>
        <v>34864</v>
      </c>
      <c r="J2421">
        <f>IF('Support - Calculation Detail'!I2421="","",'Support - Calculation Detail'!I2421)</f>
        <v>0</v>
      </c>
      <c r="K2421">
        <f>IF('Support - Calculation Detail'!K2421="","",'Support - Calculation Detail'!K2421)</f>
        <v>34864</v>
      </c>
      <c r="L2421">
        <f>IF('Support - Calculation Detail'!L2421="","",'Support - Calculation Detail'!L2421)</f>
        <v>0</v>
      </c>
      <c r="M2421">
        <f>IF('Support - Calculation Detail'!M2421="","",'Support - Calculation Detail'!M2421)</f>
        <v>0</v>
      </c>
      <c r="N2421">
        <f>IF('Support - Calculation Detail'!N2421="","",'Support - Calculation Detail'!N2421)</f>
        <v>0</v>
      </c>
      <c r="P2421">
        <f>IF('Support - Calculation Detail'!O2421="","",'Support - Calculation Detail'!O2421)</f>
        <v>34864</v>
      </c>
      <c r="Q2421" t="b">
        <v>1</v>
      </c>
      <c r="R2421" t="str">
        <f t="shared" si="185"/>
        <v>6720013</v>
      </c>
      <c r="S2421" t="str">
        <f t="shared" si="186"/>
        <v>6720013-UT</v>
      </c>
      <c r="T2421" t="str">
        <f t="shared" si="187"/>
        <v>6720013-UT</v>
      </c>
      <c r="U2421" t="str">
        <f t="shared" si="188"/>
        <v>2</v>
      </c>
      <c r="V2421" t="str">
        <f t="shared" si="189"/>
        <v>UT</v>
      </c>
    </row>
    <row r="2422" spans="1:22" x14ac:dyDescent="0.35">
      <c r="A2422" t="str">
        <f>IF('Support - Calculation Detail'!A2422="","",LEFT('Support - Calculation Detail'!A2422,7)&amp;"-"&amp;RIGHT('Support - Calculation Detail'!A2422,2))</f>
        <v>6750192-UT</v>
      </c>
      <c r="B2422" t="str">
        <f>IF('Support - Calculation Detail'!C2422="","",'Support - Calculation Detail'!C2422)</f>
        <v>67</v>
      </c>
      <c r="C2422" t="str">
        <f>IF('Support - Calculation Detail'!B2422="","",'Support - Calculation Detail'!B2422)</f>
        <v>N</v>
      </c>
      <c r="D2422">
        <f>IF('Support - Calculation Detail'!D2422="","",'Support - Calculation Detail'!D2422)</f>
        <v>70870</v>
      </c>
      <c r="E2422">
        <f>IF('Support - Calculation Detail'!E2422="","",'Support - Calculation Detail'!E2422)</f>
        <v>0</v>
      </c>
      <c r="G2422">
        <f>IF('Support - Calculation Detail'!F2422="","",'Support - Calculation Detail'!F2422)</f>
        <v>70870</v>
      </c>
      <c r="H2422">
        <f>IF('Support - Calculation Detail'!G2422="","",'Support - Calculation Detail'!G2422)</f>
        <v>1.04</v>
      </c>
      <c r="I2422">
        <f>IF('Support - Calculation Detail'!H2422="","",'Support - Calculation Detail'!H2422)</f>
        <v>73705</v>
      </c>
      <c r="J2422">
        <f>IF('Support - Calculation Detail'!I2422="","",'Support - Calculation Detail'!I2422)</f>
        <v>0</v>
      </c>
      <c r="K2422">
        <f>IF('Support - Calculation Detail'!K2422="","",'Support - Calculation Detail'!K2422)</f>
        <v>73705</v>
      </c>
      <c r="L2422">
        <f>IF('Support - Calculation Detail'!L2422="","",'Support - Calculation Detail'!L2422)</f>
        <v>0</v>
      </c>
      <c r="M2422">
        <f>IF('Support - Calculation Detail'!M2422="","",'Support - Calculation Detail'!M2422)</f>
        <v>0</v>
      </c>
      <c r="N2422">
        <f>IF('Support - Calculation Detail'!N2422="","",'Support - Calculation Detail'!N2422)</f>
        <v>0</v>
      </c>
      <c r="P2422">
        <f>IF('Support - Calculation Detail'!O2422="","",'Support - Calculation Detail'!O2422)</f>
        <v>73705</v>
      </c>
      <c r="Q2422" t="b">
        <v>1</v>
      </c>
      <c r="R2422" t="str">
        <f t="shared" si="185"/>
        <v>6750192</v>
      </c>
      <c r="S2422" t="str">
        <f t="shared" si="186"/>
        <v>6750192-UT</v>
      </c>
      <c r="T2422" t="str">
        <f t="shared" si="187"/>
        <v>6750192-UT</v>
      </c>
      <c r="U2422" t="str">
        <f t="shared" si="188"/>
        <v>5</v>
      </c>
      <c r="V2422" t="str">
        <f t="shared" si="189"/>
        <v>UT</v>
      </c>
    </row>
    <row r="2423" spans="1:22" x14ac:dyDescent="0.35">
      <c r="A2423" t="str">
        <f>IF('Support - Calculation Detail'!A2423="","",LEFT('Support - Calculation Detail'!A2423,7)&amp;"-"&amp;RIGHT('Support - Calculation Detail'!A2423,2))</f>
        <v>6750193-UT</v>
      </c>
      <c r="B2423" t="str">
        <f>IF('Support - Calculation Detail'!C2423="","",'Support - Calculation Detail'!C2423)</f>
        <v>67</v>
      </c>
      <c r="C2423" t="str">
        <f>IF('Support - Calculation Detail'!B2423="","",'Support - Calculation Detail'!B2423)</f>
        <v>N</v>
      </c>
      <c r="D2423">
        <f>IF('Support - Calculation Detail'!D2423="","",'Support - Calculation Detail'!D2423)</f>
        <v>772561</v>
      </c>
      <c r="E2423">
        <f>IF('Support - Calculation Detail'!E2423="","",'Support - Calculation Detail'!E2423)</f>
        <v>0</v>
      </c>
      <c r="G2423">
        <f>IF('Support - Calculation Detail'!F2423="","",'Support - Calculation Detail'!F2423)</f>
        <v>772561</v>
      </c>
      <c r="H2423">
        <f>IF('Support - Calculation Detail'!G2423="","",'Support - Calculation Detail'!G2423)</f>
        <v>1.04</v>
      </c>
      <c r="I2423">
        <f>IF('Support - Calculation Detail'!H2423="","",'Support - Calculation Detail'!H2423)</f>
        <v>803463</v>
      </c>
      <c r="J2423">
        <f>IF('Support - Calculation Detail'!I2423="","",'Support - Calculation Detail'!I2423)</f>
        <v>0</v>
      </c>
      <c r="K2423">
        <f>IF('Support - Calculation Detail'!K2423="","",'Support - Calculation Detail'!K2423)</f>
        <v>803463</v>
      </c>
      <c r="L2423">
        <f>IF('Support - Calculation Detail'!L2423="","",'Support - Calculation Detail'!L2423)</f>
        <v>0</v>
      </c>
      <c r="M2423">
        <f>IF('Support - Calculation Detail'!M2423="","",'Support - Calculation Detail'!M2423)</f>
        <v>0</v>
      </c>
      <c r="N2423">
        <f>IF('Support - Calculation Detail'!N2423="","",'Support - Calculation Detail'!N2423)</f>
        <v>0</v>
      </c>
      <c r="P2423">
        <f>IF('Support - Calculation Detail'!O2423="","",'Support - Calculation Detail'!O2423)</f>
        <v>803463</v>
      </c>
      <c r="Q2423" t="b">
        <v>1</v>
      </c>
      <c r="R2423" t="str">
        <f t="shared" si="185"/>
        <v>6750193</v>
      </c>
      <c r="S2423" t="str">
        <f t="shared" si="186"/>
        <v>6750193-UT</v>
      </c>
      <c r="T2423" t="str">
        <f t="shared" si="187"/>
        <v>6750193-UT</v>
      </c>
      <c r="U2423" t="str">
        <f t="shared" si="188"/>
        <v>5</v>
      </c>
      <c r="V2423" t="str">
        <f t="shared" si="189"/>
        <v>UT</v>
      </c>
    </row>
    <row r="2424" spans="1:22" x14ac:dyDescent="0.35">
      <c r="A2424" t="str">
        <f>IF('Support - Calculation Detail'!A2424="","",LEFT('Support - Calculation Detail'!A2424,7)&amp;"-"&amp;RIGHT('Support - Calculation Detail'!A2424,2))</f>
        <v>6760337-UT</v>
      </c>
      <c r="B2424" t="str">
        <f>IF('Support - Calculation Detail'!C2424="","",'Support - Calculation Detail'!C2424)</f>
        <v>67</v>
      </c>
      <c r="C2424" t="str">
        <f>IF('Support - Calculation Detail'!B2424="","",'Support - Calculation Detail'!B2424)</f>
        <v>N</v>
      </c>
      <c r="D2424">
        <f>IF('Support - Calculation Detail'!D2424="","",'Support - Calculation Detail'!D2424)</f>
        <v>590860</v>
      </c>
      <c r="E2424">
        <f>IF('Support - Calculation Detail'!E2424="","",'Support - Calculation Detail'!E2424)</f>
        <v>0</v>
      </c>
      <c r="G2424">
        <f>IF('Support - Calculation Detail'!F2424="","",'Support - Calculation Detail'!F2424)</f>
        <v>590860</v>
      </c>
      <c r="H2424">
        <f>IF('Support - Calculation Detail'!G2424="","",'Support - Calculation Detail'!G2424)</f>
        <v>1.04</v>
      </c>
      <c r="I2424">
        <f>IF('Support - Calculation Detail'!H2424="","",'Support - Calculation Detail'!H2424)</f>
        <v>614494</v>
      </c>
      <c r="J2424">
        <f>IF('Support - Calculation Detail'!I2424="","",'Support - Calculation Detail'!I2424)</f>
        <v>0</v>
      </c>
      <c r="K2424">
        <f>IF('Support - Calculation Detail'!K2424="","",'Support - Calculation Detail'!K2424)</f>
        <v>614494</v>
      </c>
      <c r="L2424">
        <f>IF('Support - Calculation Detail'!L2424="","",'Support - Calculation Detail'!L2424)</f>
        <v>0</v>
      </c>
      <c r="M2424">
        <f>IF('Support - Calculation Detail'!M2424="","",'Support - Calculation Detail'!M2424)</f>
        <v>0</v>
      </c>
      <c r="N2424">
        <f>IF('Support - Calculation Detail'!N2424="","",'Support - Calculation Detail'!N2424)</f>
        <v>0</v>
      </c>
      <c r="P2424">
        <f>IF('Support - Calculation Detail'!O2424="","",'Support - Calculation Detail'!O2424)</f>
        <v>614494</v>
      </c>
      <c r="Q2424" t="b">
        <v>1</v>
      </c>
      <c r="R2424" t="str">
        <f t="shared" si="185"/>
        <v>6760337</v>
      </c>
      <c r="S2424" t="str">
        <f t="shared" si="186"/>
        <v>6760337-UT</v>
      </c>
      <c r="T2424" t="str">
        <f t="shared" si="187"/>
        <v>6760337-UT</v>
      </c>
      <c r="U2424" t="str">
        <f t="shared" si="188"/>
        <v>6</v>
      </c>
      <c r="V2424" t="str">
        <f t="shared" si="189"/>
        <v>UT</v>
      </c>
    </row>
    <row r="2425" spans="1:22" x14ac:dyDescent="0.35">
      <c r="A2425" t="str">
        <f>IF('Support - Calculation Detail'!A2425="","",LEFT('Support - Calculation Detail'!A2425,7)&amp;"-"&amp;RIGHT('Support - Calculation Detail'!A2425,2))</f>
        <v>6730404-UT</v>
      </c>
      <c r="B2425" t="str">
        <f>IF('Support - Calculation Detail'!C2425="","",'Support - Calculation Detail'!C2425)</f>
        <v>67</v>
      </c>
      <c r="C2425" t="str">
        <f>IF('Support - Calculation Detail'!B2425="","",'Support - Calculation Detail'!B2425)</f>
        <v>N</v>
      </c>
      <c r="D2425">
        <f>IF('Support - Calculation Detail'!D2425="","",'Support - Calculation Detail'!D2425)</f>
        <v>4228999</v>
      </c>
      <c r="E2425">
        <f>IF('Support - Calculation Detail'!E2425="","",'Support - Calculation Detail'!E2425)</f>
        <v>0</v>
      </c>
      <c r="G2425">
        <f>IF('Support - Calculation Detail'!F2425="","",'Support - Calculation Detail'!F2425)</f>
        <v>4228999</v>
      </c>
      <c r="H2425">
        <f>IF('Support - Calculation Detail'!G2425="","",'Support - Calculation Detail'!G2425)</f>
        <v>1.04</v>
      </c>
      <c r="I2425">
        <f>IF('Support - Calculation Detail'!H2425="","",'Support - Calculation Detail'!H2425)</f>
        <v>4398159</v>
      </c>
      <c r="J2425">
        <f>IF('Support - Calculation Detail'!I2425="","",'Support - Calculation Detail'!I2425)</f>
        <v>0</v>
      </c>
      <c r="K2425">
        <f>IF('Support - Calculation Detail'!K2425="","",'Support - Calculation Detail'!K2425)</f>
        <v>4398159</v>
      </c>
      <c r="L2425">
        <f>IF('Support - Calculation Detail'!L2425="","",'Support - Calculation Detail'!L2425)</f>
        <v>169043</v>
      </c>
      <c r="M2425">
        <f>IF('Support - Calculation Detail'!M2425="","",'Support - Calculation Detail'!M2425)</f>
        <v>0</v>
      </c>
      <c r="N2425">
        <f>IF('Support - Calculation Detail'!N2425="","",'Support - Calculation Detail'!N2425)</f>
        <v>0</v>
      </c>
      <c r="P2425">
        <f>IF('Support - Calculation Detail'!O2425="","",'Support - Calculation Detail'!O2425)</f>
        <v>4567202</v>
      </c>
      <c r="Q2425" t="b">
        <v>1</v>
      </c>
      <c r="R2425" t="str">
        <f t="shared" si="185"/>
        <v>6730404</v>
      </c>
      <c r="S2425" t="str">
        <f t="shared" si="186"/>
        <v>6730404-UT</v>
      </c>
      <c r="T2425" t="str">
        <f t="shared" si="187"/>
        <v>6730404-UT</v>
      </c>
      <c r="U2425" t="str">
        <f t="shared" si="188"/>
        <v>3</v>
      </c>
      <c r="V2425" t="str">
        <f t="shared" si="189"/>
        <v>UT</v>
      </c>
    </row>
    <row r="2426" spans="1:22" x14ac:dyDescent="0.35">
      <c r="A2426" t="str">
        <f>IF('Support - Calculation Detail'!A2426="","",LEFT('Support - Calculation Detail'!A2426,7)&amp;"-"&amp;RIGHT('Support - Calculation Detail'!A2426,2))</f>
        <v>6730843-UT</v>
      </c>
      <c r="B2426" t="str">
        <f>IF('Support - Calculation Detail'!C2426="","",'Support - Calculation Detail'!C2426)</f>
        <v>67</v>
      </c>
      <c r="C2426" t="str">
        <f>IF('Support - Calculation Detail'!B2426="","",'Support - Calculation Detail'!B2426)</f>
        <v>N</v>
      </c>
      <c r="D2426">
        <f>IF('Support - Calculation Detail'!D2426="","",'Support - Calculation Detail'!D2426)</f>
        <v>175345</v>
      </c>
      <c r="E2426">
        <f>IF('Support - Calculation Detail'!E2426="","",'Support - Calculation Detail'!E2426)</f>
        <v>0</v>
      </c>
      <c r="G2426">
        <f>IF('Support - Calculation Detail'!F2426="","",'Support - Calculation Detail'!F2426)</f>
        <v>175345</v>
      </c>
      <c r="H2426">
        <f>IF('Support - Calculation Detail'!G2426="","",'Support - Calculation Detail'!G2426)</f>
        <v>1.04</v>
      </c>
      <c r="I2426">
        <f>IF('Support - Calculation Detail'!H2426="","",'Support - Calculation Detail'!H2426)</f>
        <v>182359</v>
      </c>
      <c r="J2426">
        <f>IF('Support - Calculation Detail'!I2426="","",'Support - Calculation Detail'!I2426)</f>
        <v>0</v>
      </c>
      <c r="K2426">
        <f>IF('Support - Calculation Detail'!K2426="","",'Support - Calculation Detail'!K2426)</f>
        <v>182359</v>
      </c>
      <c r="L2426">
        <f>IF('Support - Calculation Detail'!L2426="","",'Support - Calculation Detail'!L2426)</f>
        <v>0</v>
      </c>
      <c r="M2426">
        <f>IF('Support - Calculation Detail'!M2426="","",'Support - Calculation Detail'!M2426)</f>
        <v>0</v>
      </c>
      <c r="N2426">
        <f>IF('Support - Calculation Detail'!N2426="","",'Support - Calculation Detail'!N2426)</f>
        <v>0</v>
      </c>
      <c r="P2426">
        <f>IF('Support - Calculation Detail'!O2426="","",'Support - Calculation Detail'!O2426)</f>
        <v>182359</v>
      </c>
      <c r="Q2426" t="b">
        <v>1</v>
      </c>
      <c r="R2426" t="str">
        <f t="shared" si="185"/>
        <v>6730843</v>
      </c>
      <c r="S2426" t="str">
        <f t="shared" si="186"/>
        <v>6730843-UT</v>
      </c>
      <c r="T2426" t="str">
        <f t="shared" si="187"/>
        <v>6730843-UT</v>
      </c>
      <c r="U2426" t="str">
        <f t="shared" si="188"/>
        <v>3</v>
      </c>
      <c r="V2426" t="str">
        <f t="shared" si="189"/>
        <v>UT</v>
      </c>
    </row>
    <row r="2427" spans="1:22" x14ac:dyDescent="0.35">
      <c r="A2427" t="str">
        <f>IF('Support - Calculation Detail'!A2427="","",LEFT('Support - Calculation Detail'!A2427,7)&amp;"-"&amp;RIGHT('Support - Calculation Detail'!A2427,2))</f>
        <v>6730844-UT</v>
      </c>
      <c r="B2427" t="str">
        <f>IF('Support - Calculation Detail'!C2427="","",'Support - Calculation Detail'!C2427)</f>
        <v>67</v>
      </c>
      <c r="C2427" t="str">
        <f>IF('Support - Calculation Detail'!B2427="","",'Support - Calculation Detail'!B2427)</f>
        <v>N</v>
      </c>
      <c r="D2427">
        <f>IF('Support - Calculation Detail'!D2427="","",'Support - Calculation Detail'!D2427)</f>
        <v>435003</v>
      </c>
      <c r="E2427">
        <f>IF('Support - Calculation Detail'!E2427="","",'Support - Calculation Detail'!E2427)</f>
        <v>0</v>
      </c>
      <c r="G2427">
        <f>IF('Support - Calculation Detail'!F2427="","",'Support - Calculation Detail'!F2427)</f>
        <v>435003</v>
      </c>
      <c r="H2427">
        <f>IF('Support - Calculation Detail'!G2427="","",'Support - Calculation Detail'!G2427)</f>
        <v>1.04</v>
      </c>
      <c r="I2427">
        <f>IF('Support - Calculation Detail'!H2427="","",'Support - Calculation Detail'!H2427)</f>
        <v>452403</v>
      </c>
      <c r="J2427">
        <f>IF('Support - Calculation Detail'!I2427="","",'Support - Calculation Detail'!I2427)</f>
        <v>0</v>
      </c>
      <c r="K2427">
        <f>IF('Support - Calculation Detail'!K2427="","",'Support - Calculation Detail'!K2427)</f>
        <v>452403</v>
      </c>
      <c r="L2427">
        <f>IF('Support - Calculation Detail'!L2427="","",'Support - Calculation Detail'!L2427)</f>
        <v>44368</v>
      </c>
      <c r="M2427">
        <f>IF('Support - Calculation Detail'!M2427="","",'Support - Calculation Detail'!M2427)</f>
        <v>0</v>
      </c>
      <c r="N2427">
        <f>IF('Support - Calculation Detail'!N2427="","",'Support - Calculation Detail'!N2427)</f>
        <v>0</v>
      </c>
      <c r="P2427">
        <f>IF('Support - Calculation Detail'!O2427="","",'Support - Calculation Detail'!O2427)</f>
        <v>496771</v>
      </c>
      <c r="Q2427" t="b">
        <v>1</v>
      </c>
      <c r="R2427" t="str">
        <f t="shared" si="185"/>
        <v>6730844</v>
      </c>
      <c r="S2427" t="str">
        <f t="shared" si="186"/>
        <v>6730844-UT</v>
      </c>
      <c r="T2427" t="str">
        <f t="shared" si="187"/>
        <v>6730844-UT</v>
      </c>
      <c r="U2427" t="str">
        <f t="shared" si="188"/>
        <v>3</v>
      </c>
      <c r="V2427" t="str">
        <f t="shared" si="189"/>
        <v>UT</v>
      </c>
    </row>
    <row r="2428" spans="1:22" x14ac:dyDescent="0.35">
      <c r="A2428" t="str">
        <f>IF('Support - Calculation Detail'!A2428="","",LEFT('Support - Calculation Detail'!A2428,7)&amp;"-"&amp;RIGHT('Support - Calculation Detail'!A2428,2))</f>
        <v>6730845-UT</v>
      </c>
      <c r="B2428" t="str">
        <f>IF('Support - Calculation Detail'!C2428="","",'Support - Calculation Detail'!C2428)</f>
        <v>67</v>
      </c>
      <c r="C2428" t="str">
        <f>IF('Support - Calculation Detail'!B2428="","",'Support - Calculation Detail'!B2428)</f>
        <v>N</v>
      </c>
      <c r="D2428">
        <f>IF('Support - Calculation Detail'!D2428="","",'Support - Calculation Detail'!D2428)</f>
        <v>236123</v>
      </c>
      <c r="E2428">
        <f>IF('Support - Calculation Detail'!E2428="","",'Support - Calculation Detail'!E2428)</f>
        <v>0</v>
      </c>
      <c r="G2428">
        <f>IF('Support - Calculation Detail'!F2428="","",'Support - Calculation Detail'!F2428)</f>
        <v>236123</v>
      </c>
      <c r="H2428">
        <f>IF('Support - Calculation Detail'!G2428="","",'Support - Calculation Detail'!G2428)</f>
        <v>1.04</v>
      </c>
      <c r="I2428">
        <f>IF('Support - Calculation Detail'!H2428="","",'Support - Calculation Detail'!H2428)</f>
        <v>245568</v>
      </c>
      <c r="J2428">
        <f>IF('Support - Calculation Detail'!I2428="","",'Support - Calculation Detail'!I2428)</f>
        <v>0</v>
      </c>
      <c r="K2428">
        <f>IF('Support - Calculation Detail'!K2428="","",'Support - Calculation Detail'!K2428)</f>
        <v>245568</v>
      </c>
      <c r="L2428">
        <f>IF('Support - Calculation Detail'!L2428="","",'Support - Calculation Detail'!L2428)</f>
        <v>11769</v>
      </c>
      <c r="M2428">
        <f>IF('Support - Calculation Detail'!M2428="","",'Support - Calculation Detail'!M2428)</f>
        <v>0</v>
      </c>
      <c r="N2428">
        <f>IF('Support - Calculation Detail'!N2428="","",'Support - Calculation Detail'!N2428)</f>
        <v>0</v>
      </c>
      <c r="P2428">
        <f>IF('Support - Calculation Detail'!O2428="","",'Support - Calculation Detail'!O2428)</f>
        <v>257337</v>
      </c>
      <c r="Q2428" t="b">
        <v>1</v>
      </c>
      <c r="R2428" t="str">
        <f t="shared" si="185"/>
        <v>6730845</v>
      </c>
      <c r="S2428" t="str">
        <f t="shared" si="186"/>
        <v>6730845-UT</v>
      </c>
      <c r="T2428" t="str">
        <f t="shared" si="187"/>
        <v>6730845-UT</v>
      </c>
      <c r="U2428" t="str">
        <f t="shared" si="188"/>
        <v>3</v>
      </c>
      <c r="V2428" t="str">
        <f t="shared" si="189"/>
        <v>UT</v>
      </c>
    </row>
    <row r="2429" spans="1:22" x14ac:dyDescent="0.35">
      <c r="A2429" t="str">
        <f>IF('Support - Calculation Detail'!A2429="","",LEFT('Support - Calculation Detail'!A2429,7)&amp;"-"&amp;RIGHT('Support - Calculation Detail'!A2429,2))</f>
        <v>6730846-UT</v>
      </c>
      <c r="B2429" t="str">
        <f>IF('Support - Calculation Detail'!C2429="","",'Support - Calculation Detail'!C2429)</f>
        <v>67</v>
      </c>
      <c r="C2429" t="str">
        <f>IF('Support - Calculation Detail'!B2429="","",'Support - Calculation Detail'!B2429)</f>
        <v>N</v>
      </c>
      <c r="D2429">
        <f>IF('Support - Calculation Detail'!D2429="","",'Support - Calculation Detail'!D2429)</f>
        <v>53572</v>
      </c>
      <c r="E2429">
        <f>IF('Support - Calculation Detail'!E2429="","",'Support - Calculation Detail'!E2429)</f>
        <v>0</v>
      </c>
      <c r="G2429">
        <f>IF('Support - Calculation Detail'!F2429="","",'Support - Calculation Detail'!F2429)</f>
        <v>53572</v>
      </c>
      <c r="H2429">
        <f>IF('Support - Calculation Detail'!G2429="","",'Support - Calculation Detail'!G2429)</f>
        <v>1.04</v>
      </c>
      <c r="I2429">
        <f>IF('Support - Calculation Detail'!H2429="","",'Support - Calculation Detail'!H2429)</f>
        <v>55715</v>
      </c>
      <c r="J2429">
        <f>IF('Support - Calculation Detail'!I2429="","",'Support - Calculation Detail'!I2429)</f>
        <v>0</v>
      </c>
      <c r="K2429">
        <f>IF('Support - Calculation Detail'!K2429="","",'Support - Calculation Detail'!K2429)</f>
        <v>55715</v>
      </c>
      <c r="L2429">
        <f>IF('Support - Calculation Detail'!L2429="","",'Support - Calculation Detail'!L2429)</f>
        <v>0</v>
      </c>
      <c r="M2429">
        <f>IF('Support - Calculation Detail'!M2429="","",'Support - Calculation Detail'!M2429)</f>
        <v>0</v>
      </c>
      <c r="N2429">
        <f>IF('Support - Calculation Detail'!N2429="","",'Support - Calculation Detail'!N2429)</f>
        <v>0</v>
      </c>
      <c r="P2429">
        <f>IF('Support - Calculation Detail'!O2429="","",'Support - Calculation Detail'!O2429)</f>
        <v>55715</v>
      </c>
      <c r="Q2429" t="b">
        <v>1</v>
      </c>
      <c r="R2429" t="str">
        <f t="shared" si="185"/>
        <v>6730846</v>
      </c>
      <c r="S2429" t="str">
        <f t="shared" si="186"/>
        <v>6730846-UT</v>
      </c>
      <c r="T2429" t="str">
        <f t="shared" si="187"/>
        <v>6730846-UT</v>
      </c>
      <c r="U2429" t="str">
        <f t="shared" si="188"/>
        <v>3</v>
      </c>
      <c r="V2429" t="str">
        <f t="shared" si="189"/>
        <v>UT</v>
      </c>
    </row>
    <row r="2430" spans="1:22" x14ac:dyDescent="0.35">
      <c r="A2430" t="str">
        <f>IF('Support - Calculation Detail'!A2430="","",LEFT('Support - Calculation Detail'!A2430,7)&amp;"-"&amp;RIGHT('Support - Calculation Detail'!A2430,2))</f>
        <v>6730965-UT</v>
      </c>
      <c r="B2430" t="str">
        <f>IF('Support - Calculation Detail'!C2430="","",'Support - Calculation Detail'!C2430)</f>
        <v>67</v>
      </c>
      <c r="C2430" t="str">
        <f>IF('Support - Calculation Detail'!B2430="","",'Support - Calculation Detail'!B2430)</f>
        <v>N</v>
      </c>
      <c r="D2430">
        <f>IF('Support - Calculation Detail'!D2430="","",'Support - Calculation Detail'!D2430)</f>
        <v>62890</v>
      </c>
      <c r="E2430">
        <f>IF('Support - Calculation Detail'!E2430="","",'Support - Calculation Detail'!E2430)</f>
        <v>0</v>
      </c>
      <c r="G2430">
        <f>IF('Support - Calculation Detail'!F2430="","",'Support - Calculation Detail'!F2430)</f>
        <v>62890</v>
      </c>
      <c r="H2430">
        <f>IF('Support - Calculation Detail'!G2430="","",'Support - Calculation Detail'!G2430)</f>
        <v>1.04</v>
      </c>
      <c r="I2430">
        <f>IF('Support - Calculation Detail'!H2430="","",'Support - Calculation Detail'!H2430)</f>
        <v>65406</v>
      </c>
      <c r="J2430">
        <f>IF('Support - Calculation Detail'!I2430="","",'Support - Calculation Detail'!I2430)</f>
        <v>0</v>
      </c>
      <c r="K2430">
        <f>IF('Support - Calculation Detail'!K2430="","",'Support - Calculation Detail'!K2430)</f>
        <v>65406</v>
      </c>
      <c r="L2430">
        <f>IF('Support - Calculation Detail'!L2430="","",'Support - Calculation Detail'!L2430)</f>
        <v>0</v>
      </c>
      <c r="M2430">
        <f>IF('Support - Calculation Detail'!M2430="","",'Support - Calculation Detail'!M2430)</f>
        <v>0</v>
      </c>
      <c r="N2430">
        <f>IF('Support - Calculation Detail'!N2430="","",'Support - Calculation Detail'!N2430)</f>
        <v>0</v>
      </c>
      <c r="P2430">
        <f>IF('Support - Calculation Detail'!O2430="","",'Support - Calculation Detail'!O2430)</f>
        <v>65406</v>
      </c>
      <c r="Q2430" t="b">
        <v>1</v>
      </c>
      <c r="R2430" t="str">
        <f t="shared" si="185"/>
        <v>6730965</v>
      </c>
      <c r="S2430" t="str">
        <f t="shared" si="186"/>
        <v>6730965-UT</v>
      </c>
      <c r="T2430" t="str">
        <f t="shared" si="187"/>
        <v>6730965-UT</v>
      </c>
      <c r="U2430" t="str">
        <f t="shared" si="188"/>
        <v>3</v>
      </c>
      <c r="V2430" t="str">
        <f t="shared" si="189"/>
        <v>UT</v>
      </c>
    </row>
    <row r="2431" spans="1:22" x14ac:dyDescent="0.35">
      <c r="A2431" t="str">
        <f>IF('Support - Calculation Detail'!A2431="","",LEFT('Support - Calculation Detail'!A2431,7)&amp;"-"&amp;RIGHT('Support - Calculation Detail'!A2431,2))</f>
        <v>6760976-UT</v>
      </c>
      <c r="B2431" t="str">
        <f>IF('Support - Calculation Detail'!C2431="","",'Support - Calculation Detail'!C2431)</f>
        <v>67</v>
      </c>
      <c r="C2431" t="str">
        <f>IF('Support - Calculation Detail'!B2431="","",'Support - Calculation Detail'!B2431)</f>
        <v>N</v>
      </c>
      <c r="D2431">
        <f>IF('Support - Calculation Detail'!D2431="","",'Support - Calculation Detail'!D2431)</f>
        <v>110489</v>
      </c>
      <c r="E2431">
        <f>IF('Support - Calculation Detail'!E2431="","",'Support - Calculation Detail'!E2431)</f>
        <v>0</v>
      </c>
      <c r="G2431">
        <f>IF('Support - Calculation Detail'!F2431="","",'Support - Calculation Detail'!F2431)</f>
        <v>110489</v>
      </c>
      <c r="H2431">
        <f>IF('Support - Calculation Detail'!G2431="","",'Support - Calculation Detail'!G2431)</f>
        <v>1.04</v>
      </c>
      <c r="I2431">
        <f>IF('Support - Calculation Detail'!H2431="","",'Support - Calculation Detail'!H2431)</f>
        <v>114909</v>
      </c>
      <c r="J2431">
        <f>IF('Support - Calculation Detail'!I2431="","",'Support - Calculation Detail'!I2431)</f>
        <v>0</v>
      </c>
      <c r="K2431">
        <f>IF('Support - Calculation Detail'!K2431="","",'Support - Calculation Detail'!K2431)</f>
        <v>114909</v>
      </c>
      <c r="L2431">
        <f>IF('Support - Calculation Detail'!L2431="","",'Support - Calculation Detail'!L2431)</f>
        <v>0</v>
      </c>
      <c r="M2431">
        <f>IF('Support - Calculation Detail'!M2431="","",'Support - Calculation Detail'!M2431)</f>
        <v>0</v>
      </c>
      <c r="N2431">
        <f>IF('Support - Calculation Detail'!N2431="","",'Support - Calculation Detail'!N2431)</f>
        <v>0</v>
      </c>
      <c r="P2431">
        <f>IF('Support - Calculation Detail'!O2431="","",'Support - Calculation Detail'!O2431)</f>
        <v>114909</v>
      </c>
      <c r="Q2431" t="b">
        <v>1</v>
      </c>
      <c r="R2431" t="str">
        <f t="shared" si="185"/>
        <v>6760976</v>
      </c>
      <c r="S2431" t="str">
        <f t="shared" si="186"/>
        <v>6760976-UT</v>
      </c>
      <c r="T2431" t="str">
        <f t="shared" si="187"/>
        <v>6760976-UT</v>
      </c>
      <c r="U2431" t="str">
        <f t="shared" si="188"/>
        <v>6</v>
      </c>
      <c r="V2431" t="str">
        <f t="shared" si="189"/>
        <v>UT</v>
      </c>
    </row>
    <row r="2432" spans="1:22" x14ac:dyDescent="0.35">
      <c r="A2432" t="str">
        <f>IF('Support - Calculation Detail'!A2432="","",LEFT('Support - Calculation Detail'!A2432,7)&amp;"-"&amp;RIGHT('Support - Calculation Detail'!A2432,2))</f>
        <v>6760977-UT</v>
      </c>
      <c r="B2432" t="str">
        <f>IF('Support - Calculation Detail'!C2432="","",'Support - Calculation Detail'!C2432)</f>
        <v>67</v>
      </c>
      <c r="C2432" t="str">
        <f>IF('Support - Calculation Detail'!B2432="","",'Support - Calculation Detail'!B2432)</f>
        <v>N</v>
      </c>
      <c r="D2432">
        <f>IF('Support - Calculation Detail'!D2432="","",'Support - Calculation Detail'!D2432)</f>
        <v>118798</v>
      </c>
      <c r="E2432">
        <f>IF('Support - Calculation Detail'!E2432="","",'Support - Calculation Detail'!E2432)</f>
        <v>0</v>
      </c>
      <c r="G2432">
        <f>IF('Support - Calculation Detail'!F2432="","",'Support - Calculation Detail'!F2432)</f>
        <v>118798</v>
      </c>
      <c r="H2432">
        <f>IF('Support - Calculation Detail'!G2432="","",'Support - Calculation Detail'!G2432)</f>
        <v>1.04</v>
      </c>
      <c r="I2432">
        <f>IF('Support - Calculation Detail'!H2432="","",'Support - Calculation Detail'!H2432)</f>
        <v>123550</v>
      </c>
      <c r="J2432">
        <f>IF('Support - Calculation Detail'!I2432="","",'Support - Calculation Detail'!I2432)</f>
        <v>0</v>
      </c>
      <c r="K2432">
        <f>IF('Support - Calculation Detail'!K2432="","",'Support - Calculation Detail'!K2432)</f>
        <v>123550</v>
      </c>
      <c r="L2432">
        <f>IF('Support - Calculation Detail'!L2432="","",'Support - Calculation Detail'!L2432)</f>
        <v>0</v>
      </c>
      <c r="M2432">
        <f>IF('Support - Calculation Detail'!M2432="","",'Support - Calculation Detail'!M2432)</f>
        <v>0</v>
      </c>
      <c r="N2432">
        <f>IF('Support - Calculation Detail'!N2432="","",'Support - Calculation Detail'!N2432)</f>
        <v>0</v>
      </c>
      <c r="P2432">
        <f>IF('Support - Calculation Detail'!O2432="","",'Support - Calculation Detail'!O2432)</f>
        <v>123550</v>
      </c>
      <c r="Q2432" t="b">
        <v>1</v>
      </c>
      <c r="R2432" t="str">
        <f t="shared" si="185"/>
        <v>6760977</v>
      </c>
      <c r="S2432" t="str">
        <f t="shared" si="186"/>
        <v>6760977-UT</v>
      </c>
      <c r="T2432" t="str">
        <f t="shared" si="187"/>
        <v>6760977-UT</v>
      </c>
      <c r="U2432" t="str">
        <f t="shared" si="188"/>
        <v>6</v>
      </c>
      <c r="V2432" t="str">
        <f t="shared" si="189"/>
        <v>UT</v>
      </c>
    </row>
    <row r="2433" spans="1:22" x14ac:dyDescent="0.35">
      <c r="A2433" t="str">
        <f>IF('Support - Calculation Detail'!A2433="","",LEFT('Support - Calculation Detail'!A2433,7)&amp;"-"&amp;RIGHT('Support - Calculation Detail'!A2433,2))</f>
        <v>6760978-UT</v>
      </c>
      <c r="B2433" t="str">
        <f>IF('Support - Calculation Detail'!C2433="","",'Support - Calculation Detail'!C2433)</f>
        <v>67</v>
      </c>
      <c r="C2433" t="str">
        <f>IF('Support - Calculation Detail'!B2433="","",'Support - Calculation Detail'!B2433)</f>
        <v>N</v>
      </c>
      <c r="D2433">
        <f>IF('Support - Calculation Detail'!D2433="","",'Support - Calculation Detail'!D2433)</f>
        <v>96894</v>
      </c>
      <c r="E2433">
        <f>IF('Support - Calculation Detail'!E2433="","",'Support - Calculation Detail'!E2433)</f>
        <v>0</v>
      </c>
      <c r="G2433">
        <f>IF('Support - Calculation Detail'!F2433="","",'Support - Calculation Detail'!F2433)</f>
        <v>96894</v>
      </c>
      <c r="H2433">
        <f>IF('Support - Calculation Detail'!G2433="","",'Support - Calculation Detail'!G2433)</f>
        <v>1.04</v>
      </c>
      <c r="I2433">
        <f>IF('Support - Calculation Detail'!H2433="","",'Support - Calculation Detail'!H2433)</f>
        <v>100770</v>
      </c>
      <c r="J2433">
        <f>IF('Support - Calculation Detail'!I2433="","",'Support - Calculation Detail'!I2433)</f>
        <v>0</v>
      </c>
      <c r="K2433">
        <f>IF('Support - Calculation Detail'!K2433="","",'Support - Calculation Detail'!K2433)</f>
        <v>100770</v>
      </c>
      <c r="L2433">
        <f>IF('Support - Calculation Detail'!L2433="","",'Support - Calculation Detail'!L2433)</f>
        <v>0</v>
      </c>
      <c r="M2433">
        <f>IF('Support - Calculation Detail'!M2433="","",'Support - Calculation Detail'!M2433)</f>
        <v>0</v>
      </c>
      <c r="N2433">
        <f>IF('Support - Calculation Detail'!N2433="","",'Support - Calculation Detail'!N2433)</f>
        <v>0</v>
      </c>
      <c r="P2433">
        <f>IF('Support - Calculation Detail'!O2433="","",'Support - Calculation Detail'!O2433)</f>
        <v>100770</v>
      </c>
      <c r="Q2433" t="b">
        <v>1</v>
      </c>
      <c r="R2433" t="str">
        <f t="shared" si="185"/>
        <v>6760978</v>
      </c>
      <c r="S2433" t="str">
        <f t="shared" si="186"/>
        <v>6760978-UT</v>
      </c>
      <c r="T2433" t="str">
        <f t="shared" si="187"/>
        <v>6760978-UT</v>
      </c>
      <c r="U2433" t="str">
        <f t="shared" si="188"/>
        <v>6</v>
      </c>
      <c r="V2433" t="str">
        <f t="shared" si="189"/>
        <v>UT</v>
      </c>
    </row>
    <row r="2434" spans="1:22" x14ac:dyDescent="0.35">
      <c r="A2434" t="str">
        <f>IF('Support - Calculation Detail'!A2434="","",LEFT('Support - Calculation Detail'!A2434,7)&amp;"-"&amp;RIGHT('Support - Calculation Detail'!A2434,2))</f>
        <v>6746705-SO</v>
      </c>
      <c r="B2434" t="str">
        <f>IF('Support - Calculation Detail'!C2434="","",'Support - Calculation Detail'!C2434)</f>
        <v>67</v>
      </c>
      <c r="C2434" t="str">
        <f>IF('Support - Calculation Detail'!B2434="","",'Support - Calculation Detail'!B2434)</f>
        <v>N</v>
      </c>
      <c r="D2434">
        <f>IF('Support - Calculation Detail'!D2434="","",'Support - Calculation Detail'!D2434)</f>
        <v>2821073</v>
      </c>
      <c r="E2434">
        <f>IF('Support - Calculation Detail'!E2434="","",'Support - Calculation Detail'!E2434)</f>
        <v>0</v>
      </c>
      <c r="G2434">
        <f>IF('Support - Calculation Detail'!F2434="","",'Support - Calculation Detail'!F2434)</f>
        <v>2821073</v>
      </c>
      <c r="H2434">
        <f>IF('Support - Calculation Detail'!G2434="","",'Support - Calculation Detail'!G2434)</f>
        <v>1.04</v>
      </c>
      <c r="I2434">
        <f>IF('Support - Calculation Detail'!H2434="","",'Support - Calculation Detail'!H2434)</f>
        <v>2933916</v>
      </c>
      <c r="J2434">
        <f>IF('Support - Calculation Detail'!I2434="","",'Support - Calculation Detail'!I2434)</f>
        <v>0</v>
      </c>
      <c r="K2434">
        <f>IF('Support - Calculation Detail'!K2434="","",'Support - Calculation Detail'!K2434)</f>
        <v>2933916</v>
      </c>
      <c r="L2434">
        <f>IF('Support - Calculation Detail'!L2434="","",'Support - Calculation Detail'!L2434)</f>
        <v>0</v>
      </c>
      <c r="M2434">
        <f>IF('Support - Calculation Detail'!M2434="","",'Support - Calculation Detail'!M2434)</f>
        <v>0</v>
      </c>
      <c r="N2434">
        <f>IF('Support - Calculation Detail'!N2434="","",'Support - Calculation Detail'!N2434)</f>
        <v>0</v>
      </c>
      <c r="P2434">
        <f>IF('Support - Calculation Detail'!O2434="","",'Support - Calculation Detail'!O2434)</f>
        <v>2933916</v>
      </c>
      <c r="Q2434" t="b">
        <v>1</v>
      </c>
      <c r="R2434" t="str">
        <f t="shared" si="185"/>
        <v>6746705</v>
      </c>
      <c r="S2434" t="str">
        <f t="shared" si="186"/>
        <v>6746705-SO</v>
      </c>
      <c r="T2434" t="str">
        <f t="shared" si="187"/>
        <v>6746705-SO</v>
      </c>
      <c r="U2434" t="str">
        <f t="shared" si="188"/>
        <v>4</v>
      </c>
      <c r="V2434" t="str">
        <f t="shared" si="189"/>
        <v>SO</v>
      </c>
    </row>
    <row r="2435" spans="1:22" x14ac:dyDescent="0.35">
      <c r="A2435" t="str">
        <f>IF('Support - Calculation Detail'!A2435="","",LEFT('Support - Calculation Detail'!A2435,7)&amp;"-"&amp;RIGHT('Support - Calculation Detail'!A2435,2))</f>
        <v>6746715-SO</v>
      </c>
      <c r="B2435" t="str">
        <f>IF('Support - Calculation Detail'!C2435="","",'Support - Calculation Detail'!C2435)</f>
        <v>67</v>
      </c>
      <c r="C2435" t="str">
        <f>IF('Support - Calculation Detail'!B2435="","",'Support - Calculation Detail'!B2435)</f>
        <v>N</v>
      </c>
      <c r="D2435">
        <f>IF('Support - Calculation Detail'!D2435="","",'Support - Calculation Detail'!D2435)</f>
        <v>3676741</v>
      </c>
      <c r="E2435">
        <f>IF('Support - Calculation Detail'!E2435="","",'Support - Calculation Detail'!E2435)</f>
        <v>0</v>
      </c>
      <c r="G2435">
        <f>IF('Support - Calculation Detail'!F2435="","",'Support - Calculation Detail'!F2435)</f>
        <v>3676741</v>
      </c>
      <c r="H2435">
        <f>IF('Support - Calculation Detail'!G2435="","",'Support - Calculation Detail'!G2435)</f>
        <v>1.04</v>
      </c>
      <c r="I2435">
        <f>IF('Support - Calculation Detail'!H2435="","",'Support - Calculation Detail'!H2435)</f>
        <v>3823811</v>
      </c>
      <c r="J2435">
        <f>IF('Support - Calculation Detail'!I2435="","",'Support - Calculation Detail'!I2435)</f>
        <v>0</v>
      </c>
      <c r="K2435">
        <f>IF('Support - Calculation Detail'!K2435="","",'Support - Calculation Detail'!K2435)</f>
        <v>3823811</v>
      </c>
      <c r="L2435">
        <f>IF('Support - Calculation Detail'!L2435="","",'Support - Calculation Detail'!L2435)</f>
        <v>0</v>
      </c>
      <c r="M2435">
        <f>IF('Support - Calculation Detail'!M2435="","",'Support - Calculation Detail'!M2435)</f>
        <v>0</v>
      </c>
      <c r="N2435">
        <f>IF('Support - Calculation Detail'!N2435="","",'Support - Calculation Detail'!N2435)</f>
        <v>0</v>
      </c>
      <c r="P2435">
        <f>IF('Support - Calculation Detail'!O2435="","",'Support - Calculation Detail'!O2435)</f>
        <v>3823811</v>
      </c>
      <c r="Q2435" t="b">
        <v>1</v>
      </c>
      <c r="R2435" t="str">
        <f t="shared" ref="R2435:R2498" si="190">LEFT(A2435,7)</f>
        <v>6746715</v>
      </c>
      <c r="S2435" t="str">
        <f t="shared" ref="S2435:S2498" si="191">A2435</f>
        <v>6746715-SO</v>
      </c>
      <c r="T2435" t="str">
        <f t="shared" ref="T2435:T2498" si="192">S2435</f>
        <v>6746715-SO</v>
      </c>
      <c r="U2435" t="str">
        <f t="shared" ref="U2435:U2498" si="193">MID(S2435,3,1)</f>
        <v>4</v>
      </c>
      <c r="V2435" t="str">
        <f t="shared" ref="V2435:V2498" si="194">RIGHT(T2435,2)</f>
        <v>SO</v>
      </c>
    </row>
    <row r="2436" spans="1:22" x14ac:dyDescent="0.35">
      <c r="A2436" t="str">
        <f>IF('Support - Calculation Detail'!A2436="","",LEFT('Support - Calculation Detail'!A2436,7)&amp;"-"&amp;RIGHT('Support - Calculation Detail'!A2436,2))</f>
        <v>6746755-SO</v>
      </c>
      <c r="B2436" t="str">
        <f>IF('Support - Calculation Detail'!C2436="","",'Support - Calculation Detail'!C2436)</f>
        <v>67</v>
      </c>
      <c r="C2436" t="str">
        <f>IF('Support - Calculation Detail'!B2436="","",'Support - Calculation Detail'!B2436)</f>
        <v>N</v>
      </c>
      <c r="D2436">
        <f>IF('Support - Calculation Detail'!D2436="","",'Support - Calculation Detail'!D2436)</f>
        <v>4089191</v>
      </c>
      <c r="E2436">
        <f>IF('Support - Calculation Detail'!E2436="","",'Support - Calculation Detail'!E2436)</f>
        <v>0</v>
      </c>
      <c r="G2436">
        <f>IF('Support - Calculation Detail'!F2436="","",'Support - Calculation Detail'!F2436)</f>
        <v>4089191</v>
      </c>
      <c r="H2436">
        <f>IF('Support - Calculation Detail'!G2436="","",'Support - Calculation Detail'!G2436)</f>
        <v>1.04</v>
      </c>
      <c r="I2436">
        <f>IF('Support - Calculation Detail'!H2436="","",'Support - Calculation Detail'!H2436)</f>
        <v>4252759</v>
      </c>
      <c r="J2436">
        <f>IF('Support - Calculation Detail'!I2436="","",'Support - Calculation Detail'!I2436)</f>
        <v>0</v>
      </c>
      <c r="K2436">
        <f>IF('Support - Calculation Detail'!K2436="","",'Support - Calculation Detail'!K2436)</f>
        <v>4252759</v>
      </c>
      <c r="L2436">
        <f>IF('Support - Calculation Detail'!L2436="","",'Support - Calculation Detail'!L2436)</f>
        <v>0</v>
      </c>
      <c r="M2436">
        <f>IF('Support - Calculation Detail'!M2436="","",'Support - Calculation Detail'!M2436)</f>
        <v>0</v>
      </c>
      <c r="N2436">
        <f>IF('Support - Calculation Detail'!N2436="","",'Support - Calculation Detail'!N2436)</f>
        <v>0</v>
      </c>
      <c r="P2436">
        <f>IF('Support - Calculation Detail'!O2436="","",'Support - Calculation Detail'!O2436)</f>
        <v>4252759</v>
      </c>
      <c r="Q2436" t="b">
        <v>1</v>
      </c>
      <c r="R2436" t="str">
        <f t="shared" si="190"/>
        <v>6746755</v>
      </c>
      <c r="S2436" t="str">
        <f t="shared" si="191"/>
        <v>6746755-SO</v>
      </c>
      <c r="T2436" t="str">
        <f t="shared" si="192"/>
        <v>6746755-SO</v>
      </c>
      <c r="U2436" t="str">
        <f t="shared" si="193"/>
        <v>4</v>
      </c>
      <c r="V2436" t="str">
        <f t="shared" si="194"/>
        <v>SO</v>
      </c>
    </row>
    <row r="2437" spans="1:22" x14ac:dyDescent="0.35">
      <c r="A2437" t="str">
        <f>IF('Support - Calculation Detail'!A2437="","",LEFT('Support - Calculation Detail'!A2437,7)&amp;"-"&amp;RIGHT('Support - Calculation Detail'!A2437,2))</f>
        <v>6810000-UT</v>
      </c>
      <c r="B2437" t="str">
        <f>IF('Support - Calculation Detail'!C2437="","",'Support - Calculation Detail'!C2437)</f>
        <v>68</v>
      </c>
      <c r="C2437" t="str">
        <f>IF('Support - Calculation Detail'!B2437="","",'Support - Calculation Detail'!B2437)</f>
        <v>N</v>
      </c>
      <c r="D2437">
        <f>IF('Support - Calculation Detail'!D2437="","",'Support - Calculation Detail'!D2437)</f>
        <v>7455241</v>
      </c>
      <c r="E2437">
        <f>IF('Support - Calculation Detail'!E2437="","",'Support - Calculation Detail'!E2437)</f>
        <v>0</v>
      </c>
      <c r="G2437">
        <f>IF('Support - Calculation Detail'!F2437="","",'Support - Calculation Detail'!F2437)</f>
        <v>7455241</v>
      </c>
      <c r="H2437">
        <f>IF('Support - Calculation Detail'!G2437="","",'Support - Calculation Detail'!G2437)</f>
        <v>1.04</v>
      </c>
      <c r="I2437">
        <f>IF('Support - Calculation Detail'!H2437="","",'Support - Calculation Detail'!H2437)</f>
        <v>7753451</v>
      </c>
      <c r="J2437">
        <f>IF('Support - Calculation Detail'!I2437="","",'Support - Calculation Detail'!I2437)</f>
        <v>0</v>
      </c>
      <c r="K2437">
        <f>IF('Support - Calculation Detail'!K2437="","",'Support - Calculation Detail'!K2437)</f>
        <v>7753451</v>
      </c>
      <c r="L2437">
        <f>IF('Support - Calculation Detail'!L2437="","",'Support - Calculation Detail'!L2437)</f>
        <v>470187</v>
      </c>
      <c r="M2437">
        <f>IF('Support - Calculation Detail'!M2437="","",'Support - Calculation Detail'!M2437)</f>
        <v>205770</v>
      </c>
      <c r="N2437">
        <f>IF('Support - Calculation Detail'!N2437="","",'Support - Calculation Detail'!N2437)</f>
        <v>560713.28158844705</v>
      </c>
      <c r="P2437">
        <f>IF('Support - Calculation Detail'!O2437="","",'Support - Calculation Detail'!O2437)</f>
        <v>8990121.2815884463</v>
      </c>
      <c r="Q2437" t="b">
        <v>1</v>
      </c>
      <c r="R2437" t="str">
        <f t="shared" si="190"/>
        <v>6810000</v>
      </c>
      <c r="S2437" t="str">
        <f t="shared" si="191"/>
        <v>6810000-UT</v>
      </c>
      <c r="T2437" t="str">
        <f t="shared" si="192"/>
        <v>6810000-UT</v>
      </c>
      <c r="U2437" t="str">
        <f t="shared" si="193"/>
        <v>1</v>
      </c>
      <c r="V2437" t="str">
        <f t="shared" si="194"/>
        <v>UT</v>
      </c>
    </row>
    <row r="2438" spans="1:22" x14ac:dyDescent="0.35">
      <c r="A2438" t="str">
        <f>IF('Support - Calculation Detail'!A2438="","",LEFT('Support - Calculation Detail'!A2438,7)&amp;"-"&amp;RIGHT('Support - Calculation Detail'!A2438,2))</f>
        <v>6820001-UT</v>
      </c>
      <c r="B2438" t="str">
        <f>IF('Support - Calculation Detail'!C2438="","",'Support - Calculation Detail'!C2438)</f>
        <v>68</v>
      </c>
      <c r="C2438" t="str">
        <f>IF('Support - Calculation Detail'!B2438="","",'Support - Calculation Detail'!B2438)</f>
        <v>N</v>
      </c>
      <c r="D2438">
        <f>IF('Support - Calculation Detail'!D2438="","",'Support - Calculation Detail'!D2438)</f>
        <v>39422</v>
      </c>
      <c r="E2438">
        <f>IF('Support - Calculation Detail'!E2438="","",'Support - Calculation Detail'!E2438)</f>
        <v>0</v>
      </c>
      <c r="G2438">
        <f>IF('Support - Calculation Detail'!F2438="","",'Support - Calculation Detail'!F2438)</f>
        <v>39422</v>
      </c>
      <c r="H2438">
        <f>IF('Support - Calculation Detail'!G2438="","",'Support - Calculation Detail'!G2438)</f>
        <v>1.04</v>
      </c>
      <c r="I2438">
        <f>IF('Support - Calculation Detail'!H2438="","",'Support - Calculation Detail'!H2438)</f>
        <v>40999</v>
      </c>
      <c r="J2438">
        <f>IF('Support - Calculation Detail'!I2438="","",'Support - Calculation Detail'!I2438)</f>
        <v>0</v>
      </c>
      <c r="K2438">
        <f>IF('Support - Calculation Detail'!K2438="","",'Support - Calculation Detail'!K2438)</f>
        <v>40999</v>
      </c>
      <c r="L2438">
        <f>IF('Support - Calculation Detail'!L2438="","",'Support - Calculation Detail'!L2438)</f>
        <v>0</v>
      </c>
      <c r="M2438">
        <f>IF('Support - Calculation Detail'!M2438="","",'Support - Calculation Detail'!M2438)</f>
        <v>0</v>
      </c>
      <c r="N2438">
        <f>IF('Support - Calculation Detail'!N2438="","",'Support - Calculation Detail'!N2438)</f>
        <v>0</v>
      </c>
      <c r="P2438">
        <f>IF('Support - Calculation Detail'!O2438="","",'Support - Calculation Detail'!O2438)</f>
        <v>40999</v>
      </c>
      <c r="Q2438" t="b">
        <v>1</v>
      </c>
      <c r="R2438" t="str">
        <f t="shared" si="190"/>
        <v>6820001</v>
      </c>
      <c r="S2438" t="str">
        <f t="shared" si="191"/>
        <v>6820001-UT</v>
      </c>
      <c r="T2438" t="str">
        <f t="shared" si="192"/>
        <v>6820001-UT</v>
      </c>
      <c r="U2438" t="str">
        <f t="shared" si="193"/>
        <v>2</v>
      </c>
      <c r="V2438" t="str">
        <f t="shared" si="194"/>
        <v>UT</v>
      </c>
    </row>
    <row r="2439" spans="1:22" x14ac:dyDescent="0.35">
      <c r="A2439" t="str">
        <f>IF('Support - Calculation Detail'!A2439="","",LEFT('Support - Calculation Detail'!A2439,7)&amp;"-"&amp;RIGHT('Support - Calculation Detail'!A2439,2))</f>
        <v>6820001-TF</v>
      </c>
      <c r="B2439" t="str">
        <f>IF('Support - Calculation Detail'!C2439="","",'Support - Calculation Detail'!C2439)</f>
        <v>68</v>
      </c>
      <c r="C2439" t="str">
        <f>IF('Support - Calculation Detail'!B2439="","",'Support - Calculation Detail'!B2439)</f>
        <v>N</v>
      </c>
      <c r="D2439">
        <f>IF('Support - Calculation Detail'!D2439="","",'Support - Calculation Detail'!D2439)</f>
        <v>9352</v>
      </c>
      <c r="E2439">
        <f>IF('Support - Calculation Detail'!E2439="","",'Support - Calculation Detail'!E2439)</f>
        <v>0</v>
      </c>
      <c r="G2439">
        <f>IF('Support - Calculation Detail'!F2439="","",'Support - Calculation Detail'!F2439)</f>
        <v>9352</v>
      </c>
      <c r="H2439">
        <f>IF('Support - Calculation Detail'!G2439="","",'Support - Calculation Detail'!G2439)</f>
        <v>1.04</v>
      </c>
      <c r="I2439">
        <f>IF('Support - Calculation Detail'!H2439="","",'Support - Calculation Detail'!H2439)</f>
        <v>9726</v>
      </c>
      <c r="J2439">
        <f>IF('Support - Calculation Detail'!I2439="","",'Support - Calculation Detail'!I2439)</f>
        <v>0</v>
      </c>
      <c r="K2439">
        <f>IF('Support - Calculation Detail'!K2439="","",'Support - Calculation Detail'!K2439)</f>
        <v>9726</v>
      </c>
      <c r="L2439">
        <f>IF('Support - Calculation Detail'!L2439="","",'Support - Calculation Detail'!L2439)</f>
        <v>0</v>
      </c>
      <c r="M2439">
        <f>IF('Support - Calculation Detail'!M2439="","",'Support - Calculation Detail'!M2439)</f>
        <v>0</v>
      </c>
      <c r="N2439">
        <f>IF('Support - Calculation Detail'!N2439="","",'Support - Calculation Detail'!N2439)</f>
        <v>0</v>
      </c>
      <c r="P2439">
        <f>IF('Support - Calculation Detail'!O2439="","",'Support - Calculation Detail'!O2439)</f>
        <v>9726</v>
      </c>
      <c r="Q2439" t="b">
        <v>1</v>
      </c>
      <c r="R2439" t="str">
        <f t="shared" si="190"/>
        <v>6820001</v>
      </c>
      <c r="S2439" t="str">
        <f t="shared" si="191"/>
        <v>6820001-TF</v>
      </c>
      <c r="T2439" t="str">
        <f t="shared" si="192"/>
        <v>6820001-TF</v>
      </c>
      <c r="U2439" t="str">
        <f t="shared" si="193"/>
        <v>2</v>
      </c>
      <c r="V2439" t="str">
        <f t="shared" si="194"/>
        <v>TF</v>
      </c>
    </row>
    <row r="2440" spans="1:22" x14ac:dyDescent="0.35">
      <c r="A2440" t="str">
        <f>IF('Support - Calculation Detail'!A2440="","",LEFT('Support - Calculation Detail'!A2440,7)&amp;"-"&amp;RIGHT('Support - Calculation Detail'!A2440,2))</f>
        <v>6820002-TF</v>
      </c>
      <c r="B2440" t="str">
        <f>IF('Support - Calculation Detail'!C2440="","",'Support - Calculation Detail'!C2440)</f>
        <v>68</v>
      </c>
      <c r="C2440" t="str">
        <f>IF('Support - Calculation Detail'!B2440="","",'Support - Calculation Detail'!B2440)</f>
        <v>N</v>
      </c>
      <c r="D2440">
        <f>IF('Support - Calculation Detail'!D2440="","",'Support - Calculation Detail'!D2440)</f>
        <v>16403</v>
      </c>
      <c r="E2440">
        <f>IF('Support - Calculation Detail'!E2440="","",'Support - Calculation Detail'!E2440)</f>
        <v>0</v>
      </c>
      <c r="G2440">
        <f>IF('Support - Calculation Detail'!F2440="","",'Support - Calculation Detail'!F2440)</f>
        <v>16403</v>
      </c>
      <c r="H2440">
        <f>IF('Support - Calculation Detail'!G2440="","",'Support - Calculation Detail'!G2440)</f>
        <v>1.04</v>
      </c>
      <c r="I2440">
        <f>IF('Support - Calculation Detail'!H2440="","",'Support - Calculation Detail'!H2440)</f>
        <v>17059</v>
      </c>
      <c r="J2440">
        <f>IF('Support - Calculation Detail'!I2440="","",'Support - Calculation Detail'!I2440)</f>
        <v>0</v>
      </c>
      <c r="K2440">
        <f>IF('Support - Calculation Detail'!K2440="","",'Support - Calculation Detail'!K2440)</f>
        <v>17059</v>
      </c>
      <c r="L2440">
        <f>IF('Support - Calculation Detail'!L2440="","",'Support - Calculation Detail'!L2440)</f>
        <v>0</v>
      </c>
      <c r="M2440">
        <f>IF('Support - Calculation Detail'!M2440="","",'Support - Calculation Detail'!M2440)</f>
        <v>0</v>
      </c>
      <c r="N2440">
        <f>IF('Support - Calculation Detail'!N2440="","",'Support - Calculation Detail'!N2440)</f>
        <v>0</v>
      </c>
      <c r="P2440">
        <f>IF('Support - Calculation Detail'!O2440="","",'Support - Calculation Detail'!O2440)</f>
        <v>17059</v>
      </c>
      <c r="Q2440" t="b">
        <v>1</v>
      </c>
      <c r="R2440" t="str">
        <f t="shared" si="190"/>
        <v>6820002</v>
      </c>
      <c r="S2440" t="str">
        <f t="shared" si="191"/>
        <v>6820002-TF</v>
      </c>
      <c r="T2440" t="str">
        <f t="shared" si="192"/>
        <v>6820002-TF</v>
      </c>
      <c r="U2440" t="str">
        <f t="shared" si="193"/>
        <v>2</v>
      </c>
      <c r="V2440" t="str">
        <f t="shared" si="194"/>
        <v>TF</v>
      </c>
    </row>
    <row r="2441" spans="1:22" x14ac:dyDescent="0.35">
      <c r="A2441" t="str">
        <f>IF('Support - Calculation Detail'!A2441="","",LEFT('Support - Calculation Detail'!A2441,7)&amp;"-"&amp;RIGHT('Support - Calculation Detail'!A2441,2))</f>
        <v>6820002-UT</v>
      </c>
      <c r="B2441" t="str">
        <f>IF('Support - Calculation Detail'!C2441="","",'Support - Calculation Detail'!C2441)</f>
        <v>68</v>
      </c>
      <c r="C2441" t="str">
        <f>IF('Support - Calculation Detail'!B2441="","",'Support - Calculation Detail'!B2441)</f>
        <v>N</v>
      </c>
      <c r="D2441">
        <f>IF('Support - Calculation Detail'!D2441="","",'Support - Calculation Detail'!D2441)</f>
        <v>13747</v>
      </c>
      <c r="E2441">
        <f>IF('Support - Calculation Detail'!E2441="","",'Support - Calculation Detail'!E2441)</f>
        <v>0</v>
      </c>
      <c r="G2441">
        <f>IF('Support - Calculation Detail'!F2441="","",'Support - Calculation Detail'!F2441)</f>
        <v>13747</v>
      </c>
      <c r="H2441">
        <f>IF('Support - Calculation Detail'!G2441="","",'Support - Calculation Detail'!G2441)</f>
        <v>1.04</v>
      </c>
      <c r="I2441">
        <f>IF('Support - Calculation Detail'!H2441="","",'Support - Calculation Detail'!H2441)</f>
        <v>14297</v>
      </c>
      <c r="J2441">
        <f>IF('Support - Calculation Detail'!I2441="","",'Support - Calculation Detail'!I2441)</f>
        <v>0</v>
      </c>
      <c r="K2441">
        <f>IF('Support - Calculation Detail'!K2441="","",'Support - Calculation Detail'!K2441)</f>
        <v>14297</v>
      </c>
      <c r="L2441">
        <f>IF('Support - Calculation Detail'!L2441="","",'Support - Calculation Detail'!L2441)</f>
        <v>0</v>
      </c>
      <c r="M2441">
        <f>IF('Support - Calculation Detail'!M2441="","",'Support - Calculation Detail'!M2441)</f>
        <v>0</v>
      </c>
      <c r="N2441">
        <f>IF('Support - Calculation Detail'!N2441="","",'Support - Calculation Detail'!N2441)</f>
        <v>0</v>
      </c>
      <c r="P2441">
        <f>IF('Support - Calculation Detail'!O2441="","",'Support - Calculation Detail'!O2441)</f>
        <v>14297</v>
      </c>
      <c r="Q2441" t="b">
        <v>1</v>
      </c>
      <c r="R2441" t="str">
        <f t="shared" si="190"/>
        <v>6820002</v>
      </c>
      <c r="S2441" t="str">
        <f t="shared" si="191"/>
        <v>6820002-UT</v>
      </c>
      <c r="T2441" t="str">
        <f t="shared" si="192"/>
        <v>6820002-UT</v>
      </c>
      <c r="U2441" t="str">
        <f t="shared" si="193"/>
        <v>2</v>
      </c>
      <c r="V2441" t="str">
        <f t="shared" si="194"/>
        <v>UT</v>
      </c>
    </row>
    <row r="2442" spans="1:22" x14ac:dyDescent="0.35">
      <c r="A2442" t="str">
        <f>IF('Support - Calculation Detail'!A2442="","",LEFT('Support - Calculation Detail'!A2442,7)&amp;"-"&amp;RIGHT('Support - Calculation Detail'!A2442,2))</f>
        <v>6820003-UT</v>
      </c>
      <c r="B2442" t="str">
        <f>IF('Support - Calculation Detail'!C2442="","",'Support - Calculation Detail'!C2442)</f>
        <v>68</v>
      </c>
      <c r="C2442" t="str">
        <f>IF('Support - Calculation Detail'!B2442="","",'Support - Calculation Detail'!B2442)</f>
        <v>N</v>
      </c>
      <c r="D2442">
        <f>IF('Support - Calculation Detail'!D2442="","",'Support - Calculation Detail'!D2442)</f>
        <v>28035</v>
      </c>
      <c r="E2442">
        <f>IF('Support - Calculation Detail'!E2442="","",'Support - Calculation Detail'!E2442)</f>
        <v>0</v>
      </c>
      <c r="G2442">
        <f>IF('Support - Calculation Detail'!F2442="","",'Support - Calculation Detail'!F2442)</f>
        <v>28035</v>
      </c>
      <c r="H2442">
        <f>IF('Support - Calculation Detail'!G2442="","",'Support - Calculation Detail'!G2442)</f>
        <v>1.04</v>
      </c>
      <c r="I2442">
        <f>IF('Support - Calculation Detail'!H2442="","",'Support - Calculation Detail'!H2442)</f>
        <v>29156</v>
      </c>
      <c r="J2442">
        <f>IF('Support - Calculation Detail'!I2442="","",'Support - Calculation Detail'!I2442)</f>
        <v>0</v>
      </c>
      <c r="K2442">
        <f>IF('Support - Calculation Detail'!K2442="","",'Support - Calculation Detail'!K2442)</f>
        <v>29156</v>
      </c>
      <c r="L2442">
        <f>IF('Support - Calculation Detail'!L2442="","",'Support - Calculation Detail'!L2442)</f>
        <v>0</v>
      </c>
      <c r="M2442">
        <f>IF('Support - Calculation Detail'!M2442="","",'Support - Calculation Detail'!M2442)</f>
        <v>0</v>
      </c>
      <c r="N2442">
        <f>IF('Support - Calculation Detail'!N2442="","",'Support - Calculation Detail'!N2442)</f>
        <v>0</v>
      </c>
      <c r="P2442">
        <f>IF('Support - Calculation Detail'!O2442="","",'Support - Calculation Detail'!O2442)</f>
        <v>29156</v>
      </c>
      <c r="Q2442" t="b">
        <v>1</v>
      </c>
      <c r="R2442" t="str">
        <f t="shared" si="190"/>
        <v>6820003</v>
      </c>
      <c r="S2442" t="str">
        <f t="shared" si="191"/>
        <v>6820003-UT</v>
      </c>
      <c r="T2442" t="str">
        <f t="shared" si="192"/>
        <v>6820003-UT</v>
      </c>
      <c r="U2442" t="str">
        <f t="shared" si="193"/>
        <v>2</v>
      </c>
      <c r="V2442" t="str">
        <f t="shared" si="194"/>
        <v>UT</v>
      </c>
    </row>
    <row r="2443" spans="1:22" x14ac:dyDescent="0.35">
      <c r="A2443" t="str">
        <f>IF('Support - Calculation Detail'!A2443="","",LEFT('Support - Calculation Detail'!A2443,7)&amp;"-"&amp;RIGHT('Support - Calculation Detail'!A2443,2))</f>
        <v>6820003-TF</v>
      </c>
      <c r="B2443" t="str">
        <f>IF('Support - Calculation Detail'!C2443="","",'Support - Calculation Detail'!C2443)</f>
        <v>68</v>
      </c>
      <c r="C2443" t="str">
        <f>IF('Support - Calculation Detail'!B2443="","",'Support - Calculation Detail'!B2443)</f>
        <v>N</v>
      </c>
      <c r="D2443">
        <f>IF('Support - Calculation Detail'!D2443="","",'Support - Calculation Detail'!D2443)</f>
        <v>18169</v>
      </c>
      <c r="E2443">
        <f>IF('Support - Calculation Detail'!E2443="","",'Support - Calculation Detail'!E2443)</f>
        <v>0</v>
      </c>
      <c r="G2443">
        <f>IF('Support - Calculation Detail'!F2443="","",'Support - Calculation Detail'!F2443)</f>
        <v>18169</v>
      </c>
      <c r="H2443">
        <f>IF('Support - Calculation Detail'!G2443="","",'Support - Calculation Detail'!G2443)</f>
        <v>1.04</v>
      </c>
      <c r="I2443">
        <f>IF('Support - Calculation Detail'!H2443="","",'Support - Calculation Detail'!H2443)</f>
        <v>18896</v>
      </c>
      <c r="J2443">
        <f>IF('Support - Calculation Detail'!I2443="","",'Support - Calculation Detail'!I2443)</f>
        <v>0</v>
      </c>
      <c r="K2443">
        <f>IF('Support - Calculation Detail'!K2443="","",'Support - Calculation Detail'!K2443)</f>
        <v>18896</v>
      </c>
      <c r="L2443">
        <f>IF('Support - Calculation Detail'!L2443="","",'Support - Calculation Detail'!L2443)</f>
        <v>0</v>
      </c>
      <c r="M2443">
        <f>IF('Support - Calculation Detail'!M2443="","",'Support - Calculation Detail'!M2443)</f>
        <v>0</v>
      </c>
      <c r="N2443">
        <f>IF('Support - Calculation Detail'!N2443="","",'Support - Calculation Detail'!N2443)</f>
        <v>0</v>
      </c>
      <c r="P2443">
        <f>IF('Support - Calculation Detail'!O2443="","",'Support - Calculation Detail'!O2443)</f>
        <v>18896</v>
      </c>
      <c r="Q2443" t="b">
        <v>1</v>
      </c>
      <c r="R2443" t="str">
        <f t="shared" si="190"/>
        <v>6820003</v>
      </c>
      <c r="S2443" t="str">
        <f t="shared" si="191"/>
        <v>6820003-TF</v>
      </c>
      <c r="T2443" t="str">
        <f t="shared" si="192"/>
        <v>6820003-TF</v>
      </c>
      <c r="U2443" t="str">
        <f t="shared" si="193"/>
        <v>2</v>
      </c>
      <c r="V2443" t="str">
        <f t="shared" si="194"/>
        <v>TF</v>
      </c>
    </row>
    <row r="2444" spans="1:22" x14ac:dyDescent="0.35">
      <c r="A2444" t="str">
        <f>IF('Support - Calculation Detail'!A2444="","",LEFT('Support - Calculation Detail'!A2444,7)&amp;"-"&amp;RIGHT('Support - Calculation Detail'!A2444,2))</f>
        <v>6820004-TF</v>
      </c>
      <c r="B2444" t="str">
        <f>IF('Support - Calculation Detail'!C2444="","",'Support - Calculation Detail'!C2444)</f>
        <v>68</v>
      </c>
      <c r="C2444" t="str">
        <f>IF('Support - Calculation Detail'!B2444="","",'Support - Calculation Detail'!B2444)</f>
        <v>N</v>
      </c>
      <c r="D2444">
        <f>IF('Support - Calculation Detail'!D2444="","",'Support - Calculation Detail'!D2444)</f>
        <v>13918</v>
      </c>
      <c r="E2444">
        <f>IF('Support - Calculation Detail'!E2444="","",'Support - Calculation Detail'!E2444)</f>
        <v>0</v>
      </c>
      <c r="G2444">
        <f>IF('Support - Calculation Detail'!F2444="","",'Support - Calculation Detail'!F2444)</f>
        <v>13918</v>
      </c>
      <c r="H2444">
        <f>IF('Support - Calculation Detail'!G2444="","",'Support - Calculation Detail'!G2444)</f>
        <v>1.04</v>
      </c>
      <c r="I2444">
        <f>IF('Support - Calculation Detail'!H2444="","",'Support - Calculation Detail'!H2444)</f>
        <v>14475</v>
      </c>
      <c r="J2444">
        <f>IF('Support - Calculation Detail'!I2444="","",'Support - Calculation Detail'!I2444)</f>
        <v>0</v>
      </c>
      <c r="K2444">
        <f>IF('Support - Calculation Detail'!K2444="","",'Support - Calculation Detail'!K2444)</f>
        <v>14475</v>
      </c>
      <c r="L2444">
        <f>IF('Support - Calculation Detail'!L2444="","",'Support - Calculation Detail'!L2444)</f>
        <v>0</v>
      </c>
      <c r="M2444">
        <f>IF('Support - Calculation Detail'!M2444="","",'Support - Calculation Detail'!M2444)</f>
        <v>0</v>
      </c>
      <c r="N2444">
        <f>IF('Support - Calculation Detail'!N2444="","",'Support - Calculation Detail'!N2444)</f>
        <v>0</v>
      </c>
      <c r="P2444">
        <f>IF('Support - Calculation Detail'!O2444="","",'Support - Calculation Detail'!O2444)</f>
        <v>14475</v>
      </c>
      <c r="Q2444" t="b">
        <v>1</v>
      </c>
      <c r="R2444" t="str">
        <f t="shared" si="190"/>
        <v>6820004</v>
      </c>
      <c r="S2444" t="str">
        <f t="shared" si="191"/>
        <v>6820004-TF</v>
      </c>
      <c r="T2444" t="str">
        <f t="shared" si="192"/>
        <v>6820004-TF</v>
      </c>
      <c r="U2444" t="str">
        <f t="shared" si="193"/>
        <v>2</v>
      </c>
      <c r="V2444" t="str">
        <f t="shared" si="194"/>
        <v>TF</v>
      </c>
    </row>
    <row r="2445" spans="1:22" x14ac:dyDescent="0.35">
      <c r="A2445" t="str">
        <f>IF('Support - Calculation Detail'!A2445="","",LEFT('Support - Calculation Detail'!A2445,7)&amp;"-"&amp;RIGHT('Support - Calculation Detail'!A2445,2))</f>
        <v>6820004-UT</v>
      </c>
      <c r="B2445" t="str">
        <f>IF('Support - Calculation Detail'!C2445="","",'Support - Calculation Detail'!C2445)</f>
        <v>68</v>
      </c>
      <c r="C2445" t="str">
        <f>IF('Support - Calculation Detail'!B2445="","",'Support - Calculation Detail'!B2445)</f>
        <v>N</v>
      </c>
      <c r="D2445">
        <f>IF('Support - Calculation Detail'!D2445="","",'Support - Calculation Detail'!D2445)</f>
        <v>38292</v>
      </c>
      <c r="E2445">
        <f>IF('Support - Calculation Detail'!E2445="","",'Support - Calculation Detail'!E2445)</f>
        <v>0</v>
      </c>
      <c r="G2445">
        <f>IF('Support - Calculation Detail'!F2445="","",'Support - Calculation Detail'!F2445)</f>
        <v>38292</v>
      </c>
      <c r="H2445">
        <f>IF('Support - Calculation Detail'!G2445="","",'Support - Calculation Detail'!G2445)</f>
        <v>1.04</v>
      </c>
      <c r="I2445">
        <f>IF('Support - Calculation Detail'!H2445="","",'Support - Calculation Detail'!H2445)</f>
        <v>39824</v>
      </c>
      <c r="J2445">
        <f>IF('Support - Calculation Detail'!I2445="","",'Support - Calculation Detail'!I2445)</f>
        <v>0</v>
      </c>
      <c r="K2445">
        <f>IF('Support - Calculation Detail'!K2445="","",'Support - Calculation Detail'!K2445)</f>
        <v>39824</v>
      </c>
      <c r="L2445">
        <f>IF('Support - Calculation Detail'!L2445="","",'Support - Calculation Detail'!L2445)</f>
        <v>0</v>
      </c>
      <c r="M2445">
        <f>IF('Support - Calculation Detail'!M2445="","",'Support - Calculation Detail'!M2445)</f>
        <v>0</v>
      </c>
      <c r="N2445">
        <f>IF('Support - Calculation Detail'!N2445="","",'Support - Calculation Detail'!N2445)</f>
        <v>0</v>
      </c>
      <c r="P2445">
        <f>IF('Support - Calculation Detail'!O2445="","",'Support - Calculation Detail'!O2445)</f>
        <v>39824</v>
      </c>
      <c r="Q2445" t="b">
        <v>1</v>
      </c>
      <c r="R2445" t="str">
        <f t="shared" si="190"/>
        <v>6820004</v>
      </c>
      <c r="S2445" t="str">
        <f t="shared" si="191"/>
        <v>6820004-UT</v>
      </c>
      <c r="T2445" t="str">
        <f t="shared" si="192"/>
        <v>6820004-UT</v>
      </c>
      <c r="U2445" t="str">
        <f t="shared" si="193"/>
        <v>2</v>
      </c>
      <c r="V2445" t="str">
        <f t="shared" si="194"/>
        <v>UT</v>
      </c>
    </row>
    <row r="2446" spans="1:22" x14ac:dyDescent="0.35">
      <c r="A2446" t="str">
        <f>IF('Support - Calculation Detail'!A2446="","",LEFT('Support - Calculation Detail'!A2446,7)&amp;"-"&amp;RIGHT('Support - Calculation Detail'!A2446,2))</f>
        <v>6820005-UT</v>
      </c>
      <c r="B2446" t="str">
        <f>IF('Support - Calculation Detail'!C2446="","",'Support - Calculation Detail'!C2446)</f>
        <v>68</v>
      </c>
      <c r="C2446" t="str">
        <f>IF('Support - Calculation Detail'!B2446="","",'Support - Calculation Detail'!B2446)</f>
        <v>N</v>
      </c>
      <c r="D2446">
        <f>IF('Support - Calculation Detail'!D2446="","",'Support - Calculation Detail'!D2446)</f>
        <v>55938</v>
      </c>
      <c r="E2446">
        <f>IF('Support - Calculation Detail'!E2446="","",'Support - Calculation Detail'!E2446)</f>
        <v>0</v>
      </c>
      <c r="G2446">
        <f>IF('Support - Calculation Detail'!F2446="","",'Support - Calculation Detail'!F2446)</f>
        <v>55938</v>
      </c>
      <c r="H2446">
        <f>IF('Support - Calculation Detail'!G2446="","",'Support - Calculation Detail'!G2446)</f>
        <v>1.04</v>
      </c>
      <c r="I2446">
        <f>IF('Support - Calculation Detail'!H2446="","",'Support - Calculation Detail'!H2446)</f>
        <v>58176</v>
      </c>
      <c r="J2446">
        <f>IF('Support - Calculation Detail'!I2446="","",'Support - Calculation Detail'!I2446)</f>
        <v>0</v>
      </c>
      <c r="K2446">
        <f>IF('Support - Calculation Detail'!K2446="","",'Support - Calculation Detail'!K2446)</f>
        <v>58176</v>
      </c>
      <c r="L2446">
        <f>IF('Support - Calculation Detail'!L2446="","",'Support - Calculation Detail'!L2446)</f>
        <v>0</v>
      </c>
      <c r="M2446">
        <f>IF('Support - Calculation Detail'!M2446="","",'Support - Calculation Detail'!M2446)</f>
        <v>0</v>
      </c>
      <c r="N2446">
        <f>IF('Support - Calculation Detail'!N2446="","",'Support - Calculation Detail'!N2446)</f>
        <v>0</v>
      </c>
      <c r="P2446">
        <f>IF('Support - Calculation Detail'!O2446="","",'Support - Calculation Detail'!O2446)</f>
        <v>58176</v>
      </c>
      <c r="Q2446" t="b">
        <v>1</v>
      </c>
      <c r="R2446" t="str">
        <f t="shared" si="190"/>
        <v>6820005</v>
      </c>
      <c r="S2446" t="str">
        <f t="shared" si="191"/>
        <v>6820005-UT</v>
      </c>
      <c r="T2446" t="str">
        <f t="shared" si="192"/>
        <v>6820005-UT</v>
      </c>
      <c r="U2446" t="str">
        <f t="shared" si="193"/>
        <v>2</v>
      </c>
      <c r="V2446" t="str">
        <f t="shared" si="194"/>
        <v>UT</v>
      </c>
    </row>
    <row r="2447" spans="1:22" x14ac:dyDescent="0.35">
      <c r="A2447" t="str">
        <f>IF('Support - Calculation Detail'!A2447="","",LEFT('Support - Calculation Detail'!A2447,7)&amp;"-"&amp;RIGHT('Support - Calculation Detail'!A2447,2))</f>
        <v>6820005-TF</v>
      </c>
      <c r="B2447" t="str">
        <f>IF('Support - Calculation Detail'!C2447="","",'Support - Calculation Detail'!C2447)</f>
        <v>68</v>
      </c>
      <c r="C2447" t="str">
        <f>IF('Support - Calculation Detail'!B2447="","",'Support - Calculation Detail'!B2447)</f>
        <v>N</v>
      </c>
      <c r="D2447">
        <f>IF('Support - Calculation Detail'!D2447="","",'Support - Calculation Detail'!D2447)</f>
        <v>44044</v>
      </c>
      <c r="E2447">
        <f>IF('Support - Calculation Detail'!E2447="","",'Support - Calculation Detail'!E2447)</f>
        <v>0</v>
      </c>
      <c r="G2447">
        <f>IF('Support - Calculation Detail'!F2447="","",'Support - Calculation Detail'!F2447)</f>
        <v>44044</v>
      </c>
      <c r="H2447">
        <f>IF('Support - Calculation Detail'!G2447="","",'Support - Calculation Detail'!G2447)</f>
        <v>1.04</v>
      </c>
      <c r="I2447">
        <f>IF('Support - Calculation Detail'!H2447="","",'Support - Calculation Detail'!H2447)</f>
        <v>45806</v>
      </c>
      <c r="J2447">
        <f>IF('Support - Calculation Detail'!I2447="","",'Support - Calculation Detail'!I2447)</f>
        <v>0</v>
      </c>
      <c r="K2447">
        <f>IF('Support - Calculation Detail'!K2447="","",'Support - Calculation Detail'!K2447)</f>
        <v>45806</v>
      </c>
      <c r="L2447">
        <f>IF('Support - Calculation Detail'!L2447="","",'Support - Calculation Detail'!L2447)</f>
        <v>0</v>
      </c>
      <c r="M2447">
        <f>IF('Support - Calculation Detail'!M2447="","",'Support - Calculation Detail'!M2447)</f>
        <v>0</v>
      </c>
      <c r="N2447">
        <f>IF('Support - Calculation Detail'!N2447="","",'Support - Calculation Detail'!N2447)</f>
        <v>0</v>
      </c>
      <c r="P2447">
        <f>IF('Support - Calculation Detail'!O2447="","",'Support - Calculation Detail'!O2447)</f>
        <v>45806</v>
      </c>
      <c r="Q2447" t="b">
        <v>1</v>
      </c>
      <c r="R2447" t="str">
        <f t="shared" si="190"/>
        <v>6820005</v>
      </c>
      <c r="S2447" t="str">
        <f t="shared" si="191"/>
        <v>6820005-TF</v>
      </c>
      <c r="T2447" t="str">
        <f t="shared" si="192"/>
        <v>6820005-TF</v>
      </c>
      <c r="U2447" t="str">
        <f t="shared" si="193"/>
        <v>2</v>
      </c>
      <c r="V2447" t="str">
        <f t="shared" si="194"/>
        <v>TF</v>
      </c>
    </row>
    <row r="2448" spans="1:22" x14ac:dyDescent="0.35">
      <c r="A2448" t="str">
        <f>IF('Support - Calculation Detail'!A2448="","",LEFT('Support - Calculation Detail'!A2448,7)&amp;"-"&amp;RIGHT('Support - Calculation Detail'!A2448,2))</f>
        <v>6820006-TF</v>
      </c>
      <c r="B2448" t="str">
        <f>IF('Support - Calculation Detail'!C2448="","",'Support - Calculation Detail'!C2448)</f>
        <v>68</v>
      </c>
      <c r="C2448" t="str">
        <f>IF('Support - Calculation Detail'!B2448="","",'Support - Calculation Detail'!B2448)</f>
        <v>N</v>
      </c>
      <c r="D2448">
        <f>IF('Support - Calculation Detail'!D2448="","",'Support - Calculation Detail'!D2448)</f>
        <v>12468</v>
      </c>
      <c r="E2448">
        <f>IF('Support - Calculation Detail'!E2448="","",'Support - Calculation Detail'!E2448)</f>
        <v>0</v>
      </c>
      <c r="G2448">
        <f>IF('Support - Calculation Detail'!F2448="","",'Support - Calculation Detail'!F2448)</f>
        <v>12468</v>
      </c>
      <c r="H2448">
        <f>IF('Support - Calculation Detail'!G2448="","",'Support - Calculation Detail'!G2448)</f>
        <v>1.04</v>
      </c>
      <c r="I2448">
        <f>IF('Support - Calculation Detail'!H2448="","",'Support - Calculation Detail'!H2448)</f>
        <v>12967</v>
      </c>
      <c r="J2448">
        <f>IF('Support - Calculation Detail'!I2448="","",'Support - Calculation Detail'!I2448)</f>
        <v>0</v>
      </c>
      <c r="K2448">
        <f>IF('Support - Calculation Detail'!K2448="","",'Support - Calculation Detail'!K2448)</f>
        <v>12967</v>
      </c>
      <c r="L2448">
        <f>IF('Support - Calculation Detail'!L2448="","",'Support - Calculation Detail'!L2448)</f>
        <v>0</v>
      </c>
      <c r="M2448">
        <f>IF('Support - Calculation Detail'!M2448="","",'Support - Calculation Detail'!M2448)</f>
        <v>0</v>
      </c>
      <c r="N2448">
        <f>IF('Support - Calculation Detail'!N2448="","",'Support - Calculation Detail'!N2448)</f>
        <v>0</v>
      </c>
      <c r="P2448">
        <f>IF('Support - Calculation Detail'!O2448="","",'Support - Calculation Detail'!O2448)</f>
        <v>12967</v>
      </c>
      <c r="Q2448" t="b">
        <v>1</v>
      </c>
      <c r="R2448" t="str">
        <f t="shared" si="190"/>
        <v>6820006</v>
      </c>
      <c r="S2448" t="str">
        <f t="shared" si="191"/>
        <v>6820006-TF</v>
      </c>
      <c r="T2448" t="str">
        <f t="shared" si="192"/>
        <v>6820006-TF</v>
      </c>
      <c r="U2448" t="str">
        <f t="shared" si="193"/>
        <v>2</v>
      </c>
      <c r="V2448" t="str">
        <f t="shared" si="194"/>
        <v>TF</v>
      </c>
    </row>
    <row r="2449" spans="1:22" x14ac:dyDescent="0.35">
      <c r="A2449" t="str">
        <f>IF('Support - Calculation Detail'!A2449="","",LEFT('Support - Calculation Detail'!A2449,7)&amp;"-"&amp;RIGHT('Support - Calculation Detail'!A2449,2))</f>
        <v>6820006-UT</v>
      </c>
      <c r="B2449" t="str">
        <f>IF('Support - Calculation Detail'!C2449="","",'Support - Calculation Detail'!C2449)</f>
        <v>68</v>
      </c>
      <c r="C2449" t="str">
        <f>IF('Support - Calculation Detail'!B2449="","",'Support - Calculation Detail'!B2449)</f>
        <v>N</v>
      </c>
      <c r="D2449">
        <f>IF('Support - Calculation Detail'!D2449="","",'Support - Calculation Detail'!D2449)</f>
        <v>31620</v>
      </c>
      <c r="E2449">
        <f>IF('Support - Calculation Detail'!E2449="","",'Support - Calculation Detail'!E2449)</f>
        <v>0</v>
      </c>
      <c r="G2449">
        <f>IF('Support - Calculation Detail'!F2449="","",'Support - Calculation Detail'!F2449)</f>
        <v>31620</v>
      </c>
      <c r="H2449">
        <f>IF('Support - Calculation Detail'!G2449="","",'Support - Calculation Detail'!G2449)</f>
        <v>1.04</v>
      </c>
      <c r="I2449">
        <f>IF('Support - Calculation Detail'!H2449="","",'Support - Calculation Detail'!H2449)</f>
        <v>32885</v>
      </c>
      <c r="J2449">
        <f>IF('Support - Calculation Detail'!I2449="","",'Support - Calculation Detail'!I2449)</f>
        <v>0</v>
      </c>
      <c r="K2449">
        <f>IF('Support - Calculation Detail'!K2449="","",'Support - Calculation Detail'!K2449)</f>
        <v>32885</v>
      </c>
      <c r="L2449">
        <f>IF('Support - Calculation Detail'!L2449="","",'Support - Calculation Detail'!L2449)</f>
        <v>0</v>
      </c>
      <c r="M2449">
        <f>IF('Support - Calculation Detail'!M2449="","",'Support - Calculation Detail'!M2449)</f>
        <v>0</v>
      </c>
      <c r="N2449">
        <f>IF('Support - Calculation Detail'!N2449="","",'Support - Calculation Detail'!N2449)</f>
        <v>0</v>
      </c>
      <c r="P2449">
        <f>IF('Support - Calculation Detail'!O2449="","",'Support - Calculation Detail'!O2449)</f>
        <v>32885</v>
      </c>
      <c r="Q2449" t="b">
        <v>1</v>
      </c>
      <c r="R2449" t="str">
        <f t="shared" si="190"/>
        <v>6820006</v>
      </c>
      <c r="S2449" t="str">
        <f t="shared" si="191"/>
        <v>6820006-UT</v>
      </c>
      <c r="T2449" t="str">
        <f t="shared" si="192"/>
        <v>6820006-UT</v>
      </c>
      <c r="U2449" t="str">
        <f t="shared" si="193"/>
        <v>2</v>
      </c>
      <c r="V2449" t="str">
        <f t="shared" si="194"/>
        <v>UT</v>
      </c>
    </row>
    <row r="2450" spans="1:22" x14ac:dyDescent="0.35">
      <c r="A2450" t="str">
        <f>IF('Support - Calculation Detail'!A2450="","",LEFT('Support - Calculation Detail'!A2450,7)&amp;"-"&amp;RIGHT('Support - Calculation Detail'!A2450,2))</f>
        <v>6820007-UT</v>
      </c>
      <c r="B2450" t="str">
        <f>IF('Support - Calculation Detail'!C2450="","",'Support - Calculation Detail'!C2450)</f>
        <v>68</v>
      </c>
      <c r="C2450" t="str">
        <f>IF('Support - Calculation Detail'!B2450="","",'Support - Calculation Detail'!B2450)</f>
        <v>N</v>
      </c>
      <c r="D2450">
        <f>IF('Support - Calculation Detail'!D2450="","",'Support - Calculation Detail'!D2450)</f>
        <v>31841</v>
      </c>
      <c r="E2450">
        <f>IF('Support - Calculation Detail'!E2450="","",'Support - Calculation Detail'!E2450)</f>
        <v>0</v>
      </c>
      <c r="G2450">
        <f>IF('Support - Calculation Detail'!F2450="","",'Support - Calculation Detail'!F2450)</f>
        <v>31841</v>
      </c>
      <c r="H2450">
        <f>IF('Support - Calculation Detail'!G2450="","",'Support - Calculation Detail'!G2450)</f>
        <v>1.04</v>
      </c>
      <c r="I2450">
        <f>IF('Support - Calculation Detail'!H2450="","",'Support - Calculation Detail'!H2450)</f>
        <v>33115</v>
      </c>
      <c r="J2450">
        <f>IF('Support - Calculation Detail'!I2450="","",'Support - Calculation Detail'!I2450)</f>
        <v>0</v>
      </c>
      <c r="K2450">
        <f>IF('Support - Calculation Detail'!K2450="","",'Support - Calculation Detail'!K2450)</f>
        <v>33115</v>
      </c>
      <c r="L2450">
        <f>IF('Support - Calculation Detail'!L2450="","",'Support - Calculation Detail'!L2450)</f>
        <v>0</v>
      </c>
      <c r="M2450">
        <f>IF('Support - Calculation Detail'!M2450="","",'Support - Calculation Detail'!M2450)</f>
        <v>0</v>
      </c>
      <c r="N2450">
        <f>IF('Support - Calculation Detail'!N2450="","",'Support - Calculation Detail'!N2450)</f>
        <v>0</v>
      </c>
      <c r="P2450">
        <f>IF('Support - Calculation Detail'!O2450="","",'Support - Calculation Detail'!O2450)</f>
        <v>33115</v>
      </c>
      <c r="Q2450" t="b">
        <v>1</v>
      </c>
      <c r="R2450" t="str">
        <f t="shared" si="190"/>
        <v>6820007</v>
      </c>
      <c r="S2450" t="str">
        <f t="shared" si="191"/>
        <v>6820007-UT</v>
      </c>
      <c r="T2450" t="str">
        <f t="shared" si="192"/>
        <v>6820007-UT</v>
      </c>
      <c r="U2450" t="str">
        <f t="shared" si="193"/>
        <v>2</v>
      </c>
      <c r="V2450" t="str">
        <f t="shared" si="194"/>
        <v>UT</v>
      </c>
    </row>
    <row r="2451" spans="1:22" x14ac:dyDescent="0.35">
      <c r="A2451" t="str">
        <f>IF('Support - Calculation Detail'!A2451="","",LEFT('Support - Calculation Detail'!A2451,7)&amp;"-"&amp;RIGHT('Support - Calculation Detail'!A2451,2))</f>
        <v>6820007-TF</v>
      </c>
      <c r="B2451" t="str">
        <f>IF('Support - Calculation Detail'!C2451="","",'Support - Calculation Detail'!C2451)</f>
        <v>68</v>
      </c>
      <c r="C2451" t="str">
        <f>IF('Support - Calculation Detail'!B2451="","",'Support - Calculation Detail'!B2451)</f>
        <v>N</v>
      </c>
      <c r="D2451">
        <f>IF('Support - Calculation Detail'!D2451="","",'Support - Calculation Detail'!D2451)</f>
        <v>105347</v>
      </c>
      <c r="E2451">
        <f>IF('Support - Calculation Detail'!E2451="","",'Support - Calculation Detail'!E2451)</f>
        <v>0</v>
      </c>
      <c r="G2451">
        <f>IF('Support - Calculation Detail'!F2451="","",'Support - Calculation Detail'!F2451)</f>
        <v>105347</v>
      </c>
      <c r="H2451">
        <f>IF('Support - Calculation Detail'!G2451="","",'Support - Calculation Detail'!G2451)</f>
        <v>1.04</v>
      </c>
      <c r="I2451">
        <f>IF('Support - Calculation Detail'!H2451="","",'Support - Calculation Detail'!H2451)</f>
        <v>109561</v>
      </c>
      <c r="J2451">
        <f>IF('Support - Calculation Detail'!I2451="","",'Support - Calculation Detail'!I2451)</f>
        <v>0</v>
      </c>
      <c r="K2451">
        <f>IF('Support - Calculation Detail'!K2451="","",'Support - Calculation Detail'!K2451)</f>
        <v>109561</v>
      </c>
      <c r="L2451">
        <f>IF('Support - Calculation Detail'!L2451="","",'Support - Calculation Detail'!L2451)</f>
        <v>0</v>
      </c>
      <c r="M2451">
        <f>IF('Support - Calculation Detail'!M2451="","",'Support - Calculation Detail'!M2451)</f>
        <v>0</v>
      </c>
      <c r="N2451">
        <f>IF('Support - Calculation Detail'!N2451="","",'Support - Calculation Detail'!N2451)</f>
        <v>0</v>
      </c>
      <c r="P2451">
        <f>IF('Support - Calculation Detail'!O2451="","",'Support - Calculation Detail'!O2451)</f>
        <v>109561</v>
      </c>
      <c r="Q2451" t="b">
        <v>1</v>
      </c>
      <c r="R2451" t="str">
        <f t="shared" si="190"/>
        <v>6820007</v>
      </c>
      <c r="S2451" t="str">
        <f t="shared" si="191"/>
        <v>6820007-TF</v>
      </c>
      <c r="T2451" t="str">
        <f t="shared" si="192"/>
        <v>6820007-TF</v>
      </c>
      <c r="U2451" t="str">
        <f t="shared" si="193"/>
        <v>2</v>
      </c>
      <c r="V2451" t="str">
        <f t="shared" si="194"/>
        <v>TF</v>
      </c>
    </row>
    <row r="2452" spans="1:22" x14ac:dyDescent="0.35">
      <c r="A2452" t="str">
        <f>IF('Support - Calculation Detail'!A2452="","",LEFT('Support - Calculation Detail'!A2452,7)&amp;"-"&amp;RIGHT('Support - Calculation Detail'!A2452,2))</f>
        <v>6820008-UT</v>
      </c>
      <c r="B2452" t="str">
        <f>IF('Support - Calculation Detail'!C2452="","",'Support - Calculation Detail'!C2452)</f>
        <v>68</v>
      </c>
      <c r="C2452" t="str">
        <f>IF('Support - Calculation Detail'!B2452="","",'Support - Calculation Detail'!B2452)</f>
        <v>N</v>
      </c>
      <c r="D2452">
        <f>IF('Support - Calculation Detail'!D2452="","",'Support - Calculation Detail'!D2452)</f>
        <v>22768</v>
      </c>
      <c r="E2452">
        <f>IF('Support - Calculation Detail'!E2452="","",'Support - Calculation Detail'!E2452)</f>
        <v>0</v>
      </c>
      <c r="G2452">
        <f>IF('Support - Calculation Detail'!F2452="","",'Support - Calculation Detail'!F2452)</f>
        <v>22768</v>
      </c>
      <c r="H2452">
        <f>IF('Support - Calculation Detail'!G2452="","",'Support - Calculation Detail'!G2452)</f>
        <v>1.04</v>
      </c>
      <c r="I2452">
        <f>IF('Support - Calculation Detail'!H2452="","",'Support - Calculation Detail'!H2452)</f>
        <v>23679</v>
      </c>
      <c r="J2452">
        <f>IF('Support - Calculation Detail'!I2452="","",'Support - Calculation Detail'!I2452)</f>
        <v>0</v>
      </c>
      <c r="K2452">
        <f>IF('Support - Calculation Detail'!K2452="","",'Support - Calculation Detail'!K2452)</f>
        <v>23679</v>
      </c>
      <c r="L2452">
        <f>IF('Support - Calculation Detail'!L2452="","",'Support - Calculation Detail'!L2452)</f>
        <v>0</v>
      </c>
      <c r="M2452">
        <f>IF('Support - Calculation Detail'!M2452="","",'Support - Calculation Detail'!M2452)</f>
        <v>0</v>
      </c>
      <c r="N2452">
        <f>IF('Support - Calculation Detail'!N2452="","",'Support - Calculation Detail'!N2452)</f>
        <v>0</v>
      </c>
      <c r="P2452">
        <f>IF('Support - Calculation Detail'!O2452="","",'Support - Calculation Detail'!O2452)</f>
        <v>23679</v>
      </c>
      <c r="Q2452" t="b">
        <v>1</v>
      </c>
      <c r="R2452" t="str">
        <f t="shared" si="190"/>
        <v>6820008</v>
      </c>
      <c r="S2452" t="str">
        <f t="shared" si="191"/>
        <v>6820008-UT</v>
      </c>
      <c r="T2452" t="str">
        <f t="shared" si="192"/>
        <v>6820008-UT</v>
      </c>
      <c r="U2452" t="str">
        <f t="shared" si="193"/>
        <v>2</v>
      </c>
      <c r="V2452" t="str">
        <f t="shared" si="194"/>
        <v>UT</v>
      </c>
    </row>
    <row r="2453" spans="1:22" x14ac:dyDescent="0.35">
      <c r="A2453" t="str">
        <f>IF('Support - Calculation Detail'!A2453="","",LEFT('Support - Calculation Detail'!A2453,7)&amp;"-"&amp;RIGHT('Support - Calculation Detail'!A2453,2))</f>
        <v>6820009-UT</v>
      </c>
      <c r="B2453" t="str">
        <f>IF('Support - Calculation Detail'!C2453="","",'Support - Calculation Detail'!C2453)</f>
        <v>68</v>
      </c>
      <c r="C2453" t="str">
        <f>IF('Support - Calculation Detail'!B2453="","",'Support - Calculation Detail'!B2453)</f>
        <v>N</v>
      </c>
      <c r="D2453">
        <f>IF('Support - Calculation Detail'!D2453="","",'Support - Calculation Detail'!D2453)</f>
        <v>49284</v>
      </c>
      <c r="E2453">
        <f>IF('Support - Calculation Detail'!E2453="","",'Support - Calculation Detail'!E2453)</f>
        <v>0</v>
      </c>
      <c r="G2453">
        <f>IF('Support - Calculation Detail'!F2453="","",'Support - Calculation Detail'!F2453)</f>
        <v>49284</v>
      </c>
      <c r="H2453">
        <f>IF('Support - Calculation Detail'!G2453="","",'Support - Calculation Detail'!G2453)</f>
        <v>1.04</v>
      </c>
      <c r="I2453">
        <f>IF('Support - Calculation Detail'!H2453="","",'Support - Calculation Detail'!H2453)</f>
        <v>51255</v>
      </c>
      <c r="J2453">
        <f>IF('Support - Calculation Detail'!I2453="","",'Support - Calculation Detail'!I2453)</f>
        <v>0</v>
      </c>
      <c r="K2453">
        <f>IF('Support - Calculation Detail'!K2453="","",'Support - Calculation Detail'!K2453)</f>
        <v>51255</v>
      </c>
      <c r="L2453">
        <f>IF('Support - Calculation Detail'!L2453="","",'Support - Calculation Detail'!L2453)</f>
        <v>0</v>
      </c>
      <c r="M2453">
        <f>IF('Support - Calculation Detail'!M2453="","",'Support - Calculation Detail'!M2453)</f>
        <v>0</v>
      </c>
      <c r="N2453">
        <f>IF('Support - Calculation Detail'!N2453="","",'Support - Calculation Detail'!N2453)</f>
        <v>0</v>
      </c>
      <c r="P2453">
        <f>IF('Support - Calculation Detail'!O2453="","",'Support - Calculation Detail'!O2453)</f>
        <v>51255</v>
      </c>
      <c r="Q2453" t="b">
        <v>1</v>
      </c>
      <c r="R2453" t="str">
        <f t="shared" si="190"/>
        <v>6820009</v>
      </c>
      <c r="S2453" t="str">
        <f t="shared" si="191"/>
        <v>6820009-UT</v>
      </c>
      <c r="T2453" t="str">
        <f t="shared" si="192"/>
        <v>6820009-UT</v>
      </c>
      <c r="U2453" t="str">
        <f t="shared" si="193"/>
        <v>2</v>
      </c>
      <c r="V2453" t="str">
        <f t="shared" si="194"/>
        <v>UT</v>
      </c>
    </row>
    <row r="2454" spans="1:22" x14ac:dyDescent="0.35">
      <c r="A2454" t="str">
        <f>IF('Support - Calculation Detail'!A2454="","",LEFT('Support - Calculation Detail'!A2454,7)&amp;"-"&amp;RIGHT('Support - Calculation Detail'!A2454,2))</f>
        <v>6820009-TF</v>
      </c>
      <c r="B2454" t="str">
        <f>IF('Support - Calculation Detail'!C2454="","",'Support - Calculation Detail'!C2454)</f>
        <v>68</v>
      </c>
      <c r="C2454" t="str">
        <f>IF('Support - Calculation Detail'!B2454="","",'Support - Calculation Detail'!B2454)</f>
        <v>N</v>
      </c>
      <c r="D2454">
        <f>IF('Support - Calculation Detail'!D2454="","",'Support - Calculation Detail'!D2454)</f>
        <v>16761</v>
      </c>
      <c r="E2454">
        <f>IF('Support - Calculation Detail'!E2454="","",'Support - Calculation Detail'!E2454)</f>
        <v>0</v>
      </c>
      <c r="G2454">
        <f>IF('Support - Calculation Detail'!F2454="","",'Support - Calculation Detail'!F2454)</f>
        <v>16761</v>
      </c>
      <c r="H2454">
        <f>IF('Support - Calculation Detail'!G2454="","",'Support - Calculation Detail'!G2454)</f>
        <v>1.04</v>
      </c>
      <c r="I2454">
        <f>IF('Support - Calculation Detail'!H2454="","",'Support - Calculation Detail'!H2454)</f>
        <v>17431</v>
      </c>
      <c r="J2454">
        <f>IF('Support - Calculation Detail'!I2454="","",'Support - Calculation Detail'!I2454)</f>
        <v>0</v>
      </c>
      <c r="K2454">
        <f>IF('Support - Calculation Detail'!K2454="","",'Support - Calculation Detail'!K2454)</f>
        <v>17431</v>
      </c>
      <c r="L2454">
        <f>IF('Support - Calculation Detail'!L2454="","",'Support - Calculation Detail'!L2454)</f>
        <v>0</v>
      </c>
      <c r="M2454">
        <f>IF('Support - Calculation Detail'!M2454="","",'Support - Calculation Detail'!M2454)</f>
        <v>0</v>
      </c>
      <c r="N2454">
        <f>IF('Support - Calculation Detail'!N2454="","",'Support - Calculation Detail'!N2454)</f>
        <v>0</v>
      </c>
      <c r="P2454">
        <f>IF('Support - Calculation Detail'!O2454="","",'Support - Calculation Detail'!O2454)</f>
        <v>17431</v>
      </c>
      <c r="Q2454" t="b">
        <v>1</v>
      </c>
      <c r="R2454" t="str">
        <f t="shared" si="190"/>
        <v>6820009</v>
      </c>
      <c r="S2454" t="str">
        <f t="shared" si="191"/>
        <v>6820009-TF</v>
      </c>
      <c r="T2454" t="str">
        <f t="shared" si="192"/>
        <v>6820009-TF</v>
      </c>
      <c r="U2454" t="str">
        <f t="shared" si="193"/>
        <v>2</v>
      </c>
      <c r="V2454" t="str">
        <f t="shared" si="194"/>
        <v>TF</v>
      </c>
    </row>
    <row r="2455" spans="1:22" x14ac:dyDescent="0.35">
      <c r="A2455" t="str">
        <f>IF('Support - Calculation Detail'!A2455="","",LEFT('Support - Calculation Detail'!A2455,7)&amp;"-"&amp;RIGHT('Support - Calculation Detail'!A2455,2))</f>
        <v>6820010-TF</v>
      </c>
      <c r="B2455" t="str">
        <f>IF('Support - Calculation Detail'!C2455="","",'Support - Calculation Detail'!C2455)</f>
        <v>68</v>
      </c>
      <c r="C2455" t="str">
        <f>IF('Support - Calculation Detail'!B2455="","",'Support - Calculation Detail'!B2455)</f>
        <v>N</v>
      </c>
      <c r="D2455">
        <f>IF('Support - Calculation Detail'!D2455="","",'Support - Calculation Detail'!D2455)</f>
        <v>15084</v>
      </c>
      <c r="E2455">
        <f>IF('Support - Calculation Detail'!E2455="","",'Support - Calculation Detail'!E2455)</f>
        <v>0</v>
      </c>
      <c r="G2455">
        <f>IF('Support - Calculation Detail'!F2455="","",'Support - Calculation Detail'!F2455)</f>
        <v>15084</v>
      </c>
      <c r="H2455">
        <f>IF('Support - Calculation Detail'!G2455="","",'Support - Calculation Detail'!G2455)</f>
        <v>1.04</v>
      </c>
      <c r="I2455">
        <f>IF('Support - Calculation Detail'!H2455="","",'Support - Calculation Detail'!H2455)</f>
        <v>15687</v>
      </c>
      <c r="J2455">
        <f>IF('Support - Calculation Detail'!I2455="","",'Support - Calculation Detail'!I2455)</f>
        <v>0</v>
      </c>
      <c r="K2455">
        <f>IF('Support - Calculation Detail'!K2455="","",'Support - Calculation Detail'!K2455)</f>
        <v>15687</v>
      </c>
      <c r="L2455">
        <f>IF('Support - Calculation Detail'!L2455="","",'Support - Calculation Detail'!L2455)</f>
        <v>0</v>
      </c>
      <c r="M2455">
        <f>IF('Support - Calculation Detail'!M2455="","",'Support - Calculation Detail'!M2455)</f>
        <v>0</v>
      </c>
      <c r="N2455">
        <f>IF('Support - Calculation Detail'!N2455="","",'Support - Calculation Detail'!N2455)</f>
        <v>0</v>
      </c>
      <c r="P2455">
        <f>IF('Support - Calculation Detail'!O2455="","",'Support - Calculation Detail'!O2455)</f>
        <v>15687</v>
      </c>
      <c r="Q2455" t="b">
        <v>1</v>
      </c>
      <c r="R2455" t="str">
        <f t="shared" si="190"/>
        <v>6820010</v>
      </c>
      <c r="S2455" t="str">
        <f t="shared" si="191"/>
        <v>6820010-TF</v>
      </c>
      <c r="T2455" t="str">
        <f t="shared" si="192"/>
        <v>6820010-TF</v>
      </c>
      <c r="U2455" t="str">
        <f t="shared" si="193"/>
        <v>2</v>
      </c>
      <c r="V2455" t="str">
        <f t="shared" si="194"/>
        <v>TF</v>
      </c>
    </row>
    <row r="2456" spans="1:22" x14ac:dyDescent="0.35">
      <c r="A2456" t="str">
        <f>IF('Support - Calculation Detail'!A2456="","",LEFT('Support - Calculation Detail'!A2456,7)&amp;"-"&amp;RIGHT('Support - Calculation Detail'!A2456,2))</f>
        <v>6820010-UT</v>
      </c>
      <c r="B2456" t="str">
        <f>IF('Support - Calculation Detail'!C2456="","",'Support - Calculation Detail'!C2456)</f>
        <v>68</v>
      </c>
      <c r="C2456" t="str">
        <f>IF('Support - Calculation Detail'!B2456="","",'Support - Calculation Detail'!B2456)</f>
        <v>N</v>
      </c>
      <c r="D2456">
        <f>IF('Support - Calculation Detail'!D2456="","",'Support - Calculation Detail'!D2456)</f>
        <v>55947</v>
      </c>
      <c r="E2456">
        <f>IF('Support - Calculation Detail'!E2456="","",'Support - Calculation Detail'!E2456)</f>
        <v>0</v>
      </c>
      <c r="G2456">
        <f>IF('Support - Calculation Detail'!F2456="","",'Support - Calculation Detail'!F2456)</f>
        <v>55947</v>
      </c>
      <c r="H2456">
        <f>IF('Support - Calculation Detail'!G2456="","",'Support - Calculation Detail'!G2456)</f>
        <v>1.04</v>
      </c>
      <c r="I2456">
        <f>IF('Support - Calculation Detail'!H2456="","",'Support - Calculation Detail'!H2456)</f>
        <v>58185</v>
      </c>
      <c r="J2456">
        <f>IF('Support - Calculation Detail'!I2456="","",'Support - Calculation Detail'!I2456)</f>
        <v>0</v>
      </c>
      <c r="K2456">
        <f>IF('Support - Calculation Detail'!K2456="","",'Support - Calculation Detail'!K2456)</f>
        <v>58185</v>
      </c>
      <c r="L2456">
        <f>IF('Support - Calculation Detail'!L2456="","",'Support - Calculation Detail'!L2456)</f>
        <v>0</v>
      </c>
      <c r="M2456">
        <f>IF('Support - Calculation Detail'!M2456="","",'Support - Calculation Detail'!M2456)</f>
        <v>0</v>
      </c>
      <c r="N2456">
        <f>IF('Support - Calculation Detail'!N2456="","",'Support - Calculation Detail'!N2456)</f>
        <v>0</v>
      </c>
      <c r="P2456">
        <f>IF('Support - Calculation Detail'!O2456="","",'Support - Calculation Detail'!O2456)</f>
        <v>58185</v>
      </c>
      <c r="Q2456" t="b">
        <v>1</v>
      </c>
      <c r="R2456" t="str">
        <f t="shared" si="190"/>
        <v>6820010</v>
      </c>
      <c r="S2456" t="str">
        <f t="shared" si="191"/>
        <v>6820010-UT</v>
      </c>
      <c r="T2456" t="str">
        <f t="shared" si="192"/>
        <v>6820010-UT</v>
      </c>
      <c r="U2456" t="str">
        <f t="shared" si="193"/>
        <v>2</v>
      </c>
      <c r="V2456" t="str">
        <f t="shared" si="194"/>
        <v>UT</v>
      </c>
    </row>
    <row r="2457" spans="1:22" x14ac:dyDescent="0.35">
      <c r="A2457" t="str">
        <f>IF('Support - Calculation Detail'!A2457="","",LEFT('Support - Calculation Detail'!A2457,7)&amp;"-"&amp;RIGHT('Support - Calculation Detail'!A2457,2))</f>
        <v>6820011-UT</v>
      </c>
      <c r="B2457" t="str">
        <f>IF('Support - Calculation Detail'!C2457="","",'Support - Calculation Detail'!C2457)</f>
        <v>68</v>
      </c>
      <c r="C2457" t="str">
        <f>IF('Support - Calculation Detail'!B2457="","",'Support - Calculation Detail'!B2457)</f>
        <v>N</v>
      </c>
      <c r="D2457">
        <f>IF('Support - Calculation Detail'!D2457="","",'Support - Calculation Detail'!D2457)</f>
        <v>163938</v>
      </c>
      <c r="E2457">
        <f>IF('Support - Calculation Detail'!E2457="","",'Support - Calculation Detail'!E2457)</f>
        <v>0</v>
      </c>
      <c r="G2457">
        <f>IF('Support - Calculation Detail'!F2457="","",'Support - Calculation Detail'!F2457)</f>
        <v>163938</v>
      </c>
      <c r="H2457">
        <f>IF('Support - Calculation Detail'!G2457="","",'Support - Calculation Detail'!G2457)</f>
        <v>1.04</v>
      </c>
      <c r="I2457">
        <f>IF('Support - Calculation Detail'!H2457="","",'Support - Calculation Detail'!H2457)</f>
        <v>170496</v>
      </c>
      <c r="J2457">
        <f>IF('Support - Calculation Detail'!I2457="","",'Support - Calculation Detail'!I2457)</f>
        <v>0</v>
      </c>
      <c r="K2457">
        <f>IF('Support - Calculation Detail'!K2457="","",'Support - Calculation Detail'!K2457)</f>
        <v>170496</v>
      </c>
      <c r="L2457">
        <f>IF('Support - Calculation Detail'!L2457="","",'Support - Calculation Detail'!L2457)</f>
        <v>0</v>
      </c>
      <c r="M2457">
        <f>IF('Support - Calculation Detail'!M2457="","",'Support - Calculation Detail'!M2457)</f>
        <v>0</v>
      </c>
      <c r="N2457">
        <f>IF('Support - Calculation Detail'!N2457="","",'Support - Calculation Detail'!N2457)</f>
        <v>0</v>
      </c>
      <c r="P2457">
        <f>IF('Support - Calculation Detail'!O2457="","",'Support - Calculation Detail'!O2457)</f>
        <v>170496</v>
      </c>
      <c r="Q2457" t="b">
        <v>1</v>
      </c>
      <c r="R2457" t="str">
        <f t="shared" si="190"/>
        <v>6820011</v>
      </c>
      <c r="S2457" t="str">
        <f t="shared" si="191"/>
        <v>6820011-UT</v>
      </c>
      <c r="T2457" t="str">
        <f t="shared" si="192"/>
        <v>6820011-UT</v>
      </c>
      <c r="U2457" t="str">
        <f t="shared" si="193"/>
        <v>2</v>
      </c>
      <c r="V2457" t="str">
        <f t="shared" si="194"/>
        <v>UT</v>
      </c>
    </row>
    <row r="2458" spans="1:22" x14ac:dyDescent="0.35">
      <c r="A2458" t="str">
        <f>IF('Support - Calculation Detail'!A2458="","",LEFT('Support - Calculation Detail'!A2458,7)&amp;"-"&amp;RIGHT('Support - Calculation Detail'!A2458,2))</f>
        <v>6820011-TF</v>
      </c>
      <c r="B2458" t="str">
        <f>IF('Support - Calculation Detail'!C2458="","",'Support - Calculation Detail'!C2458)</f>
        <v>68</v>
      </c>
      <c r="C2458" t="str">
        <f>IF('Support - Calculation Detail'!B2458="","",'Support - Calculation Detail'!B2458)</f>
        <v>N</v>
      </c>
      <c r="D2458">
        <f>IF('Support - Calculation Detail'!D2458="","",'Support - Calculation Detail'!D2458)</f>
        <v>148004</v>
      </c>
      <c r="E2458">
        <f>IF('Support - Calculation Detail'!E2458="","",'Support - Calculation Detail'!E2458)</f>
        <v>0</v>
      </c>
      <c r="G2458">
        <f>IF('Support - Calculation Detail'!F2458="","",'Support - Calculation Detail'!F2458)</f>
        <v>148004</v>
      </c>
      <c r="H2458">
        <f>IF('Support - Calculation Detail'!G2458="","",'Support - Calculation Detail'!G2458)</f>
        <v>1.04</v>
      </c>
      <c r="I2458">
        <f>IF('Support - Calculation Detail'!H2458="","",'Support - Calculation Detail'!H2458)</f>
        <v>153924</v>
      </c>
      <c r="J2458">
        <f>IF('Support - Calculation Detail'!I2458="","",'Support - Calculation Detail'!I2458)</f>
        <v>0</v>
      </c>
      <c r="K2458">
        <f>IF('Support - Calculation Detail'!K2458="","",'Support - Calculation Detail'!K2458)</f>
        <v>153924</v>
      </c>
      <c r="L2458">
        <f>IF('Support - Calculation Detail'!L2458="","",'Support - Calculation Detail'!L2458)</f>
        <v>0</v>
      </c>
      <c r="M2458">
        <f>IF('Support - Calculation Detail'!M2458="","",'Support - Calculation Detail'!M2458)</f>
        <v>0</v>
      </c>
      <c r="N2458">
        <f>IF('Support - Calculation Detail'!N2458="","",'Support - Calculation Detail'!N2458)</f>
        <v>0</v>
      </c>
      <c r="P2458">
        <f>IF('Support - Calculation Detail'!O2458="","",'Support - Calculation Detail'!O2458)</f>
        <v>153924</v>
      </c>
      <c r="Q2458" t="b">
        <v>1</v>
      </c>
      <c r="R2458" t="str">
        <f t="shared" si="190"/>
        <v>6820011</v>
      </c>
      <c r="S2458" t="str">
        <f t="shared" si="191"/>
        <v>6820011-TF</v>
      </c>
      <c r="T2458" t="str">
        <f t="shared" si="192"/>
        <v>6820011-TF</v>
      </c>
      <c r="U2458" t="str">
        <f t="shared" si="193"/>
        <v>2</v>
      </c>
      <c r="V2458" t="str">
        <f t="shared" si="194"/>
        <v>TF</v>
      </c>
    </row>
    <row r="2459" spans="1:22" x14ac:dyDescent="0.35">
      <c r="A2459" t="str">
        <f>IF('Support - Calculation Detail'!A2459="","",LEFT('Support - Calculation Detail'!A2459,7)&amp;"-"&amp;RIGHT('Support - Calculation Detail'!A2459,2))</f>
        <v>6850194-UT</v>
      </c>
      <c r="B2459" t="str">
        <f>IF('Support - Calculation Detail'!C2459="","",'Support - Calculation Detail'!C2459)</f>
        <v>68</v>
      </c>
      <c r="C2459" t="str">
        <f>IF('Support - Calculation Detail'!B2459="","",'Support - Calculation Detail'!B2459)</f>
        <v>N</v>
      </c>
      <c r="D2459">
        <f>IF('Support - Calculation Detail'!D2459="","",'Support - Calculation Detail'!D2459)</f>
        <v>47335</v>
      </c>
      <c r="E2459">
        <f>IF('Support - Calculation Detail'!E2459="","",'Support - Calculation Detail'!E2459)</f>
        <v>0</v>
      </c>
      <c r="G2459">
        <f>IF('Support - Calculation Detail'!F2459="","",'Support - Calculation Detail'!F2459)</f>
        <v>47335</v>
      </c>
      <c r="H2459">
        <f>IF('Support - Calculation Detail'!G2459="","",'Support - Calculation Detail'!G2459)</f>
        <v>1.04</v>
      </c>
      <c r="I2459">
        <f>IF('Support - Calculation Detail'!H2459="","",'Support - Calculation Detail'!H2459)</f>
        <v>49228</v>
      </c>
      <c r="J2459">
        <f>IF('Support - Calculation Detail'!I2459="","",'Support - Calculation Detail'!I2459)</f>
        <v>0</v>
      </c>
      <c r="K2459">
        <f>IF('Support - Calculation Detail'!K2459="","",'Support - Calculation Detail'!K2459)</f>
        <v>49228</v>
      </c>
      <c r="L2459">
        <f>IF('Support - Calculation Detail'!L2459="","",'Support - Calculation Detail'!L2459)</f>
        <v>0</v>
      </c>
      <c r="M2459">
        <f>IF('Support - Calculation Detail'!M2459="","",'Support - Calculation Detail'!M2459)</f>
        <v>0</v>
      </c>
      <c r="N2459">
        <f>IF('Support - Calculation Detail'!N2459="","",'Support - Calculation Detail'!N2459)</f>
        <v>0</v>
      </c>
      <c r="P2459">
        <f>IF('Support - Calculation Detail'!O2459="","",'Support - Calculation Detail'!O2459)</f>
        <v>49228</v>
      </c>
      <c r="Q2459" t="b">
        <v>1</v>
      </c>
      <c r="R2459" t="str">
        <f t="shared" si="190"/>
        <v>6850194</v>
      </c>
      <c r="S2459" t="str">
        <f t="shared" si="191"/>
        <v>6850194-UT</v>
      </c>
      <c r="T2459" t="str">
        <f t="shared" si="192"/>
        <v>6850194-UT</v>
      </c>
      <c r="U2459" t="str">
        <f t="shared" si="193"/>
        <v>5</v>
      </c>
      <c r="V2459" t="str">
        <f t="shared" si="194"/>
        <v>UT</v>
      </c>
    </row>
    <row r="2460" spans="1:22" x14ac:dyDescent="0.35">
      <c r="A2460" t="str">
        <f>IF('Support - Calculation Detail'!A2460="","",LEFT('Support - Calculation Detail'!A2460,7)&amp;"-"&amp;RIGHT('Support - Calculation Detail'!A2460,2))</f>
        <v>6850195-UT</v>
      </c>
      <c r="B2460" t="str">
        <f>IF('Support - Calculation Detail'!C2460="","",'Support - Calculation Detail'!C2460)</f>
        <v>68</v>
      </c>
      <c r="C2460" t="str">
        <f>IF('Support - Calculation Detail'!B2460="","",'Support - Calculation Detail'!B2460)</f>
        <v>N</v>
      </c>
      <c r="D2460">
        <f>IF('Support - Calculation Detail'!D2460="","",'Support - Calculation Detail'!D2460)</f>
        <v>27960</v>
      </c>
      <c r="E2460">
        <f>IF('Support - Calculation Detail'!E2460="","",'Support - Calculation Detail'!E2460)</f>
        <v>0</v>
      </c>
      <c r="G2460">
        <f>IF('Support - Calculation Detail'!F2460="","",'Support - Calculation Detail'!F2460)</f>
        <v>27960</v>
      </c>
      <c r="H2460">
        <f>IF('Support - Calculation Detail'!G2460="","",'Support - Calculation Detail'!G2460)</f>
        <v>1.04</v>
      </c>
      <c r="I2460">
        <f>IF('Support - Calculation Detail'!H2460="","",'Support - Calculation Detail'!H2460)</f>
        <v>29078</v>
      </c>
      <c r="J2460">
        <f>IF('Support - Calculation Detail'!I2460="","",'Support - Calculation Detail'!I2460)</f>
        <v>0</v>
      </c>
      <c r="K2460">
        <f>IF('Support - Calculation Detail'!K2460="","",'Support - Calculation Detail'!K2460)</f>
        <v>29078</v>
      </c>
      <c r="L2460">
        <f>IF('Support - Calculation Detail'!L2460="","",'Support - Calculation Detail'!L2460)</f>
        <v>0</v>
      </c>
      <c r="M2460">
        <f>IF('Support - Calculation Detail'!M2460="","",'Support - Calculation Detail'!M2460)</f>
        <v>0</v>
      </c>
      <c r="N2460">
        <f>IF('Support - Calculation Detail'!N2460="","",'Support - Calculation Detail'!N2460)</f>
        <v>0</v>
      </c>
      <c r="P2460">
        <f>IF('Support - Calculation Detail'!O2460="","",'Support - Calculation Detail'!O2460)</f>
        <v>29078</v>
      </c>
      <c r="Q2460" t="b">
        <v>1</v>
      </c>
      <c r="R2460" t="str">
        <f t="shared" si="190"/>
        <v>6850195</v>
      </c>
      <c r="S2460" t="str">
        <f t="shared" si="191"/>
        <v>6850195-UT</v>
      </c>
      <c r="T2460" t="str">
        <f t="shared" si="192"/>
        <v>6850195-UT</v>
      </c>
      <c r="U2460" t="str">
        <f t="shared" si="193"/>
        <v>5</v>
      </c>
      <c r="V2460" t="str">
        <f t="shared" si="194"/>
        <v>UT</v>
      </c>
    </row>
    <row r="2461" spans="1:22" x14ac:dyDescent="0.35">
      <c r="A2461" t="str">
        <f>IF('Support - Calculation Detail'!A2461="","",LEFT('Support - Calculation Detail'!A2461,7)&amp;"-"&amp;RIGHT('Support - Calculation Detail'!A2461,2))</f>
        <v>6850196-UT</v>
      </c>
      <c r="B2461" t="str">
        <f>IF('Support - Calculation Detail'!C2461="","",'Support - Calculation Detail'!C2461)</f>
        <v>68</v>
      </c>
      <c r="C2461" t="str">
        <f>IF('Support - Calculation Detail'!B2461="","",'Support - Calculation Detail'!B2461)</f>
        <v>N</v>
      </c>
      <c r="D2461">
        <f>IF('Support - Calculation Detail'!D2461="","",'Support - Calculation Detail'!D2461)</f>
        <v>232143</v>
      </c>
      <c r="E2461">
        <f>IF('Support - Calculation Detail'!E2461="","",'Support - Calculation Detail'!E2461)</f>
        <v>0</v>
      </c>
      <c r="G2461">
        <f>IF('Support - Calculation Detail'!F2461="","",'Support - Calculation Detail'!F2461)</f>
        <v>232143</v>
      </c>
      <c r="H2461">
        <f>IF('Support - Calculation Detail'!G2461="","",'Support - Calculation Detail'!G2461)</f>
        <v>1.04</v>
      </c>
      <c r="I2461">
        <f>IF('Support - Calculation Detail'!H2461="","",'Support - Calculation Detail'!H2461)</f>
        <v>241429</v>
      </c>
      <c r="J2461">
        <f>IF('Support - Calculation Detail'!I2461="","",'Support - Calculation Detail'!I2461)</f>
        <v>0</v>
      </c>
      <c r="K2461">
        <f>IF('Support - Calculation Detail'!K2461="","",'Support - Calculation Detail'!K2461)</f>
        <v>241429</v>
      </c>
      <c r="L2461">
        <f>IF('Support - Calculation Detail'!L2461="","",'Support - Calculation Detail'!L2461)</f>
        <v>0</v>
      </c>
      <c r="M2461">
        <f>IF('Support - Calculation Detail'!M2461="","",'Support - Calculation Detail'!M2461)</f>
        <v>0</v>
      </c>
      <c r="N2461">
        <f>IF('Support - Calculation Detail'!N2461="","",'Support - Calculation Detail'!N2461)</f>
        <v>0</v>
      </c>
      <c r="P2461">
        <f>IF('Support - Calculation Detail'!O2461="","",'Support - Calculation Detail'!O2461)</f>
        <v>241429</v>
      </c>
      <c r="Q2461" t="b">
        <v>1</v>
      </c>
      <c r="R2461" t="str">
        <f t="shared" si="190"/>
        <v>6850196</v>
      </c>
      <c r="S2461" t="str">
        <f t="shared" si="191"/>
        <v>6850196-UT</v>
      </c>
      <c r="T2461" t="str">
        <f t="shared" si="192"/>
        <v>6850196-UT</v>
      </c>
      <c r="U2461" t="str">
        <f t="shared" si="193"/>
        <v>5</v>
      </c>
      <c r="V2461" t="str">
        <f t="shared" si="194"/>
        <v>UT</v>
      </c>
    </row>
    <row r="2462" spans="1:22" x14ac:dyDescent="0.35">
      <c r="A2462" t="str">
        <f>IF('Support - Calculation Detail'!A2462="","",LEFT('Support - Calculation Detail'!A2462,7)&amp;"-"&amp;RIGHT('Support - Calculation Detail'!A2462,2))</f>
        <v>6850197-UT</v>
      </c>
      <c r="B2462" t="str">
        <f>IF('Support - Calculation Detail'!C2462="","",'Support - Calculation Detail'!C2462)</f>
        <v>68</v>
      </c>
      <c r="C2462" t="str">
        <f>IF('Support - Calculation Detail'!B2462="","",'Support - Calculation Detail'!B2462)</f>
        <v>N</v>
      </c>
      <c r="D2462">
        <f>IF('Support - Calculation Detail'!D2462="","",'Support - Calculation Detail'!D2462)</f>
        <v>426394</v>
      </c>
      <c r="E2462">
        <f>IF('Support - Calculation Detail'!E2462="","",'Support - Calculation Detail'!E2462)</f>
        <v>0</v>
      </c>
      <c r="G2462">
        <f>IF('Support - Calculation Detail'!F2462="","",'Support - Calculation Detail'!F2462)</f>
        <v>426394</v>
      </c>
      <c r="H2462">
        <f>IF('Support - Calculation Detail'!G2462="","",'Support - Calculation Detail'!G2462)</f>
        <v>1.04</v>
      </c>
      <c r="I2462">
        <f>IF('Support - Calculation Detail'!H2462="","",'Support - Calculation Detail'!H2462)</f>
        <v>443450</v>
      </c>
      <c r="J2462">
        <f>IF('Support - Calculation Detail'!I2462="","",'Support - Calculation Detail'!I2462)</f>
        <v>0</v>
      </c>
      <c r="K2462">
        <f>IF('Support - Calculation Detail'!K2462="","",'Support - Calculation Detail'!K2462)</f>
        <v>443450</v>
      </c>
      <c r="L2462">
        <f>IF('Support - Calculation Detail'!L2462="","",'Support - Calculation Detail'!L2462)</f>
        <v>0</v>
      </c>
      <c r="M2462">
        <f>IF('Support - Calculation Detail'!M2462="","",'Support - Calculation Detail'!M2462)</f>
        <v>0</v>
      </c>
      <c r="N2462">
        <f>IF('Support - Calculation Detail'!N2462="","",'Support - Calculation Detail'!N2462)</f>
        <v>0</v>
      </c>
      <c r="P2462">
        <f>IF('Support - Calculation Detail'!O2462="","",'Support - Calculation Detail'!O2462)</f>
        <v>443450</v>
      </c>
      <c r="Q2462" t="b">
        <v>1</v>
      </c>
      <c r="R2462" t="str">
        <f t="shared" si="190"/>
        <v>6850197</v>
      </c>
      <c r="S2462" t="str">
        <f t="shared" si="191"/>
        <v>6850197-UT</v>
      </c>
      <c r="T2462" t="str">
        <f t="shared" si="192"/>
        <v>6850197-UT</v>
      </c>
      <c r="U2462" t="str">
        <f t="shared" si="193"/>
        <v>5</v>
      </c>
      <c r="V2462" t="str">
        <f t="shared" si="194"/>
        <v>UT</v>
      </c>
    </row>
    <row r="2463" spans="1:22" x14ac:dyDescent="0.35">
      <c r="A2463" t="str">
        <f>IF('Support - Calculation Detail'!A2463="","",LEFT('Support - Calculation Detail'!A2463,7)&amp;"-"&amp;RIGHT('Support - Calculation Detail'!A2463,2))</f>
        <v>6850198-UT</v>
      </c>
      <c r="B2463" t="str">
        <f>IF('Support - Calculation Detail'!C2463="","",'Support - Calculation Detail'!C2463)</f>
        <v>68</v>
      </c>
      <c r="C2463" t="str">
        <f>IF('Support - Calculation Detail'!B2463="","",'Support - Calculation Detail'!B2463)</f>
        <v>N</v>
      </c>
      <c r="D2463">
        <f>IF('Support - Calculation Detail'!D2463="","",'Support - Calculation Detail'!D2463)</f>
        <v>90080</v>
      </c>
      <c r="E2463">
        <f>IF('Support - Calculation Detail'!E2463="","",'Support - Calculation Detail'!E2463)</f>
        <v>0</v>
      </c>
      <c r="G2463">
        <f>IF('Support - Calculation Detail'!F2463="","",'Support - Calculation Detail'!F2463)</f>
        <v>90080</v>
      </c>
      <c r="H2463">
        <f>IF('Support - Calculation Detail'!G2463="","",'Support - Calculation Detail'!G2463)</f>
        <v>1.04</v>
      </c>
      <c r="I2463">
        <f>IF('Support - Calculation Detail'!H2463="","",'Support - Calculation Detail'!H2463)</f>
        <v>93683</v>
      </c>
      <c r="J2463">
        <f>IF('Support - Calculation Detail'!I2463="","",'Support - Calculation Detail'!I2463)</f>
        <v>0</v>
      </c>
      <c r="K2463">
        <f>IF('Support - Calculation Detail'!K2463="","",'Support - Calculation Detail'!K2463)</f>
        <v>93683</v>
      </c>
      <c r="L2463">
        <f>IF('Support - Calculation Detail'!L2463="","",'Support - Calculation Detail'!L2463)</f>
        <v>0</v>
      </c>
      <c r="M2463">
        <f>IF('Support - Calculation Detail'!M2463="","",'Support - Calculation Detail'!M2463)</f>
        <v>0</v>
      </c>
      <c r="N2463">
        <f>IF('Support - Calculation Detail'!N2463="","",'Support - Calculation Detail'!N2463)</f>
        <v>0</v>
      </c>
      <c r="P2463">
        <f>IF('Support - Calculation Detail'!O2463="","",'Support - Calculation Detail'!O2463)</f>
        <v>93683</v>
      </c>
      <c r="Q2463" t="b">
        <v>1</v>
      </c>
      <c r="R2463" t="str">
        <f t="shared" si="190"/>
        <v>6850198</v>
      </c>
      <c r="S2463" t="str">
        <f t="shared" si="191"/>
        <v>6850198-UT</v>
      </c>
      <c r="T2463" t="str">
        <f t="shared" si="192"/>
        <v>6850198-UT</v>
      </c>
      <c r="U2463" t="str">
        <f t="shared" si="193"/>
        <v>5</v>
      </c>
      <c r="V2463" t="str">
        <f t="shared" si="194"/>
        <v>UT</v>
      </c>
    </row>
    <row r="2464" spans="1:22" x14ac:dyDescent="0.35">
      <c r="A2464" t="str">
        <f>IF('Support - Calculation Detail'!A2464="","",LEFT('Support - Calculation Detail'!A2464,7)&amp;"-"&amp;RIGHT('Support - Calculation Detail'!A2464,2))</f>
        <v>6830425-UT</v>
      </c>
      <c r="B2464" t="str">
        <f>IF('Support - Calculation Detail'!C2464="","",'Support - Calculation Detail'!C2464)</f>
        <v>68</v>
      </c>
      <c r="C2464" t="str">
        <f>IF('Support - Calculation Detail'!B2464="","",'Support - Calculation Detail'!B2464)</f>
        <v>N</v>
      </c>
      <c r="D2464">
        <f>IF('Support - Calculation Detail'!D2464="","",'Support - Calculation Detail'!D2464)</f>
        <v>3802159</v>
      </c>
      <c r="E2464">
        <f>IF('Support - Calculation Detail'!E2464="","",'Support - Calculation Detail'!E2464)</f>
        <v>0</v>
      </c>
      <c r="G2464">
        <f>IF('Support - Calculation Detail'!F2464="","",'Support - Calculation Detail'!F2464)</f>
        <v>3802159</v>
      </c>
      <c r="H2464">
        <f>IF('Support - Calculation Detail'!G2464="","",'Support - Calculation Detail'!G2464)</f>
        <v>1.04</v>
      </c>
      <c r="I2464">
        <f>IF('Support - Calculation Detail'!H2464="","",'Support - Calculation Detail'!H2464)</f>
        <v>3954245</v>
      </c>
      <c r="J2464">
        <f>IF('Support - Calculation Detail'!I2464="","",'Support - Calculation Detail'!I2464)</f>
        <v>0</v>
      </c>
      <c r="K2464">
        <f>IF('Support - Calculation Detail'!K2464="","",'Support - Calculation Detail'!K2464)</f>
        <v>3954245</v>
      </c>
      <c r="L2464">
        <f>IF('Support - Calculation Detail'!L2464="","",'Support - Calculation Detail'!L2464)</f>
        <v>72640</v>
      </c>
      <c r="M2464">
        <f>IF('Support - Calculation Detail'!M2464="","",'Support - Calculation Detail'!M2464)</f>
        <v>0</v>
      </c>
      <c r="N2464">
        <f>IF('Support - Calculation Detail'!N2464="","",'Support - Calculation Detail'!N2464)</f>
        <v>0</v>
      </c>
      <c r="P2464">
        <f>IF('Support - Calculation Detail'!O2464="","",'Support - Calculation Detail'!O2464)</f>
        <v>4026885</v>
      </c>
      <c r="Q2464" t="b">
        <v>1</v>
      </c>
      <c r="R2464" t="str">
        <f t="shared" si="190"/>
        <v>6830425</v>
      </c>
      <c r="S2464" t="str">
        <f t="shared" si="191"/>
        <v>6830425-UT</v>
      </c>
      <c r="T2464" t="str">
        <f t="shared" si="192"/>
        <v>6830425-UT</v>
      </c>
      <c r="U2464" t="str">
        <f t="shared" si="193"/>
        <v>3</v>
      </c>
      <c r="V2464" t="str">
        <f t="shared" si="194"/>
        <v>UT</v>
      </c>
    </row>
    <row r="2465" spans="1:22" x14ac:dyDescent="0.35">
      <c r="A2465" t="str">
        <f>IF('Support - Calculation Detail'!A2465="","",LEFT('Support - Calculation Detail'!A2465,7)&amp;"-"&amp;RIGHT('Support - Calculation Detail'!A2465,2))</f>
        <v>6830446-UT</v>
      </c>
      <c r="B2465" t="str">
        <f>IF('Support - Calculation Detail'!C2465="","",'Support - Calculation Detail'!C2465)</f>
        <v>68</v>
      </c>
      <c r="C2465" t="str">
        <f>IF('Support - Calculation Detail'!B2465="","",'Support - Calculation Detail'!B2465)</f>
        <v>N</v>
      </c>
      <c r="D2465">
        <f>IF('Support - Calculation Detail'!D2465="","",'Support - Calculation Detail'!D2465)</f>
        <v>3521228</v>
      </c>
      <c r="E2465">
        <f>IF('Support - Calculation Detail'!E2465="","",'Support - Calculation Detail'!E2465)</f>
        <v>0</v>
      </c>
      <c r="G2465">
        <f>IF('Support - Calculation Detail'!F2465="","",'Support - Calculation Detail'!F2465)</f>
        <v>3521228</v>
      </c>
      <c r="H2465">
        <f>IF('Support - Calculation Detail'!G2465="","",'Support - Calculation Detail'!G2465)</f>
        <v>1.04</v>
      </c>
      <c r="I2465">
        <f>IF('Support - Calculation Detail'!H2465="","",'Support - Calculation Detail'!H2465)</f>
        <v>3662077</v>
      </c>
      <c r="J2465">
        <f>IF('Support - Calculation Detail'!I2465="","",'Support - Calculation Detail'!I2465)</f>
        <v>0</v>
      </c>
      <c r="K2465">
        <f>IF('Support - Calculation Detail'!K2465="","",'Support - Calculation Detail'!K2465)</f>
        <v>3662077</v>
      </c>
      <c r="L2465">
        <f>IF('Support - Calculation Detail'!L2465="","",'Support - Calculation Detail'!L2465)</f>
        <v>36524</v>
      </c>
      <c r="M2465">
        <f>IF('Support - Calculation Detail'!M2465="","",'Support - Calculation Detail'!M2465)</f>
        <v>0</v>
      </c>
      <c r="N2465">
        <f>IF('Support - Calculation Detail'!N2465="","",'Support - Calculation Detail'!N2465)</f>
        <v>0</v>
      </c>
      <c r="P2465">
        <f>IF('Support - Calculation Detail'!O2465="","",'Support - Calculation Detail'!O2465)</f>
        <v>3698601</v>
      </c>
      <c r="Q2465" t="b">
        <v>1</v>
      </c>
      <c r="R2465" t="str">
        <f t="shared" si="190"/>
        <v>6830446</v>
      </c>
      <c r="S2465" t="str">
        <f t="shared" si="191"/>
        <v>6830446-UT</v>
      </c>
      <c r="T2465" t="str">
        <f t="shared" si="192"/>
        <v>6830446-UT</v>
      </c>
      <c r="U2465" t="str">
        <f t="shared" si="193"/>
        <v>3</v>
      </c>
      <c r="V2465" t="str">
        <f t="shared" si="194"/>
        <v>UT</v>
      </c>
    </row>
    <row r="2466" spans="1:22" x14ac:dyDescent="0.35">
      <c r="A2466" t="str">
        <f>IF('Support - Calculation Detail'!A2466="","",LEFT('Support - Calculation Detail'!A2466,7)&amp;"-"&amp;RIGHT('Support - Calculation Detail'!A2466,2))</f>
        <v>6830847-UT</v>
      </c>
      <c r="B2466" t="str">
        <f>IF('Support - Calculation Detail'!C2466="","",'Support - Calculation Detail'!C2466)</f>
        <v>68</v>
      </c>
      <c r="C2466" t="str">
        <f>IF('Support - Calculation Detail'!B2466="","",'Support - Calculation Detail'!B2466)</f>
        <v>N</v>
      </c>
      <c r="D2466">
        <f>IF('Support - Calculation Detail'!D2466="","",'Support - Calculation Detail'!D2466)</f>
        <v>439879</v>
      </c>
      <c r="E2466">
        <f>IF('Support - Calculation Detail'!E2466="","",'Support - Calculation Detail'!E2466)</f>
        <v>0</v>
      </c>
      <c r="G2466">
        <f>IF('Support - Calculation Detail'!F2466="","",'Support - Calculation Detail'!F2466)</f>
        <v>439879</v>
      </c>
      <c r="H2466">
        <f>IF('Support - Calculation Detail'!G2466="","",'Support - Calculation Detail'!G2466)</f>
        <v>1.04</v>
      </c>
      <c r="I2466">
        <f>IF('Support - Calculation Detail'!H2466="","",'Support - Calculation Detail'!H2466)</f>
        <v>457474</v>
      </c>
      <c r="J2466">
        <f>IF('Support - Calculation Detail'!I2466="","",'Support - Calculation Detail'!I2466)</f>
        <v>0</v>
      </c>
      <c r="K2466">
        <f>IF('Support - Calculation Detail'!K2466="","",'Support - Calculation Detail'!K2466)</f>
        <v>457474</v>
      </c>
      <c r="L2466">
        <f>IF('Support - Calculation Detail'!L2466="","",'Support - Calculation Detail'!L2466)</f>
        <v>11696</v>
      </c>
      <c r="M2466">
        <f>IF('Support - Calculation Detail'!M2466="","",'Support - Calculation Detail'!M2466)</f>
        <v>0</v>
      </c>
      <c r="N2466">
        <f>IF('Support - Calculation Detail'!N2466="","",'Support - Calculation Detail'!N2466)</f>
        <v>0</v>
      </c>
      <c r="P2466">
        <f>IF('Support - Calculation Detail'!O2466="","",'Support - Calculation Detail'!O2466)</f>
        <v>469170</v>
      </c>
      <c r="Q2466" t="b">
        <v>1</v>
      </c>
      <c r="R2466" t="str">
        <f t="shared" si="190"/>
        <v>6830847</v>
      </c>
      <c r="S2466" t="str">
        <f t="shared" si="191"/>
        <v>6830847-UT</v>
      </c>
      <c r="T2466" t="str">
        <f t="shared" si="192"/>
        <v>6830847-UT</v>
      </c>
      <c r="U2466" t="str">
        <f t="shared" si="193"/>
        <v>3</v>
      </c>
      <c r="V2466" t="str">
        <f t="shared" si="194"/>
        <v>UT</v>
      </c>
    </row>
    <row r="2467" spans="1:22" x14ac:dyDescent="0.35">
      <c r="A2467" t="str">
        <f>IF('Support - Calculation Detail'!A2467="","",LEFT('Support - Calculation Detail'!A2467,7)&amp;"-"&amp;RIGHT('Support - Calculation Detail'!A2467,2))</f>
        <v>6830848-UT</v>
      </c>
      <c r="B2467" t="str">
        <f>IF('Support - Calculation Detail'!C2467="","",'Support - Calculation Detail'!C2467)</f>
        <v>68</v>
      </c>
      <c r="C2467" t="str">
        <f>IF('Support - Calculation Detail'!B2467="","",'Support - Calculation Detail'!B2467)</f>
        <v>N</v>
      </c>
      <c r="D2467">
        <f>IF('Support - Calculation Detail'!D2467="","",'Support - Calculation Detail'!D2467)</f>
        <v>68989</v>
      </c>
      <c r="E2467">
        <f>IF('Support - Calculation Detail'!E2467="","",'Support - Calculation Detail'!E2467)</f>
        <v>0</v>
      </c>
      <c r="G2467">
        <f>IF('Support - Calculation Detail'!F2467="","",'Support - Calculation Detail'!F2467)</f>
        <v>68989</v>
      </c>
      <c r="H2467">
        <f>IF('Support - Calculation Detail'!G2467="","",'Support - Calculation Detail'!G2467)</f>
        <v>1.04</v>
      </c>
      <c r="I2467">
        <f>IF('Support - Calculation Detail'!H2467="","",'Support - Calculation Detail'!H2467)</f>
        <v>71749</v>
      </c>
      <c r="J2467">
        <f>IF('Support - Calculation Detail'!I2467="","",'Support - Calculation Detail'!I2467)</f>
        <v>0</v>
      </c>
      <c r="K2467">
        <f>IF('Support - Calculation Detail'!K2467="","",'Support - Calculation Detail'!K2467)</f>
        <v>71749</v>
      </c>
      <c r="L2467">
        <f>IF('Support - Calculation Detail'!L2467="","",'Support - Calculation Detail'!L2467)</f>
        <v>0</v>
      </c>
      <c r="M2467">
        <f>IF('Support - Calculation Detail'!M2467="","",'Support - Calculation Detail'!M2467)</f>
        <v>0</v>
      </c>
      <c r="N2467">
        <f>IF('Support - Calculation Detail'!N2467="","",'Support - Calculation Detail'!N2467)</f>
        <v>0</v>
      </c>
      <c r="P2467">
        <f>IF('Support - Calculation Detail'!O2467="","",'Support - Calculation Detail'!O2467)</f>
        <v>71749</v>
      </c>
      <c r="Q2467" t="b">
        <v>1</v>
      </c>
      <c r="R2467" t="str">
        <f t="shared" si="190"/>
        <v>6830848</v>
      </c>
      <c r="S2467" t="str">
        <f t="shared" si="191"/>
        <v>6830848-UT</v>
      </c>
      <c r="T2467" t="str">
        <f t="shared" si="192"/>
        <v>6830848-UT</v>
      </c>
      <c r="U2467" t="str">
        <f t="shared" si="193"/>
        <v>3</v>
      </c>
      <c r="V2467" t="str">
        <f t="shared" si="194"/>
        <v>UT</v>
      </c>
    </row>
    <row r="2468" spans="1:22" x14ac:dyDescent="0.35">
      <c r="A2468" t="str">
        <f>IF('Support - Calculation Detail'!A2468="","",LEFT('Support - Calculation Detail'!A2468,7)&amp;"-"&amp;RIGHT('Support - Calculation Detail'!A2468,2))</f>
        <v>6830849-UT</v>
      </c>
      <c r="B2468" t="str">
        <f>IF('Support - Calculation Detail'!C2468="","",'Support - Calculation Detail'!C2468)</f>
        <v>68</v>
      </c>
      <c r="C2468" t="str">
        <f>IF('Support - Calculation Detail'!B2468="","",'Support - Calculation Detail'!B2468)</f>
        <v>N</v>
      </c>
      <c r="D2468">
        <f>IF('Support - Calculation Detail'!D2468="","",'Support - Calculation Detail'!D2468)</f>
        <v>389634</v>
      </c>
      <c r="E2468">
        <f>IF('Support - Calculation Detail'!E2468="","",'Support - Calculation Detail'!E2468)</f>
        <v>0</v>
      </c>
      <c r="G2468">
        <f>IF('Support - Calculation Detail'!F2468="","",'Support - Calculation Detail'!F2468)</f>
        <v>389634</v>
      </c>
      <c r="H2468">
        <f>IF('Support - Calculation Detail'!G2468="","",'Support - Calculation Detail'!G2468)</f>
        <v>1.04</v>
      </c>
      <c r="I2468">
        <f>IF('Support - Calculation Detail'!H2468="","",'Support - Calculation Detail'!H2468)</f>
        <v>405219</v>
      </c>
      <c r="J2468">
        <f>IF('Support - Calculation Detail'!I2468="","",'Support - Calculation Detail'!I2468)</f>
        <v>0</v>
      </c>
      <c r="K2468">
        <f>IF('Support - Calculation Detail'!K2468="","",'Support - Calculation Detail'!K2468)</f>
        <v>405219</v>
      </c>
      <c r="L2468">
        <f>IF('Support - Calculation Detail'!L2468="","",'Support - Calculation Detail'!L2468)</f>
        <v>4844</v>
      </c>
      <c r="M2468">
        <f>IF('Support - Calculation Detail'!M2468="","",'Support - Calculation Detail'!M2468)</f>
        <v>0</v>
      </c>
      <c r="N2468">
        <f>IF('Support - Calculation Detail'!N2468="","",'Support - Calculation Detail'!N2468)</f>
        <v>0</v>
      </c>
      <c r="P2468">
        <f>IF('Support - Calculation Detail'!O2468="","",'Support - Calculation Detail'!O2468)</f>
        <v>410063</v>
      </c>
      <c r="Q2468" t="b">
        <v>1</v>
      </c>
      <c r="R2468" t="str">
        <f t="shared" si="190"/>
        <v>6830849</v>
      </c>
      <c r="S2468" t="str">
        <f t="shared" si="191"/>
        <v>6830849-UT</v>
      </c>
      <c r="T2468" t="str">
        <f t="shared" si="192"/>
        <v>6830849-UT</v>
      </c>
      <c r="U2468" t="str">
        <f t="shared" si="193"/>
        <v>3</v>
      </c>
      <c r="V2468" t="str">
        <f t="shared" si="194"/>
        <v>UT</v>
      </c>
    </row>
    <row r="2469" spans="1:22" x14ac:dyDescent="0.35">
      <c r="A2469" t="str">
        <f>IF('Support - Calculation Detail'!A2469="","",LEFT('Support - Calculation Detail'!A2469,7)&amp;"-"&amp;RIGHT('Support - Calculation Detail'!A2469,2))</f>
        <v>6830850-UT</v>
      </c>
      <c r="B2469" t="str">
        <f>IF('Support - Calculation Detail'!C2469="","",'Support - Calculation Detail'!C2469)</f>
        <v>68</v>
      </c>
      <c r="C2469" t="str">
        <f>IF('Support - Calculation Detail'!B2469="","",'Support - Calculation Detail'!B2469)</f>
        <v>N</v>
      </c>
      <c r="D2469">
        <f>IF('Support - Calculation Detail'!D2469="","",'Support - Calculation Detail'!D2469)</f>
        <v>38408</v>
      </c>
      <c r="E2469">
        <f>IF('Support - Calculation Detail'!E2469="","",'Support - Calculation Detail'!E2469)</f>
        <v>0</v>
      </c>
      <c r="G2469">
        <f>IF('Support - Calculation Detail'!F2469="","",'Support - Calculation Detail'!F2469)</f>
        <v>38408</v>
      </c>
      <c r="H2469">
        <f>IF('Support - Calculation Detail'!G2469="","",'Support - Calculation Detail'!G2469)</f>
        <v>1.04</v>
      </c>
      <c r="I2469">
        <f>IF('Support - Calculation Detail'!H2469="","",'Support - Calculation Detail'!H2469)</f>
        <v>39944</v>
      </c>
      <c r="J2469">
        <f>IF('Support - Calculation Detail'!I2469="","",'Support - Calculation Detail'!I2469)</f>
        <v>0</v>
      </c>
      <c r="K2469">
        <f>IF('Support - Calculation Detail'!K2469="","",'Support - Calculation Detail'!K2469)</f>
        <v>39944</v>
      </c>
      <c r="L2469">
        <f>IF('Support - Calculation Detail'!L2469="","",'Support - Calculation Detail'!L2469)</f>
        <v>0</v>
      </c>
      <c r="M2469">
        <f>IF('Support - Calculation Detail'!M2469="","",'Support - Calculation Detail'!M2469)</f>
        <v>0</v>
      </c>
      <c r="N2469">
        <f>IF('Support - Calculation Detail'!N2469="","",'Support - Calculation Detail'!N2469)</f>
        <v>0</v>
      </c>
      <c r="P2469">
        <f>IF('Support - Calculation Detail'!O2469="","",'Support - Calculation Detail'!O2469)</f>
        <v>39944</v>
      </c>
      <c r="Q2469" t="b">
        <v>1</v>
      </c>
      <c r="R2469" t="str">
        <f t="shared" si="190"/>
        <v>6830850</v>
      </c>
      <c r="S2469" t="str">
        <f t="shared" si="191"/>
        <v>6830850-UT</v>
      </c>
      <c r="T2469" t="str">
        <f t="shared" si="192"/>
        <v>6830850-UT</v>
      </c>
      <c r="U2469" t="str">
        <f t="shared" si="193"/>
        <v>3</v>
      </c>
      <c r="V2469" t="str">
        <f t="shared" si="194"/>
        <v>UT</v>
      </c>
    </row>
    <row r="2470" spans="1:22" x14ac:dyDescent="0.35">
      <c r="A2470" t="str">
        <f>IF('Support - Calculation Detail'!A2470="","",LEFT('Support - Calculation Detail'!A2470,7)&amp;"-"&amp;RIGHT('Support - Calculation Detail'!A2470,2))</f>
        <v>6830851-UT</v>
      </c>
      <c r="B2470" t="str">
        <f>IF('Support - Calculation Detail'!C2470="","",'Support - Calculation Detail'!C2470)</f>
        <v>68</v>
      </c>
      <c r="C2470" t="str">
        <f>IF('Support - Calculation Detail'!B2470="","",'Support - Calculation Detail'!B2470)</f>
        <v>N</v>
      </c>
      <c r="D2470">
        <f>IF('Support - Calculation Detail'!D2470="","",'Support - Calculation Detail'!D2470)</f>
        <v>323778</v>
      </c>
      <c r="E2470">
        <f>IF('Support - Calculation Detail'!E2470="","",'Support - Calculation Detail'!E2470)</f>
        <v>0</v>
      </c>
      <c r="G2470">
        <f>IF('Support - Calculation Detail'!F2470="","",'Support - Calculation Detail'!F2470)</f>
        <v>323778</v>
      </c>
      <c r="H2470">
        <f>IF('Support - Calculation Detail'!G2470="","",'Support - Calculation Detail'!G2470)</f>
        <v>1.04</v>
      </c>
      <c r="I2470">
        <f>IF('Support - Calculation Detail'!H2470="","",'Support - Calculation Detail'!H2470)</f>
        <v>336729</v>
      </c>
      <c r="J2470">
        <f>IF('Support - Calculation Detail'!I2470="","",'Support - Calculation Detail'!I2470)</f>
        <v>0</v>
      </c>
      <c r="K2470">
        <f>IF('Support - Calculation Detail'!K2470="","",'Support - Calculation Detail'!K2470)</f>
        <v>336729</v>
      </c>
      <c r="L2470">
        <f>IF('Support - Calculation Detail'!L2470="","",'Support - Calculation Detail'!L2470)</f>
        <v>7633</v>
      </c>
      <c r="M2470">
        <f>IF('Support - Calculation Detail'!M2470="","",'Support - Calculation Detail'!M2470)</f>
        <v>0</v>
      </c>
      <c r="N2470">
        <f>IF('Support - Calculation Detail'!N2470="","",'Support - Calculation Detail'!N2470)</f>
        <v>0</v>
      </c>
      <c r="P2470">
        <f>IF('Support - Calculation Detail'!O2470="","",'Support - Calculation Detail'!O2470)</f>
        <v>344362</v>
      </c>
      <c r="Q2470" t="b">
        <v>1</v>
      </c>
      <c r="R2470" t="str">
        <f t="shared" si="190"/>
        <v>6830851</v>
      </c>
      <c r="S2470" t="str">
        <f t="shared" si="191"/>
        <v>6830851-UT</v>
      </c>
      <c r="T2470" t="str">
        <f t="shared" si="192"/>
        <v>6830851-UT</v>
      </c>
      <c r="U2470" t="str">
        <f t="shared" si="193"/>
        <v>3</v>
      </c>
      <c r="V2470" t="str">
        <f t="shared" si="194"/>
        <v>UT</v>
      </c>
    </row>
    <row r="2471" spans="1:22" x14ac:dyDescent="0.35">
      <c r="A2471" t="str">
        <f>IF('Support - Calculation Detail'!A2471="","",LEFT('Support - Calculation Detail'!A2471,7)&amp;"-"&amp;RIGHT('Support - Calculation Detail'!A2471,2))</f>
        <v>6830852-UT</v>
      </c>
      <c r="B2471" t="str">
        <f>IF('Support - Calculation Detail'!C2471="","",'Support - Calculation Detail'!C2471)</f>
        <v>68</v>
      </c>
      <c r="C2471" t="str">
        <f>IF('Support - Calculation Detail'!B2471="","",'Support - Calculation Detail'!B2471)</f>
        <v>N</v>
      </c>
      <c r="D2471">
        <f>IF('Support - Calculation Detail'!D2471="","",'Support - Calculation Detail'!D2471)</f>
        <v>261015</v>
      </c>
      <c r="E2471">
        <f>IF('Support - Calculation Detail'!E2471="","",'Support - Calculation Detail'!E2471)</f>
        <v>0</v>
      </c>
      <c r="G2471">
        <f>IF('Support - Calculation Detail'!F2471="","",'Support - Calculation Detail'!F2471)</f>
        <v>261015</v>
      </c>
      <c r="H2471">
        <f>IF('Support - Calculation Detail'!G2471="","",'Support - Calculation Detail'!G2471)</f>
        <v>1.04</v>
      </c>
      <c r="I2471">
        <f>IF('Support - Calculation Detail'!H2471="","",'Support - Calculation Detail'!H2471)</f>
        <v>271456</v>
      </c>
      <c r="J2471">
        <f>IF('Support - Calculation Detail'!I2471="","",'Support - Calculation Detail'!I2471)</f>
        <v>0</v>
      </c>
      <c r="K2471">
        <f>IF('Support - Calculation Detail'!K2471="","",'Support - Calculation Detail'!K2471)</f>
        <v>271456</v>
      </c>
      <c r="L2471">
        <f>IF('Support - Calculation Detail'!L2471="","",'Support - Calculation Detail'!L2471)</f>
        <v>1270</v>
      </c>
      <c r="M2471">
        <f>IF('Support - Calculation Detail'!M2471="","",'Support - Calculation Detail'!M2471)</f>
        <v>0</v>
      </c>
      <c r="N2471">
        <f>IF('Support - Calculation Detail'!N2471="","",'Support - Calculation Detail'!N2471)</f>
        <v>0</v>
      </c>
      <c r="P2471">
        <f>IF('Support - Calculation Detail'!O2471="","",'Support - Calculation Detail'!O2471)</f>
        <v>272726</v>
      </c>
      <c r="Q2471" t="b">
        <v>1</v>
      </c>
      <c r="R2471" t="str">
        <f t="shared" si="190"/>
        <v>6830852</v>
      </c>
      <c r="S2471" t="str">
        <f t="shared" si="191"/>
        <v>6830852-UT</v>
      </c>
      <c r="T2471" t="str">
        <f t="shared" si="192"/>
        <v>6830852-UT</v>
      </c>
      <c r="U2471" t="str">
        <f t="shared" si="193"/>
        <v>3</v>
      </c>
      <c r="V2471" t="str">
        <f t="shared" si="194"/>
        <v>UT</v>
      </c>
    </row>
    <row r="2472" spans="1:22" x14ac:dyDescent="0.35">
      <c r="A2472" t="str">
        <f>IF('Support - Calculation Detail'!A2472="","",LEFT('Support - Calculation Detail'!A2472,7)&amp;"-"&amp;RIGHT('Support - Calculation Detail'!A2472,2))</f>
        <v>6830853-UT</v>
      </c>
      <c r="B2472" t="str">
        <f>IF('Support - Calculation Detail'!C2472="","",'Support - Calculation Detail'!C2472)</f>
        <v>68</v>
      </c>
      <c r="C2472" t="str">
        <f>IF('Support - Calculation Detail'!B2472="","",'Support - Calculation Detail'!B2472)</f>
        <v>N</v>
      </c>
      <c r="D2472">
        <f>IF('Support - Calculation Detail'!D2472="","",'Support - Calculation Detail'!D2472)</f>
        <v>98151</v>
      </c>
      <c r="E2472">
        <f>IF('Support - Calculation Detail'!E2472="","",'Support - Calculation Detail'!E2472)</f>
        <v>0</v>
      </c>
      <c r="G2472">
        <f>IF('Support - Calculation Detail'!F2472="","",'Support - Calculation Detail'!F2472)</f>
        <v>98151</v>
      </c>
      <c r="H2472">
        <f>IF('Support - Calculation Detail'!G2472="","",'Support - Calculation Detail'!G2472)</f>
        <v>1.04</v>
      </c>
      <c r="I2472">
        <f>IF('Support - Calculation Detail'!H2472="","",'Support - Calculation Detail'!H2472)</f>
        <v>102077</v>
      </c>
      <c r="J2472">
        <f>IF('Support - Calculation Detail'!I2472="","",'Support - Calculation Detail'!I2472)</f>
        <v>0</v>
      </c>
      <c r="K2472">
        <f>IF('Support - Calculation Detail'!K2472="","",'Support - Calculation Detail'!K2472)</f>
        <v>102077</v>
      </c>
      <c r="L2472">
        <f>IF('Support - Calculation Detail'!L2472="","",'Support - Calculation Detail'!L2472)</f>
        <v>802</v>
      </c>
      <c r="M2472">
        <f>IF('Support - Calculation Detail'!M2472="","",'Support - Calculation Detail'!M2472)</f>
        <v>0</v>
      </c>
      <c r="N2472">
        <f>IF('Support - Calculation Detail'!N2472="","",'Support - Calculation Detail'!N2472)</f>
        <v>0</v>
      </c>
      <c r="P2472">
        <f>IF('Support - Calculation Detail'!O2472="","",'Support - Calculation Detail'!O2472)</f>
        <v>102879</v>
      </c>
      <c r="Q2472" t="b">
        <v>1</v>
      </c>
      <c r="R2472" t="str">
        <f t="shared" si="190"/>
        <v>6830853</v>
      </c>
      <c r="S2472" t="str">
        <f t="shared" si="191"/>
        <v>6830853-UT</v>
      </c>
      <c r="T2472" t="str">
        <f t="shared" si="192"/>
        <v>6830853-UT</v>
      </c>
      <c r="U2472" t="str">
        <f t="shared" si="193"/>
        <v>3</v>
      </c>
      <c r="V2472" t="str">
        <f t="shared" si="194"/>
        <v>UT</v>
      </c>
    </row>
    <row r="2473" spans="1:22" x14ac:dyDescent="0.35">
      <c r="A2473" t="str">
        <f>IF('Support - Calculation Detail'!A2473="","",LEFT('Support - Calculation Detail'!A2473,7)&amp;"-"&amp;RIGHT('Support - Calculation Detail'!A2473,2))</f>
        <v>6830853-FT</v>
      </c>
      <c r="B2473" t="str">
        <f>IF('Support - Calculation Detail'!C2473="","",'Support - Calculation Detail'!C2473)</f>
        <v>68</v>
      </c>
      <c r="C2473" t="str">
        <f>IF('Support - Calculation Detail'!B2473="","",'Support - Calculation Detail'!B2473)</f>
        <v>N</v>
      </c>
      <c r="D2473">
        <f>IF('Support - Calculation Detail'!D2473="","",'Support - Calculation Detail'!D2473)</f>
        <v>197466</v>
      </c>
      <c r="E2473">
        <f>IF('Support - Calculation Detail'!E2473="","",'Support - Calculation Detail'!E2473)</f>
        <v>0</v>
      </c>
      <c r="G2473">
        <f>IF('Support - Calculation Detail'!F2473="","",'Support - Calculation Detail'!F2473)</f>
        <v>197466</v>
      </c>
      <c r="H2473">
        <f>IF('Support - Calculation Detail'!G2473="","",'Support - Calculation Detail'!G2473)</f>
        <v>1.04</v>
      </c>
      <c r="I2473">
        <f>IF('Support - Calculation Detail'!H2473="","",'Support - Calculation Detail'!H2473)</f>
        <v>205365</v>
      </c>
      <c r="J2473">
        <f>IF('Support - Calculation Detail'!I2473="","",'Support - Calculation Detail'!I2473)</f>
        <v>0</v>
      </c>
      <c r="K2473">
        <f>IF('Support - Calculation Detail'!K2473="","",'Support - Calculation Detail'!K2473)</f>
        <v>205365</v>
      </c>
      <c r="L2473">
        <f>IF('Support - Calculation Detail'!L2473="","",'Support - Calculation Detail'!L2473)</f>
        <v>0</v>
      </c>
      <c r="M2473">
        <f>IF('Support - Calculation Detail'!M2473="","",'Support - Calculation Detail'!M2473)</f>
        <v>0</v>
      </c>
      <c r="N2473">
        <f>IF('Support - Calculation Detail'!N2473="","",'Support - Calculation Detail'!N2473)</f>
        <v>0</v>
      </c>
      <c r="P2473">
        <f>IF('Support - Calculation Detail'!O2473="","",'Support - Calculation Detail'!O2473)</f>
        <v>205365</v>
      </c>
      <c r="Q2473" t="b">
        <v>1</v>
      </c>
      <c r="R2473" t="str">
        <f t="shared" si="190"/>
        <v>6830853</v>
      </c>
      <c r="S2473" t="str">
        <f t="shared" si="191"/>
        <v>6830853-FT</v>
      </c>
      <c r="T2473" t="str">
        <f t="shared" si="192"/>
        <v>6830853-FT</v>
      </c>
      <c r="U2473" t="str">
        <f t="shared" si="193"/>
        <v>3</v>
      </c>
      <c r="V2473" t="str">
        <f t="shared" si="194"/>
        <v>FT</v>
      </c>
    </row>
    <row r="2474" spans="1:22" x14ac:dyDescent="0.35">
      <c r="A2474" t="str">
        <f>IF('Support - Calculation Detail'!A2474="","",LEFT('Support - Calculation Detail'!A2474,7)&amp;"-"&amp;RIGHT('Support - Calculation Detail'!A2474,2))</f>
        <v>6861099-UT</v>
      </c>
      <c r="B2474" t="str">
        <f>IF('Support - Calculation Detail'!C2474="","",'Support - Calculation Detail'!C2474)</f>
        <v>68</v>
      </c>
      <c r="C2474" t="str">
        <f>IF('Support - Calculation Detail'!B2474="","",'Support - Calculation Detail'!B2474)</f>
        <v>N</v>
      </c>
      <c r="D2474">
        <f>IF('Support - Calculation Detail'!D2474="","",'Support - Calculation Detail'!D2474)</f>
        <v>0</v>
      </c>
      <c r="E2474">
        <f>IF('Support - Calculation Detail'!E2474="","",'Support - Calculation Detail'!E2474)</f>
        <v>0</v>
      </c>
      <c r="G2474">
        <f>IF('Support - Calculation Detail'!F2474="","",'Support - Calculation Detail'!F2474)</f>
        <v>0</v>
      </c>
      <c r="H2474">
        <f>IF('Support - Calculation Detail'!G2474="","",'Support - Calculation Detail'!G2474)</f>
        <v>1.04</v>
      </c>
      <c r="I2474">
        <f>IF('Support - Calculation Detail'!H2474="","",'Support - Calculation Detail'!H2474)</f>
        <v>0</v>
      </c>
      <c r="J2474">
        <f>IF('Support - Calculation Detail'!I2474="","",'Support - Calculation Detail'!I2474)</f>
        <v>0</v>
      </c>
      <c r="K2474">
        <f>IF('Support - Calculation Detail'!K2474="","",'Support - Calculation Detail'!K2474)</f>
        <v>0</v>
      </c>
      <c r="L2474">
        <f>IF('Support - Calculation Detail'!L2474="","",'Support - Calculation Detail'!L2474)</f>
        <v>0</v>
      </c>
      <c r="M2474">
        <f>IF('Support - Calculation Detail'!M2474="","",'Support - Calculation Detail'!M2474)</f>
        <v>0</v>
      </c>
      <c r="N2474">
        <f>IF('Support - Calculation Detail'!N2474="","",'Support - Calculation Detail'!N2474)</f>
        <v>0</v>
      </c>
      <c r="P2474">
        <f>IF('Support - Calculation Detail'!O2474="","",'Support - Calculation Detail'!O2474)</f>
        <v>0</v>
      </c>
      <c r="Q2474" t="b">
        <v>1</v>
      </c>
      <c r="R2474" t="str">
        <f t="shared" si="190"/>
        <v>6861099</v>
      </c>
      <c r="S2474" t="str">
        <f t="shared" si="191"/>
        <v>6861099-UT</v>
      </c>
      <c r="T2474" t="str">
        <f t="shared" si="192"/>
        <v>6861099-UT</v>
      </c>
      <c r="U2474" t="str">
        <f t="shared" si="193"/>
        <v>6</v>
      </c>
      <c r="V2474" t="str">
        <f t="shared" si="194"/>
        <v>UT</v>
      </c>
    </row>
    <row r="2475" spans="1:22" x14ac:dyDescent="0.35">
      <c r="A2475" t="str">
        <f>IF('Support - Calculation Detail'!A2475="","",LEFT('Support - Calculation Detail'!A2475,7)&amp;"-"&amp;RIGHT('Support - Calculation Detail'!A2475,2))</f>
        <v>6846805-SO</v>
      </c>
      <c r="B2475" t="str">
        <f>IF('Support - Calculation Detail'!C2475="","",'Support - Calculation Detail'!C2475)</f>
        <v>68</v>
      </c>
      <c r="C2475" t="str">
        <f>IF('Support - Calculation Detail'!B2475="","",'Support - Calculation Detail'!B2475)</f>
        <v>N</v>
      </c>
      <c r="D2475">
        <f>IF('Support - Calculation Detail'!D2475="","",'Support - Calculation Detail'!D2475)</f>
        <v>1355507</v>
      </c>
      <c r="E2475">
        <f>IF('Support - Calculation Detail'!E2475="","",'Support - Calculation Detail'!E2475)</f>
        <v>0</v>
      </c>
      <c r="G2475">
        <f>IF('Support - Calculation Detail'!F2475="","",'Support - Calculation Detail'!F2475)</f>
        <v>1355507</v>
      </c>
      <c r="H2475">
        <f>IF('Support - Calculation Detail'!G2475="","",'Support - Calculation Detail'!G2475)</f>
        <v>1.04</v>
      </c>
      <c r="I2475">
        <f>IF('Support - Calculation Detail'!H2475="","",'Support - Calculation Detail'!H2475)</f>
        <v>1409727</v>
      </c>
      <c r="J2475">
        <f>IF('Support - Calculation Detail'!I2475="","",'Support - Calculation Detail'!I2475)</f>
        <v>110000</v>
      </c>
      <c r="K2475">
        <f>IF('Support - Calculation Detail'!K2475="","",'Support - Calculation Detail'!K2475)</f>
        <v>1519727</v>
      </c>
      <c r="L2475">
        <f>IF('Support - Calculation Detail'!L2475="","",'Support - Calculation Detail'!L2475)</f>
        <v>0</v>
      </c>
      <c r="M2475">
        <f>IF('Support - Calculation Detail'!M2475="","",'Support - Calculation Detail'!M2475)</f>
        <v>0</v>
      </c>
      <c r="N2475">
        <f>IF('Support - Calculation Detail'!N2475="","",'Support - Calculation Detail'!N2475)</f>
        <v>0</v>
      </c>
      <c r="P2475">
        <f>IF('Support - Calculation Detail'!O2475="","",'Support - Calculation Detail'!O2475)</f>
        <v>1519727</v>
      </c>
      <c r="Q2475" t="b">
        <v>1</v>
      </c>
      <c r="R2475" t="str">
        <f t="shared" si="190"/>
        <v>6846805</v>
      </c>
      <c r="S2475" t="str">
        <f t="shared" si="191"/>
        <v>6846805-SO</v>
      </c>
      <c r="T2475" t="str">
        <f t="shared" si="192"/>
        <v>6846805-SO</v>
      </c>
      <c r="U2475" t="str">
        <f t="shared" si="193"/>
        <v>4</v>
      </c>
      <c r="V2475" t="str">
        <f t="shared" si="194"/>
        <v>SO</v>
      </c>
    </row>
    <row r="2476" spans="1:22" x14ac:dyDescent="0.35">
      <c r="A2476" t="str">
        <f>IF('Support - Calculation Detail'!A2476="","",LEFT('Support - Calculation Detail'!A2476,7)&amp;"-"&amp;RIGHT('Support - Calculation Detail'!A2476,2))</f>
        <v>6846820-SO</v>
      </c>
      <c r="B2476" t="str">
        <f>IF('Support - Calculation Detail'!C2476="","",'Support - Calculation Detail'!C2476)</f>
        <v>68</v>
      </c>
      <c r="C2476" t="str">
        <f>IF('Support - Calculation Detail'!B2476="","",'Support - Calculation Detail'!B2476)</f>
        <v>N</v>
      </c>
      <c r="D2476">
        <f>IF('Support - Calculation Detail'!D2476="","",'Support - Calculation Detail'!D2476)</f>
        <v>2226711</v>
      </c>
      <c r="E2476">
        <f>IF('Support - Calculation Detail'!E2476="","",'Support - Calculation Detail'!E2476)</f>
        <v>0</v>
      </c>
      <c r="G2476">
        <f>IF('Support - Calculation Detail'!F2476="","",'Support - Calculation Detail'!F2476)</f>
        <v>2226711</v>
      </c>
      <c r="H2476">
        <f>IF('Support - Calculation Detail'!G2476="","",'Support - Calculation Detail'!G2476)</f>
        <v>1.04</v>
      </c>
      <c r="I2476">
        <f>IF('Support - Calculation Detail'!H2476="","",'Support - Calculation Detail'!H2476)</f>
        <v>2315779</v>
      </c>
      <c r="J2476">
        <f>IF('Support - Calculation Detail'!I2476="","",'Support - Calculation Detail'!I2476)</f>
        <v>0</v>
      </c>
      <c r="K2476">
        <f>IF('Support - Calculation Detail'!K2476="","",'Support - Calculation Detail'!K2476)</f>
        <v>2315779</v>
      </c>
      <c r="L2476">
        <f>IF('Support - Calculation Detail'!L2476="","",'Support - Calculation Detail'!L2476)</f>
        <v>0</v>
      </c>
      <c r="M2476">
        <f>IF('Support - Calculation Detail'!M2476="","",'Support - Calculation Detail'!M2476)</f>
        <v>0</v>
      </c>
      <c r="N2476">
        <f>IF('Support - Calculation Detail'!N2476="","",'Support - Calculation Detail'!N2476)</f>
        <v>0</v>
      </c>
      <c r="P2476">
        <f>IF('Support - Calculation Detail'!O2476="","",'Support - Calculation Detail'!O2476)</f>
        <v>2315779</v>
      </c>
      <c r="Q2476" t="b">
        <v>1</v>
      </c>
      <c r="R2476" t="str">
        <f t="shared" si="190"/>
        <v>6846820</v>
      </c>
      <c r="S2476" t="str">
        <f t="shared" si="191"/>
        <v>6846820-SO</v>
      </c>
      <c r="T2476" t="str">
        <f t="shared" si="192"/>
        <v>6846820-SO</v>
      </c>
      <c r="U2476" t="str">
        <f t="shared" si="193"/>
        <v>4</v>
      </c>
      <c r="V2476" t="str">
        <f t="shared" si="194"/>
        <v>SO</v>
      </c>
    </row>
    <row r="2477" spans="1:22" x14ac:dyDescent="0.35">
      <c r="A2477" t="str">
        <f>IF('Support - Calculation Detail'!A2477="","",LEFT('Support - Calculation Detail'!A2477,7)&amp;"-"&amp;RIGHT('Support - Calculation Detail'!A2477,2))</f>
        <v>6846825-SO</v>
      </c>
      <c r="B2477" t="str">
        <f>IF('Support - Calculation Detail'!C2477="","",'Support - Calculation Detail'!C2477)</f>
        <v>68</v>
      </c>
      <c r="C2477" t="str">
        <f>IF('Support - Calculation Detail'!B2477="","",'Support - Calculation Detail'!B2477)</f>
        <v>N</v>
      </c>
      <c r="D2477">
        <f>IF('Support - Calculation Detail'!D2477="","",'Support - Calculation Detail'!D2477)</f>
        <v>3476746</v>
      </c>
      <c r="E2477">
        <f>IF('Support - Calculation Detail'!E2477="","",'Support - Calculation Detail'!E2477)</f>
        <v>0</v>
      </c>
      <c r="G2477">
        <f>IF('Support - Calculation Detail'!F2477="","",'Support - Calculation Detail'!F2477)</f>
        <v>3476746</v>
      </c>
      <c r="H2477">
        <f>IF('Support - Calculation Detail'!G2477="","",'Support - Calculation Detail'!G2477)</f>
        <v>1.04</v>
      </c>
      <c r="I2477">
        <f>IF('Support - Calculation Detail'!H2477="","",'Support - Calculation Detail'!H2477)</f>
        <v>3615816</v>
      </c>
      <c r="J2477">
        <f>IF('Support - Calculation Detail'!I2477="","",'Support - Calculation Detail'!I2477)</f>
        <v>0</v>
      </c>
      <c r="K2477">
        <f>IF('Support - Calculation Detail'!K2477="","",'Support - Calculation Detail'!K2477)</f>
        <v>3615816</v>
      </c>
      <c r="L2477">
        <f>IF('Support - Calculation Detail'!L2477="","",'Support - Calculation Detail'!L2477)</f>
        <v>0</v>
      </c>
      <c r="M2477">
        <f>IF('Support - Calculation Detail'!M2477="","",'Support - Calculation Detail'!M2477)</f>
        <v>0</v>
      </c>
      <c r="N2477">
        <f>IF('Support - Calculation Detail'!N2477="","",'Support - Calculation Detail'!N2477)</f>
        <v>0</v>
      </c>
      <c r="P2477">
        <f>IF('Support - Calculation Detail'!O2477="","",'Support - Calculation Detail'!O2477)</f>
        <v>3615816</v>
      </c>
      <c r="Q2477" t="b">
        <v>1</v>
      </c>
      <c r="R2477" t="str">
        <f t="shared" si="190"/>
        <v>6846825</v>
      </c>
      <c r="S2477" t="str">
        <f t="shared" si="191"/>
        <v>6846825-SO</v>
      </c>
      <c r="T2477" t="str">
        <f t="shared" si="192"/>
        <v>6846825-SO</v>
      </c>
      <c r="U2477" t="str">
        <f t="shared" si="193"/>
        <v>4</v>
      </c>
      <c r="V2477" t="str">
        <f t="shared" si="194"/>
        <v>SO</v>
      </c>
    </row>
    <row r="2478" spans="1:22" x14ac:dyDescent="0.35">
      <c r="A2478" t="str">
        <f>IF('Support - Calculation Detail'!A2478="","",LEFT('Support - Calculation Detail'!A2478,7)&amp;"-"&amp;RIGHT('Support - Calculation Detail'!A2478,2))</f>
        <v>6846835-SO</v>
      </c>
      <c r="B2478" t="str">
        <f>IF('Support - Calculation Detail'!C2478="","",'Support - Calculation Detail'!C2478)</f>
        <v>68</v>
      </c>
      <c r="C2478" t="str">
        <f>IF('Support - Calculation Detail'!B2478="","",'Support - Calculation Detail'!B2478)</f>
        <v>N</v>
      </c>
      <c r="D2478">
        <f>IF('Support - Calculation Detail'!D2478="","",'Support - Calculation Detail'!D2478)</f>
        <v>1780918</v>
      </c>
      <c r="E2478">
        <f>IF('Support - Calculation Detail'!E2478="","",'Support - Calculation Detail'!E2478)</f>
        <v>0</v>
      </c>
      <c r="G2478">
        <f>IF('Support - Calculation Detail'!F2478="","",'Support - Calculation Detail'!F2478)</f>
        <v>1780918</v>
      </c>
      <c r="H2478">
        <f>IF('Support - Calculation Detail'!G2478="","",'Support - Calculation Detail'!G2478)</f>
        <v>1.04</v>
      </c>
      <c r="I2478">
        <f>IF('Support - Calculation Detail'!H2478="","",'Support - Calculation Detail'!H2478)</f>
        <v>1852155</v>
      </c>
      <c r="J2478">
        <f>IF('Support - Calculation Detail'!I2478="","",'Support - Calculation Detail'!I2478)</f>
        <v>0</v>
      </c>
      <c r="K2478">
        <f>IF('Support - Calculation Detail'!K2478="","",'Support - Calculation Detail'!K2478)</f>
        <v>1852155</v>
      </c>
      <c r="L2478">
        <f>IF('Support - Calculation Detail'!L2478="","",'Support - Calculation Detail'!L2478)</f>
        <v>0</v>
      </c>
      <c r="M2478">
        <f>IF('Support - Calculation Detail'!M2478="","",'Support - Calculation Detail'!M2478)</f>
        <v>0</v>
      </c>
      <c r="N2478">
        <f>IF('Support - Calculation Detail'!N2478="","",'Support - Calculation Detail'!N2478)</f>
        <v>0</v>
      </c>
      <c r="P2478">
        <f>IF('Support - Calculation Detail'!O2478="","",'Support - Calculation Detail'!O2478)</f>
        <v>1852155</v>
      </c>
      <c r="Q2478" t="b">
        <v>1</v>
      </c>
      <c r="R2478" t="str">
        <f t="shared" si="190"/>
        <v>6846835</v>
      </c>
      <c r="S2478" t="str">
        <f t="shared" si="191"/>
        <v>6846835-SO</v>
      </c>
      <c r="T2478" t="str">
        <f t="shared" si="192"/>
        <v>6846835-SO</v>
      </c>
      <c r="U2478" t="str">
        <f t="shared" si="193"/>
        <v>4</v>
      </c>
      <c r="V2478" t="str">
        <f t="shared" si="194"/>
        <v>SO</v>
      </c>
    </row>
    <row r="2479" spans="1:22" x14ac:dyDescent="0.35">
      <c r="A2479" t="str">
        <f>IF('Support - Calculation Detail'!A2479="","",LEFT('Support - Calculation Detail'!A2479,7)&amp;"-"&amp;RIGHT('Support - Calculation Detail'!A2479,2))</f>
        <v>6910000-UT</v>
      </c>
      <c r="B2479" t="str">
        <f>IF('Support - Calculation Detail'!C2479="","",'Support - Calculation Detail'!C2479)</f>
        <v>69</v>
      </c>
      <c r="C2479" t="str">
        <f>IF('Support - Calculation Detail'!B2479="","",'Support - Calculation Detail'!B2479)</f>
        <v>N</v>
      </c>
      <c r="D2479">
        <f>IF('Support - Calculation Detail'!D2479="","",'Support - Calculation Detail'!D2479)</f>
        <v>4734383</v>
      </c>
      <c r="E2479">
        <f>IF('Support - Calculation Detail'!E2479="","",'Support - Calculation Detail'!E2479)</f>
        <v>0</v>
      </c>
      <c r="G2479">
        <f>IF('Support - Calculation Detail'!F2479="","",'Support - Calculation Detail'!F2479)</f>
        <v>4734383</v>
      </c>
      <c r="H2479">
        <f>IF('Support - Calculation Detail'!G2479="","",'Support - Calculation Detail'!G2479)</f>
        <v>1.04</v>
      </c>
      <c r="I2479">
        <f>IF('Support - Calculation Detail'!H2479="","",'Support - Calculation Detail'!H2479)</f>
        <v>4923758</v>
      </c>
      <c r="J2479">
        <f>IF('Support - Calculation Detail'!I2479="","",'Support - Calculation Detail'!I2479)</f>
        <v>0</v>
      </c>
      <c r="K2479">
        <f>IF('Support - Calculation Detail'!K2479="","",'Support - Calculation Detail'!K2479)</f>
        <v>4923758</v>
      </c>
      <c r="L2479">
        <f>IF('Support - Calculation Detail'!L2479="","",'Support - Calculation Detail'!L2479)</f>
        <v>272859</v>
      </c>
      <c r="M2479">
        <f>IF('Support - Calculation Detail'!M2479="","",'Support - Calculation Detail'!M2479)</f>
        <v>234106</v>
      </c>
      <c r="N2479">
        <f>IF('Support - Calculation Detail'!N2479="","",'Support - Calculation Detail'!N2479)</f>
        <v>655647.23762685014</v>
      </c>
      <c r="P2479">
        <f>IF('Support - Calculation Detail'!O2479="","",'Support - Calculation Detail'!O2479)</f>
        <v>6086370.2376268506</v>
      </c>
      <c r="Q2479" t="b">
        <v>1</v>
      </c>
      <c r="R2479" t="str">
        <f t="shared" si="190"/>
        <v>6910000</v>
      </c>
      <c r="S2479" t="str">
        <f t="shared" si="191"/>
        <v>6910000-UT</v>
      </c>
      <c r="T2479" t="str">
        <f t="shared" si="192"/>
        <v>6910000-UT</v>
      </c>
      <c r="U2479" t="str">
        <f t="shared" si="193"/>
        <v>1</v>
      </c>
      <c r="V2479" t="str">
        <f t="shared" si="194"/>
        <v>UT</v>
      </c>
    </row>
    <row r="2480" spans="1:22" x14ac:dyDescent="0.35">
      <c r="A2480" t="str">
        <f>IF('Support - Calculation Detail'!A2480="","",LEFT('Support - Calculation Detail'!A2480,7)&amp;"-"&amp;RIGHT('Support - Calculation Detail'!A2480,2))</f>
        <v>6920001-UT</v>
      </c>
      <c r="B2480" t="str">
        <f>IF('Support - Calculation Detail'!C2480="","",'Support - Calculation Detail'!C2480)</f>
        <v>69</v>
      </c>
      <c r="C2480" t="str">
        <f>IF('Support - Calculation Detail'!B2480="","",'Support - Calculation Detail'!B2480)</f>
        <v>N</v>
      </c>
      <c r="D2480">
        <f>IF('Support - Calculation Detail'!D2480="","",'Support - Calculation Detail'!D2480)</f>
        <v>31716</v>
      </c>
      <c r="E2480">
        <f>IF('Support - Calculation Detail'!E2480="","",'Support - Calculation Detail'!E2480)</f>
        <v>0</v>
      </c>
      <c r="G2480">
        <f>IF('Support - Calculation Detail'!F2480="","",'Support - Calculation Detail'!F2480)</f>
        <v>31716</v>
      </c>
      <c r="H2480">
        <f>IF('Support - Calculation Detail'!G2480="","",'Support - Calculation Detail'!G2480)</f>
        <v>1.04</v>
      </c>
      <c r="I2480">
        <f>IF('Support - Calculation Detail'!H2480="","",'Support - Calculation Detail'!H2480)</f>
        <v>32985</v>
      </c>
      <c r="J2480">
        <f>IF('Support - Calculation Detail'!I2480="","",'Support - Calculation Detail'!I2480)</f>
        <v>0</v>
      </c>
      <c r="K2480">
        <f>IF('Support - Calculation Detail'!K2480="","",'Support - Calculation Detail'!K2480)</f>
        <v>32985</v>
      </c>
      <c r="L2480">
        <f>IF('Support - Calculation Detail'!L2480="","",'Support - Calculation Detail'!L2480)</f>
        <v>0</v>
      </c>
      <c r="M2480">
        <f>IF('Support - Calculation Detail'!M2480="","",'Support - Calculation Detail'!M2480)</f>
        <v>0</v>
      </c>
      <c r="N2480">
        <f>IF('Support - Calculation Detail'!N2480="","",'Support - Calculation Detail'!N2480)</f>
        <v>0</v>
      </c>
      <c r="P2480">
        <f>IF('Support - Calculation Detail'!O2480="","",'Support - Calculation Detail'!O2480)</f>
        <v>32985</v>
      </c>
      <c r="Q2480" t="b">
        <v>1</v>
      </c>
      <c r="R2480" t="str">
        <f t="shared" si="190"/>
        <v>6920001</v>
      </c>
      <c r="S2480" t="str">
        <f t="shared" si="191"/>
        <v>6920001-UT</v>
      </c>
      <c r="T2480" t="str">
        <f t="shared" si="192"/>
        <v>6920001-UT</v>
      </c>
      <c r="U2480" t="str">
        <f t="shared" si="193"/>
        <v>2</v>
      </c>
      <c r="V2480" t="str">
        <f t="shared" si="194"/>
        <v>UT</v>
      </c>
    </row>
    <row r="2481" spans="1:22" x14ac:dyDescent="0.35">
      <c r="A2481" t="str">
        <f>IF('Support - Calculation Detail'!A2481="","",LEFT('Support - Calculation Detail'!A2481,7)&amp;"-"&amp;RIGHT('Support - Calculation Detail'!A2481,2))</f>
        <v>6920001-TF</v>
      </c>
      <c r="B2481" t="str">
        <f>IF('Support - Calculation Detail'!C2481="","",'Support - Calculation Detail'!C2481)</f>
        <v>69</v>
      </c>
      <c r="C2481" t="str">
        <f>IF('Support - Calculation Detail'!B2481="","",'Support - Calculation Detail'!B2481)</f>
        <v>N</v>
      </c>
      <c r="D2481">
        <f>IF('Support - Calculation Detail'!D2481="","",'Support - Calculation Detail'!D2481)</f>
        <v>46769</v>
      </c>
      <c r="E2481">
        <f>IF('Support - Calculation Detail'!E2481="","",'Support - Calculation Detail'!E2481)</f>
        <v>0</v>
      </c>
      <c r="G2481">
        <f>IF('Support - Calculation Detail'!F2481="","",'Support - Calculation Detail'!F2481)</f>
        <v>46769</v>
      </c>
      <c r="H2481">
        <f>IF('Support - Calculation Detail'!G2481="","",'Support - Calculation Detail'!G2481)</f>
        <v>1.04</v>
      </c>
      <c r="I2481">
        <f>IF('Support - Calculation Detail'!H2481="","",'Support - Calculation Detail'!H2481)</f>
        <v>48640</v>
      </c>
      <c r="J2481">
        <f>IF('Support - Calculation Detail'!I2481="","",'Support - Calculation Detail'!I2481)</f>
        <v>0</v>
      </c>
      <c r="K2481">
        <f>IF('Support - Calculation Detail'!K2481="","",'Support - Calculation Detail'!K2481)</f>
        <v>48640</v>
      </c>
      <c r="L2481">
        <f>IF('Support - Calculation Detail'!L2481="","",'Support - Calculation Detail'!L2481)</f>
        <v>0</v>
      </c>
      <c r="M2481">
        <f>IF('Support - Calculation Detail'!M2481="","",'Support - Calculation Detail'!M2481)</f>
        <v>0</v>
      </c>
      <c r="N2481">
        <f>IF('Support - Calculation Detail'!N2481="","",'Support - Calculation Detail'!N2481)</f>
        <v>0</v>
      </c>
      <c r="P2481">
        <f>IF('Support - Calculation Detail'!O2481="","",'Support - Calculation Detail'!O2481)</f>
        <v>48640</v>
      </c>
      <c r="Q2481" t="b">
        <v>1</v>
      </c>
      <c r="R2481" t="str">
        <f t="shared" si="190"/>
        <v>6920001</v>
      </c>
      <c r="S2481" t="str">
        <f t="shared" si="191"/>
        <v>6920001-TF</v>
      </c>
      <c r="T2481" t="str">
        <f t="shared" si="192"/>
        <v>6920001-TF</v>
      </c>
      <c r="U2481" t="str">
        <f t="shared" si="193"/>
        <v>2</v>
      </c>
      <c r="V2481" t="str">
        <f t="shared" si="194"/>
        <v>TF</v>
      </c>
    </row>
    <row r="2482" spans="1:22" x14ac:dyDescent="0.35">
      <c r="A2482" t="str">
        <f>IF('Support - Calculation Detail'!A2482="","",LEFT('Support - Calculation Detail'!A2482,7)&amp;"-"&amp;RIGHT('Support - Calculation Detail'!A2482,2))</f>
        <v>6920002-TF</v>
      </c>
      <c r="B2482" t="str">
        <f>IF('Support - Calculation Detail'!C2482="","",'Support - Calculation Detail'!C2482)</f>
        <v>69</v>
      </c>
      <c r="C2482" t="str">
        <f>IF('Support - Calculation Detail'!B2482="","",'Support - Calculation Detail'!B2482)</f>
        <v>N</v>
      </c>
      <c r="D2482">
        <f>IF('Support - Calculation Detail'!D2482="","",'Support - Calculation Detail'!D2482)</f>
        <v>15195</v>
      </c>
      <c r="E2482">
        <f>IF('Support - Calculation Detail'!E2482="","",'Support - Calculation Detail'!E2482)</f>
        <v>0</v>
      </c>
      <c r="G2482">
        <f>IF('Support - Calculation Detail'!F2482="","",'Support - Calculation Detail'!F2482)</f>
        <v>15195</v>
      </c>
      <c r="H2482">
        <f>IF('Support - Calculation Detail'!G2482="","",'Support - Calculation Detail'!G2482)</f>
        <v>1.04</v>
      </c>
      <c r="I2482">
        <f>IF('Support - Calculation Detail'!H2482="","",'Support - Calculation Detail'!H2482)</f>
        <v>15803</v>
      </c>
      <c r="J2482">
        <f>IF('Support - Calculation Detail'!I2482="","",'Support - Calculation Detail'!I2482)</f>
        <v>0</v>
      </c>
      <c r="K2482">
        <f>IF('Support - Calculation Detail'!K2482="","",'Support - Calculation Detail'!K2482)</f>
        <v>15803</v>
      </c>
      <c r="L2482">
        <f>IF('Support - Calculation Detail'!L2482="","",'Support - Calculation Detail'!L2482)</f>
        <v>0</v>
      </c>
      <c r="M2482">
        <f>IF('Support - Calculation Detail'!M2482="","",'Support - Calculation Detail'!M2482)</f>
        <v>0</v>
      </c>
      <c r="N2482">
        <f>IF('Support - Calculation Detail'!N2482="","",'Support - Calculation Detail'!N2482)</f>
        <v>0</v>
      </c>
      <c r="P2482">
        <f>IF('Support - Calculation Detail'!O2482="","",'Support - Calculation Detail'!O2482)</f>
        <v>15803</v>
      </c>
      <c r="Q2482" t="b">
        <v>1</v>
      </c>
      <c r="R2482" t="str">
        <f t="shared" si="190"/>
        <v>6920002</v>
      </c>
      <c r="S2482" t="str">
        <f t="shared" si="191"/>
        <v>6920002-TF</v>
      </c>
      <c r="T2482" t="str">
        <f t="shared" si="192"/>
        <v>6920002-TF</v>
      </c>
      <c r="U2482" t="str">
        <f t="shared" si="193"/>
        <v>2</v>
      </c>
      <c r="V2482" t="str">
        <f t="shared" si="194"/>
        <v>TF</v>
      </c>
    </row>
    <row r="2483" spans="1:22" x14ac:dyDescent="0.35">
      <c r="A2483" t="str">
        <f>IF('Support - Calculation Detail'!A2483="","",LEFT('Support - Calculation Detail'!A2483,7)&amp;"-"&amp;RIGHT('Support - Calculation Detail'!A2483,2))</f>
        <v>6920002-UT</v>
      </c>
      <c r="B2483" t="str">
        <f>IF('Support - Calculation Detail'!C2483="","",'Support - Calculation Detail'!C2483)</f>
        <v>69</v>
      </c>
      <c r="C2483" t="str">
        <f>IF('Support - Calculation Detail'!B2483="","",'Support - Calculation Detail'!B2483)</f>
        <v>N</v>
      </c>
      <c r="D2483">
        <f>IF('Support - Calculation Detail'!D2483="","",'Support - Calculation Detail'!D2483)</f>
        <v>20296</v>
      </c>
      <c r="E2483">
        <f>IF('Support - Calculation Detail'!E2483="","",'Support - Calculation Detail'!E2483)</f>
        <v>0</v>
      </c>
      <c r="G2483">
        <f>IF('Support - Calculation Detail'!F2483="","",'Support - Calculation Detail'!F2483)</f>
        <v>20296</v>
      </c>
      <c r="H2483">
        <f>IF('Support - Calculation Detail'!G2483="","",'Support - Calculation Detail'!G2483)</f>
        <v>1.04</v>
      </c>
      <c r="I2483">
        <f>IF('Support - Calculation Detail'!H2483="","",'Support - Calculation Detail'!H2483)</f>
        <v>21108</v>
      </c>
      <c r="J2483">
        <f>IF('Support - Calculation Detail'!I2483="","",'Support - Calculation Detail'!I2483)</f>
        <v>0</v>
      </c>
      <c r="K2483">
        <f>IF('Support - Calculation Detail'!K2483="","",'Support - Calculation Detail'!K2483)</f>
        <v>21108</v>
      </c>
      <c r="L2483">
        <f>IF('Support - Calculation Detail'!L2483="","",'Support - Calculation Detail'!L2483)</f>
        <v>0</v>
      </c>
      <c r="M2483">
        <f>IF('Support - Calculation Detail'!M2483="","",'Support - Calculation Detail'!M2483)</f>
        <v>0</v>
      </c>
      <c r="N2483">
        <f>IF('Support - Calculation Detail'!N2483="","",'Support - Calculation Detail'!N2483)</f>
        <v>0</v>
      </c>
      <c r="P2483">
        <f>IF('Support - Calculation Detail'!O2483="","",'Support - Calculation Detail'!O2483)</f>
        <v>21108</v>
      </c>
      <c r="Q2483" t="b">
        <v>1</v>
      </c>
      <c r="R2483" t="str">
        <f t="shared" si="190"/>
        <v>6920002</v>
      </c>
      <c r="S2483" t="str">
        <f t="shared" si="191"/>
        <v>6920002-UT</v>
      </c>
      <c r="T2483" t="str">
        <f t="shared" si="192"/>
        <v>6920002-UT</v>
      </c>
      <c r="U2483" t="str">
        <f t="shared" si="193"/>
        <v>2</v>
      </c>
      <c r="V2483" t="str">
        <f t="shared" si="194"/>
        <v>UT</v>
      </c>
    </row>
    <row r="2484" spans="1:22" x14ac:dyDescent="0.35">
      <c r="A2484" t="str">
        <f>IF('Support - Calculation Detail'!A2484="","",LEFT('Support - Calculation Detail'!A2484,7)&amp;"-"&amp;RIGHT('Support - Calculation Detail'!A2484,2))</f>
        <v>6920003-UT</v>
      </c>
      <c r="B2484" t="str">
        <f>IF('Support - Calculation Detail'!C2484="","",'Support - Calculation Detail'!C2484)</f>
        <v>69</v>
      </c>
      <c r="C2484" t="str">
        <f>IF('Support - Calculation Detail'!B2484="","",'Support - Calculation Detail'!B2484)</f>
        <v>N</v>
      </c>
      <c r="D2484">
        <f>IF('Support - Calculation Detail'!D2484="","",'Support - Calculation Detail'!D2484)</f>
        <v>36891</v>
      </c>
      <c r="E2484">
        <f>IF('Support - Calculation Detail'!E2484="","",'Support - Calculation Detail'!E2484)</f>
        <v>0</v>
      </c>
      <c r="G2484">
        <f>IF('Support - Calculation Detail'!F2484="","",'Support - Calculation Detail'!F2484)</f>
        <v>36891</v>
      </c>
      <c r="H2484">
        <f>IF('Support - Calculation Detail'!G2484="","",'Support - Calculation Detail'!G2484)</f>
        <v>1.04</v>
      </c>
      <c r="I2484">
        <f>IF('Support - Calculation Detail'!H2484="","",'Support - Calculation Detail'!H2484)</f>
        <v>38367</v>
      </c>
      <c r="J2484">
        <f>IF('Support - Calculation Detail'!I2484="","",'Support - Calculation Detail'!I2484)</f>
        <v>0</v>
      </c>
      <c r="K2484">
        <f>IF('Support - Calculation Detail'!K2484="","",'Support - Calculation Detail'!K2484)</f>
        <v>38367</v>
      </c>
      <c r="L2484">
        <f>IF('Support - Calculation Detail'!L2484="","",'Support - Calculation Detail'!L2484)</f>
        <v>0</v>
      </c>
      <c r="M2484">
        <f>IF('Support - Calculation Detail'!M2484="","",'Support - Calculation Detail'!M2484)</f>
        <v>0</v>
      </c>
      <c r="N2484">
        <f>IF('Support - Calculation Detail'!N2484="","",'Support - Calculation Detail'!N2484)</f>
        <v>0</v>
      </c>
      <c r="P2484">
        <f>IF('Support - Calculation Detail'!O2484="","",'Support - Calculation Detail'!O2484)</f>
        <v>38367</v>
      </c>
      <c r="Q2484" t="b">
        <v>1</v>
      </c>
      <c r="R2484" t="str">
        <f t="shared" si="190"/>
        <v>6920003</v>
      </c>
      <c r="S2484" t="str">
        <f t="shared" si="191"/>
        <v>6920003-UT</v>
      </c>
      <c r="T2484" t="str">
        <f t="shared" si="192"/>
        <v>6920003-UT</v>
      </c>
      <c r="U2484" t="str">
        <f t="shared" si="193"/>
        <v>2</v>
      </c>
      <c r="V2484" t="str">
        <f t="shared" si="194"/>
        <v>UT</v>
      </c>
    </row>
    <row r="2485" spans="1:22" x14ac:dyDescent="0.35">
      <c r="A2485" t="str">
        <f>IF('Support - Calculation Detail'!A2485="","",LEFT('Support - Calculation Detail'!A2485,7)&amp;"-"&amp;RIGHT('Support - Calculation Detail'!A2485,2))</f>
        <v>6920003-FT</v>
      </c>
      <c r="B2485" t="str">
        <f>IF('Support - Calculation Detail'!C2485="","",'Support - Calculation Detail'!C2485)</f>
        <v>69</v>
      </c>
      <c r="C2485" t="str">
        <f>IF('Support - Calculation Detail'!B2485="","",'Support - Calculation Detail'!B2485)</f>
        <v>N</v>
      </c>
      <c r="D2485">
        <f>IF('Support - Calculation Detail'!D2485="","",'Support - Calculation Detail'!D2485)</f>
        <v>105096</v>
      </c>
      <c r="E2485">
        <f>IF('Support - Calculation Detail'!E2485="","",'Support - Calculation Detail'!E2485)</f>
        <v>0</v>
      </c>
      <c r="G2485">
        <f>IF('Support - Calculation Detail'!F2485="","",'Support - Calculation Detail'!F2485)</f>
        <v>105096</v>
      </c>
      <c r="H2485">
        <f>IF('Support - Calculation Detail'!G2485="","",'Support - Calculation Detail'!G2485)</f>
        <v>1.04</v>
      </c>
      <c r="I2485">
        <f>IF('Support - Calculation Detail'!H2485="","",'Support - Calculation Detail'!H2485)</f>
        <v>109300</v>
      </c>
      <c r="J2485">
        <f>IF('Support - Calculation Detail'!I2485="","",'Support - Calculation Detail'!I2485)</f>
        <v>0</v>
      </c>
      <c r="K2485">
        <f>IF('Support - Calculation Detail'!K2485="","",'Support - Calculation Detail'!K2485)</f>
        <v>109300</v>
      </c>
      <c r="L2485">
        <f>IF('Support - Calculation Detail'!L2485="","",'Support - Calculation Detail'!L2485)</f>
        <v>0</v>
      </c>
      <c r="M2485">
        <f>IF('Support - Calculation Detail'!M2485="","",'Support - Calculation Detail'!M2485)</f>
        <v>0</v>
      </c>
      <c r="N2485">
        <f>IF('Support - Calculation Detail'!N2485="","",'Support - Calculation Detail'!N2485)</f>
        <v>0</v>
      </c>
      <c r="P2485">
        <f>IF('Support - Calculation Detail'!O2485="","",'Support - Calculation Detail'!O2485)</f>
        <v>109300</v>
      </c>
      <c r="Q2485" t="b">
        <v>1</v>
      </c>
      <c r="R2485" t="str">
        <f t="shared" si="190"/>
        <v>6920003</v>
      </c>
      <c r="S2485" t="str">
        <f t="shared" si="191"/>
        <v>6920003-FT</v>
      </c>
      <c r="T2485" t="str">
        <f t="shared" si="192"/>
        <v>6920003-FT</v>
      </c>
      <c r="U2485" t="str">
        <f t="shared" si="193"/>
        <v>2</v>
      </c>
      <c r="V2485" t="str">
        <f t="shared" si="194"/>
        <v>FT</v>
      </c>
    </row>
    <row r="2486" spans="1:22" x14ac:dyDescent="0.35">
      <c r="A2486" t="str">
        <f>IF('Support - Calculation Detail'!A2486="","",LEFT('Support - Calculation Detail'!A2486,7)&amp;"-"&amp;RIGHT('Support - Calculation Detail'!A2486,2))</f>
        <v>6920004-UT</v>
      </c>
      <c r="B2486" t="str">
        <f>IF('Support - Calculation Detail'!C2486="","",'Support - Calculation Detail'!C2486)</f>
        <v>69</v>
      </c>
      <c r="C2486" t="str">
        <f>IF('Support - Calculation Detail'!B2486="","",'Support - Calculation Detail'!B2486)</f>
        <v>N</v>
      </c>
      <c r="D2486">
        <f>IF('Support - Calculation Detail'!D2486="","",'Support - Calculation Detail'!D2486)</f>
        <v>29746</v>
      </c>
      <c r="E2486">
        <f>IF('Support - Calculation Detail'!E2486="","",'Support - Calculation Detail'!E2486)</f>
        <v>0</v>
      </c>
      <c r="G2486">
        <f>IF('Support - Calculation Detail'!F2486="","",'Support - Calculation Detail'!F2486)</f>
        <v>29746</v>
      </c>
      <c r="H2486">
        <f>IF('Support - Calculation Detail'!G2486="","",'Support - Calculation Detail'!G2486)</f>
        <v>1.04</v>
      </c>
      <c r="I2486">
        <f>IF('Support - Calculation Detail'!H2486="","",'Support - Calculation Detail'!H2486)</f>
        <v>30936</v>
      </c>
      <c r="J2486">
        <f>IF('Support - Calculation Detail'!I2486="","",'Support - Calculation Detail'!I2486)</f>
        <v>0</v>
      </c>
      <c r="K2486">
        <f>IF('Support - Calculation Detail'!K2486="","",'Support - Calculation Detail'!K2486)</f>
        <v>30936</v>
      </c>
      <c r="L2486">
        <f>IF('Support - Calculation Detail'!L2486="","",'Support - Calculation Detail'!L2486)</f>
        <v>0</v>
      </c>
      <c r="M2486">
        <f>IF('Support - Calculation Detail'!M2486="","",'Support - Calculation Detail'!M2486)</f>
        <v>0</v>
      </c>
      <c r="N2486">
        <f>IF('Support - Calculation Detail'!N2486="","",'Support - Calculation Detail'!N2486)</f>
        <v>0</v>
      </c>
      <c r="P2486">
        <f>IF('Support - Calculation Detail'!O2486="","",'Support - Calculation Detail'!O2486)</f>
        <v>30936</v>
      </c>
      <c r="Q2486" t="b">
        <v>1</v>
      </c>
      <c r="R2486" t="str">
        <f t="shared" si="190"/>
        <v>6920004</v>
      </c>
      <c r="S2486" t="str">
        <f t="shared" si="191"/>
        <v>6920004-UT</v>
      </c>
      <c r="T2486" t="str">
        <f t="shared" si="192"/>
        <v>6920004-UT</v>
      </c>
      <c r="U2486" t="str">
        <f t="shared" si="193"/>
        <v>2</v>
      </c>
      <c r="V2486" t="str">
        <f t="shared" si="194"/>
        <v>UT</v>
      </c>
    </row>
    <row r="2487" spans="1:22" x14ac:dyDescent="0.35">
      <c r="A2487" t="str">
        <f>IF('Support - Calculation Detail'!A2487="","",LEFT('Support - Calculation Detail'!A2487,7)&amp;"-"&amp;RIGHT('Support - Calculation Detail'!A2487,2))</f>
        <v>6920005-UT</v>
      </c>
      <c r="B2487" t="str">
        <f>IF('Support - Calculation Detail'!C2487="","",'Support - Calculation Detail'!C2487)</f>
        <v>69</v>
      </c>
      <c r="C2487" t="str">
        <f>IF('Support - Calculation Detail'!B2487="","",'Support - Calculation Detail'!B2487)</f>
        <v>N</v>
      </c>
      <c r="D2487">
        <f>IF('Support - Calculation Detail'!D2487="","",'Support - Calculation Detail'!D2487)</f>
        <v>24088</v>
      </c>
      <c r="E2487">
        <f>IF('Support - Calculation Detail'!E2487="","",'Support - Calculation Detail'!E2487)</f>
        <v>0</v>
      </c>
      <c r="G2487">
        <f>IF('Support - Calculation Detail'!F2487="","",'Support - Calculation Detail'!F2487)</f>
        <v>24088</v>
      </c>
      <c r="H2487">
        <f>IF('Support - Calculation Detail'!G2487="","",'Support - Calculation Detail'!G2487)</f>
        <v>1.04</v>
      </c>
      <c r="I2487">
        <f>IF('Support - Calculation Detail'!H2487="","",'Support - Calculation Detail'!H2487)</f>
        <v>25052</v>
      </c>
      <c r="J2487">
        <f>IF('Support - Calculation Detail'!I2487="","",'Support - Calculation Detail'!I2487)</f>
        <v>0</v>
      </c>
      <c r="K2487">
        <f>IF('Support - Calculation Detail'!K2487="","",'Support - Calculation Detail'!K2487)</f>
        <v>25052</v>
      </c>
      <c r="L2487">
        <f>IF('Support - Calculation Detail'!L2487="","",'Support - Calculation Detail'!L2487)</f>
        <v>0</v>
      </c>
      <c r="M2487">
        <f>IF('Support - Calculation Detail'!M2487="","",'Support - Calculation Detail'!M2487)</f>
        <v>0</v>
      </c>
      <c r="N2487">
        <f>IF('Support - Calculation Detail'!N2487="","",'Support - Calculation Detail'!N2487)</f>
        <v>0</v>
      </c>
      <c r="P2487">
        <f>IF('Support - Calculation Detail'!O2487="","",'Support - Calculation Detail'!O2487)</f>
        <v>25052</v>
      </c>
      <c r="Q2487" t="b">
        <v>1</v>
      </c>
      <c r="R2487" t="str">
        <f t="shared" si="190"/>
        <v>6920005</v>
      </c>
      <c r="S2487" t="str">
        <f t="shared" si="191"/>
        <v>6920005-UT</v>
      </c>
      <c r="T2487" t="str">
        <f t="shared" si="192"/>
        <v>6920005-UT</v>
      </c>
      <c r="U2487" t="str">
        <f t="shared" si="193"/>
        <v>2</v>
      </c>
      <c r="V2487" t="str">
        <f t="shared" si="194"/>
        <v>UT</v>
      </c>
    </row>
    <row r="2488" spans="1:22" x14ac:dyDescent="0.35">
      <c r="A2488" t="str">
        <f>IF('Support - Calculation Detail'!A2488="","",LEFT('Support - Calculation Detail'!A2488,7)&amp;"-"&amp;RIGHT('Support - Calculation Detail'!A2488,2))</f>
        <v>6920005-TF</v>
      </c>
      <c r="B2488" t="str">
        <f>IF('Support - Calculation Detail'!C2488="","",'Support - Calculation Detail'!C2488)</f>
        <v>69</v>
      </c>
      <c r="C2488" t="str">
        <f>IF('Support - Calculation Detail'!B2488="","",'Support - Calculation Detail'!B2488)</f>
        <v>N</v>
      </c>
      <c r="D2488">
        <f>IF('Support - Calculation Detail'!D2488="","",'Support - Calculation Detail'!D2488)</f>
        <v>17402</v>
      </c>
      <c r="E2488">
        <f>IF('Support - Calculation Detail'!E2488="","",'Support - Calculation Detail'!E2488)</f>
        <v>0</v>
      </c>
      <c r="G2488">
        <f>IF('Support - Calculation Detail'!F2488="","",'Support - Calculation Detail'!F2488)</f>
        <v>17402</v>
      </c>
      <c r="H2488">
        <f>IF('Support - Calculation Detail'!G2488="","",'Support - Calculation Detail'!G2488)</f>
        <v>1.04</v>
      </c>
      <c r="I2488">
        <f>IF('Support - Calculation Detail'!H2488="","",'Support - Calculation Detail'!H2488)</f>
        <v>18098</v>
      </c>
      <c r="J2488">
        <f>IF('Support - Calculation Detail'!I2488="","",'Support - Calculation Detail'!I2488)</f>
        <v>0</v>
      </c>
      <c r="K2488">
        <f>IF('Support - Calculation Detail'!K2488="","",'Support - Calculation Detail'!K2488)</f>
        <v>18098</v>
      </c>
      <c r="L2488">
        <f>IF('Support - Calculation Detail'!L2488="","",'Support - Calculation Detail'!L2488)</f>
        <v>0</v>
      </c>
      <c r="M2488">
        <f>IF('Support - Calculation Detail'!M2488="","",'Support - Calculation Detail'!M2488)</f>
        <v>0</v>
      </c>
      <c r="N2488">
        <f>IF('Support - Calculation Detail'!N2488="","",'Support - Calculation Detail'!N2488)</f>
        <v>0</v>
      </c>
      <c r="P2488">
        <f>IF('Support - Calculation Detail'!O2488="","",'Support - Calculation Detail'!O2488)</f>
        <v>18098</v>
      </c>
      <c r="Q2488" t="b">
        <v>1</v>
      </c>
      <c r="R2488" t="str">
        <f t="shared" si="190"/>
        <v>6920005</v>
      </c>
      <c r="S2488" t="str">
        <f t="shared" si="191"/>
        <v>6920005-TF</v>
      </c>
      <c r="T2488" t="str">
        <f t="shared" si="192"/>
        <v>6920005-TF</v>
      </c>
      <c r="U2488" t="str">
        <f t="shared" si="193"/>
        <v>2</v>
      </c>
      <c r="V2488" t="str">
        <f t="shared" si="194"/>
        <v>TF</v>
      </c>
    </row>
    <row r="2489" spans="1:22" x14ac:dyDescent="0.35">
      <c r="A2489" t="str">
        <f>IF('Support - Calculation Detail'!A2489="","",LEFT('Support - Calculation Detail'!A2489,7)&amp;"-"&amp;RIGHT('Support - Calculation Detail'!A2489,2))</f>
        <v>6920006-UT</v>
      </c>
      <c r="B2489" t="str">
        <f>IF('Support - Calculation Detail'!C2489="","",'Support - Calculation Detail'!C2489)</f>
        <v>69</v>
      </c>
      <c r="C2489" t="str">
        <f>IF('Support - Calculation Detail'!B2489="","",'Support - Calculation Detail'!B2489)</f>
        <v>N</v>
      </c>
      <c r="D2489">
        <f>IF('Support - Calculation Detail'!D2489="","",'Support - Calculation Detail'!D2489)</f>
        <v>20031</v>
      </c>
      <c r="E2489">
        <f>IF('Support - Calculation Detail'!E2489="","",'Support - Calculation Detail'!E2489)</f>
        <v>0</v>
      </c>
      <c r="G2489">
        <f>IF('Support - Calculation Detail'!F2489="","",'Support - Calculation Detail'!F2489)</f>
        <v>20031</v>
      </c>
      <c r="H2489">
        <f>IF('Support - Calculation Detail'!G2489="","",'Support - Calculation Detail'!G2489)</f>
        <v>1.04</v>
      </c>
      <c r="I2489">
        <f>IF('Support - Calculation Detail'!H2489="","",'Support - Calculation Detail'!H2489)</f>
        <v>20832</v>
      </c>
      <c r="J2489">
        <f>IF('Support - Calculation Detail'!I2489="","",'Support - Calculation Detail'!I2489)</f>
        <v>0</v>
      </c>
      <c r="K2489">
        <f>IF('Support - Calculation Detail'!K2489="","",'Support - Calculation Detail'!K2489)</f>
        <v>20832</v>
      </c>
      <c r="L2489">
        <f>IF('Support - Calculation Detail'!L2489="","",'Support - Calculation Detail'!L2489)</f>
        <v>0</v>
      </c>
      <c r="M2489">
        <f>IF('Support - Calculation Detail'!M2489="","",'Support - Calculation Detail'!M2489)</f>
        <v>0</v>
      </c>
      <c r="N2489">
        <f>IF('Support - Calculation Detail'!N2489="","",'Support - Calculation Detail'!N2489)</f>
        <v>0</v>
      </c>
      <c r="P2489">
        <f>IF('Support - Calculation Detail'!O2489="","",'Support - Calculation Detail'!O2489)</f>
        <v>20832</v>
      </c>
      <c r="Q2489" t="b">
        <v>1</v>
      </c>
      <c r="R2489" t="str">
        <f t="shared" si="190"/>
        <v>6920006</v>
      </c>
      <c r="S2489" t="str">
        <f t="shared" si="191"/>
        <v>6920006-UT</v>
      </c>
      <c r="T2489" t="str">
        <f t="shared" si="192"/>
        <v>6920006-UT</v>
      </c>
      <c r="U2489" t="str">
        <f t="shared" si="193"/>
        <v>2</v>
      </c>
      <c r="V2489" t="str">
        <f t="shared" si="194"/>
        <v>UT</v>
      </c>
    </row>
    <row r="2490" spans="1:22" x14ac:dyDescent="0.35">
      <c r="A2490" t="str">
        <f>IF('Support - Calculation Detail'!A2490="","",LEFT('Support - Calculation Detail'!A2490,7)&amp;"-"&amp;RIGHT('Support - Calculation Detail'!A2490,2))</f>
        <v>6920007-UT</v>
      </c>
      <c r="B2490" t="str">
        <f>IF('Support - Calculation Detail'!C2490="","",'Support - Calculation Detail'!C2490)</f>
        <v>69</v>
      </c>
      <c r="C2490" t="str">
        <f>IF('Support - Calculation Detail'!B2490="","",'Support - Calculation Detail'!B2490)</f>
        <v>N</v>
      </c>
      <c r="D2490">
        <f>IF('Support - Calculation Detail'!D2490="","",'Support - Calculation Detail'!D2490)</f>
        <v>54602</v>
      </c>
      <c r="E2490">
        <f>IF('Support - Calculation Detail'!E2490="","",'Support - Calculation Detail'!E2490)</f>
        <v>0</v>
      </c>
      <c r="G2490">
        <f>IF('Support - Calculation Detail'!F2490="","",'Support - Calculation Detail'!F2490)</f>
        <v>54602</v>
      </c>
      <c r="H2490">
        <f>IF('Support - Calculation Detail'!G2490="","",'Support - Calculation Detail'!G2490)</f>
        <v>1.04</v>
      </c>
      <c r="I2490">
        <f>IF('Support - Calculation Detail'!H2490="","",'Support - Calculation Detail'!H2490)</f>
        <v>56786</v>
      </c>
      <c r="J2490">
        <f>IF('Support - Calculation Detail'!I2490="","",'Support - Calculation Detail'!I2490)</f>
        <v>0</v>
      </c>
      <c r="K2490">
        <f>IF('Support - Calculation Detail'!K2490="","",'Support - Calculation Detail'!K2490)</f>
        <v>56786</v>
      </c>
      <c r="L2490">
        <f>IF('Support - Calculation Detail'!L2490="","",'Support - Calculation Detail'!L2490)</f>
        <v>0</v>
      </c>
      <c r="M2490">
        <f>IF('Support - Calculation Detail'!M2490="","",'Support - Calculation Detail'!M2490)</f>
        <v>0</v>
      </c>
      <c r="N2490">
        <f>IF('Support - Calculation Detail'!N2490="","",'Support - Calculation Detail'!N2490)</f>
        <v>0</v>
      </c>
      <c r="P2490">
        <f>IF('Support - Calculation Detail'!O2490="","",'Support - Calculation Detail'!O2490)</f>
        <v>56786</v>
      </c>
      <c r="Q2490" t="b">
        <v>1</v>
      </c>
      <c r="R2490" t="str">
        <f t="shared" si="190"/>
        <v>6920007</v>
      </c>
      <c r="S2490" t="str">
        <f t="shared" si="191"/>
        <v>6920007-UT</v>
      </c>
      <c r="T2490" t="str">
        <f t="shared" si="192"/>
        <v>6920007-UT</v>
      </c>
      <c r="U2490" t="str">
        <f t="shared" si="193"/>
        <v>2</v>
      </c>
      <c r="V2490" t="str">
        <f t="shared" si="194"/>
        <v>UT</v>
      </c>
    </row>
    <row r="2491" spans="1:22" x14ac:dyDescent="0.35">
      <c r="A2491" t="str">
        <f>IF('Support - Calculation Detail'!A2491="","",LEFT('Support - Calculation Detail'!A2491,7)&amp;"-"&amp;RIGHT('Support - Calculation Detail'!A2491,2))</f>
        <v>6920007-TF</v>
      </c>
      <c r="B2491" t="str">
        <f>IF('Support - Calculation Detail'!C2491="","",'Support - Calculation Detail'!C2491)</f>
        <v>69</v>
      </c>
      <c r="C2491" t="str">
        <f>IF('Support - Calculation Detail'!B2491="","",'Support - Calculation Detail'!B2491)</f>
        <v>N</v>
      </c>
      <c r="D2491">
        <f>IF('Support - Calculation Detail'!D2491="","",'Support - Calculation Detail'!D2491)</f>
        <v>13462</v>
      </c>
      <c r="E2491">
        <f>IF('Support - Calculation Detail'!E2491="","",'Support - Calculation Detail'!E2491)</f>
        <v>0</v>
      </c>
      <c r="G2491">
        <f>IF('Support - Calculation Detail'!F2491="","",'Support - Calculation Detail'!F2491)</f>
        <v>13462</v>
      </c>
      <c r="H2491">
        <f>IF('Support - Calculation Detail'!G2491="","",'Support - Calculation Detail'!G2491)</f>
        <v>1.04</v>
      </c>
      <c r="I2491">
        <f>IF('Support - Calculation Detail'!H2491="","",'Support - Calculation Detail'!H2491)</f>
        <v>14000</v>
      </c>
      <c r="J2491">
        <f>IF('Support - Calculation Detail'!I2491="","",'Support - Calculation Detail'!I2491)</f>
        <v>0</v>
      </c>
      <c r="K2491">
        <f>IF('Support - Calculation Detail'!K2491="","",'Support - Calculation Detail'!K2491)</f>
        <v>14000</v>
      </c>
      <c r="L2491">
        <f>IF('Support - Calculation Detail'!L2491="","",'Support - Calculation Detail'!L2491)</f>
        <v>0</v>
      </c>
      <c r="M2491">
        <f>IF('Support - Calculation Detail'!M2491="","",'Support - Calculation Detail'!M2491)</f>
        <v>0</v>
      </c>
      <c r="N2491">
        <f>IF('Support - Calculation Detail'!N2491="","",'Support - Calculation Detail'!N2491)</f>
        <v>0</v>
      </c>
      <c r="P2491">
        <f>IF('Support - Calculation Detail'!O2491="","",'Support - Calculation Detail'!O2491)</f>
        <v>14000</v>
      </c>
      <c r="Q2491" t="b">
        <v>1</v>
      </c>
      <c r="R2491" t="str">
        <f t="shared" si="190"/>
        <v>6920007</v>
      </c>
      <c r="S2491" t="str">
        <f t="shared" si="191"/>
        <v>6920007-TF</v>
      </c>
      <c r="T2491" t="str">
        <f t="shared" si="192"/>
        <v>6920007-TF</v>
      </c>
      <c r="U2491" t="str">
        <f t="shared" si="193"/>
        <v>2</v>
      </c>
      <c r="V2491" t="str">
        <f t="shared" si="194"/>
        <v>TF</v>
      </c>
    </row>
    <row r="2492" spans="1:22" x14ac:dyDescent="0.35">
      <c r="A2492" t="str">
        <f>IF('Support - Calculation Detail'!A2492="","",LEFT('Support - Calculation Detail'!A2492,7)&amp;"-"&amp;RIGHT('Support - Calculation Detail'!A2492,2))</f>
        <v>6920008-TF</v>
      </c>
      <c r="B2492" t="str">
        <f>IF('Support - Calculation Detail'!C2492="","",'Support - Calculation Detail'!C2492)</f>
        <v>69</v>
      </c>
      <c r="C2492" t="str">
        <f>IF('Support - Calculation Detail'!B2492="","",'Support - Calculation Detail'!B2492)</f>
        <v>N</v>
      </c>
      <c r="D2492">
        <f>IF('Support - Calculation Detail'!D2492="","",'Support - Calculation Detail'!D2492)</f>
        <v>21109</v>
      </c>
      <c r="E2492">
        <f>IF('Support - Calculation Detail'!E2492="","",'Support - Calculation Detail'!E2492)</f>
        <v>0</v>
      </c>
      <c r="G2492">
        <f>IF('Support - Calculation Detail'!F2492="","",'Support - Calculation Detail'!F2492)</f>
        <v>21109</v>
      </c>
      <c r="H2492">
        <f>IF('Support - Calculation Detail'!G2492="","",'Support - Calculation Detail'!G2492)</f>
        <v>1.04</v>
      </c>
      <c r="I2492">
        <f>IF('Support - Calculation Detail'!H2492="","",'Support - Calculation Detail'!H2492)</f>
        <v>21953</v>
      </c>
      <c r="J2492">
        <f>IF('Support - Calculation Detail'!I2492="","",'Support - Calculation Detail'!I2492)</f>
        <v>0</v>
      </c>
      <c r="K2492">
        <f>IF('Support - Calculation Detail'!K2492="","",'Support - Calculation Detail'!K2492)</f>
        <v>21953</v>
      </c>
      <c r="L2492">
        <f>IF('Support - Calculation Detail'!L2492="","",'Support - Calculation Detail'!L2492)</f>
        <v>0</v>
      </c>
      <c r="M2492">
        <f>IF('Support - Calculation Detail'!M2492="","",'Support - Calculation Detail'!M2492)</f>
        <v>0</v>
      </c>
      <c r="N2492">
        <f>IF('Support - Calculation Detail'!N2492="","",'Support - Calculation Detail'!N2492)</f>
        <v>0</v>
      </c>
      <c r="P2492">
        <f>IF('Support - Calculation Detail'!O2492="","",'Support - Calculation Detail'!O2492)</f>
        <v>21953</v>
      </c>
      <c r="Q2492" t="b">
        <v>1</v>
      </c>
      <c r="R2492" t="str">
        <f t="shared" si="190"/>
        <v>6920008</v>
      </c>
      <c r="S2492" t="str">
        <f t="shared" si="191"/>
        <v>6920008-TF</v>
      </c>
      <c r="T2492" t="str">
        <f t="shared" si="192"/>
        <v>6920008-TF</v>
      </c>
      <c r="U2492" t="str">
        <f t="shared" si="193"/>
        <v>2</v>
      </c>
      <c r="V2492" t="str">
        <f t="shared" si="194"/>
        <v>TF</v>
      </c>
    </row>
    <row r="2493" spans="1:22" x14ac:dyDescent="0.35">
      <c r="A2493" t="str">
        <f>IF('Support - Calculation Detail'!A2493="","",LEFT('Support - Calculation Detail'!A2493,7)&amp;"-"&amp;RIGHT('Support - Calculation Detail'!A2493,2))</f>
        <v>6920008-UT</v>
      </c>
      <c r="B2493" t="str">
        <f>IF('Support - Calculation Detail'!C2493="","",'Support - Calculation Detail'!C2493)</f>
        <v>69</v>
      </c>
      <c r="C2493" t="str">
        <f>IF('Support - Calculation Detail'!B2493="","",'Support - Calculation Detail'!B2493)</f>
        <v>N</v>
      </c>
      <c r="D2493">
        <f>IF('Support - Calculation Detail'!D2493="","",'Support - Calculation Detail'!D2493)</f>
        <v>20821</v>
      </c>
      <c r="E2493">
        <f>IF('Support - Calculation Detail'!E2493="","",'Support - Calculation Detail'!E2493)</f>
        <v>0</v>
      </c>
      <c r="G2493">
        <f>IF('Support - Calculation Detail'!F2493="","",'Support - Calculation Detail'!F2493)</f>
        <v>20821</v>
      </c>
      <c r="H2493">
        <f>IF('Support - Calculation Detail'!G2493="","",'Support - Calculation Detail'!G2493)</f>
        <v>1.04</v>
      </c>
      <c r="I2493">
        <f>IF('Support - Calculation Detail'!H2493="","",'Support - Calculation Detail'!H2493)</f>
        <v>21654</v>
      </c>
      <c r="J2493">
        <f>IF('Support - Calculation Detail'!I2493="","",'Support - Calculation Detail'!I2493)</f>
        <v>0</v>
      </c>
      <c r="K2493">
        <f>IF('Support - Calculation Detail'!K2493="","",'Support - Calculation Detail'!K2493)</f>
        <v>21654</v>
      </c>
      <c r="L2493">
        <f>IF('Support - Calculation Detail'!L2493="","",'Support - Calculation Detail'!L2493)</f>
        <v>0</v>
      </c>
      <c r="M2493">
        <f>IF('Support - Calculation Detail'!M2493="","",'Support - Calculation Detail'!M2493)</f>
        <v>0</v>
      </c>
      <c r="N2493">
        <f>IF('Support - Calculation Detail'!N2493="","",'Support - Calculation Detail'!N2493)</f>
        <v>0</v>
      </c>
      <c r="P2493">
        <f>IF('Support - Calculation Detail'!O2493="","",'Support - Calculation Detail'!O2493)</f>
        <v>21654</v>
      </c>
      <c r="Q2493" t="b">
        <v>1</v>
      </c>
      <c r="R2493" t="str">
        <f t="shared" si="190"/>
        <v>6920008</v>
      </c>
      <c r="S2493" t="str">
        <f t="shared" si="191"/>
        <v>6920008-UT</v>
      </c>
      <c r="T2493" t="str">
        <f t="shared" si="192"/>
        <v>6920008-UT</v>
      </c>
      <c r="U2493" t="str">
        <f t="shared" si="193"/>
        <v>2</v>
      </c>
      <c r="V2493" t="str">
        <f t="shared" si="194"/>
        <v>UT</v>
      </c>
    </row>
    <row r="2494" spans="1:22" x14ac:dyDescent="0.35">
      <c r="A2494" t="str">
        <f>IF('Support - Calculation Detail'!A2494="","",LEFT('Support - Calculation Detail'!A2494,7)&amp;"-"&amp;RIGHT('Support - Calculation Detail'!A2494,2))</f>
        <v>6920009-UT</v>
      </c>
      <c r="B2494" t="str">
        <f>IF('Support - Calculation Detail'!C2494="","",'Support - Calculation Detail'!C2494)</f>
        <v>69</v>
      </c>
      <c r="C2494" t="str">
        <f>IF('Support - Calculation Detail'!B2494="","",'Support - Calculation Detail'!B2494)</f>
        <v>N</v>
      </c>
      <c r="D2494">
        <f>IF('Support - Calculation Detail'!D2494="","",'Support - Calculation Detail'!D2494)</f>
        <v>25915</v>
      </c>
      <c r="E2494">
        <f>IF('Support - Calculation Detail'!E2494="","",'Support - Calculation Detail'!E2494)</f>
        <v>0</v>
      </c>
      <c r="G2494">
        <f>IF('Support - Calculation Detail'!F2494="","",'Support - Calculation Detail'!F2494)</f>
        <v>25915</v>
      </c>
      <c r="H2494">
        <f>IF('Support - Calculation Detail'!G2494="","",'Support - Calculation Detail'!G2494)</f>
        <v>1.04</v>
      </c>
      <c r="I2494">
        <f>IF('Support - Calculation Detail'!H2494="","",'Support - Calculation Detail'!H2494)</f>
        <v>26952</v>
      </c>
      <c r="J2494">
        <f>IF('Support - Calculation Detail'!I2494="","",'Support - Calculation Detail'!I2494)</f>
        <v>0</v>
      </c>
      <c r="K2494">
        <f>IF('Support - Calculation Detail'!K2494="","",'Support - Calculation Detail'!K2494)</f>
        <v>26952</v>
      </c>
      <c r="L2494">
        <f>IF('Support - Calculation Detail'!L2494="","",'Support - Calculation Detail'!L2494)</f>
        <v>0</v>
      </c>
      <c r="M2494">
        <f>IF('Support - Calculation Detail'!M2494="","",'Support - Calculation Detail'!M2494)</f>
        <v>0</v>
      </c>
      <c r="N2494">
        <f>IF('Support - Calculation Detail'!N2494="","",'Support - Calculation Detail'!N2494)</f>
        <v>0</v>
      </c>
      <c r="P2494">
        <f>IF('Support - Calculation Detail'!O2494="","",'Support - Calculation Detail'!O2494)</f>
        <v>26952</v>
      </c>
      <c r="Q2494" t="b">
        <v>1</v>
      </c>
      <c r="R2494" t="str">
        <f t="shared" si="190"/>
        <v>6920009</v>
      </c>
      <c r="S2494" t="str">
        <f t="shared" si="191"/>
        <v>6920009-UT</v>
      </c>
      <c r="T2494" t="str">
        <f t="shared" si="192"/>
        <v>6920009-UT</v>
      </c>
      <c r="U2494" t="str">
        <f t="shared" si="193"/>
        <v>2</v>
      </c>
      <c r="V2494" t="str">
        <f t="shared" si="194"/>
        <v>UT</v>
      </c>
    </row>
    <row r="2495" spans="1:22" x14ac:dyDescent="0.35">
      <c r="A2495" t="str">
        <f>IF('Support - Calculation Detail'!A2495="","",LEFT('Support - Calculation Detail'!A2495,7)&amp;"-"&amp;RIGHT('Support - Calculation Detail'!A2495,2))</f>
        <v>6920009-TF</v>
      </c>
      <c r="B2495" t="str">
        <f>IF('Support - Calculation Detail'!C2495="","",'Support - Calculation Detail'!C2495)</f>
        <v>69</v>
      </c>
      <c r="C2495" t="str">
        <f>IF('Support - Calculation Detail'!B2495="","",'Support - Calculation Detail'!B2495)</f>
        <v>N</v>
      </c>
      <c r="D2495">
        <f>IF('Support - Calculation Detail'!D2495="","",'Support - Calculation Detail'!D2495)</f>
        <v>18402</v>
      </c>
      <c r="E2495">
        <f>IF('Support - Calculation Detail'!E2495="","",'Support - Calculation Detail'!E2495)</f>
        <v>0</v>
      </c>
      <c r="G2495">
        <f>IF('Support - Calculation Detail'!F2495="","",'Support - Calculation Detail'!F2495)</f>
        <v>18402</v>
      </c>
      <c r="H2495">
        <f>IF('Support - Calculation Detail'!G2495="","",'Support - Calculation Detail'!G2495)</f>
        <v>1.04</v>
      </c>
      <c r="I2495">
        <f>IF('Support - Calculation Detail'!H2495="","",'Support - Calculation Detail'!H2495)</f>
        <v>19138</v>
      </c>
      <c r="J2495">
        <f>IF('Support - Calculation Detail'!I2495="","",'Support - Calculation Detail'!I2495)</f>
        <v>0</v>
      </c>
      <c r="K2495">
        <f>IF('Support - Calculation Detail'!K2495="","",'Support - Calculation Detail'!K2495)</f>
        <v>19138</v>
      </c>
      <c r="L2495">
        <f>IF('Support - Calculation Detail'!L2495="","",'Support - Calculation Detail'!L2495)</f>
        <v>0</v>
      </c>
      <c r="M2495">
        <f>IF('Support - Calculation Detail'!M2495="","",'Support - Calculation Detail'!M2495)</f>
        <v>0</v>
      </c>
      <c r="N2495">
        <f>IF('Support - Calculation Detail'!N2495="","",'Support - Calculation Detail'!N2495)</f>
        <v>0</v>
      </c>
      <c r="P2495">
        <f>IF('Support - Calculation Detail'!O2495="","",'Support - Calculation Detail'!O2495)</f>
        <v>19138</v>
      </c>
      <c r="Q2495" t="b">
        <v>1</v>
      </c>
      <c r="R2495" t="str">
        <f t="shared" si="190"/>
        <v>6920009</v>
      </c>
      <c r="S2495" t="str">
        <f t="shared" si="191"/>
        <v>6920009-TF</v>
      </c>
      <c r="T2495" t="str">
        <f t="shared" si="192"/>
        <v>6920009-TF</v>
      </c>
      <c r="U2495" t="str">
        <f t="shared" si="193"/>
        <v>2</v>
      </c>
      <c r="V2495" t="str">
        <f t="shared" si="194"/>
        <v>TF</v>
      </c>
    </row>
    <row r="2496" spans="1:22" x14ac:dyDescent="0.35">
      <c r="A2496" t="str">
        <f>IF('Support - Calculation Detail'!A2496="","",LEFT('Support - Calculation Detail'!A2496,7)&amp;"-"&amp;RIGHT('Support - Calculation Detail'!A2496,2))</f>
        <v>6920010-TF</v>
      </c>
      <c r="B2496" t="str">
        <f>IF('Support - Calculation Detail'!C2496="","",'Support - Calculation Detail'!C2496)</f>
        <v>69</v>
      </c>
      <c r="C2496" t="str">
        <f>IF('Support - Calculation Detail'!B2496="","",'Support - Calculation Detail'!B2496)</f>
        <v>N</v>
      </c>
      <c r="D2496">
        <f>IF('Support - Calculation Detail'!D2496="","",'Support - Calculation Detail'!D2496)</f>
        <v>15323</v>
      </c>
      <c r="E2496">
        <f>IF('Support - Calculation Detail'!E2496="","",'Support - Calculation Detail'!E2496)</f>
        <v>0</v>
      </c>
      <c r="G2496">
        <f>IF('Support - Calculation Detail'!F2496="","",'Support - Calculation Detail'!F2496)</f>
        <v>15323</v>
      </c>
      <c r="H2496">
        <f>IF('Support - Calculation Detail'!G2496="","",'Support - Calculation Detail'!G2496)</f>
        <v>1.04</v>
      </c>
      <c r="I2496">
        <f>IF('Support - Calculation Detail'!H2496="","",'Support - Calculation Detail'!H2496)</f>
        <v>15936</v>
      </c>
      <c r="J2496">
        <f>IF('Support - Calculation Detail'!I2496="","",'Support - Calculation Detail'!I2496)</f>
        <v>0</v>
      </c>
      <c r="K2496">
        <f>IF('Support - Calculation Detail'!K2496="","",'Support - Calculation Detail'!K2496)</f>
        <v>15936</v>
      </c>
      <c r="L2496">
        <f>IF('Support - Calculation Detail'!L2496="","",'Support - Calculation Detail'!L2496)</f>
        <v>0</v>
      </c>
      <c r="M2496">
        <f>IF('Support - Calculation Detail'!M2496="","",'Support - Calculation Detail'!M2496)</f>
        <v>0</v>
      </c>
      <c r="N2496">
        <f>IF('Support - Calculation Detail'!N2496="","",'Support - Calculation Detail'!N2496)</f>
        <v>0</v>
      </c>
      <c r="P2496">
        <f>IF('Support - Calculation Detail'!O2496="","",'Support - Calculation Detail'!O2496)</f>
        <v>15936</v>
      </c>
      <c r="Q2496" t="b">
        <v>1</v>
      </c>
      <c r="R2496" t="str">
        <f t="shared" si="190"/>
        <v>6920010</v>
      </c>
      <c r="S2496" t="str">
        <f t="shared" si="191"/>
        <v>6920010-TF</v>
      </c>
      <c r="T2496" t="str">
        <f t="shared" si="192"/>
        <v>6920010-TF</v>
      </c>
      <c r="U2496" t="str">
        <f t="shared" si="193"/>
        <v>2</v>
      </c>
      <c r="V2496" t="str">
        <f t="shared" si="194"/>
        <v>TF</v>
      </c>
    </row>
    <row r="2497" spans="1:22" x14ac:dyDescent="0.35">
      <c r="A2497" t="str">
        <f>IF('Support - Calculation Detail'!A2497="","",LEFT('Support - Calculation Detail'!A2497,7)&amp;"-"&amp;RIGHT('Support - Calculation Detail'!A2497,2))</f>
        <v>6920010-UT</v>
      </c>
      <c r="B2497" t="str">
        <f>IF('Support - Calculation Detail'!C2497="","",'Support - Calculation Detail'!C2497)</f>
        <v>69</v>
      </c>
      <c r="C2497" t="str">
        <f>IF('Support - Calculation Detail'!B2497="","",'Support - Calculation Detail'!B2497)</f>
        <v>N</v>
      </c>
      <c r="D2497">
        <f>IF('Support - Calculation Detail'!D2497="","",'Support - Calculation Detail'!D2497)</f>
        <v>13200</v>
      </c>
      <c r="E2497">
        <f>IF('Support - Calculation Detail'!E2497="","",'Support - Calculation Detail'!E2497)</f>
        <v>0</v>
      </c>
      <c r="G2497">
        <f>IF('Support - Calculation Detail'!F2497="","",'Support - Calculation Detail'!F2497)</f>
        <v>13200</v>
      </c>
      <c r="H2497">
        <f>IF('Support - Calculation Detail'!G2497="","",'Support - Calculation Detail'!G2497)</f>
        <v>1.04</v>
      </c>
      <c r="I2497">
        <f>IF('Support - Calculation Detail'!H2497="","",'Support - Calculation Detail'!H2497)</f>
        <v>13728</v>
      </c>
      <c r="J2497">
        <f>IF('Support - Calculation Detail'!I2497="","",'Support - Calculation Detail'!I2497)</f>
        <v>0</v>
      </c>
      <c r="K2497">
        <f>IF('Support - Calculation Detail'!K2497="","",'Support - Calculation Detail'!K2497)</f>
        <v>13728</v>
      </c>
      <c r="L2497">
        <f>IF('Support - Calculation Detail'!L2497="","",'Support - Calculation Detail'!L2497)</f>
        <v>0</v>
      </c>
      <c r="M2497">
        <f>IF('Support - Calculation Detail'!M2497="","",'Support - Calculation Detail'!M2497)</f>
        <v>0</v>
      </c>
      <c r="N2497">
        <f>IF('Support - Calculation Detail'!N2497="","",'Support - Calculation Detail'!N2497)</f>
        <v>0</v>
      </c>
      <c r="P2497">
        <f>IF('Support - Calculation Detail'!O2497="","",'Support - Calculation Detail'!O2497)</f>
        <v>13728</v>
      </c>
      <c r="Q2497" t="b">
        <v>1</v>
      </c>
      <c r="R2497" t="str">
        <f t="shared" si="190"/>
        <v>6920010</v>
      </c>
      <c r="S2497" t="str">
        <f t="shared" si="191"/>
        <v>6920010-UT</v>
      </c>
      <c r="T2497" t="str">
        <f t="shared" si="192"/>
        <v>6920010-UT</v>
      </c>
      <c r="U2497" t="str">
        <f t="shared" si="193"/>
        <v>2</v>
      </c>
      <c r="V2497" t="str">
        <f t="shared" si="194"/>
        <v>UT</v>
      </c>
    </row>
    <row r="2498" spans="1:22" x14ac:dyDescent="0.35">
      <c r="A2498" t="str">
        <f>IF('Support - Calculation Detail'!A2498="","",LEFT('Support - Calculation Detail'!A2498,7)&amp;"-"&amp;RIGHT('Support - Calculation Detail'!A2498,2))</f>
        <v>6920011-UT</v>
      </c>
      <c r="B2498" t="str">
        <f>IF('Support - Calculation Detail'!C2498="","",'Support - Calculation Detail'!C2498)</f>
        <v>69</v>
      </c>
      <c r="C2498" t="str">
        <f>IF('Support - Calculation Detail'!B2498="","",'Support - Calculation Detail'!B2498)</f>
        <v>N</v>
      </c>
      <c r="D2498">
        <f>IF('Support - Calculation Detail'!D2498="","",'Support - Calculation Detail'!D2498)</f>
        <v>24862</v>
      </c>
      <c r="E2498">
        <f>IF('Support - Calculation Detail'!E2498="","",'Support - Calculation Detail'!E2498)</f>
        <v>0</v>
      </c>
      <c r="G2498">
        <f>IF('Support - Calculation Detail'!F2498="","",'Support - Calculation Detail'!F2498)</f>
        <v>24862</v>
      </c>
      <c r="H2498">
        <f>IF('Support - Calculation Detail'!G2498="","",'Support - Calculation Detail'!G2498)</f>
        <v>1.04</v>
      </c>
      <c r="I2498">
        <f>IF('Support - Calculation Detail'!H2498="","",'Support - Calculation Detail'!H2498)</f>
        <v>25856</v>
      </c>
      <c r="J2498">
        <f>IF('Support - Calculation Detail'!I2498="","",'Support - Calculation Detail'!I2498)</f>
        <v>0</v>
      </c>
      <c r="K2498">
        <f>IF('Support - Calculation Detail'!K2498="","",'Support - Calculation Detail'!K2498)</f>
        <v>25856</v>
      </c>
      <c r="L2498">
        <f>IF('Support - Calculation Detail'!L2498="","",'Support - Calculation Detail'!L2498)</f>
        <v>0</v>
      </c>
      <c r="M2498">
        <f>IF('Support - Calculation Detail'!M2498="","",'Support - Calculation Detail'!M2498)</f>
        <v>0</v>
      </c>
      <c r="N2498">
        <f>IF('Support - Calculation Detail'!N2498="","",'Support - Calculation Detail'!N2498)</f>
        <v>0</v>
      </c>
      <c r="P2498">
        <f>IF('Support - Calculation Detail'!O2498="","",'Support - Calculation Detail'!O2498)</f>
        <v>25856</v>
      </c>
      <c r="Q2498" t="b">
        <v>1</v>
      </c>
      <c r="R2498" t="str">
        <f t="shared" si="190"/>
        <v>6920011</v>
      </c>
      <c r="S2498" t="str">
        <f t="shared" si="191"/>
        <v>6920011-UT</v>
      </c>
      <c r="T2498" t="str">
        <f t="shared" si="192"/>
        <v>6920011-UT</v>
      </c>
      <c r="U2498" t="str">
        <f t="shared" si="193"/>
        <v>2</v>
      </c>
      <c r="V2498" t="str">
        <f t="shared" si="194"/>
        <v>UT</v>
      </c>
    </row>
    <row r="2499" spans="1:22" x14ac:dyDescent="0.35">
      <c r="A2499" t="str">
        <f>IF('Support - Calculation Detail'!A2499="","",LEFT('Support - Calculation Detail'!A2499,7)&amp;"-"&amp;RIGHT('Support - Calculation Detail'!A2499,2))</f>
        <v>6920011-TF</v>
      </c>
      <c r="B2499" t="str">
        <f>IF('Support - Calculation Detail'!C2499="","",'Support - Calculation Detail'!C2499)</f>
        <v>69</v>
      </c>
      <c r="C2499" t="str">
        <f>IF('Support - Calculation Detail'!B2499="","",'Support - Calculation Detail'!B2499)</f>
        <v>N</v>
      </c>
      <c r="D2499">
        <f>IF('Support - Calculation Detail'!D2499="","",'Support - Calculation Detail'!D2499)</f>
        <v>110941</v>
      </c>
      <c r="E2499">
        <f>IF('Support - Calculation Detail'!E2499="","",'Support - Calculation Detail'!E2499)</f>
        <v>0</v>
      </c>
      <c r="G2499">
        <f>IF('Support - Calculation Detail'!F2499="","",'Support - Calculation Detail'!F2499)</f>
        <v>110941</v>
      </c>
      <c r="H2499">
        <f>IF('Support - Calculation Detail'!G2499="","",'Support - Calculation Detail'!G2499)</f>
        <v>1.04</v>
      </c>
      <c r="I2499">
        <f>IF('Support - Calculation Detail'!H2499="","",'Support - Calculation Detail'!H2499)</f>
        <v>115379</v>
      </c>
      <c r="J2499">
        <f>IF('Support - Calculation Detail'!I2499="","",'Support - Calculation Detail'!I2499)</f>
        <v>0</v>
      </c>
      <c r="K2499">
        <f>IF('Support - Calculation Detail'!K2499="","",'Support - Calculation Detail'!K2499)</f>
        <v>115379</v>
      </c>
      <c r="L2499">
        <f>IF('Support - Calculation Detail'!L2499="","",'Support - Calculation Detail'!L2499)</f>
        <v>0</v>
      </c>
      <c r="M2499">
        <f>IF('Support - Calculation Detail'!M2499="","",'Support - Calculation Detail'!M2499)</f>
        <v>0</v>
      </c>
      <c r="N2499">
        <f>IF('Support - Calculation Detail'!N2499="","",'Support - Calculation Detail'!N2499)</f>
        <v>0</v>
      </c>
      <c r="P2499">
        <f>IF('Support - Calculation Detail'!O2499="","",'Support - Calculation Detail'!O2499)</f>
        <v>115379</v>
      </c>
      <c r="Q2499" t="b">
        <v>1</v>
      </c>
      <c r="R2499" t="str">
        <f t="shared" ref="R2499:R2562" si="195">LEFT(A2499,7)</f>
        <v>6920011</v>
      </c>
      <c r="S2499" t="str">
        <f t="shared" ref="S2499:S2562" si="196">A2499</f>
        <v>6920011-TF</v>
      </c>
      <c r="T2499" t="str">
        <f t="shared" ref="T2499:T2562" si="197">S2499</f>
        <v>6920011-TF</v>
      </c>
      <c r="U2499" t="str">
        <f t="shared" ref="U2499:U2562" si="198">MID(S2499,3,1)</f>
        <v>2</v>
      </c>
      <c r="V2499" t="str">
        <f t="shared" ref="V2499:V2562" si="199">RIGHT(T2499,2)</f>
        <v>TF</v>
      </c>
    </row>
    <row r="2500" spans="1:22" x14ac:dyDescent="0.35">
      <c r="A2500" t="str">
        <f>IF('Support - Calculation Detail'!A2500="","",LEFT('Support - Calculation Detail'!A2500,7)&amp;"-"&amp;RIGHT('Support - Calculation Detail'!A2500,2))</f>
        <v>6950200-UT</v>
      </c>
      <c r="B2500" t="str">
        <f>IF('Support - Calculation Detail'!C2500="","",'Support - Calculation Detail'!C2500)</f>
        <v>69</v>
      </c>
      <c r="C2500" t="str">
        <f>IF('Support - Calculation Detail'!B2500="","",'Support - Calculation Detail'!B2500)</f>
        <v>N</v>
      </c>
      <c r="D2500">
        <f>IF('Support - Calculation Detail'!D2500="","",'Support - Calculation Detail'!D2500)</f>
        <v>359813</v>
      </c>
      <c r="E2500">
        <f>IF('Support - Calculation Detail'!E2500="","",'Support - Calculation Detail'!E2500)</f>
        <v>0</v>
      </c>
      <c r="G2500">
        <f>IF('Support - Calculation Detail'!F2500="","",'Support - Calculation Detail'!F2500)</f>
        <v>359813</v>
      </c>
      <c r="H2500">
        <f>IF('Support - Calculation Detail'!G2500="","",'Support - Calculation Detail'!G2500)</f>
        <v>1.04</v>
      </c>
      <c r="I2500">
        <f>IF('Support - Calculation Detail'!H2500="","",'Support - Calculation Detail'!H2500)</f>
        <v>374206</v>
      </c>
      <c r="J2500">
        <f>IF('Support - Calculation Detail'!I2500="","",'Support - Calculation Detail'!I2500)</f>
        <v>0</v>
      </c>
      <c r="K2500">
        <f>IF('Support - Calculation Detail'!K2500="","",'Support - Calculation Detail'!K2500)</f>
        <v>374206</v>
      </c>
      <c r="L2500">
        <f>IF('Support - Calculation Detail'!L2500="","",'Support - Calculation Detail'!L2500)</f>
        <v>0</v>
      </c>
      <c r="M2500">
        <f>IF('Support - Calculation Detail'!M2500="","",'Support - Calculation Detail'!M2500)</f>
        <v>0</v>
      </c>
      <c r="N2500">
        <f>IF('Support - Calculation Detail'!N2500="","",'Support - Calculation Detail'!N2500)</f>
        <v>0</v>
      </c>
      <c r="P2500">
        <f>IF('Support - Calculation Detail'!O2500="","",'Support - Calculation Detail'!O2500)</f>
        <v>374206</v>
      </c>
      <c r="Q2500" t="b">
        <v>1</v>
      </c>
      <c r="R2500" t="str">
        <f t="shared" si="195"/>
        <v>6950200</v>
      </c>
      <c r="S2500" t="str">
        <f t="shared" si="196"/>
        <v>6950200-UT</v>
      </c>
      <c r="T2500" t="str">
        <f t="shared" si="197"/>
        <v>6950200-UT</v>
      </c>
      <c r="U2500" t="str">
        <f t="shared" si="198"/>
        <v>5</v>
      </c>
      <c r="V2500" t="str">
        <f t="shared" si="199"/>
        <v>UT</v>
      </c>
    </row>
    <row r="2501" spans="1:22" x14ac:dyDescent="0.35">
      <c r="A2501" t="str">
        <f>IF('Support - Calculation Detail'!A2501="","",LEFT('Support - Calculation Detail'!A2501,7)&amp;"-"&amp;RIGHT('Support - Calculation Detail'!A2501,2))</f>
        <v>6930854-UT</v>
      </c>
      <c r="B2501" t="str">
        <f>IF('Support - Calculation Detail'!C2501="","",'Support - Calculation Detail'!C2501)</f>
        <v>69</v>
      </c>
      <c r="C2501" t="str">
        <f>IF('Support - Calculation Detail'!B2501="","",'Support - Calculation Detail'!B2501)</f>
        <v>N</v>
      </c>
      <c r="D2501">
        <f>IF('Support - Calculation Detail'!D2501="","",'Support - Calculation Detail'!D2501)</f>
        <v>249184</v>
      </c>
      <c r="E2501">
        <f>IF('Support - Calculation Detail'!E2501="","",'Support - Calculation Detail'!E2501)</f>
        <v>0</v>
      </c>
      <c r="G2501">
        <f>IF('Support - Calculation Detail'!F2501="","",'Support - Calculation Detail'!F2501)</f>
        <v>249184</v>
      </c>
      <c r="H2501">
        <f>IF('Support - Calculation Detail'!G2501="","",'Support - Calculation Detail'!G2501)</f>
        <v>1.04</v>
      </c>
      <c r="I2501">
        <f>IF('Support - Calculation Detail'!H2501="","",'Support - Calculation Detail'!H2501)</f>
        <v>259151</v>
      </c>
      <c r="J2501">
        <f>IF('Support - Calculation Detail'!I2501="","",'Support - Calculation Detail'!I2501)</f>
        <v>0</v>
      </c>
      <c r="K2501">
        <f>IF('Support - Calculation Detail'!K2501="","",'Support - Calculation Detail'!K2501)</f>
        <v>259151</v>
      </c>
      <c r="L2501">
        <f>IF('Support - Calculation Detail'!L2501="","",'Support - Calculation Detail'!L2501)</f>
        <v>0</v>
      </c>
      <c r="M2501">
        <f>IF('Support - Calculation Detail'!M2501="","",'Support - Calculation Detail'!M2501)</f>
        <v>0</v>
      </c>
      <c r="N2501">
        <f>IF('Support - Calculation Detail'!N2501="","",'Support - Calculation Detail'!N2501)</f>
        <v>0</v>
      </c>
      <c r="P2501">
        <f>IF('Support - Calculation Detail'!O2501="","",'Support - Calculation Detail'!O2501)</f>
        <v>259151</v>
      </c>
      <c r="Q2501" t="b">
        <v>1</v>
      </c>
      <c r="R2501" t="str">
        <f t="shared" si="195"/>
        <v>6930854</v>
      </c>
      <c r="S2501" t="str">
        <f t="shared" si="196"/>
        <v>6930854-UT</v>
      </c>
      <c r="T2501" t="str">
        <f t="shared" si="197"/>
        <v>6930854-UT</v>
      </c>
      <c r="U2501" t="str">
        <f t="shared" si="198"/>
        <v>3</v>
      </c>
      <c r="V2501" t="str">
        <f t="shared" si="199"/>
        <v>UT</v>
      </c>
    </row>
    <row r="2502" spans="1:22" x14ac:dyDescent="0.35">
      <c r="A2502" t="str">
        <f>IF('Support - Calculation Detail'!A2502="","",LEFT('Support - Calculation Detail'!A2502,7)&amp;"-"&amp;RIGHT('Support - Calculation Detail'!A2502,2))</f>
        <v>6930855-UT</v>
      </c>
      <c r="B2502" t="str">
        <f>IF('Support - Calculation Detail'!C2502="","",'Support - Calculation Detail'!C2502)</f>
        <v>69</v>
      </c>
      <c r="C2502" t="str">
        <f>IF('Support - Calculation Detail'!B2502="","",'Support - Calculation Detail'!B2502)</f>
        <v>N</v>
      </c>
      <c r="D2502">
        <f>IF('Support - Calculation Detail'!D2502="","",'Support - Calculation Detail'!D2502)</f>
        <v>16716</v>
      </c>
      <c r="E2502">
        <f>IF('Support - Calculation Detail'!E2502="","",'Support - Calculation Detail'!E2502)</f>
        <v>0</v>
      </c>
      <c r="G2502">
        <f>IF('Support - Calculation Detail'!F2502="","",'Support - Calculation Detail'!F2502)</f>
        <v>16716</v>
      </c>
      <c r="H2502">
        <f>IF('Support - Calculation Detail'!G2502="","",'Support - Calculation Detail'!G2502)</f>
        <v>1.04</v>
      </c>
      <c r="I2502">
        <f>IF('Support - Calculation Detail'!H2502="","",'Support - Calculation Detail'!H2502)</f>
        <v>17385</v>
      </c>
      <c r="J2502">
        <f>IF('Support - Calculation Detail'!I2502="","",'Support - Calculation Detail'!I2502)</f>
        <v>0</v>
      </c>
      <c r="K2502">
        <f>IF('Support - Calculation Detail'!K2502="","",'Support - Calculation Detail'!K2502)</f>
        <v>17385</v>
      </c>
      <c r="L2502">
        <f>IF('Support - Calculation Detail'!L2502="","",'Support - Calculation Detail'!L2502)</f>
        <v>0</v>
      </c>
      <c r="M2502">
        <f>IF('Support - Calculation Detail'!M2502="","",'Support - Calculation Detail'!M2502)</f>
        <v>0</v>
      </c>
      <c r="N2502">
        <f>IF('Support - Calculation Detail'!N2502="","",'Support - Calculation Detail'!N2502)</f>
        <v>0</v>
      </c>
      <c r="P2502">
        <f>IF('Support - Calculation Detail'!O2502="","",'Support - Calculation Detail'!O2502)</f>
        <v>17385</v>
      </c>
      <c r="Q2502" t="b">
        <v>1</v>
      </c>
      <c r="R2502" t="str">
        <f t="shared" si="195"/>
        <v>6930855</v>
      </c>
      <c r="S2502" t="str">
        <f t="shared" si="196"/>
        <v>6930855-UT</v>
      </c>
      <c r="T2502" t="str">
        <f t="shared" si="197"/>
        <v>6930855-UT</v>
      </c>
      <c r="U2502" t="str">
        <f t="shared" si="198"/>
        <v>3</v>
      </c>
      <c r="V2502" t="str">
        <f t="shared" si="199"/>
        <v>UT</v>
      </c>
    </row>
    <row r="2503" spans="1:22" x14ac:dyDescent="0.35">
      <c r="A2503" t="str">
        <f>IF('Support - Calculation Detail'!A2503="","",LEFT('Support - Calculation Detail'!A2503,7)&amp;"-"&amp;RIGHT('Support - Calculation Detail'!A2503,2))</f>
        <v>6930856-UT</v>
      </c>
      <c r="B2503" t="str">
        <f>IF('Support - Calculation Detail'!C2503="","",'Support - Calculation Detail'!C2503)</f>
        <v>69</v>
      </c>
      <c r="C2503" t="str">
        <f>IF('Support - Calculation Detail'!B2503="","",'Support - Calculation Detail'!B2503)</f>
        <v>N</v>
      </c>
      <c r="D2503">
        <f>IF('Support - Calculation Detail'!D2503="","",'Support - Calculation Detail'!D2503)</f>
        <v>324780</v>
      </c>
      <c r="E2503">
        <f>IF('Support - Calculation Detail'!E2503="","",'Support - Calculation Detail'!E2503)</f>
        <v>0</v>
      </c>
      <c r="G2503">
        <f>IF('Support - Calculation Detail'!F2503="","",'Support - Calculation Detail'!F2503)</f>
        <v>324780</v>
      </c>
      <c r="H2503">
        <f>IF('Support - Calculation Detail'!G2503="","",'Support - Calculation Detail'!G2503)</f>
        <v>1.04</v>
      </c>
      <c r="I2503">
        <f>IF('Support - Calculation Detail'!H2503="","",'Support - Calculation Detail'!H2503)</f>
        <v>337771</v>
      </c>
      <c r="J2503">
        <f>IF('Support - Calculation Detail'!I2503="","",'Support - Calculation Detail'!I2503)</f>
        <v>0</v>
      </c>
      <c r="K2503">
        <f>IF('Support - Calculation Detail'!K2503="","",'Support - Calculation Detail'!K2503)</f>
        <v>337771</v>
      </c>
      <c r="L2503">
        <f>IF('Support - Calculation Detail'!L2503="","",'Support - Calculation Detail'!L2503)</f>
        <v>24751</v>
      </c>
      <c r="M2503">
        <f>IF('Support - Calculation Detail'!M2503="","",'Support - Calculation Detail'!M2503)</f>
        <v>0</v>
      </c>
      <c r="N2503">
        <f>IF('Support - Calculation Detail'!N2503="","",'Support - Calculation Detail'!N2503)</f>
        <v>0</v>
      </c>
      <c r="P2503">
        <f>IF('Support - Calculation Detail'!O2503="","",'Support - Calculation Detail'!O2503)</f>
        <v>362522</v>
      </c>
      <c r="Q2503" t="b">
        <v>1</v>
      </c>
      <c r="R2503" t="str">
        <f t="shared" si="195"/>
        <v>6930856</v>
      </c>
      <c r="S2503" t="str">
        <f t="shared" si="196"/>
        <v>6930856-UT</v>
      </c>
      <c r="T2503" t="str">
        <f t="shared" si="197"/>
        <v>6930856-UT</v>
      </c>
      <c r="U2503" t="str">
        <f t="shared" si="198"/>
        <v>3</v>
      </c>
      <c r="V2503" t="str">
        <f t="shared" si="199"/>
        <v>UT</v>
      </c>
    </row>
    <row r="2504" spans="1:22" x14ac:dyDescent="0.35">
      <c r="A2504" t="str">
        <f>IF('Support - Calculation Detail'!A2504="","",LEFT('Support - Calculation Detail'!A2504,7)&amp;"-"&amp;RIGHT('Support - Calculation Detail'!A2504,2))</f>
        <v>6930857-UT</v>
      </c>
      <c r="B2504" t="str">
        <f>IF('Support - Calculation Detail'!C2504="","",'Support - Calculation Detail'!C2504)</f>
        <v>69</v>
      </c>
      <c r="C2504" t="str">
        <f>IF('Support - Calculation Detail'!B2504="","",'Support - Calculation Detail'!B2504)</f>
        <v>N</v>
      </c>
      <c r="D2504">
        <f>IF('Support - Calculation Detail'!D2504="","",'Support - Calculation Detail'!D2504)</f>
        <v>205465</v>
      </c>
      <c r="E2504">
        <f>IF('Support - Calculation Detail'!E2504="","",'Support - Calculation Detail'!E2504)</f>
        <v>0</v>
      </c>
      <c r="G2504">
        <f>IF('Support - Calculation Detail'!F2504="","",'Support - Calculation Detail'!F2504)</f>
        <v>205465</v>
      </c>
      <c r="H2504">
        <f>IF('Support - Calculation Detail'!G2504="","",'Support - Calculation Detail'!G2504)</f>
        <v>1.04</v>
      </c>
      <c r="I2504">
        <f>IF('Support - Calculation Detail'!H2504="","",'Support - Calculation Detail'!H2504)</f>
        <v>213684</v>
      </c>
      <c r="J2504">
        <f>IF('Support - Calculation Detail'!I2504="","",'Support - Calculation Detail'!I2504)</f>
        <v>0</v>
      </c>
      <c r="K2504">
        <f>IF('Support - Calculation Detail'!K2504="","",'Support - Calculation Detail'!K2504)</f>
        <v>213684</v>
      </c>
      <c r="L2504">
        <f>IF('Support - Calculation Detail'!L2504="","",'Support - Calculation Detail'!L2504)</f>
        <v>19673</v>
      </c>
      <c r="M2504">
        <f>IF('Support - Calculation Detail'!M2504="","",'Support - Calculation Detail'!M2504)</f>
        <v>0</v>
      </c>
      <c r="N2504">
        <f>IF('Support - Calculation Detail'!N2504="","",'Support - Calculation Detail'!N2504)</f>
        <v>0</v>
      </c>
      <c r="P2504">
        <f>IF('Support - Calculation Detail'!O2504="","",'Support - Calculation Detail'!O2504)</f>
        <v>233357</v>
      </c>
      <c r="Q2504" t="b">
        <v>1</v>
      </c>
      <c r="R2504" t="str">
        <f t="shared" si="195"/>
        <v>6930857</v>
      </c>
      <c r="S2504" t="str">
        <f t="shared" si="196"/>
        <v>6930857-UT</v>
      </c>
      <c r="T2504" t="str">
        <f t="shared" si="197"/>
        <v>6930857-UT</v>
      </c>
      <c r="U2504" t="str">
        <f t="shared" si="198"/>
        <v>3</v>
      </c>
      <c r="V2504" t="str">
        <f t="shared" si="199"/>
        <v>UT</v>
      </c>
    </row>
    <row r="2505" spans="1:22" x14ac:dyDescent="0.35">
      <c r="A2505" t="str">
        <f>IF('Support - Calculation Detail'!A2505="","",LEFT('Support - Calculation Detail'!A2505,7)&amp;"-"&amp;RIGHT('Support - Calculation Detail'!A2505,2))</f>
        <v>6930858-UT</v>
      </c>
      <c r="B2505" t="str">
        <f>IF('Support - Calculation Detail'!C2505="","",'Support - Calculation Detail'!C2505)</f>
        <v>69</v>
      </c>
      <c r="C2505" t="str">
        <f>IF('Support - Calculation Detail'!B2505="","",'Support - Calculation Detail'!B2505)</f>
        <v>N</v>
      </c>
      <c r="D2505">
        <f>IF('Support - Calculation Detail'!D2505="","",'Support - Calculation Detail'!D2505)</f>
        <v>458571</v>
      </c>
      <c r="E2505">
        <f>IF('Support - Calculation Detail'!E2505="","",'Support - Calculation Detail'!E2505)</f>
        <v>0</v>
      </c>
      <c r="G2505">
        <f>IF('Support - Calculation Detail'!F2505="","",'Support - Calculation Detail'!F2505)</f>
        <v>458571</v>
      </c>
      <c r="H2505">
        <f>IF('Support - Calculation Detail'!G2505="","",'Support - Calculation Detail'!G2505)</f>
        <v>1.04</v>
      </c>
      <c r="I2505">
        <f>IF('Support - Calculation Detail'!H2505="","",'Support - Calculation Detail'!H2505)</f>
        <v>476914</v>
      </c>
      <c r="J2505">
        <f>IF('Support - Calculation Detail'!I2505="","",'Support - Calculation Detail'!I2505)</f>
        <v>0</v>
      </c>
      <c r="K2505">
        <f>IF('Support - Calculation Detail'!K2505="","",'Support - Calculation Detail'!K2505)</f>
        <v>476914</v>
      </c>
      <c r="L2505">
        <f>IF('Support - Calculation Detail'!L2505="","",'Support - Calculation Detail'!L2505)</f>
        <v>0</v>
      </c>
      <c r="M2505">
        <f>IF('Support - Calculation Detail'!M2505="","",'Support - Calculation Detail'!M2505)</f>
        <v>0</v>
      </c>
      <c r="N2505">
        <f>IF('Support - Calculation Detail'!N2505="","",'Support - Calculation Detail'!N2505)</f>
        <v>0</v>
      </c>
      <c r="P2505">
        <f>IF('Support - Calculation Detail'!O2505="","",'Support - Calculation Detail'!O2505)</f>
        <v>476914</v>
      </c>
      <c r="Q2505" t="b">
        <v>1</v>
      </c>
      <c r="R2505" t="str">
        <f t="shared" si="195"/>
        <v>6930858</v>
      </c>
      <c r="S2505" t="str">
        <f t="shared" si="196"/>
        <v>6930858-UT</v>
      </c>
      <c r="T2505" t="str">
        <f t="shared" si="197"/>
        <v>6930858-UT</v>
      </c>
      <c r="U2505" t="str">
        <f t="shared" si="198"/>
        <v>3</v>
      </c>
      <c r="V2505" t="str">
        <f t="shared" si="199"/>
        <v>UT</v>
      </c>
    </row>
    <row r="2506" spans="1:22" x14ac:dyDescent="0.35">
      <c r="A2506" t="str">
        <f>IF('Support - Calculation Detail'!A2506="","",LEFT('Support - Calculation Detail'!A2506,7)&amp;"-"&amp;RIGHT('Support - Calculation Detail'!A2506,2))</f>
        <v>6930955-UT</v>
      </c>
      <c r="B2506" t="str">
        <f>IF('Support - Calculation Detail'!C2506="","",'Support - Calculation Detail'!C2506)</f>
        <v>69</v>
      </c>
      <c r="C2506" t="str">
        <f>IF('Support - Calculation Detail'!B2506="","",'Support - Calculation Detail'!B2506)</f>
        <v>N</v>
      </c>
      <c r="D2506">
        <f>IF('Support - Calculation Detail'!D2506="","",'Support - Calculation Detail'!D2506)</f>
        <v>82163</v>
      </c>
      <c r="E2506">
        <f>IF('Support - Calculation Detail'!E2506="","",'Support - Calculation Detail'!E2506)</f>
        <v>0</v>
      </c>
      <c r="G2506">
        <f>IF('Support - Calculation Detail'!F2506="","",'Support - Calculation Detail'!F2506)</f>
        <v>82163</v>
      </c>
      <c r="H2506">
        <f>IF('Support - Calculation Detail'!G2506="","",'Support - Calculation Detail'!G2506)</f>
        <v>1.04</v>
      </c>
      <c r="I2506">
        <f>IF('Support - Calculation Detail'!H2506="","",'Support - Calculation Detail'!H2506)</f>
        <v>85450</v>
      </c>
      <c r="J2506">
        <f>IF('Support - Calculation Detail'!I2506="","",'Support - Calculation Detail'!I2506)</f>
        <v>0</v>
      </c>
      <c r="K2506">
        <f>IF('Support - Calculation Detail'!K2506="","",'Support - Calculation Detail'!K2506)</f>
        <v>85450</v>
      </c>
      <c r="L2506">
        <f>IF('Support - Calculation Detail'!L2506="","",'Support - Calculation Detail'!L2506)</f>
        <v>0</v>
      </c>
      <c r="M2506">
        <f>IF('Support - Calculation Detail'!M2506="","",'Support - Calculation Detail'!M2506)</f>
        <v>0</v>
      </c>
      <c r="N2506">
        <f>IF('Support - Calculation Detail'!N2506="","",'Support - Calculation Detail'!N2506)</f>
        <v>0</v>
      </c>
      <c r="P2506">
        <f>IF('Support - Calculation Detail'!O2506="","",'Support - Calculation Detail'!O2506)</f>
        <v>85450</v>
      </c>
      <c r="Q2506" t="b">
        <v>1</v>
      </c>
      <c r="R2506" t="str">
        <f t="shared" si="195"/>
        <v>6930955</v>
      </c>
      <c r="S2506" t="str">
        <f t="shared" si="196"/>
        <v>6930955-UT</v>
      </c>
      <c r="T2506" t="str">
        <f t="shared" si="197"/>
        <v>6930955-UT</v>
      </c>
      <c r="U2506" t="str">
        <f t="shared" si="198"/>
        <v>3</v>
      </c>
      <c r="V2506" t="str">
        <f t="shared" si="199"/>
        <v>UT</v>
      </c>
    </row>
    <row r="2507" spans="1:22" x14ac:dyDescent="0.35">
      <c r="A2507" t="str">
        <f>IF('Support - Calculation Detail'!A2507="","",LEFT('Support - Calculation Detail'!A2507,7)&amp;"-"&amp;RIGHT('Support - Calculation Detail'!A2507,2))</f>
        <v>6946865-SO</v>
      </c>
      <c r="B2507" t="str">
        <f>IF('Support - Calculation Detail'!C2507="","",'Support - Calculation Detail'!C2507)</f>
        <v>69</v>
      </c>
      <c r="C2507" t="str">
        <f>IF('Support - Calculation Detail'!B2507="","",'Support - Calculation Detail'!B2507)</f>
        <v>N</v>
      </c>
      <c r="D2507">
        <f>IF('Support - Calculation Detail'!D2507="","",'Support - Calculation Detail'!D2507)</f>
        <v>3083390</v>
      </c>
      <c r="E2507">
        <f>IF('Support - Calculation Detail'!E2507="","",'Support - Calculation Detail'!E2507)</f>
        <v>0</v>
      </c>
      <c r="G2507">
        <f>IF('Support - Calculation Detail'!F2507="","",'Support - Calculation Detail'!F2507)</f>
        <v>3083390</v>
      </c>
      <c r="H2507">
        <f>IF('Support - Calculation Detail'!G2507="","",'Support - Calculation Detail'!G2507)</f>
        <v>1.04</v>
      </c>
      <c r="I2507">
        <f>IF('Support - Calculation Detail'!H2507="","",'Support - Calculation Detail'!H2507)</f>
        <v>3206726</v>
      </c>
      <c r="J2507">
        <f>IF('Support - Calculation Detail'!I2507="","",'Support - Calculation Detail'!I2507)</f>
        <v>0</v>
      </c>
      <c r="K2507">
        <f>IF('Support - Calculation Detail'!K2507="","",'Support - Calculation Detail'!K2507)</f>
        <v>3206726</v>
      </c>
      <c r="L2507">
        <f>IF('Support - Calculation Detail'!L2507="","",'Support - Calculation Detail'!L2507)</f>
        <v>0</v>
      </c>
      <c r="M2507">
        <f>IF('Support - Calculation Detail'!M2507="","",'Support - Calculation Detail'!M2507)</f>
        <v>0</v>
      </c>
      <c r="N2507">
        <f>IF('Support - Calculation Detail'!N2507="","",'Support - Calculation Detail'!N2507)</f>
        <v>0</v>
      </c>
      <c r="P2507">
        <f>IF('Support - Calculation Detail'!O2507="","",'Support - Calculation Detail'!O2507)</f>
        <v>3206726</v>
      </c>
      <c r="Q2507" t="b">
        <v>1</v>
      </c>
      <c r="R2507" t="str">
        <f t="shared" si="195"/>
        <v>6946865</v>
      </c>
      <c r="S2507" t="str">
        <f t="shared" si="196"/>
        <v>6946865-SO</v>
      </c>
      <c r="T2507" t="str">
        <f t="shared" si="197"/>
        <v>6946865-SO</v>
      </c>
      <c r="U2507" t="str">
        <f t="shared" si="198"/>
        <v>4</v>
      </c>
      <c r="V2507" t="str">
        <f t="shared" si="199"/>
        <v>SO</v>
      </c>
    </row>
    <row r="2508" spans="1:22" x14ac:dyDescent="0.35">
      <c r="A2508" t="str">
        <f>IF('Support - Calculation Detail'!A2508="","",LEFT('Support - Calculation Detail'!A2508,7)&amp;"-"&amp;RIGHT('Support - Calculation Detail'!A2508,2))</f>
        <v>6946900-SO</v>
      </c>
      <c r="B2508" t="str">
        <f>IF('Support - Calculation Detail'!C2508="","",'Support - Calculation Detail'!C2508)</f>
        <v>69</v>
      </c>
      <c r="C2508" t="str">
        <f>IF('Support - Calculation Detail'!B2508="","",'Support - Calculation Detail'!B2508)</f>
        <v>N</v>
      </c>
      <c r="D2508">
        <f>IF('Support - Calculation Detail'!D2508="","",'Support - Calculation Detail'!D2508)</f>
        <v>1672863</v>
      </c>
      <c r="E2508">
        <f>IF('Support - Calculation Detail'!E2508="","",'Support - Calculation Detail'!E2508)</f>
        <v>0</v>
      </c>
      <c r="G2508">
        <f>IF('Support - Calculation Detail'!F2508="","",'Support - Calculation Detail'!F2508)</f>
        <v>1672863</v>
      </c>
      <c r="H2508">
        <f>IF('Support - Calculation Detail'!G2508="","",'Support - Calculation Detail'!G2508)</f>
        <v>1.04</v>
      </c>
      <c r="I2508">
        <f>IF('Support - Calculation Detail'!H2508="","",'Support - Calculation Detail'!H2508)</f>
        <v>1739778</v>
      </c>
      <c r="J2508">
        <f>IF('Support - Calculation Detail'!I2508="","",'Support - Calculation Detail'!I2508)</f>
        <v>0</v>
      </c>
      <c r="K2508">
        <f>IF('Support - Calculation Detail'!K2508="","",'Support - Calculation Detail'!K2508)</f>
        <v>1739778</v>
      </c>
      <c r="L2508">
        <f>IF('Support - Calculation Detail'!L2508="","",'Support - Calculation Detail'!L2508)</f>
        <v>0</v>
      </c>
      <c r="M2508">
        <f>IF('Support - Calculation Detail'!M2508="","",'Support - Calculation Detail'!M2508)</f>
        <v>0</v>
      </c>
      <c r="N2508">
        <f>IF('Support - Calculation Detail'!N2508="","",'Support - Calculation Detail'!N2508)</f>
        <v>0</v>
      </c>
      <c r="P2508">
        <f>IF('Support - Calculation Detail'!O2508="","",'Support - Calculation Detail'!O2508)</f>
        <v>1739778</v>
      </c>
      <c r="Q2508" t="b">
        <v>1</v>
      </c>
      <c r="R2508" t="str">
        <f t="shared" si="195"/>
        <v>6946900</v>
      </c>
      <c r="S2508" t="str">
        <f t="shared" si="196"/>
        <v>6946900-SO</v>
      </c>
      <c r="T2508" t="str">
        <f t="shared" si="197"/>
        <v>6946900-SO</v>
      </c>
      <c r="U2508" t="str">
        <f t="shared" si="198"/>
        <v>4</v>
      </c>
      <c r="V2508" t="str">
        <f t="shared" si="199"/>
        <v>SO</v>
      </c>
    </row>
    <row r="2509" spans="1:22" x14ac:dyDescent="0.35">
      <c r="A2509" t="str">
        <f>IF('Support - Calculation Detail'!A2509="","",LEFT('Support - Calculation Detail'!A2509,7)&amp;"-"&amp;RIGHT('Support - Calculation Detail'!A2509,2))</f>
        <v>6946910-SO</v>
      </c>
      <c r="B2509" t="str">
        <f>IF('Support - Calculation Detail'!C2509="","",'Support - Calculation Detail'!C2509)</f>
        <v>69</v>
      </c>
      <c r="C2509" t="str">
        <f>IF('Support - Calculation Detail'!B2509="","",'Support - Calculation Detail'!B2509)</f>
        <v>N</v>
      </c>
      <c r="D2509">
        <f>IF('Support - Calculation Detail'!D2509="","",'Support - Calculation Detail'!D2509)</f>
        <v>2253832</v>
      </c>
      <c r="E2509">
        <f>IF('Support - Calculation Detail'!E2509="","",'Support - Calculation Detail'!E2509)</f>
        <v>0</v>
      </c>
      <c r="G2509">
        <f>IF('Support - Calculation Detail'!F2509="","",'Support - Calculation Detail'!F2509)</f>
        <v>2253832</v>
      </c>
      <c r="H2509">
        <f>IF('Support - Calculation Detail'!G2509="","",'Support - Calculation Detail'!G2509)</f>
        <v>1.04</v>
      </c>
      <c r="I2509">
        <f>IF('Support - Calculation Detail'!H2509="","",'Support - Calculation Detail'!H2509)</f>
        <v>2343985</v>
      </c>
      <c r="J2509">
        <f>IF('Support - Calculation Detail'!I2509="","",'Support - Calculation Detail'!I2509)</f>
        <v>0</v>
      </c>
      <c r="K2509">
        <f>IF('Support - Calculation Detail'!K2509="","",'Support - Calculation Detail'!K2509)</f>
        <v>2343985</v>
      </c>
      <c r="L2509">
        <f>IF('Support - Calculation Detail'!L2509="","",'Support - Calculation Detail'!L2509)</f>
        <v>0</v>
      </c>
      <c r="M2509">
        <f>IF('Support - Calculation Detail'!M2509="","",'Support - Calculation Detail'!M2509)</f>
        <v>0</v>
      </c>
      <c r="N2509">
        <f>IF('Support - Calculation Detail'!N2509="","",'Support - Calculation Detail'!N2509)</f>
        <v>0</v>
      </c>
      <c r="P2509">
        <f>IF('Support - Calculation Detail'!O2509="","",'Support - Calculation Detail'!O2509)</f>
        <v>2343985</v>
      </c>
      <c r="Q2509" t="b">
        <v>1</v>
      </c>
      <c r="R2509" t="str">
        <f t="shared" si="195"/>
        <v>6946910</v>
      </c>
      <c r="S2509" t="str">
        <f t="shared" si="196"/>
        <v>6946910-SO</v>
      </c>
      <c r="T2509" t="str">
        <f t="shared" si="197"/>
        <v>6946910-SO</v>
      </c>
      <c r="U2509" t="str">
        <f t="shared" si="198"/>
        <v>4</v>
      </c>
      <c r="V2509" t="str">
        <f t="shared" si="199"/>
        <v>SO</v>
      </c>
    </row>
    <row r="2510" spans="1:22" x14ac:dyDescent="0.35">
      <c r="A2510" t="str">
        <f>IF('Support - Calculation Detail'!A2510="","",LEFT('Support - Calculation Detail'!A2510,7)&amp;"-"&amp;RIGHT('Support - Calculation Detail'!A2510,2))</f>
        <v>7010000-UT</v>
      </c>
      <c r="B2510" t="str">
        <f>IF('Support - Calculation Detail'!C2510="","",'Support - Calculation Detail'!C2510)</f>
        <v>70</v>
      </c>
      <c r="C2510" t="str">
        <f>IF('Support - Calculation Detail'!B2510="","",'Support - Calculation Detail'!B2510)</f>
        <v>N</v>
      </c>
      <c r="D2510">
        <f>IF('Support - Calculation Detail'!D2510="","",'Support - Calculation Detail'!D2510)</f>
        <v>6454076</v>
      </c>
      <c r="E2510">
        <f>IF('Support - Calculation Detail'!E2510="","",'Support - Calculation Detail'!E2510)</f>
        <v>0</v>
      </c>
      <c r="G2510">
        <f>IF('Support - Calculation Detail'!F2510="","",'Support - Calculation Detail'!F2510)</f>
        <v>6454076</v>
      </c>
      <c r="H2510">
        <f>IF('Support - Calculation Detail'!G2510="","",'Support - Calculation Detail'!G2510)</f>
        <v>1.04</v>
      </c>
      <c r="I2510">
        <f>IF('Support - Calculation Detail'!H2510="","",'Support - Calculation Detail'!H2510)</f>
        <v>6712239</v>
      </c>
      <c r="J2510">
        <f>IF('Support - Calculation Detail'!I2510="","",'Support - Calculation Detail'!I2510)</f>
        <v>0</v>
      </c>
      <c r="K2510">
        <f>IF('Support - Calculation Detail'!K2510="","",'Support - Calculation Detail'!K2510)</f>
        <v>6712239</v>
      </c>
      <c r="L2510">
        <f>IF('Support - Calculation Detail'!L2510="","",'Support - Calculation Detail'!L2510)</f>
        <v>491988</v>
      </c>
      <c r="M2510">
        <f>IF('Support - Calculation Detail'!M2510="","",'Support - Calculation Detail'!M2510)</f>
        <v>166995</v>
      </c>
      <c r="N2510">
        <f>IF('Support - Calculation Detail'!N2510="","",'Support - Calculation Detail'!N2510)</f>
        <v>510507.3858275644</v>
      </c>
      <c r="P2510">
        <f>IF('Support - Calculation Detail'!O2510="","",'Support - Calculation Detail'!O2510)</f>
        <v>7881729.3858275646</v>
      </c>
      <c r="Q2510" t="b">
        <v>1</v>
      </c>
      <c r="R2510" t="str">
        <f t="shared" si="195"/>
        <v>7010000</v>
      </c>
      <c r="S2510" t="str">
        <f t="shared" si="196"/>
        <v>7010000-UT</v>
      </c>
      <c r="T2510" t="str">
        <f t="shared" si="197"/>
        <v>7010000-UT</v>
      </c>
      <c r="U2510" t="str">
        <f t="shared" si="198"/>
        <v>1</v>
      </c>
      <c r="V2510" t="str">
        <f t="shared" si="199"/>
        <v>UT</v>
      </c>
    </row>
    <row r="2511" spans="1:22" x14ac:dyDescent="0.35">
      <c r="A2511" t="str">
        <f>IF('Support - Calculation Detail'!A2511="","",LEFT('Support - Calculation Detail'!A2511,7)&amp;"-"&amp;RIGHT('Support - Calculation Detail'!A2511,2))</f>
        <v>7020001-UT</v>
      </c>
      <c r="B2511" t="str">
        <f>IF('Support - Calculation Detail'!C2511="","",'Support - Calculation Detail'!C2511)</f>
        <v>70</v>
      </c>
      <c r="C2511" t="str">
        <f>IF('Support - Calculation Detail'!B2511="","",'Support - Calculation Detail'!B2511)</f>
        <v>N</v>
      </c>
      <c r="D2511">
        <f>IF('Support - Calculation Detail'!D2511="","",'Support - Calculation Detail'!D2511)</f>
        <v>11544</v>
      </c>
      <c r="E2511">
        <f>IF('Support - Calculation Detail'!E2511="","",'Support - Calculation Detail'!E2511)</f>
        <v>0</v>
      </c>
      <c r="G2511">
        <f>IF('Support - Calculation Detail'!F2511="","",'Support - Calculation Detail'!F2511)</f>
        <v>11544</v>
      </c>
      <c r="H2511">
        <f>IF('Support - Calculation Detail'!G2511="","",'Support - Calculation Detail'!G2511)</f>
        <v>1.04</v>
      </c>
      <c r="I2511">
        <f>IF('Support - Calculation Detail'!H2511="","",'Support - Calculation Detail'!H2511)</f>
        <v>12006</v>
      </c>
      <c r="J2511">
        <f>IF('Support - Calculation Detail'!I2511="","",'Support - Calculation Detail'!I2511)</f>
        <v>0</v>
      </c>
      <c r="K2511">
        <f>IF('Support - Calculation Detail'!K2511="","",'Support - Calculation Detail'!K2511)</f>
        <v>12006</v>
      </c>
      <c r="L2511">
        <f>IF('Support - Calculation Detail'!L2511="","",'Support - Calculation Detail'!L2511)</f>
        <v>0</v>
      </c>
      <c r="M2511">
        <f>IF('Support - Calculation Detail'!M2511="","",'Support - Calculation Detail'!M2511)</f>
        <v>0</v>
      </c>
      <c r="N2511">
        <f>IF('Support - Calculation Detail'!N2511="","",'Support - Calculation Detail'!N2511)</f>
        <v>0</v>
      </c>
      <c r="P2511">
        <f>IF('Support - Calculation Detail'!O2511="","",'Support - Calculation Detail'!O2511)</f>
        <v>12006</v>
      </c>
      <c r="Q2511" t="b">
        <v>1</v>
      </c>
      <c r="R2511" t="str">
        <f t="shared" si="195"/>
        <v>7020001</v>
      </c>
      <c r="S2511" t="str">
        <f t="shared" si="196"/>
        <v>7020001-UT</v>
      </c>
      <c r="T2511" t="str">
        <f t="shared" si="197"/>
        <v>7020001-UT</v>
      </c>
      <c r="U2511" t="str">
        <f t="shared" si="198"/>
        <v>2</v>
      </c>
      <c r="V2511" t="str">
        <f t="shared" si="199"/>
        <v>UT</v>
      </c>
    </row>
    <row r="2512" spans="1:22" x14ac:dyDescent="0.35">
      <c r="A2512" t="str">
        <f>IF('Support - Calculation Detail'!A2512="","",LEFT('Support - Calculation Detail'!A2512,7)&amp;"-"&amp;RIGHT('Support - Calculation Detail'!A2512,2))</f>
        <v>7020001-TF</v>
      </c>
      <c r="B2512" t="str">
        <f>IF('Support - Calculation Detail'!C2512="","",'Support - Calculation Detail'!C2512)</f>
        <v>70</v>
      </c>
      <c r="C2512" t="str">
        <f>IF('Support - Calculation Detail'!B2512="","",'Support - Calculation Detail'!B2512)</f>
        <v>N</v>
      </c>
      <c r="D2512">
        <f>IF('Support - Calculation Detail'!D2512="","",'Support - Calculation Detail'!D2512)</f>
        <v>54335</v>
      </c>
      <c r="E2512">
        <f>IF('Support - Calculation Detail'!E2512="","",'Support - Calculation Detail'!E2512)</f>
        <v>0</v>
      </c>
      <c r="G2512">
        <f>IF('Support - Calculation Detail'!F2512="","",'Support - Calculation Detail'!F2512)</f>
        <v>54335</v>
      </c>
      <c r="H2512">
        <f>IF('Support - Calculation Detail'!G2512="","",'Support - Calculation Detail'!G2512)</f>
        <v>1.04</v>
      </c>
      <c r="I2512">
        <f>IF('Support - Calculation Detail'!H2512="","",'Support - Calculation Detail'!H2512)</f>
        <v>56508</v>
      </c>
      <c r="J2512">
        <f>IF('Support - Calculation Detail'!I2512="","",'Support - Calculation Detail'!I2512)</f>
        <v>0</v>
      </c>
      <c r="K2512">
        <f>IF('Support - Calculation Detail'!K2512="","",'Support - Calculation Detail'!K2512)</f>
        <v>56508</v>
      </c>
      <c r="L2512">
        <f>IF('Support - Calculation Detail'!L2512="","",'Support - Calculation Detail'!L2512)</f>
        <v>0</v>
      </c>
      <c r="M2512">
        <f>IF('Support - Calculation Detail'!M2512="","",'Support - Calculation Detail'!M2512)</f>
        <v>0</v>
      </c>
      <c r="N2512">
        <f>IF('Support - Calculation Detail'!N2512="","",'Support - Calculation Detail'!N2512)</f>
        <v>0</v>
      </c>
      <c r="P2512">
        <f>IF('Support - Calculation Detail'!O2512="","",'Support - Calculation Detail'!O2512)</f>
        <v>56508</v>
      </c>
      <c r="Q2512" t="b">
        <v>1</v>
      </c>
      <c r="R2512" t="str">
        <f t="shared" si="195"/>
        <v>7020001</v>
      </c>
      <c r="S2512" t="str">
        <f t="shared" si="196"/>
        <v>7020001-TF</v>
      </c>
      <c r="T2512" t="str">
        <f t="shared" si="197"/>
        <v>7020001-TF</v>
      </c>
      <c r="U2512" t="str">
        <f t="shared" si="198"/>
        <v>2</v>
      </c>
      <c r="V2512" t="str">
        <f t="shared" si="199"/>
        <v>TF</v>
      </c>
    </row>
    <row r="2513" spans="1:22" x14ac:dyDescent="0.35">
      <c r="A2513" t="str">
        <f>IF('Support - Calculation Detail'!A2513="","",LEFT('Support - Calculation Detail'!A2513,7)&amp;"-"&amp;RIGHT('Support - Calculation Detail'!A2513,2))</f>
        <v>7020002-TF</v>
      </c>
      <c r="B2513" t="str">
        <f>IF('Support - Calculation Detail'!C2513="","",'Support - Calculation Detail'!C2513)</f>
        <v>70</v>
      </c>
      <c r="C2513" t="str">
        <f>IF('Support - Calculation Detail'!B2513="","",'Support - Calculation Detail'!B2513)</f>
        <v>N</v>
      </c>
      <c r="D2513">
        <f>IF('Support - Calculation Detail'!D2513="","",'Support - Calculation Detail'!D2513)</f>
        <v>35039</v>
      </c>
      <c r="E2513">
        <f>IF('Support - Calculation Detail'!E2513="","",'Support - Calculation Detail'!E2513)</f>
        <v>0</v>
      </c>
      <c r="G2513">
        <f>IF('Support - Calculation Detail'!F2513="","",'Support - Calculation Detail'!F2513)</f>
        <v>35039</v>
      </c>
      <c r="H2513">
        <f>IF('Support - Calculation Detail'!G2513="","",'Support - Calculation Detail'!G2513)</f>
        <v>1.04</v>
      </c>
      <c r="I2513">
        <f>IF('Support - Calculation Detail'!H2513="","",'Support - Calculation Detail'!H2513)</f>
        <v>36441</v>
      </c>
      <c r="J2513">
        <f>IF('Support - Calculation Detail'!I2513="","",'Support - Calculation Detail'!I2513)</f>
        <v>0</v>
      </c>
      <c r="K2513">
        <f>IF('Support - Calculation Detail'!K2513="","",'Support - Calculation Detail'!K2513)</f>
        <v>36441</v>
      </c>
      <c r="L2513">
        <f>IF('Support - Calculation Detail'!L2513="","",'Support - Calculation Detail'!L2513)</f>
        <v>0</v>
      </c>
      <c r="M2513">
        <f>IF('Support - Calculation Detail'!M2513="","",'Support - Calculation Detail'!M2513)</f>
        <v>0</v>
      </c>
      <c r="N2513">
        <f>IF('Support - Calculation Detail'!N2513="","",'Support - Calculation Detail'!N2513)</f>
        <v>0</v>
      </c>
      <c r="P2513">
        <f>IF('Support - Calculation Detail'!O2513="","",'Support - Calculation Detail'!O2513)</f>
        <v>36441</v>
      </c>
      <c r="Q2513" t="b">
        <v>1</v>
      </c>
      <c r="R2513" t="str">
        <f t="shared" si="195"/>
        <v>7020002</v>
      </c>
      <c r="S2513" t="str">
        <f t="shared" si="196"/>
        <v>7020002-TF</v>
      </c>
      <c r="T2513" t="str">
        <f t="shared" si="197"/>
        <v>7020002-TF</v>
      </c>
      <c r="U2513" t="str">
        <f t="shared" si="198"/>
        <v>2</v>
      </c>
      <c r="V2513" t="str">
        <f t="shared" si="199"/>
        <v>TF</v>
      </c>
    </row>
    <row r="2514" spans="1:22" x14ac:dyDescent="0.35">
      <c r="A2514" t="str">
        <f>IF('Support - Calculation Detail'!A2514="","",LEFT('Support - Calculation Detail'!A2514,7)&amp;"-"&amp;RIGHT('Support - Calculation Detail'!A2514,2))</f>
        <v>7020002-UT</v>
      </c>
      <c r="B2514" t="str">
        <f>IF('Support - Calculation Detail'!C2514="","",'Support - Calculation Detail'!C2514)</f>
        <v>70</v>
      </c>
      <c r="C2514" t="str">
        <f>IF('Support - Calculation Detail'!B2514="","",'Support - Calculation Detail'!B2514)</f>
        <v>N</v>
      </c>
      <c r="D2514">
        <f>IF('Support - Calculation Detail'!D2514="","",'Support - Calculation Detail'!D2514)</f>
        <v>18800</v>
      </c>
      <c r="E2514">
        <f>IF('Support - Calculation Detail'!E2514="","",'Support - Calculation Detail'!E2514)</f>
        <v>0</v>
      </c>
      <c r="G2514">
        <f>IF('Support - Calculation Detail'!F2514="","",'Support - Calculation Detail'!F2514)</f>
        <v>18800</v>
      </c>
      <c r="H2514">
        <f>IF('Support - Calculation Detail'!G2514="","",'Support - Calculation Detail'!G2514)</f>
        <v>1.04</v>
      </c>
      <c r="I2514">
        <f>IF('Support - Calculation Detail'!H2514="","",'Support - Calculation Detail'!H2514)</f>
        <v>19552</v>
      </c>
      <c r="J2514">
        <f>IF('Support - Calculation Detail'!I2514="","",'Support - Calculation Detail'!I2514)</f>
        <v>0</v>
      </c>
      <c r="K2514">
        <f>IF('Support - Calculation Detail'!K2514="","",'Support - Calculation Detail'!K2514)</f>
        <v>19552</v>
      </c>
      <c r="L2514">
        <f>IF('Support - Calculation Detail'!L2514="","",'Support - Calculation Detail'!L2514)</f>
        <v>0</v>
      </c>
      <c r="M2514">
        <f>IF('Support - Calculation Detail'!M2514="","",'Support - Calculation Detail'!M2514)</f>
        <v>0</v>
      </c>
      <c r="N2514">
        <f>IF('Support - Calculation Detail'!N2514="","",'Support - Calculation Detail'!N2514)</f>
        <v>0</v>
      </c>
      <c r="P2514">
        <f>IF('Support - Calculation Detail'!O2514="","",'Support - Calculation Detail'!O2514)</f>
        <v>19552</v>
      </c>
      <c r="Q2514" t="b">
        <v>1</v>
      </c>
      <c r="R2514" t="str">
        <f t="shared" si="195"/>
        <v>7020002</v>
      </c>
      <c r="S2514" t="str">
        <f t="shared" si="196"/>
        <v>7020002-UT</v>
      </c>
      <c r="T2514" t="str">
        <f t="shared" si="197"/>
        <v>7020002-UT</v>
      </c>
      <c r="U2514" t="str">
        <f t="shared" si="198"/>
        <v>2</v>
      </c>
      <c r="V2514" t="str">
        <f t="shared" si="199"/>
        <v>UT</v>
      </c>
    </row>
    <row r="2515" spans="1:22" x14ac:dyDescent="0.35">
      <c r="A2515" t="str">
        <f>IF('Support - Calculation Detail'!A2515="","",LEFT('Support - Calculation Detail'!A2515,7)&amp;"-"&amp;RIGHT('Support - Calculation Detail'!A2515,2))</f>
        <v>7020003-UT</v>
      </c>
      <c r="B2515" t="str">
        <f>IF('Support - Calculation Detail'!C2515="","",'Support - Calculation Detail'!C2515)</f>
        <v>70</v>
      </c>
      <c r="C2515" t="str">
        <f>IF('Support - Calculation Detail'!B2515="","",'Support - Calculation Detail'!B2515)</f>
        <v>N</v>
      </c>
      <c r="D2515">
        <f>IF('Support - Calculation Detail'!D2515="","",'Support - Calculation Detail'!D2515)</f>
        <v>21561</v>
      </c>
      <c r="E2515">
        <f>IF('Support - Calculation Detail'!E2515="","",'Support - Calculation Detail'!E2515)</f>
        <v>0</v>
      </c>
      <c r="G2515">
        <f>IF('Support - Calculation Detail'!F2515="","",'Support - Calculation Detail'!F2515)</f>
        <v>21561</v>
      </c>
      <c r="H2515">
        <f>IF('Support - Calculation Detail'!G2515="","",'Support - Calculation Detail'!G2515)</f>
        <v>1.04</v>
      </c>
      <c r="I2515">
        <f>IF('Support - Calculation Detail'!H2515="","",'Support - Calculation Detail'!H2515)</f>
        <v>22423</v>
      </c>
      <c r="J2515">
        <f>IF('Support - Calculation Detail'!I2515="","",'Support - Calculation Detail'!I2515)</f>
        <v>0</v>
      </c>
      <c r="K2515">
        <f>IF('Support - Calculation Detail'!K2515="","",'Support - Calculation Detail'!K2515)</f>
        <v>22423</v>
      </c>
      <c r="L2515">
        <f>IF('Support - Calculation Detail'!L2515="","",'Support - Calculation Detail'!L2515)</f>
        <v>0</v>
      </c>
      <c r="M2515">
        <f>IF('Support - Calculation Detail'!M2515="","",'Support - Calculation Detail'!M2515)</f>
        <v>0</v>
      </c>
      <c r="N2515">
        <f>IF('Support - Calculation Detail'!N2515="","",'Support - Calculation Detail'!N2515)</f>
        <v>0</v>
      </c>
      <c r="P2515">
        <f>IF('Support - Calculation Detail'!O2515="","",'Support - Calculation Detail'!O2515)</f>
        <v>22423</v>
      </c>
      <c r="Q2515" t="b">
        <v>1</v>
      </c>
      <c r="R2515" t="str">
        <f t="shared" si="195"/>
        <v>7020003</v>
      </c>
      <c r="S2515" t="str">
        <f t="shared" si="196"/>
        <v>7020003-UT</v>
      </c>
      <c r="T2515" t="str">
        <f t="shared" si="197"/>
        <v>7020003-UT</v>
      </c>
      <c r="U2515" t="str">
        <f t="shared" si="198"/>
        <v>2</v>
      </c>
      <c r="V2515" t="str">
        <f t="shared" si="199"/>
        <v>UT</v>
      </c>
    </row>
    <row r="2516" spans="1:22" x14ac:dyDescent="0.35">
      <c r="A2516" t="str">
        <f>IF('Support - Calculation Detail'!A2516="","",LEFT('Support - Calculation Detail'!A2516,7)&amp;"-"&amp;RIGHT('Support - Calculation Detail'!A2516,2))</f>
        <v>7020003-TF</v>
      </c>
      <c r="B2516" t="str">
        <f>IF('Support - Calculation Detail'!C2516="","",'Support - Calculation Detail'!C2516)</f>
        <v>70</v>
      </c>
      <c r="C2516" t="str">
        <f>IF('Support - Calculation Detail'!B2516="","",'Support - Calculation Detail'!B2516)</f>
        <v>N</v>
      </c>
      <c r="D2516">
        <f>IF('Support - Calculation Detail'!D2516="","",'Support - Calculation Detail'!D2516)</f>
        <v>39727</v>
      </c>
      <c r="E2516">
        <f>IF('Support - Calculation Detail'!E2516="","",'Support - Calculation Detail'!E2516)</f>
        <v>0</v>
      </c>
      <c r="G2516">
        <f>IF('Support - Calculation Detail'!F2516="","",'Support - Calculation Detail'!F2516)</f>
        <v>39727</v>
      </c>
      <c r="H2516">
        <f>IF('Support - Calculation Detail'!G2516="","",'Support - Calculation Detail'!G2516)</f>
        <v>1.04</v>
      </c>
      <c r="I2516">
        <f>IF('Support - Calculation Detail'!H2516="","",'Support - Calculation Detail'!H2516)</f>
        <v>41316</v>
      </c>
      <c r="J2516">
        <f>IF('Support - Calculation Detail'!I2516="","",'Support - Calculation Detail'!I2516)</f>
        <v>0</v>
      </c>
      <c r="K2516">
        <f>IF('Support - Calculation Detail'!K2516="","",'Support - Calculation Detail'!K2516)</f>
        <v>41316</v>
      </c>
      <c r="L2516">
        <f>IF('Support - Calculation Detail'!L2516="","",'Support - Calculation Detail'!L2516)</f>
        <v>0</v>
      </c>
      <c r="M2516">
        <f>IF('Support - Calculation Detail'!M2516="","",'Support - Calculation Detail'!M2516)</f>
        <v>0</v>
      </c>
      <c r="N2516">
        <f>IF('Support - Calculation Detail'!N2516="","",'Support - Calculation Detail'!N2516)</f>
        <v>0</v>
      </c>
      <c r="P2516">
        <f>IF('Support - Calculation Detail'!O2516="","",'Support - Calculation Detail'!O2516)</f>
        <v>41316</v>
      </c>
      <c r="Q2516" t="b">
        <v>1</v>
      </c>
      <c r="R2516" t="str">
        <f t="shared" si="195"/>
        <v>7020003</v>
      </c>
      <c r="S2516" t="str">
        <f t="shared" si="196"/>
        <v>7020003-TF</v>
      </c>
      <c r="T2516" t="str">
        <f t="shared" si="197"/>
        <v>7020003-TF</v>
      </c>
      <c r="U2516" t="str">
        <f t="shared" si="198"/>
        <v>2</v>
      </c>
      <c r="V2516" t="str">
        <f t="shared" si="199"/>
        <v>TF</v>
      </c>
    </row>
    <row r="2517" spans="1:22" x14ac:dyDescent="0.35">
      <c r="A2517" t="str">
        <f>IF('Support - Calculation Detail'!A2517="","",LEFT('Support - Calculation Detail'!A2517,7)&amp;"-"&amp;RIGHT('Support - Calculation Detail'!A2517,2))</f>
        <v>7020004-TF</v>
      </c>
      <c r="B2517" t="str">
        <f>IF('Support - Calculation Detail'!C2517="","",'Support - Calculation Detail'!C2517)</f>
        <v>70</v>
      </c>
      <c r="C2517" t="str">
        <f>IF('Support - Calculation Detail'!B2517="","",'Support - Calculation Detail'!B2517)</f>
        <v>N</v>
      </c>
      <c r="D2517">
        <f>IF('Support - Calculation Detail'!D2517="","",'Support - Calculation Detail'!D2517)</f>
        <v>1628</v>
      </c>
      <c r="E2517">
        <f>IF('Support - Calculation Detail'!E2517="","",'Support - Calculation Detail'!E2517)</f>
        <v>0</v>
      </c>
      <c r="G2517">
        <f>IF('Support - Calculation Detail'!F2517="","",'Support - Calculation Detail'!F2517)</f>
        <v>1628</v>
      </c>
      <c r="H2517">
        <f>IF('Support - Calculation Detail'!G2517="","",'Support - Calculation Detail'!G2517)</f>
        <v>1.04</v>
      </c>
      <c r="I2517">
        <f>IF('Support - Calculation Detail'!H2517="","",'Support - Calculation Detail'!H2517)</f>
        <v>1693</v>
      </c>
      <c r="J2517">
        <f>IF('Support - Calculation Detail'!I2517="","",'Support - Calculation Detail'!I2517)</f>
        <v>0</v>
      </c>
      <c r="K2517">
        <f>IF('Support - Calculation Detail'!K2517="","",'Support - Calculation Detail'!K2517)</f>
        <v>1693</v>
      </c>
      <c r="L2517">
        <f>IF('Support - Calculation Detail'!L2517="","",'Support - Calculation Detail'!L2517)</f>
        <v>0</v>
      </c>
      <c r="M2517">
        <f>IF('Support - Calculation Detail'!M2517="","",'Support - Calculation Detail'!M2517)</f>
        <v>0</v>
      </c>
      <c r="N2517">
        <f>IF('Support - Calculation Detail'!N2517="","",'Support - Calculation Detail'!N2517)</f>
        <v>0</v>
      </c>
      <c r="P2517">
        <f>IF('Support - Calculation Detail'!O2517="","",'Support - Calculation Detail'!O2517)</f>
        <v>1693</v>
      </c>
      <c r="Q2517" t="b">
        <v>1</v>
      </c>
      <c r="R2517" t="str">
        <f t="shared" si="195"/>
        <v>7020004</v>
      </c>
      <c r="S2517" t="str">
        <f t="shared" si="196"/>
        <v>7020004-TF</v>
      </c>
      <c r="T2517" t="str">
        <f t="shared" si="197"/>
        <v>7020004-TF</v>
      </c>
      <c r="U2517" t="str">
        <f t="shared" si="198"/>
        <v>2</v>
      </c>
      <c r="V2517" t="str">
        <f t="shared" si="199"/>
        <v>TF</v>
      </c>
    </row>
    <row r="2518" spans="1:22" x14ac:dyDescent="0.35">
      <c r="A2518" t="str">
        <f>IF('Support - Calculation Detail'!A2518="","",LEFT('Support - Calculation Detail'!A2518,7)&amp;"-"&amp;RIGHT('Support - Calculation Detail'!A2518,2))</f>
        <v>7020004-UT</v>
      </c>
      <c r="B2518" t="str">
        <f>IF('Support - Calculation Detail'!C2518="","",'Support - Calculation Detail'!C2518)</f>
        <v>70</v>
      </c>
      <c r="C2518" t="str">
        <f>IF('Support - Calculation Detail'!B2518="","",'Support - Calculation Detail'!B2518)</f>
        <v>N</v>
      </c>
      <c r="D2518">
        <f>IF('Support - Calculation Detail'!D2518="","",'Support - Calculation Detail'!D2518)</f>
        <v>20064</v>
      </c>
      <c r="E2518">
        <f>IF('Support - Calculation Detail'!E2518="","",'Support - Calculation Detail'!E2518)</f>
        <v>0</v>
      </c>
      <c r="G2518">
        <f>IF('Support - Calculation Detail'!F2518="","",'Support - Calculation Detail'!F2518)</f>
        <v>20064</v>
      </c>
      <c r="H2518">
        <f>IF('Support - Calculation Detail'!G2518="","",'Support - Calculation Detail'!G2518)</f>
        <v>1.04</v>
      </c>
      <c r="I2518">
        <f>IF('Support - Calculation Detail'!H2518="","",'Support - Calculation Detail'!H2518)</f>
        <v>20867</v>
      </c>
      <c r="J2518">
        <f>IF('Support - Calculation Detail'!I2518="","",'Support - Calculation Detail'!I2518)</f>
        <v>0</v>
      </c>
      <c r="K2518">
        <f>IF('Support - Calculation Detail'!K2518="","",'Support - Calculation Detail'!K2518)</f>
        <v>20867</v>
      </c>
      <c r="L2518">
        <f>IF('Support - Calculation Detail'!L2518="","",'Support - Calculation Detail'!L2518)</f>
        <v>0</v>
      </c>
      <c r="M2518">
        <f>IF('Support - Calculation Detail'!M2518="","",'Support - Calculation Detail'!M2518)</f>
        <v>0</v>
      </c>
      <c r="N2518">
        <f>IF('Support - Calculation Detail'!N2518="","",'Support - Calculation Detail'!N2518)</f>
        <v>0</v>
      </c>
      <c r="P2518">
        <f>IF('Support - Calculation Detail'!O2518="","",'Support - Calculation Detail'!O2518)</f>
        <v>20867</v>
      </c>
      <c r="Q2518" t="b">
        <v>1</v>
      </c>
      <c r="R2518" t="str">
        <f t="shared" si="195"/>
        <v>7020004</v>
      </c>
      <c r="S2518" t="str">
        <f t="shared" si="196"/>
        <v>7020004-UT</v>
      </c>
      <c r="T2518" t="str">
        <f t="shared" si="197"/>
        <v>7020004-UT</v>
      </c>
      <c r="U2518" t="str">
        <f t="shared" si="198"/>
        <v>2</v>
      </c>
      <c r="V2518" t="str">
        <f t="shared" si="199"/>
        <v>UT</v>
      </c>
    </row>
    <row r="2519" spans="1:22" x14ac:dyDescent="0.35">
      <c r="A2519" t="str">
        <f>IF('Support - Calculation Detail'!A2519="","",LEFT('Support - Calculation Detail'!A2519,7)&amp;"-"&amp;RIGHT('Support - Calculation Detail'!A2519,2))</f>
        <v>7020005-UT</v>
      </c>
      <c r="B2519" t="str">
        <f>IF('Support - Calculation Detail'!C2519="","",'Support - Calculation Detail'!C2519)</f>
        <v>70</v>
      </c>
      <c r="C2519" t="str">
        <f>IF('Support - Calculation Detail'!B2519="","",'Support - Calculation Detail'!B2519)</f>
        <v>N</v>
      </c>
      <c r="D2519">
        <f>IF('Support - Calculation Detail'!D2519="","",'Support - Calculation Detail'!D2519)</f>
        <v>5977</v>
      </c>
      <c r="E2519">
        <f>IF('Support - Calculation Detail'!E2519="","",'Support - Calculation Detail'!E2519)</f>
        <v>0</v>
      </c>
      <c r="G2519">
        <f>IF('Support - Calculation Detail'!F2519="","",'Support - Calculation Detail'!F2519)</f>
        <v>5977</v>
      </c>
      <c r="H2519">
        <f>IF('Support - Calculation Detail'!G2519="","",'Support - Calculation Detail'!G2519)</f>
        <v>1.04</v>
      </c>
      <c r="I2519">
        <f>IF('Support - Calculation Detail'!H2519="","",'Support - Calculation Detail'!H2519)</f>
        <v>6216</v>
      </c>
      <c r="J2519">
        <f>IF('Support - Calculation Detail'!I2519="","",'Support - Calculation Detail'!I2519)</f>
        <v>0</v>
      </c>
      <c r="K2519">
        <f>IF('Support - Calculation Detail'!K2519="","",'Support - Calculation Detail'!K2519)</f>
        <v>6216</v>
      </c>
      <c r="L2519">
        <f>IF('Support - Calculation Detail'!L2519="","",'Support - Calculation Detail'!L2519)</f>
        <v>0</v>
      </c>
      <c r="M2519">
        <f>IF('Support - Calculation Detail'!M2519="","",'Support - Calculation Detail'!M2519)</f>
        <v>0</v>
      </c>
      <c r="N2519">
        <f>IF('Support - Calculation Detail'!N2519="","",'Support - Calculation Detail'!N2519)</f>
        <v>0</v>
      </c>
      <c r="P2519">
        <f>IF('Support - Calculation Detail'!O2519="","",'Support - Calculation Detail'!O2519)</f>
        <v>6216</v>
      </c>
      <c r="Q2519" t="b">
        <v>1</v>
      </c>
      <c r="R2519" t="str">
        <f t="shared" si="195"/>
        <v>7020005</v>
      </c>
      <c r="S2519" t="str">
        <f t="shared" si="196"/>
        <v>7020005-UT</v>
      </c>
      <c r="T2519" t="str">
        <f t="shared" si="197"/>
        <v>7020005-UT</v>
      </c>
      <c r="U2519" t="str">
        <f t="shared" si="198"/>
        <v>2</v>
      </c>
      <c r="V2519" t="str">
        <f t="shared" si="199"/>
        <v>UT</v>
      </c>
    </row>
    <row r="2520" spans="1:22" x14ac:dyDescent="0.35">
      <c r="A2520" t="str">
        <f>IF('Support - Calculation Detail'!A2520="","",LEFT('Support - Calculation Detail'!A2520,7)&amp;"-"&amp;RIGHT('Support - Calculation Detail'!A2520,2))</f>
        <v>7020005-TF</v>
      </c>
      <c r="B2520" t="str">
        <f>IF('Support - Calculation Detail'!C2520="","",'Support - Calculation Detail'!C2520)</f>
        <v>70</v>
      </c>
      <c r="C2520" t="str">
        <f>IF('Support - Calculation Detail'!B2520="","",'Support - Calculation Detail'!B2520)</f>
        <v>N</v>
      </c>
      <c r="D2520">
        <f>IF('Support - Calculation Detail'!D2520="","",'Support - Calculation Detail'!D2520)</f>
        <v>6154</v>
      </c>
      <c r="E2520">
        <f>IF('Support - Calculation Detail'!E2520="","",'Support - Calculation Detail'!E2520)</f>
        <v>0</v>
      </c>
      <c r="G2520">
        <f>IF('Support - Calculation Detail'!F2520="","",'Support - Calculation Detail'!F2520)</f>
        <v>6154</v>
      </c>
      <c r="H2520">
        <f>IF('Support - Calculation Detail'!G2520="","",'Support - Calculation Detail'!G2520)</f>
        <v>1.04</v>
      </c>
      <c r="I2520">
        <f>IF('Support - Calculation Detail'!H2520="","",'Support - Calculation Detail'!H2520)</f>
        <v>6400</v>
      </c>
      <c r="J2520">
        <f>IF('Support - Calculation Detail'!I2520="","",'Support - Calculation Detail'!I2520)</f>
        <v>0</v>
      </c>
      <c r="K2520">
        <f>IF('Support - Calculation Detail'!K2520="","",'Support - Calculation Detail'!K2520)</f>
        <v>6400</v>
      </c>
      <c r="L2520">
        <f>IF('Support - Calculation Detail'!L2520="","",'Support - Calculation Detail'!L2520)</f>
        <v>0</v>
      </c>
      <c r="M2520">
        <f>IF('Support - Calculation Detail'!M2520="","",'Support - Calculation Detail'!M2520)</f>
        <v>0</v>
      </c>
      <c r="N2520">
        <f>IF('Support - Calculation Detail'!N2520="","",'Support - Calculation Detail'!N2520)</f>
        <v>0</v>
      </c>
      <c r="P2520">
        <f>IF('Support - Calculation Detail'!O2520="","",'Support - Calculation Detail'!O2520)</f>
        <v>6400</v>
      </c>
      <c r="Q2520" t="b">
        <v>1</v>
      </c>
      <c r="R2520" t="str">
        <f t="shared" si="195"/>
        <v>7020005</v>
      </c>
      <c r="S2520" t="str">
        <f t="shared" si="196"/>
        <v>7020005-TF</v>
      </c>
      <c r="T2520" t="str">
        <f t="shared" si="197"/>
        <v>7020005-TF</v>
      </c>
      <c r="U2520" t="str">
        <f t="shared" si="198"/>
        <v>2</v>
      </c>
      <c r="V2520" t="str">
        <f t="shared" si="199"/>
        <v>TF</v>
      </c>
    </row>
    <row r="2521" spans="1:22" x14ac:dyDescent="0.35">
      <c r="A2521" t="str">
        <f>IF('Support - Calculation Detail'!A2521="","",LEFT('Support - Calculation Detail'!A2521,7)&amp;"-"&amp;RIGHT('Support - Calculation Detail'!A2521,2))</f>
        <v>7020006-TF</v>
      </c>
      <c r="B2521" t="str">
        <f>IF('Support - Calculation Detail'!C2521="","",'Support - Calculation Detail'!C2521)</f>
        <v>70</v>
      </c>
      <c r="C2521" t="str">
        <f>IF('Support - Calculation Detail'!B2521="","",'Support - Calculation Detail'!B2521)</f>
        <v>N</v>
      </c>
      <c r="D2521">
        <f>IF('Support - Calculation Detail'!D2521="","",'Support - Calculation Detail'!D2521)</f>
        <v>64188</v>
      </c>
      <c r="E2521">
        <f>IF('Support - Calculation Detail'!E2521="","",'Support - Calculation Detail'!E2521)</f>
        <v>0</v>
      </c>
      <c r="G2521">
        <f>IF('Support - Calculation Detail'!F2521="","",'Support - Calculation Detail'!F2521)</f>
        <v>64188</v>
      </c>
      <c r="H2521">
        <f>IF('Support - Calculation Detail'!G2521="","",'Support - Calculation Detail'!G2521)</f>
        <v>1.04</v>
      </c>
      <c r="I2521">
        <f>IF('Support - Calculation Detail'!H2521="","",'Support - Calculation Detail'!H2521)</f>
        <v>66756</v>
      </c>
      <c r="J2521">
        <f>IF('Support - Calculation Detail'!I2521="","",'Support - Calculation Detail'!I2521)</f>
        <v>0</v>
      </c>
      <c r="K2521">
        <f>IF('Support - Calculation Detail'!K2521="","",'Support - Calculation Detail'!K2521)</f>
        <v>66756</v>
      </c>
      <c r="L2521">
        <f>IF('Support - Calculation Detail'!L2521="","",'Support - Calculation Detail'!L2521)</f>
        <v>0</v>
      </c>
      <c r="M2521">
        <f>IF('Support - Calculation Detail'!M2521="","",'Support - Calculation Detail'!M2521)</f>
        <v>0</v>
      </c>
      <c r="N2521">
        <f>IF('Support - Calculation Detail'!N2521="","",'Support - Calculation Detail'!N2521)</f>
        <v>0</v>
      </c>
      <c r="P2521">
        <f>IF('Support - Calculation Detail'!O2521="","",'Support - Calculation Detail'!O2521)</f>
        <v>66756</v>
      </c>
      <c r="Q2521" t="b">
        <v>1</v>
      </c>
      <c r="R2521" t="str">
        <f t="shared" si="195"/>
        <v>7020006</v>
      </c>
      <c r="S2521" t="str">
        <f t="shared" si="196"/>
        <v>7020006-TF</v>
      </c>
      <c r="T2521" t="str">
        <f t="shared" si="197"/>
        <v>7020006-TF</v>
      </c>
      <c r="U2521" t="str">
        <f t="shared" si="198"/>
        <v>2</v>
      </c>
      <c r="V2521" t="str">
        <f t="shared" si="199"/>
        <v>TF</v>
      </c>
    </row>
    <row r="2522" spans="1:22" x14ac:dyDescent="0.35">
      <c r="A2522" t="str">
        <f>IF('Support - Calculation Detail'!A2522="","",LEFT('Support - Calculation Detail'!A2522,7)&amp;"-"&amp;RIGHT('Support - Calculation Detail'!A2522,2))</f>
        <v>7020006-UT</v>
      </c>
      <c r="B2522" t="str">
        <f>IF('Support - Calculation Detail'!C2522="","",'Support - Calculation Detail'!C2522)</f>
        <v>70</v>
      </c>
      <c r="C2522" t="str">
        <f>IF('Support - Calculation Detail'!B2522="","",'Support - Calculation Detail'!B2522)</f>
        <v>N</v>
      </c>
      <c r="D2522">
        <f>IF('Support - Calculation Detail'!D2522="","",'Support - Calculation Detail'!D2522)</f>
        <v>8648</v>
      </c>
      <c r="E2522">
        <f>IF('Support - Calculation Detail'!E2522="","",'Support - Calculation Detail'!E2522)</f>
        <v>0</v>
      </c>
      <c r="G2522">
        <f>IF('Support - Calculation Detail'!F2522="","",'Support - Calculation Detail'!F2522)</f>
        <v>8648</v>
      </c>
      <c r="H2522">
        <f>IF('Support - Calculation Detail'!G2522="","",'Support - Calculation Detail'!G2522)</f>
        <v>1.04</v>
      </c>
      <c r="I2522">
        <f>IF('Support - Calculation Detail'!H2522="","",'Support - Calculation Detail'!H2522)</f>
        <v>8994</v>
      </c>
      <c r="J2522">
        <f>IF('Support - Calculation Detail'!I2522="","",'Support - Calculation Detail'!I2522)</f>
        <v>0</v>
      </c>
      <c r="K2522">
        <f>IF('Support - Calculation Detail'!K2522="","",'Support - Calculation Detail'!K2522)</f>
        <v>8994</v>
      </c>
      <c r="L2522">
        <f>IF('Support - Calculation Detail'!L2522="","",'Support - Calculation Detail'!L2522)</f>
        <v>0</v>
      </c>
      <c r="M2522">
        <f>IF('Support - Calculation Detail'!M2522="","",'Support - Calculation Detail'!M2522)</f>
        <v>0</v>
      </c>
      <c r="N2522">
        <f>IF('Support - Calculation Detail'!N2522="","",'Support - Calculation Detail'!N2522)</f>
        <v>0</v>
      </c>
      <c r="P2522">
        <f>IF('Support - Calculation Detail'!O2522="","",'Support - Calculation Detail'!O2522)</f>
        <v>8994</v>
      </c>
      <c r="Q2522" t="b">
        <v>1</v>
      </c>
      <c r="R2522" t="str">
        <f t="shared" si="195"/>
        <v>7020006</v>
      </c>
      <c r="S2522" t="str">
        <f t="shared" si="196"/>
        <v>7020006-UT</v>
      </c>
      <c r="T2522" t="str">
        <f t="shared" si="197"/>
        <v>7020006-UT</v>
      </c>
      <c r="U2522" t="str">
        <f t="shared" si="198"/>
        <v>2</v>
      </c>
      <c r="V2522" t="str">
        <f t="shared" si="199"/>
        <v>UT</v>
      </c>
    </row>
    <row r="2523" spans="1:22" x14ac:dyDescent="0.35">
      <c r="A2523" t="str">
        <f>IF('Support - Calculation Detail'!A2523="","",LEFT('Support - Calculation Detail'!A2523,7)&amp;"-"&amp;RIGHT('Support - Calculation Detail'!A2523,2))</f>
        <v>7020007-UT</v>
      </c>
      <c r="B2523" t="str">
        <f>IF('Support - Calculation Detail'!C2523="","",'Support - Calculation Detail'!C2523)</f>
        <v>70</v>
      </c>
      <c r="C2523" t="str">
        <f>IF('Support - Calculation Detail'!B2523="","",'Support - Calculation Detail'!B2523)</f>
        <v>N</v>
      </c>
      <c r="D2523">
        <f>IF('Support - Calculation Detail'!D2523="","",'Support - Calculation Detail'!D2523)</f>
        <v>17642</v>
      </c>
      <c r="E2523">
        <f>IF('Support - Calculation Detail'!E2523="","",'Support - Calculation Detail'!E2523)</f>
        <v>0</v>
      </c>
      <c r="G2523">
        <f>IF('Support - Calculation Detail'!F2523="","",'Support - Calculation Detail'!F2523)</f>
        <v>17642</v>
      </c>
      <c r="H2523">
        <f>IF('Support - Calculation Detail'!G2523="","",'Support - Calculation Detail'!G2523)</f>
        <v>1.04</v>
      </c>
      <c r="I2523">
        <f>IF('Support - Calculation Detail'!H2523="","",'Support - Calculation Detail'!H2523)</f>
        <v>18348</v>
      </c>
      <c r="J2523">
        <f>IF('Support - Calculation Detail'!I2523="","",'Support - Calculation Detail'!I2523)</f>
        <v>0</v>
      </c>
      <c r="K2523">
        <f>IF('Support - Calculation Detail'!K2523="","",'Support - Calculation Detail'!K2523)</f>
        <v>18348</v>
      </c>
      <c r="L2523">
        <f>IF('Support - Calculation Detail'!L2523="","",'Support - Calculation Detail'!L2523)</f>
        <v>0</v>
      </c>
      <c r="M2523">
        <f>IF('Support - Calculation Detail'!M2523="","",'Support - Calculation Detail'!M2523)</f>
        <v>0</v>
      </c>
      <c r="N2523">
        <f>IF('Support - Calculation Detail'!N2523="","",'Support - Calculation Detail'!N2523)</f>
        <v>0</v>
      </c>
      <c r="P2523">
        <f>IF('Support - Calculation Detail'!O2523="","",'Support - Calculation Detail'!O2523)</f>
        <v>18348</v>
      </c>
      <c r="Q2523" t="b">
        <v>1</v>
      </c>
      <c r="R2523" t="str">
        <f t="shared" si="195"/>
        <v>7020007</v>
      </c>
      <c r="S2523" t="str">
        <f t="shared" si="196"/>
        <v>7020007-UT</v>
      </c>
      <c r="T2523" t="str">
        <f t="shared" si="197"/>
        <v>7020007-UT</v>
      </c>
      <c r="U2523" t="str">
        <f t="shared" si="198"/>
        <v>2</v>
      </c>
      <c r="V2523" t="str">
        <f t="shared" si="199"/>
        <v>UT</v>
      </c>
    </row>
    <row r="2524" spans="1:22" x14ac:dyDescent="0.35">
      <c r="A2524" t="str">
        <f>IF('Support - Calculation Detail'!A2524="","",LEFT('Support - Calculation Detail'!A2524,7)&amp;"-"&amp;RIGHT('Support - Calculation Detail'!A2524,2))</f>
        <v>7020007-TF</v>
      </c>
      <c r="B2524" t="str">
        <f>IF('Support - Calculation Detail'!C2524="","",'Support - Calculation Detail'!C2524)</f>
        <v>70</v>
      </c>
      <c r="C2524" t="str">
        <f>IF('Support - Calculation Detail'!B2524="","",'Support - Calculation Detail'!B2524)</f>
        <v>N</v>
      </c>
      <c r="D2524">
        <f>IF('Support - Calculation Detail'!D2524="","",'Support - Calculation Detail'!D2524)</f>
        <v>5634</v>
      </c>
      <c r="E2524">
        <f>IF('Support - Calculation Detail'!E2524="","",'Support - Calculation Detail'!E2524)</f>
        <v>0</v>
      </c>
      <c r="G2524">
        <f>IF('Support - Calculation Detail'!F2524="","",'Support - Calculation Detail'!F2524)</f>
        <v>5634</v>
      </c>
      <c r="H2524">
        <f>IF('Support - Calculation Detail'!G2524="","",'Support - Calculation Detail'!G2524)</f>
        <v>1.04</v>
      </c>
      <c r="I2524">
        <f>IF('Support - Calculation Detail'!H2524="","",'Support - Calculation Detail'!H2524)</f>
        <v>5859</v>
      </c>
      <c r="J2524">
        <f>IF('Support - Calculation Detail'!I2524="","",'Support - Calculation Detail'!I2524)</f>
        <v>0</v>
      </c>
      <c r="K2524">
        <f>IF('Support - Calculation Detail'!K2524="","",'Support - Calculation Detail'!K2524)</f>
        <v>5859</v>
      </c>
      <c r="L2524">
        <f>IF('Support - Calculation Detail'!L2524="","",'Support - Calculation Detail'!L2524)</f>
        <v>0</v>
      </c>
      <c r="M2524">
        <f>IF('Support - Calculation Detail'!M2524="","",'Support - Calculation Detail'!M2524)</f>
        <v>0</v>
      </c>
      <c r="N2524">
        <f>IF('Support - Calculation Detail'!N2524="","",'Support - Calculation Detail'!N2524)</f>
        <v>0</v>
      </c>
      <c r="P2524">
        <f>IF('Support - Calculation Detail'!O2524="","",'Support - Calculation Detail'!O2524)</f>
        <v>5859</v>
      </c>
      <c r="Q2524" t="b">
        <v>1</v>
      </c>
      <c r="R2524" t="str">
        <f t="shared" si="195"/>
        <v>7020007</v>
      </c>
      <c r="S2524" t="str">
        <f t="shared" si="196"/>
        <v>7020007-TF</v>
      </c>
      <c r="T2524" t="str">
        <f t="shared" si="197"/>
        <v>7020007-TF</v>
      </c>
      <c r="U2524" t="str">
        <f t="shared" si="198"/>
        <v>2</v>
      </c>
      <c r="V2524" t="str">
        <f t="shared" si="199"/>
        <v>TF</v>
      </c>
    </row>
    <row r="2525" spans="1:22" x14ac:dyDescent="0.35">
      <c r="A2525" t="str">
        <f>IF('Support - Calculation Detail'!A2525="","",LEFT('Support - Calculation Detail'!A2525,7)&amp;"-"&amp;RIGHT('Support - Calculation Detail'!A2525,2))</f>
        <v>7020008-TF</v>
      </c>
      <c r="B2525" t="str">
        <f>IF('Support - Calculation Detail'!C2525="","",'Support - Calculation Detail'!C2525)</f>
        <v>70</v>
      </c>
      <c r="C2525" t="str">
        <f>IF('Support - Calculation Detail'!B2525="","",'Support - Calculation Detail'!B2525)</f>
        <v>N</v>
      </c>
      <c r="D2525">
        <f>IF('Support - Calculation Detail'!D2525="","",'Support - Calculation Detail'!D2525)</f>
        <v>37457</v>
      </c>
      <c r="E2525">
        <f>IF('Support - Calculation Detail'!E2525="","",'Support - Calculation Detail'!E2525)</f>
        <v>0</v>
      </c>
      <c r="G2525">
        <f>IF('Support - Calculation Detail'!F2525="","",'Support - Calculation Detail'!F2525)</f>
        <v>37457</v>
      </c>
      <c r="H2525">
        <f>IF('Support - Calculation Detail'!G2525="","",'Support - Calculation Detail'!G2525)</f>
        <v>1.04</v>
      </c>
      <c r="I2525">
        <f>IF('Support - Calculation Detail'!H2525="","",'Support - Calculation Detail'!H2525)</f>
        <v>38955</v>
      </c>
      <c r="J2525">
        <f>IF('Support - Calculation Detail'!I2525="","",'Support - Calculation Detail'!I2525)</f>
        <v>0</v>
      </c>
      <c r="K2525">
        <f>IF('Support - Calculation Detail'!K2525="","",'Support - Calculation Detail'!K2525)</f>
        <v>38955</v>
      </c>
      <c r="L2525">
        <f>IF('Support - Calculation Detail'!L2525="","",'Support - Calculation Detail'!L2525)</f>
        <v>0</v>
      </c>
      <c r="M2525">
        <f>IF('Support - Calculation Detail'!M2525="","",'Support - Calculation Detail'!M2525)</f>
        <v>0</v>
      </c>
      <c r="N2525">
        <f>IF('Support - Calculation Detail'!N2525="","",'Support - Calculation Detail'!N2525)</f>
        <v>0</v>
      </c>
      <c r="P2525">
        <f>IF('Support - Calculation Detail'!O2525="","",'Support - Calculation Detail'!O2525)</f>
        <v>38955</v>
      </c>
      <c r="Q2525" t="b">
        <v>1</v>
      </c>
      <c r="R2525" t="str">
        <f t="shared" si="195"/>
        <v>7020008</v>
      </c>
      <c r="S2525" t="str">
        <f t="shared" si="196"/>
        <v>7020008-TF</v>
      </c>
      <c r="T2525" t="str">
        <f t="shared" si="197"/>
        <v>7020008-TF</v>
      </c>
      <c r="U2525" t="str">
        <f t="shared" si="198"/>
        <v>2</v>
      </c>
      <c r="V2525" t="str">
        <f t="shared" si="199"/>
        <v>TF</v>
      </c>
    </row>
    <row r="2526" spans="1:22" x14ac:dyDescent="0.35">
      <c r="A2526" t="str">
        <f>IF('Support - Calculation Detail'!A2526="","",LEFT('Support - Calculation Detail'!A2526,7)&amp;"-"&amp;RIGHT('Support - Calculation Detail'!A2526,2))</f>
        <v>7020008-UT</v>
      </c>
      <c r="B2526" t="str">
        <f>IF('Support - Calculation Detail'!C2526="","",'Support - Calculation Detail'!C2526)</f>
        <v>70</v>
      </c>
      <c r="C2526" t="str">
        <f>IF('Support - Calculation Detail'!B2526="","",'Support - Calculation Detail'!B2526)</f>
        <v>N</v>
      </c>
      <c r="D2526">
        <f>IF('Support - Calculation Detail'!D2526="","",'Support - Calculation Detail'!D2526)</f>
        <v>99302</v>
      </c>
      <c r="E2526">
        <f>IF('Support - Calculation Detail'!E2526="","",'Support - Calculation Detail'!E2526)</f>
        <v>0</v>
      </c>
      <c r="G2526">
        <f>IF('Support - Calculation Detail'!F2526="","",'Support - Calculation Detail'!F2526)</f>
        <v>99302</v>
      </c>
      <c r="H2526">
        <f>IF('Support - Calculation Detail'!G2526="","",'Support - Calculation Detail'!G2526)</f>
        <v>1.04</v>
      </c>
      <c r="I2526">
        <f>IF('Support - Calculation Detail'!H2526="","",'Support - Calculation Detail'!H2526)</f>
        <v>103274</v>
      </c>
      <c r="J2526">
        <f>IF('Support - Calculation Detail'!I2526="","",'Support - Calculation Detail'!I2526)</f>
        <v>0</v>
      </c>
      <c r="K2526">
        <f>IF('Support - Calculation Detail'!K2526="","",'Support - Calculation Detail'!K2526)</f>
        <v>103274</v>
      </c>
      <c r="L2526">
        <f>IF('Support - Calculation Detail'!L2526="","",'Support - Calculation Detail'!L2526)</f>
        <v>0</v>
      </c>
      <c r="M2526">
        <f>IF('Support - Calculation Detail'!M2526="","",'Support - Calculation Detail'!M2526)</f>
        <v>0</v>
      </c>
      <c r="N2526">
        <f>IF('Support - Calculation Detail'!N2526="","",'Support - Calculation Detail'!N2526)</f>
        <v>0</v>
      </c>
      <c r="P2526">
        <f>IF('Support - Calculation Detail'!O2526="","",'Support - Calculation Detail'!O2526)</f>
        <v>103274</v>
      </c>
      <c r="Q2526" t="b">
        <v>1</v>
      </c>
      <c r="R2526" t="str">
        <f t="shared" si="195"/>
        <v>7020008</v>
      </c>
      <c r="S2526" t="str">
        <f t="shared" si="196"/>
        <v>7020008-UT</v>
      </c>
      <c r="T2526" t="str">
        <f t="shared" si="197"/>
        <v>7020008-UT</v>
      </c>
      <c r="U2526" t="str">
        <f t="shared" si="198"/>
        <v>2</v>
      </c>
      <c r="V2526" t="str">
        <f t="shared" si="199"/>
        <v>UT</v>
      </c>
    </row>
    <row r="2527" spans="1:22" x14ac:dyDescent="0.35">
      <c r="A2527" t="str">
        <f>IF('Support - Calculation Detail'!A2527="","",LEFT('Support - Calculation Detail'!A2527,7)&amp;"-"&amp;RIGHT('Support - Calculation Detail'!A2527,2))</f>
        <v>7020009-UT</v>
      </c>
      <c r="B2527" t="str">
        <f>IF('Support - Calculation Detail'!C2527="","",'Support - Calculation Detail'!C2527)</f>
        <v>70</v>
      </c>
      <c r="C2527" t="str">
        <f>IF('Support - Calculation Detail'!B2527="","",'Support - Calculation Detail'!B2527)</f>
        <v>N</v>
      </c>
      <c r="D2527">
        <f>IF('Support - Calculation Detail'!D2527="","",'Support - Calculation Detail'!D2527)</f>
        <v>59390</v>
      </c>
      <c r="E2527">
        <f>IF('Support - Calculation Detail'!E2527="","",'Support - Calculation Detail'!E2527)</f>
        <v>0</v>
      </c>
      <c r="G2527">
        <f>IF('Support - Calculation Detail'!F2527="","",'Support - Calculation Detail'!F2527)</f>
        <v>59390</v>
      </c>
      <c r="H2527">
        <f>IF('Support - Calculation Detail'!G2527="","",'Support - Calculation Detail'!G2527)</f>
        <v>1.04</v>
      </c>
      <c r="I2527">
        <f>IF('Support - Calculation Detail'!H2527="","",'Support - Calculation Detail'!H2527)</f>
        <v>61766</v>
      </c>
      <c r="J2527">
        <f>IF('Support - Calculation Detail'!I2527="","",'Support - Calculation Detail'!I2527)</f>
        <v>0</v>
      </c>
      <c r="K2527">
        <f>IF('Support - Calculation Detail'!K2527="","",'Support - Calculation Detail'!K2527)</f>
        <v>61766</v>
      </c>
      <c r="L2527">
        <f>IF('Support - Calculation Detail'!L2527="","",'Support - Calculation Detail'!L2527)</f>
        <v>0</v>
      </c>
      <c r="M2527">
        <f>IF('Support - Calculation Detail'!M2527="","",'Support - Calculation Detail'!M2527)</f>
        <v>0</v>
      </c>
      <c r="N2527">
        <f>IF('Support - Calculation Detail'!N2527="","",'Support - Calculation Detail'!N2527)</f>
        <v>0</v>
      </c>
      <c r="P2527">
        <f>IF('Support - Calculation Detail'!O2527="","",'Support - Calculation Detail'!O2527)</f>
        <v>61766</v>
      </c>
      <c r="Q2527" t="b">
        <v>1</v>
      </c>
      <c r="R2527" t="str">
        <f t="shared" si="195"/>
        <v>7020009</v>
      </c>
      <c r="S2527" t="str">
        <f t="shared" si="196"/>
        <v>7020009-UT</v>
      </c>
      <c r="T2527" t="str">
        <f t="shared" si="197"/>
        <v>7020009-UT</v>
      </c>
      <c r="U2527" t="str">
        <f t="shared" si="198"/>
        <v>2</v>
      </c>
      <c r="V2527" t="str">
        <f t="shared" si="199"/>
        <v>UT</v>
      </c>
    </row>
    <row r="2528" spans="1:22" x14ac:dyDescent="0.35">
      <c r="A2528" t="str">
        <f>IF('Support - Calculation Detail'!A2528="","",LEFT('Support - Calculation Detail'!A2528,7)&amp;"-"&amp;RIGHT('Support - Calculation Detail'!A2528,2))</f>
        <v>7020009-TF</v>
      </c>
      <c r="B2528" t="str">
        <f>IF('Support - Calculation Detail'!C2528="","",'Support - Calculation Detail'!C2528)</f>
        <v>70</v>
      </c>
      <c r="C2528" t="str">
        <f>IF('Support - Calculation Detail'!B2528="","",'Support - Calculation Detail'!B2528)</f>
        <v>N</v>
      </c>
      <c r="D2528">
        <f>IF('Support - Calculation Detail'!D2528="","",'Support - Calculation Detail'!D2528)</f>
        <v>54775</v>
      </c>
      <c r="E2528">
        <f>IF('Support - Calculation Detail'!E2528="","",'Support - Calculation Detail'!E2528)</f>
        <v>0</v>
      </c>
      <c r="G2528">
        <f>IF('Support - Calculation Detail'!F2528="","",'Support - Calculation Detail'!F2528)</f>
        <v>54775</v>
      </c>
      <c r="H2528">
        <f>IF('Support - Calculation Detail'!G2528="","",'Support - Calculation Detail'!G2528)</f>
        <v>1.04</v>
      </c>
      <c r="I2528">
        <f>IF('Support - Calculation Detail'!H2528="","",'Support - Calculation Detail'!H2528)</f>
        <v>56966</v>
      </c>
      <c r="J2528">
        <f>IF('Support - Calculation Detail'!I2528="","",'Support - Calculation Detail'!I2528)</f>
        <v>0</v>
      </c>
      <c r="K2528">
        <f>IF('Support - Calculation Detail'!K2528="","",'Support - Calculation Detail'!K2528)</f>
        <v>56966</v>
      </c>
      <c r="L2528">
        <f>IF('Support - Calculation Detail'!L2528="","",'Support - Calculation Detail'!L2528)</f>
        <v>0</v>
      </c>
      <c r="M2528">
        <f>IF('Support - Calculation Detail'!M2528="","",'Support - Calculation Detail'!M2528)</f>
        <v>0</v>
      </c>
      <c r="N2528">
        <f>IF('Support - Calculation Detail'!N2528="","",'Support - Calculation Detail'!N2528)</f>
        <v>0</v>
      </c>
      <c r="P2528">
        <f>IF('Support - Calculation Detail'!O2528="","",'Support - Calculation Detail'!O2528)</f>
        <v>56966</v>
      </c>
      <c r="Q2528" t="b">
        <v>1</v>
      </c>
      <c r="R2528" t="str">
        <f t="shared" si="195"/>
        <v>7020009</v>
      </c>
      <c r="S2528" t="str">
        <f t="shared" si="196"/>
        <v>7020009-TF</v>
      </c>
      <c r="T2528" t="str">
        <f t="shared" si="197"/>
        <v>7020009-TF</v>
      </c>
      <c r="U2528" t="str">
        <f t="shared" si="198"/>
        <v>2</v>
      </c>
      <c r="V2528" t="str">
        <f t="shared" si="199"/>
        <v>TF</v>
      </c>
    </row>
    <row r="2529" spans="1:22" x14ac:dyDescent="0.35">
      <c r="A2529" t="str">
        <f>IF('Support - Calculation Detail'!A2529="","",LEFT('Support - Calculation Detail'!A2529,7)&amp;"-"&amp;RIGHT('Support - Calculation Detail'!A2529,2))</f>
        <v>7020010-TF</v>
      </c>
      <c r="B2529" t="str">
        <f>IF('Support - Calculation Detail'!C2529="","",'Support - Calculation Detail'!C2529)</f>
        <v>70</v>
      </c>
      <c r="C2529" t="str">
        <f>IF('Support - Calculation Detail'!B2529="","",'Support - Calculation Detail'!B2529)</f>
        <v>N</v>
      </c>
      <c r="D2529">
        <f>IF('Support - Calculation Detail'!D2529="","",'Support - Calculation Detail'!D2529)</f>
        <v>6037</v>
      </c>
      <c r="E2529">
        <f>IF('Support - Calculation Detail'!E2529="","",'Support - Calculation Detail'!E2529)</f>
        <v>0</v>
      </c>
      <c r="G2529">
        <f>IF('Support - Calculation Detail'!F2529="","",'Support - Calculation Detail'!F2529)</f>
        <v>6037</v>
      </c>
      <c r="H2529">
        <f>IF('Support - Calculation Detail'!G2529="","",'Support - Calculation Detail'!G2529)</f>
        <v>1.04</v>
      </c>
      <c r="I2529">
        <f>IF('Support - Calculation Detail'!H2529="","",'Support - Calculation Detail'!H2529)</f>
        <v>6278</v>
      </c>
      <c r="J2529">
        <f>IF('Support - Calculation Detail'!I2529="","",'Support - Calculation Detail'!I2529)</f>
        <v>0</v>
      </c>
      <c r="K2529">
        <f>IF('Support - Calculation Detail'!K2529="","",'Support - Calculation Detail'!K2529)</f>
        <v>6278</v>
      </c>
      <c r="L2529">
        <f>IF('Support - Calculation Detail'!L2529="","",'Support - Calculation Detail'!L2529)</f>
        <v>0</v>
      </c>
      <c r="M2529">
        <f>IF('Support - Calculation Detail'!M2529="","",'Support - Calculation Detail'!M2529)</f>
        <v>0</v>
      </c>
      <c r="N2529">
        <f>IF('Support - Calculation Detail'!N2529="","",'Support - Calculation Detail'!N2529)</f>
        <v>0</v>
      </c>
      <c r="P2529">
        <f>IF('Support - Calculation Detail'!O2529="","",'Support - Calculation Detail'!O2529)</f>
        <v>6278</v>
      </c>
      <c r="Q2529" t="b">
        <v>1</v>
      </c>
      <c r="R2529" t="str">
        <f t="shared" si="195"/>
        <v>7020010</v>
      </c>
      <c r="S2529" t="str">
        <f t="shared" si="196"/>
        <v>7020010-TF</v>
      </c>
      <c r="T2529" t="str">
        <f t="shared" si="197"/>
        <v>7020010-TF</v>
      </c>
      <c r="U2529" t="str">
        <f t="shared" si="198"/>
        <v>2</v>
      </c>
      <c r="V2529" t="str">
        <f t="shared" si="199"/>
        <v>TF</v>
      </c>
    </row>
    <row r="2530" spans="1:22" x14ac:dyDescent="0.35">
      <c r="A2530" t="str">
        <f>IF('Support - Calculation Detail'!A2530="","",LEFT('Support - Calculation Detail'!A2530,7)&amp;"-"&amp;RIGHT('Support - Calculation Detail'!A2530,2))</f>
        <v>7020010-UT</v>
      </c>
      <c r="B2530" t="str">
        <f>IF('Support - Calculation Detail'!C2530="","",'Support - Calculation Detail'!C2530)</f>
        <v>70</v>
      </c>
      <c r="C2530" t="str">
        <f>IF('Support - Calculation Detail'!B2530="","",'Support - Calculation Detail'!B2530)</f>
        <v>N</v>
      </c>
      <c r="D2530">
        <f>IF('Support - Calculation Detail'!D2530="","",'Support - Calculation Detail'!D2530)</f>
        <v>15937</v>
      </c>
      <c r="E2530">
        <f>IF('Support - Calculation Detail'!E2530="","",'Support - Calculation Detail'!E2530)</f>
        <v>0</v>
      </c>
      <c r="G2530">
        <f>IF('Support - Calculation Detail'!F2530="","",'Support - Calculation Detail'!F2530)</f>
        <v>15937</v>
      </c>
      <c r="H2530">
        <f>IF('Support - Calculation Detail'!G2530="","",'Support - Calculation Detail'!G2530)</f>
        <v>1.04</v>
      </c>
      <c r="I2530">
        <f>IF('Support - Calculation Detail'!H2530="","",'Support - Calculation Detail'!H2530)</f>
        <v>16574</v>
      </c>
      <c r="J2530">
        <f>IF('Support - Calculation Detail'!I2530="","",'Support - Calculation Detail'!I2530)</f>
        <v>0</v>
      </c>
      <c r="K2530">
        <f>IF('Support - Calculation Detail'!K2530="","",'Support - Calculation Detail'!K2530)</f>
        <v>16574</v>
      </c>
      <c r="L2530">
        <f>IF('Support - Calculation Detail'!L2530="","",'Support - Calculation Detail'!L2530)</f>
        <v>0</v>
      </c>
      <c r="M2530">
        <f>IF('Support - Calculation Detail'!M2530="","",'Support - Calculation Detail'!M2530)</f>
        <v>0</v>
      </c>
      <c r="N2530">
        <f>IF('Support - Calculation Detail'!N2530="","",'Support - Calculation Detail'!N2530)</f>
        <v>0</v>
      </c>
      <c r="P2530">
        <f>IF('Support - Calculation Detail'!O2530="","",'Support - Calculation Detail'!O2530)</f>
        <v>16574</v>
      </c>
      <c r="Q2530" t="b">
        <v>1</v>
      </c>
      <c r="R2530" t="str">
        <f t="shared" si="195"/>
        <v>7020010</v>
      </c>
      <c r="S2530" t="str">
        <f t="shared" si="196"/>
        <v>7020010-UT</v>
      </c>
      <c r="T2530" t="str">
        <f t="shared" si="197"/>
        <v>7020010-UT</v>
      </c>
      <c r="U2530" t="str">
        <f t="shared" si="198"/>
        <v>2</v>
      </c>
      <c r="V2530" t="str">
        <f t="shared" si="199"/>
        <v>UT</v>
      </c>
    </row>
    <row r="2531" spans="1:22" x14ac:dyDescent="0.35">
      <c r="A2531" t="str">
        <f>IF('Support - Calculation Detail'!A2531="","",LEFT('Support - Calculation Detail'!A2531,7)&amp;"-"&amp;RIGHT('Support - Calculation Detail'!A2531,2))</f>
        <v>7020011-UT</v>
      </c>
      <c r="B2531" t="str">
        <f>IF('Support - Calculation Detail'!C2531="","",'Support - Calculation Detail'!C2531)</f>
        <v>70</v>
      </c>
      <c r="C2531" t="str">
        <f>IF('Support - Calculation Detail'!B2531="","",'Support - Calculation Detail'!B2531)</f>
        <v>N</v>
      </c>
      <c r="D2531">
        <f>IF('Support - Calculation Detail'!D2531="","",'Support - Calculation Detail'!D2531)</f>
        <v>8833</v>
      </c>
      <c r="E2531">
        <f>IF('Support - Calculation Detail'!E2531="","",'Support - Calculation Detail'!E2531)</f>
        <v>0</v>
      </c>
      <c r="G2531">
        <f>IF('Support - Calculation Detail'!F2531="","",'Support - Calculation Detail'!F2531)</f>
        <v>8833</v>
      </c>
      <c r="H2531">
        <f>IF('Support - Calculation Detail'!G2531="","",'Support - Calculation Detail'!G2531)</f>
        <v>1.04</v>
      </c>
      <c r="I2531">
        <f>IF('Support - Calculation Detail'!H2531="","",'Support - Calculation Detail'!H2531)</f>
        <v>9186</v>
      </c>
      <c r="J2531">
        <f>IF('Support - Calculation Detail'!I2531="","",'Support - Calculation Detail'!I2531)</f>
        <v>0</v>
      </c>
      <c r="K2531">
        <f>IF('Support - Calculation Detail'!K2531="","",'Support - Calculation Detail'!K2531)</f>
        <v>9186</v>
      </c>
      <c r="L2531">
        <f>IF('Support - Calculation Detail'!L2531="","",'Support - Calculation Detail'!L2531)</f>
        <v>0</v>
      </c>
      <c r="M2531">
        <f>IF('Support - Calculation Detail'!M2531="","",'Support - Calculation Detail'!M2531)</f>
        <v>0</v>
      </c>
      <c r="N2531">
        <f>IF('Support - Calculation Detail'!N2531="","",'Support - Calculation Detail'!N2531)</f>
        <v>0</v>
      </c>
      <c r="P2531">
        <f>IF('Support - Calculation Detail'!O2531="","",'Support - Calculation Detail'!O2531)</f>
        <v>9186</v>
      </c>
      <c r="Q2531" t="b">
        <v>1</v>
      </c>
      <c r="R2531" t="str">
        <f t="shared" si="195"/>
        <v>7020011</v>
      </c>
      <c r="S2531" t="str">
        <f t="shared" si="196"/>
        <v>7020011-UT</v>
      </c>
      <c r="T2531" t="str">
        <f t="shared" si="197"/>
        <v>7020011-UT</v>
      </c>
      <c r="U2531" t="str">
        <f t="shared" si="198"/>
        <v>2</v>
      </c>
      <c r="V2531" t="str">
        <f t="shared" si="199"/>
        <v>UT</v>
      </c>
    </row>
    <row r="2532" spans="1:22" x14ac:dyDescent="0.35">
      <c r="A2532" t="str">
        <f>IF('Support - Calculation Detail'!A2532="","",LEFT('Support - Calculation Detail'!A2532,7)&amp;"-"&amp;RIGHT('Support - Calculation Detail'!A2532,2))</f>
        <v>7020011-TF</v>
      </c>
      <c r="B2532" t="str">
        <f>IF('Support - Calculation Detail'!C2532="","",'Support - Calculation Detail'!C2532)</f>
        <v>70</v>
      </c>
      <c r="C2532" t="str">
        <f>IF('Support - Calculation Detail'!B2532="","",'Support - Calculation Detail'!B2532)</f>
        <v>N</v>
      </c>
      <c r="D2532">
        <f>IF('Support - Calculation Detail'!D2532="","",'Support - Calculation Detail'!D2532)</f>
        <v>12820</v>
      </c>
      <c r="E2532">
        <f>IF('Support - Calculation Detail'!E2532="","",'Support - Calculation Detail'!E2532)</f>
        <v>0</v>
      </c>
      <c r="G2532">
        <f>IF('Support - Calculation Detail'!F2532="","",'Support - Calculation Detail'!F2532)</f>
        <v>12820</v>
      </c>
      <c r="H2532">
        <f>IF('Support - Calculation Detail'!G2532="","",'Support - Calculation Detail'!G2532)</f>
        <v>1.04</v>
      </c>
      <c r="I2532">
        <f>IF('Support - Calculation Detail'!H2532="","",'Support - Calculation Detail'!H2532)</f>
        <v>13333</v>
      </c>
      <c r="J2532">
        <f>IF('Support - Calculation Detail'!I2532="","",'Support - Calculation Detail'!I2532)</f>
        <v>0</v>
      </c>
      <c r="K2532">
        <f>IF('Support - Calculation Detail'!K2532="","",'Support - Calculation Detail'!K2532)</f>
        <v>13333</v>
      </c>
      <c r="L2532">
        <f>IF('Support - Calculation Detail'!L2532="","",'Support - Calculation Detail'!L2532)</f>
        <v>0</v>
      </c>
      <c r="M2532">
        <f>IF('Support - Calculation Detail'!M2532="","",'Support - Calculation Detail'!M2532)</f>
        <v>0</v>
      </c>
      <c r="N2532">
        <f>IF('Support - Calculation Detail'!N2532="","",'Support - Calculation Detail'!N2532)</f>
        <v>0</v>
      </c>
      <c r="P2532">
        <f>IF('Support - Calculation Detail'!O2532="","",'Support - Calculation Detail'!O2532)</f>
        <v>13333</v>
      </c>
      <c r="Q2532" t="b">
        <v>1</v>
      </c>
      <c r="R2532" t="str">
        <f t="shared" si="195"/>
        <v>7020011</v>
      </c>
      <c r="S2532" t="str">
        <f t="shared" si="196"/>
        <v>7020011-TF</v>
      </c>
      <c r="T2532" t="str">
        <f t="shared" si="197"/>
        <v>7020011-TF</v>
      </c>
      <c r="U2532" t="str">
        <f t="shared" si="198"/>
        <v>2</v>
      </c>
      <c r="V2532" t="str">
        <f t="shared" si="199"/>
        <v>TF</v>
      </c>
    </row>
    <row r="2533" spans="1:22" x14ac:dyDescent="0.35">
      <c r="A2533" t="str">
        <f>IF('Support - Calculation Detail'!A2533="","",LEFT('Support - Calculation Detail'!A2533,7)&amp;"-"&amp;RIGHT('Support - Calculation Detail'!A2533,2))</f>
        <v>7020012-TF</v>
      </c>
      <c r="B2533" t="str">
        <f>IF('Support - Calculation Detail'!C2533="","",'Support - Calculation Detail'!C2533)</f>
        <v>70</v>
      </c>
      <c r="C2533" t="str">
        <f>IF('Support - Calculation Detail'!B2533="","",'Support - Calculation Detail'!B2533)</f>
        <v>N</v>
      </c>
      <c r="D2533">
        <f>IF('Support - Calculation Detail'!D2533="","",'Support - Calculation Detail'!D2533)</f>
        <v>39290</v>
      </c>
      <c r="E2533">
        <f>IF('Support - Calculation Detail'!E2533="","",'Support - Calculation Detail'!E2533)</f>
        <v>0</v>
      </c>
      <c r="G2533">
        <f>IF('Support - Calculation Detail'!F2533="","",'Support - Calculation Detail'!F2533)</f>
        <v>39290</v>
      </c>
      <c r="H2533">
        <f>IF('Support - Calculation Detail'!G2533="","",'Support - Calculation Detail'!G2533)</f>
        <v>1.04</v>
      </c>
      <c r="I2533">
        <f>IF('Support - Calculation Detail'!H2533="","",'Support - Calculation Detail'!H2533)</f>
        <v>40862</v>
      </c>
      <c r="J2533">
        <f>IF('Support - Calculation Detail'!I2533="","",'Support - Calculation Detail'!I2533)</f>
        <v>0</v>
      </c>
      <c r="K2533">
        <f>IF('Support - Calculation Detail'!K2533="","",'Support - Calculation Detail'!K2533)</f>
        <v>40862</v>
      </c>
      <c r="L2533">
        <f>IF('Support - Calculation Detail'!L2533="","",'Support - Calculation Detail'!L2533)</f>
        <v>0</v>
      </c>
      <c r="M2533">
        <f>IF('Support - Calculation Detail'!M2533="","",'Support - Calculation Detail'!M2533)</f>
        <v>0</v>
      </c>
      <c r="N2533">
        <f>IF('Support - Calculation Detail'!N2533="","",'Support - Calculation Detail'!N2533)</f>
        <v>0</v>
      </c>
      <c r="P2533">
        <f>IF('Support - Calculation Detail'!O2533="","",'Support - Calculation Detail'!O2533)</f>
        <v>40862</v>
      </c>
      <c r="Q2533" t="b">
        <v>1</v>
      </c>
      <c r="R2533" t="str">
        <f t="shared" si="195"/>
        <v>7020012</v>
      </c>
      <c r="S2533" t="str">
        <f t="shared" si="196"/>
        <v>7020012-TF</v>
      </c>
      <c r="T2533" t="str">
        <f t="shared" si="197"/>
        <v>7020012-TF</v>
      </c>
      <c r="U2533" t="str">
        <f t="shared" si="198"/>
        <v>2</v>
      </c>
      <c r="V2533" t="str">
        <f t="shared" si="199"/>
        <v>TF</v>
      </c>
    </row>
    <row r="2534" spans="1:22" x14ac:dyDescent="0.35">
      <c r="A2534" t="str">
        <f>IF('Support - Calculation Detail'!A2534="","",LEFT('Support - Calculation Detail'!A2534,7)&amp;"-"&amp;RIGHT('Support - Calculation Detail'!A2534,2))</f>
        <v>7020012-UT</v>
      </c>
      <c r="B2534" t="str">
        <f>IF('Support - Calculation Detail'!C2534="","",'Support - Calculation Detail'!C2534)</f>
        <v>70</v>
      </c>
      <c r="C2534" t="str">
        <f>IF('Support - Calculation Detail'!B2534="","",'Support - Calculation Detail'!B2534)</f>
        <v>N</v>
      </c>
      <c r="D2534">
        <f>IF('Support - Calculation Detail'!D2534="","",'Support - Calculation Detail'!D2534)</f>
        <v>22004</v>
      </c>
      <c r="E2534">
        <f>IF('Support - Calculation Detail'!E2534="","",'Support - Calculation Detail'!E2534)</f>
        <v>0</v>
      </c>
      <c r="G2534">
        <f>IF('Support - Calculation Detail'!F2534="","",'Support - Calculation Detail'!F2534)</f>
        <v>22004</v>
      </c>
      <c r="H2534">
        <f>IF('Support - Calculation Detail'!G2534="","",'Support - Calculation Detail'!G2534)</f>
        <v>1.04</v>
      </c>
      <c r="I2534">
        <f>IF('Support - Calculation Detail'!H2534="","",'Support - Calculation Detail'!H2534)</f>
        <v>22884</v>
      </c>
      <c r="J2534">
        <f>IF('Support - Calculation Detail'!I2534="","",'Support - Calculation Detail'!I2534)</f>
        <v>0</v>
      </c>
      <c r="K2534">
        <f>IF('Support - Calculation Detail'!K2534="","",'Support - Calculation Detail'!K2534)</f>
        <v>22884</v>
      </c>
      <c r="L2534">
        <f>IF('Support - Calculation Detail'!L2534="","",'Support - Calculation Detail'!L2534)</f>
        <v>0</v>
      </c>
      <c r="M2534">
        <f>IF('Support - Calculation Detail'!M2534="","",'Support - Calculation Detail'!M2534)</f>
        <v>0</v>
      </c>
      <c r="N2534">
        <f>IF('Support - Calculation Detail'!N2534="","",'Support - Calculation Detail'!N2534)</f>
        <v>0</v>
      </c>
      <c r="P2534">
        <f>IF('Support - Calculation Detail'!O2534="","",'Support - Calculation Detail'!O2534)</f>
        <v>22884</v>
      </c>
      <c r="Q2534" t="b">
        <v>1</v>
      </c>
      <c r="R2534" t="str">
        <f t="shared" si="195"/>
        <v>7020012</v>
      </c>
      <c r="S2534" t="str">
        <f t="shared" si="196"/>
        <v>7020012-UT</v>
      </c>
      <c r="T2534" t="str">
        <f t="shared" si="197"/>
        <v>7020012-UT</v>
      </c>
      <c r="U2534" t="str">
        <f t="shared" si="198"/>
        <v>2</v>
      </c>
      <c r="V2534" t="str">
        <f t="shared" si="199"/>
        <v>UT</v>
      </c>
    </row>
    <row r="2535" spans="1:22" x14ac:dyDescent="0.35">
      <c r="A2535" t="str">
        <f>IF('Support - Calculation Detail'!A2535="","",LEFT('Support - Calculation Detail'!A2535,7)&amp;"-"&amp;RIGHT('Support - Calculation Detail'!A2535,2))</f>
        <v>7050201-UT</v>
      </c>
      <c r="B2535" t="str">
        <f>IF('Support - Calculation Detail'!C2535="","",'Support - Calculation Detail'!C2535)</f>
        <v>70</v>
      </c>
      <c r="C2535" t="str">
        <f>IF('Support - Calculation Detail'!B2535="","",'Support - Calculation Detail'!B2535)</f>
        <v>N</v>
      </c>
      <c r="D2535">
        <f>IF('Support - Calculation Detail'!D2535="","",'Support - Calculation Detail'!D2535)</f>
        <v>3286</v>
      </c>
      <c r="E2535">
        <f>IF('Support - Calculation Detail'!E2535="","",'Support - Calculation Detail'!E2535)</f>
        <v>0</v>
      </c>
      <c r="G2535">
        <f>IF('Support - Calculation Detail'!F2535="","",'Support - Calculation Detail'!F2535)</f>
        <v>3286</v>
      </c>
      <c r="H2535">
        <f>IF('Support - Calculation Detail'!G2535="","",'Support - Calculation Detail'!G2535)</f>
        <v>1.04</v>
      </c>
      <c r="I2535">
        <f>IF('Support - Calculation Detail'!H2535="","",'Support - Calculation Detail'!H2535)</f>
        <v>3417</v>
      </c>
      <c r="J2535">
        <f>IF('Support - Calculation Detail'!I2535="","",'Support - Calculation Detail'!I2535)</f>
        <v>0</v>
      </c>
      <c r="K2535">
        <f>IF('Support - Calculation Detail'!K2535="","",'Support - Calculation Detail'!K2535)</f>
        <v>3417</v>
      </c>
      <c r="L2535">
        <f>IF('Support - Calculation Detail'!L2535="","",'Support - Calculation Detail'!L2535)</f>
        <v>0</v>
      </c>
      <c r="M2535">
        <f>IF('Support - Calculation Detail'!M2535="","",'Support - Calculation Detail'!M2535)</f>
        <v>0</v>
      </c>
      <c r="N2535">
        <f>IF('Support - Calculation Detail'!N2535="","",'Support - Calculation Detail'!N2535)</f>
        <v>0</v>
      </c>
      <c r="P2535">
        <f>IF('Support - Calculation Detail'!O2535="","",'Support - Calculation Detail'!O2535)</f>
        <v>3417</v>
      </c>
      <c r="Q2535" t="b">
        <v>1</v>
      </c>
      <c r="R2535" t="str">
        <f t="shared" si="195"/>
        <v>7050201</v>
      </c>
      <c r="S2535" t="str">
        <f t="shared" si="196"/>
        <v>7050201-UT</v>
      </c>
      <c r="T2535" t="str">
        <f t="shared" si="197"/>
        <v>7050201-UT</v>
      </c>
      <c r="U2535" t="str">
        <f t="shared" si="198"/>
        <v>5</v>
      </c>
      <c r="V2535" t="str">
        <f t="shared" si="199"/>
        <v>UT</v>
      </c>
    </row>
    <row r="2536" spans="1:22" x14ac:dyDescent="0.35">
      <c r="A2536" t="str">
        <f>IF('Support - Calculation Detail'!A2536="","",LEFT('Support - Calculation Detail'!A2536,7)&amp;"-"&amp;RIGHT('Support - Calculation Detail'!A2536,2))</f>
        <v>7050202-UT</v>
      </c>
      <c r="B2536" t="str">
        <f>IF('Support - Calculation Detail'!C2536="","",'Support - Calculation Detail'!C2536)</f>
        <v>70</v>
      </c>
      <c r="C2536" t="str">
        <f>IF('Support - Calculation Detail'!B2536="","",'Support - Calculation Detail'!B2536)</f>
        <v>N</v>
      </c>
      <c r="D2536">
        <f>IF('Support - Calculation Detail'!D2536="","",'Support - Calculation Detail'!D2536)</f>
        <v>403419</v>
      </c>
      <c r="E2536">
        <f>IF('Support - Calculation Detail'!E2536="","",'Support - Calculation Detail'!E2536)</f>
        <v>0</v>
      </c>
      <c r="G2536">
        <f>IF('Support - Calculation Detail'!F2536="","",'Support - Calculation Detail'!F2536)</f>
        <v>403419</v>
      </c>
      <c r="H2536">
        <f>IF('Support - Calculation Detail'!G2536="","",'Support - Calculation Detail'!G2536)</f>
        <v>1.04</v>
      </c>
      <c r="I2536">
        <f>IF('Support - Calculation Detail'!H2536="","",'Support - Calculation Detail'!H2536)</f>
        <v>419556</v>
      </c>
      <c r="J2536">
        <f>IF('Support - Calculation Detail'!I2536="","",'Support - Calculation Detail'!I2536)</f>
        <v>0</v>
      </c>
      <c r="K2536">
        <f>IF('Support - Calculation Detail'!K2536="","",'Support - Calculation Detail'!K2536)</f>
        <v>419556</v>
      </c>
      <c r="L2536">
        <f>IF('Support - Calculation Detail'!L2536="","",'Support - Calculation Detail'!L2536)</f>
        <v>0</v>
      </c>
      <c r="M2536">
        <f>IF('Support - Calculation Detail'!M2536="","",'Support - Calculation Detail'!M2536)</f>
        <v>0</v>
      </c>
      <c r="N2536">
        <f>IF('Support - Calculation Detail'!N2536="","",'Support - Calculation Detail'!N2536)</f>
        <v>0</v>
      </c>
      <c r="P2536">
        <f>IF('Support - Calculation Detail'!O2536="","",'Support - Calculation Detail'!O2536)</f>
        <v>419556</v>
      </c>
      <c r="Q2536" t="b">
        <v>1</v>
      </c>
      <c r="R2536" t="str">
        <f t="shared" si="195"/>
        <v>7050202</v>
      </c>
      <c r="S2536" t="str">
        <f t="shared" si="196"/>
        <v>7050202-UT</v>
      </c>
      <c r="T2536" t="str">
        <f t="shared" si="197"/>
        <v>7050202-UT</v>
      </c>
      <c r="U2536" t="str">
        <f t="shared" si="198"/>
        <v>5</v>
      </c>
      <c r="V2536" t="str">
        <f t="shared" si="199"/>
        <v>UT</v>
      </c>
    </row>
    <row r="2537" spans="1:22" x14ac:dyDescent="0.35">
      <c r="A2537" t="str">
        <f>IF('Support - Calculation Detail'!A2537="","",LEFT('Support - Calculation Detail'!A2537,7)&amp;"-"&amp;RIGHT('Support - Calculation Detail'!A2537,2))</f>
        <v>7030420-UT</v>
      </c>
      <c r="B2537" t="str">
        <f>IF('Support - Calculation Detail'!C2537="","",'Support - Calculation Detail'!C2537)</f>
        <v>70</v>
      </c>
      <c r="C2537" t="str">
        <f>IF('Support - Calculation Detail'!B2537="","",'Support - Calculation Detail'!B2537)</f>
        <v>N</v>
      </c>
      <c r="D2537">
        <f>IF('Support - Calculation Detail'!D2537="","",'Support - Calculation Detail'!D2537)</f>
        <v>6007750</v>
      </c>
      <c r="E2537">
        <f>IF('Support - Calculation Detail'!E2537="","",'Support - Calculation Detail'!E2537)</f>
        <v>0</v>
      </c>
      <c r="G2537">
        <f>IF('Support - Calculation Detail'!F2537="","",'Support - Calculation Detail'!F2537)</f>
        <v>6007750</v>
      </c>
      <c r="H2537">
        <f>IF('Support - Calculation Detail'!G2537="","",'Support - Calculation Detail'!G2537)</f>
        <v>1.04</v>
      </c>
      <c r="I2537">
        <f>IF('Support - Calculation Detail'!H2537="","",'Support - Calculation Detail'!H2537)</f>
        <v>6248060</v>
      </c>
      <c r="J2537">
        <f>IF('Support - Calculation Detail'!I2537="","",'Support - Calculation Detail'!I2537)</f>
        <v>0</v>
      </c>
      <c r="K2537">
        <f>IF('Support - Calculation Detail'!K2537="","",'Support - Calculation Detail'!K2537)</f>
        <v>6248060</v>
      </c>
      <c r="L2537">
        <f>IF('Support - Calculation Detail'!L2537="","",'Support - Calculation Detail'!L2537)</f>
        <v>136925</v>
      </c>
      <c r="M2537">
        <f>IF('Support - Calculation Detail'!M2537="","",'Support - Calculation Detail'!M2537)</f>
        <v>0</v>
      </c>
      <c r="N2537">
        <f>IF('Support - Calculation Detail'!N2537="","",'Support - Calculation Detail'!N2537)</f>
        <v>0</v>
      </c>
      <c r="P2537">
        <f>IF('Support - Calculation Detail'!O2537="","",'Support - Calculation Detail'!O2537)</f>
        <v>6384985</v>
      </c>
      <c r="Q2537" t="b">
        <v>1</v>
      </c>
      <c r="R2537" t="str">
        <f t="shared" si="195"/>
        <v>7030420</v>
      </c>
      <c r="S2537" t="str">
        <f t="shared" si="196"/>
        <v>7030420-UT</v>
      </c>
      <c r="T2537" t="str">
        <f t="shared" si="197"/>
        <v>7030420-UT</v>
      </c>
      <c r="U2537" t="str">
        <f t="shared" si="198"/>
        <v>3</v>
      </c>
      <c r="V2537" t="str">
        <f t="shared" si="199"/>
        <v>UT</v>
      </c>
    </row>
    <row r="2538" spans="1:22" x14ac:dyDescent="0.35">
      <c r="A2538" t="str">
        <f>IF('Support - Calculation Detail'!A2538="","",LEFT('Support - Calculation Detail'!A2538,7)&amp;"-"&amp;RIGHT('Support - Calculation Detail'!A2538,2))</f>
        <v>7030859-UT</v>
      </c>
      <c r="B2538" t="str">
        <f>IF('Support - Calculation Detail'!C2538="","",'Support - Calculation Detail'!C2538)</f>
        <v>70</v>
      </c>
      <c r="C2538" t="str">
        <f>IF('Support - Calculation Detail'!B2538="","",'Support - Calculation Detail'!B2538)</f>
        <v>N</v>
      </c>
      <c r="D2538">
        <f>IF('Support - Calculation Detail'!D2538="","",'Support - Calculation Detail'!D2538)</f>
        <v>262836</v>
      </c>
      <c r="E2538">
        <f>IF('Support - Calculation Detail'!E2538="","",'Support - Calculation Detail'!E2538)</f>
        <v>0</v>
      </c>
      <c r="G2538">
        <f>IF('Support - Calculation Detail'!F2538="","",'Support - Calculation Detail'!F2538)</f>
        <v>262836</v>
      </c>
      <c r="H2538">
        <f>IF('Support - Calculation Detail'!G2538="","",'Support - Calculation Detail'!G2538)</f>
        <v>1.04</v>
      </c>
      <c r="I2538">
        <f>IF('Support - Calculation Detail'!H2538="","",'Support - Calculation Detail'!H2538)</f>
        <v>273349</v>
      </c>
      <c r="J2538">
        <f>IF('Support - Calculation Detail'!I2538="","",'Support - Calculation Detail'!I2538)</f>
        <v>0</v>
      </c>
      <c r="K2538">
        <f>IF('Support - Calculation Detail'!K2538="","",'Support - Calculation Detail'!K2538)</f>
        <v>273349</v>
      </c>
      <c r="L2538">
        <f>IF('Support - Calculation Detail'!L2538="","",'Support - Calculation Detail'!L2538)</f>
        <v>0</v>
      </c>
      <c r="M2538">
        <f>IF('Support - Calculation Detail'!M2538="","",'Support - Calculation Detail'!M2538)</f>
        <v>0</v>
      </c>
      <c r="N2538">
        <f>IF('Support - Calculation Detail'!N2538="","",'Support - Calculation Detail'!N2538)</f>
        <v>0</v>
      </c>
      <c r="P2538">
        <f>IF('Support - Calculation Detail'!O2538="","",'Support - Calculation Detail'!O2538)</f>
        <v>273349</v>
      </c>
      <c r="Q2538" t="b">
        <v>1</v>
      </c>
      <c r="R2538" t="str">
        <f t="shared" si="195"/>
        <v>7030859</v>
      </c>
      <c r="S2538" t="str">
        <f t="shared" si="196"/>
        <v>7030859-UT</v>
      </c>
      <c r="T2538" t="str">
        <f t="shared" si="197"/>
        <v>7030859-UT</v>
      </c>
      <c r="U2538" t="str">
        <f t="shared" si="198"/>
        <v>3</v>
      </c>
      <c r="V2538" t="str">
        <f t="shared" si="199"/>
        <v>UT</v>
      </c>
    </row>
    <row r="2539" spans="1:22" x14ac:dyDescent="0.35">
      <c r="A2539" t="str">
        <f>IF('Support - Calculation Detail'!A2539="","",LEFT('Support - Calculation Detail'!A2539,7)&amp;"-"&amp;RIGHT('Support - Calculation Detail'!A2539,2))</f>
        <v>7061183-UT</v>
      </c>
      <c r="B2539" t="str">
        <f>IF('Support - Calculation Detail'!C2539="","",'Support - Calculation Detail'!C2539)</f>
        <v>70</v>
      </c>
      <c r="C2539" t="str">
        <f>IF('Support - Calculation Detail'!B2539="","",'Support - Calculation Detail'!B2539)</f>
        <v>N</v>
      </c>
      <c r="D2539">
        <f>IF('Support - Calculation Detail'!D2539="","",'Support - Calculation Detail'!D2539)</f>
        <v>167911</v>
      </c>
      <c r="E2539">
        <f>IF('Support - Calculation Detail'!E2539="","",'Support - Calculation Detail'!E2539)</f>
        <v>0</v>
      </c>
      <c r="G2539">
        <f>IF('Support - Calculation Detail'!F2539="","",'Support - Calculation Detail'!F2539)</f>
        <v>167911</v>
      </c>
      <c r="H2539">
        <f>IF('Support - Calculation Detail'!G2539="","",'Support - Calculation Detail'!G2539)</f>
        <v>1.04</v>
      </c>
      <c r="I2539">
        <f>IF('Support - Calculation Detail'!H2539="","",'Support - Calculation Detail'!H2539)</f>
        <v>174627</v>
      </c>
      <c r="J2539">
        <f>IF('Support - Calculation Detail'!I2539="","",'Support - Calculation Detail'!I2539)</f>
        <v>0</v>
      </c>
      <c r="K2539">
        <f>IF('Support - Calculation Detail'!K2539="","",'Support - Calculation Detail'!K2539)</f>
        <v>174627</v>
      </c>
      <c r="L2539">
        <f>IF('Support - Calculation Detail'!L2539="","",'Support - Calculation Detail'!L2539)</f>
        <v>0</v>
      </c>
      <c r="M2539">
        <f>IF('Support - Calculation Detail'!M2539="","",'Support - Calculation Detail'!M2539)</f>
        <v>0</v>
      </c>
      <c r="N2539">
        <f>IF('Support - Calculation Detail'!N2539="","",'Support - Calculation Detail'!N2539)</f>
        <v>0</v>
      </c>
      <c r="P2539">
        <f>IF('Support - Calculation Detail'!O2539="","",'Support - Calculation Detail'!O2539)</f>
        <v>174627</v>
      </c>
      <c r="Q2539" t="b">
        <v>1</v>
      </c>
      <c r="R2539" t="str">
        <f t="shared" si="195"/>
        <v>7061183</v>
      </c>
      <c r="S2539" t="str">
        <f t="shared" si="196"/>
        <v>7061183-UT</v>
      </c>
      <c r="T2539" t="str">
        <f t="shared" si="197"/>
        <v>7061183-UT</v>
      </c>
      <c r="U2539" t="str">
        <f t="shared" si="198"/>
        <v>6</v>
      </c>
      <c r="V2539" t="str">
        <f t="shared" si="199"/>
        <v>UT</v>
      </c>
    </row>
    <row r="2540" spans="1:22" x14ac:dyDescent="0.35">
      <c r="A2540" t="str">
        <f>IF('Support - Calculation Detail'!A2540="","",LEFT('Support - Calculation Detail'!A2540,7)&amp;"-"&amp;RIGHT('Support - Calculation Detail'!A2540,2))</f>
        <v>7046995-SO</v>
      </c>
      <c r="B2540" t="str">
        <f>IF('Support - Calculation Detail'!C2540="","",'Support - Calculation Detail'!C2540)</f>
        <v>70</v>
      </c>
      <c r="C2540" t="str">
        <f>IF('Support - Calculation Detail'!B2540="","",'Support - Calculation Detail'!B2540)</f>
        <v>N</v>
      </c>
      <c r="D2540">
        <f>IF('Support - Calculation Detail'!D2540="","",'Support - Calculation Detail'!D2540)</f>
        <v>6297616</v>
      </c>
      <c r="E2540">
        <f>IF('Support - Calculation Detail'!E2540="","",'Support - Calculation Detail'!E2540)</f>
        <v>0</v>
      </c>
      <c r="G2540">
        <f>IF('Support - Calculation Detail'!F2540="","",'Support - Calculation Detail'!F2540)</f>
        <v>6297616</v>
      </c>
      <c r="H2540">
        <f>IF('Support - Calculation Detail'!G2540="","",'Support - Calculation Detail'!G2540)</f>
        <v>1.04</v>
      </c>
      <c r="I2540">
        <f>IF('Support - Calculation Detail'!H2540="","",'Support - Calculation Detail'!H2540)</f>
        <v>6549521</v>
      </c>
      <c r="J2540">
        <f>IF('Support - Calculation Detail'!I2540="","",'Support - Calculation Detail'!I2540)</f>
        <v>0</v>
      </c>
      <c r="K2540">
        <f>IF('Support - Calculation Detail'!K2540="","",'Support - Calculation Detail'!K2540)</f>
        <v>6549521</v>
      </c>
      <c r="L2540">
        <f>IF('Support - Calculation Detail'!L2540="","",'Support - Calculation Detail'!L2540)</f>
        <v>0</v>
      </c>
      <c r="M2540">
        <f>IF('Support - Calculation Detail'!M2540="","",'Support - Calculation Detail'!M2540)</f>
        <v>0</v>
      </c>
      <c r="N2540">
        <f>IF('Support - Calculation Detail'!N2540="","",'Support - Calculation Detail'!N2540)</f>
        <v>0</v>
      </c>
      <c r="P2540">
        <f>IF('Support - Calculation Detail'!O2540="","",'Support - Calculation Detail'!O2540)</f>
        <v>6549521</v>
      </c>
      <c r="Q2540" t="b">
        <v>1</v>
      </c>
      <c r="R2540" t="str">
        <f t="shared" si="195"/>
        <v>7046995</v>
      </c>
      <c r="S2540" t="str">
        <f t="shared" si="196"/>
        <v>7046995-SO</v>
      </c>
      <c r="T2540" t="str">
        <f t="shared" si="197"/>
        <v>7046995-SO</v>
      </c>
      <c r="U2540" t="str">
        <f t="shared" si="198"/>
        <v>4</v>
      </c>
      <c r="V2540" t="str">
        <f t="shared" si="199"/>
        <v>SO</v>
      </c>
    </row>
    <row r="2541" spans="1:22" x14ac:dyDescent="0.35">
      <c r="A2541" t="str">
        <f>IF('Support - Calculation Detail'!A2541="","",LEFT('Support - Calculation Detail'!A2541,7)&amp;"-"&amp;RIGHT('Support - Calculation Detail'!A2541,2))</f>
        <v>7110000-UT</v>
      </c>
      <c r="B2541" t="str">
        <f>IF('Support - Calculation Detail'!C2541="","",'Support - Calculation Detail'!C2541)</f>
        <v>71</v>
      </c>
      <c r="C2541" t="str">
        <f>IF('Support - Calculation Detail'!B2541="","",'Support - Calculation Detail'!B2541)</f>
        <v>N</v>
      </c>
      <c r="D2541">
        <f>IF('Support - Calculation Detail'!D2541="","",'Support - Calculation Detail'!D2541)</f>
        <v>65630865</v>
      </c>
      <c r="E2541">
        <f>IF('Support - Calculation Detail'!E2541="","",'Support - Calculation Detail'!E2541)</f>
        <v>0</v>
      </c>
      <c r="G2541">
        <f>IF('Support - Calculation Detail'!F2541="","",'Support - Calculation Detail'!F2541)</f>
        <v>65630865</v>
      </c>
      <c r="H2541">
        <f>IF('Support - Calculation Detail'!G2541="","",'Support - Calculation Detail'!G2541)</f>
        <v>1.04</v>
      </c>
      <c r="I2541">
        <f>IF('Support - Calculation Detail'!H2541="","",'Support - Calculation Detail'!H2541)</f>
        <v>68256100</v>
      </c>
      <c r="J2541">
        <f>IF('Support - Calculation Detail'!I2541="","",'Support - Calculation Detail'!I2541)</f>
        <v>0</v>
      </c>
      <c r="K2541">
        <f>IF('Support - Calculation Detail'!K2541="","",'Support - Calculation Detail'!K2541)</f>
        <v>68256100</v>
      </c>
      <c r="L2541">
        <f>IF('Support - Calculation Detail'!L2541="","",'Support - Calculation Detail'!L2541)</f>
        <v>4551779</v>
      </c>
      <c r="M2541">
        <f>IF('Support - Calculation Detail'!M2541="","",'Support - Calculation Detail'!M2541)</f>
        <v>3673364</v>
      </c>
      <c r="N2541">
        <f>IF('Support - Calculation Detail'!N2541="","",'Support - Calculation Detail'!N2541)</f>
        <v>3904592.5128427004</v>
      </c>
      <c r="P2541">
        <f>IF('Support - Calculation Detail'!O2541="","",'Support - Calculation Detail'!O2541)</f>
        <v>80385835.5128427</v>
      </c>
      <c r="Q2541" t="b">
        <v>1</v>
      </c>
      <c r="R2541" t="str">
        <f t="shared" si="195"/>
        <v>7110000</v>
      </c>
      <c r="S2541" t="str">
        <f t="shared" si="196"/>
        <v>7110000-UT</v>
      </c>
      <c r="T2541" t="str">
        <f t="shared" si="197"/>
        <v>7110000-UT</v>
      </c>
      <c r="U2541" t="str">
        <f t="shared" si="198"/>
        <v>1</v>
      </c>
      <c r="V2541" t="str">
        <f t="shared" si="199"/>
        <v>UT</v>
      </c>
    </row>
    <row r="2542" spans="1:22" x14ac:dyDescent="0.35">
      <c r="A2542" t="str">
        <f>IF('Support - Calculation Detail'!A2542="","",LEFT('Support - Calculation Detail'!A2542,7)&amp;"-"&amp;RIGHT('Support - Calculation Detail'!A2542,2))</f>
        <v>7120001-FT</v>
      </c>
      <c r="B2542" t="str">
        <f>IF('Support - Calculation Detail'!C2542="","",'Support - Calculation Detail'!C2542)</f>
        <v>71</v>
      </c>
      <c r="C2542" t="str">
        <f>IF('Support - Calculation Detail'!B2542="","",'Support - Calculation Detail'!B2542)</f>
        <v>N</v>
      </c>
      <c r="D2542">
        <f>IF('Support - Calculation Detail'!D2542="","",'Support - Calculation Detail'!D2542)</f>
        <v>2293429</v>
      </c>
      <c r="E2542">
        <f>IF('Support - Calculation Detail'!E2542="","",'Support - Calculation Detail'!E2542)</f>
        <v>-2293429</v>
      </c>
      <c r="G2542">
        <f>IF('Support - Calculation Detail'!F2542="","",'Support - Calculation Detail'!F2542)</f>
        <v>0</v>
      </c>
      <c r="H2542">
        <f>IF('Support - Calculation Detail'!G2542="","",'Support - Calculation Detail'!G2542)</f>
        <v>1.04</v>
      </c>
      <c r="I2542">
        <f>IF('Support - Calculation Detail'!H2542="","",'Support - Calculation Detail'!H2542)</f>
        <v>0</v>
      </c>
      <c r="J2542">
        <f>IF('Support - Calculation Detail'!I2542="","",'Support - Calculation Detail'!I2542)</f>
        <v>0</v>
      </c>
      <c r="K2542">
        <f>IF('Support - Calculation Detail'!K2542="","",'Support - Calculation Detail'!K2542)</f>
        <v>0</v>
      </c>
      <c r="L2542">
        <f>IF('Support - Calculation Detail'!L2542="","",'Support - Calculation Detail'!L2542)</f>
        <v>0</v>
      </c>
      <c r="M2542">
        <f>IF('Support - Calculation Detail'!M2542="","",'Support - Calculation Detail'!M2542)</f>
        <v>0</v>
      </c>
      <c r="N2542">
        <f>IF('Support - Calculation Detail'!N2542="","",'Support - Calculation Detail'!N2542)</f>
        <v>0</v>
      </c>
      <c r="P2542">
        <f>IF('Support - Calculation Detail'!O2542="","",'Support - Calculation Detail'!O2542)</f>
        <v>0</v>
      </c>
      <c r="Q2542" t="b">
        <v>1</v>
      </c>
      <c r="R2542" t="str">
        <f t="shared" si="195"/>
        <v>7120001</v>
      </c>
      <c r="S2542" t="str">
        <f t="shared" si="196"/>
        <v>7120001-FT</v>
      </c>
      <c r="T2542" t="str">
        <f t="shared" si="197"/>
        <v>7120001-FT</v>
      </c>
      <c r="U2542" t="str">
        <f t="shared" si="198"/>
        <v>2</v>
      </c>
      <c r="V2542" t="str">
        <f t="shared" si="199"/>
        <v>FT</v>
      </c>
    </row>
    <row r="2543" spans="1:22" x14ac:dyDescent="0.35">
      <c r="A2543" t="str">
        <f>IF('Support - Calculation Detail'!A2543="","",LEFT('Support - Calculation Detail'!A2543,7)&amp;"-"&amp;RIGHT('Support - Calculation Detail'!A2543,2))</f>
        <v>7120001-TF</v>
      </c>
      <c r="B2543" t="str">
        <f>IF('Support - Calculation Detail'!C2543="","",'Support - Calculation Detail'!C2543)</f>
        <v>71</v>
      </c>
      <c r="C2543" t="str">
        <f>IF('Support - Calculation Detail'!B2543="","",'Support - Calculation Detail'!B2543)</f>
        <v>N</v>
      </c>
      <c r="D2543">
        <f>IF('Support - Calculation Detail'!D2543="","",'Support - Calculation Detail'!D2543)</f>
        <v>0</v>
      </c>
      <c r="E2543">
        <f>IF('Support - Calculation Detail'!E2543="","",'Support - Calculation Detail'!E2543)</f>
        <v>1551342</v>
      </c>
      <c r="G2543">
        <f>IF('Support - Calculation Detail'!F2543="","",'Support - Calculation Detail'!F2543)</f>
        <v>1551342</v>
      </c>
      <c r="H2543">
        <f>IF('Support - Calculation Detail'!G2543="","",'Support - Calculation Detail'!G2543)</f>
        <v>1.04</v>
      </c>
      <c r="I2543">
        <f>IF('Support - Calculation Detail'!H2543="","",'Support - Calculation Detail'!H2543)</f>
        <v>1613396</v>
      </c>
      <c r="J2543">
        <f>IF('Support - Calculation Detail'!I2543="","",'Support - Calculation Detail'!I2543)</f>
        <v>0</v>
      </c>
      <c r="K2543">
        <f>IF('Support - Calculation Detail'!K2543="","",'Support - Calculation Detail'!K2543)</f>
        <v>1613396</v>
      </c>
      <c r="L2543">
        <f>IF('Support - Calculation Detail'!L2543="","",'Support - Calculation Detail'!L2543)</f>
        <v>0</v>
      </c>
      <c r="M2543">
        <f>IF('Support - Calculation Detail'!M2543="","",'Support - Calculation Detail'!M2543)</f>
        <v>0</v>
      </c>
      <c r="N2543">
        <f>IF('Support - Calculation Detail'!N2543="","",'Support - Calculation Detail'!N2543)</f>
        <v>0</v>
      </c>
      <c r="P2543">
        <f>IF('Support - Calculation Detail'!O2543="","",'Support - Calculation Detail'!O2543)</f>
        <v>1613396</v>
      </c>
      <c r="Q2543" t="b">
        <v>1</v>
      </c>
      <c r="R2543" t="str">
        <f t="shared" si="195"/>
        <v>7120001</v>
      </c>
      <c r="S2543" t="str">
        <f t="shared" si="196"/>
        <v>7120001-TF</v>
      </c>
      <c r="T2543" t="str">
        <f t="shared" si="197"/>
        <v>7120001-TF</v>
      </c>
      <c r="U2543" t="str">
        <f t="shared" si="198"/>
        <v>2</v>
      </c>
      <c r="V2543" t="str">
        <f t="shared" si="199"/>
        <v>TF</v>
      </c>
    </row>
    <row r="2544" spans="1:22" x14ac:dyDescent="0.35">
      <c r="A2544" t="str">
        <f>IF('Support - Calculation Detail'!A2544="","",LEFT('Support - Calculation Detail'!A2544,7)&amp;"-"&amp;RIGHT('Support - Calculation Detail'!A2544,2))</f>
        <v>7120001-UT</v>
      </c>
      <c r="B2544" t="str">
        <f>IF('Support - Calculation Detail'!C2544="","",'Support - Calculation Detail'!C2544)</f>
        <v>71</v>
      </c>
      <c r="C2544" t="str">
        <f>IF('Support - Calculation Detail'!B2544="","",'Support - Calculation Detail'!B2544)</f>
        <v>N</v>
      </c>
      <c r="D2544">
        <f>IF('Support - Calculation Detail'!D2544="","",'Support - Calculation Detail'!D2544)</f>
        <v>94072</v>
      </c>
      <c r="E2544">
        <f>IF('Support - Calculation Detail'!E2544="","",'Support - Calculation Detail'!E2544)</f>
        <v>0</v>
      </c>
      <c r="G2544">
        <f>IF('Support - Calculation Detail'!F2544="","",'Support - Calculation Detail'!F2544)</f>
        <v>94072</v>
      </c>
      <c r="H2544">
        <f>IF('Support - Calculation Detail'!G2544="","",'Support - Calculation Detail'!G2544)</f>
        <v>1.04</v>
      </c>
      <c r="I2544">
        <f>IF('Support - Calculation Detail'!H2544="","",'Support - Calculation Detail'!H2544)</f>
        <v>97835</v>
      </c>
      <c r="J2544">
        <f>IF('Support - Calculation Detail'!I2544="","",'Support - Calculation Detail'!I2544)</f>
        <v>0</v>
      </c>
      <c r="K2544">
        <f>IF('Support - Calculation Detail'!K2544="","",'Support - Calculation Detail'!K2544)</f>
        <v>97835</v>
      </c>
      <c r="L2544">
        <f>IF('Support - Calculation Detail'!L2544="","",'Support - Calculation Detail'!L2544)</f>
        <v>0</v>
      </c>
      <c r="M2544">
        <f>IF('Support - Calculation Detail'!M2544="","",'Support - Calculation Detail'!M2544)</f>
        <v>0</v>
      </c>
      <c r="N2544">
        <f>IF('Support - Calculation Detail'!N2544="","",'Support - Calculation Detail'!N2544)</f>
        <v>0</v>
      </c>
      <c r="P2544">
        <f>IF('Support - Calculation Detail'!O2544="","",'Support - Calculation Detail'!O2544)</f>
        <v>97835</v>
      </c>
      <c r="Q2544" t="b">
        <v>1</v>
      </c>
      <c r="R2544" t="str">
        <f t="shared" si="195"/>
        <v>7120001</v>
      </c>
      <c r="S2544" t="str">
        <f t="shared" si="196"/>
        <v>7120001-UT</v>
      </c>
      <c r="T2544" t="str">
        <f t="shared" si="197"/>
        <v>7120001-UT</v>
      </c>
      <c r="U2544" t="str">
        <f t="shared" si="198"/>
        <v>2</v>
      </c>
      <c r="V2544" t="str">
        <f t="shared" si="199"/>
        <v>UT</v>
      </c>
    </row>
    <row r="2545" spans="1:22" x14ac:dyDescent="0.35">
      <c r="A2545" t="str">
        <f>IF('Support - Calculation Detail'!A2545="","",LEFT('Support - Calculation Detail'!A2545,7)&amp;"-"&amp;RIGHT('Support - Calculation Detail'!A2545,2))</f>
        <v>7120002-FT</v>
      </c>
      <c r="B2545" t="str">
        <f>IF('Support - Calculation Detail'!C2545="","",'Support - Calculation Detail'!C2545)</f>
        <v>71</v>
      </c>
      <c r="C2545" t="str">
        <f>IF('Support - Calculation Detail'!B2545="","",'Support - Calculation Detail'!B2545)</f>
        <v>N</v>
      </c>
      <c r="D2545">
        <f>IF('Support - Calculation Detail'!D2545="","",'Support - Calculation Detail'!D2545)</f>
        <v>9124653</v>
      </c>
      <c r="E2545">
        <f>IF('Support - Calculation Detail'!E2545="","",'Support - Calculation Detail'!E2545)</f>
        <v>0</v>
      </c>
      <c r="G2545">
        <f>IF('Support - Calculation Detail'!F2545="","",'Support - Calculation Detail'!F2545)</f>
        <v>9124653</v>
      </c>
      <c r="H2545">
        <f>IF('Support - Calculation Detail'!G2545="","",'Support - Calculation Detail'!G2545)</f>
        <v>1.04</v>
      </c>
      <c r="I2545">
        <f>IF('Support - Calculation Detail'!H2545="","",'Support - Calculation Detail'!H2545)</f>
        <v>9489639</v>
      </c>
      <c r="J2545">
        <f>IF('Support - Calculation Detail'!I2545="","",'Support - Calculation Detail'!I2545)</f>
        <v>0</v>
      </c>
      <c r="K2545">
        <f>IF('Support - Calculation Detail'!K2545="","",'Support - Calculation Detail'!K2545)</f>
        <v>9489639</v>
      </c>
      <c r="L2545">
        <f>IF('Support - Calculation Detail'!L2545="","",'Support - Calculation Detail'!L2545)</f>
        <v>0</v>
      </c>
      <c r="M2545">
        <f>IF('Support - Calculation Detail'!M2545="","",'Support - Calculation Detail'!M2545)</f>
        <v>0</v>
      </c>
      <c r="N2545">
        <f>IF('Support - Calculation Detail'!N2545="","",'Support - Calculation Detail'!N2545)</f>
        <v>0</v>
      </c>
      <c r="P2545">
        <f>IF('Support - Calculation Detail'!O2545="","",'Support - Calculation Detail'!O2545)</f>
        <v>9489639</v>
      </c>
      <c r="Q2545" t="b">
        <v>1</v>
      </c>
      <c r="R2545" t="str">
        <f t="shared" si="195"/>
        <v>7120002</v>
      </c>
      <c r="S2545" t="str">
        <f t="shared" si="196"/>
        <v>7120002-FT</v>
      </c>
      <c r="T2545" t="str">
        <f t="shared" si="197"/>
        <v>7120002-FT</v>
      </c>
      <c r="U2545" t="str">
        <f t="shared" si="198"/>
        <v>2</v>
      </c>
      <c r="V2545" t="str">
        <f t="shared" si="199"/>
        <v>FT</v>
      </c>
    </row>
    <row r="2546" spans="1:22" x14ac:dyDescent="0.35">
      <c r="A2546" t="str">
        <f>IF('Support - Calculation Detail'!A2546="","",LEFT('Support - Calculation Detail'!A2546,7)&amp;"-"&amp;RIGHT('Support - Calculation Detail'!A2546,2))</f>
        <v>7120002-UT</v>
      </c>
      <c r="B2546" t="str">
        <f>IF('Support - Calculation Detail'!C2546="","",'Support - Calculation Detail'!C2546)</f>
        <v>71</v>
      </c>
      <c r="C2546" t="str">
        <f>IF('Support - Calculation Detail'!B2546="","",'Support - Calculation Detail'!B2546)</f>
        <v>N</v>
      </c>
      <c r="D2546">
        <f>IF('Support - Calculation Detail'!D2546="","",'Support - Calculation Detail'!D2546)</f>
        <v>563493</v>
      </c>
      <c r="E2546">
        <f>IF('Support - Calculation Detail'!E2546="","",'Support - Calculation Detail'!E2546)</f>
        <v>0</v>
      </c>
      <c r="G2546">
        <f>IF('Support - Calculation Detail'!F2546="","",'Support - Calculation Detail'!F2546)</f>
        <v>563493</v>
      </c>
      <c r="H2546">
        <f>IF('Support - Calculation Detail'!G2546="","",'Support - Calculation Detail'!G2546)</f>
        <v>1.04</v>
      </c>
      <c r="I2546">
        <f>IF('Support - Calculation Detail'!H2546="","",'Support - Calculation Detail'!H2546)</f>
        <v>586033</v>
      </c>
      <c r="J2546">
        <f>IF('Support - Calculation Detail'!I2546="","",'Support - Calculation Detail'!I2546)</f>
        <v>0</v>
      </c>
      <c r="K2546">
        <f>IF('Support - Calculation Detail'!K2546="","",'Support - Calculation Detail'!K2546)</f>
        <v>586033</v>
      </c>
      <c r="L2546">
        <f>IF('Support - Calculation Detail'!L2546="","",'Support - Calculation Detail'!L2546)</f>
        <v>0</v>
      </c>
      <c r="M2546">
        <f>IF('Support - Calculation Detail'!M2546="","",'Support - Calculation Detail'!M2546)</f>
        <v>0</v>
      </c>
      <c r="N2546">
        <f>IF('Support - Calculation Detail'!N2546="","",'Support - Calculation Detail'!N2546)</f>
        <v>0</v>
      </c>
      <c r="P2546">
        <f>IF('Support - Calculation Detail'!O2546="","",'Support - Calculation Detail'!O2546)</f>
        <v>586033</v>
      </c>
      <c r="Q2546" t="b">
        <v>1</v>
      </c>
      <c r="R2546" t="str">
        <f t="shared" si="195"/>
        <v>7120002</v>
      </c>
      <c r="S2546" t="str">
        <f t="shared" si="196"/>
        <v>7120002-UT</v>
      </c>
      <c r="T2546" t="str">
        <f t="shared" si="197"/>
        <v>7120002-UT</v>
      </c>
      <c r="U2546" t="str">
        <f t="shared" si="198"/>
        <v>2</v>
      </c>
      <c r="V2546" t="str">
        <f t="shared" si="199"/>
        <v>UT</v>
      </c>
    </row>
    <row r="2547" spans="1:22" x14ac:dyDescent="0.35">
      <c r="A2547" t="str">
        <f>IF('Support - Calculation Detail'!A2547="","",LEFT('Support - Calculation Detail'!A2547,7)&amp;"-"&amp;RIGHT('Support - Calculation Detail'!A2547,2))</f>
        <v>7120003-UT</v>
      </c>
      <c r="B2547" t="str">
        <f>IF('Support - Calculation Detail'!C2547="","",'Support - Calculation Detail'!C2547)</f>
        <v>71</v>
      </c>
      <c r="C2547" t="str">
        <f>IF('Support - Calculation Detail'!B2547="","",'Support - Calculation Detail'!B2547)</f>
        <v>N</v>
      </c>
      <c r="D2547">
        <f>IF('Support - Calculation Detail'!D2547="","",'Support - Calculation Detail'!D2547)</f>
        <v>127199</v>
      </c>
      <c r="E2547">
        <f>IF('Support - Calculation Detail'!E2547="","",'Support - Calculation Detail'!E2547)</f>
        <v>0</v>
      </c>
      <c r="G2547">
        <f>IF('Support - Calculation Detail'!F2547="","",'Support - Calculation Detail'!F2547)</f>
        <v>127199</v>
      </c>
      <c r="H2547">
        <f>IF('Support - Calculation Detail'!G2547="","",'Support - Calculation Detail'!G2547)</f>
        <v>1.04</v>
      </c>
      <c r="I2547">
        <f>IF('Support - Calculation Detail'!H2547="","",'Support - Calculation Detail'!H2547)</f>
        <v>132287</v>
      </c>
      <c r="J2547">
        <f>IF('Support - Calculation Detail'!I2547="","",'Support - Calculation Detail'!I2547)</f>
        <v>0</v>
      </c>
      <c r="K2547">
        <f>IF('Support - Calculation Detail'!K2547="","",'Support - Calculation Detail'!K2547)</f>
        <v>132287</v>
      </c>
      <c r="L2547">
        <f>IF('Support - Calculation Detail'!L2547="","",'Support - Calculation Detail'!L2547)</f>
        <v>0</v>
      </c>
      <c r="M2547">
        <f>IF('Support - Calculation Detail'!M2547="","",'Support - Calculation Detail'!M2547)</f>
        <v>0</v>
      </c>
      <c r="N2547">
        <f>IF('Support - Calculation Detail'!N2547="","",'Support - Calculation Detail'!N2547)</f>
        <v>0</v>
      </c>
      <c r="P2547">
        <f>IF('Support - Calculation Detail'!O2547="","",'Support - Calculation Detail'!O2547)</f>
        <v>132287</v>
      </c>
      <c r="Q2547" t="b">
        <v>1</v>
      </c>
      <c r="R2547" t="str">
        <f t="shared" si="195"/>
        <v>7120003</v>
      </c>
      <c r="S2547" t="str">
        <f t="shared" si="196"/>
        <v>7120003-UT</v>
      </c>
      <c r="T2547" t="str">
        <f t="shared" si="197"/>
        <v>7120003-UT</v>
      </c>
      <c r="U2547" t="str">
        <f t="shared" si="198"/>
        <v>2</v>
      </c>
      <c r="V2547" t="str">
        <f t="shared" si="199"/>
        <v>UT</v>
      </c>
    </row>
    <row r="2548" spans="1:22" x14ac:dyDescent="0.35">
      <c r="A2548" t="str">
        <f>IF('Support - Calculation Detail'!A2548="","",LEFT('Support - Calculation Detail'!A2548,7)&amp;"-"&amp;RIGHT('Support - Calculation Detail'!A2548,2))</f>
        <v>7120004-UT</v>
      </c>
      <c r="B2548" t="str">
        <f>IF('Support - Calculation Detail'!C2548="","",'Support - Calculation Detail'!C2548)</f>
        <v>71</v>
      </c>
      <c r="C2548" t="str">
        <f>IF('Support - Calculation Detail'!B2548="","",'Support - Calculation Detail'!B2548)</f>
        <v>N</v>
      </c>
      <c r="D2548">
        <f>IF('Support - Calculation Detail'!D2548="","",'Support - Calculation Detail'!D2548)</f>
        <v>62184</v>
      </c>
      <c r="E2548">
        <f>IF('Support - Calculation Detail'!E2548="","",'Support - Calculation Detail'!E2548)</f>
        <v>0</v>
      </c>
      <c r="G2548">
        <f>IF('Support - Calculation Detail'!F2548="","",'Support - Calculation Detail'!F2548)</f>
        <v>62184</v>
      </c>
      <c r="H2548">
        <f>IF('Support - Calculation Detail'!G2548="","",'Support - Calculation Detail'!G2548)</f>
        <v>1.04</v>
      </c>
      <c r="I2548">
        <f>IF('Support - Calculation Detail'!H2548="","",'Support - Calculation Detail'!H2548)</f>
        <v>64671</v>
      </c>
      <c r="J2548">
        <f>IF('Support - Calculation Detail'!I2548="","",'Support - Calculation Detail'!I2548)</f>
        <v>0</v>
      </c>
      <c r="K2548">
        <f>IF('Support - Calculation Detail'!K2548="","",'Support - Calculation Detail'!K2548)</f>
        <v>64671</v>
      </c>
      <c r="L2548">
        <f>IF('Support - Calculation Detail'!L2548="","",'Support - Calculation Detail'!L2548)</f>
        <v>0</v>
      </c>
      <c r="M2548">
        <f>IF('Support - Calculation Detail'!M2548="","",'Support - Calculation Detail'!M2548)</f>
        <v>0</v>
      </c>
      <c r="N2548">
        <f>IF('Support - Calculation Detail'!N2548="","",'Support - Calculation Detail'!N2548)</f>
        <v>0</v>
      </c>
      <c r="P2548">
        <f>IF('Support - Calculation Detail'!O2548="","",'Support - Calculation Detail'!O2548)</f>
        <v>64671</v>
      </c>
      <c r="Q2548" t="b">
        <v>1</v>
      </c>
      <c r="R2548" t="str">
        <f t="shared" si="195"/>
        <v>7120004</v>
      </c>
      <c r="S2548" t="str">
        <f t="shared" si="196"/>
        <v>7120004-UT</v>
      </c>
      <c r="T2548" t="str">
        <f t="shared" si="197"/>
        <v>7120004-UT</v>
      </c>
      <c r="U2548" t="str">
        <f t="shared" si="198"/>
        <v>2</v>
      </c>
      <c r="V2548" t="str">
        <f t="shared" si="199"/>
        <v>UT</v>
      </c>
    </row>
    <row r="2549" spans="1:22" x14ac:dyDescent="0.35">
      <c r="A2549" t="str">
        <f>IF('Support - Calculation Detail'!A2549="","",LEFT('Support - Calculation Detail'!A2549,7)&amp;"-"&amp;RIGHT('Support - Calculation Detail'!A2549,2))</f>
        <v>7120005-UT</v>
      </c>
      <c r="B2549" t="str">
        <f>IF('Support - Calculation Detail'!C2549="","",'Support - Calculation Detail'!C2549)</f>
        <v>71</v>
      </c>
      <c r="C2549" t="str">
        <f>IF('Support - Calculation Detail'!B2549="","",'Support - Calculation Detail'!B2549)</f>
        <v>N</v>
      </c>
      <c r="D2549">
        <f>IF('Support - Calculation Detail'!D2549="","",'Support - Calculation Detail'!D2549)</f>
        <v>146180</v>
      </c>
      <c r="E2549">
        <f>IF('Support - Calculation Detail'!E2549="","",'Support - Calculation Detail'!E2549)</f>
        <v>0</v>
      </c>
      <c r="G2549">
        <f>IF('Support - Calculation Detail'!F2549="","",'Support - Calculation Detail'!F2549)</f>
        <v>146180</v>
      </c>
      <c r="H2549">
        <f>IF('Support - Calculation Detail'!G2549="","",'Support - Calculation Detail'!G2549)</f>
        <v>1.04</v>
      </c>
      <c r="I2549">
        <f>IF('Support - Calculation Detail'!H2549="","",'Support - Calculation Detail'!H2549)</f>
        <v>152027</v>
      </c>
      <c r="J2549">
        <f>IF('Support - Calculation Detail'!I2549="","",'Support - Calculation Detail'!I2549)</f>
        <v>0</v>
      </c>
      <c r="K2549">
        <f>IF('Support - Calculation Detail'!K2549="","",'Support - Calculation Detail'!K2549)</f>
        <v>152027</v>
      </c>
      <c r="L2549">
        <f>IF('Support - Calculation Detail'!L2549="","",'Support - Calculation Detail'!L2549)</f>
        <v>0</v>
      </c>
      <c r="M2549">
        <f>IF('Support - Calculation Detail'!M2549="","",'Support - Calculation Detail'!M2549)</f>
        <v>0</v>
      </c>
      <c r="N2549">
        <f>IF('Support - Calculation Detail'!N2549="","",'Support - Calculation Detail'!N2549)</f>
        <v>0</v>
      </c>
      <c r="P2549">
        <f>IF('Support - Calculation Detail'!O2549="","",'Support - Calculation Detail'!O2549)</f>
        <v>152027</v>
      </c>
      <c r="Q2549" t="b">
        <v>1</v>
      </c>
      <c r="R2549" t="str">
        <f t="shared" si="195"/>
        <v>7120005</v>
      </c>
      <c r="S2549" t="str">
        <f t="shared" si="196"/>
        <v>7120005-UT</v>
      </c>
      <c r="T2549" t="str">
        <f t="shared" si="197"/>
        <v>7120005-UT</v>
      </c>
      <c r="U2549" t="str">
        <f t="shared" si="198"/>
        <v>2</v>
      </c>
      <c r="V2549" t="str">
        <f t="shared" si="199"/>
        <v>UT</v>
      </c>
    </row>
    <row r="2550" spans="1:22" x14ac:dyDescent="0.35">
      <c r="A2550" t="str">
        <f>IF('Support - Calculation Detail'!A2550="","",LEFT('Support - Calculation Detail'!A2550,7)&amp;"-"&amp;RIGHT('Support - Calculation Detail'!A2550,2))</f>
        <v>7120006-FT</v>
      </c>
      <c r="B2550" t="str">
        <f>IF('Support - Calculation Detail'!C2550="","",'Support - Calculation Detail'!C2550)</f>
        <v>71</v>
      </c>
      <c r="C2550" t="str">
        <f>IF('Support - Calculation Detail'!B2550="","",'Support - Calculation Detail'!B2550)</f>
        <v>N</v>
      </c>
      <c r="D2550">
        <f>IF('Support - Calculation Detail'!D2550="","",'Support - Calculation Detail'!D2550)</f>
        <v>1300197</v>
      </c>
      <c r="E2550">
        <f>IF('Support - Calculation Detail'!E2550="","",'Support - Calculation Detail'!E2550)</f>
        <v>0</v>
      </c>
      <c r="G2550">
        <f>IF('Support - Calculation Detail'!F2550="","",'Support - Calculation Detail'!F2550)</f>
        <v>1300197</v>
      </c>
      <c r="H2550">
        <f>IF('Support - Calculation Detail'!G2550="","",'Support - Calculation Detail'!G2550)</f>
        <v>1.04</v>
      </c>
      <c r="I2550">
        <f>IF('Support - Calculation Detail'!H2550="","",'Support - Calculation Detail'!H2550)</f>
        <v>1352205</v>
      </c>
      <c r="J2550">
        <f>IF('Support - Calculation Detail'!I2550="","",'Support - Calculation Detail'!I2550)</f>
        <v>0</v>
      </c>
      <c r="K2550">
        <f>IF('Support - Calculation Detail'!K2550="","",'Support - Calculation Detail'!K2550)</f>
        <v>1352205</v>
      </c>
      <c r="L2550">
        <f>IF('Support - Calculation Detail'!L2550="","",'Support - Calculation Detail'!L2550)</f>
        <v>0</v>
      </c>
      <c r="M2550">
        <f>IF('Support - Calculation Detail'!M2550="","",'Support - Calculation Detail'!M2550)</f>
        <v>0</v>
      </c>
      <c r="N2550">
        <f>IF('Support - Calculation Detail'!N2550="","",'Support - Calculation Detail'!N2550)</f>
        <v>0</v>
      </c>
      <c r="P2550">
        <f>IF('Support - Calculation Detail'!O2550="","",'Support - Calculation Detail'!O2550)</f>
        <v>1352205</v>
      </c>
      <c r="Q2550" t="b">
        <v>1</v>
      </c>
      <c r="R2550" t="str">
        <f t="shared" si="195"/>
        <v>7120006</v>
      </c>
      <c r="S2550" t="str">
        <f t="shared" si="196"/>
        <v>7120006-FT</v>
      </c>
      <c r="T2550" t="str">
        <f t="shared" si="197"/>
        <v>7120006-FT</v>
      </c>
      <c r="U2550" t="str">
        <f t="shared" si="198"/>
        <v>2</v>
      </c>
      <c r="V2550" t="str">
        <f t="shared" si="199"/>
        <v>FT</v>
      </c>
    </row>
    <row r="2551" spans="1:22" x14ac:dyDescent="0.35">
      <c r="A2551" t="str">
        <f>IF('Support - Calculation Detail'!A2551="","",LEFT('Support - Calculation Detail'!A2551,7)&amp;"-"&amp;RIGHT('Support - Calculation Detail'!A2551,2))</f>
        <v>7120006-UT</v>
      </c>
      <c r="B2551" t="str">
        <f>IF('Support - Calculation Detail'!C2551="","",'Support - Calculation Detail'!C2551)</f>
        <v>71</v>
      </c>
      <c r="C2551" t="str">
        <f>IF('Support - Calculation Detail'!B2551="","",'Support - Calculation Detail'!B2551)</f>
        <v>N</v>
      </c>
      <c r="D2551">
        <f>IF('Support - Calculation Detail'!D2551="","",'Support - Calculation Detail'!D2551)</f>
        <v>168485</v>
      </c>
      <c r="E2551">
        <f>IF('Support - Calculation Detail'!E2551="","",'Support - Calculation Detail'!E2551)</f>
        <v>0</v>
      </c>
      <c r="G2551">
        <f>IF('Support - Calculation Detail'!F2551="","",'Support - Calculation Detail'!F2551)</f>
        <v>168485</v>
      </c>
      <c r="H2551">
        <f>IF('Support - Calculation Detail'!G2551="","",'Support - Calculation Detail'!G2551)</f>
        <v>1.04</v>
      </c>
      <c r="I2551">
        <f>IF('Support - Calculation Detail'!H2551="","",'Support - Calculation Detail'!H2551)</f>
        <v>175224</v>
      </c>
      <c r="J2551">
        <f>IF('Support - Calculation Detail'!I2551="","",'Support - Calculation Detail'!I2551)</f>
        <v>0</v>
      </c>
      <c r="K2551">
        <f>IF('Support - Calculation Detail'!K2551="","",'Support - Calculation Detail'!K2551)</f>
        <v>175224</v>
      </c>
      <c r="L2551">
        <f>IF('Support - Calculation Detail'!L2551="","",'Support - Calculation Detail'!L2551)</f>
        <v>0</v>
      </c>
      <c r="M2551">
        <f>IF('Support - Calculation Detail'!M2551="","",'Support - Calculation Detail'!M2551)</f>
        <v>0</v>
      </c>
      <c r="N2551">
        <f>IF('Support - Calculation Detail'!N2551="","",'Support - Calculation Detail'!N2551)</f>
        <v>0</v>
      </c>
      <c r="P2551">
        <f>IF('Support - Calculation Detail'!O2551="","",'Support - Calculation Detail'!O2551)</f>
        <v>175224</v>
      </c>
      <c r="Q2551" t="b">
        <v>1</v>
      </c>
      <c r="R2551" t="str">
        <f t="shared" si="195"/>
        <v>7120006</v>
      </c>
      <c r="S2551" t="str">
        <f t="shared" si="196"/>
        <v>7120006-UT</v>
      </c>
      <c r="T2551" t="str">
        <f t="shared" si="197"/>
        <v>7120006-UT</v>
      </c>
      <c r="U2551" t="str">
        <f t="shared" si="198"/>
        <v>2</v>
      </c>
      <c r="V2551" t="str">
        <f t="shared" si="199"/>
        <v>UT</v>
      </c>
    </row>
    <row r="2552" spans="1:22" x14ac:dyDescent="0.35">
      <c r="A2552" t="str">
        <f>IF('Support - Calculation Detail'!A2552="","",LEFT('Support - Calculation Detail'!A2552,7)&amp;"-"&amp;RIGHT('Support - Calculation Detail'!A2552,2))</f>
        <v>7120007-UT</v>
      </c>
      <c r="B2552" t="str">
        <f>IF('Support - Calculation Detail'!C2552="","",'Support - Calculation Detail'!C2552)</f>
        <v>71</v>
      </c>
      <c r="C2552" t="str">
        <f>IF('Support - Calculation Detail'!B2552="","",'Support - Calculation Detail'!B2552)</f>
        <v>N</v>
      </c>
      <c r="D2552">
        <f>IF('Support - Calculation Detail'!D2552="","",'Support - Calculation Detail'!D2552)</f>
        <v>102230</v>
      </c>
      <c r="E2552">
        <f>IF('Support - Calculation Detail'!E2552="","",'Support - Calculation Detail'!E2552)</f>
        <v>0</v>
      </c>
      <c r="G2552">
        <f>IF('Support - Calculation Detail'!F2552="","",'Support - Calculation Detail'!F2552)</f>
        <v>102230</v>
      </c>
      <c r="H2552">
        <f>IF('Support - Calculation Detail'!G2552="","",'Support - Calculation Detail'!G2552)</f>
        <v>1.04</v>
      </c>
      <c r="I2552">
        <f>IF('Support - Calculation Detail'!H2552="","",'Support - Calculation Detail'!H2552)</f>
        <v>106319</v>
      </c>
      <c r="J2552">
        <f>IF('Support - Calculation Detail'!I2552="","",'Support - Calculation Detail'!I2552)</f>
        <v>0</v>
      </c>
      <c r="K2552">
        <f>IF('Support - Calculation Detail'!K2552="","",'Support - Calculation Detail'!K2552)</f>
        <v>106319</v>
      </c>
      <c r="L2552">
        <f>IF('Support - Calculation Detail'!L2552="","",'Support - Calculation Detail'!L2552)</f>
        <v>0</v>
      </c>
      <c r="M2552">
        <f>IF('Support - Calculation Detail'!M2552="","",'Support - Calculation Detail'!M2552)</f>
        <v>0</v>
      </c>
      <c r="N2552">
        <f>IF('Support - Calculation Detail'!N2552="","",'Support - Calculation Detail'!N2552)</f>
        <v>0</v>
      </c>
      <c r="P2552">
        <f>IF('Support - Calculation Detail'!O2552="","",'Support - Calculation Detail'!O2552)</f>
        <v>106319</v>
      </c>
      <c r="Q2552" t="b">
        <v>1</v>
      </c>
      <c r="R2552" t="str">
        <f t="shared" si="195"/>
        <v>7120007</v>
      </c>
      <c r="S2552" t="str">
        <f t="shared" si="196"/>
        <v>7120007-UT</v>
      </c>
      <c r="T2552" t="str">
        <f t="shared" si="197"/>
        <v>7120007-UT</v>
      </c>
      <c r="U2552" t="str">
        <f t="shared" si="198"/>
        <v>2</v>
      </c>
      <c r="V2552" t="str">
        <f t="shared" si="199"/>
        <v>UT</v>
      </c>
    </row>
    <row r="2553" spans="1:22" x14ac:dyDescent="0.35">
      <c r="A2553" t="str">
        <f>IF('Support - Calculation Detail'!A2553="","",LEFT('Support - Calculation Detail'!A2553,7)&amp;"-"&amp;RIGHT('Support - Calculation Detail'!A2553,2))</f>
        <v>7120008-TF</v>
      </c>
      <c r="B2553" t="str">
        <f>IF('Support - Calculation Detail'!C2553="","",'Support - Calculation Detail'!C2553)</f>
        <v>71</v>
      </c>
      <c r="C2553" t="str">
        <f>IF('Support - Calculation Detail'!B2553="","",'Support - Calculation Detail'!B2553)</f>
        <v>N</v>
      </c>
      <c r="D2553">
        <f>IF('Support - Calculation Detail'!D2553="","",'Support - Calculation Detail'!D2553)</f>
        <v>139948</v>
      </c>
      <c r="E2553">
        <f>IF('Support - Calculation Detail'!E2553="","",'Support - Calculation Detail'!E2553)</f>
        <v>0</v>
      </c>
      <c r="G2553">
        <f>IF('Support - Calculation Detail'!F2553="","",'Support - Calculation Detail'!F2553)</f>
        <v>139948</v>
      </c>
      <c r="H2553">
        <f>IF('Support - Calculation Detail'!G2553="","",'Support - Calculation Detail'!G2553)</f>
        <v>1.04</v>
      </c>
      <c r="I2553">
        <f>IF('Support - Calculation Detail'!H2553="","",'Support - Calculation Detail'!H2553)</f>
        <v>145546</v>
      </c>
      <c r="J2553">
        <f>IF('Support - Calculation Detail'!I2553="","",'Support - Calculation Detail'!I2553)</f>
        <v>0</v>
      </c>
      <c r="K2553">
        <f>IF('Support - Calculation Detail'!K2553="","",'Support - Calculation Detail'!K2553)</f>
        <v>145546</v>
      </c>
      <c r="L2553">
        <f>IF('Support - Calculation Detail'!L2553="","",'Support - Calculation Detail'!L2553)</f>
        <v>0</v>
      </c>
      <c r="M2553">
        <f>IF('Support - Calculation Detail'!M2553="","",'Support - Calculation Detail'!M2553)</f>
        <v>0</v>
      </c>
      <c r="N2553">
        <f>IF('Support - Calculation Detail'!N2553="","",'Support - Calculation Detail'!N2553)</f>
        <v>0</v>
      </c>
      <c r="P2553">
        <f>IF('Support - Calculation Detail'!O2553="","",'Support - Calculation Detail'!O2553)</f>
        <v>145546</v>
      </c>
      <c r="Q2553" t="b">
        <v>1</v>
      </c>
      <c r="R2553" t="str">
        <f t="shared" si="195"/>
        <v>7120008</v>
      </c>
      <c r="S2553" t="str">
        <f t="shared" si="196"/>
        <v>7120008-TF</v>
      </c>
      <c r="T2553" t="str">
        <f t="shared" si="197"/>
        <v>7120008-TF</v>
      </c>
      <c r="U2553" t="str">
        <f t="shared" si="198"/>
        <v>2</v>
      </c>
      <c r="V2553" t="str">
        <f t="shared" si="199"/>
        <v>TF</v>
      </c>
    </row>
    <row r="2554" spans="1:22" x14ac:dyDescent="0.35">
      <c r="A2554" t="str">
        <f>IF('Support - Calculation Detail'!A2554="","",LEFT('Support - Calculation Detail'!A2554,7)&amp;"-"&amp;RIGHT('Support - Calculation Detail'!A2554,2))</f>
        <v>7120008-UT</v>
      </c>
      <c r="B2554" t="str">
        <f>IF('Support - Calculation Detail'!C2554="","",'Support - Calculation Detail'!C2554)</f>
        <v>71</v>
      </c>
      <c r="C2554" t="str">
        <f>IF('Support - Calculation Detail'!B2554="","",'Support - Calculation Detail'!B2554)</f>
        <v>N</v>
      </c>
      <c r="D2554">
        <f>IF('Support - Calculation Detail'!D2554="","",'Support - Calculation Detail'!D2554)</f>
        <v>22473</v>
      </c>
      <c r="E2554">
        <f>IF('Support - Calculation Detail'!E2554="","",'Support - Calculation Detail'!E2554)</f>
        <v>0</v>
      </c>
      <c r="G2554">
        <f>IF('Support - Calculation Detail'!F2554="","",'Support - Calculation Detail'!F2554)</f>
        <v>22473</v>
      </c>
      <c r="H2554">
        <f>IF('Support - Calculation Detail'!G2554="","",'Support - Calculation Detail'!G2554)</f>
        <v>1.04</v>
      </c>
      <c r="I2554">
        <f>IF('Support - Calculation Detail'!H2554="","",'Support - Calculation Detail'!H2554)</f>
        <v>23372</v>
      </c>
      <c r="J2554">
        <f>IF('Support - Calculation Detail'!I2554="","",'Support - Calculation Detail'!I2554)</f>
        <v>0</v>
      </c>
      <c r="K2554">
        <f>IF('Support - Calculation Detail'!K2554="","",'Support - Calculation Detail'!K2554)</f>
        <v>23372</v>
      </c>
      <c r="L2554">
        <f>IF('Support - Calculation Detail'!L2554="","",'Support - Calculation Detail'!L2554)</f>
        <v>0</v>
      </c>
      <c r="M2554">
        <f>IF('Support - Calculation Detail'!M2554="","",'Support - Calculation Detail'!M2554)</f>
        <v>0</v>
      </c>
      <c r="N2554">
        <f>IF('Support - Calculation Detail'!N2554="","",'Support - Calculation Detail'!N2554)</f>
        <v>0</v>
      </c>
      <c r="P2554">
        <f>IF('Support - Calculation Detail'!O2554="","",'Support - Calculation Detail'!O2554)</f>
        <v>23372</v>
      </c>
      <c r="Q2554" t="b">
        <v>1</v>
      </c>
      <c r="R2554" t="str">
        <f t="shared" si="195"/>
        <v>7120008</v>
      </c>
      <c r="S2554" t="str">
        <f t="shared" si="196"/>
        <v>7120008-UT</v>
      </c>
      <c r="T2554" t="str">
        <f t="shared" si="197"/>
        <v>7120008-UT</v>
      </c>
      <c r="U2554" t="str">
        <f t="shared" si="198"/>
        <v>2</v>
      </c>
      <c r="V2554" t="str">
        <f t="shared" si="199"/>
        <v>UT</v>
      </c>
    </row>
    <row r="2555" spans="1:22" x14ac:dyDescent="0.35">
      <c r="A2555" t="str">
        <f>IF('Support - Calculation Detail'!A2555="","",LEFT('Support - Calculation Detail'!A2555,7)&amp;"-"&amp;RIGHT('Support - Calculation Detail'!A2555,2))</f>
        <v>7120009-UT</v>
      </c>
      <c r="B2555" t="str">
        <f>IF('Support - Calculation Detail'!C2555="","",'Support - Calculation Detail'!C2555)</f>
        <v>71</v>
      </c>
      <c r="C2555" t="str">
        <f>IF('Support - Calculation Detail'!B2555="","",'Support - Calculation Detail'!B2555)</f>
        <v>N</v>
      </c>
      <c r="D2555">
        <f>IF('Support - Calculation Detail'!D2555="","",'Support - Calculation Detail'!D2555)</f>
        <v>235275</v>
      </c>
      <c r="E2555">
        <f>IF('Support - Calculation Detail'!E2555="","",'Support - Calculation Detail'!E2555)</f>
        <v>0</v>
      </c>
      <c r="G2555">
        <f>IF('Support - Calculation Detail'!F2555="","",'Support - Calculation Detail'!F2555)</f>
        <v>235275</v>
      </c>
      <c r="H2555">
        <f>IF('Support - Calculation Detail'!G2555="","",'Support - Calculation Detail'!G2555)</f>
        <v>1.04</v>
      </c>
      <c r="I2555">
        <f>IF('Support - Calculation Detail'!H2555="","",'Support - Calculation Detail'!H2555)</f>
        <v>244686</v>
      </c>
      <c r="J2555">
        <f>IF('Support - Calculation Detail'!I2555="","",'Support - Calculation Detail'!I2555)</f>
        <v>0</v>
      </c>
      <c r="K2555">
        <f>IF('Support - Calculation Detail'!K2555="","",'Support - Calculation Detail'!K2555)</f>
        <v>244686</v>
      </c>
      <c r="L2555">
        <f>IF('Support - Calculation Detail'!L2555="","",'Support - Calculation Detail'!L2555)</f>
        <v>0</v>
      </c>
      <c r="M2555">
        <f>IF('Support - Calculation Detail'!M2555="","",'Support - Calculation Detail'!M2555)</f>
        <v>0</v>
      </c>
      <c r="N2555">
        <f>IF('Support - Calculation Detail'!N2555="","",'Support - Calculation Detail'!N2555)</f>
        <v>0</v>
      </c>
      <c r="P2555">
        <f>IF('Support - Calculation Detail'!O2555="","",'Support - Calculation Detail'!O2555)</f>
        <v>244686</v>
      </c>
      <c r="Q2555" t="b">
        <v>1</v>
      </c>
      <c r="R2555" t="str">
        <f t="shared" si="195"/>
        <v>7120009</v>
      </c>
      <c r="S2555" t="str">
        <f t="shared" si="196"/>
        <v>7120009-UT</v>
      </c>
      <c r="T2555" t="str">
        <f t="shared" si="197"/>
        <v>7120009-UT</v>
      </c>
      <c r="U2555" t="str">
        <f t="shared" si="198"/>
        <v>2</v>
      </c>
      <c r="V2555" t="str">
        <f t="shared" si="199"/>
        <v>UT</v>
      </c>
    </row>
    <row r="2556" spans="1:22" x14ac:dyDescent="0.35">
      <c r="A2556" t="str">
        <f>IF('Support - Calculation Detail'!A2556="","",LEFT('Support - Calculation Detail'!A2556,7)&amp;"-"&amp;RIGHT('Support - Calculation Detail'!A2556,2))</f>
        <v>7120010-FT</v>
      </c>
      <c r="B2556" t="str">
        <f>IF('Support - Calculation Detail'!C2556="","",'Support - Calculation Detail'!C2556)</f>
        <v>71</v>
      </c>
      <c r="C2556" t="str">
        <f>IF('Support - Calculation Detail'!B2556="","",'Support - Calculation Detail'!B2556)</f>
        <v>N</v>
      </c>
      <c r="D2556">
        <f>IF('Support - Calculation Detail'!D2556="","",'Support - Calculation Detail'!D2556)</f>
        <v>2681558</v>
      </c>
      <c r="E2556">
        <f>IF('Support - Calculation Detail'!E2556="","",'Support - Calculation Detail'!E2556)</f>
        <v>0</v>
      </c>
      <c r="G2556">
        <f>IF('Support - Calculation Detail'!F2556="","",'Support - Calculation Detail'!F2556)</f>
        <v>2681558</v>
      </c>
      <c r="H2556">
        <f>IF('Support - Calculation Detail'!G2556="","",'Support - Calculation Detail'!G2556)</f>
        <v>1.04</v>
      </c>
      <c r="I2556">
        <f>IF('Support - Calculation Detail'!H2556="","",'Support - Calculation Detail'!H2556)</f>
        <v>2788820</v>
      </c>
      <c r="J2556">
        <f>IF('Support - Calculation Detail'!I2556="","",'Support - Calculation Detail'!I2556)</f>
        <v>0</v>
      </c>
      <c r="K2556">
        <f>IF('Support - Calculation Detail'!K2556="","",'Support - Calculation Detail'!K2556)</f>
        <v>2788820</v>
      </c>
      <c r="L2556">
        <f>IF('Support - Calculation Detail'!L2556="","",'Support - Calculation Detail'!L2556)</f>
        <v>0</v>
      </c>
      <c r="M2556">
        <f>IF('Support - Calculation Detail'!M2556="","",'Support - Calculation Detail'!M2556)</f>
        <v>0</v>
      </c>
      <c r="N2556">
        <f>IF('Support - Calculation Detail'!N2556="","",'Support - Calculation Detail'!N2556)</f>
        <v>0</v>
      </c>
      <c r="P2556">
        <f>IF('Support - Calculation Detail'!O2556="","",'Support - Calculation Detail'!O2556)</f>
        <v>2788820</v>
      </c>
      <c r="Q2556" t="b">
        <v>1</v>
      </c>
      <c r="R2556" t="str">
        <f t="shared" si="195"/>
        <v>7120010</v>
      </c>
      <c r="S2556" t="str">
        <f t="shared" si="196"/>
        <v>7120010-FT</v>
      </c>
      <c r="T2556" t="str">
        <f t="shared" si="197"/>
        <v>7120010-FT</v>
      </c>
      <c r="U2556" t="str">
        <f t="shared" si="198"/>
        <v>2</v>
      </c>
      <c r="V2556" t="str">
        <f t="shared" si="199"/>
        <v>FT</v>
      </c>
    </row>
    <row r="2557" spans="1:22" x14ac:dyDescent="0.35">
      <c r="A2557" t="str">
        <f>IF('Support - Calculation Detail'!A2557="","",LEFT('Support - Calculation Detail'!A2557,7)&amp;"-"&amp;RIGHT('Support - Calculation Detail'!A2557,2))</f>
        <v>7120010-UT</v>
      </c>
      <c r="B2557" t="str">
        <f>IF('Support - Calculation Detail'!C2557="","",'Support - Calculation Detail'!C2557)</f>
        <v>71</v>
      </c>
      <c r="C2557" t="str">
        <f>IF('Support - Calculation Detail'!B2557="","",'Support - Calculation Detail'!B2557)</f>
        <v>N</v>
      </c>
      <c r="D2557">
        <f>IF('Support - Calculation Detail'!D2557="","",'Support - Calculation Detail'!D2557)</f>
        <v>966376</v>
      </c>
      <c r="E2557">
        <f>IF('Support - Calculation Detail'!E2557="","",'Support - Calculation Detail'!E2557)</f>
        <v>0</v>
      </c>
      <c r="G2557">
        <f>IF('Support - Calculation Detail'!F2557="","",'Support - Calculation Detail'!F2557)</f>
        <v>966376</v>
      </c>
      <c r="H2557">
        <f>IF('Support - Calculation Detail'!G2557="","",'Support - Calculation Detail'!G2557)</f>
        <v>1.04</v>
      </c>
      <c r="I2557">
        <f>IF('Support - Calculation Detail'!H2557="","",'Support - Calculation Detail'!H2557)</f>
        <v>1005031</v>
      </c>
      <c r="J2557">
        <f>IF('Support - Calculation Detail'!I2557="","",'Support - Calculation Detail'!I2557)</f>
        <v>0</v>
      </c>
      <c r="K2557">
        <f>IF('Support - Calculation Detail'!K2557="","",'Support - Calculation Detail'!K2557)</f>
        <v>1005031</v>
      </c>
      <c r="L2557">
        <f>IF('Support - Calculation Detail'!L2557="","",'Support - Calculation Detail'!L2557)</f>
        <v>0</v>
      </c>
      <c r="M2557">
        <f>IF('Support - Calculation Detail'!M2557="","",'Support - Calculation Detail'!M2557)</f>
        <v>0</v>
      </c>
      <c r="N2557">
        <f>IF('Support - Calculation Detail'!N2557="","",'Support - Calculation Detail'!N2557)</f>
        <v>0</v>
      </c>
      <c r="P2557">
        <f>IF('Support - Calculation Detail'!O2557="","",'Support - Calculation Detail'!O2557)</f>
        <v>1005031</v>
      </c>
      <c r="Q2557" t="b">
        <v>1</v>
      </c>
      <c r="R2557" t="str">
        <f t="shared" si="195"/>
        <v>7120010</v>
      </c>
      <c r="S2557" t="str">
        <f t="shared" si="196"/>
        <v>7120010-UT</v>
      </c>
      <c r="T2557" t="str">
        <f t="shared" si="197"/>
        <v>7120010-UT</v>
      </c>
      <c r="U2557" t="str">
        <f t="shared" si="198"/>
        <v>2</v>
      </c>
      <c r="V2557" t="str">
        <f t="shared" si="199"/>
        <v>UT</v>
      </c>
    </row>
    <row r="2558" spans="1:22" x14ac:dyDescent="0.35">
      <c r="A2558" t="str">
        <f>IF('Support - Calculation Detail'!A2558="","",LEFT('Support - Calculation Detail'!A2558,7)&amp;"-"&amp;RIGHT('Support - Calculation Detail'!A2558,2))</f>
        <v>7120011-FT</v>
      </c>
      <c r="B2558" t="str">
        <f>IF('Support - Calculation Detail'!C2558="","",'Support - Calculation Detail'!C2558)</f>
        <v>71</v>
      </c>
      <c r="C2558" t="str">
        <f>IF('Support - Calculation Detail'!B2558="","",'Support - Calculation Detail'!B2558)</f>
        <v>N</v>
      </c>
      <c r="D2558">
        <f>IF('Support - Calculation Detail'!D2558="","",'Support - Calculation Detail'!D2558)</f>
        <v>0</v>
      </c>
      <c r="E2558">
        <f>IF('Support - Calculation Detail'!E2558="","",'Support - Calculation Detail'!E2558)</f>
        <v>4854463</v>
      </c>
      <c r="G2558">
        <f>IF('Support - Calculation Detail'!F2558="","",'Support - Calculation Detail'!F2558)</f>
        <v>4854463</v>
      </c>
      <c r="H2558">
        <f>IF('Support - Calculation Detail'!G2558="","",'Support - Calculation Detail'!G2558)</f>
        <v>1.04</v>
      </c>
      <c r="I2558">
        <f>IF('Support - Calculation Detail'!H2558="","",'Support - Calculation Detail'!H2558)</f>
        <v>5048642</v>
      </c>
      <c r="J2558">
        <f>IF('Support - Calculation Detail'!I2558="","",'Support - Calculation Detail'!I2558)</f>
        <v>0</v>
      </c>
      <c r="K2558">
        <f>IF('Support - Calculation Detail'!K2558="","",'Support - Calculation Detail'!K2558)</f>
        <v>5048642</v>
      </c>
      <c r="L2558">
        <f>IF('Support - Calculation Detail'!L2558="","",'Support - Calculation Detail'!L2558)</f>
        <v>0</v>
      </c>
      <c r="M2558">
        <f>IF('Support - Calculation Detail'!M2558="","",'Support - Calculation Detail'!M2558)</f>
        <v>0</v>
      </c>
      <c r="N2558">
        <f>IF('Support - Calculation Detail'!N2558="","",'Support - Calculation Detail'!N2558)</f>
        <v>0</v>
      </c>
      <c r="P2558">
        <f>IF('Support - Calculation Detail'!O2558="","",'Support - Calculation Detail'!O2558)</f>
        <v>5048642</v>
      </c>
      <c r="Q2558" t="b">
        <v>1</v>
      </c>
      <c r="R2558" t="str">
        <f t="shared" si="195"/>
        <v>7120011</v>
      </c>
      <c r="S2558" t="str">
        <f t="shared" si="196"/>
        <v>7120011-FT</v>
      </c>
      <c r="T2558" t="str">
        <f t="shared" si="197"/>
        <v>7120011-FT</v>
      </c>
      <c r="U2558" t="str">
        <f t="shared" si="198"/>
        <v>2</v>
      </c>
      <c r="V2558" t="str">
        <f t="shared" si="199"/>
        <v>FT</v>
      </c>
    </row>
    <row r="2559" spans="1:22" x14ac:dyDescent="0.35">
      <c r="A2559" t="str">
        <f>IF('Support - Calculation Detail'!A2559="","",LEFT('Support - Calculation Detail'!A2559,7)&amp;"-"&amp;RIGHT('Support - Calculation Detail'!A2559,2))</f>
        <v>7120011-UT</v>
      </c>
      <c r="B2559" t="str">
        <f>IF('Support - Calculation Detail'!C2559="","",'Support - Calculation Detail'!C2559)</f>
        <v>71</v>
      </c>
      <c r="C2559" t="str">
        <f>IF('Support - Calculation Detail'!B2559="","",'Support - Calculation Detail'!B2559)</f>
        <v>N</v>
      </c>
      <c r="D2559">
        <f>IF('Support - Calculation Detail'!D2559="","",'Support - Calculation Detail'!D2559)</f>
        <v>1200435</v>
      </c>
      <c r="E2559">
        <f>IF('Support - Calculation Detail'!E2559="","",'Support - Calculation Detail'!E2559)</f>
        <v>313491</v>
      </c>
      <c r="G2559">
        <f>IF('Support - Calculation Detail'!F2559="","",'Support - Calculation Detail'!F2559)</f>
        <v>1513926</v>
      </c>
      <c r="H2559">
        <f>IF('Support - Calculation Detail'!G2559="","",'Support - Calculation Detail'!G2559)</f>
        <v>1.04</v>
      </c>
      <c r="I2559">
        <f>IF('Support - Calculation Detail'!H2559="","",'Support - Calculation Detail'!H2559)</f>
        <v>1574483</v>
      </c>
      <c r="J2559">
        <f>IF('Support - Calculation Detail'!I2559="","",'Support - Calculation Detail'!I2559)</f>
        <v>0</v>
      </c>
      <c r="K2559">
        <f>IF('Support - Calculation Detail'!K2559="","",'Support - Calculation Detail'!K2559)</f>
        <v>1574483</v>
      </c>
      <c r="L2559">
        <f>IF('Support - Calculation Detail'!L2559="","",'Support - Calculation Detail'!L2559)</f>
        <v>0</v>
      </c>
      <c r="M2559">
        <f>IF('Support - Calculation Detail'!M2559="","",'Support - Calculation Detail'!M2559)</f>
        <v>0</v>
      </c>
      <c r="N2559">
        <f>IF('Support - Calculation Detail'!N2559="","",'Support - Calculation Detail'!N2559)</f>
        <v>0</v>
      </c>
      <c r="P2559">
        <f>IF('Support - Calculation Detail'!O2559="","",'Support - Calculation Detail'!O2559)</f>
        <v>1574483</v>
      </c>
      <c r="Q2559" t="b">
        <v>1</v>
      </c>
      <c r="R2559" t="str">
        <f t="shared" si="195"/>
        <v>7120011</v>
      </c>
      <c r="S2559" t="str">
        <f t="shared" si="196"/>
        <v>7120011-UT</v>
      </c>
      <c r="T2559" t="str">
        <f t="shared" si="197"/>
        <v>7120011-UT</v>
      </c>
      <c r="U2559" t="str">
        <f t="shared" si="198"/>
        <v>2</v>
      </c>
      <c r="V2559" t="str">
        <f t="shared" si="199"/>
        <v>UT</v>
      </c>
    </row>
    <row r="2560" spans="1:22" x14ac:dyDescent="0.35">
      <c r="A2560" t="str">
        <f>IF('Support - Calculation Detail'!A2560="","",LEFT('Support - Calculation Detail'!A2560,7)&amp;"-"&amp;RIGHT('Support - Calculation Detail'!A2560,2))</f>
        <v>7120012-FT</v>
      </c>
      <c r="B2560" t="str">
        <f>IF('Support - Calculation Detail'!C2560="","",'Support - Calculation Detail'!C2560)</f>
        <v>71</v>
      </c>
      <c r="C2560" t="str">
        <f>IF('Support - Calculation Detail'!B2560="","",'Support - Calculation Detail'!B2560)</f>
        <v>N</v>
      </c>
      <c r="D2560">
        <f>IF('Support - Calculation Detail'!D2560="","",'Support - Calculation Detail'!D2560)</f>
        <v>198585</v>
      </c>
      <c r="E2560">
        <f>IF('Support - Calculation Detail'!E2560="","",'Support - Calculation Detail'!E2560)</f>
        <v>452209</v>
      </c>
      <c r="G2560">
        <f>IF('Support - Calculation Detail'!F2560="","",'Support - Calculation Detail'!F2560)</f>
        <v>650794</v>
      </c>
      <c r="H2560">
        <f>IF('Support - Calculation Detail'!G2560="","",'Support - Calculation Detail'!G2560)</f>
        <v>1.04</v>
      </c>
      <c r="I2560">
        <f>IF('Support - Calculation Detail'!H2560="","",'Support - Calculation Detail'!H2560)</f>
        <v>676826</v>
      </c>
      <c r="J2560">
        <f>IF('Support - Calculation Detail'!I2560="","",'Support - Calculation Detail'!I2560)</f>
        <v>0</v>
      </c>
      <c r="K2560">
        <f>IF('Support - Calculation Detail'!K2560="","",'Support - Calculation Detail'!K2560)</f>
        <v>676826</v>
      </c>
      <c r="L2560">
        <f>IF('Support - Calculation Detail'!L2560="","",'Support - Calculation Detail'!L2560)</f>
        <v>0</v>
      </c>
      <c r="M2560">
        <f>IF('Support - Calculation Detail'!M2560="","",'Support - Calculation Detail'!M2560)</f>
        <v>0</v>
      </c>
      <c r="N2560">
        <f>IF('Support - Calculation Detail'!N2560="","",'Support - Calculation Detail'!N2560)</f>
        <v>0</v>
      </c>
      <c r="P2560">
        <f>IF('Support - Calculation Detail'!O2560="","",'Support - Calculation Detail'!O2560)</f>
        <v>676826</v>
      </c>
      <c r="Q2560" t="b">
        <v>1</v>
      </c>
      <c r="R2560" t="str">
        <f t="shared" si="195"/>
        <v>7120012</v>
      </c>
      <c r="S2560" t="str">
        <f t="shared" si="196"/>
        <v>7120012-FT</v>
      </c>
      <c r="T2560" t="str">
        <f t="shared" si="197"/>
        <v>7120012-FT</v>
      </c>
      <c r="U2560" t="str">
        <f t="shared" si="198"/>
        <v>2</v>
      </c>
      <c r="V2560" t="str">
        <f t="shared" si="199"/>
        <v>FT</v>
      </c>
    </row>
    <row r="2561" spans="1:22" x14ac:dyDescent="0.35">
      <c r="A2561" t="str">
        <f>IF('Support - Calculation Detail'!A2561="","",LEFT('Support - Calculation Detail'!A2561,7)&amp;"-"&amp;RIGHT('Support - Calculation Detail'!A2561,2))</f>
        <v>7120012-UT</v>
      </c>
      <c r="B2561" t="str">
        <f>IF('Support - Calculation Detail'!C2561="","",'Support - Calculation Detail'!C2561)</f>
        <v>71</v>
      </c>
      <c r="C2561" t="str">
        <f>IF('Support - Calculation Detail'!B2561="","",'Support - Calculation Detail'!B2561)</f>
        <v>N</v>
      </c>
      <c r="D2561">
        <f>IF('Support - Calculation Detail'!D2561="","",'Support - Calculation Detail'!D2561)</f>
        <v>170003</v>
      </c>
      <c r="E2561">
        <f>IF('Support - Calculation Detail'!E2561="","",'Support - Calculation Detail'!E2561)</f>
        <v>0</v>
      </c>
      <c r="G2561">
        <f>IF('Support - Calculation Detail'!F2561="","",'Support - Calculation Detail'!F2561)</f>
        <v>170003</v>
      </c>
      <c r="H2561">
        <f>IF('Support - Calculation Detail'!G2561="","",'Support - Calculation Detail'!G2561)</f>
        <v>1.04</v>
      </c>
      <c r="I2561">
        <f>IF('Support - Calculation Detail'!H2561="","",'Support - Calculation Detail'!H2561)</f>
        <v>176803</v>
      </c>
      <c r="J2561">
        <f>IF('Support - Calculation Detail'!I2561="","",'Support - Calculation Detail'!I2561)</f>
        <v>0</v>
      </c>
      <c r="K2561">
        <f>IF('Support - Calculation Detail'!K2561="","",'Support - Calculation Detail'!K2561)</f>
        <v>176803</v>
      </c>
      <c r="L2561">
        <f>IF('Support - Calculation Detail'!L2561="","",'Support - Calculation Detail'!L2561)</f>
        <v>0</v>
      </c>
      <c r="M2561">
        <f>IF('Support - Calculation Detail'!M2561="","",'Support - Calculation Detail'!M2561)</f>
        <v>0</v>
      </c>
      <c r="N2561">
        <f>IF('Support - Calculation Detail'!N2561="","",'Support - Calculation Detail'!N2561)</f>
        <v>0</v>
      </c>
      <c r="P2561">
        <f>IF('Support - Calculation Detail'!O2561="","",'Support - Calculation Detail'!O2561)</f>
        <v>176803</v>
      </c>
      <c r="Q2561" t="b">
        <v>1</v>
      </c>
      <c r="R2561" t="str">
        <f t="shared" si="195"/>
        <v>7120012</v>
      </c>
      <c r="S2561" t="str">
        <f t="shared" si="196"/>
        <v>7120012-UT</v>
      </c>
      <c r="T2561" t="str">
        <f t="shared" si="197"/>
        <v>7120012-UT</v>
      </c>
      <c r="U2561" t="str">
        <f t="shared" si="198"/>
        <v>2</v>
      </c>
      <c r="V2561" t="str">
        <f t="shared" si="199"/>
        <v>UT</v>
      </c>
    </row>
    <row r="2562" spans="1:22" x14ac:dyDescent="0.35">
      <c r="A2562" t="str">
        <f>IF('Support - Calculation Detail'!A2562="","",LEFT('Support - Calculation Detail'!A2562,7)&amp;"-"&amp;RIGHT('Support - Calculation Detail'!A2562,2))</f>
        <v>7120013-TF</v>
      </c>
      <c r="B2562" t="str">
        <f>IF('Support - Calculation Detail'!C2562="","",'Support - Calculation Detail'!C2562)</f>
        <v>71</v>
      </c>
      <c r="C2562" t="str">
        <f>IF('Support - Calculation Detail'!B2562="","",'Support - Calculation Detail'!B2562)</f>
        <v>N</v>
      </c>
      <c r="D2562">
        <f>IF('Support - Calculation Detail'!D2562="","",'Support - Calculation Detail'!D2562)</f>
        <v>1246914</v>
      </c>
      <c r="E2562">
        <f>IF('Support - Calculation Detail'!E2562="","",'Support - Calculation Detail'!E2562)</f>
        <v>-1246914</v>
      </c>
      <c r="G2562">
        <f>IF('Support - Calculation Detail'!F2562="","",'Support - Calculation Detail'!F2562)</f>
        <v>0</v>
      </c>
      <c r="H2562">
        <f>IF('Support - Calculation Detail'!G2562="","",'Support - Calculation Detail'!G2562)</f>
        <v>1.04</v>
      </c>
      <c r="I2562">
        <f>IF('Support - Calculation Detail'!H2562="","",'Support - Calculation Detail'!H2562)</f>
        <v>0</v>
      </c>
      <c r="J2562">
        <f>IF('Support - Calculation Detail'!I2562="","",'Support - Calculation Detail'!I2562)</f>
        <v>0</v>
      </c>
      <c r="K2562">
        <f>IF('Support - Calculation Detail'!K2562="","",'Support - Calculation Detail'!K2562)</f>
        <v>0</v>
      </c>
      <c r="L2562">
        <f>IF('Support - Calculation Detail'!L2562="","",'Support - Calculation Detail'!L2562)</f>
        <v>0</v>
      </c>
      <c r="M2562">
        <f>IF('Support - Calculation Detail'!M2562="","",'Support - Calculation Detail'!M2562)</f>
        <v>0</v>
      </c>
      <c r="N2562">
        <f>IF('Support - Calculation Detail'!N2562="","",'Support - Calculation Detail'!N2562)</f>
        <v>0</v>
      </c>
      <c r="P2562">
        <f>IF('Support - Calculation Detail'!O2562="","",'Support - Calculation Detail'!O2562)</f>
        <v>0</v>
      </c>
      <c r="Q2562" t="b">
        <v>1</v>
      </c>
      <c r="R2562" t="str">
        <f t="shared" si="195"/>
        <v>7120013</v>
      </c>
      <c r="S2562" t="str">
        <f t="shared" si="196"/>
        <v>7120013-TF</v>
      </c>
      <c r="T2562" t="str">
        <f t="shared" si="197"/>
        <v>7120013-TF</v>
      </c>
      <c r="U2562" t="str">
        <f t="shared" si="198"/>
        <v>2</v>
      </c>
      <c r="V2562" t="str">
        <f t="shared" si="199"/>
        <v>TF</v>
      </c>
    </row>
    <row r="2563" spans="1:22" x14ac:dyDescent="0.35">
      <c r="A2563" t="str">
        <f>IF('Support - Calculation Detail'!A2563="","",LEFT('Support - Calculation Detail'!A2563,7)&amp;"-"&amp;RIGHT('Support - Calculation Detail'!A2563,2))</f>
        <v>7120013-UT</v>
      </c>
      <c r="B2563" t="str">
        <f>IF('Support - Calculation Detail'!C2563="","",'Support - Calculation Detail'!C2563)</f>
        <v>71</v>
      </c>
      <c r="C2563" t="str">
        <f>IF('Support - Calculation Detail'!B2563="","",'Support - Calculation Detail'!B2563)</f>
        <v>N</v>
      </c>
      <c r="D2563">
        <f>IF('Support - Calculation Detail'!D2563="","",'Support - Calculation Detail'!D2563)</f>
        <v>153996</v>
      </c>
      <c r="E2563">
        <f>IF('Support - Calculation Detail'!E2563="","",'Support - Calculation Detail'!E2563)</f>
        <v>0</v>
      </c>
      <c r="G2563">
        <f>IF('Support - Calculation Detail'!F2563="","",'Support - Calculation Detail'!F2563)</f>
        <v>153996</v>
      </c>
      <c r="H2563">
        <f>IF('Support - Calculation Detail'!G2563="","",'Support - Calculation Detail'!G2563)</f>
        <v>1.04</v>
      </c>
      <c r="I2563">
        <f>IF('Support - Calculation Detail'!H2563="","",'Support - Calculation Detail'!H2563)</f>
        <v>160156</v>
      </c>
      <c r="J2563">
        <f>IF('Support - Calculation Detail'!I2563="","",'Support - Calculation Detail'!I2563)</f>
        <v>0</v>
      </c>
      <c r="K2563">
        <f>IF('Support - Calculation Detail'!K2563="","",'Support - Calculation Detail'!K2563)</f>
        <v>160156</v>
      </c>
      <c r="L2563">
        <f>IF('Support - Calculation Detail'!L2563="","",'Support - Calculation Detail'!L2563)</f>
        <v>0</v>
      </c>
      <c r="M2563">
        <f>IF('Support - Calculation Detail'!M2563="","",'Support - Calculation Detail'!M2563)</f>
        <v>0</v>
      </c>
      <c r="N2563">
        <f>IF('Support - Calculation Detail'!N2563="","",'Support - Calculation Detail'!N2563)</f>
        <v>0</v>
      </c>
      <c r="P2563">
        <f>IF('Support - Calculation Detail'!O2563="","",'Support - Calculation Detail'!O2563)</f>
        <v>160156</v>
      </c>
      <c r="Q2563" t="b">
        <v>1</v>
      </c>
      <c r="R2563" t="str">
        <f t="shared" ref="R2563:R2626" si="200">LEFT(A2563,7)</f>
        <v>7120013</v>
      </c>
      <c r="S2563" t="str">
        <f t="shared" ref="S2563:S2626" si="201">A2563</f>
        <v>7120013-UT</v>
      </c>
      <c r="T2563" t="str">
        <f t="shared" ref="T2563:T2626" si="202">S2563</f>
        <v>7120013-UT</v>
      </c>
      <c r="U2563" t="str">
        <f t="shared" ref="U2563:U2626" si="203">MID(S2563,3,1)</f>
        <v>2</v>
      </c>
      <c r="V2563" t="str">
        <f t="shared" ref="V2563:V2626" si="204">RIGHT(T2563,2)</f>
        <v>UT</v>
      </c>
    </row>
    <row r="2564" spans="1:22" x14ac:dyDescent="0.35">
      <c r="A2564" t="str">
        <f>IF('Support - Calculation Detail'!A2564="","",LEFT('Support - Calculation Detail'!A2564,7)&amp;"-"&amp;RIGHT('Support - Calculation Detail'!A2564,2))</f>
        <v>7130103-UT</v>
      </c>
      <c r="B2564" t="str">
        <f>IF('Support - Calculation Detail'!C2564="","",'Support - Calculation Detail'!C2564)</f>
        <v>71</v>
      </c>
      <c r="C2564" t="str">
        <f>IF('Support - Calculation Detail'!B2564="","",'Support - Calculation Detail'!B2564)</f>
        <v>N</v>
      </c>
      <c r="D2564">
        <f>IF('Support - Calculation Detail'!D2564="","",'Support - Calculation Detail'!D2564)</f>
        <v>110993271</v>
      </c>
      <c r="E2564">
        <f>IF('Support - Calculation Detail'!E2564="","",'Support - Calculation Detail'!E2564)</f>
        <v>0</v>
      </c>
      <c r="G2564">
        <f>IF('Support - Calculation Detail'!F2564="","",'Support - Calculation Detail'!F2564)</f>
        <v>110993271</v>
      </c>
      <c r="H2564">
        <f>IF('Support - Calculation Detail'!G2564="","",'Support - Calculation Detail'!G2564)</f>
        <v>1.04</v>
      </c>
      <c r="I2564">
        <f>IF('Support - Calculation Detail'!H2564="","",'Support - Calculation Detail'!H2564)</f>
        <v>115433002</v>
      </c>
      <c r="J2564">
        <f>IF('Support - Calculation Detail'!I2564="","",'Support - Calculation Detail'!I2564)</f>
        <v>0</v>
      </c>
      <c r="K2564">
        <f>IF('Support - Calculation Detail'!K2564="","",'Support - Calculation Detail'!K2564)</f>
        <v>115433002</v>
      </c>
      <c r="L2564">
        <f>IF('Support - Calculation Detail'!L2564="","",'Support - Calculation Detail'!L2564)</f>
        <v>1160814</v>
      </c>
      <c r="M2564">
        <f>IF('Support - Calculation Detail'!M2564="","",'Support - Calculation Detail'!M2564)</f>
        <v>0</v>
      </c>
      <c r="N2564">
        <f>IF('Support - Calculation Detail'!N2564="","",'Support - Calculation Detail'!N2564)</f>
        <v>0</v>
      </c>
      <c r="P2564">
        <f>IF('Support - Calculation Detail'!O2564="","",'Support - Calculation Detail'!O2564)</f>
        <v>116593816</v>
      </c>
      <c r="Q2564" t="b">
        <v>1</v>
      </c>
      <c r="R2564" t="str">
        <f t="shared" si="200"/>
        <v>7130103</v>
      </c>
      <c r="S2564" t="str">
        <f t="shared" si="201"/>
        <v>7130103-UT</v>
      </c>
      <c r="T2564" t="str">
        <f t="shared" si="202"/>
        <v>7130103-UT</v>
      </c>
      <c r="U2564" t="str">
        <f t="shared" si="203"/>
        <v>3</v>
      </c>
      <c r="V2564" t="str">
        <f t="shared" si="204"/>
        <v>UT</v>
      </c>
    </row>
    <row r="2565" spans="1:22" x14ac:dyDescent="0.35">
      <c r="A2565" t="str">
        <f>IF('Support - Calculation Detail'!A2565="","",LEFT('Support - Calculation Detail'!A2565,7)&amp;"-"&amp;RIGHT('Support - Calculation Detail'!A2565,2))</f>
        <v>7130117-UT</v>
      </c>
      <c r="B2565" t="str">
        <f>IF('Support - Calculation Detail'!C2565="","",'Support - Calculation Detail'!C2565)</f>
        <v>71</v>
      </c>
      <c r="C2565" t="str">
        <f>IF('Support - Calculation Detail'!B2565="","",'Support - Calculation Detail'!B2565)</f>
        <v>N</v>
      </c>
      <c r="D2565">
        <f>IF('Support - Calculation Detail'!D2565="","",'Support - Calculation Detail'!D2565)</f>
        <v>37522698</v>
      </c>
      <c r="E2565">
        <f>IF('Support - Calculation Detail'!E2565="","",'Support - Calculation Detail'!E2565)</f>
        <v>0</v>
      </c>
      <c r="G2565">
        <f>IF('Support - Calculation Detail'!F2565="","",'Support - Calculation Detail'!F2565)</f>
        <v>37522698</v>
      </c>
      <c r="H2565">
        <f>IF('Support - Calculation Detail'!G2565="","",'Support - Calculation Detail'!G2565)</f>
        <v>1.04</v>
      </c>
      <c r="I2565">
        <f>IF('Support - Calculation Detail'!H2565="","",'Support - Calculation Detail'!H2565)</f>
        <v>39023606</v>
      </c>
      <c r="J2565">
        <f>IF('Support - Calculation Detail'!I2565="","",'Support - Calculation Detail'!I2565)</f>
        <v>0</v>
      </c>
      <c r="K2565">
        <f>IF('Support - Calculation Detail'!K2565="","",'Support - Calculation Detail'!K2565)</f>
        <v>39023606</v>
      </c>
      <c r="L2565">
        <f>IF('Support - Calculation Detail'!L2565="","",'Support - Calculation Detail'!L2565)</f>
        <v>977527</v>
      </c>
      <c r="M2565">
        <f>IF('Support - Calculation Detail'!M2565="","",'Support - Calculation Detail'!M2565)</f>
        <v>0</v>
      </c>
      <c r="N2565">
        <f>IF('Support - Calculation Detail'!N2565="","",'Support - Calculation Detail'!N2565)</f>
        <v>0</v>
      </c>
      <c r="P2565">
        <f>IF('Support - Calculation Detail'!O2565="","",'Support - Calculation Detail'!O2565)</f>
        <v>40001133</v>
      </c>
      <c r="Q2565" t="b">
        <v>1</v>
      </c>
      <c r="R2565" t="str">
        <f t="shared" si="200"/>
        <v>7130117</v>
      </c>
      <c r="S2565" t="str">
        <f t="shared" si="201"/>
        <v>7130117-UT</v>
      </c>
      <c r="T2565" t="str">
        <f t="shared" si="202"/>
        <v>7130117-UT</v>
      </c>
      <c r="U2565" t="str">
        <f t="shared" si="203"/>
        <v>3</v>
      </c>
      <c r="V2565" t="str">
        <f t="shared" si="204"/>
        <v>UT</v>
      </c>
    </row>
    <row r="2566" spans="1:22" x14ac:dyDescent="0.35">
      <c r="A2566" t="str">
        <f>IF('Support - Calculation Detail'!A2566="","",LEFT('Support - Calculation Detail'!A2566,7)&amp;"-"&amp;RIGHT('Support - Calculation Detail'!A2566,2))</f>
        <v>7150203-UT</v>
      </c>
      <c r="B2566" t="str">
        <f>IF('Support - Calculation Detail'!C2566="","",'Support - Calculation Detail'!C2566)</f>
        <v>71</v>
      </c>
      <c r="C2566" t="str">
        <f>IF('Support - Calculation Detail'!B2566="","",'Support - Calculation Detail'!B2566)</f>
        <v>N</v>
      </c>
      <c r="D2566">
        <f>IF('Support - Calculation Detail'!D2566="","",'Support - Calculation Detail'!D2566)</f>
        <v>5707726</v>
      </c>
      <c r="E2566">
        <f>IF('Support - Calculation Detail'!E2566="","",'Support - Calculation Detail'!E2566)</f>
        <v>0</v>
      </c>
      <c r="G2566">
        <f>IF('Support - Calculation Detail'!F2566="","",'Support - Calculation Detail'!F2566)</f>
        <v>5707726</v>
      </c>
      <c r="H2566">
        <f>IF('Support - Calculation Detail'!G2566="","",'Support - Calculation Detail'!G2566)</f>
        <v>1.04</v>
      </c>
      <c r="I2566">
        <f>IF('Support - Calculation Detail'!H2566="","",'Support - Calculation Detail'!H2566)</f>
        <v>5936035</v>
      </c>
      <c r="J2566">
        <f>IF('Support - Calculation Detail'!I2566="","",'Support - Calculation Detail'!I2566)</f>
        <v>0</v>
      </c>
      <c r="K2566">
        <f>IF('Support - Calculation Detail'!K2566="","",'Support - Calculation Detail'!K2566)</f>
        <v>5936035</v>
      </c>
      <c r="L2566">
        <f>IF('Support - Calculation Detail'!L2566="","",'Support - Calculation Detail'!L2566)</f>
        <v>0</v>
      </c>
      <c r="M2566">
        <f>IF('Support - Calculation Detail'!M2566="","",'Support - Calculation Detail'!M2566)</f>
        <v>0</v>
      </c>
      <c r="N2566">
        <f>IF('Support - Calculation Detail'!N2566="","",'Support - Calculation Detail'!N2566)</f>
        <v>0</v>
      </c>
      <c r="P2566">
        <f>IF('Support - Calculation Detail'!O2566="","",'Support - Calculation Detail'!O2566)</f>
        <v>5936035</v>
      </c>
      <c r="Q2566" t="b">
        <v>1</v>
      </c>
      <c r="R2566" t="str">
        <f t="shared" si="200"/>
        <v>7150203</v>
      </c>
      <c r="S2566" t="str">
        <f t="shared" si="201"/>
        <v>7150203-UT</v>
      </c>
      <c r="T2566" t="str">
        <f t="shared" si="202"/>
        <v>7150203-UT</v>
      </c>
      <c r="U2566" t="str">
        <f t="shared" si="203"/>
        <v>5</v>
      </c>
      <c r="V2566" t="str">
        <f t="shared" si="204"/>
        <v>UT</v>
      </c>
    </row>
    <row r="2567" spans="1:22" x14ac:dyDescent="0.35">
      <c r="A2567" t="str">
        <f>IF('Support - Calculation Detail'!A2567="","",LEFT('Support - Calculation Detail'!A2567,7)&amp;"-"&amp;RIGHT('Support - Calculation Detail'!A2567,2))</f>
        <v>7150204-UT</v>
      </c>
      <c r="B2567" t="str">
        <f>IF('Support - Calculation Detail'!C2567="","",'Support - Calculation Detail'!C2567)</f>
        <v>71</v>
      </c>
      <c r="C2567" t="str">
        <f>IF('Support - Calculation Detail'!B2567="","",'Support - Calculation Detail'!B2567)</f>
        <v>N</v>
      </c>
      <c r="D2567">
        <f>IF('Support - Calculation Detail'!D2567="","",'Support - Calculation Detail'!D2567)</f>
        <v>1042642</v>
      </c>
      <c r="E2567">
        <f>IF('Support - Calculation Detail'!E2567="","",'Support - Calculation Detail'!E2567)</f>
        <v>0</v>
      </c>
      <c r="G2567">
        <f>IF('Support - Calculation Detail'!F2567="","",'Support - Calculation Detail'!F2567)</f>
        <v>1042642</v>
      </c>
      <c r="H2567">
        <f>IF('Support - Calculation Detail'!G2567="","",'Support - Calculation Detail'!G2567)</f>
        <v>1.04</v>
      </c>
      <c r="I2567">
        <f>IF('Support - Calculation Detail'!H2567="","",'Support - Calculation Detail'!H2567)</f>
        <v>1084348</v>
      </c>
      <c r="J2567">
        <f>IF('Support - Calculation Detail'!I2567="","",'Support - Calculation Detail'!I2567)</f>
        <v>0</v>
      </c>
      <c r="K2567">
        <f>IF('Support - Calculation Detail'!K2567="","",'Support - Calculation Detail'!K2567)</f>
        <v>1084348</v>
      </c>
      <c r="L2567">
        <f>IF('Support - Calculation Detail'!L2567="","",'Support - Calculation Detail'!L2567)</f>
        <v>0</v>
      </c>
      <c r="M2567">
        <f>IF('Support - Calculation Detail'!M2567="","",'Support - Calculation Detail'!M2567)</f>
        <v>0</v>
      </c>
      <c r="N2567">
        <f>IF('Support - Calculation Detail'!N2567="","",'Support - Calculation Detail'!N2567)</f>
        <v>0</v>
      </c>
      <c r="P2567">
        <f>IF('Support - Calculation Detail'!O2567="","",'Support - Calculation Detail'!O2567)</f>
        <v>1084348</v>
      </c>
      <c r="Q2567" t="b">
        <v>1</v>
      </c>
      <c r="R2567" t="str">
        <f t="shared" si="200"/>
        <v>7150204</v>
      </c>
      <c r="S2567" t="str">
        <f t="shared" si="201"/>
        <v>7150204-UT</v>
      </c>
      <c r="T2567" t="str">
        <f t="shared" si="202"/>
        <v>7150204-UT</v>
      </c>
      <c r="U2567" t="str">
        <f t="shared" si="203"/>
        <v>5</v>
      </c>
      <c r="V2567" t="str">
        <f t="shared" si="204"/>
        <v>UT</v>
      </c>
    </row>
    <row r="2568" spans="1:22" x14ac:dyDescent="0.35">
      <c r="A2568" t="str">
        <f>IF('Support - Calculation Detail'!A2568="","",LEFT('Support - Calculation Detail'!A2568,7)&amp;"-"&amp;RIGHT('Support - Calculation Detail'!A2568,2))</f>
        <v>7150205-UT</v>
      </c>
      <c r="B2568" t="str">
        <f>IF('Support - Calculation Detail'!C2568="","",'Support - Calculation Detail'!C2568)</f>
        <v>71</v>
      </c>
      <c r="C2568" t="str">
        <f>IF('Support - Calculation Detail'!B2568="","",'Support - Calculation Detail'!B2568)</f>
        <v>N</v>
      </c>
      <c r="D2568">
        <f>IF('Support - Calculation Detail'!D2568="","",'Support - Calculation Detail'!D2568)</f>
        <v>130571</v>
      </c>
      <c r="E2568">
        <f>IF('Support - Calculation Detail'!E2568="","",'Support - Calculation Detail'!E2568)</f>
        <v>0</v>
      </c>
      <c r="G2568">
        <f>IF('Support - Calculation Detail'!F2568="","",'Support - Calculation Detail'!F2568)</f>
        <v>130571</v>
      </c>
      <c r="H2568">
        <f>IF('Support - Calculation Detail'!G2568="","",'Support - Calculation Detail'!G2568)</f>
        <v>1.04</v>
      </c>
      <c r="I2568">
        <f>IF('Support - Calculation Detail'!H2568="","",'Support - Calculation Detail'!H2568)</f>
        <v>135794</v>
      </c>
      <c r="J2568">
        <f>IF('Support - Calculation Detail'!I2568="","",'Support - Calculation Detail'!I2568)</f>
        <v>0</v>
      </c>
      <c r="K2568">
        <f>IF('Support - Calculation Detail'!K2568="","",'Support - Calculation Detail'!K2568)</f>
        <v>135794</v>
      </c>
      <c r="L2568">
        <f>IF('Support - Calculation Detail'!L2568="","",'Support - Calculation Detail'!L2568)</f>
        <v>0</v>
      </c>
      <c r="M2568">
        <f>IF('Support - Calculation Detail'!M2568="","",'Support - Calculation Detail'!M2568)</f>
        <v>0</v>
      </c>
      <c r="N2568">
        <f>IF('Support - Calculation Detail'!N2568="","",'Support - Calculation Detail'!N2568)</f>
        <v>0</v>
      </c>
      <c r="P2568">
        <f>IF('Support - Calculation Detail'!O2568="","",'Support - Calculation Detail'!O2568)</f>
        <v>135794</v>
      </c>
      <c r="Q2568" t="b">
        <v>1</v>
      </c>
      <c r="R2568" t="str">
        <f t="shared" si="200"/>
        <v>7150205</v>
      </c>
      <c r="S2568" t="str">
        <f t="shared" si="201"/>
        <v>7150205-UT</v>
      </c>
      <c r="T2568" t="str">
        <f t="shared" si="202"/>
        <v>7150205-UT</v>
      </c>
      <c r="U2568" t="str">
        <f t="shared" si="203"/>
        <v>5</v>
      </c>
      <c r="V2568" t="str">
        <f t="shared" si="204"/>
        <v>UT</v>
      </c>
    </row>
    <row r="2569" spans="1:22" x14ac:dyDescent="0.35">
      <c r="A2569" t="str">
        <f>IF('Support - Calculation Detail'!A2569="","",LEFT('Support - Calculation Detail'!A2569,7)&amp;"-"&amp;RIGHT('Support - Calculation Detail'!A2569,2))</f>
        <v>7150206-UT</v>
      </c>
      <c r="B2569" t="str">
        <f>IF('Support - Calculation Detail'!C2569="","",'Support - Calculation Detail'!C2569)</f>
        <v>71</v>
      </c>
      <c r="C2569" t="str">
        <f>IF('Support - Calculation Detail'!B2569="","",'Support - Calculation Detail'!B2569)</f>
        <v>N</v>
      </c>
      <c r="D2569">
        <f>IF('Support - Calculation Detail'!D2569="","",'Support - Calculation Detail'!D2569)</f>
        <v>18882690</v>
      </c>
      <c r="E2569">
        <f>IF('Support - Calculation Detail'!E2569="","",'Support - Calculation Detail'!E2569)</f>
        <v>0</v>
      </c>
      <c r="G2569">
        <f>IF('Support - Calculation Detail'!F2569="","",'Support - Calculation Detail'!F2569)</f>
        <v>18882690</v>
      </c>
      <c r="H2569">
        <f>IF('Support - Calculation Detail'!G2569="","",'Support - Calculation Detail'!G2569)</f>
        <v>1.04</v>
      </c>
      <c r="I2569">
        <f>IF('Support - Calculation Detail'!H2569="","",'Support - Calculation Detail'!H2569)</f>
        <v>19637998</v>
      </c>
      <c r="J2569">
        <f>IF('Support - Calculation Detail'!I2569="","",'Support - Calculation Detail'!I2569)</f>
        <v>0</v>
      </c>
      <c r="K2569">
        <f>IF('Support - Calculation Detail'!K2569="","",'Support - Calculation Detail'!K2569)</f>
        <v>19637998</v>
      </c>
      <c r="L2569">
        <f>IF('Support - Calculation Detail'!L2569="","",'Support - Calculation Detail'!L2569)</f>
        <v>0</v>
      </c>
      <c r="M2569">
        <f>IF('Support - Calculation Detail'!M2569="","",'Support - Calculation Detail'!M2569)</f>
        <v>0</v>
      </c>
      <c r="N2569">
        <f>IF('Support - Calculation Detail'!N2569="","",'Support - Calculation Detail'!N2569)</f>
        <v>0</v>
      </c>
      <c r="P2569">
        <f>IF('Support - Calculation Detail'!O2569="","",'Support - Calculation Detail'!O2569)</f>
        <v>19637998</v>
      </c>
      <c r="Q2569" t="b">
        <v>1</v>
      </c>
      <c r="R2569" t="str">
        <f t="shared" si="200"/>
        <v>7150206</v>
      </c>
      <c r="S2569" t="str">
        <f t="shared" si="201"/>
        <v>7150206-UT</v>
      </c>
      <c r="T2569" t="str">
        <f t="shared" si="202"/>
        <v>7150206-UT</v>
      </c>
      <c r="U2569" t="str">
        <f t="shared" si="203"/>
        <v>5</v>
      </c>
      <c r="V2569" t="str">
        <f t="shared" si="204"/>
        <v>UT</v>
      </c>
    </row>
    <row r="2570" spans="1:22" x14ac:dyDescent="0.35">
      <c r="A2570" t="str">
        <f>IF('Support - Calculation Detail'!A2570="","",LEFT('Support - Calculation Detail'!A2570,7)&amp;"-"&amp;RIGHT('Support - Calculation Detail'!A2570,2))</f>
        <v>7130861-UT</v>
      </c>
      <c r="B2570" t="str">
        <f>IF('Support - Calculation Detail'!C2570="","",'Support - Calculation Detail'!C2570)</f>
        <v>71</v>
      </c>
      <c r="C2570" t="str">
        <f>IF('Support - Calculation Detail'!B2570="","",'Support - Calculation Detail'!B2570)</f>
        <v>N</v>
      </c>
      <c r="D2570">
        <f>IF('Support - Calculation Detail'!D2570="","",'Support - Calculation Detail'!D2570)</f>
        <v>410</v>
      </c>
      <c r="E2570">
        <f>IF('Support - Calculation Detail'!E2570="","",'Support - Calculation Detail'!E2570)</f>
        <v>0</v>
      </c>
      <c r="G2570">
        <f>IF('Support - Calculation Detail'!F2570="","",'Support - Calculation Detail'!F2570)</f>
        <v>410</v>
      </c>
      <c r="H2570">
        <f>IF('Support - Calculation Detail'!G2570="","",'Support - Calculation Detail'!G2570)</f>
        <v>1.04</v>
      </c>
      <c r="I2570">
        <f>IF('Support - Calculation Detail'!H2570="","",'Support - Calculation Detail'!H2570)</f>
        <v>426</v>
      </c>
      <c r="J2570">
        <f>IF('Support - Calculation Detail'!I2570="","",'Support - Calculation Detail'!I2570)</f>
        <v>0</v>
      </c>
      <c r="K2570">
        <f>IF('Support - Calculation Detail'!K2570="","",'Support - Calculation Detail'!K2570)</f>
        <v>426</v>
      </c>
      <c r="L2570">
        <f>IF('Support - Calculation Detail'!L2570="","",'Support - Calculation Detail'!L2570)</f>
        <v>0</v>
      </c>
      <c r="M2570">
        <f>IF('Support - Calculation Detail'!M2570="","",'Support - Calculation Detail'!M2570)</f>
        <v>0</v>
      </c>
      <c r="N2570">
        <f>IF('Support - Calculation Detail'!N2570="","",'Support - Calculation Detail'!N2570)</f>
        <v>0</v>
      </c>
      <c r="P2570">
        <f>IF('Support - Calculation Detail'!O2570="","",'Support - Calculation Detail'!O2570)</f>
        <v>426</v>
      </c>
      <c r="Q2570" t="b">
        <v>1</v>
      </c>
      <c r="R2570" t="str">
        <f t="shared" si="200"/>
        <v>7130861</v>
      </c>
      <c r="S2570" t="str">
        <f t="shared" si="201"/>
        <v>7130861-UT</v>
      </c>
      <c r="T2570" t="str">
        <f t="shared" si="202"/>
        <v>7130861-UT</v>
      </c>
      <c r="U2570" t="str">
        <f t="shared" si="203"/>
        <v>3</v>
      </c>
      <c r="V2570" t="str">
        <f t="shared" si="204"/>
        <v>UT</v>
      </c>
    </row>
    <row r="2571" spans="1:22" x14ac:dyDescent="0.35">
      <c r="A2571" t="str">
        <f>IF('Support - Calculation Detail'!A2571="","",LEFT('Support - Calculation Detail'!A2571,7)&amp;"-"&amp;RIGHT('Support - Calculation Detail'!A2571,2))</f>
        <v>7130862-UT</v>
      </c>
      <c r="B2571" t="str">
        <f>IF('Support - Calculation Detail'!C2571="","",'Support - Calculation Detail'!C2571)</f>
        <v>71</v>
      </c>
      <c r="C2571" t="str">
        <f>IF('Support - Calculation Detail'!B2571="","",'Support - Calculation Detail'!B2571)</f>
        <v>N</v>
      </c>
      <c r="D2571">
        <f>IF('Support - Calculation Detail'!D2571="","",'Support - Calculation Detail'!D2571)</f>
        <v>262894</v>
      </c>
      <c r="E2571">
        <f>IF('Support - Calculation Detail'!E2571="","",'Support - Calculation Detail'!E2571)</f>
        <v>0</v>
      </c>
      <c r="G2571">
        <f>IF('Support - Calculation Detail'!F2571="","",'Support - Calculation Detail'!F2571)</f>
        <v>262894</v>
      </c>
      <c r="H2571">
        <f>IF('Support - Calculation Detail'!G2571="","",'Support - Calculation Detail'!G2571)</f>
        <v>1.04</v>
      </c>
      <c r="I2571">
        <f>IF('Support - Calculation Detail'!H2571="","",'Support - Calculation Detail'!H2571)</f>
        <v>273410</v>
      </c>
      <c r="J2571">
        <f>IF('Support - Calculation Detail'!I2571="","",'Support - Calculation Detail'!I2571)</f>
        <v>0</v>
      </c>
      <c r="K2571">
        <f>IF('Support - Calculation Detail'!K2571="","",'Support - Calculation Detail'!K2571)</f>
        <v>273410</v>
      </c>
      <c r="L2571">
        <f>IF('Support - Calculation Detail'!L2571="","",'Support - Calculation Detail'!L2571)</f>
        <v>13819</v>
      </c>
      <c r="M2571">
        <f>IF('Support - Calculation Detail'!M2571="","",'Support - Calculation Detail'!M2571)</f>
        <v>0</v>
      </c>
      <c r="N2571">
        <f>IF('Support - Calculation Detail'!N2571="","",'Support - Calculation Detail'!N2571)</f>
        <v>0</v>
      </c>
      <c r="P2571">
        <f>IF('Support - Calculation Detail'!O2571="","",'Support - Calculation Detail'!O2571)</f>
        <v>287229</v>
      </c>
      <c r="Q2571" t="b">
        <v>1</v>
      </c>
      <c r="R2571" t="str">
        <f t="shared" si="200"/>
        <v>7130862</v>
      </c>
      <c r="S2571" t="str">
        <f t="shared" si="201"/>
        <v>7130862-UT</v>
      </c>
      <c r="T2571" t="str">
        <f t="shared" si="202"/>
        <v>7130862-UT</v>
      </c>
      <c r="U2571" t="str">
        <f t="shared" si="203"/>
        <v>3</v>
      </c>
      <c r="V2571" t="str">
        <f t="shared" si="204"/>
        <v>UT</v>
      </c>
    </row>
    <row r="2572" spans="1:22" x14ac:dyDescent="0.35">
      <c r="A2572" t="str">
        <f>IF('Support - Calculation Detail'!A2572="","",LEFT('Support - Calculation Detail'!A2572,7)&amp;"-"&amp;RIGHT('Support - Calculation Detail'!A2572,2))</f>
        <v>7130863-UT</v>
      </c>
      <c r="B2572" t="str">
        <f>IF('Support - Calculation Detail'!C2572="","",'Support - Calculation Detail'!C2572)</f>
        <v>71</v>
      </c>
      <c r="C2572" t="str">
        <f>IF('Support - Calculation Detail'!B2572="","",'Support - Calculation Detail'!B2572)</f>
        <v>N</v>
      </c>
      <c r="D2572">
        <f>IF('Support - Calculation Detail'!D2572="","",'Support - Calculation Detail'!D2572)</f>
        <v>1801789</v>
      </c>
      <c r="E2572">
        <f>IF('Support - Calculation Detail'!E2572="","",'Support - Calculation Detail'!E2572)</f>
        <v>0</v>
      </c>
      <c r="G2572">
        <f>IF('Support - Calculation Detail'!F2572="","",'Support - Calculation Detail'!F2572)</f>
        <v>1801789</v>
      </c>
      <c r="H2572">
        <f>IF('Support - Calculation Detail'!G2572="","",'Support - Calculation Detail'!G2572)</f>
        <v>1.04</v>
      </c>
      <c r="I2572">
        <f>IF('Support - Calculation Detail'!H2572="","",'Support - Calculation Detail'!H2572)</f>
        <v>1873861</v>
      </c>
      <c r="J2572">
        <f>IF('Support - Calculation Detail'!I2572="","",'Support - Calculation Detail'!I2572)</f>
        <v>0</v>
      </c>
      <c r="K2572">
        <f>IF('Support - Calculation Detail'!K2572="","",'Support - Calculation Detail'!K2572)</f>
        <v>1873861</v>
      </c>
      <c r="L2572">
        <f>IF('Support - Calculation Detail'!L2572="","",'Support - Calculation Detail'!L2572)</f>
        <v>85859</v>
      </c>
      <c r="M2572">
        <f>IF('Support - Calculation Detail'!M2572="","",'Support - Calculation Detail'!M2572)</f>
        <v>0</v>
      </c>
      <c r="N2572">
        <f>IF('Support - Calculation Detail'!N2572="","",'Support - Calculation Detail'!N2572)</f>
        <v>0</v>
      </c>
      <c r="P2572">
        <f>IF('Support - Calculation Detail'!O2572="","",'Support - Calculation Detail'!O2572)</f>
        <v>1959720</v>
      </c>
      <c r="Q2572" t="b">
        <v>1</v>
      </c>
      <c r="R2572" t="str">
        <f t="shared" si="200"/>
        <v>7130863</v>
      </c>
      <c r="S2572" t="str">
        <f t="shared" si="201"/>
        <v>7130863-UT</v>
      </c>
      <c r="T2572" t="str">
        <f t="shared" si="202"/>
        <v>7130863-UT</v>
      </c>
      <c r="U2572" t="str">
        <f t="shared" si="203"/>
        <v>3</v>
      </c>
      <c r="V2572" t="str">
        <f t="shared" si="204"/>
        <v>UT</v>
      </c>
    </row>
    <row r="2573" spans="1:22" x14ac:dyDescent="0.35">
      <c r="A2573" t="str">
        <f>IF('Support - Calculation Detail'!A2573="","",LEFT('Support - Calculation Detail'!A2573,7)&amp;"-"&amp;RIGHT('Support - Calculation Detail'!A2573,2))</f>
        <v>7130864-UT</v>
      </c>
      <c r="B2573" t="str">
        <f>IF('Support - Calculation Detail'!C2573="","",'Support - Calculation Detail'!C2573)</f>
        <v>71</v>
      </c>
      <c r="C2573" t="str">
        <f>IF('Support - Calculation Detail'!B2573="","",'Support - Calculation Detail'!B2573)</f>
        <v>N</v>
      </c>
      <c r="D2573">
        <f>IF('Support - Calculation Detail'!D2573="","",'Support - Calculation Detail'!D2573)</f>
        <v>800017</v>
      </c>
      <c r="E2573">
        <f>IF('Support - Calculation Detail'!E2573="","",'Support - Calculation Detail'!E2573)</f>
        <v>0</v>
      </c>
      <c r="G2573">
        <f>IF('Support - Calculation Detail'!F2573="","",'Support - Calculation Detail'!F2573)</f>
        <v>800017</v>
      </c>
      <c r="H2573">
        <f>IF('Support - Calculation Detail'!G2573="","",'Support - Calculation Detail'!G2573)</f>
        <v>1.04</v>
      </c>
      <c r="I2573">
        <f>IF('Support - Calculation Detail'!H2573="","",'Support - Calculation Detail'!H2573)</f>
        <v>832018</v>
      </c>
      <c r="J2573">
        <f>IF('Support - Calculation Detail'!I2573="","",'Support - Calculation Detail'!I2573)</f>
        <v>0</v>
      </c>
      <c r="K2573">
        <f>IF('Support - Calculation Detail'!K2573="","",'Support - Calculation Detail'!K2573)</f>
        <v>832018</v>
      </c>
      <c r="L2573">
        <f>IF('Support - Calculation Detail'!L2573="","",'Support - Calculation Detail'!L2573)</f>
        <v>39928</v>
      </c>
      <c r="M2573">
        <f>IF('Support - Calculation Detail'!M2573="","",'Support - Calculation Detail'!M2573)</f>
        <v>0</v>
      </c>
      <c r="N2573">
        <f>IF('Support - Calculation Detail'!N2573="","",'Support - Calculation Detail'!N2573)</f>
        <v>0</v>
      </c>
      <c r="P2573">
        <f>IF('Support - Calculation Detail'!O2573="","",'Support - Calculation Detail'!O2573)</f>
        <v>871946</v>
      </c>
      <c r="Q2573" t="b">
        <v>1</v>
      </c>
      <c r="R2573" t="str">
        <f t="shared" si="200"/>
        <v>7130864</v>
      </c>
      <c r="S2573" t="str">
        <f t="shared" si="201"/>
        <v>7130864-UT</v>
      </c>
      <c r="T2573" t="str">
        <f t="shared" si="202"/>
        <v>7130864-UT</v>
      </c>
      <c r="U2573" t="str">
        <f t="shared" si="203"/>
        <v>3</v>
      </c>
      <c r="V2573" t="str">
        <f t="shared" si="204"/>
        <v>UT</v>
      </c>
    </row>
    <row r="2574" spans="1:22" x14ac:dyDescent="0.35">
      <c r="A2574" t="str">
        <f>IF('Support - Calculation Detail'!A2574="","",LEFT('Support - Calculation Detail'!A2574,7)&amp;"-"&amp;RIGHT('Support - Calculation Detail'!A2574,2))</f>
        <v>7130865-UT</v>
      </c>
      <c r="B2574" t="str">
        <f>IF('Support - Calculation Detail'!C2574="","",'Support - Calculation Detail'!C2574)</f>
        <v>71</v>
      </c>
      <c r="C2574" t="str">
        <f>IF('Support - Calculation Detail'!B2574="","",'Support - Calculation Detail'!B2574)</f>
        <v>N</v>
      </c>
      <c r="D2574">
        <f>IF('Support - Calculation Detail'!D2574="","",'Support - Calculation Detail'!D2574)</f>
        <v>293504</v>
      </c>
      <c r="E2574">
        <f>IF('Support - Calculation Detail'!E2574="","",'Support - Calculation Detail'!E2574)</f>
        <v>0</v>
      </c>
      <c r="G2574">
        <f>IF('Support - Calculation Detail'!F2574="","",'Support - Calculation Detail'!F2574)</f>
        <v>293504</v>
      </c>
      <c r="H2574">
        <f>IF('Support - Calculation Detail'!G2574="","",'Support - Calculation Detail'!G2574)</f>
        <v>1.04</v>
      </c>
      <c r="I2574">
        <f>IF('Support - Calculation Detail'!H2574="","",'Support - Calculation Detail'!H2574)</f>
        <v>305244</v>
      </c>
      <c r="J2574">
        <f>IF('Support - Calculation Detail'!I2574="","",'Support - Calculation Detail'!I2574)</f>
        <v>0</v>
      </c>
      <c r="K2574">
        <f>IF('Support - Calculation Detail'!K2574="","",'Support - Calculation Detail'!K2574)</f>
        <v>305244</v>
      </c>
      <c r="L2574">
        <f>IF('Support - Calculation Detail'!L2574="","",'Support - Calculation Detail'!L2574)</f>
        <v>56173</v>
      </c>
      <c r="M2574">
        <f>IF('Support - Calculation Detail'!M2574="","",'Support - Calculation Detail'!M2574)</f>
        <v>0</v>
      </c>
      <c r="N2574">
        <f>IF('Support - Calculation Detail'!N2574="","",'Support - Calculation Detail'!N2574)</f>
        <v>0</v>
      </c>
      <c r="P2574">
        <f>IF('Support - Calculation Detail'!O2574="","",'Support - Calculation Detail'!O2574)</f>
        <v>361417</v>
      </c>
      <c r="Q2574" t="b">
        <v>1</v>
      </c>
      <c r="R2574" t="str">
        <f t="shared" si="200"/>
        <v>7130865</v>
      </c>
      <c r="S2574" t="str">
        <f t="shared" si="201"/>
        <v>7130865-UT</v>
      </c>
      <c r="T2574" t="str">
        <f t="shared" si="202"/>
        <v>7130865-UT</v>
      </c>
      <c r="U2574" t="str">
        <f t="shared" si="203"/>
        <v>3</v>
      </c>
      <c r="V2574" t="str">
        <f t="shared" si="204"/>
        <v>UT</v>
      </c>
    </row>
    <row r="2575" spans="1:22" x14ac:dyDescent="0.35">
      <c r="A2575" t="str">
        <f>IF('Support - Calculation Detail'!A2575="","",LEFT('Support - Calculation Detail'!A2575,7)&amp;"-"&amp;RIGHT('Support - Calculation Detail'!A2575,2))</f>
        <v>7130866-UT</v>
      </c>
      <c r="B2575" t="str">
        <f>IF('Support - Calculation Detail'!C2575="","",'Support - Calculation Detail'!C2575)</f>
        <v>71</v>
      </c>
      <c r="C2575" t="str">
        <f>IF('Support - Calculation Detail'!B2575="","",'Support - Calculation Detail'!B2575)</f>
        <v>N</v>
      </c>
      <c r="D2575">
        <f>IF('Support - Calculation Detail'!D2575="","",'Support - Calculation Detail'!D2575)</f>
        <v>402160</v>
      </c>
      <c r="E2575">
        <f>IF('Support - Calculation Detail'!E2575="","",'Support - Calculation Detail'!E2575)</f>
        <v>0</v>
      </c>
      <c r="G2575">
        <f>IF('Support - Calculation Detail'!F2575="","",'Support - Calculation Detail'!F2575)</f>
        <v>402160</v>
      </c>
      <c r="H2575">
        <f>IF('Support - Calculation Detail'!G2575="","",'Support - Calculation Detail'!G2575)</f>
        <v>1.04</v>
      </c>
      <c r="I2575">
        <f>IF('Support - Calculation Detail'!H2575="","",'Support - Calculation Detail'!H2575)</f>
        <v>418246</v>
      </c>
      <c r="J2575">
        <f>IF('Support - Calculation Detail'!I2575="","",'Support - Calculation Detail'!I2575)</f>
        <v>0</v>
      </c>
      <c r="K2575">
        <f>IF('Support - Calculation Detail'!K2575="","",'Support - Calculation Detail'!K2575)</f>
        <v>418246</v>
      </c>
      <c r="L2575">
        <f>IF('Support - Calculation Detail'!L2575="","",'Support - Calculation Detail'!L2575)</f>
        <v>38438</v>
      </c>
      <c r="M2575">
        <f>IF('Support - Calculation Detail'!M2575="","",'Support - Calculation Detail'!M2575)</f>
        <v>0</v>
      </c>
      <c r="N2575">
        <f>IF('Support - Calculation Detail'!N2575="","",'Support - Calculation Detail'!N2575)</f>
        <v>0</v>
      </c>
      <c r="P2575">
        <f>IF('Support - Calculation Detail'!O2575="","",'Support - Calculation Detail'!O2575)</f>
        <v>456684</v>
      </c>
      <c r="Q2575" t="b">
        <v>1</v>
      </c>
      <c r="R2575" t="str">
        <f t="shared" si="200"/>
        <v>7130866</v>
      </c>
      <c r="S2575" t="str">
        <f t="shared" si="201"/>
        <v>7130866-UT</v>
      </c>
      <c r="T2575" t="str">
        <f t="shared" si="202"/>
        <v>7130866-UT</v>
      </c>
      <c r="U2575" t="str">
        <f t="shared" si="203"/>
        <v>3</v>
      </c>
      <c r="V2575" t="str">
        <f t="shared" si="204"/>
        <v>UT</v>
      </c>
    </row>
    <row r="2576" spans="1:22" x14ac:dyDescent="0.35">
      <c r="A2576" t="str">
        <f>IF('Support - Calculation Detail'!A2576="","",LEFT('Support - Calculation Detail'!A2576,7)&amp;"-"&amp;RIGHT('Support - Calculation Detail'!A2576,2))</f>
        <v>7160866-UT</v>
      </c>
      <c r="B2576" t="str">
        <f>IF('Support - Calculation Detail'!C2576="","",'Support - Calculation Detail'!C2576)</f>
        <v>71</v>
      </c>
      <c r="C2576" t="str">
        <f>IF('Support - Calculation Detail'!B2576="","",'Support - Calculation Detail'!B2576)</f>
        <v>N</v>
      </c>
      <c r="D2576">
        <f>IF('Support - Calculation Detail'!D2576="","",'Support - Calculation Detail'!D2576)</f>
        <v>3524420</v>
      </c>
      <c r="E2576">
        <f>IF('Support - Calculation Detail'!E2576="","",'Support - Calculation Detail'!E2576)</f>
        <v>0</v>
      </c>
      <c r="G2576">
        <f>IF('Support - Calculation Detail'!F2576="","",'Support - Calculation Detail'!F2576)</f>
        <v>3524420</v>
      </c>
      <c r="H2576">
        <f>IF('Support - Calculation Detail'!G2576="","",'Support - Calculation Detail'!G2576)</f>
        <v>1.04</v>
      </c>
      <c r="I2576">
        <f>IF('Support - Calculation Detail'!H2576="","",'Support - Calculation Detail'!H2576)</f>
        <v>3665397</v>
      </c>
      <c r="J2576">
        <f>IF('Support - Calculation Detail'!I2576="","",'Support - Calculation Detail'!I2576)</f>
        <v>0</v>
      </c>
      <c r="K2576">
        <f>IF('Support - Calculation Detail'!K2576="","",'Support - Calculation Detail'!K2576)</f>
        <v>3665397</v>
      </c>
      <c r="L2576">
        <f>IF('Support - Calculation Detail'!L2576="","",'Support - Calculation Detail'!L2576)</f>
        <v>0</v>
      </c>
      <c r="M2576">
        <f>IF('Support - Calculation Detail'!M2576="","",'Support - Calculation Detail'!M2576)</f>
        <v>0</v>
      </c>
      <c r="N2576">
        <f>IF('Support - Calculation Detail'!N2576="","",'Support - Calculation Detail'!N2576)</f>
        <v>0</v>
      </c>
      <c r="P2576">
        <f>IF('Support - Calculation Detail'!O2576="","",'Support - Calculation Detail'!O2576)</f>
        <v>3665397</v>
      </c>
      <c r="Q2576" t="b">
        <v>1</v>
      </c>
      <c r="R2576" t="str">
        <f t="shared" si="200"/>
        <v>7160866</v>
      </c>
      <c r="S2576" t="str">
        <f t="shared" si="201"/>
        <v>7160866-UT</v>
      </c>
      <c r="T2576" t="str">
        <f t="shared" si="202"/>
        <v>7160866-UT</v>
      </c>
      <c r="U2576" t="str">
        <f t="shared" si="203"/>
        <v>6</v>
      </c>
      <c r="V2576" t="str">
        <f t="shared" si="204"/>
        <v>UT</v>
      </c>
    </row>
    <row r="2577" spans="1:22" x14ac:dyDescent="0.35">
      <c r="A2577" t="str">
        <f>IF('Support - Calculation Detail'!A2577="","",LEFT('Support - Calculation Detail'!A2577,7)&amp;"-"&amp;RIGHT('Support - Calculation Detail'!A2577,2))</f>
        <v>7130867-FT</v>
      </c>
      <c r="B2577" t="str">
        <f>IF('Support - Calculation Detail'!C2577="","",'Support - Calculation Detail'!C2577)</f>
        <v>71</v>
      </c>
      <c r="C2577" t="str">
        <f>IF('Support - Calculation Detail'!B2577="","",'Support - Calculation Detail'!B2577)</f>
        <v>N</v>
      </c>
      <c r="D2577">
        <f>IF('Support - Calculation Detail'!D2577="","",'Support - Calculation Detail'!D2577)</f>
        <v>549803</v>
      </c>
      <c r="E2577">
        <f>IF('Support - Calculation Detail'!E2577="","",'Support - Calculation Detail'!E2577)</f>
        <v>0</v>
      </c>
      <c r="G2577">
        <f>IF('Support - Calculation Detail'!F2577="","",'Support - Calculation Detail'!F2577)</f>
        <v>549803</v>
      </c>
      <c r="H2577">
        <f>IF('Support - Calculation Detail'!G2577="","",'Support - Calculation Detail'!G2577)</f>
        <v>1.04</v>
      </c>
      <c r="I2577">
        <f>IF('Support - Calculation Detail'!H2577="","",'Support - Calculation Detail'!H2577)</f>
        <v>571795</v>
      </c>
      <c r="J2577">
        <f>IF('Support - Calculation Detail'!I2577="","",'Support - Calculation Detail'!I2577)</f>
        <v>0</v>
      </c>
      <c r="K2577">
        <f>IF('Support - Calculation Detail'!K2577="","",'Support - Calculation Detail'!K2577)</f>
        <v>571795</v>
      </c>
      <c r="L2577">
        <f>IF('Support - Calculation Detail'!L2577="","",'Support - Calculation Detail'!L2577)</f>
        <v>0</v>
      </c>
      <c r="M2577">
        <f>IF('Support - Calculation Detail'!M2577="","",'Support - Calculation Detail'!M2577)</f>
        <v>0</v>
      </c>
      <c r="N2577">
        <f>IF('Support - Calculation Detail'!N2577="","",'Support - Calculation Detail'!N2577)</f>
        <v>0</v>
      </c>
      <c r="P2577">
        <f>IF('Support - Calculation Detail'!O2577="","",'Support - Calculation Detail'!O2577)</f>
        <v>571795</v>
      </c>
      <c r="Q2577" t="b">
        <v>1</v>
      </c>
      <c r="R2577" t="str">
        <f t="shared" si="200"/>
        <v>7130867</v>
      </c>
      <c r="S2577" t="str">
        <f t="shared" si="201"/>
        <v>7130867-FT</v>
      </c>
      <c r="T2577" t="str">
        <f t="shared" si="202"/>
        <v>7130867-FT</v>
      </c>
      <c r="U2577" t="str">
        <f t="shared" si="203"/>
        <v>3</v>
      </c>
      <c r="V2577" t="str">
        <f t="shared" si="204"/>
        <v>FT</v>
      </c>
    </row>
    <row r="2578" spans="1:22" x14ac:dyDescent="0.35">
      <c r="A2578" t="str">
        <f>IF('Support - Calculation Detail'!A2578="","",LEFT('Support - Calculation Detail'!A2578,7)&amp;"-"&amp;RIGHT('Support - Calculation Detail'!A2578,2))</f>
        <v>7130867-UT</v>
      </c>
      <c r="B2578" t="str">
        <f>IF('Support - Calculation Detail'!C2578="","",'Support - Calculation Detail'!C2578)</f>
        <v>71</v>
      </c>
      <c r="C2578" t="str">
        <f>IF('Support - Calculation Detail'!B2578="","",'Support - Calculation Detail'!B2578)</f>
        <v>N</v>
      </c>
      <c r="D2578">
        <f>IF('Support - Calculation Detail'!D2578="","",'Support - Calculation Detail'!D2578)</f>
        <v>1202348</v>
      </c>
      <c r="E2578">
        <f>IF('Support - Calculation Detail'!E2578="","",'Support - Calculation Detail'!E2578)</f>
        <v>0</v>
      </c>
      <c r="G2578">
        <f>IF('Support - Calculation Detail'!F2578="","",'Support - Calculation Detail'!F2578)</f>
        <v>1202348</v>
      </c>
      <c r="H2578">
        <f>IF('Support - Calculation Detail'!G2578="","",'Support - Calculation Detail'!G2578)</f>
        <v>1.04</v>
      </c>
      <c r="I2578">
        <f>IF('Support - Calculation Detail'!H2578="","",'Support - Calculation Detail'!H2578)</f>
        <v>1250442</v>
      </c>
      <c r="J2578">
        <f>IF('Support - Calculation Detail'!I2578="","",'Support - Calculation Detail'!I2578)</f>
        <v>0</v>
      </c>
      <c r="K2578">
        <f>IF('Support - Calculation Detail'!K2578="","",'Support - Calculation Detail'!K2578)</f>
        <v>1250442</v>
      </c>
      <c r="L2578">
        <f>IF('Support - Calculation Detail'!L2578="","",'Support - Calculation Detail'!L2578)</f>
        <v>50698</v>
      </c>
      <c r="M2578">
        <f>IF('Support - Calculation Detail'!M2578="","",'Support - Calculation Detail'!M2578)</f>
        <v>0</v>
      </c>
      <c r="N2578">
        <f>IF('Support - Calculation Detail'!N2578="","",'Support - Calculation Detail'!N2578)</f>
        <v>0</v>
      </c>
      <c r="P2578">
        <f>IF('Support - Calculation Detail'!O2578="","",'Support - Calculation Detail'!O2578)</f>
        <v>1301140</v>
      </c>
      <c r="Q2578" t="b">
        <v>1</v>
      </c>
      <c r="R2578" t="str">
        <f t="shared" si="200"/>
        <v>7130867</v>
      </c>
      <c r="S2578" t="str">
        <f t="shared" si="201"/>
        <v>7130867-UT</v>
      </c>
      <c r="T2578" t="str">
        <f t="shared" si="202"/>
        <v>7130867-UT</v>
      </c>
      <c r="U2578" t="str">
        <f t="shared" si="203"/>
        <v>3</v>
      </c>
      <c r="V2578" t="str">
        <f t="shared" si="204"/>
        <v>UT</v>
      </c>
    </row>
    <row r="2579" spans="1:22" x14ac:dyDescent="0.35">
      <c r="A2579" t="str">
        <f>IF('Support - Calculation Detail'!A2579="","",LEFT('Support - Calculation Detail'!A2579,7)&amp;"-"&amp;RIGHT('Support - Calculation Detail'!A2579,2))</f>
        <v>7160867-UT</v>
      </c>
      <c r="B2579" t="str">
        <f>IF('Support - Calculation Detail'!C2579="","",'Support - Calculation Detail'!C2579)</f>
        <v>71</v>
      </c>
      <c r="C2579" t="str">
        <f>IF('Support - Calculation Detail'!B2579="","",'Support - Calculation Detail'!B2579)</f>
        <v>N</v>
      </c>
      <c r="D2579">
        <f>IF('Support - Calculation Detail'!D2579="","",'Support - Calculation Detail'!D2579)</f>
        <v>5919025</v>
      </c>
      <c r="E2579">
        <f>IF('Support - Calculation Detail'!E2579="","",'Support - Calculation Detail'!E2579)</f>
        <v>0</v>
      </c>
      <c r="G2579">
        <f>IF('Support - Calculation Detail'!F2579="","",'Support - Calculation Detail'!F2579)</f>
        <v>5919025</v>
      </c>
      <c r="H2579">
        <f>IF('Support - Calculation Detail'!G2579="","",'Support - Calculation Detail'!G2579)</f>
        <v>1.04</v>
      </c>
      <c r="I2579">
        <f>IF('Support - Calculation Detail'!H2579="","",'Support - Calculation Detail'!H2579)</f>
        <v>6155786</v>
      </c>
      <c r="J2579">
        <f>IF('Support - Calculation Detail'!I2579="","",'Support - Calculation Detail'!I2579)</f>
        <v>0</v>
      </c>
      <c r="K2579">
        <f>IF('Support - Calculation Detail'!K2579="","",'Support - Calculation Detail'!K2579)</f>
        <v>6155786</v>
      </c>
      <c r="L2579">
        <f>IF('Support - Calculation Detail'!L2579="","",'Support - Calculation Detail'!L2579)</f>
        <v>0</v>
      </c>
      <c r="M2579">
        <f>IF('Support - Calculation Detail'!M2579="","",'Support - Calculation Detail'!M2579)</f>
        <v>0</v>
      </c>
      <c r="N2579">
        <f>IF('Support - Calculation Detail'!N2579="","",'Support - Calculation Detail'!N2579)</f>
        <v>0</v>
      </c>
      <c r="P2579">
        <f>IF('Support - Calculation Detail'!O2579="","",'Support - Calculation Detail'!O2579)</f>
        <v>6155786</v>
      </c>
      <c r="Q2579" t="b">
        <v>1</v>
      </c>
      <c r="R2579" t="str">
        <f t="shared" si="200"/>
        <v>7160867</v>
      </c>
      <c r="S2579" t="str">
        <f t="shared" si="201"/>
        <v>7160867-UT</v>
      </c>
      <c r="T2579" t="str">
        <f t="shared" si="202"/>
        <v>7160867-UT</v>
      </c>
      <c r="U2579" t="str">
        <f t="shared" si="203"/>
        <v>6</v>
      </c>
      <c r="V2579" t="str">
        <f t="shared" si="204"/>
        <v>UT</v>
      </c>
    </row>
    <row r="2580" spans="1:22" x14ac:dyDescent="0.35">
      <c r="A2580" t="str">
        <f>IF('Support - Calculation Detail'!A2580="","",LEFT('Support - Calculation Detail'!A2580,7)&amp;"-"&amp;RIGHT('Support - Calculation Detail'!A2580,2))</f>
        <v>7161008-UT</v>
      </c>
      <c r="B2580" t="str">
        <f>IF('Support - Calculation Detail'!C2580="","",'Support - Calculation Detail'!C2580)</f>
        <v>71</v>
      </c>
      <c r="C2580" t="str">
        <f>IF('Support - Calculation Detail'!B2580="","",'Support - Calculation Detail'!B2580)</f>
        <v>N</v>
      </c>
      <c r="D2580">
        <f>IF('Support - Calculation Detail'!D2580="","",'Support - Calculation Detail'!D2580)</f>
        <v>0</v>
      </c>
      <c r="E2580">
        <f>IF('Support - Calculation Detail'!E2580="","",'Support - Calculation Detail'!E2580)</f>
        <v>0</v>
      </c>
      <c r="G2580">
        <f>IF('Support - Calculation Detail'!F2580="","",'Support - Calculation Detail'!F2580)</f>
        <v>0</v>
      </c>
      <c r="H2580">
        <f>IF('Support - Calculation Detail'!G2580="","",'Support - Calculation Detail'!G2580)</f>
        <v>1.04</v>
      </c>
      <c r="I2580">
        <f>IF('Support - Calculation Detail'!H2580="","",'Support - Calculation Detail'!H2580)</f>
        <v>0</v>
      </c>
      <c r="J2580">
        <f>IF('Support - Calculation Detail'!I2580="","",'Support - Calculation Detail'!I2580)</f>
        <v>0</v>
      </c>
      <c r="K2580">
        <f>IF('Support - Calculation Detail'!K2580="","",'Support - Calculation Detail'!K2580)</f>
        <v>0</v>
      </c>
      <c r="L2580">
        <f>IF('Support - Calculation Detail'!L2580="","",'Support - Calculation Detail'!L2580)</f>
        <v>0</v>
      </c>
      <c r="M2580">
        <f>IF('Support - Calculation Detail'!M2580="","",'Support - Calculation Detail'!M2580)</f>
        <v>0</v>
      </c>
      <c r="N2580">
        <f>IF('Support - Calculation Detail'!N2580="","",'Support - Calculation Detail'!N2580)</f>
        <v>0</v>
      </c>
      <c r="P2580">
        <f>IF('Support - Calculation Detail'!O2580="","",'Support - Calculation Detail'!O2580)</f>
        <v>0</v>
      </c>
      <c r="Q2580" t="b">
        <v>1</v>
      </c>
      <c r="R2580" t="str">
        <f t="shared" si="200"/>
        <v>7161008</v>
      </c>
      <c r="S2580" t="str">
        <f t="shared" si="201"/>
        <v>7161008-UT</v>
      </c>
      <c r="T2580" t="str">
        <f t="shared" si="202"/>
        <v>7161008-UT</v>
      </c>
      <c r="U2580" t="str">
        <f t="shared" si="203"/>
        <v>6</v>
      </c>
      <c r="V2580" t="str">
        <f t="shared" si="204"/>
        <v>UT</v>
      </c>
    </row>
    <row r="2581" spans="1:22" x14ac:dyDescent="0.35">
      <c r="A2581" t="str">
        <f>IF('Support - Calculation Detail'!A2581="","",LEFT('Support - Calculation Detail'!A2581,7)&amp;"-"&amp;RIGHT('Support - Calculation Detail'!A2581,2))</f>
        <v>7147175-SO</v>
      </c>
      <c r="B2581" t="str">
        <f>IF('Support - Calculation Detail'!C2581="","",'Support - Calculation Detail'!C2581)</f>
        <v>71</v>
      </c>
      <c r="C2581" t="str">
        <f>IF('Support - Calculation Detail'!B2581="","",'Support - Calculation Detail'!B2581)</f>
        <v>N</v>
      </c>
      <c r="D2581">
        <f>IF('Support - Calculation Detail'!D2581="","",'Support - Calculation Detail'!D2581)</f>
        <v>19634286</v>
      </c>
      <c r="E2581">
        <f>IF('Support - Calculation Detail'!E2581="","",'Support - Calculation Detail'!E2581)</f>
        <v>0</v>
      </c>
      <c r="G2581">
        <f>IF('Support - Calculation Detail'!F2581="","",'Support - Calculation Detail'!F2581)</f>
        <v>19634286</v>
      </c>
      <c r="H2581">
        <f>IF('Support - Calculation Detail'!G2581="","",'Support - Calculation Detail'!G2581)</f>
        <v>1.04</v>
      </c>
      <c r="I2581">
        <f>IF('Support - Calculation Detail'!H2581="","",'Support - Calculation Detail'!H2581)</f>
        <v>20419657</v>
      </c>
      <c r="J2581">
        <f>IF('Support - Calculation Detail'!I2581="","",'Support - Calculation Detail'!I2581)</f>
        <v>0</v>
      </c>
      <c r="K2581">
        <f>IF('Support - Calculation Detail'!K2581="","",'Support - Calculation Detail'!K2581)</f>
        <v>20419657</v>
      </c>
      <c r="L2581">
        <f>IF('Support - Calculation Detail'!L2581="","",'Support - Calculation Detail'!L2581)</f>
        <v>0</v>
      </c>
      <c r="M2581">
        <f>IF('Support - Calculation Detail'!M2581="","",'Support - Calculation Detail'!M2581)</f>
        <v>0</v>
      </c>
      <c r="N2581">
        <f>IF('Support - Calculation Detail'!N2581="","",'Support - Calculation Detail'!N2581)</f>
        <v>0</v>
      </c>
      <c r="P2581">
        <f>IF('Support - Calculation Detail'!O2581="","",'Support - Calculation Detail'!O2581)</f>
        <v>20419657</v>
      </c>
      <c r="Q2581" t="b">
        <v>1</v>
      </c>
      <c r="R2581" t="str">
        <f t="shared" si="200"/>
        <v>7147175</v>
      </c>
      <c r="S2581" t="str">
        <f t="shared" si="201"/>
        <v>7147175-SO</v>
      </c>
      <c r="T2581" t="str">
        <f t="shared" si="202"/>
        <v>7147175-SO</v>
      </c>
      <c r="U2581" t="str">
        <f t="shared" si="203"/>
        <v>4</v>
      </c>
      <c r="V2581" t="str">
        <f t="shared" si="204"/>
        <v>SO</v>
      </c>
    </row>
    <row r="2582" spans="1:22" x14ac:dyDescent="0.35">
      <c r="A2582" t="str">
        <f>IF('Support - Calculation Detail'!A2582="","",LEFT('Support - Calculation Detail'!A2582,7)&amp;"-"&amp;RIGHT('Support - Calculation Detail'!A2582,2))</f>
        <v>7147200-SO</v>
      </c>
      <c r="B2582" t="str">
        <f>IF('Support - Calculation Detail'!C2582="","",'Support - Calculation Detail'!C2582)</f>
        <v>71</v>
      </c>
      <c r="C2582" t="str">
        <f>IF('Support - Calculation Detail'!B2582="","",'Support - Calculation Detail'!B2582)</f>
        <v>N</v>
      </c>
      <c r="D2582">
        <f>IF('Support - Calculation Detail'!D2582="","",'Support - Calculation Detail'!D2582)</f>
        <v>4110886</v>
      </c>
      <c r="E2582">
        <f>IF('Support - Calculation Detail'!E2582="","",'Support - Calculation Detail'!E2582)</f>
        <v>0</v>
      </c>
      <c r="G2582">
        <f>IF('Support - Calculation Detail'!F2582="","",'Support - Calculation Detail'!F2582)</f>
        <v>4110886</v>
      </c>
      <c r="H2582">
        <f>IF('Support - Calculation Detail'!G2582="","",'Support - Calculation Detail'!G2582)</f>
        <v>1.04</v>
      </c>
      <c r="I2582">
        <f>IF('Support - Calculation Detail'!H2582="","",'Support - Calculation Detail'!H2582)</f>
        <v>4275321</v>
      </c>
      <c r="J2582">
        <f>IF('Support - Calculation Detail'!I2582="","",'Support - Calculation Detail'!I2582)</f>
        <v>0</v>
      </c>
      <c r="K2582">
        <f>IF('Support - Calculation Detail'!K2582="","",'Support - Calculation Detail'!K2582)</f>
        <v>4275321</v>
      </c>
      <c r="L2582">
        <f>IF('Support - Calculation Detail'!L2582="","",'Support - Calculation Detail'!L2582)</f>
        <v>0</v>
      </c>
      <c r="M2582">
        <f>IF('Support - Calculation Detail'!M2582="","",'Support - Calculation Detail'!M2582)</f>
        <v>0</v>
      </c>
      <c r="N2582">
        <f>IF('Support - Calculation Detail'!N2582="","",'Support - Calculation Detail'!N2582)</f>
        <v>0</v>
      </c>
      <c r="P2582">
        <f>IF('Support - Calculation Detail'!O2582="","",'Support - Calculation Detail'!O2582)</f>
        <v>4275321</v>
      </c>
      <c r="Q2582" t="b">
        <v>1</v>
      </c>
      <c r="R2582" t="str">
        <f t="shared" si="200"/>
        <v>7147200</v>
      </c>
      <c r="S2582" t="str">
        <f t="shared" si="201"/>
        <v>7147200-SO</v>
      </c>
      <c r="T2582" t="str">
        <f t="shared" si="202"/>
        <v>7147200-SO</v>
      </c>
      <c r="U2582" t="str">
        <f t="shared" si="203"/>
        <v>4</v>
      </c>
      <c r="V2582" t="str">
        <f t="shared" si="204"/>
        <v>SO</v>
      </c>
    </row>
    <row r="2583" spans="1:22" x14ac:dyDescent="0.35">
      <c r="A2583" t="str">
        <f>IF('Support - Calculation Detail'!A2583="","",LEFT('Support - Calculation Detail'!A2583,7)&amp;"-"&amp;RIGHT('Support - Calculation Detail'!A2583,2))</f>
        <v>7147205-SO</v>
      </c>
      <c r="B2583" t="str">
        <f>IF('Support - Calculation Detail'!C2583="","",'Support - Calculation Detail'!C2583)</f>
        <v>71</v>
      </c>
      <c r="C2583" t="str">
        <f>IF('Support - Calculation Detail'!B2583="","",'Support - Calculation Detail'!B2583)</f>
        <v>N</v>
      </c>
      <c r="D2583">
        <f>IF('Support - Calculation Detail'!D2583="","",'Support - Calculation Detail'!D2583)</f>
        <v>45841864</v>
      </c>
      <c r="E2583">
        <f>IF('Support - Calculation Detail'!E2583="","",'Support - Calculation Detail'!E2583)</f>
        <v>0</v>
      </c>
      <c r="G2583">
        <f>IF('Support - Calculation Detail'!F2583="","",'Support - Calculation Detail'!F2583)</f>
        <v>45841864</v>
      </c>
      <c r="H2583">
        <f>IF('Support - Calculation Detail'!G2583="","",'Support - Calculation Detail'!G2583)</f>
        <v>1.04</v>
      </c>
      <c r="I2583">
        <f>IF('Support - Calculation Detail'!H2583="","",'Support - Calculation Detail'!H2583)</f>
        <v>47675539</v>
      </c>
      <c r="J2583">
        <f>IF('Support - Calculation Detail'!I2583="","",'Support - Calculation Detail'!I2583)</f>
        <v>0</v>
      </c>
      <c r="K2583">
        <f>IF('Support - Calculation Detail'!K2583="","",'Support - Calculation Detail'!K2583)</f>
        <v>47675539</v>
      </c>
      <c r="L2583">
        <f>IF('Support - Calculation Detail'!L2583="","",'Support - Calculation Detail'!L2583)</f>
        <v>0</v>
      </c>
      <c r="M2583">
        <f>IF('Support - Calculation Detail'!M2583="","",'Support - Calculation Detail'!M2583)</f>
        <v>0</v>
      </c>
      <c r="N2583">
        <f>IF('Support - Calculation Detail'!N2583="","",'Support - Calculation Detail'!N2583)</f>
        <v>0</v>
      </c>
      <c r="P2583">
        <f>IF('Support - Calculation Detail'!O2583="","",'Support - Calculation Detail'!O2583)</f>
        <v>47675539</v>
      </c>
      <c r="Q2583" t="b">
        <v>1</v>
      </c>
      <c r="R2583" t="str">
        <f t="shared" si="200"/>
        <v>7147205</v>
      </c>
      <c r="S2583" t="str">
        <f t="shared" si="201"/>
        <v>7147205-SO</v>
      </c>
      <c r="T2583" t="str">
        <f t="shared" si="202"/>
        <v>7147205-SO</v>
      </c>
      <c r="U2583" t="str">
        <f t="shared" si="203"/>
        <v>4</v>
      </c>
      <c r="V2583" t="str">
        <f t="shared" si="204"/>
        <v>SO</v>
      </c>
    </row>
    <row r="2584" spans="1:22" x14ac:dyDescent="0.35">
      <c r="A2584" t="str">
        <f>IF('Support - Calculation Detail'!A2584="","",LEFT('Support - Calculation Detail'!A2584,7)&amp;"-"&amp;RIGHT('Support - Calculation Detail'!A2584,2))</f>
        <v>7210000-UT</v>
      </c>
      <c r="B2584" t="str">
        <f>IF('Support - Calculation Detail'!C2584="","",'Support - Calculation Detail'!C2584)</f>
        <v>72</v>
      </c>
      <c r="C2584" t="str">
        <f>IF('Support - Calculation Detail'!B2584="","",'Support - Calculation Detail'!B2584)</f>
        <v>N</v>
      </c>
      <c r="D2584">
        <f>IF('Support - Calculation Detail'!D2584="","",'Support - Calculation Detail'!D2584)</f>
        <v>5498118</v>
      </c>
      <c r="E2584">
        <f>IF('Support - Calculation Detail'!E2584="","",'Support - Calculation Detail'!E2584)</f>
        <v>0</v>
      </c>
      <c r="G2584">
        <f>IF('Support - Calculation Detail'!F2584="","",'Support - Calculation Detail'!F2584)</f>
        <v>5498118</v>
      </c>
      <c r="H2584">
        <f>IF('Support - Calculation Detail'!G2584="","",'Support - Calculation Detail'!G2584)</f>
        <v>1.04</v>
      </c>
      <c r="I2584">
        <f>IF('Support - Calculation Detail'!H2584="","",'Support - Calculation Detail'!H2584)</f>
        <v>5718043</v>
      </c>
      <c r="J2584">
        <f>IF('Support - Calculation Detail'!I2584="","",'Support - Calculation Detail'!I2584)</f>
        <v>0</v>
      </c>
      <c r="K2584">
        <f>IF('Support - Calculation Detail'!K2584="","",'Support - Calculation Detail'!K2584)</f>
        <v>5718043</v>
      </c>
      <c r="L2584">
        <f>IF('Support - Calculation Detail'!L2584="","",'Support - Calculation Detail'!L2584)</f>
        <v>171675</v>
      </c>
      <c r="M2584">
        <f>IF('Support - Calculation Detail'!M2584="","",'Support - Calculation Detail'!M2584)</f>
        <v>155303</v>
      </c>
      <c r="N2584">
        <f>IF('Support - Calculation Detail'!N2584="","",'Support - Calculation Detail'!N2584)</f>
        <v>340847.06438938767</v>
      </c>
      <c r="P2584">
        <f>IF('Support - Calculation Detail'!O2584="","",'Support - Calculation Detail'!O2584)</f>
        <v>6385868.0643893881</v>
      </c>
      <c r="Q2584" t="b">
        <v>1</v>
      </c>
      <c r="R2584" t="str">
        <f t="shared" si="200"/>
        <v>7210000</v>
      </c>
      <c r="S2584" t="str">
        <f t="shared" si="201"/>
        <v>7210000-UT</v>
      </c>
      <c r="T2584" t="str">
        <f t="shared" si="202"/>
        <v>7210000-UT</v>
      </c>
      <c r="U2584" t="str">
        <f t="shared" si="203"/>
        <v>1</v>
      </c>
      <c r="V2584" t="str">
        <f t="shared" si="204"/>
        <v>UT</v>
      </c>
    </row>
    <row r="2585" spans="1:22" x14ac:dyDescent="0.35">
      <c r="A2585" t="str">
        <f>IF('Support - Calculation Detail'!A2585="","",LEFT('Support - Calculation Detail'!A2585,7)&amp;"-"&amp;RIGHT('Support - Calculation Detail'!A2585,2))</f>
        <v>7220001-TF</v>
      </c>
      <c r="B2585" t="str">
        <f>IF('Support - Calculation Detail'!C2585="","",'Support - Calculation Detail'!C2585)</f>
        <v>72</v>
      </c>
      <c r="C2585" t="str">
        <f>IF('Support - Calculation Detail'!B2585="","",'Support - Calculation Detail'!B2585)</f>
        <v>N</v>
      </c>
      <c r="D2585">
        <f>IF('Support - Calculation Detail'!D2585="","",'Support - Calculation Detail'!D2585)</f>
        <v>20427</v>
      </c>
      <c r="E2585">
        <f>IF('Support - Calculation Detail'!E2585="","",'Support - Calculation Detail'!E2585)</f>
        <v>0</v>
      </c>
      <c r="G2585">
        <f>IF('Support - Calculation Detail'!F2585="","",'Support - Calculation Detail'!F2585)</f>
        <v>20427</v>
      </c>
      <c r="H2585">
        <f>IF('Support - Calculation Detail'!G2585="","",'Support - Calculation Detail'!G2585)</f>
        <v>1.04</v>
      </c>
      <c r="I2585">
        <f>IF('Support - Calculation Detail'!H2585="","",'Support - Calculation Detail'!H2585)</f>
        <v>21244</v>
      </c>
      <c r="J2585">
        <f>IF('Support - Calculation Detail'!I2585="","",'Support - Calculation Detail'!I2585)</f>
        <v>0</v>
      </c>
      <c r="K2585">
        <f>IF('Support - Calculation Detail'!K2585="","",'Support - Calculation Detail'!K2585)</f>
        <v>21244</v>
      </c>
      <c r="L2585">
        <f>IF('Support - Calculation Detail'!L2585="","",'Support - Calculation Detail'!L2585)</f>
        <v>0</v>
      </c>
      <c r="M2585">
        <f>IF('Support - Calculation Detail'!M2585="","",'Support - Calculation Detail'!M2585)</f>
        <v>0</v>
      </c>
      <c r="N2585">
        <f>IF('Support - Calculation Detail'!N2585="","",'Support - Calculation Detail'!N2585)</f>
        <v>0</v>
      </c>
      <c r="P2585">
        <f>IF('Support - Calculation Detail'!O2585="","",'Support - Calculation Detail'!O2585)</f>
        <v>21244</v>
      </c>
      <c r="Q2585" t="b">
        <v>1</v>
      </c>
      <c r="R2585" t="str">
        <f t="shared" si="200"/>
        <v>7220001</v>
      </c>
      <c r="S2585" t="str">
        <f t="shared" si="201"/>
        <v>7220001-TF</v>
      </c>
      <c r="T2585" t="str">
        <f t="shared" si="202"/>
        <v>7220001-TF</v>
      </c>
      <c r="U2585" t="str">
        <f t="shared" si="203"/>
        <v>2</v>
      </c>
      <c r="V2585" t="str">
        <f t="shared" si="204"/>
        <v>TF</v>
      </c>
    </row>
    <row r="2586" spans="1:22" x14ac:dyDescent="0.35">
      <c r="A2586" t="str">
        <f>IF('Support - Calculation Detail'!A2586="","",LEFT('Support - Calculation Detail'!A2586,7)&amp;"-"&amp;RIGHT('Support - Calculation Detail'!A2586,2))</f>
        <v>7220001-UT</v>
      </c>
      <c r="B2586" t="str">
        <f>IF('Support - Calculation Detail'!C2586="","",'Support - Calculation Detail'!C2586)</f>
        <v>72</v>
      </c>
      <c r="C2586" t="str">
        <f>IF('Support - Calculation Detail'!B2586="","",'Support - Calculation Detail'!B2586)</f>
        <v>N</v>
      </c>
      <c r="D2586">
        <f>IF('Support - Calculation Detail'!D2586="","",'Support - Calculation Detail'!D2586)</f>
        <v>18255</v>
      </c>
      <c r="E2586">
        <f>IF('Support - Calculation Detail'!E2586="","",'Support - Calculation Detail'!E2586)</f>
        <v>0</v>
      </c>
      <c r="G2586">
        <f>IF('Support - Calculation Detail'!F2586="","",'Support - Calculation Detail'!F2586)</f>
        <v>18255</v>
      </c>
      <c r="H2586">
        <f>IF('Support - Calculation Detail'!G2586="","",'Support - Calculation Detail'!G2586)</f>
        <v>1.04</v>
      </c>
      <c r="I2586">
        <f>IF('Support - Calculation Detail'!H2586="","",'Support - Calculation Detail'!H2586)</f>
        <v>18985</v>
      </c>
      <c r="J2586">
        <f>IF('Support - Calculation Detail'!I2586="","",'Support - Calculation Detail'!I2586)</f>
        <v>0</v>
      </c>
      <c r="K2586">
        <f>IF('Support - Calculation Detail'!K2586="","",'Support - Calculation Detail'!K2586)</f>
        <v>18985</v>
      </c>
      <c r="L2586">
        <f>IF('Support - Calculation Detail'!L2586="","",'Support - Calculation Detail'!L2586)</f>
        <v>0</v>
      </c>
      <c r="M2586">
        <f>IF('Support - Calculation Detail'!M2586="","",'Support - Calculation Detail'!M2586)</f>
        <v>0</v>
      </c>
      <c r="N2586">
        <f>IF('Support - Calculation Detail'!N2586="","",'Support - Calculation Detail'!N2586)</f>
        <v>0</v>
      </c>
      <c r="P2586">
        <f>IF('Support - Calculation Detail'!O2586="","",'Support - Calculation Detail'!O2586)</f>
        <v>18985</v>
      </c>
      <c r="Q2586" t="b">
        <v>1</v>
      </c>
      <c r="R2586" t="str">
        <f t="shared" si="200"/>
        <v>7220001</v>
      </c>
      <c r="S2586" t="str">
        <f t="shared" si="201"/>
        <v>7220001-UT</v>
      </c>
      <c r="T2586" t="str">
        <f t="shared" si="202"/>
        <v>7220001-UT</v>
      </c>
      <c r="U2586" t="str">
        <f t="shared" si="203"/>
        <v>2</v>
      </c>
      <c r="V2586" t="str">
        <f t="shared" si="204"/>
        <v>UT</v>
      </c>
    </row>
    <row r="2587" spans="1:22" x14ac:dyDescent="0.35">
      <c r="A2587" t="str">
        <f>IF('Support - Calculation Detail'!A2587="","",LEFT('Support - Calculation Detail'!A2587,7)&amp;"-"&amp;RIGHT('Support - Calculation Detail'!A2587,2))</f>
        <v>7220002-TF</v>
      </c>
      <c r="B2587" t="str">
        <f>IF('Support - Calculation Detail'!C2587="","",'Support - Calculation Detail'!C2587)</f>
        <v>72</v>
      </c>
      <c r="C2587" t="str">
        <f>IF('Support - Calculation Detail'!B2587="","",'Support - Calculation Detail'!B2587)</f>
        <v>N</v>
      </c>
      <c r="D2587">
        <f>IF('Support - Calculation Detail'!D2587="","",'Support - Calculation Detail'!D2587)</f>
        <v>60800</v>
      </c>
      <c r="E2587">
        <f>IF('Support - Calculation Detail'!E2587="","",'Support - Calculation Detail'!E2587)</f>
        <v>0</v>
      </c>
      <c r="G2587">
        <f>IF('Support - Calculation Detail'!F2587="","",'Support - Calculation Detail'!F2587)</f>
        <v>60800</v>
      </c>
      <c r="H2587">
        <f>IF('Support - Calculation Detail'!G2587="","",'Support - Calculation Detail'!G2587)</f>
        <v>1.04</v>
      </c>
      <c r="I2587">
        <f>IF('Support - Calculation Detail'!H2587="","",'Support - Calculation Detail'!H2587)</f>
        <v>63232</v>
      </c>
      <c r="J2587">
        <f>IF('Support - Calculation Detail'!I2587="","",'Support - Calculation Detail'!I2587)</f>
        <v>0</v>
      </c>
      <c r="K2587">
        <f>IF('Support - Calculation Detail'!K2587="","",'Support - Calculation Detail'!K2587)</f>
        <v>63232</v>
      </c>
      <c r="L2587">
        <f>IF('Support - Calculation Detail'!L2587="","",'Support - Calculation Detail'!L2587)</f>
        <v>0</v>
      </c>
      <c r="M2587">
        <f>IF('Support - Calculation Detail'!M2587="","",'Support - Calculation Detail'!M2587)</f>
        <v>0</v>
      </c>
      <c r="N2587">
        <f>IF('Support - Calculation Detail'!N2587="","",'Support - Calculation Detail'!N2587)</f>
        <v>0</v>
      </c>
      <c r="P2587">
        <f>IF('Support - Calculation Detail'!O2587="","",'Support - Calculation Detail'!O2587)</f>
        <v>63232</v>
      </c>
      <c r="Q2587" t="b">
        <v>1</v>
      </c>
      <c r="R2587" t="str">
        <f t="shared" si="200"/>
        <v>7220002</v>
      </c>
      <c r="S2587" t="str">
        <f t="shared" si="201"/>
        <v>7220002-TF</v>
      </c>
      <c r="T2587" t="str">
        <f t="shared" si="202"/>
        <v>7220002-TF</v>
      </c>
      <c r="U2587" t="str">
        <f t="shared" si="203"/>
        <v>2</v>
      </c>
      <c r="V2587" t="str">
        <f t="shared" si="204"/>
        <v>TF</v>
      </c>
    </row>
    <row r="2588" spans="1:22" x14ac:dyDescent="0.35">
      <c r="A2588" t="str">
        <f>IF('Support - Calculation Detail'!A2588="","",LEFT('Support - Calculation Detail'!A2588,7)&amp;"-"&amp;RIGHT('Support - Calculation Detail'!A2588,2))</f>
        <v>7220002-UT</v>
      </c>
      <c r="B2588" t="str">
        <f>IF('Support - Calculation Detail'!C2588="","",'Support - Calculation Detail'!C2588)</f>
        <v>72</v>
      </c>
      <c r="C2588" t="str">
        <f>IF('Support - Calculation Detail'!B2588="","",'Support - Calculation Detail'!B2588)</f>
        <v>N</v>
      </c>
      <c r="D2588">
        <f>IF('Support - Calculation Detail'!D2588="","",'Support - Calculation Detail'!D2588)</f>
        <v>152972</v>
      </c>
      <c r="E2588">
        <f>IF('Support - Calculation Detail'!E2588="","",'Support - Calculation Detail'!E2588)</f>
        <v>0</v>
      </c>
      <c r="G2588">
        <f>IF('Support - Calculation Detail'!F2588="","",'Support - Calculation Detail'!F2588)</f>
        <v>152972</v>
      </c>
      <c r="H2588">
        <f>IF('Support - Calculation Detail'!G2588="","",'Support - Calculation Detail'!G2588)</f>
        <v>1.04</v>
      </c>
      <c r="I2588">
        <f>IF('Support - Calculation Detail'!H2588="","",'Support - Calculation Detail'!H2588)</f>
        <v>159091</v>
      </c>
      <c r="J2588">
        <f>IF('Support - Calculation Detail'!I2588="","",'Support - Calculation Detail'!I2588)</f>
        <v>0</v>
      </c>
      <c r="K2588">
        <f>IF('Support - Calculation Detail'!K2588="","",'Support - Calculation Detail'!K2588)</f>
        <v>159091</v>
      </c>
      <c r="L2588">
        <f>IF('Support - Calculation Detail'!L2588="","",'Support - Calculation Detail'!L2588)</f>
        <v>0</v>
      </c>
      <c r="M2588">
        <f>IF('Support - Calculation Detail'!M2588="","",'Support - Calculation Detail'!M2588)</f>
        <v>0</v>
      </c>
      <c r="N2588">
        <f>IF('Support - Calculation Detail'!N2588="","",'Support - Calculation Detail'!N2588)</f>
        <v>0</v>
      </c>
      <c r="P2588">
        <f>IF('Support - Calculation Detail'!O2588="","",'Support - Calculation Detail'!O2588)</f>
        <v>159091</v>
      </c>
      <c r="Q2588" t="b">
        <v>1</v>
      </c>
      <c r="R2588" t="str">
        <f t="shared" si="200"/>
        <v>7220002</v>
      </c>
      <c r="S2588" t="str">
        <f t="shared" si="201"/>
        <v>7220002-UT</v>
      </c>
      <c r="T2588" t="str">
        <f t="shared" si="202"/>
        <v>7220002-UT</v>
      </c>
      <c r="U2588" t="str">
        <f t="shared" si="203"/>
        <v>2</v>
      </c>
      <c r="V2588" t="str">
        <f t="shared" si="204"/>
        <v>UT</v>
      </c>
    </row>
    <row r="2589" spans="1:22" x14ac:dyDescent="0.35">
      <c r="A2589" t="str">
        <f>IF('Support - Calculation Detail'!A2589="","",LEFT('Support - Calculation Detail'!A2589,7)&amp;"-"&amp;RIGHT('Support - Calculation Detail'!A2589,2))</f>
        <v>7220003-TF</v>
      </c>
      <c r="B2589" t="str">
        <f>IF('Support - Calculation Detail'!C2589="","",'Support - Calculation Detail'!C2589)</f>
        <v>72</v>
      </c>
      <c r="C2589" t="str">
        <f>IF('Support - Calculation Detail'!B2589="","",'Support - Calculation Detail'!B2589)</f>
        <v>N</v>
      </c>
      <c r="D2589">
        <f>IF('Support - Calculation Detail'!D2589="","",'Support - Calculation Detail'!D2589)</f>
        <v>51461</v>
      </c>
      <c r="E2589">
        <f>IF('Support - Calculation Detail'!E2589="","",'Support - Calculation Detail'!E2589)</f>
        <v>0</v>
      </c>
      <c r="G2589">
        <f>IF('Support - Calculation Detail'!F2589="","",'Support - Calculation Detail'!F2589)</f>
        <v>51461</v>
      </c>
      <c r="H2589">
        <f>IF('Support - Calculation Detail'!G2589="","",'Support - Calculation Detail'!G2589)</f>
        <v>1.04</v>
      </c>
      <c r="I2589">
        <f>IF('Support - Calculation Detail'!H2589="","",'Support - Calculation Detail'!H2589)</f>
        <v>53519</v>
      </c>
      <c r="J2589">
        <f>IF('Support - Calculation Detail'!I2589="","",'Support - Calculation Detail'!I2589)</f>
        <v>0</v>
      </c>
      <c r="K2589">
        <f>IF('Support - Calculation Detail'!K2589="","",'Support - Calculation Detail'!K2589)</f>
        <v>53519</v>
      </c>
      <c r="L2589">
        <f>IF('Support - Calculation Detail'!L2589="","",'Support - Calculation Detail'!L2589)</f>
        <v>0</v>
      </c>
      <c r="M2589">
        <f>IF('Support - Calculation Detail'!M2589="","",'Support - Calculation Detail'!M2589)</f>
        <v>0</v>
      </c>
      <c r="N2589">
        <f>IF('Support - Calculation Detail'!N2589="","",'Support - Calculation Detail'!N2589)</f>
        <v>0</v>
      </c>
      <c r="P2589">
        <f>IF('Support - Calculation Detail'!O2589="","",'Support - Calculation Detail'!O2589)</f>
        <v>53519</v>
      </c>
      <c r="Q2589" t="b">
        <v>1</v>
      </c>
      <c r="R2589" t="str">
        <f t="shared" si="200"/>
        <v>7220003</v>
      </c>
      <c r="S2589" t="str">
        <f t="shared" si="201"/>
        <v>7220003-TF</v>
      </c>
      <c r="T2589" t="str">
        <f t="shared" si="202"/>
        <v>7220003-TF</v>
      </c>
      <c r="U2589" t="str">
        <f t="shared" si="203"/>
        <v>2</v>
      </c>
      <c r="V2589" t="str">
        <f t="shared" si="204"/>
        <v>TF</v>
      </c>
    </row>
    <row r="2590" spans="1:22" x14ac:dyDescent="0.35">
      <c r="A2590" t="str">
        <f>IF('Support - Calculation Detail'!A2590="","",LEFT('Support - Calculation Detail'!A2590,7)&amp;"-"&amp;RIGHT('Support - Calculation Detail'!A2590,2))</f>
        <v>7220003-UT</v>
      </c>
      <c r="B2590" t="str">
        <f>IF('Support - Calculation Detail'!C2590="","",'Support - Calculation Detail'!C2590)</f>
        <v>72</v>
      </c>
      <c r="C2590" t="str">
        <f>IF('Support - Calculation Detail'!B2590="","",'Support - Calculation Detail'!B2590)</f>
        <v>N</v>
      </c>
      <c r="D2590">
        <f>IF('Support - Calculation Detail'!D2590="","",'Support - Calculation Detail'!D2590)</f>
        <v>25440</v>
      </c>
      <c r="E2590">
        <f>IF('Support - Calculation Detail'!E2590="","",'Support - Calculation Detail'!E2590)</f>
        <v>0</v>
      </c>
      <c r="G2590">
        <f>IF('Support - Calculation Detail'!F2590="","",'Support - Calculation Detail'!F2590)</f>
        <v>25440</v>
      </c>
      <c r="H2590">
        <f>IF('Support - Calculation Detail'!G2590="","",'Support - Calculation Detail'!G2590)</f>
        <v>1.04</v>
      </c>
      <c r="I2590">
        <f>IF('Support - Calculation Detail'!H2590="","",'Support - Calculation Detail'!H2590)</f>
        <v>26458</v>
      </c>
      <c r="J2590">
        <f>IF('Support - Calculation Detail'!I2590="","",'Support - Calculation Detail'!I2590)</f>
        <v>0</v>
      </c>
      <c r="K2590">
        <f>IF('Support - Calculation Detail'!K2590="","",'Support - Calculation Detail'!K2590)</f>
        <v>26458</v>
      </c>
      <c r="L2590">
        <f>IF('Support - Calculation Detail'!L2590="","",'Support - Calculation Detail'!L2590)</f>
        <v>0</v>
      </c>
      <c r="M2590">
        <f>IF('Support - Calculation Detail'!M2590="","",'Support - Calculation Detail'!M2590)</f>
        <v>0</v>
      </c>
      <c r="N2590">
        <f>IF('Support - Calculation Detail'!N2590="","",'Support - Calculation Detail'!N2590)</f>
        <v>0</v>
      </c>
      <c r="P2590">
        <f>IF('Support - Calculation Detail'!O2590="","",'Support - Calculation Detail'!O2590)</f>
        <v>26458</v>
      </c>
      <c r="Q2590" t="b">
        <v>1</v>
      </c>
      <c r="R2590" t="str">
        <f t="shared" si="200"/>
        <v>7220003</v>
      </c>
      <c r="S2590" t="str">
        <f t="shared" si="201"/>
        <v>7220003-UT</v>
      </c>
      <c r="T2590" t="str">
        <f t="shared" si="202"/>
        <v>7220003-UT</v>
      </c>
      <c r="U2590" t="str">
        <f t="shared" si="203"/>
        <v>2</v>
      </c>
      <c r="V2590" t="str">
        <f t="shared" si="204"/>
        <v>UT</v>
      </c>
    </row>
    <row r="2591" spans="1:22" x14ac:dyDescent="0.35">
      <c r="A2591" t="str">
        <f>IF('Support - Calculation Detail'!A2591="","",LEFT('Support - Calculation Detail'!A2591,7)&amp;"-"&amp;RIGHT('Support - Calculation Detail'!A2591,2))</f>
        <v>7220004-TF</v>
      </c>
      <c r="B2591" t="str">
        <f>IF('Support - Calculation Detail'!C2591="","",'Support - Calculation Detail'!C2591)</f>
        <v>72</v>
      </c>
      <c r="C2591" t="str">
        <f>IF('Support - Calculation Detail'!B2591="","",'Support - Calculation Detail'!B2591)</f>
        <v>N</v>
      </c>
      <c r="D2591">
        <f>IF('Support - Calculation Detail'!D2591="","",'Support - Calculation Detail'!D2591)</f>
        <v>27501</v>
      </c>
      <c r="E2591">
        <f>IF('Support - Calculation Detail'!E2591="","",'Support - Calculation Detail'!E2591)</f>
        <v>0</v>
      </c>
      <c r="G2591">
        <f>IF('Support - Calculation Detail'!F2591="","",'Support - Calculation Detail'!F2591)</f>
        <v>27501</v>
      </c>
      <c r="H2591">
        <f>IF('Support - Calculation Detail'!G2591="","",'Support - Calculation Detail'!G2591)</f>
        <v>1.04</v>
      </c>
      <c r="I2591">
        <f>IF('Support - Calculation Detail'!H2591="","",'Support - Calculation Detail'!H2591)</f>
        <v>28601</v>
      </c>
      <c r="J2591">
        <f>IF('Support - Calculation Detail'!I2591="","",'Support - Calculation Detail'!I2591)</f>
        <v>0</v>
      </c>
      <c r="K2591">
        <f>IF('Support - Calculation Detail'!K2591="","",'Support - Calculation Detail'!K2591)</f>
        <v>28601</v>
      </c>
      <c r="L2591">
        <f>IF('Support - Calculation Detail'!L2591="","",'Support - Calculation Detail'!L2591)</f>
        <v>0</v>
      </c>
      <c r="M2591">
        <f>IF('Support - Calculation Detail'!M2591="","",'Support - Calculation Detail'!M2591)</f>
        <v>0</v>
      </c>
      <c r="N2591">
        <f>IF('Support - Calculation Detail'!N2591="","",'Support - Calculation Detail'!N2591)</f>
        <v>0</v>
      </c>
      <c r="P2591">
        <f>IF('Support - Calculation Detail'!O2591="","",'Support - Calculation Detail'!O2591)</f>
        <v>28601</v>
      </c>
      <c r="Q2591" t="b">
        <v>1</v>
      </c>
      <c r="R2591" t="str">
        <f t="shared" si="200"/>
        <v>7220004</v>
      </c>
      <c r="S2591" t="str">
        <f t="shared" si="201"/>
        <v>7220004-TF</v>
      </c>
      <c r="T2591" t="str">
        <f t="shared" si="202"/>
        <v>7220004-TF</v>
      </c>
      <c r="U2591" t="str">
        <f t="shared" si="203"/>
        <v>2</v>
      </c>
      <c r="V2591" t="str">
        <f t="shared" si="204"/>
        <v>TF</v>
      </c>
    </row>
    <row r="2592" spans="1:22" x14ac:dyDescent="0.35">
      <c r="A2592" t="str">
        <f>IF('Support - Calculation Detail'!A2592="","",LEFT('Support - Calculation Detail'!A2592,7)&amp;"-"&amp;RIGHT('Support - Calculation Detail'!A2592,2))</f>
        <v>7220004-UT</v>
      </c>
      <c r="B2592" t="str">
        <f>IF('Support - Calculation Detail'!C2592="","",'Support - Calculation Detail'!C2592)</f>
        <v>72</v>
      </c>
      <c r="C2592" t="str">
        <f>IF('Support - Calculation Detail'!B2592="","",'Support - Calculation Detail'!B2592)</f>
        <v>N</v>
      </c>
      <c r="D2592">
        <f>IF('Support - Calculation Detail'!D2592="","",'Support - Calculation Detail'!D2592)</f>
        <v>39043</v>
      </c>
      <c r="E2592">
        <f>IF('Support - Calculation Detail'!E2592="","",'Support - Calculation Detail'!E2592)</f>
        <v>0</v>
      </c>
      <c r="G2592">
        <f>IF('Support - Calculation Detail'!F2592="","",'Support - Calculation Detail'!F2592)</f>
        <v>39043</v>
      </c>
      <c r="H2592">
        <f>IF('Support - Calculation Detail'!G2592="","",'Support - Calculation Detail'!G2592)</f>
        <v>1.04</v>
      </c>
      <c r="I2592">
        <f>IF('Support - Calculation Detail'!H2592="","",'Support - Calculation Detail'!H2592)</f>
        <v>40605</v>
      </c>
      <c r="J2592">
        <f>IF('Support - Calculation Detail'!I2592="","",'Support - Calculation Detail'!I2592)</f>
        <v>0</v>
      </c>
      <c r="K2592">
        <f>IF('Support - Calculation Detail'!K2592="","",'Support - Calculation Detail'!K2592)</f>
        <v>40605</v>
      </c>
      <c r="L2592">
        <f>IF('Support - Calculation Detail'!L2592="","",'Support - Calculation Detail'!L2592)</f>
        <v>0</v>
      </c>
      <c r="M2592">
        <f>IF('Support - Calculation Detail'!M2592="","",'Support - Calculation Detail'!M2592)</f>
        <v>0</v>
      </c>
      <c r="N2592">
        <f>IF('Support - Calculation Detail'!N2592="","",'Support - Calculation Detail'!N2592)</f>
        <v>0</v>
      </c>
      <c r="P2592">
        <f>IF('Support - Calculation Detail'!O2592="","",'Support - Calculation Detail'!O2592)</f>
        <v>40605</v>
      </c>
      <c r="Q2592" t="b">
        <v>1</v>
      </c>
      <c r="R2592" t="str">
        <f t="shared" si="200"/>
        <v>7220004</v>
      </c>
      <c r="S2592" t="str">
        <f t="shared" si="201"/>
        <v>7220004-UT</v>
      </c>
      <c r="T2592" t="str">
        <f t="shared" si="202"/>
        <v>7220004-UT</v>
      </c>
      <c r="U2592" t="str">
        <f t="shared" si="203"/>
        <v>2</v>
      </c>
      <c r="V2592" t="str">
        <f t="shared" si="204"/>
        <v>UT</v>
      </c>
    </row>
    <row r="2593" spans="1:22" x14ac:dyDescent="0.35">
      <c r="A2593" t="str">
        <f>IF('Support - Calculation Detail'!A2593="","",LEFT('Support - Calculation Detail'!A2593,7)&amp;"-"&amp;RIGHT('Support - Calculation Detail'!A2593,2))</f>
        <v>7220005-TF</v>
      </c>
      <c r="B2593" t="str">
        <f>IF('Support - Calculation Detail'!C2593="","",'Support - Calculation Detail'!C2593)</f>
        <v>72</v>
      </c>
      <c r="C2593" t="str">
        <f>IF('Support - Calculation Detail'!B2593="","",'Support - Calculation Detail'!B2593)</f>
        <v>N</v>
      </c>
      <c r="D2593">
        <f>IF('Support - Calculation Detail'!D2593="","",'Support - Calculation Detail'!D2593)</f>
        <v>59130</v>
      </c>
      <c r="E2593">
        <f>IF('Support - Calculation Detail'!E2593="","",'Support - Calculation Detail'!E2593)</f>
        <v>0</v>
      </c>
      <c r="G2593">
        <f>IF('Support - Calculation Detail'!F2593="","",'Support - Calculation Detail'!F2593)</f>
        <v>59130</v>
      </c>
      <c r="H2593">
        <f>IF('Support - Calculation Detail'!G2593="","",'Support - Calculation Detail'!G2593)</f>
        <v>1.04</v>
      </c>
      <c r="I2593">
        <f>IF('Support - Calculation Detail'!H2593="","",'Support - Calculation Detail'!H2593)</f>
        <v>61495</v>
      </c>
      <c r="J2593">
        <f>IF('Support - Calculation Detail'!I2593="","",'Support - Calculation Detail'!I2593)</f>
        <v>0</v>
      </c>
      <c r="K2593">
        <f>IF('Support - Calculation Detail'!K2593="","",'Support - Calculation Detail'!K2593)</f>
        <v>61495</v>
      </c>
      <c r="L2593">
        <f>IF('Support - Calculation Detail'!L2593="","",'Support - Calculation Detail'!L2593)</f>
        <v>0</v>
      </c>
      <c r="M2593">
        <f>IF('Support - Calculation Detail'!M2593="","",'Support - Calculation Detail'!M2593)</f>
        <v>0</v>
      </c>
      <c r="N2593">
        <f>IF('Support - Calculation Detail'!N2593="","",'Support - Calculation Detail'!N2593)</f>
        <v>0</v>
      </c>
      <c r="P2593">
        <f>IF('Support - Calculation Detail'!O2593="","",'Support - Calculation Detail'!O2593)</f>
        <v>61495</v>
      </c>
      <c r="Q2593" t="b">
        <v>1</v>
      </c>
      <c r="R2593" t="str">
        <f t="shared" si="200"/>
        <v>7220005</v>
      </c>
      <c r="S2593" t="str">
        <f t="shared" si="201"/>
        <v>7220005-TF</v>
      </c>
      <c r="T2593" t="str">
        <f t="shared" si="202"/>
        <v>7220005-TF</v>
      </c>
      <c r="U2593" t="str">
        <f t="shared" si="203"/>
        <v>2</v>
      </c>
      <c r="V2593" t="str">
        <f t="shared" si="204"/>
        <v>TF</v>
      </c>
    </row>
    <row r="2594" spans="1:22" x14ac:dyDescent="0.35">
      <c r="A2594" t="str">
        <f>IF('Support - Calculation Detail'!A2594="","",LEFT('Support - Calculation Detail'!A2594,7)&amp;"-"&amp;RIGHT('Support - Calculation Detail'!A2594,2))</f>
        <v>7220005-UT</v>
      </c>
      <c r="B2594" t="str">
        <f>IF('Support - Calculation Detail'!C2594="","",'Support - Calculation Detail'!C2594)</f>
        <v>72</v>
      </c>
      <c r="C2594" t="str">
        <f>IF('Support - Calculation Detail'!B2594="","",'Support - Calculation Detail'!B2594)</f>
        <v>N</v>
      </c>
      <c r="D2594">
        <f>IF('Support - Calculation Detail'!D2594="","",'Support - Calculation Detail'!D2594)</f>
        <v>105780</v>
      </c>
      <c r="E2594">
        <f>IF('Support - Calculation Detail'!E2594="","",'Support - Calculation Detail'!E2594)</f>
        <v>0</v>
      </c>
      <c r="G2594">
        <f>IF('Support - Calculation Detail'!F2594="","",'Support - Calculation Detail'!F2594)</f>
        <v>105780</v>
      </c>
      <c r="H2594">
        <f>IF('Support - Calculation Detail'!G2594="","",'Support - Calculation Detail'!G2594)</f>
        <v>1.04</v>
      </c>
      <c r="I2594">
        <f>IF('Support - Calculation Detail'!H2594="","",'Support - Calculation Detail'!H2594)</f>
        <v>110011</v>
      </c>
      <c r="J2594">
        <f>IF('Support - Calculation Detail'!I2594="","",'Support - Calculation Detail'!I2594)</f>
        <v>0</v>
      </c>
      <c r="K2594">
        <f>IF('Support - Calculation Detail'!K2594="","",'Support - Calculation Detail'!K2594)</f>
        <v>110011</v>
      </c>
      <c r="L2594">
        <f>IF('Support - Calculation Detail'!L2594="","",'Support - Calculation Detail'!L2594)</f>
        <v>0</v>
      </c>
      <c r="M2594">
        <f>IF('Support - Calculation Detail'!M2594="","",'Support - Calculation Detail'!M2594)</f>
        <v>0</v>
      </c>
      <c r="N2594">
        <f>IF('Support - Calculation Detail'!N2594="","",'Support - Calculation Detail'!N2594)</f>
        <v>0</v>
      </c>
      <c r="P2594">
        <f>IF('Support - Calculation Detail'!O2594="","",'Support - Calculation Detail'!O2594)</f>
        <v>110011</v>
      </c>
      <c r="Q2594" t="b">
        <v>1</v>
      </c>
      <c r="R2594" t="str">
        <f t="shared" si="200"/>
        <v>7220005</v>
      </c>
      <c r="S2594" t="str">
        <f t="shared" si="201"/>
        <v>7220005-UT</v>
      </c>
      <c r="T2594" t="str">
        <f t="shared" si="202"/>
        <v>7220005-UT</v>
      </c>
      <c r="U2594" t="str">
        <f t="shared" si="203"/>
        <v>2</v>
      </c>
      <c r="V2594" t="str">
        <f t="shared" si="204"/>
        <v>UT</v>
      </c>
    </row>
    <row r="2595" spans="1:22" x14ac:dyDescent="0.35">
      <c r="A2595" t="str">
        <f>IF('Support - Calculation Detail'!A2595="","",LEFT('Support - Calculation Detail'!A2595,7)&amp;"-"&amp;RIGHT('Support - Calculation Detail'!A2595,2))</f>
        <v>7250207-UT</v>
      </c>
      <c r="B2595" t="str">
        <f>IF('Support - Calculation Detail'!C2595="","",'Support - Calculation Detail'!C2595)</f>
        <v>72</v>
      </c>
      <c r="C2595" t="str">
        <f>IF('Support - Calculation Detail'!B2595="","",'Support - Calculation Detail'!B2595)</f>
        <v>N</v>
      </c>
      <c r="D2595">
        <f>IF('Support - Calculation Detail'!D2595="","",'Support - Calculation Detail'!D2595)</f>
        <v>738357</v>
      </c>
      <c r="E2595">
        <f>IF('Support - Calculation Detail'!E2595="","",'Support - Calculation Detail'!E2595)</f>
        <v>0</v>
      </c>
      <c r="G2595">
        <f>IF('Support - Calculation Detail'!F2595="","",'Support - Calculation Detail'!F2595)</f>
        <v>738357</v>
      </c>
      <c r="H2595">
        <f>IF('Support - Calculation Detail'!G2595="","",'Support - Calculation Detail'!G2595)</f>
        <v>1.04</v>
      </c>
      <c r="I2595">
        <f>IF('Support - Calculation Detail'!H2595="","",'Support - Calculation Detail'!H2595)</f>
        <v>767891</v>
      </c>
      <c r="J2595">
        <f>IF('Support - Calculation Detail'!I2595="","",'Support - Calculation Detail'!I2595)</f>
        <v>0</v>
      </c>
      <c r="K2595">
        <f>IF('Support - Calculation Detail'!K2595="","",'Support - Calculation Detail'!K2595)</f>
        <v>767891</v>
      </c>
      <c r="L2595">
        <f>IF('Support - Calculation Detail'!L2595="","",'Support - Calculation Detail'!L2595)</f>
        <v>0</v>
      </c>
      <c r="M2595">
        <f>IF('Support - Calculation Detail'!M2595="","",'Support - Calculation Detail'!M2595)</f>
        <v>0</v>
      </c>
      <c r="N2595">
        <f>IF('Support - Calculation Detail'!N2595="","",'Support - Calculation Detail'!N2595)</f>
        <v>0</v>
      </c>
      <c r="P2595">
        <f>IF('Support - Calculation Detail'!O2595="","",'Support - Calculation Detail'!O2595)</f>
        <v>767891</v>
      </c>
      <c r="Q2595" t="b">
        <v>1</v>
      </c>
      <c r="R2595" t="str">
        <f t="shared" si="200"/>
        <v>7250207</v>
      </c>
      <c r="S2595" t="str">
        <f t="shared" si="201"/>
        <v>7250207-UT</v>
      </c>
      <c r="T2595" t="str">
        <f t="shared" si="202"/>
        <v>7250207-UT</v>
      </c>
      <c r="U2595" t="str">
        <f t="shared" si="203"/>
        <v>5</v>
      </c>
      <c r="V2595" t="str">
        <f t="shared" si="204"/>
        <v>UT</v>
      </c>
    </row>
    <row r="2596" spans="1:22" x14ac:dyDescent="0.35">
      <c r="A2596" t="str">
        <f>IF('Support - Calculation Detail'!A2596="","",LEFT('Support - Calculation Detail'!A2596,7)&amp;"-"&amp;RIGHT('Support - Calculation Detail'!A2596,2))</f>
        <v>7230435-UT</v>
      </c>
      <c r="B2596" t="str">
        <f>IF('Support - Calculation Detail'!C2596="","",'Support - Calculation Detail'!C2596)</f>
        <v>72</v>
      </c>
      <c r="C2596" t="str">
        <f>IF('Support - Calculation Detail'!B2596="","",'Support - Calculation Detail'!B2596)</f>
        <v>N</v>
      </c>
      <c r="D2596">
        <f>IF('Support - Calculation Detail'!D2596="","",'Support - Calculation Detail'!D2596)</f>
        <v>2806160</v>
      </c>
      <c r="E2596">
        <f>IF('Support - Calculation Detail'!E2596="","",'Support - Calculation Detail'!E2596)</f>
        <v>0</v>
      </c>
      <c r="G2596">
        <f>IF('Support - Calculation Detail'!F2596="","",'Support - Calculation Detail'!F2596)</f>
        <v>2806160</v>
      </c>
      <c r="H2596">
        <f>IF('Support - Calculation Detail'!G2596="","",'Support - Calculation Detail'!G2596)</f>
        <v>1.04</v>
      </c>
      <c r="I2596">
        <f>IF('Support - Calculation Detail'!H2596="","",'Support - Calculation Detail'!H2596)</f>
        <v>2918406</v>
      </c>
      <c r="J2596">
        <f>IF('Support - Calculation Detail'!I2596="","",'Support - Calculation Detail'!I2596)</f>
        <v>0</v>
      </c>
      <c r="K2596">
        <f>IF('Support - Calculation Detail'!K2596="","",'Support - Calculation Detail'!K2596)</f>
        <v>2918406</v>
      </c>
      <c r="L2596">
        <f>IF('Support - Calculation Detail'!L2596="","",'Support - Calculation Detail'!L2596)</f>
        <v>83160</v>
      </c>
      <c r="M2596">
        <f>IF('Support - Calculation Detail'!M2596="","",'Support - Calculation Detail'!M2596)</f>
        <v>0</v>
      </c>
      <c r="N2596">
        <f>IF('Support - Calculation Detail'!N2596="","",'Support - Calculation Detail'!N2596)</f>
        <v>0</v>
      </c>
      <c r="P2596">
        <f>IF('Support - Calculation Detail'!O2596="","",'Support - Calculation Detail'!O2596)</f>
        <v>3001566</v>
      </c>
      <c r="Q2596" t="b">
        <v>1</v>
      </c>
      <c r="R2596" t="str">
        <f t="shared" si="200"/>
        <v>7230435</v>
      </c>
      <c r="S2596" t="str">
        <f t="shared" si="201"/>
        <v>7230435-UT</v>
      </c>
      <c r="T2596" t="str">
        <f t="shared" si="202"/>
        <v>7230435-UT</v>
      </c>
      <c r="U2596" t="str">
        <f t="shared" si="203"/>
        <v>3</v>
      </c>
      <c r="V2596" t="str">
        <f t="shared" si="204"/>
        <v>UT</v>
      </c>
    </row>
    <row r="2597" spans="1:22" x14ac:dyDescent="0.35">
      <c r="A2597" t="str">
        <f>IF('Support - Calculation Detail'!A2597="","",LEFT('Support - Calculation Detail'!A2597,7)&amp;"-"&amp;RIGHT('Support - Calculation Detail'!A2597,2))</f>
        <v>7230868-UT</v>
      </c>
      <c r="B2597" t="str">
        <f>IF('Support - Calculation Detail'!C2597="","",'Support - Calculation Detail'!C2597)</f>
        <v>72</v>
      </c>
      <c r="C2597" t="str">
        <f>IF('Support - Calculation Detail'!B2597="","",'Support - Calculation Detail'!B2597)</f>
        <v>N</v>
      </c>
      <c r="D2597">
        <f>IF('Support - Calculation Detail'!D2597="","",'Support - Calculation Detail'!D2597)</f>
        <v>797906</v>
      </c>
      <c r="E2597">
        <f>IF('Support - Calculation Detail'!E2597="","",'Support - Calculation Detail'!E2597)</f>
        <v>0</v>
      </c>
      <c r="G2597">
        <f>IF('Support - Calculation Detail'!F2597="","",'Support - Calculation Detail'!F2597)</f>
        <v>797906</v>
      </c>
      <c r="H2597">
        <f>IF('Support - Calculation Detail'!G2597="","",'Support - Calculation Detail'!G2597)</f>
        <v>1.04</v>
      </c>
      <c r="I2597">
        <f>IF('Support - Calculation Detail'!H2597="","",'Support - Calculation Detail'!H2597)</f>
        <v>829822</v>
      </c>
      <c r="J2597">
        <f>IF('Support - Calculation Detail'!I2597="","",'Support - Calculation Detail'!I2597)</f>
        <v>0</v>
      </c>
      <c r="K2597">
        <f>IF('Support - Calculation Detail'!K2597="","",'Support - Calculation Detail'!K2597)</f>
        <v>829822</v>
      </c>
      <c r="L2597">
        <f>IF('Support - Calculation Detail'!L2597="","",'Support - Calculation Detail'!L2597)</f>
        <v>29038</v>
      </c>
      <c r="M2597">
        <f>IF('Support - Calculation Detail'!M2597="","",'Support - Calculation Detail'!M2597)</f>
        <v>0</v>
      </c>
      <c r="N2597">
        <f>IF('Support - Calculation Detail'!N2597="","",'Support - Calculation Detail'!N2597)</f>
        <v>0</v>
      </c>
      <c r="P2597">
        <f>IF('Support - Calculation Detail'!O2597="","",'Support - Calculation Detail'!O2597)</f>
        <v>858860</v>
      </c>
      <c r="Q2597" t="b">
        <v>1</v>
      </c>
      <c r="R2597" t="str">
        <f t="shared" si="200"/>
        <v>7230868</v>
      </c>
      <c r="S2597" t="str">
        <f t="shared" si="201"/>
        <v>7230868-UT</v>
      </c>
      <c r="T2597" t="str">
        <f t="shared" si="202"/>
        <v>7230868-UT</v>
      </c>
      <c r="U2597" t="str">
        <f t="shared" si="203"/>
        <v>3</v>
      </c>
      <c r="V2597" t="str">
        <f t="shared" si="204"/>
        <v>UT</v>
      </c>
    </row>
    <row r="2598" spans="1:22" x14ac:dyDescent="0.35">
      <c r="A2598" t="str">
        <f>IF('Support - Calculation Detail'!A2598="","",LEFT('Support - Calculation Detail'!A2598,7)&amp;"-"&amp;RIGHT('Support - Calculation Detail'!A2598,2))</f>
        <v>7247230-SO</v>
      </c>
      <c r="B2598" t="str">
        <f>IF('Support - Calculation Detail'!C2598="","",'Support - Calculation Detail'!C2598)</f>
        <v>72</v>
      </c>
      <c r="C2598" t="str">
        <f>IF('Support - Calculation Detail'!B2598="","",'Support - Calculation Detail'!B2598)</f>
        <v>N</v>
      </c>
      <c r="D2598">
        <f>IF('Support - Calculation Detail'!D2598="","",'Support - Calculation Detail'!D2598)</f>
        <v>1595081</v>
      </c>
      <c r="E2598">
        <f>IF('Support - Calculation Detail'!E2598="","",'Support - Calculation Detail'!E2598)</f>
        <v>0</v>
      </c>
      <c r="G2598">
        <f>IF('Support - Calculation Detail'!F2598="","",'Support - Calculation Detail'!F2598)</f>
        <v>1595081</v>
      </c>
      <c r="H2598">
        <f>IF('Support - Calculation Detail'!G2598="","",'Support - Calculation Detail'!G2598)</f>
        <v>1.04</v>
      </c>
      <c r="I2598">
        <f>IF('Support - Calculation Detail'!H2598="","",'Support - Calculation Detail'!H2598)</f>
        <v>1658884</v>
      </c>
      <c r="J2598">
        <f>IF('Support - Calculation Detail'!I2598="","",'Support - Calculation Detail'!I2598)</f>
        <v>0</v>
      </c>
      <c r="K2598">
        <f>IF('Support - Calculation Detail'!K2598="","",'Support - Calculation Detail'!K2598)</f>
        <v>1658884</v>
      </c>
      <c r="L2598">
        <f>IF('Support - Calculation Detail'!L2598="","",'Support - Calculation Detail'!L2598)</f>
        <v>0</v>
      </c>
      <c r="M2598">
        <f>IF('Support - Calculation Detail'!M2598="","",'Support - Calculation Detail'!M2598)</f>
        <v>0</v>
      </c>
      <c r="N2598">
        <f>IF('Support - Calculation Detail'!N2598="","",'Support - Calculation Detail'!N2598)</f>
        <v>0</v>
      </c>
      <c r="P2598">
        <f>IF('Support - Calculation Detail'!O2598="","",'Support - Calculation Detail'!O2598)</f>
        <v>1658884</v>
      </c>
      <c r="Q2598" t="b">
        <v>1</v>
      </c>
      <c r="R2598" t="str">
        <f t="shared" si="200"/>
        <v>7247230</v>
      </c>
      <c r="S2598" t="str">
        <f t="shared" si="201"/>
        <v>7247230-SO</v>
      </c>
      <c r="T2598" t="str">
        <f t="shared" si="202"/>
        <v>7247230-SO</v>
      </c>
      <c r="U2598" t="str">
        <f t="shared" si="203"/>
        <v>4</v>
      </c>
      <c r="V2598" t="str">
        <f t="shared" si="204"/>
        <v>SO</v>
      </c>
    </row>
    <row r="2599" spans="1:22" x14ac:dyDescent="0.35">
      <c r="A2599" t="str">
        <f>IF('Support - Calculation Detail'!A2599="","",LEFT('Support - Calculation Detail'!A2599,7)&amp;"-"&amp;RIGHT('Support - Calculation Detail'!A2599,2))</f>
        <v>7247255-SO</v>
      </c>
      <c r="B2599" t="str">
        <f>IF('Support - Calculation Detail'!C2599="","",'Support - Calculation Detail'!C2599)</f>
        <v>72</v>
      </c>
      <c r="C2599" t="str">
        <f>IF('Support - Calculation Detail'!B2599="","",'Support - Calculation Detail'!B2599)</f>
        <v>N</v>
      </c>
      <c r="D2599">
        <f>IF('Support - Calculation Detail'!D2599="","",'Support - Calculation Detail'!D2599)</f>
        <v>5277579</v>
      </c>
      <c r="E2599">
        <f>IF('Support - Calculation Detail'!E2599="","",'Support - Calculation Detail'!E2599)</f>
        <v>0</v>
      </c>
      <c r="G2599">
        <f>IF('Support - Calculation Detail'!F2599="","",'Support - Calculation Detail'!F2599)</f>
        <v>5277579</v>
      </c>
      <c r="H2599">
        <f>IF('Support - Calculation Detail'!G2599="","",'Support - Calculation Detail'!G2599)</f>
        <v>1.04</v>
      </c>
      <c r="I2599">
        <f>IF('Support - Calculation Detail'!H2599="","",'Support - Calculation Detail'!H2599)</f>
        <v>5488682</v>
      </c>
      <c r="J2599">
        <f>IF('Support - Calculation Detail'!I2599="","",'Support - Calculation Detail'!I2599)</f>
        <v>0</v>
      </c>
      <c r="K2599">
        <f>IF('Support - Calculation Detail'!K2599="","",'Support - Calculation Detail'!K2599)</f>
        <v>5488682</v>
      </c>
      <c r="L2599">
        <f>IF('Support - Calculation Detail'!L2599="","",'Support - Calculation Detail'!L2599)</f>
        <v>0</v>
      </c>
      <c r="M2599">
        <f>IF('Support - Calculation Detail'!M2599="","",'Support - Calculation Detail'!M2599)</f>
        <v>0</v>
      </c>
      <c r="N2599">
        <f>IF('Support - Calculation Detail'!N2599="","",'Support - Calculation Detail'!N2599)</f>
        <v>0</v>
      </c>
      <c r="P2599">
        <f>IF('Support - Calculation Detail'!O2599="","",'Support - Calculation Detail'!O2599)</f>
        <v>5488682</v>
      </c>
      <c r="Q2599" t="b">
        <v>1</v>
      </c>
      <c r="R2599" t="str">
        <f t="shared" si="200"/>
        <v>7247255</v>
      </c>
      <c r="S2599" t="str">
        <f t="shared" si="201"/>
        <v>7247255-SO</v>
      </c>
      <c r="T2599" t="str">
        <f t="shared" si="202"/>
        <v>7247255-SO</v>
      </c>
      <c r="U2599" t="str">
        <f t="shared" si="203"/>
        <v>4</v>
      </c>
      <c r="V2599" t="str">
        <f t="shared" si="204"/>
        <v>SO</v>
      </c>
    </row>
    <row r="2600" spans="1:22" x14ac:dyDescent="0.35">
      <c r="A2600" t="str">
        <f>IF('Support - Calculation Detail'!A2600="","",LEFT('Support - Calculation Detail'!A2600,7)&amp;"-"&amp;RIGHT('Support - Calculation Detail'!A2600,2))</f>
        <v>7310000-UT</v>
      </c>
      <c r="B2600" t="str">
        <f>IF('Support - Calculation Detail'!C2600="","",'Support - Calculation Detail'!C2600)</f>
        <v>73</v>
      </c>
      <c r="C2600" t="str">
        <f>IF('Support - Calculation Detail'!B2600="","",'Support - Calculation Detail'!B2600)</f>
        <v>N</v>
      </c>
      <c r="D2600">
        <f>IF('Support - Calculation Detail'!D2600="","",'Support - Calculation Detail'!D2600)</f>
        <v>9388592</v>
      </c>
      <c r="E2600">
        <f>IF('Support - Calculation Detail'!E2600="","",'Support - Calculation Detail'!E2600)</f>
        <v>0</v>
      </c>
      <c r="G2600">
        <f>IF('Support - Calculation Detail'!F2600="","",'Support - Calculation Detail'!F2600)</f>
        <v>9388592</v>
      </c>
      <c r="H2600">
        <f>IF('Support - Calculation Detail'!G2600="","",'Support - Calculation Detail'!G2600)</f>
        <v>1.04</v>
      </c>
      <c r="I2600">
        <f>IF('Support - Calculation Detail'!H2600="","",'Support - Calculation Detail'!H2600)</f>
        <v>9764136</v>
      </c>
      <c r="J2600">
        <f>IF('Support - Calculation Detail'!I2600="","",'Support - Calculation Detail'!I2600)</f>
        <v>300000</v>
      </c>
      <c r="K2600">
        <f>IF('Support - Calculation Detail'!K2600="","",'Support - Calculation Detail'!K2600)</f>
        <v>10064136</v>
      </c>
      <c r="L2600">
        <f>IF('Support - Calculation Detail'!L2600="","",'Support - Calculation Detail'!L2600)</f>
        <v>1064352</v>
      </c>
      <c r="M2600">
        <f>IF('Support - Calculation Detail'!M2600="","",'Support - Calculation Detail'!M2600)</f>
        <v>416862</v>
      </c>
      <c r="N2600">
        <f>IF('Support - Calculation Detail'!N2600="","",'Support - Calculation Detail'!N2600)</f>
        <v>1093705.1495192989</v>
      </c>
      <c r="P2600">
        <f>IF('Support - Calculation Detail'!O2600="","",'Support - Calculation Detail'!O2600)</f>
        <v>12639055.149519298</v>
      </c>
      <c r="Q2600" t="b">
        <v>1</v>
      </c>
      <c r="R2600" t="str">
        <f t="shared" si="200"/>
        <v>7310000</v>
      </c>
      <c r="S2600" t="str">
        <f t="shared" si="201"/>
        <v>7310000-UT</v>
      </c>
      <c r="T2600" t="str">
        <f t="shared" si="202"/>
        <v>7310000-UT</v>
      </c>
      <c r="U2600" t="str">
        <f t="shared" si="203"/>
        <v>1</v>
      </c>
      <c r="V2600" t="str">
        <f t="shared" si="204"/>
        <v>UT</v>
      </c>
    </row>
    <row r="2601" spans="1:22" x14ac:dyDescent="0.35">
      <c r="A2601" t="str">
        <f>IF('Support - Calculation Detail'!A2601="","",LEFT('Support - Calculation Detail'!A2601,7)&amp;"-"&amp;RIGHT('Support - Calculation Detail'!A2601,2))</f>
        <v>7320001-UT</v>
      </c>
      <c r="B2601" t="str">
        <f>IF('Support - Calculation Detail'!C2601="","",'Support - Calculation Detail'!C2601)</f>
        <v>73</v>
      </c>
      <c r="C2601" t="str">
        <f>IF('Support - Calculation Detail'!B2601="","",'Support - Calculation Detail'!B2601)</f>
        <v>N</v>
      </c>
      <c r="D2601">
        <f>IF('Support - Calculation Detail'!D2601="","",'Support - Calculation Detail'!D2601)</f>
        <v>76871</v>
      </c>
      <c r="E2601">
        <f>IF('Support - Calculation Detail'!E2601="","",'Support - Calculation Detail'!E2601)</f>
        <v>0</v>
      </c>
      <c r="G2601">
        <f>IF('Support - Calculation Detail'!F2601="","",'Support - Calculation Detail'!F2601)</f>
        <v>76871</v>
      </c>
      <c r="H2601">
        <f>IF('Support - Calculation Detail'!G2601="","",'Support - Calculation Detail'!G2601)</f>
        <v>1.04</v>
      </c>
      <c r="I2601">
        <f>IF('Support - Calculation Detail'!H2601="","",'Support - Calculation Detail'!H2601)</f>
        <v>79946</v>
      </c>
      <c r="J2601">
        <f>IF('Support - Calculation Detail'!I2601="","",'Support - Calculation Detail'!I2601)</f>
        <v>0</v>
      </c>
      <c r="K2601">
        <f>IF('Support - Calculation Detail'!K2601="","",'Support - Calculation Detail'!K2601)</f>
        <v>79946</v>
      </c>
      <c r="L2601">
        <f>IF('Support - Calculation Detail'!L2601="","",'Support - Calculation Detail'!L2601)</f>
        <v>0</v>
      </c>
      <c r="M2601">
        <f>IF('Support - Calculation Detail'!M2601="","",'Support - Calculation Detail'!M2601)</f>
        <v>0</v>
      </c>
      <c r="N2601">
        <f>IF('Support - Calculation Detail'!N2601="","",'Support - Calculation Detail'!N2601)</f>
        <v>0</v>
      </c>
      <c r="P2601">
        <f>IF('Support - Calculation Detail'!O2601="","",'Support - Calculation Detail'!O2601)</f>
        <v>79946</v>
      </c>
      <c r="Q2601" t="b">
        <v>1</v>
      </c>
      <c r="R2601" t="str">
        <f t="shared" si="200"/>
        <v>7320001</v>
      </c>
      <c r="S2601" t="str">
        <f t="shared" si="201"/>
        <v>7320001-UT</v>
      </c>
      <c r="T2601" t="str">
        <f t="shared" si="202"/>
        <v>7320001-UT</v>
      </c>
      <c r="U2601" t="str">
        <f t="shared" si="203"/>
        <v>2</v>
      </c>
      <c r="V2601" t="str">
        <f t="shared" si="204"/>
        <v>UT</v>
      </c>
    </row>
    <row r="2602" spans="1:22" x14ac:dyDescent="0.35">
      <c r="A2602" t="str">
        <f>IF('Support - Calculation Detail'!A2602="","",LEFT('Support - Calculation Detail'!A2602,7)&amp;"-"&amp;RIGHT('Support - Calculation Detail'!A2602,2))</f>
        <v>7320001-TF</v>
      </c>
      <c r="B2602" t="str">
        <f>IF('Support - Calculation Detail'!C2602="","",'Support - Calculation Detail'!C2602)</f>
        <v>73</v>
      </c>
      <c r="C2602" t="str">
        <f>IF('Support - Calculation Detail'!B2602="","",'Support - Calculation Detail'!B2602)</f>
        <v>N</v>
      </c>
      <c r="D2602">
        <f>IF('Support - Calculation Detail'!D2602="","",'Support - Calculation Detail'!D2602)</f>
        <v>48074</v>
      </c>
      <c r="E2602">
        <f>IF('Support - Calculation Detail'!E2602="","",'Support - Calculation Detail'!E2602)</f>
        <v>0</v>
      </c>
      <c r="G2602">
        <f>IF('Support - Calculation Detail'!F2602="","",'Support - Calculation Detail'!F2602)</f>
        <v>48074</v>
      </c>
      <c r="H2602">
        <f>IF('Support - Calculation Detail'!G2602="","",'Support - Calculation Detail'!G2602)</f>
        <v>1.04</v>
      </c>
      <c r="I2602">
        <f>IF('Support - Calculation Detail'!H2602="","",'Support - Calculation Detail'!H2602)</f>
        <v>49997</v>
      </c>
      <c r="J2602">
        <f>IF('Support - Calculation Detail'!I2602="","",'Support - Calculation Detail'!I2602)</f>
        <v>0</v>
      </c>
      <c r="K2602">
        <f>IF('Support - Calculation Detail'!K2602="","",'Support - Calculation Detail'!K2602)</f>
        <v>49997</v>
      </c>
      <c r="L2602">
        <f>IF('Support - Calculation Detail'!L2602="","",'Support - Calculation Detail'!L2602)</f>
        <v>0</v>
      </c>
      <c r="M2602">
        <f>IF('Support - Calculation Detail'!M2602="","",'Support - Calculation Detail'!M2602)</f>
        <v>0</v>
      </c>
      <c r="N2602">
        <f>IF('Support - Calculation Detail'!N2602="","",'Support - Calculation Detail'!N2602)</f>
        <v>0</v>
      </c>
      <c r="P2602">
        <f>IF('Support - Calculation Detail'!O2602="","",'Support - Calculation Detail'!O2602)</f>
        <v>49997</v>
      </c>
      <c r="Q2602" t="b">
        <v>1</v>
      </c>
      <c r="R2602" t="str">
        <f t="shared" si="200"/>
        <v>7320001</v>
      </c>
      <c r="S2602" t="str">
        <f t="shared" si="201"/>
        <v>7320001-TF</v>
      </c>
      <c r="T2602" t="str">
        <f t="shared" si="202"/>
        <v>7320001-TF</v>
      </c>
      <c r="U2602" t="str">
        <f t="shared" si="203"/>
        <v>2</v>
      </c>
      <c r="V2602" t="str">
        <f t="shared" si="204"/>
        <v>TF</v>
      </c>
    </row>
    <row r="2603" spans="1:22" x14ac:dyDescent="0.35">
      <c r="A2603" t="str">
        <f>IF('Support - Calculation Detail'!A2603="","",LEFT('Support - Calculation Detail'!A2603,7)&amp;"-"&amp;RIGHT('Support - Calculation Detail'!A2603,2))</f>
        <v>7320002-UT</v>
      </c>
      <c r="B2603" t="str">
        <f>IF('Support - Calculation Detail'!C2603="","",'Support - Calculation Detail'!C2603)</f>
        <v>73</v>
      </c>
      <c r="C2603" t="str">
        <f>IF('Support - Calculation Detail'!B2603="","",'Support - Calculation Detail'!B2603)</f>
        <v>N</v>
      </c>
      <c r="D2603">
        <f>IF('Support - Calculation Detail'!D2603="","",'Support - Calculation Detail'!D2603)</f>
        <v>48227</v>
      </c>
      <c r="E2603">
        <f>IF('Support - Calculation Detail'!E2603="","",'Support - Calculation Detail'!E2603)</f>
        <v>0</v>
      </c>
      <c r="G2603">
        <f>IF('Support - Calculation Detail'!F2603="","",'Support - Calculation Detail'!F2603)</f>
        <v>48227</v>
      </c>
      <c r="H2603">
        <f>IF('Support - Calculation Detail'!G2603="","",'Support - Calculation Detail'!G2603)</f>
        <v>1.04</v>
      </c>
      <c r="I2603">
        <f>IF('Support - Calculation Detail'!H2603="","",'Support - Calculation Detail'!H2603)</f>
        <v>50156</v>
      </c>
      <c r="J2603">
        <f>IF('Support - Calculation Detail'!I2603="","",'Support - Calculation Detail'!I2603)</f>
        <v>0</v>
      </c>
      <c r="K2603">
        <f>IF('Support - Calculation Detail'!K2603="","",'Support - Calculation Detail'!K2603)</f>
        <v>50156</v>
      </c>
      <c r="L2603">
        <f>IF('Support - Calculation Detail'!L2603="","",'Support - Calculation Detail'!L2603)</f>
        <v>0</v>
      </c>
      <c r="M2603">
        <f>IF('Support - Calculation Detail'!M2603="","",'Support - Calculation Detail'!M2603)</f>
        <v>0</v>
      </c>
      <c r="N2603">
        <f>IF('Support - Calculation Detail'!N2603="","",'Support - Calculation Detail'!N2603)</f>
        <v>0</v>
      </c>
      <c r="P2603">
        <f>IF('Support - Calculation Detail'!O2603="","",'Support - Calculation Detail'!O2603)</f>
        <v>50156</v>
      </c>
      <c r="Q2603" t="b">
        <v>1</v>
      </c>
      <c r="R2603" t="str">
        <f t="shared" si="200"/>
        <v>7320002</v>
      </c>
      <c r="S2603" t="str">
        <f t="shared" si="201"/>
        <v>7320002-UT</v>
      </c>
      <c r="T2603" t="str">
        <f t="shared" si="202"/>
        <v>7320002-UT</v>
      </c>
      <c r="U2603" t="str">
        <f t="shared" si="203"/>
        <v>2</v>
      </c>
      <c r="V2603" t="str">
        <f t="shared" si="204"/>
        <v>UT</v>
      </c>
    </row>
    <row r="2604" spans="1:22" x14ac:dyDescent="0.35">
      <c r="A2604" t="str">
        <f>IF('Support - Calculation Detail'!A2604="","",LEFT('Support - Calculation Detail'!A2604,7)&amp;"-"&amp;RIGHT('Support - Calculation Detail'!A2604,2))</f>
        <v>7320003-UT</v>
      </c>
      <c r="B2604" t="str">
        <f>IF('Support - Calculation Detail'!C2604="","",'Support - Calculation Detail'!C2604)</f>
        <v>73</v>
      </c>
      <c r="C2604" t="str">
        <f>IF('Support - Calculation Detail'!B2604="","",'Support - Calculation Detail'!B2604)</f>
        <v>N</v>
      </c>
      <c r="D2604">
        <f>IF('Support - Calculation Detail'!D2604="","",'Support - Calculation Detail'!D2604)</f>
        <v>15997</v>
      </c>
      <c r="E2604">
        <f>IF('Support - Calculation Detail'!E2604="","",'Support - Calculation Detail'!E2604)</f>
        <v>0</v>
      </c>
      <c r="G2604">
        <f>IF('Support - Calculation Detail'!F2604="","",'Support - Calculation Detail'!F2604)</f>
        <v>15997</v>
      </c>
      <c r="H2604">
        <f>IF('Support - Calculation Detail'!G2604="","",'Support - Calculation Detail'!G2604)</f>
        <v>1.04</v>
      </c>
      <c r="I2604">
        <f>IF('Support - Calculation Detail'!H2604="","",'Support - Calculation Detail'!H2604)</f>
        <v>16637</v>
      </c>
      <c r="J2604">
        <f>IF('Support - Calculation Detail'!I2604="","",'Support - Calculation Detail'!I2604)</f>
        <v>0</v>
      </c>
      <c r="K2604">
        <f>IF('Support - Calculation Detail'!K2604="","",'Support - Calculation Detail'!K2604)</f>
        <v>16637</v>
      </c>
      <c r="L2604">
        <f>IF('Support - Calculation Detail'!L2604="","",'Support - Calculation Detail'!L2604)</f>
        <v>0</v>
      </c>
      <c r="M2604">
        <f>IF('Support - Calculation Detail'!M2604="","",'Support - Calculation Detail'!M2604)</f>
        <v>0</v>
      </c>
      <c r="N2604">
        <f>IF('Support - Calculation Detail'!N2604="","",'Support - Calculation Detail'!N2604)</f>
        <v>0</v>
      </c>
      <c r="P2604">
        <f>IF('Support - Calculation Detail'!O2604="","",'Support - Calculation Detail'!O2604)</f>
        <v>16637</v>
      </c>
      <c r="Q2604" t="b">
        <v>1</v>
      </c>
      <c r="R2604" t="str">
        <f t="shared" si="200"/>
        <v>7320003</v>
      </c>
      <c r="S2604" t="str">
        <f t="shared" si="201"/>
        <v>7320003-UT</v>
      </c>
      <c r="T2604" t="str">
        <f t="shared" si="202"/>
        <v>7320003-UT</v>
      </c>
      <c r="U2604" t="str">
        <f t="shared" si="203"/>
        <v>2</v>
      </c>
      <c r="V2604" t="str">
        <f t="shared" si="204"/>
        <v>UT</v>
      </c>
    </row>
    <row r="2605" spans="1:22" x14ac:dyDescent="0.35">
      <c r="A2605" t="str">
        <f>IF('Support - Calculation Detail'!A2605="","",LEFT('Support - Calculation Detail'!A2605,7)&amp;"-"&amp;RIGHT('Support - Calculation Detail'!A2605,2))</f>
        <v>7320003-TF</v>
      </c>
      <c r="B2605" t="str">
        <f>IF('Support - Calculation Detail'!C2605="","",'Support - Calculation Detail'!C2605)</f>
        <v>73</v>
      </c>
      <c r="C2605" t="str">
        <f>IF('Support - Calculation Detail'!B2605="","",'Support - Calculation Detail'!B2605)</f>
        <v>N</v>
      </c>
      <c r="D2605">
        <f>IF('Support - Calculation Detail'!D2605="","",'Support - Calculation Detail'!D2605)</f>
        <v>70347</v>
      </c>
      <c r="E2605">
        <f>IF('Support - Calculation Detail'!E2605="","",'Support - Calculation Detail'!E2605)</f>
        <v>0</v>
      </c>
      <c r="G2605">
        <f>IF('Support - Calculation Detail'!F2605="","",'Support - Calculation Detail'!F2605)</f>
        <v>70347</v>
      </c>
      <c r="H2605">
        <f>IF('Support - Calculation Detail'!G2605="","",'Support - Calculation Detail'!G2605)</f>
        <v>1.04</v>
      </c>
      <c r="I2605">
        <f>IF('Support - Calculation Detail'!H2605="","",'Support - Calculation Detail'!H2605)</f>
        <v>73161</v>
      </c>
      <c r="J2605">
        <f>IF('Support - Calculation Detail'!I2605="","",'Support - Calculation Detail'!I2605)</f>
        <v>0</v>
      </c>
      <c r="K2605">
        <f>IF('Support - Calculation Detail'!K2605="","",'Support - Calculation Detail'!K2605)</f>
        <v>73161</v>
      </c>
      <c r="L2605">
        <f>IF('Support - Calculation Detail'!L2605="","",'Support - Calculation Detail'!L2605)</f>
        <v>0</v>
      </c>
      <c r="M2605">
        <f>IF('Support - Calculation Detail'!M2605="","",'Support - Calculation Detail'!M2605)</f>
        <v>0</v>
      </c>
      <c r="N2605">
        <f>IF('Support - Calculation Detail'!N2605="","",'Support - Calculation Detail'!N2605)</f>
        <v>0</v>
      </c>
      <c r="P2605">
        <f>IF('Support - Calculation Detail'!O2605="","",'Support - Calculation Detail'!O2605)</f>
        <v>73161</v>
      </c>
      <c r="Q2605" t="b">
        <v>1</v>
      </c>
      <c r="R2605" t="str">
        <f t="shared" si="200"/>
        <v>7320003</v>
      </c>
      <c r="S2605" t="str">
        <f t="shared" si="201"/>
        <v>7320003-TF</v>
      </c>
      <c r="T2605" t="str">
        <f t="shared" si="202"/>
        <v>7320003-TF</v>
      </c>
      <c r="U2605" t="str">
        <f t="shared" si="203"/>
        <v>2</v>
      </c>
      <c r="V2605" t="str">
        <f t="shared" si="204"/>
        <v>TF</v>
      </c>
    </row>
    <row r="2606" spans="1:22" x14ac:dyDescent="0.35">
      <c r="A2606" t="str">
        <f>IF('Support - Calculation Detail'!A2606="","",LEFT('Support - Calculation Detail'!A2606,7)&amp;"-"&amp;RIGHT('Support - Calculation Detail'!A2606,2))</f>
        <v>7320004-TF</v>
      </c>
      <c r="B2606" t="str">
        <f>IF('Support - Calculation Detail'!C2606="","",'Support - Calculation Detail'!C2606)</f>
        <v>73</v>
      </c>
      <c r="C2606" t="str">
        <f>IF('Support - Calculation Detail'!B2606="","",'Support - Calculation Detail'!B2606)</f>
        <v>N</v>
      </c>
      <c r="D2606">
        <f>IF('Support - Calculation Detail'!D2606="","",'Support - Calculation Detail'!D2606)</f>
        <v>12781</v>
      </c>
      <c r="E2606">
        <f>IF('Support - Calculation Detail'!E2606="","",'Support - Calculation Detail'!E2606)</f>
        <v>0</v>
      </c>
      <c r="G2606">
        <f>IF('Support - Calculation Detail'!F2606="","",'Support - Calculation Detail'!F2606)</f>
        <v>12781</v>
      </c>
      <c r="H2606">
        <f>IF('Support - Calculation Detail'!G2606="","",'Support - Calculation Detail'!G2606)</f>
        <v>1.04</v>
      </c>
      <c r="I2606">
        <f>IF('Support - Calculation Detail'!H2606="","",'Support - Calculation Detail'!H2606)</f>
        <v>13292</v>
      </c>
      <c r="J2606">
        <f>IF('Support - Calculation Detail'!I2606="","",'Support - Calculation Detail'!I2606)</f>
        <v>0</v>
      </c>
      <c r="K2606">
        <f>IF('Support - Calculation Detail'!K2606="","",'Support - Calculation Detail'!K2606)</f>
        <v>13292</v>
      </c>
      <c r="L2606">
        <f>IF('Support - Calculation Detail'!L2606="","",'Support - Calculation Detail'!L2606)</f>
        <v>0</v>
      </c>
      <c r="M2606">
        <f>IF('Support - Calculation Detail'!M2606="","",'Support - Calculation Detail'!M2606)</f>
        <v>0</v>
      </c>
      <c r="N2606">
        <f>IF('Support - Calculation Detail'!N2606="","",'Support - Calculation Detail'!N2606)</f>
        <v>0</v>
      </c>
      <c r="P2606">
        <f>IF('Support - Calculation Detail'!O2606="","",'Support - Calculation Detail'!O2606)</f>
        <v>13292</v>
      </c>
      <c r="Q2606" t="b">
        <v>1</v>
      </c>
      <c r="R2606" t="str">
        <f t="shared" si="200"/>
        <v>7320004</v>
      </c>
      <c r="S2606" t="str">
        <f t="shared" si="201"/>
        <v>7320004-TF</v>
      </c>
      <c r="T2606" t="str">
        <f t="shared" si="202"/>
        <v>7320004-TF</v>
      </c>
      <c r="U2606" t="str">
        <f t="shared" si="203"/>
        <v>2</v>
      </c>
      <c r="V2606" t="str">
        <f t="shared" si="204"/>
        <v>TF</v>
      </c>
    </row>
    <row r="2607" spans="1:22" x14ac:dyDescent="0.35">
      <c r="A2607" t="str">
        <f>IF('Support - Calculation Detail'!A2607="","",LEFT('Support - Calculation Detail'!A2607,7)&amp;"-"&amp;RIGHT('Support - Calculation Detail'!A2607,2))</f>
        <v>7320004-UT</v>
      </c>
      <c r="B2607" t="str">
        <f>IF('Support - Calculation Detail'!C2607="","",'Support - Calculation Detail'!C2607)</f>
        <v>73</v>
      </c>
      <c r="C2607" t="str">
        <f>IF('Support - Calculation Detail'!B2607="","",'Support - Calculation Detail'!B2607)</f>
        <v>N</v>
      </c>
      <c r="D2607">
        <f>IF('Support - Calculation Detail'!D2607="","",'Support - Calculation Detail'!D2607)</f>
        <v>21735</v>
      </c>
      <c r="E2607">
        <f>IF('Support - Calculation Detail'!E2607="","",'Support - Calculation Detail'!E2607)</f>
        <v>0</v>
      </c>
      <c r="G2607">
        <f>IF('Support - Calculation Detail'!F2607="","",'Support - Calculation Detail'!F2607)</f>
        <v>21735</v>
      </c>
      <c r="H2607">
        <f>IF('Support - Calculation Detail'!G2607="","",'Support - Calculation Detail'!G2607)</f>
        <v>1.04</v>
      </c>
      <c r="I2607">
        <f>IF('Support - Calculation Detail'!H2607="","",'Support - Calculation Detail'!H2607)</f>
        <v>22604</v>
      </c>
      <c r="J2607">
        <f>IF('Support - Calculation Detail'!I2607="","",'Support - Calculation Detail'!I2607)</f>
        <v>0</v>
      </c>
      <c r="K2607">
        <f>IF('Support - Calculation Detail'!K2607="","",'Support - Calculation Detail'!K2607)</f>
        <v>22604</v>
      </c>
      <c r="L2607">
        <f>IF('Support - Calculation Detail'!L2607="","",'Support - Calculation Detail'!L2607)</f>
        <v>0</v>
      </c>
      <c r="M2607">
        <f>IF('Support - Calculation Detail'!M2607="","",'Support - Calculation Detail'!M2607)</f>
        <v>0</v>
      </c>
      <c r="N2607">
        <f>IF('Support - Calculation Detail'!N2607="","",'Support - Calculation Detail'!N2607)</f>
        <v>0</v>
      </c>
      <c r="P2607">
        <f>IF('Support - Calculation Detail'!O2607="","",'Support - Calculation Detail'!O2607)</f>
        <v>22604</v>
      </c>
      <c r="Q2607" t="b">
        <v>1</v>
      </c>
      <c r="R2607" t="str">
        <f t="shared" si="200"/>
        <v>7320004</v>
      </c>
      <c r="S2607" t="str">
        <f t="shared" si="201"/>
        <v>7320004-UT</v>
      </c>
      <c r="T2607" t="str">
        <f t="shared" si="202"/>
        <v>7320004-UT</v>
      </c>
      <c r="U2607" t="str">
        <f t="shared" si="203"/>
        <v>2</v>
      </c>
      <c r="V2607" t="str">
        <f t="shared" si="204"/>
        <v>UT</v>
      </c>
    </row>
    <row r="2608" spans="1:22" x14ac:dyDescent="0.35">
      <c r="A2608" t="str">
        <f>IF('Support - Calculation Detail'!A2608="","",LEFT('Support - Calculation Detail'!A2608,7)&amp;"-"&amp;RIGHT('Support - Calculation Detail'!A2608,2))</f>
        <v>7320005-UT</v>
      </c>
      <c r="B2608" t="str">
        <f>IF('Support - Calculation Detail'!C2608="","",'Support - Calculation Detail'!C2608)</f>
        <v>73</v>
      </c>
      <c r="C2608" t="str">
        <f>IF('Support - Calculation Detail'!B2608="","",'Support - Calculation Detail'!B2608)</f>
        <v>N</v>
      </c>
      <c r="D2608">
        <f>IF('Support - Calculation Detail'!D2608="","",'Support - Calculation Detail'!D2608)</f>
        <v>17723</v>
      </c>
      <c r="E2608">
        <f>IF('Support - Calculation Detail'!E2608="","",'Support - Calculation Detail'!E2608)</f>
        <v>0</v>
      </c>
      <c r="G2608">
        <f>IF('Support - Calculation Detail'!F2608="","",'Support - Calculation Detail'!F2608)</f>
        <v>17723</v>
      </c>
      <c r="H2608">
        <f>IF('Support - Calculation Detail'!G2608="","",'Support - Calculation Detail'!G2608)</f>
        <v>1.04</v>
      </c>
      <c r="I2608">
        <f>IF('Support - Calculation Detail'!H2608="","",'Support - Calculation Detail'!H2608)</f>
        <v>18432</v>
      </c>
      <c r="J2608">
        <f>IF('Support - Calculation Detail'!I2608="","",'Support - Calculation Detail'!I2608)</f>
        <v>0</v>
      </c>
      <c r="K2608">
        <f>IF('Support - Calculation Detail'!K2608="","",'Support - Calculation Detail'!K2608)</f>
        <v>18432</v>
      </c>
      <c r="L2608">
        <f>IF('Support - Calculation Detail'!L2608="","",'Support - Calculation Detail'!L2608)</f>
        <v>0</v>
      </c>
      <c r="M2608">
        <f>IF('Support - Calculation Detail'!M2608="","",'Support - Calculation Detail'!M2608)</f>
        <v>0</v>
      </c>
      <c r="N2608">
        <f>IF('Support - Calculation Detail'!N2608="","",'Support - Calculation Detail'!N2608)</f>
        <v>0</v>
      </c>
      <c r="P2608">
        <f>IF('Support - Calculation Detail'!O2608="","",'Support - Calculation Detail'!O2608)</f>
        <v>18432</v>
      </c>
      <c r="Q2608" t="b">
        <v>1</v>
      </c>
      <c r="R2608" t="str">
        <f t="shared" si="200"/>
        <v>7320005</v>
      </c>
      <c r="S2608" t="str">
        <f t="shared" si="201"/>
        <v>7320005-UT</v>
      </c>
      <c r="T2608" t="str">
        <f t="shared" si="202"/>
        <v>7320005-UT</v>
      </c>
      <c r="U2608" t="str">
        <f t="shared" si="203"/>
        <v>2</v>
      </c>
      <c r="V2608" t="str">
        <f t="shared" si="204"/>
        <v>UT</v>
      </c>
    </row>
    <row r="2609" spans="1:22" x14ac:dyDescent="0.35">
      <c r="A2609" t="str">
        <f>IF('Support - Calculation Detail'!A2609="","",LEFT('Support - Calculation Detail'!A2609,7)&amp;"-"&amp;RIGHT('Support - Calculation Detail'!A2609,2))</f>
        <v>7320005-TF</v>
      </c>
      <c r="B2609" t="str">
        <f>IF('Support - Calculation Detail'!C2609="","",'Support - Calculation Detail'!C2609)</f>
        <v>73</v>
      </c>
      <c r="C2609" t="str">
        <f>IF('Support - Calculation Detail'!B2609="","",'Support - Calculation Detail'!B2609)</f>
        <v>N</v>
      </c>
      <c r="D2609">
        <f>IF('Support - Calculation Detail'!D2609="","",'Support - Calculation Detail'!D2609)</f>
        <v>13658</v>
      </c>
      <c r="E2609">
        <f>IF('Support - Calculation Detail'!E2609="","",'Support - Calculation Detail'!E2609)</f>
        <v>0</v>
      </c>
      <c r="G2609">
        <f>IF('Support - Calculation Detail'!F2609="","",'Support - Calculation Detail'!F2609)</f>
        <v>13658</v>
      </c>
      <c r="H2609">
        <f>IF('Support - Calculation Detail'!G2609="","",'Support - Calculation Detail'!G2609)</f>
        <v>1.04</v>
      </c>
      <c r="I2609">
        <f>IF('Support - Calculation Detail'!H2609="","",'Support - Calculation Detail'!H2609)</f>
        <v>14204</v>
      </c>
      <c r="J2609">
        <f>IF('Support - Calculation Detail'!I2609="","",'Support - Calculation Detail'!I2609)</f>
        <v>0</v>
      </c>
      <c r="K2609">
        <f>IF('Support - Calculation Detail'!K2609="","",'Support - Calculation Detail'!K2609)</f>
        <v>14204</v>
      </c>
      <c r="L2609">
        <f>IF('Support - Calculation Detail'!L2609="","",'Support - Calculation Detail'!L2609)</f>
        <v>0</v>
      </c>
      <c r="M2609">
        <f>IF('Support - Calculation Detail'!M2609="","",'Support - Calculation Detail'!M2609)</f>
        <v>0</v>
      </c>
      <c r="N2609">
        <f>IF('Support - Calculation Detail'!N2609="","",'Support - Calculation Detail'!N2609)</f>
        <v>0</v>
      </c>
      <c r="P2609">
        <f>IF('Support - Calculation Detail'!O2609="","",'Support - Calculation Detail'!O2609)</f>
        <v>14204</v>
      </c>
      <c r="Q2609" t="b">
        <v>1</v>
      </c>
      <c r="R2609" t="str">
        <f t="shared" si="200"/>
        <v>7320005</v>
      </c>
      <c r="S2609" t="str">
        <f t="shared" si="201"/>
        <v>7320005-TF</v>
      </c>
      <c r="T2609" t="str">
        <f t="shared" si="202"/>
        <v>7320005-TF</v>
      </c>
      <c r="U2609" t="str">
        <f t="shared" si="203"/>
        <v>2</v>
      </c>
      <c r="V2609" t="str">
        <f t="shared" si="204"/>
        <v>TF</v>
      </c>
    </row>
    <row r="2610" spans="1:22" x14ac:dyDescent="0.35">
      <c r="A2610" t="str">
        <f>IF('Support - Calculation Detail'!A2610="","",LEFT('Support - Calculation Detail'!A2610,7)&amp;"-"&amp;RIGHT('Support - Calculation Detail'!A2610,2))</f>
        <v>7320006-TF</v>
      </c>
      <c r="B2610" t="str">
        <f>IF('Support - Calculation Detail'!C2610="","",'Support - Calculation Detail'!C2610)</f>
        <v>73</v>
      </c>
      <c r="C2610" t="str">
        <f>IF('Support - Calculation Detail'!B2610="","",'Support - Calculation Detail'!B2610)</f>
        <v>N</v>
      </c>
      <c r="D2610">
        <f>IF('Support - Calculation Detail'!D2610="","",'Support - Calculation Detail'!D2610)</f>
        <v>11265</v>
      </c>
      <c r="E2610">
        <f>IF('Support - Calculation Detail'!E2610="","",'Support - Calculation Detail'!E2610)</f>
        <v>0</v>
      </c>
      <c r="G2610">
        <f>IF('Support - Calculation Detail'!F2610="","",'Support - Calculation Detail'!F2610)</f>
        <v>11265</v>
      </c>
      <c r="H2610">
        <f>IF('Support - Calculation Detail'!G2610="","",'Support - Calculation Detail'!G2610)</f>
        <v>1.04</v>
      </c>
      <c r="I2610">
        <f>IF('Support - Calculation Detail'!H2610="","",'Support - Calculation Detail'!H2610)</f>
        <v>11716</v>
      </c>
      <c r="J2610">
        <f>IF('Support - Calculation Detail'!I2610="","",'Support - Calculation Detail'!I2610)</f>
        <v>0</v>
      </c>
      <c r="K2610">
        <f>IF('Support - Calculation Detail'!K2610="","",'Support - Calculation Detail'!K2610)</f>
        <v>11716</v>
      </c>
      <c r="L2610">
        <f>IF('Support - Calculation Detail'!L2610="","",'Support - Calculation Detail'!L2610)</f>
        <v>0</v>
      </c>
      <c r="M2610">
        <f>IF('Support - Calculation Detail'!M2610="","",'Support - Calculation Detail'!M2610)</f>
        <v>0</v>
      </c>
      <c r="N2610">
        <f>IF('Support - Calculation Detail'!N2610="","",'Support - Calculation Detail'!N2610)</f>
        <v>0</v>
      </c>
      <c r="P2610">
        <f>IF('Support - Calculation Detail'!O2610="","",'Support - Calculation Detail'!O2610)</f>
        <v>11716</v>
      </c>
      <c r="Q2610" t="b">
        <v>1</v>
      </c>
      <c r="R2610" t="str">
        <f t="shared" si="200"/>
        <v>7320006</v>
      </c>
      <c r="S2610" t="str">
        <f t="shared" si="201"/>
        <v>7320006-TF</v>
      </c>
      <c r="T2610" t="str">
        <f t="shared" si="202"/>
        <v>7320006-TF</v>
      </c>
      <c r="U2610" t="str">
        <f t="shared" si="203"/>
        <v>2</v>
      </c>
      <c r="V2610" t="str">
        <f t="shared" si="204"/>
        <v>TF</v>
      </c>
    </row>
    <row r="2611" spans="1:22" x14ac:dyDescent="0.35">
      <c r="A2611" t="str">
        <f>IF('Support - Calculation Detail'!A2611="","",LEFT('Support - Calculation Detail'!A2611,7)&amp;"-"&amp;RIGHT('Support - Calculation Detail'!A2611,2))</f>
        <v>7320006-UT</v>
      </c>
      <c r="B2611" t="str">
        <f>IF('Support - Calculation Detail'!C2611="","",'Support - Calculation Detail'!C2611)</f>
        <v>73</v>
      </c>
      <c r="C2611" t="str">
        <f>IF('Support - Calculation Detail'!B2611="","",'Support - Calculation Detail'!B2611)</f>
        <v>N</v>
      </c>
      <c r="D2611">
        <f>IF('Support - Calculation Detail'!D2611="","",'Support - Calculation Detail'!D2611)</f>
        <v>23644</v>
      </c>
      <c r="E2611">
        <f>IF('Support - Calculation Detail'!E2611="","",'Support - Calculation Detail'!E2611)</f>
        <v>0</v>
      </c>
      <c r="G2611">
        <f>IF('Support - Calculation Detail'!F2611="","",'Support - Calculation Detail'!F2611)</f>
        <v>23644</v>
      </c>
      <c r="H2611">
        <f>IF('Support - Calculation Detail'!G2611="","",'Support - Calculation Detail'!G2611)</f>
        <v>1.04</v>
      </c>
      <c r="I2611">
        <f>IF('Support - Calculation Detail'!H2611="","",'Support - Calculation Detail'!H2611)</f>
        <v>24590</v>
      </c>
      <c r="J2611">
        <f>IF('Support - Calculation Detail'!I2611="","",'Support - Calculation Detail'!I2611)</f>
        <v>0</v>
      </c>
      <c r="K2611">
        <f>IF('Support - Calculation Detail'!K2611="","",'Support - Calculation Detail'!K2611)</f>
        <v>24590</v>
      </c>
      <c r="L2611">
        <f>IF('Support - Calculation Detail'!L2611="","",'Support - Calculation Detail'!L2611)</f>
        <v>0</v>
      </c>
      <c r="M2611">
        <f>IF('Support - Calculation Detail'!M2611="","",'Support - Calculation Detail'!M2611)</f>
        <v>0</v>
      </c>
      <c r="N2611">
        <f>IF('Support - Calculation Detail'!N2611="","",'Support - Calculation Detail'!N2611)</f>
        <v>0</v>
      </c>
      <c r="P2611">
        <f>IF('Support - Calculation Detail'!O2611="","",'Support - Calculation Detail'!O2611)</f>
        <v>24590</v>
      </c>
      <c r="Q2611" t="b">
        <v>1</v>
      </c>
      <c r="R2611" t="str">
        <f t="shared" si="200"/>
        <v>7320006</v>
      </c>
      <c r="S2611" t="str">
        <f t="shared" si="201"/>
        <v>7320006-UT</v>
      </c>
      <c r="T2611" t="str">
        <f t="shared" si="202"/>
        <v>7320006-UT</v>
      </c>
      <c r="U2611" t="str">
        <f t="shared" si="203"/>
        <v>2</v>
      </c>
      <c r="V2611" t="str">
        <f t="shared" si="204"/>
        <v>UT</v>
      </c>
    </row>
    <row r="2612" spans="1:22" x14ac:dyDescent="0.35">
      <c r="A2612" t="str">
        <f>IF('Support - Calculation Detail'!A2612="","",LEFT('Support - Calculation Detail'!A2612,7)&amp;"-"&amp;RIGHT('Support - Calculation Detail'!A2612,2))</f>
        <v>7320007-UT</v>
      </c>
      <c r="B2612" t="str">
        <f>IF('Support - Calculation Detail'!C2612="","",'Support - Calculation Detail'!C2612)</f>
        <v>73</v>
      </c>
      <c r="C2612" t="str">
        <f>IF('Support - Calculation Detail'!B2612="","",'Support - Calculation Detail'!B2612)</f>
        <v>N</v>
      </c>
      <c r="D2612">
        <f>IF('Support - Calculation Detail'!D2612="","",'Support - Calculation Detail'!D2612)</f>
        <v>26307</v>
      </c>
      <c r="E2612">
        <f>IF('Support - Calculation Detail'!E2612="","",'Support - Calculation Detail'!E2612)</f>
        <v>0</v>
      </c>
      <c r="G2612">
        <f>IF('Support - Calculation Detail'!F2612="","",'Support - Calculation Detail'!F2612)</f>
        <v>26307</v>
      </c>
      <c r="H2612">
        <f>IF('Support - Calculation Detail'!G2612="","",'Support - Calculation Detail'!G2612)</f>
        <v>1.04</v>
      </c>
      <c r="I2612">
        <f>IF('Support - Calculation Detail'!H2612="","",'Support - Calculation Detail'!H2612)</f>
        <v>27359</v>
      </c>
      <c r="J2612">
        <f>IF('Support - Calculation Detail'!I2612="","",'Support - Calculation Detail'!I2612)</f>
        <v>0</v>
      </c>
      <c r="K2612">
        <f>IF('Support - Calculation Detail'!K2612="","",'Support - Calculation Detail'!K2612)</f>
        <v>27359</v>
      </c>
      <c r="L2612">
        <f>IF('Support - Calculation Detail'!L2612="","",'Support - Calculation Detail'!L2612)</f>
        <v>0</v>
      </c>
      <c r="M2612">
        <f>IF('Support - Calculation Detail'!M2612="","",'Support - Calculation Detail'!M2612)</f>
        <v>0</v>
      </c>
      <c r="N2612">
        <f>IF('Support - Calculation Detail'!N2612="","",'Support - Calculation Detail'!N2612)</f>
        <v>0</v>
      </c>
      <c r="P2612">
        <f>IF('Support - Calculation Detail'!O2612="","",'Support - Calculation Detail'!O2612)</f>
        <v>27359</v>
      </c>
      <c r="Q2612" t="b">
        <v>1</v>
      </c>
      <c r="R2612" t="str">
        <f t="shared" si="200"/>
        <v>7320007</v>
      </c>
      <c r="S2612" t="str">
        <f t="shared" si="201"/>
        <v>7320007-UT</v>
      </c>
      <c r="T2612" t="str">
        <f t="shared" si="202"/>
        <v>7320007-UT</v>
      </c>
      <c r="U2612" t="str">
        <f t="shared" si="203"/>
        <v>2</v>
      </c>
      <c r="V2612" t="str">
        <f t="shared" si="204"/>
        <v>UT</v>
      </c>
    </row>
    <row r="2613" spans="1:22" x14ac:dyDescent="0.35">
      <c r="A2613" t="str">
        <f>IF('Support - Calculation Detail'!A2613="","",LEFT('Support - Calculation Detail'!A2613,7)&amp;"-"&amp;RIGHT('Support - Calculation Detail'!A2613,2))</f>
        <v>7320007-TF</v>
      </c>
      <c r="B2613" t="str">
        <f>IF('Support - Calculation Detail'!C2613="","",'Support - Calculation Detail'!C2613)</f>
        <v>73</v>
      </c>
      <c r="C2613" t="str">
        <f>IF('Support - Calculation Detail'!B2613="","",'Support - Calculation Detail'!B2613)</f>
        <v>N</v>
      </c>
      <c r="D2613">
        <f>IF('Support - Calculation Detail'!D2613="","",'Support - Calculation Detail'!D2613)</f>
        <v>35500</v>
      </c>
      <c r="E2613">
        <f>IF('Support - Calculation Detail'!E2613="","",'Support - Calculation Detail'!E2613)</f>
        <v>0</v>
      </c>
      <c r="G2613">
        <f>IF('Support - Calculation Detail'!F2613="","",'Support - Calculation Detail'!F2613)</f>
        <v>35500</v>
      </c>
      <c r="H2613">
        <f>IF('Support - Calculation Detail'!G2613="","",'Support - Calculation Detail'!G2613)</f>
        <v>1.04</v>
      </c>
      <c r="I2613">
        <f>IF('Support - Calculation Detail'!H2613="","",'Support - Calculation Detail'!H2613)</f>
        <v>36920</v>
      </c>
      <c r="J2613">
        <f>IF('Support - Calculation Detail'!I2613="","",'Support - Calculation Detail'!I2613)</f>
        <v>0</v>
      </c>
      <c r="K2613">
        <f>IF('Support - Calculation Detail'!K2613="","",'Support - Calculation Detail'!K2613)</f>
        <v>36920</v>
      </c>
      <c r="L2613">
        <f>IF('Support - Calculation Detail'!L2613="","",'Support - Calculation Detail'!L2613)</f>
        <v>0</v>
      </c>
      <c r="M2613">
        <f>IF('Support - Calculation Detail'!M2613="","",'Support - Calculation Detail'!M2613)</f>
        <v>0</v>
      </c>
      <c r="N2613">
        <f>IF('Support - Calculation Detail'!N2613="","",'Support - Calculation Detail'!N2613)</f>
        <v>0</v>
      </c>
      <c r="P2613">
        <f>IF('Support - Calculation Detail'!O2613="","",'Support - Calculation Detail'!O2613)</f>
        <v>36920</v>
      </c>
      <c r="Q2613" t="b">
        <v>1</v>
      </c>
      <c r="R2613" t="str">
        <f t="shared" si="200"/>
        <v>7320007</v>
      </c>
      <c r="S2613" t="str">
        <f t="shared" si="201"/>
        <v>7320007-TF</v>
      </c>
      <c r="T2613" t="str">
        <f t="shared" si="202"/>
        <v>7320007-TF</v>
      </c>
      <c r="U2613" t="str">
        <f t="shared" si="203"/>
        <v>2</v>
      </c>
      <c r="V2613" t="str">
        <f t="shared" si="204"/>
        <v>TF</v>
      </c>
    </row>
    <row r="2614" spans="1:22" x14ac:dyDescent="0.35">
      <c r="A2614" t="str">
        <f>IF('Support - Calculation Detail'!A2614="","",LEFT('Support - Calculation Detail'!A2614,7)&amp;"-"&amp;RIGHT('Support - Calculation Detail'!A2614,2))</f>
        <v>7320008-TF</v>
      </c>
      <c r="B2614" t="str">
        <f>IF('Support - Calculation Detail'!C2614="","",'Support - Calculation Detail'!C2614)</f>
        <v>73</v>
      </c>
      <c r="C2614" t="str">
        <f>IF('Support - Calculation Detail'!B2614="","",'Support - Calculation Detail'!B2614)</f>
        <v>N</v>
      </c>
      <c r="D2614">
        <f>IF('Support - Calculation Detail'!D2614="","",'Support - Calculation Detail'!D2614)</f>
        <v>83836</v>
      </c>
      <c r="E2614">
        <f>IF('Support - Calculation Detail'!E2614="","",'Support - Calculation Detail'!E2614)</f>
        <v>0</v>
      </c>
      <c r="G2614">
        <f>IF('Support - Calculation Detail'!F2614="","",'Support - Calculation Detail'!F2614)</f>
        <v>83836</v>
      </c>
      <c r="H2614">
        <f>IF('Support - Calculation Detail'!G2614="","",'Support - Calculation Detail'!G2614)</f>
        <v>1.04</v>
      </c>
      <c r="I2614">
        <f>IF('Support - Calculation Detail'!H2614="","",'Support - Calculation Detail'!H2614)</f>
        <v>87189</v>
      </c>
      <c r="J2614">
        <f>IF('Support - Calculation Detail'!I2614="","",'Support - Calculation Detail'!I2614)</f>
        <v>100000</v>
      </c>
      <c r="K2614">
        <f>IF('Support - Calculation Detail'!K2614="","",'Support - Calculation Detail'!K2614)</f>
        <v>187189</v>
      </c>
      <c r="L2614">
        <f>IF('Support - Calculation Detail'!L2614="","",'Support - Calculation Detail'!L2614)</f>
        <v>0</v>
      </c>
      <c r="M2614">
        <f>IF('Support - Calculation Detail'!M2614="","",'Support - Calculation Detail'!M2614)</f>
        <v>0</v>
      </c>
      <c r="N2614">
        <f>IF('Support - Calculation Detail'!N2614="","",'Support - Calculation Detail'!N2614)</f>
        <v>0</v>
      </c>
      <c r="P2614">
        <f>IF('Support - Calculation Detail'!O2614="","",'Support - Calculation Detail'!O2614)</f>
        <v>187189</v>
      </c>
      <c r="Q2614" t="b">
        <v>1</v>
      </c>
      <c r="R2614" t="str">
        <f t="shared" si="200"/>
        <v>7320008</v>
      </c>
      <c r="S2614" t="str">
        <f t="shared" si="201"/>
        <v>7320008-TF</v>
      </c>
      <c r="T2614" t="str">
        <f t="shared" si="202"/>
        <v>7320008-TF</v>
      </c>
      <c r="U2614" t="str">
        <f t="shared" si="203"/>
        <v>2</v>
      </c>
      <c r="V2614" t="str">
        <f t="shared" si="204"/>
        <v>TF</v>
      </c>
    </row>
    <row r="2615" spans="1:22" x14ac:dyDescent="0.35">
      <c r="A2615" t="str">
        <f>IF('Support - Calculation Detail'!A2615="","",LEFT('Support - Calculation Detail'!A2615,7)&amp;"-"&amp;RIGHT('Support - Calculation Detail'!A2615,2))</f>
        <v>7320008-UT</v>
      </c>
      <c r="B2615" t="str">
        <f>IF('Support - Calculation Detail'!C2615="","",'Support - Calculation Detail'!C2615)</f>
        <v>73</v>
      </c>
      <c r="C2615" t="str">
        <f>IF('Support - Calculation Detail'!B2615="","",'Support - Calculation Detail'!B2615)</f>
        <v>N</v>
      </c>
      <c r="D2615">
        <f>IF('Support - Calculation Detail'!D2615="","",'Support - Calculation Detail'!D2615)</f>
        <v>29398</v>
      </c>
      <c r="E2615">
        <f>IF('Support - Calculation Detail'!E2615="","",'Support - Calculation Detail'!E2615)</f>
        <v>0</v>
      </c>
      <c r="G2615">
        <f>IF('Support - Calculation Detail'!F2615="","",'Support - Calculation Detail'!F2615)</f>
        <v>29398</v>
      </c>
      <c r="H2615">
        <f>IF('Support - Calculation Detail'!G2615="","",'Support - Calculation Detail'!G2615)</f>
        <v>1.04</v>
      </c>
      <c r="I2615">
        <f>IF('Support - Calculation Detail'!H2615="","",'Support - Calculation Detail'!H2615)</f>
        <v>30574</v>
      </c>
      <c r="J2615">
        <f>IF('Support - Calculation Detail'!I2615="","",'Support - Calculation Detail'!I2615)</f>
        <v>0</v>
      </c>
      <c r="K2615">
        <f>IF('Support - Calculation Detail'!K2615="","",'Support - Calculation Detail'!K2615)</f>
        <v>30574</v>
      </c>
      <c r="L2615">
        <f>IF('Support - Calculation Detail'!L2615="","",'Support - Calculation Detail'!L2615)</f>
        <v>0</v>
      </c>
      <c r="M2615">
        <f>IF('Support - Calculation Detail'!M2615="","",'Support - Calculation Detail'!M2615)</f>
        <v>0</v>
      </c>
      <c r="N2615">
        <f>IF('Support - Calculation Detail'!N2615="","",'Support - Calculation Detail'!N2615)</f>
        <v>0</v>
      </c>
      <c r="P2615">
        <f>IF('Support - Calculation Detail'!O2615="","",'Support - Calculation Detail'!O2615)</f>
        <v>30574</v>
      </c>
      <c r="Q2615" t="b">
        <v>1</v>
      </c>
      <c r="R2615" t="str">
        <f t="shared" si="200"/>
        <v>7320008</v>
      </c>
      <c r="S2615" t="str">
        <f t="shared" si="201"/>
        <v>7320008-UT</v>
      </c>
      <c r="T2615" t="str">
        <f t="shared" si="202"/>
        <v>7320008-UT</v>
      </c>
      <c r="U2615" t="str">
        <f t="shared" si="203"/>
        <v>2</v>
      </c>
      <c r="V2615" t="str">
        <f t="shared" si="204"/>
        <v>UT</v>
      </c>
    </row>
    <row r="2616" spans="1:22" x14ac:dyDescent="0.35">
      <c r="A2616" t="str">
        <f>IF('Support - Calculation Detail'!A2616="","",LEFT('Support - Calculation Detail'!A2616,7)&amp;"-"&amp;RIGHT('Support - Calculation Detail'!A2616,2))</f>
        <v>7320009-UT</v>
      </c>
      <c r="B2616" t="str">
        <f>IF('Support - Calculation Detail'!C2616="","",'Support - Calculation Detail'!C2616)</f>
        <v>73</v>
      </c>
      <c r="C2616" t="str">
        <f>IF('Support - Calculation Detail'!B2616="","",'Support - Calculation Detail'!B2616)</f>
        <v>N</v>
      </c>
      <c r="D2616">
        <f>IF('Support - Calculation Detail'!D2616="","",'Support - Calculation Detail'!D2616)</f>
        <v>25353</v>
      </c>
      <c r="E2616">
        <f>IF('Support - Calculation Detail'!E2616="","",'Support - Calculation Detail'!E2616)</f>
        <v>0</v>
      </c>
      <c r="G2616">
        <f>IF('Support - Calculation Detail'!F2616="","",'Support - Calculation Detail'!F2616)</f>
        <v>25353</v>
      </c>
      <c r="H2616">
        <f>IF('Support - Calculation Detail'!G2616="","",'Support - Calculation Detail'!G2616)</f>
        <v>1.04</v>
      </c>
      <c r="I2616">
        <f>IF('Support - Calculation Detail'!H2616="","",'Support - Calculation Detail'!H2616)</f>
        <v>26367</v>
      </c>
      <c r="J2616">
        <f>IF('Support - Calculation Detail'!I2616="","",'Support - Calculation Detail'!I2616)</f>
        <v>0</v>
      </c>
      <c r="K2616">
        <f>IF('Support - Calculation Detail'!K2616="","",'Support - Calculation Detail'!K2616)</f>
        <v>26367</v>
      </c>
      <c r="L2616">
        <f>IF('Support - Calculation Detail'!L2616="","",'Support - Calculation Detail'!L2616)</f>
        <v>0</v>
      </c>
      <c r="M2616">
        <f>IF('Support - Calculation Detail'!M2616="","",'Support - Calculation Detail'!M2616)</f>
        <v>0</v>
      </c>
      <c r="N2616">
        <f>IF('Support - Calculation Detail'!N2616="","",'Support - Calculation Detail'!N2616)</f>
        <v>0</v>
      </c>
      <c r="P2616">
        <f>IF('Support - Calculation Detail'!O2616="","",'Support - Calculation Detail'!O2616)</f>
        <v>26367</v>
      </c>
      <c r="Q2616" t="b">
        <v>1</v>
      </c>
      <c r="R2616" t="str">
        <f t="shared" si="200"/>
        <v>7320009</v>
      </c>
      <c r="S2616" t="str">
        <f t="shared" si="201"/>
        <v>7320009-UT</v>
      </c>
      <c r="T2616" t="str">
        <f t="shared" si="202"/>
        <v>7320009-UT</v>
      </c>
      <c r="U2616" t="str">
        <f t="shared" si="203"/>
        <v>2</v>
      </c>
      <c r="V2616" t="str">
        <f t="shared" si="204"/>
        <v>UT</v>
      </c>
    </row>
    <row r="2617" spans="1:22" x14ac:dyDescent="0.35">
      <c r="A2617" t="str">
        <f>IF('Support - Calculation Detail'!A2617="","",LEFT('Support - Calculation Detail'!A2617,7)&amp;"-"&amp;RIGHT('Support - Calculation Detail'!A2617,2))</f>
        <v>7320009-TF</v>
      </c>
      <c r="B2617" t="str">
        <f>IF('Support - Calculation Detail'!C2617="","",'Support - Calculation Detail'!C2617)</f>
        <v>73</v>
      </c>
      <c r="C2617" t="str">
        <f>IF('Support - Calculation Detail'!B2617="","",'Support - Calculation Detail'!B2617)</f>
        <v>N</v>
      </c>
      <c r="D2617">
        <f>IF('Support - Calculation Detail'!D2617="","",'Support - Calculation Detail'!D2617)</f>
        <v>11239</v>
      </c>
      <c r="E2617">
        <f>IF('Support - Calculation Detail'!E2617="","",'Support - Calculation Detail'!E2617)</f>
        <v>0</v>
      </c>
      <c r="G2617">
        <f>IF('Support - Calculation Detail'!F2617="","",'Support - Calculation Detail'!F2617)</f>
        <v>11239</v>
      </c>
      <c r="H2617">
        <f>IF('Support - Calculation Detail'!G2617="","",'Support - Calculation Detail'!G2617)</f>
        <v>1.04</v>
      </c>
      <c r="I2617">
        <f>IF('Support - Calculation Detail'!H2617="","",'Support - Calculation Detail'!H2617)</f>
        <v>11689</v>
      </c>
      <c r="J2617">
        <f>IF('Support - Calculation Detail'!I2617="","",'Support - Calculation Detail'!I2617)</f>
        <v>0</v>
      </c>
      <c r="K2617">
        <f>IF('Support - Calculation Detail'!K2617="","",'Support - Calculation Detail'!K2617)</f>
        <v>11689</v>
      </c>
      <c r="L2617">
        <f>IF('Support - Calculation Detail'!L2617="","",'Support - Calculation Detail'!L2617)</f>
        <v>0</v>
      </c>
      <c r="M2617">
        <f>IF('Support - Calculation Detail'!M2617="","",'Support - Calculation Detail'!M2617)</f>
        <v>0</v>
      </c>
      <c r="N2617">
        <f>IF('Support - Calculation Detail'!N2617="","",'Support - Calculation Detail'!N2617)</f>
        <v>0</v>
      </c>
      <c r="P2617">
        <f>IF('Support - Calculation Detail'!O2617="","",'Support - Calculation Detail'!O2617)</f>
        <v>11689</v>
      </c>
      <c r="Q2617" t="b">
        <v>1</v>
      </c>
      <c r="R2617" t="str">
        <f t="shared" si="200"/>
        <v>7320009</v>
      </c>
      <c r="S2617" t="str">
        <f t="shared" si="201"/>
        <v>7320009-TF</v>
      </c>
      <c r="T2617" t="str">
        <f t="shared" si="202"/>
        <v>7320009-TF</v>
      </c>
      <c r="U2617" t="str">
        <f t="shared" si="203"/>
        <v>2</v>
      </c>
      <c r="V2617" t="str">
        <f t="shared" si="204"/>
        <v>TF</v>
      </c>
    </row>
    <row r="2618" spans="1:22" x14ac:dyDescent="0.35">
      <c r="A2618" t="str">
        <f>IF('Support - Calculation Detail'!A2618="","",LEFT('Support - Calculation Detail'!A2618,7)&amp;"-"&amp;RIGHT('Support - Calculation Detail'!A2618,2))</f>
        <v>7320010-TF</v>
      </c>
      <c r="B2618" t="str">
        <f>IF('Support - Calculation Detail'!C2618="","",'Support - Calculation Detail'!C2618)</f>
        <v>73</v>
      </c>
      <c r="C2618" t="str">
        <f>IF('Support - Calculation Detail'!B2618="","",'Support - Calculation Detail'!B2618)</f>
        <v>N</v>
      </c>
      <c r="D2618">
        <f>IF('Support - Calculation Detail'!D2618="","",'Support - Calculation Detail'!D2618)</f>
        <v>60089</v>
      </c>
      <c r="E2618">
        <f>IF('Support - Calculation Detail'!E2618="","",'Support - Calculation Detail'!E2618)</f>
        <v>0</v>
      </c>
      <c r="G2618">
        <f>IF('Support - Calculation Detail'!F2618="","",'Support - Calculation Detail'!F2618)</f>
        <v>60089</v>
      </c>
      <c r="H2618">
        <f>IF('Support - Calculation Detail'!G2618="","",'Support - Calculation Detail'!G2618)</f>
        <v>1.04</v>
      </c>
      <c r="I2618">
        <f>IF('Support - Calculation Detail'!H2618="","",'Support - Calculation Detail'!H2618)</f>
        <v>62493</v>
      </c>
      <c r="J2618">
        <f>IF('Support - Calculation Detail'!I2618="","",'Support - Calculation Detail'!I2618)</f>
        <v>0</v>
      </c>
      <c r="K2618">
        <f>IF('Support - Calculation Detail'!K2618="","",'Support - Calculation Detail'!K2618)</f>
        <v>62493</v>
      </c>
      <c r="L2618">
        <f>IF('Support - Calculation Detail'!L2618="","",'Support - Calculation Detail'!L2618)</f>
        <v>0</v>
      </c>
      <c r="M2618">
        <f>IF('Support - Calculation Detail'!M2618="","",'Support - Calculation Detail'!M2618)</f>
        <v>0</v>
      </c>
      <c r="N2618">
        <f>IF('Support - Calculation Detail'!N2618="","",'Support - Calculation Detail'!N2618)</f>
        <v>0</v>
      </c>
      <c r="P2618">
        <f>IF('Support - Calculation Detail'!O2618="","",'Support - Calculation Detail'!O2618)</f>
        <v>62493</v>
      </c>
      <c r="Q2618" t="b">
        <v>1</v>
      </c>
      <c r="R2618" t="str">
        <f t="shared" si="200"/>
        <v>7320010</v>
      </c>
      <c r="S2618" t="str">
        <f t="shared" si="201"/>
        <v>7320010-TF</v>
      </c>
      <c r="T2618" t="str">
        <f t="shared" si="202"/>
        <v>7320010-TF</v>
      </c>
      <c r="U2618" t="str">
        <f t="shared" si="203"/>
        <v>2</v>
      </c>
      <c r="V2618" t="str">
        <f t="shared" si="204"/>
        <v>TF</v>
      </c>
    </row>
    <row r="2619" spans="1:22" x14ac:dyDescent="0.35">
      <c r="A2619" t="str">
        <f>IF('Support - Calculation Detail'!A2619="","",LEFT('Support - Calculation Detail'!A2619,7)&amp;"-"&amp;RIGHT('Support - Calculation Detail'!A2619,2))</f>
        <v>7320010-UT</v>
      </c>
      <c r="B2619" t="str">
        <f>IF('Support - Calculation Detail'!C2619="","",'Support - Calculation Detail'!C2619)</f>
        <v>73</v>
      </c>
      <c r="C2619" t="str">
        <f>IF('Support - Calculation Detail'!B2619="","",'Support - Calculation Detail'!B2619)</f>
        <v>N</v>
      </c>
      <c r="D2619">
        <f>IF('Support - Calculation Detail'!D2619="","",'Support - Calculation Detail'!D2619)</f>
        <v>23355</v>
      </c>
      <c r="E2619">
        <f>IF('Support - Calculation Detail'!E2619="","",'Support - Calculation Detail'!E2619)</f>
        <v>0</v>
      </c>
      <c r="G2619">
        <f>IF('Support - Calculation Detail'!F2619="","",'Support - Calculation Detail'!F2619)</f>
        <v>23355</v>
      </c>
      <c r="H2619">
        <f>IF('Support - Calculation Detail'!G2619="","",'Support - Calculation Detail'!G2619)</f>
        <v>1.04</v>
      </c>
      <c r="I2619">
        <f>IF('Support - Calculation Detail'!H2619="","",'Support - Calculation Detail'!H2619)</f>
        <v>24289</v>
      </c>
      <c r="J2619">
        <f>IF('Support - Calculation Detail'!I2619="","",'Support - Calculation Detail'!I2619)</f>
        <v>0</v>
      </c>
      <c r="K2619">
        <f>IF('Support - Calculation Detail'!K2619="","",'Support - Calculation Detail'!K2619)</f>
        <v>24289</v>
      </c>
      <c r="L2619">
        <f>IF('Support - Calculation Detail'!L2619="","",'Support - Calculation Detail'!L2619)</f>
        <v>0</v>
      </c>
      <c r="M2619">
        <f>IF('Support - Calculation Detail'!M2619="","",'Support - Calculation Detail'!M2619)</f>
        <v>0</v>
      </c>
      <c r="N2619">
        <f>IF('Support - Calculation Detail'!N2619="","",'Support - Calculation Detail'!N2619)</f>
        <v>0</v>
      </c>
      <c r="P2619">
        <f>IF('Support - Calculation Detail'!O2619="","",'Support - Calculation Detail'!O2619)</f>
        <v>24289</v>
      </c>
      <c r="Q2619" t="b">
        <v>1</v>
      </c>
      <c r="R2619" t="str">
        <f t="shared" si="200"/>
        <v>7320010</v>
      </c>
      <c r="S2619" t="str">
        <f t="shared" si="201"/>
        <v>7320010-UT</v>
      </c>
      <c r="T2619" t="str">
        <f t="shared" si="202"/>
        <v>7320010-UT</v>
      </c>
      <c r="U2619" t="str">
        <f t="shared" si="203"/>
        <v>2</v>
      </c>
      <c r="V2619" t="str">
        <f t="shared" si="204"/>
        <v>UT</v>
      </c>
    </row>
    <row r="2620" spans="1:22" x14ac:dyDescent="0.35">
      <c r="A2620" t="str">
        <f>IF('Support - Calculation Detail'!A2620="","",LEFT('Support - Calculation Detail'!A2620,7)&amp;"-"&amp;RIGHT('Support - Calculation Detail'!A2620,2))</f>
        <v>7320011-UT</v>
      </c>
      <c r="B2620" t="str">
        <f>IF('Support - Calculation Detail'!C2620="","",'Support - Calculation Detail'!C2620)</f>
        <v>73</v>
      </c>
      <c r="C2620" t="str">
        <f>IF('Support - Calculation Detail'!B2620="","",'Support - Calculation Detail'!B2620)</f>
        <v>N</v>
      </c>
      <c r="D2620">
        <f>IF('Support - Calculation Detail'!D2620="","",'Support - Calculation Detail'!D2620)</f>
        <v>15430</v>
      </c>
      <c r="E2620">
        <f>IF('Support - Calculation Detail'!E2620="","",'Support - Calculation Detail'!E2620)</f>
        <v>0</v>
      </c>
      <c r="G2620">
        <f>IF('Support - Calculation Detail'!F2620="","",'Support - Calculation Detail'!F2620)</f>
        <v>15430</v>
      </c>
      <c r="H2620">
        <f>IF('Support - Calculation Detail'!G2620="","",'Support - Calculation Detail'!G2620)</f>
        <v>1.04</v>
      </c>
      <c r="I2620">
        <f>IF('Support - Calculation Detail'!H2620="","",'Support - Calculation Detail'!H2620)</f>
        <v>16047</v>
      </c>
      <c r="J2620">
        <f>IF('Support - Calculation Detail'!I2620="","",'Support - Calculation Detail'!I2620)</f>
        <v>0</v>
      </c>
      <c r="K2620">
        <f>IF('Support - Calculation Detail'!K2620="","",'Support - Calculation Detail'!K2620)</f>
        <v>16047</v>
      </c>
      <c r="L2620">
        <f>IF('Support - Calculation Detail'!L2620="","",'Support - Calculation Detail'!L2620)</f>
        <v>0</v>
      </c>
      <c r="M2620">
        <f>IF('Support - Calculation Detail'!M2620="","",'Support - Calculation Detail'!M2620)</f>
        <v>0</v>
      </c>
      <c r="N2620">
        <f>IF('Support - Calculation Detail'!N2620="","",'Support - Calculation Detail'!N2620)</f>
        <v>0</v>
      </c>
      <c r="P2620">
        <f>IF('Support - Calculation Detail'!O2620="","",'Support - Calculation Detail'!O2620)</f>
        <v>16047</v>
      </c>
      <c r="Q2620" t="b">
        <v>1</v>
      </c>
      <c r="R2620" t="str">
        <f t="shared" si="200"/>
        <v>7320011</v>
      </c>
      <c r="S2620" t="str">
        <f t="shared" si="201"/>
        <v>7320011-UT</v>
      </c>
      <c r="T2620" t="str">
        <f t="shared" si="202"/>
        <v>7320011-UT</v>
      </c>
      <c r="U2620" t="str">
        <f t="shared" si="203"/>
        <v>2</v>
      </c>
      <c r="V2620" t="str">
        <f t="shared" si="204"/>
        <v>UT</v>
      </c>
    </row>
    <row r="2621" spans="1:22" x14ac:dyDescent="0.35">
      <c r="A2621" t="str">
        <f>IF('Support - Calculation Detail'!A2621="","",LEFT('Support - Calculation Detail'!A2621,7)&amp;"-"&amp;RIGHT('Support - Calculation Detail'!A2621,2))</f>
        <v>7320012-UT</v>
      </c>
      <c r="B2621" t="str">
        <f>IF('Support - Calculation Detail'!C2621="","",'Support - Calculation Detail'!C2621)</f>
        <v>73</v>
      </c>
      <c r="C2621" t="str">
        <f>IF('Support - Calculation Detail'!B2621="","",'Support - Calculation Detail'!B2621)</f>
        <v>N</v>
      </c>
      <c r="D2621">
        <f>IF('Support - Calculation Detail'!D2621="","",'Support - Calculation Detail'!D2621)</f>
        <v>26216</v>
      </c>
      <c r="E2621">
        <f>IF('Support - Calculation Detail'!E2621="","",'Support - Calculation Detail'!E2621)</f>
        <v>0</v>
      </c>
      <c r="G2621">
        <f>IF('Support - Calculation Detail'!F2621="","",'Support - Calculation Detail'!F2621)</f>
        <v>26216</v>
      </c>
      <c r="H2621">
        <f>IF('Support - Calculation Detail'!G2621="","",'Support - Calculation Detail'!G2621)</f>
        <v>1.04</v>
      </c>
      <c r="I2621">
        <f>IF('Support - Calculation Detail'!H2621="","",'Support - Calculation Detail'!H2621)</f>
        <v>27265</v>
      </c>
      <c r="J2621">
        <f>IF('Support - Calculation Detail'!I2621="","",'Support - Calculation Detail'!I2621)</f>
        <v>0</v>
      </c>
      <c r="K2621">
        <f>IF('Support - Calculation Detail'!K2621="","",'Support - Calculation Detail'!K2621)</f>
        <v>27265</v>
      </c>
      <c r="L2621">
        <f>IF('Support - Calculation Detail'!L2621="","",'Support - Calculation Detail'!L2621)</f>
        <v>0</v>
      </c>
      <c r="M2621">
        <f>IF('Support - Calculation Detail'!M2621="","",'Support - Calculation Detail'!M2621)</f>
        <v>0</v>
      </c>
      <c r="N2621">
        <f>IF('Support - Calculation Detail'!N2621="","",'Support - Calculation Detail'!N2621)</f>
        <v>0</v>
      </c>
      <c r="P2621">
        <f>IF('Support - Calculation Detail'!O2621="","",'Support - Calculation Detail'!O2621)</f>
        <v>27265</v>
      </c>
      <c r="Q2621" t="b">
        <v>1</v>
      </c>
      <c r="R2621" t="str">
        <f t="shared" si="200"/>
        <v>7320012</v>
      </c>
      <c r="S2621" t="str">
        <f t="shared" si="201"/>
        <v>7320012-UT</v>
      </c>
      <c r="T2621" t="str">
        <f t="shared" si="202"/>
        <v>7320012-UT</v>
      </c>
      <c r="U2621" t="str">
        <f t="shared" si="203"/>
        <v>2</v>
      </c>
      <c r="V2621" t="str">
        <f t="shared" si="204"/>
        <v>UT</v>
      </c>
    </row>
    <row r="2622" spans="1:22" x14ac:dyDescent="0.35">
      <c r="A2622" t="str">
        <f>IF('Support - Calculation Detail'!A2622="","",LEFT('Support - Calculation Detail'!A2622,7)&amp;"-"&amp;RIGHT('Support - Calculation Detail'!A2622,2))</f>
        <v>7320012-TF</v>
      </c>
      <c r="B2622" t="str">
        <f>IF('Support - Calculation Detail'!C2622="","",'Support - Calculation Detail'!C2622)</f>
        <v>73</v>
      </c>
      <c r="C2622" t="str">
        <f>IF('Support - Calculation Detail'!B2622="","",'Support - Calculation Detail'!B2622)</f>
        <v>N</v>
      </c>
      <c r="D2622">
        <f>IF('Support - Calculation Detail'!D2622="","",'Support - Calculation Detail'!D2622)</f>
        <v>15361</v>
      </c>
      <c r="E2622">
        <f>IF('Support - Calculation Detail'!E2622="","",'Support - Calculation Detail'!E2622)</f>
        <v>0</v>
      </c>
      <c r="G2622">
        <f>IF('Support - Calculation Detail'!F2622="","",'Support - Calculation Detail'!F2622)</f>
        <v>15361</v>
      </c>
      <c r="H2622">
        <f>IF('Support - Calculation Detail'!G2622="","",'Support - Calculation Detail'!G2622)</f>
        <v>1.04</v>
      </c>
      <c r="I2622">
        <f>IF('Support - Calculation Detail'!H2622="","",'Support - Calculation Detail'!H2622)</f>
        <v>15975</v>
      </c>
      <c r="J2622">
        <f>IF('Support - Calculation Detail'!I2622="","",'Support - Calculation Detail'!I2622)</f>
        <v>0</v>
      </c>
      <c r="K2622">
        <f>IF('Support - Calculation Detail'!K2622="","",'Support - Calculation Detail'!K2622)</f>
        <v>15975</v>
      </c>
      <c r="L2622">
        <f>IF('Support - Calculation Detail'!L2622="","",'Support - Calculation Detail'!L2622)</f>
        <v>0</v>
      </c>
      <c r="M2622">
        <f>IF('Support - Calculation Detail'!M2622="","",'Support - Calculation Detail'!M2622)</f>
        <v>0</v>
      </c>
      <c r="N2622">
        <f>IF('Support - Calculation Detail'!N2622="","",'Support - Calculation Detail'!N2622)</f>
        <v>0</v>
      </c>
      <c r="P2622">
        <f>IF('Support - Calculation Detail'!O2622="","",'Support - Calculation Detail'!O2622)</f>
        <v>15975</v>
      </c>
      <c r="Q2622" t="b">
        <v>1</v>
      </c>
      <c r="R2622" t="str">
        <f t="shared" si="200"/>
        <v>7320012</v>
      </c>
      <c r="S2622" t="str">
        <f t="shared" si="201"/>
        <v>7320012-TF</v>
      </c>
      <c r="T2622" t="str">
        <f t="shared" si="202"/>
        <v>7320012-TF</v>
      </c>
      <c r="U2622" t="str">
        <f t="shared" si="203"/>
        <v>2</v>
      </c>
      <c r="V2622" t="str">
        <f t="shared" si="204"/>
        <v>TF</v>
      </c>
    </row>
    <row r="2623" spans="1:22" x14ac:dyDescent="0.35">
      <c r="A2623" t="str">
        <f>IF('Support - Calculation Detail'!A2623="","",LEFT('Support - Calculation Detail'!A2623,7)&amp;"-"&amp;RIGHT('Support - Calculation Detail'!A2623,2))</f>
        <v>7320013-TF</v>
      </c>
      <c r="B2623" t="str">
        <f>IF('Support - Calculation Detail'!C2623="","",'Support - Calculation Detail'!C2623)</f>
        <v>73</v>
      </c>
      <c r="C2623" t="str">
        <f>IF('Support - Calculation Detail'!B2623="","",'Support - Calculation Detail'!B2623)</f>
        <v>N</v>
      </c>
      <c r="D2623">
        <f>IF('Support - Calculation Detail'!D2623="","",'Support - Calculation Detail'!D2623)</f>
        <v>76064</v>
      </c>
      <c r="E2623">
        <f>IF('Support - Calculation Detail'!E2623="","",'Support - Calculation Detail'!E2623)</f>
        <v>0</v>
      </c>
      <c r="G2623">
        <f>IF('Support - Calculation Detail'!F2623="","",'Support - Calculation Detail'!F2623)</f>
        <v>76064</v>
      </c>
      <c r="H2623">
        <f>IF('Support - Calculation Detail'!G2623="","",'Support - Calculation Detail'!G2623)</f>
        <v>1.04</v>
      </c>
      <c r="I2623">
        <f>IF('Support - Calculation Detail'!H2623="","",'Support - Calculation Detail'!H2623)</f>
        <v>79107</v>
      </c>
      <c r="J2623">
        <f>IF('Support - Calculation Detail'!I2623="","",'Support - Calculation Detail'!I2623)</f>
        <v>0</v>
      </c>
      <c r="K2623">
        <f>IF('Support - Calculation Detail'!K2623="","",'Support - Calculation Detail'!K2623)</f>
        <v>79107</v>
      </c>
      <c r="L2623">
        <f>IF('Support - Calculation Detail'!L2623="","",'Support - Calculation Detail'!L2623)</f>
        <v>0</v>
      </c>
      <c r="M2623">
        <f>IF('Support - Calculation Detail'!M2623="","",'Support - Calculation Detail'!M2623)</f>
        <v>0</v>
      </c>
      <c r="N2623">
        <f>IF('Support - Calculation Detail'!N2623="","",'Support - Calculation Detail'!N2623)</f>
        <v>0</v>
      </c>
      <c r="P2623">
        <f>IF('Support - Calculation Detail'!O2623="","",'Support - Calculation Detail'!O2623)</f>
        <v>79107</v>
      </c>
      <c r="Q2623" t="b">
        <v>1</v>
      </c>
      <c r="R2623" t="str">
        <f t="shared" si="200"/>
        <v>7320013</v>
      </c>
      <c r="S2623" t="str">
        <f t="shared" si="201"/>
        <v>7320013-TF</v>
      </c>
      <c r="T2623" t="str">
        <f t="shared" si="202"/>
        <v>7320013-TF</v>
      </c>
      <c r="U2623" t="str">
        <f t="shared" si="203"/>
        <v>2</v>
      </c>
      <c r="V2623" t="str">
        <f t="shared" si="204"/>
        <v>TF</v>
      </c>
    </row>
    <row r="2624" spans="1:22" x14ac:dyDescent="0.35">
      <c r="A2624" t="str">
        <f>IF('Support - Calculation Detail'!A2624="","",LEFT('Support - Calculation Detail'!A2624,7)&amp;"-"&amp;RIGHT('Support - Calculation Detail'!A2624,2))</f>
        <v>7320013-UT</v>
      </c>
      <c r="B2624" t="str">
        <f>IF('Support - Calculation Detail'!C2624="","",'Support - Calculation Detail'!C2624)</f>
        <v>73</v>
      </c>
      <c r="C2624" t="str">
        <f>IF('Support - Calculation Detail'!B2624="","",'Support - Calculation Detail'!B2624)</f>
        <v>N</v>
      </c>
      <c r="D2624">
        <f>IF('Support - Calculation Detail'!D2624="","",'Support - Calculation Detail'!D2624)</f>
        <v>17584</v>
      </c>
      <c r="E2624">
        <f>IF('Support - Calculation Detail'!E2624="","",'Support - Calculation Detail'!E2624)</f>
        <v>0</v>
      </c>
      <c r="G2624">
        <f>IF('Support - Calculation Detail'!F2624="","",'Support - Calculation Detail'!F2624)</f>
        <v>17584</v>
      </c>
      <c r="H2624">
        <f>IF('Support - Calculation Detail'!G2624="","",'Support - Calculation Detail'!G2624)</f>
        <v>1.04</v>
      </c>
      <c r="I2624">
        <f>IF('Support - Calculation Detail'!H2624="","",'Support - Calculation Detail'!H2624)</f>
        <v>18287</v>
      </c>
      <c r="J2624">
        <f>IF('Support - Calculation Detail'!I2624="","",'Support - Calculation Detail'!I2624)</f>
        <v>0</v>
      </c>
      <c r="K2624">
        <f>IF('Support - Calculation Detail'!K2624="","",'Support - Calculation Detail'!K2624)</f>
        <v>18287</v>
      </c>
      <c r="L2624">
        <f>IF('Support - Calculation Detail'!L2624="","",'Support - Calculation Detail'!L2624)</f>
        <v>0</v>
      </c>
      <c r="M2624">
        <f>IF('Support - Calculation Detail'!M2624="","",'Support - Calculation Detail'!M2624)</f>
        <v>0</v>
      </c>
      <c r="N2624">
        <f>IF('Support - Calculation Detail'!N2624="","",'Support - Calculation Detail'!N2624)</f>
        <v>0</v>
      </c>
      <c r="P2624">
        <f>IF('Support - Calculation Detail'!O2624="","",'Support - Calculation Detail'!O2624)</f>
        <v>18287</v>
      </c>
      <c r="Q2624" t="b">
        <v>1</v>
      </c>
      <c r="R2624" t="str">
        <f t="shared" si="200"/>
        <v>7320013</v>
      </c>
      <c r="S2624" t="str">
        <f t="shared" si="201"/>
        <v>7320013-UT</v>
      </c>
      <c r="T2624" t="str">
        <f t="shared" si="202"/>
        <v>7320013-UT</v>
      </c>
      <c r="U2624" t="str">
        <f t="shared" si="203"/>
        <v>2</v>
      </c>
      <c r="V2624" t="str">
        <f t="shared" si="204"/>
        <v>UT</v>
      </c>
    </row>
    <row r="2625" spans="1:22" x14ac:dyDescent="0.35">
      <c r="A2625" t="str">
        <f>IF('Support - Calculation Detail'!A2625="","",LEFT('Support - Calculation Detail'!A2625,7)&amp;"-"&amp;RIGHT('Support - Calculation Detail'!A2625,2))</f>
        <v>7320014-UT</v>
      </c>
      <c r="B2625" t="str">
        <f>IF('Support - Calculation Detail'!C2625="","",'Support - Calculation Detail'!C2625)</f>
        <v>73</v>
      </c>
      <c r="C2625" t="str">
        <f>IF('Support - Calculation Detail'!B2625="","",'Support - Calculation Detail'!B2625)</f>
        <v>N</v>
      </c>
      <c r="D2625">
        <f>IF('Support - Calculation Detail'!D2625="","",'Support - Calculation Detail'!D2625)</f>
        <v>25956</v>
      </c>
      <c r="E2625">
        <f>IF('Support - Calculation Detail'!E2625="","",'Support - Calculation Detail'!E2625)</f>
        <v>0</v>
      </c>
      <c r="G2625">
        <f>IF('Support - Calculation Detail'!F2625="","",'Support - Calculation Detail'!F2625)</f>
        <v>25956</v>
      </c>
      <c r="H2625">
        <f>IF('Support - Calculation Detail'!G2625="","",'Support - Calculation Detail'!G2625)</f>
        <v>1.04</v>
      </c>
      <c r="I2625">
        <f>IF('Support - Calculation Detail'!H2625="","",'Support - Calculation Detail'!H2625)</f>
        <v>26994</v>
      </c>
      <c r="J2625">
        <f>IF('Support - Calculation Detail'!I2625="","",'Support - Calculation Detail'!I2625)</f>
        <v>0</v>
      </c>
      <c r="K2625">
        <f>IF('Support - Calculation Detail'!K2625="","",'Support - Calculation Detail'!K2625)</f>
        <v>26994</v>
      </c>
      <c r="L2625">
        <f>IF('Support - Calculation Detail'!L2625="","",'Support - Calculation Detail'!L2625)</f>
        <v>0</v>
      </c>
      <c r="M2625">
        <f>IF('Support - Calculation Detail'!M2625="","",'Support - Calculation Detail'!M2625)</f>
        <v>0</v>
      </c>
      <c r="N2625">
        <f>IF('Support - Calculation Detail'!N2625="","",'Support - Calculation Detail'!N2625)</f>
        <v>0</v>
      </c>
      <c r="P2625">
        <f>IF('Support - Calculation Detail'!O2625="","",'Support - Calculation Detail'!O2625)</f>
        <v>26994</v>
      </c>
      <c r="Q2625" t="b">
        <v>1</v>
      </c>
      <c r="R2625" t="str">
        <f t="shared" si="200"/>
        <v>7320014</v>
      </c>
      <c r="S2625" t="str">
        <f t="shared" si="201"/>
        <v>7320014-UT</v>
      </c>
      <c r="T2625" t="str">
        <f t="shared" si="202"/>
        <v>7320014-UT</v>
      </c>
      <c r="U2625" t="str">
        <f t="shared" si="203"/>
        <v>2</v>
      </c>
      <c r="V2625" t="str">
        <f t="shared" si="204"/>
        <v>UT</v>
      </c>
    </row>
    <row r="2626" spans="1:22" x14ac:dyDescent="0.35">
      <c r="A2626" t="str">
        <f>IF('Support - Calculation Detail'!A2626="","",LEFT('Support - Calculation Detail'!A2626,7)&amp;"-"&amp;RIGHT('Support - Calculation Detail'!A2626,2))</f>
        <v>7320014-TF</v>
      </c>
      <c r="B2626" t="str">
        <f>IF('Support - Calculation Detail'!C2626="","",'Support - Calculation Detail'!C2626)</f>
        <v>73</v>
      </c>
      <c r="C2626" t="str">
        <f>IF('Support - Calculation Detail'!B2626="","",'Support - Calculation Detail'!B2626)</f>
        <v>N</v>
      </c>
      <c r="D2626">
        <f>IF('Support - Calculation Detail'!D2626="","",'Support - Calculation Detail'!D2626)</f>
        <v>18607</v>
      </c>
      <c r="E2626">
        <f>IF('Support - Calculation Detail'!E2626="","",'Support - Calculation Detail'!E2626)</f>
        <v>0</v>
      </c>
      <c r="G2626">
        <f>IF('Support - Calculation Detail'!F2626="","",'Support - Calculation Detail'!F2626)</f>
        <v>18607</v>
      </c>
      <c r="H2626">
        <f>IF('Support - Calculation Detail'!G2626="","",'Support - Calculation Detail'!G2626)</f>
        <v>1.04</v>
      </c>
      <c r="I2626">
        <f>IF('Support - Calculation Detail'!H2626="","",'Support - Calculation Detail'!H2626)</f>
        <v>19351</v>
      </c>
      <c r="J2626">
        <f>IF('Support - Calculation Detail'!I2626="","",'Support - Calculation Detail'!I2626)</f>
        <v>0</v>
      </c>
      <c r="K2626">
        <f>IF('Support - Calculation Detail'!K2626="","",'Support - Calculation Detail'!K2626)</f>
        <v>19351</v>
      </c>
      <c r="L2626">
        <f>IF('Support - Calculation Detail'!L2626="","",'Support - Calculation Detail'!L2626)</f>
        <v>0</v>
      </c>
      <c r="M2626">
        <f>IF('Support - Calculation Detail'!M2626="","",'Support - Calculation Detail'!M2626)</f>
        <v>0</v>
      </c>
      <c r="N2626">
        <f>IF('Support - Calculation Detail'!N2626="","",'Support - Calculation Detail'!N2626)</f>
        <v>0</v>
      </c>
      <c r="P2626">
        <f>IF('Support - Calculation Detail'!O2626="","",'Support - Calculation Detail'!O2626)</f>
        <v>19351</v>
      </c>
      <c r="Q2626" t="b">
        <v>1</v>
      </c>
      <c r="R2626" t="str">
        <f t="shared" si="200"/>
        <v>7320014</v>
      </c>
      <c r="S2626" t="str">
        <f t="shared" si="201"/>
        <v>7320014-TF</v>
      </c>
      <c r="T2626" t="str">
        <f t="shared" si="202"/>
        <v>7320014-TF</v>
      </c>
      <c r="U2626" t="str">
        <f t="shared" si="203"/>
        <v>2</v>
      </c>
      <c r="V2626" t="str">
        <f t="shared" si="204"/>
        <v>TF</v>
      </c>
    </row>
    <row r="2627" spans="1:22" x14ac:dyDescent="0.35">
      <c r="A2627" t="str">
        <f>IF('Support - Calculation Detail'!A2627="","",LEFT('Support - Calculation Detail'!A2627,7)&amp;"-"&amp;RIGHT('Support - Calculation Detail'!A2627,2))</f>
        <v>7350208-UT</v>
      </c>
      <c r="B2627" t="str">
        <f>IF('Support - Calculation Detail'!C2627="","",'Support - Calculation Detail'!C2627)</f>
        <v>73</v>
      </c>
      <c r="C2627" t="str">
        <f>IF('Support - Calculation Detail'!B2627="","",'Support - Calculation Detail'!B2627)</f>
        <v>N</v>
      </c>
      <c r="D2627">
        <f>IF('Support - Calculation Detail'!D2627="","",'Support - Calculation Detail'!D2627)</f>
        <v>976893</v>
      </c>
      <c r="E2627">
        <f>IF('Support - Calculation Detail'!E2627="","",'Support - Calculation Detail'!E2627)</f>
        <v>0</v>
      </c>
      <c r="G2627">
        <f>IF('Support - Calculation Detail'!F2627="","",'Support - Calculation Detail'!F2627)</f>
        <v>976893</v>
      </c>
      <c r="H2627">
        <f>IF('Support - Calculation Detail'!G2627="","",'Support - Calculation Detail'!G2627)</f>
        <v>1.04</v>
      </c>
      <c r="I2627">
        <f>IF('Support - Calculation Detail'!H2627="","",'Support - Calculation Detail'!H2627)</f>
        <v>1015969</v>
      </c>
      <c r="J2627">
        <f>IF('Support - Calculation Detail'!I2627="","",'Support - Calculation Detail'!I2627)</f>
        <v>0</v>
      </c>
      <c r="K2627">
        <f>IF('Support - Calculation Detail'!K2627="","",'Support - Calculation Detail'!K2627)</f>
        <v>1015969</v>
      </c>
      <c r="L2627">
        <f>IF('Support - Calculation Detail'!L2627="","",'Support - Calculation Detail'!L2627)</f>
        <v>0</v>
      </c>
      <c r="M2627">
        <f>IF('Support - Calculation Detail'!M2627="","",'Support - Calculation Detail'!M2627)</f>
        <v>0</v>
      </c>
      <c r="N2627">
        <f>IF('Support - Calculation Detail'!N2627="","",'Support - Calculation Detail'!N2627)</f>
        <v>0</v>
      </c>
      <c r="P2627">
        <f>IF('Support - Calculation Detail'!O2627="","",'Support - Calculation Detail'!O2627)</f>
        <v>1015969</v>
      </c>
      <c r="Q2627" t="b">
        <v>1</v>
      </c>
      <c r="R2627" t="str">
        <f t="shared" ref="R2627:R2690" si="205">LEFT(A2627,7)</f>
        <v>7350208</v>
      </c>
      <c r="S2627" t="str">
        <f t="shared" ref="S2627:S2690" si="206">A2627</f>
        <v>7350208-UT</v>
      </c>
      <c r="T2627" t="str">
        <f t="shared" ref="T2627:T2690" si="207">S2627</f>
        <v>7350208-UT</v>
      </c>
      <c r="U2627" t="str">
        <f t="shared" ref="U2627:U2690" si="208">MID(S2627,3,1)</f>
        <v>5</v>
      </c>
      <c r="V2627" t="str">
        <f t="shared" ref="V2627:V2690" si="209">RIGHT(T2627,2)</f>
        <v>UT</v>
      </c>
    </row>
    <row r="2628" spans="1:22" x14ac:dyDescent="0.35">
      <c r="A2628" t="str">
        <f>IF('Support - Calculation Detail'!A2628="","",LEFT('Support - Calculation Detail'!A2628,7)&amp;"-"&amp;RIGHT('Support - Calculation Detail'!A2628,2))</f>
        <v>7330308-UT</v>
      </c>
      <c r="B2628" t="str">
        <f>IF('Support - Calculation Detail'!C2628="","",'Support - Calculation Detail'!C2628)</f>
        <v>73</v>
      </c>
      <c r="C2628" t="str">
        <f>IF('Support - Calculation Detail'!B2628="","",'Support - Calculation Detail'!B2628)</f>
        <v>N</v>
      </c>
      <c r="D2628">
        <f>IF('Support - Calculation Detail'!D2628="","",'Support - Calculation Detail'!D2628)</f>
        <v>13525817</v>
      </c>
      <c r="E2628">
        <f>IF('Support - Calculation Detail'!E2628="","",'Support - Calculation Detail'!E2628)</f>
        <v>0</v>
      </c>
      <c r="G2628">
        <f>IF('Support - Calculation Detail'!F2628="","",'Support - Calculation Detail'!F2628)</f>
        <v>13525817</v>
      </c>
      <c r="H2628">
        <f>IF('Support - Calculation Detail'!G2628="","",'Support - Calculation Detail'!G2628)</f>
        <v>1.04</v>
      </c>
      <c r="I2628">
        <f>IF('Support - Calculation Detail'!H2628="","",'Support - Calculation Detail'!H2628)</f>
        <v>14066850</v>
      </c>
      <c r="J2628">
        <f>IF('Support - Calculation Detail'!I2628="","",'Support - Calculation Detail'!I2628)</f>
        <v>0</v>
      </c>
      <c r="K2628">
        <f>IF('Support - Calculation Detail'!K2628="","",'Support - Calculation Detail'!K2628)</f>
        <v>14066850</v>
      </c>
      <c r="L2628">
        <f>IF('Support - Calculation Detail'!L2628="","",'Support - Calculation Detail'!L2628)</f>
        <v>607167</v>
      </c>
      <c r="M2628">
        <f>IF('Support - Calculation Detail'!M2628="","",'Support - Calculation Detail'!M2628)</f>
        <v>0</v>
      </c>
      <c r="N2628">
        <f>IF('Support - Calculation Detail'!N2628="","",'Support - Calculation Detail'!N2628)</f>
        <v>0</v>
      </c>
      <c r="P2628">
        <f>IF('Support - Calculation Detail'!O2628="","",'Support - Calculation Detail'!O2628)</f>
        <v>14674017</v>
      </c>
      <c r="Q2628" t="b">
        <v>1</v>
      </c>
      <c r="R2628" t="str">
        <f t="shared" si="205"/>
        <v>7330308</v>
      </c>
      <c r="S2628" t="str">
        <f t="shared" si="206"/>
        <v>7330308-UT</v>
      </c>
      <c r="T2628" t="str">
        <f t="shared" si="207"/>
        <v>7330308-UT</v>
      </c>
      <c r="U2628" t="str">
        <f t="shared" si="208"/>
        <v>3</v>
      </c>
      <c r="V2628" t="str">
        <f t="shared" si="209"/>
        <v>UT</v>
      </c>
    </row>
    <row r="2629" spans="1:22" x14ac:dyDescent="0.35">
      <c r="A2629" t="str">
        <f>IF('Support - Calculation Detail'!A2629="","",LEFT('Support - Calculation Detail'!A2629,7)&amp;"-"&amp;RIGHT('Support - Calculation Detail'!A2629,2))</f>
        <v>7330869-UT</v>
      </c>
      <c r="B2629" t="str">
        <f>IF('Support - Calculation Detail'!C2629="","",'Support - Calculation Detail'!C2629)</f>
        <v>73</v>
      </c>
      <c r="C2629" t="str">
        <f>IF('Support - Calculation Detail'!B2629="","",'Support - Calculation Detail'!B2629)</f>
        <v>N</v>
      </c>
      <c r="D2629">
        <f>IF('Support - Calculation Detail'!D2629="","",'Support - Calculation Detail'!D2629)</f>
        <v>518057</v>
      </c>
      <c r="E2629">
        <f>IF('Support - Calculation Detail'!E2629="","",'Support - Calculation Detail'!E2629)</f>
        <v>0</v>
      </c>
      <c r="G2629">
        <f>IF('Support - Calculation Detail'!F2629="","",'Support - Calculation Detail'!F2629)</f>
        <v>518057</v>
      </c>
      <c r="H2629">
        <f>IF('Support - Calculation Detail'!G2629="","",'Support - Calculation Detail'!G2629)</f>
        <v>1.04</v>
      </c>
      <c r="I2629">
        <f>IF('Support - Calculation Detail'!H2629="","",'Support - Calculation Detail'!H2629)</f>
        <v>538779</v>
      </c>
      <c r="J2629">
        <f>IF('Support - Calculation Detail'!I2629="","",'Support - Calculation Detail'!I2629)</f>
        <v>0</v>
      </c>
      <c r="K2629">
        <f>IF('Support - Calculation Detail'!K2629="","",'Support - Calculation Detail'!K2629)</f>
        <v>538779</v>
      </c>
      <c r="L2629">
        <f>IF('Support - Calculation Detail'!L2629="","",'Support - Calculation Detail'!L2629)</f>
        <v>12541</v>
      </c>
      <c r="M2629">
        <f>IF('Support - Calculation Detail'!M2629="","",'Support - Calculation Detail'!M2629)</f>
        <v>0</v>
      </c>
      <c r="N2629">
        <f>IF('Support - Calculation Detail'!N2629="","",'Support - Calculation Detail'!N2629)</f>
        <v>0</v>
      </c>
      <c r="P2629">
        <f>IF('Support - Calculation Detail'!O2629="","",'Support - Calculation Detail'!O2629)</f>
        <v>551320</v>
      </c>
      <c r="Q2629" t="b">
        <v>1</v>
      </c>
      <c r="R2629" t="str">
        <f t="shared" si="205"/>
        <v>7330869</v>
      </c>
      <c r="S2629" t="str">
        <f t="shared" si="206"/>
        <v>7330869-UT</v>
      </c>
      <c r="T2629" t="str">
        <f t="shared" si="207"/>
        <v>7330869-UT</v>
      </c>
      <c r="U2629" t="str">
        <f t="shared" si="208"/>
        <v>3</v>
      </c>
      <c r="V2629" t="str">
        <f t="shared" si="209"/>
        <v>UT</v>
      </c>
    </row>
    <row r="2630" spans="1:22" x14ac:dyDescent="0.35">
      <c r="A2630" t="str">
        <f>IF('Support - Calculation Detail'!A2630="","",LEFT('Support - Calculation Detail'!A2630,7)&amp;"-"&amp;RIGHT('Support - Calculation Detail'!A2630,2))</f>
        <v>7330972-UT</v>
      </c>
      <c r="B2630" t="str">
        <f>IF('Support - Calculation Detail'!C2630="","",'Support - Calculation Detail'!C2630)</f>
        <v>73</v>
      </c>
      <c r="C2630" t="str">
        <f>IF('Support - Calculation Detail'!B2630="","",'Support - Calculation Detail'!B2630)</f>
        <v>N</v>
      </c>
      <c r="D2630">
        <f>IF('Support - Calculation Detail'!D2630="","",'Support - Calculation Detail'!D2630)</f>
        <v>228016</v>
      </c>
      <c r="E2630">
        <f>IF('Support - Calculation Detail'!E2630="","",'Support - Calculation Detail'!E2630)</f>
        <v>-15000</v>
      </c>
      <c r="G2630">
        <f>IF('Support - Calculation Detail'!F2630="","",'Support - Calculation Detail'!F2630)</f>
        <v>213016</v>
      </c>
      <c r="H2630">
        <f>IF('Support - Calculation Detail'!G2630="","",'Support - Calculation Detail'!G2630)</f>
        <v>1.04</v>
      </c>
      <c r="I2630">
        <f>IF('Support - Calculation Detail'!H2630="","",'Support - Calculation Detail'!H2630)</f>
        <v>221537</v>
      </c>
      <c r="J2630">
        <f>IF('Support - Calculation Detail'!I2630="","",'Support - Calculation Detail'!I2630)</f>
        <v>0</v>
      </c>
      <c r="K2630">
        <f>IF('Support - Calculation Detail'!K2630="","",'Support - Calculation Detail'!K2630)</f>
        <v>221537</v>
      </c>
      <c r="L2630">
        <f>IF('Support - Calculation Detail'!L2630="","",'Support - Calculation Detail'!L2630)</f>
        <v>0</v>
      </c>
      <c r="M2630">
        <f>IF('Support - Calculation Detail'!M2630="","",'Support - Calculation Detail'!M2630)</f>
        <v>0</v>
      </c>
      <c r="N2630">
        <f>IF('Support - Calculation Detail'!N2630="","",'Support - Calculation Detail'!N2630)</f>
        <v>0</v>
      </c>
      <c r="P2630">
        <f>IF('Support - Calculation Detail'!O2630="","",'Support - Calculation Detail'!O2630)</f>
        <v>221537</v>
      </c>
      <c r="Q2630" t="b">
        <v>1</v>
      </c>
      <c r="R2630" t="str">
        <f t="shared" si="205"/>
        <v>7330972</v>
      </c>
      <c r="S2630" t="str">
        <f t="shared" si="206"/>
        <v>7330972-UT</v>
      </c>
      <c r="T2630" t="str">
        <f t="shared" si="207"/>
        <v>7330972-UT</v>
      </c>
      <c r="U2630" t="str">
        <f t="shared" si="208"/>
        <v>3</v>
      </c>
      <c r="V2630" t="str">
        <f t="shared" si="209"/>
        <v>UT</v>
      </c>
    </row>
    <row r="2631" spans="1:22" x14ac:dyDescent="0.35">
      <c r="A2631" t="str">
        <f>IF('Support - Calculation Detail'!A2631="","",LEFT('Support - Calculation Detail'!A2631,7)&amp;"-"&amp;RIGHT('Support - Calculation Detail'!A2631,2))</f>
        <v>7330972-FT</v>
      </c>
      <c r="B2631" t="str">
        <f>IF('Support - Calculation Detail'!C2631="","",'Support - Calculation Detail'!C2631)</f>
        <v>73</v>
      </c>
      <c r="C2631" t="str">
        <f>IF('Support - Calculation Detail'!B2631="","",'Support - Calculation Detail'!B2631)</f>
        <v>N</v>
      </c>
      <c r="D2631">
        <f>IF('Support - Calculation Detail'!D2631="","",'Support - Calculation Detail'!D2631)</f>
        <v>0</v>
      </c>
      <c r="E2631">
        <f>IF('Support - Calculation Detail'!E2631="","",'Support - Calculation Detail'!E2631)</f>
        <v>524172</v>
      </c>
      <c r="G2631">
        <f>IF('Support - Calculation Detail'!F2631="","",'Support - Calculation Detail'!F2631)</f>
        <v>524172</v>
      </c>
      <c r="H2631">
        <f>IF('Support - Calculation Detail'!G2631="","",'Support - Calculation Detail'!G2631)</f>
        <v>1.04</v>
      </c>
      <c r="I2631">
        <f>IF('Support - Calculation Detail'!H2631="","",'Support - Calculation Detail'!H2631)</f>
        <v>545139</v>
      </c>
      <c r="J2631">
        <f>IF('Support - Calculation Detail'!I2631="","",'Support - Calculation Detail'!I2631)</f>
        <v>0</v>
      </c>
      <c r="K2631">
        <f>IF('Support - Calculation Detail'!K2631="","",'Support - Calculation Detail'!K2631)</f>
        <v>545139</v>
      </c>
      <c r="L2631">
        <f>IF('Support - Calculation Detail'!L2631="","",'Support - Calculation Detail'!L2631)</f>
        <v>0</v>
      </c>
      <c r="M2631">
        <f>IF('Support - Calculation Detail'!M2631="","",'Support - Calculation Detail'!M2631)</f>
        <v>0</v>
      </c>
      <c r="N2631">
        <f>IF('Support - Calculation Detail'!N2631="","",'Support - Calculation Detail'!N2631)</f>
        <v>0</v>
      </c>
      <c r="P2631">
        <f>IF('Support - Calculation Detail'!O2631="","",'Support - Calculation Detail'!O2631)</f>
        <v>545139</v>
      </c>
      <c r="Q2631" t="b">
        <v>1</v>
      </c>
      <c r="R2631" t="str">
        <f t="shared" si="205"/>
        <v>7330972</v>
      </c>
      <c r="S2631" t="str">
        <f t="shared" si="206"/>
        <v>7330972-FT</v>
      </c>
      <c r="T2631" t="str">
        <f t="shared" si="207"/>
        <v>7330972-FT</v>
      </c>
      <c r="U2631" t="str">
        <f t="shared" si="208"/>
        <v>3</v>
      </c>
      <c r="V2631" t="str">
        <f t="shared" si="209"/>
        <v>FT</v>
      </c>
    </row>
    <row r="2632" spans="1:22" x14ac:dyDescent="0.35">
      <c r="A2632" t="str">
        <f>IF('Support - Calculation Detail'!A2632="","",LEFT('Support - Calculation Detail'!A2632,7)&amp;"-"&amp;RIGHT('Support - Calculation Detail'!A2632,2))</f>
        <v>7361013-UT</v>
      </c>
      <c r="B2632" t="str">
        <f>IF('Support - Calculation Detail'!C2632="","",'Support - Calculation Detail'!C2632)</f>
        <v>73</v>
      </c>
      <c r="C2632" t="str">
        <f>IF('Support - Calculation Detail'!B2632="","",'Support - Calculation Detail'!B2632)</f>
        <v>N</v>
      </c>
      <c r="D2632">
        <f>IF('Support - Calculation Detail'!D2632="","",'Support - Calculation Detail'!D2632)</f>
        <v>275719</v>
      </c>
      <c r="E2632">
        <f>IF('Support - Calculation Detail'!E2632="","",'Support - Calculation Detail'!E2632)</f>
        <v>0</v>
      </c>
      <c r="G2632">
        <f>IF('Support - Calculation Detail'!F2632="","",'Support - Calculation Detail'!F2632)</f>
        <v>275719</v>
      </c>
      <c r="H2632">
        <f>IF('Support - Calculation Detail'!G2632="","",'Support - Calculation Detail'!G2632)</f>
        <v>1.04</v>
      </c>
      <c r="I2632">
        <f>IF('Support - Calculation Detail'!H2632="","",'Support - Calculation Detail'!H2632)</f>
        <v>286748</v>
      </c>
      <c r="J2632">
        <f>IF('Support - Calculation Detail'!I2632="","",'Support - Calculation Detail'!I2632)</f>
        <v>0</v>
      </c>
      <c r="K2632">
        <f>IF('Support - Calculation Detail'!K2632="","",'Support - Calculation Detail'!K2632)</f>
        <v>286748</v>
      </c>
      <c r="L2632">
        <f>IF('Support - Calculation Detail'!L2632="","",'Support - Calculation Detail'!L2632)</f>
        <v>0</v>
      </c>
      <c r="M2632">
        <f>IF('Support - Calculation Detail'!M2632="","",'Support - Calculation Detail'!M2632)</f>
        <v>0</v>
      </c>
      <c r="N2632">
        <f>IF('Support - Calculation Detail'!N2632="","",'Support - Calculation Detail'!N2632)</f>
        <v>0</v>
      </c>
      <c r="P2632">
        <f>IF('Support - Calculation Detail'!O2632="","",'Support - Calculation Detail'!O2632)</f>
        <v>286748</v>
      </c>
      <c r="Q2632" t="b">
        <v>1</v>
      </c>
      <c r="R2632" t="str">
        <f t="shared" si="205"/>
        <v>7361013</v>
      </c>
      <c r="S2632" t="str">
        <f t="shared" si="206"/>
        <v>7361013-UT</v>
      </c>
      <c r="T2632" t="str">
        <f t="shared" si="207"/>
        <v>7361013-UT</v>
      </c>
      <c r="U2632" t="str">
        <f t="shared" si="208"/>
        <v>6</v>
      </c>
      <c r="V2632" t="str">
        <f t="shared" si="209"/>
        <v>UT</v>
      </c>
    </row>
    <row r="2633" spans="1:22" x14ac:dyDescent="0.35">
      <c r="A2633" t="str">
        <f>IF('Support - Calculation Detail'!A2633="","",LEFT('Support - Calculation Detail'!A2633,7)&amp;"-"&amp;RIGHT('Support - Calculation Detail'!A2633,2))</f>
        <v>7347285-SO</v>
      </c>
      <c r="B2633" t="str">
        <f>IF('Support - Calculation Detail'!C2633="","",'Support - Calculation Detail'!C2633)</f>
        <v>73</v>
      </c>
      <c r="C2633" t="str">
        <f>IF('Support - Calculation Detail'!B2633="","",'Support - Calculation Detail'!B2633)</f>
        <v>N</v>
      </c>
      <c r="D2633">
        <f>IF('Support - Calculation Detail'!D2633="","",'Support - Calculation Detail'!D2633)</f>
        <v>3265452</v>
      </c>
      <c r="E2633">
        <f>IF('Support - Calculation Detail'!E2633="","",'Support - Calculation Detail'!E2633)</f>
        <v>0</v>
      </c>
      <c r="G2633">
        <f>IF('Support - Calculation Detail'!F2633="","",'Support - Calculation Detail'!F2633)</f>
        <v>3265452</v>
      </c>
      <c r="H2633">
        <f>IF('Support - Calculation Detail'!G2633="","",'Support - Calculation Detail'!G2633)</f>
        <v>1.04</v>
      </c>
      <c r="I2633">
        <f>IF('Support - Calculation Detail'!H2633="","",'Support - Calculation Detail'!H2633)</f>
        <v>3396070</v>
      </c>
      <c r="J2633">
        <f>IF('Support - Calculation Detail'!I2633="","",'Support - Calculation Detail'!I2633)</f>
        <v>0</v>
      </c>
      <c r="K2633">
        <f>IF('Support - Calculation Detail'!K2633="","",'Support - Calculation Detail'!K2633)</f>
        <v>3396070</v>
      </c>
      <c r="L2633">
        <f>IF('Support - Calculation Detail'!L2633="","",'Support - Calculation Detail'!L2633)</f>
        <v>0</v>
      </c>
      <c r="M2633">
        <f>IF('Support - Calculation Detail'!M2633="","",'Support - Calculation Detail'!M2633)</f>
        <v>0</v>
      </c>
      <c r="N2633">
        <f>IF('Support - Calculation Detail'!N2633="","",'Support - Calculation Detail'!N2633)</f>
        <v>0</v>
      </c>
      <c r="P2633">
        <f>IF('Support - Calculation Detail'!O2633="","",'Support - Calculation Detail'!O2633)</f>
        <v>3396070</v>
      </c>
      <c r="Q2633" t="b">
        <v>1</v>
      </c>
      <c r="R2633" t="str">
        <f t="shared" si="205"/>
        <v>7347285</v>
      </c>
      <c r="S2633" t="str">
        <f t="shared" si="206"/>
        <v>7347285-SO</v>
      </c>
      <c r="T2633" t="str">
        <f t="shared" si="207"/>
        <v>7347285-SO</v>
      </c>
      <c r="U2633" t="str">
        <f t="shared" si="208"/>
        <v>4</v>
      </c>
      <c r="V2633" t="str">
        <f t="shared" si="209"/>
        <v>SO</v>
      </c>
    </row>
    <row r="2634" spans="1:22" x14ac:dyDescent="0.35">
      <c r="A2634" t="str">
        <f>IF('Support - Calculation Detail'!A2634="","",LEFT('Support - Calculation Detail'!A2634,7)&amp;"-"&amp;RIGHT('Support - Calculation Detail'!A2634,2))</f>
        <v>7347350-SO</v>
      </c>
      <c r="B2634" t="str">
        <f>IF('Support - Calculation Detail'!C2634="","",'Support - Calculation Detail'!C2634)</f>
        <v>73</v>
      </c>
      <c r="C2634" t="str">
        <f>IF('Support - Calculation Detail'!B2634="","",'Support - Calculation Detail'!B2634)</f>
        <v>N</v>
      </c>
      <c r="D2634">
        <f>IF('Support - Calculation Detail'!D2634="","",'Support - Calculation Detail'!D2634)</f>
        <v>2702338</v>
      </c>
      <c r="E2634">
        <f>IF('Support - Calculation Detail'!E2634="","",'Support - Calculation Detail'!E2634)</f>
        <v>0</v>
      </c>
      <c r="G2634">
        <f>IF('Support - Calculation Detail'!F2634="","",'Support - Calculation Detail'!F2634)</f>
        <v>2702338</v>
      </c>
      <c r="H2634">
        <f>IF('Support - Calculation Detail'!G2634="","",'Support - Calculation Detail'!G2634)</f>
        <v>1.04</v>
      </c>
      <c r="I2634">
        <f>IF('Support - Calculation Detail'!H2634="","",'Support - Calculation Detail'!H2634)</f>
        <v>2810432</v>
      </c>
      <c r="J2634">
        <f>IF('Support - Calculation Detail'!I2634="","",'Support - Calculation Detail'!I2634)</f>
        <v>0</v>
      </c>
      <c r="K2634">
        <f>IF('Support - Calculation Detail'!K2634="","",'Support - Calculation Detail'!K2634)</f>
        <v>2810432</v>
      </c>
      <c r="L2634">
        <f>IF('Support - Calculation Detail'!L2634="","",'Support - Calculation Detail'!L2634)</f>
        <v>0</v>
      </c>
      <c r="M2634">
        <f>IF('Support - Calculation Detail'!M2634="","",'Support - Calculation Detail'!M2634)</f>
        <v>0</v>
      </c>
      <c r="N2634">
        <f>IF('Support - Calculation Detail'!N2634="","",'Support - Calculation Detail'!N2634)</f>
        <v>0</v>
      </c>
      <c r="P2634">
        <f>IF('Support - Calculation Detail'!O2634="","",'Support - Calculation Detail'!O2634)</f>
        <v>2810432</v>
      </c>
      <c r="Q2634" t="b">
        <v>1</v>
      </c>
      <c r="R2634" t="str">
        <f t="shared" si="205"/>
        <v>7347350</v>
      </c>
      <c r="S2634" t="str">
        <f t="shared" si="206"/>
        <v>7347350-SO</v>
      </c>
      <c r="T2634" t="str">
        <f t="shared" si="207"/>
        <v>7347350-SO</v>
      </c>
      <c r="U2634" t="str">
        <f t="shared" si="208"/>
        <v>4</v>
      </c>
      <c r="V2634" t="str">
        <f t="shared" si="209"/>
        <v>SO</v>
      </c>
    </row>
    <row r="2635" spans="1:22" x14ac:dyDescent="0.35">
      <c r="A2635" t="str">
        <f>IF('Support - Calculation Detail'!A2635="","",LEFT('Support - Calculation Detail'!A2635,7)&amp;"-"&amp;RIGHT('Support - Calculation Detail'!A2635,2))</f>
        <v>7347360-SO</v>
      </c>
      <c r="B2635" t="str">
        <f>IF('Support - Calculation Detail'!C2635="","",'Support - Calculation Detail'!C2635)</f>
        <v>73</v>
      </c>
      <c r="C2635" t="str">
        <f>IF('Support - Calculation Detail'!B2635="","",'Support - Calculation Detail'!B2635)</f>
        <v>N</v>
      </c>
      <c r="D2635">
        <f>IF('Support - Calculation Detail'!D2635="","",'Support - Calculation Detail'!D2635)</f>
        <v>1892118</v>
      </c>
      <c r="E2635">
        <f>IF('Support - Calculation Detail'!E2635="","",'Support - Calculation Detail'!E2635)</f>
        <v>0</v>
      </c>
      <c r="G2635">
        <f>IF('Support - Calculation Detail'!F2635="","",'Support - Calculation Detail'!F2635)</f>
        <v>1892118</v>
      </c>
      <c r="H2635">
        <f>IF('Support - Calculation Detail'!G2635="","",'Support - Calculation Detail'!G2635)</f>
        <v>1.04</v>
      </c>
      <c r="I2635">
        <f>IF('Support - Calculation Detail'!H2635="","",'Support - Calculation Detail'!H2635)</f>
        <v>1967803</v>
      </c>
      <c r="J2635">
        <f>IF('Support - Calculation Detail'!I2635="","",'Support - Calculation Detail'!I2635)</f>
        <v>0</v>
      </c>
      <c r="K2635">
        <f>IF('Support - Calculation Detail'!K2635="","",'Support - Calculation Detail'!K2635)</f>
        <v>1967803</v>
      </c>
      <c r="L2635">
        <f>IF('Support - Calculation Detail'!L2635="","",'Support - Calculation Detail'!L2635)</f>
        <v>0</v>
      </c>
      <c r="M2635">
        <f>IF('Support - Calculation Detail'!M2635="","",'Support - Calculation Detail'!M2635)</f>
        <v>0</v>
      </c>
      <c r="N2635">
        <f>IF('Support - Calculation Detail'!N2635="","",'Support - Calculation Detail'!N2635)</f>
        <v>0</v>
      </c>
      <c r="P2635">
        <f>IF('Support - Calculation Detail'!O2635="","",'Support - Calculation Detail'!O2635)</f>
        <v>1967803</v>
      </c>
      <c r="Q2635" t="b">
        <v>1</v>
      </c>
      <c r="R2635" t="str">
        <f t="shared" si="205"/>
        <v>7347360</v>
      </c>
      <c r="S2635" t="str">
        <f t="shared" si="206"/>
        <v>7347360-SO</v>
      </c>
      <c r="T2635" t="str">
        <f t="shared" si="207"/>
        <v>7347360-SO</v>
      </c>
      <c r="U2635" t="str">
        <f t="shared" si="208"/>
        <v>4</v>
      </c>
      <c r="V2635" t="str">
        <f t="shared" si="209"/>
        <v>SO</v>
      </c>
    </row>
    <row r="2636" spans="1:22" x14ac:dyDescent="0.35">
      <c r="A2636" t="str">
        <f>IF('Support - Calculation Detail'!A2636="","",LEFT('Support - Calculation Detail'!A2636,7)&amp;"-"&amp;RIGHT('Support - Calculation Detail'!A2636,2))</f>
        <v>7347365-SO</v>
      </c>
      <c r="B2636" t="str">
        <f>IF('Support - Calculation Detail'!C2636="","",'Support - Calculation Detail'!C2636)</f>
        <v>73</v>
      </c>
      <c r="C2636" t="str">
        <f>IF('Support - Calculation Detail'!B2636="","",'Support - Calculation Detail'!B2636)</f>
        <v>N</v>
      </c>
      <c r="D2636">
        <f>IF('Support - Calculation Detail'!D2636="","",'Support - Calculation Detail'!D2636)</f>
        <v>7201747</v>
      </c>
      <c r="E2636">
        <f>IF('Support - Calculation Detail'!E2636="","",'Support - Calculation Detail'!E2636)</f>
        <v>0</v>
      </c>
      <c r="G2636">
        <f>IF('Support - Calculation Detail'!F2636="","",'Support - Calculation Detail'!F2636)</f>
        <v>7201747</v>
      </c>
      <c r="H2636">
        <f>IF('Support - Calculation Detail'!G2636="","",'Support - Calculation Detail'!G2636)</f>
        <v>1.04</v>
      </c>
      <c r="I2636">
        <f>IF('Support - Calculation Detail'!H2636="","",'Support - Calculation Detail'!H2636)</f>
        <v>7489817</v>
      </c>
      <c r="J2636">
        <f>IF('Support - Calculation Detail'!I2636="","",'Support - Calculation Detail'!I2636)</f>
        <v>0</v>
      </c>
      <c r="K2636">
        <f>IF('Support - Calculation Detail'!K2636="","",'Support - Calculation Detail'!K2636)</f>
        <v>7489817</v>
      </c>
      <c r="L2636">
        <f>IF('Support - Calculation Detail'!L2636="","",'Support - Calculation Detail'!L2636)</f>
        <v>0</v>
      </c>
      <c r="M2636">
        <f>IF('Support - Calculation Detail'!M2636="","",'Support - Calculation Detail'!M2636)</f>
        <v>0</v>
      </c>
      <c r="N2636">
        <f>IF('Support - Calculation Detail'!N2636="","",'Support - Calculation Detail'!N2636)</f>
        <v>0</v>
      </c>
      <c r="P2636">
        <f>IF('Support - Calculation Detail'!O2636="","",'Support - Calculation Detail'!O2636)</f>
        <v>7489817</v>
      </c>
      <c r="Q2636" t="b">
        <v>1</v>
      </c>
      <c r="R2636" t="str">
        <f t="shared" si="205"/>
        <v>7347365</v>
      </c>
      <c r="S2636" t="str">
        <f t="shared" si="206"/>
        <v>7347365-SO</v>
      </c>
      <c r="T2636" t="str">
        <f t="shared" si="207"/>
        <v>7347365-SO</v>
      </c>
      <c r="U2636" t="str">
        <f t="shared" si="208"/>
        <v>4</v>
      </c>
      <c r="V2636" t="str">
        <f t="shared" si="209"/>
        <v>SO</v>
      </c>
    </row>
    <row r="2637" spans="1:22" x14ac:dyDescent="0.35">
      <c r="A2637" t="str">
        <f>IF('Support - Calculation Detail'!A2637="","",LEFT('Support - Calculation Detail'!A2637,7)&amp;"-"&amp;RIGHT('Support - Calculation Detail'!A2637,2))</f>
        <v>7410000-UT</v>
      </c>
      <c r="B2637" t="str">
        <f>IF('Support - Calculation Detail'!C2637="","",'Support - Calculation Detail'!C2637)</f>
        <v>74</v>
      </c>
      <c r="C2637" t="str">
        <f>IF('Support - Calculation Detail'!B2637="","",'Support - Calculation Detail'!B2637)</f>
        <v>N</v>
      </c>
      <c r="D2637">
        <f>IF('Support - Calculation Detail'!D2637="","",'Support - Calculation Detail'!D2637)</f>
        <v>9940924</v>
      </c>
      <c r="E2637">
        <f>IF('Support - Calculation Detail'!E2637="","",'Support - Calculation Detail'!E2637)</f>
        <v>0</v>
      </c>
      <c r="G2637">
        <f>IF('Support - Calculation Detail'!F2637="","",'Support - Calculation Detail'!F2637)</f>
        <v>9940924</v>
      </c>
      <c r="H2637">
        <f>IF('Support - Calculation Detail'!G2637="","",'Support - Calculation Detail'!G2637)</f>
        <v>1.04</v>
      </c>
      <c r="I2637">
        <f>IF('Support - Calculation Detail'!H2637="","",'Support - Calculation Detail'!H2637)</f>
        <v>10338561</v>
      </c>
      <c r="J2637">
        <f>IF('Support - Calculation Detail'!I2637="","",'Support - Calculation Detail'!I2637)</f>
        <v>0</v>
      </c>
      <c r="K2637">
        <f>IF('Support - Calculation Detail'!K2637="","",'Support - Calculation Detail'!K2637)</f>
        <v>10338561</v>
      </c>
      <c r="L2637">
        <f>IF('Support - Calculation Detail'!L2637="","",'Support - Calculation Detail'!L2637)</f>
        <v>232402</v>
      </c>
      <c r="M2637">
        <f>IF('Support - Calculation Detail'!M2637="","",'Support - Calculation Detail'!M2637)</f>
        <v>339691</v>
      </c>
      <c r="N2637">
        <f>IF('Support - Calculation Detail'!N2637="","",'Support - Calculation Detail'!N2637)</f>
        <v>706074.49993446143</v>
      </c>
      <c r="P2637">
        <f>IF('Support - Calculation Detail'!O2637="","",'Support - Calculation Detail'!O2637)</f>
        <v>11616728.499934461</v>
      </c>
      <c r="Q2637" t="b">
        <v>1</v>
      </c>
      <c r="R2637" t="str">
        <f t="shared" si="205"/>
        <v>7410000</v>
      </c>
      <c r="S2637" t="str">
        <f t="shared" si="206"/>
        <v>7410000-UT</v>
      </c>
      <c r="T2637" t="str">
        <f t="shared" si="207"/>
        <v>7410000-UT</v>
      </c>
      <c r="U2637" t="str">
        <f t="shared" si="208"/>
        <v>1</v>
      </c>
      <c r="V2637" t="str">
        <f t="shared" si="209"/>
        <v>UT</v>
      </c>
    </row>
    <row r="2638" spans="1:22" x14ac:dyDescent="0.35">
      <c r="A2638" t="str">
        <f>IF('Support - Calculation Detail'!A2638="","",LEFT('Support - Calculation Detail'!A2638,7)&amp;"-"&amp;RIGHT('Support - Calculation Detail'!A2638,2))</f>
        <v>7420001-UT</v>
      </c>
      <c r="B2638" t="str">
        <f>IF('Support - Calculation Detail'!C2638="","",'Support - Calculation Detail'!C2638)</f>
        <v>74</v>
      </c>
      <c r="C2638" t="str">
        <f>IF('Support - Calculation Detail'!B2638="","",'Support - Calculation Detail'!B2638)</f>
        <v>N</v>
      </c>
      <c r="D2638">
        <f>IF('Support - Calculation Detail'!D2638="","",'Support - Calculation Detail'!D2638)</f>
        <v>43491</v>
      </c>
      <c r="E2638">
        <f>IF('Support - Calculation Detail'!E2638="","",'Support - Calculation Detail'!E2638)</f>
        <v>0</v>
      </c>
      <c r="G2638">
        <f>IF('Support - Calculation Detail'!F2638="","",'Support - Calculation Detail'!F2638)</f>
        <v>43491</v>
      </c>
      <c r="H2638">
        <f>IF('Support - Calculation Detail'!G2638="","",'Support - Calculation Detail'!G2638)</f>
        <v>1.04</v>
      </c>
      <c r="I2638">
        <f>IF('Support - Calculation Detail'!H2638="","",'Support - Calculation Detail'!H2638)</f>
        <v>45231</v>
      </c>
      <c r="J2638">
        <f>IF('Support - Calculation Detail'!I2638="","",'Support - Calculation Detail'!I2638)</f>
        <v>0</v>
      </c>
      <c r="K2638">
        <f>IF('Support - Calculation Detail'!K2638="","",'Support - Calculation Detail'!K2638)</f>
        <v>45231</v>
      </c>
      <c r="L2638">
        <f>IF('Support - Calculation Detail'!L2638="","",'Support - Calculation Detail'!L2638)</f>
        <v>0</v>
      </c>
      <c r="M2638">
        <f>IF('Support - Calculation Detail'!M2638="","",'Support - Calculation Detail'!M2638)</f>
        <v>0</v>
      </c>
      <c r="N2638">
        <f>IF('Support - Calculation Detail'!N2638="","",'Support - Calculation Detail'!N2638)</f>
        <v>0</v>
      </c>
      <c r="P2638">
        <f>IF('Support - Calculation Detail'!O2638="","",'Support - Calculation Detail'!O2638)</f>
        <v>45231</v>
      </c>
      <c r="Q2638" t="b">
        <v>1</v>
      </c>
      <c r="R2638" t="str">
        <f t="shared" si="205"/>
        <v>7420001</v>
      </c>
      <c r="S2638" t="str">
        <f t="shared" si="206"/>
        <v>7420001-UT</v>
      </c>
      <c r="T2638" t="str">
        <f t="shared" si="207"/>
        <v>7420001-UT</v>
      </c>
      <c r="U2638" t="str">
        <f t="shared" si="208"/>
        <v>2</v>
      </c>
      <c r="V2638" t="str">
        <f t="shared" si="209"/>
        <v>UT</v>
      </c>
    </row>
    <row r="2639" spans="1:22" x14ac:dyDescent="0.35">
      <c r="A2639" t="str">
        <f>IF('Support - Calculation Detail'!A2639="","",LEFT('Support - Calculation Detail'!A2639,7)&amp;"-"&amp;RIGHT('Support - Calculation Detail'!A2639,2))</f>
        <v>7420002-UT</v>
      </c>
      <c r="B2639" t="str">
        <f>IF('Support - Calculation Detail'!C2639="","",'Support - Calculation Detail'!C2639)</f>
        <v>74</v>
      </c>
      <c r="C2639" t="str">
        <f>IF('Support - Calculation Detail'!B2639="","",'Support - Calculation Detail'!B2639)</f>
        <v>N</v>
      </c>
      <c r="D2639">
        <f>IF('Support - Calculation Detail'!D2639="","",'Support - Calculation Detail'!D2639)</f>
        <v>48309</v>
      </c>
      <c r="E2639">
        <f>IF('Support - Calculation Detail'!E2639="","",'Support - Calculation Detail'!E2639)</f>
        <v>0</v>
      </c>
      <c r="G2639">
        <f>IF('Support - Calculation Detail'!F2639="","",'Support - Calculation Detail'!F2639)</f>
        <v>48309</v>
      </c>
      <c r="H2639">
        <f>IF('Support - Calculation Detail'!G2639="","",'Support - Calculation Detail'!G2639)</f>
        <v>1.04</v>
      </c>
      <c r="I2639">
        <f>IF('Support - Calculation Detail'!H2639="","",'Support - Calculation Detail'!H2639)</f>
        <v>50241</v>
      </c>
      <c r="J2639">
        <f>IF('Support - Calculation Detail'!I2639="","",'Support - Calculation Detail'!I2639)</f>
        <v>0</v>
      </c>
      <c r="K2639">
        <f>IF('Support - Calculation Detail'!K2639="","",'Support - Calculation Detail'!K2639)</f>
        <v>50241</v>
      </c>
      <c r="L2639">
        <f>IF('Support - Calculation Detail'!L2639="","",'Support - Calculation Detail'!L2639)</f>
        <v>0</v>
      </c>
      <c r="M2639">
        <f>IF('Support - Calculation Detail'!M2639="","",'Support - Calculation Detail'!M2639)</f>
        <v>0</v>
      </c>
      <c r="N2639">
        <f>IF('Support - Calculation Detail'!N2639="","",'Support - Calculation Detail'!N2639)</f>
        <v>0</v>
      </c>
      <c r="P2639">
        <f>IF('Support - Calculation Detail'!O2639="","",'Support - Calculation Detail'!O2639)</f>
        <v>50241</v>
      </c>
      <c r="Q2639" t="b">
        <v>1</v>
      </c>
      <c r="R2639" t="str">
        <f t="shared" si="205"/>
        <v>7420002</v>
      </c>
      <c r="S2639" t="str">
        <f t="shared" si="206"/>
        <v>7420002-UT</v>
      </c>
      <c r="T2639" t="str">
        <f t="shared" si="207"/>
        <v>7420002-UT</v>
      </c>
      <c r="U2639" t="str">
        <f t="shared" si="208"/>
        <v>2</v>
      </c>
      <c r="V2639" t="str">
        <f t="shared" si="209"/>
        <v>UT</v>
      </c>
    </row>
    <row r="2640" spans="1:22" x14ac:dyDescent="0.35">
      <c r="A2640" t="str">
        <f>IF('Support - Calculation Detail'!A2640="","",LEFT('Support - Calculation Detail'!A2640,7)&amp;"-"&amp;RIGHT('Support - Calculation Detail'!A2640,2))</f>
        <v>7420002-TF</v>
      </c>
      <c r="B2640" t="str">
        <f>IF('Support - Calculation Detail'!C2640="","",'Support - Calculation Detail'!C2640)</f>
        <v>74</v>
      </c>
      <c r="C2640" t="str">
        <f>IF('Support - Calculation Detail'!B2640="","",'Support - Calculation Detail'!B2640)</f>
        <v>N</v>
      </c>
      <c r="D2640">
        <f>IF('Support - Calculation Detail'!D2640="","",'Support - Calculation Detail'!D2640)</f>
        <v>20859</v>
      </c>
      <c r="E2640">
        <f>IF('Support - Calculation Detail'!E2640="","",'Support - Calculation Detail'!E2640)</f>
        <v>0</v>
      </c>
      <c r="G2640">
        <f>IF('Support - Calculation Detail'!F2640="","",'Support - Calculation Detail'!F2640)</f>
        <v>20859</v>
      </c>
      <c r="H2640">
        <f>IF('Support - Calculation Detail'!G2640="","",'Support - Calculation Detail'!G2640)</f>
        <v>1.04</v>
      </c>
      <c r="I2640">
        <f>IF('Support - Calculation Detail'!H2640="","",'Support - Calculation Detail'!H2640)</f>
        <v>21693</v>
      </c>
      <c r="J2640">
        <f>IF('Support - Calculation Detail'!I2640="","",'Support - Calculation Detail'!I2640)</f>
        <v>0</v>
      </c>
      <c r="K2640">
        <f>IF('Support - Calculation Detail'!K2640="","",'Support - Calculation Detail'!K2640)</f>
        <v>21693</v>
      </c>
      <c r="L2640">
        <f>IF('Support - Calculation Detail'!L2640="","",'Support - Calculation Detail'!L2640)</f>
        <v>0</v>
      </c>
      <c r="M2640">
        <f>IF('Support - Calculation Detail'!M2640="","",'Support - Calculation Detail'!M2640)</f>
        <v>0</v>
      </c>
      <c r="N2640">
        <f>IF('Support - Calculation Detail'!N2640="","",'Support - Calculation Detail'!N2640)</f>
        <v>0</v>
      </c>
      <c r="P2640">
        <f>IF('Support - Calculation Detail'!O2640="","",'Support - Calculation Detail'!O2640)</f>
        <v>21693</v>
      </c>
      <c r="Q2640" t="b">
        <v>1</v>
      </c>
      <c r="R2640" t="str">
        <f t="shared" si="205"/>
        <v>7420002</v>
      </c>
      <c r="S2640" t="str">
        <f t="shared" si="206"/>
        <v>7420002-TF</v>
      </c>
      <c r="T2640" t="str">
        <f t="shared" si="207"/>
        <v>7420002-TF</v>
      </c>
      <c r="U2640" t="str">
        <f t="shared" si="208"/>
        <v>2</v>
      </c>
      <c r="V2640" t="str">
        <f t="shared" si="209"/>
        <v>TF</v>
      </c>
    </row>
    <row r="2641" spans="1:22" x14ac:dyDescent="0.35">
      <c r="A2641" t="str">
        <f>IF('Support - Calculation Detail'!A2641="","",LEFT('Support - Calculation Detail'!A2641,7)&amp;"-"&amp;RIGHT('Support - Calculation Detail'!A2641,2))</f>
        <v>7420003-TF</v>
      </c>
      <c r="B2641" t="str">
        <f>IF('Support - Calculation Detail'!C2641="","",'Support - Calculation Detail'!C2641)</f>
        <v>74</v>
      </c>
      <c r="C2641" t="str">
        <f>IF('Support - Calculation Detail'!B2641="","",'Support - Calculation Detail'!B2641)</f>
        <v>N</v>
      </c>
      <c r="D2641">
        <f>IF('Support - Calculation Detail'!D2641="","",'Support - Calculation Detail'!D2641)</f>
        <v>20893</v>
      </c>
      <c r="E2641">
        <f>IF('Support - Calculation Detail'!E2641="","",'Support - Calculation Detail'!E2641)</f>
        <v>0</v>
      </c>
      <c r="G2641">
        <f>IF('Support - Calculation Detail'!F2641="","",'Support - Calculation Detail'!F2641)</f>
        <v>20893</v>
      </c>
      <c r="H2641">
        <f>IF('Support - Calculation Detail'!G2641="","",'Support - Calculation Detail'!G2641)</f>
        <v>1.04</v>
      </c>
      <c r="I2641">
        <f>IF('Support - Calculation Detail'!H2641="","",'Support - Calculation Detail'!H2641)</f>
        <v>21729</v>
      </c>
      <c r="J2641">
        <f>IF('Support - Calculation Detail'!I2641="","",'Support - Calculation Detail'!I2641)</f>
        <v>0</v>
      </c>
      <c r="K2641">
        <f>IF('Support - Calculation Detail'!K2641="","",'Support - Calculation Detail'!K2641)</f>
        <v>21729</v>
      </c>
      <c r="L2641">
        <f>IF('Support - Calculation Detail'!L2641="","",'Support - Calculation Detail'!L2641)</f>
        <v>0</v>
      </c>
      <c r="M2641">
        <f>IF('Support - Calculation Detail'!M2641="","",'Support - Calculation Detail'!M2641)</f>
        <v>0</v>
      </c>
      <c r="N2641">
        <f>IF('Support - Calculation Detail'!N2641="","",'Support - Calculation Detail'!N2641)</f>
        <v>0</v>
      </c>
      <c r="P2641">
        <f>IF('Support - Calculation Detail'!O2641="","",'Support - Calculation Detail'!O2641)</f>
        <v>21729</v>
      </c>
      <c r="Q2641" t="b">
        <v>1</v>
      </c>
      <c r="R2641" t="str">
        <f t="shared" si="205"/>
        <v>7420003</v>
      </c>
      <c r="S2641" t="str">
        <f t="shared" si="206"/>
        <v>7420003-TF</v>
      </c>
      <c r="T2641" t="str">
        <f t="shared" si="207"/>
        <v>7420003-TF</v>
      </c>
      <c r="U2641" t="str">
        <f t="shared" si="208"/>
        <v>2</v>
      </c>
      <c r="V2641" t="str">
        <f t="shared" si="209"/>
        <v>TF</v>
      </c>
    </row>
    <row r="2642" spans="1:22" x14ac:dyDescent="0.35">
      <c r="A2642" t="str">
        <f>IF('Support - Calculation Detail'!A2642="","",LEFT('Support - Calculation Detail'!A2642,7)&amp;"-"&amp;RIGHT('Support - Calculation Detail'!A2642,2))</f>
        <v>7420003-UT</v>
      </c>
      <c r="B2642" t="str">
        <f>IF('Support - Calculation Detail'!C2642="","",'Support - Calculation Detail'!C2642)</f>
        <v>74</v>
      </c>
      <c r="C2642" t="str">
        <f>IF('Support - Calculation Detail'!B2642="","",'Support - Calculation Detail'!B2642)</f>
        <v>N</v>
      </c>
      <c r="D2642">
        <f>IF('Support - Calculation Detail'!D2642="","",'Support - Calculation Detail'!D2642)</f>
        <v>38509</v>
      </c>
      <c r="E2642">
        <f>IF('Support - Calculation Detail'!E2642="","",'Support - Calculation Detail'!E2642)</f>
        <v>0</v>
      </c>
      <c r="G2642">
        <f>IF('Support - Calculation Detail'!F2642="","",'Support - Calculation Detail'!F2642)</f>
        <v>38509</v>
      </c>
      <c r="H2642">
        <f>IF('Support - Calculation Detail'!G2642="","",'Support - Calculation Detail'!G2642)</f>
        <v>1.04</v>
      </c>
      <c r="I2642">
        <f>IF('Support - Calculation Detail'!H2642="","",'Support - Calculation Detail'!H2642)</f>
        <v>40049</v>
      </c>
      <c r="J2642">
        <f>IF('Support - Calculation Detail'!I2642="","",'Support - Calculation Detail'!I2642)</f>
        <v>0</v>
      </c>
      <c r="K2642">
        <f>IF('Support - Calculation Detail'!K2642="","",'Support - Calculation Detail'!K2642)</f>
        <v>40049</v>
      </c>
      <c r="L2642">
        <f>IF('Support - Calculation Detail'!L2642="","",'Support - Calculation Detail'!L2642)</f>
        <v>0</v>
      </c>
      <c r="M2642">
        <f>IF('Support - Calculation Detail'!M2642="","",'Support - Calculation Detail'!M2642)</f>
        <v>0</v>
      </c>
      <c r="N2642">
        <f>IF('Support - Calculation Detail'!N2642="","",'Support - Calculation Detail'!N2642)</f>
        <v>0</v>
      </c>
      <c r="P2642">
        <f>IF('Support - Calculation Detail'!O2642="","",'Support - Calculation Detail'!O2642)</f>
        <v>40049</v>
      </c>
      <c r="Q2642" t="b">
        <v>1</v>
      </c>
      <c r="R2642" t="str">
        <f t="shared" si="205"/>
        <v>7420003</v>
      </c>
      <c r="S2642" t="str">
        <f t="shared" si="206"/>
        <v>7420003-UT</v>
      </c>
      <c r="T2642" t="str">
        <f t="shared" si="207"/>
        <v>7420003-UT</v>
      </c>
      <c r="U2642" t="str">
        <f t="shared" si="208"/>
        <v>2</v>
      </c>
      <c r="V2642" t="str">
        <f t="shared" si="209"/>
        <v>UT</v>
      </c>
    </row>
    <row r="2643" spans="1:22" x14ac:dyDescent="0.35">
      <c r="A2643" t="str">
        <f>IF('Support - Calculation Detail'!A2643="","",LEFT('Support - Calculation Detail'!A2643,7)&amp;"-"&amp;RIGHT('Support - Calculation Detail'!A2643,2))</f>
        <v>7420004-UT</v>
      </c>
      <c r="B2643" t="str">
        <f>IF('Support - Calculation Detail'!C2643="","",'Support - Calculation Detail'!C2643)</f>
        <v>74</v>
      </c>
      <c r="C2643" t="str">
        <f>IF('Support - Calculation Detail'!B2643="","",'Support - Calculation Detail'!B2643)</f>
        <v>N</v>
      </c>
      <c r="D2643">
        <f>IF('Support - Calculation Detail'!D2643="","",'Support - Calculation Detail'!D2643)</f>
        <v>41714</v>
      </c>
      <c r="E2643">
        <f>IF('Support - Calculation Detail'!E2643="","",'Support - Calculation Detail'!E2643)</f>
        <v>0</v>
      </c>
      <c r="G2643">
        <f>IF('Support - Calculation Detail'!F2643="","",'Support - Calculation Detail'!F2643)</f>
        <v>41714</v>
      </c>
      <c r="H2643">
        <f>IF('Support - Calculation Detail'!G2643="","",'Support - Calculation Detail'!G2643)</f>
        <v>1.04</v>
      </c>
      <c r="I2643">
        <f>IF('Support - Calculation Detail'!H2643="","",'Support - Calculation Detail'!H2643)</f>
        <v>43383</v>
      </c>
      <c r="J2643">
        <f>IF('Support - Calculation Detail'!I2643="","",'Support - Calculation Detail'!I2643)</f>
        <v>0</v>
      </c>
      <c r="K2643">
        <f>IF('Support - Calculation Detail'!K2643="","",'Support - Calculation Detail'!K2643)</f>
        <v>43383</v>
      </c>
      <c r="L2643">
        <f>IF('Support - Calculation Detail'!L2643="","",'Support - Calculation Detail'!L2643)</f>
        <v>0</v>
      </c>
      <c r="M2643">
        <f>IF('Support - Calculation Detail'!M2643="","",'Support - Calculation Detail'!M2643)</f>
        <v>0</v>
      </c>
      <c r="N2643">
        <f>IF('Support - Calculation Detail'!N2643="","",'Support - Calculation Detail'!N2643)</f>
        <v>0</v>
      </c>
      <c r="P2643">
        <f>IF('Support - Calculation Detail'!O2643="","",'Support - Calculation Detail'!O2643)</f>
        <v>43383</v>
      </c>
      <c r="Q2643" t="b">
        <v>1</v>
      </c>
      <c r="R2643" t="str">
        <f t="shared" si="205"/>
        <v>7420004</v>
      </c>
      <c r="S2643" t="str">
        <f t="shared" si="206"/>
        <v>7420004-UT</v>
      </c>
      <c r="T2643" t="str">
        <f t="shared" si="207"/>
        <v>7420004-UT</v>
      </c>
      <c r="U2643" t="str">
        <f t="shared" si="208"/>
        <v>2</v>
      </c>
      <c r="V2643" t="str">
        <f t="shared" si="209"/>
        <v>UT</v>
      </c>
    </row>
    <row r="2644" spans="1:22" x14ac:dyDescent="0.35">
      <c r="A2644" t="str">
        <f>IF('Support - Calculation Detail'!A2644="","",LEFT('Support - Calculation Detail'!A2644,7)&amp;"-"&amp;RIGHT('Support - Calculation Detail'!A2644,2))</f>
        <v>7420004-TF</v>
      </c>
      <c r="B2644" t="str">
        <f>IF('Support - Calculation Detail'!C2644="","",'Support - Calculation Detail'!C2644)</f>
        <v>74</v>
      </c>
      <c r="C2644" t="str">
        <f>IF('Support - Calculation Detail'!B2644="","",'Support - Calculation Detail'!B2644)</f>
        <v>N</v>
      </c>
      <c r="D2644">
        <f>IF('Support - Calculation Detail'!D2644="","",'Support - Calculation Detail'!D2644)</f>
        <v>14028</v>
      </c>
      <c r="E2644">
        <f>IF('Support - Calculation Detail'!E2644="","",'Support - Calculation Detail'!E2644)</f>
        <v>0</v>
      </c>
      <c r="G2644">
        <f>IF('Support - Calculation Detail'!F2644="","",'Support - Calculation Detail'!F2644)</f>
        <v>14028</v>
      </c>
      <c r="H2644">
        <f>IF('Support - Calculation Detail'!G2644="","",'Support - Calculation Detail'!G2644)</f>
        <v>1.04</v>
      </c>
      <c r="I2644">
        <f>IF('Support - Calculation Detail'!H2644="","",'Support - Calculation Detail'!H2644)</f>
        <v>14589</v>
      </c>
      <c r="J2644">
        <f>IF('Support - Calculation Detail'!I2644="","",'Support - Calculation Detail'!I2644)</f>
        <v>0</v>
      </c>
      <c r="K2644">
        <f>IF('Support - Calculation Detail'!K2644="","",'Support - Calculation Detail'!K2644)</f>
        <v>14589</v>
      </c>
      <c r="L2644">
        <f>IF('Support - Calculation Detail'!L2644="","",'Support - Calculation Detail'!L2644)</f>
        <v>0</v>
      </c>
      <c r="M2644">
        <f>IF('Support - Calculation Detail'!M2644="","",'Support - Calculation Detail'!M2644)</f>
        <v>0</v>
      </c>
      <c r="N2644">
        <f>IF('Support - Calculation Detail'!N2644="","",'Support - Calculation Detail'!N2644)</f>
        <v>0</v>
      </c>
      <c r="P2644">
        <f>IF('Support - Calculation Detail'!O2644="","",'Support - Calculation Detail'!O2644)</f>
        <v>14589</v>
      </c>
      <c r="Q2644" t="b">
        <v>1</v>
      </c>
      <c r="R2644" t="str">
        <f t="shared" si="205"/>
        <v>7420004</v>
      </c>
      <c r="S2644" t="str">
        <f t="shared" si="206"/>
        <v>7420004-TF</v>
      </c>
      <c r="T2644" t="str">
        <f t="shared" si="207"/>
        <v>7420004-TF</v>
      </c>
      <c r="U2644" t="str">
        <f t="shared" si="208"/>
        <v>2</v>
      </c>
      <c r="V2644" t="str">
        <f t="shared" si="209"/>
        <v>TF</v>
      </c>
    </row>
    <row r="2645" spans="1:22" x14ac:dyDescent="0.35">
      <c r="A2645" t="str">
        <f>IF('Support - Calculation Detail'!A2645="","",LEFT('Support - Calculation Detail'!A2645,7)&amp;"-"&amp;RIGHT('Support - Calculation Detail'!A2645,2))</f>
        <v>7420005-TF</v>
      </c>
      <c r="B2645" t="str">
        <f>IF('Support - Calculation Detail'!C2645="","",'Support - Calculation Detail'!C2645)</f>
        <v>74</v>
      </c>
      <c r="C2645" t="str">
        <f>IF('Support - Calculation Detail'!B2645="","",'Support - Calculation Detail'!B2645)</f>
        <v>N</v>
      </c>
      <c r="D2645">
        <f>IF('Support - Calculation Detail'!D2645="","",'Support - Calculation Detail'!D2645)</f>
        <v>12222</v>
      </c>
      <c r="E2645">
        <f>IF('Support - Calculation Detail'!E2645="","",'Support - Calculation Detail'!E2645)</f>
        <v>0</v>
      </c>
      <c r="G2645">
        <f>IF('Support - Calculation Detail'!F2645="","",'Support - Calculation Detail'!F2645)</f>
        <v>12222</v>
      </c>
      <c r="H2645">
        <f>IF('Support - Calculation Detail'!G2645="","",'Support - Calculation Detail'!G2645)</f>
        <v>1.04</v>
      </c>
      <c r="I2645">
        <f>IF('Support - Calculation Detail'!H2645="","",'Support - Calculation Detail'!H2645)</f>
        <v>12711</v>
      </c>
      <c r="J2645">
        <f>IF('Support - Calculation Detail'!I2645="","",'Support - Calculation Detail'!I2645)</f>
        <v>0</v>
      </c>
      <c r="K2645">
        <f>IF('Support - Calculation Detail'!K2645="","",'Support - Calculation Detail'!K2645)</f>
        <v>12711</v>
      </c>
      <c r="L2645">
        <f>IF('Support - Calculation Detail'!L2645="","",'Support - Calculation Detail'!L2645)</f>
        <v>0</v>
      </c>
      <c r="M2645">
        <f>IF('Support - Calculation Detail'!M2645="","",'Support - Calculation Detail'!M2645)</f>
        <v>0</v>
      </c>
      <c r="N2645">
        <f>IF('Support - Calculation Detail'!N2645="","",'Support - Calculation Detail'!N2645)</f>
        <v>0</v>
      </c>
      <c r="P2645">
        <f>IF('Support - Calculation Detail'!O2645="","",'Support - Calculation Detail'!O2645)</f>
        <v>12711</v>
      </c>
      <c r="Q2645" t="b">
        <v>1</v>
      </c>
      <c r="R2645" t="str">
        <f t="shared" si="205"/>
        <v>7420005</v>
      </c>
      <c r="S2645" t="str">
        <f t="shared" si="206"/>
        <v>7420005-TF</v>
      </c>
      <c r="T2645" t="str">
        <f t="shared" si="207"/>
        <v>7420005-TF</v>
      </c>
      <c r="U2645" t="str">
        <f t="shared" si="208"/>
        <v>2</v>
      </c>
      <c r="V2645" t="str">
        <f t="shared" si="209"/>
        <v>TF</v>
      </c>
    </row>
    <row r="2646" spans="1:22" x14ac:dyDescent="0.35">
      <c r="A2646" t="str">
        <f>IF('Support - Calculation Detail'!A2646="","",LEFT('Support - Calculation Detail'!A2646,7)&amp;"-"&amp;RIGHT('Support - Calculation Detail'!A2646,2))</f>
        <v>7420005-UT</v>
      </c>
      <c r="B2646" t="str">
        <f>IF('Support - Calculation Detail'!C2646="","",'Support - Calculation Detail'!C2646)</f>
        <v>74</v>
      </c>
      <c r="C2646" t="str">
        <f>IF('Support - Calculation Detail'!B2646="","",'Support - Calculation Detail'!B2646)</f>
        <v>N</v>
      </c>
      <c r="D2646">
        <f>IF('Support - Calculation Detail'!D2646="","",'Support - Calculation Detail'!D2646)</f>
        <v>35027</v>
      </c>
      <c r="E2646">
        <f>IF('Support - Calculation Detail'!E2646="","",'Support - Calculation Detail'!E2646)</f>
        <v>0</v>
      </c>
      <c r="G2646">
        <f>IF('Support - Calculation Detail'!F2646="","",'Support - Calculation Detail'!F2646)</f>
        <v>35027</v>
      </c>
      <c r="H2646">
        <f>IF('Support - Calculation Detail'!G2646="","",'Support - Calculation Detail'!G2646)</f>
        <v>1.04</v>
      </c>
      <c r="I2646">
        <f>IF('Support - Calculation Detail'!H2646="","",'Support - Calculation Detail'!H2646)</f>
        <v>36428</v>
      </c>
      <c r="J2646">
        <f>IF('Support - Calculation Detail'!I2646="","",'Support - Calculation Detail'!I2646)</f>
        <v>0</v>
      </c>
      <c r="K2646">
        <f>IF('Support - Calculation Detail'!K2646="","",'Support - Calculation Detail'!K2646)</f>
        <v>36428</v>
      </c>
      <c r="L2646">
        <f>IF('Support - Calculation Detail'!L2646="","",'Support - Calculation Detail'!L2646)</f>
        <v>0</v>
      </c>
      <c r="M2646">
        <f>IF('Support - Calculation Detail'!M2646="","",'Support - Calculation Detail'!M2646)</f>
        <v>0</v>
      </c>
      <c r="N2646">
        <f>IF('Support - Calculation Detail'!N2646="","",'Support - Calculation Detail'!N2646)</f>
        <v>0</v>
      </c>
      <c r="P2646">
        <f>IF('Support - Calculation Detail'!O2646="","",'Support - Calculation Detail'!O2646)</f>
        <v>36428</v>
      </c>
      <c r="Q2646" t="b">
        <v>1</v>
      </c>
      <c r="R2646" t="str">
        <f t="shared" si="205"/>
        <v>7420005</v>
      </c>
      <c r="S2646" t="str">
        <f t="shared" si="206"/>
        <v>7420005-UT</v>
      </c>
      <c r="T2646" t="str">
        <f t="shared" si="207"/>
        <v>7420005-UT</v>
      </c>
      <c r="U2646" t="str">
        <f t="shared" si="208"/>
        <v>2</v>
      </c>
      <c r="V2646" t="str">
        <f t="shared" si="209"/>
        <v>UT</v>
      </c>
    </row>
    <row r="2647" spans="1:22" x14ac:dyDescent="0.35">
      <c r="A2647" t="str">
        <f>IF('Support - Calculation Detail'!A2647="","",LEFT('Support - Calculation Detail'!A2647,7)&amp;"-"&amp;RIGHT('Support - Calculation Detail'!A2647,2))</f>
        <v>7420006-UT</v>
      </c>
      <c r="B2647" t="str">
        <f>IF('Support - Calculation Detail'!C2647="","",'Support - Calculation Detail'!C2647)</f>
        <v>74</v>
      </c>
      <c r="C2647" t="str">
        <f>IF('Support - Calculation Detail'!B2647="","",'Support - Calculation Detail'!B2647)</f>
        <v>N</v>
      </c>
      <c r="D2647">
        <f>IF('Support - Calculation Detail'!D2647="","",'Support - Calculation Detail'!D2647)</f>
        <v>16678</v>
      </c>
      <c r="E2647">
        <f>IF('Support - Calculation Detail'!E2647="","",'Support - Calculation Detail'!E2647)</f>
        <v>0</v>
      </c>
      <c r="G2647">
        <f>IF('Support - Calculation Detail'!F2647="","",'Support - Calculation Detail'!F2647)</f>
        <v>16678</v>
      </c>
      <c r="H2647">
        <f>IF('Support - Calculation Detail'!G2647="","",'Support - Calculation Detail'!G2647)</f>
        <v>1.04</v>
      </c>
      <c r="I2647">
        <f>IF('Support - Calculation Detail'!H2647="","",'Support - Calculation Detail'!H2647)</f>
        <v>17345</v>
      </c>
      <c r="J2647">
        <f>IF('Support - Calculation Detail'!I2647="","",'Support - Calculation Detail'!I2647)</f>
        <v>0</v>
      </c>
      <c r="K2647">
        <f>IF('Support - Calculation Detail'!K2647="","",'Support - Calculation Detail'!K2647)</f>
        <v>17345</v>
      </c>
      <c r="L2647">
        <f>IF('Support - Calculation Detail'!L2647="","",'Support - Calculation Detail'!L2647)</f>
        <v>0</v>
      </c>
      <c r="M2647">
        <f>IF('Support - Calculation Detail'!M2647="","",'Support - Calculation Detail'!M2647)</f>
        <v>0</v>
      </c>
      <c r="N2647">
        <f>IF('Support - Calculation Detail'!N2647="","",'Support - Calculation Detail'!N2647)</f>
        <v>0</v>
      </c>
      <c r="P2647">
        <f>IF('Support - Calculation Detail'!O2647="","",'Support - Calculation Detail'!O2647)</f>
        <v>17345</v>
      </c>
      <c r="Q2647" t="b">
        <v>1</v>
      </c>
      <c r="R2647" t="str">
        <f t="shared" si="205"/>
        <v>7420006</v>
      </c>
      <c r="S2647" t="str">
        <f t="shared" si="206"/>
        <v>7420006-UT</v>
      </c>
      <c r="T2647" t="str">
        <f t="shared" si="207"/>
        <v>7420006-UT</v>
      </c>
      <c r="U2647" t="str">
        <f t="shared" si="208"/>
        <v>2</v>
      </c>
      <c r="V2647" t="str">
        <f t="shared" si="209"/>
        <v>UT</v>
      </c>
    </row>
    <row r="2648" spans="1:22" x14ac:dyDescent="0.35">
      <c r="A2648" t="str">
        <f>IF('Support - Calculation Detail'!A2648="","",LEFT('Support - Calculation Detail'!A2648,7)&amp;"-"&amp;RIGHT('Support - Calculation Detail'!A2648,2))</f>
        <v>7420006-TF</v>
      </c>
      <c r="B2648" t="str">
        <f>IF('Support - Calculation Detail'!C2648="","",'Support - Calculation Detail'!C2648)</f>
        <v>74</v>
      </c>
      <c r="C2648" t="str">
        <f>IF('Support - Calculation Detail'!B2648="","",'Support - Calculation Detail'!B2648)</f>
        <v>N</v>
      </c>
      <c r="D2648">
        <f>IF('Support - Calculation Detail'!D2648="","",'Support - Calculation Detail'!D2648)</f>
        <v>10754</v>
      </c>
      <c r="E2648">
        <f>IF('Support - Calculation Detail'!E2648="","",'Support - Calculation Detail'!E2648)</f>
        <v>0</v>
      </c>
      <c r="G2648">
        <f>IF('Support - Calculation Detail'!F2648="","",'Support - Calculation Detail'!F2648)</f>
        <v>10754</v>
      </c>
      <c r="H2648">
        <f>IF('Support - Calculation Detail'!G2648="","",'Support - Calculation Detail'!G2648)</f>
        <v>1.04</v>
      </c>
      <c r="I2648">
        <f>IF('Support - Calculation Detail'!H2648="","",'Support - Calculation Detail'!H2648)</f>
        <v>11184</v>
      </c>
      <c r="J2648">
        <f>IF('Support - Calculation Detail'!I2648="","",'Support - Calculation Detail'!I2648)</f>
        <v>0</v>
      </c>
      <c r="K2648">
        <f>IF('Support - Calculation Detail'!K2648="","",'Support - Calculation Detail'!K2648)</f>
        <v>11184</v>
      </c>
      <c r="L2648">
        <f>IF('Support - Calculation Detail'!L2648="","",'Support - Calculation Detail'!L2648)</f>
        <v>0</v>
      </c>
      <c r="M2648">
        <f>IF('Support - Calculation Detail'!M2648="","",'Support - Calculation Detail'!M2648)</f>
        <v>0</v>
      </c>
      <c r="N2648">
        <f>IF('Support - Calculation Detail'!N2648="","",'Support - Calculation Detail'!N2648)</f>
        <v>0</v>
      </c>
      <c r="P2648">
        <f>IF('Support - Calculation Detail'!O2648="","",'Support - Calculation Detail'!O2648)</f>
        <v>11184</v>
      </c>
      <c r="Q2648" t="b">
        <v>1</v>
      </c>
      <c r="R2648" t="str">
        <f t="shared" si="205"/>
        <v>7420006</v>
      </c>
      <c r="S2648" t="str">
        <f t="shared" si="206"/>
        <v>7420006-TF</v>
      </c>
      <c r="T2648" t="str">
        <f t="shared" si="207"/>
        <v>7420006-TF</v>
      </c>
      <c r="U2648" t="str">
        <f t="shared" si="208"/>
        <v>2</v>
      </c>
      <c r="V2648" t="str">
        <f t="shared" si="209"/>
        <v>TF</v>
      </c>
    </row>
    <row r="2649" spans="1:22" x14ac:dyDescent="0.35">
      <c r="A2649" t="str">
        <f>IF('Support - Calculation Detail'!A2649="","",LEFT('Support - Calculation Detail'!A2649,7)&amp;"-"&amp;RIGHT('Support - Calculation Detail'!A2649,2))</f>
        <v>7420007-TF</v>
      </c>
      <c r="B2649" t="str">
        <f>IF('Support - Calculation Detail'!C2649="","",'Support - Calculation Detail'!C2649)</f>
        <v>74</v>
      </c>
      <c r="C2649" t="str">
        <f>IF('Support - Calculation Detail'!B2649="","",'Support - Calculation Detail'!B2649)</f>
        <v>N</v>
      </c>
      <c r="D2649">
        <f>IF('Support - Calculation Detail'!D2649="","",'Support - Calculation Detail'!D2649)</f>
        <v>9950</v>
      </c>
      <c r="E2649">
        <f>IF('Support - Calculation Detail'!E2649="","",'Support - Calculation Detail'!E2649)</f>
        <v>0</v>
      </c>
      <c r="G2649">
        <f>IF('Support - Calculation Detail'!F2649="","",'Support - Calculation Detail'!F2649)</f>
        <v>9950</v>
      </c>
      <c r="H2649">
        <f>IF('Support - Calculation Detail'!G2649="","",'Support - Calculation Detail'!G2649)</f>
        <v>1.04</v>
      </c>
      <c r="I2649">
        <f>IF('Support - Calculation Detail'!H2649="","",'Support - Calculation Detail'!H2649)</f>
        <v>10348</v>
      </c>
      <c r="J2649">
        <f>IF('Support - Calculation Detail'!I2649="","",'Support - Calculation Detail'!I2649)</f>
        <v>0</v>
      </c>
      <c r="K2649">
        <f>IF('Support - Calculation Detail'!K2649="","",'Support - Calculation Detail'!K2649)</f>
        <v>10348</v>
      </c>
      <c r="L2649">
        <f>IF('Support - Calculation Detail'!L2649="","",'Support - Calculation Detail'!L2649)</f>
        <v>0</v>
      </c>
      <c r="M2649">
        <f>IF('Support - Calculation Detail'!M2649="","",'Support - Calculation Detail'!M2649)</f>
        <v>0</v>
      </c>
      <c r="N2649">
        <f>IF('Support - Calculation Detail'!N2649="","",'Support - Calculation Detail'!N2649)</f>
        <v>0</v>
      </c>
      <c r="P2649">
        <f>IF('Support - Calculation Detail'!O2649="","",'Support - Calculation Detail'!O2649)</f>
        <v>10348</v>
      </c>
      <c r="Q2649" t="b">
        <v>1</v>
      </c>
      <c r="R2649" t="str">
        <f t="shared" si="205"/>
        <v>7420007</v>
      </c>
      <c r="S2649" t="str">
        <f t="shared" si="206"/>
        <v>7420007-TF</v>
      </c>
      <c r="T2649" t="str">
        <f t="shared" si="207"/>
        <v>7420007-TF</v>
      </c>
      <c r="U2649" t="str">
        <f t="shared" si="208"/>
        <v>2</v>
      </c>
      <c r="V2649" t="str">
        <f t="shared" si="209"/>
        <v>TF</v>
      </c>
    </row>
    <row r="2650" spans="1:22" x14ac:dyDescent="0.35">
      <c r="A2650" t="str">
        <f>IF('Support - Calculation Detail'!A2650="","",LEFT('Support - Calculation Detail'!A2650,7)&amp;"-"&amp;RIGHT('Support - Calculation Detail'!A2650,2))</f>
        <v>7420007-UT</v>
      </c>
      <c r="B2650" t="str">
        <f>IF('Support - Calculation Detail'!C2650="","",'Support - Calculation Detail'!C2650)</f>
        <v>74</v>
      </c>
      <c r="C2650" t="str">
        <f>IF('Support - Calculation Detail'!B2650="","",'Support - Calculation Detail'!B2650)</f>
        <v>N</v>
      </c>
      <c r="D2650">
        <f>IF('Support - Calculation Detail'!D2650="","",'Support - Calculation Detail'!D2650)</f>
        <v>23444</v>
      </c>
      <c r="E2650">
        <f>IF('Support - Calculation Detail'!E2650="","",'Support - Calculation Detail'!E2650)</f>
        <v>0</v>
      </c>
      <c r="G2650">
        <f>IF('Support - Calculation Detail'!F2650="","",'Support - Calculation Detail'!F2650)</f>
        <v>23444</v>
      </c>
      <c r="H2650">
        <f>IF('Support - Calculation Detail'!G2650="","",'Support - Calculation Detail'!G2650)</f>
        <v>1.04</v>
      </c>
      <c r="I2650">
        <f>IF('Support - Calculation Detail'!H2650="","",'Support - Calculation Detail'!H2650)</f>
        <v>24382</v>
      </c>
      <c r="J2650">
        <f>IF('Support - Calculation Detail'!I2650="","",'Support - Calculation Detail'!I2650)</f>
        <v>0</v>
      </c>
      <c r="K2650">
        <f>IF('Support - Calculation Detail'!K2650="","",'Support - Calculation Detail'!K2650)</f>
        <v>24382</v>
      </c>
      <c r="L2650">
        <f>IF('Support - Calculation Detail'!L2650="","",'Support - Calculation Detail'!L2650)</f>
        <v>0</v>
      </c>
      <c r="M2650">
        <f>IF('Support - Calculation Detail'!M2650="","",'Support - Calculation Detail'!M2650)</f>
        <v>0</v>
      </c>
      <c r="N2650">
        <f>IF('Support - Calculation Detail'!N2650="","",'Support - Calculation Detail'!N2650)</f>
        <v>0</v>
      </c>
      <c r="P2650">
        <f>IF('Support - Calculation Detail'!O2650="","",'Support - Calculation Detail'!O2650)</f>
        <v>24382</v>
      </c>
      <c r="Q2650" t="b">
        <v>1</v>
      </c>
      <c r="R2650" t="str">
        <f t="shared" si="205"/>
        <v>7420007</v>
      </c>
      <c r="S2650" t="str">
        <f t="shared" si="206"/>
        <v>7420007-UT</v>
      </c>
      <c r="T2650" t="str">
        <f t="shared" si="207"/>
        <v>7420007-UT</v>
      </c>
      <c r="U2650" t="str">
        <f t="shared" si="208"/>
        <v>2</v>
      </c>
      <c r="V2650" t="str">
        <f t="shared" si="209"/>
        <v>UT</v>
      </c>
    </row>
    <row r="2651" spans="1:22" x14ac:dyDescent="0.35">
      <c r="A2651" t="str">
        <f>IF('Support - Calculation Detail'!A2651="","",LEFT('Support - Calculation Detail'!A2651,7)&amp;"-"&amp;RIGHT('Support - Calculation Detail'!A2651,2))</f>
        <v>7420008-UT</v>
      </c>
      <c r="B2651" t="str">
        <f>IF('Support - Calculation Detail'!C2651="","",'Support - Calculation Detail'!C2651)</f>
        <v>74</v>
      </c>
      <c r="C2651" t="str">
        <f>IF('Support - Calculation Detail'!B2651="","",'Support - Calculation Detail'!B2651)</f>
        <v>N</v>
      </c>
      <c r="D2651">
        <f>IF('Support - Calculation Detail'!D2651="","",'Support - Calculation Detail'!D2651)</f>
        <v>136905</v>
      </c>
      <c r="E2651">
        <f>IF('Support - Calculation Detail'!E2651="","",'Support - Calculation Detail'!E2651)</f>
        <v>0</v>
      </c>
      <c r="G2651">
        <f>IF('Support - Calculation Detail'!F2651="","",'Support - Calculation Detail'!F2651)</f>
        <v>136905</v>
      </c>
      <c r="H2651">
        <f>IF('Support - Calculation Detail'!G2651="","",'Support - Calculation Detail'!G2651)</f>
        <v>1.04</v>
      </c>
      <c r="I2651">
        <f>IF('Support - Calculation Detail'!H2651="","",'Support - Calculation Detail'!H2651)</f>
        <v>142381</v>
      </c>
      <c r="J2651">
        <f>IF('Support - Calculation Detail'!I2651="","",'Support - Calculation Detail'!I2651)</f>
        <v>0</v>
      </c>
      <c r="K2651">
        <f>IF('Support - Calculation Detail'!K2651="","",'Support - Calculation Detail'!K2651)</f>
        <v>142381</v>
      </c>
      <c r="L2651">
        <f>IF('Support - Calculation Detail'!L2651="","",'Support - Calculation Detail'!L2651)</f>
        <v>0</v>
      </c>
      <c r="M2651">
        <f>IF('Support - Calculation Detail'!M2651="","",'Support - Calculation Detail'!M2651)</f>
        <v>0</v>
      </c>
      <c r="N2651">
        <f>IF('Support - Calculation Detail'!N2651="","",'Support - Calculation Detail'!N2651)</f>
        <v>0</v>
      </c>
      <c r="P2651">
        <f>IF('Support - Calculation Detail'!O2651="","",'Support - Calculation Detail'!O2651)</f>
        <v>142381</v>
      </c>
      <c r="Q2651" t="b">
        <v>1</v>
      </c>
      <c r="R2651" t="str">
        <f t="shared" si="205"/>
        <v>7420008</v>
      </c>
      <c r="S2651" t="str">
        <f t="shared" si="206"/>
        <v>7420008-UT</v>
      </c>
      <c r="T2651" t="str">
        <f t="shared" si="207"/>
        <v>7420008-UT</v>
      </c>
      <c r="U2651" t="str">
        <f t="shared" si="208"/>
        <v>2</v>
      </c>
      <c r="V2651" t="str">
        <f t="shared" si="209"/>
        <v>UT</v>
      </c>
    </row>
    <row r="2652" spans="1:22" x14ac:dyDescent="0.35">
      <c r="A2652" t="str">
        <f>IF('Support - Calculation Detail'!A2652="","",LEFT('Support - Calculation Detail'!A2652,7)&amp;"-"&amp;RIGHT('Support - Calculation Detail'!A2652,2))</f>
        <v>7420008-FT</v>
      </c>
      <c r="B2652" t="str">
        <f>IF('Support - Calculation Detail'!C2652="","",'Support - Calculation Detail'!C2652)</f>
        <v>74</v>
      </c>
      <c r="C2652" t="str">
        <f>IF('Support - Calculation Detail'!B2652="","",'Support - Calculation Detail'!B2652)</f>
        <v>N</v>
      </c>
      <c r="D2652">
        <f>IF('Support - Calculation Detail'!D2652="","",'Support - Calculation Detail'!D2652)</f>
        <v>251886</v>
      </c>
      <c r="E2652">
        <f>IF('Support - Calculation Detail'!E2652="","",'Support - Calculation Detail'!E2652)</f>
        <v>0</v>
      </c>
      <c r="G2652">
        <f>IF('Support - Calculation Detail'!F2652="","",'Support - Calculation Detail'!F2652)</f>
        <v>251886</v>
      </c>
      <c r="H2652">
        <f>IF('Support - Calculation Detail'!G2652="","",'Support - Calculation Detail'!G2652)</f>
        <v>1.04</v>
      </c>
      <c r="I2652">
        <f>IF('Support - Calculation Detail'!H2652="","",'Support - Calculation Detail'!H2652)</f>
        <v>261961</v>
      </c>
      <c r="J2652">
        <f>IF('Support - Calculation Detail'!I2652="","",'Support - Calculation Detail'!I2652)</f>
        <v>0</v>
      </c>
      <c r="K2652">
        <f>IF('Support - Calculation Detail'!K2652="","",'Support - Calculation Detail'!K2652)</f>
        <v>261961</v>
      </c>
      <c r="L2652">
        <f>IF('Support - Calculation Detail'!L2652="","",'Support - Calculation Detail'!L2652)</f>
        <v>0</v>
      </c>
      <c r="M2652">
        <f>IF('Support - Calculation Detail'!M2652="","",'Support - Calculation Detail'!M2652)</f>
        <v>0</v>
      </c>
      <c r="N2652">
        <f>IF('Support - Calculation Detail'!N2652="","",'Support - Calculation Detail'!N2652)</f>
        <v>0</v>
      </c>
      <c r="P2652">
        <f>IF('Support - Calculation Detail'!O2652="","",'Support - Calculation Detail'!O2652)</f>
        <v>261961</v>
      </c>
      <c r="Q2652" t="b">
        <v>1</v>
      </c>
      <c r="R2652" t="str">
        <f t="shared" si="205"/>
        <v>7420008</v>
      </c>
      <c r="S2652" t="str">
        <f t="shared" si="206"/>
        <v>7420008-FT</v>
      </c>
      <c r="T2652" t="str">
        <f t="shared" si="207"/>
        <v>7420008-FT</v>
      </c>
      <c r="U2652" t="str">
        <f t="shared" si="208"/>
        <v>2</v>
      </c>
      <c r="V2652" t="str">
        <f t="shared" si="209"/>
        <v>FT</v>
      </c>
    </row>
    <row r="2653" spans="1:22" x14ac:dyDescent="0.35">
      <c r="A2653" t="str">
        <f>IF('Support - Calculation Detail'!A2653="","",LEFT('Support - Calculation Detail'!A2653,7)&amp;"-"&amp;RIGHT('Support - Calculation Detail'!A2653,2))</f>
        <v>7420009-TF</v>
      </c>
      <c r="B2653" t="str">
        <f>IF('Support - Calculation Detail'!C2653="","",'Support - Calculation Detail'!C2653)</f>
        <v>74</v>
      </c>
      <c r="C2653" t="str">
        <f>IF('Support - Calculation Detail'!B2653="","",'Support - Calculation Detail'!B2653)</f>
        <v>N</v>
      </c>
      <c r="D2653">
        <f>IF('Support - Calculation Detail'!D2653="","",'Support - Calculation Detail'!D2653)</f>
        <v>241170</v>
      </c>
      <c r="E2653">
        <f>IF('Support - Calculation Detail'!E2653="","",'Support - Calculation Detail'!E2653)</f>
        <v>0</v>
      </c>
      <c r="G2653">
        <f>IF('Support - Calculation Detail'!F2653="","",'Support - Calculation Detail'!F2653)</f>
        <v>241170</v>
      </c>
      <c r="H2653">
        <f>IF('Support - Calculation Detail'!G2653="","",'Support - Calculation Detail'!G2653)</f>
        <v>1.04</v>
      </c>
      <c r="I2653">
        <f>IF('Support - Calculation Detail'!H2653="","",'Support - Calculation Detail'!H2653)</f>
        <v>250817</v>
      </c>
      <c r="J2653">
        <f>IF('Support - Calculation Detail'!I2653="","",'Support - Calculation Detail'!I2653)</f>
        <v>0</v>
      </c>
      <c r="K2653">
        <f>IF('Support - Calculation Detail'!K2653="","",'Support - Calculation Detail'!K2653)</f>
        <v>250817</v>
      </c>
      <c r="L2653">
        <f>IF('Support - Calculation Detail'!L2653="","",'Support - Calculation Detail'!L2653)</f>
        <v>0</v>
      </c>
      <c r="M2653">
        <f>IF('Support - Calculation Detail'!M2653="","",'Support - Calculation Detail'!M2653)</f>
        <v>0</v>
      </c>
      <c r="N2653">
        <f>IF('Support - Calculation Detail'!N2653="","",'Support - Calculation Detail'!N2653)</f>
        <v>0</v>
      </c>
      <c r="P2653">
        <f>IF('Support - Calculation Detail'!O2653="","",'Support - Calculation Detail'!O2653)</f>
        <v>250817</v>
      </c>
      <c r="Q2653" t="b">
        <v>1</v>
      </c>
      <c r="R2653" t="str">
        <f t="shared" si="205"/>
        <v>7420009</v>
      </c>
      <c r="S2653" t="str">
        <f t="shared" si="206"/>
        <v>7420009-TF</v>
      </c>
      <c r="T2653" t="str">
        <f t="shared" si="207"/>
        <v>7420009-TF</v>
      </c>
      <c r="U2653" t="str">
        <f t="shared" si="208"/>
        <v>2</v>
      </c>
      <c r="V2653" t="str">
        <f t="shared" si="209"/>
        <v>TF</v>
      </c>
    </row>
    <row r="2654" spans="1:22" x14ac:dyDescent="0.35">
      <c r="A2654" t="str">
        <f>IF('Support - Calculation Detail'!A2654="","",LEFT('Support - Calculation Detail'!A2654,7)&amp;"-"&amp;RIGHT('Support - Calculation Detail'!A2654,2))</f>
        <v>7420009-UT</v>
      </c>
      <c r="B2654" t="str">
        <f>IF('Support - Calculation Detail'!C2654="","",'Support - Calculation Detail'!C2654)</f>
        <v>74</v>
      </c>
      <c r="C2654" t="str">
        <f>IF('Support - Calculation Detail'!B2654="","",'Support - Calculation Detail'!B2654)</f>
        <v>N</v>
      </c>
      <c r="D2654">
        <f>IF('Support - Calculation Detail'!D2654="","",'Support - Calculation Detail'!D2654)</f>
        <v>184324</v>
      </c>
      <c r="E2654">
        <f>IF('Support - Calculation Detail'!E2654="","",'Support - Calculation Detail'!E2654)</f>
        <v>0</v>
      </c>
      <c r="G2654">
        <f>IF('Support - Calculation Detail'!F2654="","",'Support - Calculation Detail'!F2654)</f>
        <v>184324</v>
      </c>
      <c r="H2654">
        <f>IF('Support - Calculation Detail'!G2654="","",'Support - Calculation Detail'!G2654)</f>
        <v>1.04</v>
      </c>
      <c r="I2654">
        <f>IF('Support - Calculation Detail'!H2654="","",'Support - Calculation Detail'!H2654)</f>
        <v>191697</v>
      </c>
      <c r="J2654">
        <f>IF('Support - Calculation Detail'!I2654="","",'Support - Calculation Detail'!I2654)</f>
        <v>0</v>
      </c>
      <c r="K2654">
        <f>IF('Support - Calculation Detail'!K2654="","",'Support - Calculation Detail'!K2654)</f>
        <v>191697</v>
      </c>
      <c r="L2654">
        <f>IF('Support - Calculation Detail'!L2654="","",'Support - Calculation Detail'!L2654)</f>
        <v>0</v>
      </c>
      <c r="M2654">
        <f>IF('Support - Calculation Detail'!M2654="","",'Support - Calculation Detail'!M2654)</f>
        <v>0</v>
      </c>
      <c r="N2654">
        <f>IF('Support - Calculation Detail'!N2654="","",'Support - Calculation Detail'!N2654)</f>
        <v>0</v>
      </c>
      <c r="P2654">
        <f>IF('Support - Calculation Detail'!O2654="","",'Support - Calculation Detail'!O2654)</f>
        <v>191697</v>
      </c>
      <c r="Q2654" t="b">
        <v>1</v>
      </c>
      <c r="R2654" t="str">
        <f t="shared" si="205"/>
        <v>7420009</v>
      </c>
      <c r="S2654" t="str">
        <f t="shared" si="206"/>
        <v>7420009-UT</v>
      </c>
      <c r="T2654" t="str">
        <f t="shared" si="207"/>
        <v>7420009-UT</v>
      </c>
      <c r="U2654" t="str">
        <f t="shared" si="208"/>
        <v>2</v>
      </c>
      <c r="V2654" t="str">
        <f t="shared" si="209"/>
        <v>UT</v>
      </c>
    </row>
    <row r="2655" spans="1:22" x14ac:dyDescent="0.35">
      <c r="A2655" t="str">
        <f>IF('Support - Calculation Detail'!A2655="","",LEFT('Support - Calculation Detail'!A2655,7)&amp;"-"&amp;RIGHT('Support - Calculation Detail'!A2655,2))</f>
        <v>7450294-UT</v>
      </c>
      <c r="B2655" t="str">
        <f>IF('Support - Calculation Detail'!C2655="","",'Support - Calculation Detail'!C2655)</f>
        <v>74</v>
      </c>
      <c r="C2655" t="str">
        <f>IF('Support - Calculation Detail'!B2655="","",'Support - Calculation Detail'!B2655)</f>
        <v>N</v>
      </c>
      <c r="D2655">
        <f>IF('Support - Calculation Detail'!D2655="","",'Support - Calculation Detail'!D2655)</f>
        <v>1516563</v>
      </c>
      <c r="E2655">
        <f>IF('Support - Calculation Detail'!E2655="","",'Support - Calculation Detail'!E2655)</f>
        <v>0</v>
      </c>
      <c r="G2655">
        <f>IF('Support - Calculation Detail'!F2655="","",'Support - Calculation Detail'!F2655)</f>
        <v>1516563</v>
      </c>
      <c r="H2655">
        <f>IF('Support - Calculation Detail'!G2655="","",'Support - Calculation Detail'!G2655)</f>
        <v>1.04</v>
      </c>
      <c r="I2655">
        <f>IF('Support - Calculation Detail'!H2655="","",'Support - Calculation Detail'!H2655)</f>
        <v>1577226</v>
      </c>
      <c r="J2655">
        <f>IF('Support - Calculation Detail'!I2655="","",'Support - Calculation Detail'!I2655)</f>
        <v>0</v>
      </c>
      <c r="K2655">
        <f>IF('Support - Calculation Detail'!K2655="","",'Support - Calculation Detail'!K2655)</f>
        <v>1577226</v>
      </c>
      <c r="L2655">
        <f>IF('Support - Calculation Detail'!L2655="","",'Support - Calculation Detail'!L2655)</f>
        <v>0</v>
      </c>
      <c r="M2655">
        <f>IF('Support - Calculation Detail'!M2655="","",'Support - Calculation Detail'!M2655)</f>
        <v>0</v>
      </c>
      <c r="N2655">
        <f>IF('Support - Calculation Detail'!N2655="","",'Support - Calculation Detail'!N2655)</f>
        <v>0</v>
      </c>
      <c r="P2655">
        <f>IF('Support - Calculation Detail'!O2655="","",'Support - Calculation Detail'!O2655)</f>
        <v>1577226</v>
      </c>
      <c r="Q2655" t="b">
        <v>1</v>
      </c>
      <c r="R2655" t="str">
        <f t="shared" si="205"/>
        <v>7450294</v>
      </c>
      <c r="S2655" t="str">
        <f t="shared" si="206"/>
        <v>7450294-UT</v>
      </c>
      <c r="T2655" t="str">
        <f t="shared" si="207"/>
        <v>7450294-UT</v>
      </c>
      <c r="U2655" t="str">
        <f t="shared" si="208"/>
        <v>5</v>
      </c>
      <c r="V2655" t="str">
        <f t="shared" si="209"/>
        <v>UT</v>
      </c>
    </row>
    <row r="2656" spans="1:22" x14ac:dyDescent="0.35">
      <c r="A2656" t="str">
        <f>IF('Support - Calculation Detail'!A2656="","",LEFT('Support - Calculation Detail'!A2656,7)&amp;"-"&amp;RIGHT('Support - Calculation Detail'!A2656,2))</f>
        <v>7450301-UT</v>
      </c>
      <c r="B2656" t="str">
        <f>IF('Support - Calculation Detail'!C2656="","",'Support - Calculation Detail'!C2656)</f>
        <v>74</v>
      </c>
      <c r="C2656" t="str">
        <f>IF('Support - Calculation Detail'!B2656="","",'Support - Calculation Detail'!B2656)</f>
        <v>N</v>
      </c>
      <c r="D2656">
        <f>IF('Support - Calculation Detail'!D2656="","",'Support - Calculation Detail'!D2656)</f>
        <v>533707</v>
      </c>
      <c r="E2656">
        <f>IF('Support - Calculation Detail'!E2656="","",'Support - Calculation Detail'!E2656)</f>
        <v>0</v>
      </c>
      <c r="G2656">
        <f>IF('Support - Calculation Detail'!F2656="","",'Support - Calculation Detail'!F2656)</f>
        <v>533707</v>
      </c>
      <c r="H2656">
        <f>IF('Support - Calculation Detail'!G2656="","",'Support - Calculation Detail'!G2656)</f>
        <v>1.04</v>
      </c>
      <c r="I2656">
        <f>IF('Support - Calculation Detail'!H2656="","",'Support - Calculation Detail'!H2656)</f>
        <v>555055</v>
      </c>
      <c r="J2656">
        <f>IF('Support - Calculation Detail'!I2656="","",'Support - Calculation Detail'!I2656)</f>
        <v>0</v>
      </c>
      <c r="K2656">
        <f>IF('Support - Calculation Detail'!K2656="","",'Support - Calculation Detail'!K2656)</f>
        <v>555055</v>
      </c>
      <c r="L2656">
        <f>IF('Support - Calculation Detail'!L2656="","",'Support - Calculation Detail'!L2656)</f>
        <v>0</v>
      </c>
      <c r="M2656">
        <f>IF('Support - Calculation Detail'!M2656="","",'Support - Calculation Detail'!M2656)</f>
        <v>0</v>
      </c>
      <c r="N2656">
        <f>IF('Support - Calculation Detail'!N2656="","",'Support - Calculation Detail'!N2656)</f>
        <v>0</v>
      </c>
      <c r="P2656">
        <f>IF('Support - Calculation Detail'!O2656="","",'Support - Calculation Detail'!O2656)</f>
        <v>555055</v>
      </c>
      <c r="Q2656" t="b">
        <v>1</v>
      </c>
      <c r="R2656" t="str">
        <f t="shared" si="205"/>
        <v>7450301</v>
      </c>
      <c r="S2656" t="str">
        <f t="shared" si="206"/>
        <v>7450301-UT</v>
      </c>
      <c r="T2656" t="str">
        <f t="shared" si="207"/>
        <v>7450301-UT</v>
      </c>
      <c r="U2656" t="str">
        <f t="shared" si="208"/>
        <v>5</v>
      </c>
      <c r="V2656" t="str">
        <f t="shared" si="209"/>
        <v>UT</v>
      </c>
    </row>
    <row r="2657" spans="1:22" x14ac:dyDescent="0.35">
      <c r="A2657" t="str">
        <f>IF('Support - Calculation Detail'!A2657="","",LEFT('Support - Calculation Detail'!A2657,7)&amp;"-"&amp;RIGHT('Support - Calculation Detail'!A2657,2))</f>
        <v>7430458-UT</v>
      </c>
      <c r="B2657" t="str">
        <f>IF('Support - Calculation Detail'!C2657="","",'Support - Calculation Detail'!C2657)</f>
        <v>74</v>
      </c>
      <c r="C2657" t="str">
        <f>IF('Support - Calculation Detail'!B2657="","",'Support - Calculation Detail'!B2657)</f>
        <v>N</v>
      </c>
      <c r="D2657">
        <f>IF('Support - Calculation Detail'!D2657="","",'Support - Calculation Detail'!D2657)</f>
        <v>806242</v>
      </c>
      <c r="E2657">
        <f>IF('Support - Calculation Detail'!E2657="","",'Support - Calculation Detail'!E2657)</f>
        <v>0</v>
      </c>
      <c r="G2657">
        <f>IF('Support - Calculation Detail'!F2657="","",'Support - Calculation Detail'!F2657)</f>
        <v>806242</v>
      </c>
      <c r="H2657">
        <f>IF('Support - Calculation Detail'!G2657="","",'Support - Calculation Detail'!G2657)</f>
        <v>1.04</v>
      </c>
      <c r="I2657">
        <f>IF('Support - Calculation Detail'!H2657="","",'Support - Calculation Detail'!H2657)</f>
        <v>838492</v>
      </c>
      <c r="J2657">
        <f>IF('Support - Calculation Detail'!I2657="","",'Support - Calculation Detail'!I2657)</f>
        <v>0</v>
      </c>
      <c r="K2657">
        <f>IF('Support - Calculation Detail'!K2657="","",'Support - Calculation Detail'!K2657)</f>
        <v>838492</v>
      </c>
      <c r="L2657">
        <f>IF('Support - Calculation Detail'!L2657="","",'Support - Calculation Detail'!L2657)</f>
        <v>26755</v>
      </c>
      <c r="M2657">
        <f>IF('Support - Calculation Detail'!M2657="","",'Support - Calculation Detail'!M2657)</f>
        <v>0</v>
      </c>
      <c r="N2657">
        <f>IF('Support - Calculation Detail'!N2657="","",'Support - Calculation Detail'!N2657)</f>
        <v>0</v>
      </c>
      <c r="P2657">
        <f>IF('Support - Calculation Detail'!O2657="","",'Support - Calculation Detail'!O2657)</f>
        <v>865247</v>
      </c>
      <c r="Q2657" t="b">
        <v>1</v>
      </c>
      <c r="R2657" t="str">
        <f t="shared" si="205"/>
        <v>7430458</v>
      </c>
      <c r="S2657" t="str">
        <f t="shared" si="206"/>
        <v>7430458-UT</v>
      </c>
      <c r="T2657" t="str">
        <f t="shared" si="207"/>
        <v>7430458-UT</v>
      </c>
      <c r="U2657" t="str">
        <f t="shared" si="208"/>
        <v>3</v>
      </c>
      <c r="V2657" t="str">
        <f t="shared" si="209"/>
        <v>UT</v>
      </c>
    </row>
    <row r="2658" spans="1:22" x14ac:dyDescent="0.35">
      <c r="A2658" t="str">
        <f>IF('Support - Calculation Detail'!A2658="","",LEFT('Support - Calculation Detail'!A2658,7)&amp;"-"&amp;RIGHT('Support - Calculation Detail'!A2658,2))</f>
        <v>7430870-UT</v>
      </c>
      <c r="B2658" t="str">
        <f>IF('Support - Calculation Detail'!C2658="","",'Support - Calculation Detail'!C2658)</f>
        <v>74</v>
      </c>
      <c r="C2658" t="str">
        <f>IF('Support - Calculation Detail'!B2658="","",'Support - Calculation Detail'!B2658)</f>
        <v>N</v>
      </c>
      <c r="D2658">
        <f>IF('Support - Calculation Detail'!D2658="","",'Support - Calculation Detail'!D2658)</f>
        <v>72924</v>
      </c>
      <c r="E2658">
        <f>IF('Support - Calculation Detail'!E2658="","",'Support - Calculation Detail'!E2658)</f>
        <v>0</v>
      </c>
      <c r="G2658">
        <f>IF('Support - Calculation Detail'!F2658="","",'Support - Calculation Detail'!F2658)</f>
        <v>72924</v>
      </c>
      <c r="H2658">
        <f>IF('Support - Calculation Detail'!G2658="","",'Support - Calculation Detail'!G2658)</f>
        <v>1.04</v>
      </c>
      <c r="I2658">
        <f>IF('Support - Calculation Detail'!H2658="","",'Support - Calculation Detail'!H2658)</f>
        <v>75841</v>
      </c>
      <c r="J2658">
        <f>IF('Support - Calculation Detail'!I2658="","",'Support - Calculation Detail'!I2658)</f>
        <v>0</v>
      </c>
      <c r="K2658">
        <f>IF('Support - Calculation Detail'!K2658="","",'Support - Calculation Detail'!K2658)</f>
        <v>75841</v>
      </c>
      <c r="L2658">
        <f>IF('Support - Calculation Detail'!L2658="","",'Support - Calculation Detail'!L2658)</f>
        <v>0</v>
      </c>
      <c r="M2658">
        <f>IF('Support - Calculation Detail'!M2658="","",'Support - Calculation Detail'!M2658)</f>
        <v>0</v>
      </c>
      <c r="N2658">
        <f>IF('Support - Calculation Detail'!N2658="","",'Support - Calculation Detail'!N2658)</f>
        <v>0</v>
      </c>
      <c r="P2658">
        <f>IF('Support - Calculation Detail'!O2658="","",'Support - Calculation Detail'!O2658)</f>
        <v>75841</v>
      </c>
      <c r="Q2658" t="b">
        <v>1</v>
      </c>
      <c r="R2658" t="str">
        <f t="shared" si="205"/>
        <v>7430870</v>
      </c>
      <c r="S2658" t="str">
        <f t="shared" si="206"/>
        <v>7430870-UT</v>
      </c>
      <c r="T2658" t="str">
        <f t="shared" si="207"/>
        <v>7430870-UT</v>
      </c>
      <c r="U2658" t="str">
        <f t="shared" si="208"/>
        <v>3</v>
      </c>
      <c r="V2658" t="str">
        <f t="shared" si="209"/>
        <v>UT</v>
      </c>
    </row>
    <row r="2659" spans="1:22" x14ac:dyDescent="0.35">
      <c r="A2659" t="str">
        <f>IF('Support - Calculation Detail'!A2659="","",LEFT('Support - Calculation Detail'!A2659,7)&amp;"-"&amp;RIGHT('Support - Calculation Detail'!A2659,2))</f>
        <v>7430871-UT</v>
      </c>
      <c r="B2659" t="str">
        <f>IF('Support - Calculation Detail'!C2659="","",'Support - Calculation Detail'!C2659)</f>
        <v>74</v>
      </c>
      <c r="C2659" t="str">
        <f>IF('Support - Calculation Detail'!B2659="","",'Support - Calculation Detail'!B2659)</f>
        <v>N</v>
      </c>
      <c r="D2659">
        <f>IF('Support - Calculation Detail'!D2659="","",'Support - Calculation Detail'!D2659)</f>
        <v>442049</v>
      </c>
      <c r="E2659">
        <f>IF('Support - Calculation Detail'!E2659="","",'Support - Calculation Detail'!E2659)</f>
        <v>0</v>
      </c>
      <c r="G2659">
        <f>IF('Support - Calculation Detail'!F2659="","",'Support - Calculation Detail'!F2659)</f>
        <v>442049</v>
      </c>
      <c r="H2659">
        <f>IF('Support - Calculation Detail'!G2659="","",'Support - Calculation Detail'!G2659)</f>
        <v>1.04</v>
      </c>
      <c r="I2659">
        <f>IF('Support - Calculation Detail'!H2659="","",'Support - Calculation Detail'!H2659)</f>
        <v>459731</v>
      </c>
      <c r="J2659">
        <f>IF('Support - Calculation Detail'!I2659="","",'Support - Calculation Detail'!I2659)</f>
        <v>0</v>
      </c>
      <c r="K2659">
        <f>IF('Support - Calculation Detail'!K2659="","",'Support - Calculation Detail'!K2659)</f>
        <v>459731</v>
      </c>
      <c r="L2659">
        <f>IF('Support - Calculation Detail'!L2659="","",'Support - Calculation Detail'!L2659)</f>
        <v>37444</v>
      </c>
      <c r="M2659">
        <f>IF('Support - Calculation Detail'!M2659="","",'Support - Calculation Detail'!M2659)</f>
        <v>0</v>
      </c>
      <c r="N2659">
        <f>IF('Support - Calculation Detail'!N2659="","",'Support - Calculation Detail'!N2659)</f>
        <v>0</v>
      </c>
      <c r="P2659">
        <f>IF('Support - Calculation Detail'!O2659="","",'Support - Calculation Detail'!O2659)</f>
        <v>497175</v>
      </c>
      <c r="Q2659" t="b">
        <v>1</v>
      </c>
      <c r="R2659" t="str">
        <f t="shared" si="205"/>
        <v>7430871</v>
      </c>
      <c r="S2659" t="str">
        <f t="shared" si="206"/>
        <v>7430871-UT</v>
      </c>
      <c r="T2659" t="str">
        <f t="shared" si="207"/>
        <v>7430871-UT</v>
      </c>
      <c r="U2659" t="str">
        <f t="shared" si="208"/>
        <v>3</v>
      </c>
      <c r="V2659" t="str">
        <f t="shared" si="209"/>
        <v>UT</v>
      </c>
    </row>
    <row r="2660" spans="1:22" x14ac:dyDescent="0.35">
      <c r="A2660" t="str">
        <f>IF('Support - Calculation Detail'!A2660="","",LEFT('Support - Calculation Detail'!A2660,7)&amp;"-"&amp;RIGHT('Support - Calculation Detail'!A2660,2))</f>
        <v>7430872-UT</v>
      </c>
      <c r="B2660" t="str">
        <f>IF('Support - Calculation Detail'!C2660="","",'Support - Calculation Detail'!C2660)</f>
        <v>74</v>
      </c>
      <c r="C2660" t="str">
        <f>IF('Support - Calculation Detail'!B2660="","",'Support - Calculation Detail'!B2660)</f>
        <v>N</v>
      </c>
      <c r="D2660">
        <f>IF('Support - Calculation Detail'!D2660="","",'Support - Calculation Detail'!D2660)</f>
        <v>36400</v>
      </c>
      <c r="E2660">
        <f>IF('Support - Calculation Detail'!E2660="","",'Support - Calculation Detail'!E2660)</f>
        <v>0</v>
      </c>
      <c r="G2660">
        <f>IF('Support - Calculation Detail'!F2660="","",'Support - Calculation Detail'!F2660)</f>
        <v>36400</v>
      </c>
      <c r="H2660">
        <f>IF('Support - Calculation Detail'!G2660="","",'Support - Calculation Detail'!G2660)</f>
        <v>1.04</v>
      </c>
      <c r="I2660">
        <f>IF('Support - Calculation Detail'!H2660="","",'Support - Calculation Detail'!H2660)</f>
        <v>37856</v>
      </c>
      <c r="J2660">
        <f>IF('Support - Calculation Detail'!I2660="","",'Support - Calculation Detail'!I2660)</f>
        <v>0</v>
      </c>
      <c r="K2660">
        <f>IF('Support - Calculation Detail'!K2660="","",'Support - Calculation Detail'!K2660)</f>
        <v>37856</v>
      </c>
      <c r="L2660">
        <f>IF('Support - Calculation Detail'!L2660="","",'Support - Calculation Detail'!L2660)</f>
        <v>2310</v>
      </c>
      <c r="M2660">
        <f>IF('Support - Calculation Detail'!M2660="","",'Support - Calculation Detail'!M2660)</f>
        <v>0</v>
      </c>
      <c r="N2660">
        <f>IF('Support - Calculation Detail'!N2660="","",'Support - Calculation Detail'!N2660)</f>
        <v>0</v>
      </c>
      <c r="P2660">
        <f>IF('Support - Calculation Detail'!O2660="","",'Support - Calculation Detail'!O2660)</f>
        <v>40166</v>
      </c>
      <c r="Q2660" t="b">
        <v>1</v>
      </c>
      <c r="R2660" t="str">
        <f t="shared" si="205"/>
        <v>7430872</v>
      </c>
      <c r="S2660" t="str">
        <f t="shared" si="206"/>
        <v>7430872-UT</v>
      </c>
      <c r="T2660" t="str">
        <f t="shared" si="207"/>
        <v>7430872-UT</v>
      </c>
      <c r="U2660" t="str">
        <f t="shared" si="208"/>
        <v>3</v>
      </c>
      <c r="V2660" t="str">
        <f t="shared" si="209"/>
        <v>UT</v>
      </c>
    </row>
    <row r="2661" spans="1:22" x14ac:dyDescent="0.35">
      <c r="A2661" t="str">
        <f>IF('Support - Calculation Detail'!A2661="","",LEFT('Support - Calculation Detail'!A2661,7)&amp;"-"&amp;RIGHT('Support - Calculation Detail'!A2661,2))</f>
        <v>7430873-UT</v>
      </c>
      <c r="B2661" t="str">
        <f>IF('Support - Calculation Detail'!C2661="","",'Support - Calculation Detail'!C2661)</f>
        <v>74</v>
      </c>
      <c r="C2661" t="str">
        <f>IF('Support - Calculation Detail'!B2661="","",'Support - Calculation Detail'!B2661)</f>
        <v>N</v>
      </c>
      <c r="D2661">
        <f>IF('Support - Calculation Detail'!D2661="","",'Support - Calculation Detail'!D2661)</f>
        <v>128781</v>
      </c>
      <c r="E2661">
        <f>IF('Support - Calculation Detail'!E2661="","",'Support - Calculation Detail'!E2661)</f>
        <v>0</v>
      </c>
      <c r="G2661">
        <f>IF('Support - Calculation Detail'!F2661="","",'Support - Calculation Detail'!F2661)</f>
        <v>128781</v>
      </c>
      <c r="H2661">
        <f>IF('Support - Calculation Detail'!G2661="","",'Support - Calculation Detail'!G2661)</f>
        <v>1.04</v>
      </c>
      <c r="I2661">
        <f>IF('Support - Calculation Detail'!H2661="","",'Support - Calculation Detail'!H2661)</f>
        <v>133932</v>
      </c>
      <c r="J2661">
        <f>IF('Support - Calculation Detail'!I2661="","",'Support - Calculation Detail'!I2661)</f>
        <v>0</v>
      </c>
      <c r="K2661">
        <f>IF('Support - Calculation Detail'!K2661="","",'Support - Calculation Detail'!K2661)</f>
        <v>133932</v>
      </c>
      <c r="L2661">
        <f>IF('Support - Calculation Detail'!L2661="","",'Support - Calculation Detail'!L2661)</f>
        <v>0</v>
      </c>
      <c r="M2661">
        <f>IF('Support - Calculation Detail'!M2661="","",'Support - Calculation Detail'!M2661)</f>
        <v>0</v>
      </c>
      <c r="N2661">
        <f>IF('Support - Calculation Detail'!N2661="","",'Support - Calculation Detail'!N2661)</f>
        <v>0</v>
      </c>
      <c r="P2661">
        <f>IF('Support - Calculation Detail'!O2661="","",'Support - Calculation Detail'!O2661)</f>
        <v>133932</v>
      </c>
      <c r="Q2661" t="b">
        <v>1</v>
      </c>
      <c r="R2661" t="str">
        <f t="shared" si="205"/>
        <v>7430873</v>
      </c>
      <c r="S2661" t="str">
        <f t="shared" si="206"/>
        <v>7430873-UT</v>
      </c>
      <c r="T2661" t="str">
        <f t="shared" si="207"/>
        <v>7430873-UT</v>
      </c>
      <c r="U2661" t="str">
        <f t="shared" si="208"/>
        <v>3</v>
      </c>
      <c r="V2661" t="str">
        <f t="shared" si="209"/>
        <v>UT</v>
      </c>
    </row>
    <row r="2662" spans="1:22" x14ac:dyDescent="0.35">
      <c r="A2662" t="str">
        <f>IF('Support - Calculation Detail'!A2662="","",LEFT('Support - Calculation Detail'!A2662,7)&amp;"-"&amp;RIGHT('Support - Calculation Detail'!A2662,2))</f>
        <v>7430874-UT</v>
      </c>
      <c r="B2662" t="str">
        <f>IF('Support - Calculation Detail'!C2662="","",'Support - Calculation Detail'!C2662)</f>
        <v>74</v>
      </c>
      <c r="C2662" t="str">
        <f>IF('Support - Calculation Detail'!B2662="","",'Support - Calculation Detail'!B2662)</f>
        <v>N</v>
      </c>
      <c r="D2662">
        <f>IF('Support - Calculation Detail'!D2662="","",'Support - Calculation Detail'!D2662)</f>
        <v>947208</v>
      </c>
      <c r="E2662">
        <f>IF('Support - Calculation Detail'!E2662="","",'Support - Calculation Detail'!E2662)</f>
        <v>0</v>
      </c>
      <c r="G2662">
        <f>IF('Support - Calculation Detail'!F2662="","",'Support - Calculation Detail'!F2662)</f>
        <v>947208</v>
      </c>
      <c r="H2662">
        <f>IF('Support - Calculation Detail'!G2662="","",'Support - Calculation Detail'!G2662)</f>
        <v>1.04</v>
      </c>
      <c r="I2662">
        <f>IF('Support - Calculation Detail'!H2662="","",'Support - Calculation Detail'!H2662)</f>
        <v>985096</v>
      </c>
      <c r="J2662">
        <f>IF('Support - Calculation Detail'!I2662="","",'Support - Calculation Detail'!I2662)</f>
        <v>0</v>
      </c>
      <c r="K2662">
        <f>IF('Support - Calculation Detail'!K2662="","",'Support - Calculation Detail'!K2662)</f>
        <v>985096</v>
      </c>
      <c r="L2662">
        <f>IF('Support - Calculation Detail'!L2662="","",'Support - Calculation Detail'!L2662)</f>
        <v>124905</v>
      </c>
      <c r="M2662">
        <f>IF('Support - Calculation Detail'!M2662="","",'Support - Calculation Detail'!M2662)</f>
        <v>0</v>
      </c>
      <c r="N2662">
        <f>IF('Support - Calculation Detail'!N2662="","",'Support - Calculation Detail'!N2662)</f>
        <v>0</v>
      </c>
      <c r="P2662">
        <f>IF('Support - Calculation Detail'!O2662="","",'Support - Calculation Detail'!O2662)</f>
        <v>1110001</v>
      </c>
      <c r="Q2662" t="b">
        <v>1</v>
      </c>
      <c r="R2662" t="str">
        <f t="shared" si="205"/>
        <v>7430874</v>
      </c>
      <c r="S2662" t="str">
        <f t="shared" si="206"/>
        <v>7430874-UT</v>
      </c>
      <c r="T2662" t="str">
        <f t="shared" si="207"/>
        <v>7430874-UT</v>
      </c>
      <c r="U2662" t="str">
        <f t="shared" si="208"/>
        <v>3</v>
      </c>
      <c r="V2662" t="str">
        <f t="shared" si="209"/>
        <v>UT</v>
      </c>
    </row>
    <row r="2663" spans="1:22" x14ac:dyDescent="0.35">
      <c r="A2663" t="str">
        <f>IF('Support - Calculation Detail'!A2663="","",LEFT('Support - Calculation Detail'!A2663,7)&amp;"-"&amp;RIGHT('Support - Calculation Detail'!A2663,2))</f>
        <v>7460960-UT</v>
      </c>
      <c r="B2663" t="str">
        <f>IF('Support - Calculation Detail'!C2663="","",'Support - Calculation Detail'!C2663)</f>
        <v>74</v>
      </c>
      <c r="C2663" t="str">
        <f>IF('Support - Calculation Detail'!B2663="","",'Support - Calculation Detail'!B2663)</f>
        <v>N</v>
      </c>
      <c r="D2663">
        <f>IF('Support - Calculation Detail'!D2663="","",'Support - Calculation Detail'!D2663)</f>
        <v>161372</v>
      </c>
      <c r="E2663">
        <f>IF('Support - Calculation Detail'!E2663="","",'Support - Calculation Detail'!E2663)</f>
        <v>0</v>
      </c>
      <c r="G2663">
        <f>IF('Support - Calculation Detail'!F2663="","",'Support - Calculation Detail'!F2663)</f>
        <v>161372</v>
      </c>
      <c r="H2663">
        <f>IF('Support - Calculation Detail'!G2663="","",'Support - Calculation Detail'!G2663)</f>
        <v>1.04</v>
      </c>
      <c r="I2663">
        <f>IF('Support - Calculation Detail'!H2663="","",'Support - Calculation Detail'!H2663)</f>
        <v>167827</v>
      </c>
      <c r="J2663">
        <f>IF('Support - Calculation Detail'!I2663="","",'Support - Calculation Detail'!I2663)</f>
        <v>0</v>
      </c>
      <c r="K2663">
        <f>IF('Support - Calculation Detail'!K2663="","",'Support - Calculation Detail'!K2663)</f>
        <v>167827</v>
      </c>
      <c r="L2663">
        <f>IF('Support - Calculation Detail'!L2663="","",'Support - Calculation Detail'!L2663)</f>
        <v>0</v>
      </c>
      <c r="M2663">
        <f>IF('Support - Calculation Detail'!M2663="","",'Support - Calculation Detail'!M2663)</f>
        <v>0</v>
      </c>
      <c r="N2663">
        <f>IF('Support - Calculation Detail'!N2663="","",'Support - Calculation Detail'!N2663)</f>
        <v>0</v>
      </c>
      <c r="P2663">
        <f>IF('Support - Calculation Detail'!O2663="","",'Support - Calculation Detail'!O2663)</f>
        <v>167827</v>
      </c>
      <c r="Q2663" t="b">
        <v>1</v>
      </c>
      <c r="R2663" t="str">
        <f t="shared" si="205"/>
        <v>7460960</v>
      </c>
      <c r="S2663" t="str">
        <f t="shared" si="206"/>
        <v>7460960-UT</v>
      </c>
      <c r="T2663" t="str">
        <f t="shared" si="207"/>
        <v>7460960-UT</v>
      </c>
      <c r="U2663" t="str">
        <f t="shared" si="208"/>
        <v>6</v>
      </c>
      <c r="V2663" t="str">
        <f t="shared" si="209"/>
        <v>UT</v>
      </c>
    </row>
    <row r="2664" spans="1:22" x14ac:dyDescent="0.35">
      <c r="A2664" t="str">
        <f>IF('Support - Calculation Detail'!A2664="","",LEFT('Support - Calculation Detail'!A2664,7)&amp;"-"&amp;RIGHT('Support - Calculation Detail'!A2664,2))</f>
        <v>7430973-UT</v>
      </c>
      <c r="B2664" t="str">
        <f>IF('Support - Calculation Detail'!C2664="","",'Support - Calculation Detail'!C2664)</f>
        <v>74</v>
      </c>
      <c r="C2664" t="str">
        <f>IF('Support - Calculation Detail'!B2664="","",'Support - Calculation Detail'!B2664)</f>
        <v>N</v>
      </c>
      <c r="D2664">
        <f>IF('Support - Calculation Detail'!D2664="","",'Support - Calculation Detail'!D2664)</f>
        <v>100870</v>
      </c>
      <c r="E2664">
        <f>IF('Support - Calculation Detail'!E2664="","",'Support - Calculation Detail'!E2664)</f>
        <v>0</v>
      </c>
      <c r="G2664">
        <f>IF('Support - Calculation Detail'!F2664="","",'Support - Calculation Detail'!F2664)</f>
        <v>100870</v>
      </c>
      <c r="H2664">
        <f>IF('Support - Calculation Detail'!G2664="","",'Support - Calculation Detail'!G2664)</f>
        <v>1.04</v>
      </c>
      <c r="I2664">
        <f>IF('Support - Calculation Detail'!H2664="","",'Support - Calculation Detail'!H2664)</f>
        <v>104905</v>
      </c>
      <c r="J2664">
        <f>IF('Support - Calculation Detail'!I2664="","",'Support - Calculation Detail'!I2664)</f>
        <v>0</v>
      </c>
      <c r="K2664">
        <f>IF('Support - Calculation Detail'!K2664="","",'Support - Calculation Detail'!K2664)</f>
        <v>104905</v>
      </c>
      <c r="L2664">
        <f>IF('Support - Calculation Detail'!L2664="","",'Support - Calculation Detail'!L2664)</f>
        <v>5460</v>
      </c>
      <c r="M2664">
        <f>IF('Support - Calculation Detail'!M2664="","",'Support - Calculation Detail'!M2664)</f>
        <v>0</v>
      </c>
      <c r="N2664">
        <f>IF('Support - Calculation Detail'!N2664="","",'Support - Calculation Detail'!N2664)</f>
        <v>0</v>
      </c>
      <c r="P2664">
        <f>IF('Support - Calculation Detail'!O2664="","",'Support - Calculation Detail'!O2664)</f>
        <v>110365</v>
      </c>
      <c r="Q2664" t="b">
        <v>1</v>
      </c>
      <c r="R2664" t="str">
        <f t="shared" si="205"/>
        <v>7430973</v>
      </c>
      <c r="S2664" t="str">
        <f t="shared" si="206"/>
        <v>7430973-UT</v>
      </c>
      <c r="T2664" t="str">
        <f t="shared" si="207"/>
        <v>7430973-UT</v>
      </c>
      <c r="U2664" t="str">
        <f t="shared" si="208"/>
        <v>3</v>
      </c>
      <c r="V2664" t="str">
        <f t="shared" si="209"/>
        <v>UT</v>
      </c>
    </row>
    <row r="2665" spans="1:22" x14ac:dyDescent="0.35">
      <c r="A2665" t="str">
        <f>IF('Support - Calculation Detail'!A2665="","",LEFT('Support - Calculation Detail'!A2665,7)&amp;"-"&amp;RIGHT('Support - Calculation Detail'!A2665,2))</f>
        <v>7461068-UT</v>
      </c>
      <c r="B2665" t="str">
        <f>IF('Support - Calculation Detail'!C2665="","",'Support - Calculation Detail'!C2665)</f>
        <v>74</v>
      </c>
      <c r="C2665" t="str">
        <f>IF('Support - Calculation Detail'!B2665="","",'Support - Calculation Detail'!B2665)</f>
        <v>N</v>
      </c>
      <c r="D2665">
        <f>IF('Support - Calculation Detail'!D2665="","",'Support - Calculation Detail'!D2665)</f>
        <v>538858</v>
      </c>
      <c r="E2665">
        <f>IF('Support - Calculation Detail'!E2665="","",'Support - Calculation Detail'!E2665)</f>
        <v>0</v>
      </c>
      <c r="G2665">
        <f>IF('Support - Calculation Detail'!F2665="","",'Support - Calculation Detail'!F2665)</f>
        <v>538858</v>
      </c>
      <c r="H2665">
        <f>IF('Support - Calculation Detail'!G2665="","",'Support - Calculation Detail'!G2665)</f>
        <v>1.04</v>
      </c>
      <c r="I2665">
        <f>IF('Support - Calculation Detail'!H2665="","",'Support - Calculation Detail'!H2665)</f>
        <v>560412</v>
      </c>
      <c r="J2665">
        <f>IF('Support - Calculation Detail'!I2665="","",'Support - Calculation Detail'!I2665)</f>
        <v>0</v>
      </c>
      <c r="K2665">
        <f>IF('Support - Calculation Detail'!K2665="","",'Support - Calculation Detail'!K2665)</f>
        <v>560412</v>
      </c>
      <c r="L2665">
        <f>IF('Support - Calculation Detail'!L2665="","",'Support - Calculation Detail'!L2665)</f>
        <v>0</v>
      </c>
      <c r="M2665">
        <f>IF('Support - Calculation Detail'!M2665="","",'Support - Calculation Detail'!M2665)</f>
        <v>0</v>
      </c>
      <c r="N2665">
        <f>IF('Support - Calculation Detail'!N2665="","",'Support - Calculation Detail'!N2665)</f>
        <v>0</v>
      </c>
      <c r="P2665">
        <f>IF('Support - Calculation Detail'!O2665="","",'Support - Calculation Detail'!O2665)</f>
        <v>560412</v>
      </c>
      <c r="Q2665" t="b">
        <v>1</v>
      </c>
      <c r="R2665" t="str">
        <f t="shared" si="205"/>
        <v>7461068</v>
      </c>
      <c r="S2665" t="str">
        <f t="shared" si="206"/>
        <v>7461068-UT</v>
      </c>
      <c r="T2665" t="str">
        <f t="shared" si="207"/>
        <v>7461068-UT</v>
      </c>
      <c r="U2665" t="str">
        <f t="shared" si="208"/>
        <v>6</v>
      </c>
      <c r="V2665" t="str">
        <f t="shared" si="209"/>
        <v>UT</v>
      </c>
    </row>
    <row r="2666" spans="1:22" x14ac:dyDescent="0.35">
      <c r="A2666" t="str">
        <f>IF('Support - Calculation Detail'!A2666="","",LEFT('Support - Calculation Detail'!A2666,7)&amp;"-"&amp;RIGHT('Support - Calculation Detail'!A2666,2))</f>
        <v>7447385-SO</v>
      </c>
      <c r="B2666" t="str">
        <f>IF('Support - Calculation Detail'!C2666="","",'Support - Calculation Detail'!C2666)</f>
        <v>74</v>
      </c>
      <c r="C2666" t="str">
        <f>IF('Support - Calculation Detail'!B2666="","",'Support - Calculation Detail'!B2666)</f>
        <v>N</v>
      </c>
      <c r="D2666">
        <f>IF('Support - Calculation Detail'!D2666="","",'Support - Calculation Detail'!D2666)</f>
        <v>6152345</v>
      </c>
      <c r="E2666">
        <f>IF('Support - Calculation Detail'!E2666="","",'Support - Calculation Detail'!E2666)</f>
        <v>0</v>
      </c>
      <c r="G2666">
        <f>IF('Support - Calculation Detail'!F2666="","",'Support - Calculation Detail'!F2666)</f>
        <v>6152345</v>
      </c>
      <c r="H2666">
        <f>IF('Support - Calculation Detail'!G2666="","",'Support - Calculation Detail'!G2666)</f>
        <v>1.04</v>
      </c>
      <c r="I2666">
        <f>IF('Support - Calculation Detail'!H2666="","",'Support - Calculation Detail'!H2666)</f>
        <v>6398439</v>
      </c>
      <c r="J2666">
        <f>IF('Support - Calculation Detail'!I2666="","",'Support - Calculation Detail'!I2666)</f>
        <v>0</v>
      </c>
      <c r="K2666">
        <f>IF('Support - Calculation Detail'!K2666="","",'Support - Calculation Detail'!K2666)</f>
        <v>6398439</v>
      </c>
      <c r="L2666">
        <f>IF('Support - Calculation Detail'!L2666="","",'Support - Calculation Detail'!L2666)</f>
        <v>0</v>
      </c>
      <c r="M2666">
        <f>IF('Support - Calculation Detail'!M2666="","",'Support - Calculation Detail'!M2666)</f>
        <v>0</v>
      </c>
      <c r="N2666">
        <f>IF('Support - Calculation Detail'!N2666="","",'Support - Calculation Detail'!N2666)</f>
        <v>0</v>
      </c>
      <c r="P2666">
        <f>IF('Support - Calculation Detail'!O2666="","",'Support - Calculation Detail'!O2666)</f>
        <v>6398439</v>
      </c>
      <c r="Q2666" t="b">
        <v>1</v>
      </c>
      <c r="R2666" t="str">
        <f t="shared" si="205"/>
        <v>7447385</v>
      </c>
      <c r="S2666" t="str">
        <f t="shared" si="206"/>
        <v>7447385-SO</v>
      </c>
      <c r="T2666" t="str">
        <f t="shared" si="207"/>
        <v>7447385-SO</v>
      </c>
      <c r="U2666" t="str">
        <f t="shared" si="208"/>
        <v>4</v>
      </c>
      <c r="V2666" t="str">
        <f t="shared" si="209"/>
        <v>SO</v>
      </c>
    </row>
    <row r="2667" spans="1:22" x14ac:dyDescent="0.35">
      <c r="A2667" t="str">
        <f>IF('Support - Calculation Detail'!A2667="","",LEFT('Support - Calculation Detail'!A2667,7)&amp;"-"&amp;RIGHT('Support - Calculation Detail'!A2667,2))</f>
        <v>7447445-SO</v>
      </c>
      <c r="B2667" t="str">
        <f>IF('Support - Calculation Detail'!C2667="","",'Support - Calculation Detail'!C2667)</f>
        <v>74</v>
      </c>
      <c r="C2667" t="str">
        <f>IF('Support - Calculation Detail'!B2667="","",'Support - Calculation Detail'!B2667)</f>
        <v>N</v>
      </c>
      <c r="D2667">
        <f>IF('Support - Calculation Detail'!D2667="","",'Support - Calculation Detail'!D2667)</f>
        <v>4580468</v>
      </c>
      <c r="E2667">
        <f>IF('Support - Calculation Detail'!E2667="","",'Support - Calculation Detail'!E2667)</f>
        <v>0</v>
      </c>
      <c r="G2667">
        <f>IF('Support - Calculation Detail'!F2667="","",'Support - Calculation Detail'!F2667)</f>
        <v>4580468</v>
      </c>
      <c r="H2667">
        <f>IF('Support - Calculation Detail'!G2667="","",'Support - Calculation Detail'!G2667)</f>
        <v>1.04</v>
      </c>
      <c r="I2667">
        <f>IF('Support - Calculation Detail'!H2667="","",'Support - Calculation Detail'!H2667)</f>
        <v>4763687</v>
      </c>
      <c r="J2667">
        <f>IF('Support - Calculation Detail'!I2667="","",'Support - Calculation Detail'!I2667)</f>
        <v>0</v>
      </c>
      <c r="K2667">
        <f>IF('Support - Calculation Detail'!K2667="","",'Support - Calculation Detail'!K2667)</f>
        <v>4763687</v>
      </c>
      <c r="L2667">
        <f>IF('Support - Calculation Detail'!L2667="","",'Support - Calculation Detail'!L2667)</f>
        <v>0</v>
      </c>
      <c r="M2667">
        <f>IF('Support - Calculation Detail'!M2667="","",'Support - Calculation Detail'!M2667)</f>
        <v>0</v>
      </c>
      <c r="N2667">
        <f>IF('Support - Calculation Detail'!N2667="","",'Support - Calculation Detail'!N2667)</f>
        <v>0</v>
      </c>
      <c r="P2667">
        <f>IF('Support - Calculation Detail'!O2667="","",'Support - Calculation Detail'!O2667)</f>
        <v>4763687</v>
      </c>
      <c r="Q2667" t="b">
        <v>1</v>
      </c>
      <c r="R2667" t="str">
        <f t="shared" si="205"/>
        <v>7447445</v>
      </c>
      <c r="S2667" t="str">
        <f t="shared" si="206"/>
        <v>7447445-SO</v>
      </c>
      <c r="T2667" t="str">
        <f t="shared" si="207"/>
        <v>7447445-SO</v>
      </c>
      <c r="U2667" t="str">
        <f t="shared" si="208"/>
        <v>4</v>
      </c>
      <c r="V2667" t="str">
        <f t="shared" si="209"/>
        <v>SO</v>
      </c>
    </row>
    <row r="2668" spans="1:22" x14ac:dyDescent="0.35">
      <c r="A2668" t="str">
        <f>IF('Support - Calculation Detail'!A2668="","",LEFT('Support - Calculation Detail'!A2668,7)&amp;"-"&amp;RIGHT('Support - Calculation Detail'!A2668,2))</f>
        <v>7510000-UT</v>
      </c>
      <c r="B2668" t="str">
        <f>IF('Support - Calculation Detail'!C2668="","",'Support - Calculation Detail'!C2668)</f>
        <v>75</v>
      </c>
      <c r="C2668" t="str">
        <f>IF('Support - Calculation Detail'!B2668="","",'Support - Calculation Detail'!B2668)</f>
        <v>N</v>
      </c>
      <c r="D2668">
        <f>IF('Support - Calculation Detail'!D2668="","",'Support - Calculation Detail'!D2668)</f>
        <v>5697374</v>
      </c>
      <c r="E2668">
        <f>IF('Support - Calculation Detail'!E2668="","",'Support - Calculation Detail'!E2668)</f>
        <v>0</v>
      </c>
      <c r="G2668">
        <f>IF('Support - Calculation Detail'!F2668="","",'Support - Calculation Detail'!F2668)</f>
        <v>5697374</v>
      </c>
      <c r="H2668">
        <f>IF('Support - Calculation Detail'!G2668="","",'Support - Calculation Detail'!G2668)</f>
        <v>1.04</v>
      </c>
      <c r="I2668">
        <f>IF('Support - Calculation Detail'!H2668="","",'Support - Calculation Detail'!H2668)</f>
        <v>5925269</v>
      </c>
      <c r="J2668">
        <f>IF('Support - Calculation Detail'!I2668="","",'Support - Calculation Detail'!I2668)</f>
        <v>0</v>
      </c>
      <c r="K2668">
        <f>IF('Support - Calculation Detail'!K2668="","",'Support - Calculation Detail'!K2668)</f>
        <v>5925269</v>
      </c>
      <c r="L2668">
        <f>IF('Support - Calculation Detail'!L2668="","",'Support - Calculation Detail'!L2668)</f>
        <v>456248</v>
      </c>
      <c r="M2668">
        <f>IF('Support - Calculation Detail'!M2668="","",'Support - Calculation Detail'!M2668)</f>
        <v>168987</v>
      </c>
      <c r="N2668">
        <f>IF('Support - Calculation Detail'!N2668="","",'Support - Calculation Detail'!N2668)</f>
        <v>487257.71913066047</v>
      </c>
      <c r="P2668">
        <f>IF('Support - Calculation Detail'!O2668="","",'Support - Calculation Detail'!O2668)</f>
        <v>7037761.7191306604</v>
      </c>
      <c r="Q2668" t="b">
        <v>1</v>
      </c>
      <c r="R2668" t="str">
        <f t="shared" si="205"/>
        <v>7510000</v>
      </c>
      <c r="S2668" t="str">
        <f t="shared" si="206"/>
        <v>7510000-UT</v>
      </c>
      <c r="T2668" t="str">
        <f t="shared" si="207"/>
        <v>7510000-UT</v>
      </c>
      <c r="U2668" t="str">
        <f t="shared" si="208"/>
        <v>1</v>
      </c>
      <c r="V2668" t="str">
        <f t="shared" si="209"/>
        <v>UT</v>
      </c>
    </row>
    <row r="2669" spans="1:22" x14ac:dyDescent="0.35">
      <c r="A2669" t="str">
        <f>IF('Support - Calculation Detail'!A2669="","",LEFT('Support - Calculation Detail'!A2669,7)&amp;"-"&amp;RIGHT('Support - Calculation Detail'!A2669,2))</f>
        <v>7520001-UT</v>
      </c>
      <c r="B2669" t="str">
        <f>IF('Support - Calculation Detail'!C2669="","",'Support - Calculation Detail'!C2669)</f>
        <v>75</v>
      </c>
      <c r="C2669" t="str">
        <f>IF('Support - Calculation Detail'!B2669="","",'Support - Calculation Detail'!B2669)</f>
        <v>N</v>
      </c>
      <c r="D2669">
        <f>IF('Support - Calculation Detail'!D2669="","",'Support - Calculation Detail'!D2669)</f>
        <v>97968</v>
      </c>
      <c r="E2669">
        <f>IF('Support - Calculation Detail'!E2669="","",'Support - Calculation Detail'!E2669)</f>
        <v>0</v>
      </c>
      <c r="G2669">
        <f>IF('Support - Calculation Detail'!F2669="","",'Support - Calculation Detail'!F2669)</f>
        <v>97968</v>
      </c>
      <c r="H2669">
        <f>IF('Support - Calculation Detail'!G2669="","",'Support - Calculation Detail'!G2669)</f>
        <v>1.04</v>
      </c>
      <c r="I2669">
        <f>IF('Support - Calculation Detail'!H2669="","",'Support - Calculation Detail'!H2669)</f>
        <v>101887</v>
      </c>
      <c r="J2669">
        <f>IF('Support - Calculation Detail'!I2669="","",'Support - Calculation Detail'!I2669)</f>
        <v>0</v>
      </c>
      <c r="K2669">
        <f>IF('Support - Calculation Detail'!K2669="","",'Support - Calculation Detail'!K2669)</f>
        <v>101887</v>
      </c>
      <c r="L2669">
        <f>IF('Support - Calculation Detail'!L2669="","",'Support - Calculation Detail'!L2669)</f>
        <v>0</v>
      </c>
      <c r="M2669">
        <f>IF('Support - Calculation Detail'!M2669="","",'Support - Calculation Detail'!M2669)</f>
        <v>0</v>
      </c>
      <c r="N2669">
        <f>IF('Support - Calculation Detail'!N2669="","",'Support - Calculation Detail'!N2669)</f>
        <v>0</v>
      </c>
      <c r="P2669">
        <f>IF('Support - Calculation Detail'!O2669="","",'Support - Calculation Detail'!O2669)</f>
        <v>101887</v>
      </c>
      <c r="Q2669" t="b">
        <v>1</v>
      </c>
      <c r="R2669" t="str">
        <f t="shared" si="205"/>
        <v>7520001</v>
      </c>
      <c r="S2669" t="str">
        <f t="shared" si="206"/>
        <v>7520001-UT</v>
      </c>
      <c r="T2669" t="str">
        <f t="shared" si="207"/>
        <v>7520001-UT</v>
      </c>
      <c r="U2669" t="str">
        <f t="shared" si="208"/>
        <v>2</v>
      </c>
      <c r="V2669" t="str">
        <f t="shared" si="209"/>
        <v>UT</v>
      </c>
    </row>
    <row r="2670" spans="1:22" x14ac:dyDescent="0.35">
      <c r="A2670" t="str">
        <f>IF('Support - Calculation Detail'!A2670="","",LEFT('Support - Calculation Detail'!A2670,7)&amp;"-"&amp;RIGHT('Support - Calculation Detail'!A2670,2))</f>
        <v>7520001-TF</v>
      </c>
      <c r="B2670" t="str">
        <f>IF('Support - Calculation Detail'!C2670="","",'Support - Calculation Detail'!C2670)</f>
        <v>75</v>
      </c>
      <c r="C2670" t="str">
        <f>IF('Support - Calculation Detail'!B2670="","",'Support - Calculation Detail'!B2670)</f>
        <v>N</v>
      </c>
      <c r="D2670">
        <f>IF('Support - Calculation Detail'!D2670="","",'Support - Calculation Detail'!D2670)</f>
        <v>371081</v>
      </c>
      <c r="E2670">
        <f>IF('Support - Calculation Detail'!E2670="","",'Support - Calculation Detail'!E2670)</f>
        <v>0</v>
      </c>
      <c r="G2670">
        <f>IF('Support - Calculation Detail'!F2670="","",'Support - Calculation Detail'!F2670)</f>
        <v>371081</v>
      </c>
      <c r="H2670">
        <f>IF('Support - Calculation Detail'!G2670="","",'Support - Calculation Detail'!G2670)</f>
        <v>1.04</v>
      </c>
      <c r="I2670">
        <f>IF('Support - Calculation Detail'!H2670="","",'Support - Calculation Detail'!H2670)</f>
        <v>385924</v>
      </c>
      <c r="J2670">
        <f>IF('Support - Calculation Detail'!I2670="","",'Support - Calculation Detail'!I2670)</f>
        <v>0</v>
      </c>
      <c r="K2670">
        <f>IF('Support - Calculation Detail'!K2670="","",'Support - Calculation Detail'!K2670)</f>
        <v>385924</v>
      </c>
      <c r="L2670">
        <f>IF('Support - Calculation Detail'!L2670="","",'Support - Calculation Detail'!L2670)</f>
        <v>0</v>
      </c>
      <c r="M2670">
        <f>IF('Support - Calculation Detail'!M2670="","",'Support - Calculation Detail'!M2670)</f>
        <v>0</v>
      </c>
      <c r="N2670">
        <f>IF('Support - Calculation Detail'!N2670="","",'Support - Calculation Detail'!N2670)</f>
        <v>0</v>
      </c>
      <c r="P2670">
        <f>IF('Support - Calculation Detail'!O2670="","",'Support - Calculation Detail'!O2670)</f>
        <v>385924</v>
      </c>
      <c r="Q2670" t="b">
        <v>1</v>
      </c>
      <c r="R2670" t="str">
        <f t="shared" si="205"/>
        <v>7520001</v>
      </c>
      <c r="S2670" t="str">
        <f t="shared" si="206"/>
        <v>7520001-TF</v>
      </c>
      <c r="T2670" t="str">
        <f t="shared" si="207"/>
        <v>7520001-TF</v>
      </c>
      <c r="U2670" t="str">
        <f t="shared" si="208"/>
        <v>2</v>
      </c>
      <c r="V2670" t="str">
        <f t="shared" si="209"/>
        <v>TF</v>
      </c>
    </row>
    <row r="2671" spans="1:22" x14ac:dyDescent="0.35">
      <c r="A2671" t="str">
        <f>IF('Support - Calculation Detail'!A2671="","",LEFT('Support - Calculation Detail'!A2671,7)&amp;"-"&amp;RIGHT('Support - Calculation Detail'!A2671,2))</f>
        <v>7520002-TF</v>
      </c>
      <c r="B2671" t="str">
        <f>IF('Support - Calculation Detail'!C2671="","",'Support - Calculation Detail'!C2671)</f>
        <v>75</v>
      </c>
      <c r="C2671" t="str">
        <f>IF('Support - Calculation Detail'!B2671="","",'Support - Calculation Detail'!B2671)</f>
        <v>N</v>
      </c>
      <c r="D2671">
        <f>IF('Support - Calculation Detail'!D2671="","",'Support - Calculation Detail'!D2671)</f>
        <v>54412</v>
      </c>
      <c r="E2671">
        <f>IF('Support - Calculation Detail'!E2671="","",'Support - Calculation Detail'!E2671)</f>
        <v>0</v>
      </c>
      <c r="G2671">
        <f>IF('Support - Calculation Detail'!F2671="","",'Support - Calculation Detail'!F2671)</f>
        <v>54412</v>
      </c>
      <c r="H2671">
        <f>IF('Support - Calculation Detail'!G2671="","",'Support - Calculation Detail'!G2671)</f>
        <v>1.04</v>
      </c>
      <c r="I2671">
        <f>IF('Support - Calculation Detail'!H2671="","",'Support - Calculation Detail'!H2671)</f>
        <v>56588</v>
      </c>
      <c r="J2671">
        <f>IF('Support - Calculation Detail'!I2671="","",'Support - Calculation Detail'!I2671)</f>
        <v>0</v>
      </c>
      <c r="K2671">
        <f>IF('Support - Calculation Detail'!K2671="","",'Support - Calculation Detail'!K2671)</f>
        <v>56588</v>
      </c>
      <c r="L2671">
        <f>IF('Support - Calculation Detail'!L2671="","",'Support - Calculation Detail'!L2671)</f>
        <v>0</v>
      </c>
      <c r="M2671">
        <f>IF('Support - Calculation Detail'!M2671="","",'Support - Calculation Detail'!M2671)</f>
        <v>0</v>
      </c>
      <c r="N2671">
        <f>IF('Support - Calculation Detail'!N2671="","",'Support - Calculation Detail'!N2671)</f>
        <v>0</v>
      </c>
      <c r="P2671">
        <f>IF('Support - Calculation Detail'!O2671="","",'Support - Calculation Detail'!O2671)</f>
        <v>56588</v>
      </c>
      <c r="Q2671" t="b">
        <v>1</v>
      </c>
      <c r="R2671" t="str">
        <f t="shared" si="205"/>
        <v>7520002</v>
      </c>
      <c r="S2671" t="str">
        <f t="shared" si="206"/>
        <v>7520002-TF</v>
      </c>
      <c r="T2671" t="str">
        <f t="shared" si="207"/>
        <v>7520002-TF</v>
      </c>
      <c r="U2671" t="str">
        <f t="shared" si="208"/>
        <v>2</v>
      </c>
      <c r="V2671" t="str">
        <f t="shared" si="209"/>
        <v>TF</v>
      </c>
    </row>
    <row r="2672" spans="1:22" x14ac:dyDescent="0.35">
      <c r="A2672" t="str">
        <f>IF('Support - Calculation Detail'!A2672="","",LEFT('Support - Calculation Detail'!A2672,7)&amp;"-"&amp;RIGHT('Support - Calculation Detail'!A2672,2))</f>
        <v>7520002-UT</v>
      </c>
      <c r="B2672" t="str">
        <f>IF('Support - Calculation Detail'!C2672="","",'Support - Calculation Detail'!C2672)</f>
        <v>75</v>
      </c>
      <c r="C2672" t="str">
        <f>IF('Support - Calculation Detail'!B2672="","",'Support - Calculation Detail'!B2672)</f>
        <v>N</v>
      </c>
      <c r="D2672">
        <f>IF('Support - Calculation Detail'!D2672="","",'Support - Calculation Detail'!D2672)</f>
        <v>22917</v>
      </c>
      <c r="E2672">
        <f>IF('Support - Calculation Detail'!E2672="","",'Support - Calculation Detail'!E2672)</f>
        <v>0</v>
      </c>
      <c r="G2672">
        <f>IF('Support - Calculation Detail'!F2672="","",'Support - Calculation Detail'!F2672)</f>
        <v>22917</v>
      </c>
      <c r="H2672">
        <f>IF('Support - Calculation Detail'!G2672="","",'Support - Calculation Detail'!G2672)</f>
        <v>1.04</v>
      </c>
      <c r="I2672">
        <f>IF('Support - Calculation Detail'!H2672="","",'Support - Calculation Detail'!H2672)</f>
        <v>23834</v>
      </c>
      <c r="J2672">
        <f>IF('Support - Calculation Detail'!I2672="","",'Support - Calculation Detail'!I2672)</f>
        <v>0</v>
      </c>
      <c r="K2672">
        <f>IF('Support - Calculation Detail'!K2672="","",'Support - Calculation Detail'!K2672)</f>
        <v>23834</v>
      </c>
      <c r="L2672">
        <f>IF('Support - Calculation Detail'!L2672="","",'Support - Calculation Detail'!L2672)</f>
        <v>0</v>
      </c>
      <c r="M2672">
        <f>IF('Support - Calculation Detail'!M2672="","",'Support - Calculation Detail'!M2672)</f>
        <v>0</v>
      </c>
      <c r="N2672">
        <f>IF('Support - Calculation Detail'!N2672="","",'Support - Calculation Detail'!N2672)</f>
        <v>0</v>
      </c>
      <c r="P2672">
        <f>IF('Support - Calculation Detail'!O2672="","",'Support - Calculation Detail'!O2672)</f>
        <v>23834</v>
      </c>
      <c r="Q2672" t="b">
        <v>1</v>
      </c>
      <c r="R2672" t="str">
        <f t="shared" si="205"/>
        <v>7520002</v>
      </c>
      <c r="S2672" t="str">
        <f t="shared" si="206"/>
        <v>7520002-UT</v>
      </c>
      <c r="T2672" t="str">
        <f t="shared" si="207"/>
        <v>7520002-UT</v>
      </c>
      <c r="U2672" t="str">
        <f t="shared" si="208"/>
        <v>2</v>
      </c>
      <c r="V2672" t="str">
        <f t="shared" si="209"/>
        <v>UT</v>
      </c>
    </row>
    <row r="2673" spans="1:22" x14ac:dyDescent="0.35">
      <c r="A2673" t="str">
        <f>IF('Support - Calculation Detail'!A2673="","",LEFT('Support - Calculation Detail'!A2673,7)&amp;"-"&amp;RIGHT('Support - Calculation Detail'!A2673,2))</f>
        <v>7520003-UT</v>
      </c>
      <c r="B2673" t="str">
        <f>IF('Support - Calculation Detail'!C2673="","",'Support - Calculation Detail'!C2673)</f>
        <v>75</v>
      </c>
      <c r="C2673" t="str">
        <f>IF('Support - Calculation Detail'!B2673="","",'Support - Calculation Detail'!B2673)</f>
        <v>N</v>
      </c>
      <c r="D2673">
        <f>IF('Support - Calculation Detail'!D2673="","",'Support - Calculation Detail'!D2673)</f>
        <v>19256</v>
      </c>
      <c r="E2673">
        <f>IF('Support - Calculation Detail'!E2673="","",'Support - Calculation Detail'!E2673)</f>
        <v>0</v>
      </c>
      <c r="G2673">
        <f>IF('Support - Calculation Detail'!F2673="","",'Support - Calculation Detail'!F2673)</f>
        <v>19256</v>
      </c>
      <c r="H2673">
        <f>IF('Support - Calculation Detail'!G2673="","",'Support - Calculation Detail'!G2673)</f>
        <v>1.04</v>
      </c>
      <c r="I2673">
        <f>IF('Support - Calculation Detail'!H2673="","",'Support - Calculation Detail'!H2673)</f>
        <v>20026</v>
      </c>
      <c r="J2673">
        <f>IF('Support - Calculation Detail'!I2673="","",'Support - Calculation Detail'!I2673)</f>
        <v>0</v>
      </c>
      <c r="K2673">
        <f>IF('Support - Calculation Detail'!K2673="","",'Support - Calculation Detail'!K2673)</f>
        <v>20026</v>
      </c>
      <c r="L2673">
        <f>IF('Support - Calculation Detail'!L2673="","",'Support - Calculation Detail'!L2673)</f>
        <v>0</v>
      </c>
      <c r="M2673">
        <f>IF('Support - Calculation Detail'!M2673="","",'Support - Calculation Detail'!M2673)</f>
        <v>0</v>
      </c>
      <c r="N2673">
        <f>IF('Support - Calculation Detail'!N2673="","",'Support - Calculation Detail'!N2673)</f>
        <v>0</v>
      </c>
      <c r="P2673">
        <f>IF('Support - Calculation Detail'!O2673="","",'Support - Calculation Detail'!O2673)</f>
        <v>20026</v>
      </c>
      <c r="Q2673" t="b">
        <v>1</v>
      </c>
      <c r="R2673" t="str">
        <f t="shared" si="205"/>
        <v>7520003</v>
      </c>
      <c r="S2673" t="str">
        <f t="shared" si="206"/>
        <v>7520003-UT</v>
      </c>
      <c r="T2673" t="str">
        <f t="shared" si="207"/>
        <v>7520003-UT</v>
      </c>
      <c r="U2673" t="str">
        <f t="shared" si="208"/>
        <v>2</v>
      </c>
      <c r="V2673" t="str">
        <f t="shared" si="209"/>
        <v>UT</v>
      </c>
    </row>
    <row r="2674" spans="1:22" x14ac:dyDescent="0.35">
      <c r="A2674" t="str">
        <f>IF('Support - Calculation Detail'!A2674="","",LEFT('Support - Calculation Detail'!A2674,7)&amp;"-"&amp;RIGHT('Support - Calculation Detail'!A2674,2))</f>
        <v>7520004-UT</v>
      </c>
      <c r="B2674" t="str">
        <f>IF('Support - Calculation Detail'!C2674="","",'Support - Calculation Detail'!C2674)</f>
        <v>75</v>
      </c>
      <c r="C2674" t="str">
        <f>IF('Support - Calculation Detail'!B2674="","",'Support - Calculation Detail'!B2674)</f>
        <v>N</v>
      </c>
      <c r="D2674">
        <f>IF('Support - Calculation Detail'!D2674="","",'Support - Calculation Detail'!D2674)</f>
        <v>13289</v>
      </c>
      <c r="E2674">
        <f>IF('Support - Calculation Detail'!E2674="","",'Support - Calculation Detail'!E2674)</f>
        <v>0</v>
      </c>
      <c r="G2674">
        <f>IF('Support - Calculation Detail'!F2674="","",'Support - Calculation Detail'!F2674)</f>
        <v>13289</v>
      </c>
      <c r="H2674">
        <f>IF('Support - Calculation Detail'!G2674="","",'Support - Calculation Detail'!G2674)</f>
        <v>1.04</v>
      </c>
      <c r="I2674">
        <f>IF('Support - Calculation Detail'!H2674="","",'Support - Calculation Detail'!H2674)</f>
        <v>13821</v>
      </c>
      <c r="J2674">
        <f>IF('Support - Calculation Detail'!I2674="","",'Support - Calculation Detail'!I2674)</f>
        <v>0</v>
      </c>
      <c r="K2674">
        <f>IF('Support - Calculation Detail'!K2674="","",'Support - Calculation Detail'!K2674)</f>
        <v>13821</v>
      </c>
      <c r="L2674">
        <f>IF('Support - Calculation Detail'!L2674="","",'Support - Calculation Detail'!L2674)</f>
        <v>0</v>
      </c>
      <c r="M2674">
        <f>IF('Support - Calculation Detail'!M2674="","",'Support - Calculation Detail'!M2674)</f>
        <v>0</v>
      </c>
      <c r="N2674">
        <f>IF('Support - Calculation Detail'!N2674="","",'Support - Calculation Detail'!N2674)</f>
        <v>0</v>
      </c>
      <c r="P2674">
        <f>IF('Support - Calculation Detail'!O2674="","",'Support - Calculation Detail'!O2674)</f>
        <v>13821</v>
      </c>
      <c r="Q2674" t="b">
        <v>1</v>
      </c>
      <c r="R2674" t="str">
        <f t="shared" si="205"/>
        <v>7520004</v>
      </c>
      <c r="S2674" t="str">
        <f t="shared" si="206"/>
        <v>7520004-UT</v>
      </c>
      <c r="T2674" t="str">
        <f t="shared" si="207"/>
        <v>7520004-UT</v>
      </c>
      <c r="U2674" t="str">
        <f t="shared" si="208"/>
        <v>2</v>
      </c>
      <c r="V2674" t="str">
        <f t="shared" si="209"/>
        <v>UT</v>
      </c>
    </row>
    <row r="2675" spans="1:22" x14ac:dyDescent="0.35">
      <c r="A2675" t="str">
        <f>IF('Support - Calculation Detail'!A2675="","",LEFT('Support - Calculation Detail'!A2675,7)&amp;"-"&amp;RIGHT('Support - Calculation Detail'!A2675,2))</f>
        <v>7520004-TF</v>
      </c>
      <c r="B2675" t="str">
        <f>IF('Support - Calculation Detail'!C2675="","",'Support - Calculation Detail'!C2675)</f>
        <v>75</v>
      </c>
      <c r="C2675" t="str">
        <f>IF('Support - Calculation Detail'!B2675="","",'Support - Calculation Detail'!B2675)</f>
        <v>N</v>
      </c>
      <c r="D2675">
        <f>IF('Support - Calculation Detail'!D2675="","",'Support - Calculation Detail'!D2675)</f>
        <v>15112</v>
      </c>
      <c r="E2675">
        <f>IF('Support - Calculation Detail'!E2675="","",'Support - Calculation Detail'!E2675)</f>
        <v>0</v>
      </c>
      <c r="G2675">
        <f>IF('Support - Calculation Detail'!F2675="","",'Support - Calculation Detail'!F2675)</f>
        <v>15112</v>
      </c>
      <c r="H2675">
        <f>IF('Support - Calculation Detail'!G2675="","",'Support - Calculation Detail'!G2675)</f>
        <v>1.04</v>
      </c>
      <c r="I2675">
        <f>IF('Support - Calculation Detail'!H2675="","",'Support - Calculation Detail'!H2675)</f>
        <v>15716</v>
      </c>
      <c r="J2675">
        <f>IF('Support - Calculation Detail'!I2675="","",'Support - Calculation Detail'!I2675)</f>
        <v>0</v>
      </c>
      <c r="K2675">
        <f>IF('Support - Calculation Detail'!K2675="","",'Support - Calculation Detail'!K2675)</f>
        <v>15716</v>
      </c>
      <c r="L2675">
        <f>IF('Support - Calculation Detail'!L2675="","",'Support - Calculation Detail'!L2675)</f>
        <v>0</v>
      </c>
      <c r="M2675">
        <f>IF('Support - Calculation Detail'!M2675="","",'Support - Calculation Detail'!M2675)</f>
        <v>0</v>
      </c>
      <c r="N2675">
        <f>IF('Support - Calculation Detail'!N2675="","",'Support - Calculation Detail'!N2675)</f>
        <v>0</v>
      </c>
      <c r="P2675">
        <f>IF('Support - Calculation Detail'!O2675="","",'Support - Calculation Detail'!O2675)</f>
        <v>15716</v>
      </c>
      <c r="Q2675" t="b">
        <v>1</v>
      </c>
      <c r="R2675" t="str">
        <f t="shared" si="205"/>
        <v>7520004</v>
      </c>
      <c r="S2675" t="str">
        <f t="shared" si="206"/>
        <v>7520004-TF</v>
      </c>
      <c r="T2675" t="str">
        <f t="shared" si="207"/>
        <v>7520004-TF</v>
      </c>
      <c r="U2675" t="str">
        <f t="shared" si="208"/>
        <v>2</v>
      </c>
      <c r="V2675" t="str">
        <f t="shared" si="209"/>
        <v>TF</v>
      </c>
    </row>
    <row r="2676" spans="1:22" x14ac:dyDescent="0.35">
      <c r="A2676" t="str">
        <f>IF('Support - Calculation Detail'!A2676="","",LEFT('Support - Calculation Detail'!A2676,7)&amp;"-"&amp;RIGHT('Support - Calculation Detail'!A2676,2))</f>
        <v>7520005-TF</v>
      </c>
      <c r="B2676" t="str">
        <f>IF('Support - Calculation Detail'!C2676="","",'Support - Calculation Detail'!C2676)</f>
        <v>75</v>
      </c>
      <c r="C2676" t="str">
        <f>IF('Support - Calculation Detail'!B2676="","",'Support - Calculation Detail'!B2676)</f>
        <v>N</v>
      </c>
      <c r="D2676">
        <f>IF('Support - Calculation Detail'!D2676="","",'Support - Calculation Detail'!D2676)</f>
        <v>83448</v>
      </c>
      <c r="E2676">
        <f>IF('Support - Calculation Detail'!E2676="","",'Support - Calculation Detail'!E2676)</f>
        <v>0</v>
      </c>
      <c r="G2676">
        <f>IF('Support - Calculation Detail'!F2676="","",'Support - Calculation Detail'!F2676)</f>
        <v>83448</v>
      </c>
      <c r="H2676">
        <f>IF('Support - Calculation Detail'!G2676="","",'Support - Calculation Detail'!G2676)</f>
        <v>1.04</v>
      </c>
      <c r="I2676">
        <f>IF('Support - Calculation Detail'!H2676="","",'Support - Calculation Detail'!H2676)</f>
        <v>86786</v>
      </c>
      <c r="J2676">
        <f>IF('Support - Calculation Detail'!I2676="","",'Support - Calculation Detail'!I2676)</f>
        <v>0</v>
      </c>
      <c r="K2676">
        <f>IF('Support - Calculation Detail'!K2676="","",'Support - Calculation Detail'!K2676)</f>
        <v>86786</v>
      </c>
      <c r="L2676">
        <f>IF('Support - Calculation Detail'!L2676="","",'Support - Calculation Detail'!L2676)</f>
        <v>0</v>
      </c>
      <c r="M2676">
        <f>IF('Support - Calculation Detail'!M2676="","",'Support - Calculation Detail'!M2676)</f>
        <v>0</v>
      </c>
      <c r="N2676">
        <f>IF('Support - Calculation Detail'!N2676="","",'Support - Calculation Detail'!N2676)</f>
        <v>0</v>
      </c>
      <c r="P2676">
        <f>IF('Support - Calculation Detail'!O2676="","",'Support - Calculation Detail'!O2676)</f>
        <v>86786</v>
      </c>
      <c r="Q2676" t="b">
        <v>1</v>
      </c>
      <c r="R2676" t="str">
        <f t="shared" si="205"/>
        <v>7520005</v>
      </c>
      <c r="S2676" t="str">
        <f t="shared" si="206"/>
        <v>7520005-TF</v>
      </c>
      <c r="T2676" t="str">
        <f t="shared" si="207"/>
        <v>7520005-TF</v>
      </c>
      <c r="U2676" t="str">
        <f t="shared" si="208"/>
        <v>2</v>
      </c>
      <c r="V2676" t="str">
        <f t="shared" si="209"/>
        <v>TF</v>
      </c>
    </row>
    <row r="2677" spans="1:22" x14ac:dyDescent="0.35">
      <c r="A2677" t="str">
        <f>IF('Support - Calculation Detail'!A2677="","",LEFT('Support - Calculation Detail'!A2677,7)&amp;"-"&amp;RIGHT('Support - Calculation Detail'!A2677,2))</f>
        <v>7520005-UT</v>
      </c>
      <c r="B2677" t="str">
        <f>IF('Support - Calculation Detail'!C2677="","",'Support - Calculation Detail'!C2677)</f>
        <v>75</v>
      </c>
      <c r="C2677" t="str">
        <f>IF('Support - Calculation Detail'!B2677="","",'Support - Calculation Detail'!B2677)</f>
        <v>N</v>
      </c>
      <c r="D2677">
        <f>IF('Support - Calculation Detail'!D2677="","",'Support - Calculation Detail'!D2677)</f>
        <v>43437</v>
      </c>
      <c r="E2677">
        <f>IF('Support - Calculation Detail'!E2677="","",'Support - Calculation Detail'!E2677)</f>
        <v>0</v>
      </c>
      <c r="G2677">
        <f>IF('Support - Calculation Detail'!F2677="","",'Support - Calculation Detail'!F2677)</f>
        <v>43437</v>
      </c>
      <c r="H2677">
        <f>IF('Support - Calculation Detail'!G2677="","",'Support - Calculation Detail'!G2677)</f>
        <v>1.04</v>
      </c>
      <c r="I2677">
        <f>IF('Support - Calculation Detail'!H2677="","",'Support - Calculation Detail'!H2677)</f>
        <v>45174</v>
      </c>
      <c r="J2677">
        <f>IF('Support - Calculation Detail'!I2677="","",'Support - Calculation Detail'!I2677)</f>
        <v>0</v>
      </c>
      <c r="K2677">
        <f>IF('Support - Calculation Detail'!K2677="","",'Support - Calculation Detail'!K2677)</f>
        <v>45174</v>
      </c>
      <c r="L2677">
        <f>IF('Support - Calculation Detail'!L2677="","",'Support - Calculation Detail'!L2677)</f>
        <v>0</v>
      </c>
      <c r="M2677">
        <f>IF('Support - Calculation Detail'!M2677="","",'Support - Calculation Detail'!M2677)</f>
        <v>0</v>
      </c>
      <c r="N2677">
        <f>IF('Support - Calculation Detail'!N2677="","",'Support - Calculation Detail'!N2677)</f>
        <v>0</v>
      </c>
      <c r="P2677">
        <f>IF('Support - Calculation Detail'!O2677="","",'Support - Calculation Detail'!O2677)</f>
        <v>45174</v>
      </c>
      <c r="Q2677" t="b">
        <v>1</v>
      </c>
      <c r="R2677" t="str">
        <f t="shared" si="205"/>
        <v>7520005</v>
      </c>
      <c r="S2677" t="str">
        <f t="shared" si="206"/>
        <v>7520005-UT</v>
      </c>
      <c r="T2677" t="str">
        <f t="shared" si="207"/>
        <v>7520005-UT</v>
      </c>
      <c r="U2677" t="str">
        <f t="shared" si="208"/>
        <v>2</v>
      </c>
      <c r="V2677" t="str">
        <f t="shared" si="209"/>
        <v>UT</v>
      </c>
    </row>
    <row r="2678" spans="1:22" x14ac:dyDescent="0.35">
      <c r="A2678" t="str">
        <f>IF('Support - Calculation Detail'!A2678="","",LEFT('Support - Calculation Detail'!A2678,7)&amp;"-"&amp;RIGHT('Support - Calculation Detail'!A2678,2))</f>
        <v>7520006-UT</v>
      </c>
      <c r="B2678" t="str">
        <f>IF('Support - Calculation Detail'!C2678="","",'Support - Calculation Detail'!C2678)</f>
        <v>75</v>
      </c>
      <c r="C2678" t="str">
        <f>IF('Support - Calculation Detail'!B2678="","",'Support - Calculation Detail'!B2678)</f>
        <v>N</v>
      </c>
      <c r="D2678">
        <f>IF('Support - Calculation Detail'!D2678="","",'Support - Calculation Detail'!D2678)</f>
        <v>51033</v>
      </c>
      <c r="E2678">
        <f>IF('Support - Calculation Detail'!E2678="","",'Support - Calculation Detail'!E2678)</f>
        <v>0</v>
      </c>
      <c r="G2678">
        <f>IF('Support - Calculation Detail'!F2678="","",'Support - Calculation Detail'!F2678)</f>
        <v>51033</v>
      </c>
      <c r="H2678">
        <f>IF('Support - Calculation Detail'!G2678="","",'Support - Calculation Detail'!G2678)</f>
        <v>1.04</v>
      </c>
      <c r="I2678">
        <f>IF('Support - Calculation Detail'!H2678="","",'Support - Calculation Detail'!H2678)</f>
        <v>53074</v>
      </c>
      <c r="J2678">
        <f>IF('Support - Calculation Detail'!I2678="","",'Support - Calculation Detail'!I2678)</f>
        <v>0</v>
      </c>
      <c r="K2678">
        <f>IF('Support - Calculation Detail'!K2678="","",'Support - Calculation Detail'!K2678)</f>
        <v>53074</v>
      </c>
      <c r="L2678">
        <f>IF('Support - Calculation Detail'!L2678="","",'Support - Calculation Detail'!L2678)</f>
        <v>0</v>
      </c>
      <c r="M2678">
        <f>IF('Support - Calculation Detail'!M2678="","",'Support - Calculation Detail'!M2678)</f>
        <v>0</v>
      </c>
      <c r="N2678">
        <f>IF('Support - Calculation Detail'!N2678="","",'Support - Calculation Detail'!N2678)</f>
        <v>0</v>
      </c>
      <c r="P2678">
        <f>IF('Support - Calculation Detail'!O2678="","",'Support - Calculation Detail'!O2678)</f>
        <v>53074</v>
      </c>
      <c r="Q2678" t="b">
        <v>1</v>
      </c>
      <c r="R2678" t="str">
        <f t="shared" si="205"/>
        <v>7520006</v>
      </c>
      <c r="S2678" t="str">
        <f t="shared" si="206"/>
        <v>7520006-UT</v>
      </c>
      <c r="T2678" t="str">
        <f t="shared" si="207"/>
        <v>7520006-UT</v>
      </c>
      <c r="U2678" t="str">
        <f t="shared" si="208"/>
        <v>2</v>
      </c>
      <c r="V2678" t="str">
        <f t="shared" si="209"/>
        <v>UT</v>
      </c>
    </row>
    <row r="2679" spans="1:22" x14ac:dyDescent="0.35">
      <c r="A2679" t="str">
        <f>IF('Support - Calculation Detail'!A2679="","",LEFT('Support - Calculation Detail'!A2679,7)&amp;"-"&amp;RIGHT('Support - Calculation Detail'!A2679,2))</f>
        <v>7520006-TF</v>
      </c>
      <c r="B2679" t="str">
        <f>IF('Support - Calculation Detail'!C2679="","",'Support - Calculation Detail'!C2679)</f>
        <v>75</v>
      </c>
      <c r="C2679" t="str">
        <f>IF('Support - Calculation Detail'!B2679="","",'Support - Calculation Detail'!B2679)</f>
        <v>N</v>
      </c>
      <c r="D2679">
        <f>IF('Support - Calculation Detail'!D2679="","",'Support - Calculation Detail'!D2679)</f>
        <v>97968</v>
      </c>
      <c r="E2679">
        <f>IF('Support - Calculation Detail'!E2679="","",'Support - Calculation Detail'!E2679)</f>
        <v>0</v>
      </c>
      <c r="G2679">
        <f>IF('Support - Calculation Detail'!F2679="","",'Support - Calculation Detail'!F2679)</f>
        <v>97968</v>
      </c>
      <c r="H2679">
        <f>IF('Support - Calculation Detail'!G2679="","",'Support - Calculation Detail'!G2679)</f>
        <v>1.04</v>
      </c>
      <c r="I2679">
        <f>IF('Support - Calculation Detail'!H2679="","",'Support - Calculation Detail'!H2679)</f>
        <v>101887</v>
      </c>
      <c r="J2679">
        <f>IF('Support - Calculation Detail'!I2679="","",'Support - Calculation Detail'!I2679)</f>
        <v>0</v>
      </c>
      <c r="K2679">
        <f>IF('Support - Calculation Detail'!K2679="","",'Support - Calculation Detail'!K2679)</f>
        <v>101887</v>
      </c>
      <c r="L2679">
        <f>IF('Support - Calculation Detail'!L2679="","",'Support - Calculation Detail'!L2679)</f>
        <v>0</v>
      </c>
      <c r="M2679">
        <f>IF('Support - Calculation Detail'!M2679="","",'Support - Calculation Detail'!M2679)</f>
        <v>0</v>
      </c>
      <c r="N2679">
        <f>IF('Support - Calculation Detail'!N2679="","",'Support - Calculation Detail'!N2679)</f>
        <v>0</v>
      </c>
      <c r="P2679">
        <f>IF('Support - Calculation Detail'!O2679="","",'Support - Calculation Detail'!O2679)</f>
        <v>101887</v>
      </c>
      <c r="Q2679" t="b">
        <v>1</v>
      </c>
      <c r="R2679" t="str">
        <f t="shared" si="205"/>
        <v>7520006</v>
      </c>
      <c r="S2679" t="str">
        <f t="shared" si="206"/>
        <v>7520006-TF</v>
      </c>
      <c r="T2679" t="str">
        <f t="shared" si="207"/>
        <v>7520006-TF</v>
      </c>
      <c r="U2679" t="str">
        <f t="shared" si="208"/>
        <v>2</v>
      </c>
      <c r="V2679" t="str">
        <f t="shared" si="209"/>
        <v>TF</v>
      </c>
    </row>
    <row r="2680" spans="1:22" x14ac:dyDescent="0.35">
      <c r="A2680" t="str">
        <f>IF('Support - Calculation Detail'!A2680="","",LEFT('Support - Calculation Detail'!A2680,7)&amp;"-"&amp;RIGHT('Support - Calculation Detail'!A2680,2))</f>
        <v>7520007-TF</v>
      </c>
      <c r="B2680" t="str">
        <f>IF('Support - Calculation Detail'!C2680="","",'Support - Calculation Detail'!C2680)</f>
        <v>75</v>
      </c>
      <c r="C2680" t="str">
        <f>IF('Support - Calculation Detail'!B2680="","",'Support - Calculation Detail'!B2680)</f>
        <v>N</v>
      </c>
      <c r="D2680">
        <f>IF('Support - Calculation Detail'!D2680="","",'Support - Calculation Detail'!D2680)</f>
        <v>107268</v>
      </c>
      <c r="E2680">
        <f>IF('Support - Calculation Detail'!E2680="","",'Support - Calculation Detail'!E2680)</f>
        <v>0</v>
      </c>
      <c r="G2680">
        <f>IF('Support - Calculation Detail'!F2680="","",'Support - Calculation Detail'!F2680)</f>
        <v>107268</v>
      </c>
      <c r="H2680">
        <f>IF('Support - Calculation Detail'!G2680="","",'Support - Calculation Detail'!G2680)</f>
        <v>1.04</v>
      </c>
      <c r="I2680">
        <f>IF('Support - Calculation Detail'!H2680="","",'Support - Calculation Detail'!H2680)</f>
        <v>111559</v>
      </c>
      <c r="J2680">
        <f>IF('Support - Calculation Detail'!I2680="","",'Support - Calculation Detail'!I2680)</f>
        <v>0</v>
      </c>
      <c r="K2680">
        <f>IF('Support - Calculation Detail'!K2680="","",'Support - Calculation Detail'!K2680)</f>
        <v>111559</v>
      </c>
      <c r="L2680">
        <f>IF('Support - Calculation Detail'!L2680="","",'Support - Calculation Detail'!L2680)</f>
        <v>0</v>
      </c>
      <c r="M2680">
        <f>IF('Support - Calculation Detail'!M2680="","",'Support - Calculation Detail'!M2680)</f>
        <v>0</v>
      </c>
      <c r="N2680">
        <f>IF('Support - Calculation Detail'!N2680="","",'Support - Calculation Detail'!N2680)</f>
        <v>0</v>
      </c>
      <c r="P2680">
        <f>IF('Support - Calculation Detail'!O2680="","",'Support - Calculation Detail'!O2680)</f>
        <v>111559</v>
      </c>
      <c r="Q2680" t="b">
        <v>1</v>
      </c>
      <c r="R2680" t="str">
        <f t="shared" si="205"/>
        <v>7520007</v>
      </c>
      <c r="S2680" t="str">
        <f t="shared" si="206"/>
        <v>7520007-TF</v>
      </c>
      <c r="T2680" t="str">
        <f t="shared" si="207"/>
        <v>7520007-TF</v>
      </c>
      <c r="U2680" t="str">
        <f t="shared" si="208"/>
        <v>2</v>
      </c>
      <c r="V2680" t="str">
        <f t="shared" si="209"/>
        <v>TF</v>
      </c>
    </row>
    <row r="2681" spans="1:22" x14ac:dyDescent="0.35">
      <c r="A2681" t="str">
        <f>IF('Support - Calculation Detail'!A2681="","",LEFT('Support - Calculation Detail'!A2681,7)&amp;"-"&amp;RIGHT('Support - Calculation Detail'!A2681,2))</f>
        <v>7520007-UT</v>
      </c>
      <c r="B2681" t="str">
        <f>IF('Support - Calculation Detail'!C2681="","",'Support - Calculation Detail'!C2681)</f>
        <v>75</v>
      </c>
      <c r="C2681" t="str">
        <f>IF('Support - Calculation Detail'!B2681="","",'Support - Calculation Detail'!B2681)</f>
        <v>N</v>
      </c>
      <c r="D2681">
        <f>IF('Support - Calculation Detail'!D2681="","",'Support - Calculation Detail'!D2681)</f>
        <v>46341</v>
      </c>
      <c r="E2681">
        <f>IF('Support - Calculation Detail'!E2681="","",'Support - Calculation Detail'!E2681)</f>
        <v>0</v>
      </c>
      <c r="G2681">
        <f>IF('Support - Calculation Detail'!F2681="","",'Support - Calculation Detail'!F2681)</f>
        <v>46341</v>
      </c>
      <c r="H2681">
        <f>IF('Support - Calculation Detail'!G2681="","",'Support - Calculation Detail'!G2681)</f>
        <v>1.04</v>
      </c>
      <c r="I2681">
        <f>IF('Support - Calculation Detail'!H2681="","",'Support - Calculation Detail'!H2681)</f>
        <v>48195</v>
      </c>
      <c r="J2681">
        <f>IF('Support - Calculation Detail'!I2681="","",'Support - Calculation Detail'!I2681)</f>
        <v>0</v>
      </c>
      <c r="K2681">
        <f>IF('Support - Calculation Detail'!K2681="","",'Support - Calculation Detail'!K2681)</f>
        <v>48195</v>
      </c>
      <c r="L2681">
        <f>IF('Support - Calculation Detail'!L2681="","",'Support - Calculation Detail'!L2681)</f>
        <v>0</v>
      </c>
      <c r="M2681">
        <f>IF('Support - Calculation Detail'!M2681="","",'Support - Calculation Detail'!M2681)</f>
        <v>0</v>
      </c>
      <c r="N2681">
        <f>IF('Support - Calculation Detail'!N2681="","",'Support - Calculation Detail'!N2681)</f>
        <v>0</v>
      </c>
      <c r="P2681">
        <f>IF('Support - Calculation Detail'!O2681="","",'Support - Calculation Detail'!O2681)</f>
        <v>48195</v>
      </c>
      <c r="Q2681" t="b">
        <v>1</v>
      </c>
      <c r="R2681" t="str">
        <f t="shared" si="205"/>
        <v>7520007</v>
      </c>
      <c r="S2681" t="str">
        <f t="shared" si="206"/>
        <v>7520007-UT</v>
      </c>
      <c r="T2681" t="str">
        <f t="shared" si="207"/>
        <v>7520007-UT</v>
      </c>
      <c r="U2681" t="str">
        <f t="shared" si="208"/>
        <v>2</v>
      </c>
      <c r="V2681" t="str">
        <f t="shared" si="209"/>
        <v>UT</v>
      </c>
    </row>
    <row r="2682" spans="1:22" x14ac:dyDescent="0.35">
      <c r="A2682" t="str">
        <f>IF('Support - Calculation Detail'!A2682="","",LEFT('Support - Calculation Detail'!A2682,7)&amp;"-"&amp;RIGHT('Support - Calculation Detail'!A2682,2))</f>
        <v>7520008-UT</v>
      </c>
      <c r="B2682" t="str">
        <f>IF('Support - Calculation Detail'!C2682="","",'Support - Calculation Detail'!C2682)</f>
        <v>75</v>
      </c>
      <c r="C2682" t="str">
        <f>IF('Support - Calculation Detail'!B2682="","",'Support - Calculation Detail'!B2682)</f>
        <v>N</v>
      </c>
      <c r="D2682">
        <f>IF('Support - Calculation Detail'!D2682="","",'Support - Calculation Detail'!D2682)</f>
        <v>40138</v>
      </c>
      <c r="E2682">
        <f>IF('Support - Calculation Detail'!E2682="","",'Support - Calculation Detail'!E2682)</f>
        <v>0</v>
      </c>
      <c r="G2682">
        <f>IF('Support - Calculation Detail'!F2682="","",'Support - Calculation Detail'!F2682)</f>
        <v>40138</v>
      </c>
      <c r="H2682">
        <f>IF('Support - Calculation Detail'!G2682="","",'Support - Calculation Detail'!G2682)</f>
        <v>1.04</v>
      </c>
      <c r="I2682">
        <f>IF('Support - Calculation Detail'!H2682="","",'Support - Calculation Detail'!H2682)</f>
        <v>41744</v>
      </c>
      <c r="J2682">
        <f>IF('Support - Calculation Detail'!I2682="","",'Support - Calculation Detail'!I2682)</f>
        <v>0</v>
      </c>
      <c r="K2682">
        <f>IF('Support - Calculation Detail'!K2682="","",'Support - Calculation Detail'!K2682)</f>
        <v>41744</v>
      </c>
      <c r="L2682">
        <f>IF('Support - Calculation Detail'!L2682="","",'Support - Calculation Detail'!L2682)</f>
        <v>0</v>
      </c>
      <c r="M2682">
        <f>IF('Support - Calculation Detail'!M2682="","",'Support - Calculation Detail'!M2682)</f>
        <v>0</v>
      </c>
      <c r="N2682">
        <f>IF('Support - Calculation Detail'!N2682="","",'Support - Calculation Detail'!N2682)</f>
        <v>0</v>
      </c>
      <c r="P2682">
        <f>IF('Support - Calculation Detail'!O2682="","",'Support - Calculation Detail'!O2682)</f>
        <v>41744</v>
      </c>
      <c r="Q2682" t="b">
        <v>1</v>
      </c>
      <c r="R2682" t="str">
        <f t="shared" si="205"/>
        <v>7520008</v>
      </c>
      <c r="S2682" t="str">
        <f t="shared" si="206"/>
        <v>7520008-UT</v>
      </c>
      <c r="T2682" t="str">
        <f t="shared" si="207"/>
        <v>7520008-UT</v>
      </c>
      <c r="U2682" t="str">
        <f t="shared" si="208"/>
        <v>2</v>
      </c>
      <c r="V2682" t="str">
        <f t="shared" si="209"/>
        <v>UT</v>
      </c>
    </row>
    <row r="2683" spans="1:22" x14ac:dyDescent="0.35">
      <c r="A2683" t="str">
        <f>IF('Support - Calculation Detail'!A2683="","",LEFT('Support - Calculation Detail'!A2683,7)&amp;"-"&amp;RIGHT('Support - Calculation Detail'!A2683,2))</f>
        <v>7520008-TF</v>
      </c>
      <c r="B2683" t="str">
        <f>IF('Support - Calculation Detail'!C2683="","",'Support - Calculation Detail'!C2683)</f>
        <v>75</v>
      </c>
      <c r="C2683" t="str">
        <f>IF('Support - Calculation Detail'!B2683="","",'Support - Calculation Detail'!B2683)</f>
        <v>N</v>
      </c>
      <c r="D2683">
        <f>IF('Support - Calculation Detail'!D2683="","",'Support - Calculation Detail'!D2683)</f>
        <v>82705</v>
      </c>
      <c r="E2683">
        <f>IF('Support - Calculation Detail'!E2683="","",'Support - Calculation Detail'!E2683)</f>
        <v>0</v>
      </c>
      <c r="G2683">
        <f>IF('Support - Calculation Detail'!F2683="","",'Support - Calculation Detail'!F2683)</f>
        <v>82705</v>
      </c>
      <c r="H2683">
        <f>IF('Support - Calculation Detail'!G2683="","",'Support - Calculation Detail'!G2683)</f>
        <v>1.04</v>
      </c>
      <c r="I2683">
        <f>IF('Support - Calculation Detail'!H2683="","",'Support - Calculation Detail'!H2683)</f>
        <v>86013</v>
      </c>
      <c r="J2683">
        <f>IF('Support - Calculation Detail'!I2683="","",'Support - Calculation Detail'!I2683)</f>
        <v>0</v>
      </c>
      <c r="K2683">
        <f>IF('Support - Calculation Detail'!K2683="","",'Support - Calculation Detail'!K2683)</f>
        <v>86013</v>
      </c>
      <c r="L2683">
        <f>IF('Support - Calculation Detail'!L2683="","",'Support - Calculation Detail'!L2683)</f>
        <v>0</v>
      </c>
      <c r="M2683">
        <f>IF('Support - Calculation Detail'!M2683="","",'Support - Calculation Detail'!M2683)</f>
        <v>0</v>
      </c>
      <c r="N2683">
        <f>IF('Support - Calculation Detail'!N2683="","",'Support - Calculation Detail'!N2683)</f>
        <v>0</v>
      </c>
      <c r="P2683">
        <f>IF('Support - Calculation Detail'!O2683="","",'Support - Calculation Detail'!O2683)</f>
        <v>86013</v>
      </c>
      <c r="Q2683" t="b">
        <v>1</v>
      </c>
      <c r="R2683" t="str">
        <f t="shared" si="205"/>
        <v>7520008</v>
      </c>
      <c r="S2683" t="str">
        <f t="shared" si="206"/>
        <v>7520008-TF</v>
      </c>
      <c r="T2683" t="str">
        <f t="shared" si="207"/>
        <v>7520008-TF</v>
      </c>
      <c r="U2683" t="str">
        <f t="shared" si="208"/>
        <v>2</v>
      </c>
      <c r="V2683" t="str">
        <f t="shared" si="209"/>
        <v>TF</v>
      </c>
    </row>
    <row r="2684" spans="1:22" x14ac:dyDescent="0.35">
      <c r="A2684" t="str">
        <f>IF('Support - Calculation Detail'!A2684="","",LEFT('Support - Calculation Detail'!A2684,7)&amp;"-"&amp;RIGHT('Support - Calculation Detail'!A2684,2))</f>
        <v>7520009-TF</v>
      </c>
      <c r="B2684" t="str">
        <f>IF('Support - Calculation Detail'!C2684="","",'Support - Calculation Detail'!C2684)</f>
        <v>75</v>
      </c>
      <c r="C2684" t="str">
        <f>IF('Support - Calculation Detail'!B2684="","",'Support - Calculation Detail'!B2684)</f>
        <v>N</v>
      </c>
      <c r="D2684">
        <f>IF('Support - Calculation Detail'!D2684="","",'Support - Calculation Detail'!D2684)</f>
        <v>35260</v>
      </c>
      <c r="E2684">
        <f>IF('Support - Calculation Detail'!E2684="","",'Support - Calculation Detail'!E2684)</f>
        <v>0</v>
      </c>
      <c r="G2684">
        <f>IF('Support - Calculation Detail'!F2684="","",'Support - Calculation Detail'!F2684)</f>
        <v>35260</v>
      </c>
      <c r="H2684">
        <f>IF('Support - Calculation Detail'!G2684="","",'Support - Calculation Detail'!G2684)</f>
        <v>1.04</v>
      </c>
      <c r="I2684">
        <f>IF('Support - Calculation Detail'!H2684="","",'Support - Calculation Detail'!H2684)</f>
        <v>36670</v>
      </c>
      <c r="J2684">
        <f>IF('Support - Calculation Detail'!I2684="","",'Support - Calculation Detail'!I2684)</f>
        <v>0</v>
      </c>
      <c r="K2684">
        <f>IF('Support - Calculation Detail'!K2684="","",'Support - Calculation Detail'!K2684)</f>
        <v>36670</v>
      </c>
      <c r="L2684">
        <f>IF('Support - Calculation Detail'!L2684="","",'Support - Calculation Detail'!L2684)</f>
        <v>0</v>
      </c>
      <c r="M2684">
        <f>IF('Support - Calculation Detail'!M2684="","",'Support - Calculation Detail'!M2684)</f>
        <v>0</v>
      </c>
      <c r="N2684">
        <f>IF('Support - Calculation Detail'!N2684="","",'Support - Calculation Detail'!N2684)</f>
        <v>0</v>
      </c>
      <c r="P2684">
        <f>IF('Support - Calculation Detail'!O2684="","",'Support - Calculation Detail'!O2684)</f>
        <v>36670</v>
      </c>
      <c r="Q2684" t="b">
        <v>1</v>
      </c>
      <c r="R2684" t="str">
        <f t="shared" si="205"/>
        <v>7520009</v>
      </c>
      <c r="S2684" t="str">
        <f t="shared" si="206"/>
        <v>7520009-TF</v>
      </c>
      <c r="T2684" t="str">
        <f t="shared" si="207"/>
        <v>7520009-TF</v>
      </c>
      <c r="U2684" t="str">
        <f t="shared" si="208"/>
        <v>2</v>
      </c>
      <c r="V2684" t="str">
        <f t="shared" si="209"/>
        <v>TF</v>
      </c>
    </row>
    <row r="2685" spans="1:22" x14ac:dyDescent="0.35">
      <c r="A2685" t="str">
        <f>IF('Support - Calculation Detail'!A2685="","",LEFT('Support - Calculation Detail'!A2685,7)&amp;"-"&amp;RIGHT('Support - Calculation Detail'!A2685,2))</f>
        <v>7520009-UT</v>
      </c>
      <c r="B2685" t="str">
        <f>IF('Support - Calculation Detail'!C2685="","",'Support - Calculation Detail'!C2685)</f>
        <v>75</v>
      </c>
      <c r="C2685" t="str">
        <f>IF('Support - Calculation Detail'!B2685="","",'Support - Calculation Detail'!B2685)</f>
        <v>N</v>
      </c>
      <c r="D2685">
        <f>IF('Support - Calculation Detail'!D2685="","",'Support - Calculation Detail'!D2685)</f>
        <v>48943</v>
      </c>
      <c r="E2685">
        <f>IF('Support - Calculation Detail'!E2685="","",'Support - Calculation Detail'!E2685)</f>
        <v>0</v>
      </c>
      <c r="G2685">
        <f>IF('Support - Calculation Detail'!F2685="","",'Support - Calculation Detail'!F2685)</f>
        <v>48943</v>
      </c>
      <c r="H2685">
        <f>IF('Support - Calculation Detail'!G2685="","",'Support - Calculation Detail'!G2685)</f>
        <v>1.04</v>
      </c>
      <c r="I2685">
        <f>IF('Support - Calculation Detail'!H2685="","",'Support - Calculation Detail'!H2685)</f>
        <v>50901</v>
      </c>
      <c r="J2685">
        <f>IF('Support - Calculation Detail'!I2685="","",'Support - Calculation Detail'!I2685)</f>
        <v>0</v>
      </c>
      <c r="K2685">
        <f>IF('Support - Calculation Detail'!K2685="","",'Support - Calculation Detail'!K2685)</f>
        <v>50901</v>
      </c>
      <c r="L2685">
        <f>IF('Support - Calculation Detail'!L2685="","",'Support - Calculation Detail'!L2685)</f>
        <v>0</v>
      </c>
      <c r="M2685">
        <f>IF('Support - Calculation Detail'!M2685="","",'Support - Calculation Detail'!M2685)</f>
        <v>0</v>
      </c>
      <c r="N2685">
        <f>IF('Support - Calculation Detail'!N2685="","",'Support - Calculation Detail'!N2685)</f>
        <v>0</v>
      </c>
      <c r="P2685">
        <f>IF('Support - Calculation Detail'!O2685="","",'Support - Calculation Detail'!O2685)</f>
        <v>50901</v>
      </c>
      <c r="Q2685" t="b">
        <v>1</v>
      </c>
      <c r="R2685" t="str">
        <f t="shared" si="205"/>
        <v>7520009</v>
      </c>
      <c r="S2685" t="str">
        <f t="shared" si="206"/>
        <v>7520009-UT</v>
      </c>
      <c r="T2685" t="str">
        <f t="shared" si="207"/>
        <v>7520009-UT</v>
      </c>
      <c r="U2685" t="str">
        <f t="shared" si="208"/>
        <v>2</v>
      </c>
      <c r="V2685" t="str">
        <f t="shared" si="209"/>
        <v>UT</v>
      </c>
    </row>
    <row r="2686" spans="1:22" x14ac:dyDescent="0.35">
      <c r="A2686" t="str">
        <f>IF('Support - Calculation Detail'!A2686="","",LEFT('Support - Calculation Detail'!A2686,7)&amp;"-"&amp;RIGHT('Support - Calculation Detail'!A2686,2))</f>
        <v>7550213-UT</v>
      </c>
      <c r="B2686" t="str">
        <f>IF('Support - Calculation Detail'!C2686="","",'Support - Calculation Detail'!C2686)</f>
        <v>75</v>
      </c>
      <c r="C2686" t="str">
        <f>IF('Support - Calculation Detail'!B2686="","",'Support - Calculation Detail'!B2686)</f>
        <v>N</v>
      </c>
      <c r="D2686">
        <f>IF('Support - Calculation Detail'!D2686="","",'Support - Calculation Detail'!D2686)</f>
        <v>261458</v>
      </c>
      <c r="E2686">
        <f>IF('Support - Calculation Detail'!E2686="","",'Support - Calculation Detail'!E2686)</f>
        <v>0</v>
      </c>
      <c r="G2686">
        <f>IF('Support - Calculation Detail'!F2686="","",'Support - Calculation Detail'!F2686)</f>
        <v>261458</v>
      </c>
      <c r="H2686">
        <f>IF('Support - Calculation Detail'!G2686="","",'Support - Calculation Detail'!G2686)</f>
        <v>1.04</v>
      </c>
      <c r="I2686">
        <f>IF('Support - Calculation Detail'!H2686="","",'Support - Calculation Detail'!H2686)</f>
        <v>271916</v>
      </c>
      <c r="J2686">
        <f>IF('Support - Calculation Detail'!I2686="","",'Support - Calculation Detail'!I2686)</f>
        <v>0</v>
      </c>
      <c r="K2686">
        <f>IF('Support - Calculation Detail'!K2686="","",'Support - Calculation Detail'!K2686)</f>
        <v>271916</v>
      </c>
      <c r="L2686">
        <f>IF('Support - Calculation Detail'!L2686="","",'Support - Calculation Detail'!L2686)</f>
        <v>0</v>
      </c>
      <c r="M2686">
        <f>IF('Support - Calculation Detail'!M2686="","",'Support - Calculation Detail'!M2686)</f>
        <v>0</v>
      </c>
      <c r="N2686">
        <f>IF('Support - Calculation Detail'!N2686="","",'Support - Calculation Detail'!N2686)</f>
        <v>0</v>
      </c>
      <c r="P2686">
        <f>IF('Support - Calculation Detail'!O2686="","",'Support - Calculation Detail'!O2686)</f>
        <v>271916</v>
      </c>
      <c r="Q2686" t="b">
        <v>1</v>
      </c>
      <c r="R2686" t="str">
        <f t="shared" si="205"/>
        <v>7550213</v>
      </c>
      <c r="S2686" t="str">
        <f t="shared" si="206"/>
        <v>7550213-UT</v>
      </c>
      <c r="T2686" t="str">
        <f t="shared" si="207"/>
        <v>7550213-UT</v>
      </c>
      <c r="U2686" t="str">
        <f t="shared" si="208"/>
        <v>5</v>
      </c>
      <c r="V2686" t="str">
        <f t="shared" si="209"/>
        <v>UT</v>
      </c>
    </row>
    <row r="2687" spans="1:22" x14ac:dyDescent="0.35">
      <c r="A2687" t="str">
        <f>IF('Support - Calculation Detail'!A2687="","",LEFT('Support - Calculation Detail'!A2687,7)&amp;"-"&amp;RIGHT('Support - Calculation Detail'!A2687,2))</f>
        <v>7550214-UT</v>
      </c>
      <c r="B2687" t="str">
        <f>IF('Support - Calculation Detail'!C2687="","",'Support - Calculation Detail'!C2687)</f>
        <v>75</v>
      </c>
      <c r="C2687" t="str">
        <f>IF('Support - Calculation Detail'!B2687="","",'Support - Calculation Detail'!B2687)</f>
        <v>N</v>
      </c>
      <c r="D2687">
        <f>IF('Support - Calculation Detail'!D2687="","",'Support - Calculation Detail'!D2687)</f>
        <v>1296748</v>
      </c>
      <c r="E2687">
        <f>IF('Support - Calculation Detail'!E2687="","",'Support - Calculation Detail'!E2687)</f>
        <v>0</v>
      </c>
      <c r="G2687">
        <f>IF('Support - Calculation Detail'!F2687="","",'Support - Calculation Detail'!F2687)</f>
        <v>1296748</v>
      </c>
      <c r="H2687">
        <f>IF('Support - Calculation Detail'!G2687="","",'Support - Calculation Detail'!G2687)</f>
        <v>1.04</v>
      </c>
      <c r="I2687">
        <f>IF('Support - Calculation Detail'!H2687="","",'Support - Calculation Detail'!H2687)</f>
        <v>1348618</v>
      </c>
      <c r="J2687">
        <f>IF('Support - Calculation Detail'!I2687="","",'Support - Calculation Detail'!I2687)</f>
        <v>0</v>
      </c>
      <c r="K2687">
        <f>IF('Support - Calculation Detail'!K2687="","",'Support - Calculation Detail'!K2687)</f>
        <v>1348618</v>
      </c>
      <c r="L2687">
        <f>IF('Support - Calculation Detail'!L2687="","",'Support - Calculation Detail'!L2687)</f>
        <v>0</v>
      </c>
      <c r="M2687">
        <f>IF('Support - Calculation Detail'!M2687="","",'Support - Calculation Detail'!M2687)</f>
        <v>0</v>
      </c>
      <c r="N2687">
        <f>IF('Support - Calculation Detail'!N2687="","",'Support - Calculation Detail'!N2687)</f>
        <v>0</v>
      </c>
      <c r="P2687">
        <f>IF('Support - Calculation Detail'!O2687="","",'Support - Calculation Detail'!O2687)</f>
        <v>1348618</v>
      </c>
      <c r="Q2687" t="b">
        <v>1</v>
      </c>
      <c r="R2687" t="str">
        <f t="shared" si="205"/>
        <v>7550214</v>
      </c>
      <c r="S2687" t="str">
        <f t="shared" si="206"/>
        <v>7550214-UT</v>
      </c>
      <c r="T2687" t="str">
        <f t="shared" si="207"/>
        <v>7550214-UT</v>
      </c>
      <c r="U2687" t="str">
        <f t="shared" si="208"/>
        <v>5</v>
      </c>
      <c r="V2687" t="str">
        <f t="shared" si="209"/>
        <v>UT</v>
      </c>
    </row>
    <row r="2688" spans="1:22" x14ac:dyDescent="0.35">
      <c r="A2688" t="str">
        <f>IF('Support - Calculation Detail'!A2688="","",LEFT('Support - Calculation Detail'!A2688,7)&amp;"-"&amp;RIGHT('Support - Calculation Detail'!A2688,2))</f>
        <v>7530449-UT</v>
      </c>
      <c r="B2688" t="str">
        <f>IF('Support - Calculation Detail'!C2688="","",'Support - Calculation Detail'!C2688)</f>
        <v>75</v>
      </c>
      <c r="C2688" t="str">
        <f>IF('Support - Calculation Detail'!B2688="","",'Support - Calculation Detail'!B2688)</f>
        <v>N</v>
      </c>
      <c r="D2688">
        <f>IF('Support - Calculation Detail'!D2688="","",'Support - Calculation Detail'!D2688)</f>
        <v>2003722</v>
      </c>
      <c r="E2688">
        <f>IF('Support - Calculation Detail'!E2688="","",'Support - Calculation Detail'!E2688)</f>
        <v>0</v>
      </c>
      <c r="G2688">
        <f>IF('Support - Calculation Detail'!F2688="","",'Support - Calculation Detail'!F2688)</f>
        <v>2003722</v>
      </c>
      <c r="H2688">
        <f>IF('Support - Calculation Detail'!G2688="","",'Support - Calculation Detail'!G2688)</f>
        <v>1.04</v>
      </c>
      <c r="I2688">
        <f>IF('Support - Calculation Detail'!H2688="","",'Support - Calculation Detail'!H2688)</f>
        <v>2083871</v>
      </c>
      <c r="J2688">
        <f>IF('Support - Calculation Detail'!I2688="","",'Support - Calculation Detail'!I2688)</f>
        <v>0</v>
      </c>
      <c r="K2688">
        <f>IF('Support - Calculation Detail'!K2688="","",'Support - Calculation Detail'!K2688)</f>
        <v>2083871</v>
      </c>
      <c r="L2688">
        <f>IF('Support - Calculation Detail'!L2688="","",'Support - Calculation Detail'!L2688)</f>
        <v>65415</v>
      </c>
      <c r="M2688">
        <f>IF('Support - Calculation Detail'!M2688="","",'Support - Calculation Detail'!M2688)</f>
        <v>0</v>
      </c>
      <c r="N2688">
        <f>IF('Support - Calculation Detail'!N2688="","",'Support - Calculation Detail'!N2688)</f>
        <v>0</v>
      </c>
      <c r="P2688">
        <f>IF('Support - Calculation Detail'!O2688="","",'Support - Calculation Detail'!O2688)</f>
        <v>2149286</v>
      </c>
      <c r="Q2688" t="b">
        <v>1</v>
      </c>
      <c r="R2688" t="str">
        <f t="shared" si="205"/>
        <v>7530449</v>
      </c>
      <c r="S2688" t="str">
        <f t="shared" si="206"/>
        <v>7530449-UT</v>
      </c>
      <c r="T2688" t="str">
        <f t="shared" si="207"/>
        <v>7530449-UT</v>
      </c>
      <c r="U2688" t="str">
        <f t="shared" si="208"/>
        <v>3</v>
      </c>
      <c r="V2688" t="str">
        <f t="shared" si="209"/>
        <v>UT</v>
      </c>
    </row>
    <row r="2689" spans="1:22" x14ac:dyDescent="0.35">
      <c r="A2689" t="str">
        <f>IF('Support - Calculation Detail'!A2689="","",LEFT('Support - Calculation Detail'!A2689,7)&amp;"-"&amp;RIGHT('Support - Calculation Detail'!A2689,2))</f>
        <v>7530875-UT</v>
      </c>
      <c r="B2689" t="str">
        <f>IF('Support - Calculation Detail'!C2689="","",'Support - Calculation Detail'!C2689)</f>
        <v>75</v>
      </c>
      <c r="C2689" t="str">
        <f>IF('Support - Calculation Detail'!B2689="","",'Support - Calculation Detail'!B2689)</f>
        <v>N</v>
      </c>
      <c r="D2689">
        <f>IF('Support - Calculation Detail'!D2689="","",'Support - Calculation Detail'!D2689)</f>
        <v>302827</v>
      </c>
      <c r="E2689">
        <f>IF('Support - Calculation Detail'!E2689="","",'Support - Calculation Detail'!E2689)</f>
        <v>0</v>
      </c>
      <c r="G2689">
        <f>IF('Support - Calculation Detail'!F2689="","",'Support - Calculation Detail'!F2689)</f>
        <v>302827</v>
      </c>
      <c r="H2689">
        <f>IF('Support - Calculation Detail'!G2689="","",'Support - Calculation Detail'!G2689)</f>
        <v>1.04</v>
      </c>
      <c r="I2689">
        <f>IF('Support - Calculation Detail'!H2689="","",'Support - Calculation Detail'!H2689)</f>
        <v>314940</v>
      </c>
      <c r="J2689">
        <f>IF('Support - Calculation Detail'!I2689="","",'Support - Calculation Detail'!I2689)</f>
        <v>0</v>
      </c>
      <c r="K2689">
        <f>IF('Support - Calculation Detail'!K2689="","",'Support - Calculation Detail'!K2689)</f>
        <v>314940</v>
      </c>
      <c r="L2689">
        <f>IF('Support - Calculation Detail'!L2689="","",'Support - Calculation Detail'!L2689)</f>
        <v>12633</v>
      </c>
      <c r="M2689">
        <f>IF('Support - Calculation Detail'!M2689="","",'Support - Calculation Detail'!M2689)</f>
        <v>0</v>
      </c>
      <c r="N2689">
        <f>IF('Support - Calculation Detail'!N2689="","",'Support - Calculation Detail'!N2689)</f>
        <v>0</v>
      </c>
      <c r="P2689">
        <f>IF('Support - Calculation Detail'!O2689="","",'Support - Calculation Detail'!O2689)</f>
        <v>327573</v>
      </c>
      <c r="Q2689" t="b">
        <v>1</v>
      </c>
      <c r="R2689" t="str">
        <f t="shared" si="205"/>
        <v>7530875</v>
      </c>
      <c r="S2689" t="str">
        <f t="shared" si="206"/>
        <v>7530875-UT</v>
      </c>
      <c r="T2689" t="str">
        <f t="shared" si="207"/>
        <v>7530875-UT</v>
      </c>
      <c r="U2689" t="str">
        <f t="shared" si="208"/>
        <v>3</v>
      </c>
      <c r="V2689" t="str">
        <f t="shared" si="209"/>
        <v>UT</v>
      </c>
    </row>
    <row r="2690" spans="1:22" x14ac:dyDescent="0.35">
      <c r="A2690" t="str">
        <f>IF('Support - Calculation Detail'!A2690="","",LEFT('Support - Calculation Detail'!A2690,7)&amp;"-"&amp;RIGHT('Support - Calculation Detail'!A2690,2))</f>
        <v>7530875-FT</v>
      </c>
      <c r="B2690" t="str">
        <f>IF('Support - Calculation Detail'!C2690="","",'Support - Calculation Detail'!C2690)</f>
        <v>75</v>
      </c>
      <c r="C2690" t="str">
        <f>IF('Support - Calculation Detail'!B2690="","",'Support - Calculation Detail'!B2690)</f>
        <v>N</v>
      </c>
      <c r="D2690">
        <f>IF('Support - Calculation Detail'!D2690="","",'Support - Calculation Detail'!D2690)</f>
        <v>107078</v>
      </c>
      <c r="E2690">
        <f>IF('Support - Calculation Detail'!E2690="","",'Support - Calculation Detail'!E2690)</f>
        <v>0</v>
      </c>
      <c r="G2690">
        <f>IF('Support - Calculation Detail'!F2690="","",'Support - Calculation Detail'!F2690)</f>
        <v>107078</v>
      </c>
      <c r="H2690">
        <f>IF('Support - Calculation Detail'!G2690="","",'Support - Calculation Detail'!G2690)</f>
        <v>1.04</v>
      </c>
      <c r="I2690">
        <f>IF('Support - Calculation Detail'!H2690="","",'Support - Calculation Detail'!H2690)</f>
        <v>111361</v>
      </c>
      <c r="J2690">
        <f>IF('Support - Calculation Detail'!I2690="","",'Support - Calculation Detail'!I2690)</f>
        <v>0</v>
      </c>
      <c r="K2690">
        <f>IF('Support - Calculation Detail'!K2690="","",'Support - Calculation Detail'!K2690)</f>
        <v>111361</v>
      </c>
      <c r="L2690">
        <f>IF('Support - Calculation Detail'!L2690="","",'Support - Calculation Detail'!L2690)</f>
        <v>0</v>
      </c>
      <c r="M2690">
        <f>IF('Support - Calculation Detail'!M2690="","",'Support - Calculation Detail'!M2690)</f>
        <v>0</v>
      </c>
      <c r="N2690">
        <f>IF('Support - Calculation Detail'!N2690="","",'Support - Calculation Detail'!N2690)</f>
        <v>0</v>
      </c>
      <c r="P2690">
        <f>IF('Support - Calculation Detail'!O2690="","",'Support - Calculation Detail'!O2690)</f>
        <v>111361</v>
      </c>
      <c r="Q2690" t="b">
        <v>1</v>
      </c>
      <c r="R2690" t="str">
        <f t="shared" si="205"/>
        <v>7530875</v>
      </c>
      <c r="S2690" t="str">
        <f t="shared" si="206"/>
        <v>7530875-FT</v>
      </c>
      <c r="T2690" t="str">
        <f t="shared" si="207"/>
        <v>7530875-FT</v>
      </c>
      <c r="U2690" t="str">
        <f t="shared" si="208"/>
        <v>3</v>
      </c>
      <c r="V2690" t="str">
        <f t="shared" si="209"/>
        <v>FT</v>
      </c>
    </row>
    <row r="2691" spans="1:22" x14ac:dyDescent="0.35">
      <c r="A2691" t="str">
        <f>IF('Support - Calculation Detail'!A2691="","",LEFT('Support - Calculation Detail'!A2691,7)&amp;"-"&amp;RIGHT('Support - Calculation Detail'!A2691,2))</f>
        <v>7530876-UT</v>
      </c>
      <c r="B2691" t="str">
        <f>IF('Support - Calculation Detail'!C2691="","",'Support - Calculation Detail'!C2691)</f>
        <v>75</v>
      </c>
      <c r="C2691" t="str">
        <f>IF('Support - Calculation Detail'!B2691="","",'Support - Calculation Detail'!B2691)</f>
        <v>N</v>
      </c>
      <c r="D2691">
        <f>IF('Support - Calculation Detail'!D2691="","",'Support - Calculation Detail'!D2691)</f>
        <v>670598</v>
      </c>
      <c r="E2691">
        <f>IF('Support - Calculation Detail'!E2691="","",'Support - Calculation Detail'!E2691)</f>
        <v>0</v>
      </c>
      <c r="G2691">
        <f>IF('Support - Calculation Detail'!F2691="","",'Support - Calculation Detail'!F2691)</f>
        <v>670598</v>
      </c>
      <c r="H2691">
        <f>IF('Support - Calculation Detail'!G2691="","",'Support - Calculation Detail'!G2691)</f>
        <v>1.04</v>
      </c>
      <c r="I2691">
        <f>IF('Support - Calculation Detail'!H2691="","",'Support - Calculation Detail'!H2691)</f>
        <v>697422</v>
      </c>
      <c r="J2691">
        <f>IF('Support - Calculation Detail'!I2691="","",'Support - Calculation Detail'!I2691)</f>
        <v>0</v>
      </c>
      <c r="K2691">
        <f>IF('Support - Calculation Detail'!K2691="","",'Support - Calculation Detail'!K2691)</f>
        <v>697422</v>
      </c>
      <c r="L2691">
        <f>IF('Support - Calculation Detail'!L2691="","",'Support - Calculation Detail'!L2691)</f>
        <v>28495</v>
      </c>
      <c r="M2691">
        <f>IF('Support - Calculation Detail'!M2691="","",'Support - Calculation Detail'!M2691)</f>
        <v>0</v>
      </c>
      <c r="N2691">
        <f>IF('Support - Calculation Detail'!N2691="","",'Support - Calculation Detail'!N2691)</f>
        <v>0</v>
      </c>
      <c r="P2691">
        <f>IF('Support - Calculation Detail'!O2691="","",'Support - Calculation Detail'!O2691)</f>
        <v>725917</v>
      </c>
      <c r="Q2691" t="b">
        <v>1</v>
      </c>
      <c r="R2691" t="str">
        <f t="shared" ref="R2691:R2754" si="210">LEFT(A2691,7)</f>
        <v>7530876</v>
      </c>
      <c r="S2691" t="str">
        <f t="shared" ref="S2691:S2754" si="211">A2691</f>
        <v>7530876-UT</v>
      </c>
      <c r="T2691" t="str">
        <f t="shared" ref="T2691:T2754" si="212">S2691</f>
        <v>7530876-UT</v>
      </c>
      <c r="U2691" t="str">
        <f t="shared" ref="U2691:U2754" si="213">MID(S2691,3,1)</f>
        <v>3</v>
      </c>
      <c r="V2691" t="str">
        <f t="shared" ref="V2691:V2754" si="214">RIGHT(T2691,2)</f>
        <v>UT</v>
      </c>
    </row>
    <row r="2692" spans="1:22" x14ac:dyDescent="0.35">
      <c r="A2692" t="str">
        <f>IF('Support - Calculation Detail'!A2692="","",LEFT('Support - Calculation Detail'!A2692,7)&amp;"-"&amp;RIGHT('Support - Calculation Detail'!A2692,2))</f>
        <v>7560977-UT</v>
      </c>
      <c r="B2692" t="str">
        <f>IF('Support - Calculation Detail'!C2692="","",'Support - Calculation Detail'!C2692)</f>
        <v>75</v>
      </c>
      <c r="C2692" t="str">
        <f>IF('Support - Calculation Detail'!B2692="","",'Support - Calculation Detail'!B2692)</f>
        <v>N</v>
      </c>
      <c r="D2692">
        <f>IF('Support - Calculation Detail'!D2692="","",'Support - Calculation Detail'!D2692)</f>
        <v>399781</v>
      </c>
      <c r="E2692">
        <f>IF('Support - Calculation Detail'!E2692="","",'Support - Calculation Detail'!E2692)</f>
        <v>0</v>
      </c>
      <c r="G2692">
        <f>IF('Support - Calculation Detail'!F2692="","",'Support - Calculation Detail'!F2692)</f>
        <v>399781</v>
      </c>
      <c r="H2692">
        <f>IF('Support - Calculation Detail'!G2692="","",'Support - Calculation Detail'!G2692)</f>
        <v>1.04</v>
      </c>
      <c r="I2692">
        <f>IF('Support - Calculation Detail'!H2692="","",'Support - Calculation Detail'!H2692)</f>
        <v>415772</v>
      </c>
      <c r="J2692">
        <f>IF('Support - Calculation Detail'!I2692="","",'Support - Calculation Detail'!I2692)</f>
        <v>0</v>
      </c>
      <c r="K2692">
        <f>IF('Support - Calculation Detail'!K2692="","",'Support - Calculation Detail'!K2692)</f>
        <v>415772</v>
      </c>
      <c r="L2692">
        <f>IF('Support - Calculation Detail'!L2692="","",'Support - Calculation Detail'!L2692)</f>
        <v>0</v>
      </c>
      <c r="M2692">
        <f>IF('Support - Calculation Detail'!M2692="","",'Support - Calculation Detail'!M2692)</f>
        <v>0</v>
      </c>
      <c r="N2692">
        <f>IF('Support - Calculation Detail'!N2692="","",'Support - Calculation Detail'!N2692)</f>
        <v>0</v>
      </c>
      <c r="P2692">
        <f>IF('Support - Calculation Detail'!O2692="","",'Support - Calculation Detail'!O2692)</f>
        <v>415772</v>
      </c>
      <c r="Q2692" t="b">
        <v>1</v>
      </c>
      <c r="R2692" t="str">
        <f t="shared" si="210"/>
        <v>7560977</v>
      </c>
      <c r="S2692" t="str">
        <f t="shared" si="211"/>
        <v>7560977-UT</v>
      </c>
      <c r="T2692" t="str">
        <f t="shared" si="212"/>
        <v>7560977-UT</v>
      </c>
      <c r="U2692" t="str">
        <f t="shared" si="213"/>
        <v>6</v>
      </c>
      <c r="V2692" t="str">
        <f t="shared" si="214"/>
        <v>UT</v>
      </c>
    </row>
    <row r="2693" spans="1:22" x14ac:dyDescent="0.35">
      <c r="A2693" t="str">
        <f>IF('Support - Calculation Detail'!A2693="","",LEFT('Support - Calculation Detail'!A2693,7)&amp;"-"&amp;RIGHT('Support - Calculation Detail'!A2693,2))</f>
        <v>7561069-UT</v>
      </c>
      <c r="B2693" t="str">
        <f>IF('Support - Calculation Detail'!C2693="","",'Support - Calculation Detail'!C2693)</f>
        <v>75</v>
      </c>
      <c r="C2693" t="str">
        <f>IF('Support - Calculation Detail'!B2693="","",'Support - Calculation Detail'!B2693)</f>
        <v>N</v>
      </c>
      <c r="D2693">
        <f>IF('Support - Calculation Detail'!D2693="","",'Support - Calculation Detail'!D2693)</f>
        <v>0</v>
      </c>
      <c r="E2693">
        <f>IF('Support - Calculation Detail'!E2693="","",'Support - Calculation Detail'!E2693)</f>
        <v>0</v>
      </c>
      <c r="G2693">
        <f>IF('Support - Calculation Detail'!F2693="","",'Support - Calculation Detail'!F2693)</f>
        <v>0</v>
      </c>
      <c r="H2693">
        <f>IF('Support - Calculation Detail'!G2693="","",'Support - Calculation Detail'!G2693)</f>
        <v>1.04</v>
      </c>
      <c r="I2693">
        <f>IF('Support - Calculation Detail'!H2693="","",'Support - Calculation Detail'!H2693)</f>
        <v>0</v>
      </c>
      <c r="J2693">
        <f>IF('Support - Calculation Detail'!I2693="","",'Support - Calculation Detail'!I2693)</f>
        <v>0</v>
      </c>
      <c r="K2693">
        <f>IF('Support - Calculation Detail'!K2693="","",'Support - Calculation Detail'!K2693)</f>
        <v>0</v>
      </c>
      <c r="L2693">
        <f>IF('Support - Calculation Detail'!L2693="","",'Support - Calculation Detail'!L2693)</f>
        <v>0</v>
      </c>
      <c r="M2693">
        <f>IF('Support - Calculation Detail'!M2693="","",'Support - Calculation Detail'!M2693)</f>
        <v>0</v>
      </c>
      <c r="N2693">
        <f>IF('Support - Calculation Detail'!N2693="","",'Support - Calculation Detail'!N2693)</f>
        <v>0</v>
      </c>
      <c r="P2693">
        <f>IF('Support - Calculation Detail'!O2693="","",'Support - Calculation Detail'!O2693)</f>
        <v>0</v>
      </c>
      <c r="Q2693" t="b">
        <v>1</v>
      </c>
      <c r="R2693" t="str">
        <f t="shared" si="210"/>
        <v>7561069</v>
      </c>
      <c r="S2693" t="str">
        <f t="shared" si="211"/>
        <v>7561069-UT</v>
      </c>
      <c r="T2693" t="str">
        <f t="shared" si="212"/>
        <v>7561069-UT</v>
      </c>
      <c r="U2693" t="str">
        <f t="shared" si="213"/>
        <v>6</v>
      </c>
      <c r="V2693" t="str">
        <f t="shared" si="214"/>
        <v>UT</v>
      </c>
    </row>
    <row r="2694" spans="1:22" x14ac:dyDescent="0.35">
      <c r="A2694" t="str">
        <f>IF('Support - Calculation Detail'!A2694="","",LEFT('Support - Calculation Detail'!A2694,7)&amp;"-"&amp;RIGHT('Support - Calculation Detail'!A2694,2))</f>
        <v>7547495-SO</v>
      </c>
      <c r="B2694" t="str">
        <f>IF('Support - Calculation Detail'!C2694="","",'Support - Calculation Detail'!C2694)</f>
        <v>75</v>
      </c>
      <c r="C2694" t="str">
        <f>IF('Support - Calculation Detail'!B2694="","",'Support - Calculation Detail'!B2694)</f>
        <v>N</v>
      </c>
      <c r="D2694">
        <f>IF('Support - Calculation Detail'!D2694="","",'Support - Calculation Detail'!D2694)</f>
        <v>1329532</v>
      </c>
      <c r="E2694">
        <f>IF('Support - Calculation Detail'!E2694="","",'Support - Calculation Detail'!E2694)</f>
        <v>0</v>
      </c>
      <c r="G2694">
        <f>IF('Support - Calculation Detail'!F2694="","",'Support - Calculation Detail'!F2694)</f>
        <v>1329532</v>
      </c>
      <c r="H2694">
        <f>IF('Support - Calculation Detail'!G2694="","",'Support - Calculation Detail'!G2694)</f>
        <v>1.04</v>
      </c>
      <c r="I2694">
        <f>IF('Support - Calculation Detail'!H2694="","",'Support - Calculation Detail'!H2694)</f>
        <v>1382713</v>
      </c>
      <c r="J2694">
        <f>IF('Support - Calculation Detail'!I2694="","",'Support - Calculation Detail'!I2694)</f>
        <v>0</v>
      </c>
      <c r="K2694">
        <f>IF('Support - Calculation Detail'!K2694="","",'Support - Calculation Detail'!K2694)</f>
        <v>1382713</v>
      </c>
      <c r="L2694">
        <f>IF('Support - Calculation Detail'!L2694="","",'Support - Calculation Detail'!L2694)</f>
        <v>0</v>
      </c>
      <c r="M2694">
        <f>IF('Support - Calculation Detail'!M2694="","",'Support - Calculation Detail'!M2694)</f>
        <v>0</v>
      </c>
      <c r="N2694">
        <f>IF('Support - Calculation Detail'!N2694="","",'Support - Calculation Detail'!N2694)</f>
        <v>0</v>
      </c>
      <c r="P2694">
        <f>IF('Support - Calculation Detail'!O2694="","",'Support - Calculation Detail'!O2694)</f>
        <v>1382713</v>
      </c>
      <c r="Q2694" t="b">
        <v>1</v>
      </c>
      <c r="R2694" t="str">
        <f t="shared" si="210"/>
        <v>7547495</v>
      </c>
      <c r="S2694" t="str">
        <f t="shared" si="211"/>
        <v>7547495-SO</v>
      </c>
      <c r="T2694" t="str">
        <f t="shared" si="212"/>
        <v>7547495-SO</v>
      </c>
      <c r="U2694" t="str">
        <f t="shared" si="213"/>
        <v>4</v>
      </c>
      <c r="V2694" t="str">
        <f t="shared" si="214"/>
        <v>SO</v>
      </c>
    </row>
    <row r="2695" spans="1:22" x14ac:dyDescent="0.35">
      <c r="A2695" t="str">
        <f>IF('Support - Calculation Detail'!A2695="","",LEFT('Support - Calculation Detail'!A2695,7)&amp;"-"&amp;RIGHT('Support - Calculation Detail'!A2695,2))</f>
        <v>7547525-SO</v>
      </c>
      <c r="B2695" t="str">
        <f>IF('Support - Calculation Detail'!C2695="","",'Support - Calculation Detail'!C2695)</f>
        <v>75</v>
      </c>
      <c r="C2695" t="str">
        <f>IF('Support - Calculation Detail'!B2695="","",'Support - Calculation Detail'!B2695)</f>
        <v>N</v>
      </c>
      <c r="D2695">
        <f>IF('Support - Calculation Detail'!D2695="","",'Support - Calculation Detail'!D2695)</f>
        <v>3328193</v>
      </c>
      <c r="E2695">
        <f>IF('Support - Calculation Detail'!E2695="","",'Support - Calculation Detail'!E2695)</f>
        <v>0</v>
      </c>
      <c r="G2695">
        <f>IF('Support - Calculation Detail'!F2695="","",'Support - Calculation Detail'!F2695)</f>
        <v>3328193</v>
      </c>
      <c r="H2695">
        <f>IF('Support - Calculation Detail'!G2695="","",'Support - Calculation Detail'!G2695)</f>
        <v>1.04</v>
      </c>
      <c r="I2695">
        <f>IF('Support - Calculation Detail'!H2695="","",'Support - Calculation Detail'!H2695)</f>
        <v>3461321</v>
      </c>
      <c r="J2695">
        <f>IF('Support - Calculation Detail'!I2695="","",'Support - Calculation Detail'!I2695)</f>
        <v>0</v>
      </c>
      <c r="K2695">
        <f>IF('Support - Calculation Detail'!K2695="","",'Support - Calculation Detail'!K2695)</f>
        <v>3461321</v>
      </c>
      <c r="L2695">
        <f>IF('Support - Calculation Detail'!L2695="","",'Support - Calculation Detail'!L2695)</f>
        <v>0</v>
      </c>
      <c r="M2695">
        <f>IF('Support - Calculation Detail'!M2695="","",'Support - Calculation Detail'!M2695)</f>
        <v>0</v>
      </c>
      <c r="N2695">
        <f>IF('Support - Calculation Detail'!N2695="","",'Support - Calculation Detail'!N2695)</f>
        <v>0</v>
      </c>
      <c r="P2695">
        <f>IF('Support - Calculation Detail'!O2695="","",'Support - Calculation Detail'!O2695)</f>
        <v>3461321</v>
      </c>
      <c r="Q2695" t="b">
        <v>1</v>
      </c>
      <c r="R2695" t="str">
        <f t="shared" si="210"/>
        <v>7547525</v>
      </c>
      <c r="S2695" t="str">
        <f t="shared" si="211"/>
        <v>7547525-SO</v>
      </c>
      <c r="T2695" t="str">
        <f t="shared" si="212"/>
        <v>7547525-SO</v>
      </c>
      <c r="U2695" t="str">
        <f t="shared" si="213"/>
        <v>4</v>
      </c>
      <c r="V2695" t="str">
        <f t="shared" si="214"/>
        <v>SO</v>
      </c>
    </row>
    <row r="2696" spans="1:22" x14ac:dyDescent="0.35">
      <c r="A2696" t="str">
        <f>IF('Support - Calculation Detail'!A2696="","",LEFT('Support - Calculation Detail'!A2696,7)&amp;"-"&amp;RIGHT('Support - Calculation Detail'!A2696,2))</f>
        <v>7610000-UT</v>
      </c>
      <c r="B2696" t="str">
        <f>IF('Support - Calculation Detail'!C2696="","",'Support - Calculation Detail'!C2696)</f>
        <v>76</v>
      </c>
      <c r="C2696" t="str">
        <f>IF('Support - Calculation Detail'!B2696="","",'Support - Calculation Detail'!B2696)</f>
        <v>N</v>
      </c>
      <c r="D2696">
        <f>IF('Support - Calculation Detail'!D2696="","",'Support - Calculation Detail'!D2696)</f>
        <v>8076895</v>
      </c>
      <c r="E2696">
        <f>IF('Support - Calculation Detail'!E2696="","",'Support - Calculation Detail'!E2696)</f>
        <v>0</v>
      </c>
      <c r="G2696">
        <f>IF('Support - Calculation Detail'!F2696="","",'Support - Calculation Detail'!F2696)</f>
        <v>8076895</v>
      </c>
      <c r="H2696">
        <f>IF('Support - Calculation Detail'!G2696="","",'Support - Calculation Detail'!G2696)</f>
        <v>1.04</v>
      </c>
      <c r="I2696">
        <f>IF('Support - Calculation Detail'!H2696="","",'Support - Calculation Detail'!H2696)</f>
        <v>8399971</v>
      </c>
      <c r="J2696">
        <f>IF('Support - Calculation Detail'!I2696="","",'Support - Calculation Detail'!I2696)</f>
        <v>0</v>
      </c>
      <c r="K2696">
        <f>IF('Support - Calculation Detail'!K2696="","",'Support - Calculation Detail'!K2696)</f>
        <v>8399971</v>
      </c>
      <c r="L2696">
        <f>IF('Support - Calculation Detail'!L2696="","",'Support - Calculation Detail'!L2696)</f>
        <v>1421066</v>
      </c>
      <c r="M2696">
        <f>IF('Support - Calculation Detail'!M2696="","",'Support - Calculation Detail'!M2696)</f>
        <v>429109</v>
      </c>
      <c r="N2696">
        <f>IF('Support - Calculation Detail'!N2696="","",'Support - Calculation Detail'!N2696)</f>
        <v>1465677.5745824599</v>
      </c>
      <c r="P2696">
        <f>IF('Support - Calculation Detail'!O2696="","",'Support - Calculation Detail'!O2696)</f>
        <v>11715823.574582459</v>
      </c>
      <c r="Q2696" t="b">
        <v>1</v>
      </c>
      <c r="R2696" t="str">
        <f t="shared" si="210"/>
        <v>7610000</v>
      </c>
      <c r="S2696" t="str">
        <f t="shared" si="211"/>
        <v>7610000-UT</v>
      </c>
      <c r="T2696" t="str">
        <f t="shared" si="212"/>
        <v>7610000-UT</v>
      </c>
      <c r="U2696" t="str">
        <f t="shared" si="213"/>
        <v>1</v>
      </c>
      <c r="V2696" t="str">
        <f t="shared" si="214"/>
        <v>UT</v>
      </c>
    </row>
    <row r="2697" spans="1:22" x14ac:dyDescent="0.35">
      <c r="A2697" t="str">
        <f>IF('Support - Calculation Detail'!A2697="","",LEFT('Support - Calculation Detail'!A2697,7)&amp;"-"&amp;RIGHT('Support - Calculation Detail'!A2697,2))</f>
        <v>7620001-UT</v>
      </c>
      <c r="B2697" t="str">
        <f>IF('Support - Calculation Detail'!C2697="","",'Support - Calculation Detail'!C2697)</f>
        <v>76</v>
      </c>
      <c r="C2697" t="str">
        <f>IF('Support - Calculation Detail'!B2697="","",'Support - Calculation Detail'!B2697)</f>
        <v>N</v>
      </c>
      <c r="D2697">
        <f>IF('Support - Calculation Detail'!D2697="","",'Support - Calculation Detail'!D2697)</f>
        <v>37324</v>
      </c>
      <c r="E2697">
        <f>IF('Support - Calculation Detail'!E2697="","",'Support - Calculation Detail'!E2697)</f>
        <v>0</v>
      </c>
      <c r="G2697">
        <f>IF('Support - Calculation Detail'!F2697="","",'Support - Calculation Detail'!F2697)</f>
        <v>37324</v>
      </c>
      <c r="H2697">
        <f>IF('Support - Calculation Detail'!G2697="","",'Support - Calculation Detail'!G2697)</f>
        <v>1.04</v>
      </c>
      <c r="I2697">
        <f>IF('Support - Calculation Detail'!H2697="","",'Support - Calculation Detail'!H2697)</f>
        <v>38817</v>
      </c>
      <c r="J2697">
        <f>IF('Support - Calculation Detail'!I2697="","",'Support - Calculation Detail'!I2697)</f>
        <v>0</v>
      </c>
      <c r="K2697">
        <f>IF('Support - Calculation Detail'!K2697="","",'Support - Calculation Detail'!K2697)</f>
        <v>38817</v>
      </c>
      <c r="L2697">
        <f>IF('Support - Calculation Detail'!L2697="","",'Support - Calculation Detail'!L2697)</f>
        <v>0</v>
      </c>
      <c r="M2697">
        <f>IF('Support - Calculation Detail'!M2697="","",'Support - Calculation Detail'!M2697)</f>
        <v>0</v>
      </c>
      <c r="N2697">
        <f>IF('Support - Calculation Detail'!N2697="","",'Support - Calculation Detail'!N2697)</f>
        <v>0</v>
      </c>
      <c r="P2697">
        <f>IF('Support - Calculation Detail'!O2697="","",'Support - Calculation Detail'!O2697)</f>
        <v>38817</v>
      </c>
      <c r="Q2697" t="b">
        <v>1</v>
      </c>
      <c r="R2697" t="str">
        <f t="shared" si="210"/>
        <v>7620001</v>
      </c>
      <c r="S2697" t="str">
        <f t="shared" si="211"/>
        <v>7620001-UT</v>
      </c>
      <c r="T2697" t="str">
        <f t="shared" si="212"/>
        <v>7620001-UT</v>
      </c>
      <c r="U2697" t="str">
        <f t="shared" si="213"/>
        <v>2</v>
      </c>
      <c r="V2697" t="str">
        <f t="shared" si="214"/>
        <v>UT</v>
      </c>
    </row>
    <row r="2698" spans="1:22" x14ac:dyDescent="0.35">
      <c r="A2698" t="str">
        <f>IF('Support - Calculation Detail'!A2698="","",LEFT('Support - Calculation Detail'!A2698,7)&amp;"-"&amp;RIGHT('Support - Calculation Detail'!A2698,2))</f>
        <v>7620001-TF</v>
      </c>
      <c r="B2698" t="str">
        <f>IF('Support - Calculation Detail'!C2698="","",'Support - Calculation Detail'!C2698)</f>
        <v>76</v>
      </c>
      <c r="C2698" t="str">
        <f>IF('Support - Calculation Detail'!B2698="","",'Support - Calculation Detail'!B2698)</f>
        <v>N</v>
      </c>
      <c r="D2698">
        <f>IF('Support - Calculation Detail'!D2698="","",'Support - Calculation Detail'!D2698)</f>
        <v>22366</v>
      </c>
      <c r="E2698">
        <f>IF('Support - Calculation Detail'!E2698="","",'Support - Calculation Detail'!E2698)</f>
        <v>0</v>
      </c>
      <c r="G2698">
        <f>IF('Support - Calculation Detail'!F2698="","",'Support - Calculation Detail'!F2698)</f>
        <v>22366</v>
      </c>
      <c r="H2698">
        <f>IF('Support - Calculation Detail'!G2698="","",'Support - Calculation Detail'!G2698)</f>
        <v>1.04</v>
      </c>
      <c r="I2698">
        <f>IF('Support - Calculation Detail'!H2698="","",'Support - Calculation Detail'!H2698)</f>
        <v>23261</v>
      </c>
      <c r="J2698">
        <f>IF('Support - Calculation Detail'!I2698="","",'Support - Calculation Detail'!I2698)</f>
        <v>0</v>
      </c>
      <c r="K2698">
        <f>IF('Support - Calculation Detail'!K2698="","",'Support - Calculation Detail'!K2698)</f>
        <v>23261</v>
      </c>
      <c r="L2698">
        <f>IF('Support - Calculation Detail'!L2698="","",'Support - Calculation Detail'!L2698)</f>
        <v>0</v>
      </c>
      <c r="M2698">
        <f>IF('Support - Calculation Detail'!M2698="","",'Support - Calculation Detail'!M2698)</f>
        <v>0</v>
      </c>
      <c r="N2698">
        <f>IF('Support - Calculation Detail'!N2698="","",'Support - Calculation Detail'!N2698)</f>
        <v>0</v>
      </c>
      <c r="P2698">
        <f>IF('Support - Calculation Detail'!O2698="","",'Support - Calculation Detail'!O2698)</f>
        <v>23261</v>
      </c>
      <c r="Q2698" t="b">
        <v>1</v>
      </c>
      <c r="R2698" t="str">
        <f t="shared" si="210"/>
        <v>7620001</v>
      </c>
      <c r="S2698" t="str">
        <f t="shared" si="211"/>
        <v>7620001-TF</v>
      </c>
      <c r="T2698" t="str">
        <f t="shared" si="212"/>
        <v>7620001-TF</v>
      </c>
      <c r="U2698" t="str">
        <f t="shared" si="213"/>
        <v>2</v>
      </c>
      <c r="V2698" t="str">
        <f t="shared" si="214"/>
        <v>TF</v>
      </c>
    </row>
    <row r="2699" spans="1:22" x14ac:dyDescent="0.35">
      <c r="A2699" t="str">
        <f>IF('Support - Calculation Detail'!A2699="","",LEFT('Support - Calculation Detail'!A2699,7)&amp;"-"&amp;RIGHT('Support - Calculation Detail'!A2699,2))</f>
        <v>7620002-TF</v>
      </c>
      <c r="B2699" t="str">
        <f>IF('Support - Calculation Detail'!C2699="","",'Support - Calculation Detail'!C2699)</f>
        <v>76</v>
      </c>
      <c r="C2699" t="str">
        <f>IF('Support - Calculation Detail'!B2699="","",'Support - Calculation Detail'!B2699)</f>
        <v>N</v>
      </c>
      <c r="D2699">
        <f>IF('Support - Calculation Detail'!D2699="","",'Support - Calculation Detail'!D2699)</f>
        <v>28981</v>
      </c>
      <c r="E2699">
        <f>IF('Support - Calculation Detail'!E2699="","",'Support - Calculation Detail'!E2699)</f>
        <v>0</v>
      </c>
      <c r="G2699">
        <f>IF('Support - Calculation Detail'!F2699="","",'Support - Calculation Detail'!F2699)</f>
        <v>28981</v>
      </c>
      <c r="H2699">
        <f>IF('Support - Calculation Detail'!G2699="","",'Support - Calculation Detail'!G2699)</f>
        <v>1.04</v>
      </c>
      <c r="I2699">
        <f>IF('Support - Calculation Detail'!H2699="","",'Support - Calculation Detail'!H2699)</f>
        <v>30140</v>
      </c>
      <c r="J2699">
        <f>IF('Support - Calculation Detail'!I2699="","",'Support - Calculation Detail'!I2699)</f>
        <v>0</v>
      </c>
      <c r="K2699">
        <f>IF('Support - Calculation Detail'!K2699="","",'Support - Calculation Detail'!K2699)</f>
        <v>30140</v>
      </c>
      <c r="L2699">
        <f>IF('Support - Calculation Detail'!L2699="","",'Support - Calculation Detail'!L2699)</f>
        <v>0</v>
      </c>
      <c r="M2699">
        <f>IF('Support - Calculation Detail'!M2699="","",'Support - Calculation Detail'!M2699)</f>
        <v>0</v>
      </c>
      <c r="N2699">
        <f>IF('Support - Calculation Detail'!N2699="","",'Support - Calculation Detail'!N2699)</f>
        <v>0</v>
      </c>
      <c r="P2699">
        <f>IF('Support - Calculation Detail'!O2699="","",'Support - Calculation Detail'!O2699)</f>
        <v>30140</v>
      </c>
      <c r="Q2699" t="b">
        <v>1</v>
      </c>
      <c r="R2699" t="str">
        <f t="shared" si="210"/>
        <v>7620002</v>
      </c>
      <c r="S2699" t="str">
        <f t="shared" si="211"/>
        <v>7620002-TF</v>
      </c>
      <c r="T2699" t="str">
        <f t="shared" si="212"/>
        <v>7620002-TF</v>
      </c>
      <c r="U2699" t="str">
        <f t="shared" si="213"/>
        <v>2</v>
      </c>
      <c r="V2699" t="str">
        <f t="shared" si="214"/>
        <v>TF</v>
      </c>
    </row>
    <row r="2700" spans="1:22" x14ac:dyDescent="0.35">
      <c r="A2700" t="str">
        <f>IF('Support - Calculation Detail'!A2700="","",LEFT('Support - Calculation Detail'!A2700,7)&amp;"-"&amp;RIGHT('Support - Calculation Detail'!A2700,2))</f>
        <v>7620002-UT</v>
      </c>
      <c r="B2700" t="str">
        <f>IF('Support - Calculation Detail'!C2700="","",'Support - Calculation Detail'!C2700)</f>
        <v>76</v>
      </c>
      <c r="C2700" t="str">
        <f>IF('Support - Calculation Detail'!B2700="","",'Support - Calculation Detail'!B2700)</f>
        <v>N</v>
      </c>
      <c r="D2700">
        <f>IF('Support - Calculation Detail'!D2700="","",'Support - Calculation Detail'!D2700)</f>
        <v>21091</v>
      </c>
      <c r="E2700">
        <f>IF('Support - Calculation Detail'!E2700="","",'Support - Calculation Detail'!E2700)</f>
        <v>0</v>
      </c>
      <c r="G2700">
        <f>IF('Support - Calculation Detail'!F2700="","",'Support - Calculation Detail'!F2700)</f>
        <v>21091</v>
      </c>
      <c r="H2700">
        <f>IF('Support - Calculation Detail'!G2700="","",'Support - Calculation Detail'!G2700)</f>
        <v>1.04</v>
      </c>
      <c r="I2700">
        <f>IF('Support - Calculation Detail'!H2700="","",'Support - Calculation Detail'!H2700)</f>
        <v>21935</v>
      </c>
      <c r="J2700">
        <f>IF('Support - Calculation Detail'!I2700="","",'Support - Calculation Detail'!I2700)</f>
        <v>0</v>
      </c>
      <c r="K2700">
        <f>IF('Support - Calculation Detail'!K2700="","",'Support - Calculation Detail'!K2700)</f>
        <v>21935</v>
      </c>
      <c r="L2700">
        <f>IF('Support - Calculation Detail'!L2700="","",'Support - Calculation Detail'!L2700)</f>
        <v>0</v>
      </c>
      <c r="M2700">
        <f>IF('Support - Calculation Detail'!M2700="","",'Support - Calculation Detail'!M2700)</f>
        <v>0</v>
      </c>
      <c r="N2700">
        <f>IF('Support - Calculation Detail'!N2700="","",'Support - Calculation Detail'!N2700)</f>
        <v>0</v>
      </c>
      <c r="P2700">
        <f>IF('Support - Calculation Detail'!O2700="","",'Support - Calculation Detail'!O2700)</f>
        <v>21935</v>
      </c>
      <c r="Q2700" t="b">
        <v>1</v>
      </c>
      <c r="R2700" t="str">
        <f t="shared" si="210"/>
        <v>7620002</v>
      </c>
      <c r="S2700" t="str">
        <f t="shared" si="211"/>
        <v>7620002-UT</v>
      </c>
      <c r="T2700" t="str">
        <f t="shared" si="212"/>
        <v>7620002-UT</v>
      </c>
      <c r="U2700" t="str">
        <f t="shared" si="213"/>
        <v>2</v>
      </c>
      <c r="V2700" t="str">
        <f t="shared" si="214"/>
        <v>UT</v>
      </c>
    </row>
    <row r="2701" spans="1:22" x14ac:dyDescent="0.35">
      <c r="A2701" t="str">
        <f>IF('Support - Calculation Detail'!A2701="","",LEFT('Support - Calculation Detail'!A2701,7)&amp;"-"&amp;RIGHT('Support - Calculation Detail'!A2701,2))</f>
        <v>7620003-UT</v>
      </c>
      <c r="B2701" t="str">
        <f>IF('Support - Calculation Detail'!C2701="","",'Support - Calculation Detail'!C2701)</f>
        <v>76</v>
      </c>
      <c r="C2701" t="str">
        <f>IF('Support - Calculation Detail'!B2701="","",'Support - Calculation Detail'!B2701)</f>
        <v>N</v>
      </c>
      <c r="D2701">
        <f>IF('Support - Calculation Detail'!D2701="","",'Support - Calculation Detail'!D2701)</f>
        <v>31016</v>
      </c>
      <c r="E2701">
        <f>IF('Support - Calculation Detail'!E2701="","",'Support - Calculation Detail'!E2701)</f>
        <v>0</v>
      </c>
      <c r="G2701">
        <f>IF('Support - Calculation Detail'!F2701="","",'Support - Calculation Detail'!F2701)</f>
        <v>31016</v>
      </c>
      <c r="H2701">
        <f>IF('Support - Calculation Detail'!G2701="","",'Support - Calculation Detail'!G2701)</f>
        <v>1.04</v>
      </c>
      <c r="I2701">
        <f>IF('Support - Calculation Detail'!H2701="","",'Support - Calculation Detail'!H2701)</f>
        <v>32257</v>
      </c>
      <c r="J2701">
        <f>IF('Support - Calculation Detail'!I2701="","",'Support - Calculation Detail'!I2701)</f>
        <v>0</v>
      </c>
      <c r="K2701">
        <f>IF('Support - Calculation Detail'!K2701="","",'Support - Calculation Detail'!K2701)</f>
        <v>32257</v>
      </c>
      <c r="L2701">
        <f>IF('Support - Calculation Detail'!L2701="","",'Support - Calculation Detail'!L2701)</f>
        <v>0</v>
      </c>
      <c r="M2701">
        <f>IF('Support - Calculation Detail'!M2701="","",'Support - Calculation Detail'!M2701)</f>
        <v>0</v>
      </c>
      <c r="N2701">
        <f>IF('Support - Calculation Detail'!N2701="","",'Support - Calculation Detail'!N2701)</f>
        <v>0</v>
      </c>
      <c r="P2701">
        <f>IF('Support - Calculation Detail'!O2701="","",'Support - Calculation Detail'!O2701)</f>
        <v>32257</v>
      </c>
      <c r="Q2701" t="b">
        <v>1</v>
      </c>
      <c r="R2701" t="str">
        <f t="shared" si="210"/>
        <v>7620003</v>
      </c>
      <c r="S2701" t="str">
        <f t="shared" si="211"/>
        <v>7620003-UT</v>
      </c>
      <c r="T2701" t="str">
        <f t="shared" si="212"/>
        <v>7620003-UT</v>
      </c>
      <c r="U2701" t="str">
        <f t="shared" si="213"/>
        <v>2</v>
      </c>
      <c r="V2701" t="str">
        <f t="shared" si="214"/>
        <v>UT</v>
      </c>
    </row>
    <row r="2702" spans="1:22" x14ac:dyDescent="0.35">
      <c r="A2702" t="str">
        <f>IF('Support - Calculation Detail'!A2702="","",LEFT('Support - Calculation Detail'!A2702,7)&amp;"-"&amp;RIGHT('Support - Calculation Detail'!A2702,2))</f>
        <v>7620003-TF</v>
      </c>
      <c r="B2702" t="str">
        <f>IF('Support - Calculation Detail'!C2702="","",'Support - Calculation Detail'!C2702)</f>
        <v>76</v>
      </c>
      <c r="C2702" t="str">
        <f>IF('Support - Calculation Detail'!B2702="","",'Support - Calculation Detail'!B2702)</f>
        <v>N</v>
      </c>
      <c r="D2702">
        <f>IF('Support - Calculation Detail'!D2702="","",'Support - Calculation Detail'!D2702)</f>
        <v>30442</v>
      </c>
      <c r="E2702">
        <f>IF('Support - Calculation Detail'!E2702="","",'Support - Calculation Detail'!E2702)</f>
        <v>0</v>
      </c>
      <c r="G2702">
        <f>IF('Support - Calculation Detail'!F2702="","",'Support - Calculation Detail'!F2702)</f>
        <v>30442</v>
      </c>
      <c r="H2702">
        <f>IF('Support - Calculation Detail'!G2702="","",'Support - Calculation Detail'!G2702)</f>
        <v>1.04</v>
      </c>
      <c r="I2702">
        <f>IF('Support - Calculation Detail'!H2702="","",'Support - Calculation Detail'!H2702)</f>
        <v>31660</v>
      </c>
      <c r="J2702">
        <f>IF('Support - Calculation Detail'!I2702="","",'Support - Calculation Detail'!I2702)</f>
        <v>0</v>
      </c>
      <c r="K2702">
        <f>IF('Support - Calculation Detail'!K2702="","",'Support - Calculation Detail'!K2702)</f>
        <v>31660</v>
      </c>
      <c r="L2702">
        <f>IF('Support - Calculation Detail'!L2702="","",'Support - Calculation Detail'!L2702)</f>
        <v>0</v>
      </c>
      <c r="M2702">
        <f>IF('Support - Calculation Detail'!M2702="","",'Support - Calculation Detail'!M2702)</f>
        <v>0</v>
      </c>
      <c r="N2702">
        <f>IF('Support - Calculation Detail'!N2702="","",'Support - Calculation Detail'!N2702)</f>
        <v>0</v>
      </c>
      <c r="P2702">
        <f>IF('Support - Calculation Detail'!O2702="","",'Support - Calculation Detail'!O2702)</f>
        <v>31660</v>
      </c>
      <c r="Q2702" t="b">
        <v>1</v>
      </c>
      <c r="R2702" t="str">
        <f t="shared" si="210"/>
        <v>7620003</v>
      </c>
      <c r="S2702" t="str">
        <f t="shared" si="211"/>
        <v>7620003-TF</v>
      </c>
      <c r="T2702" t="str">
        <f t="shared" si="212"/>
        <v>7620003-TF</v>
      </c>
      <c r="U2702" t="str">
        <f t="shared" si="213"/>
        <v>2</v>
      </c>
      <c r="V2702" t="str">
        <f t="shared" si="214"/>
        <v>TF</v>
      </c>
    </row>
    <row r="2703" spans="1:22" x14ac:dyDescent="0.35">
      <c r="A2703" t="str">
        <f>IF('Support - Calculation Detail'!A2703="","",LEFT('Support - Calculation Detail'!A2703,7)&amp;"-"&amp;RIGHT('Support - Calculation Detail'!A2703,2))</f>
        <v>7620004-TF</v>
      </c>
      <c r="B2703" t="str">
        <f>IF('Support - Calculation Detail'!C2703="","",'Support - Calculation Detail'!C2703)</f>
        <v>76</v>
      </c>
      <c r="C2703" t="str">
        <f>IF('Support - Calculation Detail'!B2703="","",'Support - Calculation Detail'!B2703)</f>
        <v>N</v>
      </c>
      <c r="D2703">
        <f>IF('Support - Calculation Detail'!D2703="","",'Support - Calculation Detail'!D2703)</f>
        <v>346877</v>
      </c>
      <c r="E2703">
        <f>IF('Support - Calculation Detail'!E2703="","",'Support - Calculation Detail'!E2703)</f>
        <v>0</v>
      </c>
      <c r="G2703">
        <f>IF('Support - Calculation Detail'!F2703="","",'Support - Calculation Detail'!F2703)</f>
        <v>346877</v>
      </c>
      <c r="H2703">
        <f>IF('Support - Calculation Detail'!G2703="","",'Support - Calculation Detail'!G2703)</f>
        <v>1.04</v>
      </c>
      <c r="I2703">
        <f>IF('Support - Calculation Detail'!H2703="","",'Support - Calculation Detail'!H2703)</f>
        <v>360752</v>
      </c>
      <c r="J2703">
        <f>IF('Support - Calculation Detail'!I2703="","",'Support - Calculation Detail'!I2703)</f>
        <v>0</v>
      </c>
      <c r="K2703">
        <f>IF('Support - Calculation Detail'!K2703="","",'Support - Calculation Detail'!K2703)</f>
        <v>360752</v>
      </c>
      <c r="L2703">
        <f>IF('Support - Calculation Detail'!L2703="","",'Support - Calculation Detail'!L2703)</f>
        <v>0</v>
      </c>
      <c r="M2703">
        <f>IF('Support - Calculation Detail'!M2703="","",'Support - Calculation Detail'!M2703)</f>
        <v>0</v>
      </c>
      <c r="N2703">
        <f>IF('Support - Calculation Detail'!N2703="","",'Support - Calculation Detail'!N2703)</f>
        <v>0</v>
      </c>
      <c r="P2703">
        <f>IF('Support - Calculation Detail'!O2703="","",'Support - Calculation Detail'!O2703)</f>
        <v>360752</v>
      </c>
      <c r="Q2703" t="b">
        <v>1</v>
      </c>
      <c r="R2703" t="str">
        <f t="shared" si="210"/>
        <v>7620004</v>
      </c>
      <c r="S2703" t="str">
        <f t="shared" si="211"/>
        <v>7620004-TF</v>
      </c>
      <c r="T2703" t="str">
        <f t="shared" si="212"/>
        <v>7620004-TF</v>
      </c>
      <c r="U2703" t="str">
        <f t="shared" si="213"/>
        <v>2</v>
      </c>
      <c r="V2703" t="str">
        <f t="shared" si="214"/>
        <v>TF</v>
      </c>
    </row>
    <row r="2704" spans="1:22" x14ac:dyDescent="0.35">
      <c r="A2704" t="str">
        <f>IF('Support - Calculation Detail'!A2704="","",LEFT('Support - Calculation Detail'!A2704,7)&amp;"-"&amp;RIGHT('Support - Calculation Detail'!A2704,2))</f>
        <v>7620004-UT</v>
      </c>
      <c r="B2704" t="str">
        <f>IF('Support - Calculation Detail'!C2704="","",'Support - Calculation Detail'!C2704)</f>
        <v>76</v>
      </c>
      <c r="C2704" t="str">
        <f>IF('Support - Calculation Detail'!B2704="","",'Support - Calculation Detail'!B2704)</f>
        <v>N</v>
      </c>
      <c r="D2704">
        <f>IF('Support - Calculation Detail'!D2704="","",'Support - Calculation Detail'!D2704)</f>
        <v>40160</v>
      </c>
      <c r="E2704">
        <f>IF('Support - Calculation Detail'!E2704="","",'Support - Calculation Detail'!E2704)</f>
        <v>0</v>
      </c>
      <c r="G2704">
        <f>IF('Support - Calculation Detail'!F2704="","",'Support - Calculation Detail'!F2704)</f>
        <v>40160</v>
      </c>
      <c r="H2704">
        <f>IF('Support - Calculation Detail'!G2704="","",'Support - Calculation Detail'!G2704)</f>
        <v>1.04</v>
      </c>
      <c r="I2704">
        <f>IF('Support - Calculation Detail'!H2704="","",'Support - Calculation Detail'!H2704)</f>
        <v>41766</v>
      </c>
      <c r="J2704">
        <f>IF('Support - Calculation Detail'!I2704="","",'Support - Calculation Detail'!I2704)</f>
        <v>0</v>
      </c>
      <c r="K2704">
        <f>IF('Support - Calculation Detail'!K2704="","",'Support - Calculation Detail'!K2704)</f>
        <v>41766</v>
      </c>
      <c r="L2704">
        <f>IF('Support - Calculation Detail'!L2704="","",'Support - Calculation Detail'!L2704)</f>
        <v>0</v>
      </c>
      <c r="M2704">
        <f>IF('Support - Calculation Detail'!M2704="","",'Support - Calculation Detail'!M2704)</f>
        <v>0</v>
      </c>
      <c r="N2704">
        <f>IF('Support - Calculation Detail'!N2704="","",'Support - Calculation Detail'!N2704)</f>
        <v>0</v>
      </c>
      <c r="P2704">
        <f>IF('Support - Calculation Detail'!O2704="","",'Support - Calculation Detail'!O2704)</f>
        <v>41766</v>
      </c>
      <c r="Q2704" t="b">
        <v>1</v>
      </c>
      <c r="R2704" t="str">
        <f t="shared" si="210"/>
        <v>7620004</v>
      </c>
      <c r="S2704" t="str">
        <f t="shared" si="211"/>
        <v>7620004-UT</v>
      </c>
      <c r="T2704" t="str">
        <f t="shared" si="212"/>
        <v>7620004-UT</v>
      </c>
      <c r="U2704" t="str">
        <f t="shared" si="213"/>
        <v>2</v>
      </c>
      <c r="V2704" t="str">
        <f t="shared" si="214"/>
        <v>UT</v>
      </c>
    </row>
    <row r="2705" spans="1:22" x14ac:dyDescent="0.35">
      <c r="A2705" t="str">
        <f>IF('Support - Calculation Detail'!A2705="","",LEFT('Support - Calculation Detail'!A2705,7)&amp;"-"&amp;RIGHT('Support - Calculation Detail'!A2705,2))</f>
        <v>7620005-UT</v>
      </c>
      <c r="B2705" t="str">
        <f>IF('Support - Calculation Detail'!C2705="","",'Support - Calculation Detail'!C2705)</f>
        <v>76</v>
      </c>
      <c r="C2705" t="str">
        <f>IF('Support - Calculation Detail'!B2705="","",'Support - Calculation Detail'!B2705)</f>
        <v>N</v>
      </c>
      <c r="D2705">
        <f>IF('Support - Calculation Detail'!D2705="","",'Support - Calculation Detail'!D2705)</f>
        <v>33633</v>
      </c>
      <c r="E2705">
        <f>IF('Support - Calculation Detail'!E2705="","",'Support - Calculation Detail'!E2705)</f>
        <v>0</v>
      </c>
      <c r="G2705">
        <f>IF('Support - Calculation Detail'!F2705="","",'Support - Calculation Detail'!F2705)</f>
        <v>33633</v>
      </c>
      <c r="H2705">
        <f>IF('Support - Calculation Detail'!G2705="","",'Support - Calculation Detail'!G2705)</f>
        <v>1.04</v>
      </c>
      <c r="I2705">
        <f>IF('Support - Calculation Detail'!H2705="","",'Support - Calculation Detail'!H2705)</f>
        <v>34978</v>
      </c>
      <c r="J2705">
        <f>IF('Support - Calculation Detail'!I2705="","",'Support - Calculation Detail'!I2705)</f>
        <v>0</v>
      </c>
      <c r="K2705">
        <f>IF('Support - Calculation Detail'!K2705="","",'Support - Calculation Detail'!K2705)</f>
        <v>34978</v>
      </c>
      <c r="L2705">
        <f>IF('Support - Calculation Detail'!L2705="","",'Support - Calculation Detail'!L2705)</f>
        <v>0</v>
      </c>
      <c r="M2705">
        <f>IF('Support - Calculation Detail'!M2705="","",'Support - Calculation Detail'!M2705)</f>
        <v>0</v>
      </c>
      <c r="N2705">
        <f>IF('Support - Calculation Detail'!N2705="","",'Support - Calculation Detail'!N2705)</f>
        <v>0</v>
      </c>
      <c r="P2705">
        <f>IF('Support - Calculation Detail'!O2705="","",'Support - Calculation Detail'!O2705)</f>
        <v>34978</v>
      </c>
      <c r="Q2705" t="b">
        <v>1</v>
      </c>
      <c r="R2705" t="str">
        <f t="shared" si="210"/>
        <v>7620005</v>
      </c>
      <c r="S2705" t="str">
        <f t="shared" si="211"/>
        <v>7620005-UT</v>
      </c>
      <c r="T2705" t="str">
        <f t="shared" si="212"/>
        <v>7620005-UT</v>
      </c>
      <c r="U2705" t="str">
        <f t="shared" si="213"/>
        <v>2</v>
      </c>
      <c r="V2705" t="str">
        <f t="shared" si="214"/>
        <v>UT</v>
      </c>
    </row>
    <row r="2706" spans="1:22" x14ac:dyDescent="0.35">
      <c r="A2706" t="str">
        <f>IF('Support - Calculation Detail'!A2706="","",LEFT('Support - Calculation Detail'!A2706,7)&amp;"-"&amp;RIGHT('Support - Calculation Detail'!A2706,2))</f>
        <v>7620005-TF</v>
      </c>
      <c r="B2706" t="str">
        <f>IF('Support - Calculation Detail'!C2706="","",'Support - Calculation Detail'!C2706)</f>
        <v>76</v>
      </c>
      <c r="C2706" t="str">
        <f>IF('Support - Calculation Detail'!B2706="","",'Support - Calculation Detail'!B2706)</f>
        <v>N</v>
      </c>
      <c r="D2706">
        <f>IF('Support - Calculation Detail'!D2706="","",'Support - Calculation Detail'!D2706)</f>
        <v>191199</v>
      </c>
      <c r="E2706">
        <f>IF('Support - Calculation Detail'!E2706="","",'Support - Calculation Detail'!E2706)</f>
        <v>0</v>
      </c>
      <c r="G2706">
        <f>IF('Support - Calculation Detail'!F2706="","",'Support - Calculation Detail'!F2706)</f>
        <v>191199</v>
      </c>
      <c r="H2706">
        <f>IF('Support - Calculation Detail'!G2706="","",'Support - Calculation Detail'!G2706)</f>
        <v>1.04</v>
      </c>
      <c r="I2706">
        <f>IF('Support - Calculation Detail'!H2706="","",'Support - Calculation Detail'!H2706)</f>
        <v>198847</v>
      </c>
      <c r="J2706">
        <f>IF('Support - Calculation Detail'!I2706="","",'Support - Calculation Detail'!I2706)</f>
        <v>0</v>
      </c>
      <c r="K2706">
        <f>IF('Support - Calculation Detail'!K2706="","",'Support - Calculation Detail'!K2706)</f>
        <v>198847</v>
      </c>
      <c r="L2706">
        <f>IF('Support - Calculation Detail'!L2706="","",'Support - Calculation Detail'!L2706)</f>
        <v>0</v>
      </c>
      <c r="M2706">
        <f>IF('Support - Calculation Detail'!M2706="","",'Support - Calculation Detail'!M2706)</f>
        <v>0</v>
      </c>
      <c r="N2706">
        <f>IF('Support - Calculation Detail'!N2706="","",'Support - Calculation Detail'!N2706)</f>
        <v>0</v>
      </c>
      <c r="P2706">
        <f>IF('Support - Calculation Detail'!O2706="","",'Support - Calculation Detail'!O2706)</f>
        <v>198847</v>
      </c>
      <c r="Q2706" t="b">
        <v>1</v>
      </c>
      <c r="R2706" t="str">
        <f t="shared" si="210"/>
        <v>7620005</v>
      </c>
      <c r="S2706" t="str">
        <f t="shared" si="211"/>
        <v>7620005-TF</v>
      </c>
      <c r="T2706" t="str">
        <f t="shared" si="212"/>
        <v>7620005-TF</v>
      </c>
      <c r="U2706" t="str">
        <f t="shared" si="213"/>
        <v>2</v>
      </c>
      <c r="V2706" t="str">
        <f t="shared" si="214"/>
        <v>TF</v>
      </c>
    </row>
    <row r="2707" spans="1:22" x14ac:dyDescent="0.35">
      <c r="A2707" t="str">
        <f>IF('Support - Calculation Detail'!A2707="","",LEFT('Support - Calculation Detail'!A2707,7)&amp;"-"&amp;RIGHT('Support - Calculation Detail'!A2707,2))</f>
        <v>7620006-TF</v>
      </c>
      <c r="B2707" t="str">
        <f>IF('Support - Calculation Detail'!C2707="","",'Support - Calculation Detail'!C2707)</f>
        <v>76</v>
      </c>
      <c r="C2707" t="str">
        <f>IF('Support - Calculation Detail'!B2707="","",'Support - Calculation Detail'!B2707)</f>
        <v>N</v>
      </c>
      <c r="D2707">
        <f>IF('Support - Calculation Detail'!D2707="","",'Support - Calculation Detail'!D2707)</f>
        <v>44838</v>
      </c>
      <c r="E2707">
        <f>IF('Support - Calculation Detail'!E2707="","",'Support - Calculation Detail'!E2707)</f>
        <v>0</v>
      </c>
      <c r="G2707">
        <f>IF('Support - Calculation Detail'!F2707="","",'Support - Calculation Detail'!F2707)</f>
        <v>44838</v>
      </c>
      <c r="H2707">
        <f>IF('Support - Calculation Detail'!G2707="","",'Support - Calculation Detail'!G2707)</f>
        <v>1.04</v>
      </c>
      <c r="I2707">
        <f>IF('Support - Calculation Detail'!H2707="","",'Support - Calculation Detail'!H2707)</f>
        <v>46632</v>
      </c>
      <c r="J2707">
        <f>IF('Support - Calculation Detail'!I2707="","",'Support - Calculation Detail'!I2707)</f>
        <v>0</v>
      </c>
      <c r="K2707">
        <f>IF('Support - Calculation Detail'!K2707="","",'Support - Calculation Detail'!K2707)</f>
        <v>46632</v>
      </c>
      <c r="L2707">
        <f>IF('Support - Calculation Detail'!L2707="","",'Support - Calculation Detail'!L2707)</f>
        <v>0</v>
      </c>
      <c r="M2707">
        <f>IF('Support - Calculation Detail'!M2707="","",'Support - Calculation Detail'!M2707)</f>
        <v>0</v>
      </c>
      <c r="N2707">
        <f>IF('Support - Calculation Detail'!N2707="","",'Support - Calculation Detail'!N2707)</f>
        <v>0</v>
      </c>
      <c r="P2707">
        <f>IF('Support - Calculation Detail'!O2707="","",'Support - Calculation Detail'!O2707)</f>
        <v>46632</v>
      </c>
      <c r="Q2707" t="b">
        <v>1</v>
      </c>
      <c r="R2707" t="str">
        <f t="shared" si="210"/>
        <v>7620006</v>
      </c>
      <c r="S2707" t="str">
        <f t="shared" si="211"/>
        <v>7620006-TF</v>
      </c>
      <c r="T2707" t="str">
        <f t="shared" si="212"/>
        <v>7620006-TF</v>
      </c>
      <c r="U2707" t="str">
        <f t="shared" si="213"/>
        <v>2</v>
      </c>
      <c r="V2707" t="str">
        <f t="shared" si="214"/>
        <v>TF</v>
      </c>
    </row>
    <row r="2708" spans="1:22" x14ac:dyDescent="0.35">
      <c r="A2708" t="str">
        <f>IF('Support - Calculation Detail'!A2708="","",LEFT('Support - Calculation Detail'!A2708,7)&amp;"-"&amp;RIGHT('Support - Calculation Detail'!A2708,2))</f>
        <v>7620006-UT</v>
      </c>
      <c r="B2708" t="str">
        <f>IF('Support - Calculation Detail'!C2708="","",'Support - Calculation Detail'!C2708)</f>
        <v>76</v>
      </c>
      <c r="C2708" t="str">
        <f>IF('Support - Calculation Detail'!B2708="","",'Support - Calculation Detail'!B2708)</f>
        <v>N</v>
      </c>
      <c r="D2708">
        <f>IF('Support - Calculation Detail'!D2708="","",'Support - Calculation Detail'!D2708)</f>
        <v>43087</v>
      </c>
      <c r="E2708">
        <f>IF('Support - Calculation Detail'!E2708="","",'Support - Calculation Detail'!E2708)</f>
        <v>0</v>
      </c>
      <c r="G2708">
        <f>IF('Support - Calculation Detail'!F2708="","",'Support - Calculation Detail'!F2708)</f>
        <v>43087</v>
      </c>
      <c r="H2708">
        <f>IF('Support - Calculation Detail'!G2708="","",'Support - Calculation Detail'!G2708)</f>
        <v>1.04</v>
      </c>
      <c r="I2708">
        <f>IF('Support - Calculation Detail'!H2708="","",'Support - Calculation Detail'!H2708)</f>
        <v>44810</v>
      </c>
      <c r="J2708">
        <f>IF('Support - Calculation Detail'!I2708="","",'Support - Calculation Detail'!I2708)</f>
        <v>0</v>
      </c>
      <c r="K2708">
        <f>IF('Support - Calculation Detail'!K2708="","",'Support - Calculation Detail'!K2708)</f>
        <v>44810</v>
      </c>
      <c r="L2708">
        <f>IF('Support - Calculation Detail'!L2708="","",'Support - Calculation Detail'!L2708)</f>
        <v>0</v>
      </c>
      <c r="M2708">
        <f>IF('Support - Calculation Detail'!M2708="","",'Support - Calculation Detail'!M2708)</f>
        <v>0</v>
      </c>
      <c r="N2708">
        <f>IF('Support - Calculation Detail'!N2708="","",'Support - Calculation Detail'!N2708)</f>
        <v>0</v>
      </c>
      <c r="P2708">
        <f>IF('Support - Calculation Detail'!O2708="","",'Support - Calculation Detail'!O2708)</f>
        <v>44810</v>
      </c>
      <c r="Q2708" t="b">
        <v>1</v>
      </c>
      <c r="R2708" t="str">
        <f t="shared" si="210"/>
        <v>7620006</v>
      </c>
      <c r="S2708" t="str">
        <f t="shared" si="211"/>
        <v>7620006-UT</v>
      </c>
      <c r="T2708" t="str">
        <f t="shared" si="212"/>
        <v>7620006-UT</v>
      </c>
      <c r="U2708" t="str">
        <f t="shared" si="213"/>
        <v>2</v>
      </c>
      <c r="V2708" t="str">
        <f t="shared" si="214"/>
        <v>UT</v>
      </c>
    </row>
    <row r="2709" spans="1:22" x14ac:dyDescent="0.35">
      <c r="A2709" t="str">
        <f>IF('Support - Calculation Detail'!A2709="","",LEFT('Support - Calculation Detail'!A2709,7)&amp;"-"&amp;RIGHT('Support - Calculation Detail'!A2709,2))</f>
        <v>7620007-UT</v>
      </c>
      <c r="B2709" t="str">
        <f>IF('Support - Calculation Detail'!C2709="","",'Support - Calculation Detail'!C2709)</f>
        <v>76</v>
      </c>
      <c r="C2709" t="str">
        <f>IF('Support - Calculation Detail'!B2709="","",'Support - Calculation Detail'!B2709)</f>
        <v>N</v>
      </c>
      <c r="D2709">
        <f>IF('Support - Calculation Detail'!D2709="","",'Support - Calculation Detail'!D2709)</f>
        <v>272796</v>
      </c>
      <c r="E2709">
        <f>IF('Support - Calculation Detail'!E2709="","",'Support - Calculation Detail'!E2709)</f>
        <v>0</v>
      </c>
      <c r="G2709">
        <f>IF('Support - Calculation Detail'!F2709="","",'Support - Calculation Detail'!F2709)</f>
        <v>272796</v>
      </c>
      <c r="H2709">
        <f>IF('Support - Calculation Detail'!G2709="","",'Support - Calculation Detail'!G2709)</f>
        <v>1.04</v>
      </c>
      <c r="I2709">
        <f>IF('Support - Calculation Detail'!H2709="","",'Support - Calculation Detail'!H2709)</f>
        <v>283708</v>
      </c>
      <c r="J2709">
        <f>IF('Support - Calculation Detail'!I2709="","",'Support - Calculation Detail'!I2709)</f>
        <v>0</v>
      </c>
      <c r="K2709">
        <f>IF('Support - Calculation Detail'!K2709="","",'Support - Calculation Detail'!K2709)</f>
        <v>283708</v>
      </c>
      <c r="L2709">
        <f>IF('Support - Calculation Detail'!L2709="","",'Support - Calculation Detail'!L2709)</f>
        <v>0</v>
      </c>
      <c r="M2709">
        <f>IF('Support - Calculation Detail'!M2709="","",'Support - Calculation Detail'!M2709)</f>
        <v>0</v>
      </c>
      <c r="N2709">
        <f>IF('Support - Calculation Detail'!N2709="","",'Support - Calculation Detail'!N2709)</f>
        <v>0</v>
      </c>
      <c r="P2709">
        <f>IF('Support - Calculation Detail'!O2709="","",'Support - Calculation Detail'!O2709)</f>
        <v>283708</v>
      </c>
      <c r="Q2709" t="b">
        <v>1</v>
      </c>
      <c r="R2709" t="str">
        <f t="shared" si="210"/>
        <v>7620007</v>
      </c>
      <c r="S2709" t="str">
        <f t="shared" si="211"/>
        <v>7620007-UT</v>
      </c>
      <c r="T2709" t="str">
        <f t="shared" si="212"/>
        <v>7620007-UT</v>
      </c>
      <c r="U2709" t="str">
        <f t="shared" si="213"/>
        <v>2</v>
      </c>
      <c r="V2709" t="str">
        <f t="shared" si="214"/>
        <v>UT</v>
      </c>
    </row>
    <row r="2710" spans="1:22" x14ac:dyDescent="0.35">
      <c r="A2710" t="str">
        <f>IF('Support - Calculation Detail'!A2710="","",LEFT('Support - Calculation Detail'!A2710,7)&amp;"-"&amp;RIGHT('Support - Calculation Detail'!A2710,2))</f>
        <v>7620007-TF</v>
      </c>
      <c r="B2710" t="str">
        <f>IF('Support - Calculation Detail'!C2710="","",'Support - Calculation Detail'!C2710)</f>
        <v>76</v>
      </c>
      <c r="C2710" t="str">
        <f>IF('Support - Calculation Detail'!B2710="","",'Support - Calculation Detail'!B2710)</f>
        <v>N</v>
      </c>
      <c r="D2710">
        <f>IF('Support - Calculation Detail'!D2710="","",'Support - Calculation Detail'!D2710)</f>
        <v>669689</v>
      </c>
      <c r="E2710">
        <f>IF('Support - Calculation Detail'!E2710="","",'Support - Calculation Detail'!E2710)</f>
        <v>0</v>
      </c>
      <c r="G2710">
        <f>IF('Support - Calculation Detail'!F2710="","",'Support - Calculation Detail'!F2710)</f>
        <v>669689</v>
      </c>
      <c r="H2710">
        <f>IF('Support - Calculation Detail'!G2710="","",'Support - Calculation Detail'!G2710)</f>
        <v>1.04</v>
      </c>
      <c r="I2710">
        <f>IF('Support - Calculation Detail'!H2710="","",'Support - Calculation Detail'!H2710)</f>
        <v>696477</v>
      </c>
      <c r="J2710">
        <f>IF('Support - Calculation Detail'!I2710="","",'Support - Calculation Detail'!I2710)</f>
        <v>0</v>
      </c>
      <c r="K2710">
        <f>IF('Support - Calculation Detail'!K2710="","",'Support - Calculation Detail'!K2710)</f>
        <v>696477</v>
      </c>
      <c r="L2710">
        <f>IF('Support - Calculation Detail'!L2710="","",'Support - Calculation Detail'!L2710)</f>
        <v>0</v>
      </c>
      <c r="M2710">
        <f>IF('Support - Calculation Detail'!M2710="","",'Support - Calculation Detail'!M2710)</f>
        <v>0</v>
      </c>
      <c r="N2710">
        <f>IF('Support - Calculation Detail'!N2710="","",'Support - Calculation Detail'!N2710)</f>
        <v>0</v>
      </c>
      <c r="P2710">
        <f>IF('Support - Calculation Detail'!O2710="","",'Support - Calculation Detail'!O2710)</f>
        <v>696477</v>
      </c>
      <c r="Q2710" t="b">
        <v>1</v>
      </c>
      <c r="R2710" t="str">
        <f t="shared" si="210"/>
        <v>7620007</v>
      </c>
      <c r="S2710" t="str">
        <f t="shared" si="211"/>
        <v>7620007-TF</v>
      </c>
      <c r="T2710" t="str">
        <f t="shared" si="212"/>
        <v>7620007-TF</v>
      </c>
      <c r="U2710" t="str">
        <f t="shared" si="213"/>
        <v>2</v>
      </c>
      <c r="V2710" t="str">
        <f t="shared" si="214"/>
        <v>TF</v>
      </c>
    </row>
    <row r="2711" spans="1:22" x14ac:dyDescent="0.35">
      <c r="A2711" t="str">
        <f>IF('Support - Calculation Detail'!A2711="","",LEFT('Support - Calculation Detail'!A2711,7)&amp;"-"&amp;RIGHT('Support - Calculation Detail'!A2711,2))</f>
        <v>7620008-TF</v>
      </c>
      <c r="B2711" t="str">
        <f>IF('Support - Calculation Detail'!C2711="","",'Support - Calculation Detail'!C2711)</f>
        <v>76</v>
      </c>
      <c r="C2711" t="str">
        <f>IF('Support - Calculation Detail'!B2711="","",'Support - Calculation Detail'!B2711)</f>
        <v>N</v>
      </c>
      <c r="D2711">
        <f>IF('Support - Calculation Detail'!D2711="","",'Support - Calculation Detail'!D2711)</f>
        <v>28319</v>
      </c>
      <c r="E2711">
        <f>IF('Support - Calculation Detail'!E2711="","",'Support - Calculation Detail'!E2711)</f>
        <v>0</v>
      </c>
      <c r="G2711">
        <f>IF('Support - Calculation Detail'!F2711="","",'Support - Calculation Detail'!F2711)</f>
        <v>28319</v>
      </c>
      <c r="H2711">
        <f>IF('Support - Calculation Detail'!G2711="","",'Support - Calculation Detail'!G2711)</f>
        <v>1.04</v>
      </c>
      <c r="I2711">
        <f>IF('Support - Calculation Detail'!H2711="","",'Support - Calculation Detail'!H2711)</f>
        <v>29452</v>
      </c>
      <c r="J2711">
        <f>IF('Support - Calculation Detail'!I2711="","",'Support - Calculation Detail'!I2711)</f>
        <v>0</v>
      </c>
      <c r="K2711">
        <f>IF('Support - Calculation Detail'!K2711="","",'Support - Calculation Detail'!K2711)</f>
        <v>29452</v>
      </c>
      <c r="L2711">
        <f>IF('Support - Calculation Detail'!L2711="","",'Support - Calculation Detail'!L2711)</f>
        <v>0</v>
      </c>
      <c r="M2711">
        <f>IF('Support - Calculation Detail'!M2711="","",'Support - Calculation Detail'!M2711)</f>
        <v>0</v>
      </c>
      <c r="N2711">
        <f>IF('Support - Calculation Detail'!N2711="","",'Support - Calculation Detail'!N2711)</f>
        <v>0</v>
      </c>
      <c r="P2711">
        <f>IF('Support - Calculation Detail'!O2711="","",'Support - Calculation Detail'!O2711)</f>
        <v>29452</v>
      </c>
      <c r="Q2711" t="b">
        <v>1</v>
      </c>
      <c r="R2711" t="str">
        <f t="shared" si="210"/>
        <v>7620008</v>
      </c>
      <c r="S2711" t="str">
        <f t="shared" si="211"/>
        <v>7620008-TF</v>
      </c>
      <c r="T2711" t="str">
        <f t="shared" si="212"/>
        <v>7620008-TF</v>
      </c>
      <c r="U2711" t="str">
        <f t="shared" si="213"/>
        <v>2</v>
      </c>
      <c r="V2711" t="str">
        <f t="shared" si="214"/>
        <v>TF</v>
      </c>
    </row>
    <row r="2712" spans="1:22" x14ac:dyDescent="0.35">
      <c r="A2712" t="str">
        <f>IF('Support - Calculation Detail'!A2712="","",LEFT('Support - Calculation Detail'!A2712,7)&amp;"-"&amp;RIGHT('Support - Calculation Detail'!A2712,2))</f>
        <v>7620008-UT</v>
      </c>
      <c r="B2712" t="str">
        <f>IF('Support - Calculation Detail'!C2712="","",'Support - Calculation Detail'!C2712)</f>
        <v>76</v>
      </c>
      <c r="C2712" t="str">
        <f>IF('Support - Calculation Detail'!B2712="","",'Support - Calculation Detail'!B2712)</f>
        <v>N</v>
      </c>
      <c r="D2712">
        <f>IF('Support - Calculation Detail'!D2712="","",'Support - Calculation Detail'!D2712)</f>
        <v>15042</v>
      </c>
      <c r="E2712">
        <f>IF('Support - Calculation Detail'!E2712="","",'Support - Calculation Detail'!E2712)</f>
        <v>0</v>
      </c>
      <c r="G2712">
        <f>IF('Support - Calculation Detail'!F2712="","",'Support - Calculation Detail'!F2712)</f>
        <v>15042</v>
      </c>
      <c r="H2712">
        <f>IF('Support - Calculation Detail'!G2712="","",'Support - Calculation Detail'!G2712)</f>
        <v>1.04</v>
      </c>
      <c r="I2712">
        <f>IF('Support - Calculation Detail'!H2712="","",'Support - Calculation Detail'!H2712)</f>
        <v>15644</v>
      </c>
      <c r="J2712">
        <f>IF('Support - Calculation Detail'!I2712="","",'Support - Calculation Detail'!I2712)</f>
        <v>0</v>
      </c>
      <c r="K2712">
        <f>IF('Support - Calculation Detail'!K2712="","",'Support - Calculation Detail'!K2712)</f>
        <v>15644</v>
      </c>
      <c r="L2712">
        <f>IF('Support - Calculation Detail'!L2712="","",'Support - Calculation Detail'!L2712)</f>
        <v>0</v>
      </c>
      <c r="M2712">
        <f>IF('Support - Calculation Detail'!M2712="","",'Support - Calculation Detail'!M2712)</f>
        <v>0</v>
      </c>
      <c r="N2712">
        <f>IF('Support - Calculation Detail'!N2712="","",'Support - Calculation Detail'!N2712)</f>
        <v>0</v>
      </c>
      <c r="P2712">
        <f>IF('Support - Calculation Detail'!O2712="","",'Support - Calculation Detail'!O2712)</f>
        <v>15644</v>
      </c>
      <c r="Q2712" t="b">
        <v>1</v>
      </c>
      <c r="R2712" t="str">
        <f t="shared" si="210"/>
        <v>7620008</v>
      </c>
      <c r="S2712" t="str">
        <f t="shared" si="211"/>
        <v>7620008-UT</v>
      </c>
      <c r="T2712" t="str">
        <f t="shared" si="212"/>
        <v>7620008-UT</v>
      </c>
      <c r="U2712" t="str">
        <f t="shared" si="213"/>
        <v>2</v>
      </c>
      <c r="V2712" t="str">
        <f t="shared" si="214"/>
        <v>UT</v>
      </c>
    </row>
    <row r="2713" spans="1:22" x14ac:dyDescent="0.35">
      <c r="A2713" t="str">
        <f>IF('Support - Calculation Detail'!A2713="","",LEFT('Support - Calculation Detail'!A2713,7)&amp;"-"&amp;RIGHT('Support - Calculation Detail'!A2713,2))</f>
        <v>7620009-UT</v>
      </c>
      <c r="B2713" t="str">
        <f>IF('Support - Calculation Detail'!C2713="","",'Support - Calculation Detail'!C2713)</f>
        <v>76</v>
      </c>
      <c r="C2713" t="str">
        <f>IF('Support - Calculation Detail'!B2713="","",'Support - Calculation Detail'!B2713)</f>
        <v>N</v>
      </c>
      <c r="D2713">
        <f>IF('Support - Calculation Detail'!D2713="","",'Support - Calculation Detail'!D2713)</f>
        <v>50236</v>
      </c>
      <c r="E2713">
        <f>IF('Support - Calculation Detail'!E2713="","",'Support - Calculation Detail'!E2713)</f>
        <v>0</v>
      </c>
      <c r="G2713">
        <f>IF('Support - Calculation Detail'!F2713="","",'Support - Calculation Detail'!F2713)</f>
        <v>50236</v>
      </c>
      <c r="H2713">
        <f>IF('Support - Calculation Detail'!G2713="","",'Support - Calculation Detail'!G2713)</f>
        <v>1.04</v>
      </c>
      <c r="I2713">
        <f>IF('Support - Calculation Detail'!H2713="","",'Support - Calculation Detail'!H2713)</f>
        <v>52245</v>
      </c>
      <c r="J2713">
        <f>IF('Support - Calculation Detail'!I2713="","",'Support - Calculation Detail'!I2713)</f>
        <v>0</v>
      </c>
      <c r="K2713">
        <f>IF('Support - Calculation Detail'!K2713="","",'Support - Calculation Detail'!K2713)</f>
        <v>52245</v>
      </c>
      <c r="L2713">
        <f>IF('Support - Calculation Detail'!L2713="","",'Support - Calculation Detail'!L2713)</f>
        <v>0</v>
      </c>
      <c r="M2713">
        <f>IF('Support - Calculation Detail'!M2713="","",'Support - Calculation Detail'!M2713)</f>
        <v>0</v>
      </c>
      <c r="N2713">
        <f>IF('Support - Calculation Detail'!N2713="","",'Support - Calculation Detail'!N2713)</f>
        <v>0</v>
      </c>
      <c r="P2713">
        <f>IF('Support - Calculation Detail'!O2713="","",'Support - Calculation Detail'!O2713)</f>
        <v>52245</v>
      </c>
      <c r="Q2713" t="b">
        <v>1</v>
      </c>
      <c r="R2713" t="str">
        <f t="shared" si="210"/>
        <v>7620009</v>
      </c>
      <c r="S2713" t="str">
        <f t="shared" si="211"/>
        <v>7620009-UT</v>
      </c>
      <c r="T2713" t="str">
        <f t="shared" si="212"/>
        <v>7620009-UT</v>
      </c>
      <c r="U2713" t="str">
        <f t="shared" si="213"/>
        <v>2</v>
      </c>
      <c r="V2713" t="str">
        <f t="shared" si="214"/>
        <v>UT</v>
      </c>
    </row>
    <row r="2714" spans="1:22" x14ac:dyDescent="0.35">
      <c r="A2714" t="str">
        <f>IF('Support - Calculation Detail'!A2714="","",LEFT('Support - Calculation Detail'!A2714,7)&amp;"-"&amp;RIGHT('Support - Calculation Detail'!A2714,2))</f>
        <v>7620009-TF</v>
      </c>
      <c r="B2714" t="str">
        <f>IF('Support - Calculation Detail'!C2714="","",'Support - Calculation Detail'!C2714)</f>
        <v>76</v>
      </c>
      <c r="C2714" t="str">
        <f>IF('Support - Calculation Detail'!B2714="","",'Support - Calculation Detail'!B2714)</f>
        <v>N</v>
      </c>
      <c r="D2714">
        <f>IF('Support - Calculation Detail'!D2714="","",'Support - Calculation Detail'!D2714)</f>
        <v>56482</v>
      </c>
      <c r="E2714">
        <f>IF('Support - Calculation Detail'!E2714="","",'Support - Calculation Detail'!E2714)</f>
        <v>0</v>
      </c>
      <c r="G2714">
        <f>IF('Support - Calculation Detail'!F2714="","",'Support - Calculation Detail'!F2714)</f>
        <v>56482</v>
      </c>
      <c r="H2714">
        <f>IF('Support - Calculation Detail'!G2714="","",'Support - Calculation Detail'!G2714)</f>
        <v>1.04</v>
      </c>
      <c r="I2714">
        <f>IF('Support - Calculation Detail'!H2714="","",'Support - Calculation Detail'!H2714)</f>
        <v>58741</v>
      </c>
      <c r="J2714">
        <f>IF('Support - Calculation Detail'!I2714="","",'Support - Calculation Detail'!I2714)</f>
        <v>0</v>
      </c>
      <c r="K2714">
        <f>IF('Support - Calculation Detail'!K2714="","",'Support - Calculation Detail'!K2714)</f>
        <v>58741</v>
      </c>
      <c r="L2714">
        <f>IF('Support - Calculation Detail'!L2714="","",'Support - Calculation Detail'!L2714)</f>
        <v>0</v>
      </c>
      <c r="M2714">
        <f>IF('Support - Calculation Detail'!M2714="","",'Support - Calculation Detail'!M2714)</f>
        <v>0</v>
      </c>
      <c r="N2714">
        <f>IF('Support - Calculation Detail'!N2714="","",'Support - Calculation Detail'!N2714)</f>
        <v>0</v>
      </c>
      <c r="P2714">
        <f>IF('Support - Calculation Detail'!O2714="","",'Support - Calculation Detail'!O2714)</f>
        <v>58741</v>
      </c>
      <c r="Q2714" t="b">
        <v>1</v>
      </c>
      <c r="R2714" t="str">
        <f t="shared" si="210"/>
        <v>7620009</v>
      </c>
      <c r="S2714" t="str">
        <f t="shared" si="211"/>
        <v>7620009-TF</v>
      </c>
      <c r="T2714" t="str">
        <f t="shared" si="212"/>
        <v>7620009-TF</v>
      </c>
      <c r="U2714" t="str">
        <f t="shared" si="213"/>
        <v>2</v>
      </c>
      <c r="V2714" t="str">
        <f t="shared" si="214"/>
        <v>TF</v>
      </c>
    </row>
    <row r="2715" spans="1:22" x14ac:dyDescent="0.35">
      <c r="A2715" t="str">
        <f>IF('Support - Calculation Detail'!A2715="","",LEFT('Support - Calculation Detail'!A2715,7)&amp;"-"&amp;RIGHT('Support - Calculation Detail'!A2715,2))</f>
        <v>7620010-TF</v>
      </c>
      <c r="B2715" t="str">
        <f>IF('Support - Calculation Detail'!C2715="","",'Support - Calculation Detail'!C2715)</f>
        <v>76</v>
      </c>
      <c r="C2715" t="str">
        <f>IF('Support - Calculation Detail'!B2715="","",'Support - Calculation Detail'!B2715)</f>
        <v>N</v>
      </c>
      <c r="D2715">
        <f>IF('Support - Calculation Detail'!D2715="","",'Support - Calculation Detail'!D2715)</f>
        <v>13059</v>
      </c>
      <c r="E2715">
        <f>IF('Support - Calculation Detail'!E2715="","",'Support - Calculation Detail'!E2715)</f>
        <v>0</v>
      </c>
      <c r="G2715">
        <f>IF('Support - Calculation Detail'!F2715="","",'Support - Calculation Detail'!F2715)</f>
        <v>13059</v>
      </c>
      <c r="H2715">
        <f>IF('Support - Calculation Detail'!G2715="","",'Support - Calculation Detail'!G2715)</f>
        <v>1.04</v>
      </c>
      <c r="I2715">
        <f>IF('Support - Calculation Detail'!H2715="","",'Support - Calculation Detail'!H2715)</f>
        <v>13581</v>
      </c>
      <c r="J2715">
        <f>IF('Support - Calculation Detail'!I2715="","",'Support - Calculation Detail'!I2715)</f>
        <v>0</v>
      </c>
      <c r="K2715">
        <f>IF('Support - Calculation Detail'!K2715="","",'Support - Calculation Detail'!K2715)</f>
        <v>13581</v>
      </c>
      <c r="L2715">
        <f>IF('Support - Calculation Detail'!L2715="","",'Support - Calculation Detail'!L2715)</f>
        <v>0</v>
      </c>
      <c r="M2715">
        <f>IF('Support - Calculation Detail'!M2715="","",'Support - Calculation Detail'!M2715)</f>
        <v>0</v>
      </c>
      <c r="N2715">
        <f>IF('Support - Calculation Detail'!N2715="","",'Support - Calculation Detail'!N2715)</f>
        <v>0</v>
      </c>
      <c r="P2715">
        <f>IF('Support - Calculation Detail'!O2715="","",'Support - Calculation Detail'!O2715)</f>
        <v>13581</v>
      </c>
      <c r="Q2715" t="b">
        <v>1</v>
      </c>
      <c r="R2715" t="str">
        <f t="shared" si="210"/>
        <v>7620010</v>
      </c>
      <c r="S2715" t="str">
        <f t="shared" si="211"/>
        <v>7620010-TF</v>
      </c>
      <c r="T2715" t="str">
        <f t="shared" si="212"/>
        <v>7620010-TF</v>
      </c>
      <c r="U2715" t="str">
        <f t="shared" si="213"/>
        <v>2</v>
      </c>
      <c r="V2715" t="str">
        <f t="shared" si="214"/>
        <v>TF</v>
      </c>
    </row>
    <row r="2716" spans="1:22" x14ac:dyDescent="0.35">
      <c r="A2716" t="str">
        <f>IF('Support - Calculation Detail'!A2716="","",LEFT('Support - Calculation Detail'!A2716,7)&amp;"-"&amp;RIGHT('Support - Calculation Detail'!A2716,2))</f>
        <v>7620010-UT</v>
      </c>
      <c r="B2716" t="str">
        <f>IF('Support - Calculation Detail'!C2716="","",'Support - Calculation Detail'!C2716)</f>
        <v>76</v>
      </c>
      <c r="C2716" t="str">
        <f>IF('Support - Calculation Detail'!B2716="","",'Support - Calculation Detail'!B2716)</f>
        <v>N</v>
      </c>
      <c r="D2716">
        <f>IF('Support - Calculation Detail'!D2716="","",'Support - Calculation Detail'!D2716)</f>
        <v>13542</v>
      </c>
      <c r="E2716">
        <f>IF('Support - Calculation Detail'!E2716="","",'Support - Calculation Detail'!E2716)</f>
        <v>0</v>
      </c>
      <c r="G2716">
        <f>IF('Support - Calculation Detail'!F2716="","",'Support - Calculation Detail'!F2716)</f>
        <v>13542</v>
      </c>
      <c r="H2716">
        <f>IF('Support - Calculation Detail'!G2716="","",'Support - Calculation Detail'!G2716)</f>
        <v>1.04</v>
      </c>
      <c r="I2716">
        <f>IF('Support - Calculation Detail'!H2716="","",'Support - Calculation Detail'!H2716)</f>
        <v>14084</v>
      </c>
      <c r="J2716">
        <f>IF('Support - Calculation Detail'!I2716="","",'Support - Calculation Detail'!I2716)</f>
        <v>0</v>
      </c>
      <c r="K2716">
        <f>IF('Support - Calculation Detail'!K2716="","",'Support - Calculation Detail'!K2716)</f>
        <v>14084</v>
      </c>
      <c r="L2716">
        <f>IF('Support - Calculation Detail'!L2716="","",'Support - Calculation Detail'!L2716)</f>
        <v>0</v>
      </c>
      <c r="M2716">
        <f>IF('Support - Calculation Detail'!M2716="","",'Support - Calculation Detail'!M2716)</f>
        <v>0</v>
      </c>
      <c r="N2716">
        <f>IF('Support - Calculation Detail'!N2716="","",'Support - Calculation Detail'!N2716)</f>
        <v>0</v>
      </c>
      <c r="P2716">
        <f>IF('Support - Calculation Detail'!O2716="","",'Support - Calculation Detail'!O2716)</f>
        <v>14084</v>
      </c>
      <c r="Q2716" t="b">
        <v>1</v>
      </c>
      <c r="R2716" t="str">
        <f t="shared" si="210"/>
        <v>7620010</v>
      </c>
      <c r="S2716" t="str">
        <f t="shared" si="211"/>
        <v>7620010-UT</v>
      </c>
      <c r="T2716" t="str">
        <f t="shared" si="212"/>
        <v>7620010-UT</v>
      </c>
      <c r="U2716" t="str">
        <f t="shared" si="213"/>
        <v>2</v>
      </c>
      <c r="V2716" t="str">
        <f t="shared" si="214"/>
        <v>UT</v>
      </c>
    </row>
    <row r="2717" spans="1:22" x14ac:dyDescent="0.35">
      <c r="A2717" t="str">
        <f>IF('Support - Calculation Detail'!A2717="","",LEFT('Support - Calculation Detail'!A2717,7)&amp;"-"&amp;RIGHT('Support - Calculation Detail'!A2717,2))</f>
        <v>7620011-UT</v>
      </c>
      <c r="B2717" t="str">
        <f>IF('Support - Calculation Detail'!C2717="","",'Support - Calculation Detail'!C2717)</f>
        <v>76</v>
      </c>
      <c r="C2717" t="str">
        <f>IF('Support - Calculation Detail'!B2717="","",'Support - Calculation Detail'!B2717)</f>
        <v>N</v>
      </c>
      <c r="D2717">
        <f>IF('Support - Calculation Detail'!D2717="","",'Support - Calculation Detail'!D2717)</f>
        <v>34478</v>
      </c>
      <c r="E2717">
        <f>IF('Support - Calculation Detail'!E2717="","",'Support - Calculation Detail'!E2717)</f>
        <v>0</v>
      </c>
      <c r="G2717">
        <f>IF('Support - Calculation Detail'!F2717="","",'Support - Calculation Detail'!F2717)</f>
        <v>34478</v>
      </c>
      <c r="H2717">
        <f>IF('Support - Calculation Detail'!G2717="","",'Support - Calculation Detail'!G2717)</f>
        <v>1.04</v>
      </c>
      <c r="I2717">
        <f>IF('Support - Calculation Detail'!H2717="","",'Support - Calculation Detail'!H2717)</f>
        <v>35857</v>
      </c>
      <c r="J2717">
        <f>IF('Support - Calculation Detail'!I2717="","",'Support - Calculation Detail'!I2717)</f>
        <v>0</v>
      </c>
      <c r="K2717">
        <f>IF('Support - Calculation Detail'!K2717="","",'Support - Calculation Detail'!K2717)</f>
        <v>35857</v>
      </c>
      <c r="L2717">
        <f>IF('Support - Calculation Detail'!L2717="","",'Support - Calculation Detail'!L2717)</f>
        <v>0</v>
      </c>
      <c r="M2717">
        <f>IF('Support - Calculation Detail'!M2717="","",'Support - Calculation Detail'!M2717)</f>
        <v>0</v>
      </c>
      <c r="N2717">
        <f>IF('Support - Calculation Detail'!N2717="","",'Support - Calculation Detail'!N2717)</f>
        <v>0</v>
      </c>
      <c r="P2717">
        <f>IF('Support - Calculation Detail'!O2717="","",'Support - Calculation Detail'!O2717)</f>
        <v>35857</v>
      </c>
      <c r="Q2717" t="b">
        <v>1</v>
      </c>
      <c r="R2717" t="str">
        <f t="shared" si="210"/>
        <v>7620011</v>
      </c>
      <c r="S2717" t="str">
        <f t="shared" si="211"/>
        <v>7620011-UT</v>
      </c>
      <c r="T2717" t="str">
        <f t="shared" si="212"/>
        <v>7620011-UT</v>
      </c>
      <c r="U2717" t="str">
        <f t="shared" si="213"/>
        <v>2</v>
      </c>
      <c r="V2717" t="str">
        <f t="shared" si="214"/>
        <v>UT</v>
      </c>
    </row>
    <row r="2718" spans="1:22" x14ac:dyDescent="0.35">
      <c r="A2718" t="str">
        <f>IF('Support - Calculation Detail'!A2718="","",LEFT('Support - Calculation Detail'!A2718,7)&amp;"-"&amp;RIGHT('Support - Calculation Detail'!A2718,2))</f>
        <v>7620011-TF</v>
      </c>
      <c r="B2718" t="str">
        <f>IF('Support - Calculation Detail'!C2718="","",'Support - Calculation Detail'!C2718)</f>
        <v>76</v>
      </c>
      <c r="C2718" t="str">
        <f>IF('Support - Calculation Detail'!B2718="","",'Support - Calculation Detail'!B2718)</f>
        <v>N</v>
      </c>
      <c r="D2718">
        <f>IF('Support - Calculation Detail'!D2718="","",'Support - Calculation Detail'!D2718)</f>
        <v>46959</v>
      </c>
      <c r="E2718">
        <f>IF('Support - Calculation Detail'!E2718="","",'Support - Calculation Detail'!E2718)</f>
        <v>0</v>
      </c>
      <c r="G2718">
        <f>IF('Support - Calculation Detail'!F2718="","",'Support - Calculation Detail'!F2718)</f>
        <v>46959</v>
      </c>
      <c r="H2718">
        <f>IF('Support - Calculation Detail'!G2718="","",'Support - Calculation Detail'!G2718)</f>
        <v>1.04</v>
      </c>
      <c r="I2718">
        <f>IF('Support - Calculation Detail'!H2718="","",'Support - Calculation Detail'!H2718)</f>
        <v>48837</v>
      </c>
      <c r="J2718">
        <f>IF('Support - Calculation Detail'!I2718="","",'Support - Calculation Detail'!I2718)</f>
        <v>0</v>
      </c>
      <c r="K2718">
        <f>IF('Support - Calculation Detail'!K2718="","",'Support - Calculation Detail'!K2718)</f>
        <v>48837</v>
      </c>
      <c r="L2718">
        <f>IF('Support - Calculation Detail'!L2718="","",'Support - Calculation Detail'!L2718)</f>
        <v>0</v>
      </c>
      <c r="M2718">
        <f>IF('Support - Calculation Detail'!M2718="","",'Support - Calculation Detail'!M2718)</f>
        <v>0</v>
      </c>
      <c r="N2718">
        <f>IF('Support - Calculation Detail'!N2718="","",'Support - Calculation Detail'!N2718)</f>
        <v>0</v>
      </c>
      <c r="P2718">
        <f>IF('Support - Calculation Detail'!O2718="","",'Support - Calculation Detail'!O2718)</f>
        <v>48837</v>
      </c>
      <c r="Q2718" t="b">
        <v>1</v>
      </c>
      <c r="R2718" t="str">
        <f t="shared" si="210"/>
        <v>7620011</v>
      </c>
      <c r="S2718" t="str">
        <f t="shared" si="211"/>
        <v>7620011-TF</v>
      </c>
      <c r="T2718" t="str">
        <f t="shared" si="212"/>
        <v>7620011-TF</v>
      </c>
      <c r="U2718" t="str">
        <f t="shared" si="213"/>
        <v>2</v>
      </c>
      <c r="V2718" t="str">
        <f t="shared" si="214"/>
        <v>TF</v>
      </c>
    </row>
    <row r="2719" spans="1:22" x14ac:dyDescent="0.35">
      <c r="A2719" t="str">
        <f>IF('Support - Calculation Detail'!A2719="","",LEFT('Support - Calculation Detail'!A2719,7)&amp;"-"&amp;RIGHT('Support - Calculation Detail'!A2719,2))</f>
        <v>7620012-TF</v>
      </c>
      <c r="B2719" t="str">
        <f>IF('Support - Calculation Detail'!C2719="","",'Support - Calculation Detail'!C2719)</f>
        <v>76</v>
      </c>
      <c r="C2719" t="str">
        <f>IF('Support - Calculation Detail'!B2719="","",'Support - Calculation Detail'!B2719)</f>
        <v>N</v>
      </c>
      <c r="D2719">
        <f>IF('Support - Calculation Detail'!D2719="","",'Support - Calculation Detail'!D2719)</f>
        <v>16059</v>
      </c>
      <c r="E2719">
        <f>IF('Support - Calculation Detail'!E2719="","",'Support - Calculation Detail'!E2719)</f>
        <v>0</v>
      </c>
      <c r="G2719">
        <f>IF('Support - Calculation Detail'!F2719="","",'Support - Calculation Detail'!F2719)</f>
        <v>16059</v>
      </c>
      <c r="H2719">
        <f>IF('Support - Calculation Detail'!G2719="","",'Support - Calculation Detail'!G2719)</f>
        <v>1.04</v>
      </c>
      <c r="I2719">
        <f>IF('Support - Calculation Detail'!H2719="","",'Support - Calculation Detail'!H2719)</f>
        <v>16701</v>
      </c>
      <c r="J2719">
        <f>IF('Support - Calculation Detail'!I2719="","",'Support - Calculation Detail'!I2719)</f>
        <v>0</v>
      </c>
      <c r="K2719">
        <f>IF('Support - Calculation Detail'!K2719="","",'Support - Calculation Detail'!K2719)</f>
        <v>16701</v>
      </c>
      <c r="L2719">
        <f>IF('Support - Calculation Detail'!L2719="","",'Support - Calculation Detail'!L2719)</f>
        <v>0</v>
      </c>
      <c r="M2719">
        <f>IF('Support - Calculation Detail'!M2719="","",'Support - Calculation Detail'!M2719)</f>
        <v>0</v>
      </c>
      <c r="N2719">
        <f>IF('Support - Calculation Detail'!N2719="","",'Support - Calculation Detail'!N2719)</f>
        <v>0</v>
      </c>
      <c r="P2719">
        <f>IF('Support - Calculation Detail'!O2719="","",'Support - Calculation Detail'!O2719)</f>
        <v>16701</v>
      </c>
      <c r="Q2719" t="b">
        <v>1</v>
      </c>
      <c r="R2719" t="str">
        <f t="shared" si="210"/>
        <v>7620012</v>
      </c>
      <c r="S2719" t="str">
        <f t="shared" si="211"/>
        <v>7620012-TF</v>
      </c>
      <c r="T2719" t="str">
        <f t="shared" si="212"/>
        <v>7620012-TF</v>
      </c>
      <c r="U2719" t="str">
        <f t="shared" si="213"/>
        <v>2</v>
      </c>
      <c r="V2719" t="str">
        <f t="shared" si="214"/>
        <v>TF</v>
      </c>
    </row>
    <row r="2720" spans="1:22" x14ac:dyDescent="0.35">
      <c r="A2720" t="str">
        <f>IF('Support - Calculation Detail'!A2720="","",LEFT('Support - Calculation Detail'!A2720,7)&amp;"-"&amp;RIGHT('Support - Calculation Detail'!A2720,2))</f>
        <v>7620012-UT</v>
      </c>
      <c r="B2720" t="str">
        <f>IF('Support - Calculation Detail'!C2720="","",'Support - Calculation Detail'!C2720)</f>
        <v>76</v>
      </c>
      <c r="C2720" t="str">
        <f>IF('Support - Calculation Detail'!B2720="","",'Support - Calculation Detail'!B2720)</f>
        <v>N</v>
      </c>
      <c r="D2720">
        <f>IF('Support - Calculation Detail'!D2720="","",'Support - Calculation Detail'!D2720)</f>
        <v>11342</v>
      </c>
      <c r="E2720">
        <f>IF('Support - Calculation Detail'!E2720="","",'Support - Calculation Detail'!E2720)</f>
        <v>0</v>
      </c>
      <c r="G2720">
        <f>IF('Support - Calculation Detail'!F2720="","",'Support - Calculation Detail'!F2720)</f>
        <v>11342</v>
      </c>
      <c r="H2720">
        <f>IF('Support - Calculation Detail'!G2720="","",'Support - Calculation Detail'!G2720)</f>
        <v>1.04</v>
      </c>
      <c r="I2720">
        <f>IF('Support - Calculation Detail'!H2720="","",'Support - Calculation Detail'!H2720)</f>
        <v>11796</v>
      </c>
      <c r="J2720">
        <f>IF('Support - Calculation Detail'!I2720="","",'Support - Calculation Detail'!I2720)</f>
        <v>0</v>
      </c>
      <c r="K2720">
        <f>IF('Support - Calculation Detail'!K2720="","",'Support - Calculation Detail'!K2720)</f>
        <v>11796</v>
      </c>
      <c r="L2720">
        <f>IF('Support - Calculation Detail'!L2720="","",'Support - Calculation Detail'!L2720)</f>
        <v>0</v>
      </c>
      <c r="M2720">
        <f>IF('Support - Calculation Detail'!M2720="","",'Support - Calculation Detail'!M2720)</f>
        <v>0</v>
      </c>
      <c r="N2720">
        <f>IF('Support - Calculation Detail'!N2720="","",'Support - Calculation Detail'!N2720)</f>
        <v>0</v>
      </c>
      <c r="P2720">
        <f>IF('Support - Calculation Detail'!O2720="","",'Support - Calculation Detail'!O2720)</f>
        <v>11796</v>
      </c>
      <c r="Q2720" t="b">
        <v>1</v>
      </c>
      <c r="R2720" t="str">
        <f t="shared" si="210"/>
        <v>7620012</v>
      </c>
      <c r="S2720" t="str">
        <f t="shared" si="211"/>
        <v>7620012-UT</v>
      </c>
      <c r="T2720" t="str">
        <f t="shared" si="212"/>
        <v>7620012-UT</v>
      </c>
      <c r="U2720" t="str">
        <f t="shared" si="213"/>
        <v>2</v>
      </c>
      <c r="V2720" t="str">
        <f t="shared" si="214"/>
        <v>UT</v>
      </c>
    </row>
    <row r="2721" spans="1:22" x14ac:dyDescent="0.35">
      <c r="A2721" t="str">
        <f>IF('Support - Calculation Detail'!A2721="","",LEFT('Support - Calculation Detail'!A2721,7)&amp;"-"&amp;RIGHT('Support - Calculation Detail'!A2721,2))</f>
        <v>7650215-UT</v>
      </c>
      <c r="B2721" t="str">
        <f>IF('Support - Calculation Detail'!C2721="","",'Support - Calculation Detail'!C2721)</f>
        <v>76</v>
      </c>
      <c r="C2721" t="str">
        <f>IF('Support - Calculation Detail'!B2721="","",'Support - Calculation Detail'!B2721)</f>
        <v>N</v>
      </c>
      <c r="D2721">
        <f>IF('Support - Calculation Detail'!D2721="","",'Support - Calculation Detail'!D2721)</f>
        <v>599381</v>
      </c>
      <c r="E2721">
        <f>IF('Support - Calculation Detail'!E2721="","",'Support - Calculation Detail'!E2721)</f>
        <v>0</v>
      </c>
      <c r="G2721">
        <f>IF('Support - Calculation Detail'!F2721="","",'Support - Calculation Detail'!F2721)</f>
        <v>599381</v>
      </c>
      <c r="H2721">
        <f>IF('Support - Calculation Detail'!G2721="","",'Support - Calculation Detail'!G2721)</f>
        <v>1.04</v>
      </c>
      <c r="I2721">
        <f>IF('Support - Calculation Detail'!H2721="","",'Support - Calculation Detail'!H2721)</f>
        <v>623356</v>
      </c>
      <c r="J2721">
        <f>IF('Support - Calculation Detail'!I2721="","",'Support - Calculation Detail'!I2721)</f>
        <v>0</v>
      </c>
      <c r="K2721">
        <f>IF('Support - Calculation Detail'!K2721="","",'Support - Calculation Detail'!K2721)</f>
        <v>623356</v>
      </c>
      <c r="L2721">
        <f>IF('Support - Calculation Detail'!L2721="","",'Support - Calculation Detail'!L2721)</f>
        <v>0</v>
      </c>
      <c r="M2721">
        <f>IF('Support - Calculation Detail'!M2721="","",'Support - Calculation Detail'!M2721)</f>
        <v>0</v>
      </c>
      <c r="N2721">
        <f>IF('Support - Calculation Detail'!N2721="","",'Support - Calculation Detail'!N2721)</f>
        <v>0</v>
      </c>
      <c r="P2721">
        <f>IF('Support - Calculation Detail'!O2721="","",'Support - Calculation Detail'!O2721)</f>
        <v>623356</v>
      </c>
      <c r="Q2721" t="b">
        <v>1</v>
      </c>
      <c r="R2721" t="str">
        <f t="shared" si="210"/>
        <v>7650215</v>
      </c>
      <c r="S2721" t="str">
        <f t="shared" si="211"/>
        <v>7650215-UT</v>
      </c>
      <c r="T2721" t="str">
        <f t="shared" si="212"/>
        <v>7650215-UT</v>
      </c>
      <c r="U2721" t="str">
        <f t="shared" si="213"/>
        <v>5</v>
      </c>
      <c r="V2721" t="str">
        <f t="shared" si="214"/>
        <v>UT</v>
      </c>
    </row>
    <row r="2722" spans="1:22" x14ac:dyDescent="0.35">
      <c r="A2722" t="str">
        <f>IF('Support - Calculation Detail'!A2722="","",LEFT('Support - Calculation Detail'!A2722,7)&amp;"-"&amp;RIGHT('Support - Calculation Detail'!A2722,2))</f>
        <v>7650216-UT</v>
      </c>
      <c r="B2722" t="str">
        <f>IF('Support - Calculation Detail'!C2722="","",'Support - Calculation Detail'!C2722)</f>
        <v>76</v>
      </c>
      <c r="C2722" t="str">
        <f>IF('Support - Calculation Detail'!B2722="","",'Support - Calculation Detail'!B2722)</f>
        <v>N</v>
      </c>
      <c r="D2722">
        <f>IF('Support - Calculation Detail'!D2722="","",'Support - Calculation Detail'!D2722)</f>
        <v>789040</v>
      </c>
      <c r="E2722">
        <f>IF('Support - Calculation Detail'!E2722="","",'Support - Calculation Detail'!E2722)</f>
        <v>0</v>
      </c>
      <c r="G2722">
        <f>IF('Support - Calculation Detail'!F2722="","",'Support - Calculation Detail'!F2722)</f>
        <v>789040</v>
      </c>
      <c r="H2722">
        <f>IF('Support - Calculation Detail'!G2722="","",'Support - Calculation Detail'!G2722)</f>
        <v>1.04</v>
      </c>
      <c r="I2722">
        <f>IF('Support - Calculation Detail'!H2722="","",'Support - Calculation Detail'!H2722)</f>
        <v>820602</v>
      </c>
      <c r="J2722">
        <f>IF('Support - Calculation Detail'!I2722="","",'Support - Calculation Detail'!I2722)</f>
        <v>0</v>
      </c>
      <c r="K2722">
        <f>IF('Support - Calculation Detail'!K2722="","",'Support - Calculation Detail'!K2722)</f>
        <v>820602</v>
      </c>
      <c r="L2722">
        <f>IF('Support - Calculation Detail'!L2722="","",'Support - Calculation Detail'!L2722)</f>
        <v>0</v>
      </c>
      <c r="M2722">
        <f>IF('Support - Calculation Detail'!M2722="","",'Support - Calculation Detail'!M2722)</f>
        <v>0</v>
      </c>
      <c r="N2722">
        <f>IF('Support - Calculation Detail'!N2722="","",'Support - Calculation Detail'!N2722)</f>
        <v>0</v>
      </c>
      <c r="P2722">
        <f>IF('Support - Calculation Detail'!O2722="","",'Support - Calculation Detail'!O2722)</f>
        <v>820602</v>
      </c>
      <c r="Q2722" t="b">
        <v>1</v>
      </c>
      <c r="R2722" t="str">
        <f t="shared" si="210"/>
        <v>7650216</v>
      </c>
      <c r="S2722" t="str">
        <f t="shared" si="211"/>
        <v>7650216-UT</v>
      </c>
      <c r="T2722" t="str">
        <f t="shared" si="212"/>
        <v>7650216-UT</v>
      </c>
      <c r="U2722" t="str">
        <f t="shared" si="213"/>
        <v>5</v>
      </c>
      <c r="V2722" t="str">
        <f t="shared" si="214"/>
        <v>UT</v>
      </c>
    </row>
    <row r="2723" spans="1:22" x14ac:dyDescent="0.35">
      <c r="A2723" t="str">
        <f>IF('Support - Calculation Detail'!A2723="","",LEFT('Support - Calculation Detail'!A2723,7)&amp;"-"&amp;RIGHT('Support - Calculation Detail'!A2723,2))</f>
        <v>7630429-UT</v>
      </c>
      <c r="B2723" t="str">
        <f>IF('Support - Calculation Detail'!C2723="","",'Support - Calculation Detail'!C2723)</f>
        <v>76</v>
      </c>
      <c r="C2723" t="str">
        <f>IF('Support - Calculation Detail'!B2723="","",'Support - Calculation Detail'!B2723)</f>
        <v>N</v>
      </c>
      <c r="D2723">
        <f>IF('Support - Calculation Detail'!D2723="","",'Support - Calculation Detail'!D2723)</f>
        <v>6515767</v>
      </c>
      <c r="E2723">
        <f>IF('Support - Calculation Detail'!E2723="","",'Support - Calculation Detail'!E2723)</f>
        <v>0</v>
      </c>
      <c r="G2723">
        <f>IF('Support - Calculation Detail'!F2723="","",'Support - Calculation Detail'!F2723)</f>
        <v>6515767</v>
      </c>
      <c r="H2723">
        <f>IF('Support - Calculation Detail'!G2723="","",'Support - Calculation Detail'!G2723)</f>
        <v>1.04</v>
      </c>
      <c r="I2723">
        <f>IF('Support - Calculation Detail'!H2723="","",'Support - Calculation Detail'!H2723)</f>
        <v>6776398</v>
      </c>
      <c r="J2723">
        <f>IF('Support - Calculation Detail'!I2723="","",'Support - Calculation Detail'!I2723)</f>
        <v>0</v>
      </c>
      <c r="K2723">
        <f>IF('Support - Calculation Detail'!K2723="","",'Support - Calculation Detail'!K2723)</f>
        <v>6776398</v>
      </c>
      <c r="L2723">
        <f>IF('Support - Calculation Detail'!L2723="","",'Support - Calculation Detail'!L2723)</f>
        <v>314773</v>
      </c>
      <c r="M2723">
        <f>IF('Support - Calculation Detail'!M2723="","",'Support - Calculation Detail'!M2723)</f>
        <v>0</v>
      </c>
      <c r="N2723">
        <f>IF('Support - Calculation Detail'!N2723="","",'Support - Calculation Detail'!N2723)</f>
        <v>0</v>
      </c>
      <c r="P2723">
        <f>IF('Support - Calculation Detail'!O2723="","",'Support - Calculation Detail'!O2723)</f>
        <v>7091171</v>
      </c>
      <c r="Q2723" t="b">
        <v>1</v>
      </c>
      <c r="R2723" t="str">
        <f t="shared" si="210"/>
        <v>7630429</v>
      </c>
      <c r="S2723" t="str">
        <f t="shared" si="211"/>
        <v>7630429-UT</v>
      </c>
      <c r="T2723" t="str">
        <f t="shared" si="212"/>
        <v>7630429-UT</v>
      </c>
      <c r="U2723" t="str">
        <f t="shared" si="213"/>
        <v>3</v>
      </c>
      <c r="V2723" t="str">
        <f t="shared" si="214"/>
        <v>UT</v>
      </c>
    </row>
    <row r="2724" spans="1:22" x14ac:dyDescent="0.35">
      <c r="A2724" t="str">
        <f>IF('Support - Calculation Detail'!A2724="","",LEFT('Support - Calculation Detail'!A2724,7)&amp;"-"&amp;RIGHT('Support - Calculation Detail'!A2724,2))</f>
        <v>7630877-UT</v>
      </c>
      <c r="B2724" t="str">
        <f>IF('Support - Calculation Detail'!C2724="","",'Support - Calculation Detail'!C2724)</f>
        <v>76</v>
      </c>
      <c r="C2724" t="str">
        <f>IF('Support - Calculation Detail'!B2724="","",'Support - Calculation Detail'!B2724)</f>
        <v>N</v>
      </c>
      <c r="D2724">
        <f>IF('Support - Calculation Detail'!D2724="","",'Support - Calculation Detail'!D2724)</f>
        <v>299705</v>
      </c>
      <c r="E2724">
        <f>IF('Support - Calculation Detail'!E2724="","",'Support - Calculation Detail'!E2724)</f>
        <v>0</v>
      </c>
      <c r="G2724">
        <f>IF('Support - Calculation Detail'!F2724="","",'Support - Calculation Detail'!F2724)</f>
        <v>299705</v>
      </c>
      <c r="H2724">
        <f>IF('Support - Calculation Detail'!G2724="","",'Support - Calculation Detail'!G2724)</f>
        <v>1.04</v>
      </c>
      <c r="I2724">
        <f>IF('Support - Calculation Detail'!H2724="","",'Support - Calculation Detail'!H2724)</f>
        <v>311693</v>
      </c>
      <c r="J2724">
        <f>IF('Support - Calculation Detail'!I2724="","",'Support - Calculation Detail'!I2724)</f>
        <v>0</v>
      </c>
      <c r="K2724">
        <f>IF('Support - Calculation Detail'!K2724="","",'Support - Calculation Detail'!K2724)</f>
        <v>311693</v>
      </c>
      <c r="L2724">
        <f>IF('Support - Calculation Detail'!L2724="","",'Support - Calculation Detail'!L2724)</f>
        <v>192280</v>
      </c>
      <c r="M2724">
        <f>IF('Support - Calculation Detail'!M2724="","",'Support - Calculation Detail'!M2724)</f>
        <v>0</v>
      </c>
      <c r="N2724">
        <f>IF('Support - Calculation Detail'!N2724="","",'Support - Calculation Detail'!N2724)</f>
        <v>0</v>
      </c>
      <c r="P2724">
        <f>IF('Support - Calculation Detail'!O2724="","",'Support - Calculation Detail'!O2724)</f>
        <v>503973</v>
      </c>
      <c r="Q2724" t="b">
        <v>1</v>
      </c>
      <c r="R2724" t="str">
        <f t="shared" si="210"/>
        <v>7630877</v>
      </c>
      <c r="S2724" t="str">
        <f t="shared" si="211"/>
        <v>7630877-UT</v>
      </c>
      <c r="T2724" t="str">
        <f t="shared" si="212"/>
        <v>7630877-UT</v>
      </c>
      <c r="U2724" t="str">
        <f t="shared" si="213"/>
        <v>3</v>
      </c>
      <c r="V2724" t="str">
        <f t="shared" si="214"/>
        <v>UT</v>
      </c>
    </row>
    <row r="2725" spans="1:22" x14ac:dyDescent="0.35">
      <c r="A2725" t="str">
        <f>IF('Support - Calculation Detail'!A2725="","",LEFT('Support - Calculation Detail'!A2725,7)&amp;"-"&amp;RIGHT('Support - Calculation Detail'!A2725,2))</f>
        <v>7630878-UT</v>
      </c>
      <c r="B2725" t="str">
        <f>IF('Support - Calculation Detail'!C2725="","",'Support - Calculation Detail'!C2725)</f>
        <v>76</v>
      </c>
      <c r="C2725" t="str">
        <f>IF('Support - Calculation Detail'!B2725="","",'Support - Calculation Detail'!B2725)</f>
        <v>N</v>
      </c>
      <c r="D2725">
        <f>IF('Support - Calculation Detail'!D2725="","",'Support - Calculation Detail'!D2725)</f>
        <v>991971</v>
      </c>
      <c r="E2725">
        <f>IF('Support - Calculation Detail'!E2725="","",'Support - Calculation Detail'!E2725)</f>
        <v>0</v>
      </c>
      <c r="G2725">
        <f>IF('Support - Calculation Detail'!F2725="","",'Support - Calculation Detail'!F2725)</f>
        <v>991971</v>
      </c>
      <c r="H2725">
        <f>IF('Support - Calculation Detail'!G2725="","",'Support - Calculation Detail'!G2725)</f>
        <v>1.04</v>
      </c>
      <c r="I2725">
        <f>IF('Support - Calculation Detail'!H2725="","",'Support - Calculation Detail'!H2725)</f>
        <v>1031650</v>
      </c>
      <c r="J2725">
        <f>IF('Support - Calculation Detail'!I2725="","",'Support - Calculation Detail'!I2725)</f>
        <v>0</v>
      </c>
      <c r="K2725">
        <f>IF('Support - Calculation Detail'!K2725="","",'Support - Calculation Detail'!K2725)</f>
        <v>1031650</v>
      </c>
      <c r="L2725">
        <f>IF('Support - Calculation Detail'!L2725="","",'Support - Calculation Detail'!L2725)</f>
        <v>78557</v>
      </c>
      <c r="M2725">
        <f>IF('Support - Calculation Detail'!M2725="","",'Support - Calculation Detail'!M2725)</f>
        <v>0</v>
      </c>
      <c r="N2725">
        <f>IF('Support - Calculation Detail'!N2725="","",'Support - Calculation Detail'!N2725)</f>
        <v>0</v>
      </c>
      <c r="P2725">
        <f>IF('Support - Calculation Detail'!O2725="","",'Support - Calculation Detail'!O2725)</f>
        <v>1110207</v>
      </c>
      <c r="Q2725" t="b">
        <v>1</v>
      </c>
      <c r="R2725" t="str">
        <f t="shared" si="210"/>
        <v>7630878</v>
      </c>
      <c r="S2725" t="str">
        <f t="shared" si="211"/>
        <v>7630878-UT</v>
      </c>
      <c r="T2725" t="str">
        <f t="shared" si="212"/>
        <v>7630878-UT</v>
      </c>
      <c r="U2725" t="str">
        <f t="shared" si="213"/>
        <v>3</v>
      </c>
      <c r="V2725" t="str">
        <f t="shared" si="214"/>
        <v>UT</v>
      </c>
    </row>
    <row r="2726" spans="1:22" x14ac:dyDescent="0.35">
      <c r="A2726" t="str">
        <f>IF('Support - Calculation Detail'!A2726="","",LEFT('Support - Calculation Detail'!A2726,7)&amp;"-"&amp;RIGHT('Support - Calculation Detail'!A2726,2))</f>
        <v>7630880-UT</v>
      </c>
      <c r="B2726" t="str">
        <f>IF('Support - Calculation Detail'!C2726="","",'Support - Calculation Detail'!C2726)</f>
        <v>76</v>
      </c>
      <c r="C2726" t="str">
        <f>IF('Support - Calculation Detail'!B2726="","",'Support - Calculation Detail'!B2726)</f>
        <v>N</v>
      </c>
      <c r="D2726">
        <f>IF('Support - Calculation Detail'!D2726="","",'Support - Calculation Detail'!D2726)</f>
        <v>173682</v>
      </c>
      <c r="E2726">
        <f>IF('Support - Calculation Detail'!E2726="","",'Support - Calculation Detail'!E2726)</f>
        <v>0</v>
      </c>
      <c r="G2726">
        <f>IF('Support - Calculation Detail'!F2726="","",'Support - Calculation Detail'!F2726)</f>
        <v>173682</v>
      </c>
      <c r="H2726">
        <f>IF('Support - Calculation Detail'!G2726="","",'Support - Calculation Detail'!G2726)</f>
        <v>1.04</v>
      </c>
      <c r="I2726">
        <f>IF('Support - Calculation Detail'!H2726="","",'Support - Calculation Detail'!H2726)</f>
        <v>180629</v>
      </c>
      <c r="J2726">
        <f>IF('Support - Calculation Detail'!I2726="","",'Support - Calculation Detail'!I2726)</f>
        <v>0</v>
      </c>
      <c r="K2726">
        <f>IF('Support - Calculation Detail'!K2726="","",'Support - Calculation Detail'!K2726)</f>
        <v>180629</v>
      </c>
      <c r="L2726">
        <f>IF('Support - Calculation Detail'!L2726="","",'Support - Calculation Detail'!L2726)</f>
        <v>13300</v>
      </c>
      <c r="M2726">
        <f>IF('Support - Calculation Detail'!M2726="","",'Support - Calculation Detail'!M2726)</f>
        <v>0</v>
      </c>
      <c r="N2726">
        <f>IF('Support - Calculation Detail'!N2726="","",'Support - Calculation Detail'!N2726)</f>
        <v>0</v>
      </c>
      <c r="P2726">
        <f>IF('Support - Calculation Detail'!O2726="","",'Support - Calculation Detail'!O2726)</f>
        <v>193929</v>
      </c>
      <c r="Q2726" t="b">
        <v>1</v>
      </c>
      <c r="R2726" t="str">
        <f t="shared" si="210"/>
        <v>7630880</v>
      </c>
      <c r="S2726" t="str">
        <f t="shared" si="211"/>
        <v>7630880-UT</v>
      </c>
      <c r="T2726" t="str">
        <f t="shared" si="212"/>
        <v>7630880-UT</v>
      </c>
      <c r="U2726" t="str">
        <f t="shared" si="213"/>
        <v>3</v>
      </c>
      <c r="V2726" t="str">
        <f t="shared" si="214"/>
        <v>UT</v>
      </c>
    </row>
    <row r="2727" spans="1:22" x14ac:dyDescent="0.35">
      <c r="A2727" t="str">
        <f>IF('Support - Calculation Detail'!A2727="","",LEFT('Support - Calculation Detail'!A2727,7)&amp;"-"&amp;RIGHT('Support - Calculation Detail'!A2727,2))</f>
        <v>7630881-UT</v>
      </c>
      <c r="B2727" t="str">
        <f>IF('Support - Calculation Detail'!C2727="","",'Support - Calculation Detail'!C2727)</f>
        <v>76</v>
      </c>
      <c r="C2727" t="str">
        <f>IF('Support - Calculation Detail'!B2727="","",'Support - Calculation Detail'!B2727)</f>
        <v>N</v>
      </c>
      <c r="D2727">
        <f>IF('Support - Calculation Detail'!D2727="","",'Support - Calculation Detail'!D2727)</f>
        <v>203013</v>
      </c>
      <c r="E2727">
        <f>IF('Support - Calculation Detail'!E2727="","",'Support - Calculation Detail'!E2727)</f>
        <v>0</v>
      </c>
      <c r="G2727">
        <f>IF('Support - Calculation Detail'!F2727="","",'Support - Calculation Detail'!F2727)</f>
        <v>203013</v>
      </c>
      <c r="H2727">
        <f>IF('Support - Calculation Detail'!G2727="","",'Support - Calculation Detail'!G2727)</f>
        <v>1.04</v>
      </c>
      <c r="I2727">
        <f>IF('Support - Calculation Detail'!H2727="","",'Support - Calculation Detail'!H2727)</f>
        <v>211134</v>
      </c>
      <c r="J2727">
        <f>IF('Support - Calculation Detail'!I2727="","",'Support - Calculation Detail'!I2727)</f>
        <v>0</v>
      </c>
      <c r="K2727">
        <f>IF('Support - Calculation Detail'!K2727="","",'Support - Calculation Detail'!K2727)</f>
        <v>211134</v>
      </c>
      <c r="L2727">
        <f>IF('Support - Calculation Detail'!L2727="","",'Support - Calculation Detail'!L2727)</f>
        <v>10729</v>
      </c>
      <c r="M2727">
        <f>IF('Support - Calculation Detail'!M2727="","",'Support - Calculation Detail'!M2727)</f>
        <v>0</v>
      </c>
      <c r="N2727">
        <f>IF('Support - Calculation Detail'!N2727="","",'Support - Calculation Detail'!N2727)</f>
        <v>0</v>
      </c>
      <c r="P2727">
        <f>IF('Support - Calculation Detail'!O2727="","",'Support - Calculation Detail'!O2727)</f>
        <v>221863</v>
      </c>
      <c r="Q2727" t="b">
        <v>1</v>
      </c>
      <c r="R2727" t="str">
        <f t="shared" si="210"/>
        <v>7630881</v>
      </c>
      <c r="S2727" t="str">
        <f t="shared" si="211"/>
        <v>7630881-UT</v>
      </c>
      <c r="T2727" t="str">
        <f t="shared" si="212"/>
        <v>7630881-UT</v>
      </c>
      <c r="U2727" t="str">
        <f t="shared" si="213"/>
        <v>3</v>
      </c>
      <c r="V2727" t="str">
        <f t="shared" si="214"/>
        <v>UT</v>
      </c>
    </row>
    <row r="2728" spans="1:22" x14ac:dyDescent="0.35">
      <c r="A2728" t="str">
        <f>IF('Support - Calculation Detail'!A2728="","",LEFT('Support - Calculation Detail'!A2728,7)&amp;"-"&amp;RIGHT('Support - Calculation Detail'!A2728,2))</f>
        <v>7647605-SO</v>
      </c>
      <c r="B2728" t="str">
        <f>IF('Support - Calculation Detail'!C2728="","",'Support - Calculation Detail'!C2728)</f>
        <v>76</v>
      </c>
      <c r="C2728" t="str">
        <f>IF('Support - Calculation Detail'!B2728="","",'Support - Calculation Detail'!B2728)</f>
        <v>N</v>
      </c>
      <c r="D2728">
        <f>IF('Support - Calculation Detail'!D2728="","",'Support - Calculation Detail'!D2728)</f>
        <v>4039312</v>
      </c>
      <c r="E2728">
        <f>IF('Support - Calculation Detail'!E2728="","",'Support - Calculation Detail'!E2728)</f>
        <v>0</v>
      </c>
      <c r="G2728">
        <f>IF('Support - Calculation Detail'!F2728="","",'Support - Calculation Detail'!F2728)</f>
        <v>4039312</v>
      </c>
      <c r="H2728">
        <f>IF('Support - Calculation Detail'!G2728="","",'Support - Calculation Detail'!G2728)</f>
        <v>1.04</v>
      </c>
      <c r="I2728">
        <f>IF('Support - Calculation Detail'!H2728="","",'Support - Calculation Detail'!H2728)</f>
        <v>4200884</v>
      </c>
      <c r="J2728">
        <f>IF('Support - Calculation Detail'!I2728="","",'Support - Calculation Detail'!I2728)</f>
        <v>0</v>
      </c>
      <c r="K2728">
        <f>IF('Support - Calculation Detail'!K2728="","",'Support - Calculation Detail'!K2728)</f>
        <v>4200884</v>
      </c>
      <c r="L2728">
        <f>IF('Support - Calculation Detail'!L2728="","",'Support - Calculation Detail'!L2728)</f>
        <v>0</v>
      </c>
      <c r="M2728">
        <f>IF('Support - Calculation Detail'!M2728="","",'Support - Calculation Detail'!M2728)</f>
        <v>0</v>
      </c>
      <c r="N2728">
        <f>IF('Support - Calculation Detail'!N2728="","",'Support - Calculation Detail'!N2728)</f>
        <v>0</v>
      </c>
      <c r="P2728">
        <f>IF('Support - Calculation Detail'!O2728="","",'Support - Calculation Detail'!O2728)</f>
        <v>4200884</v>
      </c>
      <c r="Q2728" t="b">
        <v>1</v>
      </c>
      <c r="R2728" t="str">
        <f t="shared" si="210"/>
        <v>7647605</v>
      </c>
      <c r="S2728" t="str">
        <f t="shared" si="211"/>
        <v>7647605-SO</v>
      </c>
      <c r="T2728" t="str">
        <f t="shared" si="212"/>
        <v>7647605-SO</v>
      </c>
      <c r="U2728" t="str">
        <f t="shared" si="213"/>
        <v>4</v>
      </c>
      <c r="V2728" t="str">
        <f t="shared" si="214"/>
        <v>SO</v>
      </c>
    </row>
    <row r="2729" spans="1:22" x14ac:dyDescent="0.35">
      <c r="A2729" t="str">
        <f>IF('Support - Calculation Detail'!A2729="","",LEFT('Support - Calculation Detail'!A2729,7)&amp;"-"&amp;RIGHT('Support - Calculation Detail'!A2729,2))</f>
        <v>7647615-SO</v>
      </c>
      <c r="B2729" t="str">
        <f>IF('Support - Calculation Detail'!C2729="","",'Support - Calculation Detail'!C2729)</f>
        <v>76</v>
      </c>
      <c r="C2729" t="str">
        <f>IF('Support - Calculation Detail'!B2729="","",'Support - Calculation Detail'!B2729)</f>
        <v>N</v>
      </c>
      <c r="D2729">
        <f>IF('Support - Calculation Detail'!D2729="","",'Support - Calculation Detail'!D2729)</f>
        <v>6633966</v>
      </c>
      <c r="E2729">
        <f>IF('Support - Calculation Detail'!E2729="","",'Support - Calculation Detail'!E2729)</f>
        <v>0</v>
      </c>
      <c r="G2729">
        <f>IF('Support - Calculation Detail'!F2729="","",'Support - Calculation Detail'!F2729)</f>
        <v>6633966</v>
      </c>
      <c r="H2729">
        <f>IF('Support - Calculation Detail'!G2729="","",'Support - Calculation Detail'!G2729)</f>
        <v>1.04</v>
      </c>
      <c r="I2729">
        <f>IF('Support - Calculation Detail'!H2729="","",'Support - Calculation Detail'!H2729)</f>
        <v>6899325</v>
      </c>
      <c r="J2729">
        <f>IF('Support - Calculation Detail'!I2729="","",'Support - Calculation Detail'!I2729)</f>
        <v>0</v>
      </c>
      <c r="K2729">
        <f>IF('Support - Calculation Detail'!K2729="","",'Support - Calculation Detail'!K2729)</f>
        <v>6899325</v>
      </c>
      <c r="L2729">
        <f>IF('Support - Calculation Detail'!L2729="","",'Support - Calculation Detail'!L2729)</f>
        <v>0</v>
      </c>
      <c r="M2729">
        <f>IF('Support - Calculation Detail'!M2729="","",'Support - Calculation Detail'!M2729)</f>
        <v>0</v>
      </c>
      <c r="N2729">
        <f>IF('Support - Calculation Detail'!N2729="","",'Support - Calculation Detail'!N2729)</f>
        <v>0</v>
      </c>
      <c r="P2729">
        <f>IF('Support - Calculation Detail'!O2729="","",'Support - Calculation Detail'!O2729)</f>
        <v>6899325</v>
      </c>
      <c r="Q2729" t="b">
        <v>1</v>
      </c>
      <c r="R2729" t="str">
        <f t="shared" si="210"/>
        <v>7647615</v>
      </c>
      <c r="S2729" t="str">
        <f t="shared" si="211"/>
        <v>7647615-SO</v>
      </c>
      <c r="T2729" t="str">
        <f t="shared" si="212"/>
        <v>7647615-SO</v>
      </c>
      <c r="U2729" t="str">
        <f t="shared" si="213"/>
        <v>4</v>
      </c>
      <c r="V2729" t="str">
        <f t="shared" si="214"/>
        <v>SO</v>
      </c>
    </row>
    <row r="2730" spans="1:22" x14ac:dyDescent="0.35">
      <c r="A2730" t="str">
        <f>IF('Support - Calculation Detail'!A2730="","",LEFT('Support - Calculation Detail'!A2730,7)&amp;"-"&amp;RIGHT('Support - Calculation Detail'!A2730,2))</f>
        <v>7710000-UT</v>
      </c>
      <c r="B2730" t="str">
        <f>IF('Support - Calculation Detail'!C2730="","",'Support - Calculation Detail'!C2730)</f>
        <v>77</v>
      </c>
      <c r="C2730" t="str">
        <f>IF('Support - Calculation Detail'!B2730="","",'Support - Calculation Detail'!B2730)</f>
        <v>N</v>
      </c>
      <c r="D2730">
        <f>IF('Support - Calculation Detail'!D2730="","",'Support - Calculation Detail'!D2730)</f>
        <v>8946861</v>
      </c>
      <c r="E2730">
        <f>IF('Support - Calculation Detail'!E2730="","",'Support - Calculation Detail'!E2730)</f>
        <v>0</v>
      </c>
      <c r="G2730">
        <f>IF('Support - Calculation Detail'!F2730="","",'Support - Calculation Detail'!F2730)</f>
        <v>8946861</v>
      </c>
      <c r="H2730">
        <f>IF('Support - Calculation Detail'!G2730="","",'Support - Calculation Detail'!G2730)</f>
        <v>1.04</v>
      </c>
      <c r="I2730">
        <f>IF('Support - Calculation Detail'!H2730="","",'Support - Calculation Detail'!H2730)</f>
        <v>9304735</v>
      </c>
      <c r="J2730">
        <f>IF('Support - Calculation Detail'!I2730="","",'Support - Calculation Detail'!I2730)</f>
        <v>0</v>
      </c>
      <c r="K2730">
        <f>IF('Support - Calculation Detail'!K2730="","",'Support - Calculation Detail'!K2730)</f>
        <v>9304735</v>
      </c>
      <c r="L2730">
        <f>IF('Support - Calculation Detail'!L2730="","",'Support - Calculation Detail'!L2730)</f>
        <v>0</v>
      </c>
      <c r="M2730">
        <f>IF('Support - Calculation Detail'!M2730="","",'Support - Calculation Detail'!M2730)</f>
        <v>178889</v>
      </c>
      <c r="N2730">
        <f>IF('Support - Calculation Detail'!N2730="","",'Support - Calculation Detail'!N2730)</f>
        <v>512789.54596072668</v>
      </c>
      <c r="P2730">
        <f>IF('Support - Calculation Detail'!O2730="","",'Support - Calculation Detail'!O2730)</f>
        <v>9996413.5459607262</v>
      </c>
      <c r="Q2730" t="b">
        <v>1</v>
      </c>
      <c r="R2730" t="str">
        <f t="shared" si="210"/>
        <v>7710000</v>
      </c>
      <c r="S2730" t="str">
        <f t="shared" si="211"/>
        <v>7710000-UT</v>
      </c>
      <c r="T2730" t="str">
        <f t="shared" si="212"/>
        <v>7710000-UT</v>
      </c>
      <c r="U2730" t="str">
        <f t="shared" si="213"/>
        <v>1</v>
      </c>
      <c r="V2730" t="str">
        <f t="shared" si="214"/>
        <v>UT</v>
      </c>
    </row>
    <row r="2731" spans="1:22" x14ac:dyDescent="0.35">
      <c r="A2731" t="str">
        <f>IF('Support - Calculation Detail'!A2731="","",LEFT('Support - Calculation Detail'!A2731,7)&amp;"-"&amp;RIGHT('Support - Calculation Detail'!A2731,2))</f>
        <v>7720001-FT</v>
      </c>
      <c r="B2731" t="str">
        <f>IF('Support - Calculation Detail'!C2731="","",'Support - Calculation Detail'!C2731)</f>
        <v>77</v>
      </c>
      <c r="C2731" t="str">
        <f>IF('Support - Calculation Detail'!B2731="","",'Support - Calculation Detail'!B2731)</f>
        <v>N</v>
      </c>
      <c r="D2731">
        <f>IF('Support - Calculation Detail'!D2731="","",'Support - Calculation Detail'!D2731)</f>
        <v>153616</v>
      </c>
      <c r="E2731">
        <f>IF('Support - Calculation Detail'!E2731="","",'Support - Calculation Detail'!E2731)</f>
        <v>0</v>
      </c>
      <c r="G2731">
        <f>IF('Support - Calculation Detail'!F2731="","",'Support - Calculation Detail'!F2731)</f>
        <v>153616</v>
      </c>
      <c r="H2731">
        <f>IF('Support - Calculation Detail'!G2731="","",'Support - Calculation Detail'!G2731)</f>
        <v>1.04</v>
      </c>
      <c r="I2731">
        <f>IF('Support - Calculation Detail'!H2731="","",'Support - Calculation Detail'!H2731)</f>
        <v>159761</v>
      </c>
      <c r="J2731">
        <f>IF('Support - Calculation Detail'!I2731="","",'Support - Calculation Detail'!I2731)</f>
        <v>0</v>
      </c>
      <c r="K2731">
        <f>IF('Support - Calculation Detail'!K2731="","",'Support - Calculation Detail'!K2731)</f>
        <v>159761</v>
      </c>
      <c r="L2731">
        <f>IF('Support - Calculation Detail'!L2731="","",'Support - Calculation Detail'!L2731)</f>
        <v>0</v>
      </c>
      <c r="M2731">
        <f>IF('Support - Calculation Detail'!M2731="","",'Support - Calculation Detail'!M2731)</f>
        <v>0</v>
      </c>
      <c r="N2731">
        <f>IF('Support - Calculation Detail'!N2731="","",'Support - Calculation Detail'!N2731)</f>
        <v>0</v>
      </c>
      <c r="P2731">
        <f>IF('Support - Calculation Detail'!O2731="","",'Support - Calculation Detail'!O2731)</f>
        <v>159761</v>
      </c>
      <c r="Q2731" t="b">
        <v>1</v>
      </c>
      <c r="R2731" t="str">
        <f t="shared" si="210"/>
        <v>7720001</v>
      </c>
      <c r="S2731" t="str">
        <f t="shared" si="211"/>
        <v>7720001-FT</v>
      </c>
      <c r="T2731" t="str">
        <f t="shared" si="212"/>
        <v>7720001-FT</v>
      </c>
      <c r="U2731" t="str">
        <f t="shared" si="213"/>
        <v>2</v>
      </c>
      <c r="V2731" t="str">
        <f t="shared" si="214"/>
        <v>FT</v>
      </c>
    </row>
    <row r="2732" spans="1:22" x14ac:dyDescent="0.35">
      <c r="A2732" t="str">
        <f>IF('Support - Calculation Detail'!A2732="","",LEFT('Support - Calculation Detail'!A2732,7)&amp;"-"&amp;RIGHT('Support - Calculation Detail'!A2732,2))</f>
        <v>7720001-UT</v>
      </c>
      <c r="B2732" t="str">
        <f>IF('Support - Calculation Detail'!C2732="","",'Support - Calculation Detail'!C2732)</f>
        <v>77</v>
      </c>
      <c r="C2732" t="str">
        <f>IF('Support - Calculation Detail'!B2732="","",'Support - Calculation Detail'!B2732)</f>
        <v>N</v>
      </c>
      <c r="D2732">
        <f>IF('Support - Calculation Detail'!D2732="","",'Support - Calculation Detail'!D2732)</f>
        <v>55494</v>
      </c>
      <c r="E2732">
        <f>IF('Support - Calculation Detail'!E2732="","",'Support - Calculation Detail'!E2732)</f>
        <v>0</v>
      </c>
      <c r="G2732">
        <f>IF('Support - Calculation Detail'!F2732="","",'Support - Calculation Detail'!F2732)</f>
        <v>55494</v>
      </c>
      <c r="H2732">
        <f>IF('Support - Calculation Detail'!G2732="","",'Support - Calculation Detail'!G2732)</f>
        <v>1.04</v>
      </c>
      <c r="I2732">
        <f>IF('Support - Calculation Detail'!H2732="","",'Support - Calculation Detail'!H2732)</f>
        <v>57714</v>
      </c>
      <c r="J2732">
        <f>IF('Support - Calculation Detail'!I2732="","",'Support - Calculation Detail'!I2732)</f>
        <v>0</v>
      </c>
      <c r="K2732">
        <f>IF('Support - Calculation Detail'!K2732="","",'Support - Calculation Detail'!K2732)</f>
        <v>57714</v>
      </c>
      <c r="L2732">
        <f>IF('Support - Calculation Detail'!L2732="","",'Support - Calculation Detail'!L2732)</f>
        <v>0</v>
      </c>
      <c r="M2732">
        <f>IF('Support - Calculation Detail'!M2732="","",'Support - Calculation Detail'!M2732)</f>
        <v>0</v>
      </c>
      <c r="N2732">
        <f>IF('Support - Calculation Detail'!N2732="","",'Support - Calculation Detail'!N2732)</f>
        <v>0</v>
      </c>
      <c r="P2732">
        <f>IF('Support - Calculation Detail'!O2732="","",'Support - Calculation Detail'!O2732)</f>
        <v>57714</v>
      </c>
      <c r="Q2732" t="b">
        <v>1</v>
      </c>
      <c r="R2732" t="str">
        <f t="shared" si="210"/>
        <v>7720001</v>
      </c>
      <c r="S2732" t="str">
        <f t="shared" si="211"/>
        <v>7720001-UT</v>
      </c>
      <c r="T2732" t="str">
        <f t="shared" si="212"/>
        <v>7720001-UT</v>
      </c>
      <c r="U2732" t="str">
        <f t="shared" si="213"/>
        <v>2</v>
      </c>
      <c r="V2732" t="str">
        <f t="shared" si="214"/>
        <v>UT</v>
      </c>
    </row>
    <row r="2733" spans="1:22" x14ac:dyDescent="0.35">
      <c r="A2733" t="str">
        <f>IF('Support - Calculation Detail'!A2733="","",LEFT('Support - Calculation Detail'!A2733,7)&amp;"-"&amp;RIGHT('Support - Calculation Detail'!A2733,2))</f>
        <v>7720002-FT</v>
      </c>
      <c r="B2733" t="str">
        <f>IF('Support - Calculation Detail'!C2733="","",'Support - Calculation Detail'!C2733)</f>
        <v>77</v>
      </c>
      <c r="C2733" t="str">
        <f>IF('Support - Calculation Detail'!B2733="","",'Support - Calculation Detail'!B2733)</f>
        <v>N</v>
      </c>
      <c r="D2733">
        <f>IF('Support - Calculation Detail'!D2733="","",'Support - Calculation Detail'!D2733)</f>
        <v>208255</v>
      </c>
      <c r="E2733">
        <f>IF('Support - Calculation Detail'!E2733="","",'Support - Calculation Detail'!E2733)</f>
        <v>0</v>
      </c>
      <c r="G2733">
        <f>IF('Support - Calculation Detail'!F2733="","",'Support - Calculation Detail'!F2733)</f>
        <v>208255</v>
      </c>
      <c r="H2733">
        <f>IF('Support - Calculation Detail'!G2733="","",'Support - Calculation Detail'!G2733)</f>
        <v>1.04</v>
      </c>
      <c r="I2733">
        <f>IF('Support - Calculation Detail'!H2733="","",'Support - Calculation Detail'!H2733)</f>
        <v>216585</v>
      </c>
      <c r="J2733">
        <f>IF('Support - Calculation Detail'!I2733="","",'Support - Calculation Detail'!I2733)</f>
        <v>0</v>
      </c>
      <c r="K2733">
        <f>IF('Support - Calculation Detail'!K2733="","",'Support - Calculation Detail'!K2733)</f>
        <v>216585</v>
      </c>
      <c r="L2733">
        <f>IF('Support - Calculation Detail'!L2733="","",'Support - Calculation Detail'!L2733)</f>
        <v>0</v>
      </c>
      <c r="M2733">
        <f>IF('Support - Calculation Detail'!M2733="","",'Support - Calculation Detail'!M2733)</f>
        <v>0</v>
      </c>
      <c r="N2733">
        <f>IF('Support - Calculation Detail'!N2733="","",'Support - Calculation Detail'!N2733)</f>
        <v>0</v>
      </c>
      <c r="P2733">
        <f>IF('Support - Calculation Detail'!O2733="","",'Support - Calculation Detail'!O2733)</f>
        <v>216585</v>
      </c>
      <c r="Q2733" t="b">
        <v>1</v>
      </c>
      <c r="R2733" t="str">
        <f t="shared" si="210"/>
        <v>7720002</v>
      </c>
      <c r="S2733" t="str">
        <f t="shared" si="211"/>
        <v>7720002-FT</v>
      </c>
      <c r="T2733" t="str">
        <f t="shared" si="212"/>
        <v>7720002-FT</v>
      </c>
      <c r="U2733" t="str">
        <f t="shared" si="213"/>
        <v>2</v>
      </c>
      <c r="V2733" t="str">
        <f t="shared" si="214"/>
        <v>FT</v>
      </c>
    </row>
    <row r="2734" spans="1:22" x14ac:dyDescent="0.35">
      <c r="A2734" t="str">
        <f>IF('Support - Calculation Detail'!A2734="","",LEFT('Support - Calculation Detail'!A2734,7)&amp;"-"&amp;RIGHT('Support - Calculation Detail'!A2734,2))</f>
        <v>7720002-UT</v>
      </c>
      <c r="B2734" t="str">
        <f>IF('Support - Calculation Detail'!C2734="","",'Support - Calculation Detail'!C2734)</f>
        <v>77</v>
      </c>
      <c r="C2734" t="str">
        <f>IF('Support - Calculation Detail'!B2734="","",'Support - Calculation Detail'!B2734)</f>
        <v>N</v>
      </c>
      <c r="D2734">
        <f>IF('Support - Calculation Detail'!D2734="","",'Support - Calculation Detail'!D2734)</f>
        <v>110142</v>
      </c>
      <c r="E2734">
        <f>IF('Support - Calculation Detail'!E2734="","",'Support - Calculation Detail'!E2734)</f>
        <v>0</v>
      </c>
      <c r="G2734">
        <f>IF('Support - Calculation Detail'!F2734="","",'Support - Calculation Detail'!F2734)</f>
        <v>110142</v>
      </c>
      <c r="H2734">
        <f>IF('Support - Calculation Detail'!G2734="","",'Support - Calculation Detail'!G2734)</f>
        <v>1.04</v>
      </c>
      <c r="I2734">
        <f>IF('Support - Calculation Detail'!H2734="","",'Support - Calculation Detail'!H2734)</f>
        <v>114548</v>
      </c>
      <c r="J2734">
        <f>IF('Support - Calculation Detail'!I2734="","",'Support - Calculation Detail'!I2734)</f>
        <v>0</v>
      </c>
      <c r="K2734">
        <f>IF('Support - Calculation Detail'!K2734="","",'Support - Calculation Detail'!K2734)</f>
        <v>114548</v>
      </c>
      <c r="L2734">
        <f>IF('Support - Calculation Detail'!L2734="","",'Support - Calculation Detail'!L2734)</f>
        <v>0</v>
      </c>
      <c r="M2734">
        <f>IF('Support - Calculation Detail'!M2734="","",'Support - Calculation Detail'!M2734)</f>
        <v>0</v>
      </c>
      <c r="N2734">
        <f>IF('Support - Calculation Detail'!N2734="","",'Support - Calculation Detail'!N2734)</f>
        <v>0</v>
      </c>
      <c r="P2734">
        <f>IF('Support - Calculation Detail'!O2734="","",'Support - Calculation Detail'!O2734)</f>
        <v>114548</v>
      </c>
      <c r="Q2734" t="b">
        <v>1</v>
      </c>
      <c r="R2734" t="str">
        <f t="shared" si="210"/>
        <v>7720002</v>
      </c>
      <c r="S2734" t="str">
        <f t="shared" si="211"/>
        <v>7720002-UT</v>
      </c>
      <c r="T2734" t="str">
        <f t="shared" si="212"/>
        <v>7720002-UT</v>
      </c>
      <c r="U2734" t="str">
        <f t="shared" si="213"/>
        <v>2</v>
      </c>
      <c r="V2734" t="str">
        <f t="shared" si="214"/>
        <v>UT</v>
      </c>
    </row>
    <row r="2735" spans="1:22" x14ac:dyDescent="0.35">
      <c r="A2735" t="str">
        <f>IF('Support - Calculation Detail'!A2735="","",LEFT('Support - Calculation Detail'!A2735,7)&amp;"-"&amp;RIGHT('Support - Calculation Detail'!A2735,2))</f>
        <v>7720003-TF</v>
      </c>
      <c r="B2735" t="str">
        <f>IF('Support - Calculation Detail'!C2735="","",'Support - Calculation Detail'!C2735)</f>
        <v>77</v>
      </c>
      <c r="C2735" t="str">
        <f>IF('Support - Calculation Detail'!B2735="","",'Support - Calculation Detail'!B2735)</f>
        <v>N</v>
      </c>
      <c r="D2735">
        <f>IF('Support - Calculation Detail'!D2735="","",'Support - Calculation Detail'!D2735)</f>
        <v>38104</v>
      </c>
      <c r="E2735">
        <f>IF('Support - Calculation Detail'!E2735="","",'Support - Calculation Detail'!E2735)</f>
        <v>0</v>
      </c>
      <c r="G2735">
        <f>IF('Support - Calculation Detail'!F2735="","",'Support - Calculation Detail'!F2735)</f>
        <v>38104</v>
      </c>
      <c r="H2735">
        <f>IF('Support - Calculation Detail'!G2735="","",'Support - Calculation Detail'!G2735)</f>
        <v>1.04</v>
      </c>
      <c r="I2735">
        <f>IF('Support - Calculation Detail'!H2735="","",'Support - Calculation Detail'!H2735)</f>
        <v>39628</v>
      </c>
      <c r="J2735">
        <f>IF('Support - Calculation Detail'!I2735="","",'Support - Calculation Detail'!I2735)</f>
        <v>0</v>
      </c>
      <c r="K2735">
        <f>IF('Support - Calculation Detail'!K2735="","",'Support - Calculation Detail'!K2735)</f>
        <v>39628</v>
      </c>
      <c r="L2735">
        <f>IF('Support - Calculation Detail'!L2735="","",'Support - Calculation Detail'!L2735)</f>
        <v>0</v>
      </c>
      <c r="M2735">
        <f>IF('Support - Calculation Detail'!M2735="","",'Support - Calculation Detail'!M2735)</f>
        <v>0</v>
      </c>
      <c r="N2735">
        <f>IF('Support - Calculation Detail'!N2735="","",'Support - Calculation Detail'!N2735)</f>
        <v>0</v>
      </c>
      <c r="P2735">
        <f>IF('Support - Calculation Detail'!O2735="","",'Support - Calculation Detail'!O2735)</f>
        <v>39628</v>
      </c>
      <c r="Q2735" t="b">
        <v>1</v>
      </c>
      <c r="R2735" t="str">
        <f t="shared" si="210"/>
        <v>7720003</v>
      </c>
      <c r="S2735" t="str">
        <f t="shared" si="211"/>
        <v>7720003-TF</v>
      </c>
      <c r="T2735" t="str">
        <f t="shared" si="212"/>
        <v>7720003-TF</v>
      </c>
      <c r="U2735" t="str">
        <f t="shared" si="213"/>
        <v>2</v>
      </c>
      <c r="V2735" t="str">
        <f t="shared" si="214"/>
        <v>TF</v>
      </c>
    </row>
    <row r="2736" spans="1:22" x14ac:dyDescent="0.35">
      <c r="A2736" t="str">
        <f>IF('Support - Calculation Detail'!A2736="","",LEFT('Support - Calculation Detail'!A2736,7)&amp;"-"&amp;RIGHT('Support - Calculation Detail'!A2736,2))</f>
        <v>7720003-UT</v>
      </c>
      <c r="B2736" t="str">
        <f>IF('Support - Calculation Detail'!C2736="","",'Support - Calculation Detail'!C2736)</f>
        <v>77</v>
      </c>
      <c r="C2736" t="str">
        <f>IF('Support - Calculation Detail'!B2736="","",'Support - Calculation Detail'!B2736)</f>
        <v>N</v>
      </c>
      <c r="D2736">
        <f>IF('Support - Calculation Detail'!D2736="","",'Support - Calculation Detail'!D2736)</f>
        <v>39301</v>
      </c>
      <c r="E2736">
        <f>IF('Support - Calculation Detail'!E2736="","",'Support - Calculation Detail'!E2736)</f>
        <v>0</v>
      </c>
      <c r="G2736">
        <f>IF('Support - Calculation Detail'!F2736="","",'Support - Calculation Detail'!F2736)</f>
        <v>39301</v>
      </c>
      <c r="H2736">
        <f>IF('Support - Calculation Detail'!G2736="","",'Support - Calculation Detail'!G2736)</f>
        <v>1.04</v>
      </c>
      <c r="I2736">
        <f>IF('Support - Calculation Detail'!H2736="","",'Support - Calculation Detail'!H2736)</f>
        <v>40873</v>
      </c>
      <c r="J2736">
        <f>IF('Support - Calculation Detail'!I2736="","",'Support - Calculation Detail'!I2736)</f>
        <v>0</v>
      </c>
      <c r="K2736">
        <f>IF('Support - Calculation Detail'!K2736="","",'Support - Calculation Detail'!K2736)</f>
        <v>40873</v>
      </c>
      <c r="L2736">
        <f>IF('Support - Calculation Detail'!L2736="","",'Support - Calculation Detail'!L2736)</f>
        <v>0</v>
      </c>
      <c r="M2736">
        <f>IF('Support - Calculation Detail'!M2736="","",'Support - Calculation Detail'!M2736)</f>
        <v>0</v>
      </c>
      <c r="N2736">
        <f>IF('Support - Calculation Detail'!N2736="","",'Support - Calculation Detail'!N2736)</f>
        <v>0</v>
      </c>
      <c r="P2736">
        <f>IF('Support - Calculation Detail'!O2736="","",'Support - Calculation Detail'!O2736)</f>
        <v>40873</v>
      </c>
      <c r="Q2736" t="b">
        <v>1</v>
      </c>
      <c r="R2736" t="str">
        <f t="shared" si="210"/>
        <v>7720003</v>
      </c>
      <c r="S2736" t="str">
        <f t="shared" si="211"/>
        <v>7720003-UT</v>
      </c>
      <c r="T2736" t="str">
        <f t="shared" si="212"/>
        <v>7720003-UT</v>
      </c>
      <c r="U2736" t="str">
        <f t="shared" si="213"/>
        <v>2</v>
      </c>
      <c r="V2736" t="str">
        <f t="shared" si="214"/>
        <v>UT</v>
      </c>
    </row>
    <row r="2737" spans="1:22" x14ac:dyDescent="0.35">
      <c r="A2737" t="str">
        <f>IF('Support - Calculation Detail'!A2737="","",LEFT('Support - Calculation Detail'!A2737,7)&amp;"-"&amp;RIGHT('Support - Calculation Detail'!A2737,2))</f>
        <v>7720004-TF</v>
      </c>
      <c r="B2737" t="str">
        <f>IF('Support - Calculation Detail'!C2737="","",'Support - Calculation Detail'!C2737)</f>
        <v>77</v>
      </c>
      <c r="C2737" t="str">
        <f>IF('Support - Calculation Detail'!B2737="","",'Support - Calculation Detail'!B2737)</f>
        <v>N</v>
      </c>
      <c r="D2737">
        <f>IF('Support - Calculation Detail'!D2737="","",'Support - Calculation Detail'!D2737)</f>
        <v>42143</v>
      </c>
      <c r="E2737">
        <f>IF('Support - Calculation Detail'!E2737="","",'Support - Calculation Detail'!E2737)</f>
        <v>0</v>
      </c>
      <c r="G2737">
        <f>IF('Support - Calculation Detail'!F2737="","",'Support - Calculation Detail'!F2737)</f>
        <v>42143</v>
      </c>
      <c r="H2737">
        <f>IF('Support - Calculation Detail'!G2737="","",'Support - Calculation Detail'!G2737)</f>
        <v>1.04</v>
      </c>
      <c r="I2737">
        <f>IF('Support - Calculation Detail'!H2737="","",'Support - Calculation Detail'!H2737)</f>
        <v>43829</v>
      </c>
      <c r="J2737">
        <f>IF('Support - Calculation Detail'!I2737="","",'Support - Calculation Detail'!I2737)</f>
        <v>0</v>
      </c>
      <c r="K2737">
        <f>IF('Support - Calculation Detail'!K2737="","",'Support - Calculation Detail'!K2737)</f>
        <v>43829</v>
      </c>
      <c r="L2737">
        <f>IF('Support - Calculation Detail'!L2737="","",'Support - Calculation Detail'!L2737)</f>
        <v>0</v>
      </c>
      <c r="M2737">
        <f>IF('Support - Calculation Detail'!M2737="","",'Support - Calculation Detail'!M2737)</f>
        <v>0</v>
      </c>
      <c r="N2737">
        <f>IF('Support - Calculation Detail'!N2737="","",'Support - Calculation Detail'!N2737)</f>
        <v>0</v>
      </c>
      <c r="P2737">
        <f>IF('Support - Calculation Detail'!O2737="","",'Support - Calculation Detail'!O2737)</f>
        <v>43829</v>
      </c>
      <c r="Q2737" t="b">
        <v>1</v>
      </c>
      <c r="R2737" t="str">
        <f t="shared" si="210"/>
        <v>7720004</v>
      </c>
      <c r="S2737" t="str">
        <f t="shared" si="211"/>
        <v>7720004-TF</v>
      </c>
      <c r="T2737" t="str">
        <f t="shared" si="212"/>
        <v>7720004-TF</v>
      </c>
      <c r="U2737" t="str">
        <f t="shared" si="213"/>
        <v>2</v>
      </c>
      <c r="V2737" t="str">
        <f t="shared" si="214"/>
        <v>TF</v>
      </c>
    </row>
    <row r="2738" spans="1:22" x14ac:dyDescent="0.35">
      <c r="A2738" t="str">
        <f>IF('Support - Calculation Detail'!A2738="","",LEFT('Support - Calculation Detail'!A2738,7)&amp;"-"&amp;RIGHT('Support - Calculation Detail'!A2738,2))</f>
        <v>7720004-UT</v>
      </c>
      <c r="B2738" t="str">
        <f>IF('Support - Calculation Detail'!C2738="","",'Support - Calculation Detail'!C2738)</f>
        <v>77</v>
      </c>
      <c r="C2738" t="str">
        <f>IF('Support - Calculation Detail'!B2738="","",'Support - Calculation Detail'!B2738)</f>
        <v>N</v>
      </c>
      <c r="D2738">
        <f>IF('Support - Calculation Detail'!D2738="","",'Support - Calculation Detail'!D2738)</f>
        <v>77219</v>
      </c>
      <c r="E2738">
        <f>IF('Support - Calculation Detail'!E2738="","",'Support - Calculation Detail'!E2738)</f>
        <v>0</v>
      </c>
      <c r="G2738">
        <f>IF('Support - Calculation Detail'!F2738="","",'Support - Calculation Detail'!F2738)</f>
        <v>77219</v>
      </c>
      <c r="H2738">
        <f>IF('Support - Calculation Detail'!G2738="","",'Support - Calculation Detail'!G2738)</f>
        <v>1.04</v>
      </c>
      <c r="I2738">
        <f>IF('Support - Calculation Detail'!H2738="","",'Support - Calculation Detail'!H2738)</f>
        <v>80308</v>
      </c>
      <c r="J2738">
        <f>IF('Support - Calculation Detail'!I2738="","",'Support - Calculation Detail'!I2738)</f>
        <v>0</v>
      </c>
      <c r="K2738">
        <f>IF('Support - Calculation Detail'!K2738="","",'Support - Calculation Detail'!K2738)</f>
        <v>80308</v>
      </c>
      <c r="L2738">
        <f>IF('Support - Calculation Detail'!L2738="","",'Support - Calculation Detail'!L2738)</f>
        <v>0</v>
      </c>
      <c r="M2738">
        <f>IF('Support - Calculation Detail'!M2738="","",'Support - Calculation Detail'!M2738)</f>
        <v>0</v>
      </c>
      <c r="N2738">
        <f>IF('Support - Calculation Detail'!N2738="","",'Support - Calculation Detail'!N2738)</f>
        <v>0</v>
      </c>
      <c r="P2738">
        <f>IF('Support - Calculation Detail'!O2738="","",'Support - Calculation Detail'!O2738)</f>
        <v>80308</v>
      </c>
      <c r="Q2738" t="b">
        <v>1</v>
      </c>
      <c r="R2738" t="str">
        <f t="shared" si="210"/>
        <v>7720004</v>
      </c>
      <c r="S2738" t="str">
        <f t="shared" si="211"/>
        <v>7720004-UT</v>
      </c>
      <c r="T2738" t="str">
        <f t="shared" si="212"/>
        <v>7720004-UT</v>
      </c>
      <c r="U2738" t="str">
        <f t="shared" si="213"/>
        <v>2</v>
      </c>
      <c r="V2738" t="str">
        <f t="shared" si="214"/>
        <v>UT</v>
      </c>
    </row>
    <row r="2739" spans="1:22" x14ac:dyDescent="0.35">
      <c r="A2739" t="str">
        <f>IF('Support - Calculation Detail'!A2739="","",LEFT('Support - Calculation Detail'!A2739,7)&amp;"-"&amp;RIGHT('Support - Calculation Detail'!A2739,2))</f>
        <v>7720005-TF</v>
      </c>
      <c r="B2739" t="str">
        <f>IF('Support - Calculation Detail'!C2739="","",'Support - Calculation Detail'!C2739)</f>
        <v>77</v>
      </c>
      <c r="C2739" t="str">
        <f>IF('Support - Calculation Detail'!B2739="","",'Support - Calculation Detail'!B2739)</f>
        <v>N</v>
      </c>
      <c r="D2739">
        <f>IF('Support - Calculation Detail'!D2739="","",'Support - Calculation Detail'!D2739)</f>
        <v>44925</v>
      </c>
      <c r="E2739">
        <f>IF('Support - Calculation Detail'!E2739="","",'Support - Calculation Detail'!E2739)</f>
        <v>0</v>
      </c>
      <c r="G2739">
        <f>IF('Support - Calculation Detail'!F2739="","",'Support - Calculation Detail'!F2739)</f>
        <v>44925</v>
      </c>
      <c r="H2739">
        <f>IF('Support - Calculation Detail'!G2739="","",'Support - Calculation Detail'!G2739)</f>
        <v>1.04</v>
      </c>
      <c r="I2739">
        <f>IF('Support - Calculation Detail'!H2739="","",'Support - Calculation Detail'!H2739)</f>
        <v>46722</v>
      </c>
      <c r="J2739">
        <f>IF('Support - Calculation Detail'!I2739="","",'Support - Calculation Detail'!I2739)</f>
        <v>0</v>
      </c>
      <c r="K2739">
        <f>IF('Support - Calculation Detail'!K2739="","",'Support - Calculation Detail'!K2739)</f>
        <v>46722</v>
      </c>
      <c r="L2739">
        <f>IF('Support - Calculation Detail'!L2739="","",'Support - Calculation Detail'!L2739)</f>
        <v>0</v>
      </c>
      <c r="M2739">
        <f>IF('Support - Calculation Detail'!M2739="","",'Support - Calculation Detail'!M2739)</f>
        <v>0</v>
      </c>
      <c r="N2739">
        <f>IF('Support - Calculation Detail'!N2739="","",'Support - Calculation Detail'!N2739)</f>
        <v>0</v>
      </c>
      <c r="P2739">
        <f>IF('Support - Calculation Detail'!O2739="","",'Support - Calculation Detail'!O2739)</f>
        <v>46722</v>
      </c>
      <c r="Q2739" t="b">
        <v>1</v>
      </c>
      <c r="R2739" t="str">
        <f t="shared" si="210"/>
        <v>7720005</v>
      </c>
      <c r="S2739" t="str">
        <f t="shared" si="211"/>
        <v>7720005-TF</v>
      </c>
      <c r="T2739" t="str">
        <f t="shared" si="212"/>
        <v>7720005-TF</v>
      </c>
      <c r="U2739" t="str">
        <f t="shared" si="213"/>
        <v>2</v>
      </c>
      <c r="V2739" t="str">
        <f t="shared" si="214"/>
        <v>TF</v>
      </c>
    </row>
    <row r="2740" spans="1:22" x14ac:dyDescent="0.35">
      <c r="A2740" t="str">
        <f>IF('Support - Calculation Detail'!A2740="","",LEFT('Support - Calculation Detail'!A2740,7)&amp;"-"&amp;RIGHT('Support - Calculation Detail'!A2740,2))</f>
        <v>7720005-UT</v>
      </c>
      <c r="B2740" t="str">
        <f>IF('Support - Calculation Detail'!C2740="","",'Support - Calculation Detail'!C2740)</f>
        <v>77</v>
      </c>
      <c r="C2740" t="str">
        <f>IF('Support - Calculation Detail'!B2740="","",'Support - Calculation Detail'!B2740)</f>
        <v>N</v>
      </c>
      <c r="D2740">
        <f>IF('Support - Calculation Detail'!D2740="","",'Support - Calculation Detail'!D2740)</f>
        <v>76778</v>
      </c>
      <c r="E2740">
        <f>IF('Support - Calculation Detail'!E2740="","",'Support - Calculation Detail'!E2740)</f>
        <v>0</v>
      </c>
      <c r="G2740">
        <f>IF('Support - Calculation Detail'!F2740="","",'Support - Calculation Detail'!F2740)</f>
        <v>76778</v>
      </c>
      <c r="H2740">
        <f>IF('Support - Calculation Detail'!G2740="","",'Support - Calculation Detail'!G2740)</f>
        <v>1.04</v>
      </c>
      <c r="I2740">
        <f>IF('Support - Calculation Detail'!H2740="","",'Support - Calculation Detail'!H2740)</f>
        <v>79849</v>
      </c>
      <c r="J2740">
        <f>IF('Support - Calculation Detail'!I2740="","",'Support - Calculation Detail'!I2740)</f>
        <v>0</v>
      </c>
      <c r="K2740">
        <f>IF('Support - Calculation Detail'!K2740="","",'Support - Calculation Detail'!K2740)</f>
        <v>79849</v>
      </c>
      <c r="L2740">
        <f>IF('Support - Calculation Detail'!L2740="","",'Support - Calculation Detail'!L2740)</f>
        <v>0</v>
      </c>
      <c r="M2740">
        <f>IF('Support - Calculation Detail'!M2740="","",'Support - Calculation Detail'!M2740)</f>
        <v>0</v>
      </c>
      <c r="N2740">
        <f>IF('Support - Calculation Detail'!N2740="","",'Support - Calculation Detail'!N2740)</f>
        <v>0</v>
      </c>
      <c r="P2740">
        <f>IF('Support - Calculation Detail'!O2740="","",'Support - Calculation Detail'!O2740)</f>
        <v>79849</v>
      </c>
      <c r="Q2740" t="b">
        <v>1</v>
      </c>
      <c r="R2740" t="str">
        <f t="shared" si="210"/>
        <v>7720005</v>
      </c>
      <c r="S2740" t="str">
        <f t="shared" si="211"/>
        <v>7720005-UT</v>
      </c>
      <c r="T2740" t="str">
        <f t="shared" si="212"/>
        <v>7720005-UT</v>
      </c>
      <c r="U2740" t="str">
        <f t="shared" si="213"/>
        <v>2</v>
      </c>
      <c r="V2740" t="str">
        <f t="shared" si="214"/>
        <v>UT</v>
      </c>
    </row>
    <row r="2741" spans="1:22" x14ac:dyDescent="0.35">
      <c r="A2741" t="str">
        <f>IF('Support - Calculation Detail'!A2741="","",LEFT('Support - Calculation Detail'!A2741,7)&amp;"-"&amp;RIGHT('Support - Calculation Detail'!A2741,2))</f>
        <v>7720006-TF</v>
      </c>
      <c r="B2741" t="str">
        <f>IF('Support - Calculation Detail'!C2741="","",'Support - Calculation Detail'!C2741)</f>
        <v>77</v>
      </c>
      <c r="C2741" t="str">
        <f>IF('Support - Calculation Detail'!B2741="","",'Support - Calculation Detail'!B2741)</f>
        <v>N</v>
      </c>
      <c r="D2741">
        <f>IF('Support - Calculation Detail'!D2741="","",'Support - Calculation Detail'!D2741)</f>
        <v>95711</v>
      </c>
      <c r="E2741">
        <f>IF('Support - Calculation Detail'!E2741="","",'Support - Calculation Detail'!E2741)</f>
        <v>0</v>
      </c>
      <c r="G2741">
        <f>IF('Support - Calculation Detail'!F2741="","",'Support - Calculation Detail'!F2741)</f>
        <v>95711</v>
      </c>
      <c r="H2741">
        <f>IF('Support - Calculation Detail'!G2741="","",'Support - Calculation Detail'!G2741)</f>
        <v>1.04</v>
      </c>
      <c r="I2741">
        <f>IF('Support - Calculation Detail'!H2741="","",'Support - Calculation Detail'!H2741)</f>
        <v>99539</v>
      </c>
      <c r="J2741">
        <f>IF('Support - Calculation Detail'!I2741="","",'Support - Calculation Detail'!I2741)</f>
        <v>0</v>
      </c>
      <c r="K2741">
        <f>IF('Support - Calculation Detail'!K2741="","",'Support - Calculation Detail'!K2741)</f>
        <v>99539</v>
      </c>
      <c r="L2741">
        <f>IF('Support - Calculation Detail'!L2741="","",'Support - Calculation Detail'!L2741)</f>
        <v>0</v>
      </c>
      <c r="M2741">
        <f>IF('Support - Calculation Detail'!M2741="","",'Support - Calculation Detail'!M2741)</f>
        <v>0</v>
      </c>
      <c r="N2741">
        <f>IF('Support - Calculation Detail'!N2741="","",'Support - Calculation Detail'!N2741)</f>
        <v>0</v>
      </c>
      <c r="P2741">
        <f>IF('Support - Calculation Detail'!O2741="","",'Support - Calculation Detail'!O2741)</f>
        <v>99539</v>
      </c>
      <c r="Q2741" t="b">
        <v>1</v>
      </c>
      <c r="R2741" t="str">
        <f t="shared" si="210"/>
        <v>7720006</v>
      </c>
      <c r="S2741" t="str">
        <f t="shared" si="211"/>
        <v>7720006-TF</v>
      </c>
      <c r="T2741" t="str">
        <f t="shared" si="212"/>
        <v>7720006-TF</v>
      </c>
      <c r="U2741" t="str">
        <f t="shared" si="213"/>
        <v>2</v>
      </c>
      <c r="V2741" t="str">
        <f t="shared" si="214"/>
        <v>TF</v>
      </c>
    </row>
    <row r="2742" spans="1:22" x14ac:dyDescent="0.35">
      <c r="A2742" t="str">
        <f>IF('Support - Calculation Detail'!A2742="","",LEFT('Support - Calculation Detail'!A2742,7)&amp;"-"&amp;RIGHT('Support - Calculation Detail'!A2742,2))</f>
        <v>7720006-UT</v>
      </c>
      <c r="B2742" t="str">
        <f>IF('Support - Calculation Detail'!C2742="","",'Support - Calculation Detail'!C2742)</f>
        <v>77</v>
      </c>
      <c r="C2742" t="str">
        <f>IF('Support - Calculation Detail'!B2742="","",'Support - Calculation Detail'!B2742)</f>
        <v>N</v>
      </c>
      <c r="D2742">
        <f>IF('Support - Calculation Detail'!D2742="","",'Support - Calculation Detail'!D2742)</f>
        <v>106112</v>
      </c>
      <c r="E2742">
        <f>IF('Support - Calculation Detail'!E2742="","",'Support - Calculation Detail'!E2742)</f>
        <v>0</v>
      </c>
      <c r="G2742">
        <f>IF('Support - Calculation Detail'!F2742="","",'Support - Calculation Detail'!F2742)</f>
        <v>106112</v>
      </c>
      <c r="H2742">
        <f>IF('Support - Calculation Detail'!G2742="","",'Support - Calculation Detail'!G2742)</f>
        <v>1.04</v>
      </c>
      <c r="I2742">
        <f>IF('Support - Calculation Detail'!H2742="","",'Support - Calculation Detail'!H2742)</f>
        <v>110356</v>
      </c>
      <c r="J2742">
        <f>IF('Support - Calculation Detail'!I2742="","",'Support - Calculation Detail'!I2742)</f>
        <v>0</v>
      </c>
      <c r="K2742">
        <f>IF('Support - Calculation Detail'!K2742="","",'Support - Calculation Detail'!K2742)</f>
        <v>110356</v>
      </c>
      <c r="L2742">
        <f>IF('Support - Calculation Detail'!L2742="","",'Support - Calculation Detail'!L2742)</f>
        <v>0</v>
      </c>
      <c r="M2742">
        <f>IF('Support - Calculation Detail'!M2742="","",'Support - Calculation Detail'!M2742)</f>
        <v>0</v>
      </c>
      <c r="N2742">
        <f>IF('Support - Calculation Detail'!N2742="","",'Support - Calculation Detail'!N2742)</f>
        <v>0</v>
      </c>
      <c r="P2742">
        <f>IF('Support - Calculation Detail'!O2742="","",'Support - Calculation Detail'!O2742)</f>
        <v>110356</v>
      </c>
      <c r="Q2742" t="b">
        <v>1</v>
      </c>
      <c r="R2742" t="str">
        <f t="shared" si="210"/>
        <v>7720006</v>
      </c>
      <c r="S2742" t="str">
        <f t="shared" si="211"/>
        <v>7720006-UT</v>
      </c>
      <c r="T2742" t="str">
        <f t="shared" si="212"/>
        <v>7720006-UT</v>
      </c>
      <c r="U2742" t="str">
        <f t="shared" si="213"/>
        <v>2</v>
      </c>
      <c r="V2742" t="str">
        <f t="shared" si="214"/>
        <v>UT</v>
      </c>
    </row>
    <row r="2743" spans="1:22" x14ac:dyDescent="0.35">
      <c r="A2743" t="str">
        <f>IF('Support - Calculation Detail'!A2743="","",LEFT('Support - Calculation Detail'!A2743,7)&amp;"-"&amp;RIGHT('Support - Calculation Detail'!A2743,2))</f>
        <v>7720007-TF</v>
      </c>
      <c r="B2743" t="str">
        <f>IF('Support - Calculation Detail'!C2743="","",'Support - Calculation Detail'!C2743)</f>
        <v>77</v>
      </c>
      <c r="C2743" t="str">
        <f>IF('Support - Calculation Detail'!B2743="","",'Support - Calculation Detail'!B2743)</f>
        <v>N</v>
      </c>
      <c r="D2743">
        <f>IF('Support - Calculation Detail'!D2743="","",'Support - Calculation Detail'!D2743)</f>
        <v>25619</v>
      </c>
      <c r="E2743">
        <f>IF('Support - Calculation Detail'!E2743="","",'Support - Calculation Detail'!E2743)</f>
        <v>0</v>
      </c>
      <c r="G2743">
        <f>IF('Support - Calculation Detail'!F2743="","",'Support - Calculation Detail'!F2743)</f>
        <v>25619</v>
      </c>
      <c r="H2743">
        <f>IF('Support - Calculation Detail'!G2743="","",'Support - Calculation Detail'!G2743)</f>
        <v>1.04</v>
      </c>
      <c r="I2743">
        <f>IF('Support - Calculation Detail'!H2743="","",'Support - Calculation Detail'!H2743)</f>
        <v>26644</v>
      </c>
      <c r="J2743">
        <f>IF('Support - Calculation Detail'!I2743="","",'Support - Calculation Detail'!I2743)</f>
        <v>0</v>
      </c>
      <c r="K2743">
        <f>IF('Support - Calculation Detail'!K2743="","",'Support - Calculation Detail'!K2743)</f>
        <v>26644</v>
      </c>
      <c r="L2743">
        <f>IF('Support - Calculation Detail'!L2743="","",'Support - Calculation Detail'!L2743)</f>
        <v>0</v>
      </c>
      <c r="M2743">
        <f>IF('Support - Calculation Detail'!M2743="","",'Support - Calculation Detail'!M2743)</f>
        <v>0</v>
      </c>
      <c r="N2743">
        <f>IF('Support - Calculation Detail'!N2743="","",'Support - Calculation Detail'!N2743)</f>
        <v>0</v>
      </c>
      <c r="P2743">
        <f>IF('Support - Calculation Detail'!O2743="","",'Support - Calculation Detail'!O2743)</f>
        <v>26644</v>
      </c>
      <c r="Q2743" t="b">
        <v>1</v>
      </c>
      <c r="R2743" t="str">
        <f t="shared" si="210"/>
        <v>7720007</v>
      </c>
      <c r="S2743" t="str">
        <f t="shared" si="211"/>
        <v>7720007-TF</v>
      </c>
      <c r="T2743" t="str">
        <f t="shared" si="212"/>
        <v>7720007-TF</v>
      </c>
      <c r="U2743" t="str">
        <f t="shared" si="213"/>
        <v>2</v>
      </c>
      <c r="V2743" t="str">
        <f t="shared" si="214"/>
        <v>TF</v>
      </c>
    </row>
    <row r="2744" spans="1:22" x14ac:dyDescent="0.35">
      <c r="A2744" t="str">
        <f>IF('Support - Calculation Detail'!A2744="","",LEFT('Support - Calculation Detail'!A2744,7)&amp;"-"&amp;RIGHT('Support - Calculation Detail'!A2744,2))</f>
        <v>7720007-UT</v>
      </c>
      <c r="B2744" t="str">
        <f>IF('Support - Calculation Detail'!C2744="","",'Support - Calculation Detail'!C2744)</f>
        <v>77</v>
      </c>
      <c r="C2744" t="str">
        <f>IF('Support - Calculation Detail'!B2744="","",'Support - Calculation Detail'!B2744)</f>
        <v>N</v>
      </c>
      <c r="D2744">
        <f>IF('Support - Calculation Detail'!D2744="","",'Support - Calculation Detail'!D2744)</f>
        <v>69070</v>
      </c>
      <c r="E2744">
        <f>IF('Support - Calculation Detail'!E2744="","",'Support - Calculation Detail'!E2744)</f>
        <v>0</v>
      </c>
      <c r="G2744">
        <f>IF('Support - Calculation Detail'!F2744="","",'Support - Calculation Detail'!F2744)</f>
        <v>69070</v>
      </c>
      <c r="H2744">
        <f>IF('Support - Calculation Detail'!G2744="","",'Support - Calculation Detail'!G2744)</f>
        <v>1.04</v>
      </c>
      <c r="I2744">
        <f>IF('Support - Calculation Detail'!H2744="","",'Support - Calculation Detail'!H2744)</f>
        <v>71833</v>
      </c>
      <c r="J2744">
        <f>IF('Support - Calculation Detail'!I2744="","",'Support - Calculation Detail'!I2744)</f>
        <v>0</v>
      </c>
      <c r="K2744">
        <f>IF('Support - Calculation Detail'!K2744="","",'Support - Calculation Detail'!K2744)</f>
        <v>71833</v>
      </c>
      <c r="L2744">
        <f>IF('Support - Calculation Detail'!L2744="","",'Support - Calculation Detail'!L2744)</f>
        <v>0</v>
      </c>
      <c r="M2744">
        <f>IF('Support - Calculation Detail'!M2744="","",'Support - Calculation Detail'!M2744)</f>
        <v>0</v>
      </c>
      <c r="N2744">
        <f>IF('Support - Calculation Detail'!N2744="","",'Support - Calculation Detail'!N2744)</f>
        <v>0</v>
      </c>
      <c r="P2744">
        <f>IF('Support - Calculation Detail'!O2744="","",'Support - Calculation Detail'!O2744)</f>
        <v>71833</v>
      </c>
      <c r="Q2744" t="b">
        <v>1</v>
      </c>
      <c r="R2744" t="str">
        <f t="shared" si="210"/>
        <v>7720007</v>
      </c>
      <c r="S2744" t="str">
        <f t="shared" si="211"/>
        <v>7720007-UT</v>
      </c>
      <c r="T2744" t="str">
        <f t="shared" si="212"/>
        <v>7720007-UT</v>
      </c>
      <c r="U2744" t="str">
        <f t="shared" si="213"/>
        <v>2</v>
      </c>
      <c r="V2744" t="str">
        <f t="shared" si="214"/>
        <v>UT</v>
      </c>
    </row>
    <row r="2745" spans="1:22" x14ac:dyDescent="0.35">
      <c r="A2745" t="str">
        <f>IF('Support - Calculation Detail'!A2745="","",LEFT('Support - Calculation Detail'!A2745,7)&amp;"-"&amp;RIGHT('Support - Calculation Detail'!A2745,2))</f>
        <v>7720008-UT</v>
      </c>
      <c r="B2745" t="str">
        <f>IF('Support - Calculation Detail'!C2745="","",'Support - Calculation Detail'!C2745)</f>
        <v>77</v>
      </c>
      <c r="C2745" t="str">
        <f>IF('Support - Calculation Detail'!B2745="","",'Support - Calculation Detail'!B2745)</f>
        <v>N</v>
      </c>
      <c r="D2745">
        <f>IF('Support - Calculation Detail'!D2745="","",'Support - Calculation Detail'!D2745)</f>
        <v>59981</v>
      </c>
      <c r="E2745">
        <f>IF('Support - Calculation Detail'!E2745="","",'Support - Calculation Detail'!E2745)</f>
        <v>0</v>
      </c>
      <c r="G2745">
        <f>IF('Support - Calculation Detail'!F2745="","",'Support - Calculation Detail'!F2745)</f>
        <v>59981</v>
      </c>
      <c r="H2745">
        <f>IF('Support - Calculation Detail'!G2745="","",'Support - Calculation Detail'!G2745)</f>
        <v>1.04</v>
      </c>
      <c r="I2745">
        <f>IF('Support - Calculation Detail'!H2745="","",'Support - Calculation Detail'!H2745)</f>
        <v>62380</v>
      </c>
      <c r="J2745">
        <f>IF('Support - Calculation Detail'!I2745="","",'Support - Calculation Detail'!I2745)</f>
        <v>0</v>
      </c>
      <c r="K2745">
        <f>IF('Support - Calculation Detail'!K2745="","",'Support - Calculation Detail'!K2745)</f>
        <v>62380</v>
      </c>
      <c r="L2745">
        <f>IF('Support - Calculation Detail'!L2745="","",'Support - Calculation Detail'!L2745)</f>
        <v>0</v>
      </c>
      <c r="M2745">
        <f>IF('Support - Calculation Detail'!M2745="","",'Support - Calculation Detail'!M2745)</f>
        <v>0</v>
      </c>
      <c r="N2745">
        <f>IF('Support - Calculation Detail'!N2745="","",'Support - Calculation Detail'!N2745)</f>
        <v>0</v>
      </c>
      <c r="P2745">
        <f>IF('Support - Calculation Detail'!O2745="","",'Support - Calculation Detail'!O2745)</f>
        <v>62380</v>
      </c>
      <c r="Q2745" t="b">
        <v>1</v>
      </c>
      <c r="R2745" t="str">
        <f t="shared" si="210"/>
        <v>7720008</v>
      </c>
      <c r="S2745" t="str">
        <f t="shared" si="211"/>
        <v>7720008-UT</v>
      </c>
      <c r="T2745" t="str">
        <f t="shared" si="212"/>
        <v>7720008-UT</v>
      </c>
      <c r="U2745" t="str">
        <f t="shared" si="213"/>
        <v>2</v>
      </c>
      <c r="V2745" t="str">
        <f t="shared" si="214"/>
        <v>UT</v>
      </c>
    </row>
    <row r="2746" spans="1:22" x14ac:dyDescent="0.35">
      <c r="A2746" t="str">
        <f>IF('Support - Calculation Detail'!A2746="","",LEFT('Support - Calculation Detail'!A2746,7)&amp;"-"&amp;RIGHT('Support - Calculation Detail'!A2746,2))</f>
        <v>7720009-TF</v>
      </c>
      <c r="B2746" t="str">
        <f>IF('Support - Calculation Detail'!C2746="","",'Support - Calculation Detail'!C2746)</f>
        <v>77</v>
      </c>
      <c r="C2746" t="str">
        <f>IF('Support - Calculation Detail'!B2746="","",'Support - Calculation Detail'!B2746)</f>
        <v>N</v>
      </c>
      <c r="D2746">
        <f>IF('Support - Calculation Detail'!D2746="","",'Support - Calculation Detail'!D2746)</f>
        <v>28864</v>
      </c>
      <c r="E2746">
        <f>IF('Support - Calculation Detail'!E2746="","",'Support - Calculation Detail'!E2746)</f>
        <v>0</v>
      </c>
      <c r="G2746">
        <f>IF('Support - Calculation Detail'!F2746="","",'Support - Calculation Detail'!F2746)</f>
        <v>28864</v>
      </c>
      <c r="H2746">
        <f>IF('Support - Calculation Detail'!G2746="","",'Support - Calculation Detail'!G2746)</f>
        <v>1.04</v>
      </c>
      <c r="I2746">
        <f>IF('Support - Calculation Detail'!H2746="","",'Support - Calculation Detail'!H2746)</f>
        <v>30019</v>
      </c>
      <c r="J2746">
        <f>IF('Support - Calculation Detail'!I2746="","",'Support - Calculation Detail'!I2746)</f>
        <v>0</v>
      </c>
      <c r="K2746">
        <f>IF('Support - Calculation Detail'!K2746="","",'Support - Calculation Detail'!K2746)</f>
        <v>30019</v>
      </c>
      <c r="L2746">
        <f>IF('Support - Calculation Detail'!L2746="","",'Support - Calculation Detail'!L2746)</f>
        <v>0</v>
      </c>
      <c r="M2746">
        <f>IF('Support - Calculation Detail'!M2746="","",'Support - Calculation Detail'!M2746)</f>
        <v>0</v>
      </c>
      <c r="N2746">
        <f>IF('Support - Calculation Detail'!N2746="","",'Support - Calculation Detail'!N2746)</f>
        <v>0</v>
      </c>
      <c r="P2746">
        <f>IF('Support - Calculation Detail'!O2746="","",'Support - Calculation Detail'!O2746)</f>
        <v>30019</v>
      </c>
      <c r="Q2746" t="b">
        <v>1</v>
      </c>
      <c r="R2746" t="str">
        <f t="shared" si="210"/>
        <v>7720009</v>
      </c>
      <c r="S2746" t="str">
        <f t="shared" si="211"/>
        <v>7720009-TF</v>
      </c>
      <c r="T2746" t="str">
        <f t="shared" si="212"/>
        <v>7720009-TF</v>
      </c>
      <c r="U2746" t="str">
        <f t="shared" si="213"/>
        <v>2</v>
      </c>
      <c r="V2746" t="str">
        <f t="shared" si="214"/>
        <v>TF</v>
      </c>
    </row>
    <row r="2747" spans="1:22" x14ac:dyDescent="0.35">
      <c r="A2747" t="str">
        <f>IF('Support - Calculation Detail'!A2747="","",LEFT('Support - Calculation Detail'!A2747,7)&amp;"-"&amp;RIGHT('Support - Calculation Detail'!A2747,2))</f>
        <v>7720009-UT</v>
      </c>
      <c r="B2747" t="str">
        <f>IF('Support - Calculation Detail'!C2747="","",'Support - Calculation Detail'!C2747)</f>
        <v>77</v>
      </c>
      <c r="C2747" t="str">
        <f>IF('Support - Calculation Detail'!B2747="","",'Support - Calculation Detail'!B2747)</f>
        <v>N</v>
      </c>
      <c r="D2747">
        <f>IF('Support - Calculation Detail'!D2747="","",'Support - Calculation Detail'!D2747)</f>
        <v>59985</v>
      </c>
      <c r="E2747">
        <f>IF('Support - Calculation Detail'!E2747="","",'Support - Calculation Detail'!E2747)</f>
        <v>0</v>
      </c>
      <c r="G2747">
        <f>IF('Support - Calculation Detail'!F2747="","",'Support - Calculation Detail'!F2747)</f>
        <v>59985</v>
      </c>
      <c r="H2747">
        <f>IF('Support - Calculation Detail'!G2747="","",'Support - Calculation Detail'!G2747)</f>
        <v>1.04</v>
      </c>
      <c r="I2747">
        <f>IF('Support - Calculation Detail'!H2747="","",'Support - Calculation Detail'!H2747)</f>
        <v>62384</v>
      </c>
      <c r="J2747">
        <f>IF('Support - Calculation Detail'!I2747="","",'Support - Calculation Detail'!I2747)</f>
        <v>0</v>
      </c>
      <c r="K2747">
        <f>IF('Support - Calculation Detail'!K2747="","",'Support - Calculation Detail'!K2747)</f>
        <v>62384</v>
      </c>
      <c r="L2747">
        <f>IF('Support - Calculation Detail'!L2747="","",'Support - Calculation Detail'!L2747)</f>
        <v>0</v>
      </c>
      <c r="M2747">
        <f>IF('Support - Calculation Detail'!M2747="","",'Support - Calculation Detail'!M2747)</f>
        <v>0</v>
      </c>
      <c r="N2747">
        <f>IF('Support - Calculation Detail'!N2747="","",'Support - Calculation Detail'!N2747)</f>
        <v>0</v>
      </c>
      <c r="P2747">
        <f>IF('Support - Calculation Detail'!O2747="","",'Support - Calculation Detail'!O2747)</f>
        <v>62384</v>
      </c>
      <c r="Q2747" t="b">
        <v>1</v>
      </c>
      <c r="R2747" t="str">
        <f t="shared" si="210"/>
        <v>7720009</v>
      </c>
      <c r="S2747" t="str">
        <f t="shared" si="211"/>
        <v>7720009-UT</v>
      </c>
      <c r="T2747" t="str">
        <f t="shared" si="212"/>
        <v>7720009-UT</v>
      </c>
      <c r="U2747" t="str">
        <f t="shared" si="213"/>
        <v>2</v>
      </c>
      <c r="V2747" t="str">
        <f t="shared" si="214"/>
        <v>UT</v>
      </c>
    </row>
    <row r="2748" spans="1:22" x14ac:dyDescent="0.35">
      <c r="A2748" t="str">
        <f>IF('Support - Calculation Detail'!A2748="","",LEFT('Support - Calculation Detail'!A2748,7)&amp;"-"&amp;RIGHT('Support - Calculation Detail'!A2748,2))</f>
        <v>7750217-UT</v>
      </c>
      <c r="B2748" t="str">
        <f>IF('Support - Calculation Detail'!C2748="","",'Support - Calculation Detail'!C2748)</f>
        <v>77</v>
      </c>
      <c r="C2748" t="str">
        <f>IF('Support - Calculation Detail'!B2748="","",'Support - Calculation Detail'!B2748)</f>
        <v>N</v>
      </c>
      <c r="D2748">
        <f>IF('Support - Calculation Detail'!D2748="","",'Support - Calculation Detail'!D2748)</f>
        <v>1663335</v>
      </c>
      <c r="E2748">
        <f>IF('Support - Calculation Detail'!E2748="","",'Support - Calculation Detail'!E2748)</f>
        <v>0</v>
      </c>
      <c r="G2748">
        <f>IF('Support - Calculation Detail'!F2748="","",'Support - Calculation Detail'!F2748)</f>
        <v>1663335</v>
      </c>
      <c r="H2748">
        <f>IF('Support - Calculation Detail'!G2748="","",'Support - Calculation Detail'!G2748)</f>
        <v>1.04</v>
      </c>
      <c r="I2748">
        <f>IF('Support - Calculation Detail'!H2748="","",'Support - Calculation Detail'!H2748)</f>
        <v>1729868</v>
      </c>
      <c r="J2748">
        <f>IF('Support - Calculation Detail'!I2748="","",'Support - Calculation Detail'!I2748)</f>
        <v>0</v>
      </c>
      <c r="K2748">
        <f>IF('Support - Calculation Detail'!K2748="","",'Support - Calculation Detail'!K2748)</f>
        <v>1729868</v>
      </c>
      <c r="L2748">
        <f>IF('Support - Calculation Detail'!L2748="","",'Support - Calculation Detail'!L2748)</f>
        <v>0</v>
      </c>
      <c r="M2748">
        <f>IF('Support - Calculation Detail'!M2748="","",'Support - Calculation Detail'!M2748)</f>
        <v>0</v>
      </c>
      <c r="N2748">
        <f>IF('Support - Calculation Detail'!N2748="","",'Support - Calculation Detail'!N2748)</f>
        <v>0</v>
      </c>
      <c r="P2748">
        <f>IF('Support - Calculation Detail'!O2748="","",'Support - Calculation Detail'!O2748)</f>
        <v>1729868</v>
      </c>
      <c r="Q2748" t="b">
        <v>1</v>
      </c>
      <c r="R2748" t="str">
        <f t="shared" si="210"/>
        <v>7750217</v>
      </c>
      <c r="S2748" t="str">
        <f t="shared" si="211"/>
        <v>7750217-UT</v>
      </c>
      <c r="T2748" t="str">
        <f t="shared" si="212"/>
        <v>7750217-UT</v>
      </c>
      <c r="U2748" t="str">
        <f t="shared" si="213"/>
        <v>5</v>
      </c>
      <c r="V2748" t="str">
        <f t="shared" si="214"/>
        <v>UT</v>
      </c>
    </row>
    <row r="2749" spans="1:22" x14ac:dyDescent="0.35">
      <c r="A2749" t="str">
        <f>IF('Support - Calculation Detail'!A2749="","",LEFT('Support - Calculation Detail'!A2749,7)&amp;"-"&amp;RIGHT('Support - Calculation Detail'!A2749,2))</f>
        <v>7730438-UT</v>
      </c>
      <c r="B2749" t="str">
        <f>IF('Support - Calculation Detail'!C2749="","",'Support - Calculation Detail'!C2749)</f>
        <v>77</v>
      </c>
      <c r="C2749" t="str">
        <f>IF('Support - Calculation Detail'!B2749="","",'Support - Calculation Detail'!B2749)</f>
        <v>N</v>
      </c>
      <c r="D2749">
        <f>IF('Support - Calculation Detail'!D2749="","",'Support - Calculation Detail'!D2749)</f>
        <v>1853103</v>
      </c>
      <c r="E2749">
        <f>IF('Support - Calculation Detail'!E2749="","",'Support - Calculation Detail'!E2749)</f>
        <v>0</v>
      </c>
      <c r="G2749">
        <f>IF('Support - Calculation Detail'!F2749="","",'Support - Calculation Detail'!F2749)</f>
        <v>1853103</v>
      </c>
      <c r="H2749">
        <f>IF('Support - Calculation Detail'!G2749="","",'Support - Calculation Detail'!G2749)</f>
        <v>1.04</v>
      </c>
      <c r="I2749">
        <f>IF('Support - Calculation Detail'!H2749="","",'Support - Calculation Detail'!H2749)</f>
        <v>1927227</v>
      </c>
      <c r="J2749">
        <f>IF('Support - Calculation Detail'!I2749="","",'Support - Calculation Detail'!I2749)</f>
        <v>0</v>
      </c>
      <c r="K2749">
        <f>IF('Support - Calculation Detail'!K2749="","",'Support - Calculation Detail'!K2749)</f>
        <v>1927227</v>
      </c>
      <c r="L2749">
        <f>IF('Support - Calculation Detail'!L2749="","",'Support - Calculation Detail'!L2749)</f>
        <v>44634</v>
      </c>
      <c r="M2749">
        <f>IF('Support - Calculation Detail'!M2749="","",'Support - Calculation Detail'!M2749)</f>
        <v>0</v>
      </c>
      <c r="N2749">
        <f>IF('Support - Calculation Detail'!N2749="","",'Support - Calculation Detail'!N2749)</f>
        <v>0</v>
      </c>
      <c r="P2749">
        <f>IF('Support - Calculation Detail'!O2749="","",'Support - Calculation Detail'!O2749)</f>
        <v>1971861</v>
      </c>
      <c r="Q2749" t="b">
        <v>1</v>
      </c>
      <c r="R2749" t="str">
        <f t="shared" si="210"/>
        <v>7730438</v>
      </c>
      <c r="S2749" t="str">
        <f t="shared" si="211"/>
        <v>7730438-UT</v>
      </c>
      <c r="T2749" t="str">
        <f t="shared" si="212"/>
        <v>7730438-UT</v>
      </c>
      <c r="U2749" t="str">
        <f t="shared" si="213"/>
        <v>3</v>
      </c>
      <c r="V2749" t="str">
        <f t="shared" si="214"/>
        <v>UT</v>
      </c>
    </row>
    <row r="2750" spans="1:22" x14ac:dyDescent="0.35">
      <c r="A2750" t="str">
        <f>IF('Support - Calculation Detail'!A2750="","",LEFT('Support - Calculation Detail'!A2750,7)&amp;"-"&amp;RIGHT('Support - Calculation Detail'!A2750,2))</f>
        <v>7730882-UT</v>
      </c>
      <c r="B2750" t="str">
        <f>IF('Support - Calculation Detail'!C2750="","",'Support - Calculation Detail'!C2750)</f>
        <v>77</v>
      </c>
      <c r="C2750" t="str">
        <f>IF('Support - Calculation Detail'!B2750="","",'Support - Calculation Detail'!B2750)</f>
        <v>N</v>
      </c>
      <c r="D2750">
        <f>IF('Support - Calculation Detail'!D2750="","",'Support - Calculation Detail'!D2750)</f>
        <v>160844</v>
      </c>
      <c r="E2750">
        <f>IF('Support - Calculation Detail'!E2750="","",'Support - Calculation Detail'!E2750)</f>
        <v>0</v>
      </c>
      <c r="G2750">
        <f>IF('Support - Calculation Detail'!F2750="","",'Support - Calculation Detail'!F2750)</f>
        <v>160844</v>
      </c>
      <c r="H2750">
        <f>IF('Support - Calculation Detail'!G2750="","",'Support - Calculation Detail'!G2750)</f>
        <v>1.04</v>
      </c>
      <c r="I2750">
        <f>IF('Support - Calculation Detail'!H2750="","",'Support - Calculation Detail'!H2750)</f>
        <v>167278</v>
      </c>
      <c r="J2750">
        <f>IF('Support - Calculation Detail'!I2750="","",'Support - Calculation Detail'!I2750)</f>
        <v>0</v>
      </c>
      <c r="K2750">
        <f>IF('Support - Calculation Detail'!K2750="","",'Support - Calculation Detail'!K2750)</f>
        <v>167278</v>
      </c>
      <c r="L2750">
        <f>IF('Support - Calculation Detail'!L2750="","",'Support - Calculation Detail'!L2750)</f>
        <v>0</v>
      </c>
      <c r="M2750">
        <f>IF('Support - Calculation Detail'!M2750="","",'Support - Calculation Detail'!M2750)</f>
        <v>0</v>
      </c>
      <c r="N2750">
        <f>IF('Support - Calculation Detail'!N2750="","",'Support - Calculation Detail'!N2750)</f>
        <v>0</v>
      </c>
      <c r="P2750">
        <f>IF('Support - Calculation Detail'!O2750="","",'Support - Calculation Detail'!O2750)</f>
        <v>167278</v>
      </c>
      <c r="Q2750" t="b">
        <v>1</v>
      </c>
      <c r="R2750" t="str">
        <f t="shared" si="210"/>
        <v>7730882</v>
      </c>
      <c r="S2750" t="str">
        <f t="shared" si="211"/>
        <v>7730882-UT</v>
      </c>
      <c r="T2750" t="str">
        <f t="shared" si="212"/>
        <v>7730882-UT</v>
      </c>
      <c r="U2750" t="str">
        <f t="shared" si="213"/>
        <v>3</v>
      </c>
      <c r="V2750" t="str">
        <f t="shared" si="214"/>
        <v>UT</v>
      </c>
    </row>
    <row r="2751" spans="1:22" x14ac:dyDescent="0.35">
      <c r="A2751" t="str">
        <f>IF('Support - Calculation Detail'!A2751="","",LEFT('Support - Calculation Detail'!A2751,7)&amp;"-"&amp;RIGHT('Support - Calculation Detail'!A2751,2))</f>
        <v>7730883-UT</v>
      </c>
      <c r="B2751" t="str">
        <f>IF('Support - Calculation Detail'!C2751="","",'Support - Calculation Detail'!C2751)</f>
        <v>77</v>
      </c>
      <c r="C2751" t="str">
        <f>IF('Support - Calculation Detail'!B2751="","",'Support - Calculation Detail'!B2751)</f>
        <v>N</v>
      </c>
      <c r="D2751">
        <f>IF('Support - Calculation Detail'!D2751="","",'Support - Calculation Detail'!D2751)</f>
        <v>143346</v>
      </c>
      <c r="E2751">
        <f>IF('Support - Calculation Detail'!E2751="","",'Support - Calculation Detail'!E2751)</f>
        <v>0</v>
      </c>
      <c r="G2751">
        <f>IF('Support - Calculation Detail'!F2751="","",'Support - Calculation Detail'!F2751)</f>
        <v>143346</v>
      </c>
      <c r="H2751">
        <f>IF('Support - Calculation Detail'!G2751="","",'Support - Calculation Detail'!G2751)</f>
        <v>1.04</v>
      </c>
      <c r="I2751">
        <f>IF('Support - Calculation Detail'!H2751="","",'Support - Calculation Detail'!H2751)</f>
        <v>149080</v>
      </c>
      <c r="J2751">
        <f>IF('Support - Calculation Detail'!I2751="","",'Support - Calculation Detail'!I2751)</f>
        <v>0</v>
      </c>
      <c r="K2751">
        <f>IF('Support - Calculation Detail'!K2751="","",'Support - Calculation Detail'!K2751)</f>
        <v>149080</v>
      </c>
      <c r="L2751">
        <f>IF('Support - Calculation Detail'!L2751="","",'Support - Calculation Detail'!L2751)</f>
        <v>0</v>
      </c>
      <c r="M2751">
        <f>IF('Support - Calculation Detail'!M2751="","",'Support - Calculation Detail'!M2751)</f>
        <v>0</v>
      </c>
      <c r="N2751">
        <f>IF('Support - Calculation Detail'!N2751="","",'Support - Calculation Detail'!N2751)</f>
        <v>0</v>
      </c>
      <c r="P2751">
        <f>IF('Support - Calculation Detail'!O2751="","",'Support - Calculation Detail'!O2751)</f>
        <v>149080</v>
      </c>
      <c r="Q2751" t="b">
        <v>1</v>
      </c>
      <c r="R2751" t="str">
        <f t="shared" si="210"/>
        <v>7730883</v>
      </c>
      <c r="S2751" t="str">
        <f t="shared" si="211"/>
        <v>7730883-UT</v>
      </c>
      <c r="T2751" t="str">
        <f t="shared" si="212"/>
        <v>7730883-UT</v>
      </c>
      <c r="U2751" t="str">
        <f t="shared" si="213"/>
        <v>3</v>
      </c>
      <c r="V2751" t="str">
        <f t="shared" si="214"/>
        <v>UT</v>
      </c>
    </row>
    <row r="2752" spans="1:22" x14ac:dyDescent="0.35">
      <c r="A2752" t="str">
        <f>IF('Support - Calculation Detail'!A2752="","",LEFT('Support - Calculation Detail'!A2752,7)&amp;"-"&amp;RIGHT('Support - Calculation Detail'!A2752,2))</f>
        <v>7730884-UT</v>
      </c>
      <c r="B2752" t="str">
        <f>IF('Support - Calculation Detail'!C2752="","",'Support - Calculation Detail'!C2752)</f>
        <v>77</v>
      </c>
      <c r="C2752" t="str">
        <f>IF('Support - Calculation Detail'!B2752="","",'Support - Calculation Detail'!B2752)</f>
        <v>N</v>
      </c>
      <c r="D2752">
        <f>IF('Support - Calculation Detail'!D2752="","",'Support - Calculation Detail'!D2752)</f>
        <v>96089</v>
      </c>
      <c r="E2752">
        <f>IF('Support - Calculation Detail'!E2752="","",'Support - Calculation Detail'!E2752)</f>
        <v>0</v>
      </c>
      <c r="G2752">
        <f>IF('Support - Calculation Detail'!F2752="","",'Support - Calculation Detail'!F2752)</f>
        <v>96089</v>
      </c>
      <c r="H2752">
        <f>IF('Support - Calculation Detail'!G2752="","",'Support - Calculation Detail'!G2752)</f>
        <v>1.04</v>
      </c>
      <c r="I2752">
        <f>IF('Support - Calculation Detail'!H2752="","",'Support - Calculation Detail'!H2752)</f>
        <v>99933</v>
      </c>
      <c r="J2752">
        <f>IF('Support - Calculation Detail'!I2752="","",'Support - Calculation Detail'!I2752)</f>
        <v>0</v>
      </c>
      <c r="K2752">
        <f>IF('Support - Calculation Detail'!K2752="","",'Support - Calculation Detail'!K2752)</f>
        <v>99933</v>
      </c>
      <c r="L2752">
        <f>IF('Support - Calculation Detail'!L2752="","",'Support - Calculation Detail'!L2752)</f>
        <v>3791</v>
      </c>
      <c r="M2752">
        <f>IF('Support - Calculation Detail'!M2752="","",'Support - Calculation Detail'!M2752)</f>
        <v>0</v>
      </c>
      <c r="N2752">
        <f>IF('Support - Calculation Detail'!N2752="","",'Support - Calculation Detail'!N2752)</f>
        <v>0</v>
      </c>
      <c r="P2752">
        <f>IF('Support - Calculation Detail'!O2752="","",'Support - Calculation Detail'!O2752)</f>
        <v>103724</v>
      </c>
      <c r="Q2752" t="b">
        <v>1</v>
      </c>
      <c r="R2752" t="str">
        <f t="shared" si="210"/>
        <v>7730884</v>
      </c>
      <c r="S2752" t="str">
        <f t="shared" si="211"/>
        <v>7730884-UT</v>
      </c>
      <c r="T2752" t="str">
        <f t="shared" si="212"/>
        <v>7730884-UT</v>
      </c>
      <c r="U2752" t="str">
        <f t="shared" si="213"/>
        <v>3</v>
      </c>
      <c r="V2752" t="str">
        <f t="shared" si="214"/>
        <v>UT</v>
      </c>
    </row>
    <row r="2753" spans="1:22" x14ac:dyDescent="0.35">
      <c r="A2753" t="str">
        <f>IF('Support - Calculation Detail'!A2753="","",LEFT('Support - Calculation Detail'!A2753,7)&amp;"-"&amp;RIGHT('Support - Calculation Detail'!A2753,2))</f>
        <v>7730885-UT</v>
      </c>
      <c r="B2753" t="str">
        <f>IF('Support - Calculation Detail'!C2753="","",'Support - Calculation Detail'!C2753)</f>
        <v>77</v>
      </c>
      <c r="C2753" t="str">
        <f>IF('Support - Calculation Detail'!B2753="","",'Support - Calculation Detail'!B2753)</f>
        <v>N</v>
      </c>
      <c r="D2753">
        <f>IF('Support - Calculation Detail'!D2753="","",'Support - Calculation Detail'!D2753)</f>
        <v>98593</v>
      </c>
      <c r="E2753">
        <f>IF('Support - Calculation Detail'!E2753="","",'Support - Calculation Detail'!E2753)</f>
        <v>0</v>
      </c>
      <c r="G2753">
        <f>IF('Support - Calculation Detail'!F2753="","",'Support - Calculation Detail'!F2753)</f>
        <v>98593</v>
      </c>
      <c r="H2753">
        <f>IF('Support - Calculation Detail'!G2753="","",'Support - Calculation Detail'!G2753)</f>
        <v>1.04</v>
      </c>
      <c r="I2753">
        <f>IF('Support - Calculation Detail'!H2753="","",'Support - Calculation Detail'!H2753)</f>
        <v>102537</v>
      </c>
      <c r="J2753">
        <f>IF('Support - Calculation Detail'!I2753="","",'Support - Calculation Detail'!I2753)</f>
        <v>0</v>
      </c>
      <c r="K2753">
        <f>IF('Support - Calculation Detail'!K2753="","",'Support - Calculation Detail'!K2753)</f>
        <v>102537</v>
      </c>
      <c r="L2753">
        <f>IF('Support - Calculation Detail'!L2753="","",'Support - Calculation Detail'!L2753)</f>
        <v>0</v>
      </c>
      <c r="M2753">
        <f>IF('Support - Calculation Detail'!M2753="","",'Support - Calculation Detail'!M2753)</f>
        <v>0</v>
      </c>
      <c r="N2753">
        <f>IF('Support - Calculation Detail'!N2753="","",'Support - Calculation Detail'!N2753)</f>
        <v>0</v>
      </c>
      <c r="P2753">
        <f>IF('Support - Calculation Detail'!O2753="","",'Support - Calculation Detail'!O2753)</f>
        <v>102537</v>
      </c>
      <c r="Q2753" t="b">
        <v>1</v>
      </c>
      <c r="R2753" t="str">
        <f t="shared" si="210"/>
        <v>7730885</v>
      </c>
      <c r="S2753" t="str">
        <f t="shared" si="211"/>
        <v>7730885-UT</v>
      </c>
      <c r="T2753" t="str">
        <f t="shared" si="212"/>
        <v>7730885-UT</v>
      </c>
      <c r="U2753" t="str">
        <f t="shared" si="213"/>
        <v>3</v>
      </c>
      <c r="V2753" t="str">
        <f t="shared" si="214"/>
        <v>UT</v>
      </c>
    </row>
    <row r="2754" spans="1:22" x14ac:dyDescent="0.35">
      <c r="A2754" t="str">
        <f>IF('Support - Calculation Detail'!A2754="","",LEFT('Support - Calculation Detail'!A2754,7)&amp;"-"&amp;RIGHT('Support - Calculation Detail'!A2754,2))</f>
        <v>7730886-UT</v>
      </c>
      <c r="B2754" t="str">
        <f>IF('Support - Calculation Detail'!C2754="","",'Support - Calculation Detail'!C2754)</f>
        <v>77</v>
      </c>
      <c r="C2754" t="str">
        <f>IF('Support - Calculation Detail'!B2754="","",'Support - Calculation Detail'!B2754)</f>
        <v>N</v>
      </c>
      <c r="D2754">
        <f>IF('Support - Calculation Detail'!D2754="","",'Support - Calculation Detail'!D2754)</f>
        <v>31364</v>
      </c>
      <c r="E2754">
        <f>IF('Support - Calculation Detail'!E2754="","",'Support - Calculation Detail'!E2754)</f>
        <v>0</v>
      </c>
      <c r="G2754">
        <f>IF('Support - Calculation Detail'!F2754="","",'Support - Calculation Detail'!F2754)</f>
        <v>31364</v>
      </c>
      <c r="H2754">
        <f>IF('Support - Calculation Detail'!G2754="","",'Support - Calculation Detail'!G2754)</f>
        <v>1.04</v>
      </c>
      <c r="I2754">
        <f>IF('Support - Calculation Detail'!H2754="","",'Support - Calculation Detail'!H2754)</f>
        <v>32619</v>
      </c>
      <c r="J2754">
        <f>IF('Support - Calculation Detail'!I2754="","",'Support - Calculation Detail'!I2754)</f>
        <v>0</v>
      </c>
      <c r="K2754">
        <f>IF('Support - Calculation Detail'!K2754="","",'Support - Calculation Detail'!K2754)</f>
        <v>32619</v>
      </c>
      <c r="L2754">
        <f>IF('Support - Calculation Detail'!L2754="","",'Support - Calculation Detail'!L2754)</f>
        <v>0</v>
      </c>
      <c r="M2754">
        <f>IF('Support - Calculation Detail'!M2754="","",'Support - Calculation Detail'!M2754)</f>
        <v>0</v>
      </c>
      <c r="N2754">
        <f>IF('Support - Calculation Detail'!N2754="","",'Support - Calculation Detail'!N2754)</f>
        <v>0</v>
      </c>
      <c r="P2754">
        <f>IF('Support - Calculation Detail'!O2754="","",'Support - Calculation Detail'!O2754)</f>
        <v>32619</v>
      </c>
      <c r="Q2754" t="b">
        <v>1</v>
      </c>
      <c r="R2754" t="str">
        <f t="shared" si="210"/>
        <v>7730886</v>
      </c>
      <c r="S2754" t="str">
        <f t="shared" si="211"/>
        <v>7730886-UT</v>
      </c>
      <c r="T2754" t="str">
        <f t="shared" si="212"/>
        <v>7730886-UT</v>
      </c>
      <c r="U2754" t="str">
        <f t="shared" si="213"/>
        <v>3</v>
      </c>
      <c r="V2754" t="str">
        <f t="shared" si="214"/>
        <v>UT</v>
      </c>
    </row>
    <row r="2755" spans="1:22" x14ac:dyDescent="0.35">
      <c r="A2755" t="str">
        <f>IF('Support - Calculation Detail'!A2755="","",LEFT('Support - Calculation Detail'!A2755,7)&amp;"-"&amp;RIGHT('Support - Calculation Detail'!A2755,2))</f>
        <v>7730887-UT</v>
      </c>
      <c r="B2755" t="str">
        <f>IF('Support - Calculation Detail'!C2755="","",'Support - Calculation Detail'!C2755)</f>
        <v>77</v>
      </c>
      <c r="C2755" t="str">
        <f>IF('Support - Calculation Detail'!B2755="","",'Support - Calculation Detail'!B2755)</f>
        <v>N</v>
      </c>
      <c r="D2755">
        <f>IF('Support - Calculation Detail'!D2755="","",'Support - Calculation Detail'!D2755)</f>
        <v>126401</v>
      </c>
      <c r="E2755">
        <f>IF('Support - Calculation Detail'!E2755="","",'Support - Calculation Detail'!E2755)</f>
        <v>0</v>
      </c>
      <c r="G2755">
        <f>IF('Support - Calculation Detail'!F2755="","",'Support - Calculation Detail'!F2755)</f>
        <v>126401</v>
      </c>
      <c r="H2755">
        <f>IF('Support - Calculation Detail'!G2755="","",'Support - Calculation Detail'!G2755)</f>
        <v>1.04</v>
      </c>
      <c r="I2755">
        <f>IF('Support - Calculation Detail'!H2755="","",'Support - Calculation Detail'!H2755)</f>
        <v>131457</v>
      </c>
      <c r="J2755">
        <f>IF('Support - Calculation Detail'!I2755="","",'Support - Calculation Detail'!I2755)</f>
        <v>0</v>
      </c>
      <c r="K2755">
        <f>IF('Support - Calculation Detail'!K2755="","",'Support - Calculation Detail'!K2755)</f>
        <v>131457</v>
      </c>
      <c r="L2755">
        <f>IF('Support - Calculation Detail'!L2755="","",'Support - Calculation Detail'!L2755)</f>
        <v>5017</v>
      </c>
      <c r="M2755">
        <f>IF('Support - Calculation Detail'!M2755="","",'Support - Calculation Detail'!M2755)</f>
        <v>0</v>
      </c>
      <c r="N2755">
        <f>IF('Support - Calculation Detail'!N2755="","",'Support - Calculation Detail'!N2755)</f>
        <v>0</v>
      </c>
      <c r="P2755">
        <f>IF('Support - Calculation Detail'!O2755="","",'Support - Calculation Detail'!O2755)</f>
        <v>136474</v>
      </c>
      <c r="Q2755" t="b">
        <v>1</v>
      </c>
      <c r="R2755" t="str">
        <f t="shared" ref="R2755:R2818" si="215">LEFT(A2755,7)</f>
        <v>7730887</v>
      </c>
      <c r="S2755" t="str">
        <f t="shared" ref="S2755:S2818" si="216">A2755</f>
        <v>7730887-UT</v>
      </c>
      <c r="T2755" t="str">
        <f t="shared" ref="T2755:T2818" si="217">S2755</f>
        <v>7730887-UT</v>
      </c>
      <c r="U2755" t="str">
        <f t="shared" ref="U2755:U2818" si="218">MID(S2755,3,1)</f>
        <v>3</v>
      </c>
      <c r="V2755" t="str">
        <f t="shared" ref="V2755:V2818" si="219">RIGHT(T2755,2)</f>
        <v>UT</v>
      </c>
    </row>
    <row r="2756" spans="1:22" x14ac:dyDescent="0.35">
      <c r="A2756" t="str">
        <f>IF('Support - Calculation Detail'!A2756="","",LEFT('Support - Calculation Detail'!A2756,7)&amp;"-"&amp;RIGHT('Support - Calculation Detail'!A2756,2))</f>
        <v>7761070-UT</v>
      </c>
      <c r="B2756" t="str">
        <f>IF('Support - Calculation Detail'!C2756="","",'Support - Calculation Detail'!C2756)</f>
        <v>77</v>
      </c>
      <c r="C2756" t="str">
        <f>IF('Support - Calculation Detail'!B2756="","",'Support - Calculation Detail'!B2756)</f>
        <v>N</v>
      </c>
      <c r="D2756">
        <f>IF('Support - Calculation Detail'!D2756="","",'Support - Calculation Detail'!D2756)</f>
        <v>0</v>
      </c>
      <c r="E2756">
        <f>IF('Support - Calculation Detail'!E2756="","",'Support - Calculation Detail'!E2756)</f>
        <v>0</v>
      </c>
      <c r="G2756">
        <f>IF('Support - Calculation Detail'!F2756="","",'Support - Calculation Detail'!F2756)</f>
        <v>0</v>
      </c>
      <c r="H2756">
        <f>IF('Support - Calculation Detail'!G2756="","",'Support - Calculation Detail'!G2756)</f>
        <v>1.04</v>
      </c>
      <c r="I2756">
        <f>IF('Support - Calculation Detail'!H2756="","",'Support - Calculation Detail'!H2756)</f>
        <v>0</v>
      </c>
      <c r="J2756">
        <f>IF('Support - Calculation Detail'!I2756="","",'Support - Calculation Detail'!I2756)</f>
        <v>0</v>
      </c>
      <c r="K2756">
        <f>IF('Support - Calculation Detail'!K2756="","",'Support - Calculation Detail'!K2756)</f>
        <v>0</v>
      </c>
      <c r="L2756">
        <f>IF('Support - Calculation Detail'!L2756="","",'Support - Calculation Detail'!L2756)</f>
        <v>0</v>
      </c>
      <c r="M2756">
        <f>IF('Support - Calculation Detail'!M2756="","",'Support - Calculation Detail'!M2756)</f>
        <v>0</v>
      </c>
      <c r="N2756">
        <f>IF('Support - Calculation Detail'!N2756="","",'Support - Calculation Detail'!N2756)</f>
        <v>0</v>
      </c>
      <c r="P2756">
        <f>IF('Support - Calculation Detail'!O2756="","",'Support - Calculation Detail'!O2756)</f>
        <v>0</v>
      </c>
      <c r="Q2756" t="b">
        <v>1</v>
      </c>
      <c r="R2756" t="str">
        <f t="shared" si="215"/>
        <v>7761070</v>
      </c>
      <c r="S2756" t="str">
        <f t="shared" si="216"/>
        <v>7761070-UT</v>
      </c>
      <c r="T2756" t="str">
        <f t="shared" si="217"/>
        <v>7761070-UT</v>
      </c>
      <c r="U2756" t="str">
        <f t="shared" si="218"/>
        <v>6</v>
      </c>
      <c r="V2756" t="str">
        <f t="shared" si="219"/>
        <v>UT</v>
      </c>
    </row>
    <row r="2757" spans="1:22" x14ac:dyDescent="0.35">
      <c r="A2757" t="str">
        <f>IF('Support - Calculation Detail'!A2757="","",LEFT('Support - Calculation Detail'!A2757,7)&amp;"-"&amp;RIGHT('Support - Calculation Detail'!A2757,2))</f>
        <v>7747645-SO</v>
      </c>
      <c r="B2757" t="str">
        <f>IF('Support - Calculation Detail'!C2757="","",'Support - Calculation Detail'!C2757)</f>
        <v>77</v>
      </c>
      <c r="C2757" t="str">
        <f>IF('Support - Calculation Detail'!B2757="","",'Support - Calculation Detail'!B2757)</f>
        <v>N</v>
      </c>
      <c r="D2757">
        <f>IF('Support - Calculation Detail'!D2757="","",'Support - Calculation Detail'!D2757)</f>
        <v>3041756</v>
      </c>
      <c r="E2757">
        <f>IF('Support - Calculation Detail'!E2757="","",'Support - Calculation Detail'!E2757)</f>
        <v>0</v>
      </c>
      <c r="G2757">
        <f>IF('Support - Calculation Detail'!F2757="","",'Support - Calculation Detail'!F2757)</f>
        <v>3041756</v>
      </c>
      <c r="H2757">
        <f>IF('Support - Calculation Detail'!G2757="","",'Support - Calculation Detail'!G2757)</f>
        <v>1.04</v>
      </c>
      <c r="I2757">
        <f>IF('Support - Calculation Detail'!H2757="","",'Support - Calculation Detail'!H2757)</f>
        <v>3163426</v>
      </c>
      <c r="J2757">
        <f>IF('Support - Calculation Detail'!I2757="","",'Support - Calculation Detail'!I2757)</f>
        <v>0</v>
      </c>
      <c r="K2757">
        <f>IF('Support - Calculation Detail'!K2757="","",'Support - Calculation Detail'!K2757)</f>
        <v>3163426</v>
      </c>
      <c r="L2757">
        <f>IF('Support - Calculation Detail'!L2757="","",'Support - Calculation Detail'!L2757)</f>
        <v>0</v>
      </c>
      <c r="M2757">
        <f>IF('Support - Calculation Detail'!M2757="","",'Support - Calculation Detail'!M2757)</f>
        <v>0</v>
      </c>
      <c r="N2757">
        <f>IF('Support - Calculation Detail'!N2757="","",'Support - Calculation Detail'!N2757)</f>
        <v>0</v>
      </c>
      <c r="P2757">
        <f>IF('Support - Calculation Detail'!O2757="","",'Support - Calculation Detail'!O2757)</f>
        <v>3163426</v>
      </c>
      <c r="Q2757" t="b">
        <v>1</v>
      </c>
      <c r="R2757" t="str">
        <f t="shared" si="215"/>
        <v>7747645</v>
      </c>
      <c r="S2757" t="str">
        <f t="shared" si="216"/>
        <v>7747645-SO</v>
      </c>
      <c r="T2757" t="str">
        <f t="shared" si="217"/>
        <v>7747645-SO</v>
      </c>
      <c r="U2757" t="str">
        <f t="shared" si="218"/>
        <v>4</v>
      </c>
      <c r="V2757" t="str">
        <f t="shared" si="219"/>
        <v>SO</v>
      </c>
    </row>
    <row r="2758" spans="1:22" x14ac:dyDescent="0.35">
      <c r="A2758" t="str">
        <f>IF('Support - Calculation Detail'!A2758="","",LEFT('Support - Calculation Detail'!A2758,7)&amp;"-"&amp;RIGHT('Support - Calculation Detail'!A2758,2))</f>
        <v>7747715-SO</v>
      </c>
      <c r="B2758" t="str">
        <f>IF('Support - Calculation Detail'!C2758="","",'Support - Calculation Detail'!C2758)</f>
        <v>77</v>
      </c>
      <c r="C2758" t="str">
        <f>IF('Support - Calculation Detail'!B2758="","",'Support - Calculation Detail'!B2758)</f>
        <v>N</v>
      </c>
      <c r="D2758">
        <f>IF('Support - Calculation Detail'!D2758="","",'Support - Calculation Detail'!D2758)</f>
        <v>5696185</v>
      </c>
      <c r="E2758">
        <f>IF('Support - Calculation Detail'!E2758="","",'Support - Calculation Detail'!E2758)</f>
        <v>0</v>
      </c>
      <c r="G2758">
        <f>IF('Support - Calculation Detail'!F2758="","",'Support - Calculation Detail'!F2758)</f>
        <v>5696185</v>
      </c>
      <c r="H2758">
        <f>IF('Support - Calculation Detail'!G2758="","",'Support - Calculation Detail'!G2758)</f>
        <v>1.04</v>
      </c>
      <c r="I2758">
        <f>IF('Support - Calculation Detail'!H2758="","",'Support - Calculation Detail'!H2758)</f>
        <v>5924032</v>
      </c>
      <c r="J2758">
        <f>IF('Support - Calculation Detail'!I2758="","",'Support - Calculation Detail'!I2758)</f>
        <v>0</v>
      </c>
      <c r="K2758">
        <f>IF('Support - Calculation Detail'!K2758="","",'Support - Calculation Detail'!K2758)</f>
        <v>5924032</v>
      </c>
      <c r="L2758">
        <f>IF('Support - Calculation Detail'!L2758="","",'Support - Calculation Detail'!L2758)</f>
        <v>0</v>
      </c>
      <c r="M2758">
        <f>IF('Support - Calculation Detail'!M2758="","",'Support - Calculation Detail'!M2758)</f>
        <v>0</v>
      </c>
      <c r="N2758">
        <f>IF('Support - Calculation Detail'!N2758="","",'Support - Calculation Detail'!N2758)</f>
        <v>0</v>
      </c>
      <c r="P2758">
        <f>IF('Support - Calculation Detail'!O2758="","",'Support - Calculation Detail'!O2758)</f>
        <v>5924032</v>
      </c>
      <c r="Q2758" t="b">
        <v>1</v>
      </c>
      <c r="R2758" t="str">
        <f t="shared" si="215"/>
        <v>7747715</v>
      </c>
      <c r="S2758" t="str">
        <f t="shared" si="216"/>
        <v>7747715-SO</v>
      </c>
      <c r="T2758" t="str">
        <f t="shared" si="217"/>
        <v>7747715-SO</v>
      </c>
      <c r="U2758" t="str">
        <f t="shared" si="218"/>
        <v>4</v>
      </c>
      <c r="V2758" t="str">
        <f t="shared" si="219"/>
        <v>SO</v>
      </c>
    </row>
    <row r="2759" spans="1:22" x14ac:dyDescent="0.35">
      <c r="A2759" t="str">
        <f>IF('Support - Calculation Detail'!A2759="","",LEFT('Support - Calculation Detail'!A2759,7)&amp;"-"&amp;RIGHT('Support - Calculation Detail'!A2759,2))</f>
        <v>7810000-UT</v>
      </c>
      <c r="B2759" t="str">
        <f>IF('Support - Calculation Detail'!C2759="","",'Support - Calculation Detail'!C2759)</f>
        <v>78</v>
      </c>
      <c r="C2759" t="str">
        <f>IF('Support - Calculation Detail'!B2759="","",'Support - Calculation Detail'!B2759)</f>
        <v>N</v>
      </c>
      <c r="D2759">
        <f>IF('Support - Calculation Detail'!D2759="","",'Support - Calculation Detail'!D2759)</f>
        <v>3030546</v>
      </c>
      <c r="E2759">
        <f>IF('Support - Calculation Detail'!E2759="","",'Support - Calculation Detail'!E2759)</f>
        <v>0</v>
      </c>
      <c r="G2759">
        <f>IF('Support - Calculation Detail'!F2759="","",'Support - Calculation Detail'!F2759)</f>
        <v>3030546</v>
      </c>
      <c r="H2759">
        <f>IF('Support - Calculation Detail'!G2759="","",'Support - Calculation Detail'!G2759)</f>
        <v>1.04</v>
      </c>
      <c r="I2759">
        <f>IF('Support - Calculation Detail'!H2759="","",'Support - Calculation Detail'!H2759)</f>
        <v>3151768</v>
      </c>
      <c r="J2759">
        <f>IF('Support - Calculation Detail'!I2759="","",'Support - Calculation Detail'!I2759)</f>
        <v>0</v>
      </c>
      <c r="K2759">
        <f>IF('Support - Calculation Detail'!K2759="","",'Support - Calculation Detail'!K2759)</f>
        <v>3151768</v>
      </c>
      <c r="L2759">
        <f>IF('Support - Calculation Detail'!L2759="","",'Support - Calculation Detail'!L2759)</f>
        <v>113006</v>
      </c>
      <c r="M2759">
        <f>IF('Support - Calculation Detail'!M2759="","",'Support - Calculation Detail'!M2759)</f>
        <v>60140</v>
      </c>
      <c r="N2759">
        <f>IF('Support - Calculation Detail'!N2759="","",'Support - Calculation Detail'!N2759)</f>
        <v>230660.81574980923</v>
      </c>
      <c r="P2759">
        <f>IF('Support - Calculation Detail'!O2759="","",'Support - Calculation Detail'!O2759)</f>
        <v>3555574.8157498091</v>
      </c>
      <c r="Q2759" t="b">
        <v>1</v>
      </c>
      <c r="R2759" t="str">
        <f t="shared" si="215"/>
        <v>7810000</v>
      </c>
      <c r="S2759" t="str">
        <f t="shared" si="216"/>
        <v>7810000-UT</v>
      </c>
      <c r="T2759" t="str">
        <f t="shared" si="217"/>
        <v>7810000-UT</v>
      </c>
      <c r="U2759" t="str">
        <f t="shared" si="218"/>
        <v>1</v>
      </c>
      <c r="V2759" t="str">
        <f t="shared" si="219"/>
        <v>UT</v>
      </c>
    </row>
    <row r="2760" spans="1:22" x14ac:dyDescent="0.35">
      <c r="A2760" t="str">
        <f>IF('Support - Calculation Detail'!A2760="","",LEFT('Support - Calculation Detail'!A2760,7)&amp;"-"&amp;RIGHT('Support - Calculation Detail'!A2760,2))</f>
        <v>7820001-TF</v>
      </c>
      <c r="B2760" t="str">
        <f>IF('Support - Calculation Detail'!C2760="","",'Support - Calculation Detail'!C2760)</f>
        <v>78</v>
      </c>
      <c r="C2760" t="str">
        <f>IF('Support - Calculation Detail'!B2760="","",'Support - Calculation Detail'!B2760)</f>
        <v>N</v>
      </c>
      <c r="D2760">
        <f>IF('Support - Calculation Detail'!D2760="","",'Support - Calculation Detail'!D2760)</f>
        <v>21867</v>
      </c>
      <c r="E2760">
        <f>IF('Support - Calculation Detail'!E2760="","",'Support - Calculation Detail'!E2760)</f>
        <v>0</v>
      </c>
      <c r="G2760">
        <f>IF('Support - Calculation Detail'!F2760="","",'Support - Calculation Detail'!F2760)</f>
        <v>21867</v>
      </c>
      <c r="H2760">
        <f>IF('Support - Calculation Detail'!G2760="","",'Support - Calculation Detail'!G2760)</f>
        <v>1.04</v>
      </c>
      <c r="I2760">
        <f>IF('Support - Calculation Detail'!H2760="","",'Support - Calculation Detail'!H2760)</f>
        <v>22742</v>
      </c>
      <c r="J2760">
        <f>IF('Support - Calculation Detail'!I2760="","",'Support - Calculation Detail'!I2760)</f>
        <v>0</v>
      </c>
      <c r="K2760">
        <f>IF('Support - Calculation Detail'!K2760="","",'Support - Calculation Detail'!K2760)</f>
        <v>22742</v>
      </c>
      <c r="L2760">
        <f>IF('Support - Calculation Detail'!L2760="","",'Support - Calculation Detail'!L2760)</f>
        <v>0</v>
      </c>
      <c r="M2760">
        <f>IF('Support - Calculation Detail'!M2760="","",'Support - Calculation Detail'!M2760)</f>
        <v>0</v>
      </c>
      <c r="N2760">
        <f>IF('Support - Calculation Detail'!N2760="","",'Support - Calculation Detail'!N2760)</f>
        <v>0</v>
      </c>
      <c r="P2760">
        <f>IF('Support - Calculation Detail'!O2760="","",'Support - Calculation Detail'!O2760)</f>
        <v>22742</v>
      </c>
      <c r="Q2760" t="b">
        <v>1</v>
      </c>
      <c r="R2760" t="str">
        <f t="shared" si="215"/>
        <v>7820001</v>
      </c>
      <c r="S2760" t="str">
        <f t="shared" si="216"/>
        <v>7820001-TF</v>
      </c>
      <c r="T2760" t="str">
        <f t="shared" si="217"/>
        <v>7820001-TF</v>
      </c>
      <c r="U2760" t="str">
        <f t="shared" si="218"/>
        <v>2</v>
      </c>
      <c r="V2760" t="str">
        <f t="shared" si="219"/>
        <v>TF</v>
      </c>
    </row>
    <row r="2761" spans="1:22" x14ac:dyDescent="0.35">
      <c r="A2761" t="str">
        <f>IF('Support - Calculation Detail'!A2761="","",LEFT('Support - Calculation Detail'!A2761,7)&amp;"-"&amp;RIGHT('Support - Calculation Detail'!A2761,2))</f>
        <v>7820001-UT</v>
      </c>
      <c r="B2761" t="str">
        <f>IF('Support - Calculation Detail'!C2761="","",'Support - Calculation Detail'!C2761)</f>
        <v>78</v>
      </c>
      <c r="C2761" t="str">
        <f>IF('Support - Calculation Detail'!B2761="","",'Support - Calculation Detail'!B2761)</f>
        <v>N</v>
      </c>
      <c r="D2761">
        <f>IF('Support - Calculation Detail'!D2761="","",'Support - Calculation Detail'!D2761)</f>
        <v>15927</v>
      </c>
      <c r="E2761">
        <f>IF('Support - Calculation Detail'!E2761="","",'Support - Calculation Detail'!E2761)</f>
        <v>0</v>
      </c>
      <c r="G2761">
        <f>IF('Support - Calculation Detail'!F2761="","",'Support - Calculation Detail'!F2761)</f>
        <v>15927</v>
      </c>
      <c r="H2761">
        <f>IF('Support - Calculation Detail'!G2761="","",'Support - Calculation Detail'!G2761)</f>
        <v>1.04</v>
      </c>
      <c r="I2761">
        <f>IF('Support - Calculation Detail'!H2761="","",'Support - Calculation Detail'!H2761)</f>
        <v>16564</v>
      </c>
      <c r="J2761">
        <f>IF('Support - Calculation Detail'!I2761="","",'Support - Calculation Detail'!I2761)</f>
        <v>0</v>
      </c>
      <c r="K2761">
        <f>IF('Support - Calculation Detail'!K2761="","",'Support - Calculation Detail'!K2761)</f>
        <v>16564</v>
      </c>
      <c r="L2761">
        <f>IF('Support - Calculation Detail'!L2761="","",'Support - Calculation Detail'!L2761)</f>
        <v>0</v>
      </c>
      <c r="M2761">
        <f>IF('Support - Calculation Detail'!M2761="","",'Support - Calculation Detail'!M2761)</f>
        <v>0</v>
      </c>
      <c r="N2761">
        <f>IF('Support - Calculation Detail'!N2761="","",'Support - Calculation Detail'!N2761)</f>
        <v>0</v>
      </c>
      <c r="P2761">
        <f>IF('Support - Calculation Detail'!O2761="","",'Support - Calculation Detail'!O2761)</f>
        <v>16564</v>
      </c>
      <c r="Q2761" t="b">
        <v>1</v>
      </c>
      <c r="R2761" t="str">
        <f t="shared" si="215"/>
        <v>7820001</v>
      </c>
      <c r="S2761" t="str">
        <f t="shared" si="216"/>
        <v>7820001-UT</v>
      </c>
      <c r="T2761" t="str">
        <f t="shared" si="217"/>
        <v>7820001-UT</v>
      </c>
      <c r="U2761" t="str">
        <f t="shared" si="218"/>
        <v>2</v>
      </c>
      <c r="V2761" t="str">
        <f t="shared" si="219"/>
        <v>UT</v>
      </c>
    </row>
    <row r="2762" spans="1:22" x14ac:dyDescent="0.35">
      <c r="A2762" t="str">
        <f>IF('Support - Calculation Detail'!A2762="","",LEFT('Support - Calculation Detail'!A2762,7)&amp;"-"&amp;RIGHT('Support - Calculation Detail'!A2762,2))</f>
        <v>7820002-TF</v>
      </c>
      <c r="B2762" t="str">
        <f>IF('Support - Calculation Detail'!C2762="","",'Support - Calculation Detail'!C2762)</f>
        <v>78</v>
      </c>
      <c r="C2762" t="str">
        <f>IF('Support - Calculation Detail'!B2762="","",'Support - Calculation Detail'!B2762)</f>
        <v>N</v>
      </c>
      <c r="D2762">
        <f>IF('Support - Calculation Detail'!D2762="","",'Support - Calculation Detail'!D2762)</f>
        <v>6170</v>
      </c>
      <c r="E2762">
        <f>IF('Support - Calculation Detail'!E2762="","",'Support - Calculation Detail'!E2762)</f>
        <v>0</v>
      </c>
      <c r="G2762">
        <f>IF('Support - Calculation Detail'!F2762="","",'Support - Calculation Detail'!F2762)</f>
        <v>6170</v>
      </c>
      <c r="H2762">
        <f>IF('Support - Calculation Detail'!G2762="","",'Support - Calculation Detail'!G2762)</f>
        <v>1.04</v>
      </c>
      <c r="I2762">
        <f>IF('Support - Calculation Detail'!H2762="","",'Support - Calculation Detail'!H2762)</f>
        <v>6417</v>
      </c>
      <c r="J2762">
        <f>IF('Support - Calculation Detail'!I2762="","",'Support - Calculation Detail'!I2762)</f>
        <v>0</v>
      </c>
      <c r="K2762">
        <f>IF('Support - Calculation Detail'!K2762="","",'Support - Calculation Detail'!K2762)</f>
        <v>6417</v>
      </c>
      <c r="L2762">
        <f>IF('Support - Calculation Detail'!L2762="","",'Support - Calculation Detail'!L2762)</f>
        <v>0</v>
      </c>
      <c r="M2762">
        <f>IF('Support - Calculation Detail'!M2762="","",'Support - Calculation Detail'!M2762)</f>
        <v>0</v>
      </c>
      <c r="N2762">
        <f>IF('Support - Calculation Detail'!N2762="","",'Support - Calculation Detail'!N2762)</f>
        <v>0</v>
      </c>
      <c r="P2762">
        <f>IF('Support - Calculation Detail'!O2762="","",'Support - Calculation Detail'!O2762)</f>
        <v>6417</v>
      </c>
      <c r="Q2762" t="b">
        <v>1</v>
      </c>
      <c r="R2762" t="str">
        <f t="shared" si="215"/>
        <v>7820002</v>
      </c>
      <c r="S2762" t="str">
        <f t="shared" si="216"/>
        <v>7820002-TF</v>
      </c>
      <c r="T2762" t="str">
        <f t="shared" si="217"/>
        <v>7820002-TF</v>
      </c>
      <c r="U2762" t="str">
        <f t="shared" si="218"/>
        <v>2</v>
      </c>
      <c r="V2762" t="str">
        <f t="shared" si="219"/>
        <v>TF</v>
      </c>
    </row>
    <row r="2763" spans="1:22" x14ac:dyDescent="0.35">
      <c r="A2763" t="str">
        <f>IF('Support - Calculation Detail'!A2763="","",LEFT('Support - Calculation Detail'!A2763,7)&amp;"-"&amp;RIGHT('Support - Calculation Detail'!A2763,2))</f>
        <v>7820002-UT</v>
      </c>
      <c r="B2763" t="str">
        <f>IF('Support - Calculation Detail'!C2763="","",'Support - Calculation Detail'!C2763)</f>
        <v>78</v>
      </c>
      <c r="C2763" t="str">
        <f>IF('Support - Calculation Detail'!B2763="","",'Support - Calculation Detail'!B2763)</f>
        <v>N</v>
      </c>
      <c r="D2763">
        <f>IF('Support - Calculation Detail'!D2763="","",'Support - Calculation Detail'!D2763)</f>
        <v>27817</v>
      </c>
      <c r="E2763">
        <f>IF('Support - Calculation Detail'!E2763="","",'Support - Calculation Detail'!E2763)</f>
        <v>0</v>
      </c>
      <c r="G2763">
        <f>IF('Support - Calculation Detail'!F2763="","",'Support - Calculation Detail'!F2763)</f>
        <v>27817</v>
      </c>
      <c r="H2763">
        <f>IF('Support - Calculation Detail'!G2763="","",'Support - Calculation Detail'!G2763)</f>
        <v>1.04</v>
      </c>
      <c r="I2763">
        <f>IF('Support - Calculation Detail'!H2763="","",'Support - Calculation Detail'!H2763)</f>
        <v>28930</v>
      </c>
      <c r="J2763">
        <f>IF('Support - Calculation Detail'!I2763="","",'Support - Calculation Detail'!I2763)</f>
        <v>0</v>
      </c>
      <c r="K2763">
        <f>IF('Support - Calculation Detail'!K2763="","",'Support - Calculation Detail'!K2763)</f>
        <v>28930</v>
      </c>
      <c r="L2763">
        <f>IF('Support - Calculation Detail'!L2763="","",'Support - Calculation Detail'!L2763)</f>
        <v>0</v>
      </c>
      <c r="M2763">
        <f>IF('Support - Calculation Detail'!M2763="","",'Support - Calculation Detail'!M2763)</f>
        <v>0</v>
      </c>
      <c r="N2763">
        <f>IF('Support - Calculation Detail'!N2763="","",'Support - Calculation Detail'!N2763)</f>
        <v>0</v>
      </c>
      <c r="P2763">
        <f>IF('Support - Calculation Detail'!O2763="","",'Support - Calculation Detail'!O2763)</f>
        <v>28930</v>
      </c>
      <c r="Q2763" t="b">
        <v>1</v>
      </c>
      <c r="R2763" t="str">
        <f t="shared" si="215"/>
        <v>7820002</v>
      </c>
      <c r="S2763" t="str">
        <f t="shared" si="216"/>
        <v>7820002-UT</v>
      </c>
      <c r="T2763" t="str">
        <f t="shared" si="217"/>
        <v>7820002-UT</v>
      </c>
      <c r="U2763" t="str">
        <f t="shared" si="218"/>
        <v>2</v>
      </c>
      <c r="V2763" t="str">
        <f t="shared" si="219"/>
        <v>UT</v>
      </c>
    </row>
    <row r="2764" spans="1:22" x14ac:dyDescent="0.35">
      <c r="A2764" t="str">
        <f>IF('Support - Calculation Detail'!A2764="","",LEFT('Support - Calculation Detail'!A2764,7)&amp;"-"&amp;RIGHT('Support - Calculation Detail'!A2764,2))</f>
        <v>7820003-TF</v>
      </c>
      <c r="B2764" t="str">
        <f>IF('Support - Calculation Detail'!C2764="","",'Support - Calculation Detail'!C2764)</f>
        <v>78</v>
      </c>
      <c r="C2764" t="str">
        <f>IF('Support - Calculation Detail'!B2764="","",'Support - Calculation Detail'!B2764)</f>
        <v>N</v>
      </c>
      <c r="D2764">
        <f>IF('Support - Calculation Detail'!D2764="","",'Support - Calculation Detail'!D2764)</f>
        <v>4113</v>
      </c>
      <c r="E2764">
        <f>IF('Support - Calculation Detail'!E2764="","",'Support - Calculation Detail'!E2764)</f>
        <v>0</v>
      </c>
      <c r="G2764">
        <f>IF('Support - Calculation Detail'!F2764="","",'Support - Calculation Detail'!F2764)</f>
        <v>4113</v>
      </c>
      <c r="H2764">
        <f>IF('Support - Calculation Detail'!G2764="","",'Support - Calculation Detail'!G2764)</f>
        <v>1.04</v>
      </c>
      <c r="I2764">
        <f>IF('Support - Calculation Detail'!H2764="","",'Support - Calculation Detail'!H2764)</f>
        <v>4278</v>
      </c>
      <c r="J2764">
        <f>IF('Support - Calculation Detail'!I2764="","",'Support - Calculation Detail'!I2764)</f>
        <v>0</v>
      </c>
      <c r="K2764">
        <f>IF('Support - Calculation Detail'!K2764="","",'Support - Calculation Detail'!K2764)</f>
        <v>4278</v>
      </c>
      <c r="L2764">
        <f>IF('Support - Calculation Detail'!L2764="","",'Support - Calculation Detail'!L2764)</f>
        <v>0</v>
      </c>
      <c r="M2764">
        <f>IF('Support - Calculation Detail'!M2764="","",'Support - Calculation Detail'!M2764)</f>
        <v>0</v>
      </c>
      <c r="N2764">
        <f>IF('Support - Calculation Detail'!N2764="","",'Support - Calculation Detail'!N2764)</f>
        <v>0</v>
      </c>
      <c r="P2764">
        <f>IF('Support - Calculation Detail'!O2764="","",'Support - Calculation Detail'!O2764)</f>
        <v>4278</v>
      </c>
      <c r="Q2764" t="b">
        <v>1</v>
      </c>
      <c r="R2764" t="str">
        <f t="shared" si="215"/>
        <v>7820003</v>
      </c>
      <c r="S2764" t="str">
        <f t="shared" si="216"/>
        <v>7820003-TF</v>
      </c>
      <c r="T2764" t="str">
        <f t="shared" si="217"/>
        <v>7820003-TF</v>
      </c>
      <c r="U2764" t="str">
        <f t="shared" si="218"/>
        <v>2</v>
      </c>
      <c r="V2764" t="str">
        <f t="shared" si="219"/>
        <v>TF</v>
      </c>
    </row>
    <row r="2765" spans="1:22" x14ac:dyDescent="0.35">
      <c r="A2765" t="str">
        <f>IF('Support - Calculation Detail'!A2765="","",LEFT('Support - Calculation Detail'!A2765,7)&amp;"-"&amp;RIGHT('Support - Calculation Detail'!A2765,2))</f>
        <v>7820003-UT</v>
      </c>
      <c r="B2765" t="str">
        <f>IF('Support - Calculation Detail'!C2765="","",'Support - Calculation Detail'!C2765)</f>
        <v>78</v>
      </c>
      <c r="C2765" t="str">
        <f>IF('Support - Calculation Detail'!B2765="","",'Support - Calculation Detail'!B2765)</f>
        <v>N</v>
      </c>
      <c r="D2765">
        <f>IF('Support - Calculation Detail'!D2765="","",'Support - Calculation Detail'!D2765)</f>
        <v>66626</v>
      </c>
      <c r="E2765">
        <f>IF('Support - Calculation Detail'!E2765="","",'Support - Calculation Detail'!E2765)</f>
        <v>0</v>
      </c>
      <c r="G2765">
        <f>IF('Support - Calculation Detail'!F2765="","",'Support - Calculation Detail'!F2765)</f>
        <v>66626</v>
      </c>
      <c r="H2765">
        <f>IF('Support - Calculation Detail'!G2765="","",'Support - Calculation Detail'!G2765)</f>
        <v>1.04</v>
      </c>
      <c r="I2765">
        <f>IF('Support - Calculation Detail'!H2765="","",'Support - Calculation Detail'!H2765)</f>
        <v>69291</v>
      </c>
      <c r="J2765">
        <f>IF('Support - Calculation Detail'!I2765="","",'Support - Calculation Detail'!I2765)</f>
        <v>0</v>
      </c>
      <c r="K2765">
        <f>IF('Support - Calculation Detail'!K2765="","",'Support - Calculation Detail'!K2765)</f>
        <v>69291</v>
      </c>
      <c r="L2765">
        <f>IF('Support - Calculation Detail'!L2765="","",'Support - Calculation Detail'!L2765)</f>
        <v>0</v>
      </c>
      <c r="M2765">
        <f>IF('Support - Calculation Detail'!M2765="","",'Support - Calculation Detail'!M2765)</f>
        <v>0</v>
      </c>
      <c r="N2765">
        <f>IF('Support - Calculation Detail'!N2765="","",'Support - Calculation Detail'!N2765)</f>
        <v>0</v>
      </c>
      <c r="P2765">
        <f>IF('Support - Calculation Detail'!O2765="","",'Support - Calculation Detail'!O2765)</f>
        <v>69291</v>
      </c>
      <c r="Q2765" t="b">
        <v>1</v>
      </c>
      <c r="R2765" t="str">
        <f t="shared" si="215"/>
        <v>7820003</v>
      </c>
      <c r="S2765" t="str">
        <f t="shared" si="216"/>
        <v>7820003-UT</v>
      </c>
      <c r="T2765" t="str">
        <f t="shared" si="217"/>
        <v>7820003-UT</v>
      </c>
      <c r="U2765" t="str">
        <f t="shared" si="218"/>
        <v>2</v>
      </c>
      <c r="V2765" t="str">
        <f t="shared" si="219"/>
        <v>UT</v>
      </c>
    </row>
    <row r="2766" spans="1:22" x14ac:dyDescent="0.35">
      <c r="A2766" t="str">
        <f>IF('Support - Calculation Detail'!A2766="","",LEFT('Support - Calculation Detail'!A2766,7)&amp;"-"&amp;RIGHT('Support - Calculation Detail'!A2766,2))</f>
        <v>7820004-TF</v>
      </c>
      <c r="B2766" t="str">
        <f>IF('Support - Calculation Detail'!C2766="","",'Support - Calculation Detail'!C2766)</f>
        <v>78</v>
      </c>
      <c r="C2766" t="str">
        <f>IF('Support - Calculation Detail'!B2766="","",'Support - Calculation Detail'!B2766)</f>
        <v>N</v>
      </c>
      <c r="D2766">
        <f>IF('Support - Calculation Detail'!D2766="","",'Support - Calculation Detail'!D2766)</f>
        <v>17744</v>
      </c>
      <c r="E2766">
        <f>IF('Support - Calculation Detail'!E2766="","",'Support - Calculation Detail'!E2766)</f>
        <v>0</v>
      </c>
      <c r="G2766">
        <f>IF('Support - Calculation Detail'!F2766="","",'Support - Calculation Detail'!F2766)</f>
        <v>17744</v>
      </c>
      <c r="H2766">
        <f>IF('Support - Calculation Detail'!G2766="","",'Support - Calculation Detail'!G2766)</f>
        <v>1.04</v>
      </c>
      <c r="I2766">
        <f>IF('Support - Calculation Detail'!H2766="","",'Support - Calculation Detail'!H2766)</f>
        <v>18454</v>
      </c>
      <c r="J2766">
        <f>IF('Support - Calculation Detail'!I2766="","",'Support - Calculation Detail'!I2766)</f>
        <v>0</v>
      </c>
      <c r="K2766">
        <f>IF('Support - Calculation Detail'!K2766="","",'Support - Calculation Detail'!K2766)</f>
        <v>18454</v>
      </c>
      <c r="L2766">
        <f>IF('Support - Calculation Detail'!L2766="","",'Support - Calculation Detail'!L2766)</f>
        <v>0</v>
      </c>
      <c r="M2766">
        <f>IF('Support - Calculation Detail'!M2766="","",'Support - Calculation Detail'!M2766)</f>
        <v>0</v>
      </c>
      <c r="N2766">
        <f>IF('Support - Calculation Detail'!N2766="","",'Support - Calculation Detail'!N2766)</f>
        <v>0</v>
      </c>
      <c r="P2766">
        <f>IF('Support - Calculation Detail'!O2766="","",'Support - Calculation Detail'!O2766)</f>
        <v>18454</v>
      </c>
      <c r="Q2766" t="b">
        <v>1</v>
      </c>
      <c r="R2766" t="str">
        <f t="shared" si="215"/>
        <v>7820004</v>
      </c>
      <c r="S2766" t="str">
        <f t="shared" si="216"/>
        <v>7820004-TF</v>
      </c>
      <c r="T2766" t="str">
        <f t="shared" si="217"/>
        <v>7820004-TF</v>
      </c>
      <c r="U2766" t="str">
        <f t="shared" si="218"/>
        <v>2</v>
      </c>
      <c r="V2766" t="str">
        <f t="shared" si="219"/>
        <v>TF</v>
      </c>
    </row>
    <row r="2767" spans="1:22" x14ac:dyDescent="0.35">
      <c r="A2767" t="str">
        <f>IF('Support - Calculation Detail'!A2767="","",LEFT('Support - Calculation Detail'!A2767,7)&amp;"-"&amp;RIGHT('Support - Calculation Detail'!A2767,2))</f>
        <v>7820004-UT</v>
      </c>
      <c r="B2767" t="str">
        <f>IF('Support - Calculation Detail'!C2767="","",'Support - Calculation Detail'!C2767)</f>
        <v>78</v>
      </c>
      <c r="C2767" t="str">
        <f>IF('Support - Calculation Detail'!B2767="","",'Support - Calculation Detail'!B2767)</f>
        <v>N</v>
      </c>
      <c r="D2767">
        <f>IF('Support - Calculation Detail'!D2767="","",'Support - Calculation Detail'!D2767)</f>
        <v>17998</v>
      </c>
      <c r="E2767">
        <f>IF('Support - Calculation Detail'!E2767="","",'Support - Calculation Detail'!E2767)</f>
        <v>0</v>
      </c>
      <c r="G2767">
        <f>IF('Support - Calculation Detail'!F2767="","",'Support - Calculation Detail'!F2767)</f>
        <v>17998</v>
      </c>
      <c r="H2767">
        <f>IF('Support - Calculation Detail'!G2767="","",'Support - Calculation Detail'!G2767)</f>
        <v>1.04</v>
      </c>
      <c r="I2767">
        <f>IF('Support - Calculation Detail'!H2767="","",'Support - Calculation Detail'!H2767)</f>
        <v>18718</v>
      </c>
      <c r="J2767">
        <f>IF('Support - Calculation Detail'!I2767="","",'Support - Calculation Detail'!I2767)</f>
        <v>0</v>
      </c>
      <c r="K2767">
        <f>IF('Support - Calculation Detail'!K2767="","",'Support - Calculation Detail'!K2767)</f>
        <v>18718</v>
      </c>
      <c r="L2767">
        <f>IF('Support - Calculation Detail'!L2767="","",'Support - Calculation Detail'!L2767)</f>
        <v>0</v>
      </c>
      <c r="M2767">
        <f>IF('Support - Calculation Detail'!M2767="","",'Support - Calculation Detail'!M2767)</f>
        <v>0</v>
      </c>
      <c r="N2767">
        <f>IF('Support - Calculation Detail'!N2767="","",'Support - Calculation Detail'!N2767)</f>
        <v>0</v>
      </c>
      <c r="P2767">
        <f>IF('Support - Calculation Detail'!O2767="","",'Support - Calculation Detail'!O2767)</f>
        <v>18718</v>
      </c>
      <c r="Q2767" t="b">
        <v>1</v>
      </c>
      <c r="R2767" t="str">
        <f t="shared" si="215"/>
        <v>7820004</v>
      </c>
      <c r="S2767" t="str">
        <f t="shared" si="216"/>
        <v>7820004-UT</v>
      </c>
      <c r="T2767" t="str">
        <f t="shared" si="217"/>
        <v>7820004-UT</v>
      </c>
      <c r="U2767" t="str">
        <f t="shared" si="218"/>
        <v>2</v>
      </c>
      <c r="V2767" t="str">
        <f t="shared" si="219"/>
        <v>UT</v>
      </c>
    </row>
    <row r="2768" spans="1:22" x14ac:dyDescent="0.35">
      <c r="A2768" t="str">
        <f>IF('Support - Calculation Detail'!A2768="","",LEFT('Support - Calculation Detail'!A2768,7)&amp;"-"&amp;RIGHT('Support - Calculation Detail'!A2768,2))</f>
        <v>7820005-TF</v>
      </c>
      <c r="B2768" t="str">
        <f>IF('Support - Calculation Detail'!C2768="","",'Support - Calculation Detail'!C2768)</f>
        <v>78</v>
      </c>
      <c r="C2768" t="str">
        <f>IF('Support - Calculation Detail'!B2768="","",'Support - Calculation Detail'!B2768)</f>
        <v>N</v>
      </c>
      <c r="D2768">
        <f>IF('Support - Calculation Detail'!D2768="","",'Support - Calculation Detail'!D2768)</f>
        <v>13584</v>
      </c>
      <c r="E2768">
        <f>IF('Support - Calculation Detail'!E2768="","",'Support - Calculation Detail'!E2768)</f>
        <v>0</v>
      </c>
      <c r="G2768">
        <f>IF('Support - Calculation Detail'!F2768="","",'Support - Calculation Detail'!F2768)</f>
        <v>13584</v>
      </c>
      <c r="H2768">
        <f>IF('Support - Calculation Detail'!G2768="","",'Support - Calculation Detail'!G2768)</f>
        <v>1.04</v>
      </c>
      <c r="I2768">
        <f>IF('Support - Calculation Detail'!H2768="","",'Support - Calculation Detail'!H2768)</f>
        <v>14127</v>
      </c>
      <c r="J2768">
        <f>IF('Support - Calculation Detail'!I2768="","",'Support - Calculation Detail'!I2768)</f>
        <v>0</v>
      </c>
      <c r="K2768">
        <f>IF('Support - Calculation Detail'!K2768="","",'Support - Calculation Detail'!K2768)</f>
        <v>14127</v>
      </c>
      <c r="L2768">
        <f>IF('Support - Calculation Detail'!L2768="","",'Support - Calculation Detail'!L2768)</f>
        <v>0</v>
      </c>
      <c r="M2768">
        <f>IF('Support - Calculation Detail'!M2768="","",'Support - Calculation Detail'!M2768)</f>
        <v>0</v>
      </c>
      <c r="N2768">
        <f>IF('Support - Calculation Detail'!N2768="","",'Support - Calculation Detail'!N2768)</f>
        <v>0</v>
      </c>
      <c r="P2768">
        <f>IF('Support - Calculation Detail'!O2768="","",'Support - Calculation Detail'!O2768)</f>
        <v>14127</v>
      </c>
      <c r="Q2768" t="b">
        <v>1</v>
      </c>
      <c r="R2768" t="str">
        <f t="shared" si="215"/>
        <v>7820005</v>
      </c>
      <c r="S2768" t="str">
        <f t="shared" si="216"/>
        <v>7820005-TF</v>
      </c>
      <c r="T2768" t="str">
        <f t="shared" si="217"/>
        <v>7820005-TF</v>
      </c>
      <c r="U2768" t="str">
        <f t="shared" si="218"/>
        <v>2</v>
      </c>
      <c r="V2768" t="str">
        <f t="shared" si="219"/>
        <v>TF</v>
      </c>
    </row>
    <row r="2769" spans="1:22" x14ac:dyDescent="0.35">
      <c r="A2769" t="str">
        <f>IF('Support - Calculation Detail'!A2769="","",LEFT('Support - Calculation Detail'!A2769,7)&amp;"-"&amp;RIGHT('Support - Calculation Detail'!A2769,2))</f>
        <v>7820005-UT</v>
      </c>
      <c r="B2769" t="str">
        <f>IF('Support - Calculation Detail'!C2769="","",'Support - Calculation Detail'!C2769)</f>
        <v>78</v>
      </c>
      <c r="C2769" t="str">
        <f>IF('Support - Calculation Detail'!B2769="","",'Support - Calculation Detail'!B2769)</f>
        <v>N</v>
      </c>
      <c r="D2769">
        <f>IF('Support - Calculation Detail'!D2769="","",'Support - Calculation Detail'!D2769)</f>
        <v>21865</v>
      </c>
      <c r="E2769">
        <f>IF('Support - Calculation Detail'!E2769="","",'Support - Calculation Detail'!E2769)</f>
        <v>0</v>
      </c>
      <c r="G2769">
        <f>IF('Support - Calculation Detail'!F2769="","",'Support - Calculation Detail'!F2769)</f>
        <v>21865</v>
      </c>
      <c r="H2769">
        <f>IF('Support - Calculation Detail'!G2769="","",'Support - Calculation Detail'!G2769)</f>
        <v>1.04</v>
      </c>
      <c r="I2769">
        <f>IF('Support - Calculation Detail'!H2769="","",'Support - Calculation Detail'!H2769)</f>
        <v>22740</v>
      </c>
      <c r="J2769">
        <f>IF('Support - Calculation Detail'!I2769="","",'Support - Calculation Detail'!I2769)</f>
        <v>0</v>
      </c>
      <c r="K2769">
        <f>IF('Support - Calculation Detail'!K2769="","",'Support - Calculation Detail'!K2769)</f>
        <v>22740</v>
      </c>
      <c r="L2769">
        <f>IF('Support - Calculation Detail'!L2769="","",'Support - Calculation Detail'!L2769)</f>
        <v>0</v>
      </c>
      <c r="M2769">
        <f>IF('Support - Calculation Detail'!M2769="","",'Support - Calculation Detail'!M2769)</f>
        <v>0</v>
      </c>
      <c r="N2769">
        <f>IF('Support - Calculation Detail'!N2769="","",'Support - Calculation Detail'!N2769)</f>
        <v>0</v>
      </c>
      <c r="P2769">
        <f>IF('Support - Calculation Detail'!O2769="","",'Support - Calculation Detail'!O2769)</f>
        <v>22740</v>
      </c>
      <c r="Q2769" t="b">
        <v>1</v>
      </c>
      <c r="R2769" t="str">
        <f t="shared" si="215"/>
        <v>7820005</v>
      </c>
      <c r="S2769" t="str">
        <f t="shared" si="216"/>
        <v>7820005-UT</v>
      </c>
      <c r="T2769" t="str">
        <f t="shared" si="217"/>
        <v>7820005-UT</v>
      </c>
      <c r="U2769" t="str">
        <f t="shared" si="218"/>
        <v>2</v>
      </c>
      <c r="V2769" t="str">
        <f t="shared" si="219"/>
        <v>UT</v>
      </c>
    </row>
    <row r="2770" spans="1:22" x14ac:dyDescent="0.35">
      <c r="A2770" t="str">
        <f>IF('Support - Calculation Detail'!A2770="","",LEFT('Support - Calculation Detail'!A2770,7)&amp;"-"&amp;RIGHT('Support - Calculation Detail'!A2770,2))</f>
        <v>7820006-TF</v>
      </c>
      <c r="B2770" t="str">
        <f>IF('Support - Calculation Detail'!C2770="","",'Support - Calculation Detail'!C2770)</f>
        <v>78</v>
      </c>
      <c r="C2770" t="str">
        <f>IF('Support - Calculation Detail'!B2770="","",'Support - Calculation Detail'!B2770)</f>
        <v>N</v>
      </c>
      <c r="D2770">
        <f>IF('Support - Calculation Detail'!D2770="","",'Support - Calculation Detail'!D2770)</f>
        <v>8889</v>
      </c>
      <c r="E2770">
        <f>IF('Support - Calculation Detail'!E2770="","",'Support - Calculation Detail'!E2770)</f>
        <v>0</v>
      </c>
      <c r="G2770">
        <f>IF('Support - Calculation Detail'!F2770="","",'Support - Calculation Detail'!F2770)</f>
        <v>8889</v>
      </c>
      <c r="H2770">
        <f>IF('Support - Calculation Detail'!G2770="","",'Support - Calculation Detail'!G2770)</f>
        <v>1.04</v>
      </c>
      <c r="I2770">
        <f>IF('Support - Calculation Detail'!H2770="","",'Support - Calculation Detail'!H2770)</f>
        <v>9245</v>
      </c>
      <c r="J2770">
        <f>IF('Support - Calculation Detail'!I2770="","",'Support - Calculation Detail'!I2770)</f>
        <v>0</v>
      </c>
      <c r="K2770">
        <f>IF('Support - Calculation Detail'!K2770="","",'Support - Calculation Detail'!K2770)</f>
        <v>9245</v>
      </c>
      <c r="L2770">
        <f>IF('Support - Calculation Detail'!L2770="","",'Support - Calculation Detail'!L2770)</f>
        <v>0</v>
      </c>
      <c r="M2770">
        <f>IF('Support - Calculation Detail'!M2770="","",'Support - Calculation Detail'!M2770)</f>
        <v>0</v>
      </c>
      <c r="N2770">
        <f>IF('Support - Calculation Detail'!N2770="","",'Support - Calculation Detail'!N2770)</f>
        <v>0</v>
      </c>
      <c r="P2770">
        <f>IF('Support - Calculation Detail'!O2770="","",'Support - Calculation Detail'!O2770)</f>
        <v>9245</v>
      </c>
      <c r="Q2770" t="b">
        <v>1</v>
      </c>
      <c r="R2770" t="str">
        <f t="shared" si="215"/>
        <v>7820006</v>
      </c>
      <c r="S2770" t="str">
        <f t="shared" si="216"/>
        <v>7820006-TF</v>
      </c>
      <c r="T2770" t="str">
        <f t="shared" si="217"/>
        <v>7820006-TF</v>
      </c>
      <c r="U2770" t="str">
        <f t="shared" si="218"/>
        <v>2</v>
      </c>
      <c r="V2770" t="str">
        <f t="shared" si="219"/>
        <v>TF</v>
      </c>
    </row>
    <row r="2771" spans="1:22" x14ac:dyDescent="0.35">
      <c r="A2771" t="str">
        <f>IF('Support - Calculation Detail'!A2771="","",LEFT('Support - Calculation Detail'!A2771,7)&amp;"-"&amp;RIGHT('Support - Calculation Detail'!A2771,2))</f>
        <v>7820006-UT</v>
      </c>
      <c r="B2771" t="str">
        <f>IF('Support - Calculation Detail'!C2771="","",'Support - Calculation Detail'!C2771)</f>
        <v>78</v>
      </c>
      <c r="C2771" t="str">
        <f>IF('Support - Calculation Detail'!B2771="","",'Support - Calculation Detail'!B2771)</f>
        <v>N</v>
      </c>
      <c r="D2771">
        <f>IF('Support - Calculation Detail'!D2771="","",'Support - Calculation Detail'!D2771)</f>
        <v>60386</v>
      </c>
      <c r="E2771">
        <f>IF('Support - Calculation Detail'!E2771="","",'Support - Calculation Detail'!E2771)</f>
        <v>0</v>
      </c>
      <c r="G2771">
        <f>IF('Support - Calculation Detail'!F2771="","",'Support - Calculation Detail'!F2771)</f>
        <v>60386</v>
      </c>
      <c r="H2771">
        <f>IF('Support - Calculation Detail'!G2771="","",'Support - Calculation Detail'!G2771)</f>
        <v>1.04</v>
      </c>
      <c r="I2771">
        <f>IF('Support - Calculation Detail'!H2771="","",'Support - Calculation Detail'!H2771)</f>
        <v>62801</v>
      </c>
      <c r="J2771">
        <f>IF('Support - Calculation Detail'!I2771="","",'Support - Calculation Detail'!I2771)</f>
        <v>0</v>
      </c>
      <c r="K2771">
        <f>IF('Support - Calculation Detail'!K2771="","",'Support - Calculation Detail'!K2771)</f>
        <v>62801</v>
      </c>
      <c r="L2771">
        <f>IF('Support - Calculation Detail'!L2771="","",'Support - Calculation Detail'!L2771)</f>
        <v>0</v>
      </c>
      <c r="M2771">
        <f>IF('Support - Calculation Detail'!M2771="","",'Support - Calculation Detail'!M2771)</f>
        <v>0</v>
      </c>
      <c r="N2771">
        <f>IF('Support - Calculation Detail'!N2771="","",'Support - Calculation Detail'!N2771)</f>
        <v>0</v>
      </c>
      <c r="P2771">
        <f>IF('Support - Calculation Detail'!O2771="","",'Support - Calculation Detail'!O2771)</f>
        <v>62801</v>
      </c>
      <c r="Q2771" t="b">
        <v>1</v>
      </c>
      <c r="R2771" t="str">
        <f t="shared" si="215"/>
        <v>7820006</v>
      </c>
      <c r="S2771" t="str">
        <f t="shared" si="216"/>
        <v>7820006-UT</v>
      </c>
      <c r="T2771" t="str">
        <f t="shared" si="217"/>
        <v>7820006-UT</v>
      </c>
      <c r="U2771" t="str">
        <f t="shared" si="218"/>
        <v>2</v>
      </c>
      <c r="V2771" t="str">
        <f t="shared" si="219"/>
        <v>UT</v>
      </c>
    </row>
    <row r="2772" spans="1:22" x14ac:dyDescent="0.35">
      <c r="A2772" t="str">
        <f>IF('Support - Calculation Detail'!A2772="","",LEFT('Support - Calculation Detail'!A2772,7)&amp;"-"&amp;RIGHT('Support - Calculation Detail'!A2772,2))</f>
        <v>7850218-UT</v>
      </c>
      <c r="B2772" t="str">
        <f>IF('Support - Calculation Detail'!C2772="","",'Support - Calculation Detail'!C2772)</f>
        <v>78</v>
      </c>
      <c r="C2772" t="str">
        <f>IF('Support - Calculation Detail'!B2772="","",'Support - Calculation Detail'!B2772)</f>
        <v>N</v>
      </c>
      <c r="D2772">
        <f>IF('Support - Calculation Detail'!D2772="","",'Support - Calculation Detail'!D2772)</f>
        <v>266429</v>
      </c>
      <c r="E2772">
        <f>IF('Support - Calculation Detail'!E2772="","",'Support - Calculation Detail'!E2772)</f>
        <v>0</v>
      </c>
      <c r="G2772">
        <f>IF('Support - Calculation Detail'!F2772="","",'Support - Calculation Detail'!F2772)</f>
        <v>266429</v>
      </c>
      <c r="H2772">
        <f>IF('Support - Calculation Detail'!G2772="","",'Support - Calculation Detail'!G2772)</f>
        <v>1.04</v>
      </c>
      <c r="I2772">
        <f>IF('Support - Calculation Detail'!H2772="","",'Support - Calculation Detail'!H2772)</f>
        <v>277086</v>
      </c>
      <c r="J2772">
        <f>IF('Support - Calculation Detail'!I2772="","",'Support - Calculation Detail'!I2772)</f>
        <v>0</v>
      </c>
      <c r="K2772">
        <f>IF('Support - Calculation Detail'!K2772="","",'Support - Calculation Detail'!K2772)</f>
        <v>277086</v>
      </c>
      <c r="L2772">
        <f>IF('Support - Calculation Detail'!L2772="","",'Support - Calculation Detail'!L2772)</f>
        <v>0</v>
      </c>
      <c r="M2772">
        <f>IF('Support - Calculation Detail'!M2772="","",'Support - Calculation Detail'!M2772)</f>
        <v>0</v>
      </c>
      <c r="N2772">
        <f>IF('Support - Calculation Detail'!N2772="","",'Support - Calculation Detail'!N2772)</f>
        <v>0</v>
      </c>
      <c r="P2772">
        <f>IF('Support - Calculation Detail'!O2772="","",'Support - Calculation Detail'!O2772)</f>
        <v>277086</v>
      </c>
      <c r="Q2772" t="b">
        <v>1</v>
      </c>
      <c r="R2772" t="str">
        <f t="shared" si="215"/>
        <v>7850218</v>
      </c>
      <c r="S2772" t="str">
        <f t="shared" si="216"/>
        <v>7850218-UT</v>
      </c>
      <c r="T2772" t="str">
        <f t="shared" si="217"/>
        <v>7850218-UT</v>
      </c>
      <c r="U2772" t="str">
        <f t="shared" si="218"/>
        <v>5</v>
      </c>
      <c r="V2772" t="str">
        <f t="shared" si="219"/>
        <v>UT</v>
      </c>
    </row>
    <row r="2773" spans="1:22" x14ac:dyDescent="0.35">
      <c r="A2773" t="str">
        <f>IF('Support - Calculation Detail'!A2773="","",LEFT('Support - Calculation Detail'!A2773,7)&amp;"-"&amp;RIGHT('Support - Calculation Detail'!A2773,2))</f>
        <v>7830888-UT</v>
      </c>
      <c r="B2773" t="str">
        <f>IF('Support - Calculation Detail'!C2773="","",'Support - Calculation Detail'!C2773)</f>
        <v>78</v>
      </c>
      <c r="C2773" t="str">
        <f>IF('Support - Calculation Detail'!B2773="","",'Support - Calculation Detail'!B2773)</f>
        <v>N</v>
      </c>
      <c r="D2773">
        <f>IF('Support - Calculation Detail'!D2773="","",'Support - Calculation Detail'!D2773)</f>
        <v>12277</v>
      </c>
      <c r="E2773">
        <f>IF('Support - Calculation Detail'!E2773="","",'Support - Calculation Detail'!E2773)</f>
        <v>0</v>
      </c>
      <c r="G2773">
        <f>IF('Support - Calculation Detail'!F2773="","",'Support - Calculation Detail'!F2773)</f>
        <v>12277</v>
      </c>
      <c r="H2773">
        <f>IF('Support - Calculation Detail'!G2773="","",'Support - Calculation Detail'!G2773)</f>
        <v>1.04</v>
      </c>
      <c r="I2773">
        <f>IF('Support - Calculation Detail'!H2773="","",'Support - Calculation Detail'!H2773)</f>
        <v>12768</v>
      </c>
      <c r="J2773">
        <f>IF('Support - Calculation Detail'!I2773="","",'Support - Calculation Detail'!I2773)</f>
        <v>0</v>
      </c>
      <c r="K2773">
        <f>IF('Support - Calculation Detail'!K2773="","",'Support - Calculation Detail'!K2773)</f>
        <v>12768</v>
      </c>
      <c r="L2773">
        <f>IF('Support - Calculation Detail'!L2773="","",'Support - Calculation Detail'!L2773)</f>
        <v>0</v>
      </c>
      <c r="M2773">
        <f>IF('Support - Calculation Detail'!M2773="","",'Support - Calculation Detail'!M2773)</f>
        <v>0</v>
      </c>
      <c r="N2773">
        <f>IF('Support - Calculation Detail'!N2773="","",'Support - Calculation Detail'!N2773)</f>
        <v>0</v>
      </c>
      <c r="P2773">
        <f>IF('Support - Calculation Detail'!O2773="","",'Support - Calculation Detail'!O2773)</f>
        <v>12768</v>
      </c>
      <c r="Q2773" t="b">
        <v>1</v>
      </c>
      <c r="R2773" t="str">
        <f t="shared" si="215"/>
        <v>7830888</v>
      </c>
      <c r="S2773" t="str">
        <f t="shared" si="216"/>
        <v>7830888-UT</v>
      </c>
      <c r="T2773" t="str">
        <f t="shared" si="217"/>
        <v>7830888-UT</v>
      </c>
      <c r="U2773" t="str">
        <f t="shared" si="218"/>
        <v>3</v>
      </c>
      <c r="V2773" t="str">
        <f t="shared" si="219"/>
        <v>UT</v>
      </c>
    </row>
    <row r="2774" spans="1:22" x14ac:dyDescent="0.35">
      <c r="A2774" t="str">
        <f>IF('Support - Calculation Detail'!A2774="","",LEFT('Support - Calculation Detail'!A2774,7)&amp;"-"&amp;RIGHT('Support - Calculation Detail'!A2774,2))</f>
        <v>7830889-UT</v>
      </c>
      <c r="B2774" t="str">
        <f>IF('Support - Calculation Detail'!C2774="","",'Support - Calculation Detail'!C2774)</f>
        <v>78</v>
      </c>
      <c r="C2774" t="str">
        <f>IF('Support - Calculation Detail'!B2774="","",'Support - Calculation Detail'!B2774)</f>
        <v>N</v>
      </c>
      <c r="D2774">
        <f>IF('Support - Calculation Detail'!D2774="","",'Support - Calculation Detail'!D2774)</f>
        <v>480392</v>
      </c>
      <c r="E2774">
        <f>IF('Support - Calculation Detail'!E2774="","",'Support - Calculation Detail'!E2774)</f>
        <v>0</v>
      </c>
      <c r="G2774">
        <f>IF('Support - Calculation Detail'!F2774="","",'Support - Calculation Detail'!F2774)</f>
        <v>480392</v>
      </c>
      <c r="H2774">
        <f>IF('Support - Calculation Detail'!G2774="","",'Support - Calculation Detail'!G2774)</f>
        <v>1.04</v>
      </c>
      <c r="I2774">
        <f>IF('Support - Calculation Detail'!H2774="","",'Support - Calculation Detail'!H2774)</f>
        <v>499608</v>
      </c>
      <c r="J2774">
        <f>IF('Support - Calculation Detail'!I2774="","",'Support - Calculation Detail'!I2774)</f>
        <v>0</v>
      </c>
      <c r="K2774">
        <f>IF('Support - Calculation Detail'!K2774="","",'Support - Calculation Detail'!K2774)</f>
        <v>499608</v>
      </c>
      <c r="L2774">
        <f>IF('Support - Calculation Detail'!L2774="","",'Support - Calculation Detail'!L2774)</f>
        <v>0</v>
      </c>
      <c r="M2774">
        <f>IF('Support - Calculation Detail'!M2774="","",'Support - Calculation Detail'!M2774)</f>
        <v>0</v>
      </c>
      <c r="N2774">
        <f>IF('Support - Calculation Detail'!N2774="","",'Support - Calculation Detail'!N2774)</f>
        <v>0</v>
      </c>
      <c r="P2774">
        <f>IF('Support - Calculation Detail'!O2774="","",'Support - Calculation Detail'!O2774)</f>
        <v>499608</v>
      </c>
      <c r="Q2774" t="b">
        <v>1</v>
      </c>
      <c r="R2774" t="str">
        <f t="shared" si="215"/>
        <v>7830889</v>
      </c>
      <c r="S2774" t="str">
        <f t="shared" si="216"/>
        <v>7830889-UT</v>
      </c>
      <c r="T2774" t="str">
        <f t="shared" si="217"/>
        <v>7830889-UT</v>
      </c>
      <c r="U2774" t="str">
        <f t="shared" si="218"/>
        <v>3</v>
      </c>
      <c r="V2774" t="str">
        <f t="shared" si="219"/>
        <v>UT</v>
      </c>
    </row>
    <row r="2775" spans="1:22" x14ac:dyDescent="0.35">
      <c r="A2775" t="str">
        <f>IF('Support - Calculation Detail'!A2775="","",LEFT('Support - Calculation Detail'!A2775,7)&amp;"-"&amp;RIGHT('Support - Calculation Detail'!A2775,2))</f>
        <v>7847775-SO</v>
      </c>
      <c r="B2775" t="str">
        <f>IF('Support - Calculation Detail'!C2775="","",'Support - Calculation Detail'!C2775)</f>
        <v>78</v>
      </c>
      <c r="C2775" t="str">
        <f>IF('Support - Calculation Detail'!B2775="","",'Support - Calculation Detail'!B2775)</f>
        <v>N</v>
      </c>
      <c r="D2775">
        <f>IF('Support - Calculation Detail'!D2775="","",'Support - Calculation Detail'!D2775)</f>
        <v>4137396</v>
      </c>
      <c r="E2775">
        <f>IF('Support - Calculation Detail'!E2775="","",'Support - Calculation Detail'!E2775)</f>
        <v>0</v>
      </c>
      <c r="G2775">
        <f>IF('Support - Calculation Detail'!F2775="","",'Support - Calculation Detail'!F2775)</f>
        <v>4137396</v>
      </c>
      <c r="H2775">
        <f>IF('Support - Calculation Detail'!G2775="","",'Support - Calculation Detail'!G2775)</f>
        <v>1.04</v>
      </c>
      <c r="I2775">
        <f>IF('Support - Calculation Detail'!H2775="","",'Support - Calculation Detail'!H2775)</f>
        <v>4302892</v>
      </c>
      <c r="J2775">
        <f>IF('Support - Calculation Detail'!I2775="","",'Support - Calculation Detail'!I2775)</f>
        <v>0</v>
      </c>
      <c r="K2775">
        <f>IF('Support - Calculation Detail'!K2775="","",'Support - Calculation Detail'!K2775)</f>
        <v>4302892</v>
      </c>
      <c r="L2775">
        <f>IF('Support - Calculation Detail'!L2775="","",'Support - Calculation Detail'!L2775)</f>
        <v>0</v>
      </c>
      <c r="M2775">
        <f>IF('Support - Calculation Detail'!M2775="","",'Support - Calculation Detail'!M2775)</f>
        <v>0</v>
      </c>
      <c r="N2775">
        <f>IF('Support - Calculation Detail'!N2775="","",'Support - Calculation Detail'!N2775)</f>
        <v>0</v>
      </c>
      <c r="P2775">
        <f>IF('Support - Calculation Detail'!O2775="","",'Support - Calculation Detail'!O2775)</f>
        <v>4302892</v>
      </c>
      <c r="Q2775" t="b">
        <v>1</v>
      </c>
      <c r="R2775" t="str">
        <f t="shared" si="215"/>
        <v>7847775</v>
      </c>
      <c r="S2775" t="str">
        <f t="shared" si="216"/>
        <v>7847775-SO</v>
      </c>
      <c r="T2775" t="str">
        <f t="shared" si="217"/>
        <v>7847775-SO</v>
      </c>
      <c r="U2775" t="str">
        <f t="shared" si="218"/>
        <v>4</v>
      </c>
      <c r="V2775" t="str">
        <f t="shared" si="219"/>
        <v>SO</v>
      </c>
    </row>
    <row r="2776" spans="1:22" x14ac:dyDescent="0.35">
      <c r="A2776" t="str">
        <f>IF('Support - Calculation Detail'!A2776="","",LEFT('Support - Calculation Detail'!A2776,7)&amp;"-"&amp;RIGHT('Support - Calculation Detail'!A2776,2))</f>
        <v>7910000-UT</v>
      </c>
      <c r="B2776" t="str">
        <f>IF('Support - Calculation Detail'!C2776="","",'Support - Calculation Detail'!C2776)</f>
        <v>79</v>
      </c>
      <c r="C2776" t="str">
        <f>IF('Support - Calculation Detail'!B2776="","",'Support - Calculation Detail'!B2776)</f>
        <v>N</v>
      </c>
      <c r="D2776">
        <f>IF('Support - Calculation Detail'!D2776="","",'Support - Calculation Detail'!D2776)</f>
        <v>34842465</v>
      </c>
      <c r="E2776">
        <f>IF('Support - Calculation Detail'!E2776="","",'Support - Calculation Detail'!E2776)</f>
        <v>0</v>
      </c>
      <c r="G2776">
        <f>IF('Support - Calculation Detail'!F2776="","",'Support - Calculation Detail'!F2776)</f>
        <v>34842465</v>
      </c>
      <c r="H2776">
        <f>IF('Support - Calculation Detail'!G2776="","",'Support - Calculation Detail'!G2776)</f>
        <v>1.04</v>
      </c>
      <c r="I2776">
        <f>IF('Support - Calculation Detail'!H2776="","",'Support - Calculation Detail'!H2776)</f>
        <v>36236164</v>
      </c>
      <c r="J2776">
        <f>IF('Support - Calculation Detail'!I2776="","",'Support - Calculation Detail'!I2776)</f>
        <v>0</v>
      </c>
      <c r="K2776">
        <f>IF('Support - Calculation Detail'!K2776="","",'Support - Calculation Detail'!K2776)</f>
        <v>36236164</v>
      </c>
      <c r="L2776">
        <f>IF('Support - Calculation Detail'!L2776="","",'Support - Calculation Detail'!L2776)</f>
        <v>3653389</v>
      </c>
      <c r="M2776">
        <f>IF('Support - Calculation Detail'!M2776="","",'Support - Calculation Detail'!M2776)</f>
        <v>1529275</v>
      </c>
      <c r="N2776">
        <f>IF('Support - Calculation Detail'!N2776="","",'Support - Calculation Detail'!N2776)</f>
        <v>3550899.8114269767</v>
      </c>
      <c r="P2776">
        <f>IF('Support - Calculation Detail'!O2776="","",'Support - Calculation Detail'!O2776)</f>
        <v>44969727.811426975</v>
      </c>
      <c r="Q2776" t="b">
        <v>1</v>
      </c>
      <c r="R2776" t="str">
        <f t="shared" si="215"/>
        <v>7910000</v>
      </c>
      <c r="S2776" t="str">
        <f t="shared" si="216"/>
        <v>7910000-UT</v>
      </c>
      <c r="T2776" t="str">
        <f t="shared" si="217"/>
        <v>7910000-UT</v>
      </c>
      <c r="U2776" t="str">
        <f t="shared" si="218"/>
        <v>1</v>
      </c>
      <c r="V2776" t="str">
        <f t="shared" si="219"/>
        <v>UT</v>
      </c>
    </row>
    <row r="2777" spans="1:22" x14ac:dyDescent="0.35">
      <c r="A2777" t="str">
        <f>IF('Support - Calculation Detail'!A2777="","",LEFT('Support - Calculation Detail'!A2777,7)&amp;"-"&amp;RIGHT('Support - Calculation Detail'!A2777,2))</f>
        <v>7920001-UT</v>
      </c>
      <c r="B2777" t="str">
        <f>IF('Support - Calculation Detail'!C2777="","",'Support - Calculation Detail'!C2777)</f>
        <v>79</v>
      </c>
      <c r="C2777" t="str">
        <f>IF('Support - Calculation Detail'!B2777="","",'Support - Calculation Detail'!B2777)</f>
        <v>N</v>
      </c>
      <c r="D2777">
        <f>IF('Support - Calculation Detail'!D2777="","",'Support - Calculation Detail'!D2777)</f>
        <v>446610</v>
      </c>
      <c r="E2777">
        <f>IF('Support - Calculation Detail'!E2777="","",'Support - Calculation Detail'!E2777)</f>
        <v>0</v>
      </c>
      <c r="G2777">
        <f>IF('Support - Calculation Detail'!F2777="","",'Support - Calculation Detail'!F2777)</f>
        <v>446610</v>
      </c>
      <c r="H2777">
        <f>IF('Support - Calculation Detail'!G2777="","",'Support - Calculation Detail'!G2777)</f>
        <v>1.04</v>
      </c>
      <c r="I2777">
        <f>IF('Support - Calculation Detail'!H2777="","",'Support - Calculation Detail'!H2777)</f>
        <v>464474</v>
      </c>
      <c r="J2777">
        <f>IF('Support - Calculation Detail'!I2777="","",'Support - Calculation Detail'!I2777)</f>
        <v>0</v>
      </c>
      <c r="K2777">
        <f>IF('Support - Calculation Detail'!K2777="","",'Support - Calculation Detail'!K2777)</f>
        <v>464474</v>
      </c>
      <c r="L2777">
        <f>IF('Support - Calculation Detail'!L2777="","",'Support - Calculation Detail'!L2777)</f>
        <v>0</v>
      </c>
      <c r="M2777">
        <f>IF('Support - Calculation Detail'!M2777="","",'Support - Calculation Detail'!M2777)</f>
        <v>0</v>
      </c>
      <c r="N2777">
        <f>IF('Support - Calculation Detail'!N2777="","",'Support - Calculation Detail'!N2777)</f>
        <v>0</v>
      </c>
      <c r="P2777">
        <f>IF('Support - Calculation Detail'!O2777="","",'Support - Calculation Detail'!O2777)</f>
        <v>464474</v>
      </c>
      <c r="Q2777" t="b">
        <v>1</v>
      </c>
      <c r="R2777" t="str">
        <f t="shared" si="215"/>
        <v>7920001</v>
      </c>
      <c r="S2777" t="str">
        <f t="shared" si="216"/>
        <v>7920001-UT</v>
      </c>
      <c r="T2777" t="str">
        <f t="shared" si="217"/>
        <v>7920001-UT</v>
      </c>
      <c r="U2777" t="str">
        <f t="shared" si="218"/>
        <v>2</v>
      </c>
      <c r="V2777" t="str">
        <f t="shared" si="219"/>
        <v>UT</v>
      </c>
    </row>
    <row r="2778" spans="1:22" x14ac:dyDescent="0.35">
      <c r="A2778" t="str">
        <f>IF('Support - Calculation Detail'!A2778="","",LEFT('Support - Calculation Detail'!A2778,7)&amp;"-"&amp;RIGHT('Support - Calculation Detail'!A2778,2))</f>
        <v>7920001-TF</v>
      </c>
      <c r="B2778" t="str">
        <f>IF('Support - Calculation Detail'!C2778="","",'Support - Calculation Detail'!C2778)</f>
        <v>79</v>
      </c>
      <c r="C2778" t="str">
        <f>IF('Support - Calculation Detail'!B2778="","",'Support - Calculation Detail'!B2778)</f>
        <v>N</v>
      </c>
      <c r="D2778">
        <f>IF('Support - Calculation Detail'!D2778="","",'Support - Calculation Detail'!D2778)</f>
        <v>318858</v>
      </c>
      <c r="E2778">
        <f>IF('Support - Calculation Detail'!E2778="","",'Support - Calculation Detail'!E2778)</f>
        <v>0</v>
      </c>
      <c r="G2778">
        <f>IF('Support - Calculation Detail'!F2778="","",'Support - Calculation Detail'!F2778)</f>
        <v>318858</v>
      </c>
      <c r="H2778">
        <f>IF('Support - Calculation Detail'!G2778="","",'Support - Calculation Detail'!G2778)</f>
        <v>1.04</v>
      </c>
      <c r="I2778">
        <f>IF('Support - Calculation Detail'!H2778="","",'Support - Calculation Detail'!H2778)</f>
        <v>331612</v>
      </c>
      <c r="J2778">
        <f>IF('Support - Calculation Detail'!I2778="","",'Support - Calculation Detail'!I2778)</f>
        <v>0</v>
      </c>
      <c r="K2778">
        <f>IF('Support - Calculation Detail'!K2778="","",'Support - Calculation Detail'!K2778)</f>
        <v>331612</v>
      </c>
      <c r="L2778">
        <f>IF('Support - Calculation Detail'!L2778="","",'Support - Calculation Detail'!L2778)</f>
        <v>0</v>
      </c>
      <c r="M2778">
        <f>IF('Support - Calculation Detail'!M2778="","",'Support - Calculation Detail'!M2778)</f>
        <v>0</v>
      </c>
      <c r="N2778">
        <f>IF('Support - Calculation Detail'!N2778="","",'Support - Calculation Detail'!N2778)</f>
        <v>0</v>
      </c>
      <c r="P2778">
        <f>IF('Support - Calculation Detail'!O2778="","",'Support - Calculation Detail'!O2778)</f>
        <v>331612</v>
      </c>
      <c r="Q2778" t="b">
        <v>1</v>
      </c>
      <c r="R2778" t="str">
        <f t="shared" si="215"/>
        <v>7920001</v>
      </c>
      <c r="S2778" t="str">
        <f t="shared" si="216"/>
        <v>7920001-TF</v>
      </c>
      <c r="T2778" t="str">
        <f t="shared" si="217"/>
        <v>7920001-TF</v>
      </c>
      <c r="U2778" t="str">
        <f t="shared" si="218"/>
        <v>2</v>
      </c>
      <c r="V2778" t="str">
        <f t="shared" si="219"/>
        <v>TF</v>
      </c>
    </row>
    <row r="2779" spans="1:22" x14ac:dyDescent="0.35">
      <c r="A2779" t="str">
        <f>IF('Support - Calculation Detail'!A2779="","",LEFT('Support - Calculation Detail'!A2779,7)&amp;"-"&amp;RIGHT('Support - Calculation Detail'!A2779,2))</f>
        <v>7920002-TF</v>
      </c>
      <c r="B2779" t="str">
        <f>IF('Support - Calculation Detail'!C2779="","",'Support - Calculation Detail'!C2779)</f>
        <v>79</v>
      </c>
      <c r="C2779" t="str">
        <f>IF('Support - Calculation Detail'!B2779="","",'Support - Calculation Detail'!B2779)</f>
        <v>N</v>
      </c>
      <c r="D2779">
        <f>IF('Support - Calculation Detail'!D2779="","",'Support - Calculation Detail'!D2779)</f>
        <v>85093</v>
      </c>
      <c r="E2779">
        <f>IF('Support - Calculation Detail'!E2779="","",'Support - Calculation Detail'!E2779)</f>
        <v>0</v>
      </c>
      <c r="G2779">
        <f>IF('Support - Calculation Detail'!F2779="","",'Support - Calculation Detail'!F2779)</f>
        <v>85093</v>
      </c>
      <c r="H2779">
        <f>IF('Support - Calculation Detail'!G2779="","",'Support - Calculation Detail'!G2779)</f>
        <v>1.04</v>
      </c>
      <c r="I2779">
        <f>IF('Support - Calculation Detail'!H2779="","",'Support - Calculation Detail'!H2779)</f>
        <v>88497</v>
      </c>
      <c r="J2779">
        <f>IF('Support - Calculation Detail'!I2779="","",'Support - Calculation Detail'!I2779)</f>
        <v>0</v>
      </c>
      <c r="K2779">
        <f>IF('Support - Calculation Detail'!K2779="","",'Support - Calculation Detail'!K2779)</f>
        <v>88497</v>
      </c>
      <c r="L2779">
        <f>IF('Support - Calculation Detail'!L2779="","",'Support - Calculation Detail'!L2779)</f>
        <v>0</v>
      </c>
      <c r="M2779">
        <f>IF('Support - Calculation Detail'!M2779="","",'Support - Calculation Detail'!M2779)</f>
        <v>0</v>
      </c>
      <c r="N2779">
        <f>IF('Support - Calculation Detail'!N2779="","",'Support - Calculation Detail'!N2779)</f>
        <v>0</v>
      </c>
      <c r="P2779">
        <f>IF('Support - Calculation Detail'!O2779="","",'Support - Calculation Detail'!O2779)</f>
        <v>88497</v>
      </c>
      <c r="Q2779" t="b">
        <v>1</v>
      </c>
      <c r="R2779" t="str">
        <f t="shared" si="215"/>
        <v>7920002</v>
      </c>
      <c r="S2779" t="str">
        <f t="shared" si="216"/>
        <v>7920002-TF</v>
      </c>
      <c r="T2779" t="str">
        <f t="shared" si="217"/>
        <v>7920002-TF</v>
      </c>
      <c r="U2779" t="str">
        <f t="shared" si="218"/>
        <v>2</v>
      </c>
      <c r="V2779" t="str">
        <f t="shared" si="219"/>
        <v>TF</v>
      </c>
    </row>
    <row r="2780" spans="1:22" x14ac:dyDescent="0.35">
      <c r="A2780" t="str">
        <f>IF('Support - Calculation Detail'!A2780="","",LEFT('Support - Calculation Detail'!A2780,7)&amp;"-"&amp;RIGHT('Support - Calculation Detail'!A2780,2))</f>
        <v>7920002-UT</v>
      </c>
      <c r="B2780" t="str">
        <f>IF('Support - Calculation Detail'!C2780="","",'Support - Calculation Detail'!C2780)</f>
        <v>79</v>
      </c>
      <c r="C2780" t="str">
        <f>IF('Support - Calculation Detail'!B2780="","",'Support - Calculation Detail'!B2780)</f>
        <v>N</v>
      </c>
      <c r="D2780">
        <f>IF('Support - Calculation Detail'!D2780="","",'Support - Calculation Detail'!D2780)</f>
        <v>38940</v>
      </c>
      <c r="E2780">
        <f>IF('Support - Calculation Detail'!E2780="","",'Support - Calculation Detail'!E2780)</f>
        <v>0</v>
      </c>
      <c r="G2780">
        <f>IF('Support - Calculation Detail'!F2780="","",'Support - Calculation Detail'!F2780)</f>
        <v>38940</v>
      </c>
      <c r="H2780">
        <f>IF('Support - Calculation Detail'!G2780="","",'Support - Calculation Detail'!G2780)</f>
        <v>1.04</v>
      </c>
      <c r="I2780">
        <f>IF('Support - Calculation Detail'!H2780="","",'Support - Calculation Detail'!H2780)</f>
        <v>40498</v>
      </c>
      <c r="J2780">
        <f>IF('Support - Calculation Detail'!I2780="","",'Support - Calculation Detail'!I2780)</f>
        <v>0</v>
      </c>
      <c r="K2780">
        <f>IF('Support - Calculation Detail'!K2780="","",'Support - Calculation Detail'!K2780)</f>
        <v>40498</v>
      </c>
      <c r="L2780">
        <f>IF('Support - Calculation Detail'!L2780="","",'Support - Calculation Detail'!L2780)</f>
        <v>0</v>
      </c>
      <c r="M2780">
        <f>IF('Support - Calculation Detail'!M2780="","",'Support - Calculation Detail'!M2780)</f>
        <v>0</v>
      </c>
      <c r="N2780">
        <f>IF('Support - Calculation Detail'!N2780="","",'Support - Calculation Detail'!N2780)</f>
        <v>0</v>
      </c>
      <c r="P2780">
        <f>IF('Support - Calculation Detail'!O2780="","",'Support - Calculation Detail'!O2780)</f>
        <v>40498</v>
      </c>
      <c r="Q2780" t="b">
        <v>1</v>
      </c>
      <c r="R2780" t="str">
        <f t="shared" si="215"/>
        <v>7920002</v>
      </c>
      <c r="S2780" t="str">
        <f t="shared" si="216"/>
        <v>7920002-UT</v>
      </c>
      <c r="T2780" t="str">
        <f t="shared" si="217"/>
        <v>7920002-UT</v>
      </c>
      <c r="U2780" t="str">
        <f t="shared" si="218"/>
        <v>2</v>
      </c>
      <c r="V2780" t="str">
        <f t="shared" si="219"/>
        <v>UT</v>
      </c>
    </row>
    <row r="2781" spans="1:22" x14ac:dyDescent="0.35">
      <c r="A2781" t="str">
        <f>IF('Support - Calculation Detail'!A2781="","",LEFT('Support - Calculation Detail'!A2781,7)&amp;"-"&amp;RIGHT('Support - Calculation Detail'!A2781,2))</f>
        <v>7920003-UT</v>
      </c>
      <c r="B2781" t="str">
        <f>IF('Support - Calculation Detail'!C2781="","",'Support - Calculation Detail'!C2781)</f>
        <v>79</v>
      </c>
      <c r="C2781" t="str">
        <f>IF('Support - Calculation Detail'!B2781="","",'Support - Calculation Detail'!B2781)</f>
        <v>N</v>
      </c>
      <c r="D2781">
        <f>IF('Support - Calculation Detail'!D2781="","",'Support - Calculation Detail'!D2781)</f>
        <v>44417</v>
      </c>
      <c r="E2781">
        <f>IF('Support - Calculation Detail'!E2781="","",'Support - Calculation Detail'!E2781)</f>
        <v>0</v>
      </c>
      <c r="G2781">
        <f>IF('Support - Calculation Detail'!F2781="","",'Support - Calculation Detail'!F2781)</f>
        <v>44417</v>
      </c>
      <c r="H2781">
        <f>IF('Support - Calculation Detail'!G2781="","",'Support - Calculation Detail'!G2781)</f>
        <v>1.04</v>
      </c>
      <c r="I2781">
        <f>IF('Support - Calculation Detail'!H2781="","",'Support - Calculation Detail'!H2781)</f>
        <v>46194</v>
      </c>
      <c r="J2781">
        <f>IF('Support - Calculation Detail'!I2781="","",'Support - Calculation Detail'!I2781)</f>
        <v>0</v>
      </c>
      <c r="K2781">
        <f>IF('Support - Calculation Detail'!K2781="","",'Support - Calculation Detail'!K2781)</f>
        <v>46194</v>
      </c>
      <c r="L2781">
        <f>IF('Support - Calculation Detail'!L2781="","",'Support - Calculation Detail'!L2781)</f>
        <v>0</v>
      </c>
      <c r="M2781">
        <f>IF('Support - Calculation Detail'!M2781="","",'Support - Calculation Detail'!M2781)</f>
        <v>0</v>
      </c>
      <c r="N2781">
        <f>IF('Support - Calculation Detail'!N2781="","",'Support - Calculation Detail'!N2781)</f>
        <v>0</v>
      </c>
      <c r="P2781">
        <f>IF('Support - Calculation Detail'!O2781="","",'Support - Calculation Detail'!O2781)</f>
        <v>46194</v>
      </c>
      <c r="Q2781" t="b">
        <v>1</v>
      </c>
      <c r="R2781" t="str">
        <f t="shared" si="215"/>
        <v>7920003</v>
      </c>
      <c r="S2781" t="str">
        <f t="shared" si="216"/>
        <v>7920003-UT</v>
      </c>
      <c r="T2781" t="str">
        <f t="shared" si="217"/>
        <v>7920003-UT</v>
      </c>
      <c r="U2781" t="str">
        <f t="shared" si="218"/>
        <v>2</v>
      </c>
      <c r="V2781" t="str">
        <f t="shared" si="219"/>
        <v>UT</v>
      </c>
    </row>
    <row r="2782" spans="1:22" x14ac:dyDescent="0.35">
      <c r="A2782" t="str">
        <f>IF('Support - Calculation Detail'!A2782="","",LEFT('Support - Calculation Detail'!A2782,7)&amp;"-"&amp;RIGHT('Support - Calculation Detail'!A2782,2))</f>
        <v>7920003-TF</v>
      </c>
      <c r="B2782" t="str">
        <f>IF('Support - Calculation Detail'!C2782="","",'Support - Calculation Detail'!C2782)</f>
        <v>79</v>
      </c>
      <c r="C2782" t="str">
        <f>IF('Support - Calculation Detail'!B2782="","",'Support - Calculation Detail'!B2782)</f>
        <v>N</v>
      </c>
      <c r="D2782">
        <f>IF('Support - Calculation Detail'!D2782="","",'Support - Calculation Detail'!D2782)</f>
        <v>98046</v>
      </c>
      <c r="E2782">
        <f>IF('Support - Calculation Detail'!E2782="","",'Support - Calculation Detail'!E2782)</f>
        <v>0</v>
      </c>
      <c r="G2782">
        <f>IF('Support - Calculation Detail'!F2782="","",'Support - Calculation Detail'!F2782)</f>
        <v>98046</v>
      </c>
      <c r="H2782">
        <f>IF('Support - Calculation Detail'!G2782="","",'Support - Calculation Detail'!G2782)</f>
        <v>1.04</v>
      </c>
      <c r="I2782">
        <f>IF('Support - Calculation Detail'!H2782="","",'Support - Calculation Detail'!H2782)</f>
        <v>101968</v>
      </c>
      <c r="J2782">
        <f>IF('Support - Calculation Detail'!I2782="","",'Support - Calculation Detail'!I2782)</f>
        <v>0</v>
      </c>
      <c r="K2782">
        <f>IF('Support - Calculation Detail'!K2782="","",'Support - Calculation Detail'!K2782)</f>
        <v>101968</v>
      </c>
      <c r="L2782">
        <f>IF('Support - Calculation Detail'!L2782="","",'Support - Calculation Detail'!L2782)</f>
        <v>0</v>
      </c>
      <c r="M2782">
        <f>IF('Support - Calculation Detail'!M2782="","",'Support - Calculation Detail'!M2782)</f>
        <v>0</v>
      </c>
      <c r="N2782">
        <f>IF('Support - Calculation Detail'!N2782="","",'Support - Calculation Detail'!N2782)</f>
        <v>0</v>
      </c>
      <c r="P2782">
        <f>IF('Support - Calculation Detail'!O2782="","",'Support - Calculation Detail'!O2782)</f>
        <v>101968</v>
      </c>
      <c r="Q2782" t="b">
        <v>1</v>
      </c>
      <c r="R2782" t="str">
        <f t="shared" si="215"/>
        <v>7920003</v>
      </c>
      <c r="S2782" t="str">
        <f t="shared" si="216"/>
        <v>7920003-TF</v>
      </c>
      <c r="T2782" t="str">
        <f t="shared" si="217"/>
        <v>7920003-TF</v>
      </c>
      <c r="U2782" t="str">
        <f t="shared" si="218"/>
        <v>2</v>
      </c>
      <c r="V2782" t="str">
        <f t="shared" si="219"/>
        <v>TF</v>
      </c>
    </row>
    <row r="2783" spans="1:22" x14ac:dyDescent="0.35">
      <c r="A2783" t="str">
        <f>IF('Support - Calculation Detail'!A2783="","",LEFT('Support - Calculation Detail'!A2783,7)&amp;"-"&amp;RIGHT('Support - Calculation Detail'!A2783,2))</f>
        <v>7920004-TF</v>
      </c>
      <c r="B2783" t="str">
        <f>IF('Support - Calculation Detail'!C2783="","",'Support - Calculation Detail'!C2783)</f>
        <v>79</v>
      </c>
      <c r="C2783" t="str">
        <f>IF('Support - Calculation Detail'!B2783="","",'Support - Calculation Detail'!B2783)</f>
        <v>N</v>
      </c>
      <c r="D2783">
        <f>IF('Support - Calculation Detail'!D2783="","",'Support - Calculation Detail'!D2783)</f>
        <v>560785</v>
      </c>
      <c r="E2783">
        <f>IF('Support - Calculation Detail'!E2783="","",'Support - Calculation Detail'!E2783)</f>
        <v>0</v>
      </c>
      <c r="G2783">
        <f>IF('Support - Calculation Detail'!F2783="","",'Support - Calculation Detail'!F2783)</f>
        <v>560785</v>
      </c>
      <c r="H2783">
        <f>IF('Support - Calculation Detail'!G2783="","",'Support - Calculation Detail'!G2783)</f>
        <v>1.04</v>
      </c>
      <c r="I2783">
        <f>IF('Support - Calculation Detail'!H2783="","",'Support - Calculation Detail'!H2783)</f>
        <v>583216</v>
      </c>
      <c r="J2783">
        <f>IF('Support - Calculation Detail'!I2783="","",'Support - Calculation Detail'!I2783)</f>
        <v>0</v>
      </c>
      <c r="K2783">
        <f>IF('Support - Calculation Detail'!K2783="","",'Support - Calculation Detail'!K2783)</f>
        <v>583216</v>
      </c>
      <c r="L2783">
        <f>IF('Support - Calculation Detail'!L2783="","",'Support - Calculation Detail'!L2783)</f>
        <v>0</v>
      </c>
      <c r="M2783">
        <f>IF('Support - Calculation Detail'!M2783="","",'Support - Calculation Detail'!M2783)</f>
        <v>0</v>
      </c>
      <c r="N2783">
        <f>IF('Support - Calculation Detail'!N2783="","",'Support - Calculation Detail'!N2783)</f>
        <v>0</v>
      </c>
      <c r="P2783">
        <f>IF('Support - Calculation Detail'!O2783="","",'Support - Calculation Detail'!O2783)</f>
        <v>583216</v>
      </c>
      <c r="Q2783" t="b">
        <v>1</v>
      </c>
      <c r="R2783" t="str">
        <f t="shared" si="215"/>
        <v>7920004</v>
      </c>
      <c r="S2783" t="str">
        <f t="shared" si="216"/>
        <v>7920004-TF</v>
      </c>
      <c r="T2783" t="str">
        <f t="shared" si="217"/>
        <v>7920004-TF</v>
      </c>
      <c r="U2783" t="str">
        <f t="shared" si="218"/>
        <v>2</v>
      </c>
      <c r="V2783" t="str">
        <f t="shared" si="219"/>
        <v>TF</v>
      </c>
    </row>
    <row r="2784" spans="1:22" x14ac:dyDescent="0.35">
      <c r="A2784" t="str">
        <f>IF('Support - Calculation Detail'!A2784="","",LEFT('Support - Calculation Detail'!A2784,7)&amp;"-"&amp;RIGHT('Support - Calculation Detail'!A2784,2))</f>
        <v>7920004-UT</v>
      </c>
      <c r="B2784" t="str">
        <f>IF('Support - Calculation Detail'!C2784="","",'Support - Calculation Detail'!C2784)</f>
        <v>79</v>
      </c>
      <c r="C2784" t="str">
        <f>IF('Support - Calculation Detail'!B2784="","",'Support - Calculation Detail'!B2784)</f>
        <v>N</v>
      </c>
      <c r="D2784">
        <f>IF('Support - Calculation Detail'!D2784="","",'Support - Calculation Detail'!D2784)</f>
        <v>17861</v>
      </c>
      <c r="E2784">
        <f>IF('Support - Calculation Detail'!E2784="","",'Support - Calculation Detail'!E2784)</f>
        <v>0</v>
      </c>
      <c r="G2784">
        <f>IF('Support - Calculation Detail'!F2784="","",'Support - Calculation Detail'!F2784)</f>
        <v>17861</v>
      </c>
      <c r="H2784">
        <f>IF('Support - Calculation Detail'!G2784="","",'Support - Calculation Detail'!G2784)</f>
        <v>1.04</v>
      </c>
      <c r="I2784">
        <f>IF('Support - Calculation Detail'!H2784="","",'Support - Calculation Detail'!H2784)</f>
        <v>18575</v>
      </c>
      <c r="J2784">
        <f>IF('Support - Calculation Detail'!I2784="","",'Support - Calculation Detail'!I2784)</f>
        <v>0</v>
      </c>
      <c r="K2784">
        <f>IF('Support - Calculation Detail'!K2784="","",'Support - Calculation Detail'!K2784)</f>
        <v>18575</v>
      </c>
      <c r="L2784">
        <f>IF('Support - Calculation Detail'!L2784="","",'Support - Calculation Detail'!L2784)</f>
        <v>0</v>
      </c>
      <c r="M2784">
        <f>IF('Support - Calculation Detail'!M2784="","",'Support - Calculation Detail'!M2784)</f>
        <v>0</v>
      </c>
      <c r="N2784">
        <f>IF('Support - Calculation Detail'!N2784="","",'Support - Calculation Detail'!N2784)</f>
        <v>0</v>
      </c>
      <c r="P2784">
        <f>IF('Support - Calculation Detail'!O2784="","",'Support - Calculation Detail'!O2784)</f>
        <v>18575</v>
      </c>
      <c r="Q2784" t="b">
        <v>1</v>
      </c>
      <c r="R2784" t="str">
        <f t="shared" si="215"/>
        <v>7920004</v>
      </c>
      <c r="S2784" t="str">
        <f t="shared" si="216"/>
        <v>7920004-UT</v>
      </c>
      <c r="T2784" t="str">
        <f t="shared" si="217"/>
        <v>7920004-UT</v>
      </c>
      <c r="U2784" t="str">
        <f t="shared" si="218"/>
        <v>2</v>
      </c>
      <c r="V2784" t="str">
        <f t="shared" si="219"/>
        <v>UT</v>
      </c>
    </row>
    <row r="2785" spans="1:22" x14ac:dyDescent="0.35">
      <c r="A2785" t="str">
        <f>IF('Support - Calculation Detail'!A2785="","",LEFT('Support - Calculation Detail'!A2785,7)&amp;"-"&amp;RIGHT('Support - Calculation Detail'!A2785,2))</f>
        <v>7920005-UT</v>
      </c>
      <c r="B2785" t="str">
        <f>IF('Support - Calculation Detail'!C2785="","",'Support - Calculation Detail'!C2785)</f>
        <v>79</v>
      </c>
      <c r="C2785" t="str">
        <f>IF('Support - Calculation Detail'!B2785="","",'Support - Calculation Detail'!B2785)</f>
        <v>N</v>
      </c>
      <c r="D2785">
        <f>IF('Support - Calculation Detail'!D2785="","",'Support - Calculation Detail'!D2785)</f>
        <v>46429</v>
      </c>
      <c r="E2785">
        <f>IF('Support - Calculation Detail'!E2785="","",'Support - Calculation Detail'!E2785)</f>
        <v>0</v>
      </c>
      <c r="G2785">
        <f>IF('Support - Calculation Detail'!F2785="","",'Support - Calculation Detail'!F2785)</f>
        <v>46429</v>
      </c>
      <c r="H2785">
        <f>IF('Support - Calculation Detail'!G2785="","",'Support - Calculation Detail'!G2785)</f>
        <v>1.04</v>
      </c>
      <c r="I2785">
        <f>IF('Support - Calculation Detail'!H2785="","",'Support - Calculation Detail'!H2785)</f>
        <v>48286</v>
      </c>
      <c r="J2785">
        <f>IF('Support - Calculation Detail'!I2785="","",'Support - Calculation Detail'!I2785)</f>
        <v>0</v>
      </c>
      <c r="K2785">
        <f>IF('Support - Calculation Detail'!K2785="","",'Support - Calculation Detail'!K2785)</f>
        <v>48286</v>
      </c>
      <c r="L2785">
        <f>IF('Support - Calculation Detail'!L2785="","",'Support - Calculation Detail'!L2785)</f>
        <v>0</v>
      </c>
      <c r="M2785">
        <f>IF('Support - Calculation Detail'!M2785="","",'Support - Calculation Detail'!M2785)</f>
        <v>0</v>
      </c>
      <c r="N2785">
        <f>IF('Support - Calculation Detail'!N2785="","",'Support - Calculation Detail'!N2785)</f>
        <v>0</v>
      </c>
      <c r="P2785">
        <f>IF('Support - Calculation Detail'!O2785="","",'Support - Calculation Detail'!O2785)</f>
        <v>48286</v>
      </c>
      <c r="Q2785" t="b">
        <v>1</v>
      </c>
      <c r="R2785" t="str">
        <f t="shared" si="215"/>
        <v>7920005</v>
      </c>
      <c r="S2785" t="str">
        <f t="shared" si="216"/>
        <v>7920005-UT</v>
      </c>
      <c r="T2785" t="str">
        <f t="shared" si="217"/>
        <v>7920005-UT</v>
      </c>
      <c r="U2785" t="str">
        <f t="shared" si="218"/>
        <v>2</v>
      </c>
      <c r="V2785" t="str">
        <f t="shared" si="219"/>
        <v>UT</v>
      </c>
    </row>
    <row r="2786" spans="1:22" x14ac:dyDescent="0.35">
      <c r="A2786" t="str">
        <f>IF('Support - Calculation Detail'!A2786="","",LEFT('Support - Calculation Detail'!A2786,7)&amp;"-"&amp;RIGHT('Support - Calculation Detail'!A2786,2))</f>
        <v>7920005-TF</v>
      </c>
      <c r="B2786" t="str">
        <f>IF('Support - Calculation Detail'!C2786="","",'Support - Calculation Detail'!C2786)</f>
        <v>79</v>
      </c>
      <c r="C2786" t="str">
        <f>IF('Support - Calculation Detail'!B2786="","",'Support - Calculation Detail'!B2786)</f>
        <v>N</v>
      </c>
      <c r="D2786">
        <f>IF('Support - Calculation Detail'!D2786="","",'Support - Calculation Detail'!D2786)</f>
        <v>174132</v>
      </c>
      <c r="E2786">
        <f>IF('Support - Calculation Detail'!E2786="","",'Support - Calculation Detail'!E2786)</f>
        <v>0</v>
      </c>
      <c r="G2786">
        <f>IF('Support - Calculation Detail'!F2786="","",'Support - Calculation Detail'!F2786)</f>
        <v>174132</v>
      </c>
      <c r="H2786">
        <f>IF('Support - Calculation Detail'!G2786="","",'Support - Calculation Detail'!G2786)</f>
        <v>1.04</v>
      </c>
      <c r="I2786">
        <f>IF('Support - Calculation Detail'!H2786="","",'Support - Calculation Detail'!H2786)</f>
        <v>181097</v>
      </c>
      <c r="J2786">
        <f>IF('Support - Calculation Detail'!I2786="","",'Support - Calculation Detail'!I2786)</f>
        <v>0</v>
      </c>
      <c r="K2786">
        <f>IF('Support - Calculation Detail'!K2786="","",'Support - Calculation Detail'!K2786)</f>
        <v>181097</v>
      </c>
      <c r="L2786">
        <f>IF('Support - Calculation Detail'!L2786="","",'Support - Calculation Detail'!L2786)</f>
        <v>0</v>
      </c>
      <c r="M2786">
        <f>IF('Support - Calculation Detail'!M2786="","",'Support - Calculation Detail'!M2786)</f>
        <v>0</v>
      </c>
      <c r="N2786">
        <f>IF('Support - Calculation Detail'!N2786="","",'Support - Calculation Detail'!N2786)</f>
        <v>0</v>
      </c>
      <c r="P2786">
        <f>IF('Support - Calculation Detail'!O2786="","",'Support - Calculation Detail'!O2786)</f>
        <v>181097</v>
      </c>
      <c r="Q2786" t="b">
        <v>1</v>
      </c>
      <c r="R2786" t="str">
        <f t="shared" si="215"/>
        <v>7920005</v>
      </c>
      <c r="S2786" t="str">
        <f t="shared" si="216"/>
        <v>7920005-TF</v>
      </c>
      <c r="T2786" t="str">
        <f t="shared" si="217"/>
        <v>7920005-TF</v>
      </c>
      <c r="U2786" t="str">
        <f t="shared" si="218"/>
        <v>2</v>
      </c>
      <c r="V2786" t="str">
        <f t="shared" si="219"/>
        <v>TF</v>
      </c>
    </row>
    <row r="2787" spans="1:22" x14ac:dyDescent="0.35">
      <c r="A2787" t="str">
        <f>IF('Support - Calculation Detail'!A2787="","",LEFT('Support - Calculation Detail'!A2787,7)&amp;"-"&amp;RIGHT('Support - Calculation Detail'!A2787,2))</f>
        <v>7920006-TF</v>
      </c>
      <c r="B2787" t="str">
        <f>IF('Support - Calculation Detail'!C2787="","",'Support - Calculation Detail'!C2787)</f>
        <v>79</v>
      </c>
      <c r="C2787" t="str">
        <f>IF('Support - Calculation Detail'!B2787="","",'Support - Calculation Detail'!B2787)</f>
        <v>N</v>
      </c>
      <c r="D2787">
        <f>IF('Support - Calculation Detail'!D2787="","",'Support - Calculation Detail'!D2787)</f>
        <v>222957</v>
      </c>
      <c r="E2787">
        <f>IF('Support - Calculation Detail'!E2787="","",'Support - Calculation Detail'!E2787)</f>
        <v>0</v>
      </c>
      <c r="G2787">
        <f>IF('Support - Calculation Detail'!F2787="","",'Support - Calculation Detail'!F2787)</f>
        <v>222957</v>
      </c>
      <c r="H2787">
        <f>IF('Support - Calculation Detail'!G2787="","",'Support - Calculation Detail'!G2787)</f>
        <v>1.04</v>
      </c>
      <c r="I2787">
        <f>IF('Support - Calculation Detail'!H2787="","",'Support - Calculation Detail'!H2787)</f>
        <v>231875</v>
      </c>
      <c r="J2787">
        <f>IF('Support - Calculation Detail'!I2787="","",'Support - Calculation Detail'!I2787)</f>
        <v>0</v>
      </c>
      <c r="K2787">
        <f>IF('Support - Calculation Detail'!K2787="","",'Support - Calculation Detail'!K2787)</f>
        <v>231875</v>
      </c>
      <c r="L2787">
        <f>IF('Support - Calculation Detail'!L2787="","",'Support - Calculation Detail'!L2787)</f>
        <v>0</v>
      </c>
      <c r="M2787">
        <f>IF('Support - Calculation Detail'!M2787="","",'Support - Calculation Detail'!M2787)</f>
        <v>0</v>
      </c>
      <c r="N2787">
        <f>IF('Support - Calculation Detail'!N2787="","",'Support - Calculation Detail'!N2787)</f>
        <v>0</v>
      </c>
      <c r="P2787">
        <f>IF('Support - Calculation Detail'!O2787="","",'Support - Calculation Detail'!O2787)</f>
        <v>231875</v>
      </c>
      <c r="Q2787" t="b">
        <v>1</v>
      </c>
      <c r="R2787" t="str">
        <f t="shared" si="215"/>
        <v>7920006</v>
      </c>
      <c r="S2787" t="str">
        <f t="shared" si="216"/>
        <v>7920006-TF</v>
      </c>
      <c r="T2787" t="str">
        <f t="shared" si="217"/>
        <v>7920006-TF</v>
      </c>
      <c r="U2787" t="str">
        <f t="shared" si="218"/>
        <v>2</v>
      </c>
      <c r="V2787" t="str">
        <f t="shared" si="219"/>
        <v>TF</v>
      </c>
    </row>
    <row r="2788" spans="1:22" x14ac:dyDescent="0.35">
      <c r="A2788" t="str">
        <f>IF('Support - Calculation Detail'!A2788="","",LEFT('Support - Calculation Detail'!A2788,7)&amp;"-"&amp;RIGHT('Support - Calculation Detail'!A2788,2))</f>
        <v>7920006-UT</v>
      </c>
      <c r="B2788" t="str">
        <f>IF('Support - Calculation Detail'!C2788="","",'Support - Calculation Detail'!C2788)</f>
        <v>79</v>
      </c>
      <c r="C2788" t="str">
        <f>IF('Support - Calculation Detail'!B2788="","",'Support - Calculation Detail'!B2788)</f>
        <v>N</v>
      </c>
      <c r="D2788">
        <f>IF('Support - Calculation Detail'!D2788="","",'Support - Calculation Detail'!D2788)</f>
        <v>41747</v>
      </c>
      <c r="E2788">
        <f>IF('Support - Calculation Detail'!E2788="","",'Support - Calculation Detail'!E2788)</f>
        <v>0</v>
      </c>
      <c r="G2788">
        <f>IF('Support - Calculation Detail'!F2788="","",'Support - Calculation Detail'!F2788)</f>
        <v>41747</v>
      </c>
      <c r="H2788">
        <f>IF('Support - Calculation Detail'!G2788="","",'Support - Calculation Detail'!G2788)</f>
        <v>1.04</v>
      </c>
      <c r="I2788">
        <f>IF('Support - Calculation Detail'!H2788="","",'Support - Calculation Detail'!H2788)</f>
        <v>43417</v>
      </c>
      <c r="J2788">
        <f>IF('Support - Calculation Detail'!I2788="","",'Support - Calculation Detail'!I2788)</f>
        <v>0</v>
      </c>
      <c r="K2788">
        <f>IF('Support - Calculation Detail'!K2788="","",'Support - Calculation Detail'!K2788)</f>
        <v>43417</v>
      </c>
      <c r="L2788">
        <f>IF('Support - Calculation Detail'!L2788="","",'Support - Calculation Detail'!L2788)</f>
        <v>0</v>
      </c>
      <c r="M2788">
        <f>IF('Support - Calculation Detail'!M2788="","",'Support - Calculation Detail'!M2788)</f>
        <v>0</v>
      </c>
      <c r="N2788">
        <f>IF('Support - Calculation Detail'!N2788="","",'Support - Calculation Detail'!N2788)</f>
        <v>0</v>
      </c>
      <c r="P2788">
        <f>IF('Support - Calculation Detail'!O2788="","",'Support - Calculation Detail'!O2788)</f>
        <v>43417</v>
      </c>
      <c r="Q2788" t="b">
        <v>1</v>
      </c>
      <c r="R2788" t="str">
        <f t="shared" si="215"/>
        <v>7920006</v>
      </c>
      <c r="S2788" t="str">
        <f t="shared" si="216"/>
        <v>7920006-UT</v>
      </c>
      <c r="T2788" t="str">
        <f t="shared" si="217"/>
        <v>7920006-UT</v>
      </c>
      <c r="U2788" t="str">
        <f t="shared" si="218"/>
        <v>2</v>
      </c>
      <c r="V2788" t="str">
        <f t="shared" si="219"/>
        <v>UT</v>
      </c>
    </row>
    <row r="2789" spans="1:22" x14ac:dyDescent="0.35">
      <c r="A2789" t="str">
        <f>IF('Support - Calculation Detail'!A2789="","",LEFT('Support - Calculation Detail'!A2789,7)&amp;"-"&amp;RIGHT('Support - Calculation Detail'!A2789,2))</f>
        <v>7920007-UT</v>
      </c>
      <c r="B2789" t="str">
        <f>IF('Support - Calculation Detail'!C2789="","",'Support - Calculation Detail'!C2789)</f>
        <v>79</v>
      </c>
      <c r="C2789" t="str">
        <f>IF('Support - Calculation Detail'!B2789="","",'Support - Calculation Detail'!B2789)</f>
        <v>N</v>
      </c>
      <c r="D2789">
        <f>IF('Support - Calculation Detail'!D2789="","",'Support - Calculation Detail'!D2789)</f>
        <v>16000</v>
      </c>
      <c r="E2789">
        <f>IF('Support - Calculation Detail'!E2789="","",'Support - Calculation Detail'!E2789)</f>
        <v>0</v>
      </c>
      <c r="G2789">
        <f>IF('Support - Calculation Detail'!F2789="","",'Support - Calculation Detail'!F2789)</f>
        <v>16000</v>
      </c>
      <c r="H2789">
        <f>IF('Support - Calculation Detail'!G2789="","",'Support - Calculation Detail'!G2789)</f>
        <v>1.04</v>
      </c>
      <c r="I2789">
        <f>IF('Support - Calculation Detail'!H2789="","",'Support - Calculation Detail'!H2789)</f>
        <v>16640</v>
      </c>
      <c r="J2789">
        <f>IF('Support - Calculation Detail'!I2789="","",'Support - Calculation Detail'!I2789)</f>
        <v>0</v>
      </c>
      <c r="K2789">
        <f>IF('Support - Calculation Detail'!K2789="","",'Support - Calculation Detail'!K2789)</f>
        <v>16640</v>
      </c>
      <c r="L2789">
        <f>IF('Support - Calculation Detail'!L2789="","",'Support - Calculation Detail'!L2789)</f>
        <v>0</v>
      </c>
      <c r="M2789">
        <f>IF('Support - Calculation Detail'!M2789="","",'Support - Calculation Detail'!M2789)</f>
        <v>0</v>
      </c>
      <c r="N2789">
        <f>IF('Support - Calculation Detail'!N2789="","",'Support - Calculation Detail'!N2789)</f>
        <v>0</v>
      </c>
      <c r="P2789">
        <f>IF('Support - Calculation Detail'!O2789="","",'Support - Calculation Detail'!O2789)</f>
        <v>16640</v>
      </c>
      <c r="Q2789" t="b">
        <v>1</v>
      </c>
      <c r="R2789" t="str">
        <f t="shared" si="215"/>
        <v>7920007</v>
      </c>
      <c r="S2789" t="str">
        <f t="shared" si="216"/>
        <v>7920007-UT</v>
      </c>
      <c r="T2789" t="str">
        <f t="shared" si="217"/>
        <v>7920007-UT</v>
      </c>
      <c r="U2789" t="str">
        <f t="shared" si="218"/>
        <v>2</v>
      </c>
      <c r="V2789" t="str">
        <f t="shared" si="219"/>
        <v>UT</v>
      </c>
    </row>
    <row r="2790" spans="1:22" x14ac:dyDescent="0.35">
      <c r="A2790" t="str">
        <f>IF('Support - Calculation Detail'!A2790="","",LEFT('Support - Calculation Detail'!A2790,7)&amp;"-"&amp;RIGHT('Support - Calculation Detail'!A2790,2))</f>
        <v>7920008-UT</v>
      </c>
      <c r="B2790" t="str">
        <f>IF('Support - Calculation Detail'!C2790="","",'Support - Calculation Detail'!C2790)</f>
        <v>79</v>
      </c>
      <c r="C2790" t="str">
        <f>IF('Support - Calculation Detail'!B2790="","",'Support - Calculation Detail'!B2790)</f>
        <v>N</v>
      </c>
      <c r="D2790">
        <f>IF('Support - Calculation Detail'!D2790="","",'Support - Calculation Detail'!D2790)</f>
        <v>50096</v>
      </c>
      <c r="E2790">
        <f>IF('Support - Calculation Detail'!E2790="","",'Support - Calculation Detail'!E2790)</f>
        <v>0</v>
      </c>
      <c r="G2790">
        <f>IF('Support - Calculation Detail'!F2790="","",'Support - Calculation Detail'!F2790)</f>
        <v>50096</v>
      </c>
      <c r="H2790">
        <f>IF('Support - Calculation Detail'!G2790="","",'Support - Calculation Detail'!G2790)</f>
        <v>1.04</v>
      </c>
      <c r="I2790">
        <f>IF('Support - Calculation Detail'!H2790="","",'Support - Calculation Detail'!H2790)</f>
        <v>52100</v>
      </c>
      <c r="J2790">
        <f>IF('Support - Calculation Detail'!I2790="","",'Support - Calculation Detail'!I2790)</f>
        <v>0</v>
      </c>
      <c r="K2790">
        <f>IF('Support - Calculation Detail'!K2790="","",'Support - Calculation Detail'!K2790)</f>
        <v>52100</v>
      </c>
      <c r="L2790">
        <f>IF('Support - Calculation Detail'!L2790="","",'Support - Calculation Detail'!L2790)</f>
        <v>0</v>
      </c>
      <c r="M2790">
        <f>IF('Support - Calculation Detail'!M2790="","",'Support - Calculation Detail'!M2790)</f>
        <v>0</v>
      </c>
      <c r="N2790">
        <f>IF('Support - Calculation Detail'!N2790="","",'Support - Calculation Detail'!N2790)</f>
        <v>0</v>
      </c>
      <c r="P2790">
        <f>IF('Support - Calculation Detail'!O2790="","",'Support - Calculation Detail'!O2790)</f>
        <v>52100</v>
      </c>
      <c r="Q2790" t="b">
        <v>1</v>
      </c>
      <c r="R2790" t="str">
        <f t="shared" si="215"/>
        <v>7920008</v>
      </c>
      <c r="S2790" t="str">
        <f t="shared" si="216"/>
        <v>7920008-UT</v>
      </c>
      <c r="T2790" t="str">
        <f t="shared" si="217"/>
        <v>7920008-UT</v>
      </c>
      <c r="U2790" t="str">
        <f t="shared" si="218"/>
        <v>2</v>
      </c>
      <c r="V2790" t="str">
        <f t="shared" si="219"/>
        <v>UT</v>
      </c>
    </row>
    <row r="2791" spans="1:22" x14ac:dyDescent="0.35">
      <c r="A2791" t="str">
        <f>IF('Support - Calculation Detail'!A2791="","",LEFT('Support - Calculation Detail'!A2791,7)&amp;"-"&amp;RIGHT('Support - Calculation Detail'!A2791,2))</f>
        <v>7920008-FT</v>
      </c>
      <c r="B2791" t="str">
        <f>IF('Support - Calculation Detail'!C2791="","",'Support - Calculation Detail'!C2791)</f>
        <v>79</v>
      </c>
      <c r="C2791" t="str">
        <f>IF('Support - Calculation Detail'!B2791="","",'Support - Calculation Detail'!B2791)</f>
        <v>N</v>
      </c>
      <c r="D2791">
        <f>IF('Support - Calculation Detail'!D2791="","",'Support - Calculation Detail'!D2791)</f>
        <v>904287</v>
      </c>
      <c r="E2791">
        <f>IF('Support - Calculation Detail'!E2791="","",'Support - Calculation Detail'!E2791)</f>
        <v>0</v>
      </c>
      <c r="G2791">
        <f>IF('Support - Calculation Detail'!F2791="","",'Support - Calculation Detail'!F2791)</f>
        <v>904287</v>
      </c>
      <c r="H2791">
        <f>IF('Support - Calculation Detail'!G2791="","",'Support - Calculation Detail'!G2791)</f>
        <v>1.04</v>
      </c>
      <c r="I2791">
        <f>IF('Support - Calculation Detail'!H2791="","",'Support - Calculation Detail'!H2791)</f>
        <v>940458</v>
      </c>
      <c r="J2791">
        <f>IF('Support - Calculation Detail'!I2791="","",'Support - Calculation Detail'!I2791)</f>
        <v>0</v>
      </c>
      <c r="K2791">
        <f>IF('Support - Calculation Detail'!K2791="","",'Support - Calculation Detail'!K2791)</f>
        <v>940458</v>
      </c>
      <c r="L2791">
        <f>IF('Support - Calculation Detail'!L2791="","",'Support - Calculation Detail'!L2791)</f>
        <v>0</v>
      </c>
      <c r="M2791">
        <f>IF('Support - Calculation Detail'!M2791="","",'Support - Calculation Detail'!M2791)</f>
        <v>0</v>
      </c>
      <c r="N2791">
        <f>IF('Support - Calculation Detail'!N2791="","",'Support - Calculation Detail'!N2791)</f>
        <v>0</v>
      </c>
      <c r="P2791">
        <f>IF('Support - Calculation Detail'!O2791="","",'Support - Calculation Detail'!O2791)</f>
        <v>940458</v>
      </c>
      <c r="Q2791" t="b">
        <v>1</v>
      </c>
      <c r="R2791" t="str">
        <f t="shared" si="215"/>
        <v>7920008</v>
      </c>
      <c r="S2791" t="str">
        <f t="shared" si="216"/>
        <v>7920008-FT</v>
      </c>
      <c r="T2791" t="str">
        <f t="shared" si="217"/>
        <v>7920008-FT</v>
      </c>
      <c r="U2791" t="str">
        <f t="shared" si="218"/>
        <v>2</v>
      </c>
      <c r="V2791" t="str">
        <f t="shared" si="219"/>
        <v>FT</v>
      </c>
    </row>
    <row r="2792" spans="1:22" x14ac:dyDescent="0.35">
      <c r="A2792" t="str">
        <f>IF('Support - Calculation Detail'!A2792="","",LEFT('Support - Calculation Detail'!A2792,7)&amp;"-"&amp;RIGHT('Support - Calculation Detail'!A2792,2))</f>
        <v>7920009-UT</v>
      </c>
      <c r="B2792" t="str">
        <f>IF('Support - Calculation Detail'!C2792="","",'Support - Calculation Detail'!C2792)</f>
        <v>79</v>
      </c>
      <c r="C2792" t="str">
        <f>IF('Support - Calculation Detail'!B2792="","",'Support - Calculation Detail'!B2792)</f>
        <v>N</v>
      </c>
      <c r="D2792">
        <f>IF('Support - Calculation Detail'!D2792="","",'Support - Calculation Detail'!D2792)</f>
        <v>60540</v>
      </c>
      <c r="E2792">
        <f>IF('Support - Calculation Detail'!E2792="","",'Support - Calculation Detail'!E2792)</f>
        <v>0</v>
      </c>
      <c r="G2792">
        <f>IF('Support - Calculation Detail'!F2792="","",'Support - Calculation Detail'!F2792)</f>
        <v>60540</v>
      </c>
      <c r="H2792">
        <f>IF('Support - Calculation Detail'!G2792="","",'Support - Calculation Detail'!G2792)</f>
        <v>1.04</v>
      </c>
      <c r="I2792">
        <f>IF('Support - Calculation Detail'!H2792="","",'Support - Calculation Detail'!H2792)</f>
        <v>62962</v>
      </c>
      <c r="J2792">
        <f>IF('Support - Calculation Detail'!I2792="","",'Support - Calculation Detail'!I2792)</f>
        <v>0</v>
      </c>
      <c r="K2792">
        <f>IF('Support - Calculation Detail'!K2792="","",'Support - Calculation Detail'!K2792)</f>
        <v>62962</v>
      </c>
      <c r="L2792">
        <f>IF('Support - Calculation Detail'!L2792="","",'Support - Calculation Detail'!L2792)</f>
        <v>0</v>
      </c>
      <c r="M2792">
        <f>IF('Support - Calculation Detail'!M2792="","",'Support - Calculation Detail'!M2792)</f>
        <v>0</v>
      </c>
      <c r="N2792">
        <f>IF('Support - Calculation Detail'!N2792="","",'Support - Calculation Detail'!N2792)</f>
        <v>0</v>
      </c>
      <c r="P2792">
        <f>IF('Support - Calculation Detail'!O2792="","",'Support - Calculation Detail'!O2792)</f>
        <v>62962</v>
      </c>
      <c r="Q2792" t="b">
        <v>1</v>
      </c>
      <c r="R2792" t="str">
        <f t="shared" si="215"/>
        <v>7920009</v>
      </c>
      <c r="S2792" t="str">
        <f t="shared" si="216"/>
        <v>7920009-UT</v>
      </c>
      <c r="T2792" t="str">
        <f t="shared" si="217"/>
        <v>7920009-UT</v>
      </c>
      <c r="U2792" t="str">
        <f t="shared" si="218"/>
        <v>2</v>
      </c>
      <c r="V2792" t="str">
        <f t="shared" si="219"/>
        <v>UT</v>
      </c>
    </row>
    <row r="2793" spans="1:22" x14ac:dyDescent="0.35">
      <c r="A2793" t="str">
        <f>IF('Support - Calculation Detail'!A2793="","",LEFT('Support - Calculation Detail'!A2793,7)&amp;"-"&amp;RIGHT('Support - Calculation Detail'!A2793,2))</f>
        <v>7920010-UT</v>
      </c>
      <c r="B2793" t="str">
        <f>IF('Support - Calculation Detail'!C2793="","",'Support - Calculation Detail'!C2793)</f>
        <v>79</v>
      </c>
      <c r="C2793" t="str">
        <f>IF('Support - Calculation Detail'!B2793="","",'Support - Calculation Detail'!B2793)</f>
        <v>N</v>
      </c>
      <c r="D2793">
        <f>IF('Support - Calculation Detail'!D2793="","",'Support - Calculation Detail'!D2793)</f>
        <v>75200</v>
      </c>
      <c r="E2793">
        <f>IF('Support - Calculation Detail'!E2793="","",'Support - Calculation Detail'!E2793)</f>
        <v>0</v>
      </c>
      <c r="G2793">
        <f>IF('Support - Calculation Detail'!F2793="","",'Support - Calculation Detail'!F2793)</f>
        <v>75200</v>
      </c>
      <c r="H2793">
        <f>IF('Support - Calculation Detail'!G2793="","",'Support - Calculation Detail'!G2793)</f>
        <v>1.04</v>
      </c>
      <c r="I2793">
        <f>IF('Support - Calculation Detail'!H2793="","",'Support - Calculation Detail'!H2793)</f>
        <v>78208</v>
      </c>
      <c r="J2793">
        <f>IF('Support - Calculation Detail'!I2793="","",'Support - Calculation Detail'!I2793)</f>
        <v>0</v>
      </c>
      <c r="K2793">
        <f>IF('Support - Calculation Detail'!K2793="","",'Support - Calculation Detail'!K2793)</f>
        <v>78208</v>
      </c>
      <c r="L2793">
        <f>IF('Support - Calculation Detail'!L2793="","",'Support - Calculation Detail'!L2793)</f>
        <v>0</v>
      </c>
      <c r="M2793">
        <f>IF('Support - Calculation Detail'!M2793="","",'Support - Calculation Detail'!M2793)</f>
        <v>0</v>
      </c>
      <c r="N2793">
        <f>IF('Support - Calculation Detail'!N2793="","",'Support - Calculation Detail'!N2793)</f>
        <v>0</v>
      </c>
      <c r="P2793">
        <f>IF('Support - Calculation Detail'!O2793="","",'Support - Calculation Detail'!O2793)</f>
        <v>78208</v>
      </c>
      <c r="Q2793" t="b">
        <v>1</v>
      </c>
      <c r="R2793" t="str">
        <f t="shared" si="215"/>
        <v>7920010</v>
      </c>
      <c r="S2793" t="str">
        <f t="shared" si="216"/>
        <v>7920010-UT</v>
      </c>
      <c r="T2793" t="str">
        <f t="shared" si="217"/>
        <v>7920010-UT</v>
      </c>
      <c r="U2793" t="str">
        <f t="shared" si="218"/>
        <v>2</v>
      </c>
      <c r="V2793" t="str">
        <f t="shared" si="219"/>
        <v>UT</v>
      </c>
    </row>
    <row r="2794" spans="1:22" x14ac:dyDescent="0.35">
      <c r="A2794" t="str">
        <f>IF('Support - Calculation Detail'!A2794="","",LEFT('Support - Calculation Detail'!A2794,7)&amp;"-"&amp;RIGHT('Support - Calculation Detail'!A2794,2))</f>
        <v>7920010-TF</v>
      </c>
      <c r="B2794" t="str">
        <f>IF('Support - Calculation Detail'!C2794="","",'Support - Calculation Detail'!C2794)</f>
        <v>79</v>
      </c>
      <c r="C2794" t="str">
        <f>IF('Support - Calculation Detail'!B2794="","",'Support - Calculation Detail'!B2794)</f>
        <v>N</v>
      </c>
      <c r="D2794">
        <f>IF('Support - Calculation Detail'!D2794="","",'Support - Calculation Detail'!D2794)</f>
        <v>2072845</v>
      </c>
      <c r="E2794">
        <f>IF('Support - Calculation Detail'!E2794="","",'Support - Calculation Detail'!E2794)</f>
        <v>0</v>
      </c>
      <c r="G2794">
        <f>IF('Support - Calculation Detail'!F2794="","",'Support - Calculation Detail'!F2794)</f>
        <v>2072845</v>
      </c>
      <c r="H2794">
        <f>IF('Support - Calculation Detail'!G2794="","",'Support - Calculation Detail'!G2794)</f>
        <v>1.04</v>
      </c>
      <c r="I2794">
        <f>IF('Support - Calculation Detail'!H2794="","",'Support - Calculation Detail'!H2794)</f>
        <v>2155759</v>
      </c>
      <c r="J2794">
        <f>IF('Support - Calculation Detail'!I2794="","",'Support - Calculation Detail'!I2794)</f>
        <v>100000</v>
      </c>
      <c r="K2794">
        <f>IF('Support - Calculation Detail'!K2794="","",'Support - Calculation Detail'!K2794)</f>
        <v>2255759</v>
      </c>
      <c r="L2794">
        <f>IF('Support - Calculation Detail'!L2794="","",'Support - Calculation Detail'!L2794)</f>
        <v>0</v>
      </c>
      <c r="M2794">
        <f>IF('Support - Calculation Detail'!M2794="","",'Support - Calculation Detail'!M2794)</f>
        <v>0</v>
      </c>
      <c r="N2794">
        <f>IF('Support - Calculation Detail'!N2794="","",'Support - Calculation Detail'!N2794)</f>
        <v>0</v>
      </c>
      <c r="P2794">
        <f>IF('Support - Calculation Detail'!O2794="","",'Support - Calculation Detail'!O2794)</f>
        <v>2255759</v>
      </c>
      <c r="Q2794" t="b">
        <v>1</v>
      </c>
      <c r="R2794" t="str">
        <f t="shared" si="215"/>
        <v>7920010</v>
      </c>
      <c r="S2794" t="str">
        <f t="shared" si="216"/>
        <v>7920010-TF</v>
      </c>
      <c r="T2794" t="str">
        <f t="shared" si="217"/>
        <v>7920010-TF</v>
      </c>
      <c r="U2794" t="str">
        <f t="shared" si="218"/>
        <v>2</v>
      </c>
      <c r="V2794" t="str">
        <f t="shared" si="219"/>
        <v>TF</v>
      </c>
    </row>
    <row r="2795" spans="1:22" x14ac:dyDescent="0.35">
      <c r="A2795" t="str">
        <f>IF('Support - Calculation Detail'!A2795="","",LEFT('Support - Calculation Detail'!A2795,7)&amp;"-"&amp;RIGHT('Support - Calculation Detail'!A2795,2))</f>
        <v>7920011-TF</v>
      </c>
      <c r="B2795" t="str">
        <f>IF('Support - Calculation Detail'!C2795="","",'Support - Calculation Detail'!C2795)</f>
        <v>79</v>
      </c>
      <c r="C2795" t="str">
        <f>IF('Support - Calculation Detail'!B2795="","",'Support - Calculation Detail'!B2795)</f>
        <v>N</v>
      </c>
      <c r="D2795">
        <f>IF('Support - Calculation Detail'!D2795="","",'Support - Calculation Detail'!D2795)</f>
        <v>162693</v>
      </c>
      <c r="E2795">
        <f>IF('Support - Calculation Detail'!E2795="","",'Support - Calculation Detail'!E2795)</f>
        <v>0</v>
      </c>
      <c r="G2795">
        <f>IF('Support - Calculation Detail'!F2795="","",'Support - Calculation Detail'!F2795)</f>
        <v>162693</v>
      </c>
      <c r="H2795">
        <f>IF('Support - Calculation Detail'!G2795="","",'Support - Calculation Detail'!G2795)</f>
        <v>1.04</v>
      </c>
      <c r="I2795">
        <f>IF('Support - Calculation Detail'!H2795="","",'Support - Calculation Detail'!H2795)</f>
        <v>169201</v>
      </c>
      <c r="J2795">
        <f>IF('Support - Calculation Detail'!I2795="","",'Support - Calculation Detail'!I2795)</f>
        <v>0</v>
      </c>
      <c r="K2795">
        <f>IF('Support - Calculation Detail'!K2795="","",'Support - Calculation Detail'!K2795)</f>
        <v>169201</v>
      </c>
      <c r="L2795">
        <f>IF('Support - Calculation Detail'!L2795="","",'Support - Calculation Detail'!L2795)</f>
        <v>0</v>
      </c>
      <c r="M2795">
        <f>IF('Support - Calculation Detail'!M2795="","",'Support - Calculation Detail'!M2795)</f>
        <v>0</v>
      </c>
      <c r="N2795">
        <f>IF('Support - Calculation Detail'!N2795="","",'Support - Calculation Detail'!N2795)</f>
        <v>0</v>
      </c>
      <c r="P2795">
        <f>IF('Support - Calculation Detail'!O2795="","",'Support - Calculation Detail'!O2795)</f>
        <v>169201</v>
      </c>
      <c r="Q2795" t="b">
        <v>1</v>
      </c>
      <c r="R2795" t="str">
        <f t="shared" si="215"/>
        <v>7920011</v>
      </c>
      <c r="S2795" t="str">
        <f t="shared" si="216"/>
        <v>7920011-TF</v>
      </c>
      <c r="T2795" t="str">
        <f t="shared" si="217"/>
        <v>7920011-TF</v>
      </c>
      <c r="U2795" t="str">
        <f t="shared" si="218"/>
        <v>2</v>
      </c>
      <c r="V2795" t="str">
        <f t="shared" si="219"/>
        <v>TF</v>
      </c>
    </row>
    <row r="2796" spans="1:22" x14ac:dyDescent="0.35">
      <c r="A2796" t="str">
        <f>IF('Support - Calculation Detail'!A2796="","",LEFT('Support - Calculation Detail'!A2796,7)&amp;"-"&amp;RIGHT('Support - Calculation Detail'!A2796,2))</f>
        <v>7920011-UT</v>
      </c>
      <c r="B2796" t="str">
        <f>IF('Support - Calculation Detail'!C2796="","",'Support - Calculation Detail'!C2796)</f>
        <v>79</v>
      </c>
      <c r="C2796" t="str">
        <f>IF('Support - Calculation Detail'!B2796="","",'Support - Calculation Detail'!B2796)</f>
        <v>N</v>
      </c>
      <c r="D2796">
        <f>IF('Support - Calculation Detail'!D2796="","",'Support - Calculation Detail'!D2796)</f>
        <v>121790</v>
      </c>
      <c r="E2796">
        <f>IF('Support - Calculation Detail'!E2796="","",'Support - Calculation Detail'!E2796)</f>
        <v>0</v>
      </c>
      <c r="G2796">
        <f>IF('Support - Calculation Detail'!F2796="","",'Support - Calculation Detail'!F2796)</f>
        <v>121790</v>
      </c>
      <c r="H2796">
        <f>IF('Support - Calculation Detail'!G2796="","",'Support - Calculation Detail'!G2796)</f>
        <v>1.04</v>
      </c>
      <c r="I2796">
        <f>IF('Support - Calculation Detail'!H2796="","",'Support - Calculation Detail'!H2796)</f>
        <v>126662</v>
      </c>
      <c r="J2796">
        <f>IF('Support - Calculation Detail'!I2796="","",'Support - Calculation Detail'!I2796)</f>
        <v>0</v>
      </c>
      <c r="K2796">
        <f>IF('Support - Calculation Detail'!K2796="","",'Support - Calculation Detail'!K2796)</f>
        <v>126662</v>
      </c>
      <c r="L2796">
        <f>IF('Support - Calculation Detail'!L2796="","",'Support - Calculation Detail'!L2796)</f>
        <v>0</v>
      </c>
      <c r="M2796">
        <f>IF('Support - Calculation Detail'!M2796="","",'Support - Calculation Detail'!M2796)</f>
        <v>0</v>
      </c>
      <c r="N2796">
        <f>IF('Support - Calculation Detail'!N2796="","",'Support - Calculation Detail'!N2796)</f>
        <v>0</v>
      </c>
      <c r="P2796">
        <f>IF('Support - Calculation Detail'!O2796="","",'Support - Calculation Detail'!O2796)</f>
        <v>126662</v>
      </c>
      <c r="Q2796" t="b">
        <v>1</v>
      </c>
      <c r="R2796" t="str">
        <f t="shared" si="215"/>
        <v>7920011</v>
      </c>
      <c r="S2796" t="str">
        <f t="shared" si="216"/>
        <v>7920011-UT</v>
      </c>
      <c r="T2796" t="str">
        <f t="shared" si="217"/>
        <v>7920011-UT</v>
      </c>
      <c r="U2796" t="str">
        <f t="shared" si="218"/>
        <v>2</v>
      </c>
      <c r="V2796" t="str">
        <f t="shared" si="219"/>
        <v>UT</v>
      </c>
    </row>
    <row r="2797" spans="1:22" x14ac:dyDescent="0.35">
      <c r="A2797" t="str">
        <f>IF('Support - Calculation Detail'!A2797="","",LEFT('Support - Calculation Detail'!A2797,7)&amp;"-"&amp;RIGHT('Support - Calculation Detail'!A2797,2))</f>
        <v>7920012-UT</v>
      </c>
      <c r="B2797" t="str">
        <f>IF('Support - Calculation Detail'!C2797="","",'Support - Calculation Detail'!C2797)</f>
        <v>79</v>
      </c>
      <c r="C2797" t="str">
        <f>IF('Support - Calculation Detail'!B2797="","",'Support - Calculation Detail'!B2797)</f>
        <v>N</v>
      </c>
      <c r="D2797">
        <f>IF('Support - Calculation Detail'!D2797="","",'Support - Calculation Detail'!D2797)</f>
        <v>8704</v>
      </c>
      <c r="E2797">
        <f>IF('Support - Calculation Detail'!E2797="","",'Support - Calculation Detail'!E2797)</f>
        <v>0</v>
      </c>
      <c r="G2797">
        <f>IF('Support - Calculation Detail'!F2797="","",'Support - Calculation Detail'!F2797)</f>
        <v>8704</v>
      </c>
      <c r="H2797">
        <f>IF('Support - Calculation Detail'!G2797="","",'Support - Calculation Detail'!G2797)</f>
        <v>1.04</v>
      </c>
      <c r="I2797">
        <f>IF('Support - Calculation Detail'!H2797="","",'Support - Calculation Detail'!H2797)</f>
        <v>9052</v>
      </c>
      <c r="J2797">
        <f>IF('Support - Calculation Detail'!I2797="","",'Support - Calculation Detail'!I2797)</f>
        <v>0</v>
      </c>
      <c r="K2797">
        <f>IF('Support - Calculation Detail'!K2797="","",'Support - Calculation Detail'!K2797)</f>
        <v>9052</v>
      </c>
      <c r="L2797">
        <f>IF('Support - Calculation Detail'!L2797="","",'Support - Calculation Detail'!L2797)</f>
        <v>0</v>
      </c>
      <c r="M2797">
        <f>IF('Support - Calculation Detail'!M2797="","",'Support - Calculation Detail'!M2797)</f>
        <v>0</v>
      </c>
      <c r="N2797">
        <f>IF('Support - Calculation Detail'!N2797="","",'Support - Calculation Detail'!N2797)</f>
        <v>0</v>
      </c>
      <c r="P2797">
        <f>IF('Support - Calculation Detail'!O2797="","",'Support - Calculation Detail'!O2797)</f>
        <v>9052</v>
      </c>
      <c r="Q2797" t="b">
        <v>1</v>
      </c>
      <c r="R2797" t="str">
        <f t="shared" si="215"/>
        <v>7920012</v>
      </c>
      <c r="S2797" t="str">
        <f t="shared" si="216"/>
        <v>7920012-UT</v>
      </c>
      <c r="T2797" t="str">
        <f t="shared" si="217"/>
        <v>7920012-UT</v>
      </c>
      <c r="U2797" t="str">
        <f t="shared" si="218"/>
        <v>2</v>
      </c>
      <c r="V2797" t="str">
        <f t="shared" si="219"/>
        <v>UT</v>
      </c>
    </row>
    <row r="2798" spans="1:22" x14ac:dyDescent="0.35">
      <c r="A2798" t="str">
        <f>IF('Support - Calculation Detail'!A2798="","",LEFT('Support - Calculation Detail'!A2798,7)&amp;"-"&amp;RIGHT('Support - Calculation Detail'!A2798,2))</f>
        <v>7920012-TF</v>
      </c>
      <c r="B2798" t="str">
        <f>IF('Support - Calculation Detail'!C2798="","",'Support - Calculation Detail'!C2798)</f>
        <v>79</v>
      </c>
      <c r="C2798" t="str">
        <f>IF('Support - Calculation Detail'!B2798="","",'Support - Calculation Detail'!B2798)</f>
        <v>N</v>
      </c>
      <c r="D2798">
        <f>IF('Support - Calculation Detail'!D2798="","",'Support - Calculation Detail'!D2798)</f>
        <v>114805</v>
      </c>
      <c r="E2798">
        <f>IF('Support - Calculation Detail'!E2798="","",'Support - Calculation Detail'!E2798)</f>
        <v>0</v>
      </c>
      <c r="G2798">
        <f>IF('Support - Calculation Detail'!F2798="","",'Support - Calculation Detail'!F2798)</f>
        <v>114805</v>
      </c>
      <c r="H2798">
        <f>IF('Support - Calculation Detail'!G2798="","",'Support - Calculation Detail'!G2798)</f>
        <v>1.04</v>
      </c>
      <c r="I2798">
        <f>IF('Support - Calculation Detail'!H2798="","",'Support - Calculation Detail'!H2798)</f>
        <v>119397</v>
      </c>
      <c r="J2798">
        <f>IF('Support - Calculation Detail'!I2798="","",'Support - Calculation Detail'!I2798)</f>
        <v>0</v>
      </c>
      <c r="K2798">
        <f>IF('Support - Calculation Detail'!K2798="","",'Support - Calculation Detail'!K2798)</f>
        <v>119397</v>
      </c>
      <c r="L2798">
        <f>IF('Support - Calculation Detail'!L2798="","",'Support - Calculation Detail'!L2798)</f>
        <v>0</v>
      </c>
      <c r="M2798">
        <f>IF('Support - Calculation Detail'!M2798="","",'Support - Calculation Detail'!M2798)</f>
        <v>0</v>
      </c>
      <c r="N2798">
        <f>IF('Support - Calculation Detail'!N2798="","",'Support - Calculation Detail'!N2798)</f>
        <v>0</v>
      </c>
      <c r="P2798">
        <f>IF('Support - Calculation Detail'!O2798="","",'Support - Calculation Detail'!O2798)</f>
        <v>119397</v>
      </c>
      <c r="Q2798" t="b">
        <v>1</v>
      </c>
      <c r="R2798" t="str">
        <f t="shared" si="215"/>
        <v>7920012</v>
      </c>
      <c r="S2798" t="str">
        <f t="shared" si="216"/>
        <v>7920012-TF</v>
      </c>
      <c r="T2798" t="str">
        <f t="shared" si="217"/>
        <v>7920012-TF</v>
      </c>
      <c r="U2798" t="str">
        <f t="shared" si="218"/>
        <v>2</v>
      </c>
      <c r="V2798" t="str">
        <f t="shared" si="219"/>
        <v>TF</v>
      </c>
    </row>
    <row r="2799" spans="1:22" x14ac:dyDescent="0.35">
      <c r="A2799" t="str">
        <f>IF('Support - Calculation Detail'!A2799="","",LEFT('Support - Calculation Detail'!A2799,7)&amp;"-"&amp;RIGHT('Support - Calculation Detail'!A2799,2))</f>
        <v>7920013-TF</v>
      </c>
      <c r="B2799" t="str">
        <f>IF('Support - Calculation Detail'!C2799="","",'Support - Calculation Detail'!C2799)</f>
        <v>79</v>
      </c>
      <c r="C2799" t="str">
        <f>IF('Support - Calculation Detail'!B2799="","",'Support - Calculation Detail'!B2799)</f>
        <v>N</v>
      </c>
      <c r="D2799">
        <f>IF('Support - Calculation Detail'!D2799="","",'Support - Calculation Detail'!D2799)</f>
        <v>1296757</v>
      </c>
      <c r="E2799">
        <f>IF('Support - Calculation Detail'!E2799="","",'Support - Calculation Detail'!E2799)</f>
        <v>0</v>
      </c>
      <c r="G2799">
        <f>IF('Support - Calculation Detail'!F2799="","",'Support - Calculation Detail'!F2799)</f>
        <v>1296757</v>
      </c>
      <c r="H2799">
        <f>IF('Support - Calculation Detail'!G2799="","",'Support - Calculation Detail'!G2799)</f>
        <v>1.04</v>
      </c>
      <c r="I2799">
        <f>IF('Support - Calculation Detail'!H2799="","",'Support - Calculation Detail'!H2799)</f>
        <v>1348627</v>
      </c>
      <c r="J2799">
        <f>IF('Support - Calculation Detail'!I2799="","",'Support - Calculation Detail'!I2799)</f>
        <v>0</v>
      </c>
      <c r="K2799">
        <f>IF('Support - Calculation Detail'!K2799="","",'Support - Calculation Detail'!K2799)</f>
        <v>1348627</v>
      </c>
      <c r="L2799">
        <f>IF('Support - Calculation Detail'!L2799="","",'Support - Calculation Detail'!L2799)</f>
        <v>0</v>
      </c>
      <c r="M2799">
        <f>IF('Support - Calculation Detail'!M2799="","",'Support - Calculation Detail'!M2799)</f>
        <v>0</v>
      </c>
      <c r="N2799">
        <f>IF('Support - Calculation Detail'!N2799="","",'Support - Calculation Detail'!N2799)</f>
        <v>0</v>
      </c>
      <c r="P2799">
        <f>IF('Support - Calculation Detail'!O2799="","",'Support - Calculation Detail'!O2799)</f>
        <v>1348627</v>
      </c>
      <c r="Q2799" t="b">
        <v>1</v>
      </c>
      <c r="R2799" t="str">
        <f t="shared" si="215"/>
        <v>7920013</v>
      </c>
      <c r="S2799" t="str">
        <f t="shared" si="216"/>
        <v>7920013-TF</v>
      </c>
      <c r="T2799" t="str">
        <f t="shared" si="217"/>
        <v>7920013-TF</v>
      </c>
      <c r="U2799" t="str">
        <f t="shared" si="218"/>
        <v>2</v>
      </c>
      <c r="V2799" t="str">
        <f t="shared" si="219"/>
        <v>TF</v>
      </c>
    </row>
    <row r="2800" spans="1:22" x14ac:dyDescent="0.35">
      <c r="A2800" t="str">
        <f>IF('Support - Calculation Detail'!A2800="","",LEFT('Support - Calculation Detail'!A2800,7)&amp;"-"&amp;RIGHT('Support - Calculation Detail'!A2800,2))</f>
        <v>7920013-UT</v>
      </c>
      <c r="B2800" t="str">
        <f>IF('Support - Calculation Detail'!C2800="","",'Support - Calculation Detail'!C2800)</f>
        <v>79</v>
      </c>
      <c r="C2800" t="str">
        <f>IF('Support - Calculation Detail'!B2800="","",'Support - Calculation Detail'!B2800)</f>
        <v>N</v>
      </c>
      <c r="D2800">
        <f>IF('Support - Calculation Detail'!D2800="","",'Support - Calculation Detail'!D2800)</f>
        <v>269755</v>
      </c>
      <c r="E2800">
        <f>IF('Support - Calculation Detail'!E2800="","",'Support - Calculation Detail'!E2800)</f>
        <v>0</v>
      </c>
      <c r="G2800">
        <f>IF('Support - Calculation Detail'!F2800="","",'Support - Calculation Detail'!F2800)</f>
        <v>269755</v>
      </c>
      <c r="H2800">
        <f>IF('Support - Calculation Detail'!G2800="","",'Support - Calculation Detail'!G2800)</f>
        <v>1.04</v>
      </c>
      <c r="I2800">
        <f>IF('Support - Calculation Detail'!H2800="","",'Support - Calculation Detail'!H2800)</f>
        <v>280545</v>
      </c>
      <c r="J2800">
        <f>IF('Support - Calculation Detail'!I2800="","",'Support - Calculation Detail'!I2800)</f>
        <v>0</v>
      </c>
      <c r="K2800">
        <f>IF('Support - Calculation Detail'!K2800="","",'Support - Calculation Detail'!K2800)</f>
        <v>280545</v>
      </c>
      <c r="L2800">
        <f>IF('Support - Calculation Detail'!L2800="","",'Support - Calculation Detail'!L2800)</f>
        <v>0</v>
      </c>
      <c r="M2800">
        <f>IF('Support - Calculation Detail'!M2800="","",'Support - Calculation Detail'!M2800)</f>
        <v>0</v>
      </c>
      <c r="N2800">
        <f>IF('Support - Calculation Detail'!N2800="","",'Support - Calculation Detail'!N2800)</f>
        <v>0</v>
      </c>
      <c r="P2800">
        <f>IF('Support - Calculation Detail'!O2800="","",'Support - Calculation Detail'!O2800)</f>
        <v>280545</v>
      </c>
      <c r="Q2800" t="b">
        <v>1</v>
      </c>
      <c r="R2800" t="str">
        <f t="shared" si="215"/>
        <v>7920013</v>
      </c>
      <c r="S2800" t="str">
        <f t="shared" si="216"/>
        <v>7920013-UT</v>
      </c>
      <c r="T2800" t="str">
        <f t="shared" si="217"/>
        <v>7920013-UT</v>
      </c>
      <c r="U2800" t="str">
        <f t="shared" si="218"/>
        <v>2</v>
      </c>
      <c r="V2800" t="str">
        <f t="shared" si="219"/>
        <v>UT</v>
      </c>
    </row>
    <row r="2801" spans="1:22" x14ac:dyDescent="0.35">
      <c r="A2801" t="str">
        <f>IF('Support - Calculation Detail'!A2801="","",LEFT('Support - Calculation Detail'!A2801,7)&amp;"-"&amp;RIGHT('Support - Calculation Detail'!A2801,2))</f>
        <v>7930109-UT</v>
      </c>
      <c r="B2801" t="str">
        <f>IF('Support - Calculation Detail'!C2801="","",'Support - Calculation Detail'!C2801)</f>
        <v>79</v>
      </c>
      <c r="C2801" t="str">
        <f>IF('Support - Calculation Detail'!B2801="","",'Support - Calculation Detail'!B2801)</f>
        <v>N</v>
      </c>
      <c r="D2801">
        <f>IF('Support - Calculation Detail'!D2801="","",'Support - Calculation Detail'!D2801)</f>
        <v>43599055</v>
      </c>
      <c r="E2801">
        <f>IF('Support - Calculation Detail'!E2801="","",'Support - Calculation Detail'!E2801)</f>
        <v>0</v>
      </c>
      <c r="G2801">
        <f>IF('Support - Calculation Detail'!F2801="","",'Support - Calculation Detail'!F2801)</f>
        <v>43599055</v>
      </c>
      <c r="H2801">
        <f>IF('Support - Calculation Detail'!G2801="","",'Support - Calculation Detail'!G2801)</f>
        <v>1.04</v>
      </c>
      <c r="I2801">
        <f>IF('Support - Calculation Detail'!H2801="","",'Support - Calculation Detail'!H2801)</f>
        <v>45343017</v>
      </c>
      <c r="J2801">
        <f>IF('Support - Calculation Detail'!I2801="","",'Support - Calculation Detail'!I2801)</f>
        <v>0</v>
      </c>
      <c r="K2801">
        <f>IF('Support - Calculation Detail'!K2801="","",'Support - Calculation Detail'!K2801)</f>
        <v>45343017</v>
      </c>
      <c r="L2801">
        <f>IF('Support - Calculation Detail'!L2801="","",'Support - Calculation Detail'!L2801)</f>
        <v>2316861</v>
      </c>
      <c r="M2801">
        <f>IF('Support - Calculation Detail'!M2801="","",'Support - Calculation Detail'!M2801)</f>
        <v>0</v>
      </c>
      <c r="N2801">
        <f>IF('Support - Calculation Detail'!N2801="","",'Support - Calculation Detail'!N2801)</f>
        <v>0</v>
      </c>
      <c r="P2801">
        <f>IF('Support - Calculation Detail'!O2801="","",'Support - Calculation Detail'!O2801)</f>
        <v>47659878</v>
      </c>
      <c r="Q2801" t="b">
        <v>1</v>
      </c>
      <c r="R2801" t="str">
        <f t="shared" si="215"/>
        <v>7930109</v>
      </c>
      <c r="S2801" t="str">
        <f t="shared" si="216"/>
        <v>7930109-UT</v>
      </c>
      <c r="T2801" t="str">
        <f t="shared" si="217"/>
        <v>7930109-UT</v>
      </c>
      <c r="U2801" t="str">
        <f t="shared" si="218"/>
        <v>3</v>
      </c>
      <c r="V2801" t="str">
        <f t="shared" si="219"/>
        <v>UT</v>
      </c>
    </row>
    <row r="2802" spans="1:22" x14ac:dyDescent="0.35">
      <c r="A2802" t="str">
        <f>IF('Support - Calculation Detail'!A2802="","",LEFT('Support - Calculation Detail'!A2802,7)&amp;"-"&amp;RIGHT('Support - Calculation Detail'!A2802,2))</f>
        <v>7950221-UT</v>
      </c>
      <c r="B2802" t="str">
        <f>IF('Support - Calculation Detail'!C2802="","",'Support - Calculation Detail'!C2802)</f>
        <v>79</v>
      </c>
      <c r="C2802" t="str">
        <f>IF('Support - Calculation Detail'!B2802="","",'Support - Calculation Detail'!B2802)</f>
        <v>N</v>
      </c>
      <c r="D2802">
        <f>IF('Support - Calculation Detail'!D2802="","",'Support - Calculation Detail'!D2802)</f>
        <v>1004790</v>
      </c>
      <c r="E2802">
        <f>IF('Support - Calculation Detail'!E2802="","",'Support - Calculation Detail'!E2802)</f>
        <v>0</v>
      </c>
      <c r="G2802">
        <f>IF('Support - Calculation Detail'!F2802="","",'Support - Calculation Detail'!F2802)</f>
        <v>1004790</v>
      </c>
      <c r="H2802">
        <f>IF('Support - Calculation Detail'!G2802="","",'Support - Calculation Detail'!G2802)</f>
        <v>1.04</v>
      </c>
      <c r="I2802">
        <f>IF('Support - Calculation Detail'!H2802="","",'Support - Calculation Detail'!H2802)</f>
        <v>1044982</v>
      </c>
      <c r="J2802">
        <f>IF('Support - Calculation Detail'!I2802="","",'Support - Calculation Detail'!I2802)</f>
        <v>0</v>
      </c>
      <c r="K2802">
        <f>IF('Support - Calculation Detail'!K2802="","",'Support - Calculation Detail'!K2802)</f>
        <v>1044982</v>
      </c>
      <c r="L2802">
        <f>IF('Support - Calculation Detail'!L2802="","",'Support - Calculation Detail'!L2802)</f>
        <v>0</v>
      </c>
      <c r="M2802">
        <f>IF('Support - Calculation Detail'!M2802="","",'Support - Calculation Detail'!M2802)</f>
        <v>0</v>
      </c>
      <c r="N2802">
        <f>IF('Support - Calculation Detail'!N2802="","",'Support - Calculation Detail'!N2802)</f>
        <v>0</v>
      </c>
      <c r="P2802">
        <f>IF('Support - Calculation Detail'!O2802="","",'Support - Calculation Detail'!O2802)</f>
        <v>1044982</v>
      </c>
      <c r="Q2802" t="b">
        <v>1</v>
      </c>
      <c r="R2802" t="str">
        <f t="shared" si="215"/>
        <v>7950221</v>
      </c>
      <c r="S2802" t="str">
        <f t="shared" si="216"/>
        <v>7950221-UT</v>
      </c>
      <c r="T2802" t="str">
        <f t="shared" si="217"/>
        <v>7950221-UT</v>
      </c>
      <c r="U2802" t="str">
        <f t="shared" si="218"/>
        <v>5</v>
      </c>
      <c r="V2802" t="str">
        <f t="shared" si="219"/>
        <v>UT</v>
      </c>
    </row>
    <row r="2803" spans="1:22" x14ac:dyDescent="0.35">
      <c r="A2803" t="str">
        <f>IF('Support - Calculation Detail'!A2803="","",LEFT('Support - Calculation Detail'!A2803,7)&amp;"-"&amp;RIGHT('Support - Calculation Detail'!A2803,2))</f>
        <v>7950280-UT</v>
      </c>
      <c r="B2803" t="str">
        <f>IF('Support - Calculation Detail'!C2803="","",'Support - Calculation Detail'!C2803)</f>
        <v>79</v>
      </c>
      <c r="C2803" t="str">
        <f>IF('Support - Calculation Detail'!B2803="","",'Support - Calculation Detail'!B2803)</f>
        <v>N</v>
      </c>
      <c r="D2803">
        <f>IF('Support - Calculation Detail'!D2803="","",'Support - Calculation Detail'!D2803)</f>
        <v>5443447</v>
      </c>
      <c r="E2803">
        <f>IF('Support - Calculation Detail'!E2803="","",'Support - Calculation Detail'!E2803)</f>
        <v>0</v>
      </c>
      <c r="G2803">
        <f>IF('Support - Calculation Detail'!F2803="","",'Support - Calculation Detail'!F2803)</f>
        <v>5443447</v>
      </c>
      <c r="H2803">
        <f>IF('Support - Calculation Detail'!G2803="","",'Support - Calculation Detail'!G2803)</f>
        <v>1.04</v>
      </c>
      <c r="I2803">
        <f>IF('Support - Calculation Detail'!H2803="","",'Support - Calculation Detail'!H2803)</f>
        <v>5661185</v>
      </c>
      <c r="J2803">
        <f>IF('Support - Calculation Detail'!I2803="","",'Support - Calculation Detail'!I2803)</f>
        <v>0</v>
      </c>
      <c r="K2803">
        <f>IF('Support - Calculation Detail'!K2803="","",'Support - Calculation Detail'!K2803)</f>
        <v>5661185</v>
      </c>
      <c r="L2803">
        <f>IF('Support - Calculation Detail'!L2803="","",'Support - Calculation Detail'!L2803)</f>
        <v>0</v>
      </c>
      <c r="M2803">
        <f>IF('Support - Calculation Detail'!M2803="","",'Support - Calculation Detail'!M2803)</f>
        <v>0</v>
      </c>
      <c r="N2803">
        <f>IF('Support - Calculation Detail'!N2803="","",'Support - Calculation Detail'!N2803)</f>
        <v>0</v>
      </c>
      <c r="P2803">
        <f>IF('Support - Calculation Detail'!O2803="","",'Support - Calculation Detail'!O2803)</f>
        <v>5661185</v>
      </c>
      <c r="Q2803" t="b">
        <v>1</v>
      </c>
      <c r="R2803" t="str">
        <f t="shared" si="215"/>
        <v>7950280</v>
      </c>
      <c r="S2803" t="str">
        <f t="shared" si="216"/>
        <v>7950280-UT</v>
      </c>
      <c r="T2803" t="str">
        <f t="shared" si="217"/>
        <v>7950280-UT</v>
      </c>
      <c r="U2803" t="str">
        <f t="shared" si="218"/>
        <v>5</v>
      </c>
      <c r="V2803" t="str">
        <f t="shared" si="219"/>
        <v>UT</v>
      </c>
    </row>
    <row r="2804" spans="1:22" x14ac:dyDescent="0.35">
      <c r="A2804" t="str">
        <f>IF('Support - Calculation Detail'!A2804="","",LEFT('Support - Calculation Detail'!A2804,7)&amp;"-"&amp;RIGHT('Support - Calculation Detail'!A2804,2))</f>
        <v>7930302-UT</v>
      </c>
      <c r="B2804" t="str">
        <f>IF('Support - Calculation Detail'!C2804="","",'Support - Calculation Detail'!C2804)</f>
        <v>79</v>
      </c>
      <c r="C2804" t="str">
        <f>IF('Support - Calculation Detail'!B2804="","",'Support - Calculation Detail'!B2804)</f>
        <v>N</v>
      </c>
      <c r="D2804">
        <f>IF('Support - Calculation Detail'!D2804="","",'Support - Calculation Detail'!D2804)</f>
        <v>13048019</v>
      </c>
      <c r="E2804">
        <f>IF('Support - Calculation Detail'!E2804="","",'Support - Calculation Detail'!E2804)</f>
        <v>0</v>
      </c>
      <c r="G2804">
        <f>IF('Support - Calculation Detail'!F2804="","",'Support - Calculation Detail'!F2804)</f>
        <v>13048019</v>
      </c>
      <c r="H2804">
        <f>IF('Support - Calculation Detail'!G2804="","",'Support - Calculation Detail'!G2804)</f>
        <v>1.04</v>
      </c>
      <c r="I2804">
        <f>IF('Support - Calculation Detail'!H2804="","",'Support - Calculation Detail'!H2804)</f>
        <v>13569940</v>
      </c>
      <c r="J2804">
        <f>IF('Support - Calculation Detail'!I2804="","",'Support - Calculation Detail'!I2804)</f>
        <v>0</v>
      </c>
      <c r="K2804">
        <f>IF('Support - Calculation Detail'!K2804="","",'Support - Calculation Detail'!K2804)</f>
        <v>13569940</v>
      </c>
      <c r="L2804">
        <f>IF('Support - Calculation Detail'!L2804="","",'Support - Calculation Detail'!L2804)</f>
        <v>821612</v>
      </c>
      <c r="M2804">
        <f>IF('Support - Calculation Detail'!M2804="","",'Support - Calculation Detail'!M2804)</f>
        <v>0</v>
      </c>
      <c r="N2804">
        <f>IF('Support - Calculation Detail'!N2804="","",'Support - Calculation Detail'!N2804)</f>
        <v>0</v>
      </c>
      <c r="P2804">
        <f>IF('Support - Calculation Detail'!O2804="","",'Support - Calculation Detail'!O2804)</f>
        <v>14391552</v>
      </c>
      <c r="Q2804" t="b">
        <v>1</v>
      </c>
      <c r="R2804" t="str">
        <f t="shared" si="215"/>
        <v>7930302</v>
      </c>
      <c r="S2804" t="str">
        <f t="shared" si="216"/>
        <v>7930302-UT</v>
      </c>
      <c r="T2804" t="str">
        <f t="shared" si="217"/>
        <v>7930302-UT</v>
      </c>
      <c r="U2804" t="str">
        <f t="shared" si="218"/>
        <v>3</v>
      </c>
      <c r="V2804" t="str">
        <f t="shared" si="219"/>
        <v>UT</v>
      </c>
    </row>
    <row r="2805" spans="1:22" x14ac:dyDescent="0.35">
      <c r="A2805" t="str">
        <f>IF('Support - Calculation Detail'!A2805="","",LEFT('Support - Calculation Detail'!A2805,7)&amp;"-"&amp;RIGHT('Support - Calculation Detail'!A2805,2))</f>
        <v>7960330-UT</v>
      </c>
      <c r="B2805" t="str">
        <f>IF('Support - Calculation Detail'!C2805="","",'Support - Calculation Detail'!C2805)</f>
        <v>79</v>
      </c>
      <c r="C2805" t="str">
        <f>IF('Support - Calculation Detail'!B2805="","",'Support - Calculation Detail'!B2805)</f>
        <v>N</v>
      </c>
      <c r="D2805">
        <f>IF('Support - Calculation Detail'!D2805="","",'Support - Calculation Detail'!D2805)</f>
        <v>310172</v>
      </c>
      <c r="E2805">
        <f>IF('Support - Calculation Detail'!E2805="","",'Support - Calculation Detail'!E2805)</f>
        <v>0</v>
      </c>
      <c r="G2805">
        <f>IF('Support - Calculation Detail'!F2805="","",'Support - Calculation Detail'!F2805)</f>
        <v>310172</v>
      </c>
      <c r="H2805">
        <f>IF('Support - Calculation Detail'!G2805="","",'Support - Calculation Detail'!G2805)</f>
        <v>1.04</v>
      </c>
      <c r="I2805">
        <f>IF('Support - Calculation Detail'!H2805="","",'Support - Calculation Detail'!H2805)</f>
        <v>322579</v>
      </c>
      <c r="J2805">
        <f>IF('Support - Calculation Detail'!I2805="","",'Support - Calculation Detail'!I2805)</f>
        <v>0</v>
      </c>
      <c r="K2805">
        <f>IF('Support - Calculation Detail'!K2805="","",'Support - Calculation Detail'!K2805)</f>
        <v>322579</v>
      </c>
      <c r="L2805">
        <f>IF('Support - Calculation Detail'!L2805="","",'Support - Calculation Detail'!L2805)</f>
        <v>0</v>
      </c>
      <c r="M2805">
        <f>IF('Support - Calculation Detail'!M2805="","",'Support - Calculation Detail'!M2805)</f>
        <v>0</v>
      </c>
      <c r="N2805">
        <f>IF('Support - Calculation Detail'!N2805="","",'Support - Calculation Detail'!N2805)</f>
        <v>0</v>
      </c>
      <c r="P2805">
        <f>IF('Support - Calculation Detail'!O2805="","",'Support - Calculation Detail'!O2805)</f>
        <v>322579</v>
      </c>
      <c r="Q2805" t="b">
        <v>1</v>
      </c>
      <c r="R2805" t="str">
        <f t="shared" si="215"/>
        <v>7960330</v>
      </c>
      <c r="S2805" t="str">
        <f t="shared" si="216"/>
        <v>7960330-UT</v>
      </c>
      <c r="T2805" t="str">
        <f t="shared" si="217"/>
        <v>7960330-UT</v>
      </c>
      <c r="U2805" t="str">
        <f t="shared" si="218"/>
        <v>6</v>
      </c>
      <c r="V2805" t="str">
        <f t="shared" si="219"/>
        <v>UT</v>
      </c>
    </row>
    <row r="2806" spans="1:22" x14ac:dyDescent="0.35">
      <c r="A2806" t="str">
        <f>IF('Support - Calculation Detail'!A2806="","",LEFT('Support - Calculation Detail'!A2806,7)&amp;"-"&amp;RIGHT('Support - Calculation Detail'!A2806,2))</f>
        <v>7960868-UT</v>
      </c>
      <c r="B2806" t="str">
        <f>IF('Support - Calculation Detail'!C2806="","",'Support - Calculation Detail'!C2806)</f>
        <v>79</v>
      </c>
      <c r="C2806" t="str">
        <f>IF('Support - Calculation Detail'!B2806="","",'Support - Calculation Detail'!B2806)</f>
        <v>N</v>
      </c>
      <c r="D2806">
        <f>IF('Support - Calculation Detail'!D2806="","",'Support - Calculation Detail'!D2806)</f>
        <v>3520420</v>
      </c>
      <c r="E2806">
        <f>IF('Support - Calculation Detail'!E2806="","",'Support - Calculation Detail'!E2806)</f>
        <v>0</v>
      </c>
      <c r="G2806">
        <f>IF('Support - Calculation Detail'!F2806="","",'Support - Calculation Detail'!F2806)</f>
        <v>3520420</v>
      </c>
      <c r="H2806">
        <f>IF('Support - Calculation Detail'!G2806="","",'Support - Calculation Detail'!G2806)</f>
        <v>1.04</v>
      </c>
      <c r="I2806">
        <f>IF('Support - Calculation Detail'!H2806="","",'Support - Calculation Detail'!H2806)</f>
        <v>3661237</v>
      </c>
      <c r="J2806">
        <f>IF('Support - Calculation Detail'!I2806="","",'Support - Calculation Detail'!I2806)</f>
        <v>0</v>
      </c>
      <c r="K2806">
        <f>IF('Support - Calculation Detail'!K2806="","",'Support - Calculation Detail'!K2806)</f>
        <v>3661237</v>
      </c>
      <c r="L2806">
        <f>IF('Support - Calculation Detail'!L2806="","",'Support - Calculation Detail'!L2806)</f>
        <v>0</v>
      </c>
      <c r="M2806">
        <f>IF('Support - Calculation Detail'!M2806="","",'Support - Calculation Detail'!M2806)</f>
        <v>0</v>
      </c>
      <c r="N2806">
        <f>IF('Support - Calculation Detail'!N2806="","",'Support - Calculation Detail'!N2806)</f>
        <v>0</v>
      </c>
      <c r="P2806">
        <f>IF('Support - Calculation Detail'!O2806="","",'Support - Calculation Detail'!O2806)</f>
        <v>3661237</v>
      </c>
      <c r="Q2806" t="b">
        <v>1</v>
      </c>
      <c r="R2806" t="str">
        <f t="shared" si="215"/>
        <v>7960868</v>
      </c>
      <c r="S2806" t="str">
        <f t="shared" si="216"/>
        <v>7960868-UT</v>
      </c>
      <c r="T2806" t="str">
        <f t="shared" si="217"/>
        <v>7960868-UT</v>
      </c>
      <c r="U2806" t="str">
        <f t="shared" si="218"/>
        <v>6</v>
      </c>
      <c r="V2806" t="str">
        <f t="shared" si="219"/>
        <v>UT</v>
      </c>
    </row>
    <row r="2807" spans="1:22" x14ac:dyDescent="0.35">
      <c r="A2807" t="str">
        <f>IF('Support - Calculation Detail'!A2807="","",LEFT('Support - Calculation Detail'!A2807,7)&amp;"-"&amp;RIGHT('Support - Calculation Detail'!A2807,2))</f>
        <v>7930890-UT</v>
      </c>
      <c r="B2807" t="str">
        <f>IF('Support - Calculation Detail'!C2807="","",'Support - Calculation Detail'!C2807)</f>
        <v>79</v>
      </c>
      <c r="C2807" t="str">
        <f>IF('Support - Calculation Detail'!B2807="","",'Support - Calculation Detail'!B2807)</f>
        <v>N</v>
      </c>
      <c r="D2807">
        <f>IF('Support - Calculation Detail'!D2807="","",'Support - Calculation Detail'!D2807)</f>
        <v>499986</v>
      </c>
      <c r="E2807">
        <f>IF('Support - Calculation Detail'!E2807="","",'Support - Calculation Detail'!E2807)</f>
        <v>0</v>
      </c>
      <c r="G2807">
        <f>IF('Support - Calculation Detail'!F2807="","",'Support - Calculation Detail'!F2807)</f>
        <v>499986</v>
      </c>
      <c r="H2807">
        <f>IF('Support - Calculation Detail'!G2807="","",'Support - Calculation Detail'!G2807)</f>
        <v>1.04</v>
      </c>
      <c r="I2807">
        <f>IF('Support - Calculation Detail'!H2807="","",'Support - Calculation Detail'!H2807)</f>
        <v>519985</v>
      </c>
      <c r="J2807">
        <f>IF('Support - Calculation Detail'!I2807="","",'Support - Calculation Detail'!I2807)</f>
        <v>0</v>
      </c>
      <c r="K2807">
        <f>IF('Support - Calculation Detail'!K2807="","",'Support - Calculation Detail'!K2807)</f>
        <v>519985</v>
      </c>
      <c r="L2807">
        <f>IF('Support - Calculation Detail'!L2807="","",'Support - Calculation Detail'!L2807)</f>
        <v>45950</v>
      </c>
      <c r="M2807">
        <f>IF('Support - Calculation Detail'!M2807="","",'Support - Calculation Detail'!M2807)</f>
        <v>0</v>
      </c>
      <c r="N2807">
        <f>IF('Support - Calculation Detail'!N2807="","",'Support - Calculation Detail'!N2807)</f>
        <v>0</v>
      </c>
      <c r="P2807">
        <f>IF('Support - Calculation Detail'!O2807="","",'Support - Calculation Detail'!O2807)</f>
        <v>565935</v>
      </c>
      <c r="Q2807" t="b">
        <v>1</v>
      </c>
      <c r="R2807" t="str">
        <f t="shared" si="215"/>
        <v>7930890</v>
      </c>
      <c r="S2807" t="str">
        <f t="shared" si="216"/>
        <v>7930890-UT</v>
      </c>
      <c r="T2807" t="str">
        <f t="shared" si="217"/>
        <v>7930890-UT</v>
      </c>
      <c r="U2807" t="str">
        <f t="shared" si="218"/>
        <v>3</v>
      </c>
      <c r="V2807" t="str">
        <f t="shared" si="219"/>
        <v>UT</v>
      </c>
    </row>
    <row r="2808" spans="1:22" x14ac:dyDescent="0.35">
      <c r="A2808" t="str">
        <f>IF('Support - Calculation Detail'!A2808="","",LEFT('Support - Calculation Detail'!A2808,7)&amp;"-"&amp;RIGHT('Support - Calculation Detail'!A2808,2))</f>
        <v>7930891-UT</v>
      </c>
      <c r="B2808" t="str">
        <f>IF('Support - Calculation Detail'!C2808="","",'Support - Calculation Detail'!C2808)</f>
        <v>79</v>
      </c>
      <c r="C2808" t="str">
        <f>IF('Support - Calculation Detail'!B2808="","",'Support - Calculation Detail'!B2808)</f>
        <v>N</v>
      </c>
      <c r="D2808">
        <f>IF('Support - Calculation Detail'!D2808="","",'Support - Calculation Detail'!D2808)</f>
        <v>109272</v>
      </c>
      <c r="E2808">
        <f>IF('Support - Calculation Detail'!E2808="","",'Support - Calculation Detail'!E2808)</f>
        <v>0</v>
      </c>
      <c r="G2808">
        <f>IF('Support - Calculation Detail'!F2808="","",'Support - Calculation Detail'!F2808)</f>
        <v>109272</v>
      </c>
      <c r="H2808">
        <f>IF('Support - Calculation Detail'!G2808="","",'Support - Calculation Detail'!G2808)</f>
        <v>1.04</v>
      </c>
      <c r="I2808">
        <f>IF('Support - Calculation Detail'!H2808="","",'Support - Calculation Detail'!H2808)</f>
        <v>113643</v>
      </c>
      <c r="J2808">
        <f>IF('Support - Calculation Detail'!I2808="","",'Support - Calculation Detail'!I2808)</f>
        <v>0</v>
      </c>
      <c r="K2808">
        <f>IF('Support - Calculation Detail'!K2808="","",'Support - Calculation Detail'!K2808)</f>
        <v>113643</v>
      </c>
      <c r="L2808">
        <f>IF('Support - Calculation Detail'!L2808="","",'Support - Calculation Detail'!L2808)</f>
        <v>1498</v>
      </c>
      <c r="M2808">
        <f>IF('Support - Calculation Detail'!M2808="","",'Support - Calculation Detail'!M2808)</f>
        <v>0</v>
      </c>
      <c r="N2808">
        <f>IF('Support - Calculation Detail'!N2808="","",'Support - Calculation Detail'!N2808)</f>
        <v>0</v>
      </c>
      <c r="P2808">
        <f>IF('Support - Calculation Detail'!O2808="","",'Support - Calculation Detail'!O2808)</f>
        <v>115141</v>
      </c>
      <c r="Q2808" t="b">
        <v>1</v>
      </c>
      <c r="R2808" t="str">
        <f t="shared" si="215"/>
        <v>7930891</v>
      </c>
      <c r="S2808" t="str">
        <f t="shared" si="216"/>
        <v>7930891-UT</v>
      </c>
      <c r="T2808" t="str">
        <f t="shared" si="217"/>
        <v>7930891-UT</v>
      </c>
      <c r="U2808" t="str">
        <f t="shared" si="218"/>
        <v>3</v>
      </c>
      <c r="V2808" t="str">
        <f t="shared" si="219"/>
        <v>UT</v>
      </c>
    </row>
    <row r="2809" spans="1:22" x14ac:dyDescent="0.35">
      <c r="A2809" t="str">
        <f>IF('Support - Calculation Detail'!A2809="","",LEFT('Support - Calculation Detail'!A2809,7)&amp;"-"&amp;RIGHT('Support - Calculation Detail'!A2809,2))</f>
        <v>7930957-UT</v>
      </c>
      <c r="B2809" t="str">
        <f>IF('Support - Calculation Detail'!C2809="","",'Support - Calculation Detail'!C2809)</f>
        <v>79</v>
      </c>
      <c r="C2809" t="str">
        <f>IF('Support - Calculation Detail'!B2809="","",'Support - Calculation Detail'!B2809)</f>
        <v>N</v>
      </c>
      <c r="D2809">
        <f>IF('Support - Calculation Detail'!D2809="","",'Support - Calculation Detail'!D2809)</f>
        <v>299269</v>
      </c>
      <c r="E2809">
        <f>IF('Support - Calculation Detail'!E2809="","",'Support - Calculation Detail'!E2809)</f>
        <v>0</v>
      </c>
      <c r="G2809">
        <f>IF('Support - Calculation Detail'!F2809="","",'Support - Calculation Detail'!F2809)</f>
        <v>299269</v>
      </c>
      <c r="H2809">
        <f>IF('Support - Calculation Detail'!G2809="","",'Support - Calculation Detail'!G2809)</f>
        <v>1.04</v>
      </c>
      <c r="I2809">
        <f>IF('Support - Calculation Detail'!H2809="","",'Support - Calculation Detail'!H2809)</f>
        <v>311240</v>
      </c>
      <c r="J2809">
        <f>IF('Support - Calculation Detail'!I2809="","",'Support - Calculation Detail'!I2809)</f>
        <v>0</v>
      </c>
      <c r="K2809">
        <f>IF('Support - Calculation Detail'!K2809="","",'Support - Calculation Detail'!K2809)</f>
        <v>311240</v>
      </c>
      <c r="L2809">
        <f>IF('Support - Calculation Detail'!L2809="","",'Support - Calculation Detail'!L2809)</f>
        <v>11401</v>
      </c>
      <c r="M2809">
        <f>IF('Support - Calculation Detail'!M2809="","",'Support - Calculation Detail'!M2809)</f>
        <v>0</v>
      </c>
      <c r="N2809">
        <f>IF('Support - Calculation Detail'!N2809="","",'Support - Calculation Detail'!N2809)</f>
        <v>0</v>
      </c>
      <c r="P2809">
        <f>IF('Support - Calculation Detail'!O2809="","",'Support - Calculation Detail'!O2809)</f>
        <v>322641</v>
      </c>
      <c r="Q2809" t="b">
        <v>1</v>
      </c>
      <c r="R2809" t="str">
        <f t="shared" si="215"/>
        <v>7930957</v>
      </c>
      <c r="S2809" t="str">
        <f t="shared" si="216"/>
        <v>7930957-UT</v>
      </c>
      <c r="T2809" t="str">
        <f t="shared" si="217"/>
        <v>7930957-UT</v>
      </c>
      <c r="U2809" t="str">
        <f t="shared" si="218"/>
        <v>3</v>
      </c>
      <c r="V2809" t="str">
        <f t="shared" si="219"/>
        <v>UT</v>
      </c>
    </row>
    <row r="2810" spans="1:22" x14ac:dyDescent="0.35">
      <c r="A2810" t="str">
        <f>IF('Support - Calculation Detail'!A2810="","",LEFT('Support - Calculation Detail'!A2810,7)&amp;"-"&amp;RIGHT('Support - Calculation Detail'!A2810,2))</f>
        <v>7930964-UT</v>
      </c>
      <c r="B2810" t="str">
        <f>IF('Support - Calculation Detail'!C2810="","",'Support - Calculation Detail'!C2810)</f>
        <v>79</v>
      </c>
      <c r="C2810" t="str">
        <f>IF('Support - Calculation Detail'!B2810="","",'Support - Calculation Detail'!B2810)</f>
        <v>N</v>
      </c>
      <c r="D2810">
        <f>IF('Support - Calculation Detail'!D2810="","",'Support - Calculation Detail'!D2810)</f>
        <v>494340</v>
      </c>
      <c r="E2810">
        <f>IF('Support - Calculation Detail'!E2810="","",'Support - Calculation Detail'!E2810)</f>
        <v>0</v>
      </c>
      <c r="G2810">
        <f>IF('Support - Calculation Detail'!F2810="","",'Support - Calculation Detail'!F2810)</f>
        <v>494340</v>
      </c>
      <c r="H2810">
        <f>IF('Support - Calculation Detail'!G2810="","",'Support - Calculation Detail'!G2810)</f>
        <v>1.04</v>
      </c>
      <c r="I2810">
        <f>IF('Support - Calculation Detail'!H2810="","",'Support - Calculation Detail'!H2810)</f>
        <v>514114</v>
      </c>
      <c r="J2810">
        <f>IF('Support - Calculation Detail'!I2810="","",'Support - Calculation Detail'!I2810)</f>
        <v>0</v>
      </c>
      <c r="K2810">
        <f>IF('Support - Calculation Detail'!K2810="","",'Support - Calculation Detail'!K2810)</f>
        <v>514114</v>
      </c>
      <c r="L2810">
        <f>IF('Support - Calculation Detail'!L2810="","",'Support - Calculation Detail'!L2810)</f>
        <v>131017</v>
      </c>
      <c r="M2810">
        <f>IF('Support - Calculation Detail'!M2810="","",'Support - Calculation Detail'!M2810)</f>
        <v>0</v>
      </c>
      <c r="N2810">
        <f>IF('Support - Calculation Detail'!N2810="","",'Support - Calculation Detail'!N2810)</f>
        <v>0</v>
      </c>
      <c r="P2810">
        <f>IF('Support - Calculation Detail'!O2810="","",'Support - Calculation Detail'!O2810)</f>
        <v>645131</v>
      </c>
      <c r="Q2810" t="b">
        <v>1</v>
      </c>
      <c r="R2810" t="str">
        <f t="shared" si="215"/>
        <v>7930964</v>
      </c>
      <c r="S2810" t="str">
        <f t="shared" si="216"/>
        <v>7930964-UT</v>
      </c>
      <c r="T2810" t="str">
        <f t="shared" si="217"/>
        <v>7930964-UT</v>
      </c>
      <c r="U2810" t="str">
        <f t="shared" si="218"/>
        <v>3</v>
      </c>
      <c r="V2810" t="str">
        <f t="shared" si="219"/>
        <v>UT</v>
      </c>
    </row>
    <row r="2811" spans="1:22" x14ac:dyDescent="0.35">
      <c r="A2811" t="str">
        <f>IF('Support - Calculation Detail'!A2811="","",LEFT('Support - Calculation Detail'!A2811,7)&amp;"-"&amp;RIGHT('Support - Calculation Detail'!A2811,2))</f>
        <v>7947855-SO</v>
      </c>
      <c r="B2811" t="str">
        <f>IF('Support - Calculation Detail'!C2811="","",'Support - Calculation Detail'!C2811)</f>
        <v>79</v>
      </c>
      <c r="C2811" t="str">
        <f>IF('Support - Calculation Detail'!B2811="","",'Support - Calculation Detail'!B2811)</f>
        <v>N</v>
      </c>
      <c r="D2811">
        <f>IF('Support - Calculation Detail'!D2811="","",'Support - Calculation Detail'!D2811)</f>
        <v>14715956</v>
      </c>
      <c r="E2811">
        <f>IF('Support - Calculation Detail'!E2811="","",'Support - Calculation Detail'!E2811)</f>
        <v>0</v>
      </c>
      <c r="G2811">
        <f>IF('Support - Calculation Detail'!F2811="","",'Support - Calculation Detail'!F2811)</f>
        <v>14715956</v>
      </c>
      <c r="H2811">
        <f>IF('Support - Calculation Detail'!G2811="","",'Support - Calculation Detail'!G2811)</f>
        <v>1.04</v>
      </c>
      <c r="I2811">
        <f>IF('Support - Calculation Detail'!H2811="","",'Support - Calculation Detail'!H2811)</f>
        <v>15304594</v>
      </c>
      <c r="J2811">
        <f>IF('Support - Calculation Detail'!I2811="","",'Support - Calculation Detail'!I2811)</f>
        <v>0</v>
      </c>
      <c r="K2811">
        <f>IF('Support - Calculation Detail'!K2811="","",'Support - Calculation Detail'!K2811)</f>
        <v>15304594</v>
      </c>
      <c r="L2811">
        <f>IF('Support - Calculation Detail'!L2811="","",'Support - Calculation Detail'!L2811)</f>
        <v>0</v>
      </c>
      <c r="M2811">
        <f>IF('Support - Calculation Detail'!M2811="","",'Support - Calculation Detail'!M2811)</f>
        <v>0</v>
      </c>
      <c r="N2811">
        <f>IF('Support - Calculation Detail'!N2811="","",'Support - Calculation Detail'!N2811)</f>
        <v>0</v>
      </c>
      <c r="P2811">
        <f>IF('Support - Calculation Detail'!O2811="","",'Support - Calculation Detail'!O2811)</f>
        <v>15304594</v>
      </c>
      <c r="Q2811" t="b">
        <v>1</v>
      </c>
      <c r="R2811" t="str">
        <f t="shared" si="215"/>
        <v>7947855</v>
      </c>
      <c r="S2811" t="str">
        <f t="shared" si="216"/>
        <v>7947855-SO</v>
      </c>
      <c r="T2811" t="str">
        <f t="shared" si="217"/>
        <v>7947855-SO</v>
      </c>
      <c r="U2811" t="str">
        <f t="shared" si="218"/>
        <v>4</v>
      </c>
      <c r="V2811" t="str">
        <f t="shared" si="219"/>
        <v>SO</v>
      </c>
    </row>
    <row r="2812" spans="1:22" x14ac:dyDescent="0.35">
      <c r="A2812" t="str">
        <f>IF('Support - Calculation Detail'!A2812="","",LEFT('Support - Calculation Detail'!A2812,7)&amp;"-"&amp;RIGHT('Support - Calculation Detail'!A2812,2))</f>
        <v>7947865-SO</v>
      </c>
      <c r="B2812" t="str">
        <f>IF('Support - Calculation Detail'!C2812="","",'Support - Calculation Detail'!C2812)</f>
        <v>79</v>
      </c>
      <c r="C2812" t="str">
        <f>IF('Support - Calculation Detail'!B2812="","",'Support - Calculation Detail'!B2812)</f>
        <v>N</v>
      </c>
      <c r="D2812">
        <f>IF('Support - Calculation Detail'!D2812="","",'Support - Calculation Detail'!D2812)</f>
        <v>27235855</v>
      </c>
      <c r="E2812">
        <f>IF('Support - Calculation Detail'!E2812="","",'Support - Calculation Detail'!E2812)</f>
        <v>1500000</v>
      </c>
      <c r="G2812">
        <f>IF('Support - Calculation Detail'!F2812="","",'Support - Calculation Detail'!F2812)</f>
        <v>28735855</v>
      </c>
      <c r="H2812">
        <f>IF('Support - Calculation Detail'!G2812="","",'Support - Calculation Detail'!G2812)</f>
        <v>1.04</v>
      </c>
      <c r="I2812">
        <f>IF('Support - Calculation Detail'!H2812="","",'Support - Calculation Detail'!H2812)</f>
        <v>29885289</v>
      </c>
      <c r="J2812">
        <f>IF('Support - Calculation Detail'!I2812="","",'Support - Calculation Detail'!I2812)</f>
        <v>0</v>
      </c>
      <c r="K2812">
        <f>IF('Support - Calculation Detail'!K2812="","",'Support - Calculation Detail'!K2812)</f>
        <v>29885289</v>
      </c>
      <c r="L2812">
        <f>IF('Support - Calculation Detail'!L2812="","",'Support - Calculation Detail'!L2812)</f>
        <v>0</v>
      </c>
      <c r="M2812">
        <f>IF('Support - Calculation Detail'!M2812="","",'Support - Calculation Detail'!M2812)</f>
        <v>0</v>
      </c>
      <c r="N2812">
        <f>IF('Support - Calculation Detail'!N2812="","",'Support - Calculation Detail'!N2812)</f>
        <v>0</v>
      </c>
      <c r="P2812">
        <f>IF('Support - Calculation Detail'!O2812="","",'Support - Calculation Detail'!O2812)</f>
        <v>29885289</v>
      </c>
      <c r="Q2812" t="b">
        <v>1</v>
      </c>
      <c r="R2812" t="str">
        <f t="shared" si="215"/>
        <v>7947865</v>
      </c>
      <c r="S2812" t="str">
        <f t="shared" si="216"/>
        <v>7947865-SO</v>
      </c>
      <c r="T2812" t="str">
        <f t="shared" si="217"/>
        <v>7947865-SO</v>
      </c>
      <c r="U2812" t="str">
        <f t="shared" si="218"/>
        <v>4</v>
      </c>
      <c r="V2812" t="str">
        <f t="shared" si="219"/>
        <v>SO</v>
      </c>
    </row>
    <row r="2813" spans="1:22" x14ac:dyDescent="0.35">
      <c r="A2813" t="str">
        <f>IF('Support - Calculation Detail'!A2813="","",LEFT('Support - Calculation Detail'!A2813,7)&amp;"-"&amp;RIGHT('Support - Calculation Detail'!A2813,2))</f>
        <v>7947875-SO</v>
      </c>
      <c r="B2813" t="str">
        <f>IF('Support - Calculation Detail'!C2813="","",'Support - Calculation Detail'!C2813)</f>
        <v>79</v>
      </c>
      <c r="C2813" t="str">
        <f>IF('Support - Calculation Detail'!B2813="","",'Support - Calculation Detail'!B2813)</f>
        <v>N</v>
      </c>
      <c r="D2813">
        <f>IF('Support - Calculation Detail'!D2813="","",'Support - Calculation Detail'!D2813)</f>
        <v>4397385</v>
      </c>
      <c r="E2813">
        <f>IF('Support - Calculation Detail'!E2813="","",'Support - Calculation Detail'!E2813)</f>
        <v>0</v>
      </c>
      <c r="G2813">
        <f>IF('Support - Calculation Detail'!F2813="","",'Support - Calculation Detail'!F2813)</f>
        <v>4397385</v>
      </c>
      <c r="H2813">
        <f>IF('Support - Calculation Detail'!G2813="","",'Support - Calculation Detail'!G2813)</f>
        <v>1.04</v>
      </c>
      <c r="I2813">
        <f>IF('Support - Calculation Detail'!H2813="","",'Support - Calculation Detail'!H2813)</f>
        <v>4573280</v>
      </c>
      <c r="J2813">
        <f>IF('Support - Calculation Detail'!I2813="","",'Support - Calculation Detail'!I2813)</f>
        <v>0</v>
      </c>
      <c r="K2813">
        <f>IF('Support - Calculation Detail'!K2813="","",'Support - Calculation Detail'!K2813)</f>
        <v>4573280</v>
      </c>
      <c r="L2813">
        <f>IF('Support - Calculation Detail'!L2813="","",'Support - Calculation Detail'!L2813)</f>
        <v>0</v>
      </c>
      <c r="M2813">
        <f>IF('Support - Calculation Detail'!M2813="","",'Support - Calculation Detail'!M2813)</f>
        <v>0</v>
      </c>
      <c r="N2813">
        <f>IF('Support - Calculation Detail'!N2813="","",'Support - Calculation Detail'!N2813)</f>
        <v>0</v>
      </c>
      <c r="P2813">
        <f>IF('Support - Calculation Detail'!O2813="","",'Support - Calculation Detail'!O2813)</f>
        <v>4573280</v>
      </c>
      <c r="Q2813" t="b">
        <v>1</v>
      </c>
      <c r="R2813" t="str">
        <f t="shared" si="215"/>
        <v>7947875</v>
      </c>
      <c r="S2813" t="str">
        <f t="shared" si="216"/>
        <v>7947875-SO</v>
      </c>
      <c r="T2813" t="str">
        <f t="shared" si="217"/>
        <v>7947875-SO</v>
      </c>
      <c r="U2813" t="str">
        <f t="shared" si="218"/>
        <v>4</v>
      </c>
      <c r="V2813" t="str">
        <f t="shared" si="219"/>
        <v>SO</v>
      </c>
    </row>
    <row r="2814" spans="1:22" x14ac:dyDescent="0.35">
      <c r="A2814" t="str">
        <f>IF('Support - Calculation Detail'!A2814="","",LEFT('Support - Calculation Detail'!A2814,7)&amp;"-"&amp;RIGHT('Support - Calculation Detail'!A2814,2))</f>
        <v>8010000-UT</v>
      </c>
      <c r="B2814" t="str">
        <f>IF('Support - Calculation Detail'!C2814="","",'Support - Calculation Detail'!C2814)</f>
        <v>80</v>
      </c>
      <c r="C2814" t="str">
        <f>IF('Support - Calculation Detail'!B2814="","",'Support - Calculation Detail'!B2814)</f>
        <v>N</v>
      </c>
      <c r="D2814">
        <f>IF('Support - Calculation Detail'!D2814="","",'Support - Calculation Detail'!D2814)</f>
        <v>5017890</v>
      </c>
      <c r="E2814">
        <f>IF('Support - Calculation Detail'!E2814="","",'Support - Calculation Detail'!E2814)</f>
        <v>0</v>
      </c>
      <c r="G2814">
        <f>IF('Support - Calculation Detail'!F2814="","",'Support - Calculation Detail'!F2814)</f>
        <v>5017890</v>
      </c>
      <c r="H2814">
        <f>IF('Support - Calculation Detail'!G2814="","",'Support - Calculation Detail'!G2814)</f>
        <v>1.04</v>
      </c>
      <c r="I2814">
        <f>IF('Support - Calculation Detail'!H2814="","",'Support - Calculation Detail'!H2814)</f>
        <v>5218606</v>
      </c>
      <c r="J2814">
        <f>IF('Support - Calculation Detail'!I2814="","",'Support - Calculation Detail'!I2814)</f>
        <v>0</v>
      </c>
      <c r="K2814">
        <f>IF('Support - Calculation Detail'!K2814="","",'Support - Calculation Detail'!K2814)</f>
        <v>5218606</v>
      </c>
      <c r="L2814">
        <f>IF('Support - Calculation Detail'!L2814="","",'Support - Calculation Detail'!L2814)</f>
        <v>230466</v>
      </c>
      <c r="M2814">
        <f>IF('Support - Calculation Detail'!M2814="","",'Support - Calculation Detail'!M2814)</f>
        <v>156756</v>
      </c>
      <c r="N2814">
        <f>IF('Support - Calculation Detail'!N2814="","",'Support - Calculation Detail'!N2814)</f>
        <v>461655.7265151951</v>
      </c>
      <c r="P2814">
        <f>IF('Support - Calculation Detail'!O2814="","",'Support - Calculation Detail'!O2814)</f>
        <v>6067483.7265151953</v>
      </c>
      <c r="Q2814" t="b">
        <v>1</v>
      </c>
      <c r="R2814" t="str">
        <f t="shared" si="215"/>
        <v>8010000</v>
      </c>
      <c r="S2814" t="str">
        <f t="shared" si="216"/>
        <v>8010000-UT</v>
      </c>
      <c r="T2814" t="str">
        <f t="shared" si="217"/>
        <v>8010000-UT</v>
      </c>
      <c r="U2814" t="str">
        <f t="shared" si="218"/>
        <v>1</v>
      </c>
      <c r="V2814" t="str">
        <f t="shared" si="219"/>
        <v>UT</v>
      </c>
    </row>
    <row r="2815" spans="1:22" x14ac:dyDescent="0.35">
      <c r="A2815" t="str">
        <f>IF('Support - Calculation Detail'!A2815="","",LEFT('Support - Calculation Detail'!A2815,7)&amp;"-"&amp;RIGHT('Support - Calculation Detail'!A2815,2))</f>
        <v>8020001-TF</v>
      </c>
      <c r="B2815" t="str">
        <f>IF('Support - Calculation Detail'!C2815="","",'Support - Calculation Detail'!C2815)</f>
        <v>80</v>
      </c>
      <c r="C2815" t="str">
        <f>IF('Support - Calculation Detail'!B2815="","",'Support - Calculation Detail'!B2815)</f>
        <v>N</v>
      </c>
      <c r="D2815">
        <f>IF('Support - Calculation Detail'!D2815="","",'Support - Calculation Detail'!D2815)</f>
        <v>271334</v>
      </c>
      <c r="E2815">
        <f>IF('Support - Calculation Detail'!E2815="","",'Support - Calculation Detail'!E2815)</f>
        <v>0</v>
      </c>
      <c r="G2815">
        <f>IF('Support - Calculation Detail'!F2815="","",'Support - Calculation Detail'!F2815)</f>
        <v>271334</v>
      </c>
      <c r="H2815">
        <f>IF('Support - Calculation Detail'!G2815="","",'Support - Calculation Detail'!G2815)</f>
        <v>1.04</v>
      </c>
      <c r="I2815">
        <f>IF('Support - Calculation Detail'!H2815="","",'Support - Calculation Detail'!H2815)</f>
        <v>282187</v>
      </c>
      <c r="J2815">
        <f>IF('Support - Calculation Detail'!I2815="","",'Support - Calculation Detail'!I2815)</f>
        <v>0</v>
      </c>
      <c r="K2815">
        <f>IF('Support - Calculation Detail'!K2815="","",'Support - Calculation Detail'!K2815)</f>
        <v>282187</v>
      </c>
      <c r="L2815">
        <f>IF('Support - Calculation Detail'!L2815="","",'Support - Calculation Detail'!L2815)</f>
        <v>0</v>
      </c>
      <c r="M2815">
        <f>IF('Support - Calculation Detail'!M2815="","",'Support - Calculation Detail'!M2815)</f>
        <v>0</v>
      </c>
      <c r="N2815">
        <f>IF('Support - Calculation Detail'!N2815="","",'Support - Calculation Detail'!N2815)</f>
        <v>0</v>
      </c>
      <c r="P2815">
        <f>IF('Support - Calculation Detail'!O2815="","",'Support - Calculation Detail'!O2815)</f>
        <v>282187</v>
      </c>
      <c r="Q2815" t="b">
        <v>1</v>
      </c>
      <c r="R2815" t="str">
        <f t="shared" si="215"/>
        <v>8020001</v>
      </c>
      <c r="S2815" t="str">
        <f t="shared" si="216"/>
        <v>8020001-TF</v>
      </c>
      <c r="T2815" t="str">
        <f t="shared" si="217"/>
        <v>8020001-TF</v>
      </c>
      <c r="U2815" t="str">
        <f t="shared" si="218"/>
        <v>2</v>
      </c>
      <c r="V2815" t="str">
        <f t="shared" si="219"/>
        <v>TF</v>
      </c>
    </row>
    <row r="2816" spans="1:22" x14ac:dyDescent="0.35">
      <c r="A2816" t="str">
        <f>IF('Support - Calculation Detail'!A2816="","",LEFT('Support - Calculation Detail'!A2816,7)&amp;"-"&amp;RIGHT('Support - Calculation Detail'!A2816,2))</f>
        <v>8020001-UT</v>
      </c>
      <c r="B2816" t="str">
        <f>IF('Support - Calculation Detail'!C2816="","",'Support - Calculation Detail'!C2816)</f>
        <v>80</v>
      </c>
      <c r="C2816" t="str">
        <f>IF('Support - Calculation Detail'!B2816="","",'Support - Calculation Detail'!B2816)</f>
        <v>N</v>
      </c>
      <c r="D2816">
        <f>IF('Support - Calculation Detail'!D2816="","",'Support - Calculation Detail'!D2816)</f>
        <v>66041</v>
      </c>
      <c r="E2816">
        <f>IF('Support - Calculation Detail'!E2816="","",'Support - Calculation Detail'!E2816)</f>
        <v>0</v>
      </c>
      <c r="G2816">
        <f>IF('Support - Calculation Detail'!F2816="","",'Support - Calculation Detail'!F2816)</f>
        <v>66041</v>
      </c>
      <c r="H2816">
        <f>IF('Support - Calculation Detail'!G2816="","",'Support - Calculation Detail'!G2816)</f>
        <v>1.04</v>
      </c>
      <c r="I2816">
        <f>IF('Support - Calculation Detail'!H2816="","",'Support - Calculation Detail'!H2816)</f>
        <v>68683</v>
      </c>
      <c r="J2816">
        <f>IF('Support - Calculation Detail'!I2816="","",'Support - Calculation Detail'!I2816)</f>
        <v>0</v>
      </c>
      <c r="K2816">
        <f>IF('Support - Calculation Detail'!K2816="","",'Support - Calculation Detail'!K2816)</f>
        <v>68683</v>
      </c>
      <c r="L2816">
        <f>IF('Support - Calculation Detail'!L2816="","",'Support - Calculation Detail'!L2816)</f>
        <v>0</v>
      </c>
      <c r="M2816">
        <f>IF('Support - Calculation Detail'!M2816="","",'Support - Calculation Detail'!M2816)</f>
        <v>0</v>
      </c>
      <c r="N2816">
        <f>IF('Support - Calculation Detail'!N2816="","",'Support - Calculation Detail'!N2816)</f>
        <v>0</v>
      </c>
      <c r="P2816">
        <f>IF('Support - Calculation Detail'!O2816="","",'Support - Calculation Detail'!O2816)</f>
        <v>68683</v>
      </c>
      <c r="Q2816" t="b">
        <v>1</v>
      </c>
      <c r="R2816" t="str">
        <f t="shared" si="215"/>
        <v>8020001</v>
      </c>
      <c r="S2816" t="str">
        <f t="shared" si="216"/>
        <v>8020001-UT</v>
      </c>
      <c r="T2816" t="str">
        <f t="shared" si="217"/>
        <v>8020001-UT</v>
      </c>
      <c r="U2816" t="str">
        <f t="shared" si="218"/>
        <v>2</v>
      </c>
      <c r="V2816" t="str">
        <f t="shared" si="219"/>
        <v>UT</v>
      </c>
    </row>
    <row r="2817" spans="1:22" x14ac:dyDescent="0.35">
      <c r="A2817" t="str">
        <f>IF('Support - Calculation Detail'!A2817="","",LEFT('Support - Calculation Detail'!A2817,7)&amp;"-"&amp;RIGHT('Support - Calculation Detail'!A2817,2))</f>
        <v>8020002-TF</v>
      </c>
      <c r="B2817" t="str">
        <f>IF('Support - Calculation Detail'!C2817="","",'Support - Calculation Detail'!C2817)</f>
        <v>80</v>
      </c>
      <c r="C2817" t="str">
        <f>IF('Support - Calculation Detail'!B2817="","",'Support - Calculation Detail'!B2817)</f>
        <v>N</v>
      </c>
      <c r="D2817">
        <f>IF('Support - Calculation Detail'!D2817="","",'Support - Calculation Detail'!D2817)</f>
        <v>33811</v>
      </c>
      <c r="E2817">
        <f>IF('Support - Calculation Detail'!E2817="","",'Support - Calculation Detail'!E2817)</f>
        <v>0</v>
      </c>
      <c r="G2817">
        <f>IF('Support - Calculation Detail'!F2817="","",'Support - Calculation Detail'!F2817)</f>
        <v>33811</v>
      </c>
      <c r="H2817">
        <f>IF('Support - Calculation Detail'!G2817="","",'Support - Calculation Detail'!G2817)</f>
        <v>1.04</v>
      </c>
      <c r="I2817">
        <f>IF('Support - Calculation Detail'!H2817="","",'Support - Calculation Detail'!H2817)</f>
        <v>35163</v>
      </c>
      <c r="J2817">
        <f>IF('Support - Calculation Detail'!I2817="","",'Support - Calculation Detail'!I2817)</f>
        <v>0</v>
      </c>
      <c r="K2817">
        <f>IF('Support - Calculation Detail'!K2817="","",'Support - Calculation Detail'!K2817)</f>
        <v>35163</v>
      </c>
      <c r="L2817">
        <f>IF('Support - Calculation Detail'!L2817="","",'Support - Calculation Detail'!L2817)</f>
        <v>0</v>
      </c>
      <c r="M2817">
        <f>IF('Support - Calculation Detail'!M2817="","",'Support - Calculation Detail'!M2817)</f>
        <v>0</v>
      </c>
      <c r="N2817">
        <f>IF('Support - Calculation Detail'!N2817="","",'Support - Calculation Detail'!N2817)</f>
        <v>0</v>
      </c>
      <c r="P2817">
        <f>IF('Support - Calculation Detail'!O2817="","",'Support - Calculation Detail'!O2817)</f>
        <v>35163</v>
      </c>
      <c r="Q2817" t="b">
        <v>1</v>
      </c>
      <c r="R2817" t="str">
        <f t="shared" si="215"/>
        <v>8020002</v>
      </c>
      <c r="S2817" t="str">
        <f t="shared" si="216"/>
        <v>8020002-TF</v>
      </c>
      <c r="T2817" t="str">
        <f t="shared" si="217"/>
        <v>8020002-TF</v>
      </c>
      <c r="U2817" t="str">
        <f t="shared" si="218"/>
        <v>2</v>
      </c>
      <c r="V2817" t="str">
        <f t="shared" si="219"/>
        <v>TF</v>
      </c>
    </row>
    <row r="2818" spans="1:22" x14ac:dyDescent="0.35">
      <c r="A2818" t="str">
        <f>IF('Support - Calculation Detail'!A2818="","",LEFT('Support - Calculation Detail'!A2818,7)&amp;"-"&amp;RIGHT('Support - Calculation Detail'!A2818,2))</f>
        <v>8020002-UT</v>
      </c>
      <c r="B2818" t="str">
        <f>IF('Support - Calculation Detail'!C2818="","",'Support - Calculation Detail'!C2818)</f>
        <v>80</v>
      </c>
      <c r="C2818" t="str">
        <f>IF('Support - Calculation Detail'!B2818="","",'Support - Calculation Detail'!B2818)</f>
        <v>N</v>
      </c>
      <c r="D2818">
        <f>IF('Support - Calculation Detail'!D2818="","",'Support - Calculation Detail'!D2818)</f>
        <v>34602</v>
      </c>
      <c r="E2818">
        <f>IF('Support - Calculation Detail'!E2818="","",'Support - Calculation Detail'!E2818)</f>
        <v>0</v>
      </c>
      <c r="G2818">
        <f>IF('Support - Calculation Detail'!F2818="","",'Support - Calculation Detail'!F2818)</f>
        <v>34602</v>
      </c>
      <c r="H2818">
        <f>IF('Support - Calculation Detail'!G2818="","",'Support - Calculation Detail'!G2818)</f>
        <v>1.04</v>
      </c>
      <c r="I2818">
        <f>IF('Support - Calculation Detail'!H2818="","",'Support - Calculation Detail'!H2818)</f>
        <v>35986</v>
      </c>
      <c r="J2818">
        <f>IF('Support - Calculation Detail'!I2818="","",'Support - Calculation Detail'!I2818)</f>
        <v>0</v>
      </c>
      <c r="K2818">
        <f>IF('Support - Calculation Detail'!K2818="","",'Support - Calculation Detail'!K2818)</f>
        <v>35986</v>
      </c>
      <c r="L2818">
        <f>IF('Support - Calculation Detail'!L2818="","",'Support - Calculation Detail'!L2818)</f>
        <v>0</v>
      </c>
      <c r="M2818">
        <f>IF('Support - Calculation Detail'!M2818="","",'Support - Calculation Detail'!M2818)</f>
        <v>0</v>
      </c>
      <c r="N2818">
        <f>IF('Support - Calculation Detail'!N2818="","",'Support - Calculation Detail'!N2818)</f>
        <v>0</v>
      </c>
      <c r="P2818">
        <f>IF('Support - Calculation Detail'!O2818="","",'Support - Calculation Detail'!O2818)</f>
        <v>35986</v>
      </c>
      <c r="Q2818" t="b">
        <v>1</v>
      </c>
      <c r="R2818" t="str">
        <f t="shared" si="215"/>
        <v>8020002</v>
      </c>
      <c r="S2818" t="str">
        <f t="shared" si="216"/>
        <v>8020002-UT</v>
      </c>
      <c r="T2818" t="str">
        <f t="shared" si="217"/>
        <v>8020002-UT</v>
      </c>
      <c r="U2818" t="str">
        <f t="shared" si="218"/>
        <v>2</v>
      </c>
      <c r="V2818" t="str">
        <f t="shared" si="219"/>
        <v>UT</v>
      </c>
    </row>
    <row r="2819" spans="1:22" x14ac:dyDescent="0.35">
      <c r="A2819" t="str">
        <f>IF('Support - Calculation Detail'!A2819="","",LEFT('Support - Calculation Detail'!A2819,7)&amp;"-"&amp;RIGHT('Support - Calculation Detail'!A2819,2))</f>
        <v>8020003-TF</v>
      </c>
      <c r="B2819" t="str">
        <f>IF('Support - Calculation Detail'!C2819="","",'Support - Calculation Detail'!C2819)</f>
        <v>80</v>
      </c>
      <c r="C2819" t="str">
        <f>IF('Support - Calculation Detail'!B2819="","",'Support - Calculation Detail'!B2819)</f>
        <v>N</v>
      </c>
      <c r="D2819">
        <f>IF('Support - Calculation Detail'!D2819="","",'Support - Calculation Detail'!D2819)</f>
        <v>41991</v>
      </c>
      <c r="E2819">
        <f>IF('Support - Calculation Detail'!E2819="","",'Support - Calculation Detail'!E2819)</f>
        <v>0</v>
      </c>
      <c r="G2819">
        <f>IF('Support - Calculation Detail'!F2819="","",'Support - Calculation Detail'!F2819)</f>
        <v>41991</v>
      </c>
      <c r="H2819">
        <f>IF('Support - Calculation Detail'!G2819="","",'Support - Calculation Detail'!G2819)</f>
        <v>1.04</v>
      </c>
      <c r="I2819">
        <f>IF('Support - Calculation Detail'!H2819="","",'Support - Calculation Detail'!H2819)</f>
        <v>43671</v>
      </c>
      <c r="J2819">
        <f>IF('Support - Calculation Detail'!I2819="","",'Support - Calculation Detail'!I2819)</f>
        <v>0</v>
      </c>
      <c r="K2819">
        <f>IF('Support - Calculation Detail'!K2819="","",'Support - Calculation Detail'!K2819)</f>
        <v>43671</v>
      </c>
      <c r="L2819">
        <f>IF('Support - Calculation Detail'!L2819="","",'Support - Calculation Detail'!L2819)</f>
        <v>0</v>
      </c>
      <c r="M2819">
        <f>IF('Support - Calculation Detail'!M2819="","",'Support - Calculation Detail'!M2819)</f>
        <v>0</v>
      </c>
      <c r="N2819">
        <f>IF('Support - Calculation Detail'!N2819="","",'Support - Calculation Detail'!N2819)</f>
        <v>0</v>
      </c>
      <c r="P2819">
        <f>IF('Support - Calculation Detail'!O2819="","",'Support - Calculation Detail'!O2819)</f>
        <v>43671</v>
      </c>
      <c r="Q2819" t="b">
        <v>1</v>
      </c>
      <c r="R2819" t="str">
        <f t="shared" ref="R2819:R2882" si="220">LEFT(A2819,7)</f>
        <v>8020003</v>
      </c>
      <c r="S2819" t="str">
        <f t="shared" ref="S2819:S2882" si="221">A2819</f>
        <v>8020003-TF</v>
      </c>
      <c r="T2819" t="str">
        <f t="shared" ref="T2819:T2882" si="222">S2819</f>
        <v>8020003-TF</v>
      </c>
      <c r="U2819" t="str">
        <f t="shared" ref="U2819:U2882" si="223">MID(S2819,3,1)</f>
        <v>2</v>
      </c>
      <c r="V2819" t="str">
        <f t="shared" ref="V2819:V2882" si="224">RIGHT(T2819,2)</f>
        <v>TF</v>
      </c>
    </row>
    <row r="2820" spans="1:22" x14ac:dyDescent="0.35">
      <c r="A2820" t="str">
        <f>IF('Support - Calculation Detail'!A2820="","",LEFT('Support - Calculation Detail'!A2820,7)&amp;"-"&amp;RIGHT('Support - Calculation Detail'!A2820,2))</f>
        <v>8020003-UT</v>
      </c>
      <c r="B2820" t="str">
        <f>IF('Support - Calculation Detail'!C2820="","",'Support - Calculation Detail'!C2820)</f>
        <v>80</v>
      </c>
      <c r="C2820" t="str">
        <f>IF('Support - Calculation Detail'!B2820="","",'Support - Calculation Detail'!B2820)</f>
        <v>N</v>
      </c>
      <c r="D2820">
        <f>IF('Support - Calculation Detail'!D2820="","",'Support - Calculation Detail'!D2820)</f>
        <v>38381</v>
      </c>
      <c r="E2820">
        <f>IF('Support - Calculation Detail'!E2820="","",'Support - Calculation Detail'!E2820)</f>
        <v>0</v>
      </c>
      <c r="G2820">
        <f>IF('Support - Calculation Detail'!F2820="","",'Support - Calculation Detail'!F2820)</f>
        <v>38381</v>
      </c>
      <c r="H2820">
        <f>IF('Support - Calculation Detail'!G2820="","",'Support - Calculation Detail'!G2820)</f>
        <v>1.04</v>
      </c>
      <c r="I2820">
        <f>IF('Support - Calculation Detail'!H2820="","",'Support - Calculation Detail'!H2820)</f>
        <v>39916</v>
      </c>
      <c r="J2820">
        <f>IF('Support - Calculation Detail'!I2820="","",'Support - Calculation Detail'!I2820)</f>
        <v>0</v>
      </c>
      <c r="K2820">
        <f>IF('Support - Calculation Detail'!K2820="","",'Support - Calculation Detail'!K2820)</f>
        <v>39916</v>
      </c>
      <c r="L2820">
        <f>IF('Support - Calculation Detail'!L2820="","",'Support - Calculation Detail'!L2820)</f>
        <v>0</v>
      </c>
      <c r="M2820">
        <f>IF('Support - Calculation Detail'!M2820="","",'Support - Calculation Detail'!M2820)</f>
        <v>0</v>
      </c>
      <c r="N2820">
        <f>IF('Support - Calculation Detail'!N2820="","",'Support - Calculation Detail'!N2820)</f>
        <v>0</v>
      </c>
      <c r="P2820">
        <f>IF('Support - Calculation Detail'!O2820="","",'Support - Calculation Detail'!O2820)</f>
        <v>39916</v>
      </c>
      <c r="Q2820" t="b">
        <v>1</v>
      </c>
      <c r="R2820" t="str">
        <f t="shared" si="220"/>
        <v>8020003</v>
      </c>
      <c r="S2820" t="str">
        <f t="shared" si="221"/>
        <v>8020003-UT</v>
      </c>
      <c r="T2820" t="str">
        <f t="shared" si="222"/>
        <v>8020003-UT</v>
      </c>
      <c r="U2820" t="str">
        <f t="shared" si="223"/>
        <v>2</v>
      </c>
      <c r="V2820" t="str">
        <f t="shared" si="224"/>
        <v>UT</v>
      </c>
    </row>
    <row r="2821" spans="1:22" x14ac:dyDescent="0.35">
      <c r="A2821" t="str">
        <f>IF('Support - Calculation Detail'!A2821="","",LEFT('Support - Calculation Detail'!A2821,7)&amp;"-"&amp;RIGHT('Support - Calculation Detail'!A2821,2))</f>
        <v>8020004-TF</v>
      </c>
      <c r="B2821" t="str">
        <f>IF('Support - Calculation Detail'!C2821="","",'Support - Calculation Detail'!C2821)</f>
        <v>80</v>
      </c>
      <c r="C2821" t="str">
        <f>IF('Support - Calculation Detail'!B2821="","",'Support - Calculation Detail'!B2821)</f>
        <v>N</v>
      </c>
      <c r="D2821">
        <f>IF('Support - Calculation Detail'!D2821="","",'Support - Calculation Detail'!D2821)</f>
        <v>122041</v>
      </c>
      <c r="E2821">
        <f>IF('Support - Calculation Detail'!E2821="","",'Support - Calculation Detail'!E2821)</f>
        <v>0</v>
      </c>
      <c r="G2821">
        <f>IF('Support - Calculation Detail'!F2821="","",'Support - Calculation Detail'!F2821)</f>
        <v>122041</v>
      </c>
      <c r="H2821">
        <f>IF('Support - Calculation Detail'!G2821="","",'Support - Calculation Detail'!G2821)</f>
        <v>1.04</v>
      </c>
      <c r="I2821">
        <f>IF('Support - Calculation Detail'!H2821="","",'Support - Calculation Detail'!H2821)</f>
        <v>126923</v>
      </c>
      <c r="J2821">
        <f>IF('Support - Calculation Detail'!I2821="","",'Support - Calculation Detail'!I2821)</f>
        <v>0</v>
      </c>
      <c r="K2821">
        <f>IF('Support - Calculation Detail'!K2821="","",'Support - Calculation Detail'!K2821)</f>
        <v>126923</v>
      </c>
      <c r="L2821">
        <f>IF('Support - Calculation Detail'!L2821="","",'Support - Calculation Detail'!L2821)</f>
        <v>0</v>
      </c>
      <c r="M2821">
        <f>IF('Support - Calculation Detail'!M2821="","",'Support - Calculation Detail'!M2821)</f>
        <v>0</v>
      </c>
      <c r="N2821">
        <f>IF('Support - Calculation Detail'!N2821="","",'Support - Calculation Detail'!N2821)</f>
        <v>0</v>
      </c>
      <c r="P2821">
        <f>IF('Support - Calculation Detail'!O2821="","",'Support - Calculation Detail'!O2821)</f>
        <v>126923</v>
      </c>
      <c r="Q2821" t="b">
        <v>1</v>
      </c>
      <c r="R2821" t="str">
        <f t="shared" si="220"/>
        <v>8020004</v>
      </c>
      <c r="S2821" t="str">
        <f t="shared" si="221"/>
        <v>8020004-TF</v>
      </c>
      <c r="T2821" t="str">
        <f t="shared" si="222"/>
        <v>8020004-TF</v>
      </c>
      <c r="U2821" t="str">
        <f t="shared" si="223"/>
        <v>2</v>
      </c>
      <c r="V2821" t="str">
        <f t="shared" si="224"/>
        <v>TF</v>
      </c>
    </row>
    <row r="2822" spans="1:22" x14ac:dyDescent="0.35">
      <c r="A2822" t="str">
        <f>IF('Support - Calculation Detail'!A2822="","",LEFT('Support - Calculation Detail'!A2822,7)&amp;"-"&amp;RIGHT('Support - Calculation Detail'!A2822,2))</f>
        <v>8020004-UT</v>
      </c>
      <c r="B2822" t="str">
        <f>IF('Support - Calculation Detail'!C2822="","",'Support - Calculation Detail'!C2822)</f>
        <v>80</v>
      </c>
      <c r="C2822" t="str">
        <f>IF('Support - Calculation Detail'!B2822="","",'Support - Calculation Detail'!B2822)</f>
        <v>N</v>
      </c>
      <c r="D2822">
        <f>IF('Support - Calculation Detail'!D2822="","",'Support - Calculation Detail'!D2822)</f>
        <v>51269</v>
      </c>
      <c r="E2822">
        <f>IF('Support - Calculation Detail'!E2822="","",'Support - Calculation Detail'!E2822)</f>
        <v>0</v>
      </c>
      <c r="G2822">
        <f>IF('Support - Calculation Detail'!F2822="","",'Support - Calculation Detail'!F2822)</f>
        <v>51269</v>
      </c>
      <c r="H2822">
        <f>IF('Support - Calculation Detail'!G2822="","",'Support - Calculation Detail'!G2822)</f>
        <v>1.04</v>
      </c>
      <c r="I2822">
        <f>IF('Support - Calculation Detail'!H2822="","",'Support - Calculation Detail'!H2822)</f>
        <v>53320</v>
      </c>
      <c r="J2822">
        <f>IF('Support - Calculation Detail'!I2822="","",'Support - Calculation Detail'!I2822)</f>
        <v>0</v>
      </c>
      <c r="K2822">
        <f>IF('Support - Calculation Detail'!K2822="","",'Support - Calculation Detail'!K2822)</f>
        <v>53320</v>
      </c>
      <c r="L2822">
        <f>IF('Support - Calculation Detail'!L2822="","",'Support - Calculation Detail'!L2822)</f>
        <v>0</v>
      </c>
      <c r="M2822">
        <f>IF('Support - Calculation Detail'!M2822="","",'Support - Calculation Detail'!M2822)</f>
        <v>0</v>
      </c>
      <c r="N2822">
        <f>IF('Support - Calculation Detail'!N2822="","",'Support - Calculation Detail'!N2822)</f>
        <v>0</v>
      </c>
      <c r="P2822">
        <f>IF('Support - Calculation Detail'!O2822="","",'Support - Calculation Detail'!O2822)</f>
        <v>53320</v>
      </c>
      <c r="Q2822" t="b">
        <v>1</v>
      </c>
      <c r="R2822" t="str">
        <f t="shared" si="220"/>
        <v>8020004</v>
      </c>
      <c r="S2822" t="str">
        <f t="shared" si="221"/>
        <v>8020004-UT</v>
      </c>
      <c r="T2822" t="str">
        <f t="shared" si="222"/>
        <v>8020004-UT</v>
      </c>
      <c r="U2822" t="str">
        <f t="shared" si="223"/>
        <v>2</v>
      </c>
      <c r="V2822" t="str">
        <f t="shared" si="224"/>
        <v>UT</v>
      </c>
    </row>
    <row r="2823" spans="1:22" x14ac:dyDescent="0.35">
      <c r="A2823" t="str">
        <f>IF('Support - Calculation Detail'!A2823="","",LEFT('Support - Calculation Detail'!A2823,7)&amp;"-"&amp;RIGHT('Support - Calculation Detail'!A2823,2))</f>
        <v>8020005-TF</v>
      </c>
      <c r="B2823" t="str">
        <f>IF('Support - Calculation Detail'!C2823="","",'Support - Calculation Detail'!C2823)</f>
        <v>80</v>
      </c>
      <c r="C2823" t="str">
        <f>IF('Support - Calculation Detail'!B2823="","",'Support - Calculation Detail'!B2823)</f>
        <v>N</v>
      </c>
      <c r="D2823">
        <f>IF('Support - Calculation Detail'!D2823="","",'Support - Calculation Detail'!D2823)</f>
        <v>64642</v>
      </c>
      <c r="E2823">
        <f>IF('Support - Calculation Detail'!E2823="","",'Support - Calculation Detail'!E2823)</f>
        <v>0</v>
      </c>
      <c r="G2823">
        <f>IF('Support - Calculation Detail'!F2823="","",'Support - Calculation Detail'!F2823)</f>
        <v>64642</v>
      </c>
      <c r="H2823">
        <f>IF('Support - Calculation Detail'!G2823="","",'Support - Calculation Detail'!G2823)</f>
        <v>1.04</v>
      </c>
      <c r="I2823">
        <f>IF('Support - Calculation Detail'!H2823="","",'Support - Calculation Detail'!H2823)</f>
        <v>67228</v>
      </c>
      <c r="J2823">
        <f>IF('Support - Calculation Detail'!I2823="","",'Support - Calculation Detail'!I2823)</f>
        <v>0</v>
      </c>
      <c r="K2823">
        <f>IF('Support - Calculation Detail'!K2823="","",'Support - Calculation Detail'!K2823)</f>
        <v>67228</v>
      </c>
      <c r="L2823">
        <f>IF('Support - Calculation Detail'!L2823="","",'Support - Calculation Detail'!L2823)</f>
        <v>0</v>
      </c>
      <c r="M2823">
        <f>IF('Support - Calculation Detail'!M2823="","",'Support - Calculation Detail'!M2823)</f>
        <v>0</v>
      </c>
      <c r="N2823">
        <f>IF('Support - Calculation Detail'!N2823="","",'Support - Calculation Detail'!N2823)</f>
        <v>0</v>
      </c>
      <c r="P2823">
        <f>IF('Support - Calculation Detail'!O2823="","",'Support - Calculation Detail'!O2823)</f>
        <v>67228</v>
      </c>
      <c r="Q2823" t="b">
        <v>1</v>
      </c>
      <c r="R2823" t="str">
        <f t="shared" si="220"/>
        <v>8020005</v>
      </c>
      <c r="S2823" t="str">
        <f t="shared" si="221"/>
        <v>8020005-TF</v>
      </c>
      <c r="T2823" t="str">
        <f t="shared" si="222"/>
        <v>8020005-TF</v>
      </c>
      <c r="U2823" t="str">
        <f t="shared" si="223"/>
        <v>2</v>
      </c>
      <c r="V2823" t="str">
        <f t="shared" si="224"/>
        <v>TF</v>
      </c>
    </row>
    <row r="2824" spans="1:22" x14ac:dyDescent="0.35">
      <c r="A2824" t="str">
        <f>IF('Support - Calculation Detail'!A2824="","",LEFT('Support - Calculation Detail'!A2824,7)&amp;"-"&amp;RIGHT('Support - Calculation Detail'!A2824,2))</f>
        <v>8020005-UT</v>
      </c>
      <c r="B2824" t="str">
        <f>IF('Support - Calculation Detail'!C2824="","",'Support - Calculation Detail'!C2824)</f>
        <v>80</v>
      </c>
      <c r="C2824" t="str">
        <f>IF('Support - Calculation Detail'!B2824="","",'Support - Calculation Detail'!B2824)</f>
        <v>N</v>
      </c>
      <c r="D2824">
        <f>IF('Support - Calculation Detail'!D2824="","",'Support - Calculation Detail'!D2824)</f>
        <v>1458</v>
      </c>
      <c r="E2824">
        <f>IF('Support - Calculation Detail'!E2824="","",'Support - Calculation Detail'!E2824)</f>
        <v>0</v>
      </c>
      <c r="G2824">
        <f>IF('Support - Calculation Detail'!F2824="","",'Support - Calculation Detail'!F2824)</f>
        <v>1458</v>
      </c>
      <c r="H2824">
        <f>IF('Support - Calculation Detail'!G2824="","",'Support - Calculation Detail'!G2824)</f>
        <v>1.04</v>
      </c>
      <c r="I2824">
        <f>IF('Support - Calculation Detail'!H2824="","",'Support - Calculation Detail'!H2824)</f>
        <v>1516</v>
      </c>
      <c r="J2824">
        <f>IF('Support - Calculation Detail'!I2824="","",'Support - Calculation Detail'!I2824)</f>
        <v>0</v>
      </c>
      <c r="K2824">
        <f>IF('Support - Calculation Detail'!K2824="","",'Support - Calculation Detail'!K2824)</f>
        <v>1516</v>
      </c>
      <c r="L2824">
        <f>IF('Support - Calculation Detail'!L2824="","",'Support - Calculation Detail'!L2824)</f>
        <v>0</v>
      </c>
      <c r="M2824">
        <f>IF('Support - Calculation Detail'!M2824="","",'Support - Calculation Detail'!M2824)</f>
        <v>0</v>
      </c>
      <c r="N2824">
        <f>IF('Support - Calculation Detail'!N2824="","",'Support - Calculation Detail'!N2824)</f>
        <v>0</v>
      </c>
      <c r="P2824">
        <f>IF('Support - Calculation Detail'!O2824="","",'Support - Calculation Detail'!O2824)</f>
        <v>1516</v>
      </c>
      <c r="Q2824" t="b">
        <v>1</v>
      </c>
      <c r="R2824" t="str">
        <f t="shared" si="220"/>
        <v>8020005</v>
      </c>
      <c r="S2824" t="str">
        <f t="shared" si="221"/>
        <v>8020005-UT</v>
      </c>
      <c r="T2824" t="str">
        <f t="shared" si="222"/>
        <v>8020005-UT</v>
      </c>
      <c r="U2824" t="str">
        <f t="shared" si="223"/>
        <v>2</v>
      </c>
      <c r="V2824" t="str">
        <f t="shared" si="224"/>
        <v>UT</v>
      </c>
    </row>
    <row r="2825" spans="1:22" x14ac:dyDescent="0.35">
      <c r="A2825" t="str">
        <f>IF('Support - Calculation Detail'!A2825="","",LEFT('Support - Calculation Detail'!A2825,7)&amp;"-"&amp;RIGHT('Support - Calculation Detail'!A2825,2))</f>
        <v>8020006-TF</v>
      </c>
      <c r="B2825" t="str">
        <f>IF('Support - Calculation Detail'!C2825="","",'Support - Calculation Detail'!C2825)</f>
        <v>80</v>
      </c>
      <c r="C2825" t="str">
        <f>IF('Support - Calculation Detail'!B2825="","",'Support - Calculation Detail'!B2825)</f>
        <v>N</v>
      </c>
      <c r="D2825">
        <f>IF('Support - Calculation Detail'!D2825="","",'Support - Calculation Detail'!D2825)</f>
        <v>31506</v>
      </c>
      <c r="E2825">
        <f>IF('Support - Calculation Detail'!E2825="","",'Support - Calculation Detail'!E2825)</f>
        <v>0</v>
      </c>
      <c r="G2825">
        <f>IF('Support - Calculation Detail'!F2825="","",'Support - Calculation Detail'!F2825)</f>
        <v>31506</v>
      </c>
      <c r="H2825">
        <f>IF('Support - Calculation Detail'!G2825="","",'Support - Calculation Detail'!G2825)</f>
        <v>1.04</v>
      </c>
      <c r="I2825">
        <f>IF('Support - Calculation Detail'!H2825="","",'Support - Calculation Detail'!H2825)</f>
        <v>32766</v>
      </c>
      <c r="J2825">
        <f>IF('Support - Calculation Detail'!I2825="","",'Support - Calculation Detail'!I2825)</f>
        <v>0</v>
      </c>
      <c r="K2825">
        <f>IF('Support - Calculation Detail'!K2825="","",'Support - Calculation Detail'!K2825)</f>
        <v>32766</v>
      </c>
      <c r="L2825">
        <f>IF('Support - Calculation Detail'!L2825="","",'Support - Calculation Detail'!L2825)</f>
        <v>0</v>
      </c>
      <c r="M2825">
        <f>IF('Support - Calculation Detail'!M2825="","",'Support - Calculation Detail'!M2825)</f>
        <v>0</v>
      </c>
      <c r="N2825">
        <f>IF('Support - Calculation Detail'!N2825="","",'Support - Calculation Detail'!N2825)</f>
        <v>0</v>
      </c>
      <c r="P2825">
        <f>IF('Support - Calculation Detail'!O2825="","",'Support - Calculation Detail'!O2825)</f>
        <v>32766</v>
      </c>
      <c r="Q2825" t="b">
        <v>1</v>
      </c>
      <c r="R2825" t="str">
        <f t="shared" si="220"/>
        <v>8020006</v>
      </c>
      <c r="S2825" t="str">
        <f t="shared" si="221"/>
        <v>8020006-TF</v>
      </c>
      <c r="T2825" t="str">
        <f t="shared" si="222"/>
        <v>8020006-TF</v>
      </c>
      <c r="U2825" t="str">
        <f t="shared" si="223"/>
        <v>2</v>
      </c>
      <c r="V2825" t="str">
        <f t="shared" si="224"/>
        <v>TF</v>
      </c>
    </row>
    <row r="2826" spans="1:22" x14ac:dyDescent="0.35">
      <c r="A2826" t="str">
        <f>IF('Support - Calculation Detail'!A2826="","",LEFT('Support - Calculation Detail'!A2826,7)&amp;"-"&amp;RIGHT('Support - Calculation Detail'!A2826,2))</f>
        <v>8020006-UT</v>
      </c>
      <c r="B2826" t="str">
        <f>IF('Support - Calculation Detail'!C2826="","",'Support - Calculation Detail'!C2826)</f>
        <v>80</v>
      </c>
      <c r="C2826" t="str">
        <f>IF('Support - Calculation Detail'!B2826="","",'Support - Calculation Detail'!B2826)</f>
        <v>N</v>
      </c>
      <c r="D2826">
        <f>IF('Support - Calculation Detail'!D2826="","",'Support - Calculation Detail'!D2826)</f>
        <v>109302</v>
      </c>
      <c r="E2826">
        <f>IF('Support - Calculation Detail'!E2826="","",'Support - Calculation Detail'!E2826)</f>
        <v>0</v>
      </c>
      <c r="G2826">
        <f>IF('Support - Calculation Detail'!F2826="","",'Support - Calculation Detail'!F2826)</f>
        <v>109302</v>
      </c>
      <c r="H2826">
        <f>IF('Support - Calculation Detail'!G2826="","",'Support - Calculation Detail'!G2826)</f>
        <v>1.04</v>
      </c>
      <c r="I2826">
        <f>IF('Support - Calculation Detail'!H2826="","",'Support - Calculation Detail'!H2826)</f>
        <v>113674</v>
      </c>
      <c r="J2826">
        <f>IF('Support - Calculation Detail'!I2826="","",'Support - Calculation Detail'!I2826)</f>
        <v>0</v>
      </c>
      <c r="K2826">
        <f>IF('Support - Calculation Detail'!K2826="","",'Support - Calculation Detail'!K2826)</f>
        <v>113674</v>
      </c>
      <c r="L2826">
        <f>IF('Support - Calculation Detail'!L2826="","",'Support - Calculation Detail'!L2826)</f>
        <v>0</v>
      </c>
      <c r="M2826">
        <f>IF('Support - Calculation Detail'!M2826="","",'Support - Calculation Detail'!M2826)</f>
        <v>0</v>
      </c>
      <c r="N2826">
        <f>IF('Support - Calculation Detail'!N2826="","",'Support - Calculation Detail'!N2826)</f>
        <v>0</v>
      </c>
      <c r="P2826">
        <f>IF('Support - Calculation Detail'!O2826="","",'Support - Calculation Detail'!O2826)</f>
        <v>113674</v>
      </c>
      <c r="Q2826" t="b">
        <v>1</v>
      </c>
      <c r="R2826" t="str">
        <f t="shared" si="220"/>
        <v>8020006</v>
      </c>
      <c r="S2826" t="str">
        <f t="shared" si="221"/>
        <v>8020006-UT</v>
      </c>
      <c r="T2826" t="str">
        <f t="shared" si="222"/>
        <v>8020006-UT</v>
      </c>
      <c r="U2826" t="str">
        <f t="shared" si="223"/>
        <v>2</v>
      </c>
      <c r="V2826" t="str">
        <f t="shared" si="224"/>
        <v>UT</v>
      </c>
    </row>
    <row r="2827" spans="1:22" x14ac:dyDescent="0.35">
      <c r="A2827" t="str">
        <f>IF('Support - Calculation Detail'!A2827="","",LEFT('Support - Calculation Detail'!A2827,7)&amp;"-"&amp;RIGHT('Support - Calculation Detail'!A2827,2))</f>
        <v>8050222-UT</v>
      </c>
      <c r="B2827" t="str">
        <f>IF('Support - Calculation Detail'!C2827="","",'Support - Calculation Detail'!C2827)</f>
        <v>80</v>
      </c>
      <c r="C2827" t="str">
        <f>IF('Support - Calculation Detail'!B2827="","",'Support - Calculation Detail'!B2827)</f>
        <v>N</v>
      </c>
      <c r="D2827">
        <f>IF('Support - Calculation Detail'!D2827="","",'Support - Calculation Detail'!D2827)</f>
        <v>1325355</v>
      </c>
      <c r="E2827">
        <f>IF('Support - Calculation Detail'!E2827="","",'Support - Calculation Detail'!E2827)</f>
        <v>0</v>
      </c>
      <c r="G2827">
        <f>IF('Support - Calculation Detail'!F2827="","",'Support - Calculation Detail'!F2827)</f>
        <v>1325355</v>
      </c>
      <c r="H2827">
        <f>IF('Support - Calculation Detail'!G2827="","",'Support - Calculation Detail'!G2827)</f>
        <v>1.04</v>
      </c>
      <c r="I2827">
        <f>IF('Support - Calculation Detail'!H2827="","",'Support - Calculation Detail'!H2827)</f>
        <v>1378369</v>
      </c>
      <c r="J2827">
        <f>IF('Support - Calculation Detail'!I2827="","",'Support - Calculation Detail'!I2827)</f>
        <v>0</v>
      </c>
      <c r="K2827">
        <f>IF('Support - Calculation Detail'!K2827="","",'Support - Calculation Detail'!K2827)</f>
        <v>1378369</v>
      </c>
      <c r="L2827">
        <f>IF('Support - Calculation Detail'!L2827="","",'Support - Calculation Detail'!L2827)</f>
        <v>0</v>
      </c>
      <c r="M2827">
        <f>IF('Support - Calculation Detail'!M2827="","",'Support - Calculation Detail'!M2827)</f>
        <v>0</v>
      </c>
      <c r="N2827">
        <f>IF('Support - Calculation Detail'!N2827="","",'Support - Calculation Detail'!N2827)</f>
        <v>0</v>
      </c>
      <c r="P2827">
        <f>IF('Support - Calculation Detail'!O2827="","",'Support - Calculation Detail'!O2827)</f>
        <v>1378369</v>
      </c>
      <c r="Q2827" t="b">
        <v>1</v>
      </c>
      <c r="R2827" t="str">
        <f t="shared" si="220"/>
        <v>8050222</v>
      </c>
      <c r="S2827" t="str">
        <f t="shared" si="221"/>
        <v>8050222-UT</v>
      </c>
      <c r="T2827" t="str">
        <f t="shared" si="222"/>
        <v>8050222-UT</v>
      </c>
      <c r="U2827" t="str">
        <f t="shared" si="223"/>
        <v>5</v>
      </c>
      <c r="V2827" t="str">
        <f t="shared" si="224"/>
        <v>UT</v>
      </c>
    </row>
    <row r="2828" spans="1:22" x14ac:dyDescent="0.35">
      <c r="A2828" t="str">
        <f>IF('Support - Calculation Detail'!A2828="","",LEFT('Support - Calculation Detail'!A2828,7)&amp;"-"&amp;RIGHT('Support - Calculation Detail'!A2828,2))</f>
        <v>8030428-UT</v>
      </c>
      <c r="B2828" t="str">
        <f>IF('Support - Calculation Detail'!C2828="","",'Support - Calculation Detail'!C2828)</f>
        <v>80</v>
      </c>
      <c r="C2828" t="str">
        <f>IF('Support - Calculation Detail'!B2828="","",'Support - Calculation Detail'!B2828)</f>
        <v>N</v>
      </c>
      <c r="D2828">
        <f>IF('Support - Calculation Detail'!D2828="","",'Support - Calculation Detail'!D2828)</f>
        <v>4613438</v>
      </c>
      <c r="E2828">
        <f>IF('Support - Calculation Detail'!E2828="","",'Support - Calculation Detail'!E2828)</f>
        <v>0</v>
      </c>
      <c r="G2828">
        <f>IF('Support - Calculation Detail'!F2828="","",'Support - Calculation Detail'!F2828)</f>
        <v>4613438</v>
      </c>
      <c r="H2828">
        <f>IF('Support - Calculation Detail'!G2828="","",'Support - Calculation Detail'!G2828)</f>
        <v>1.04</v>
      </c>
      <c r="I2828">
        <f>IF('Support - Calculation Detail'!H2828="","",'Support - Calculation Detail'!H2828)</f>
        <v>4797976</v>
      </c>
      <c r="J2828">
        <f>IF('Support - Calculation Detail'!I2828="","",'Support - Calculation Detail'!I2828)</f>
        <v>0</v>
      </c>
      <c r="K2828">
        <f>IF('Support - Calculation Detail'!K2828="","",'Support - Calculation Detail'!K2828)</f>
        <v>4797976</v>
      </c>
      <c r="L2828">
        <f>IF('Support - Calculation Detail'!L2828="","",'Support - Calculation Detail'!L2828)</f>
        <v>121438</v>
      </c>
      <c r="M2828">
        <f>IF('Support - Calculation Detail'!M2828="","",'Support - Calculation Detail'!M2828)</f>
        <v>0</v>
      </c>
      <c r="N2828">
        <f>IF('Support - Calculation Detail'!N2828="","",'Support - Calculation Detail'!N2828)</f>
        <v>0</v>
      </c>
      <c r="P2828">
        <f>IF('Support - Calculation Detail'!O2828="","",'Support - Calculation Detail'!O2828)</f>
        <v>4919414</v>
      </c>
      <c r="Q2828" t="b">
        <v>1</v>
      </c>
      <c r="R2828" t="str">
        <f t="shared" si="220"/>
        <v>8030428</v>
      </c>
      <c r="S2828" t="str">
        <f t="shared" si="221"/>
        <v>8030428-UT</v>
      </c>
      <c r="T2828" t="str">
        <f t="shared" si="222"/>
        <v>8030428-UT</v>
      </c>
      <c r="U2828" t="str">
        <f t="shared" si="223"/>
        <v>3</v>
      </c>
      <c r="V2828" t="str">
        <f t="shared" si="224"/>
        <v>UT</v>
      </c>
    </row>
    <row r="2829" spans="1:22" x14ac:dyDescent="0.35">
      <c r="A2829" t="str">
        <f>IF('Support - Calculation Detail'!A2829="","",LEFT('Support - Calculation Detail'!A2829,7)&amp;"-"&amp;RIGHT('Support - Calculation Detail'!A2829,2))</f>
        <v>8030892-UT</v>
      </c>
      <c r="B2829" t="str">
        <f>IF('Support - Calculation Detail'!C2829="","",'Support - Calculation Detail'!C2829)</f>
        <v>80</v>
      </c>
      <c r="C2829" t="str">
        <f>IF('Support - Calculation Detail'!B2829="","",'Support - Calculation Detail'!B2829)</f>
        <v>N</v>
      </c>
      <c r="D2829">
        <f>IF('Support - Calculation Detail'!D2829="","",'Support - Calculation Detail'!D2829)</f>
        <v>109422</v>
      </c>
      <c r="E2829">
        <f>IF('Support - Calculation Detail'!E2829="","",'Support - Calculation Detail'!E2829)</f>
        <v>0</v>
      </c>
      <c r="G2829">
        <f>IF('Support - Calculation Detail'!F2829="","",'Support - Calculation Detail'!F2829)</f>
        <v>109422</v>
      </c>
      <c r="H2829">
        <f>IF('Support - Calculation Detail'!G2829="","",'Support - Calculation Detail'!G2829)</f>
        <v>1.04</v>
      </c>
      <c r="I2829">
        <f>IF('Support - Calculation Detail'!H2829="","",'Support - Calculation Detail'!H2829)</f>
        <v>113799</v>
      </c>
      <c r="J2829">
        <f>IF('Support - Calculation Detail'!I2829="","",'Support - Calculation Detail'!I2829)</f>
        <v>0</v>
      </c>
      <c r="K2829">
        <f>IF('Support - Calculation Detail'!K2829="","",'Support - Calculation Detail'!K2829)</f>
        <v>113799</v>
      </c>
      <c r="L2829">
        <f>IF('Support - Calculation Detail'!L2829="","",'Support - Calculation Detail'!L2829)</f>
        <v>0</v>
      </c>
      <c r="M2829">
        <f>IF('Support - Calculation Detail'!M2829="","",'Support - Calculation Detail'!M2829)</f>
        <v>0</v>
      </c>
      <c r="N2829">
        <f>IF('Support - Calculation Detail'!N2829="","",'Support - Calculation Detail'!N2829)</f>
        <v>0</v>
      </c>
      <c r="P2829">
        <f>IF('Support - Calculation Detail'!O2829="","",'Support - Calculation Detail'!O2829)</f>
        <v>113799</v>
      </c>
      <c r="Q2829" t="b">
        <v>1</v>
      </c>
      <c r="R2829" t="str">
        <f t="shared" si="220"/>
        <v>8030892</v>
      </c>
      <c r="S2829" t="str">
        <f t="shared" si="221"/>
        <v>8030892-UT</v>
      </c>
      <c r="T2829" t="str">
        <f t="shared" si="222"/>
        <v>8030892-UT</v>
      </c>
      <c r="U2829" t="str">
        <f t="shared" si="223"/>
        <v>3</v>
      </c>
      <c r="V2829" t="str">
        <f t="shared" si="224"/>
        <v>UT</v>
      </c>
    </row>
    <row r="2830" spans="1:22" x14ac:dyDescent="0.35">
      <c r="A2830" t="str">
        <f>IF('Support - Calculation Detail'!A2830="","",LEFT('Support - Calculation Detail'!A2830,7)&amp;"-"&amp;RIGHT('Support - Calculation Detail'!A2830,2))</f>
        <v>8030893-UT</v>
      </c>
      <c r="B2830" t="str">
        <f>IF('Support - Calculation Detail'!C2830="","",'Support - Calculation Detail'!C2830)</f>
        <v>80</v>
      </c>
      <c r="C2830" t="str">
        <f>IF('Support - Calculation Detail'!B2830="","",'Support - Calculation Detail'!B2830)</f>
        <v>N</v>
      </c>
      <c r="D2830">
        <f>IF('Support - Calculation Detail'!D2830="","",'Support - Calculation Detail'!D2830)</f>
        <v>226402</v>
      </c>
      <c r="E2830">
        <f>IF('Support - Calculation Detail'!E2830="","",'Support - Calculation Detail'!E2830)</f>
        <v>0</v>
      </c>
      <c r="G2830">
        <f>IF('Support - Calculation Detail'!F2830="","",'Support - Calculation Detail'!F2830)</f>
        <v>226402</v>
      </c>
      <c r="H2830">
        <f>IF('Support - Calculation Detail'!G2830="","",'Support - Calculation Detail'!G2830)</f>
        <v>1.04</v>
      </c>
      <c r="I2830">
        <f>IF('Support - Calculation Detail'!H2830="","",'Support - Calculation Detail'!H2830)</f>
        <v>235458</v>
      </c>
      <c r="J2830">
        <f>IF('Support - Calculation Detail'!I2830="","",'Support - Calculation Detail'!I2830)</f>
        <v>0</v>
      </c>
      <c r="K2830">
        <f>IF('Support - Calculation Detail'!K2830="","",'Support - Calculation Detail'!K2830)</f>
        <v>235458</v>
      </c>
      <c r="L2830">
        <f>IF('Support - Calculation Detail'!L2830="","",'Support - Calculation Detail'!L2830)</f>
        <v>0</v>
      </c>
      <c r="M2830">
        <f>IF('Support - Calculation Detail'!M2830="","",'Support - Calculation Detail'!M2830)</f>
        <v>0</v>
      </c>
      <c r="N2830">
        <f>IF('Support - Calculation Detail'!N2830="","",'Support - Calculation Detail'!N2830)</f>
        <v>0</v>
      </c>
      <c r="P2830">
        <f>IF('Support - Calculation Detail'!O2830="","",'Support - Calculation Detail'!O2830)</f>
        <v>235458</v>
      </c>
      <c r="Q2830" t="b">
        <v>1</v>
      </c>
      <c r="R2830" t="str">
        <f t="shared" si="220"/>
        <v>8030893</v>
      </c>
      <c r="S2830" t="str">
        <f t="shared" si="221"/>
        <v>8030893-UT</v>
      </c>
      <c r="T2830" t="str">
        <f t="shared" si="222"/>
        <v>8030893-UT</v>
      </c>
      <c r="U2830" t="str">
        <f t="shared" si="223"/>
        <v>3</v>
      </c>
      <c r="V2830" t="str">
        <f t="shared" si="224"/>
        <v>UT</v>
      </c>
    </row>
    <row r="2831" spans="1:22" x14ac:dyDescent="0.35">
      <c r="A2831" t="str">
        <f>IF('Support - Calculation Detail'!A2831="","",LEFT('Support - Calculation Detail'!A2831,7)&amp;"-"&amp;RIGHT('Support - Calculation Detail'!A2831,2))</f>
        <v>8030894-UT</v>
      </c>
      <c r="B2831" t="str">
        <f>IF('Support - Calculation Detail'!C2831="","",'Support - Calculation Detail'!C2831)</f>
        <v>80</v>
      </c>
      <c r="C2831" t="str">
        <f>IF('Support - Calculation Detail'!B2831="","",'Support - Calculation Detail'!B2831)</f>
        <v>N</v>
      </c>
      <c r="D2831">
        <f>IF('Support - Calculation Detail'!D2831="","",'Support - Calculation Detail'!D2831)</f>
        <v>213549</v>
      </c>
      <c r="E2831">
        <f>IF('Support - Calculation Detail'!E2831="","",'Support - Calculation Detail'!E2831)</f>
        <v>0</v>
      </c>
      <c r="G2831">
        <f>IF('Support - Calculation Detail'!F2831="","",'Support - Calculation Detail'!F2831)</f>
        <v>213549</v>
      </c>
      <c r="H2831">
        <f>IF('Support - Calculation Detail'!G2831="","",'Support - Calculation Detail'!G2831)</f>
        <v>1.04</v>
      </c>
      <c r="I2831">
        <f>IF('Support - Calculation Detail'!H2831="","",'Support - Calculation Detail'!H2831)</f>
        <v>222091</v>
      </c>
      <c r="J2831">
        <f>IF('Support - Calculation Detail'!I2831="","",'Support - Calculation Detail'!I2831)</f>
        <v>0</v>
      </c>
      <c r="K2831">
        <f>IF('Support - Calculation Detail'!K2831="","",'Support - Calculation Detail'!K2831)</f>
        <v>222091</v>
      </c>
      <c r="L2831">
        <f>IF('Support - Calculation Detail'!L2831="","",'Support - Calculation Detail'!L2831)</f>
        <v>0</v>
      </c>
      <c r="M2831">
        <f>IF('Support - Calculation Detail'!M2831="","",'Support - Calculation Detail'!M2831)</f>
        <v>0</v>
      </c>
      <c r="N2831">
        <f>IF('Support - Calculation Detail'!N2831="","",'Support - Calculation Detail'!N2831)</f>
        <v>0</v>
      </c>
      <c r="P2831">
        <f>IF('Support - Calculation Detail'!O2831="","",'Support - Calculation Detail'!O2831)</f>
        <v>222091</v>
      </c>
      <c r="Q2831" t="b">
        <v>1</v>
      </c>
      <c r="R2831" t="str">
        <f t="shared" si="220"/>
        <v>8030894</v>
      </c>
      <c r="S2831" t="str">
        <f t="shared" si="221"/>
        <v>8030894-UT</v>
      </c>
      <c r="T2831" t="str">
        <f t="shared" si="222"/>
        <v>8030894-UT</v>
      </c>
      <c r="U2831" t="str">
        <f t="shared" si="223"/>
        <v>3</v>
      </c>
      <c r="V2831" t="str">
        <f t="shared" si="224"/>
        <v>UT</v>
      </c>
    </row>
    <row r="2832" spans="1:22" x14ac:dyDescent="0.35">
      <c r="A2832" t="str">
        <f>IF('Support - Calculation Detail'!A2832="","",LEFT('Support - Calculation Detail'!A2832,7)&amp;"-"&amp;RIGHT('Support - Calculation Detail'!A2832,2))</f>
        <v>8061037-UT</v>
      </c>
      <c r="B2832" t="str">
        <f>IF('Support - Calculation Detail'!C2832="","",'Support - Calculation Detail'!C2832)</f>
        <v>80</v>
      </c>
      <c r="C2832" t="str">
        <f>IF('Support - Calculation Detail'!B2832="","",'Support - Calculation Detail'!B2832)</f>
        <v>N</v>
      </c>
      <c r="D2832">
        <f>IF('Support - Calculation Detail'!D2832="","",'Support - Calculation Detail'!D2832)</f>
        <v>198577</v>
      </c>
      <c r="E2832">
        <f>IF('Support - Calculation Detail'!E2832="","",'Support - Calculation Detail'!E2832)</f>
        <v>0</v>
      </c>
      <c r="G2832">
        <f>IF('Support - Calculation Detail'!F2832="","",'Support - Calculation Detail'!F2832)</f>
        <v>198577</v>
      </c>
      <c r="H2832">
        <f>IF('Support - Calculation Detail'!G2832="","",'Support - Calculation Detail'!G2832)</f>
        <v>1.04</v>
      </c>
      <c r="I2832">
        <f>IF('Support - Calculation Detail'!H2832="","",'Support - Calculation Detail'!H2832)</f>
        <v>206520</v>
      </c>
      <c r="J2832">
        <f>IF('Support - Calculation Detail'!I2832="","",'Support - Calculation Detail'!I2832)</f>
        <v>0</v>
      </c>
      <c r="K2832">
        <f>IF('Support - Calculation Detail'!K2832="","",'Support - Calculation Detail'!K2832)</f>
        <v>206520</v>
      </c>
      <c r="L2832">
        <f>IF('Support - Calculation Detail'!L2832="","",'Support - Calculation Detail'!L2832)</f>
        <v>0</v>
      </c>
      <c r="M2832">
        <f>IF('Support - Calculation Detail'!M2832="","",'Support - Calculation Detail'!M2832)</f>
        <v>0</v>
      </c>
      <c r="N2832">
        <f>IF('Support - Calculation Detail'!N2832="","",'Support - Calculation Detail'!N2832)</f>
        <v>0</v>
      </c>
      <c r="P2832">
        <f>IF('Support - Calculation Detail'!O2832="","",'Support - Calculation Detail'!O2832)</f>
        <v>206520</v>
      </c>
      <c r="Q2832" t="b">
        <v>1</v>
      </c>
      <c r="R2832" t="str">
        <f t="shared" si="220"/>
        <v>8061037</v>
      </c>
      <c r="S2832" t="str">
        <f t="shared" si="221"/>
        <v>8061037-UT</v>
      </c>
      <c r="T2832" t="str">
        <f t="shared" si="222"/>
        <v>8061037-UT</v>
      </c>
      <c r="U2832" t="str">
        <f t="shared" si="223"/>
        <v>6</v>
      </c>
      <c r="V2832" t="str">
        <f t="shared" si="224"/>
        <v>UT</v>
      </c>
    </row>
    <row r="2833" spans="1:22" x14ac:dyDescent="0.35">
      <c r="A2833" t="str">
        <f>IF('Support - Calculation Detail'!A2833="","",LEFT('Support - Calculation Detail'!A2833,7)&amp;"-"&amp;RIGHT('Support - Calculation Detail'!A2833,2))</f>
        <v>8047935-SO</v>
      </c>
      <c r="B2833" t="str">
        <f>IF('Support - Calculation Detail'!C2833="","",'Support - Calculation Detail'!C2833)</f>
        <v>80</v>
      </c>
      <c r="C2833" t="str">
        <f>IF('Support - Calculation Detail'!B2833="","",'Support - Calculation Detail'!B2833)</f>
        <v>N</v>
      </c>
      <c r="D2833">
        <f>IF('Support - Calculation Detail'!D2833="","",'Support - Calculation Detail'!D2833)</f>
        <v>2031963</v>
      </c>
      <c r="E2833">
        <f>IF('Support - Calculation Detail'!E2833="","",'Support - Calculation Detail'!E2833)</f>
        <v>0</v>
      </c>
      <c r="G2833">
        <f>IF('Support - Calculation Detail'!F2833="","",'Support - Calculation Detail'!F2833)</f>
        <v>2031963</v>
      </c>
      <c r="H2833">
        <f>IF('Support - Calculation Detail'!G2833="","",'Support - Calculation Detail'!G2833)</f>
        <v>1.04</v>
      </c>
      <c r="I2833">
        <f>IF('Support - Calculation Detail'!H2833="","",'Support - Calculation Detail'!H2833)</f>
        <v>2113242</v>
      </c>
      <c r="J2833">
        <f>IF('Support - Calculation Detail'!I2833="","",'Support - Calculation Detail'!I2833)</f>
        <v>0</v>
      </c>
      <c r="K2833">
        <f>IF('Support - Calculation Detail'!K2833="","",'Support - Calculation Detail'!K2833)</f>
        <v>2113242</v>
      </c>
      <c r="L2833">
        <f>IF('Support - Calculation Detail'!L2833="","",'Support - Calculation Detail'!L2833)</f>
        <v>0</v>
      </c>
      <c r="M2833">
        <f>IF('Support - Calculation Detail'!M2833="","",'Support - Calculation Detail'!M2833)</f>
        <v>0</v>
      </c>
      <c r="N2833">
        <f>IF('Support - Calculation Detail'!N2833="","",'Support - Calculation Detail'!N2833)</f>
        <v>0</v>
      </c>
      <c r="P2833">
        <f>IF('Support - Calculation Detail'!O2833="","",'Support - Calculation Detail'!O2833)</f>
        <v>2113242</v>
      </c>
      <c r="Q2833" t="b">
        <v>1</v>
      </c>
      <c r="R2833" t="str">
        <f t="shared" si="220"/>
        <v>8047935</v>
      </c>
      <c r="S2833" t="str">
        <f t="shared" si="221"/>
        <v>8047935-SO</v>
      </c>
      <c r="T2833" t="str">
        <f t="shared" si="222"/>
        <v>8047935-SO</v>
      </c>
      <c r="U2833" t="str">
        <f t="shared" si="223"/>
        <v>4</v>
      </c>
      <c r="V2833" t="str">
        <f t="shared" si="224"/>
        <v>SO</v>
      </c>
    </row>
    <row r="2834" spans="1:22" x14ac:dyDescent="0.35">
      <c r="A2834" t="str">
        <f>IF('Support - Calculation Detail'!A2834="","",LEFT('Support - Calculation Detail'!A2834,7)&amp;"-"&amp;RIGHT('Support - Calculation Detail'!A2834,2))</f>
        <v>8047945-SO</v>
      </c>
      <c r="B2834" t="str">
        <f>IF('Support - Calculation Detail'!C2834="","",'Support - Calculation Detail'!C2834)</f>
        <v>80</v>
      </c>
      <c r="C2834" t="str">
        <f>IF('Support - Calculation Detail'!B2834="","",'Support - Calculation Detail'!B2834)</f>
        <v>N</v>
      </c>
      <c r="D2834">
        <f>IF('Support - Calculation Detail'!D2834="","",'Support - Calculation Detail'!D2834)</f>
        <v>4023183</v>
      </c>
      <c r="E2834">
        <f>IF('Support - Calculation Detail'!E2834="","",'Support - Calculation Detail'!E2834)</f>
        <v>0</v>
      </c>
      <c r="G2834">
        <f>IF('Support - Calculation Detail'!F2834="","",'Support - Calculation Detail'!F2834)</f>
        <v>4023183</v>
      </c>
      <c r="H2834">
        <f>IF('Support - Calculation Detail'!G2834="","",'Support - Calculation Detail'!G2834)</f>
        <v>1.04</v>
      </c>
      <c r="I2834">
        <f>IF('Support - Calculation Detail'!H2834="","",'Support - Calculation Detail'!H2834)</f>
        <v>4184110</v>
      </c>
      <c r="J2834">
        <f>IF('Support - Calculation Detail'!I2834="","",'Support - Calculation Detail'!I2834)</f>
        <v>0</v>
      </c>
      <c r="K2834">
        <f>IF('Support - Calculation Detail'!K2834="","",'Support - Calculation Detail'!K2834)</f>
        <v>4184110</v>
      </c>
      <c r="L2834">
        <f>IF('Support - Calculation Detail'!L2834="","",'Support - Calculation Detail'!L2834)</f>
        <v>0</v>
      </c>
      <c r="M2834">
        <f>IF('Support - Calculation Detail'!M2834="","",'Support - Calculation Detail'!M2834)</f>
        <v>0</v>
      </c>
      <c r="N2834">
        <f>IF('Support - Calculation Detail'!N2834="","",'Support - Calculation Detail'!N2834)</f>
        <v>0</v>
      </c>
      <c r="P2834">
        <f>IF('Support - Calculation Detail'!O2834="","",'Support - Calculation Detail'!O2834)</f>
        <v>4184110</v>
      </c>
      <c r="Q2834" t="b">
        <v>1</v>
      </c>
      <c r="R2834" t="str">
        <f t="shared" si="220"/>
        <v>8047945</v>
      </c>
      <c r="S2834" t="str">
        <f t="shared" si="221"/>
        <v>8047945-SO</v>
      </c>
      <c r="T2834" t="str">
        <f t="shared" si="222"/>
        <v>8047945-SO</v>
      </c>
      <c r="U2834" t="str">
        <f t="shared" si="223"/>
        <v>4</v>
      </c>
      <c r="V2834" t="str">
        <f t="shared" si="224"/>
        <v>SO</v>
      </c>
    </row>
    <row r="2835" spans="1:22" x14ac:dyDescent="0.35">
      <c r="A2835" t="str">
        <f>IF('Support - Calculation Detail'!A2835="","",LEFT('Support - Calculation Detail'!A2835,7)&amp;"-"&amp;RIGHT('Support - Calculation Detail'!A2835,2))</f>
        <v>8110000-UT</v>
      </c>
      <c r="B2835" t="str">
        <f>IF('Support - Calculation Detail'!C2835="","",'Support - Calculation Detail'!C2835)</f>
        <v>81</v>
      </c>
      <c r="C2835" t="str">
        <f>IF('Support - Calculation Detail'!B2835="","",'Support - Calculation Detail'!B2835)</f>
        <v>N</v>
      </c>
      <c r="D2835">
        <f>IF('Support - Calculation Detail'!D2835="","",'Support - Calculation Detail'!D2835)</f>
        <v>2480640</v>
      </c>
      <c r="E2835">
        <f>IF('Support - Calculation Detail'!E2835="","",'Support - Calculation Detail'!E2835)</f>
        <v>0</v>
      </c>
      <c r="G2835">
        <f>IF('Support - Calculation Detail'!F2835="","",'Support - Calculation Detail'!F2835)</f>
        <v>2480640</v>
      </c>
      <c r="H2835">
        <f>IF('Support - Calculation Detail'!G2835="","",'Support - Calculation Detail'!G2835)</f>
        <v>1.04</v>
      </c>
      <c r="I2835">
        <f>IF('Support - Calculation Detail'!H2835="","",'Support - Calculation Detail'!H2835)</f>
        <v>2579866</v>
      </c>
      <c r="J2835">
        <f>IF('Support - Calculation Detail'!I2835="","",'Support - Calculation Detail'!I2835)</f>
        <v>0</v>
      </c>
      <c r="K2835">
        <f>IF('Support - Calculation Detail'!K2835="","",'Support - Calculation Detail'!K2835)</f>
        <v>2579866</v>
      </c>
      <c r="L2835">
        <f>IF('Support - Calculation Detail'!L2835="","",'Support - Calculation Detail'!L2835)</f>
        <v>70606</v>
      </c>
      <c r="M2835">
        <f>IF('Support - Calculation Detail'!M2835="","",'Support - Calculation Detail'!M2835)</f>
        <v>59569</v>
      </c>
      <c r="N2835">
        <f>IF('Support - Calculation Detail'!N2835="","",'Support - Calculation Detail'!N2835)</f>
        <v>173458.07043723585</v>
      </c>
      <c r="P2835">
        <f>IF('Support - Calculation Detail'!O2835="","",'Support - Calculation Detail'!O2835)</f>
        <v>2883499.0704372358</v>
      </c>
      <c r="Q2835" t="b">
        <v>1</v>
      </c>
      <c r="R2835" t="str">
        <f t="shared" si="220"/>
        <v>8110000</v>
      </c>
      <c r="S2835" t="str">
        <f t="shared" si="221"/>
        <v>8110000-UT</v>
      </c>
      <c r="T2835" t="str">
        <f t="shared" si="222"/>
        <v>8110000-UT</v>
      </c>
      <c r="U2835" t="str">
        <f t="shared" si="223"/>
        <v>1</v>
      </c>
      <c r="V2835" t="str">
        <f t="shared" si="224"/>
        <v>UT</v>
      </c>
    </row>
    <row r="2836" spans="1:22" x14ac:dyDescent="0.35">
      <c r="A2836" t="str">
        <f>IF('Support - Calculation Detail'!A2836="","",LEFT('Support - Calculation Detail'!A2836,7)&amp;"-"&amp;RIGHT('Support - Calculation Detail'!A2836,2))</f>
        <v>8120001-TF</v>
      </c>
      <c r="B2836" t="str">
        <f>IF('Support - Calculation Detail'!C2836="","",'Support - Calculation Detail'!C2836)</f>
        <v>81</v>
      </c>
      <c r="C2836" t="str">
        <f>IF('Support - Calculation Detail'!B2836="","",'Support - Calculation Detail'!B2836)</f>
        <v>N</v>
      </c>
      <c r="D2836">
        <f>IF('Support - Calculation Detail'!D2836="","",'Support - Calculation Detail'!D2836)</f>
        <v>17962</v>
      </c>
      <c r="E2836">
        <f>IF('Support - Calculation Detail'!E2836="","",'Support - Calculation Detail'!E2836)</f>
        <v>0</v>
      </c>
      <c r="G2836">
        <f>IF('Support - Calculation Detail'!F2836="","",'Support - Calculation Detail'!F2836)</f>
        <v>17962</v>
      </c>
      <c r="H2836">
        <f>IF('Support - Calculation Detail'!G2836="","",'Support - Calculation Detail'!G2836)</f>
        <v>1.04</v>
      </c>
      <c r="I2836">
        <f>IF('Support - Calculation Detail'!H2836="","",'Support - Calculation Detail'!H2836)</f>
        <v>18680</v>
      </c>
      <c r="J2836">
        <f>IF('Support - Calculation Detail'!I2836="","",'Support - Calculation Detail'!I2836)</f>
        <v>0</v>
      </c>
      <c r="K2836">
        <f>IF('Support - Calculation Detail'!K2836="","",'Support - Calculation Detail'!K2836)</f>
        <v>18680</v>
      </c>
      <c r="L2836">
        <f>IF('Support - Calculation Detail'!L2836="","",'Support - Calculation Detail'!L2836)</f>
        <v>0</v>
      </c>
      <c r="M2836">
        <f>IF('Support - Calculation Detail'!M2836="","",'Support - Calculation Detail'!M2836)</f>
        <v>0</v>
      </c>
      <c r="N2836">
        <f>IF('Support - Calculation Detail'!N2836="","",'Support - Calculation Detail'!N2836)</f>
        <v>0</v>
      </c>
      <c r="P2836">
        <f>IF('Support - Calculation Detail'!O2836="","",'Support - Calculation Detail'!O2836)</f>
        <v>18680</v>
      </c>
      <c r="Q2836" t="b">
        <v>1</v>
      </c>
      <c r="R2836" t="str">
        <f t="shared" si="220"/>
        <v>8120001</v>
      </c>
      <c r="S2836" t="str">
        <f t="shared" si="221"/>
        <v>8120001-TF</v>
      </c>
      <c r="T2836" t="str">
        <f t="shared" si="222"/>
        <v>8120001-TF</v>
      </c>
      <c r="U2836" t="str">
        <f t="shared" si="223"/>
        <v>2</v>
      </c>
      <c r="V2836" t="str">
        <f t="shared" si="224"/>
        <v>TF</v>
      </c>
    </row>
    <row r="2837" spans="1:22" x14ac:dyDescent="0.35">
      <c r="A2837" t="str">
        <f>IF('Support - Calculation Detail'!A2837="","",LEFT('Support - Calculation Detail'!A2837,7)&amp;"-"&amp;RIGHT('Support - Calculation Detail'!A2837,2))</f>
        <v>8120001-UT</v>
      </c>
      <c r="B2837" t="str">
        <f>IF('Support - Calculation Detail'!C2837="","",'Support - Calculation Detail'!C2837)</f>
        <v>81</v>
      </c>
      <c r="C2837" t="str">
        <f>IF('Support - Calculation Detail'!B2837="","",'Support - Calculation Detail'!B2837)</f>
        <v>N</v>
      </c>
      <c r="D2837">
        <f>IF('Support - Calculation Detail'!D2837="","",'Support - Calculation Detail'!D2837)</f>
        <v>9064</v>
      </c>
      <c r="E2837">
        <f>IF('Support - Calculation Detail'!E2837="","",'Support - Calculation Detail'!E2837)</f>
        <v>0</v>
      </c>
      <c r="G2837">
        <f>IF('Support - Calculation Detail'!F2837="","",'Support - Calculation Detail'!F2837)</f>
        <v>9064</v>
      </c>
      <c r="H2837">
        <f>IF('Support - Calculation Detail'!G2837="","",'Support - Calculation Detail'!G2837)</f>
        <v>1.04</v>
      </c>
      <c r="I2837">
        <f>IF('Support - Calculation Detail'!H2837="","",'Support - Calculation Detail'!H2837)</f>
        <v>9427</v>
      </c>
      <c r="J2837">
        <f>IF('Support - Calculation Detail'!I2837="","",'Support - Calculation Detail'!I2837)</f>
        <v>0</v>
      </c>
      <c r="K2837">
        <f>IF('Support - Calculation Detail'!K2837="","",'Support - Calculation Detail'!K2837)</f>
        <v>9427</v>
      </c>
      <c r="L2837">
        <f>IF('Support - Calculation Detail'!L2837="","",'Support - Calculation Detail'!L2837)</f>
        <v>0</v>
      </c>
      <c r="M2837">
        <f>IF('Support - Calculation Detail'!M2837="","",'Support - Calculation Detail'!M2837)</f>
        <v>0</v>
      </c>
      <c r="N2837">
        <f>IF('Support - Calculation Detail'!N2837="","",'Support - Calculation Detail'!N2837)</f>
        <v>0</v>
      </c>
      <c r="P2837">
        <f>IF('Support - Calculation Detail'!O2837="","",'Support - Calculation Detail'!O2837)</f>
        <v>9427</v>
      </c>
      <c r="Q2837" t="b">
        <v>1</v>
      </c>
      <c r="R2837" t="str">
        <f t="shared" si="220"/>
        <v>8120001</v>
      </c>
      <c r="S2837" t="str">
        <f t="shared" si="221"/>
        <v>8120001-UT</v>
      </c>
      <c r="T2837" t="str">
        <f t="shared" si="222"/>
        <v>8120001-UT</v>
      </c>
      <c r="U2837" t="str">
        <f t="shared" si="223"/>
        <v>2</v>
      </c>
      <c r="V2837" t="str">
        <f t="shared" si="224"/>
        <v>UT</v>
      </c>
    </row>
    <row r="2838" spans="1:22" x14ac:dyDescent="0.35">
      <c r="A2838" t="str">
        <f>IF('Support - Calculation Detail'!A2838="","",LEFT('Support - Calculation Detail'!A2838,7)&amp;"-"&amp;RIGHT('Support - Calculation Detail'!A2838,2))</f>
        <v>8120002-TF</v>
      </c>
      <c r="B2838" t="str">
        <f>IF('Support - Calculation Detail'!C2838="","",'Support - Calculation Detail'!C2838)</f>
        <v>81</v>
      </c>
      <c r="C2838" t="str">
        <f>IF('Support - Calculation Detail'!B2838="","",'Support - Calculation Detail'!B2838)</f>
        <v>N</v>
      </c>
      <c r="D2838">
        <f>IF('Support - Calculation Detail'!D2838="","",'Support - Calculation Detail'!D2838)</f>
        <v>33541</v>
      </c>
      <c r="E2838">
        <f>IF('Support - Calculation Detail'!E2838="","",'Support - Calculation Detail'!E2838)</f>
        <v>0</v>
      </c>
      <c r="G2838">
        <f>IF('Support - Calculation Detail'!F2838="","",'Support - Calculation Detail'!F2838)</f>
        <v>33541</v>
      </c>
      <c r="H2838">
        <f>IF('Support - Calculation Detail'!G2838="","",'Support - Calculation Detail'!G2838)</f>
        <v>1.04</v>
      </c>
      <c r="I2838">
        <f>IF('Support - Calculation Detail'!H2838="","",'Support - Calculation Detail'!H2838)</f>
        <v>34883</v>
      </c>
      <c r="J2838">
        <f>IF('Support - Calculation Detail'!I2838="","",'Support - Calculation Detail'!I2838)</f>
        <v>0</v>
      </c>
      <c r="K2838">
        <f>IF('Support - Calculation Detail'!K2838="","",'Support - Calculation Detail'!K2838)</f>
        <v>34883</v>
      </c>
      <c r="L2838">
        <f>IF('Support - Calculation Detail'!L2838="","",'Support - Calculation Detail'!L2838)</f>
        <v>0</v>
      </c>
      <c r="M2838">
        <f>IF('Support - Calculation Detail'!M2838="","",'Support - Calculation Detail'!M2838)</f>
        <v>0</v>
      </c>
      <c r="N2838">
        <f>IF('Support - Calculation Detail'!N2838="","",'Support - Calculation Detail'!N2838)</f>
        <v>0</v>
      </c>
      <c r="P2838">
        <f>IF('Support - Calculation Detail'!O2838="","",'Support - Calculation Detail'!O2838)</f>
        <v>34883</v>
      </c>
      <c r="Q2838" t="b">
        <v>1</v>
      </c>
      <c r="R2838" t="str">
        <f t="shared" si="220"/>
        <v>8120002</v>
      </c>
      <c r="S2838" t="str">
        <f t="shared" si="221"/>
        <v>8120002-TF</v>
      </c>
      <c r="T2838" t="str">
        <f t="shared" si="222"/>
        <v>8120002-TF</v>
      </c>
      <c r="U2838" t="str">
        <f t="shared" si="223"/>
        <v>2</v>
      </c>
      <c r="V2838" t="str">
        <f t="shared" si="224"/>
        <v>TF</v>
      </c>
    </row>
    <row r="2839" spans="1:22" x14ac:dyDescent="0.35">
      <c r="A2839" t="str">
        <f>IF('Support - Calculation Detail'!A2839="","",LEFT('Support - Calculation Detail'!A2839,7)&amp;"-"&amp;RIGHT('Support - Calculation Detail'!A2839,2))</f>
        <v>8120002-UT</v>
      </c>
      <c r="B2839" t="str">
        <f>IF('Support - Calculation Detail'!C2839="","",'Support - Calculation Detail'!C2839)</f>
        <v>81</v>
      </c>
      <c r="C2839" t="str">
        <f>IF('Support - Calculation Detail'!B2839="","",'Support - Calculation Detail'!B2839)</f>
        <v>N</v>
      </c>
      <c r="D2839">
        <f>IF('Support - Calculation Detail'!D2839="","",'Support - Calculation Detail'!D2839)</f>
        <v>10776</v>
      </c>
      <c r="E2839">
        <f>IF('Support - Calculation Detail'!E2839="","",'Support - Calculation Detail'!E2839)</f>
        <v>0</v>
      </c>
      <c r="G2839">
        <f>IF('Support - Calculation Detail'!F2839="","",'Support - Calculation Detail'!F2839)</f>
        <v>10776</v>
      </c>
      <c r="H2839">
        <f>IF('Support - Calculation Detail'!G2839="","",'Support - Calculation Detail'!G2839)</f>
        <v>1.04</v>
      </c>
      <c r="I2839">
        <f>IF('Support - Calculation Detail'!H2839="","",'Support - Calculation Detail'!H2839)</f>
        <v>11207</v>
      </c>
      <c r="J2839">
        <f>IF('Support - Calculation Detail'!I2839="","",'Support - Calculation Detail'!I2839)</f>
        <v>0</v>
      </c>
      <c r="K2839">
        <f>IF('Support - Calculation Detail'!K2839="","",'Support - Calculation Detail'!K2839)</f>
        <v>11207</v>
      </c>
      <c r="L2839">
        <f>IF('Support - Calculation Detail'!L2839="","",'Support - Calculation Detail'!L2839)</f>
        <v>0</v>
      </c>
      <c r="M2839">
        <f>IF('Support - Calculation Detail'!M2839="","",'Support - Calculation Detail'!M2839)</f>
        <v>0</v>
      </c>
      <c r="N2839">
        <f>IF('Support - Calculation Detail'!N2839="","",'Support - Calculation Detail'!N2839)</f>
        <v>0</v>
      </c>
      <c r="P2839">
        <f>IF('Support - Calculation Detail'!O2839="","",'Support - Calculation Detail'!O2839)</f>
        <v>11207</v>
      </c>
      <c r="Q2839" t="b">
        <v>1</v>
      </c>
      <c r="R2839" t="str">
        <f t="shared" si="220"/>
        <v>8120002</v>
      </c>
      <c r="S2839" t="str">
        <f t="shared" si="221"/>
        <v>8120002-UT</v>
      </c>
      <c r="T2839" t="str">
        <f t="shared" si="222"/>
        <v>8120002-UT</v>
      </c>
      <c r="U2839" t="str">
        <f t="shared" si="223"/>
        <v>2</v>
      </c>
      <c r="V2839" t="str">
        <f t="shared" si="224"/>
        <v>UT</v>
      </c>
    </row>
    <row r="2840" spans="1:22" x14ac:dyDescent="0.35">
      <c r="A2840" t="str">
        <f>IF('Support - Calculation Detail'!A2840="","",LEFT('Support - Calculation Detail'!A2840,7)&amp;"-"&amp;RIGHT('Support - Calculation Detail'!A2840,2))</f>
        <v>8120003-TF</v>
      </c>
      <c r="B2840" t="str">
        <f>IF('Support - Calculation Detail'!C2840="","",'Support - Calculation Detail'!C2840)</f>
        <v>81</v>
      </c>
      <c r="C2840" t="str">
        <f>IF('Support - Calculation Detail'!B2840="","",'Support - Calculation Detail'!B2840)</f>
        <v>N</v>
      </c>
      <c r="D2840">
        <f>IF('Support - Calculation Detail'!D2840="","",'Support - Calculation Detail'!D2840)</f>
        <v>21505</v>
      </c>
      <c r="E2840">
        <f>IF('Support - Calculation Detail'!E2840="","",'Support - Calculation Detail'!E2840)</f>
        <v>0</v>
      </c>
      <c r="G2840">
        <f>IF('Support - Calculation Detail'!F2840="","",'Support - Calculation Detail'!F2840)</f>
        <v>21505</v>
      </c>
      <c r="H2840">
        <f>IF('Support - Calculation Detail'!G2840="","",'Support - Calculation Detail'!G2840)</f>
        <v>1.04</v>
      </c>
      <c r="I2840">
        <f>IF('Support - Calculation Detail'!H2840="","",'Support - Calculation Detail'!H2840)</f>
        <v>22365</v>
      </c>
      <c r="J2840">
        <f>IF('Support - Calculation Detail'!I2840="","",'Support - Calculation Detail'!I2840)</f>
        <v>0</v>
      </c>
      <c r="K2840">
        <f>IF('Support - Calculation Detail'!K2840="","",'Support - Calculation Detail'!K2840)</f>
        <v>22365</v>
      </c>
      <c r="L2840">
        <f>IF('Support - Calculation Detail'!L2840="","",'Support - Calculation Detail'!L2840)</f>
        <v>0</v>
      </c>
      <c r="M2840">
        <f>IF('Support - Calculation Detail'!M2840="","",'Support - Calculation Detail'!M2840)</f>
        <v>0</v>
      </c>
      <c r="N2840">
        <f>IF('Support - Calculation Detail'!N2840="","",'Support - Calculation Detail'!N2840)</f>
        <v>0</v>
      </c>
      <c r="P2840">
        <f>IF('Support - Calculation Detail'!O2840="","",'Support - Calculation Detail'!O2840)</f>
        <v>22365</v>
      </c>
      <c r="Q2840" t="b">
        <v>1</v>
      </c>
      <c r="R2840" t="str">
        <f t="shared" si="220"/>
        <v>8120003</v>
      </c>
      <c r="S2840" t="str">
        <f t="shared" si="221"/>
        <v>8120003-TF</v>
      </c>
      <c r="T2840" t="str">
        <f t="shared" si="222"/>
        <v>8120003-TF</v>
      </c>
      <c r="U2840" t="str">
        <f t="shared" si="223"/>
        <v>2</v>
      </c>
      <c r="V2840" t="str">
        <f t="shared" si="224"/>
        <v>TF</v>
      </c>
    </row>
    <row r="2841" spans="1:22" x14ac:dyDescent="0.35">
      <c r="A2841" t="str">
        <f>IF('Support - Calculation Detail'!A2841="","",LEFT('Support - Calculation Detail'!A2841,7)&amp;"-"&amp;RIGHT('Support - Calculation Detail'!A2841,2))</f>
        <v>8120003-UT</v>
      </c>
      <c r="B2841" t="str">
        <f>IF('Support - Calculation Detail'!C2841="","",'Support - Calculation Detail'!C2841)</f>
        <v>81</v>
      </c>
      <c r="C2841" t="str">
        <f>IF('Support - Calculation Detail'!B2841="","",'Support - Calculation Detail'!B2841)</f>
        <v>N</v>
      </c>
      <c r="D2841">
        <f>IF('Support - Calculation Detail'!D2841="","",'Support - Calculation Detail'!D2841)</f>
        <v>9753</v>
      </c>
      <c r="E2841">
        <f>IF('Support - Calculation Detail'!E2841="","",'Support - Calculation Detail'!E2841)</f>
        <v>0</v>
      </c>
      <c r="G2841">
        <f>IF('Support - Calculation Detail'!F2841="","",'Support - Calculation Detail'!F2841)</f>
        <v>9753</v>
      </c>
      <c r="H2841">
        <f>IF('Support - Calculation Detail'!G2841="","",'Support - Calculation Detail'!G2841)</f>
        <v>1.04</v>
      </c>
      <c r="I2841">
        <f>IF('Support - Calculation Detail'!H2841="","",'Support - Calculation Detail'!H2841)</f>
        <v>10143</v>
      </c>
      <c r="J2841">
        <f>IF('Support - Calculation Detail'!I2841="","",'Support - Calculation Detail'!I2841)</f>
        <v>0</v>
      </c>
      <c r="K2841">
        <f>IF('Support - Calculation Detail'!K2841="","",'Support - Calculation Detail'!K2841)</f>
        <v>10143</v>
      </c>
      <c r="L2841">
        <f>IF('Support - Calculation Detail'!L2841="","",'Support - Calculation Detail'!L2841)</f>
        <v>0</v>
      </c>
      <c r="M2841">
        <f>IF('Support - Calculation Detail'!M2841="","",'Support - Calculation Detail'!M2841)</f>
        <v>0</v>
      </c>
      <c r="N2841">
        <f>IF('Support - Calculation Detail'!N2841="","",'Support - Calculation Detail'!N2841)</f>
        <v>0</v>
      </c>
      <c r="P2841">
        <f>IF('Support - Calculation Detail'!O2841="","",'Support - Calculation Detail'!O2841)</f>
        <v>10143</v>
      </c>
      <c r="Q2841" t="b">
        <v>1</v>
      </c>
      <c r="R2841" t="str">
        <f t="shared" si="220"/>
        <v>8120003</v>
      </c>
      <c r="S2841" t="str">
        <f t="shared" si="221"/>
        <v>8120003-UT</v>
      </c>
      <c r="T2841" t="str">
        <f t="shared" si="222"/>
        <v>8120003-UT</v>
      </c>
      <c r="U2841" t="str">
        <f t="shared" si="223"/>
        <v>2</v>
      </c>
      <c r="V2841" t="str">
        <f t="shared" si="224"/>
        <v>UT</v>
      </c>
    </row>
    <row r="2842" spans="1:22" x14ac:dyDescent="0.35">
      <c r="A2842" t="str">
        <f>IF('Support - Calculation Detail'!A2842="","",LEFT('Support - Calculation Detail'!A2842,7)&amp;"-"&amp;RIGHT('Support - Calculation Detail'!A2842,2))</f>
        <v>8120004-TF</v>
      </c>
      <c r="B2842" t="str">
        <f>IF('Support - Calculation Detail'!C2842="","",'Support - Calculation Detail'!C2842)</f>
        <v>81</v>
      </c>
      <c r="C2842" t="str">
        <f>IF('Support - Calculation Detail'!B2842="","",'Support - Calculation Detail'!B2842)</f>
        <v>N</v>
      </c>
      <c r="D2842">
        <f>IF('Support - Calculation Detail'!D2842="","",'Support - Calculation Detail'!D2842)</f>
        <v>25062</v>
      </c>
      <c r="E2842">
        <f>IF('Support - Calculation Detail'!E2842="","",'Support - Calculation Detail'!E2842)</f>
        <v>0</v>
      </c>
      <c r="G2842">
        <f>IF('Support - Calculation Detail'!F2842="","",'Support - Calculation Detail'!F2842)</f>
        <v>25062</v>
      </c>
      <c r="H2842">
        <f>IF('Support - Calculation Detail'!G2842="","",'Support - Calculation Detail'!G2842)</f>
        <v>1.04</v>
      </c>
      <c r="I2842">
        <f>IF('Support - Calculation Detail'!H2842="","",'Support - Calculation Detail'!H2842)</f>
        <v>26064</v>
      </c>
      <c r="J2842">
        <f>IF('Support - Calculation Detail'!I2842="","",'Support - Calculation Detail'!I2842)</f>
        <v>0</v>
      </c>
      <c r="K2842">
        <f>IF('Support - Calculation Detail'!K2842="","",'Support - Calculation Detail'!K2842)</f>
        <v>26064</v>
      </c>
      <c r="L2842">
        <f>IF('Support - Calculation Detail'!L2842="","",'Support - Calculation Detail'!L2842)</f>
        <v>0</v>
      </c>
      <c r="M2842">
        <f>IF('Support - Calculation Detail'!M2842="","",'Support - Calculation Detail'!M2842)</f>
        <v>0</v>
      </c>
      <c r="N2842">
        <f>IF('Support - Calculation Detail'!N2842="","",'Support - Calculation Detail'!N2842)</f>
        <v>0</v>
      </c>
      <c r="P2842">
        <f>IF('Support - Calculation Detail'!O2842="","",'Support - Calculation Detail'!O2842)</f>
        <v>26064</v>
      </c>
      <c r="Q2842" t="b">
        <v>1</v>
      </c>
      <c r="R2842" t="str">
        <f t="shared" si="220"/>
        <v>8120004</v>
      </c>
      <c r="S2842" t="str">
        <f t="shared" si="221"/>
        <v>8120004-TF</v>
      </c>
      <c r="T2842" t="str">
        <f t="shared" si="222"/>
        <v>8120004-TF</v>
      </c>
      <c r="U2842" t="str">
        <f t="shared" si="223"/>
        <v>2</v>
      </c>
      <c r="V2842" t="str">
        <f t="shared" si="224"/>
        <v>TF</v>
      </c>
    </row>
    <row r="2843" spans="1:22" x14ac:dyDescent="0.35">
      <c r="A2843" t="str">
        <f>IF('Support - Calculation Detail'!A2843="","",LEFT('Support - Calculation Detail'!A2843,7)&amp;"-"&amp;RIGHT('Support - Calculation Detail'!A2843,2))</f>
        <v>8120004-UT</v>
      </c>
      <c r="B2843" t="str">
        <f>IF('Support - Calculation Detail'!C2843="","",'Support - Calculation Detail'!C2843)</f>
        <v>81</v>
      </c>
      <c r="C2843" t="str">
        <f>IF('Support - Calculation Detail'!B2843="","",'Support - Calculation Detail'!B2843)</f>
        <v>N</v>
      </c>
      <c r="D2843">
        <f>IF('Support - Calculation Detail'!D2843="","",'Support - Calculation Detail'!D2843)</f>
        <v>4094</v>
      </c>
      <c r="E2843">
        <f>IF('Support - Calculation Detail'!E2843="","",'Support - Calculation Detail'!E2843)</f>
        <v>0</v>
      </c>
      <c r="G2843">
        <f>IF('Support - Calculation Detail'!F2843="","",'Support - Calculation Detail'!F2843)</f>
        <v>4094</v>
      </c>
      <c r="H2843">
        <f>IF('Support - Calculation Detail'!G2843="","",'Support - Calculation Detail'!G2843)</f>
        <v>1.04</v>
      </c>
      <c r="I2843">
        <f>IF('Support - Calculation Detail'!H2843="","",'Support - Calculation Detail'!H2843)</f>
        <v>4258</v>
      </c>
      <c r="J2843">
        <f>IF('Support - Calculation Detail'!I2843="","",'Support - Calculation Detail'!I2843)</f>
        <v>0</v>
      </c>
      <c r="K2843">
        <f>IF('Support - Calculation Detail'!K2843="","",'Support - Calculation Detail'!K2843)</f>
        <v>4258</v>
      </c>
      <c r="L2843">
        <f>IF('Support - Calculation Detail'!L2843="","",'Support - Calculation Detail'!L2843)</f>
        <v>0</v>
      </c>
      <c r="M2843">
        <f>IF('Support - Calculation Detail'!M2843="","",'Support - Calculation Detail'!M2843)</f>
        <v>0</v>
      </c>
      <c r="N2843">
        <f>IF('Support - Calculation Detail'!N2843="","",'Support - Calculation Detail'!N2843)</f>
        <v>0</v>
      </c>
      <c r="P2843">
        <f>IF('Support - Calculation Detail'!O2843="","",'Support - Calculation Detail'!O2843)</f>
        <v>4258</v>
      </c>
      <c r="Q2843" t="b">
        <v>1</v>
      </c>
      <c r="R2843" t="str">
        <f t="shared" si="220"/>
        <v>8120004</v>
      </c>
      <c r="S2843" t="str">
        <f t="shared" si="221"/>
        <v>8120004-UT</v>
      </c>
      <c r="T2843" t="str">
        <f t="shared" si="222"/>
        <v>8120004-UT</v>
      </c>
      <c r="U2843" t="str">
        <f t="shared" si="223"/>
        <v>2</v>
      </c>
      <c r="V2843" t="str">
        <f t="shared" si="224"/>
        <v>UT</v>
      </c>
    </row>
    <row r="2844" spans="1:22" x14ac:dyDescent="0.35">
      <c r="A2844" t="str">
        <f>IF('Support - Calculation Detail'!A2844="","",LEFT('Support - Calculation Detail'!A2844,7)&amp;"-"&amp;RIGHT('Support - Calculation Detail'!A2844,2))</f>
        <v>8120005-TF</v>
      </c>
      <c r="B2844" t="str">
        <f>IF('Support - Calculation Detail'!C2844="","",'Support - Calculation Detail'!C2844)</f>
        <v>81</v>
      </c>
      <c r="C2844" t="str">
        <f>IF('Support - Calculation Detail'!B2844="","",'Support - Calculation Detail'!B2844)</f>
        <v>N</v>
      </c>
      <c r="D2844">
        <f>IF('Support - Calculation Detail'!D2844="","",'Support - Calculation Detail'!D2844)</f>
        <v>22516</v>
      </c>
      <c r="E2844">
        <f>IF('Support - Calculation Detail'!E2844="","",'Support - Calculation Detail'!E2844)</f>
        <v>0</v>
      </c>
      <c r="G2844">
        <f>IF('Support - Calculation Detail'!F2844="","",'Support - Calculation Detail'!F2844)</f>
        <v>22516</v>
      </c>
      <c r="H2844">
        <f>IF('Support - Calculation Detail'!G2844="","",'Support - Calculation Detail'!G2844)</f>
        <v>1.04</v>
      </c>
      <c r="I2844">
        <f>IF('Support - Calculation Detail'!H2844="","",'Support - Calculation Detail'!H2844)</f>
        <v>23417</v>
      </c>
      <c r="J2844">
        <f>IF('Support - Calculation Detail'!I2844="","",'Support - Calculation Detail'!I2844)</f>
        <v>0</v>
      </c>
      <c r="K2844">
        <f>IF('Support - Calculation Detail'!K2844="","",'Support - Calculation Detail'!K2844)</f>
        <v>23417</v>
      </c>
      <c r="L2844">
        <f>IF('Support - Calculation Detail'!L2844="","",'Support - Calculation Detail'!L2844)</f>
        <v>0</v>
      </c>
      <c r="M2844">
        <f>IF('Support - Calculation Detail'!M2844="","",'Support - Calculation Detail'!M2844)</f>
        <v>0</v>
      </c>
      <c r="N2844">
        <f>IF('Support - Calculation Detail'!N2844="","",'Support - Calculation Detail'!N2844)</f>
        <v>0</v>
      </c>
      <c r="P2844">
        <f>IF('Support - Calculation Detail'!O2844="","",'Support - Calculation Detail'!O2844)</f>
        <v>23417</v>
      </c>
      <c r="Q2844" t="b">
        <v>1</v>
      </c>
      <c r="R2844" t="str">
        <f t="shared" si="220"/>
        <v>8120005</v>
      </c>
      <c r="S2844" t="str">
        <f t="shared" si="221"/>
        <v>8120005-TF</v>
      </c>
      <c r="T2844" t="str">
        <f t="shared" si="222"/>
        <v>8120005-TF</v>
      </c>
      <c r="U2844" t="str">
        <f t="shared" si="223"/>
        <v>2</v>
      </c>
      <c r="V2844" t="str">
        <f t="shared" si="224"/>
        <v>TF</v>
      </c>
    </row>
    <row r="2845" spans="1:22" x14ac:dyDescent="0.35">
      <c r="A2845" t="str">
        <f>IF('Support - Calculation Detail'!A2845="","",LEFT('Support - Calculation Detail'!A2845,7)&amp;"-"&amp;RIGHT('Support - Calculation Detail'!A2845,2))</f>
        <v>8120005-UT</v>
      </c>
      <c r="B2845" t="str">
        <f>IF('Support - Calculation Detail'!C2845="","",'Support - Calculation Detail'!C2845)</f>
        <v>81</v>
      </c>
      <c r="C2845" t="str">
        <f>IF('Support - Calculation Detail'!B2845="","",'Support - Calculation Detail'!B2845)</f>
        <v>N</v>
      </c>
      <c r="D2845">
        <f>IF('Support - Calculation Detail'!D2845="","",'Support - Calculation Detail'!D2845)</f>
        <v>12716</v>
      </c>
      <c r="E2845">
        <f>IF('Support - Calculation Detail'!E2845="","",'Support - Calculation Detail'!E2845)</f>
        <v>0</v>
      </c>
      <c r="G2845">
        <f>IF('Support - Calculation Detail'!F2845="","",'Support - Calculation Detail'!F2845)</f>
        <v>12716</v>
      </c>
      <c r="H2845">
        <f>IF('Support - Calculation Detail'!G2845="","",'Support - Calculation Detail'!G2845)</f>
        <v>1.04</v>
      </c>
      <c r="I2845">
        <f>IF('Support - Calculation Detail'!H2845="","",'Support - Calculation Detail'!H2845)</f>
        <v>13225</v>
      </c>
      <c r="J2845">
        <f>IF('Support - Calculation Detail'!I2845="","",'Support - Calculation Detail'!I2845)</f>
        <v>0</v>
      </c>
      <c r="K2845">
        <f>IF('Support - Calculation Detail'!K2845="","",'Support - Calculation Detail'!K2845)</f>
        <v>13225</v>
      </c>
      <c r="L2845">
        <f>IF('Support - Calculation Detail'!L2845="","",'Support - Calculation Detail'!L2845)</f>
        <v>0</v>
      </c>
      <c r="M2845">
        <f>IF('Support - Calculation Detail'!M2845="","",'Support - Calculation Detail'!M2845)</f>
        <v>0</v>
      </c>
      <c r="N2845">
        <f>IF('Support - Calculation Detail'!N2845="","",'Support - Calculation Detail'!N2845)</f>
        <v>0</v>
      </c>
      <c r="P2845">
        <f>IF('Support - Calculation Detail'!O2845="","",'Support - Calculation Detail'!O2845)</f>
        <v>13225</v>
      </c>
      <c r="Q2845" t="b">
        <v>1</v>
      </c>
      <c r="R2845" t="str">
        <f t="shared" si="220"/>
        <v>8120005</v>
      </c>
      <c r="S2845" t="str">
        <f t="shared" si="221"/>
        <v>8120005-UT</v>
      </c>
      <c r="T2845" t="str">
        <f t="shared" si="222"/>
        <v>8120005-UT</v>
      </c>
      <c r="U2845" t="str">
        <f t="shared" si="223"/>
        <v>2</v>
      </c>
      <c r="V2845" t="str">
        <f t="shared" si="224"/>
        <v>UT</v>
      </c>
    </row>
    <row r="2846" spans="1:22" x14ac:dyDescent="0.35">
      <c r="A2846" t="str">
        <f>IF('Support - Calculation Detail'!A2846="","",LEFT('Support - Calculation Detail'!A2846,7)&amp;"-"&amp;RIGHT('Support - Calculation Detail'!A2846,2))</f>
        <v>8120006-TF</v>
      </c>
      <c r="B2846" t="str">
        <f>IF('Support - Calculation Detail'!C2846="","",'Support - Calculation Detail'!C2846)</f>
        <v>81</v>
      </c>
      <c r="C2846" t="str">
        <f>IF('Support - Calculation Detail'!B2846="","",'Support - Calculation Detail'!B2846)</f>
        <v>N</v>
      </c>
      <c r="D2846">
        <f>IF('Support - Calculation Detail'!D2846="","",'Support - Calculation Detail'!D2846)</f>
        <v>13575</v>
      </c>
      <c r="E2846">
        <f>IF('Support - Calculation Detail'!E2846="","",'Support - Calculation Detail'!E2846)</f>
        <v>0</v>
      </c>
      <c r="G2846">
        <f>IF('Support - Calculation Detail'!F2846="","",'Support - Calculation Detail'!F2846)</f>
        <v>13575</v>
      </c>
      <c r="H2846">
        <f>IF('Support - Calculation Detail'!G2846="","",'Support - Calculation Detail'!G2846)</f>
        <v>1.04</v>
      </c>
      <c r="I2846">
        <f>IF('Support - Calculation Detail'!H2846="","",'Support - Calculation Detail'!H2846)</f>
        <v>14118</v>
      </c>
      <c r="J2846">
        <f>IF('Support - Calculation Detail'!I2846="","",'Support - Calculation Detail'!I2846)</f>
        <v>0</v>
      </c>
      <c r="K2846">
        <f>IF('Support - Calculation Detail'!K2846="","",'Support - Calculation Detail'!K2846)</f>
        <v>14118</v>
      </c>
      <c r="L2846">
        <f>IF('Support - Calculation Detail'!L2846="","",'Support - Calculation Detail'!L2846)</f>
        <v>0</v>
      </c>
      <c r="M2846">
        <f>IF('Support - Calculation Detail'!M2846="","",'Support - Calculation Detail'!M2846)</f>
        <v>0</v>
      </c>
      <c r="N2846">
        <f>IF('Support - Calculation Detail'!N2846="","",'Support - Calculation Detail'!N2846)</f>
        <v>0</v>
      </c>
      <c r="P2846">
        <f>IF('Support - Calculation Detail'!O2846="","",'Support - Calculation Detail'!O2846)</f>
        <v>14118</v>
      </c>
      <c r="Q2846" t="b">
        <v>1</v>
      </c>
      <c r="R2846" t="str">
        <f t="shared" si="220"/>
        <v>8120006</v>
      </c>
      <c r="S2846" t="str">
        <f t="shared" si="221"/>
        <v>8120006-TF</v>
      </c>
      <c r="T2846" t="str">
        <f t="shared" si="222"/>
        <v>8120006-TF</v>
      </c>
      <c r="U2846" t="str">
        <f t="shared" si="223"/>
        <v>2</v>
      </c>
      <c r="V2846" t="str">
        <f t="shared" si="224"/>
        <v>TF</v>
      </c>
    </row>
    <row r="2847" spans="1:22" x14ac:dyDescent="0.35">
      <c r="A2847" t="str">
        <f>IF('Support - Calculation Detail'!A2847="","",LEFT('Support - Calculation Detail'!A2847,7)&amp;"-"&amp;RIGHT('Support - Calculation Detail'!A2847,2))</f>
        <v>8120006-UT</v>
      </c>
      <c r="B2847" t="str">
        <f>IF('Support - Calculation Detail'!C2847="","",'Support - Calculation Detail'!C2847)</f>
        <v>81</v>
      </c>
      <c r="C2847" t="str">
        <f>IF('Support - Calculation Detail'!B2847="","",'Support - Calculation Detail'!B2847)</f>
        <v>N</v>
      </c>
      <c r="D2847">
        <f>IF('Support - Calculation Detail'!D2847="","",'Support - Calculation Detail'!D2847)</f>
        <v>11674</v>
      </c>
      <c r="E2847">
        <f>IF('Support - Calculation Detail'!E2847="","",'Support - Calculation Detail'!E2847)</f>
        <v>0</v>
      </c>
      <c r="G2847">
        <f>IF('Support - Calculation Detail'!F2847="","",'Support - Calculation Detail'!F2847)</f>
        <v>11674</v>
      </c>
      <c r="H2847">
        <f>IF('Support - Calculation Detail'!G2847="","",'Support - Calculation Detail'!G2847)</f>
        <v>1.04</v>
      </c>
      <c r="I2847">
        <f>IF('Support - Calculation Detail'!H2847="","",'Support - Calculation Detail'!H2847)</f>
        <v>12141</v>
      </c>
      <c r="J2847">
        <f>IF('Support - Calculation Detail'!I2847="","",'Support - Calculation Detail'!I2847)</f>
        <v>0</v>
      </c>
      <c r="K2847">
        <f>IF('Support - Calculation Detail'!K2847="","",'Support - Calculation Detail'!K2847)</f>
        <v>12141</v>
      </c>
      <c r="L2847">
        <f>IF('Support - Calculation Detail'!L2847="","",'Support - Calculation Detail'!L2847)</f>
        <v>0</v>
      </c>
      <c r="M2847">
        <f>IF('Support - Calculation Detail'!M2847="","",'Support - Calculation Detail'!M2847)</f>
        <v>0</v>
      </c>
      <c r="N2847">
        <f>IF('Support - Calculation Detail'!N2847="","",'Support - Calculation Detail'!N2847)</f>
        <v>0</v>
      </c>
      <c r="P2847">
        <f>IF('Support - Calculation Detail'!O2847="","",'Support - Calculation Detail'!O2847)</f>
        <v>12141</v>
      </c>
      <c r="Q2847" t="b">
        <v>1</v>
      </c>
      <c r="R2847" t="str">
        <f t="shared" si="220"/>
        <v>8120006</v>
      </c>
      <c r="S2847" t="str">
        <f t="shared" si="221"/>
        <v>8120006-UT</v>
      </c>
      <c r="T2847" t="str">
        <f t="shared" si="222"/>
        <v>8120006-UT</v>
      </c>
      <c r="U2847" t="str">
        <f t="shared" si="223"/>
        <v>2</v>
      </c>
      <c r="V2847" t="str">
        <f t="shared" si="224"/>
        <v>UT</v>
      </c>
    </row>
    <row r="2848" spans="1:22" x14ac:dyDescent="0.35">
      <c r="A2848" t="str">
        <f>IF('Support - Calculation Detail'!A2848="","",LEFT('Support - Calculation Detail'!A2848,7)&amp;"-"&amp;RIGHT('Support - Calculation Detail'!A2848,2))</f>
        <v>8150223-UT</v>
      </c>
      <c r="B2848" t="str">
        <f>IF('Support - Calculation Detail'!C2848="","",'Support - Calculation Detail'!C2848)</f>
        <v>81</v>
      </c>
      <c r="C2848" t="str">
        <f>IF('Support - Calculation Detail'!B2848="","",'Support - Calculation Detail'!B2848)</f>
        <v>N</v>
      </c>
      <c r="D2848">
        <f>IF('Support - Calculation Detail'!D2848="","",'Support - Calculation Detail'!D2848)</f>
        <v>442814</v>
      </c>
      <c r="E2848">
        <f>IF('Support - Calculation Detail'!E2848="","",'Support - Calculation Detail'!E2848)</f>
        <v>0</v>
      </c>
      <c r="G2848">
        <f>IF('Support - Calculation Detail'!F2848="","",'Support - Calculation Detail'!F2848)</f>
        <v>442814</v>
      </c>
      <c r="H2848">
        <f>IF('Support - Calculation Detail'!G2848="","",'Support - Calculation Detail'!G2848)</f>
        <v>1.04</v>
      </c>
      <c r="I2848">
        <f>IF('Support - Calculation Detail'!H2848="","",'Support - Calculation Detail'!H2848)</f>
        <v>460527</v>
      </c>
      <c r="J2848">
        <f>IF('Support - Calculation Detail'!I2848="","",'Support - Calculation Detail'!I2848)</f>
        <v>0</v>
      </c>
      <c r="K2848">
        <f>IF('Support - Calculation Detail'!K2848="","",'Support - Calculation Detail'!K2848)</f>
        <v>460527</v>
      </c>
      <c r="L2848">
        <f>IF('Support - Calculation Detail'!L2848="","",'Support - Calculation Detail'!L2848)</f>
        <v>0</v>
      </c>
      <c r="M2848">
        <f>IF('Support - Calculation Detail'!M2848="","",'Support - Calculation Detail'!M2848)</f>
        <v>0</v>
      </c>
      <c r="N2848">
        <f>IF('Support - Calculation Detail'!N2848="","",'Support - Calculation Detail'!N2848)</f>
        <v>0</v>
      </c>
      <c r="P2848">
        <f>IF('Support - Calculation Detail'!O2848="","",'Support - Calculation Detail'!O2848)</f>
        <v>460527</v>
      </c>
      <c r="Q2848" t="b">
        <v>1</v>
      </c>
      <c r="R2848" t="str">
        <f t="shared" si="220"/>
        <v>8150223</v>
      </c>
      <c r="S2848" t="str">
        <f t="shared" si="221"/>
        <v>8150223-UT</v>
      </c>
      <c r="T2848" t="str">
        <f t="shared" si="222"/>
        <v>8150223-UT</v>
      </c>
      <c r="U2848" t="str">
        <f t="shared" si="223"/>
        <v>5</v>
      </c>
      <c r="V2848" t="str">
        <f t="shared" si="224"/>
        <v>UT</v>
      </c>
    </row>
    <row r="2849" spans="1:22" x14ac:dyDescent="0.35">
      <c r="A2849" t="str">
        <f>IF('Support - Calculation Detail'!A2849="","",LEFT('Support - Calculation Detail'!A2849,7)&amp;"-"&amp;RIGHT('Support - Calculation Detail'!A2849,2))</f>
        <v>8130895-UT</v>
      </c>
      <c r="B2849" t="str">
        <f>IF('Support - Calculation Detail'!C2849="","",'Support - Calculation Detail'!C2849)</f>
        <v>81</v>
      </c>
      <c r="C2849" t="str">
        <f>IF('Support - Calculation Detail'!B2849="","",'Support - Calculation Detail'!B2849)</f>
        <v>N</v>
      </c>
      <c r="D2849">
        <f>IF('Support - Calculation Detail'!D2849="","",'Support - Calculation Detail'!D2849)</f>
        <v>985115</v>
      </c>
      <c r="E2849">
        <f>IF('Support - Calculation Detail'!E2849="","",'Support - Calculation Detail'!E2849)</f>
        <v>0</v>
      </c>
      <c r="G2849">
        <f>IF('Support - Calculation Detail'!F2849="","",'Support - Calculation Detail'!F2849)</f>
        <v>985115</v>
      </c>
      <c r="H2849">
        <f>IF('Support - Calculation Detail'!G2849="","",'Support - Calculation Detail'!G2849)</f>
        <v>1.04</v>
      </c>
      <c r="I2849">
        <f>IF('Support - Calculation Detail'!H2849="","",'Support - Calculation Detail'!H2849)</f>
        <v>1024520</v>
      </c>
      <c r="J2849">
        <f>IF('Support - Calculation Detail'!I2849="","",'Support - Calculation Detail'!I2849)</f>
        <v>0</v>
      </c>
      <c r="K2849">
        <f>IF('Support - Calculation Detail'!K2849="","",'Support - Calculation Detail'!K2849)</f>
        <v>1024520</v>
      </c>
      <c r="L2849">
        <f>IF('Support - Calculation Detail'!L2849="","",'Support - Calculation Detail'!L2849)</f>
        <v>29265</v>
      </c>
      <c r="M2849">
        <f>IF('Support - Calculation Detail'!M2849="","",'Support - Calculation Detail'!M2849)</f>
        <v>0</v>
      </c>
      <c r="N2849">
        <f>IF('Support - Calculation Detail'!N2849="","",'Support - Calculation Detail'!N2849)</f>
        <v>0</v>
      </c>
      <c r="P2849">
        <f>IF('Support - Calculation Detail'!O2849="","",'Support - Calculation Detail'!O2849)</f>
        <v>1053785</v>
      </c>
      <c r="Q2849" t="b">
        <v>1</v>
      </c>
      <c r="R2849" t="str">
        <f t="shared" si="220"/>
        <v>8130895</v>
      </c>
      <c r="S2849" t="str">
        <f t="shared" si="221"/>
        <v>8130895-UT</v>
      </c>
      <c r="T2849" t="str">
        <f t="shared" si="222"/>
        <v>8130895-UT</v>
      </c>
      <c r="U2849" t="str">
        <f t="shared" si="223"/>
        <v>3</v>
      </c>
      <c r="V2849" t="str">
        <f t="shared" si="224"/>
        <v>UT</v>
      </c>
    </row>
    <row r="2850" spans="1:22" x14ac:dyDescent="0.35">
      <c r="A2850" t="str">
        <f>IF('Support - Calculation Detail'!A2850="","",LEFT('Support - Calculation Detail'!A2850,7)&amp;"-"&amp;RIGHT('Support - Calculation Detail'!A2850,2))</f>
        <v>8130896-UT</v>
      </c>
      <c r="B2850" t="str">
        <f>IF('Support - Calculation Detail'!C2850="","",'Support - Calculation Detail'!C2850)</f>
        <v>81</v>
      </c>
      <c r="C2850" t="str">
        <f>IF('Support - Calculation Detail'!B2850="","",'Support - Calculation Detail'!B2850)</f>
        <v>N</v>
      </c>
      <c r="D2850">
        <f>IF('Support - Calculation Detail'!D2850="","",'Support - Calculation Detail'!D2850)</f>
        <v>128975</v>
      </c>
      <c r="E2850">
        <f>IF('Support - Calculation Detail'!E2850="","",'Support - Calculation Detail'!E2850)</f>
        <v>0</v>
      </c>
      <c r="G2850">
        <f>IF('Support - Calculation Detail'!F2850="","",'Support - Calculation Detail'!F2850)</f>
        <v>128975</v>
      </c>
      <c r="H2850">
        <f>IF('Support - Calculation Detail'!G2850="","",'Support - Calculation Detail'!G2850)</f>
        <v>1.04</v>
      </c>
      <c r="I2850">
        <f>IF('Support - Calculation Detail'!H2850="","",'Support - Calculation Detail'!H2850)</f>
        <v>134134</v>
      </c>
      <c r="J2850">
        <f>IF('Support - Calculation Detail'!I2850="","",'Support - Calculation Detail'!I2850)</f>
        <v>0</v>
      </c>
      <c r="K2850">
        <f>IF('Support - Calculation Detail'!K2850="","",'Support - Calculation Detail'!K2850)</f>
        <v>134134</v>
      </c>
      <c r="L2850">
        <f>IF('Support - Calculation Detail'!L2850="","",'Support - Calculation Detail'!L2850)</f>
        <v>2710</v>
      </c>
      <c r="M2850">
        <f>IF('Support - Calculation Detail'!M2850="","",'Support - Calculation Detail'!M2850)</f>
        <v>0</v>
      </c>
      <c r="N2850">
        <f>IF('Support - Calculation Detail'!N2850="","",'Support - Calculation Detail'!N2850)</f>
        <v>0</v>
      </c>
      <c r="P2850">
        <f>IF('Support - Calculation Detail'!O2850="","",'Support - Calculation Detail'!O2850)</f>
        <v>136844</v>
      </c>
      <c r="Q2850" t="b">
        <v>1</v>
      </c>
      <c r="R2850" t="str">
        <f t="shared" si="220"/>
        <v>8130896</v>
      </c>
      <c r="S2850" t="str">
        <f t="shared" si="221"/>
        <v>8130896-UT</v>
      </c>
      <c r="T2850" t="str">
        <f t="shared" si="222"/>
        <v>8130896-UT</v>
      </c>
      <c r="U2850" t="str">
        <f t="shared" si="223"/>
        <v>3</v>
      </c>
      <c r="V2850" t="str">
        <f t="shared" si="224"/>
        <v>UT</v>
      </c>
    </row>
    <row r="2851" spans="1:22" x14ac:dyDescent="0.35">
      <c r="A2851" t="str">
        <f>IF('Support - Calculation Detail'!A2851="","",LEFT('Support - Calculation Detail'!A2851,7)&amp;"-"&amp;RIGHT('Support - Calculation Detail'!A2851,2))</f>
        <v>8961074-UT</v>
      </c>
      <c r="B2851" t="str">
        <f>IF('Support - Calculation Detail'!C2851="","",'Support - Calculation Detail'!C2851)</f>
        <v>89</v>
      </c>
      <c r="C2851" t="str">
        <f>IF('Support - Calculation Detail'!B2851="","",'Support - Calculation Detail'!B2851)</f>
        <v>N</v>
      </c>
      <c r="D2851">
        <f>IF('Support - Calculation Detail'!D2851="","",'Support - Calculation Detail'!D2851)</f>
        <v>0</v>
      </c>
      <c r="E2851">
        <f>IF('Support - Calculation Detail'!E2851="","",'Support - Calculation Detail'!E2851)</f>
        <v>0</v>
      </c>
      <c r="G2851">
        <f>IF('Support - Calculation Detail'!F2851="","",'Support - Calculation Detail'!F2851)</f>
        <v>0</v>
      </c>
      <c r="H2851">
        <f>IF('Support - Calculation Detail'!G2851="","",'Support - Calculation Detail'!G2851)</f>
        <v>1.04</v>
      </c>
      <c r="I2851">
        <f>IF('Support - Calculation Detail'!H2851="","",'Support - Calculation Detail'!H2851)</f>
        <v>0</v>
      </c>
      <c r="J2851">
        <f>IF('Support - Calculation Detail'!I2851="","",'Support - Calculation Detail'!I2851)</f>
        <v>0</v>
      </c>
      <c r="K2851">
        <f>IF('Support - Calculation Detail'!K2851="","",'Support - Calculation Detail'!K2851)</f>
        <v>0</v>
      </c>
      <c r="L2851">
        <f>IF('Support - Calculation Detail'!L2851="","",'Support - Calculation Detail'!L2851)</f>
        <v>0</v>
      </c>
      <c r="M2851">
        <f>IF('Support - Calculation Detail'!M2851="","",'Support - Calculation Detail'!M2851)</f>
        <v>0</v>
      </c>
      <c r="N2851">
        <f>IF('Support - Calculation Detail'!N2851="","",'Support - Calculation Detail'!N2851)</f>
        <v>0</v>
      </c>
      <c r="P2851">
        <f>IF('Support - Calculation Detail'!O2851="","",'Support - Calculation Detail'!O2851)</f>
        <v>0</v>
      </c>
      <c r="Q2851" t="b">
        <v>1</v>
      </c>
      <c r="R2851" t="str">
        <f t="shared" si="220"/>
        <v>8961074</v>
      </c>
      <c r="S2851" t="str">
        <f t="shared" si="221"/>
        <v>8961074-UT</v>
      </c>
      <c r="T2851" t="str">
        <f t="shared" si="222"/>
        <v>8961074-UT</v>
      </c>
      <c r="U2851" t="str">
        <f t="shared" si="223"/>
        <v>6</v>
      </c>
      <c r="V2851" t="str">
        <f t="shared" si="224"/>
        <v>UT</v>
      </c>
    </row>
    <row r="2852" spans="1:22" x14ac:dyDescent="0.35">
      <c r="A2852" t="str">
        <f>IF('Support - Calculation Detail'!A2852="","",LEFT('Support - Calculation Detail'!A2852,7)&amp;"-"&amp;RIGHT('Support - Calculation Detail'!A2852,2))</f>
        <v>8210000-UT</v>
      </c>
      <c r="B2852" t="str">
        <f>IF('Support - Calculation Detail'!C2852="","",'Support - Calculation Detail'!C2852)</f>
        <v>82</v>
      </c>
      <c r="C2852" t="str">
        <f>IF('Support - Calculation Detail'!B2852="","",'Support - Calculation Detail'!B2852)</f>
        <v>N</v>
      </c>
      <c r="D2852">
        <f>IF('Support - Calculation Detail'!D2852="","",'Support - Calculation Detail'!D2852)</f>
        <v>62693618</v>
      </c>
      <c r="E2852">
        <f>IF('Support - Calculation Detail'!E2852="","",'Support - Calculation Detail'!E2852)</f>
        <v>0</v>
      </c>
      <c r="G2852">
        <f>IF('Support - Calculation Detail'!F2852="","",'Support - Calculation Detail'!F2852)</f>
        <v>62693618</v>
      </c>
      <c r="H2852">
        <f>IF('Support - Calculation Detail'!G2852="","",'Support - Calculation Detail'!G2852)</f>
        <v>1.04</v>
      </c>
      <c r="I2852">
        <f>IF('Support - Calculation Detail'!H2852="","",'Support - Calculation Detail'!H2852)</f>
        <v>65201363</v>
      </c>
      <c r="J2852">
        <f>IF('Support - Calculation Detail'!I2852="","",'Support - Calculation Detail'!I2852)</f>
        <v>0</v>
      </c>
      <c r="K2852">
        <f>IF('Support - Calculation Detail'!K2852="","",'Support - Calculation Detail'!K2852)</f>
        <v>65201363</v>
      </c>
      <c r="L2852">
        <f>IF('Support - Calculation Detail'!L2852="","",'Support - Calculation Detail'!L2852)</f>
        <v>1581686</v>
      </c>
      <c r="M2852">
        <f>IF('Support - Calculation Detail'!M2852="","",'Support - Calculation Detail'!M2852)</f>
        <v>1406143</v>
      </c>
      <c r="N2852">
        <f>IF('Support - Calculation Detail'!N2852="","",'Support - Calculation Detail'!N2852)</f>
        <v>3276595.3522179523</v>
      </c>
      <c r="P2852">
        <f>IF('Support - Calculation Detail'!O2852="","",'Support - Calculation Detail'!O2852)</f>
        <v>71465787.352217957</v>
      </c>
      <c r="Q2852" t="b">
        <v>1</v>
      </c>
      <c r="R2852" t="str">
        <f t="shared" si="220"/>
        <v>8210000</v>
      </c>
      <c r="S2852" t="str">
        <f t="shared" si="221"/>
        <v>8210000-UT</v>
      </c>
      <c r="T2852" t="str">
        <f t="shared" si="222"/>
        <v>8210000-UT</v>
      </c>
      <c r="U2852" t="str">
        <f t="shared" si="223"/>
        <v>1</v>
      </c>
      <c r="V2852" t="str">
        <f t="shared" si="224"/>
        <v>UT</v>
      </c>
    </row>
    <row r="2853" spans="1:22" x14ac:dyDescent="0.35">
      <c r="A2853" t="str">
        <f>IF('Support - Calculation Detail'!A2853="","",LEFT('Support - Calculation Detail'!A2853,7)&amp;"-"&amp;RIGHT('Support - Calculation Detail'!A2853,2))</f>
        <v>8220001-UT</v>
      </c>
      <c r="B2853" t="str">
        <f>IF('Support - Calculation Detail'!C2853="","",'Support - Calculation Detail'!C2853)</f>
        <v>82</v>
      </c>
      <c r="C2853" t="str">
        <f>IF('Support - Calculation Detail'!B2853="","",'Support - Calculation Detail'!B2853)</f>
        <v>N</v>
      </c>
      <c r="D2853">
        <f>IF('Support - Calculation Detail'!D2853="","",'Support - Calculation Detail'!D2853)</f>
        <v>23979</v>
      </c>
      <c r="E2853">
        <f>IF('Support - Calculation Detail'!E2853="","",'Support - Calculation Detail'!E2853)</f>
        <v>0</v>
      </c>
      <c r="G2853">
        <f>IF('Support - Calculation Detail'!F2853="","",'Support - Calculation Detail'!F2853)</f>
        <v>23979</v>
      </c>
      <c r="H2853">
        <f>IF('Support - Calculation Detail'!G2853="","",'Support - Calculation Detail'!G2853)</f>
        <v>1.04</v>
      </c>
      <c r="I2853">
        <f>IF('Support - Calculation Detail'!H2853="","",'Support - Calculation Detail'!H2853)</f>
        <v>24938</v>
      </c>
      <c r="J2853">
        <f>IF('Support - Calculation Detail'!I2853="","",'Support - Calculation Detail'!I2853)</f>
        <v>0</v>
      </c>
      <c r="K2853">
        <f>IF('Support - Calculation Detail'!K2853="","",'Support - Calculation Detail'!K2853)</f>
        <v>24938</v>
      </c>
      <c r="L2853">
        <f>IF('Support - Calculation Detail'!L2853="","",'Support - Calculation Detail'!L2853)</f>
        <v>0</v>
      </c>
      <c r="M2853">
        <f>IF('Support - Calculation Detail'!M2853="","",'Support - Calculation Detail'!M2853)</f>
        <v>0</v>
      </c>
      <c r="N2853">
        <f>IF('Support - Calculation Detail'!N2853="","",'Support - Calculation Detail'!N2853)</f>
        <v>0</v>
      </c>
      <c r="P2853">
        <f>IF('Support - Calculation Detail'!O2853="","",'Support - Calculation Detail'!O2853)</f>
        <v>24938</v>
      </c>
      <c r="Q2853" t="b">
        <v>1</v>
      </c>
      <c r="R2853" t="str">
        <f t="shared" si="220"/>
        <v>8220001</v>
      </c>
      <c r="S2853" t="str">
        <f t="shared" si="221"/>
        <v>8220001-UT</v>
      </c>
      <c r="T2853" t="str">
        <f t="shared" si="222"/>
        <v>8220001-UT</v>
      </c>
      <c r="U2853" t="str">
        <f t="shared" si="223"/>
        <v>2</v>
      </c>
      <c r="V2853" t="str">
        <f t="shared" si="224"/>
        <v>UT</v>
      </c>
    </row>
    <row r="2854" spans="1:22" x14ac:dyDescent="0.35">
      <c r="A2854" t="str">
        <f>IF('Support - Calculation Detail'!A2854="","",LEFT('Support - Calculation Detail'!A2854,7)&amp;"-"&amp;RIGHT('Support - Calculation Detail'!A2854,2))</f>
        <v>8220002-UT</v>
      </c>
      <c r="B2854" t="str">
        <f>IF('Support - Calculation Detail'!C2854="","",'Support - Calculation Detail'!C2854)</f>
        <v>82</v>
      </c>
      <c r="C2854" t="str">
        <f>IF('Support - Calculation Detail'!B2854="","",'Support - Calculation Detail'!B2854)</f>
        <v>N</v>
      </c>
      <c r="D2854">
        <f>IF('Support - Calculation Detail'!D2854="","",'Support - Calculation Detail'!D2854)</f>
        <v>646933</v>
      </c>
      <c r="E2854">
        <f>IF('Support - Calculation Detail'!E2854="","",'Support - Calculation Detail'!E2854)</f>
        <v>0</v>
      </c>
      <c r="G2854">
        <f>IF('Support - Calculation Detail'!F2854="","",'Support - Calculation Detail'!F2854)</f>
        <v>646933</v>
      </c>
      <c r="H2854">
        <f>IF('Support - Calculation Detail'!G2854="","",'Support - Calculation Detail'!G2854)</f>
        <v>1.04</v>
      </c>
      <c r="I2854">
        <f>IF('Support - Calculation Detail'!H2854="","",'Support - Calculation Detail'!H2854)</f>
        <v>672810</v>
      </c>
      <c r="J2854">
        <f>IF('Support - Calculation Detail'!I2854="","",'Support - Calculation Detail'!I2854)</f>
        <v>0</v>
      </c>
      <c r="K2854">
        <f>IF('Support - Calculation Detail'!K2854="","",'Support - Calculation Detail'!K2854)</f>
        <v>672810</v>
      </c>
      <c r="L2854">
        <f>IF('Support - Calculation Detail'!L2854="","",'Support - Calculation Detail'!L2854)</f>
        <v>0</v>
      </c>
      <c r="M2854">
        <f>IF('Support - Calculation Detail'!M2854="","",'Support - Calculation Detail'!M2854)</f>
        <v>0</v>
      </c>
      <c r="N2854">
        <f>IF('Support - Calculation Detail'!N2854="","",'Support - Calculation Detail'!N2854)</f>
        <v>0</v>
      </c>
      <c r="P2854">
        <f>IF('Support - Calculation Detail'!O2854="","",'Support - Calculation Detail'!O2854)</f>
        <v>672810</v>
      </c>
      <c r="Q2854" t="b">
        <v>1</v>
      </c>
      <c r="R2854" t="str">
        <f t="shared" si="220"/>
        <v>8220002</v>
      </c>
      <c r="S2854" t="str">
        <f t="shared" si="221"/>
        <v>8220002-UT</v>
      </c>
      <c r="T2854" t="str">
        <f t="shared" si="222"/>
        <v>8220002-UT</v>
      </c>
      <c r="U2854" t="str">
        <f t="shared" si="223"/>
        <v>2</v>
      </c>
      <c r="V2854" t="str">
        <f t="shared" si="224"/>
        <v>UT</v>
      </c>
    </row>
    <row r="2855" spans="1:22" x14ac:dyDescent="0.35">
      <c r="A2855" t="str">
        <f>IF('Support - Calculation Detail'!A2855="","",LEFT('Support - Calculation Detail'!A2855,7)&amp;"-"&amp;RIGHT('Support - Calculation Detail'!A2855,2))</f>
        <v>8220002-TF</v>
      </c>
      <c r="B2855" t="str">
        <f>IF('Support - Calculation Detail'!C2855="","",'Support - Calculation Detail'!C2855)</f>
        <v>82</v>
      </c>
      <c r="C2855" t="str">
        <f>IF('Support - Calculation Detail'!B2855="","",'Support - Calculation Detail'!B2855)</f>
        <v>N</v>
      </c>
      <c r="D2855">
        <f>IF('Support - Calculation Detail'!D2855="","",'Support - Calculation Detail'!D2855)</f>
        <v>1323124</v>
      </c>
      <c r="E2855">
        <f>IF('Support - Calculation Detail'!E2855="","",'Support - Calculation Detail'!E2855)</f>
        <v>0</v>
      </c>
      <c r="G2855">
        <f>IF('Support - Calculation Detail'!F2855="","",'Support - Calculation Detail'!F2855)</f>
        <v>1323124</v>
      </c>
      <c r="H2855">
        <f>IF('Support - Calculation Detail'!G2855="","",'Support - Calculation Detail'!G2855)</f>
        <v>1.04</v>
      </c>
      <c r="I2855">
        <f>IF('Support - Calculation Detail'!H2855="","",'Support - Calculation Detail'!H2855)</f>
        <v>1376049</v>
      </c>
      <c r="J2855">
        <f>IF('Support - Calculation Detail'!I2855="","",'Support - Calculation Detail'!I2855)</f>
        <v>0</v>
      </c>
      <c r="K2855">
        <f>IF('Support - Calculation Detail'!K2855="","",'Support - Calculation Detail'!K2855)</f>
        <v>1376049</v>
      </c>
      <c r="L2855">
        <f>IF('Support - Calculation Detail'!L2855="","",'Support - Calculation Detail'!L2855)</f>
        <v>0</v>
      </c>
      <c r="M2855">
        <f>IF('Support - Calculation Detail'!M2855="","",'Support - Calculation Detail'!M2855)</f>
        <v>0</v>
      </c>
      <c r="N2855">
        <f>IF('Support - Calculation Detail'!N2855="","",'Support - Calculation Detail'!N2855)</f>
        <v>0</v>
      </c>
      <c r="P2855">
        <f>IF('Support - Calculation Detail'!O2855="","",'Support - Calculation Detail'!O2855)</f>
        <v>1376049</v>
      </c>
      <c r="Q2855" t="b">
        <v>1</v>
      </c>
      <c r="R2855" t="str">
        <f t="shared" si="220"/>
        <v>8220002</v>
      </c>
      <c r="S2855" t="str">
        <f t="shared" si="221"/>
        <v>8220002-TF</v>
      </c>
      <c r="T2855" t="str">
        <f t="shared" si="222"/>
        <v>8220002-TF</v>
      </c>
      <c r="U2855" t="str">
        <f t="shared" si="223"/>
        <v>2</v>
      </c>
      <c r="V2855" t="str">
        <f t="shared" si="224"/>
        <v>TF</v>
      </c>
    </row>
    <row r="2856" spans="1:22" x14ac:dyDescent="0.35">
      <c r="A2856" t="str">
        <f>IF('Support - Calculation Detail'!A2856="","",LEFT('Support - Calculation Detail'!A2856,7)&amp;"-"&amp;RIGHT('Support - Calculation Detail'!A2856,2))</f>
        <v>8220003-TF</v>
      </c>
      <c r="B2856" t="str">
        <f>IF('Support - Calculation Detail'!C2856="","",'Support - Calculation Detail'!C2856)</f>
        <v>82</v>
      </c>
      <c r="C2856" t="str">
        <f>IF('Support - Calculation Detail'!B2856="","",'Support - Calculation Detail'!B2856)</f>
        <v>N</v>
      </c>
      <c r="D2856">
        <f>IF('Support - Calculation Detail'!D2856="","",'Support - Calculation Detail'!D2856)</f>
        <v>297334</v>
      </c>
      <c r="E2856">
        <f>IF('Support - Calculation Detail'!E2856="","",'Support - Calculation Detail'!E2856)</f>
        <v>-297334</v>
      </c>
      <c r="G2856">
        <f>IF('Support - Calculation Detail'!F2856="","",'Support - Calculation Detail'!F2856)</f>
        <v>0</v>
      </c>
      <c r="H2856">
        <f>IF('Support - Calculation Detail'!G2856="","",'Support - Calculation Detail'!G2856)</f>
        <v>1.04</v>
      </c>
      <c r="I2856">
        <f>IF('Support - Calculation Detail'!H2856="","",'Support - Calculation Detail'!H2856)</f>
        <v>0</v>
      </c>
      <c r="J2856">
        <f>IF('Support - Calculation Detail'!I2856="","",'Support - Calculation Detail'!I2856)</f>
        <v>0</v>
      </c>
      <c r="K2856">
        <f>IF('Support - Calculation Detail'!K2856="","",'Support - Calculation Detail'!K2856)</f>
        <v>0</v>
      </c>
      <c r="L2856">
        <f>IF('Support - Calculation Detail'!L2856="","",'Support - Calculation Detail'!L2856)</f>
        <v>0</v>
      </c>
      <c r="M2856">
        <f>IF('Support - Calculation Detail'!M2856="","",'Support - Calculation Detail'!M2856)</f>
        <v>0</v>
      </c>
      <c r="N2856">
        <f>IF('Support - Calculation Detail'!N2856="","",'Support - Calculation Detail'!N2856)</f>
        <v>0</v>
      </c>
      <c r="P2856">
        <f>IF('Support - Calculation Detail'!O2856="","",'Support - Calculation Detail'!O2856)</f>
        <v>0</v>
      </c>
      <c r="Q2856" t="b">
        <v>1</v>
      </c>
      <c r="R2856" t="str">
        <f t="shared" si="220"/>
        <v>8220003</v>
      </c>
      <c r="S2856" t="str">
        <f t="shared" si="221"/>
        <v>8220003-TF</v>
      </c>
      <c r="T2856" t="str">
        <f t="shared" si="222"/>
        <v>8220003-TF</v>
      </c>
      <c r="U2856" t="str">
        <f t="shared" si="223"/>
        <v>2</v>
      </c>
      <c r="V2856" t="str">
        <f t="shared" si="224"/>
        <v>TF</v>
      </c>
    </row>
    <row r="2857" spans="1:22" x14ac:dyDescent="0.35">
      <c r="A2857" t="str">
        <f>IF('Support - Calculation Detail'!A2857="","",LEFT('Support - Calculation Detail'!A2857,7)&amp;"-"&amp;RIGHT('Support - Calculation Detail'!A2857,2))</f>
        <v>8220003-UT</v>
      </c>
      <c r="B2857" t="str">
        <f>IF('Support - Calculation Detail'!C2857="","",'Support - Calculation Detail'!C2857)</f>
        <v>82</v>
      </c>
      <c r="C2857" t="str">
        <f>IF('Support - Calculation Detail'!B2857="","",'Support - Calculation Detail'!B2857)</f>
        <v>N</v>
      </c>
      <c r="D2857">
        <f>IF('Support - Calculation Detail'!D2857="","",'Support - Calculation Detail'!D2857)</f>
        <v>84277</v>
      </c>
      <c r="E2857">
        <f>IF('Support - Calculation Detail'!E2857="","",'Support - Calculation Detail'!E2857)</f>
        <v>0</v>
      </c>
      <c r="G2857">
        <f>IF('Support - Calculation Detail'!F2857="","",'Support - Calculation Detail'!F2857)</f>
        <v>84277</v>
      </c>
      <c r="H2857">
        <f>IF('Support - Calculation Detail'!G2857="","",'Support - Calculation Detail'!G2857)</f>
        <v>1.04</v>
      </c>
      <c r="I2857">
        <f>IF('Support - Calculation Detail'!H2857="","",'Support - Calculation Detail'!H2857)</f>
        <v>87648</v>
      </c>
      <c r="J2857">
        <f>IF('Support - Calculation Detail'!I2857="","",'Support - Calculation Detail'!I2857)</f>
        <v>0</v>
      </c>
      <c r="K2857">
        <f>IF('Support - Calculation Detail'!K2857="","",'Support - Calculation Detail'!K2857)</f>
        <v>87648</v>
      </c>
      <c r="L2857">
        <f>IF('Support - Calculation Detail'!L2857="","",'Support - Calculation Detail'!L2857)</f>
        <v>0</v>
      </c>
      <c r="M2857">
        <f>IF('Support - Calculation Detail'!M2857="","",'Support - Calculation Detail'!M2857)</f>
        <v>0</v>
      </c>
      <c r="N2857">
        <f>IF('Support - Calculation Detail'!N2857="","",'Support - Calculation Detail'!N2857)</f>
        <v>0</v>
      </c>
      <c r="P2857">
        <f>IF('Support - Calculation Detail'!O2857="","",'Support - Calculation Detail'!O2857)</f>
        <v>87648</v>
      </c>
      <c r="Q2857" t="b">
        <v>1</v>
      </c>
      <c r="R2857" t="str">
        <f t="shared" si="220"/>
        <v>8220003</v>
      </c>
      <c r="S2857" t="str">
        <f t="shared" si="221"/>
        <v>8220003-UT</v>
      </c>
      <c r="T2857" t="str">
        <f t="shared" si="222"/>
        <v>8220003-UT</v>
      </c>
      <c r="U2857" t="str">
        <f t="shared" si="223"/>
        <v>2</v>
      </c>
      <c r="V2857" t="str">
        <f t="shared" si="224"/>
        <v>UT</v>
      </c>
    </row>
    <row r="2858" spans="1:22" x14ac:dyDescent="0.35">
      <c r="A2858" t="str">
        <f>IF('Support - Calculation Detail'!A2858="","",LEFT('Support - Calculation Detail'!A2858,7)&amp;"-"&amp;RIGHT('Support - Calculation Detail'!A2858,2))</f>
        <v>8220004-UT</v>
      </c>
      <c r="B2858" t="str">
        <f>IF('Support - Calculation Detail'!C2858="","",'Support - Calculation Detail'!C2858)</f>
        <v>82</v>
      </c>
      <c r="C2858" t="str">
        <f>IF('Support - Calculation Detail'!B2858="","",'Support - Calculation Detail'!B2858)</f>
        <v>N</v>
      </c>
      <c r="D2858">
        <f>IF('Support - Calculation Detail'!D2858="","",'Support - Calculation Detail'!D2858)</f>
        <v>346419</v>
      </c>
      <c r="E2858">
        <f>IF('Support - Calculation Detail'!E2858="","",'Support - Calculation Detail'!E2858)</f>
        <v>0</v>
      </c>
      <c r="G2858">
        <f>IF('Support - Calculation Detail'!F2858="","",'Support - Calculation Detail'!F2858)</f>
        <v>346419</v>
      </c>
      <c r="H2858">
        <f>IF('Support - Calculation Detail'!G2858="","",'Support - Calculation Detail'!G2858)</f>
        <v>1.04</v>
      </c>
      <c r="I2858">
        <f>IF('Support - Calculation Detail'!H2858="","",'Support - Calculation Detail'!H2858)</f>
        <v>360276</v>
      </c>
      <c r="J2858">
        <f>IF('Support - Calculation Detail'!I2858="","",'Support - Calculation Detail'!I2858)</f>
        <v>0</v>
      </c>
      <c r="K2858">
        <f>IF('Support - Calculation Detail'!K2858="","",'Support - Calculation Detail'!K2858)</f>
        <v>360276</v>
      </c>
      <c r="L2858">
        <f>IF('Support - Calculation Detail'!L2858="","",'Support - Calculation Detail'!L2858)</f>
        <v>0</v>
      </c>
      <c r="M2858">
        <f>IF('Support - Calculation Detail'!M2858="","",'Support - Calculation Detail'!M2858)</f>
        <v>0</v>
      </c>
      <c r="N2858">
        <f>IF('Support - Calculation Detail'!N2858="","",'Support - Calculation Detail'!N2858)</f>
        <v>0</v>
      </c>
      <c r="P2858">
        <f>IF('Support - Calculation Detail'!O2858="","",'Support - Calculation Detail'!O2858)</f>
        <v>360276</v>
      </c>
      <c r="Q2858" t="b">
        <v>1</v>
      </c>
      <c r="R2858" t="str">
        <f t="shared" si="220"/>
        <v>8220004</v>
      </c>
      <c r="S2858" t="str">
        <f t="shared" si="221"/>
        <v>8220004-UT</v>
      </c>
      <c r="T2858" t="str">
        <f t="shared" si="222"/>
        <v>8220004-UT</v>
      </c>
      <c r="U2858" t="str">
        <f t="shared" si="223"/>
        <v>2</v>
      </c>
      <c r="V2858" t="str">
        <f t="shared" si="224"/>
        <v>UT</v>
      </c>
    </row>
    <row r="2859" spans="1:22" x14ac:dyDescent="0.35">
      <c r="A2859" t="str">
        <f>IF('Support - Calculation Detail'!A2859="","",LEFT('Support - Calculation Detail'!A2859,7)&amp;"-"&amp;RIGHT('Support - Calculation Detail'!A2859,2))</f>
        <v>8220004-TF</v>
      </c>
      <c r="B2859" t="str">
        <f>IF('Support - Calculation Detail'!C2859="","",'Support - Calculation Detail'!C2859)</f>
        <v>82</v>
      </c>
      <c r="C2859" t="str">
        <f>IF('Support - Calculation Detail'!B2859="","",'Support - Calculation Detail'!B2859)</f>
        <v>N</v>
      </c>
      <c r="D2859">
        <f>IF('Support - Calculation Detail'!D2859="","",'Support - Calculation Detail'!D2859)</f>
        <v>198689</v>
      </c>
      <c r="E2859">
        <f>IF('Support - Calculation Detail'!E2859="","",'Support - Calculation Detail'!E2859)</f>
        <v>0</v>
      </c>
      <c r="G2859">
        <f>IF('Support - Calculation Detail'!F2859="","",'Support - Calculation Detail'!F2859)</f>
        <v>198689</v>
      </c>
      <c r="H2859">
        <f>IF('Support - Calculation Detail'!G2859="","",'Support - Calculation Detail'!G2859)</f>
        <v>1.04</v>
      </c>
      <c r="I2859">
        <f>IF('Support - Calculation Detail'!H2859="","",'Support - Calculation Detail'!H2859)</f>
        <v>206637</v>
      </c>
      <c r="J2859">
        <f>IF('Support - Calculation Detail'!I2859="","",'Support - Calculation Detail'!I2859)</f>
        <v>0</v>
      </c>
      <c r="K2859">
        <f>IF('Support - Calculation Detail'!K2859="","",'Support - Calculation Detail'!K2859)</f>
        <v>206637</v>
      </c>
      <c r="L2859">
        <f>IF('Support - Calculation Detail'!L2859="","",'Support - Calculation Detail'!L2859)</f>
        <v>0</v>
      </c>
      <c r="M2859">
        <f>IF('Support - Calculation Detail'!M2859="","",'Support - Calculation Detail'!M2859)</f>
        <v>0</v>
      </c>
      <c r="N2859">
        <f>IF('Support - Calculation Detail'!N2859="","",'Support - Calculation Detail'!N2859)</f>
        <v>0</v>
      </c>
      <c r="P2859">
        <f>IF('Support - Calculation Detail'!O2859="","",'Support - Calculation Detail'!O2859)</f>
        <v>206637</v>
      </c>
      <c r="Q2859" t="b">
        <v>1</v>
      </c>
      <c r="R2859" t="str">
        <f t="shared" si="220"/>
        <v>8220004</v>
      </c>
      <c r="S2859" t="str">
        <f t="shared" si="221"/>
        <v>8220004-TF</v>
      </c>
      <c r="T2859" t="str">
        <f t="shared" si="222"/>
        <v>8220004-TF</v>
      </c>
      <c r="U2859" t="str">
        <f t="shared" si="223"/>
        <v>2</v>
      </c>
      <c r="V2859" t="str">
        <f t="shared" si="224"/>
        <v>TF</v>
      </c>
    </row>
    <row r="2860" spans="1:22" x14ac:dyDescent="0.35">
      <c r="A2860" t="str">
        <f>IF('Support - Calculation Detail'!A2860="","",LEFT('Support - Calculation Detail'!A2860,7)&amp;"-"&amp;RIGHT('Support - Calculation Detail'!A2860,2))</f>
        <v>8220005-TF</v>
      </c>
      <c r="B2860" t="str">
        <f>IF('Support - Calculation Detail'!C2860="","",'Support - Calculation Detail'!C2860)</f>
        <v>82</v>
      </c>
      <c r="C2860" t="str">
        <f>IF('Support - Calculation Detail'!B2860="","",'Support - Calculation Detail'!B2860)</f>
        <v>N</v>
      </c>
      <c r="D2860">
        <f>IF('Support - Calculation Detail'!D2860="","",'Support - Calculation Detail'!D2860)</f>
        <v>200427</v>
      </c>
      <c r="E2860">
        <f>IF('Support - Calculation Detail'!E2860="","",'Support - Calculation Detail'!E2860)</f>
        <v>0</v>
      </c>
      <c r="G2860">
        <f>IF('Support - Calculation Detail'!F2860="","",'Support - Calculation Detail'!F2860)</f>
        <v>200427</v>
      </c>
      <c r="H2860">
        <f>IF('Support - Calculation Detail'!G2860="","",'Support - Calculation Detail'!G2860)</f>
        <v>1.04</v>
      </c>
      <c r="I2860">
        <f>IF('Support - Calculation Detail'!H2860="","",'Support - Calculation Detail'!H2860)</f>
        <v>208444</v>
      </c>
      <c r="J2860">
        <f>IF('Support - Calculation Detail'!I2860="","",'Support - Calculation Detail'!I2860)</f>
        <v>0</v>
      </c>
      <c r="K2860">
        <f>IF('Support - Calculation Detail'!K2860="","",'Support - Calculation Detail'!K2860)</f>
        <v>208444</v>
      </c>
      <c r="L2860">
        <f>IF('Support - Calculation Detail'!L2860="","",'Support - Calculation Detail'!L2860)</f>
        <v>0</v>
      </c>
      <c r="M2860">
        <f>IF('Support - Calculation Detail'!M2860="","",'Support - Calculation Detail'!M2860)</f>
        <v>0</v>
      </c>
      <c r="N2860">
        <f>IF('Support - Calculation Detail'!N2860="","",'Support - Calculation Detail'!N2860)</f>
        <v>0</v>
      </c>
      <c r="P2860">
        <f>IF('Support - Calculation Detail'!O2860="","",'Support - Calculation Detail'!O2860)</f>
        <v>208444</v>
      </c>
      <c r="Q2860" t="b">
        <v>1</v>
      </c>
      <c r="R2860" t="str">
        <f t="shared" si="220"/>
        <v>8220005</v>
      </c>
      <c r="S2860" t="str">
        <f t="shared" si="221"/>
        <v>8220005-TF</v>
      </c>
      <c r="T2860" t="str">
        <f t="shared" si="222"/>
        <v>8220005-TF</v>
      </c>
      <c r="U2860" t="str">
        <f t="shared" si="223"/>
        <v>2</v>
      </c>
      <c r="V2860" t="str">
        <f t="shared" si="224"/>
        <v>TF</v>
      </c>
    </row>
    <row r="2861" spans="1:22" x14ac:dyDescent="0.35">
      <c r="A2861" t="str">
        <f>IF('Support - Calculation Detail'!A2861="","",LEFT('Support - Calculation Detail'!A2861,7)&amp;"-"&amp;RIGHT('Support - Calculation Detail'!A2861,2))</f>
        <v>8220005-UT</v>
      </c>
      <c r="B2861" t="str">
        <f>IF('Support - Calculation Detail'!C2861="","",'Support - Calculation Detail'!C2861)</f>
        <v>82</v>
      </c>
      <c r="C2861" t="str">
        <f>IF('Support - Calculation Detail'!B2861="","",'Support - Calculation Detail'!B2861)</f>
        <v>N</v>
      </c>
      <c r="D2861">
        <f>IF('Support - Calculation Detail'!D2861="","",'Support - Calculation Detail'!D2861)</f>
        <v>529521</v>
      </c>
      <c r="E2861">
        <f>IF('Support - Calculation Detail'!E2861="","",'Support - Calculation Detail'!E2861)</f>
        <v>0</v>
      </c>
      <c r="G2861">
        <f>IF('Support - Calculation Detail'!F2861="","",'Support - Calculation Detail'!F2861)</f>
        <v>529521</v>
      </c>
      <c r="H2861">
        <f>IF('Support - Calculation Detail'!G2861="","",'Support - Calculation Detail'!G2861)</f>
        <v>1.04</v>
      </c>
      <c r="I2861">
        <f>IF('Support - Calculation Detail'!H2861="","",'Support - Calculation Detail'!H2861)</f>
        <v>550702</v>
      </c>
      <c r="J2861">
        <f>IF('Support - Calculation Detail'!I2861="","",'Support - Calculation Detail'!I2861)</f>
        <v>0</v>
      </c>
      <c r="K2861">
        <f>IF('Support - Calculation Detail'!K2861="","",'Support - Calculation Detail'!K2861)</f>
        <v>550702</v>
      </c>
      <c r="L2861">
        <f>IF('Support - Calculation Detail'!L2861="","",'Support - Calculation Detail'!L2861)</f>
        <v>0</v>
      </c>
      <c r="M2861">
        <f>IF('Support - Calculation Detail'!M2861="","",'Support - Calculation Detail'!M2861)</f>
        <v>0</v>
      </c>
      <c r="N2861">
        <f>IF('Support - Calculation Detail'!N2861="","",'Support - Calculation Detail'!N2861)</f>
        <v>0</v>
      </c>
      <c r="P2861">
        <f>IF('Support - Calculation Detail'!O2861="","",'Support - Calculation Detail'!O2861)</f>
        <v>550702</v>
      </c>
      <c r="Q2861" t="b">
        <v>1</v>
      </c>
      <c r="R2861" t="str">
        <f t="shared" si="220"/>
        <v>8220005</v>
      </c>
      <c r="S2861" t="str">
        <f t="shared" si="221"/>
        <v>8220005-UT</v>
      </c>
      <c r="T2861" t="str">
        <f t="shared" si="222"/>
        <v>8220005-UT</v>
      </c>
      <c r="U2861" t="str">
        <f t="shared" si="223"/>
        <v>2</v>
      </c>
      <c r="V2861" t="str">
        <f t="shared" si="224"/>
        <v>UT</v>
      </c>
    </row>
    <row r="2862" spans="1:22" x14ac:dyDescent="0.35">
      <c r="A2862" t="str">
        <f>IF('Support - Calculation Detail'!A2862="","",LEFT('Support - Calculation Detail'!A2862,7)&amp;"-"&amp;RIGHT('Support - Calculation Detail'!A2862,2))</f>
        <v>8220006-UT</v>
      </c>
      <c r="B2862" t="str">
        <f>IF('Support - Calculation Detail'!C2862="","",'Support - Calculation Detail'!C2862)</f>
        <v>82</v>
      </c>
      <c r="C2862" t="str">
        <f>IF('Support - Calculation Detail'!B2862="","",'Support - Calculation Detail'!B2862)</f>
        <v>N</v>
      </c>
      <c r="D2862">
        <f>IF('Support - Calculation Detail'!D2862="","",'Support - Calculation Detail'!D2862)</f>
        <v>1646445</v>
      </c>
      <c r="E2862">
        <f>IF('Support - Calculation Detail'!E2862="","",'Support - Calculation Detail'!E2862)</f>
        <v>0</v>
      </c>
      <c r="G2862">
        <f>IF('Support - Calculation Detail'!F2862="","",'Support - Calculation Detail'!F2862)</f>
        <v>1646445</v>
      </c>
      <c r="H2862">
        <f>IF('Support - Calculation Detail'!G2862="","",'Support - Calculation Detail'!G2862)</f>
        <v>1.04</v>
      </c>
      <c r="I2862">
        <f>IF('Support - Calculation Detail'!H2862="","",'Support - Calculation Detail'!H2862)</f>
        <v>1712303</v>
      </c>
      <c r="J2862">
        <f>IF('Support - Calculation Detail'!I2862="","",'Support - Calculation Detail'!I2862)</f>
        <v>0</v>
      </c>
      <c r="K2862">
        <f>IF('Support - Calculation Detail'!K2862="","",'Support - Calculation Detail'!K2862)</f>
        <v>1712303</v>
      </c>
      <c r="L2862">
        <f>IF('Support - Calculation Detail'!L2862="","",'Support - Calculation Detail'!L2862)</f>
        <v>0</v>
      </c>
      <c r="M2862">
        <f>IF('Support - Calculation Detail'!M2862="","",'Support - Calculation Detail'!M2862)</f>
        <v>0</v>
      </c>
      <c r="N2862">
        <f>IF('Support - Calculation Detail'!N2862="","",'Support - Calculation Detail'!N2862)</f>
        <v>0</v>
      </c>
      <c r="P2862">
        <f>IF('Support - Calculation Detail'!O2862="","",'Support - Calculation Detail'!O2862)</f>
        <v>1712303</v>
      </c>
      <c r="Q2862" t="b">
        <v>1</v>
      </c>
      <c r="R2862" t="str">
        <f t="shared" si="220"/>
        <v>8220006</v>
      </c>
      <c r="S2862" t="str">
        <f t="shared" si="221"/>
        <v>8220006-UT</v>
      </c>
      <c r="T2862" t="str">
        <f t="shared" si="222"/>
        <v>8220006-UT</v>
      </c>
      <c r="U2862" t="str">
        <f t="shared" si="223"/>
        <v>2</v>
      </c>
      <c r="V2862" t="str">
        <f t="shared" si="224"/>
        <v>UT</v>
      </c>
    </row>
    <row r="2863" spans="1:22" x14ac:dyDescent="0.35">
      <c r="A2863" t="str">
        <f>IF('Support - Calculation Detail'!A2863="","",LEFT('Support - Calculation Detail'!A2863,7)&amp;"-"&amp;RIGHT('Support - Calculation Detail'!A2863,2))</f>
        <v>8220006-TF</v>
      </c>
      <c r="B2863" t="str">
        <f>IF('Support - Calculation Detail'!C2863="","",'Support - Calculation Detail'!C2863)</f>
        <v>82</v>
      </c>
      <c r="C2863" t="str">
        <f>IF('Support - Calculation Detail'!B2863="","",'Support - Calculation Detail'!B2863)</f>
        <v>N</v>
      </c>
      <c r="D2863">
        <f>IF('Support - Calculation Detail'!D2863="","",'Support - Calculation Detail'!D2863)</f>
        <v>32791</v>
      </c>
      <c r="E2863">
        <f>IF('Support - Calculation Detail'!E2863="","",'Support - Calculation Detail'!E2863)</f>
        <v>0</v>
      </c>
      <c r="G2863">
        <f>IF('Support - Calculation Detail'!F2863="","",'Support - Calculation Detail'!F2863)</f>
        <v>32791</v>
      </c>
      <c r="H2863">
        <f>IF('Support - Calculation Detail'!G2863="","",'Support - Calculation Detail'!G2863)</f>
        <v>1.04</v>
      </c>
      <c r="I2863">
        <f>IF('Support - Calculation Detail'!H2863="","",'Support - Calculation Detail'!H2863)</f>
        <v>34103</v>
      </c>
      <c r="J2863">
        <f>IF('Support - Calculation Detail'!I2863="","",'Support - Calculation Detail'!I2863)</f>
        <v>0</v>
      </c>
      <c r="K2863">
        <f>IF('Support - Calculation Detail'!K2863="","",'Support - Calculation Detail'!K2863)</f>
        <v>34103</v>
      </c>
      <c r="L2863">
        <f>IF('Support - Calculation Detail'!L2863="","",'Support - Calculation Detail'!L2863)</f>
        <v>0</v>
      </c>
      <c r="M2863">
        <f>IF('Support - Calculation Detail'!M2863="","",'Support - Calculation Detail'!M2863)</f>
        <v>0</v>
      </c>
      <c r="N2863">
        <f>IF('Support - Calculation Detail'!N2863="","",'Support - Calculation Detail'!N2863)</f>
        <v>0</v>
      </c>
      <c r="P2863">
        <f>IF('Support - Calculation Detail'!O2863="","",'Support - Calculation Detail'!O2863)</f>
        <v>34103</v>
      </c>
      <c r="Q2863" t="b">
        <v>1</v>
      </c>
      <c r="R2863" t="str">
        <f t="shared" si="220"/>
        <v>8220006</v>
      </c>
      <c r="S2863" t="str">
        <f t="shared" si="221"/>
        <v>8220006-TF</v>
      </c>
      <c r="T2863" t="str">
        <f t="shared" si="222"/>
        <v>8220006-TF</v>
      </c>
      <c r="U2863" t="str">
        <f t="shared" si="223"/>
        <v>2</v>
      </c>
      <c r="V2863" t="str">
        <f t="shared" si="224"/>
        <v>TF</v>
      </c>
    </row>
    <row r="2864" spans="1:22" x14ac:dyDescent="0.35">
      <c r="A2864" t="str">
        <f>IF('Support - Calculation Detail'!A2864="","",LEFT('Support - Calculation Detail'!A2864,7)&amp;"-"&amp;RIGHT('Support - Calculation Detail'!A2864,2))</f>
        <v>8220007-FT</v>
      </c>
      <c r="B2864" t="str">
        <f>IF('Support - Calculation Detail'!C2864="","",'Support - Calculation Detail'!C2864)</f>
        <v>82</v>
      </c>
      <c r="C2864" t="str">
        <f>IF('Support - Calculation Detail'!B2864="","",'Support - Calculation Detail'!B2864)</f>
        <v>N</v>
      </c>
      <c r="D2864">
        <f>IF('Support - Calculation Detail'!D2864="","",'Support - Calculation Detail'!D2864)</f>
        <v>3851347</v>
      </c>
      <c r="E2864">
        <f>IF('Support - Calculation Detail'!E2864="","",'Support - Calculation Detail'!E2864)</f>
        <v>2696881</v>
      </c>
      <c r="G2864">
        <f>IF('Support - Calculation Detail'!F2864="","",'Support - Calculation Detail'!F2864)</f>
        <v>6548228</v>
      </c>
      <c r="H2864">
        <f>IF('Support - Calculation Detail'!G2864="","",'Support - Calculation Detail'!G2864)</f>
        <v>1.04</v>
      </c>
      <c r="I2864">
        <f>IF('Support - Calculation Detail'!H2864="","",'Support - Calculation Detail'!H2864)</f>
        <v>6810157</v>
      </c>
      <c r="J2864">
        <f>IF('Support - Calculation Detail'!I2864="","",'Support - Calculation Detail'!I2864)</f>
        <v>0</v>
      </c>
      <c r="K2864">
        <f>IF('Support - Calculation Detail'!K2864="","",'Support - Calculation Detail'!K2864)</f>
        <v>6810157</v>
      </c>
      <c r="L2864">
        <f>IF('Support - Calculation Detail'!L2864="","",'Support - Calculation Detail'!L2864)</f>
        <v>0</v>
      </c>
      <c r="M2864">
        <f>IF('Support - Calculation Detail'!M2864="","",'Support - Calculation Detail'!M2864)</f>
        <v>0</v>
      </c>
      <c r="N2864">
        <f>IF('Support - Calculation Detail'!N2864="","",'Support - Calculation Detail'!N2864)</f>
        <v>0</v>
      </c>
      <c r="P2864">
        <f>IF('Support - Calculation Detail'!O2864="","",'Support - Calculation Detail'!O2864)</f>
        <v>6810157</v>
      </c>
      <c r="Q2864" t="b">
        <v>1</v>
      </c>
      <c r="R2864" t="str">
        <f t="shared" si="220"/>
        <v>8220007</v>
      </c>
      <c r="S2864" t="str">
        <f t="shared" si="221"/>
        <v>8220007-FT</v>
      </c>
      <c r="T2864" t="str">
        <f t="shared" si="222"/>
        <v>8220007-FT</v>
      </c>
      <c r="U2864" t="str">
        <f t="shared" si="223"/>
        <v>2</v>
      </c>
      <c r="V2864" t="str">
        <f t="shared" si="224"/>
        <v>FT</v>
      </c>
    </row>
    <row r="2865" spans="1:22" x14ac:dyDescent="0.35">
      <c r="A2865" t="str">
        <f>IF('Support - Calculation Detail'!A2865="","",LEFT('Support - Calculation Detail'!A2865,7)&amp;"-"&amp;RIGHT('Support - Calculation Detail'!A2865,2))</f>
        <v>8220007-UT</v>
      </c>
      <c r="B2865" t="str">
        <f>IF('Support - Calculation Detail'!C2865="","",'Support - Calculation Detail'!C2865)</f>
        <v>82</v>
      </c>
      <c r="C2865" t="str">
        <f>IF('Support - Calculation Detail'!B2865="","",'Support - Calculation Detail'!B2865)</f>
        <v>N</v>
      </c>
      <c r="D2865">
        <f>IF('Support - Calculation Detail'!D2865="","",'Support - Calculation Detail'!D2865)</f>
        <v>156021</v>
      </c>
      <c r="E2865">
        <f>IF('Support - Calculation Detail'!E2865="","",'Support - Calculation Detail'!E2865)</f>
        <v>0</v>
      </c>
      <c r="G2865">
        <f>IF('Support - Calculation Detail'!F2865="","",'Support - Calculation Detail'!F2865)</f>
        <v>156021</v>
      </c>
      <c r="H2865">
        <f>IF('Support - Calculation Detail'!G2865="","",'Support - Calculation Detail'!G2865)</f>
        <v>1.04</v>
      </c>
      <c r="I2865">
        <f>IF('Support - Calculation Detail'!H2865="","",'Support - Calculation Detail'!H2865)</f>
        <v>162262</v>
      </c>
      <c r="J2865">
        <f>IF('Support - Calculation Detail'!I2865="","",'Support - Calculation Detail'!I2865)</f>
        <v>0</v>
      </c>
      <c r="K2865">
        <f>IF('Support - Calculation Detail'!K2865="","",'Support - Calculation Detail'!K2865)</f>
        <v>162262</v>
      </c>
      <c r="L2865">
        <f>IF('Support - Calculation Detail'!L2865="","",'Support - Calculation Detail'!L2865)</f>
        <v>0</v>
      </c>
      <c r="M2865">
        <f>IF('Support - Calculation Detail'!M2865="","",'Support - Calculation Detail'!M2865)</f>
        <v>0</v>
      </c>
      <c r="N2865">
        <f>IF('Support - Calculation Detail'!N2865="","",'Support - Calculation Detail'!N2865)</f>
        <v>0</v>
      </c>
      <c r="P2865">
        <f>IF('Support - Calculation Detail'!O2865="","",'Support - Calculation Detail'!O2865)</f>
        <v>162262</v>
      </c>
      <c r="Q2865" t="b">
        <v>1</v>
      </c>
      <c r="R2865" t="str">
        <f t="shared" si="220"/>
        <v>8220007</v>
      </c>
      <c r="S2865" t="str">
        <f t="shared" si="221"/>
        <v>8220007-UT</v>
      </c>
      <c r="T2865" t="str">
        <f t="shared" si="222"/>
        <v>8220007-UT</v>
      </c>
      <c r="U2865" t="str">
        <f t="shared" si="223"/>
        <v>2</v>
      </c>
      <c r="V2865" t="str">
        <f t="shared" si="224"/>
        <v>UT</v>
      </c>
    </row>
    <row r="2866" spans="1:22" x14ac:dyDescent="0.35">
      <c r="A2866" t="str">
        <f>IF('Support - Calculation Detail'!A2866="","",LEFT('Support - Calculation Detail'!A2866,7)&amp;"-"&amp;RIGHT('Support - Calculation Detail'!A2866,2))</f>
        <v>8220008-UT</v>
      </c>
      <c r="B2866" t="str">
        <f>IF('Support - Calculation Detail'!C2866="","",'Support - Calculation Detail'!C2866)</f>
        <v>82</v>
      </c>
      <c r="C2866" t="str">
        <f>IF('Support - Calculation Detail'!B2866="","",'Support - Calculation Detail'!B2866)</f>
        <v>N</v>
      </c>
      <c r="D2866">
        <f>IF('Support - Calculation Detail'!D2866="","",'Support - Calculation Detail'!D2866)</f>
        <v>26087</v>
      </c>
      <c r="E2866">
        <f>IF('Support - Calculation Detail'!E2866="","",'Support - Calculation Detail'!E2866)</f>
        <v>0</v>
      </c>
      <c r="G2866">
        <f>IF('Support - Calculation Detail'!F2866="","",'Support - Calculation Detail'!F2866)</f>
        <v>26087</v>
      </c>
      <c r="H2866">
        <f>IF('Support - Calculation Detail'!G2866="","",'Support - Calculation Detail'!G2866)</f>
        <v>1.04</v>
      </c>
      <c r="I2866">
        <f>IF('Support - Calculation Detail'!H2866="","",'Support - Calculation Detail'!H2866)</f>
        <v>27130</v>
      </c>
      <c r="J2866">
        <f>IF('Support - Calculation Detail'!I2866="","",'Support - Calculation Detail'!I2866)</f>
        <v>0</v>
      </c>
      <c r="K2866">
        <f>IF('Support - Calculation Detail'!K2866="","",'Support - Calculation Detail'!K2866)</f>
        <v>27130</v>
      </c>
      <c r="L2866">
        <f>IF('Support - Calculation Detail'!L2866="","",'Support - Calculation Detail'!L2866)</f>
        <v>0</v>
      </c>
      <c r="M2866">
        <f>IF('Support - Calculation Detail'!M2866="","",'Support - Calculation Detail'!M2866)</f>
        <v>0</v>
      </c>
      <c r="N2866">
        <f>IF('Support - Calculation Detail'!N2866="","",'Support - Calculation Detail'!N2866)</f>
        <v>0</v>
      </c>
      <c r="P2866">
        <f>IF('Support - Calculation Detail'!O2866="","",'Support - Calculation Detail'!O2866)</f>
        <v>27130</v>
      </c>
      <c r="Q2866" t="b">
        <v>1</v>
      </c>
      <c r="R2866" t="str">
        <f t="shared" si="220"/>
        <v>8220008</v>
      </c>
      <c r="S2866" t="str">
        <f t="shared" si="221"/>
        <v>8220008-UT</v>
      </c>
      <c r="T2866" t="str">
        <f t="shared" si="222"/>
        <v>8220008-UT</v>
      </c>
      <c r="U2866" t="str">
        <f t="shared" si="223"/>
        <v>2</v>
      </c>
      <c r="V2866" t="str">
        <f t="shared" si="224"/>
        <v>UT</v>
      </c>
    </row>
    <row r="2867" spans="1:22" x14ac:dyDescent="0.35">
      <c r="A2867" t="str">
        <f>IF('Support - Calculation Detail'!A2867="","",LEFT('Support - Calculation Detail'!A2867,7)&amp;"-"&amp;RIGHT('Support - Calculation Detail'!A2867,2))</f>
        <v>8220008-TF</v>
      </c>
      <c r="B2867" t="str">
        <f>IF('Support - Calculation Detail'!C2867="","",'Support - Calculation Detail'!C2867)</f>
        <v>82</v>
      </c>
      <c r="C2867" t="str">
        <f>IF('Support - Calculation Detail'!B2867="","",'Support - Calculation Detail'!B2867)</f>
        <v>N</v>
      </c>
      <c r="D2867">
        <f>IF('Support - Calculation Detail'!D2867="","",'Support - Calculation Detail'!D2867)</f>
        <v>27826</v>
      </c>
      <c r="E2867">
        <f>IF('Support - Calculation Detail'!E2867="","",'Support - Calculation Detail'!E2867)</f>
        <v>0</v>
      </c>
      <c r="G2867">
        <f>IF('Support - Calculation Detail'!F2867="","",'Support - Calculation Detail'!F2867)</f>
        <v>27826</v>
      </c>
      <c r="H2867">
        <f>IF('Support - Calculation Detail'!G2867="","",'Support - Calculation Detail'!G2867)</f>
        <v>1.04</v>
      </c>
      <c r="I2867">
        <f>IF('Support - Calculation Detail'!H2867="","",'Support - Calculation Detail'!H2867)</f>
        <v>28939</v>
      </c>
      <c r="J2867">
        <f>IF('Support - Calculation Detail'!I2867="","",'Support - Calculation Detail'!I2867)</f>
        <v>0</v>
      </c>
      <c r="K2867">
        <f>IF('Support - Calculation Detail'!K2867="","",'Support - Calculation Detail'!K2867)</f>
        <v>28939</v>
      </c>
      <c r="L2867">
        <f>IF('Support - Calculation Detail'!L2867="","",'Support - Calculation Detail'!L2867)</f>
        <v>0</v>
      </c>
      <c r="M2867">
        <f>IF('Support - Calculation Detail'!M2867="","",'Support - Calculation Detail'!M2867)</f>
        <v>0</v>
      </c>
      <c r="N2867">
        <f>IF('Support - Calculation Detail'!N2867="","",'Support - Calculation Detail'!N2867)</f>
        <v>0</v>
      </c>
      <c r="P2867">
        <f>IF('Support - Calculation Detail'!O2867="","",'Support - Calculation Detail'!O2867)</f>
        <v>28939</v>
      </c>
      <c r="Q2867" t="b">
        <v>1</v>
      </c>
      <c r="R2867" t="str">
        <f t="shared" si="220"/>
        <v>8220008</v>
      </c>
      <c r="S2867" t="str">
        <f t="shared" si="221"/>
        <v>8220008-TF</v>
      </c>
      <c r="T2867" t="str">
        <f t="shared" si="222"/>
        <v>8220008-TF</v>
      </c>
      <c r="U2867" t="str">
        <f t="shared" si="223"/>
        <v>2</v>
      </c>
      <c r="V2867" t="str">
        <f t="shared" si="224"/>
        <v>TF</v>
      </c>
    </row>
    <row r="2868" spans="1:22" x14ac:dyDescent="0.35">
      <c r="A2868" t="str">
        <f>IF('Support - Calculation Detail'!A2868="","",LEFT('Support - Calculation Detail'!A2868,7)&amp;"-"&amp;RIGHT('Support - Calculation Detail'!A2868,2))</f>
        <v>8230102-UT</v>
      </c>
      <c r="B2868" t="str">
        <f>IF('Support - Calculation Detail'!C2868="","",'Support - Calculation Detail'!C2868)</f>
        <v>82</v>
      </c>
      <c r="C2868" t="str">
        <f>IF('Support - Calculation Detail'!B2868="","",'Support - Calculation Detail'!B2868)</f>
        <v>N</v>
      </c>
      <c r="D2868">
        <f>IF('Support - Calculation Detail'!D2868="","",'Support - Calculation Detail'!D2868)</f>
        <v>94552933</v>
      </c>
      <c r="E2868">
        <f>IF('Support - Calculation Detail'!E2868="","",'Support - Calculation Detail'!E2868)</f>
        <v>0</v>
      </c>
      <c r="G2868">
        <f>IF('Support - Calculation Detail'!F2868="","",'Support - Calculation Detail'!F2868)</f>
        <v>94552933</v>
      </c>
      <c r="H2868">
        <f>IF('Support - Calculation Detail'!G2868="","",'Support - Calculation Detail'!G2868)</f>
        <v>1.04</v>
      </c>
      <c r="I2868">
        <f>IF('Support - Calculation Detail'!H2868="","",'Support - Calculation Detail'!H2868)</f>
        <v>98335050</v>
      </c>
      <c r="J2868">
        <f>IF('Support - Calculation Detail'!I2868="","",'Support - Calculation Detail'!I2868)</f>
        <v>0</v>
      </c>
      <c r="K2868">
        <f>IF('Support - Calculation Detail'!K2868="","",'Support - Calculation Detail'!K2868)</f>
        <v>98335050</v>
      </c>
      <c r="L2868">
        <f>IF('Support - Calculation Detail'!L2868="","",'Support - Calculation Detail'!L2868)</f>
        <v>0</v>
      </c>
      <c r="M2868">
        <f>IF('Support - Calculation Detail'!M2868="","",'Support - Calculation Detail'!M2868)</f>
        <v>0</v>
      </c>
      <c r="N2868">
        <f>IF('Support - Calculation Detail'!N2868="","",'Support - Calculation Detail'!N2868)</f>
        <v>0</v>
      </c>
      <c r="P2868">
        <f>IF('Support - Calculation Detail'!O2868="","",'Support - Calculation Detail'!O2868)</f>
        <v>98335050</v>
      </c>
      <c r="Q2868" t="b">
        <v>1</v>
      </c>
      <c r="R2868" t="str">
        <f t="shared" si="220"/>
        <v>8230102</v>
      </c>
      <c r="S2868" t="str">
        <f t="shared" si="221"/>
        <v>8230102-UT</v>
      </c>
      <c r="T2868" t="str">
        <f t="shared" si="222"/>
        <v>8230102-UT</v>
      </c>
      <c r="U2868" t="str">
        <f t="shared" si="223"/>
        <v>3</v>
      </c>
      <c r="V2868" t="str">
        <f t="shared" si="224"/>
        <v>UT</v>
      </c>
    </row>
    <row r="2869" spans="1:22" x14ac:dyDescent="0.35">
      <c r="A2869" t="str">
        <f>IF('Support - Calculation Detail'!A2869="","",LEFT('Support - Calculation Detail'!A2869,7)&amp;"-"&amp;RIGHT('Support - Calculation Detail'!A2869,2))</f>
        <v>8250265-UT</v>
      </c>
      <c r="B2869" t="str">
        <f>IF('Support - Calculation Detail'!C2869="","",'Support - Calculation Detail'!C2869)</f>
        <v>82</v>
      </c>
      <c r="C2869" t="str">
        <f>IF('Support - Calculation Detail'!B2869="","",'Support - Calculation Detail'!B2869)</f>
        <v>N</v>
      </c>
      <c r="D2869">
        <f>IF('Support - Calculation Detail'!D2869="","",'Support - Calculation Detail'!D2869)</f>
        <v>12760339</v>
      </c>
      <c r="E2869">
        <f>IF('Support - Calculation Detail'!E2869="","",'Support - Calculation Detail'!E2869)</f>
        <v>0</v>
      </c>
      <c r="G2869">
        <f>IF('Support - Calculation Detail'!F2869="","",'Support - Calculation Detail'!F2869)</f>
        <v>12760339</v>
      </c>
      <c r="H2869">
        <f>IF('Support - Calculation Detail'!G2869="","",'Support - Calculation Detail'!G2869)</f>
        <v>1.04</v>
      </c>
      <c r="I2869">
        <f>IF('Support - Calculation Detail'!H2869="","",'Support - Calculation Detail'!H2869)</f>
        <v>13270753</v>
      </c>
      <c r="J2869">
        <f>IF('Support - Calculation Detail'!I2869="","",'Support - Calculation Detail'!I2869)</f>
        <v>0</v>
      </c>
      <c r="K2869">
        <f>IF('Support - Calculation Detail'!K2869="","",'Support - Calculation Detail'!K2869)</f>
        <v>13270753</v>
      </c>
      <c r="L2869">
        <f>IF('Support - Calculation Detail'!L2869="","",'Support - Calculation Detail'!L2869)</f>
        <v>0</v>
      </c>
      <c r="M2869">
        <f>IF('Support - Calculation Detail'!M2869="","",'Support - Calculation Detail'!M2869)</f>
        <v>0</v>
      </c>
      <c r="N2869">
        <f>IF('Support - Calculation Detail'!N2869="","",'Support - Calculation Detail'!N2869)</f>
        <v>0</v>
      </c>
      <c r="P2869">
        <f>IF('Support - Calculation Detail'!O2869="","",'Support - Calculation Detail'!O2869)</f>
        <v>13270753</v>
      </c>
      <c r="Q2869" t="b">
        <v>1</v>
      </c>
      <c r="R2869" t="str">
        <f t="shared" si="220"/>
        <v>8250265</v>
      </c>
      <c r="S2869" t="str">
        <f t="shared" si="221"/>
        <v>8250265-UT</v>
      </c>
      <c r="T2869" t="str">
        <f t="shared" si="222"/>
        <v>8250265-UT</v>
      </c>
      <c r="U2869" t="str">
        <f t="shared" si="223"/>
        <v>5</v>
      </c>
      <c r="V2869" t="str">
        <f t="shared" si="224"/>
        <v>UT</v>
      </c>
    </row>
    <row r="2870" spans="1:22" x14ac:dyDescent="0.35">
      <c r="A2870" t="str">
        <f>IF('Support - Calculation Detail'!A2870="","",LEFT('Support - Calculation Detail'!A2870,7)&amp;"-"&amp;RIGHT('Support - Calculation Detail'!A2870,2))</f>
        <v>8230958-UT</v>
      </c>
      <c r="B2870" t="str">
        <f>IF('Support - Calculation Detail'!C2870="","",'Support - Calculation Detail'!C2870)</f>
        <v>82</v>
      </c>
      <c r="C2870" t="str">
        <f>IF('Support - Calculation Detail'!B2870="","",'Support - Calculation Detail'!B2870)</f>
        <v>N</v>
      </c>
      <c r="D2870">
        <f>IF('Support - Calculation Detail'!D2870="","",'Support - Calculation Detail'!D2870)</f>
        <v>92786</v>
      </c>
      <c r="E2870">
        <f>IF('Support - Calculation Detail'!E2870="","",'Support - Calculation Detail'!E2870)</f>
        <v>0</v>
      </c>
      <c r="G2870">
        <f>IF('Support - Calculation Detail'!F2870="","",'Support - Calculation Detail'!F2870)</f>
        <v>92786</v>
      </c>
      <c r="H2870">
        <f>IF('Support - Calculation Detail'!G2870="","",'Support - Calculation Detail'!G2870)</f>
        <v>1.04</v>
      </c>
      <c r="I2870">
        <f>IF('Support - Calculation Detail'!H2870="","",'Support - Calculation Detail'!H2870)</f>
        <v>96497</v>
      </c>
      <c r="J2870">
        <f>IF('Support - Calculation Detail'!I2870="","",'Support - Calculation Detail'!I2870)</f>
        <v>0</v>
      </c>
      <c r="K2870">
        <f>IF('Support - Calculation Detail'!K2870="","",'Support - Calculation Detail'!K2870)</f>
        <v>96497</v>
      </c>
      <c r="L2870">
        <f>IF('Support - Calculation Detail'!L2870="","",'Support - Calculation Detail'!L2870)</f>
        <v>46086</v>
      </c>
      <c r="M2870">
        <f>IF('Support - Calculation Detail'!M2870="","",'Support - Calculation Detail'!M2870)</f>
        <v>0</v>
      </c>
      <c r="N2870">
        <f>IF('Support - Calculation Detail'!N2870="","",'Support - Calculation Detail'!N2870)</f>
        <v>0</v>
      </c>
      <c r="P2870">
        <f>IF('Support - Calculation Detail'!O2870="","",'Support - Calculation Detail'!O2870)</f>
        <v>142583</v>
      </c>
      <c r="Q2870" t="b">
        <v>1</v>
      </c>
      <c r="R2870" t="str">
        <f t="shared" si="220"/>
        <v>8230958</v>
      </c>
      <c r="S2870" t="str">
        <f t="shared" si="221"/>
        <v>8230958-UT</v>
      </c>
      <c r="T2870" t="str">
        <f t="shared" si="222"/>
        <v>8230958-UT</v>
      </c>
      <c r="U2870" t="str">
        <f t="shared" si="223"/>
        <v>3</v>
      </c>
      <c r="V2870" t="str">
        <f t="shared" si="224"/>
        <v>UT</v>
      </c>
    </row>
    <row r="2871" spans="1:22" x14ac:dyDescent="0.35">
      <c r="A2871" t="str">
        <f>IF('Support - Calculation Detail'!A2871="","",LEFT('Support - Calculation Detail'!A2871,7)&amp;"-"&amp;RIGHT('Support - Calculation Detail'!A2871,2))</f>
        <v>8261072-UT</v>
      </c>
      <c r="B2871" t="str">
        <f>IF('Support - Calculation Detail'!C2871="","",'Support - Calculation Detail'!C2871)</f>
        <v>82</v>
      </c>
      <c r="C2871" t="str">
        <f>IF('Support - Calculation Detail'!B2871="","",'Support - Calculation Detail'!B2871)</f>
        <v>N</v>
      </c>
      <c r="D2871">
        <f>IF('Support - Calculation Detail'!D2871="","",'Support - Calculation Detail'!D2871)</f>
        <v>0</v>
      </c>
      <c r="E2871">
        <f>IF('Support - Calculation Detail'!E2871="","",'Support - Calculation Detail'!E2871)</f>
        <v>0</v>
      </c>
      <c r="G2871">
        <f>IF('Support - Calculation Detail'!F2871="","",'Support - Calculation Detail'!F2871)</f>
        <v>0</v>
      </c>
      <c r="H2871">
        <f>IF('Support - Calculation Detail'!G2871="","",'Support - Calculation Detail'!G2871)</f>
        <v>1.04</v>
      </c>
      <c r="I2871">
        <f>IF('Support - Calculation Detail'!H2871="","",'Support - Calculation Detail'!H2871)</f>
        <v>0</v>
      </c>
      <c r="J2871">
        <f>IF('Support - Calculation Detail'!I2871="","",'Support - Calculation Detail'!I2871)</f>
        <v>0</v>
      </c>
      <c r="K2871">
        <f>IF('Support - Calculation Detail'!K2871="","",'Support - Calculation Detail'!K2871)</f>
        <v>0</v>
      </c>
      <c r="L2871">
        <f>IF('Support - Calculation Detail'!L2871="","",'Support - Calculation Detail'!L2871)</f>
        <v>0</v>
      </c>
      <c r="M2871">
        <f>IF('Support - Calculation Detail'!M2871="","",'Support - Calculation Detail'!M2871)</f>
        <v>0</v>
      </c>
      <c r="N2871">
        <f>IF('Support - Calculation Detail'!N2871="","",'Support - Calculation Detail'!N2871)</f>
        <v>0</v>
      </c>
      <c r="P2871">
        <f>IF('Support - Calculation Detail'!O2871="","",'Support - Calculation Detail'!O2871)</f>
        <v>0</v>
      </c>
      <c r="Q2871" t="b">
        <v>1</v>
      </c>
      <c r="R2871" t="str">
        <f t="shared" si="220"/>
        <v>8261072</v>
      </c>
      <c r="S2871" t="str">
        <f t="shared" si="221"/>
        <v>8261072-UT</v>
      </c>
      <c r="T2871" t="str">
        <f t="shared" si="222"/>
        <v>8261072-UT</v>
      </c>
      <c r="U2871" t="str">
        <f t="shared" si="223"/>
        <v>6</v>
      </c>
      <c r="V2871" t="str">
        <f t="shared" si="224"/>
        <v>UT</v>
      </c>
    </row>
    <row r="2872" spans="1:22" x14ac:dyDescent="0.35">
      <c r="A2872" t="str">
        <f>IF('Support - Calculation Detail'!A2872="","",LEFT('Support - Calculation Detail'!A2872,7)&amp;"-"&amp;RIGHT('Support - Calculation Detail'!A2872,2))</f>
        <v>8261190-UT</v>
      </c>
      <c r="B2872" t="str">
        <f>IF('Support - Calculation Detail'!C2872="","",'Support - Calculation Detail'!C2872)</f>
        <v>82</v>
      </c>
      <c r="C2872" t="str">
        <f>IF('Support - Calculation Detail'!B2872="","",'Support - Calculation Detail'!B2872)</f>
        <v>N</v>
      </c>
      <c r="D2872">
        <f>IF('Support - Calculation Detail'!D2872="","",'Support - Calculation Detail'!D2872)</f>
        <v>1494510</v>
      </c>
      <c r="E2872">
        <f>IF('Support - Calculation Detail'!E2872="","",'Support - Calculation Detail'!E2872)</f>
        <v>0</v>
      </c>
      <c r="G2872">
        <f>IF('Support - Calculation Detail'!F2872="","",'Support - Calculation Detail'!F2872)</f>
        <v>1494510</v>
      </c>
      <c r="H2872">
        <f>IF('Support - Calculation Detail'!G2872="","",'Support - Calculation Detail'!G2872)</f>
        <v>1.04</v>
      </c>
      <c r="I2872">
        <f>IF('Support - Calculation Detail'!H2872="","",'Support - Calculation Detail'!H2872)</f>
        <v>1554290</v>
      </c>
      <c r="J2872">
        <f>IF('Support - Calculation Detail'!I2872="","",'Support - Calculation Detail'!I2872)</f>
        <v>0</v>
      </c>
      <c r="K2872">
        <f>IF('Support - Calculation Detail'!K2872="","",'Support - Calculation Detail'!K2872)</f>
        <v>1554290</v>
      </c>
      <c r="L2872">
        <f>IF('Support - Calculation Detail'!L2872="","",'Support - Calculation Detail'!L2872)</f>
        <v>0</v>
      </c>
      <c r="M2872">
        <f>IF('Support - Calculation Detail'!M2872="","",'Support - Calculation Detail'!M2872)</f>
        <v>0</v>
      </c>
      <c r="N2872">
        <f>IF('Support - Calculation Detail'!N2872="","",'Support - Calculation Detail'!N2872)</f>
        <v>0</v>
      </c>
      <c r="P2872">
        <f>IF('Support - Calculation Detail'!O2872="","",'Support - Calculation Detail'!O2872)</f>
        <v>1554290</v>
      </c>
      <c r="Q2872" t="b">
        <v>1</v>
      </c>
      <c r="R2872" t="str">
        <f t="shared" si="220"/>
        <v>8261190</v>
      </c>
      <c r="S2872" t="str">
        <f t="shared" si="221"/>
        <v>8261190-UT</v>
      </c>
      <c r="T2872" t="str">
        <f t="shared" si="222"/>
        <v>8261190-UT</v>
      </c>
      <c r="U2872" t="str">
        <f t="shared" si="223"/>
        <v>6</v>
      </c>
      <c r="V2872" t="str">
        <f t="shared" si="224"/>
        <v>UT</v>
      </c>
    </row>
    <row r="2873" spans="1:22" x14ac:dyDescent="0.35">
      <c r="A2873" t="str">
        <f>IF('Support - Calculation Detail'!A2873="","",LEFT('Support - Calculation Detail'!A2873,7)&amp;"-"&amp;RIGHT('Support - Calculation Detail'!A2873,2))</f>
        <v>8247995-SO</v>
      </c>
      <c r="B2873" t="str">
        <f>IF('Support - Calculation Detail'!C2873="","",'Support - Calculation Detail'!C2873)</f>
        <v>82</v>
      </c>
      <c r="C2873" t="str">
        <f>IF('Support - Calculation Detail'!B2873="","",'Support - Calculation Detail'!B2873)</f>
        <v>N</v>
      </c>
      <c r="D2873">
        <f>IF('Support - Calculation Detail'!D2873="","",'Support - Calculation Detail'!D2873)</f>
        <v>51452761</v>
      </c>
      <c r="E2873">
        <f>IF('Support - Calculation Detail'!E2873="","",'Support - Calculation Detail'!E2873)</f>
        <v>0</v>
      </c>
      <c r="G2873">
        <f>IF('Support - Calculation Detail'!F2873="","",'Support - Calculation Detail'!F2873)</f>
        <v>51452761</v>
      </c>
      <c r="H2873">
        <f>IF('Support - Calculation Detail'!G2873="","",'Support - Calculation Detail'!G2873)</f>
        <v>1.04</v>
      </c>
      <c r="I2873">
        <f>IF('Support - Calculation Detail'!H2873="","",'Support - Calculation Detail'!H2873)</f>
        <v>53510871</v>
      </c>
      <c r="J2873">
        <f>IF('Support - Calculation Detail'!I2873="","",'Support - Calculation Detail'!I2873)</f>
        <v>0</v>
      </c>
      <c r="K2873">
        <f>IF('Support - Calculation Detail'!K2873="","",'Support - Calculation Detail'!K2873)</f>
        <v>53510871</v>
      </c>
      <c r="L2873">
        <f>IF('Support - Calculation Detail'!L2873="","",'Support - Calculation Detail'!L2873)</f>
        <v>0</v>
      </c>
      <c r="M2873">
        <f>IF('Support - Calculation Detail'!M2873="","",'Support - Calculation Detail'!M2873)</f>
        <v>0</v>
      </c>
      <c r="N2873">
        <f>IF('Support - Calculation Detail'!N2873="","",'Support - Calculation Detail'!N2873)</f>
        <v>0</v>
      </c>
      <c r="P2873">
        <f>IF('Support - Calculation Detail'!O2873="","",'Support - Calculation Detail'!O2873)</f>
        <v>53510871</v>
      </c>
      <c r="Q2873" t="b">
        <v>1</v>
      </c>
      <c r="R2873" t="str">
        <f t="shared" si="220"/>
        <v>8247995</v>
      </c>
      <c r="S2873" t="str">
        <f t="shared" si="221"/>
        <v>8247995-SO</v>
      </c>
      <c r="T2873" t="str">
        <f t="shared" si="222"/>
        <v>8247995-SO</v>
      </c>
      <c r="U2873" t="str">
        <f t="shared" si="223"/>
        <v>4</v>
      </c>
      <c r="V2873" t="str">
        <f t="shared" si="224"/>
        <v>SO</v>
      </c>
    </row>
    <row r="2874" spans="1:22" x14ac:dyDescent="0.35">
      <c r="A2874" t="str">
        <f>IF('Support - Calculation Detail'!A2874="","",LEFT('Support - Calculation Detail'!A2874,7)&amp;"-"&amp;RIGHT('Support - Calculation Detail'!A2874,2))</f>
        <v>8310000-UT</v>
      </c>
      <c r="B2874" t="str">
        <f>IF('Support - Calculation Detail'!C2874="","",'Support - Calculation Detail'!C2874)</f>
        <v>83</v>
      </c>
      <c r="C2874" t="str">
        <f>IF('Support - Calculation Detail'!B2874="","",'Support - Calculation Detail'!B2874)</f>
        <v>N</v>
      </c>
      <c r="D2874">
        <f>IF('Support - Calculation Detail'!D2874="","",'Support - Calculation Detail'!D2874)</f>
        <v>9501216</v>
      </c>
      <c r="E2874">
        <f>IF('Support - Calculation Detail'!E2874="","",'Support - Calculation Detail'!E2874)</f>
        <v>0</v>
      </c>
      <c r="G2874">
        <f>IF('Support - Calculation Detail'!F2874="","",'Support - Calculation Detail'!F2874)</f>
        <v>9501216</v>
      </c>
      <c r="H2874">
        <f>IF('Support - Calculation Detail'!G2874="","",'Support - Calculation Detail'!G2874)</f>
        <v>1.04</v>
      </c>
      <c r="I2874">
        <f>IF('Support - Calculation Detail'!H2874="","",'Support - Calculation Detail'!H2874)</f>
        <v>9881265</v>
      </c>
      <c r="J2874">
        <f>IF('Support - Calculation Detail'!I2874="","",'Support - Calculation Detail'!I2874)</f>
        <v>0</v>
      </c>
      <c r="K2874">
        <f>IF('Support - Calculation Detail'!K2874="","",'Support - Calculation Detail'!K2874)</f>
        <v>9881265</v>
      </c>
      <c r="L2874">
        <f>IF('Support - Calculation Detail'!L2874="","",'Support - Calculation Detail'!L2874)</f>
        <v>209505</v>
      </c>
      <c r="M2874">
        <f>IF('Support - Calculation Detail'!M2874="","",'Support - Calculation Detail'!M2874)</f>
        <v>200174</v>
      </c>
      <c r="N2874">
        <f>IF('Support - Calculation Detail'!N2874="","",'Support - Calculation Detail'!N2874)</f>
        <v>404951.84149227251</v>
      </c>
      <c r="P2874">
        <f>IF('Support - Calculation Detail'!O2874="","",'Support - Calculation Detail'!O2874)</f>
        <v>10695895.841492273</v>
      </c>
      <c r="Q2874" t="b">
        <v>1</v>
      </c>
      <c r="R2874" t="str">
        <f t="shared" si="220"/>
        <v>8310000</v>
      </c>
      <c r="S2874" t="str">
        <f t="shared" si="221"/>
        <v>8310000-UT</v>
      </c>
      <c r="T2874" t="str">
        <f t="shared" si="222"/>
        <v>8310000-UT</v>
      </c>
      <c r="U2874" t="str">
        <f t="shared" si="223"/>
        <v>1</v>
      </c>
      <c r="V2874" t="str">
        <f t="shared" si="224"/>
        <v>UT</v>
      </c>
    </row>
    <row r="2875" spans="1:22" x14ac:dyDescent="0.35">
      <c r="A2875" t="str">
        <f>IF('Support - Calculation Detail'!A2875="","",LEFT('Support - Calculation Detail'!A2875,7)&amp;"-"&amp;RIGHT('Support - Calculation Detail'!A2875,2))</f>
        <v>8320001-UT</v>
      </c>
      <c r="B2875" t="str">
        <f>IF('Support - Calculation Detail'!C2875="","",'Support - Calculation Detail'!C2875)</f>
        <v>83</v>
      </c>
      <c r="C2875" t="str">
        <f>IF('Support - Calculation Detail'!B2875="","",'Support - Calculation Detail'!B2875)</f>
        <v>N</v>
      </c>
      <c r="D2875">
        <f>IF('Support - Calculation Detail'!D2875="","",'Support - Calculation Detail'!D2875)</f>
        <v>248065</v>
      </c>
      <c r="E2875">
        <f>IF('Support - Calculation Detail'!E2875="","",'Support - Calculation Detail'!E2875)</f>
        <v>0</v>
      </c>
      <c r="G2875">
        <f>IF('Support - Calculation Detail'!F2875="","",'Support - Calculation Detail'!F2875)</f>
        <v>248065</v>
      </c>
      <c r="H2875">
        <f>IF('Support - Calculation Detail'!G2875="","",'Support - Calculation Detail'!G2875)</f>
        <v>1.04</v>
      </c>
      <c r="I2875">
        <f>IF('Support - Calculation Detail'!H2875="","",'Support - Calculation Detail'!H2875)</f>
        <v>257988</v>
      </c>
      <c r="J2875">
        <f>IF('Support - Calculation Detail'!I2875="","",'Support - Calculation Detail'!I2875)</f>
        <v>0</v>
      </c>
      <c r="K2875">
        <f>IF('Support - Calculation Detail'!K2875="","",'Support - Calculation Detail'!K2875)</f>
        <v>257988</v>
      </c>
      <c r="L2875">
        <f>IF('Support - Calculation Detail'!L2875="","",'Support - Calculation Detail'!L2875)</f>
        <v>0</v>
      </c>
      <c r="M2875">
        <f>IF('Support - Calculation Detail'!M2875="","",'Support - Calculation Detail'!M2875)</f>
        <v>0</v>
      </c>
      <c r="N2875">
        <f>IF('Support - Calculation Detail'!N2875="","",'Support - Calculation Detail'!N2875)</f>
        <v>0</v>
      </c>
      <c r="P2875">
        <f>IF('Support - Calculation Detail'!O2875="","",'Support - Calculation Detail'!O2875)</f>
        <v>257988</v>
      </c>
      <c r="Q2875" t="b">
        <v>1</v>
      </c>
      <c r="R2875" t="str">
        <f t="shared" si="220"/>
        <v>8320001</v>
      </c>
      <c r="S2875" t="str">
        <f t="shared" si="221"/>
        <v>8320001-UT</v>
      </c>
      <c r="T2875" t="str">
        <f t="shared" si="222"/>
        <v>8320001-UT</v>
      </c>
      <c r="U2875" t="str">
        <f t="shared" si="223"/>
        <v>2</v>
      </c>
      <c r="V2875" t="str">
        <f t="shared" si="224"/>
        <v>UT</v>
      </c>
    </row>
    <row r="2876" spans="1:22" x14ac:dyDescent="0.35">
      <c r="A2876" t="str">
        <f>IF('Support - Calculation Detail'!A2876="","",LEFT('Support - Calculation Detail'!A2876,7)&amp;"-"&amp;RIGHT('Support - Calculation Detail'!A2876,2))</f>
        <v>8320001-TF</v>
      </c>
      <c r="B2876" t="str">
        <f>IF('Support - Calculation Detail'!C2876="","",'Support - Calculation Detail'!C2876)</f>
        <v>83</v>
      </c>
      <c r="C2876" t="str">
        <f>IF('Support - Calculation Detail'!B2876="","",'Support - Calculation Detail'!B2876)</f>
        <v>N</v>
      </c>
      <c r="D2876">
        <f>IF('Support - Calculation Detail'!D2876="","",'Support - Calculation Detail'!D2876)</f>
        <v>154549</v>
      </c>
      <c r="E2876">
        <f>IF('Support - Calculation Detail'!E2876="","",'Support - Calculation Detail'!E2876)</f>
        <v>0</v>
      </c>
      <c r="G2876">
        <f>IF('Support - Calculation Detail'!F2876="","",'Support - Calculation Detail'!F2876)</f>
        <v>154549</v>
      </c>
      <c r="H2876">
        <f>IF('Support - Calculation Detail'!G2876="","",'Support - Calculation Detail'!G2876)</f>
        <v>1.04</v>
      </c>
      <c r="I2876">
        <f>IF('Support - Calculation Detail'!H2876="","",'Support - Calculation Detail'!H2876)</f>
        <v>160731</v>
      </c>
      <c r="J2876">
        <f>IF('Support - Calculation Detail'!I2876="","",'Support - Calculation Detail'!I2876)</f>
        <v>0</v>
      </c>
      <c r="K2876">
        <f>IF('Support - Calculation Detail'!K2876="","",'Support - Calculation Detail'!K2876)</f>
        <v>160731</v>
      </c>
      <c r="L2876">
        <f>IF('Support - Calculation Detail'!L2876="","",'Support - Calculation Detail'!L2876)</f>
        <v>0</v>
      </c>
      <c r="M2876">
        <f>IF('Support - Calculation Detail'!M2876="","",'Support - Calculation Detail'!M2876)</f>
        <v>0</v>
      </c>
      <c r="N2876">
        <f>IF('Support - Calculation Detail'!N2876="","",'Support - Calculation Detail'!N2876)</f>
        <v>0</v>
      </c>
      <c r="P2876">
        <f>IF('Support - Calculation Detail'!O2876="","",'Support - Calculation Detail'!O2876)</f>
        <v>160731</v>
      </c>
      <c r="Q2876" t="b">
        <v>1</v>
      </c>
      <c r="R2876" t="str">
        <f t="shared" si="220"/>
        <v>8320001</v>
      </c>
      <c r="S2876" t="str">
        <f t="shared" si="221"/>
        <v>8320001-TF</v>
      </c>
      <c r="T2876" t="str">
        <f t="shared" si="222"/>
        <v>8320001-TF</v>
      </c>
      <c r="U2876" t="str">
        <f t="shared" si="223"/>
        <v>2</v>
      </c>
      <c r="V2876" t="str">
        <f t="shared" si="224"/>
        <v>TF</v>
      </c>
    </row>
    <row r="2877" spans="1:22" x14ac:dyDescent="0.35">
      <c r="A2877" t="str">
        <f>IF('Support - Calculation Detail'!A2877="","",LEFT('Support - Calculation Detail'!A2877,7)&amp;"-"&amp;RIGHT('Support - Calculation Detail'!A2877,2))</f>
        <v>8320002-TF</v>
      </c>
      <c r="B2877" t="str">
        <f>IF('Support - Calculation Detail'!C2877="","",'Support - Calculation Detail'!C2877)</f>
        <v>83</v>
      </c>
      <c r="C2877" t="str">
        <f>IF('Support - Calculation Detail'!B2877="","",'Support - Calculation Detail'!B2877)</f>
        <v>N</v>
      </c>
      <c r="D2877">
        <f>IF('Support - Calculation Detail'!D2877="","",'Support - Calculation Detail'!D2877)</f>
        <v>38354</v>
      </c>
      <c r="E2877">
        <f>IF('Support - Calculation Detail'!E2877="","",'Support - Calculation Detail'!E2877)</f>
        <v>0</v>
      </c>
      <c r="G2877">
        <f>IF('Support - Calculation Detail'!F2877="","",'Support - Calculation Detail'!F2877)</f>
        <v>38354</v>
      </c>
      <c r="H2877">
        <f>IF('Support - Calculation Detail'!G2877="","",'Support - Calculation Detail'!G2877)</f>
        <v>1.04</v>
      </c>
      <c r="I2877">
        <f>IF('Support - Calculation Detail'!H2877="","",'Support - Calculation Detail'!H2877)</f>
        <v>39888</v>
      </c>
      <c r="J2877">
        <f>IF('Support - Calculation Detail'!I2877="","",'Support - Calculation Detail'!I2877)</f>
        <v>0</v>
      </c>
      <c r="K2877">
        <f>IF('Support - Calculation Detail'!K2877="","",'Support - Calculation Detail'!K2877)</f>
        <v>39888</v>
      </c>
      <c r="L2877">
        <f>IF('Support - Calculation Detail'!L2877="","",'Support - Calculation Detail'!L2877)</f>
        <v>0</v>
      </c>
      <c r="M2877">
        <f>IF('Support - Calculation Detail'!M2877="","",'Support - Calculation Detail'!M2877)</f>
        <v>0</v>
      </c>
      <c r="N2877">
        <f>IF('Support - Calculation Detail'!N2877="","",'Support - Calculation Detail'!N2877)</f>
        <v>0</v>
      </c>
      <c r="P2877">
        <f>IF('Support - Calculation Detail'!O2877="","",'Support - Calculation Detail'!O2877)</f>
        <v>39888</v>
      </c>
      <c r="Q2877" t="b">
        <v>1</v>
      </c>
      <c r="R2877" t="str">
        <f t="shared" si="220"/>
        <v>8320002</v>
      </c>
      <c r="S2877" t="str">
        <f t="shared" si="221"/>
        <v>8320002-TF</v>
      </c>
      <c r="T2877" t="str">
        <f t="shared" si="222"/>
        <v>8320002-TF</v>
      </c>
      <c r="U2877" t="str">
        <f t="shared" si="223"/>
        <v>2</v>
      </c>
      <c r="V2877" t="str">
        <f t="shared" si="224"/>
        <v>TF</v>
      </c>
    </row>
    <row r="2878" spans="1:22" x14ac:dyDescent="0.35">
      <c r="A2878" t="str">
        <f>IF('Support - Calculation Detail'!A2878="","",LEFT('Support - Calculation Detail'!A2878,7)&amp;"-"&amp;RIGHT('Support - Calculation Detail'!A2878,2))</f>
        <v>8320002-UT</v>
      </c>
      <c r="B2878" t="str">
        <f>IF('Support - Calculation Detail'!C2878="","",'Support - Calculation Detail'!C2878)</f>
        <v>83</v>
      </c>
      <c r="C2878" t="str">
        <f>IF('Support - Calculation Detail'!B2878="","",'Support - Calculation Detail'!B2878)</f>
        <v>N</v>
      </c>
      <c r="D2878">
        <f>IF('Support - Calculation Detail'!D2878="","",'Support - Calculation Detail'!D2878)</f>
        <v>89426</v>
      </c>
      <c r="E2878">
        <f>IF('Support - Calculation Detail'!E2878="","",'Support - Calculation Detail'!E2878)</f>
        <v>0</v>
      </c>
      <c r="G2878">
        <f>IF('Support - Calculation Detail'!F2878="","",'Support - Calculation Detail'!F2878)</f>
        <v>89426</v>
      </c>
      <c r="H2878">
        <f>IF('Support - Calculation Detail'!G2878="","",'Support - Calculation Detail'!G2878)</f>
        <v>1.04</v>
      </c>
      <c r="I2878">
        <f>IF('Support - Calculation Detail'!H2878="","",'Support - Calculation Detail'!H2878)</f>
        <v>93003</v>
      </c>
      <c r="J2878">
        <f>IF('Support - Calculation Detail'!I2878="","",'Support - Calculation Detail'!I2878)</f>
        <v>0</v>
      </c>
      <c r="K2878">
        <f>IF('Support - Calculation Detail'!K2878="","",'Support - Calculation Detail'!K2878)</f>
        <v>93003</v>
      </c>
      <c r="L2878">
        <f>IF('Support - Calculation Detail'!L2878="","",'Support - Calculation Detail'!L2878)</f>
        <v>0</v>
      </c>
      <c r="M2878">
        <f>IF('Support - Calculation Detail'!M2878="","",'Support - Calculation Detail'!M2878)</f>
        <v>0</v>
      </c>
      <c r="N2878">
        <f>IF('Support - Calculation Detail'!N2878="","",'Support - Calculation Detail'!N2878)</f>
        <v>0</v>
      </c>
      <c r="P2878">
        <f>IF('Support - Calculation Detail'!O2878="","",'Support - Calculation Detail'!O2878)</f>
        <v>93003</v>
      </c>
      <c r="Q2878" t="b">
        <v>1</v>
      </c>
      <c r="R2878" t="str">
        <f t="shared" si="220"/>
        <v>8320002</v>
      </c>
      <c r="S2878" t="str">
        <f t="shared" si="221"/>
        <v>8320002-UT</v>
      </c>
      <c r="T2878" t="str">
        <f t="shared" si="222"/>
        <v>8320002-UT</v>
      </c>
      <c r="U2878" t="str">
        <f t="shared" si="223"/>
        <v>2</v>
      </c>
      <c r="V2878" t="str">
        <f t="shared" si="224"/>
        <v>UT</v>
      </c>
    </row>
    <row r="2879" spans="1:22" x14ac:dyDescent="0.35">
      <c r="A2879" t="str">
        <f>IF('Support - Calculation Detail'!A2879="","",LEFT('Support - Calculation Detail'!A2879,7)&amp;"-"&amp;RIGHT('Support - Calculation Detail'!A2879,2))</f>
        <v>8320003-UT</v>
      </c>
      <c r="B2879" t="str">
        <f>IF('Support - Calculation Detail'!C2879="","",'Support - Calculation Detail'!C2879)</f>
        <v>83</v>
      </c>
      <c r="C2879" t="str">
        <f>IF('Support - Calculation Detail'!B2879="","",'Support - Calculation Detail'!B2879)</f>
        <v>N</v>
      </c>
      <c r="D2879">
        <f>IF('Support - Calculation Detail'!D2879="","",'Support - Calculation Detail'!D2879)</f>
        <v>223437</v>
      </c>
      <c r="E2879">
        <f>IF('Support - Calculation Detail'!E2879="","",'Support - Calculation Detail'!E2879)</f>
        <v>0</v>
      </c>
      <c r="G2879">
        <f>IF('Support - Calculation Detail'!F2879="","",'Support - Calculation Detail'!F2879)</f>
        <v>223437</v>
      </c>
      <c r="H2879">
        <f>IF('Support - Calculation Detail'!G2879="","",'Support - Calculation Detail'!G2879)</f>
        <v>1.04</v>
      </c>
      <c r="I2879">
        <f>IF('Support - Calculation Detail'!H2879="","",'Support - Calculation Detail'!H2879)</f>
        <v>232374</v>
      </c>
      <c r="J2879">
        <f>IF('Support - Calculation Detail'!I2879="","",'Support - Calculation Detail'!I2879)</f>
        <v>0</v>
      </c>
      <c r="K2879">
        <f>IF('Support - Calculation Detail'!K2879="","",'Support - Calculation Detail'!K2879)</f>
        <v>232374</v>
      </c>
      <c r="L2879">
        <f>IF('Support - Calculation Detail'!L2879="","",'Support - Calculation Detail'!L2879)</f>
        <v>0</v>
      </c>
      <c r="M2879">
        <f>IF('Support - Calculation Detail'!M2879="","",'Support - Calculation Detail'!M2879)</f>
        <v>0</v>
      </c>
      <c r="N2879">
        <f>IF('Support - Calculation Detail'!N2879="","",'Support - Calculation Detail'!N2879)</f>
        <v>0</v>
      </c>
      <c r="P2879">
        <f>IF('Support - Calculation Detail'!O2879="","",'Support - Calculation Detail'!O2879)</f>
        <v>232374</v>
      </c>
      <c r="Q2879" t="b">
        <v>1</v>
      </c>
      <c r="R2879" t="str">
        <f t="shared" si="220"/>
        <v>8320003</v>
      </c>
      <c r="S2879" t="str">
        <f t="shared" si="221"/>
        <v>8320003-UT</v>
      </c>
      <c r="T2879" t="str">
        <f t="shared" si="222"/>
        <v>8320003-UT</v>
      </c>
      <c r="U2879" t="str">
        <f t="shared" si="223"/>
        <v>2</v>
      </c>
      <c r="V2879" t="str">
        <f t="shared" si="224"/>
        <v>UT</v>
      </c>
    </row>
    <row r="2880" spans="1:22" x14ac:dyDescent="0.35">
      <c r="A2880" t="str">
        <f>IF('Support - Calculation Detail'!A2880="","",LEFT('Support - Calculation Detail'!A2880,7)&amp;"-"&amp;RIGHT('Support - Calculation Detail'!A2880,2))</f>
        <v>8320003-TF</v>
      </c>
      <c r="B2880" t="str">
        <f>IF('Support - Calculation Detail'!C2880="","",'Support - Calculation Detail'!C2880)</f>
        <v>83</v>
      </c>
      <c r="C2880" t="str">
        <f>IF('Support - Calculation Detail'!B2880="","",'Support - Calculation Detail'!B2880)</f>
        <v>N</v>
      </c>
      <c r="D2880">
        <f>IF('Support - Calculation Detail'!D2880="","",'Support - Calculation Detail'!D2880)</f>
        <v>187596</v>
      </c>
      <c r="E2880">
        <f>IF('Support - Calculation Detail'!E2880="","",'Support - Calculation Detail'!E2880)</f>
        <v>0</v>
      </c>
      <c r="G2880">
        <f>IF('Support - Calculation Detail'!F2880="","",'Support - Calculation Detail'!F2880)</f>
        <v>187596</v>
      </c>
      <c r="H2880">
        <f>IF('Support - Calculation Detail'!G2880="","",'Support - Calculation Detail'!G2880)</f>
        <v>1.04</v>
      </c>
      <c r="I2880">
        <f>IF('Support - Calculation Detail'!H2880="","",'Support - Calculation Detail'!H2880)</f>
        <v>195100</v>
      </c>
      <c r="J2880">
        <f>IF('Support - Calculation Detail'!I2880="","",'Support - Calculation Detail'!I2880)</f>
        <v>0</v>
      </c>
      <c r="K2880">
        <f>IF('Support - Calculation Detail'!K2880="","",'Support - Calculation Detail'!K2880)</f>
        <v>195100</v>
      </c>
      <c r="L2880">
        <f>IF('Support - Calculation Detail'!L2880="","",'Support - Calculation Detail'!L2880)</f>
        <v>0</v>
      </c>
      <c r="M2880">
        <f>IF('Support - Calculation Detail'!M2880="","",'Support - Calculation Detail'!M2880)</f>
        <v>0</v>
      </c>
      <c r="N2880">
        <f>IF('Support - Calculation Detail'!N2880="","",'Support - Calculation Detail'!N2880)</f>
        <v>0</v>
      </c>
      <c r="P2880">
        <f>IF('Support - Calculation Detail'!O2880="","",'Support - Calculation Detail'!O2880)</f>
        <v>195100</v>
      </c>
      <c r="Q2880" t="b">
        <v>1</v>
      </c>
      <c r="R2880" t="str">
        <f t="shared" si="220"/>
        <v>8320003</v>
      </c>
      <c r="S2880" t="str">
        <f t="shared" si="221"/>
        <v>8320003-TF</v>
      </c>
      <c r="T2880" t="str">
        <f t="shared" si="222"/>
        <v>8320003-TF</v>
      </c>
      <c r="U2880" t="str">
        <f t="shared" si="223"/>
        <v>2</v>
      </c>
      <c r="V2880" t="str">
        <f t="shared" si="224"/>
        <v>TF</v>
      </c>
    </row>
    <row r="2881" spans="1:22" x14ac:dyDescent="0.35">
      <c r="A2881" t="str">
        <f>IF('Support - Calculation Detail'!A2881="","",LEFT('Support - Calculation Detail'!A2881,7)&amp;"-"&amp;RIGHT('Support - Calculation Detail'!A2881,2))</f>
        <v>8320004-TF</v>
      </c>
      <c r="B2881" t="str">
        <f>IF('Support - Calculation Detail'!C2881="","",'Support - Calculation Detail'!C2881)</f>
        <v>83</v>
      </c>
      <c r="C2881" t="str">
        <f>IF('Support - Calculation Detail'!B2881="","",'Support - Calculation Detail'!B2881)</f>
        <v>N</v>
      </c>
      <c r="D2881">
        <f>IF('Support - Calculation Detail'!D2881="","",'Support - Calculation Detail'!D2881)</f>
        <v>50807</v>
      </c>
      <c r="E2881">
        <f>IF('Support - Calculation Detail'!E2881="","",'Support - Calculation Detail'!E2881)</f>
        <v>0</v>
      </c>
      <c r="G2881">
        <f>IF('Support - Calculation Detail'!F2881="","",'Support - Calculation Detail'!F2881)</f>
        <v>50807</v>
      </c>
      <c r="H2881">
        <f>IF('Support - Calculation Detail'!G2881="","",'Support - Calculation Detail'!G2881)</f>
        <v>1.04</v>
      </c>
      <c r="I2881">
        <f>IF('Support - Calculation Detail'!H2881="","",'Support - Calculation Detail'!H2881)</f>
        <v>52839</v>
      </c>
      <c r="J2881">
        <f>IF('Support - Calculation Detail'!I2881="","",'Support - Calculation Detail'!I2881)</f>
        <v>0</v>
      </c>
      <c r="K2881">
        <f>IF('Support - Calculation Detail'!K2881="","",'Support - Calculation Detail'!K2881)</f>
        <v>52839</v>
      </c>
      <c r="L2881">
        <f>IF('Support - Calculation Detail'!L2881="","",'Support - Calculation Detail'!L2881)</f>
        <v>0</v>
      </c>
      <c r="M2881">
        <f>IF('Support - Calculation Detail'!M2881="","",'Support - Calculation Detail'!M2881)</f>
        <v>0</v>
      </c>
      <c r="N2881">
        <f>IF('Support - Calculation Detail'!N2881="","",'Support - Calculation Detail'!N2881)</f>
        <v>0</v>
      </c>
      <c r="P2881">
        <f>IF('Support - Calculation Detail'!O2881="","",'Support - Calculation Detail'!O2881)</f>
        <v>52839</v>
      </c>
      <c r="Q2881" t="b">
        <v>1</v>
      </c>
      <c r="R2881" t="str">
        <f t="shared" si="220"/>
        <v>8320004</v>
      </c>
      <c r="S2881" t="str">
        <f t="shared" si="221"/>
        <v>8320004-TF</v>
      </c>
      <c r="T2881" t="str">
        <f t="shared" si="222"/>
        <v>8320004-TF</v>
      </c>
      <c r="U2881" t="str">
        <f t="shared" si="223"/>
        <v>2</v>
      </c>
      <c r="V2881" t="str">
        <f t="shared" si="224"/>
        <v>TF</v>
      </c>
    </row>
    <row r="2882" spans="1:22" x14ac:dyDescent="0.35">
      <c r="A2882" t="str">
        <f>IF('Support - Calculation Detail'!A2882="","",LEFT('Support - Calculation Detail'!A2882,7)&amp;"-"&amp;RIGHT('Support - Calculation Detail'!A2882,2))</f>
        <v>8320004-UT</v>
      </c>
      <c r="B2882" t="str">
        <f>IF('Support - Calculation Detail'!C2882="","",'Support - Calculation Detail'!C2882)</f>
        <v>83</v>
      </c>
      <c r="C2882" t="str">
        <f>IF('Support - Calculation Detail'!B2882="","",'Support - Calculation Detail'!B2882)</f>
        <v>N</v>
      </c>
      <c r="D2882">
        <f>IF('Support - Calculation Detail'!D2882="","",'Support - Calculation Detail'!D2882)</f>
        <v>35964</v>
      </c>
      <c r="E2882">
        <f>IF('Support - Calculation Detail'!E2882="","",'Support - Calculation Detail'!E2882)</f>
        <v>0</v>
      </c>
      <c r="G2882">
        <f>IF('Support - Calculation Detail'!F2882="","",'Support - Calculation Detail'!F2882)</f>
        <v>35964</v>
      </c>
      <c r="H2882">
        <f>IF('Support - Calculation Detail'!G2882="","",'Support - Calculation Detail'!G2882)</f>
        <v>1.04</v>
      </c>
      <c r="I2882">
        <f>IF('Support - Calculation Detail'!H2882="","",'Support - Calculation Detail'!H2882)</f>
        <v>37403</v>
      </c>
      <c r="J2882">
        <f>IF('Support - Calculation Detail'!I2882="","",'Support - Calculation Detail'!I2882)</f>
        <v>0</v>
      </c>
      <c r="K2882">
        <f>IF('Support - Calculation Detail'!K2882="","",'Support - Calculation Detail'!K2882)</f>
        <v>37403</v>
      </c>
      <c r="L2882">
        <f>IF('Support - Calculation Detail'!L2882="","",'Support - Calculation Detail'!L2882)</f>
        <v>0</v>
      </c>
      <c r="M2882">
        <f>IF('Support - Calculation Detail'!M2882="","",'Support - Calculation Detail'!M2882)</f>
        <v>0</v>
      </c>
      <c r="N2882">
        <f>IF('Support - Calculation Detail'!N2882="","",'Support - Calculation Detail'!N2882)</f>
        <v>0</v>
      </c>
      <c r="P2882">
        <f>IF('Support - Calculation Detail'!O2882="","",'Support - Calculation Detail'!O2882)</f>
        <v>37403</v>
      </c>
      <c r="Q2882" t="b">
        <v>1</v>
      </c>
      <c r="R2882" t="str">
        <f t="shared" si="220"/>
        <v>8320004</v>
      </c>
      <c r="S2882" t="str">
        <f t="shared" si="221"/>
        <v>8320004-UT</v>
      </c>
      <c r="T2882" t="str">
        <f t="shared" si="222"/>
        <v>8320004-UT</v>
      </c>
      <c r="U2882" t="str">
        <f t="shared" si="223"/>
        <v>2</v>
      </c>
      <c r="V2882" t="str">
        <f t="shared" si="224"/>
        <v>UT</v>
      </c>
    </row>
    <row r="2883" spans="1:22" x14ac:dyDescent="0.35">
      <c r="A2883" t="str">
        <f>IF('Support - Calculation Detail'!A2883="","",LEFT('Support - Calculation Detail'!A2883,7)&amp;"-"&amp;RIGHT('Support - Calculation Detail'!A2883,2))</f>
        <v>8320005-UT</v>
      </c>
      <c r="B2883" t="str">
        <f>IF('Support - Calculation Detail'!C2883="","",'Support - Calculation Detail'!C2883)</f>
        <v>83</v>
      </c>
      <c r="C2883" t="str">
        <f>IF('Support - Calculation Detail'!B2883="","",'Support - Calculation Detail'!B2883)</f>
        <v>N</v>
      </c>
      <c r="D2883">
        <f>IF('Support - Calculation Detail'!D2883="","",'Support - Calculation Detail'!D2883)</f>
        <v>94940</v>
      </c>
      <c r="E2883">
        <f>IF('Support - Calculation Detail'!E2883="","",'Support - Calculation Detail'!E2883)</f>
        <v>0</v>
      </c>
      <c r="G2883">
        <f>IF('Support - Calculation Detail'!F2883="","",'Support - Calculation Detail'!F2883)</f>
        <v>94940</v>
      </c>
      <c r="H2883">
        <f>IF('Support - Calculation Detail'!G2883="","",'Support - Calculation Detail'!G2883)</f>
        <v>1.04</v>
      </c>
      <c r="I2883">
        <f>IF('Support - Calculation Detail'!H2883="","",'Support - Calculation Detail'!H2883)</f>
        <v>98738</v>
      </c>
      <c r="J2883">
        <f>IF('Support - Calculation Detail'!I2883="","",'Support - Calculation Detail'!I2883)</f>
        <v>0</v>
      </c>
      <c r="K2883">
        <f>IF('Support - Calculation Detail'!K2883="","",'Support - Calculation Detail'!K2883)</f>
        <v>98738</v>
      </c>
      <c r="L2883">
        <f>IF('Support - Calculation Detail'!L2883="","",'Support - Calculation Detail'!L2883)</f>
        <v>0</v>
      </c>
      <c r="M2883">
        <f>IF('Support - Calculation Detail'!M2883="","",'Support - Calculation Detail'!M2883)</f>
        <v>0</v>
      </c>
      <c r="N2883">
        <f>IF('Support - Calculation Detail'!N2883="","",'Support - Calculation Detail'!N2883)</f>
        <v>0</v>
      </c>
      <c r="P2883">
        <f>IF('Support - Calculation Detail'!O2883="","",'Support - Calculation Detail'!O2883)</f>
        <v>98738</v>
      </c>
      <c r="Q2883" t="b">
        <v>1</v>
      </c>
      <c r="R2883" t="str">
        <f t="shared" ref="R2883:R2946" si="225">LEFT(A2883,7)</f>
        <v>8320005</v>
      </c>
      <c r="S2883" t="str">
        <f t="shared" ref="S2883:S2946" si="226">A2883</f>
        <v>8320005-UT</v>
      </c>
      <c r="T2883" t="str">
        <f t="shared" ref="T2883:T2946" si="227">S2883</f>
        <v>8320005-UT</v>
      </c>
      <c r="U2883" t="str">
        <f t="shared" ref="U2883:U2946" si="228">MID(S2883,3,1)</f>
        <v>2</v>
      </c>
      <c r="V2883" t="str">
        <f t="shared" ref="V2883:V2946" si="229">RIGHT(T2883,2)</f>
        <v>UT</v>
      </c>
    </row>
    <row r="2884" spans="1:22" x14ac:dyDescent="0.35">
      <c r="A2884" t="str">
        <f>IF('Support - Calculation Detail'!A2884="","",LEFT('Support - Calculation Detail'!A2884,7)&amp;"-"&amp;RIGHT('Support - Calculation Detail'!A2884,2))</f>
        <v>8320005-TF</v>
      </c>
      <c r="B2884" t="str">
        <f>IF('Support - Calculation Detail'!C2884="","",'Support - Calculation Detail'!C2884)</f>
        <v>83</v>
      </c>
      <c r="C2884" t="str">
        <f>IF('Support - Calculation Detail'!B2884="","",'Support - Calculation Detail'!B2884)</f>
        <v>N</v>
      </c>
      <c r="D2884">
        <f>IF('Support - Calculation Detail'!D2884="","",'Support - Calculation Detail'!D2884)</f>
        <v>23254</v>
      </c>
      <c r="E2884">
        <f>IF('Support - Calculation Detail'!E2884="","",'Support - Calculation Detail'!E2884)</f>
        <v>0</v>
      </c>
      <c r="G2884">
        <f>IF('Support - Calculation Detail'!F2884="","",'Support - Calculation Detail'!F2884)</f>
        <v>23254</v>
      </c>
      <c r="H2884">
        <f>IF('Support - Calculation Detail'!G2884="","",'Support - Calculation Detail'!G2884)</f>
        <v>1.04</v>
      </c>
      <c r="I2884">
        <f>IF('Support - Calculation Detail'!H2884="","",'Support - Calculation Detail'!H2884)</f>
        <v>24184</v>
      </c>
      <c r="J2884">
        <f>IF('Support - Calculation Detail'!I2884="","",'Support - Calculation Detail'!I2884)</f>
        <v>0</v>
      </c>
      <c r="K2884">
        <f>IF('Support - Calculation Detail'!K2884="","",'Support - Calculation Detail'!K2884)</f>
        <v>24184</v>
      </c>
      <c r="L2884">
        <f>IF('Support - Calculation Detail'!L2884="","",'Support - Calculation Detail'!L2884)</f>
        <v>0</v>
      </c>
      <c r="M2884">
        <f>IF('Support - Calculation Detail'!M2884="","",'Support - Calculation Detail'!M2884)</f>
        <v>0</v>
      </c>
      <c r="N2884">
        <f>IF('Support - Calculation Detail'!N2884="","",'Support - Calculation Detail'!N2884)</f>
        <v>0</v>
      </c>
      <c r="P2884">
        <f>IF('Support - Calculation Detail'!O2884="","",'Support - Calculation Detail'!O2884)</f>
        <v>24184</v>
      </c>
      <c r="Q2884" t="b">
        <v>1</v>
      </c>
      <c r="R2884" t="str">
        <f t="shared" si="225"/>
        <v>8320005</v>
      </c>
      <c r="S2884" t="str">
        <f t="shared" si="226"/>
        <v>8320005-TF</v>
      </c>
      <c r="T2884" t="str">
        <f t="shared" si="227"/>
        <v>8320005-TF</v>
      </c>
      <c r="U2884" t="str">
        <f t="shared" si="228"/>
        <v>2</v>
      </c>
      <c r="V2884" t="str">
        <f t="shared" si="229"/>
        <v>TF</v>
      </c>
    </row>
    <row r="2885" spans="1:22" x14ac:dyDescent="0.35">
      <c r="A2885" t="str">
        <f>IF('Support - Calculation Detail'!A2885="","",LEFT('Support - Calculation Detail'!A2885,7)&amp;"-"&amp;RIGHT('Support - Calculation Detail'!A2885,2))</f>
        <v>8350227-UT</v>
      </c>
      <c r="B2885" t="str">
        <f>IF('Support - Calculation Detail'!C2885="","",'Support - Calculation Detail'!C2885)</f>
        <v>83</v>
      </c>
      <c r="C2885" t="str">
        <f>IF('Support - Calculation Detail'!B2885="","",'Support - Calculation Detail'!B2885)</f>
        <v>N</v>
      </c>
      <c r="D2885">
        <f>IF('Support - Calculation Detail'!D2885="","",'Support - Calculation Detail'!D2885)</f>
        <v>539233</v>
      </c>
      <c r="E2885">
        <f>IF('Support - Calculation Detail'!E2885="","",'Support - Calculation Detail'!E2885)</f>
        <v>0</v>
      </c>
      <c r="G2885">
        <f>IF('Support - Calculation Detail'!F2885="","",'Support - Calculation Detail'!F2885)</f>
        <v>539233</v>
      </c>
      <c r="H2885">
        <f>IF('Support - Calculation Detail'!G2885="","",'Support - Calculation Detail'!G2885)</f>
        <v>1.04</v>
      </c>
      <c r="I2885">
        <f>IF('Support - Calculation Detail'!H2885="","",'Support - Calculation Detail'!H2885)</f>
        <v>560802</v>
      </c>
      <c r="J2885">
        <f>IF('Support - Calculation Detail'!I2885="","",'Support - Calculation Detail'!I2885)</f>
        <v>0</v>
      </c>
      <c r="K2885">
        <f>IF('Support - Calculation Detail'!K2885="","",'Support - Calculation Detail'!K2885)</f>
        <v>560802</v>
      </c>
      <c r="L2885">
        <f>IF('Support - Calculation Detail'!L2885="","",'Support - Calculation Detail'!L2885)</f>
        <v>0</v>
      </c>
      <c r="M2885">
        <f>IF('Support - Calculation Detail'!M2885="","",'Support - Calculation Detail'!M2885)</f>
        <v>0</v>
      </c>
      <c r="N2885">
        <f>IF('Support - Calculation Detail'!N2885="","",'Support - Calculation Detail'!N2885)</f>
        <v>0</v>
      </c>
      <c r="P2885">
        <f>IF('Support - Calculation Detail'!O2885="","",'Support - Calculation Detail'!O2885)</f>
        <v>560802</v>
      </c>
      <c r="Q2885" t="b">
        <v>1</v>
      </c>
      <c r="R2885" t="str">
        <f t="shared" si="225"/>
        <v>8350227</v>
      </c>
      <c r="S2885" t="str">
        <f t="shared" si="226"/>
        <v>8350227-UT</v>
      </c>
      <c r="T2885" t="str">
        <f t="shared" si="227"/>
        <v>8350227-UT</v>
      </c>
      <c r="U2885" t="str">
        <f t="shared" si="228"/>
        <v>5</v>
      </c>
      <c r="V2885" t="str">
        <f t="shared" si="229"/>
        <v>UT</v>
      </c>
    </row>
    <row r="2886" spans="1:22" x14ac:dyDescent="0.35">
      <c r="A2886" t="str">
        <f>IF('Support - Calculation Detail'!A2886="","",LEFT('Support - Calculation Detail'!A2886,7)&amp;"-"&amp;RIGHT('Support - Calculation Detail'!A2886,2))</f>
        <v>8350228-UT</v>
      </c>
      <c r="B2886" t="str">
        <f>IF('Support - Calculation Detail'!C2886="","",'Support - Calculation Detail'!C2886)</f>
        <v>83</v>
      </c>
      <c r="C2886" t="str">
        <f>IF('Support - Calculation Detail'!B2886="","",'Support - Calculation Detail'!B2886)</f>
        <v>N</v>
      </c>
      <c r="D2886">
        <f>IF('Support - Calculation Detail'!D2886="","",'Support - Calculation Detail'!D2886)</f>
        <v>413748</v>
      </c>
      <c r="E2886">
        <f>IF('Support - Calculation Detail'!E2886="","",'Support - Calculation Detail'!E2886)</f>
        <v>0</v>
      </c>
      <c r="G2886">
        <f>IF('Support - Calculation Detail'!F2886="","",'Support - Calculation Detail'!F2886)</f>
        <v>413748</v>
      </c>
      <c r="H2886">
        <f>IF('Support - Calculation Detail'!G2886="","",'Support - Calculation Detail'!G2886)</f>
        <v>1.04</v>
      </c>
      <c r="I2886">
        <f>IF('Support - Calculation Detail'!H2886="","",'Support - Calculation Detail'!H2886)</f>
        <v>430298</v>
      </c>
      <c r="J2886">
        <f>IF('Support - Calculation Detail'!I2886="","",'Support - Calculation Detail'!I2886)</f>
        <v>0</v>
      </c>
      <c r="K2886">
        <f>IF('Support - Calculation Detail'!K2886="","",'Support - Calculation Detail'!K2886)</f>
        <v>430298</v>
      </c>
      <c r="L2886">
        <f>IF('Support - Calculation Detail'!L2886="","",'Support - Calculation Detail'!L2886)</f>
        <v>0</v>
      </c>
      <c r="M2886">
        <f>IF('Support - Calculation Detail'!M2886="","",'Support - Calculation Detail'!M2886)</f>
        <v>0</v>
      </c>
      <c r="N2886">
        <f>IF('Support - Calculation Detail'!N2886="","",'Support - Calculation Detail'!N2886)</f>
        <v>0</v>
      </c>
      <c r="P2886">
        <f>IF('Support - Calculation Detail'!O2886="","",'Support - Calculation Detail'!O2886)</f>
        <v>430298</v>
      </c>
      <c r="Q2886" t="b">
        <v>1</v>
      </c>
      <c r="R2886" t="str">
        <f t="shared" si="225"/>
        <v>8350228</v>
      </c>
      <c r="S2886" t="str">
        <f t="shared" si="226"/>
        <v>8350228-UT</v>
      </c>
      <c r="T2886" t="str">
        <f t="shared" si="227"/>
        <v>8350228-UT</v>
      </c>
      <c r="U2886" t="str">
        <f t="shared" si="228"/>
        <v>5</v>
      </c>
      <c r="V2886" t="str">
        <f t="shared" si="229"/>
        <v>UT</v>
      </c>
    </row>
    <row r="2887" spans="1:22" x14ac:dyDescent="0.35">
      <c r="A2887" t="str">
        <f>IF('Support - Calculation Detail'!A2887="","",LEFT('Support - Calculation Detail'!A2887,7)&amp;"-"&amp;RIGHT('Support - Calculation Detail'!A2887,2))</f>
        <v>8330427-UT</v>
      </c>
      <c r="B2887" t="str">
        <f>IF('Support - Calculation Detail'!C2887="","",'Support - Calculation Detail'!C2887)</f>
        <v>83</v>
      </c>
      <c r="C2887" t="str">
        <f>IF('Support - Calculation Detail'!B2887="","",'Support - Calculation Detail'!B2887)</f>
        <v>N</v>
      </c>
      <c r="D2887">
        <f>IF('Support - Calculation Detail'!D2887="","",'Support - Calculation Detail'!D2887)</f>
        <v>1310022</v>
      </c>
      <c r="E2887">
        <f>IF('Support - Calculation Detail'!E2887="","",'Support - Calculation Detail'!E2887)</f>
        <v>0</v>
      </c>
      <c r="G2887">
        <f>IF('Support - Calculation Detail'!F2887="","",'Support - Calculation Detail'!F2887)</f>
        <v>1310022</v>
      </c>
      <c r="H2887">
        <f>IF('Support - Calculation Detail'!G2887="","",'Support - Calculation Detail'!G2887)</f>
        <v>1.04</v>
      </c>
      <c r="I2887">
        <f>IF('Support - Calculation Detail'!H2887="","",'Support - Calculation Detail'!H2887)</f>
        <v>1362423</v>
      </c>
      <c r="J2887">
        <f>IF('Support - Calculation Detail'!I2887="","",'Support - Calculation Detail'!I2887)</f>
        <v>0</v>
      </c>
      <c r="K2887">
        <f>IF('Support - Calculation Detail'!K2887="","",'Support - Calculation Detail'!K2887)</f>
        <v>1362423</v>
      </c>
      <c r="L2887">
        <f>IF('Support - Calculation Detail'!L2887="","",'Support - Calculation Detail'!L2887)</f>
        <v>15872</v>
      </c>
      <c r="M2887">
        <f>IF('Support - Calculation Detail'!M2887="","",'Support - Calculation Detail'!M2887)</f>
        <v>0</v>
      </c>
      <c r="N2887">
        <f>IF('Support - Calculation Detail'!N2887="","",'Support - Calculation Detail'!N2887)</f>
        <v>0</v>
      </c>
      <c r="P2887">
        <f>IF('Support - Calculation Detail'!O2887="","",'Support - Calculation Detail'!O2887)</f>
        <v>1378295</v>
      </c>
      <c r="Q2887" t="b">
        <v>1</v>
      </c>
      <c r="R2887" t="str">
        <f t="shared" si="225"/>
        <v>8330427</v>
      </c>
      <c r="S2887" t="str">
        <f t="shared" si="226"/>
        <v>8330427-UT</v>
      </c>
      <c r="T2887" t="str">
        <f t="shared" si="227"/>
        <v>8330427-UT</v>
      </c>
      <c r="U2887" t="str">
        <f t="shared" si="228"/>
        <v>3</v>
      </c>
      <c r="V2887" t="str">
        <f t="shared" si="229"/>
        <v>UT</v>
      </c>
    </row>
    <row r="2888" spans="1:22" x14ac:dyDescent="0.35">
      <c r="A2888" t="str">
        <f>IF('Support - Calculation Detail'!A2888="","",LEFT('Support - Calculation Detail'!A2888,7)&amp;"-"&amp;RIGHT('Support - Calculation Detail'!A2888,2))</f>
        <v>8330897-UT</v>
      </c>
      <c r="B2888" t="str">
        <f>IF('Support - Calculation Detail'!C2888="","",'Support - Calculation Detail'!C2888)</f>
        <v>83</v>
      </c>
      <c r="C2888" t="str">
        <f>IF('Support - Calculation Detail'!B2888="","",'Support - Calculation Detail'!B2888)</f>
        <v>N</v>
      </c>
      <c r="D2888">
        <f>IF('Support - Calculation Detail'!D2888="","",'Support - Calculation Detail'!D2888)</f>
        <v>319739</v>
      </c>
      <c r="E2888">
        <f>IF('Support - Calculation Detail'!E2888="","",'Support - Calculation Detail'!E2888)</f>
        <v>0</v>
      </c>
      <c r="G2888">
        <f>IF('Support - Calculation Detail'!F2888="","",'Support - Calculation Detail'!F2888)</f>
        <v>319739</v>
      </c>
      <c r="H2888">
        <f>IF('Support - Calculation Detail'!G2888="","",'Support - Calculation Detail'!G2888)</f>
        <v>1.04</v>
      </c>
      <c r="I2888">
        <f>IF('Support - Calculation Detail'!H2888="","",'Support - Calculation Detail'!H2888)</f>
        <v>332529</v>
      </c>
      <c r="J2888">
        <f>IF('Support - Calculation Detail'!I2888="","",'Support - Calculation Detail'!I2888)</f>
        <v>0</v>
      </c>
      <c r="K2888">
        <f>IF('Support - Calculation Detail'!K2888="","",'Support - Calculation Detail'!K2888)</f>
        <v>332529</v>
      </c>
      <c r="L2888">
        <f>IF('Support - Calculation Detail'!L2888="","",'Support - Calculation Detail'!L2888)</f>
        <v>0</v>
      </c>
      <c r="M2888">
        <f>IF('Support - Calculation Detail'!M2888="","",'Support - Calculation Detail'!M2888)</f>
        <v>0</v>
      </c>
      <c r="N2888">
        <f>IF('Support - Calculation Detail'!N2888="","",'Support - Calculation Detail'!N2888)</f>
        <v>0</v>
      </c>
      <c r="P2888">
        <f>IF('Support - Calculation Detail'!O2888="","",'Support - Calculation Detail'!O2888)</f>
        <v>332529</v>
      </c>
      <c r="Q2888" t="b">
        <v>1</v>
      </c>
      <c r="R2888" t="str">
        <f t="shared" si="225"/>
        <v>8330897</v>
      </c>
      <c r="S2888" t="str">
        <f t="shared" si="226"/>
        <v>8330897-UT</v>
      </c>
      <c r="T2888" t="str">
        <f t="shared" si="227"/>
        <v>8330897-UT</v>
      </c>
      <c r="U2888" t="str">
        <f t="shared" si="228"/>
        <v>3</v>
      </c>
      <c r="V2888" t="str">
        <f t="shared" si="229"/>
        <v>UT</v>
      </c>
    </row>
    <row r="2889" spans="1:22" x14ac:dyDescent="0.35">
      <c r="A2889" t="str">
        <f>IF('Support - Calculation Detail'!A2889="","",LEFT('Support - Calculation Detail'!A2889,7)&amp;"-"&amp;RIGHT('Support - Calculation Detail'!A2889,2))</f>
        <v>8330898-UT</v>
      </c>
      <c r="B2889" t="str">
        <f>IF('Support - Calculation Detail'!C2889="","",'Support - Calculation Detail'!C2889)</f>
        <v>83</v>
      </c>
      <c r="C2889" t="str">
        <f>IF('Support - Calculation Detail'!B2889="","",'Support - Calculation Detail'!B2889)</f>
        <v>N</v>
      </c>
      <c r="D2889">
        <f>IF('Support - Calculation Detail'!D2889="","",'Support - Calculation Detail'!D2889)</f>
        <v>156289</v>
      </c>
      <c r="E2889">
        <f>IF('Support - Calculation Detail'!E2889="","",'Support - Calculation Detail'!E2889)</f>
        <v>0</v>
      </c>
      <c r="G2889">
        <f>IF('Support - Calculation Detail'!F2889="","",'Support - Calculation Detail'!F2889)</f>
        <v>156289</v>
      </c>
      <c r="H2889">
        <f>IF('Support - Calculation Detail'!G2889="","",'Support - Calculation Detail'!G2889)</f>
        <v>1.04</v>
      </c>
      <c r="I2889">
        <f>IF('Support - Calculation Detail'!H2889="","",'Support - Calculation Detail'!H2889)</f>
        <v>162541</v>
      </c>
      <c r="J2889">
        <f>IF('Support - Calculation Detail'!I2889="","",'Support - Calculation Detail'!I2889)</f>
        <v>0</v>
      </c>
      <c r="K2889">
        <f>IF('Support - Calculation Detail'!K2889="","",'Support - Calculation Detail'!K2889)</f>
        <v>162541</v>
      </c>
      <c r="L2889">
        <f>IF('Support - Calculation Detail'!L2889="","",'Support - Calculation Detail'!L2889)</f>
        <v>0</v>
      </c>
      <c r="M2889">
        <f>IF('Support - Calculation Detail'!M2889="","",'Support - Calculation Detail'!M2889)</f>
        <v>0</v>
      </c>
      <c r="N2889">
        <f>IF('Support - Calculation Detail'!N2889="","",'Support - Calculation Detail'!N2889)</f>
        <v>0</v>
      </c>
      <c r="P2889">
        <f>IF('Support - Calculation Detail'!O2889="","",'Support - Calculation Detail'!O2889)</f>
        <v>162541</v>
      </c>
      <c r="Q2889" t="b">
        <v>1</v>
      </c>
      <c r="R2889" t="str">
        <f t="shared" si="225"/>
        <v>8330898</v>
      </c>
      <c r="S2889" t="str">
        <f t="shared" si="226"/>
        <v>8330898-UT</v>
      </c>
      <c r="T2889" t="str">
        <f t="shared" si="227"/>
        <v>8330898-UT</v>
      </c>
      <c r="U2889" t="str">
        <f t="shared" si="228"/>
        <v>3</v>
      </c>
      <c r="V2889" t="str">
        <f t="shared" si="229"/>
        <v>UT</v>
      </c>
    </row>
    <row r="2890" spans="1:22" x14ac:dyDescent="0.35">
      <c r="A2890" t="str">
        <f>IF('Support - Calculation Detail'!A2890="","",LEFT('Support - Calculation Detail'!A2890,7)&amp;"-"&amp;RIGHT('Support - Calculation Detail'!A2890,2))</f>
        <v>8330899-UT</v>
      </c>
      <c r="B2890" t="str">
        <f>IF('Support - Calculation Detail'!C2890="","",'Support - Calculation Detail'!C2890)</f>
        <v>83</v>
      </c>
      <c r="C2890" t="str">
        <f>IF('Support - Calculation Detail'!B2890="","",'Support - Calculation Detail'!B2890)</f>
        <v>N</v>
      </c>
      <c r="D2890">
        <f>IF('Support - Calculation Detail'!D2890="","",'Support - Calculation Detail'!D2890)</f>
        <v>135231</v>
      </c>
      <c r="E2890">
        <f>IF('Support - Calculation Detail'!E2890="","",'Support - Calculation Detail'!E2890)</f>
        <v>0</v>
      </c>
      <c r="G2890">
        <f>IF('Support - Calculation Detail'!F2890="","",'Support - Calculation Detail'!F2890)</f>
        <v>135231</v>
      </c>
      <c r="H2890">
        <f>IF('Support - Calculation Detail'!G2890="","",'Support - Calculation Detail'!G2890)</f>
        <v>1.04</v>
      </c>
      <c r="I2890">
        <f>IF('Support - Calculation Detail'!H2890="","",'Support - Calculation Detail'!H2890)</f>
        <v>140640</v>
      </c>
      <c r="J2890">
        <f>IF('Support - Calculation Detail'!I2890="","",'Support - Calculation Detail'!I2890)</f>
        <v>0</v>
      </c>
      <c r="K2890">
        <f>IF('Support - Calculation Detail'!K2890="","",'Support - Calculation Detail'!K2890)</f>
        <v>140640</v>
      </c>
      <c r="L2890">
        <f>IF('Support - Calculation Detail'!L2890="","",'Support - Calculation Detail'!L2890)</f>
        <v>6915</v>
      </c>
      <c r="M2890">
        <f>IF('Support - Calculation Detail'!M2890="","",'Support - Calculation Detail'!M2890)</f>
        <v>0</v>
      </c>
      <c r="N2890">
        <f>IF('Support - Calculation Detail'!N2890="","",'Support - Calculation Detail'!N2890)</f>
        <v>0</v>
      </c>
      <c r="P2890">
        <f>IF('Support - Calculation Detail'!O2890="","",'Support - Calculation Detail'!O2890)</f>
        <v>147555</v>
      </c>
      <c r="Q2890" t="b">
        <v>1</v>
      </c>
      <c r="R2890" t="str">
        <f t="shared" si="225"/>
        <v>8330899</v>
      </c>
      <c r="S2890" t="str">
        <f t="shared" si="226"/>
        <v>8330899-UT</v>
      </c>
      <c r="T2890" t="str">
        <f t="shared" si="227"/>
        <v>8330899-UT</v>
      </c>
      <c r="U2890" t="str">
        <f t="shared" si="228"/>
        <v>3</v>
      </c>
      <c r="V2890" t="str">
        <f t="shared" si="229"/>
        <v>UT</v>
      </c>
    </row>
    <row r="2891" spans="1:22" x14ac:dyDescent="0.35">
      <c r="A2891" t="str">
        <f>IF('Support - Calculation Detail'!A2891="","",LEFT('Support - Calculation Detail'!A2891,7)&amp;"-"&amp;RIGHT('Support - Calculation Detail'!A2891,2))</f>
        <v>8330900-UT</v>
      </c>
      <c r="B2891" t="str">
        <f>IF('Support - Calculation Detail'!C2891="","",'Support - Calculation Detail'!C2891)</f>
        <v>83</v>
      </c>
      <c r="C2891" t="str">
        <f>IF('Support - Calculation Detail'!B2891="","",'Support - Calculation Detail'!B2891)</f>
        <v>N</v>
      </c>
      <c r="D2891">
        <f>IF('Support - Calculation Detail'!D2891="","",'Support - Calculation Detail'!D2891)</f>
        <v>43880</v>
      </c>
      <c r="E2891">
        <f>IF('Support - Calculation Detail'!E2891="","",'Support - Calculation Detail'!E2891)</f>
        <v>0</v>
      </c>
      <c r="G2891">
        <f>IF('Support - Calculation Detail'!F2891="","",'Support - Calculation Detail'!F2891)</f>
        <v>43880</v>
      </c>
      <c r="H2891">
        <f>IF('Support - Calculation Detail'!G2891="","",'Support - Calculation Detail'!G2891)</f>
        <v>1.04</v>
      </c>
      <c r="I2891">
        <f>IF('Support - Calculation Detail'!H2891="","",'Support - Calculation Detail'!H2891)</f>
        <v>45635</v>
      </c>
      <c r="J2891">
        <f>IF('Support - Calculation Detail'!I2891="","",'Support - Calculation Detail'!I2891)</f>
        <v>0</v>
      </c>
      <c r="K2891">
        <f>IF('Support - Calculation Detail'!K2891="","",'Support - Calculation Detail'!K2891)</f>
        <v>45635</v>
      </c>
      <c r="L2891">
        <f>IF('Support - Calculation Detail'!L2891="","",'Support - Calculation Detail'!L2891)</f>
        <v>1187</v>
      </c>
      <c r="M2891">
        <f>IF('Support - Calculation Detail'!M2891="","",'Support - Calculation Detail'!M2891)</f>
        <v>0</v>
      </c>
      <c r="N2891">
        <f>IF('Support - Calculation Detail'!N2891="","",'Support - Calculation Detail'!N2891)</f>
        <v>0</v>
      </c>
      <c r="P2891">
        <f>IF('Support - Calculation Detail'!O2891="","",'Support - Calculation Detail'!O2891)</f>
        <v>46822</v>
      </c>
      <c r="Q2891" t="b">
        <v>1</v>
      </c>
      <c r="R2891" t="str">
        <f t="shared" si="225"/>
        <v>8330900</v>
      </c>
      <c r="S2891" t="str">
        <f t="shared" si="226"/>
        <v>8330900-UT</v>
      </c>
      <c r="T2891" t="str">
        <f t="shared" si="227"/>
        <v>8330900-UT</v>
      </c>
      <c r="U2891" t="str">
        <f t="shared" si="228"/>
        <v>3</v>
      </c>
      <c r="V2891" t="str">
        <f t="shared" si="229"/>
        <v>UT</v>
      </c>
    </row>
    <row r="2892" spans="1:22" x14ac:dyDescent="0.35">
      <c r="A2892" t="str">
        <f>IF('Support - Calculation Detail'!A2892="","",LEFT('Support - Calculation Detail'!A2892,7)&amp;"-"&amp;RIGHT('Support - Calculation Detail'!A2892,2))</f>
        <v>8330901-UT</v>
      </c>
      <c r="B2892" t="str">
        <f>IF('Support - Calculation Detail'!C2892="","",'Support - Calculation Detail'!C2892)</f>
        <v>83</v>
      </c>
      <c r="C2892" t="str">
        <f>IF('Support - Calculation Detail'!B2892="","",'Support - Calculation Detail'!B2892)</f>
        <v>N</v>
      </c>
      <c r="D2892">
        <f>IF('Support - Calculation Detail'!D2892="","",'Support - Calculation Detail'!D2892)</f>
        <v>52832</v>
      </c>
      <c r="E2892">
        <f>IF('Support - Calculation Detail'!E2892="","",'Support - Calculation Detail'!E2892)</f>
        <v>0</v>
      </c>
      <c r="G2892">
        <f>IF('Support - Calculation Detail'!F2892="","",'Support - Calculation Detail'!F2892)</f>
        <v>52832</v>
      </c>
      <c r="H2892">
        <f>IF('Support - Calculation Detail'!G2892="","",'Support - Calculation Detail'!G2892)</f>
        <v>1.04</v>
      </c>
      <c r="I2892">
        <f>IF('Support - Calculation Detail'!H2892="","",'Support - Calculation Detail'!H2892)</f>
        <v>54945</v>
      </c>
      <c r="J2892">
        <f>IF('Support - Calculation Detail'!I2892="","",'Support - Calculation Detail'!I2892)</f>
        <v>0</v>
      </c>
      <c r="K2892">
        <f>IF('Support - Calculation Detail'!K2892="","",'Support - Calculation Detail'!K2892)</f>
        <v>54945</v>
      </c>
      <c r="L2892">
        <f>IF('Support - Calculation Detail'!L2892="","",'Support - Calculation Detail'!L2892)</f>
        <v>0</v>
      </c>
      <c r="M2892">
        <f>IF('Support - Calculation Detail'!M2892="","",'Support - Calculation Detail'!M2892)</f>
        <v>0</v>
      </c>
      <c r="N2892">
        <f>IF('Support - Calculation Detail'!N2892="","",'Support - Calculation Detail'!N2892)</f>
        <v>0</v>
      </c>
      <c r="P2892">
        <f>IF('Support - Calculation Detail'!O2892="","",'Support - Calculation Detail'!O2892)</f>
        <v>54945</v>
      </c>
      <c r="Q2892" t="b">
        <v>1</v>
      </c>
      <c r="R2892" t="str">
        <f t="shared" si="225"/>
        <v>8330901</v>
      </c>
      <c r="S2892" t="str">
        <f t="shared" si="226"/>
        <v>8330901-UT</v>
      </c>
      <c r="T2892" t="str">
        <f t="shared" si="227"/>
        <v>8330901-UT</v>
      </c>
      <c r="U2892" t="str">
        <f t="shared" si="228"/>
        <v>3</v>
      </c>
      <c r="V2892" t="str">
        <f t="shared" si="229"/>
        <v>UT</v>
      </c>
    </row>
    <row r="2893" spans="1:22" x14ac:dyDescent="0.35">
      <c r="A2893" t="str">
        <f>IF('Support - Calculation Detail'!A2893="","",LEFT('Support - Calculation Detail'!A2893,7)&amp;"-"&amp;RIGHT('Support - Calculation Detail'!A2893,2))</f>
        <v>8330902-UT</v>
      </c>
      <c r="B2893" t="str">
        <f>IF('Support - Calculation Detail'!C2893="","",'Support - Calculation Detail'!C2893)</f>
        <v>83</v>
      </c>
      <c r="C2893" t="str">
        <f>IF('Support - Calculation Detail'!B2893="","",'Support - Calculation Detail'!B2893)</f>
        <v>N</v>
      </c>
      <c r="D2893">
        <f>IF('Support - Calculation Detail'!D2893="","",'Support - Calculation Detail'!D2893)</f>
        <v>12373</v>
      </c>
      <c r="E2893">
        <f>IF('Support - Calculation Detail'!E2893="","",'Support - Calculation Detail'!E2893)</f>
        <v>0</v>
      </c>
      <c r="G2893">
        <f>IF('Support - Calculation Detail'!F2893="","",'Support - Calculation Detail'!F2893)</f>
        <v>12373</v>
      </c>
      <c r="H2893">
        <f>IF('Support - Calculation Detail'!G2893="","",'Support - Calculation Detail'!G2893)</f>
        <v>1.04</v>
      </c>
      <c r="I2893">
        <f>IF('Support - Calculation Detail'!H2893="","",'Support - Calculation Detail'!H2893)</f>
        <v>12868</v>
      </c>
      <c r="J2893">
        <f>IF('Support - Calculation Detail'!I2893="","",'Support - Calculation Detail'!I2893)</f>
        <v>0</v>
      </c>
      <c r="K2893">
        <f>IF('Support - Calculation Detail'!K2893="","",'Support - Calculation Detail'!K2893)</f>
        <v>12868</v>
      </c>
      <c r="L2893">
        <f>IF('Support - Calculation Detail'!L2893="","",'Support - Calculation Detail'!L2893)</f>
        <v>0</v>
      </c>
      <c r="M2893">
        <f>IF('Support - Calculation Detail'!M2893="","",'Support - Calculation Detail'!M2893)</f>
        <v>0</v>
      </c>
      <c r="N2893">
        <f>IF('Support - Calculation Detail'!N2893="","",'Support - Calculation Detail'!N2893)</f>
        <v>0</v>
      </c>
      <c r="P2893">
        <f>IF('Support - Calculation Detail'!O2893="","",'Support - Calculation Detail'!O2893)</f>
        <v>12868</v>
      </c>
      <c r="Q2893" t="b">
        <v>1</v>
      </c>
      <c r="R2893" t="str">
        <f t="shared" si="225"/>
        <v>8330902</v>
      </c>
      <c r="S2893" t="str">
        <f t="shared" si="226"/>
        <v>8330902-UT</v>
      </c>
      <c r="T2893" t="str">
        <f t="shared" si="227"/>
        <v>8330902-UT</v>
      </c>
      <c r="U2893" t="str">
        <f t="shared" si="228"/>
        <v>3</v>
      </c>
      <c r="V2893" t="str">
        <f t="shared" si="229"/>
        <v>UT</v>
      </c>
    </row>
    <row r="2894" spans="1:22" x14ac:dyDescent="0.35">
      <c r="A2894" t="str">
        <f>IF('Support - Calculation Detail'!A2894="","",LEFT('Support - Calculation Detail'!A2894,7)&amp;"-"&amp;RIGHT('Support - Calculation Detail'!A2894,2))</f>
        <v>8361073-UT</v>
      </c>
      <c r="B2894" t="str">
        <f>IF('Support - Calculation Detail'!C2894="","",'Support - Calculation Detail'!C2894)</f>
        <v>83</v>
      </c>
      <c r="C2894" t="str">
        <f>IF('Support - Calculation Detail'!B2894="","",'Support - Calculation Detail'!B2894)</f>
        <v>N</v>
      </c>
      <c r="D2894">
        <f>IF('Support - Calculation Detail'!D2894="","",'Support - Calculation Detail'!D2894)</f>
        <v>0</v>
      </c>
      <c r="E2894">
        <f>IF('Support - Calculation Detail'!E2894="","",'Support - Calculation Detail'!E2894)</f>
        <v>0</v>
      </c>
      <c r="G2894">
        <f>IF('Support - Calculation Detail'!F2894="","",'Support - Calculation Detail'!F2894)</f>
        <v>0</v>
      </c>
      <c r="H2894">
        <f>IF('Support - Calculation Detail'!G2894="","",'Support - Calculation Detail'!G2894)</f>
        <v>1.04</v>
      </c>
      <c r="I2894">
        <f>IF('Support - Calculation Detail'!H2894="","",'Support - Calculation Detail'!H2894)</f>
        <v>0</v>
      </c>
      <c r="J2894">
        <f>IF('Support - Calculation Detail'!I2894="","",'Support - Calculation Detail'!I2894)</f>
        <v>0</v>
      </c>
      <c r="K2894">
        <f>IF('Support - Calculation Detail'!K2894="","",'Support - Calculation Detail'!K2894)</f>
        <v>0</v>
      </c>
      <c r="L2894">
        <f>IF('Support - Calculation Detail'!L2894="","",'Support - Calculation Detail'!L2894)</f>
        <v>0</v>
      </c>
      <c r="M2894">
        <f>IF('Support - Calculation Detail'!M2894="","",'Support - Calculation Detail'!M2894)</f>
        <v>0</v>
      </c>
      <c r="N2894">
        <f>IF('Support - Calculation Detail'!N2894="","",'Support - Calculation Detail'!N2894)</f>
        <v>0</v>
      </c>
      <c r="P2894">
        <f>IF('Support - Calculation Detail'!O2894="","",'Support - Calculation Detail'!O2894)</f>
        <v>0</v>
      </c>
      <c r="Q2894" t="b">
        <v>1</v>
      </c>
      <c r="R2894" t="str">
        <f t="shared" si="225"/>
        <v>8361073</v>
      </c>
      <c r="S2894" t="str">
        <f t="shared" si="226"/>
        <v>8361073-UT</v>
      </c>
      <c r="T2894" t="str">
        <f t="shared" si="227"/>
        <v>8361073-UT</v>
      </c>
      <c r="U2894" t="str">
        <f t="shared" si="228"/>
        <v>6</v>
      </c>
      <c r="V2894" t="str">
        <f t="shared" si="229"/>
        <v>UT</v>
      </c>
    </row>
    <row r="2895" spans="1:22" x14ac:dyDescent="0.35">
      <c r="A2895" t="str">
        <f>IF('Support - Calculation Detail'!A2895="","",LEFT('Support - Calculation Detail'!A2895,7)&amp;"-"&amp;RIGHT('Support - Calculation Detail'!A2895,2))</f>
        <v>8348010-SO</v>
      </c>
      <c r="B2895" t="str">
        <f>IF('Support - Calculation Detail'!C2895="","",'Support - Calculation Detail'!C2895)</f>
        <v>83</v>
      </c>
      <c r="C2895" t="str">
        <f>IF('Support - Calculation Detail'!B2895="","",'Support - Calculation Detail'!B2895)</f>
        <v>N</v>
      </c>
      <c r="D2895">
        <f>IF('Support - Calculation Detail'!D2895="","",'Support - Calculation Detail'!D2895)</f>
        <v>2270262</v>
      </c>
      <c r="E2895">
        <f>IF('Support - Calculation Detail'!E2895="","",'Support - Calculation Detail'!E2895)</f>
        <v>0</v>
      </c>
      <c r="G2895">
        <f>IF('Support - Calculation Detail'!F2895="","",'Support - Calculation Detail'!F2895)</f>
        <v>2270262</v>
      </c>
      <c r="H2895">
        <f>IF('Support - Calculation Detail'!G2895="","",'Support - Calculation Detail'!G2895)</f>
        <v>1.04</v>
      </c>
      <c r="I2895">
        <f>IF('Support - Calculation Detail'!H2895="","",'Support - Calculation Detail'!H2895)</f>
        <v>2361072</v>
      </c>
      <c r="J2895">
        <f>IF('Support - Calculation Detail'!I2895="","",'Support - Calculation Detail'!I2895)</f>
        <v>0</v>
      </c>
      <c r="K2895">
        <f>IF('Support - Calculation Detail'!K2895="","",'Support - Calculation Detail'!K2895)</f>
        <v>2361072</v>
      </c>
      <c r="L2895">
        <f>IF('Support - Calculation Detail'!L2895="","",'Support - Calculation Detail'!L2895)</f>
        <v>0</v>
      </c>
      <c r="M2895">
        <f>IF('Support - Calculation Detail'!M2895="","",'Support - Calculation Detail'!M2895)</f>
        <v>0</v>
      </c>
      <c r="N2895">
        <f>IF('Support - Calculation Detail'!N2895="","",'Support - Calculation Detail'!N2895)</f>
        <v>0</v>
      </c>
      <c r="P2895">
        <f>IF('Support - Calculation Detail'!O2895="","",'Support - Calculation Detail'!O2895)</f>
        <v>2361072</v>
      </c>
      <c r="Q2895" t="b">
        <v>1</v>
      </c>
      <c r="R2895" t="str">
        <f t="shared" si="225"/>
        <v>8348010</v>
      </c>
      <c r="S2895" t="str">
        <f t="shared" si="226"/>
        <v>8348010-SO</v>
      </c>
      <c r="T2895" t="str">
        <f t="shared" si="227"/>
        <v>8348010-SO</v>
      </c>
      <c r="U2895" t="str">
        <f t="shared" si="228"/>
        <v>4</v>
      </c>
      <c r="V2895" t="str">
        <f t="shared" si="229"/>
        <v>SO</v>
      </c>
    </row>
    <row r="2896" spans="1:22" x14ac:dyDescent="0.35">
      <c r="A2896" t="str">
        <f>IF('Support - Calculation Detail'!A2896="","",LEFT('Support - Calculation Detail'!A2896,7)&amp;"-"&amp;RIGHT('Support - Calculation Detail'!A2896,2))</f>
        <v>8348020-SO</v>
      </c>
      <c r="B2896" t="str">
        <f>IF('Support - Calculation Detail'!C2896="","",'Support - Calculation Detail'!C2896)</f>
        <v>83</v>
      </c>
      <c r="C2896" t="str">
        <f>IF('Support - Calculation Detail'!B2896="","",'Support - Calculation Detail'!B2896)</f>
        <v>N</v>
      </c>
      <c r="D2896">
        <f>IF('Support - Calculation Detail'!D2896="","",'Support - Calculation Detail'!D2896)</f>
        <v>4038075</v>
      </c>
      <c r="E2896">
        <f>IF('Support - Calculation Detail'!E2896="","",'Support - Calculation Detail'!E2896)</f>
        <v>0</v>
      </c>
      <c r="G2896">
        <f>IF('Support - Calculation Detail'!F2896="","",'Support - Calculation Detail'!F2896)</f>
        <v>4038075</v>
      </c>
      <c r="H2896">
        <f>IF('Support - Calculation Detail'!G2896="","",'Support - Calculation Detail'!G2896)</f>
        <v>1.04</v>
      </c>
      <c r="I2896">
        <f>IF('Support - Calculation Detail'!H2896="","",'Support - Calculation Detail'!H2896)</f>
        <v>4199598</v>
      </c>
      <c r="J2896">
        <f>IF('Support - Calculation Detail'!I2896="","",'Support - Calculation Detail'!I2896)</f>
        <v>0</v>
      </c>
      <c r="K2896">
        <f>IF('Support - Calculation Detail'!K2896="","",'Support - Calculation Detail'!K2896)</f>
        <v>4199598</v>
      </c>
      <c r="L2896">
        <f>IF('Support - Calculation Detail'!L2896="","",'Support - Calculation Detail'!L2896)</f>
        <v>0</v>
      </c>
      <c r="M2896">
        <f>IF('Support - Calculation Detail'!M2896="","",'Support - Calculation Detail'!M2896)</f>
        <v>0</v>
      </c>
      <c r="N2896">
        <f>IF('Support - Calculation Detail'!N2896="","",'Support - Calculation Detail'!N2896)</f>
        <v>0</v>
      </c>
      <c r="P2896">
        <f>IF('Support - Calculation Detail'!O2896="","",'Support - Calculation Detail'!O2896)</f>
        <v>4199598</v>
      </c>
      <c r="Q2896" t="b">
        <v>1</v>
      </c>
      <c r="R2896" t="str">
        <f t="shared" si="225"/>
        <v>8348020</v>
      </c>
      <c r="S2896" t="str">
        <f t="shared" si="226"/>
        <v>8348020-SO</v>
      </c>
      <c r="T2896" t="str">
        <f t="shared" si="227"/>
        <v>8348020-SO</v>
      </c>
      <c r="U2896" t="str">
        <f t="shared" si="228"/>
        <v>4</v>
      </c>
      <c r="V2896" t="str">
        <f t="shared" si="229"/>
        <v>SO</v>
      </c>
    </row>
    <row r="2897" spans="1:22" x14ac:dyDescent="0.35">
      <c r="A2897" t="str">
        <f>IF('Support - Calculation Detail'!A2897="","",LEFT('Support - Calculation Detail'!A2897,7)&amp;"-"&amp;RIGHT('Support - Calculation Detail'!A2897,2))</f>
        <v>8410000-UT</v>
      </c>
      <c r="B2897" t="str">
        <f>IF('Support - Calculation Detail'!C2897="","",'Support - Calculation Detail'!C2897)</f>
        <v>84</v>
      </c>
      <c r="C2897" t="str">
        <f>IF('Support - Calculation Detail'!B2897="","",'Support - Calculation Detail'!B2897)</f>
        <v>N</v>
      </c>
      <c r="D2897">
        <f>IF('Support - Calculation Detail'!D2897="","",'Support - Calculation Detail'!D2897)</f>
        <v>39707059</v>
      </c>
      <c r="E2897">
        <f>IF('Support - Calculation Detail'!E2897="","",'Support - Calculation Detail'!E2897)</f>
        <v>0</v>
      </c>
      <c r="G2897">
        <f>IF('Support - Calculation Detail'!F2897="","",'Support - Calculation Detail'!F2897)</f>
        <v>39707059</v>
      </c>
      <c r="H2897">
        <f>IF('Support - Calculation Detail'!G2897="","",'Support - Calculation Detail'!G2897)</f>
        <v>1.04</v>
      </c>
      <c r="I2897">
        <f>IF('Support - Calculation Detail'!H2897="","",'Support - Calculation Detail'!H2897)</f>
        <v>41295341</v>
      </c>
      <c r="J2897">
        <f>IF('Support - Calculation Detail'!I2897="","",'Support - Calculation Detail'!I2897)</f>
        <v>0</v>
      </c>
      <c r="K2897">
        <f>IF('Support - Calculation Detail'!K2897="","",'Support - Calculation Detail'!K2897)</f>
        <v>41295341</v>
      </c>
      <c r="L2897">
        <f>IF('Support - Calculation Detail'!L2897="","",'Support - Calculation Detail'!L2897)</f>
        <v>701749</v>
      </c>
      <c r="M2897">
        <f>IF('Support - Calculation Detail'!M2897="","",'Support - Calculation Detail'!M2897)</f>
        <v>784246</v>
      </c>
      <c r="N2897">
        <f>IF('Support - Calculation Detail'!N2897="","",'Support - Calculation Detail'!N2897)</f>
        <v>1797703.9515947499</v>
      </c>
      <c r="P2897">
        <f>IF('Support - Calculation Detail'!O2897="","",'Support - Calculation Detail'!O2897)</f>
        <v>44579039.951594748</v>
      </c>
      <c r="Q2897" t="b">
        <v>1</v>
      </c>
      <c r="R2897" t="str">
        <f t="shared" si="225"/>
        <v>8410000</v>
      </c>
      <c r="S2897" t="str">
        <f t="shared" si="226"/>
        <v>8410000-UT</v>
      </c>
      <c r="T2897" t="str">
        <f t="shared" si="227"/>
        <v>8410000-UT</v>
      </c>
      <c r="U2897" t="str">
        <f t="shared" si="228"/>
        <v>1</v>
      </c>
      <c r="V2897" t="str">
        <f t="shared" si="229"/>
        <v>UT</v>
      </c>
    </row>
    <row r="2898" spans="1:22" x14ac:dyDescent="0.35">
      <c r="A2898" t="str">
        <f>IF('Support - Calculation Detail'!A2898="","",LEFT('Support - Calculation Detail'!A2898,7)&amp;"-"&amp;RIGHT('Support - Calculation Detail'!A2898,2))</f>
        <v>8420001-UT</v>
      </c>
      <c r="B2898" t="str">
        <f>IF('Support - Calculation Detail'!C2898="","",'Support - Calculation Detail'!C2898)</f>
        <v>84</v>
      </c>
      <c r="C2898" t="str">
        <f>IF('Support - Calculation Detail'!B2898="","",'Support - Calculation Detail'!B2898)</f>
        <v>N</v>
      </c>
      <c r="D2898">
        <f>IF('Support - Calculation Detail'!D2898="","",'Support - Calculation Detail'!D2898)</f>
        <v>91466</v>
      </c>
      <c r="E2898">
        <f>IF('Support - Calculation Detail'!E2898="","",'Support - Calculation Detail'!E2898)</f>
        <v>0</v>
      </c>
      <c r="G2898">
        <f>IF('Support - Calculation Detail'!F2898="","",'Support - Calculation Detail'!F2898)</f>
        <v>91466</v>
      </c>
      <c r="H2898">
        <f>IF('Support - Calculation Detail'!G2898="","",'Support - Calculation Detail'!G2898)</f>
        <v>1.04</v>
      </c>
      <c r="I2898">
        <f>IF('Support - Calculation Detail'!H2898="","",'Support - Calculation Detail'!H2898)</f>
        <v>95125</v>
      </c>
      <c r="J2898">
        <f>IF('Support - Calculation Detail'!I2898="","",'Support - Calculation Detail'!I2898)</f>
        <v>0</v>
      </c>
      <c r="K2898">
        <f>IF('Support - Calculation Detail'!K2898="","",'Support - Calculation Detail'!K2898)</f>
        <v>95125</v>
      </c>
      <c r="L2898">
        <f>IF('Support - Calculation Detail'!L2898="","",'Support - Calculation Detail'!L2898)</f>
        <v>0</v>
      </c>
      <c r="M2898">
        <f>IF('Support - Calculation Detail'!M2898="","",'Support - Calculation Detail'!M2898)</f>
        <v>0</v>
      </c>
      <c r="N2898">
        <f>IF('Support - Calculation Detail'!N2898="","",'Support - Calculation Detail'!N2898)</f>
        <v>0</v>
      </c>
      <c r="P2898">
        <f>IF('Support - Calculation Detail'!O2898="","",'Support - Calculation Detail'!O2898)</f>
        <v>95125</v>
      </c>
      <c r="Q2898" t="b">
        <v>1</v>
      </c>
      <c r="R2898" t="str">
        <f t="shared" si="225"/>
        <v>8420001</v>
      </c>
      <c r="S2898" t="str">
        <f t="shared" si="226"/>
        <v>8420001-UT</v>
      </c>
      <c r="T2898" t="str">
        <f t="shared" si="227"/>
        <v>8420001-UT</v>
      </c>
      <c r="U2898" t="str">
        <f t="shared" si="228"/>
        <v>2</v>
      </c>
      <c r="V2898" t="str">
        <f t="shared" si="229"/>
        <v>UT</v>
      </c>
    </row>
    <row r="2899" spans="1:22" x14ac:dyDescent="0.35">
      <c r="A2899" t="str">
        <f>IF('Support - Calculation Detail'!A2899="","",LEFT('Support - Calculation Detail'!A2899,7)&amp;"-"&amp;RIGHT('Support - Calculation Detail'!A2899,2))</f>
        <v>8420001-TF</v>
      </c>
      <c r="B2899" t="str">
        <f>IF('Support - Calculation Detail'!C2899="","",'Support - Calculation Detail'!C2899)</f>
        <v>84</v>
      </c>
      <c r="C2899" t="str">
        <f>IF('Support - Calculation Detail'!B2899="","",'Support - Calculation Detail'!B2899)</f>
        <v>N</v>
      </c>
      <c r="D2899">
        <f>IF('Support - Calculation Detail'!D2899="","",'Support - Calculation Detail'!D2899)</f>
        <v>43208</v>
      </c>
      <c r="E2899">
        <f>IF('Support - Calculation Detail'!E2899="","",'Support - Calculation Detail'!E2899)</f>
        <v>0</v>
      </c>
      <c r="G2899">
        <f>IF('Support - Calculation Detail'!F2899="","",'Support - Calculation Detail'!F2899)</f>
        <v>43208</v>
      </c>
      <c r="H2899">
        <f>IF('Support - Calculation Detail'!G2899="","",'Support - Calculation Detail'!G2899)</f>
        <v>1.04</v>
      </c>
      <c r="I2899">
        <f>IF('Support - Calculation Detail'!H2899="","",'Support - Calculation Detail'!H2899)</f>
        <v>44936</v>
      </c>
      <c r="J2899">
        <f>IF('Support - Calculation Detail'!I2899="","",'Support - Calculation Detail'!I2899)</f>
        <v>0</v>
      </c>
      <c r="K2899">
        <f>IF('Support - Calculation Detail'!K2899="","",'Support - Calculation Detail'!K2899)</f>
        <v>44936</v>
      </c>
      <c r="L2899">
        <f>IF('Support - Calculation Detail'!L2899="","",'Support - Calculation Detail'!L2899)</f>
        <v>0</v>
      </c>
      <c r="M2899">
        <f>IF('Support - Calculation Detail'!M2899="","",'Support - Calculation Detail'!M2899)</f>
        <v>0</v>
      </c>
      <c r="N2899">
        <f>IF('Support - Calculation Detail'!N2899="","",'Support - Calculation Detail'!N2899)</f>
        <v>0</v>
      </c>
      <c r="P2899">
        <f>IF('Support - Calculation Detail'!O2899="","",'Support - Calculation Detail'!O2899)</f>
        <v>44936</v>
      </c>
      <c r="Q2899" t="b">
        <v>1</v>
      </c>
      <c r="R2899" t="str">
        <f t="shared" si="225"/>
        <v>8420001</v>
      </c>
      <c r="S2899" t="str">
        <f t="shared" si="226"/>
        <v>8420001-TF</v>
      </c>
      <c r="T2899" t="str">
        <f t="shared" si="227"/>
        <v>8420001-TF</v>
      </c>
      <c r="U2899" t="str">
        <f t="shared" si="228"/>
        <v>2</v>
      </c>
      <c r="V2899" t="str">
        <f t="shared" si="229"/>
        <v>TF</v>
      </c>
    </row>
    <row r="2900" spans="1:22" x14ac:dyDescent="0.35">
      <c r="A2900" t="str">
        <f>IF('Support - Calculation Detail'!A2900="","",LEFT('Support - Calculation Detail'!A2900,7)&amp;"-"&amp;RIGHT('Support - Calculation Detail'!A2900,2))</f>
        <v>8420002-UT</v>
      </c>
      <c r="B2900" t="str">
        <f>IF('Support - Calculation Detail'!C2900="","",'Support - Calculation Detail'!C2900)</f>
        <v>84</v>
      </c>
      <c r="C2900" t="str">
        <f>IF('Support - Calculation Detail'!B2900="","",'Support - Calculation Detail'!B2900)</f>
        <v>N</v>
      </c>
      <c r="D2900">
        <f>IF('Support - Calculation Detail'!D2900="","",'Support - Calculation Detail'!D2900)</f>
        <v>1026605</v>
      </c>
      <c r="E2900">
        <f>IF('Support - Calculation Detail'!E2900="","",'Support - Calculation Detail'!E2900)</f>
        <v>0</v>
      </c>
      <c r="G2900">
        <f>IF('Support - Calculation Detail'!F2900="","",'Support - Calculation Detail'!F2900)</f>
        <v>1026605</v>
      </c>
      <c r="H2900">
        <f>IF('Support - Calculation Detail'!G2900="","",'Support - Calculation Detail'!G2900)</f>
        <v>1.04</v>
      </c>
      <c r="I2900">
        <f>IF('Support - Calculation Detail'!H2900="","",'Support - Calculation Detail'!H2900)</f>
        <v>1067669</v>
      </c>
      <c r="J2900">
        <f>IF('Support - Calculation Detail'!I2900="","",'Support - Calculation Detail'!I2900)</f>
        <v>0</v>
      </c>
      <c r="K2900">
        <f>IF('Support - Calculation Detail'!K2900="","",'Support - Calculation Detail'!K2900)</f>
        <v>1067669</v>
      </c>
      <c r="L2900">
        <f>IF('Support - Calculation Detail'!L2900="","",'Support - Calculation Detail'!L2900)</f>
        <v>0</v>
      </c>
      <c r="M2900">
        <f>IF('Support - Calculation Detail'!M2900="","",'Support - Calculation Detail'!M2900)</f>
        <v>0</v>
      </c>
      <c r="N2900">
        <f>IF('Support - Calculation Detail'!N2900="","",'Support - Calculation Detail'!N2900)</f>
        <v>0</v>
      </c>
      <c r="P2900">
        <f>IF('Support - Calculation Detail'!O2900="","",'Support - Calculation Detail'!O2900)</f>
        <v>1067669</v>
      </c>
      <c r="Q2900" t="b">
        <v>1</v>
      </c>
      <c r="R2900" t="str">
        <f t="shared" si="225"/>
        <v>8420002</v>
      </c>
      <c r="S2900" t="str">
        <f t="shared" si="226"/>
        <v>8420002-UT</v>
      </c>
      <c r="T2900" t="str">
        <f t="shared" si="227"/>
        <v>8420002-UT</v>
      </c>
      <c r="U2900" t="str">
        <f t="shared" si="228"/>
        <v>2</v>
      </c>
      <c r="V2900" t="str">
        <f t="shared" si="229"/>
        <v>UT</v>
      </c>
    </row>
    <row r="2901" spans="1:22" x14ac:dyDescent="0.35">
      <c r="A2901" t="str">
        <f>IF('Support - Calculation Detail'!A2901="","",LEFT('Support - Calculation Detail'!A2901,7)&amp;"-"&amp;RIGHT('Support - Calculation Detail'!A2901,2))</f>
        <v>8420003-UT</v>
      </c>
      <c r="B2901" t="str">
        <f>IF('Support - Calculation Detail'!C2901="","",'Support - Calculation Detail'!C2901)</f>
        <v>84</v>
      </c>
      <c r="C2901" t="str">
        <f>IF('Support - Calculation Detail'!B2901="","",'Support - Calculation Detail'!B2901)</f>
        <v>N</v>
      </c>
      <c r="D2901">
        <f>IF('Support - Calculation Detail'!D2901="","",'Support - Calculation Detail'!D2901)</f>
        <v>59822</v>
      </c>
      <c r="E2901">
        <f>IF('Support - Calculation Detail'!E2901="","",'Support - Calculation Detail'!E2901)</f>
        <v>0</v>
      </c>
      <c r="G2901">
        <f>IF('Support - Calculation Detail'!F2901="","",'Support - Calculation Detail'!F2901)</f>
        <v>59822</v>
      </c>
      <c r="H2901">
        <f>IF('Support - Calculation Detail'!G2901="","",'Support - Calculation Detail'!G2901)</f>
        <v>1.04</v>
      </c>
      <c r="I2901">
        <f>IF('Support - Calculation Detail'!H2901="","",'Support - Calculation Detail'!H2901)</f>
        <v>62215</v>
      </c>
      <c r="J2901">
        <f>IF('Support - Calculation Detail'!I2901="","",'Support - Calculation Detail'!I2901)</f>
        <v>0</v>
      </c>
      <c r="K2901">
        <f>IF('Support - Calculation Detail'!K2901="","",'Support - Calculation Detail'!K2901)</f>
        <v>62215</v>
      </c>
      <c r="L2901">
        <f>IF('Support - Calculation Detail'!L2901="","",'Support - Calculation Detail'!L2901)</f>
        <v>0</v>
      </c>
      <c r="M2901">
        <f>IF('Support - Calculation Detail'!M2901="","",'Support - Calculation Detail'!M2901)</f>
        <v>0</v>
      </c>
      <c r="N2901">
        <f>IF('Support - Calculation Detail'!N2901="","",'Support - Calculation Detail'!N2901)</f>
        <v>0</v>
      </c>
      <c r="P2901">
        <f>IF('Support - Calculation Detail'!O2901="","",'Support - Calculation Detail'!O2901)</f>
        <v>62215</v>
      </c>
      <c r="Q2901" t="b">
        <v>1</v>
      </c>
      <c r="R2901" t="str">
        <f t="shared" si="225"/>
        <v>8420003</v>
      </c>
      <c r="S2901" t="str">
        <f t="shared" si="226"/>
        <v>8420003-UT</v>
      </c>
      <c r="T2901" t="str">
        <f t="shared" si="227"/>
        <v>8420003-UT</v>
      </c>
      <c r="U2901" t="str">
        <f t="shared" si="228"/>
        <v>2</v>
      </c>
      <c r="V2901" t="str">
        <f t="shared" si="229"/>
        <v>UT</v>
      </c>
    </row>
    <row r="2902" spans="1:22" x14ac:dyDescent="0.35">
      <c r="A2902" t="str">
        <f>IF('Support - Calculation Detail'!A2902="","",LEFT('Support - Calculation Detail'!A2902,7)&amp;"-"&amp;RIGHT('Support - Calculation Detail'!A2902,2))</f>
        <v>8420004-UT</v>
      </c>
      <c r="B2902" t="str">
        <f>IF('Support - Calculation Detail'!C2902="","",'Support - Calculation Detail'!C2902)</f>
        <v>84</v>
      </c>
      <c r="C2902" t="str">
        <f>IF('Support - Calculation Detail'!B2902="","",'Support - Calculation Detail'!B2902)</f>
        <v>N</v>
      </c>
      <c r="D2902">
        <f>IF('Support - Calculation Detail'!D2902="","",'Support - Calculation Detail'!D2902)</f>
        <v>29319</v>
      </c>
      <c r="E2902">
        <f>IF('Support - Calculation Detail'!E2902="","",'Support - Calculation Detail'!E2902)</f>
        <v>0</v>
      </c>
      <c r="G2902">
        <f>IF('Support - Calculation Detail'!F2902="","",'Support - Calculation Detail'!F2902)</f>
        <v>29319</v>
      </c>
      <c r="H2902">
        <f>IF('Support - Calculation Detail'!G2902="","",'Support - Calculation Detail'!G2902)</f>
        <v>1.04</v>
      </c>
      <c r="I2902">
        <f>IF('Support - Calculation Detail'!H2902="","",'Support - Calculation Detail'!H2902)</f>
        <v>30492</v>
      </c>
      <c r="J2902">
        <f>IF('Support - Calculation Detail'!I2902="","",'Support - Calculation Detail'!I2902)</f>
        <v>0</v>
      </c>
      <c r="K2902">
        <f>IF('Support - Calculation Detail'!K2902="","",'Support - Calculation Detail'!K2902)</f>
        <v>30492</v>
      </c>
      <c r="L2902">
        <f>IF('Support - Calculation Detail'!L2902="","",'Support - Calculation Detail'!L2902)</f>
        <v>0</v>
      </c>
      <c r="M2902">
        <f>IF('Support - Calculation Detail'!M2902="","",'Support - Calculation Detail'!M2902)</f>
        <v>0</v>
      </c>
      <c r="N2902">
        <f>IF('Support - Calculation Detail'!N2902="","",'Support - Calculation Detail'!N2902)</f>
        <v>0</v>
      </c>
      <c r="P2902">
        <f>IF('Support - Calculation Detail'!O2902="","",'Support - Calculation Detail'!O2902)</f>
        <v>30492</v>
      </c>
      <c r="Q2902" t="b">
        <v>1</v>
      </c>
      <c r="R2902" t="str">
        <f t="shared" si="225"/>
        <v>8420004</v>
      </c>
      <c r="S2902" t="str">
        <f t="shared" si="226"/>
        <v>8420004-UT</v>
      </c>
      <c r="T2902" t="str">
        <f t="shared" si="227"/>
        <v>8420004-UT</v>
      </c>
      <c r="U2902" t="str">
        <f t="shared" si="228"/>
        <v>2</v>
      </c>
      <c r="V2902" t="str">
        <f t="shared" si="229"/>
        <v>UT</v>
      </c>
    </row>
    <row r="2903" spans="1:22" x14ac:dyDescent="0.35">
      <c r="A2903" t="str">
        <f>IF('Support - Calculation Detail'!A2903="","",LEFT('Support - Calculation Detail'!A2903,7)&amp;"-"&amp;RIGHT('Support - Calculation Detail'!A2903,2))</f>
        <v>8420004-TF</v>
      </c>
      <c r="B2903" t="str">
        <f>IF('Support - Calculation Detail'!C2903="","",'Support - Calculation Detail'!C2903)</f>
        <v>84</v>
      </c>
      <c r="C2903" t="str">
        <f>IF('Support - Calculation Detail'!B2903="","",'Support - Calculation Detail'!B2903)</f>
        <v>N</v>
      </c>
      <c r="D2903">
        <f>IF('Support - Calculation Detail'!D2903="","",'Support - Calculation Detail'!D2903)</f>
        <v>57802</v>
      </c>
      <c r="E2903">
        <f>IF('Support - Calculation Detail'!E2903="","",'Support - Calculation Detail'!E2903)</f>
        <v>0</v>
      </c>
      <c r="G2903">
        <f>IF('Support - Calculation Detail'!F2903="","",'Support - Calculation Detail'!F2903)</f>
        <v>57802</v>
      </c>
      <c r="H2903">
        <f>IF('Support - Calculation Detail'!G2903="","",'Support - Calculation Detail'!G2903)</f>
        <v>1.04</v>
      </c>
      <c r="I2903">
        <f>IF('Support - Calculation Detail'!H2903="","",'Support - Calculation Detail'!H2903)</f>
        <v>60114</v>
      </c>
      <c r="J2903">
        <f>IF('Support - Calculation Detail'!I2903="","",'Support - Calculation Detail'!I2903)</f>
        <v>0</v>
      </c>
      <c r="K2903">
        <f>IF('Support - Calculation Detail'!K2903="","",'Support - Calculation Detail'!K2903)</f>
        <v>60114</v>
      </c>
      <c r="L2903">
        <f>IF('Support - Calculation Detail'!L2903="","",'Support - Calculation Detail'!L2903)</f>
        <v>0</v>
      </c>
      <c r="M2903">
        <f>IF('Support - Calculation Detail'!M2903="","",'Support - Calculation Detail'!M2903)</f>
        <v>0</v>
      </c>
      <c r="N2903">
        <f>IF('Support - Calculation Detail'!N2903="","",'Support - Calculation Detail'!N2903)</f>
        <v>0</v>
      </c>
      <c r="P2903">
        <f>IF('Support - Calculation Detail'!O2903="","",'Support - Calculation Detail'!O2903)</f>
        <v>60114</v>
      </c>
      <c r="Q2903" t="b">
        <v>1</v>
      </c>
      <c r="R2903" t="str">
        <f t="shared" si="225"/>
        <v>8420004</v>
      </c>
      <c r="S2903" t="str">
        <f t="shared" si="226"/>
        <v>8420004-TF</v>
      </c>
      <c r="T2903" t="str">
        <f t="shared" si="227"/>
        <v>8420004-TF</v>
      </c>
      <c r="U2903" t="str">
        <f t="shared" si="228"/>
        <v>2</v>
      </c>
      <c r="V2903" t="str">
        <f t="shared" si="229"/>
        <v>TF</v>
      </c>
    </row>
    <row r="2904" spans="1:22" x14ac:dyDescent="0.35">
      <c r="A2904" t="str">
        <f>IF('Support - Calculation Detail'!A2904="","",LEFT('Support - Calculation Detail'!A2904,7)&amp;"-"&amp;RIGHT('Support - Calculation Detail'!A2904,2))</f>
        <v>8420005-UT</v>
      </c>
      <c r="B2904" t="str">
        <f>IF('Support - Calculation Detail'!C2904="","",'Support - Calculation Detail'!C2904)</f>
        <v>84</v>
      </c>
      <c r="C2904" t="str">
        <f>IF('Support - Calculation Detail'!B2904="","",'Support - Calculation Detail'!B2904)</f>
        <v>N</v>
      </c>
      <c r="D2904">
        <f>IF('Support - Calculation Detail'!D2904="","",'Support - Calculation Detail'!D2904)</f>
        <v>164057</v>
      </c>
      <c r="E2904">
        <f>IF('Support - Calculation Detail'!E2904="","",'Support - Calculation Detail'!E2904)</f>
        <v>0</v>
      </c>
      <c r="G2904">
        <f>IF('Support - Calculation Detail'!F2904="","",'Support - Calculation Detail'!F2904)</f>
        <v>164057</v>
      </c>
      <c r="H2904">
        <f>IF('Support - Calculation Detail'!G2904="","",'Support - Calculation Detail'!G2904)</f>
        <v>1.04</v>
      </c>
      <c r="I2904">
        <f>IF('Support - Calculation Detail'!H2904="","",'Support - Calculation Detail'!H2904)</f>
        <v>170619</v>
      </c>
      <c r="J2904">
        <f>IF('Support - Calculation Detail'!I2904="","",'Support - Calculation Detail'!I2904)</f>
        <v>0</v>
      </c>
      <c r="K2904">
        <f>IF('Support - Calculation Detail'!K2904="","",'Support - Calculation Detail'!K2904)</f>
        <v>170619</v>
      </c>
      <c r="L2904">
        <f>IF('Support - Calculation Detail'!L2904="","",'Support - Calculation Detail'!L2904)</f>
        <v>0</v>
      </c>
      <c r="M2904">
        <f>IF('Support - Calculation Detail'!M2904="","",'Support - Calculation Detail'!M2904)</f>
        <v>0</v>
      </c>
      <c r="N2904">
        <f>IF('Support - Calculation Detail'!N2904="","",'Support - Calculation Detail'!N2904)</f>
        <v>0</v>
      </c>
      <c r="P2904">
        <f>IF('Support - Calculation Detail'!O2904="","",'Support - Calculation Detail'!O2904)</f>
        <v>170619</v>
      </c>
      <c r="Q2904" t="b">
        <v>1</v>
      </c>
      <c r="R2904" t="str">
        <f t="shared" si="225"/>
        <v>8420005</v>
      </c>
      <c r="S2904" t="str">
        <f t="shared" si="226"/>
        <v>8420005-UT</v>
      </c>
      <c r="T2904" t="str">
        <f t="shared" si="227"/>
        <v>8420005-UT</v>
      </c>
      <c r="U2904" t="str">
        <f t="shared" si="228"/>
        <v>2</v>
      </c>
      <c r="V2904" t="str">
        <f t="shared" si="229"/>
        <v>UT</v>
      </c>
    </row>
    <row r="2905" spans="1:22" x14ac:dyDescent="0.35">
      <c r="A2905" t="str">
        <f>IF('Support - Calculation Detail'!A2905="","",LEFT('Support - Calculation Detail'!A2905,7)&amp;"-"&amp;RIGHT('Support - Calculation Detail'!A2905,2))</f>
        <v>8420006-UT</v>
      </c>
      <c r="B2905" t="str">
        <f>IF('Support - Calculation Detail'!C2905="","",'Support - Calculation Detail'!C2905)</f>
        <v>84</v>
      </c>
      <c r="C2905" t="str">
        <f>IF('Support - Calculation Detail'!B2905="","",'Support - Calculation Detail'!B2905)</f>
        <v>N</v>
      </c>
      <c r="D2905">
        <f>IF('Support - Calculation Detail'!D2905="","",'Support - Calculation Detail'!D2905)</f>
        <v>47018</v>
      </c>
      <c r="E2905">
        <f>IF('Support - Calculation Detail'!E2905="","",'Support - Calculation Detail'!E2905)</f>
        <v>0</v>
      </c>
      <c r="G2905">
        <f>IF('Support - Calculation Detail'!F2905="","",'Support - Calculation Detail'!F2905)</f>
        <v>47018</v>
      </c>
      <c r="H2905">
        <f>IF('Support - Calculation Detail'!G2905="","",'Support - Calculation Detail'!G2905)</f>
        <v>1.04</v>
      </c>
      <c r="I2905">
        <f>IF('Support - Calculation Detail'!H2905="","",'Support - Calculation Detail'!H2905)</f>
        <v>48899</v>
      </c>
      <c r="J2905">
        <f>IF('Support - Calculation Detail'!I2905="","",'Support - Calculation Detail'!I2905)</f>
        <v>0</v>
      </c>
      <c r="K2905">
        <f>IF('Support - Calculation Detail'!K2905="","",'Support - Calculation Detail'!K2905)</f>
        <v>48899</v>
      </c>
      <c r="L2905">
        <f>IF('Support - Calculation Detail'!L2905="","",'Support - Calculation Detail'!L2905)</f>
        <v>0</v>
      </c>
      <c r="M2905">
        <f>IF('Support - Calculation Detail'!M2905="","",'Support - Calculation Detail'!M2905)</f>
        <v>0</v>
      </c>
      <c r="N2905">
        <f>IF('Support - Calculation Detail'!N2905="","",'Support - Calculation Detail'!N2905)</f>
        <v>0</v>
      </c>
      <c r="P2905">
        <f>IF('Support - Calculation Detail'!O2905="","",'Support - Calculation Detail'!O2905)</f>
        <v>48899</v>
      </c>
      <c r="Q2905" t="b">
        <v>1</v>
      </c>
      <c r="R2905" t="str">
        <f t="shared" si="225"/>
        <v>8420006</v>
      </c>
      <c r="S2905" t="str">
        <f t="shared" si="226"/>
        <v>8420006-UT</v>
      </c>
      <c r="T2905" t="str">
        <f t="shared" si="227"/>
        <v>8420006-UT</v>
      </c>
      <c r="U2905" t="str">
        <f t="shared" si="228"/>
        <v>2</v>
      </c>
      <c r="V2905" t="str">
        <f t="shared" si="229"/>
        <v>UT</v>
      </c>
    </row>
    <row r="2906" spans="1:22" x14ac:dyDescent="0.35">
      <c r="A2906" t="str">
        <f>IF('Support - Calculation Detail'!A2906="","",LEFT('Support - Calculation Detail'!A2906,7)&amp;"-"&amp;RIGHT('Support - Calculation Detail'!A2906,2))</f>
        <v>8420006-TF</v>
      </c>
      <c r="B2906" t="str">
        <f>IF('Support - Calculation Detail'!C2906="","",'Support - Calculation Detail'!C2906)</f>
        <v>84</v>
      </c>
      <c r="C2906" t="str">
        <f>IF('Support - Calculation Detail'!B2906="","",'Support - Calculation Detail'!B2906)</f>
        <v>N</v>
      </c>
      <c r="D2906">
        <f>IF('Support - Calculation Detail'!D2906="","",'Support - Calculation Detail'!D2906)</f>
        <v>33169</v>
      </c>
      <c r="E2906">
        <f>IF('Support - Calculation Detail'!E2906="","",'Support - Calculation Detail'!E2906)</f>
        <v>0</v>
      </c>
      <c r="G2906">
        <f>IF('Support - Calculation Detail'!F2906="","",'Support - Calculation Detail'!F2906)</f>
        <v>33169</v>
      </c>
      <c r="H2906">
        <f>IF('Support - Calculation Detail'!G2906="","",'Support - Calculation Detail'!G2906)</f>
        <v>1.04</v>
      </c>
      <c r="I2906">
        <f>IF('Support - Calculation Detail'!H2906="","",'Support - Calculation Detail'!H2906)</f>
        <v>34496</v>
      </c>
      <c r="J2906">
        <f>IF('Support - Calculation Detail'!I2906="","",'Support - Calculation Detail'!I2906)</f>
        <v>0</v>
      </c>
      <c r="K2906">
        <f>IF('Support - Calculation Detail'!K2906="","",'Support - Calculation Detail'!K2906)</f>
        <v>34496</v>
      </c>
      <c r="L2906">
        <f>IF('Support - Calculation Detail'!L2906="","",'Support - Calculation Detail'!L2906)</f>
        <v>0</v>
      </c>
      <c r="M2906">
        <f>IF('Support - Calculation Detail'!M2906="","",'Support - Calculation Detail'!M2906)</f>
        <v>0</v>
      </c>
      <c r="N2906">
        <f>IF('Support - Calculation Detail'!N2906="","",'Support - Calculation Detail'!N2906)</f>
        <v>0</v>
      </c>
      <c r="P2906">
        <f>IF('Support - Calculation Detail'!O2906="","",'Support - Calculation Detail'!O2906)</f>
        <v>34496</v>
      </c>
      <c r="Q2906" t="b">
        <v>1</v>
      </c>
      <c r="R2906" t="str">
        <f t="shared" si="225"/>
        <v>8420006</v>
      </c>
      <c r="S2906" t="str">
        <f t="shared" si="226"/>
        <v>8420006-TF</v>
      </c>
      <c r="T2906" t="str">
        <f t="shared" si="227"/>
        <v>8420006-TF</v>
      </c>
      <c r="U2906" t="str">
        <f t="shared" si="228"/>
        <v>2</v>
      </c>
      <c r="V2906" t="str">
        <f t="shared" si="229"/>
        <v>TF</v>
      </c>
    </row>
    <row r="2907" spans="1:22" x14ac:dyDescent="0.35">
      <c r="A2907" t="str">
        <f>IF('Support - Calculation Detail'!A2907="","",LEFT('Support - Calculation Detail'!A2907,7)&amp;"-"&amp;RIGHT('Support - Calculation Detail'!A2907,2))</f>
        <v>8420007-TF</v>
      </c>
      <c r="B2907" t="str">
        <f>IF('Support - Calculation Detail'!C2907="","",'Support - Calculation Detail'!C2907)</f>
        <v>84</v>
      </c>
      <c r="C2907" t="str">
        <f>IF('Support - Calculation Detail'!B2907="","",'Support - Calculation Detail'!B2907)</f>
        <v>N</v>
      </c>
      <c r="D2907">
        <f>IF('Support - Calculation Detail'!D2907="","",'Support - Calculation Detail'!D2907)</f>
        <v>277984</v>
      </c>
      <c r="E2907">
        <f>IF('Support - Calculation Detail'!E2907="","",'Support - Calculation Detail'!E2907)</f>
        <v>0</v>
      </c>
      <c r="G2907">
        <f>IF('Support - Calculation Detail'!F2907="","",'Support - Calculation Detail'!F2907)</f>
        <v>277984</v>
      </c>
      <c r="H2907">
        <f>IF('Support - Calculation Detail'!G2907="","",'Support - Calculation Detail'!G2907)</f>
        <v>1.04</v>
      </c>
      <c r="I2907">
        <f>IF('Support - Calculation Detail'!H2907="","",'Support - Calculation Detail'!H2907)</f>
        <v>289103</v>
      </c>
      <c r="J2907">
        <f>IF('Support - Calculation Detail'!I2907="","",'Support - Calculation Detail'!I2907)</f>
        <v>0</v>
      </c>
      <c r="K2907">
        <f>IF('Support - Calculation Detail'!K2907="","",'Support - Calculation Detail'!K2907)</f>
        <v>289103</v>
      </c>
      <c r="L2907">
        <f>IF('Support - Calculation Detail'!L2907="","",'Support - Calculation Detail'!L2907)</f>
        <v>0</v>
      </c>
      <c r="M2907">
        <f>IF('Support - Calculation Detail'!M2907="","",'Support - Calculation Detail'!M2907)</f>
        <v>0</v>
      </c>
      <c r="N2907">
        <f>IF('Support - Calculation Detail'!N2907="","",'Support - Calculation Detail'!N2907)</f>
        <v>0</v>
      </c>
      <c r="P2907">
        <f>IF('Support - Calculation Detail'!O2907="","",'Support - Calculation Detail'!O2907)</f>
        <v>289103</v>
      </c>
      <c r="Q2907" t="b">
        <v>1</v>
      </c>
      <c r="R2907" t="str">
        <f t="shared" si="225"/>
        <v>8420007</v>
      </c>
      <c r="S2907" t="str">
        <f t="shared" si="226"/>
        <v>8420007-TF</v>
      </c>
      <c r="T2907" t="str">
        <f t="shared" si="227"/>
        <v>8420007-TF</v>
      </c>
      <c r="U2907" t="str">
        <f t="shared" si="228"/>
        <v>2</v>
      </c>
      <c r="V2907" t="str">
        <f t="shared" si="229"/>
        <v>TF</v>
      </c>
    </row>
    <row r="2908" spans="1:22" x14ac:dyDescent="0.35">
      <c r="A2908" t="str">
        <f>IF('Support - Calculation Detail'!A2908="","",LEFT('Support - Calculation Detail'!A2908,7)&amp;"-"&amp;RIGHT('Support - Calculation Detail'!A2908,2))</f>
        <v>8420007-UT</v>
      </c>
      <c r="B2908" t="str">
        <f>IF('Support - Calculation Detail'!C2908="","",'Support - Calculation Detail'!C2908)</f>
        <v>84</v>
      </c>
      <c r="C2908" t="str">
        <f>IF('Support - Calculation Detail'!B2908="","",'Support - Calculation Detail'!B2908)</f>
        <v>N</v>
      </c>
      <c r="D2908">
        <f>IF('Support - Calculation Detail'!D2908="","",'Support - Calculation Detail'!D2908)</f>
        <v>58301</v>
      </c>
      <c r="E2908">
        <f>IF('Support - Calculation Detail'!E2908="","",'Support - Calculation Detail'!E2908)</f>
        <v>0</v>
      </c>
      <c r="G2908">
        <f>IF('Support - Calculation Detail'!F2908="","",'Support - Calculation Detail'!F2908)</f>
        <v>58301</v>
      </c>
      <c r="H2908">
        <f>IF('Support - Calculation Detail'!G2908="","",'Support - Calculation Detail'!G2908)</f>
        <v>1.04</v>
      </c>
      <c r="I2908">
        <f>IF('Support - Calculation Detail'!H2908="","",'Support - Calculation Detail'!H2908)</f>
        <v>60633</v>
      </c>
      <c r="J2908">
        <f>IF('Support - Calculation Detail'!I2908="","",'Support - Calculation Detail'!I2908)</f>
        <v>0</v>
      </c>
      <c r="K2908">
        <f>IF('Support - Calculation Detail'!K2908="","",'Support - Calculation Detail'!K2908)</f>
        <v>60633</v>
      </c>
      <c r="L2908">
        <f>IF('Support - Calculation Detail'!L2908="","",'Support - Calculation Detail'!L2908)</f>
        <v>0</v>
      </c>
      <c r="M2908">
        <f>IF('Support - Calculation Detail'!M2908="","",'Support - Calculation Detail'!M2908)</f>
        <v>0</v>
      </c>
      <c r="N2908">
        <f>IF('Support - Calculation Detail'!N2908="","",'Support - Calculation Detail'!N2908)</f>
        <v>0</v>
      </c>
      <c r="P2908">
        <f>IF('Support - Calculation Detail'!O2908="","",'Support - Calculation Detail'!O2908)</f>
        <v>60633</v>
      </c>
      <c r="Q2908" t="b">
        <v>1</v>
      </c>
      <c r="R2908" t="str">
        <f t="shared" si="225"/>
        <v>8420007</v>
      </c>
      <c r="S2908" t="str">
        <f t="shared" si="226"/>
        <v>8420007-UT</v>
      </c>
      <c r="T2908" t="str">
        <f t="shared" si="227"/>
        <v>8420007-UT</v>
      </c>
      <c r="U2908" t="str">
        <f t="shared" si="228"/>
        <v>2</v>
      </c>
      <c r="V2908" t="str">
        <f t="shared" si="229"/>
        <v>UT</v>
      </c>
    </row>
    <row r="2909" spans="1:22" x14ac:dyDescent="0.35">
      <c r="A2909" t="str">
        <f>IF('Support - Calculation Detail'!A2909="","",LEFT('Support - Calculation Detail'!A2909,7)&amp;"-"&amp;RIGHT('Support - Calculation Detail'!A2909,2))</f>
        <v>8420008-UT</v>
      </c>
      <c r="B2909" t="str">
        <f>IF('Support - Calculation Detail'!C2909="","",'Support - Calculation Detail'!C2909)</f>
        <v>84</v>
      </c>
      <c r="C2909" t="str">
        <f>IF('Support - Calculation Detail'!B2909="","",'Support - Calculation Detail'!B2909)</f>
        <v>N</v>
      </c>
      <c r="D2909">
        <f>IF('Support - Calculation Detail'!D2909="","",'Support - Calculation Detail'!D2909)</f>
        <v>39480</v>
      </c>
      <c r="E2909">
        <f>IF('Support - Calculation Detail'!E2909="","",'Support - Calculation Detail'!E2909)</f>
        <v>0</v>
      </c>
      <c r="G2909">
        <f>IF('Support - Calculation Detail'!F2909="","",'Support - Calculation Detail'!F2909)</f>
        <v>39480</v>
      </c>
      <c r="H2909">
        <f>IF('Support - Calculation Detail'!G2909="","",'Support - Calculation Detail'!G2909)</f>
        <v>1.04</v>
      </c>
      <c r="I2909">
        <f>IF('Support - Calculation Detail'!H2909="","",'Support - Calculation Detail'!H2909)</f>
        <v>41059</v>
      </c>
      <c r="J2909">
        <f>IF('Support - Calculation Detail'!I2909="","",'Support - Calculation Detail'!I2909)</f>
        <v>0</v>
      </c>
      <c r="K2909">
        <f>IF('Support - Calculation Detail'!K2909="","",'Support - Calculation Detail'!K2909)</f>
        <v>41059</v>
      </c>
      <c r="L2909">
        <f>IF('Support - Calculation Detail'!L2909="","",'Support - Calculation Detail'!L2909)</f>
        <v>0</v>
      </c>
      <c r="M2909">
        <f>IF('Support - Calculation Detail'!M2909="","",'Support - Calculation Detail'!M2909)</f>
        <v>0</v>
      </c>
      <c r="N2909">
        <f>IF('Support - Calculation Detail'!N2909="","",'Support - Calculation Detail'!N2909)</f>
        <v>0</v>
      </c>
      <c r="P2909">
        <f>IF('Support - Calculation Detail'!O2909="","",'Support - Calculation Detail'!O2909)</f>
        <v>41059</v>
      </c>
      <c r="Q2909" t="b">
        <v>1</v>
      </c>
      <c r="R2909" t="str">
        <f t="shared" si="225"/>
        <v>8420008</v>
      </c>
      <c r="S2909" t="str">
        <f t="shared" si="226"/>
        <v>8420008-UT</v>
      </c>
      <c r="T2909" t="str">
        <f t="shared" si="227"/>
        <v>8420008-UT</v>
      </c>
      <c r="U2909" t="str">
        <f t="shared" si="228"/>
        <v>2</v>
      </c>
      <c r="V2909" t="str">
        <f t="shared" si="229"/>
        <v>UT</v>
      </c>
    </row>
    <row r="2910" spans="1:22" x14ac:dyDescent="0.35">
      <c r="A2910" t="str">
        <f>IF('Support - Calculation Detail'!A2910="","",LEFT('Support - Calculation Detail'!A2910,7)&amp;"-"&amp;RIGHT('Support - Calculation Detail'!A2910,2))</f>
        <v>8420008-TF</v>
      </c>
      <c r="B2910" t="str">
        <f>IF('Support - Calculation Detail'!C2910="","",'Support - Calculation Detail'!C2910)</f>
        <v>84</v>
      </c>
      <c r="C2910" t="str">
        <f>IF('Support - Calculation Detail'!B2910="","",'Support - Calculation Detail'!B2910)</f>
        <v>N</v>
      </c>
      <c r="D2910">
        <f>IF('Support - Calculation Detail'!D2910="","",'Support - Calculation Detail'!D2910)</f>
        <v>200154</v>
      </c>
      <c r="E2910">
        <f>IF('Support - Calculation Detail'!E2910="","",'Support - Calculation Detail'!E2910)</f>
        <v>0</v>
      </c>
      <c r="G2910">
        <f>IF('Support - Calculation Detail'!F2910="","",'Support - Calculation Detail'!F2910)</f>
        <v>200154</v>
      </c>
      <c r="H2910">
        <f>IF('Support - Calculation Detail'!G2910="","",'Support - Calculation Detail'!G2910)</f>
        <v>1.04</v>
      </c>
      <c r="I2910">
        <f>IF('Support - Calculation Detail'!H2910="","",'Support - Calculation Detail'!H2910)</f>
        <v>208160</v>
      </c>
      <c r="J2910">
        <f>IF('Support - Calculation Detail'!I2910="","",'Support - Calculation Detail'!I2910)</f>
        <v>0</v>
      </c>
      <c r="K2910">
        <f>IF('Support - Calculation Detail'!K2910="","",'Support - Calculation Detail'!K2910)</f>
        <v>208160</v>
      </c>
      <c r="L2910">
        <f>IF('Support - Calculation Detail'!L2910="","",'Support - Calculation Detail'!L2910)</f>
        <v>0</v>
      </c>
      <c r="M2910">
        <f>IF('Support - Calculation Detail'!M2910="","",'Support - Calculation Detail'!M2910)</f>
        <v>0</v>
      </c>
      <c r="N2910">
        <f>IF('Support - Calculation Detail'!N2910="","",'Support - Calculation Detail'!N2910)</f>
        <v>0</v>
      </c>
      <c r="P2910">
        <f>IF('Support - Calculation Detail'!O2910="","",'Support - Calculation Detail'!O2910)</f>
        <v>208160</v>
      </c>
      <c r="Q2910" t="b">
        <v>1</v>
      </c>
      <c r="R2910" t="str">
        <f t="shared" si="225"/>
        <v>8420008</v>
      </c>
      <c r="S2910" t="str">
        <f t="shared" si="226"/>
        <v>8420008-TF</v>
      </c>
      <c r="T2910" t="str">
        <f t="shared" si="227"/>
        <v>8420008-TF</v>
      </c>
      <c r="U2910" t="str">
        <f t="shared" si="228"/>
        <v>2</v>
      </c>
      <c r="V2910" t="str">
        <f t="shared" si="229"/>
        <v>TF</v>
      </c>
    </row>
    <row r="2911" spans="1:22" x14ac:dyDescent="0.35">
      <c r="A2911" t="str">
        <f>IF('Support - Calculation Detail'!A2911="","",LEFT('Support - Calculation Detail'!A2911,7)&amp;"-"&amp;RIGHT('Support - Calculation Detail'!A2911,2))</f>
        <v>8420009-UT</v>
      </c>
      <c r="B2911" t="str">
        <f>IF('Support - Calculation Detail'!C2911="","",'Support - Calculation Detail'!C2911)</f>
        <v>84</v>
      </c>
      <c r="C2911" t="str">
        <f>IF('Support - Calculation Detail'!B2911="","",'Support - Calculation Detail'!B2911)</f>
        <v>N</v>
      </c>
      <c r="D2911">
        <f>IF('Support - Calculation Detail'!D2911="","",'Support - Calculation Detail'!D2911)</f>
        <v>27775</v>
      </c>
      <c r="E2911">
        <f>IF('Support - Calculation Detail'!E2911="","",'Support - Calculation Detail'!E2911)</f>
        <v>0</v>
      </c>
      <c r="G2911">
        <f>IF('Support - Calculation Detail'!F2911="","",'Support - Calculation Detail'!F2911)</f>
        <v>27775</v>
      </c>
      <c r="H2911">
        <f>IF('Support - Calculation Detail'!G2911="","",'Support - Calculation Detail'!G2911)</f>
        <v>1.04</v>
      </c>
      <c r="I2911">
        <f>IF('Support - Calculation Detail'!H2911="","",'Support - Calculation Detail'!H2911)</f>
        <v>28886</v>
      </c>
      <c r="J2911">
        <f>IF('Support - Calculation Detail'!I2911="","",'Support - Calculation Detail'!I2911)</f>
        <v>0</v>
      </c>
      <c r="K2911">
        <f>IF('Support - Calculation Detail'!K2911="","",'Support - Calculation Detail'!K2911)</f>
        <v>28886</v>
      </c>
      <c r="L2911">
        <f>IF('Support - Calculation Detail'!L2911="","",'Support - Calculation Detail'!L2911)</f>
        <v>0</v>
      </c>
      <c r="M2911">
        <f>IF('Support - Calculation Detail'!M2911="","",'Support - Calculation Detail'!M2911)</f>
        <v>0</v>
      </c>
      <c r="N2911">
        <f>IF('Support - Calculation Detail'!N2911="","",'Support - Calculation Detail'!N2911)</f>
        <v>0</v>
      </c>
      <c r="P2911">
        <f>IF('Support - Calculation Detail'!O2911="","",'Support - Calculation Detail'!O2911)</f>
        <v>28886</v>
      </c>
      <c r="Q2911" t="b">
        <v>1</v>
      </c>
      <c r="R2911" t="str">
        <f t="shared" si="225"/>
        <v>8420009</v>
      </c>
      <c r="S2911" t="str">
        <f t="shared" si="226"/>
        <v>8420009-UT</v>
      </c>
      <c r="T2911" t="str">
        <f t="shared" si="227"/>
        <v>8420009-UT</v>
      </c>
      <c r="U2911" t="str">
        <f t="shared" si="228"/>
        <v>2</v>
      </c>
      <c r="V2911" t="str">
        <f t="shared" si="229"/>
        <v>UT</v>
      </c>
    </row>
    <row r="2912" spans="1:22" x14ac:dyDescent="0.35">
      <c r="A2912" t="str">
        <f>IF('Support - Calculation Detail'!A2912="","",LEFT('Support - Calculation Detail'!A2912,7)&amp;"-"&amp;RIGHT('Support - Calculation Detail'!A2912,2))</f>
        <v>8420010-UT</v>
      </c>
      <c r="B2912" t="str">
        <f>IF('Support - Calculation Detail'!C2912="","",'Support - Calculation Detail'!C2912)</f>
        <v>84</v>
      </c>
      <c r="C2912" t="str">
        <f>IF('Support - Calculation Detail'!B2912="","",'Support - Calculation Detail'!B2912)</f>
        <v>N</v>
      </c>
      <c r="D2912">
        <f>IF('Support - Calculation Detail'!D2912="","",'Support - Calculation Detail'!D2912)</f>
        <v>24665</v>
      </c>
      <c r="E2912">
        <f>IF('Support - Calculation Detail'!E2912="","",'Support - Calculation Detail'!E2912)</f>
        <v>0</v>
      </c>
      <c r="G2912">
        <f>IF('Support - Calculation Detail'!F2912="","",'Support - Calculation Detail'!F2912)</f>
        <v>24665</v>
      </c>
      <c r="H2912">
        <f>IF('Support - Calculation Detail'!G2912="","",'Support - Calculation Detail'!G2912)</f>
        <v>1.04</v>
      </c>
      <c r="I2912">
        <f>IF('Support - Calculation Detail'!H2912="","",'Support - Calculation Detail'!H2912)</f>
        <v>25652</v>
      </c>
      <c r="J2912">
        <f>IF('Support - Calculation Detail'!I2912="","",'Support - Calculation Detail'!I2912)</f>
        <v>0</v>
      </c>
      <c r="K2912">
        <f>IF('Support - Calculation Detail'!K2912="","",'Support - Calculation Detail'!K2912)</f>
        <v>25652</v>
      </c>
      <c r="L2912">
        <f>IF('Support - Calculation Detail'!L2912="","",'Support - Calculation Detail'!L2912)</f>
        <v>0</v>
      </c>
      <c r="M2912">
        <f>IF('Support - Calculation Detail'!M2912="","",'Support - Calculation Detail'!M2912)</f>
        <v>0</v>
      </c>
      <c r="N2912">
        <f>IF('Support - Calculation Detail'!N2912="","",'Support - Calculation Detail'!N2912)</f>
        <v>0</v>
      </c>
      <c r="P2912">
        <f>IF('Support - Calculation Detail'!O2912="","",'Support - Calculation Detail'!O2912)</f>
        <v>25652</v>
      </c>
      <c r="Q2912" t="b">
        <v>1</v>
      </c>
      <c r="R2912" t="str">
        <f t="shared" si="225"/>
        <v>8420010</v>
      </c>
      <c r="S2912" t="str">
        <f t="shared" si="226"/>
        <v>8420010-UT</v>
      </c>
      <c r="T2912" t="str">
        <f t="shared" si="227"/>
        <v>8420010-UT</v>
      </c>
      <c r="U2912" t="str">
        <f t="shared" si="228"/>
        <v>2</v>
      </c>
      <c r="V2912" t="str">
        <f t="shared" si="229"/>
        <v>UT</v>
      </c>
    </row>
    <row r="2913" spans="1:22" x14ac:dyDescent="0.35">
      <c r="A2913" t="str">
        <f>IF('Support - Calculation Detail'!A2913="","",LEFT('Support - Calculation Detail'!A2913,7)&amp;"-"&amp;RIGHT('Support - Calculation Detail'!A2913,2))</f>
        <v>8420011-UT</v>
      </c>
      <c r="B2913" t="str">
        <f>IF('Support - Calculation Detail'!C2913="","",'Support - Calculation Detail'!C2913)</f>
        <v>84</v>
      </c>
      <c r="C2913" t="str">
        <f>IF('Support - Calculation Detail'!B2913="","",'Support - Calculation Detail'!B2913)</f>
        <v>N</v>
      </c>
      <c r="D2913">
        <f>IF('Support - Calculation Detail'!D2913="","",'Support - Calculation Detail'!D2913)</f>
        <v>40623</v>
      </c>
      <c r="E2913">
        <f>IF('Support - Calculation Detail'!E2913="","",'Support - Calculation Detail'!E2913)</f>
        <v>0</v>
      </c>
      <c r="G2913">
        <f>IF('Support - Calculation Detail'!F2913="","",'Support - Calculation Detail'!F2913)</f>
        <v>40623</v>
      </c>
      <c r="H2913">
        <f>IF('Support - Calculation Detail'!G2913="","",'Support - Calculation Detail'!G2913)</f>
        <v>1.04</v>
      </c>
      <c r="I2913">
        <f>IF('Support - Calculation Detail'!H2913="","",'Support - Calculation Detail'!H2913)</f>
        <v>42248</v>
      </c>
      <c r="J2913">
        <f>IF('Support - Calculation Detail'!I2913="","",'Support - Calculation Detail'!I2913)</f>
        <v>0</v>
      </c>
      <c r="K2913">
        <f>IF('Support - Calculation Detail'!K2913="","",'Support - Calculation Detail'!K2913)</f>
        <v>42248</v>
      </c>
      <c r="L2913">
        <f>IF('Support - Calculation Detail'!L2913="","",'Support - Calculation Detail'!L2913)</f>
        <v>0</v>
      </c>
      <c r="M2913">
        <f>IF('Support - Calculation Detail'!M2913="","",'Support - Calculation Detail'!M2913)</f>
        <v>0</v>
      </c>
      <c r="N2913">
        <f>IF('Support - Calculation Detail'!N2913="","",'Support - Calculation Detail'!N2913)</f>
        <v>0</v>
      </c>
      <c r="P2913">
        <f>IF('Support - Calculation Detail'!O2913="","",'Support - Calculation Detail'!O2913)</f>
        <v>42248</v>
      </c>
      <c r="Q2913" t="b">
        <v>1</v>
      </c>
      <c r="R2913" t="str">
        <f t="shared" si="225"/>
        <v>8420011</v>
      </c>
      <c r="S2913" t="str">
        <f t="shared" si="226"/>
        <v>8420011-UT</v>
      </c>
      <c r="T2913" t="str">
        <f t="shared" si="227"/>
        <v>8420011-UT</v>
      </c>
      <c r="U2913" t="str">
        <f t="shared" si="228"/>
        <v>2</v>
      </c>
      <c r="V2913" t="str">
        <f t="shared" si="229"/>
        <v>UT</v>
      </c>
    </row>
    <row r="2914" spans="1:22" x14ac:dyDescent="0.35">
      <c r="A2914" t="str">
        <f>IF('Support - Calculation Detail'!A2914="","",LEFT('Support - Calculation Detail'!A2914,7)&amp;"-"&amp;RIGHT('Support - Calculation Detail'!A2914,2))</f>
        <v>8420012-UT</v>
      </c>
      <c r="B2914" t="str">
        <f>IF('Support - Calculation Detail'!C2914="","",'Support - Calculation Detail'!C2914)</f>
        <v>84</v>
      </c>
      <c r="C2914" t="str">
        <f>IF('Support - Calculation Detail'!B2914="","",'Support - Calculation Detail'!B2914)</f>
        <v>N</v>
      </c>
      <c r="D2914">
        <f>IF('Support - Calculation Detail'!D2914="","",'Support - Calculation Detail'!D2914)</f>
        <v>341955</v>
      </c>
      <c r="E2914">
        <f>IF('Support - Calculation Detail'!E2914="","",'Support - Calculation Detail'!E2914)</f>
        <v>0</v>
      </c>
      <c r="G2914">
        <f>IF('Support - Calculation Detail'!F2914="","",'Support - Calculation Detail'!F2914)</f>
        <v>341955</v>
      </c>
      <c r="H2914">
        <f>IF('Support - Calculation Detail'!G2914="","",'Support - Calculation Detail'!G2914)</f>
        <v>1.04</v>
      </c>
      <c r="I2914">
        <f>IF('Support - Calculation Detail'!H2914="","",'Support - Calculation Detail'!H2914)</f>
        <v>355633</v>
      </c>
      <c r="J2914">
        <f>IF('Support - Calculation Detail'!I2914="","",'Support - Calculation Detail'!I2914)</f>
        <v>0</v>
      </c>
      <c r="K2914">
        <f>IF('Support - Calculation Detail'!K2914="","",'Support - Calculation Detail'!K2914)</f>
        <v>355633</v>
      </c>
      <c r="L2914">
        <f>IF('Support - Calculation Detail'!L2914="","",'Support - Calculation Detail'!L2914)</f>
        <v>0</v>
      </c>
      <c r="M2914">
        <f>IF('Support - Calculation Detail'!M2914="","",'Support - Calculation Detail'!M2914)</f>
        <v>0</v>
      </c>
      <c r="N2914">
        <f>IF('Support - Calculation Detail'!N2914="","",'Support - Calculation Detail'!N2914)</f>
        <v>0</v>
      </c>
      <c r="P2914">
        <f>IF('Support - Calculation Detail'!O2914="","",'Support - Calculation Detail'!O2914)</f>
        <v>355633</v>
      </c>
      <c r="Q2914" t="b">
        <v>1</v>
      </c>
      <c r="R2914" t="str">
        <f t="shared" si="225"/>
        <v>8420012</v>
      </c>
      <c r="S2914" t="str">
        <f t="shared" si="226"/>
        <v>8420012-UT</v>
      </c>
      <c r="T2914" t="str">
        <f t="shared" si="227"/>
        <v>8420012-UT</v>
      </c>
      <c r="U2914" t="str">
        <f t="shared" si="228"/>
        <v>2</v>
      </c>
      <c r="V2914" t="str">
        <f t="shared" si="229"/>
        <v>UT</v>
      </c>
    </row>
    <row r="2915" spans="1:22" x14ac:dyDescent="0.35">
      <c r="A2915" t="str">
        <f>IF('Support - Calculation Detail'!A2915="","",LEFT('Support - Calculation Detail'!A2915,7)&amp;"-"&amp;RIGHT('Support - Calculation Detail'!A2915,2))</f>
        <v>8430106-UT</v>
      </c>
      <c r="B2915" t="str">
        <f>IF('Support - Calculation Detail'!C2915="","",'Support - Calculation Detail'!C2915)</f>
        <v>84</v>
      </c>
      <c r="C2915" t="str">
        <f>IF('Support - Calculation Detail'!B2915="","",'Support - Calculation Detail'!B2915)</f>
        <v>N</v>
      </c>
      <c r="D2915">
        <f>IF('Support - Calculation Detail'!D2915="","",'Support - Calculation Detail'!D2915)</f>
        <v>45479276</v>
      </c>
      <c r="E2915">
        <f>IF('Support - Calculation Detail'!E2915="","",'Support - Calculation Detail'!E2915)</f>
        <v>0</v>
      </c>
      <c r="G2915">
        <f>IF('Support - Calculation Detail'!F2915="","",'Support - Calculation Detail'!F2915)</f>
        <v>45479276</v>
      </c>
      <c r="H2915">
        <f>IF('Support - Calculation Detail'!G2915="","",'Support - Calculation Detail'!G2915)</f>
        <v>1.04</v>
      </c>
      <c r="I2915">
        <f>IF('Support - Calculation Detail'!H2915="","",'Support - Calculation Detail'!H2915)</f>
        <v>47298447</v>
      </c>
      <c r="J2915">
        <f>IF('Support - Calculation Detail'!I2915="","",'Support - Calculation Detail'!I2915)</f>
        <v>0</v>
      </c>
      <c r="K2915">
        <f>IF('Support - Calculation Detail'!K2915="","",'Support - Calculation Detail'!K2915)</f>
        <v>47298447</v>
      </c>
      <c r="L2915">
        <f>IF('Support - Calculation Detail'!L2915="","",'Support - Calculation Detail'!L2915)</f>
        <v>1012689</v>
      </c>
      <c r="M2915">
        <f>IF('Support - Calculation Detail'!M2915="","",'Support - Calculation Detail'!M2915)</f>
        <v>0</v>
      </c>
      <c r="N2915">
        <f>IF('Support - Calculation Detail'!N2915="","",'Support - Calculation Detail'!N2915)</f>
        <v>0</v>
      </c>
      <c r="P2915">
        <f>IF('Support - Calculation Detail'!O2915="","",'Support - Calculation Detail'!O2915)</f>
        <v>48311136</v>
      </c>
      <c r="Q2915" t="b">
        <v>1</v>
      </c>
      <c r="R2915" t="str">
        <f t="shared" si="225"/>
        <v>8430106</v>
      </c>
      <c r="S2915" t="str">
        <f t="shared" si="226"/>
        <v>8430106-UT</v>
      </c>
      <c r="T2915" t="str">
        <f t="shared" si="227"/>
        <v>8430106-UT</v>
      </c>
      <c r="U2915" t="str">
        <f t="shared" si="228"/>
        <v>3</v>
      </c>
      <c r="V2915" t="str">
        <f t="shared" si="229"/>
        <v>UT</v>
      </c>
    </row>
    <row r="2916" spans="1:22" x14ac:dyDescent="0.35">
      <c r="A2916" t="str">
        <f>IF('Support - Calculation Detail'!A2916="","",LEFT('Support - Calculation Detail'!A2916,7)&amp;"-"&amp;RIGHT('Support - Calculation Detail'!A2916,2))</f>
        <v>8450229-UT</v>
      </c>
      <c r="B2916" t="str">
        <f>IF('Support - Calculation Detail'!C2916="","",'Support - Calculation Detail'!C2916)</f>
        <v>84</v>
      </c>
      <c r="C2916" t="str">
        <f>IF('Support - Calculation Detail'!B2916="","",'Support - Calculation Detail'!B2916)</f>
        <v>N</v>
      </c>
      <c r="D2916">
        <f>IF('Support - Calculation Detail'!D2916="","",'Support - Calculation Detail'!D2916)</f>
        <v>8431050</v>
      </c>
      <c r="E2916">
        <f>IF('Support - Calculation Detail'!E2916="","",'Support - Calculation Detail'!E2916)</f>
        <v>0</v>
      </c>
      <c r="G2916">
        <f>IF('Support - Calculation Detail'!F2916="","",'Support - Calculation Detail'!F2916)</f>
        <v>8431050</v>
      </c>
      <c r="H2916">
        <f>IF('Support - Calculation Detail'!G2916="","",'Support - Calculation Detail'!G2916)</f>
        <v>1.04</v>
      </c>
      <c r="I2916">
        <f>IF('Support - Calculation Detail'!H2916="","",'Support - Calculation Detail'!H2916)</f>
        <v>8768292</v>
      </c>
      <c r="J2916">
        <f>IF('Support - Calculation Detail'!I2916="","",'Support - Calculation Detail'!I2916)</f>
        <v>0</v>
      </c>
      <c r="K2916">
        <f>IF('Support - Calculation Detail'!K2916="","",'Support - Calculation Detail'!K2916)</f>
        <v>8768292</v>
      </c>
      <c r="L2916">
        <f>IF('Support - Calculation Detail'!L2916="","",'Support - Calculation Detail'!L2916)</f>
        <v>0</v>
      </c>
      <c r="M2916">
        <f>IF('Support - Calculation Detail'!M2916="","",'Support - Calculation Detail'!M2916)</f>
        <v>0</v>
      </c>
      <c r="N2916">
        <f>IF('Support - Calculation Detail'!N2916="","",'Support - Calculation Detail'!N2916)</f>
        <v>0</v>
      </c>
      <c r="P2916">
        <f>IF('Support - Calculation Detail'!O2916="","",'Support - Calculation Detail'!O2916)</f>
        <v>8768292</v>
      </c>
      <c r="Q2916" t="b">
        <v>1</v>
      </c>
      <c r="R2916" t="str">
        <f t="shared" si="225"/>
        <v>8450229</v>
      </c>
      <c r="S2916" t="str">
        <f t="shared" si="226"/>
        <v>8450229-UT</v>
      </c>
      <c r="T2916" t="str">
        <f t="shared" si="227"/>
        <v>8450229-UT</v>
      </c>
      <c r="U2916" t="str">
        <f t="shared" si="228"/>
        <v>5</v>
      </c>
      <c r="V2916" t="str">
        <f t="shared" si="229"/>
        <v>UT</v>
      </c>
    </row>
    <row r="2917" spans="1:22" x14ac:dyDescent="0.35">
      <c r="A2917" t="str">
        <f>IF('Support - Calculation Detail'!A2917="","",LEFT('Support - Calculation Detail'!A2917,7)&amp;"-"&amp;RIGHT('Support - Calculation Detail'!A2917,2))</f>
        <v>8460334-UT</v>
      </c>
      <c r="B2917" t="str">
        <f>IF('Support - Calculation Detail'!C2917="","",'Support - Calculation Detail'!C2917)</f>
        <v>84</v>
      </c>
      <c r="C2917" t="str">
        <f>IF('Support - Calculation Detail'!B2917="","",'Support - Calculation Detail'!B2917)</f>
        <v>N</v>
      </c>
      <c r="D2917">
        <f>IF('Support - Calculation Detail'!D2917="","",'Support - Calculation Detail'!D2917)</f>
        <v>0</v>
      </c>
      <c r="E2917">
        <f>IF('Support - Calculation Detail'!E2917="","",'Support - Calculation Detail'!E2917)</f>
        <v>0</v>
      </c>
      <c r="G2917">
        <f>IF('Support - Calculation Detail'!F2917="","",'Support - Calculation Detail'!F2917)</f>
        <v>0</v>
      </c>
      <c r="H2917">
        <f>IF('Support - Calculation Detail'!G2917="","",'Support - Calculation Detail'!G2917)</f>
        <v>1.04</v>
      </c>
      <c r="I2917">
        <f>IF('Support - Calculation Detail'!H2917="","",'Support - Calculation Detail'!H2917)</f>
        <v>0</v>
      </c>
      <c r="J2917">
        <f>IF('Support - Calculation Detail'!I2917="","",'Support - Calculation Detail'!I2917)</f>
        <v>0</v>
      </c>
      <c r="K2917">
        <f>IF('Support - Calculation Detail'!K2917="","",'Support - Calculation Detail'!K2917)</f>
        <v>0</v>
      </c>
      <c r="L2917">
        <f>IF('Support - Calculation Detail'!L2917="","",'Support - Calculation Detail'!L2917)</f>
        <v>0</v>
      </c>
      <c r="M2917">
        <f>IF('Support - Calculation Detail'!M2917="","",'Support - Calculation Detail'!M2917)</f>
        <v>0</v>
      </c>
      <c r="N2917">
        <f>IF('Support - Calculation Detail'!N2917="","",'Support - Calculation Detail'!N2917)</f>
        <v>0</v>
      </c>
      <c r="P2917">
        <f>IF('Support - Calculation Detail'!O2917="","",'Support - Calculation Detail'!O2917)</f>
        <v>0</v>
      </c>
      <c r="Q2917" t="b">
        <v>1</v>
      </c>
      <c r="R2917" t="str">
        <f t="shared" si="225"/>
        <v>8460334</v>
      </c>
      <c r="S2917" t="str">
        <f t="shared" si="226"/>
        <v>8460334-UT</v>
      </c>
      <c r="T2917" t="str">
        <f t="shared" si="227"/>
        <v>8460334-UT</v>
      </c>
      <c r="U2917" t="str">
        <f t="shared" si="228"/>
        <v>6</v>
      </c>
      <c r="V2917" t="str">
        <f t="shared" si="229"/>
        <v>UT</v>
      </c>
    </row>
    <row r="2918" spans="1:22" x14ac:dyDescent="0.35">
      <c r="A2918" t="str">
        <f>IF('Support - Calculation Detail'!A2918="","",LEFT('Support - Calculation Detail'!A2918,7)&amp;"-"&amp;RIGHT('Support - Calculation Detail'!A2918,2))</f>
        <v>8460872-UT</v>
      </c>
      <c r="B2918" t="str">
        <f>IF('Support - Calculation Detail'!C2918="","",'Support - Calculation Detail'!C2918)</f>
        <v>84</v>
      </c>
      <c r="C2918" t="str">
        <f>IF('Support - Calculation Detail'!B2918="","",'Support - Calculation Detail'!B2918)</f>
        <v>N</v>
      </c>
      <c r="D2918">
        <f>IF('Support - Calculation Detail'!D2918="","",'Support - Calculation Detail'!D2918)</f>
        <v>1991635</v>
      </c>
      <c r="E2918">
        <f>IF('Support - Calculation Detail'!E2918="","",'Support - Calculation Detail'!E2918)</f>
        <v>0</v>
      </c>
      <c r="G2918">
        <f>IF('Support - Calculation Detail'!F2918="","",'Support - Calculation Detail'!F2918)</f>
        <v>1991635</v>
      </c>
      <c r="H2918">
        <f>IF('Support - Calculation Detail'!G2918="","",'Support - Calculation Detail'!G2918)</f>
        <v>1.04</v>
      </c>
      <c r="I2918">
        <f>IF('Support - Calculation Detail'!H2918="","",'Support - Calculation Detail'!H2918)</f>
        <v>2071300</v>
      </c>
      <c r="J2918">
        <f>IF('Support - Calculation Detail'!I2918="","",'Support - Calculation Detail'!I2918)</f>
        <v>0</v>
      </c>
      <c r="K2918">
        <f>IF('Support - Calculation Detail'!K2918="","",'Support - Calculation Detail'!K2918)</f>
        <v>2071300</v>
      </c>
      <c r="L2918">
        <f>IF('Support - Calculation Detail'!L2918="","",'Support - Calculation Detail'!L2918)</f>
        <v>0</v>
      </c>
      <c r="M2918">
        <f>IF('Support - Calculation Detail'!M2918="","",'Support - Calculation Detail'!M2918)</f>
        <v>0</v>
      </c>
      <c r="N2918">
        <f>IF('Support - Calculation Detail'!N2918="","",'Support - Calculation Detail'!N2918)</f>
        <v>0</v>
      </c>
      <c r="P2918">
        <f>IF('Support - Calculation Detail'!O2918="","",'Support - Calculation Detail'!O2918)</f>
        <v>2071300</v>
      </c>
      <c r="Q2918" t="b">
        <v>1</v>
      </c>
      <c r="R2918" t="str">
        <f t="shared" si="225"/>
        <v>8460872</v>
      </c>
      <c r="S2918" t="str">
        <f t="shared" si="226"/>
        <v>8460872-UT</v>
      </c>
      <c r="T2918" t="str">
        <f t="shared" si="227"/>
        <v>8460872-UT</v>
      </c>
      <c r="U2918" t="str">
        <f t="shared" si="228"/>
        <v>6</v>
      </c>
      <c r="V2918" t="str">
        <f t="shared" si="229"/>
        <v>UT</v>
      </c>
    </row>
    <row r="2919" spans="1:22" x14ac:dyDescent="0.35">
      <c r="A2919" t="str">
        <f>IF('Support - Calculation Detail'!A2919="","",LEFT('Support - Calculation Detail'!A2919,7)&amp;"-"&amp;RIGHT('Support - Calculation Detail'!A2919,2))</f>
        <v>8430903-UT</v>
      </c>
      <c r="B2919" t="str">
        <f>IF('Support - Calculation Detail'!C2919="","",'Support - Calculation Detail'!C2919)</f>
        <v>84</v>
      </c>
      <c r="C2919" t="str">
        <f>IF('Support - Calculation Detail'!B2919="","",'Support - Calculation Detail'!B2919)</f>
        <v>N</v>
      </c>
      <c r="D2919">
        <f>IF('Support - Calculation Detail'!D2919="","",'Support - Calculation Detail'!D2919)</f>
        <v>30619</v>
      </c>
      <c r="E2919">
        <f>IF('Support - Calculation Detail'!E2919="","",'Support - Calculation Detail'!E2919)</f>
        <v>0</v>
      </c>
      <c r="G2919">
        <f>IF('Support - Calculation Detail'!F2919="","",'Support - Calculation Detail'!F2919)</f>
        <v>30619</v>
      </c>
      <c r="H2919">
        <f>IF('Support - Calculation Detail'!G2919="","",'Support - Calculation Detail'!G2919)</f>
        <v>1.04</v>
      </c>
      <c r="I2919">
        <f>IF('Support - Calculation Detail'!H2919="","",'Support - Calculation Detail'!H2919)</f>
        <v>31844</v>
      </c>
      <c r="J2919">
        <f>IF('Support - Calculation Detail'!I2919="","",'Support - Calculation Detail'!I2919)</f>
        <v>0</v>
      </c>
      <c r="K2919">
        <f>IF('Support - Calculation Detail'!K2919="","",'Support - Calculation Detail'!K2919)</f>
        <v>31844</v>
      </c>
      <c r="L2919">
        <f>IF('Support - Calculation Detail'!L2919="","",'Support - Calculation Detail'!L2919)</f>
        <v>0</v>
      </c>
      <c r="M2919">
        <f>IF('Support - Calculation Detail'!M2919="","",'Support - Calculation Detail'!M2919)</f>
        <v>0</v>
      </c>
      <c r="N2919">
        <f>IF('Support - Calculation Detail'!N2919="","",'Support - Calculation Detail'!N2919)</f>
        <v>0</v>
      </c>
      <c r="P2919">
        <f>IF('Support - Calculation Detail'!O2919="","",'Support - Calculation Detail'!O2919)</f>
        <v>31844</v>
      </c>
      <c r="Q2919" t="b">
        <v>1</v>
      </c>
      <c r="R2919" t="str">
        <f t="shared" si="225"/>
        <v>8430903</v>
      </c>
      <c r="S2919" t="str">
        <f t="shared" si="226"/>
        <v>8430903-UT</v>
      </c>
      <c r="T2919" t="str">
        <f t="shared" si="227"/>
        <v>8430903-UT</v>
      </c>
      <c r="U2919" t="str">
        <f t="shared" si="228"/>
        <v>3</v>
      </c>
      <c r="V2919" t="str">
        <f t="shared" si="229"/>
        <v>UT</v>
      </c>
    </row>
    <row r="2920" spans="1:22" x14ac:dyDescent="0.35">
      <c r="A2920" t="str">
        <f>IF('Support - Calculation Detail'!A2920="","",LEFT('Support - Calculation Detail'!A2920,7)&amp;"-"&amp;RIGHT('Support - Calculation Detail'!A2920,2))</f>
        <v>8430904-UT</v>
      </c>
      <c r="B2920" t="str">
        <f>IF('Support - Calculation Detail'!C2920="","",'Support - Calculation Detail'!C2920)</f>
        <v>84</v>
      </c>
      <c r="C2920" t="str">
        <f>IF('Support - Calculation Detail'!B2920="","",'Support - Calculation Detail'!B2920)</f>
        <v>N</v>
      </c>
      <c r="D2920">
        <f>IF('Support - Calculation Detail'!D2920="","",'Support - Calculation Detail'!D2920)</f>
        <v>89049</v>
      </c>
      <c r="E2920">
        <f>IF('Support - Calculation Detail'!E2920="","",'Support - Calculation Detail'!E2920)</f>
        <v>0</v>
      </c>
      <c r="G2920">
        <f>IF('Support - Calculation Detail'!F2920="","",'Support - Calculation Detail'!F2920)</f>
        <v>89049</v>
      </c>
      <c r="H2920">
        <f>IF('Support - Calculation Detail'!G2920="","",'Support - Calculation Detail'!G2920)</f>
        <v>1.04</v>
      </c>
      <c r="I2920">
        <f>IF('Support - Calculation Detail'!H2920="","",'Support - Calculation Detail'!H2920)</f>
        <v>92611</v>
      </c>
      <c r="J2920">
        <f>IF('Support - Calculation Detail'!I2920="","",'Support - Calculation Detail'!I2920)</f>
        <v>0</v>
      </c>
      <c r="K2920">
        <f>IF('Support - Calculation Detail'!K2920="","",'Support - Calculation Detail'!K2920)</f>
        <v>92611</v>
      </c>
      <c r="L2920">
        <f>IF('Support - Calculation Detail'!L2920="","",'Support - Calculation Detail'!L2920)</f>
        <v>0</v>
      </c>
      <c r="M2920">
        <f>IF('Support - Calculation Detail'!M2920="","",'Support - Calculation Detail'!M2920)</f>
        <v>0</v>
      </c>
      <c r="N2920">
        <f>IF('Support - Calculation Detail'!N2920="","",'Support - Calculation Detail'!N2920)</f>
        <v>0</v>
      </c>
      <c r="P2920">
        <f>IF('Support - Calculation Detail'!O2920="","",'Support - Calculation Detail'!O2920)</f>
        <v>92611</v>
      </c>
      <c r="Q2920" t="b">
        <v>1</v>
      </c>
      <c r="R2920" t="str">
        <f t="shared" si="225"/>
        <v>8430904</v>
      </c>
      <c r="S2920" t="str">
        <f t="shared" si="226"/>
        <v>8430904-UT</v>
      </c>
      <c r="T2920" t="str">
        <f t="shared" si="227"/>
        <v>8430904-UT</v>
      </c>
      <c r="U2920" t="str">
        <f t="shared" si="228"/>
        <v>3</v>
      </c>
      <c r="V2920" t="str">
        <f t="shared" si="229"/>
        <v>UT</v>
      </c>
    </row>
    <row r="2921" spans="1:22" x14ac:dyDescent="0.35">
      <c r="A2921" t="str">
        <f>IF('Support - Calculation Detail'!A2921="","",LEFT('Support - Calculation Detail'!A2921,7)&amp;"-"&amp;RIGHT('Support - Calculation Detail'!A2921,2))</f>
        <v>8430905-UT</v>
      </c>
      <c r="B2921" t="str">
        <f>IF('Support - Calculation Detail'!C2921="","",'Support - Calculation Detail'!C2921)</f>
        <v>84</v>
      </c>
      <c r="C2921" t="str">
        <f>IF('Support - Calculation Detail'!B2921="","",'Support - Calculation Detail'!B2921)</f>
        <v>N</v>
      </c>
      <c r="D2921">
        <f>IF('Support - Calculation Detail'!D2921="","",'Support - Calculation Detail'!D2921)</f>
        <v>777713</v>
      </c>
      <c r="E2921">
        <f>IF('Support - Calculation Detail'!E2921="","",'Support - Calculation Detail'!E2921)</f>
        <v>0</v>
      </c>
      <c r="G2921">
        <f>IF('Support - Calculation Detail'!F2921="","",'Support - Calculation Detail'!F2921)</f>
        <v>777713</v>
      </c>
      <c r="H2921">
        <f>IF('Support - Calculation Detail'!G2921="","",'Support - Calculation Detail'!G2921)</f>
        <v>1.04</v>
      </c>
      <c r="I2921">
        <f>IF('Support - Calculation Detail'!H2921="","",'Support - Calculation Detail'!H2921)</f>
        <v>808822</v>
      </c>
      <c r="J2921">
        <f>IF('Support - Calculation Detail'!I2921="","",'Support - Calculation Detail'!I2921)</f>
        <v>0</v>
      </c>
      <c r="K2921">
        <f>IF('Support - Calculation Detail'!K2921="","",'Support - Calculation Detail'!K2921)</f>
        <v>808822</v>
      </c>
      <c r="L2921">
        <f>IF('Support - Calculation Detail'!L2921="","",'Support - Calculation Detail'!L2921)</f>
        <v>0</v>
      </c>
      <c r="M2921">
        <f>IF('Support - Calculation Detail'!M2921="","",'Support - Calculation Detail'!M2921)</f>
        <v>0</v>
      </c>
      <c r="N2921">
        <f>IF('Support - Calculation Detail'!N2921="","",'Support - Calculation Detail'!N2921)</f>
        <v>0</v>
      </c>
      <c r="P2921">
        <f>IF('Support - Calculation Detail'!O2921="","",'Support - Calculation Detail'!O2921)</f>
        <v>808822</v>
      </c>
      <c r="Q2921" t="b">
        <v>1</v>
      </c>
      <c r="R2921" t="str">
        <f t="shared" si="225"/>
        <v>8430905</v>
      </c>
      <c r="S2921" t="str">
        <f t="shared" si="226"/>
        <v>8430905-UT</v>
      </c>
      <c r="T2921" t="str">
        <f t="shared" si="227"/>
        <v>8430905-UT</v>
      </c>
      <c r="U2921" t="str">
        <f t="shared" si="228"/>
        <v>3</v>
      </c>
      <c r="V2921" t="str">
        <f t="shared" si="229"/>
        <v>UT</v>
      </c>
    </row>
    <row r="2922" spans="1:22" x14ac:dyDescent="0.35">
      <c r="A2922" t="str">
        <f>IF('Support - Calculation Detail'!A2922="","",LEFT('Support - Calculation Detail'!A2922,7)&amp;"-"&amp;RIGHT('Support - Calculation Detail'!A2922,2))</f>
        <v>8460958-UT</v>
      </c>
      <c r="B2922" t="str">
        <f>IF('Support - Calculation Detail'!C2922="","",'Support - Calculation Detail'!C2922)</f>
        <v>84</v>
      </c>
      <c r="C2922" t="str">
        <f>IF('Support - Calculation Detail'!B2922="","",'Support - Calculation Detail'!B2922)</f>
        <v>N</v>
      </c>
      <c r="D2922">
        <f>IF('Support - Calculation Detail'!D2922="","",'Support - Calculation Detail'!D2922)</f>
        <v>2621054</v>
      </c>
      <c r="E2922">
        <f>IF('Support - Calculation Detail'!E2922="","",'Support - Calculation Detail'!E2922)</f>
        <v>0</v>
      </c>
      <c r="G2922">
        <f>IF('Support - Calculation Detail'!F2922="","",'Support - Calculation Detail'!F2922)</f>
        <v>2621054</v>
      </c>
      <c r="H2922">
        <f>IF('Support - Calculation Detail'!G2922="","",'Support - Calculation Detail'!G2922)</f>
        <v>1.04</v>
      </c>
      <c r="I2922">
        <f>IF('Support - Calculation Detail'!H2922="","",'Support - Calculation Detail'!H2922)</f>
        <v>2725896</v>
      </c>
      <c r="J2922">
        <f>IF('Support - Calculation Detail'!I2922="","",'Support - Calculation Detail'!I2922)</f>
        <v>0</v>
      </c>
      <c r="K2922">
        <f>IF('Support - Calculation Detail'!K2922="","",'Support - Calculation Detail'!K2922)</f>
        <v>2725896</v>
      </c>
      <c r="L2922">
        <f>IF('Support - Calculation Detail'!L2922="","",'Support - Calculation Detail'!L2922)</f>
        <v>0</v>
      </c>
      <c r="M2922">
        <f>IF('Support - Calculation Detail'!M2922="","",'Support - Calculation Detail'!M2922)</f>
        <v>0</v>
      </c>
      <c r="N2922">
        <f>IF('Support - Calculation Detail'!N2922="","",'Support - Calculation Detail'!N2922)</f>
        <v>0</v>
      </c>
      <c r="P2922">
        <f>IF('Support - Calculation Detail'!O2922="","",'Support - Calculation Detail'!O2922)</f>
        <v>2725896</v>
      </c>
      <c r="Q2922" t="b">
        <v>1</v>
      </c>
      <c r="R2922" t="str">
        <f t="shared" si="225"/>
        <v>8460958</v>
      </c>
      <c r="S2922" t="str">
        <f t="shared" si="226"/>
        <v>8460958-UT</v>
      </c>
      <c r="T2922" t="str">
        <f t="shared" si="227"/>
        <v>8460958-UT</v>
      </c>
      <c r="U2922" t="str">
        <f t="shared" si="228"/>
        <v>6</v>
      </c>
      <c r="V2922" t="str">
        <f t="shared" si="229"/>
        <v>UT</v>
      </c>
    </row>
    <row r="2923" spans="1:22" x14ac:dyDescent="0.35">
      <c r="A2923" t="str">
        <f>IF('Support - Calculation Detail'!A2923="","",LEFT('Support - Calculation Detail'!A2923,7)&amp;"-"&amp;RIGHT('Support - Calculation Detail'!A2923,2))</f>
        <v>8460970-UT</v>
      </c>
      <c r="B2923" t="str">
        <f>IF('Support - Calculation Detail'!C2923="","",'Support - Calculation Detail'!C2923)</f>
        <v>84</v>
      </c>
      <c r="C2923" t="str">
        <f>IF('Support - Calculation Detail'!B2923="","",'Support - Calculation Detail'!B2923)</f>
        <v>N</v>
      </c>
      <c r="D2923">
        <f>IF('Support - Calculation Detail'!D2923="","",'Support - Calculation Detail'!D2923)</f>
        <v>154094</v>
      </c>
      <c r="E2923">
        <f>IF('Support - Calculation Detail'!E2923="","",'Support - Calculation Detail'!E2923)</f>
        <v>0</v>
      </c>
      <c r="G2923">
        <f>IF('Support - Calculation Detail'!F2923="","",'Support - Calculation Detail'!F2923)</f>
        <v>154094</v>
      </c>
      <c r="H2923">
        <f>IF('Support - Calculation Detail'!G2923="","",'Support - Calculation Detail'!G2923)</f>
        <v>1.04</v>
      </c>
      <c r="I2923">
        <f>IF('Support - Calculation Detail'!H2923="","",'Support - Calculation Detail'!H2923)</f>
        <v>160258</v>
      </c>
      <c r="J2923">
        <f>IF('Support - Calculation Detail'!I2923="","",'Support - Calculation Detail'!I2923)</f>
        <v>0</v>
      </c>
      <c r="K2923">
        <f>IF('Support - Calculation Detail'!K2923="","",'Support - Calculation Detail'!K2923)</f>
        <v>160258</v>
      </c>
      <c r="L2923">
        <f>IF('Support - Calculation Detail'!L2923="","",'Support - Calculation Detail'!L2923)</f>
        <v>0</v>
      </c>
      <c r="M2923">
        <f>IF('Support - Calculation Detail'!M2923="","",'Support - Calculation Detail'!M2923)</f>
        <v>0</v>
      </c>
      <c r="N2923">
        <f>IF('Support - Calculation Detail'!N2923="","",'Support - Calculation Detail'!N2923)</f>
        <v>0</v>
      </c>
      <c r="P2923">
        <f>IF('Support - Calculation Detail'!O2923="","",'Support - Calculation Detail'!O2923)</f>
        <v>160258</v>
      </c>
      <c r="Q2923" t="b">
        <v>1</v>
      </c>
      <c r="R2923" t="str">
        <f t="shared" si="225"/>
        <v>8460970</v>
      </c>
      <c r="S2923" t="str">
        <f t="shared" si="226"/>
        <v>8460970-UT</v>
      </c>
      <c r="T2923" t="str">
        <f t="shared" si="227"/>
        <v>8460970-UT</v>
      </c>
      <c r="U2923" t="str">
        <f t="shared" si="228"/>
        <v>6</v>
      </c>
      <c r="V2923" t="str">
        <f t="shared" si="229"/>
        <v>UT</v>
      </c>
    </row>
    <row r="2924" spans="1:22" x14ac:dyDescent="0.35">
      <c r="A2924" t="str">
        <f>IF('Support - Calculation Detail'!A2924="","",LEFT('Support - Calculation Detail'!A2924,7)&amp;"-"&amp;RIGHT('Support - Calculation Detail'!A2924,2))</f>
        <v>8460981-UT</v>
      </c>
      <c r="B2924" t="str">
        <f>IF('Support - Calculation Detail'!C2924="","",'Support - Calculation Detail'!C2924)</f>
        <v>84</v>
      </c>
      <c r="C2924" t="str">
        <f>IF('Support - Calculation Detail'!B2924="","",'Support - Calculation Detail'!B2924)</f>
        <v>N</v>
      </c>
      <c r="D2924">
        <f>IF('Support - Calculation Detail'!D2924="","",'Support - Calculation Detail'!D2924)</f>
        <v>159121</v>
      </c>
      <c r="E2924">
        <f>IF('Support - Calculation Detail'!E2924="","",'Support - Calculation Detail'!E2924)</f>
        <v>12163</v>
      </c>
      <c r="G2924">
        <f>IF('Support - Calculation Detail'!F2924="","",'Support - Calculation Detail'!F2924)</f>
        <v>171284</v>
      </c>
      <c r="H2924">
        <f>IF('Support - Calculation Detail'!G2924="","",'Support - Calculation Detail'!G2924)</f>
        <v>1.04</v>
      </c>
      <c r="I2924">
        <f>IF('Support - Calculation Detail'!H2924="","",'Support - Calculation Detail'!H2924)</f>
        <v>178135</v>
      </c>
      <c r="J2924">
        <f>IF('Support - Calculation Detail'!I2924="","",'Support - Calculation Detail'!I2924)</f>
        <v>0</v>
      </c>
      <c r="K2924">
        <f>IF('Support - Calculation Detail'!K2924="","",'Support - Calculation Detail'!K2924)</f>
        <v>178135</v>
      </c>
      <c r="L2924">
        <f>IF('Support - Calculation Detail'!L2924="","",'Support - Calculation Detail'!L2924)</f>
        <v>0</v>
      </c>
      <c r="M2924">
        <f>IF('Support - Calculation Detail'!M2924="","",'Support - Calculation Detail'!M2924)</f>
        <v>0</v>
      </c>
      <c r="N2924">
        <f>IF('Support - Calculation Detail'!N2924="","",'Support - Calculation Detail'!N2924)</f>
        <v>0</v>
      </c>
      <c r="P2924">
        <f>IF('Support - Calculation Detail'!O2924="","",'Support - Calculation Detail'!O2924)</f>
        <v>178135</v>
      </c>
      <c r="Q2924" t="b">
        <v>1</v>
      </c>
      <c r="R2924" t="str">
        <f t="shared" si="225"/>
        <v>8460981</v>
      </c>
      <c r="S2924" t="str">
        <f t="shared" si="226"/>
        <v>8460981-UT</v>
      </c>
      <c r="T2924" t="str">
        <f t="shared" si="227"/>
        <v>8460981-UT</v>
      </c>
      <c r="U2924" t="str">
        <f t="shared" si="228"/>
        <v>6</v>
      </c>
      <c r="V2924" t="str">
        <f t="shared" si="229"/>
        <v>UT</v>
      </c>
    </row>
    <row r="2925" spans="1:22" x14ac:dyDescent="0.35">
      <c r="A2925" t="str">
        <f>IF('Support - Calculation Detail'!A2925="","",LEFT('Support - Calculation Detail'!A2925,7)&amp;"-"&amp;RIGHT('Support - Calculation Detail'!A2925,2))</f>
        <v>8461005-UT</v>
      </c>
      <c r="B2925" t="str">
        <f>IF('Support - Calculation Detail'!C2925="","",'Support - Calculation Detail'!C2925)</f>
        <v>84</v>
      </c>
      <c r="C2925" t="str">
        <f>IF('Support - Calculation Detail'!B2925="","",'Support - Calculation Detail'!B2925)</f>
        <v>N</v>
      </c>
      <c r="D2925">
        <f>IF('Support - Calculation Detail'!D2925="","",'Support - Calculation Detail'!D2925)</f>
        <v>326006</v>
      </c>
      <c r="E2925">
        <f>IF('Support - Calculation Detail'!E2925="","",'Support - Calculation Detail'!E2925)</f>
        <v>0</v>
      </c>
      <c r="G2925">
        <f>IF('Support - Calculation Detail'!F2925="","",'Support - Calculation Detail'!F2925)</f>
        <v>326006</v>
      </c>
      <c r="H2925">
        <f>IF('Support - Calculation Detail'!G2925="","",'Support - Calculation Detail'!G2925)</f>
        <v>1.04</v>
      </c>
      <c r="I2925">
        <f>IF('Support - Calculation Detail'!H2925="","",'Support - Calculation Detail'!H2925)</f>
        <v>339046</v>
      </c>
      <c r="J2925">
        <f>IF('Support - Calculation Detail'!I2925="","",'Support - Calculation Detail'!I2925)</f>
        <v>0</v>
      </c>
      <c r="K2925">
        <f>IF('Support - Calculation Detail'!K2925="","",'Support - Calculation Detail'!K2925)</f>
        <v>339046</v>
      </c>
      <c r="L2925">
        <f>IF('Support - Calculation Detail'!L2925="","",'Support - Calculation Detail'!L2925)</f>
        <v>0</v>
      </c>
      <c r="M2925">
        <f>IF('Support - Calculation Detail'!M2925="","",'Support - Calculation Detail'!M2925)</f>
        <v>0</v>
      </c>
      <c r="N2925">
        <f>IF('Support - Calculation Detail'!N2925="","",'Support - Calculation Detail'!N2925)</f>
        <v>0</v>
      </c>
      <c r="P2925">
        <f>IF('Support - Calculation Detail'!O2925="","",'Support - Calculation Detail'!O2925)</f>
        <v>339046</v>
      </c>
      <c r="Q2925" t="b">
        <v>1</v>
      </c>
      <c r="R2925" t="str">
        <f t="shared" si="225"/>
        <v>8461005</v>
      </c>
      <c r="S2925" t="str">
        <f t="shared" si="226"/>
        <v>8461005-UT</v>
      </c>
      <c r="T2925" t="str">
        <f t="shared" si="227"/>
        <v>8461005-UT</v>
      </c>
      <c r="U2925" t="str">
        <f t="shared" si="228"/>
        <v>6</v>
      </c>
      <c r="V2925" t="str">
        <f t="shared" si="229"/>
        <v>UT</v>
      </c>
    </row>
    <row r="2926" spans="1:22" x14ac:dyDescent="0.35">
      <c r="A2926" t="str">
        <f>IF('Support - Calculation Detail'!A2926="","",LEFT('Support - Calculation Detail'!A2926,7)&amp;"-"&amp;RIGHT('Support - Calculation Detail'!A2926,2))</f>
        <v>8461023-UT</v>
      </c>
      <c r="B2926" t="str">
        <f>IF('Support - Calculation Detail'!C2926="","",'Support - Calculation Detail'!C2926)</f>
        <v>84</v>
      </c>
      <c r="C2926" t="str">
        <f>IF('Support - Calculation Detail'!B2926="","",'Support - Calculation Detail'!B2926)</f>
        <v>N</v>
      </c>
      <c r="D2926">
        <f>IF('Support - Calculation Detail'!D2926="","",'Support - Calculation Detail'!D2926)</f>
        <v>511819</v>
      </c>
      <c r="E2926">
        <f>IF('Support - Calculation Detail'!E2926="","",'Support - Calculation Detail'!E2926)</f>
        <v>0</v>
      </c>
      <c r="G2926">
        <f>IF('Support - Calculation Detail'!F2926="","",'Support - Calculation Detail'!F2926)</f>
        <v>511819</v>
      </c>
      <c r="H2926">
        <f>IF('Support - Calculation Detail'!G2926="","",'Support - Calculation Detail'!G2926)</f>
        <v>1.04</v>
      </c>
      <c r="I2926">
        <f>IF('Support - Calculation Detail'!H2926="","",'Support - Calculation Detail'!H2926)</f>
        <v>532292</v>
      </c>
      <c r="J2926">
        <f>IF('Support - Calculation Detail'!I2926="","",'Support - Calculation Detail'!I2926)</f>
        <v>0</v>
      </c>
      <c r="K2926">
        <f>IF('Support - Calculation Detail'!K2926="","",'Support - Calculation Detail'!K2926)</f>
        <v>532292</v>
      </c>
      <c r="L2926">
        <f>IF('Support - Calculation Detail'!L2926="","",'Support - Calculation Detail'!L2926)</f>
        <v>0</v>
      </c>
      <c r="M2926">
        <f>IF('Support - Calculation Detail'!M2926="","",'Support - Calculation Detail'!M2926)</f>
        <v>0</v>
      </c>
      <c r="N2926">
        <f>IF('Support - Calculation Detail'!N2926="","",'Support - Calculation Detail'!N2926)</f>
        <v>0</v>
      </c>
      <c r="P2926">
        <f>IF('Support - Calculation Detail'!O2926="","",'Support - Calculation Detail'!O2926)</f>
        <v>532292</v>
      </c>
      <c r="Q2926" t="b">
        <v>1</v>
      </c>
      <c r="R2926" t="str">
        <f t="shared" si="225"/>
        <v>8461023</v>
      </c>
      <c r="S2926" t="str">
        <f t="shared" si="226"/>
        <v>8461023-UT</v>
      </c>
      <c r="T2926" t="str">
        <f t="shared" si="227"/>
        <v>8461023-UT</v>
      </c>
      <c r="U2926" t="str">
        <f t="shared" si="228"/>
        <v>6</v>
      </c>
      <c r="V2926" t="str">
        <f t="shared" si="229"/>
        <v>UT</v>
      </c>
    </row>
    <row r="2927" spans="1:22" x14ac:dyDescent="0.35">
      <c r="A2927" t="str">
        <f>IF('Support - Calculation Detail'!A2927="","",LEFT('Support - Calculation Detail'!A2927,7)&amp;"-"&amp;RIGHT('Support - Calculation Detail'!A2927,2))</f>
        <v>8461086-UT</v>
      </c>
      <c r="B2927" t="str">
        <f>IF('Support - Calculation Detail'!C2927="","",'Support - Calculation Detail'!C2927)</f>
        <v>84</v>
      </c>
      <c r="C2927" t="str">
        <f>IF('Support - Calculation Detail'!B2927="","",'Support - Calculation Detail'!B2927)</f>
        <v>N</v>
      </c>
      <c r="D2927">
        <f>IF('Support - Calculation Detail'!D2927="","",'Support - Calculation Detail'!D2927)</f>
        <v>695228</v>
      </c>
      <c r="E2927">
        <f>IF('Support - Calculation Detail'!E2927="","",'Support - Calculation Detail'!E2927)</f>
        <v>0</v>
      </c>
      <c r="G2927">
        <f>IF('Support - Calculation Detail'!F2927="","",'Support - Calculation Detail'!F2927)</f>
        <v>695228</v>
      </c>
      <c r="H2927">
        <f>IF('Support - Calculation Detail'!G2927="","",'Support - Calculation Detail'!G2927)</f>
        <v>1.04</v>
      </c>
      <c r="I2927">
        <f>IF('Support - Calculation Detail'!H2927="","",'Support - Calculation Detail'!H2927)</f>
        <v>723037</v>
      </c>
      <c r="J2927">
        <f>IF('Support - Calculation Detail'!I2927="","",'Support - Calculation Detail'!I2927)</f>
        <v>0</v>
      </c>
      <c r="K2927">
        <f>IF('Support - Calculation Detail'!K2927="","",'Support - Calculation Detail'!K2927)</f>
        <v>723037</v>
      </c>
      <c r="L2927">
        <f>IF('Support - Calculation Detail'!L2927="","",'Support - Calculation Detail'!L2927)</f>
        <v>0</v>
      </c>
      <c r="M2927">
        <f>IF('Support - Calculation Detail'!M2927="","",'Support - Calculation Detail'!M2927)</f>
        <v>0</v>
      </c>
      <c r="N2927">
        <f>IF('Support - Calculation Detail'!N2927="","",'Support - Calculation Detail'!N2927)</f>
        <v>0</v>
      </c>
      <c r="P2927">
        <f>IF('Support - Calculation Detail'!O2927="","",'Support - Calculation Detail'!O2927)</f>
        <v>723037</v>
      </c>
      <c r="Q2927" t="b">
        <v>1</v>
      </c>
      <c r="R2927" t="str">
        <f t="shared" si="225"/>
        <v>8461086</v>
      </c>
      <c r="S2927" t="str">
        <f t="shared" si="226"/>
        <v>8461086-UT</v>
      </c>
      <c r="T2927" t="str">
        <f t="shared" si="227"/>
        <v>8461086-UT</v>
      </c>
      <c r="U2927" t="str">
        <f t="shared" si="228"/>
        <v>6</v>
      </c>
      <c r="V2927" t="str">
        <f t="shared" si="229"/>
        <v>UT</v>
      </c>
    </row>
    <row r="2928" spans="1:22" x14ac:dyDescent="0.35">
      <c r="A2928" t="str">
        <f>IF('Support - Calculation Detail'!A2928="","",LEFT('Support - Calculation Detail'!A2928,7)&amp;"-"&amp;RIGHT('Support - Calculation Detail'!A2928,2))</f>
        <v>8448030-SO</v>
      </c>
      <c r="B2928" t="str">
        <f>IF('Support - Calculation Detail'!C2928="","",'Support - Calculation Detail'!C2928)</f>
        <v>84</v>
      </c>
      <c r="C2928" t="str">
        <f>IF('Support - Calculation Detail'!B2928="","",'Support - Calculation Detail'!B2928)</f>
        <v>N</v>
      </c>
      <c r="D2928">
        <f>IF('Support - Calculation Detail'!D2928="","",'Support - Calculation Detail'!D2928)</f>
        <v>27947981</v>
      </c>
      <c r="E2928">
        <f>IF('Support - Calculation Detail'!E2928="","",'Support - Calculation Detail'!E2928)</f>
        <v>0</v>
      </c>
      <c r="G2928">
        <f>IF('Support - Calculation Detail'!F2928="","",'Support - Calculation Detail'!F2928)</f>
        <v>27947981</v>
      </c>
      <c r="H2928">
        <f>IF('Support - Calculation Detail'!G2928="","",'Support - Calculation Detail'!G2928)</f>
        <v>1.04</v>
      </c>
      <c r="I2928">
        <f>IF('Support - Calculation Detail'!H2928="","",'Support - Calculation Detail'!H2928)</f>
        <v>29065900</v>
      </c>
      <c r="J2928">
        <f>IF('Support - Calculation Detail'!I2928="","",'Support - Calculation Detail'!I2928)</f>
        <v>0</v>
      </c>
      <c r="K2928">
        <f>IF('Support - Calculation Detail'!K2928="","",'Support - Calculation Detail'!K2928)</f>
        <v>29065900</v>
      </c>
      <c r="L2928">
        <f>IF('Support - Calculation Detail'!L2928="","",'Support - Calculation Detail'!L2928)</f>
        <v>0</v>
      </c>
      <c r="M2928">
        <f>IF('Support - Calculation Detail'!M2928="","",'Support - Calculation Detail'!M2928)</f>
        <v>0</v>
      </c>
      <c r="N2928">
        <f>IF('Support - Calculation Detail'!N2928="","",'Support - Calculation Detail'!N2928)</f>
        <v>0</v>
      </c>
      <c r="P2928">
        <f>IF('Support - Calculation Detail'!O2928="","",'Support - Calculation Detail'!O2928)</f>
        <v>29065900</v>
      </c>
      <c r="Q2928" t="b">
        <v>1</v>
      </c>
      <c r="R2928" t="str">
        <f t="shared" si="225"/>
        <v>8448030</v>
      </c>
      <c r="S2928" t="str">
        <f t="shared" si="226"/>
        <v>8448030-SO</v>
      </c>
      <c r="T2928" t="str">
        <f t="shared" si="227"/>
        <v>8448030-SO</v>
      </c>
      <c r="U2928" t="str">
        <f t="shared" si="228"/>
        <v>4</v>
      </c>
      <c r="V2928" t="str">
        <f t="shared" si="229"/>
        <v>SO</v>
      </c>
    </row>
    <row r="2929" spans="1:22" x14ac:dyDescent="0.35">
      <c r="A2929" t="str">
        <f>IF('Support - Calculation Detail'!A2929="","",LEFT('Support - Calculation Detail'!A2929,7)&amp;"-"&amp;RIGHT('Support - Calculation Detail'!A2929,2))</f>
        <v>8510000-UT</v>
      </c>
      <c r="B2929" t="str">
        <f>IF('Support - Calculation Detail'!C2929="","",'Support - Calculation Detail'!C2929)</f>
        <v>85</v>
      </c>
      <c r="C2929" t="str">
        <f>IF('Support - Calculation Detail'!B2929="","",'Support - Calculation Detail'!B2929)</f>
        <v>N</v>
      </c>
      <c r="D2929">
        <f>IF('Support - Calculation Detail'!D2929="","",'Support - Calculation Detail'!D2929)</f>
        <v>5671966</v>
      </c>
      <c r="E2929">
        <f>IF('Support - Calculation Detail'!E2929="","",'Support - Calculation Detail'!E2929)</f>
        <v>0</v>
      </c>
      <c r="G2929">
        <f>IF('Support - Calculation Detail'!F2929="","",'Support - Calculation Detail'!F2929)</f>
        <v>5671966</v>
      </c>
      <c r="H2929">
        <f>IF('Support - Calculation Detail'!G2929="","",'Support - Calculation Detail'!G2929)</f>
        <v>1.04</v>
      </c>
      <c r="I2929">
        <f>IF('Support - Calculation Detail'!H2929="","",'Support - Calculation Detail'!H2929)</f>
        <v>5898845</v>
      </c>
      <c r="J2929">
        <f>IF('Support - Calculation Detail'!I2929="","",'Support - Calculation Detail'!I2929)</f>
        <v>0</v>
      </c>
      <c r="K2929">
        <f>IF('Support - Calculation Detail'!K2929="","",'Support - Calculation Detail'!K2929)</f>
        <v>5898845</v>
      </c>
      <c r="L2929">
        <f>IF('Support - Calculation Detail'!L2929="","",'Support - Calculation Detail'!L2929)</f>
        <v>589777</v>
      </c>
      <c r="M2929">
        <f>IF('Support - Calculation Detail'!M2929="","",'Support - Calculation Detail'!M2929)</f>
        <v>291503</v>
      </c>
      <c r="N2929">
        <f>IF('Support - Calculation Detail'!N2929="","",'Support - Calculation Detail'!N2929)</f>
        <v>648031.37014345056</v>
      </c>
      <c r="P2929">
        <f>IF('Support - Calculation Detail'!O2929="","",'Support - Calculation Detail'!O2929)</f>
        <v>7428156.3701434508</v>
      </c>
      <c r="Q2929" t="b">
        <v>1</v>
      </c>
      <c r="R2929" t="str">
        <f t="shared" si="225"/>
        <v>8510000</v>
      </c>
      <c r="S2929" t="str">
        <f t="shared" si="226"/>
        <v>8510000-UT</v>
      </c>
      <c r="T2929" t="str">
        <f t="shared" si="227"/>
        <v>8510000-UT</v>
      </c>
      <c r="U2929" t="str">
        <f t="shared" si="228"/>
        <v>1</v>
      </c>
      <c r="V2929" t="str">
        <f t="shared" si="229"/>
        <v>UT</v>
      </c>
    </row>
    <row r="2930" spans="1:22" x14ac:dyDescent="0.35">
      <c r="A2930" t="str">
        <f>IF('Support - Calculation Detail'!A2930="","",LEFT('Support - Calculation Detail'!A2930,7)&amp;"-"&amp;RIGHT('Support - Calculation Detail'!A2930,2))</f>
        <v>8520001-UT</v>
      </c>
      <c r="B2930" t="str">
        <f>IF('Support - Calculation Detail'!C2930="","",'Support - Calculation Detail'!C2930)</f>
        <v>85</v>
      </c>
      <c r="C2930" t="str">
        <f>IF('Support - Calculation Detail'!B2930="","",'Support - Calculation Detail'!B2930)</f>
        <v>N</v>
      </c>
      <c r="D2930">
        <f>IF('Support - Calculation Detail'!D2930="","",'Support - Calculation Detail'!D2930)</f>
        <v>123016</v>
      </c>
      <c r="E2930">
        <f>IF('Support - Calculation Detail'!E2930="","",'Support - Calculation Detail'!E2930)</f>
        <v>0</v>
      </c>
      <c r="G2930">
        <f>IF('Support - Calculation Detail'!F2930="","",'Support - Calculation Detail'!F2930)</f>
        <v>123016</v>
      </c>
      <c r="H2930">
        <f>IF('Support - Calculation Detail'!G2930="","",'Support - Calculation Detail'!G2930)</f>
        <v>1.04</v>
      </c>
      <c r="I2930">
        <f>IF('Support - Calculation Detail'!H2930="","",'Support - Calculation Detail'!H2930)</f>
        <v>127937</v>
      </c>
      <c r="J2930">
        <f>IF('Support - Calculation Detail'!I2930="","",'Support - Calculation Detail'!I2930)</f>
        <v>0</v>
      </c>
      <c r="K2930">
        <f>IF('Support - Calculation Detail'!K2930="","",'Support - Calculation Detail'!K2930)</f>
        <v>127937</v>
      </c>
      <c r="L2930">
        <f>IF('Support - Calculation Detail'!L2930="","",'Support - Calculation Detail'!L2930)</f>
        <v>0</v>
      </c>
      <c r="M2930">
        <f>IF('Support - Calculation Detail'!M2930="","",'Support - Calculation Detail'!M2930)</f>
        <v>0</v>
      </c>
      <c r="N2930">
        <f>IF('Support - Calculation Detail'!N2930="","",'Support - Calculation Detail'!N2930)</f>
        <v>0</v>
      </c>
      <c r="P2930">
        <f>IF('Support - Calculation Detail'!O2930="","",'Support - Calculation Detail'!O2930)</f>
        <v>127937</v>
      </c>
      <c r="Q2930" t="b">
        <v>1</v>
      </c>
      <c r="R2930" t="str">
        <f t="shared" si="225"/>
        <v>8520001</v>
      </c>
      <c r="S2930" t="str">
        <f t="shared" si="226"/>
        <v>8520001-UT</v>
      </c>
      <c r="T2930" t="str">
        <f t="shared" si="227"/>
        <v>8520001-UT</v>
      </c>
      <c r="U2930" t="str">
        <f t="shared" si="228"/>
        <v>2</v>
      </c>
      <c r="V2930" t="str">
        <f t="shared" si="229"/>
        <v>UT</v>
      </c>
    </row>
    <row r="2931" spans="1:22" x14ac:dyDescent="0.35">
      <c r="A2931" t="str">
        <f>IF('Support - Calculation Detail'!A2931="","",LEFT('Support - Calculation Detail'!A2931,7)&amp;"-"&amp;RIGHT('Support - Calculation Detail'!A2931,2))</f>
        <v>8520001-TF</v>
      </c>
      <c r="B2931" t="str">
        <f>IF('Support - Calculation Detail'!C2931="","",'Support - Calculation Detail'!C2931)</f>
        <v>85</v>
      </c>
      <c r="C2931" t="str">
        <f>IF('Support - Calculation Detail'!B2931="","",'Support - Calculation Detail'!B2931)</f>
        <v>N</v>
      </c>
      <c r="D2931">
        <f>IF('Support - Calculation Detail'!D2931="","",'Support - Calculation Detail'!D2931)</f>
        <v>202473</v>
      </c>
      <c r="E2931">
        <f>IF('Support - Calculation Detail'!E2931="","",'Support - Calculation Detail'!E2931)</f>
        <v>0</v>
      </c>
      <c r="G2931">
        <f>IF('Support - Calculation Detail'!F2931="","",'Support - Calculation Detail'!F2931)</f>
        <v>202473</v>
      </c>
      <c r="H2931">
        <f>IF('Support - Calculation Detail'!G2931="","",'Support - Calculation Detail'!G2931)</f>
        <v>1.04</v>
      </c>
      <c r="I2931">
        <f>IF('Support - Calculation Detail'!H2931="","",'Support - Calculation Detail'!H2931)</f>
        <v>210572</v>
      </c>
      <c r="J2931">
        <f>IF('Support - Calculation Detail'!I2931="","",'Support - Calculation Detail'!I2931)</f>
        <v>0</v>
      </c>
      <c r="K2931">
        <f>IF('Support - Calculation Detail'!K2931="","",'Support - Calculation Detail'!K2931)</f>
        <v>210572</v>
      </c>
      <c r="L2931">
        <f>IF('Support - Calculation Detail'!L2931="","",'Support - Calculation Detail'!L2931)</f>
        <v>0</v>
      </c>
      <c r="M2931">
        <f>IF('Support - Calculation Detail'!M2931="","",'Support - Calculation Detail'!M2931)</f>
        <v>0</v>
      </c>
      <c r="N2931">
        <f>IF('Support - Calculation Detail'!N2931="","",'Support - Calculation Detail'!N2931)</f>
        <v>0</v>
      </c>
      <c r="P2931">
        <f>IF('Support - Calculation Detail'!O2931="","",'Support - Calculation Detail'!O2931)</f>
        <v>210572</v>
      </c>
      <c r="Q2931" t="b">
        <v>1</v>
      </c>
      <c r="R2931" t="str">
        <f t="shared" si="225"/>
        <v>8520001</v>
      </c>
      <c r="S2931" t="str">
        <f t="shared" si="226"/>
        <v>8520001-TF</v>
      </c>
      <c r="T2931" t="str">
        <f t="shared" si="227"/>
        <v>8520001-TF</v>
      </c>
      <c r="U2931" t="str">
        <f t="shared" si="228"/>
        <v>2</v>
      </c>
      <c r="V2931" t="str">
        <f t="shared" si="229"/>
        <v>TF</v>
      </c>
    </row>
    <row r="2932" spans="1:22" x14ac:dyDescent="0.35">
      <c r="A2932" t="str">
        <f>IF('Support - Calculation Detail'!A2932="","",LEFT('Support - Calculation Detail'!A2932,7)&amp;"-"&amp;RIGHT('Support - Calculation Detail'!A2932,2))</f>
        <v>8520002-TF</v>
      </c>
      <c r="B2932" t="str">
        <f>IF('Support - Calculation Detail'!C2932="","",'Support - Calculation Detail'!C2932)</f>
        <v>85</v>
      </c>
      <c r="C2932" t="str">
        <f>IF('Support - Calculation Detail'!B2932="","",'Support - Calculation Detail'!B2932)</f>
        <v>N</v>
      </c>
      <c r="D2932">
        <f>IF('Support - Calculation Detail'!D2932="","",'Support - Calculation Detail'!D2932)</f>
        <v>294123</v>
      </c>
      <c r="E2932">
        <f>IF('Support - Calculation Detail'!E2932="","",'Support - Calculation Detail'!E2932)</f>
        <v>0</v>
      </c>
      <c r="G2932">
        <f>IF('Support - Calculation Detail'!F2932="","",'Support - Calculation Detail'!F2932)</f>
        <v>294123</v>
      </c>
      <c r="H2932">
        <f>IF('Support - Calculation Detail'!G2932="","",'Support - Calculation Detail'!G2932)</f>
        <v>1.04</v>
      </c>
      <c r="I2932">
        <f>IF('Support - Calculation Detail'!H2932="","",'Support - Calculation Detail'!H2932)</f>
        <v>305888</v>
      </c>
      <c r="J2932">
        <f>IF('Support - Calculation Detail'!I2932="","",'Support - Calculation Detail'!I2932)</f>
        <v>0</v>
      </c>
      <c r="K2932">
        <f>IF('Support - Calculation Detail'!K2932="","",'Support - Calculation Detail'!K2932)</f>
        <v>305888</v>
      </c>
      <c r="L2932">
        <f>IF('Support - Calculation Detail'!L2932="","",'Support - Calculation Detail'!L2932)</f>
        <v>0</v>
      </c>
      <c r="M2932">
        <f>IF('Support - Calculation Detail'!M2932="","",'Support - Calculation Detail'!M2932)</f>
        <v>0</v>
      </c>
      <c r="N2932">
        <f>IF('Support - Calculation Detail'!N2932="","",'Support - Calculation Detail'!N2932)</f>
        <v>0</v>
      </c>
      <c r="P2932">
        <f>IF('Support - Calculation Detail'!O2932="","",'Support - Calculation Detail'!O2932)</f>
        <v>305888</v>
      </c>
      <c r="Q2932" t="b">
        <v>1</v>
      </c>
      <c r="R2932" t="str">
        <f t="shared" si="225"/>
        <v>8520002</v>
      </c>
      <c r="S2932" t="str">
        <f t="shared" si="226"/>
        <v>8520002-TF</v>
      </c>
      <c r="T2932" t="str">
        <f t="shared" si="227"/>
        <v>8520002-TF</v>
      </c>
      <c r="U2932" t="str">
        <f t="shared" si="228"/>
        <v>2</v>
      </c>
      <c r="V2932" t="str">
        <f t="shared" si="229"/>
        <v>TF</v>
      </c>
    </row>
    <row r="2933" spans="1:22" x14ac:dyDescent="0.35">
      <c r="A2933" t="str">
        <f>IF('Support - Calculation Detail'!A2933="","",LEFT('Support - Calculation Detail'!A2933,7)&amp;"-"&amp;RIGHT('Support - Calculation Detail'!A2933,2))</f>
        <v>8520002-UT</v>
      </c>
      <c r="B2933" t="str">
        <f>IF('Support - Calculation Detail'!C2933="","",'Support - Calculation Detail'!C2933)</f>
        <v>85</v>
      </c>
      <c r="C2933" t="str">
        <f>IF('Support - Calculation Detail'!B2933="","",'Support - Calculation Detail'!B2933)</f>
        <v>N</v>
      </c>
      <c r="D2933">
        <f>IF('Support - Calculation Detail'!D2933="","",'Support - Calculation Detail'!D2933)</f>
        <v>53714</v>
      </c>
      <c r="E2933">
        <f>IF('Support - Calculation Detail'!E2933="","",'Support - Calculation Detail'!E2933)</f>
        <v>0</v>
      </c>
      <c r="G2933">
        <f>IF('Support - Calculation Detail'!F2933="","",'Support - Calculation Detail'!F2933)</f>
        <v>53714</v>
      </c>
      <c r="H2933">
        <f>IF('Support - Calculation Detail'!G2933="","",'Support - Calculation Detail'!G2933)</f>
        <v>1.04</v>
      </c>
      <c r="I2933">
        <f>IF('Support - Calculation Detail'!H2933="","",'Support - Calculation Detail'!H2933)</f>
        <v>55863</v>
      </c>
      <c r="J2933">
        <f>IF('Support - Calculation Detail'!I2933="","",'Support - Calculation Detail'!I2933)</f>
        <v>0</v>
      </c>
      <c r="K2933">
        <f>IF('Support - Calculation Detail'!K2933="","",'Support - Calculation Detail'!K2933)</f>
        <v>55863</v>
      </c>
      <c r="L2933">
        <f>IF('Support - Calculation Detail'!L2933="","",'Support - Calculation Detail'!L2933)</f>
        <v>0</v>
      </c>
      <c r="M2933">
        <f>IF('Support - Calculation Detail'!M2933="","",'Support - Calculation Detail'!M2933)</f>
        <v>0</v>
      </c>
      <c r="N2933">
        <f>IF('Support - Calculation Detail'!N2933="","",'Support - Calculation Detail'!N2933)</f>
        <v>0</v>
      </c>
      <c r="P2933">
        <f>IF('Support - Calculation Detail'!O2933="","",'Support - Calculation Detail'!O2933)</f>
        <v>55863</v>
      </c>
      <c r="Q2933" t="b">
        <v>1</v>
      </c>
      <c r="R2933" t="str">
        <f t="shared" si="225"/>
        <v>8520002</v>
      </c>
      <c r="S2933" t="str">
        <f t="shared" si="226"/>
        <v>8520002-UT</v>
      </c>
      <c r="T2933" t="str">
        <f t="shared" si="227"/>
        <v>8520002-UT</v>
      </c>
      <c r="U2933" t="str">
        <f t="shared" si="228"/>
        <v>2</v>
      </c>
      <c r="V2933" t="str">
        <f t="shared" si="229"/>
        <v>UT</v>
      </c>
    </row>
    <row r="2934" spans="1:22" x14ac:dyDescent="0.35">
      <c r="A2934" t="str">
        <f>IF('Support - Calculation Detail'!A2934="","",LEFT('Support - Calculation Detail'!A2934,7)&amp;"-"&amp;RIGHT('Support - Calculation Detail'!A2934,2))</f>
        <v>8520003-UT</v>
      </c>
      <c r="B2934" t="str">
        <f>IF('Support - Calculation Detail'!C2934="","",'Support - Calculation Detail'!C2934)</f>
        <v>85</v>
      </c>
      <c r="C2934" t="str">
        <f>IF('Support - Calculation Detail'!B2934="","",'Support - Calculation Detail'!B2934)</f>
        <v>N</v>
      </c>
      <c r="D2934">
        <f>IF('Support - Calculation Detail'!D2934="","",'Support - Calculation Detail'!D2934)</f>
        <v>30350</v>
      </c>
      <c r="E2934">
        <f>IF('Support - Calculation Detail'!E2934="","",'Support - Calculation Detail'!E2934)</f>
        <v>0</v>
      </c>
      <c r="G2934">
        <f>IF('Support - Calculation Detail'!F2934="","",'Support - Calculation Detail'!F2934)</f>
        <v>30350</v>
      </c>
      <c r="H2934">
        <f>IF('Support - Calculation Detail'!G2934="","",'Support - Calculation Detail'!G2934)</f>
        <v>1.04</v>
      </c>
      <c r="I2934">
        <f>IF('Support - Calculation Detail'!H2934="","",'Support - Calculation Detail'!H2934)</f>
        <v>31564</v>
      </c>
      <c r="J2934">
        <f>IF('Support - Calculation Detail'!I2934="","",'Support - Calculation Detail'!I2934)</f>
        <v>0</v>
      </c>
      <c r="K2934">
        <f>IF('Support - Calculation Detail'!K2934="","",'Support - Calculation Detail'!K2934)</f>
        <v>31564</v>
      </c>
      <c r="L2934">
        <f>IF('Support - Calculation Detail'!L2934="","",'Support - Calculation Detail'!L2934)</f>
        <v>0</v>
      </c>
      <c r="M2934">
        <f>IF('Support - Calculation Detail'!M2934="","",'Support - Calculation Detail'!M2934)</f>
        <v>0</v>
      </c>
      <c r="N2934">
        <f>IF('Support - Calculation Detail'!N2934="","",'Support - Calculation Detail'!N2934)</f>
        <v>0</v>
      </c>
      <c r="P2934">
        <f>IF('Support - Calculation Detail'!O2934="","",'Support - Calculation Detail'!O2934)</f>
        <v>31564</v>
      </c>
      <c r="Q2934" t="b">
        <v>1</v>
      </c>
      <c r="R2934" t="str">
        <f t="shared" si="225"/>
        <v>8520003</v>
      </c>
      <c r="S2934" t="str">
        <f t="shared" si="226"/>
        <v>8520003-UT</v>
      </c>
      <c r="T2934" t="str">
        <f t="shared" si="227"/>
        <v>8520003-UT</v>
      </c>
      <c r="U2934" t="str">
        <f t="shared" si="228"/>
        <v>2</v>
      </c>
      <c r="V2934" t="str">
        <f t="shared" si="229"/>
        <v>UT</v>
      </c>
    </row>
    <row r="2935" spans="1:22" x14ac:dyDescent="0.35">
      <c r="A2935" t="str">
        <f>IF('Support - Calculation Detail'!A2935="","",LEFT('Support - Calculation Detail'!A2935,7)&amp;"-"&amp;RIGHT('Support - Calculation Detail'!A2935,2))</f>
        <v>8520003-TF</v>
      </c>
      <c r="B2935" t="str">
        <f>IF('Support - Calculation Detail'!C2935="","",'Support - Calculation Detail'!C2935)</f>
        <v>85</v>
      </c>
      <c r="C2935" t="str">
        <f>IF('Support - Calculation Detail'!B2935="","",'Support - Calculation Detail'!B2935)</f>
        <v>N</v>
      </c>
      <c r="D2935">
        <f>IF('Support - Calculation Detail'!D2935="","",'Support - Calculation Detail'!D2935)</f>
        <v>40106</v>
      </c>
      <c r="E2935">
        <f>IF('Support - Calculation Detail'!E2935="","",'Support - Calculation Detail'!E2935)</f>
        <v>0</v>
      </c>
      <c r="G2935">
        <f>IF('Support - Calculation Detail'!F2935="","",'Support - Calculation Detail'!F2935)</f>
        <v>40106</v>
      </c>
      <c r="H2935">
        <f>IF('Support - Calculation Detail'!G2935="","",'Support - Calculation Detail'!G2935)</f>
        <v>1.04</v>
      </c>
      <c r="I2935">
        <f>IF('Support - Calculation Detail'!H2935="","",'Support - Calculation Detail'!H2935)</f>
        <v>41710</v>
      </c>
      <c r="J2935">
        <f>IF('Support - Calculation Detail'!I2935="","",'Support - Calculation Detail'!I2935)</f>
        <v>0</v>
      </c>
      <c r="K2935">
        <f>IF('Support - Calculation Detail'!K2935="","",'Support - Calculation Detail'!K2935)</f>
        <v>41710</v>
      </c>
      <c r="L2935">
        <f>IF('Support - Calculation Detail'!L2935="","",'Support - Calculation Detail'!L2935)</f>
        <v>0</v>
      </c>
      <c r="M2935">
        <f>IF('Support - Calculation Detail'!M2935="","",'Support - Calculation Detail'!M2935)</f>
        <v>0</v>
      </c>
      <c r="N2935">
        <f>IF('Support - Calculation Detail'!N2935="","",'Support - Calculation Detail'!N2935)</f>
        <v>0</v>
      </c>
      <c r="P2935">
        <f>IF('Support - Calculation Detail'!O2935="","",'Support - Calculation Detail'!O2935)</f>
        <v>41710</v>
      </c>
      <c r="Q2935" t="b">
        <v>1</v>
      </c>
      <c r="R2935" t="str">
        <f t="shared" si="225"/>
        <v>8520003</v>
      </c>
      <c r="S2935" t="str">
        <f t="shared" si="226"/>
        <v>8520003-TF</v>
      </c>
      <c r="T2935" t="str">
        <f t="shared" si="227"/>
        <v>8520003-TF</v>
      </c>
      <c r="U2935" t="str">
        <f t="shared" si="228"/>
        <v>2</v>
      </c>
      <c r="V2935" t="str">
        <f t="shared" si="229"/>
        <v>TF</v>
      </c>
    </row>
    <row r="2936" spans="1:22" x14ac:dyDescent="0.35">
      <c r="A2936" t="str">
        <f>IF('Support - Calculation Detail'!A2936="","",LEFT('Support - Calculation Detail'!A2936,7)&amp;"-"&amp;RIGHT('Support - Calculation Detail'!A2936,2))</f>
        <v>8520004-TF</v>
      </c>
      <c r="B2936" t="str">
        <f>IF('Support - Calculation Detail'!C2936="","",'Support - Calculation Detail'!C2936)</f>
        <v>85</v>
      </c>
      <c r="C2936" t="str">
        <f>IF('Support - Calculation Detail'!B2936="","",'Support - Calculation Detail'!B2936)</f>
        <v>N</v>
      </c>
      <c r="D2936">
        <f>IF('Support - Calculation Detail'!D2936="","",'Support - Calculation Detail'!D2936)</f>
        <v>135916</v>
      </c>
      <c r="E2936">
        <f>IF('Support - Calculation Detail'!E2936="","",'Support - Calculation Detail'!E2936)</f>
        <v>0</v>
      </c>
      <c r="G2936">
        <f>IF('Support - Calculation Detail'!F2936="","",'Support - Calculation Detail'!F2936)</f>
        <v>135916</v>
      </c>
      <c r="H2936">
        <f>IF('Support - Calculation Detail'!G2936="","",'Support - Calculation Detail'!G2936)</f>
        <v>1.04</v>
      </c>
      <c r="I2936">
        <f>IF('Support - Calculation Detail'!H2936="","",'Support - Calculation Detail'!H2936)</f>
        <v>141353</v>
      </c>
      <c r="J2936">
        <f>IF('Support - Calculation Detail'!I2936="","",'Support - Calculation Detail'!I2936)</f>
        <v>0</v>
      </c>
      <c r="K2936">
        <f>IF('Support - Calculation Detail'!K2936="","",'Support - Calculation Detail'!K2936)</f>
        <v>141353</v>
      </c>
      <c r="L2936">
        <f>IF('Support - Calculation Detail'!L2936="","",'Support - Calculation Detail'!L2936)</f>
        <v>0</v>
      </c>
      <c r="M2936">
        <f>IF('Support - Calculation Detail'!M2936="","",'Support - Calculation Detail'!M2936)</f>
        <v>0</v>
      </c>
      <c r="N2936">
        <f>IF('Support - Calculation Detail'!N2936="","",'Support - Calculation Detail'!N2936)</f>
        <v>0</v>
      </c>
      <c r="P2936">
        <f>IF('Support - Calculation Detail'!O2936="","",'Support - Calculation Detail'!O2936)</f>
        <v>141353</v>
      </c>
      <c r="Q2936" t="b">
        <v>1</v>
      </c>
      <c r="R2936" t="str">
        <f t="shared" si="225"/>
        <v>8520004</v>
      </c>
      <c r="S2936" t="str">
        <f t="shared" si="226"/>
        <v>8520004-TF</v>
      </c>
      <c r="T2936" t="str">
        <f t="shared" si="227"/>
        <v>8520004-TF</v>
      </c>
      <c r="U2936" t="str">
        <f t="shared" si="228"/>
        <v>2</v>
      </c>
      <c r="V2936" t="str">
        <f t="shared" si="229"/>
        <v>TF</v>
      </c>
    </row>
    <row r="2937" spans="1:22" x14ac:dyDescent="0.35">
      <c r="A2937" t="str">
        <f>IF('Support - Calculation Detail'!A2937="","",LEFT('Support - Calculation Detail'!A2937,7)&amp;"-"&amp;RIGHT('Support - Calculation Detail'!A2937,2))</f>
        <v>8520004-UT</v>
      </c>
      <c r="B2937" t="str">
        <f>IF('Support - Calculation Detail'!C2937="","",'Support - Calculation Detail'!C2937)</f>
        <v>85</v>
      </c>
      <c r="C2937" t="str">
        <f>IF('Support - Calculation Detail'!B2937="","",'Support - Calculation Detail'!B2937)</f>
        <v>N</v>
      </c>
      <c r="D2937">
        <f>IF('Support - Calculation Detail'!D2937="","",'Support - Calculation Detail'!D2937)</f>
        <v>147055</v>
      </c>
      <c r="E2937">
        <f>IF('Support - Calculation Detail'!E2937="","",'Support - Calculation Detail'!E2937)</f>
        <v>0</v>
      </c>
      <c r="G2937">
        <f>IF('Support - Calculation Detail'!F2937="","",'Support - Calculation Detail'!F2937)</f>
        <v>147055</v>
      </c>
      <c r="H2937">
        <f>IF('Support - Calculation Detail'!G2937="","",'Support - Calculation Detail'!G2937)</f>
        <v>1.04</v>
      </c>
      <c r="I2937">
        <f>IF('Support - Calculation Detail'!H2937="","",'Support - Calculation Detail'!H2937)</f>
        <v>152937</v>
      </c>
      <c r="J2937">
        <f>IF('Support - Calculation Detail'!I2937="","",'Support - Calculation Detail'!I2937)</f>
        <v>0</v>
      </c>
      <c r="K2937">
        <f>IF('Support - Calculation Detail'!K2937="","",'Support - Calculation Detail'!K2937)</f>
        <v>152937</v>
      </c>
      <c r="L2937">
        <f>IF('Support - Calculation Detail'!L2937="","",'Support - Calculation Detail'!L2937)</f>
        <v>0</v>
      </c>
      <c r="M2937">
        <f>IF('Support - Calculation Detail'!M2937="","",'Support - Calculation Detail'!M2937)</f>
        <v>0</v>
      </c>
      <c r="N2937">
        <f>IF('Support - Calculation Detail'!N2937="","",'Support - Calculation Detail'!N2937)</f>
        <v>0</v>
      </c>
      <c r="P2937">
        <f>IF('Support - Calculation Detail'!O2937="","",'Support - Calculation Detail'!O2937)</f>
        <v>152937</v>
      </c>
      <c r="Q2937" t="b">
        <v>1</v>
      </c>
      <c r="R2937" t="str">
        <f t="shared" si="225"/>
        <v>8520004</v>
      </c>
      <c r="S2937" t="str">
        <f t="shared" si="226"/>
        <v>8520004-UT</v>
      </c>
      <c r="T2937" t="str">
        <f t="shared" si="227"/>
        <v>8520004-UT</v>
      </c>
      <c r="U2937" t="str">
        <f t="shared" si="228"/>
        <v>2</v>
      </c>
      <c r="V2937" t="str">
        <f t="shared" si="229"/>
        <v>UT</v>
      </c>
    </row>
    <row r="2938" spans="1:22" x14ac:dyDescent="0.35">
      <c r="A2938" t="str">
        <f>IF('Support - Calculation Detail'!A2938="","",LEFT('Support - Calculation Detail'!A2938,7)&amp;"-"&amp;RIGHT('Support - Calculation Detail'!A2938,2))</f>
        <v>8520005-UT</v>
      </c>
      <c r="B2938" t="str">
        <f>IF('Support - Calculation Detail'!C2938="","",'Support - Calculation Detail'!C2938)</f>
        <v>85</v>
      </c>
      <c r="C2938" t="str">
        <f>IF('Support - Calculation Detail'!B2938="","",'Support - Calculation Detail'!B2938)</f>
        <v>N</v>
      </c>
      <c r="D2938">
        <f>IF('Support - Calculation Detail'!D2938="","",'Support - Calculation Detail'!D2938)</f>
        <v>44516</v>
      </c>
      <c r="E2938">
        <f>IF('Support - Calculation Detail'!E2938="","",'Support - Calculation Detail'!E2938)</f>
        <v>0</v>
      </c>
      <c r="G2938">
        <f>IF('Support - Calculation Detail'!F2938="","",'Support - Calculation Detail'!F2938)</f>
        <v>44516</v>
      </c>
      <c r="H2938">
        <f>IF('Support - Calculation Detail'!G2938="","",'Support - Calculation Detail'!G2938)</f>
        <v>1.04</v>
      </c>
      <c r="I2938">
        <f>IF('Support - Calculation Detail'!H2938="","",'Support - Calculation Detail'!H2938)</f>
        <v>46297</v>
      </c>
      <c r="J2938">
        <f>IF('Support - Calculation Detail'!I2938="","",'Support - Calculation Detail'!I2938)</f>
        <v>0</v>
      </c>
      <c r="K2938">
        <f>IF('Support - Calculation Detail'!K2938="","",'Support - Calculation Detail'!K2938)</f>
        <v>46297</v>
      </c>
      <c r="L2938">
        <f>IF('Support - Calculation Detail'!L2938="","",'Support - Calculation Detail'!L2938)</f>
        <v>0</v>
      </c>
      <c r="M2938">
        <f>IF('Support - Calculation Detail'!M2938="","",'Support - Calculation Detail'!M2938)</f>
        <v>0</v>
      </c>
      <c r="N2938">
        <f>IF('Support - Calculation Detail'!N2938="","",'Support - Calculation Detail'!N2938)</f>
        <v>0</v>
      </c>
      <c r="P2938">
        <f>IF('Support - Calculation Detail'!O2938="","",'Support - Calculation Detail'!O2938)</f>
        <v>46297</v>
      </c>
      <c r="Q2938" t="b">
        <v>1</v>
      </c>
      <c r="R2938" t="str">
        <f t="shared" si="225"/>
        <v>8520005</v>
      </c>
      <c r="S2938" t="str">
        <f t="shared" si="226"/>
        <v>8520005-UT</v>
      </c>
      <c r="T2938" t="str">
        <f t="shared" si="227"/>
        <v>8520005-UT</v>
      </c>
      <c r="U2938" t="str">
        <f t="shared" si="228"/>
        <v>2</v>
      </c>
      <c r="V2938" t="str">
        <f t="shared" si="229"/>
        <v>UT</v>
      </c>
    </row>
    <row r="2939" spans="1:22" x14ac:dyDescent="0.35">
      <c r="A2939" t="str">
        <f>IF('Support - Calculation Detail'!A2939="","",LEFT('Support - Calculation Detail'!A2939,7)&amp;"-"&amp;RIGHT('Support - Calculation Detail'!A2939,2))</f>
        <v>8520005-TF</v>
      </c>
      <c r="B2939" t="str">
        <f>IF('Support - Calculation Detail'!C2939="","",'Support - Calculation Detail'!C2939)</f>
        <v>85</v>
      </c>
      <c r="C2939" t="str">
        <f>IF('Support - Calculation Detail'!B2939="","",'Support - Calculation Detail'!B2939)</f>
        <v>N</v>
      </c>
      <c r="D2939">
        <f>IF('Support - Calculation Detail'!D2939="","",'Support - Calculation Detail'!D2939)</f>
        <v>21755</v>
      </c>
      <c r="E2939">
        <f>IF('Support - Calculation Detail'!E2939="","",'Support - Calculation Detail'!E2939)</f>
        <v>0</v>
      </c>
      <c r="G2939">
        <f>IF('Support - Calculation Detail'!F2939="","",'Support - Calculation Detail'!F2939)</f>
        <v>21755</v>
      </c>
      <c r="H2939">
        <f>IF('Support - Calculation Detail'!G2939="","",'Support - Calculation Detail'!G2939)</f>
        <v>1.04</v>
      </c>
      <c r="I2939">
        <f>IF('Support - Calculation Detail'!H2939="","",'Support - Calculation Detail'!H2939)</f>
        <v>22625</v>
      </c>
      <c r="J2939">
        <f>IF('Support - Calculation Detail'!I2939="","",'Support - Calculation Detail'!I2939)</f>
        <v>0</v>
      </c>
      <c r="K2939">
        <f>IF('Support - Calculation Detail'!K2939="","",'Support - Calculation Detail'!K2939)</f>
        <v>22625</v>
      </c>
      <c r="L2939">
        <f>IF('Support - Calculation Detail'!L2939="","",'Support - Calculation Detail'!L2939)</f>
        <v>0</v>
      </c>
      <c r="M2939">
        <f>IF('Support - Calculation Detail'!M2939="","",'Support - Calculation Detail'!M2939)</f>
        <v>0</v>
      </c>
      <c r="N2939">
        <f>IF('Support - Calculation Detail'!N2939="","",'Support - Calculation Detail'!N2939)</f>
        <v>0</v>
      </c>
      <c r="P2939">
        <f>IF('Support - Calculation Detail'!O2939="","",'Support - Calculation Detail'!O2939)</f>
        <v>22625</v>
      </c>
      <c r="Q2939" t="b">
        <v>1</v>
      </c>
      <c r="R2939" t="str">
        <f t="shared" si="225"/>
        <v>8520005</v>
      </c>
      <c r="S2939" t="str">
        <f t="shared" si="226"/>
        <v>8520005-TF</v>
      </c>
      <c r="T2939" t="str">
        <f t="shared" si="227"/>
        <v>8520005-TF</v>
      </c>
      <c r="U2939" t="str">
        <f t="shared" si="228"/>
        <v>2</v>
      </c>
      <c r="V2939" t="str">
        <f t="shared" si="229"/>
        <v>TF</v>
      </c>
    </row>
    <row r="2940" spans="1:22" x14ac:dyDescent="0.35">
      <c r="A2940" t="str">
        <f>IF('Support - Calculation Detail'!A2940="","",LEFT('Support - Calculation Detail'!A2940,7)&amp;"-"&amp;RIGHT('Support - Calculation Detail'!A2940,2))</f>
        <v>8520006-TF</v>
      </c>
      <c r="B2940" t="str">
        <f>IF('Support - Calculation Detail'!C2940="","",'Support - Calculation Detail'!C2940)</f>
        <v>85</v>
      </c>
      <c r="C2940" t="str">
        <f>IF('Support - Calculation Detail'!B2940="","",'Support - Calculation Detail'!B2940)</f>
        <v>N</v>
      </c>
      <c r="D2940">
        <f>IF('Support - Calculation Detail'!D2940="","",'Support - Calculation Detail'!D2940)</f>
        <v>103136</v>
      </c>
      <c r="E2940">
        <f>IF('Support - Calculation Detail'!E2940="","",'Support - Calculation Detail'!E2940)</f>
        <v>0</v>
      </c>
      <c r="G2940">
        <f>IF('Support - Calculation Detail'!F2940="","",'Support - Calculation Detail'!F2940)</f>
        <v>103136</v>
      </c>
      <c r="H2940">
        <f>IF('Support - Calculation Detail'!G2940="","",'Support - Calculation Detail'!G2940)</f>
        <v>1.04</v>
      </c>
      <c r="I2940">
        <f>IF('Support - Calculation Detail'!H2940="","",'Support - Calculation Detail'!H2940)</f>
        <v>107261</v>
      </c>
      <c r="J2940">
        <f>IF('Support - Calculation Detail'!I2940="","",'Support - Calculation Detail'!I2940)</f>
        <v>0</v>
      </c>
      <c r="K2940">
        <f>IF('Support - Calculation Detail'!K2940="","",'Support - Calculation Detail'!K2940)</f>
        <v>107261</v>
      </c>
      <c r="L2940">
        <f>IF('Support - Calculation Detail'!L2940="","",'Support - Calculation Detail'!L2940)</f>
        <v>0</v>
      </c>
      <c r="M2940">
        <f>IF('Support - Calculation Detail'!M2940="","",'Support - Calculation Detail'!M2940)</f>
        <v>0</v>
      </c>
      <c r="N2940">
        <f>IF('Support - Calculation Detail'!N2940="","",'Support - Calculation Detail'!N2940)</f>
        <v>0</v>
      </c>
      <c r="P2940">
        <f>IF('Support - Calculation Detail'!O2940="","",'Support - Calculation Detail'!O2940)</f>
        <v>107261</v>
      </c>
      <c r="Q2940" t="b">
        <v>1</v>
      </c>
      <c r="R2940" t="str">
        <f t="shared" si="225"/>
        <v>8520006</v>
      </c>
      <c r="S2940" t="str">
        <f t="shared" si="226"/>
        <v>8520006-TF</v>
      </c>
      <c r="T2940" t="str">
        <f t="shared" si="227"/>
        <v>8520006-TF</v>
      </c>
      <c r="U2940" t="str">
        <f t="shared" si="228"/>
        <v>2</v>
      </c>
      <c r="V2940" t="str">
        <f t="shared" si="229"/>
        <v>TF</v>
      </c>
    </row>
    <row r="2941" spans="1:22" x14ac:dyDescent="0.35">
      <c r="A2941" t="str">
        <f>IF('Support - Calculation Detail'!A2941="","",LEFT('Support - Calculation Detail'!A2941,7)&amp;"-"&amp;RIGHT('Support - Calculation Detail'!A2941,2))</f>
        <v>8520006-UT</v>
      </c>
      <c r="B2941" t="str">
        <f>IF('Support - Calculation Detail'!C2941="","",'Support - Calculation Detail'!C2941)</f>
        <v>85</v>
      </c>
      <c r="C2941" t="str">
        <f>IF('Support - Calculation Detail'!B2941="","",'Support - Calculation Detail'!B2941)</f>
        <v>N</v>
      </c>
      <c r="D2941">
        <f>IF('Support - Calculation Detail'!D2941="","",'Support - Calculation Detail'!D2941)</f>
        <v>35194</v>
      </c>
      <c r="E2941">
        <f>IF('Support - Calculation Detail'!E2941="","",'Support - Calculation Detail'!E2941)</f>
        <v>0</v>
      </c>
      <c r="G2941">
        <f>IF('Support - Calculation Detail'!F2941="","",'Support - Calculation Detail'!F2941)</f>
        <v>35194</v>
      </c>
      <c r="H2941">
        <f>IF('Support - Calculation Detail'!G2941="","",'Support - Calculation Detail'!G2941)</f>
        <v>1.04</v>
      </c>
      <c r="I2941">
        <f>IF('Support - Calculation Detail'!H2941="","",'Support - Calculation Detail'!H2941)</f>
        <v>36602</v>
      </c>
      <c r="J2941">
        <f>IF('Support - Calculation Detail'!I2941="","",'Support - Calculation Detail'!I2941)</f>
        <v>0</v>
      </c>
      <c r="K2941">
        <f>IF('Support - Calculation Detail'!K2941="","",'Support - Calculation Detail'!K2941)</f>
        <v>36602</v>
      </c>
      <c r="L2941">
        <f>IF('Support - Calculation Detail'!L2941="","",'Support - Calculation Detail'!L2941)</f>
        <v>0</v>
      </c>
      <c r="M2941">
        <f>IF('Support - Calculation Detail'!M2941="","",'Support - Calculation Detail'!M2941)</f>
        <v>0</v>
      </c>
      <c r="N2941">
        <f>IF('Support - Calculation Detail'!N2941="","",'Support - Calculation Detail'!N2941)</f>
        <v>0</v>
      </c>
      <c r="P2941">
        <f>IF('Support - Calculation Detail'!O2941="","",'Support - Calculation Detail'!O2941)</f>
        <v>36602</v>
      </c>
      <c r="Q2941" t="b">
        <v>1</v>
      </c>
      <c r="R2941" t="str">
        <f t="shared" si="225"/>
        <v>8520006</v>
      </c>
      <c r="S2941" t="str">
        <f t="shared" si="226"/>
        <v>8520006-UT</v>
      </c>
      <c r="T2941" t="str">
        <f t="shared" si="227"/>
        <v>8520006-UT</v>
      </c>
      <c r="U2941" t="str">
        <f t="shared" si="228"/>
        <v>2</v>
      </c>
      <c r="V2941" t="str">
        <f t="shared" si="229"/>
        <v>UT</v>
      </c>
    </row>
    <row r="2942" spans="1:22" x14ac:dyDescent="0.35">
      <c r="A2942" t="str">
        <f>IF('Support - Calculation Detail'!A2942="","",LEFT('Support - Calculation Detail'!A2942,7)&amp;"-"&amp;RIGHT('Support - Calculation Detail'!A2942,2))</f>
        <v>8520007-UT</v>
      </c>
      <c r="B2942" t="str">
        <f>IF('Support - Calculation Detail'!C2942="","",'Support - Calculation Detail'!C2942)</f>
        <v>85</v>
      </c>
      <c r="C2942" t="str">
        <f>IF('Support - Calculation Detail'!B2942="","",'Support - Calculation Detail'!B2942)</f>
        <v>N</v>
      </c>
      <c r="D2942">
        <f>IF('Support - Calculation Detail'!D2942="","",'Support - Calculation Detail'!D2942)</f>
        <v>13031</v>
      </c>
      <c r="E2942">
        <f>IF('Support - Calculation Detail'!E2942="","",'Support - Calculation Detail'!E2942)</f>
        <v>0</v>
      </c>
      <c r="G2942">
        <f>IF('Support - Calculation Detail'!F2942="","",'Support - Calculation Detail'!F2942)</f>
        <v>13031</v>
      </c>
      <c r="H2942">
        <f>IF('Support - Calculation Detail'!G2942="","",'Support - Calculation Detail'!G2942)</f>
        <v>1.04</v>
      </c>
      <c r="I2942">
        <f>IF('Support - Calculation Detail'!H2942="","",'Support - Calculation Detail'!H2942)</f>
        <v>13552</v>
      </c>
      <c r="J2942">
        <f>IF('Support - Calculation Detail'!I2942="","",'Support - Calculation Detail'!I2942)</f>
        <v>0</v>
      </c>
      <c r="K2942">
        <f>IF('Support - Calculation Detail'!K2942="","",'Support - Calculation Detail'!K2942)</f>
        <v>13552</v>
      </c>
      <c r="L2942">
        <f>IF('Support - Calculation Detail'!L2942="","",'Support - Calculation Detail'!L2942)</f>
        <v>0</v>
      </c>
      <c r="M2942">
        <f>IF('Support - Calculation Detail'!M2942="","",'Support - Calculation Detail'!M2942)</f>
        <v>0</v>
      </c>
      <c r="N2942">
        <f>IF('Support - Calculation Detail'!N2942="","",'Support - Calculation Detail'!N2942)</f>
        <v>0</v>
      </c>
      <c r="P2942">
        <f>IF('Support - Calculation Detail'!O2942="","",'Support - Calculation Detail'!O2942)</f>
        <v>13552</v>
      </c>
      <c r="Q2942" t="b">
        <v>1</v>
      </c>
      <c r="R2942" t="str">
        <f t="shared" si="225"/>
        <v>8520007</v>
      </c>
      <c r="S2942" t="str">
        <f t="shared" si="226"/>
        <v>8520007-UT</v>
      </c>
      <c r="T2942" t="str">
        <f t="shared" si="227"/>
        <v>8520007-UT</v>
      </c>
      <c r="U2942" t="str">
        <f t="shared" si="228"/>
        <v>2</v>
      </c>
      <c r="V2942" t="str">
        <f t="shared" si="229"/>
        <v>UT</v>
      </c>
    </row>
    <row r="2943" spans="1:22" x14ac:dyDescent="0.35">
      <c r="A2943" t="str">
        <f>IF('Support - Calculation Detail'!A2943="","",LEFT('Support - Calculation Detail'!A2943,7)&amp;"-"&amp;RIGHT('Support - Calculation Detail'!A2943,2))</f>
        <v>8520007-TF</v>
      </c>
      <c r="B2943" t="str">
        <f>IF('Support - Calculation Detail'!C2943="","",'Support - Calculation Detail'!C2943)</f>
        <v>85</v>
      </c>
      <c r="C2943" t="str">
        <f>IF('Support - Calculation Detail'!B2943="","",'Support - Calculation Detail'!B2943)</f>
        <v>N</v>
      </c>
      <c r="D2943">
        <f>IF('Support - Calculation Detail'!D2943="","",'Support - Calculation Detail'!D2943)</f>
        <v>12943</v>
      </c>
      <c r="E2943">
        <f>IF('Support - Calculation Detail'!E2943="","",'Support - Calculation Detail'!E2943)</f>
        <v>0</v>
      </c>
      <c r="G2943">
        <f>IF('Support - Calculation Detail'!F2943="","",'Support - Calculation Detail'!F2943)</f>
        <v>12943</v>
      </c>
      <c r="H2943">
        <f>IF('Support - Calculation Detail'!G2943="","",'Support - Calculation Detail'!G2943)</f>
        <v>1.04</v>
      </c>
      <c r="I2943">
        <f>IF('Support - Calculation Detail'!H2943="","",'Support - Calculation Detail'!H2943)</f>
        <v>13461</v>
      </c>
      <c r="J2943">
        <f>IF('Support - Calculation Detail'!I2943="","",'Support - Calculation Detail'!I2943)</f>
        <v>0</v>
      </c>
      <c r="K2943">
        <f>IF('Support - Calculation Detail'!K2943="","",'Support - Calculation Detail'!K2943)</f>
        <v>13461</v>
      </c>
      <c r="L2943">
        <f>IF('Support - Calculation Detail'!L2943="","",'Support - Calculation Detail'!L2943)</f>
        <v>0</v>
      </c>
      <c r="M2943">
        <f>IF('Support - Calculation Detail'!M2943="","",'Support - Calculation Detail'!M2943)</f>
        <v>0</v>
      </c>
      <c r="N2943">
        <f>IF('Support - Calculation Detail'!N2943="","",'Support - Calculation Detail'!N2943)</f>
        <v>0</v>
      </c>
      <c r="P2943">
        <f>IF('Support - Calculation Detail'!O2943="","",'Support - Calculation Detail'!O2943)</f>
        <v>13461</v>
      </c>
      <c r="Q2943" t="b">
        <v>1</v>
      </c>
      <c r="R2943" t="str">
        <f t="shared" si="225"/>
        <v>8520007</v>
      </c>
      <c r="S2943" t="str">
        <f t="shared" si="226"/>
        <v>8520007-TF</v>
      </c>
      <c r="T2943" t="str">
        <f t="shared" si="227"/>
        <v>8520007-TF</v>
      </c>
      <c r="U2943" t="str">
        <f t="shared" si="228"/>
        <v>2</v>
      </c>
      <c r="V2943" t="str">
        <f t="shared" si="229"/>
        <v>TF</v>
      </c>
    </row>
    <row r="2944" spans="1:22" x14ac:dyDescent="0.35">
      <c r="A2944" t="str">
        <f>IF('Support - Calculation Detail'!A2944="","",LEFT('Support - Calculation Detail'!A2944,7)&amp;"-"&amp;RIGHT('Support - Calculation Detail'!A2944,2))</f>
        <v>8550230-UT</v>
      </c>
      <c r="B2944" t="str">
        <f>IF('Support - Calculation Detail'!C2944="","",'Support - Calculation Detail'!C2944)</f>
        <v>85</v>
      </c>
      <c r="C2944" t="str">
        <f>IF('Support - Calculation Detail'!B2944="","",'Support - Calculation Detail'!B2944)</f>
        <v>N</v>
      </c>
      <c r="D2944">
        <f>IF('Support - Calculation Detail'!D2944="","",'Support - Calculation Detail'!D2944)</f>
        <v>296973</v>
      </c>
      <c r="E2944">
        <f>IF('Support - Calculation Detail'!E2944="","",'Support - Calculation Detail'!E2944)</f>
        <v>0</v>
      </c>
      <c r="G2944">
        <f>IF('Support - Calculation Detail'!F2944="","",'Support - Calculation Detail'!F2944)</f>
        <v>296973</v>
      </c>
      <c r="H2944">
        <f>IF('Support - Calculation Detail'!G2944="","",'Support - Calculation Detail'!G2944)</f>
        <v>1.04</v>
      </c>
      <c r="I2944">
        <f>IF('Support - Calculation Detail'!H2944="","",'Support - Calculation Detail'!H2944)</f>
        <v>308852</v>
      </c>
      <c r="J2944">
        <f>IF('Support - Calculation Detail'!I2944="","",'Support - Calculation Detail'!I2944)</f>
        <v>0</v>
      </c>
      <c r="K2944">
        <f>IF('Support - Calculation Detail'!K2944="","",'Support - Calculation Detail'!K2944)</f>
        <v>308852</v>
      </c>
      <c r="L2944">
        <f>IF('Support - Calculation Detail'!L2944="","",'Support - Calculation Detail'!L2944)</f>
        <v>0</v>
      </c>
      <c r="M2944">
        <f>IF('Support - Calculation Detail'!M2944="","",'Support - Calculation Detail'!M2944)</f>
        <v>0</v>
      </c>
      <c r="N2944">
        <f>IF('Support - Calculation Detail'!N2944="","",'Support - Calculation Detail'!N2944)</f>
        <v>0</v>
      </c>
      <c r="P2944">
        <f>IF('Support - Calculation Detail'!O2944="","",'Support - Calculation Detail'!O2944)</f>
        <v>308852</v>
      </c>
      <c r="Q2944" t="b">
        <v>1</v>
      </c>
      <c r="R2944" t="str">
        <f t="shared" si="225"/>
        <v>8550230</v>
      </c>
      <c r="S2944" t="str">
        <f t="shared" si="226"/>
        <v>8550230-UT</v>
      </c>
      <c r="T2944" t="str">
        <f t="shared" si="227"/>
        <v>8550230-UT</v>
      </c>
      <c r="U2944" t="str">
        <f t="shared" si="228"/>
        <v>5</v>
      </c>
      <c r="V2944" t="str">
        <f t="shared" si="229"/>
        <v>UT</v>
      </c>
    </row>
    <row r="2945" spans="1:22" x14ac:dyDescent="0.35">
      <c r="A2945" t="str">
        <f>IF('Support - Calculation Detail'!A2945="","",LEFT('Support - Calculation Detail'!A2945,7)&amp;"-"&amp;RIGHT('Support - Calculation Detail'!A2945,2))</f>
        <v>8550231-UT</v>
      </c>
      <c r="B2945" t="str">
        <f>IF('Support - Calculation Detail'!C2945="","",'Support - Calculation Detail'!C2945)</f>
        <v>85</v>
      </c>
      <c r="C2945" t="str">
        <f>IF('Support - Calculation Detail'!B2945="","",'Support - Calculation Detail'!B2945)</f>
        <v>N</v>
      </c>
      <c r="D2945">
        <f>IF('Support - Calculation Detail'!D2945="","",'Support - Calculation Detail'!D2945)</f>
        <v>47757</v>
      </c>
      <c r="E2945">
        <f>IF('Support - Calculation Detail'!E2945="","",'Support - Calculation Detail'!E2945)</f>
        <v>0</v>
      </c>
      <c r="G2945">
        <f>IF('Support - Calculation Detail'!F2945="","",'Support - Calculation Detail'!F2945)</f>
        <v>47757</v>
      </c>
      <c r="H2945">
        <f>IF('Support - Calculation Detail'!G2945="","",'Support - Calculation Detail'!G2945)</f>
        <v>1.04</v>
      </c>
      <c r="I2945">
        <f>IF('Support - Calculation Detail'!H2945="","",'Support - Calculation Detail'!H2945)</f>
        <v>49667</v>
      </c>
      <c r="J2945">
        <f>IF('Support - Calculation Detail'!I2945="","",'Support - Calculation Detail'!I2945)</f>
        <v>0</v>
      </c>
      <c r="K2945">
        <f>IF('Support - Calculation Detail'!K2945="","",'Support - Calculation Detail'!K2945)</f>
        <v>49667</v>
      </c>
      <c r="L2945">
        <f>IF('Support - Calculation Detail'!L2945="","",'Support - Calculation Detail'!L2945)</f>
        <v>0</v>
      </c>
      <c r="M2945">
        <f>IF('Support - Calculation Detail'!M2945="","",'Support - Calculation Detail'!M2945)</f>
        <v>0</v>
      </c>
      <c r="N2945">
        <f>IF('Support - Calculation Detail'!N2945="","",'Support - Calculation Detail'!N2945)</f>
        <v>0</v>
      </c>
      <c r="P2945">
        <f>IF('Support - Calculation Detail'!O2945="","",'Support - Calculation Detail'!O2945)</f>
        <v>49667</v>
      </c>
      <c r="Q2945" t="b">
        <v>1</v>
      </c>
      <c r="R2945" t="str">
        <f t="shared" si="225"/>
        <v>8550231</v>
      </c>
      <c r="S2945" t="str">
        <f t="shared" si="226"/>
        <v>8550231-UT</v>
      </c>
      <c r="T2945" t="str">
        <f t="shared" si="227"/>
        <v>8550231-UT</v>
      </c>
      <c r="U2945" t="str">
        <f t="shared" si="228"/>
        <v>5</v>
      </c>
      <c r="V2945" t="str">
        <f t="shared" si="229"/>
        <v>UT</v>
      </c>
    </row>
    <row r="2946" spans="1:22" x14ac:dyDescent="0.35">
      <c r="A2946" t="str">
        <f>IF('Support - Calculation Detail'!A2946="","",LEFT('Support - Calculation Detail'!A2946,7)&amp;"-"&amp;RIGHT('Support - Calculation Detail'!A2946,2))</f>
        <v>8550232-UT</v>
      </c>
      <c r="B2946" t="str">
        <f>IF('Support - Calculation Detail'!C2946="","",'Support - Calculation Detail'!C2946)</f>
        <v>85</v>
      </c>
      <c r="C2946" t="str">
        <f>IF('Support - Calculation Detail'!B2946="","",'Support - Calculation Detail'!B2946)</f>
        <v>N</v>
      </c>
      <c r="D2946">
        <f>IF('Support - Calculation Detail'!D2946="","",'Support - Calculation Detail'!D2946)</f>
        <v>780659</v>
      </c>
      <c r="E2946">
        <f>IF('Support - Calculation Detail'!E2946="","",'Support - Calculation Detail'!E2946)</f>
        <v>0</v>
      </c>
      <c r="G2946">
        <f>IF('Support - Calculation Detail'!F2946="","",'Support - Calculation Detail'!F2946)</f>
        <v>780659</v>
      </c>
      <c r="H2946">
        <f>IF('Support - Calculation Detail'!G2946="","",'Support - Calculation Detail'!G2946)</f>
        <v>1.04</v>
      </c>
      <c r="I2946">
        <f>IF('Support - Calculation Detail'!H2946="","",'Support - Calculation Detail'!H2946)</f>
        <v>811885</v>
      </c>
      <c r="J2946">
        <f>IF('Support - Calculation Detail'!I2946="","",'Support - Calculation Detail'!I2946)</f>
        <v>0</v>
      </c>
      <c r="K2946">
        <f>IF('Support - Calculation Detail'!K2946="","",'Support - Calculation Detail'!K2946)</f>
        <v>811885</v>
      </c>
      <c r="L2946">
        <f>IF('Support - Calculation Detail'!L2946="","",'Support - Calculation Detail'!L2946)</f>
        <v>0</v>
      </c>
      <c r="M2946">
        <f>IF('Support - Calculation Detail'!M2946="","",'Support - Calculation Detail'!M2946)</f>
        <v>0</v>
      </c>
      <c r="N2946">
        <f>IF('Support - Calculation Detail'!N2946="","",'Support - Calculation Detail'!N2946)</f>
        <v>0</v>
      </c>
      <c r="P2946">
        <f>IF('Support - Calculation Detail'!O2946="","",'Support - Calculation Detail'!O2946)</f>
        <v>811885</v>
      </c>
      <c r="Q2946" t="b">
        <v>1</v>
      </c>
      <c r="R2946" t="str">
        <f t="shared" si="225"/>
        <v>8550232</v>
      </c>
      <c r="S2946" t="str">
        <f t="shared" si="226"/>
        <v>8550232-UT</v>
      </c>
      <c r="T2946" t="str">
        <f t="shared" si="227"/>
        <v>8550232-UT</v>
      </c>
      <c r="U2946" t="str">
        <f t="shared" si="228"/>
        <v>5</v>
      </c>
      <c r="V2946" t="str">
        <f t="shared" si="229"/>
        <v>UT</v>
      </c>
    </row>
    <row r="2947" spans="1:22" x14ac:dyDescent="0.35">
      <c r="A2947" t="str">
        <f>IF('Support - Calculation Detail'!A2947="","",LEFT('Support - Calculation Detail'!A2947,7)&amp;"-"&amp;RIGHT('Support - Calculation Detail'!A2947,2))</f>
        <v>8530313-UT</v>
      </c>
      <c r="B2947" t="str">
        <f>IF('Support - Calculation Detail'!C2947="","",'Support - Calculation Detail'!C2947)</f>
        <v>85</v>
      </c>
      <c r="C2947" t="str">
        <f>IF('Support - Calculation Detail'!B2947="","",'Support - Calculation Detail'!B2947)</f>
        <v>N</v>
      </c>
      <c r="D2947">
        <f>IF('Support - Calculation Detail'!D2947="","",'Support - Calculation Detail'!D2947)</f>
        <v>7954782</v>
      </c>
      <c r="E2947">
        <f>IF('Support - Calculation Detail'!E2947="","",'Support - Calculation Detail'!E2947)</f>
        <v>0</v>
      </c>
      <c r="G2947">
        <f>IF('Support - Calculation Detail'!F2947="","",'Support - Calculation Detail'!F2947)</f>
        <v>7954782</v>
      </c>
      <c r="H2947">
        <f>IF('Support - Calculation Detail'!G2947="","",'Support - Calculation Detail'!G2947)</f>
        <v>1.04</v>
      </c>
      <c r="I2947">
        <f>IF('Support - Calculation Detail'!H2947="","",'Support - Calculation Detail'!H2947)</f>
        <v>8272973</v>
      </c>
      <c r="J2947">
        <f>IF('Support - Calculation Detail'!I2947="","",'Support - Calculation Detail'!I2947)</f>
        <v>0</v>
      </c>
      <c r="K2947">
        <f>IF('Support - Calculation Detail'!K2947="","",'Support - Calculation Detail'!K2947)</f>
        <v>8272973</v>
      </c>
      <c r="L2947">
        <f>IF('Support - Calculation Detail'!L2947="","",'Support - Calculation Detail'!L2947)</f>
        <v>0</v>
      </c>
      <c r="M2947">
        <f>IF('Support - Calculation Detail'!M2947="","",'Support - Calculation Detail'!M2947)</f>
        <v>0</v>
      </c>
      <c r="N2947">
        <f>IF('Support - Calculation Detail'!N2947="","",'Support - Calculation Detail'!N2947)</f>
        <v>0</v>
      </c>
      <c r="P2947">
        <f>IF('Support - Calculation Detail'!O2947="","",'Support - Calculation Detail'!O2947)</f>
        <v>8272973</v>
      </c>
      <c r="Q2947" t="b">
        <v>1</v>
      </c>
      <c r="R2947" t="str">
        <f t="shared" ref="R2947:R3010" si="230">LEFT(A2947,7)</f>
        <v>8530313</v>
      </c>
      <c r="S2947" t="str">
        <f t="shared" ref="S2947:S3010" si="231">A2947</f>
        <v>8530313-UT</v>
      </c>
      <c r="T2947" t="str">
        <f t="shared" ref="T2947:T3010" si="232">S2947</f>
        <v>8530313-UT</v>
      </c>
      <c r="U2947" t="str">
        <f t="shared" ref="U2947:U3010" si="233">MID(S2947,3,1)</f>
        <v>3</v>
      </c>
      <c r="V2947" t="str">
        <f t="shared" ref="V2947:V3010" si="234">RIGHT(T2947,2)</f>
        <v>UT</v>
      </c>
    </row>
    <row r="2948" spans="1:22" x14ac:dyDescent="0.35">
      <c r="A2948" t="str">
        <f>IF('Support - Calculation Detail'!A2948="","",LEFT('Support - Calculation Detail'!A2948,7)&amp;"-"&amp;RIGHT('Support - Calculation Detail'!A2948,2))</f>
        <v>8530511-UT</v>
      </c>
      <c r="B2948" t="str">
        <f>IF('Support - Calculation Detail'!C2948="","",'Support - Calculation Detail'!C2948)</f>
        <v>85</v>
      </c>
      <c r="C2948" t="str">
        <f>IF('Support - Calculation Detail'!B2948="","",'Support - Calculation Detail'!B2948)</f>
        <v>N</v>
      </c>
      <c r="D2948">
        <f>IF('Support - Calculation Detail'!D2948="","",'Support - Calculation Detail'!D2948)</f>
        <v>1947978</v>
      </c>
      <c r="E2948">
        <f>IF('Support - Calculation Detail'!E2948="","",'Support - Calculation Detail'!E2948)</f>
        <v>0</v>
      </c>
      <c r="G2948">
        <f>IF('Support - Calculation Detail'!F2948="","",'Support - Calculation Detail'!F2948)</f>
        <v>1947978</v>
      </c>
      <c r="H2948">
        <f>IF('Support - Calculation Detail'!G2948="","",'Support - Calculation Detail'!G2948)</f>
        <v>1.04</v>
      </c>
      <c r="I2948">
        <f>IF('Support - Calculation Detail'!H2948="","",'Support - Calculation Detail'!H2948)</f>
        <v>2025897</v>
      </c>
      <c r="J2948">
        <f>IF('Support - Calculation Detail'!I2948="","",'Support - Calculation Detail'!I2948)</f>
        <v>0</v>
      </c>
      <c r="K2948">
        <f>IF('Support - Calculation Detail'!K2948="","",'Support - Calculation Detail'!K2948)</f>
        <v>2025897</v>
      </c>
      <c r="L2948">
        <f>IF('Support - Calculation Detail'!L2948="","",'Support - Calculation Detail'!L2948)</f>
        <v>70612</v>
      </c>
      <c r="M2948">
        <f>IF('Support - Calculation Detail'!M2948="","",'Support - Calculation Detail'!M2948)</f>
        <v>0</v>
      </c>
      <c r="N2948">
        <f>IF('Support - Calculation Detail'!N2948="","",'Support - Calculation Detail'!N2948)</f>
        <v>0</v>
      </c>
      <c r="P2948">
        <f>IF('Support - Calculation Detail'!O2948="","",'Support - Calculation Detail'!O2948)</f>
        <v>2096509</v>
      </c>
      <c r="Q2948" t="b">
        <v>1</v>
      </c>
      <c r="R2948" t="str">
        <f t="shared" si="230"/>
        <v>8530511</v>
      </c>
      <c r="S2948" t="str">
        <f t="shared" si="231"/>
        <v>8530511-UT</v>
      </c>
      <c r="T2948" t="str">
        <f t="shared" si="232"/>
        <v>8530511-UT</v>
      </c>
      <c r="U2948" t="str">
        <f t="shared" si="233"/>
        <v>3</v>
      </c>
      <c r="V2948" t="str">
        <f t="shared" si="234"/>
        <v>UT</v>
      </c>
    </row>
    <row r="2949" spans="1:22" x14ac:dyDescent="0.35">
      <c r="A2949" t="str">
        <f>IF('Support - Calculation Detail'!A2949="","",LEFT('Support - Calculation Detail'!A2949,7)&amp;"-"&amp;RIGHT('Support - Calculation Detail'!A2949,2))</f>
        <v>8530906-UT</v>
      </c>
      <c r="B2949" t="str">
        <f>IF('Support - Calculation Detail'!C2949="","",'Support - Calculation Detail'!C2949)</f>
        <v>85</v>
      </c>
      <c r="C2949" t="str">
        <f>IF('Support - Calculation Detail'!B2949="","",'Support - Calculation Detail'!B2949)</f>
        <v>N</v>
      </c>
      <c r="D2949">
        <f>IF('Support - Calculation Detail'!D2949="","",'Support - Calculation Detail'!D2949)</f>
        <v>207359</v>
      </c>
      <c r="E2949">
        <f>IF('Support - Calculation Detail'!E2949="","",'Support - Calculation Detail'!E2949)</f>
        <v>0</v>
      </c>
      <c r="G2949">
        <f>IF('Support - Calculation Detail'!F2949="","",'Support - Calculation Detail'!F2949)</f>
        <v>207359</v>
      </c>
      <c r="H2949">
        <f>IF('Support - Calculation Detail'!G2949="","",'Support - Calculation Detail'!G2949)</f>
        <v>1.04</v>
      </c>
      <c r="I2949">
        <f>IF('Support - Calculation Detail'!H2949="","",'Support - Calculation Detail'!H2949)</f>
        <v>215653</v>
      </c>
      <c r="J2949">
        <f>IF('Support - Calculation Detail'!I2949="","",'Support - Calculation Detail'!I2949)</f>
        <v>0</v>
      </c>
      <c r="K2949">
        <f>IF('Support - Calculation Detail'!K2949="","",'Support - Calculation Detail'!K2949)</f>
        <v>215653</v>
      </c>
      <c r="L2949">
        <f>IF('Support - Calculation Detail'!L2949="","",'Support - Calculation Detail'!L2949)</f>
        <v>0</v>
      </c>
      <c r="M2949">
        <f>IF('Support - Calculation Detail'!M2949="","",'Support - Calculation Detail'!M2949)</f>
        <v>0</v>
      </c>
      <c r="N2949">
        <f>IF('Support - Calculation Detail'!N2949="","",'Support - Calculation Detail'!N2949)</f>
        <v>0</v>
      </c>
      <c r="P2949">
        <f>IF('Support - Calculation Detail'!O2949="","",'Support - Calculation Detail'!O2949)</f>
        <v>215653</v>
      </c>
      <c r="Q2949" t="b">
        <v>1</v>
      </c>
      <c r="R2949" t="str">
        <f t="shared" si="230"/>
        <v>8530906</v>
      </c>
      <c r="S2949" t="str">
        <f t="shared" si="231"/>
        <v>8530906-UT</v>
      </c>
      <c r="T2949" t="str">
        <f t="shared" si="232"/>
        <v>8530906-UT</v>
      </c>
      <c r="U2949" t="str">
        <f t="shared" si="233"/>
        <v>3</v>
      </c>
      <c r="V2949" t="str">
        <f t="shared" si="234"/>
        <v>UT</v>
      </c>
    </row>
    <row r="2950" spans="1:22" x14ac:dyDescent="0.35">
      <c r="A2950" t="str">
        <f>IF('Support - Calculation Detail'!A2950="","",LEFT('Support - Calculation Detail'!A2950,7)&amp;"-"&amp;RIGHT('Support - Calculation Detail'!A2950,2))</f>
        <v>8530907-UT</v>
      </c>
      <c r="B2950" t="str">
        <f>IF('Support - Calculation Detail'!C2950="","",'Support - Calculation Detail'!C2950)</f>
        <v>85</v>
      </c>
      <c r="C2950" t="str">
        <f>IF('Support - Calculation Detail'!B2950="","",'Support - Calculation Detail'!B2950)</f>
        <v>N</v>
      </c>
      <c r="D2950">
        <f>IF('Support - Calculation Detail'!D2950="","",'Support - Calculation Detail'!D2950)</f>
        <v>86167</v>
      </c>
      <c r="E2950">
        <f>IF('Support - Calculation Detail'!E2950="","",'Support - Calculation Detail'!E2950)</f>
        <v>0</v>
      </c>
      <c r="G2950">
        <f>IF('Support - Calculation Detail'!F2950="","",'Support - Calculation Detail'!F2950)</f>
        <v>86167</v>
      </c>
      <c r="H2950">
        <f>IF('Support - Calculation Detail'!G2950="","",'Support - Calculation Detail'!G2950)</f>
        <v>1.04</v>
      </c>
      <c r="I2950">
        <f>IF('Support - Calculation Detail'!H2950="","",'Support - Calculation Detail'!H2950)</f>
        <v>89614</v>
      </c>
      <c r="J2950">
        <f>IF('Support - Calculation Detail'!I2950="","",'Support - Calculation Detail'!I2950)</f>
        <v>0</v>
      </c>
      <c r="K2950">
        <f>IF('Support - Calculation Detail'!K2950="","",'Support - Calculation Detail'!K2950)</f>
        <v>89614</v>
      </c>
      <c r="L2950">
        <f>IF('Support - Calculation Detail'!L2950="","",'Support - Calculation Detail'!L2950)</f>
        <v>2757</v>
      </c>
      <c r="M2950">
        <f>IF('Support - Calculation Detail'!M2950="","",'Support - Calculation Detail'!M2950)</f>
        <v>0</v>
      </c>
      <c r="N2950">
        <f>IF('Support - Calculation Detail'!N2950="","",'Support - Calculation Detail'!N2950)</f>
        <v>0</v>
      </c>
      <c r="P2950">
        <f>IF('Support - Calculation Detail'!O2950="","",'Support - Calculation Detail'!O2950)</f>
        <v>92371</v>
      </c>
      <c r="Q2950" t="b">
        <v>1</v>
      </c>
      <c r="R2950" t="str">
        <f t="shared" si="230"/>
        <v>8530907</v>
      </c>
      <c r="S2950" t="str">
        <f t="shared" si="231"/>
        <v>8530907-UT</v>
      </c>
      <c r="T2950" t="str">
        <f t="shared" si="232"/>
        <v>8530907-UT</v>
      </c>
      <c r="U2950" t="str">
        <f t="shared" si="233"/>
        <v>3</v>
      </c>
      <c r="V2950" t="str">
        <f t="shared" si="234"/>
        <v>UT</v>
      </c>
    </row>
    <row r="2951" spans="1:22" x14ac:dyDescent="0.35">
      <c r="A2951" t="str">
        <f>IF('Support - Calculation Detail'!A2951="","",LEFT('Support - Calculation Detail'!A2951,7)&amp;"-"&amp;RIGHT('Support - Calculation Detail'!A2951,2))</f>
        <v>8530908-UT</v>
      </c>
      <c r="B2951" t="str">
        <f>IF('Support - Calculation Detail'!C2951="","",'Support - Calculation Detail'!C2951)</f>
        <v>85</v>
      </c>
      <c r="C2951" t="str">
        <f>IF('Support - Calculation Detail'!B2951="","",'Support - Calculation Detail'!B2951)</f>
        <v>N</v>
      </c>
      <c r="D2951">
        <f>IF('Support - Calculation Detail'!D2951="","",'Support - Calculation Detail'!D2951)</f>
        <v>117230</v>
      </c>
      <c r="E2951">
        <f>IF('Support - Calculation Detail'!E2951="","",'Support - Calculation Detail'!E2951)</f>
        <v>0</v>
      </c>
      <c r="G2951">
        <f>IF('Support - Calculation Detail'!F2951="","",'Support - Calculation Detail'!F2951)</f>
        <v>117230</v>
      </c>
      <c r="H2951">
        <f>IF('Support - Calculation Detail'!G2951="","",'Support - Calculation Detail'!G2951)</f>
        <v>1.04</v>
      </c>
      <c r="I2951">
        <f>IF('Support - Calculation Detail'!H2951="","",'Support - Calculation Detail'!H2951)</f>
        <v>121919</v>
      </c>
      <c r="J2951">
        <f>IF('Support - Calculation Detail'!I2951="","",'Support - Calculation Detail'!I2951)</f>
        <v>0</v>
      </c>
      <c r="K2951">
        <f>IF('Support - Calculation Detail'!K2951="","",'Support - Calculation Detail'!K2951)</f>
        <v>121919</v>
      </c>
      <c r="L2951">
        <f>IF('Support - Calculation Detail'!L2951="","",'Support - Calculation Detail'!L2951)</f>
        <v>0</v>
      </c>
      <c r="M2951">
        <f>IF('Support - Calculation Detail'!M2951="","",'Support - Calculation Detail'!M2951)</f>
        <v>0</v>
      </c>
      <c r="N2951">
        <f>IF('Support - Calculation Detail'!N2951="","",'Support - Calculation Detail'!N2951)</f>
        <v>0</v>
      </c>
      <c r="P2951">
        <f>IF('Support - Calculation Detail'!O2951="","",'Support - Calculation Detail'!O2951)</f>
        <v>121919</v>
      </c>
      <c r="Q2951" t="b">
        <v>1</v>
      </c>
      <c r="R2951" t="str">
        <f t="shared" si="230"/>
        <v>8530908</v>
      </c>
      <c r="S2951" t="str">
        <f t="shared" si="231"/>
        <v>8530908-UT</v>
      </c>
      <c r="T2951" t="str">
        <f t="shared" si="232"/>
        <v>8530908-UT</v>
      </c>
      <c r="U2951" t="str">
        <f t="shared" si="233"/>
        <v>3</v>
      </c>
      <c r="V2951" t="str">
        <f t="shared" si="234"/>
        <v>UT</v>
      </c>
    </row>
    <row r="2952" spans="1:22" x14ac:dyDescent="0.35">
      <c r="A2952" t="str">
        <f>IF('Support - Calculation Detail'!A2952="","",LEFT('Support - Calculation Detail'!A2952,7)&amp;"-"&amp;RIGHT('Support - Calculation Detail'!A2952,2))</f>
        <v>8561075-UT</v>
      </c>
      <c r="B2952" t="str">
        <f>IF('Support - Calculation Detail'!C2952="","",'Support - Calculation Detail'!C2952)</f>
        <v>85</v>
      </c>
      <c r="C2952" t="str">
        <f>IF('Support - Calculation Detail'!B2952="","",'Support - Calculation Detail'!B2952)</f>
        <v>N</v>
      </c>
      <c r="D2952">
        <f>IF('Support - Calculation Detail'!D2952="","",'Support - Calculation Detail'!D2952)</f>
        <v>0</v>
      </c>
      <c r="E2952">
        <f>IF('Support - Calculation Detail'!E2952="","",'Support - Calculation Detail'!E2952)</f>
        <v>0</v>
      </c>
      <c r="G2952">
        <f>IF('Support - Calculation Detail'!F2952="","",'Support - Calculation Detail'!F2952)</f>
        <v>0</v>
      </c>
      <c r="H2952">
        <f>IF('Support - Calculation Detail'!G2952="","",'Support - Calculation Detail'!G2952)</f>
        <v>1.04</v>
      </c>
      <c r="I2952">
        <f>IF('Support - Calculation Detail'!H2952="","",'Support - Calculation Detail'!H2952)</f>
        <v>0</v>
      </c>
      <c r="J2952">
        <f>IF('Support - Calculation Detail'!I2952="","",'Support - Calculation Detail'!I2952)</f>
        <v>0</v>
      </c>
      <c r="K2952">
        <f>IF('Support - Calculation Detail'!K2952="","",'Support - Calculation Detail'!K2952)</f>
        <v>0</v>
      </c>
      <c r="L2952">
        <f>IF('Support - Calculation Detail'!L2952="","",'Support - Calculation Detail'!L2952)</f>
        <v>0</v>
      </c>
      <c r="M2952">
        <f>IF('Support - Calculation Detail'!M2952="","",'Support - Calculation Detail'!M2952)</f>
        <v>0</v>
      </c>
      <c r="N2952">
        <f>IF('Support - Calculation Detail'!N2952="","",'Support - Calculation Detail'!N2952)</f>
        <v>0</v>
      </c>
      <c r="P2952">
        <f>IF('Support - Calculation Detail'!O2952="","",'Support - Calculation Detail'!O2952)</f>
        <v>0</v>
      </c>
      <c r="Q2952" t="b">
        <v>1</v>
      </c>
      <c r="R2952" t="str">
        <f t="shared" si="230"/>
        <v>8561075</v>
      </c>
      <c r="S2952" t="str">
        <f t="shared" si="231"/>
        <v>8561075-UT</v>
      </c>
      <c r="T2952" t="str">
        <f t="shared" si="232"/>
        <v>8561075-UT</v>
      </c>
      <c r="U2952" t="str">
        <f t="shared" si="233"/>
        <v>6</v>
      </c>
      <c r="V2952" t="str">
        <f t="shared" si="234"/>
        <v>UT</v>
      </c>
    </row>
    <row r="2953" spans="1:22" x14ac:dyDescent="0.35">
      <c r="A2953" t="str">
        <f>IF('Support - Calculation Detail'!A2953="","",LEFT('Support - Calculation Detail'!A2953,7)&amp;"-"&amp;RIGHT('Support - Calculation Detail'!A2953,2))</f>
        <v>8548045-SO</v>
      </c>
      <c r="B2953" t="str">
        <f>IF('Support - Calculation Detail'!C2953="","",'Support - Calculation Detail'!C2953)</f>
        <v>85</v>
      </c>
      <c r="C2953" t="str">
        <f>IF('Support - Calculation Detail'!B2953="","",'Support - Calculation Detail'!B2953)</f>
        <v>N</v>
      </c>
      <c r="D2953">
        <f>IF('Support - Calculation Detail'!D2953="","",'Support - Calculation Detail'!D2953)</f>
        <v>2504624</v>
      </c>
      <c r="E2953">
        <f>IF('Support - Calculation Detail'!E2953="","",'Support - Calculation Detail'!E2953)</f>
        <v>0</v>
      </c>
      <c r="G2953">
        <f>IF('Support - Calculation Detail'!F2953="","",'Support - Calculation Detail'!F2953)</f>
        <v>2504624</v>
      </c>
      <c r="H2953">
        <f>IF('Support - Calculation Detail'!G2953="","",'Support - Calculation Detail'!G2953)</f>
        <v>1.04</v>
      </c>
      <c r="I2953">
        <f>IF('Support - Calculation Detail'!H2953="","",'Support - Calculation Detail'!H2953)</f>
        <v>2604809</v>
      </c>
      <c r="J2953">
        <f>IF('Support - Calculation Detail'!I2953="","",'Support - Calculation Detail'!I2953)</f>
        <v>0</v>
      </c>
      <c r="K2953">
        <f>IF('Support - Calculation Detail'!K2953="","",'Support - Calculation Detail'!K2953)</f>
        <v>2604809</v>
      </c>
      <c r="L2953">
        <f>IF('Support - Calculation Detail'!L2953="","",'Support - Calculation Detail'!L2953)</f>
        <v>0</v>
      </c>
      <c r="M2953">
        <f>IF('Support - Calculation Detail'!M2953="","",'Support - Calculation Detail'!M2953)</f>
        <v>0</v>
      </c>
      <c r="N2953">
        <f>IF('Support - Calculation Detail'!N2953="","",'Support - Calculation Detail'!N2953)</f>
        <v>0</v>
      </c>
      <c r="P2953">
        <f>IF('Support - Calculation Detail'!O2953="","",'Support - Calculation Detail'!O2953)</f>
        <v>2604809</v>
      </c>
      <c r="Q2953" t="b">
        <v>1</v>
      </c>
      <c r="R2953" t="str">
        <f t="shared" si="230"/>
        <v>8548045</v>
      </c>
      <c r="S2953" t="str">
        <f t="shared" si="231"/>
        <v>8548045-SO</v>
      </c>
      <c r="T2953" t="str">
        <f t="shared" si="232"/>
        <v>8548045-SO</v>
      </c>
      <c r="U2953" t="str">
        <f t="shared" si="233"/>
        <v>4</v>
      </c>
      <c r="V2953" t="str">
        <f t="shared" si="234"/>
        <v>SO</v>
      </c>
    </row>
    <row r="2954" spans="1:22" x14ac:dyDescent="0.35">
      <c r="A2954" t="str">
        <f>IF('Support - Calculation Detail'!A2954="","",LEFT('Support - Calculation Detail'!A2954,7)&amp;"-"&amp;RIGHT('Support - Calculation Detail'!A2954,2))</f>
        <v>8548050-SO</v>
      </c>
      <c r="B2954" t="str">
        <f>IF('Support - Calculation Detail'!C2954="","",'Support - Calculation Detail'!C2954)</f>
        <v>85</v>
      </c>
      <c r="C2954" t="str">
        <f>IF('Support - Calculation Detail'!B2954="","",'Support - Calculation Detail'!B2954)</f>
        <v>N</v>
      </c>
      <c r="D2954">
        <f>IF('Support - Calculation Detail'!D2954="","",'Support - Calculation Detail'!D2954)</f>
        <v>5009851</v>
      </c>
      <c r="E2954">
        <f>IF('Support - Calculation Detail'!E2954="","",'Support - Calculation Detail'!E2954)</f>
        <v>0</v>
      </c>
      <c r="G2954">
        <f>IF('Support - Calculation Detail'!F2954="","",'Support - Calculation Detail'!F2954)</f>
        <v>5009851</v>
      </c>
      <c r="H2954">
        <f>IF('Support - Calculation Detail'!G2954="","",'Support - Calculation Detail'!G2954)</f>
        <v>1.04</v>
      </c>
      <c r="I2954">
        <f>IF('Support - Calculation Detail'!H2954="","",'Support - Calculation Detail'!H2954)</f>
        <v>5210245</v>
      </c>
      <c r="J2954">
        <f>IF('Support - Calculation Detail'!I2954="","",'Support - Calculation Detail'!I2954)</f>
        <v>0</v>
      </c>
      <c r="K2954">
        <f>IF('Support - Calculation Detail'!K2954="","",'Support - Calculation Detail'!K2954)</f>
        <v>5210245</v>
      </c>
      <c r="L2954">
        <f>IF('Support - Calculation Detail'!L2954="","",'Support - Calculation Detail'!L2954)</f>
        <v>0</v>
      </c>
      <c r="M2954">
        <f>IF('Support - Calculation Detail'!M2954="","",'Support - Calculation Detail'!M2954)</f>
        <v>0</v>
      </c>
      <c r="N2954">
        <f>IF('Support - Calculation Detail'!N2954="","",'Support - Calculation Detail'!N2954)</f>
        <v>0</v>
      </c>
      <c r="P2954">
        <f>IF('Support - Calculation Detail'!O2954="","",'Support - Calculation Detail'!O2954)</f>
        <v>5210245</v>
      </c>
      <c r="Q2954" t="b">
        <v>1</v>
      </c>
      <c r="R2954" t="str">
        <f t="shared" si="230"/>
        <v>8548050</v>
      </c>
      <c r="S2954" t="str">
        <f t="shared" si="231"/>
        <v>8548050-SO</v>
      </c>
      <c r="T2954" t="str">
        <f t="shared" si="232"/>
        <v>8548050-SO</v>
      </c>
      <c r="U2954" t="str">
        <f t="shared" si="233"/>
        <v>4</v>
      </c>
      <c r="V2954" t="str">
        <f t="shared" si="234"/>
        <v>SO</v>
      </c>
    </row>
    <row r="2955" spans="1:22" x14ac:dyDescent="0.35">
      <c r="A2955" t="str">
        <f>IF('Support - Calculation Detail'!A2955="","",LEFT('Support - Calculation Detail'!A2955,7)&amp;"-"&amp;RIGHT('Support - Calculation Detail'!A2955,2))</f>
        <v>8548060-SO</v>
      </c>
      <c r="B2955" t="str">
        <f>IF('Support - Calculation Detail'!C2955="","",'Support - Calculation Detail'!C2955)</f>
        <v>85</v>
      </c>
      <c r="C2955" t="str">
        <f>IF('Support - Calculation Detail'!B2955="","",'Support - Calculation Detail'!B2955)</f>
        <v>N</v>
      </c>
      <c r="D2955">
        <f>IF('Support - Calculation Detail'!D2955="","",'Support - Calculation Detail'!D2955)</f>
        <v>2069973</v>
      </c>
      <c r="E2955">
        <f>IF('Support - Calculation Detail'!E2955="","",'Support - Calculation Detail'!E2955)</f>
        <v>0</v>
      </c>
      <c r="G2955">
        <f>IF('Support - Calculation Detail'!F2955="","",'Support - Calculation Detail'!F2955)</f>
        <v>2069973</v>
      </c>
      <c r="H2955">
        <f>IF('Support - Calculation Detail'!G2955="","",'Support - Calculation Detail'!G2955)</f>
        <v>1.04</v>
      </c>
      <c r="I2955">
        <f>IF('Support - Calculation Detail'!H2955="","",'Support - Calculation Detail'!H2955)</f>
        <v>2152772</v>
      </c>
      <c r="J2955">
        <f>IF('Support - Calculation Detail'!I2955="","",'Support - Calculation Detail'!I2955)</f>
        <v>0</v>
      </c>
      <c r="K2955">
        <f>IF('Support - Calculation Detail'!K2955="","",'Support - Calculation Detail'!K2955)</f>
        <v>2152772</v>
      </c>
      <c r="L2955">
        <f>IF('Support - Calculation Detail'!L2955="","",'Support - Calculation Detail'!L2955)</f>
        <v>0</v>
      </c>
      <c r="M2955">
        <f>IF('Support - Calculation Detail'!M2955="","",'Support - Calculation Detail'!M2955)</f>
        <v>0</v>
      </c>
      <c r="N2955">
        <f>IF('Support - Calculation Detail'!N2955="","",'Support - Calculation Detail'!N2955)</f>
        <v>0</v>
      </c>
      <c r="P2955">
        <f>IF('Support - Calculation Detail'!O2955="","",'Support - Calculation Detail'!O2955)</f>
        <v>2152772</v>
      </c>
      <c r="Q2955" t="b">
        <v>1</v>
      </c>
      <c r="R2955" t="str">
        <f t="shared" si="230"/>
        <v>8548060</v>
      </c>
      <c r="S2955" t="str">
        <f t="shared" si="231"/>
        <v>8548060-SO</v>
      </c>
      <c r="T2955" t="str">
        <f t="shared" si="232"/>
        <v>8548060-SO</v>
      </c>
      <c r="U2955" t="str">
        <f t="shared" si="233"/>
        <v>4</v>
      </c>
      <c r="V2955" t="str">
        <f t="shared" si="234"/>
        <v>SO</v>
      </c>
    </row>
    <row r="2956" spans="1:22" x14ac:dyDescent="0.35">
      <c r="A2956" t="str">
        <f>IF('Support - Calculation Detail'!A2956="","",LEFT('Support - Calculation Detail'!A2956,7)&amp;"-"&amp;RIGHT('Support - Calculation Detail'!A2956,2))</f>
        <v>8610000-UT</v>
      </c>
      <c r="B2956" t="str">
        <f>IF('Support - Calculation Detail'!C2956="","",'Support - Calculation Detail'!C2956)</f>
        <v>86</v>
      </c>
      <c r="C2956" t="str">
        <f>IF('Support - Calculation Detail'!B2956="","",'Support - Calculation Detail'!B2956)</f>
        <v>N</v>
      </c>
      <c r="D2956">
        <f>IF('Support - Calculation Detail'!D2956="","",'Support - Calculation Detail'!D2956)</f>
        <v>4185872</v>
      </c>
      <c r="E2956">
        <f>IF('Support - Calculation Detail'!E2956="","",'Support - Calculation Detail'!E2956)</f>
        <v>0</v>
      </c>
      <c r="G2956">
        <f>IF('Support - Calculation Detail'!F2956="","",'Support - Calculation Detail'!F2956)</f>
        <v>4185872</v>
      </c>
      <c r="H2956">
        <f>IF('Support - Calculation Detail'!G2956="","",'Support - Calculation Detail'!G2956)</f>
        <v>1.04</v>
      </c>
      <c r="I2956">
        <f>IF('Support - Calculation Detail'!H2956="","",'Support - Calculation Detail'!H2956)</f>
        <v>4353307</v>
      </c>
      <c r="J2956">
        <f>IF('Support - Calculation Detail'!I2956="","",'Support - Calculation Detail'!I2956)</f>
        <v>0</v>
      </c>
      <c r="K2956">
        <f>IF('Support - Calculation Detail'!K2956="","",'Support - Calculation Detail'!K2956)</f>
        <v>4353307</v>
      </c>
      <c r="L2956">
        <f>IF('Support - Calculation Detail'!L2956="","",'Support - Calculation Detail'!L2956)</f>
        <v>300143</v>
      </c>
      <c r="M2956">
        <f>IF('Support - Calculation Detail'!M2956="","",'Support - Calculation Detail'!M2956)</f>
        <v>93302</v>
      </c>
      <c r="N2956">
        <f>IF('Support - Calculation Detail'!N2956="","",'Support - Calculation Detail'!N2956)</f>
        <v>334713.93375461613</v>
      </c>
      <c r="P2956">
        <f>IF('Support - Calculation Detail'!O2956="","",'Support - Calculation Detail'!O2956)</f>
        <v>5081465.9337546164</v>
      </c>
      <c r="Q2956" t="b">
        <v>1</v>
      </c>
      <c r="R2956" t="str">
        <f t="shared" si="230"/>
        <v>8610000</v>
      </c>
      <c r="S2956" t="str">
        <f t="shared" si="231"/>
        <v>8610000-UT</v>
      </c>
      <c r="T2956" t="str">
        <f t="shared" si="232"/>
        <v>8610000-UT</v>
      </c>
      <c r="U2956" t="str">
        <f t="shared" si="233"/>
        <v>1</v>
      </c>
      <c r="V2956" t="str">
        <f t="shared" si="234"/>
        <v>UT</v>
      </c>
    </row>
    <row r="2957" spans="1:22" x14ac:dyDescent="0.35">
      <c r="A2957" t="str">
        <f>IF('Support - Calculation Detail'!A2957="","",LEFT('Support - Calculation Detail'!A2957,7)&amp;"-"&amp;RIGHT('Support - Calculation Detail'!A2957,2))</f>
        <v>8620001-UT</v>
      </c>
      <c r="B2957" t="str">
        <f>IF('Support - Calculation Detail'!C2957="","",'Support - Calculation Detail'!C2957)</f>
        <v>86</v>
      </c>
      <c r="C2957" t="str">
        <f>IF('Support - Calculation Detail'!B2957="","",'Support - Calculation Detail'!B2957)</f>
        <v>N</v>
      </c>
      <c r="D2957">
        <f>IF('Support - Calculation Detail'!D2957="","",'Support - Calculation Detail'!D2957)</f>
        <v>13159</v>
      </c>
      <c r="E2957">
        <f>IF('Support - Calculation Detail'!E2957="","",'Support - Calculation Detail'!E2957)</f>
        <v>0</v>
      </c>
      <c r="G2957">
        <f>IF('Support - Calculation Detail'!F2957="","",'Support - Calculation Detail'!F2957)</f>
        <v>13159</v>
      </c>
      <c r="H2957">
        <f>IF('Support - Calculation Detail'!G2957="","",'Support - Calculation Detail'!G2957)</f>
        <v>1.04</v>
      </c>
      <c r="I2957">
        <f>IF('Support - Calculation Detail'!H2957="","",'Support - Calculation Detail'!H2957)</f>
        <v>13685</v>
      </c>
      <c r="J2957">
        <f>IF('Support - Calculation Detail'!I2957="","",'Support - Calculation Detail'!I2957)</f>
        <v>0</v>
      </c>
      <c r="K2957">
        <f>IF('Support - Calculation Detail'!K2957="","",'Support - Calculation Detail'!K2957)</f>
        <v>13685</v>
      </c>
      <c r="L2957">
        <f>IF('Support - Calculation Detail'!L2957="","",'Support - Calculation Detail'!L2957)</f>
        <v>0</v>
      </c>
      <c r="M2957">
        <f>IF('Support - Calculation Detail'!M2957="","",'Support - Calculation Detail'!M2957)</f>
        <v>0</v>
      </c>
      <c r="N2957">
        <f>IF('Support - Calculation Detail'!N2957="","",'Support - Calculation Detail'!N2957)</f>
        <v>0</v>
      </c>
      <c r="P2957">
        <f>IF('Support - Calculation Detail'!O2957="","",'Support - Calculation Detail'!O2957)</f>
        <v>13685</v>
      </c>
      <c r="Q2957" t="b">
        <v>1</v>
      </c>
      <c r="R2957" t="str">
        <f t="shared" si="230"/>
        <v>8620001</v>
      </c>
      <c r="S2957" t="str">
        <f t="shared" si="231"/>
        <v>8620001-UT</v>
      </c>
      <c r="T2957" t="str">
        <f t="shared" si="232"/>
        <v>8620001-UT</v>
      </c>
      <c r="U2957" t="str">
        <f t="shared" si="233"/>
        <v>2</v>
      </c>
      <c r="V2957" t="str">
        <f t="shared" si="234"/>
        <v>UT</v>
      </c>
    </row>
    <row r="2958" spans="1:22" x14ac:dyDescent="0.35">
      <c r="A2958" t="str">
        <f>IF('Support - Calculation Detail'!A2958="","",LEFT('Support - Calculation Detail'!A2958,7)&amp;"-"&amp;RIGHT('Support - Calculation Detail'!A2958,2))</f>
        <v>8620002-UT</v>
      </c>
      <c r="B2958" t="str">
        <f>IF('Support - Calculation Detail'!C2958="","",'Support - Calculation Detail'!C2958)</f>
        <v>86</v>
      </c>
      <c r="C2958" t="str">
        <f>IF('Support - Calculation Detail'!B2958="","",'Support - Calculation Detail'!B2958)</f>
        <v>N</v>
      </c>
      <c r="D2958">
        <f>IF('Support - Calculation Detail'!D2958="","",'Support - Calculation Detail'!D2958)</f>
        <v>15202</v>
      </c>
      <c r="E2958">
        <f>IF('Support - Calculation Detail'!E2958="","",'Support - Calculation Detail'!E2958)</f>
        <v>0</v>
      </c>
      <c r="G2958">
        <f>IF('Support - Calculation Detail'!F2958="","",'Support - Calculation Detail'!F2958)</f>
        <v>15202</v>
      </c>
      <c r="H2958">
        <f>IF('Support - Calculation Detail'!G2958="","",'Support - Calculation Detail'!G2958)</f>
        <v>1.04</v>
      </c>
      <c r="I2958">
        <f>IF('Support - Calculation Detail'!H2958="","",'Support - Calculation Detail'!H2958)</f>
        <v>15810</v>
      </c>
      <c r="J2958">
        <f>IF('Support - Calculation Detail'!I2958="","",'Support - Calculation Detail'!I2958)</f>
        <v>0</v>
      </c>
      <c r="K2958">
        <f>IF('Support - Calculation Detail'!K2958="","",'Support - Calculation Detail'!K2958)</f>
        <v>15810</v>
      </c>
      <c r="L2958">
        <f>IF('Support - Calculation Detail'!L2958="","",'Support - Calculation Detail'!L2958)</f>
        <v>0</v>
      </c>
      <c r="M2958">
        <f>IF('Support - Calculation Detail'!M2958="","",'Support - Calculation Detail'!M2958)</f>
        <v>0</v>
      </c>
      <c r="N2958">
        <f>IF('Support - Calculation Detail'!N2958="","",'Support - Calculation Detail'!N2958)</f>
        <v>0</v>
      </c>
      <c r="P2958">
        <f>IF('Support - Calculation Detail'!O2958="","",'Support - Calculation Detail'!O2958)</f>
        <v>15810</v>
      </c>
      <c r="Q2958" t="b">
        <v>1</v>
      </c>
      <c r="R2958" t="str">
        <f t="shared" si="230"/>
        <v>8620002</v>
      </c>
      <c r="S2958" t="str">
        <f t="shared" si="231"/>
        <v>8620002-UT</v>
      </c>
      <c r="T2958" t="str">
        <f t="shared" si="232"/>
        <v>8620002-UT</v>
      </c>
      <c r="U2958" t="str">
        <f t="shared" si="233"/>
        <v>2</v>
      </c>
      <c r="V2958" t="str">
        <f t="shared" si="234"/>
        <v>UT</v>
      </c>
    </row>
    <row r="2959" spans="1:22" x14ac:dyDescent="0.35">
      <c r="A2959" t="str">
        <f>IF('Support - Calculation Detail'!A2959="","",LEFT('Support - Calculation Detail'!A2959,7)&amp;"-"&amp;RIGHT('Support - Calculation Detail'!A2959,2))</f>
        <v>8620003-UT</v>
      </c>
      <c r="B2959" t="str">
        <f>IF('Support - Calculation Detail'!C2959="","",'Support - Calculation Detail'!C2959)</f>
        <v>86</v>
      </c>
      <c r="C2959" t="str">
        <f>IF('Support - Calculation Detail'!B2959="","",'Support - Calculation Detail'!B2959)</f>
        <v>N</v>
      </c>
      <c r="D2959">
        <f>IF('Support - Calculation Detail'!D2959="","",'Support - Calculation Detail'!D2959)</f>
        <v>18145</v>
      </c>
      <c r="E2959">
        <f>IF('Support - Calculation Detail'!E2959="","",'Support - Calculation Detail'!E2959)</f>
        <v>0</v>
      </c>
      <c r="G2959">
        <f>IF('Support - Calculation Detail'!F2959="","",'Support - Calculation Detail'!F2959)</f>
        <v>18145</v>
      </c>
      <c r="H2959">
        <f>IF('Support - Calculation Detail'!G2959="","",'Support - Calculation Detail'!G2959)</f>
        <v>1.04</v>
      </c>
      <c r="I2959">
        <f>IF('Support - Calculation Detail'!H2959="","",'Support - Calculation Detail'!H2959)</f>
        <v>18871</v>
      </c>
      <c r="J2959">
        <f>IF('Support - Calculation Detail'!I2959="","",'Support - Calculation Detail'!I2959)</f>
        <v>0</v>
      </c>
      <c r="K2959">
        <f>IF('Support - Calculation Detail'!K2959="","",'Support - Calculation Detail'!K2959)</f>
        <v>18871</v>
      </c>
      <c r="L2959">
        <f>IF('Support - Calculation Detail'!L2959="","",'Support - Calculation Detail'!L2959)</f>
        <v>0</v>
      </c>
      <c r="M2959">
        <f>IF('Support - Calculation Detail'!M2959="","",'Support - Calculation Detail'!M2959)</f>
        <v>0</v>
      </c>
      <c r="N2959">
        <f>IF('Support - Calculation Detail'!N2959="","",'Support - Calculation Detail'!N2959)</f>
        <v>0</v>
      </c>
      <c r="P2959">
        <f>IF('Support - Calculation Detail'!O2959="","",'Support - Calculation Detail'!O2959)</f>
        <v>18871</v>
      </c>
      <c r="Q2959" t="b">
        <v>1</v>
      </c>
      <c r="R2959" t="str">
        <f t="shared" si="230"/>
        <v>8620003</v>
      </c>
      <c r="S2959" t="str">
        <f t="shared" si="231"/>
        <v>8620003-UT</v>
      </c>
      <c r="T2959" t="str">
        <f t="shared" si="232"/>
        <v>8620003-UT</v>
      </c>
      <c r="U2959" t="str">
        <f t="shared" si="233"/>
        <v>2</v>
      </c>
      <c r="V2959" t="str">
        <f t="shared" si="234"/>
        <v>UT</v>
      </c>
    </row>
    <row r="2960" spans="1:22" x14ac:dyDescent="0.35">
      <c r="A2960" t="str">
        <f>IF('Support - Calculation Detail'!A2960="","",LEFT('Support - Calculation Detail'!A2960,7)&amp;"-"&amp;RIGHT('Support - Calculation Detail'!A2960,2))</f>
        <v>8620004-UT</v>
      </c>
      <c r="B2960" t="str">
        <f>IF('Support - Calculation Detail'!C2960="","",'Support - Calculation Detail'!C2960)</f>
        <v>86</v>
      </c>
      <c r="C2960" t="str">
        <f>IF('Support - Calculation Detail'!B2960="","",'Support - Calculation Detail'!B2960)</f>
        <v>N</v>
      </c>
      <c r="D2960">
        <f>IF('Support - Calculation Detail'!D2960="","",'Support - Calculation Detail'!D2960)</f>
        <v>19713</v>
      </c>
      <c r="E2960">
        <f>IF('Support - Calculation Detail'!E2960="","",'Support - Calculation Detail'!E2960)</f>
        <v>0</v>
      </c>
      <c r="G2960">
        <f>IF('Support - Calculation Detail'!F2960="","",'Support - Calculation Detail'!F2960)</f>
        <v>19713</v>
      </c>
      <c r="H2960">
        <f>IF('Support - Calculation Detail'!G2960="","",'Support - Calculation Detail'!G2960)</f>
        <v>1.04</v>
      </c>
      <c r="I2960">
        <f>IF('Support - Calculation Detail'!H2960="","",'Support - Calculation Detail'!H2960)</f>
        <v>20502</v>
      </c>
      <c r="J2960">
        <f>IF('Support - Calculation Detail'!I2960="","",'Support - Calculation Detail'!I2960)</f>
        <v>0</v>
      </c>
      <c r="K2960">
        <f>IF('Support - Calculation Detail'!K2960="","",'Support - Calculation Detail'!K2960)</f>
        <v>20502</v>
      </c>
      <c r="L2960">
        <f>IF('Support - Calculation Detail'!L2960="","",'Support - Calculation Detail'!L2960)</f>
        <v>0</v>
      </c>
      <c r="M2960">
        <f>IF('Support - Calculation Detail'!M2960="","",'Support - Calculation Detail'!M2960)</f>
        <v>0</v>
      </c>
      <c r="N2960">
        <f>IF('Support - Calculation Detail'!N2960="","",'Support - Calculation Detail'!N2960)</f>
        <v>0</v>
      </c>
      <c r="P2960">
        <f>IF('Support - Calculation Detail'!O2960="","",'Support - Calculation Detail'!O2960)</f>
        <v>20502</v>
      </c>
      <c r="Q2960" t="b">
        <v>1</v>
      </c>
      <c r="R2960" t="str">
        <f t="shared" si="230"/>
        <v>8620004</v>
      </c>
      <c r="S2960" t="str">
        <f t="shared" si="231"/>
        <v>8620004-UT</v>
      </c>
      <c r="T2960" t="str">
        <f t="shared" si="232"/>
        <v>8620004-UT</v>
      </c>
      <c r="U2960" t="str">
        <f t="shared" si="233"/>
        <v>2</v>
      </c>
      <c r="V2960" t="str">
        <f t="shared" si="234"/>
        <v>UT</v>
      </c>
    </row>
    <row r="2961" spans="1:22" x14ac:dyDescent="0.35">
      <c r="A2961" t="str">
        <f>IF('Support - Calculation Detail'!A2961="","",LEFT('Support - Calculation Detail'!A2961,7)&amp;"-"&amp;RIGHT('Support - Calculation Detail'!A2961,2))</f>
        <v>8620005-UT</v>
      </c>
      <c r="B2961" t="str">
        <f>IF('Support - Calculation Detail'!C2961="","",'Support - Calculation Detail'!C2961)</f>
        <v>86</v>
      </c>
      <c r="C2961" t="str">
        <f>IF('Support - Calculation Detail'!B2961="","",'Support - Calculation Detail'!B2961)</f>
        <v>N</v>
      </c>
      <c r="D2961">
        <f>IF('Support - Calculation Detail'!D2961="","",'Support - Calculation Detail'!D2961)</f>
        <v>19005</v>
      </c>
      <c r="E2961">
        <f>IF('Support - Calculation Detail'!E2961="","",'Support - Calculation Detail'!E2961)</f>
        <v>0</v>
      </c>
      <c r="G2961">
        <f>IF('Support - Calculation Detail'!F2961="","",'Support - Calculation Detail'!F2961)</f>
        <v>19005</v>
      </c>
      <c r="H2961">
        <f>IF('Support - Calculation Detail'!G2961="","",'Support - Calculation Detail'!G2961)</f>
        <v>1.04</v>
      </c>
      <c r="I2961">
        <f>IF('Support - Calculation Detail'!H2961="","",'Support - Calculation Detail'!H2961)</f>
        <v>19765</v>
      </c>
      <c r="J2961">
        <f>IF('Support - Calculation Detail'!I2961="","",'Support - Calculation Detail'!I2961)</f>
        <v>0</v>
      </c>
      <c r="K2961">
        <f>IF('Support - Calculation Detail'!K2961="","",'Support - Calculation Detail'!K2961)</f>
        <v>19765</v>
      </c>
      <c r="L2961">
        <f>IF('Support - Calculation Detail'!L2961="","",'Support - Calculation Detail'!L2961)</f>
        <v>0</v>
      </c>
      <c r="M2961">
        <f>IF('Support - Calculation Detail'!M2961="","",'Support - Calculation Detail'!M2961)</f>
        <v>0</v>
      </c>
      <c r="N2961">
        <f>IF('Support - Calculation Detail'!N2961="","",'Support - Calculation Detail'!N2961)</f>
        <v>0</v>
      </c>
      <c r="P2961">
        <f>IF('Support - Calculation Detail'!O2961="","",'Support - Calculation Detail'!O2961)</f>
        <v>19765</v>
      </c>
      <c r="Q2961" t="b">
        <v>1</v>
      </c>
      <c r="R2961" t="str">
        <f t="shared" si="230"/>
        <v>8620005</v>
      </c>
      <c r="S2961" t="str">
        <f t="shared" si="231"/>
        <v>8620005-UT</v>
      </c>
      <c r="T2961" t="str">
        <f t="shared" si="232"/>
        <v>8620005-UT</v>
      </c>
      <c r="U2961" t="str">
        <f t="shared" si="233"/>
        <v>2</v>
      </c>
      <c r="V2961" t="str">
        <f t="shared" si="234"/>
        <v>UT</v>
      </c>
    </row>
    <row r="2962" spans="1:22" x14ac:dyDescent="0.35">
      <c r="A2962" t="str">
        <f>IF('Support - Calculation Detail'!A2962="","",LEFT('Support - Calculation Detail'!A2962,7)&amp;"-"&amp;RIGHT('Support - Calculation Detail'!A2962,2))</f>
        <v>8620006-TF</v>
      </c>
      <c r="B2962" t="str">
        <f>IF('Support - Calculation Detail'!C2962="","",'Support - Calculation Detail'!C2962)</f>
        <v>86</v>
      </c>
      <c r="C2962" t="str">
        <f>IF('Support - Calculation Detail'!B2962="","",'Support - Calculation Detail'!B2962)</f>
        <v>N</v>
      </c>
      <c r="D2962">
        <f>IF('Support - Calculation Detail'!D2962="","",'Support - Calculation Detail'!D2962)</f>
        <v>19429</v>
      </c>
      <c r="E2962">
        <f>IF('Support - Calculation Detail'!E2962="","",'Support - Calculation Detail'!E2962)</f>
        <v>0</v>
      </c>
      <c r="G2962">
        <f>IF('Support - Calculation Detail'!F2962="","",'Support - Calculation Detail'!F2962)</f>
        <v>19429</v>
      </c>
      <c r="H2962">
        <f>IF('Support - Calculation Detail'!G2962="","",'Support - Calculation Detail'!G2962)</f>
        <v>1.04</v>
      </c>
      <c r="I2962">
        <f>IF('Support - Calculation Detail'!H2962="","",'Support - Calculation Detail'!H2962)</f>
        <v>20206</v>
      </c>
      <c r="J2962">
        <f>IF('Support - Calculation Detail'!I2962="","",'Support - Calculation Detail'!I2962)</f>
        <v>0</v>
      </c>
      <c r="K2962">
        <f>IF('Support - Calculation Detail'!K2962="","",'Support - Calculation Detail'!K2962)</f>
        <v>20206</v>
      </c>
      <c r="L2962">
        <f>IF('Support - Calculation Detail'!L2962="","",'Support - Calculation Detail'!L2962)</f>
        <v>0</v>
      </c>
      <c r="M2962">
        <f>IF('Support - Calculation Detail'!M2962="","",'Support - Calculation Detail'!M2962)</f>
        <v>0</v>
      </c>
      <c r="N2962">
        <f>IF('Support - Calculation Detail'!N2962="","",'Support - Calculation Detail'!N2962)</f>
        <v>0</v>
      </c>
      <c r="P2962">
        <f>IF('Support - Calculation Detail'!O2962="","",'Support - Calculation Detail'!O2962)</f>
        <v>20206</v>
      </c>
      <c r="Q2962" t="b">
        <v>1</v>
      </c>
      <c r="R2962" t="str">
        <f t="shared" si="230"/>
        <v>8620006</v>
      </c>
      <c r="S2962" t="str">
        <f t="shared" si="231"/>
        <v>8620006-TF</v>
      </c>
      <c r="T2962" t="str">
        <f t="shared" si="232"/>
        <v>8620006-TF</v>
      </c>
      <c r="U2962" t="str">
        <f t="shared" si="233"/>
        <v>2</v>
      </c>
      <c r="V2962" t="str">
        <f t="shared" si="234"/>
        <v>TF</v>
      </c>
    </row>
    <row r="2963" spans="1:22" x14ac:dyDescent="0.35">
      <c r="A2963" t="str">
        <f>IF('Support - Calculation Detail'!A2963="","",LEFT('Support - Calculation Detail'!A2963,7)&amp;"-"&amp;RIGHT('Support - Calculation Detail'!A2963,2))</f>
        <v>8620006-UT</v>
      </c>
      <c r="B2963" t="str">
        <f>IF('Support - Calculation Detail'!C2963="","",'Support - Calculation Detail'!C2963)</f>
        <v>86</v>
      </c>
      <c r="C2963" t="str">
        <f>IF('Support - Calculation Detail'!B2963="","",'Support - Calculation Detail'!B2963)</f>
        <v>N</v>
      </c>
      <c r="D2963">
        <f>IF('Support - Calculation Detail'!D2963="","",'Support - Calculation Detail'!D2963)</f>
        <v>18398</v>
      </c>
      <c r="E2963">
        <f>IF('Support - Calculation Detail'!E2963="","",'Support - Calculation Detail'!E2963)</f>
        <v>0</v>
      </c>
      <c r="G2963">
        <f>IF('Support - Calculation Detail'!F2963="","",'Support - Calculation Detail'!F2963)</f>
        <v>18398</v>
      </c>
      <c r="H2963">
        <f>IF('Support - Calculation Detail'!G2963="","",'Support - Calculation Detail'!G2963)</f>
        <v>1.04</v>
      </c>
      <c r="I2963">
        <f>IF('Support - Calculation Detail'!H2963="","",'Support - Calculation Detail'!H2963)</f>
        <v>19134</v>
      </c>
      <c r="J2963">
        <f>IF('Support - Calculation Detail'!I2963="","",'Support - Calculation Detail'!I2963)</f>
        <v>0</v>
      </c>
      <c r="K2963">
        <f>IF('Support - Calculation Detail'!K2963="","",'Support - Calculation Detail'!K2963)</f>
        <v>19134</v>
      </c>
      <c r="L2963">
        <f>IF('Support - Calculation Detail'!L2963="","",'Support - Calculation Detail'!L2963)</f>
        <v>0</v>
      </c>
      <c r="M2963">
        <f>IF('Support - Calculation Detail'!M2963="","",'Support - Calculation Detail'!M2963)</f>
        <v>0</v>
      </c>
      <c r="N2963">
        <f>IF('Support - Calculation Detail'!N2963="","",'Support - Calculation Detail'!N2963)</f>
        <v>0</v>
      </c>
      <c r="P2963">
        <f>IF('Support - Calculation Detail'!O2963="","",'Support - Calculation Detail'!O2963)</f>
        <v>19134</v>
      </c>
      <c r="Q2963" t="b">
        <v>1</v>
      </c>
      <c r="R2963" t="str">
        <f t="shared" si="230"/>
        <v>8620006</v>
      </c>
      <c r="S2963" t="str">
        <f t="shared" si="231"/>
        <v>8620006-UT</v>
      </c>
      <c r="T2963" t="str">
        <f t="shared" si="232"/>
        <v>8620006-UT</v>
      </c>
      <c r="U2963" t="str">
        <f t="shared" si="233"/>
        <v>2</v>
      </c>
      <c r="V2963" t="str">
        <f t="shared" si="234"/>
        <v>UT</v>
      </c>
    </row>
    <row r="2964" spans="1:22" x14ac:dyDescent="0.35">
      <c r="A2964" t="str">
        <f>IF('Support - Calculation Detail'!A2964="","",LEFT('Support - Calculation Detail'!A2964,7)&amp;"-"&amp;RIGHT('Support - Calculation Detail'!A2964,2))</f>
        <v>8620007-UT</v>
      </c>
      <c r="B2964" t="str">
        <f>IF('Support - Calculation Detail'!C2964="","",'Support - Calculation Detail'!C2964)</f>
        <v>86</v>
      </c>
      <c r="C2964" t="str">
        <f>IF('Support - Calculation Detail'!B2964="","",'Support - Calculation Detail'!B2964)</f>
        <v>N</v>
      </c>
      <c r="D2964">
        <f>IF('Support - Calculation Detail'!D2964="","",'Support - Calculation Detail'!D2964)</f>
        <v>7084</v>
      </c>
      <c r="E2964">
        <f>IF('Support - Calculation Detail'!E2964="","",'Support - Calculation Detail'!E2964)</f>
        <v>0</v>
      </c>
      <c r="G2964">
        <f>IF('Support - Calculation Detail'!F2964="","",'Support - Calculation Detail'!F2964)</f>
        <v>7084</v>
      </c>
      <c r="H2964">
        <f>IF('Support - Calculation Detail'!G2964="","",'Support - Calculation Detail'!G2964)</f>
        <v>1.04</v>
      </c>
      <c r="I2964">
        <f>IF('Support - Calculation Detail'!H2964="","",'Support - Calculation Detail'!H2964)</f>
        <v>7367</v>
      </c>
      <c r="J2964">
        <f>IF('Support - Calculation Detail'!I2964="","",'Support - Calculation Detail'!I2964)</f>
        <v>0</v>
      </c>
      <c r="K2964">
        <f>IF('Support - Calculation Detail'!K2964="","",'Support - Calculation Detail'!K2964)</f>
        <v>7367</v>
      </c>
      <c r="L2964">
        <f>IF('Support - Calculation Detail'!L2964="","",'Support - Calculation Detail'!L2964)</f>
        <v>0</v>
      </c>
      <c r="M2964">
        <f>IF('Support - Calculation Detail'!M2964="","",'Support - Calculation Detail'!M2964)</f>
        <v>0</v>
      </c>
      <c r="N2964">
        <f>IF('Support - Calculation Detail'!N2964="","",'Support - Calculation Detail'!N2964)</f>
        <v>0</v>
      </c>
      <c r="P2964">
        <f>IF('Support - Calculation Detail'!O2964="","",'Support - Calculation Detail'!O2964)</f>
        <v>7367</v>
      </c>
      <c r="Q2964" t="b">
        <v>1</v>
      </c>
      <c r="R2964" t="str">
        <f t="shared" si="230"/>
        <v>8620007</v>
      </c>
      <c r="S2964" t="str">
        <f t="shared" si="231"/>
        <v>8620007-UT</v>
      </c>
      <c r="T2964" t="str">
        <f t="shared" si="232"/>
        <v>8620007-UT</v>
      </c>
      <c r="U2964" t="str">
        <f t="shared" si="233"/>
        <v>2</v>
      </c>
      <c r="V2964" t="str">
        <f t="shared" si="234"/>
        <v>UT</v>
      </c>
    </row>
    <row r="2965" spans="1:22" x14ac:dyDescent="0.35">
      <c r="A2965" t="str">
        <f>IF('Support - Calculation Detail'!A2965="","",LEFT('Support - Calculation Detail'!A2965,7)&amp;"-"&amp;RIGHT('Support - Calculation Detail'!A2965,2))</f>
        <v>8620008-FT</v>
      </c>
      <c r="B2965" t="str">
        <f>IF('Support - Calculation Detail'!C2965="","",'Support - Calculation Detail'!C2965)</f>
        <v>86</v>
      </c>
      <c r="C2965" t="str">
        <f>IF('Support - Calculation Detail'!B2965="","",'Support - Calculation Detail'!B2965)</f>
        <v>N</v>
      </c>
      <c r="D2965">
        <f>IF('Support - Calculation Detail'!D2965="","",'Support - Calculation Detail'!D2965)</f>
        <v>276099</v>
      </c>
      <c r="E2965">
        <f>IF('Support - Calculation Detail'!E2965="","",'Support - Calculation Detail'!E2965)</f>
        <v>0</v>
      </c>
      <c r="G2965">
        <f>IF('Support - Calculation Detail'!F2965="","",'Support - Calculation Detail'!F2965)</f>
        <v>276099</v>
      </c>
      <c r="H2965">
        <f>IF('Support - Calculation Detail'!G2965="","",'Support - Calculation Detail'!G2965)</f>
        <v>1.04</v>
      </c>
      <c r="I2965">
        <f>IF('Support - Calculation Detail'!H2965="","",'Support - Calculation Detail'!H2965)</f>
        <v>287143</v>
      </c>
      <c r="J2965">
        <f>IF('Support - Calculation Detail'!I2965="","",'Support - Calculation Detail'!I2965)</f>
        <v>0</v>
      </c>
      <c r="K2965">
        <f>IF('Support - Calculation Detail'!K2965="","",'Support - Calculation Detail'!K2965)</f>
        <v>287143</v>
      </c>
      <c r="L2965">
        <f>IF('Support - Calculation Detail'!L2965="","",'Support - Calculation Detail'!L2965)</f>
        <v>0</v>
      </c>
      <c r="M2965">
        <f>IF('Support - Calculation Detail'!M2965="","",'Support - Calculation Detail'!M2965)</f>
        <v>0</v>
      </c>
      <c r="N2965">
        <f>IF('Support - Calculation Detail'!N2965="","",'Support - Calculation Detail'!N2965)</f>
        <v>0</v>
      </c>
      <c r="P2965">
        <f>IF('Support - Calculation Detail'!O2965="","",'Support - Calculation Detail'!O2965)</f>
        <v>287143</v>
      </c>
      <c r="Q2965" t="b">
        <v>1</v>
      </c>
      <c r="R2965" t="str">
        <f t="shared" si="230"/>
        <v>8620008</v>
      </c>
      <c r="S2965" t="str">
        <f t="shared" si="231"/>
        <v>8620008-FT</v>
      </c>
      <c r="T2965" t="str">
        <f t="shared" si="232"/>
        <v>8620008-FT</v>
      </c>
      <c r="U2965" t="str">
        <f t="shared" si="233"/>
        <v>2</v>
      </c>
      <c r="V2965" t="str">
        <f t="shared" si="234"/>
        <v>FT</v>
      </c>
    </row>
    <row r="2966" spans="1:22" x14ac:dyDescent="0.35">
      <c r="A2966" t="str">
        <f>IF('Support - Calculation Detail'!A2966="","",LEFT('Support - Calculation Detail'!A2966,7)&amp;"-"&amp;RIGHT('Support - Calculation Detail'!A2966,2))</f>
        <v>8620008-UT</v>
      </c>
      <c r="B2966" t="str">
        <f>IF('Support - Calculation Detail'!C2966="","",'Support - Calculation Detail'!C2966)</f>
        <v>86</v>
      </c>
      <c r="C2966" t="str">
        <f>IF('Support - Calculation Detail'!B2966="","",'Support - Calculation Detail'!B2966)</f>
        <v>N</v>
      </c>
      <c r="D2966">
        <f>IF('Support - Calculation Detail'!D2966="","",'Support - Calculation Detail'!D2966)</f>
        <v>28570</v>
      </c>
      <c r="E2966">
        <f>IF('Support - Calculation Detail'!E2966="","",'Support - Calculation Detail'!E2966)</f>
        <v>0</v>
      </c>
      <c r="G2966">
        <f>IF('Support - Calculation Detail'!F2966="","",'Support - Calculation Detail'!F2966)</f>
        <v>28570</v>
      </c>
      <c r="H2966">
        <f>IF('Support - Calculation Detail'!G2966="","",'Support - Calculation Detail'!G2966)</f>
        <v>1.04</v>
      </c>
      <c r="I2966">
        <f>IF('Support - Calculation Detail'!H2966="","",'Support - Calculation Detail'!H2966)</f>
        <v>29713</v>
      </c>
      <c r="J2966">
        <f>IF('Support - Calculation Detail'!I2966="","",'Support - Calculation Detail'!I2966)</f>
        <v>0</v>
      </c>
      <c r="K2966">
        <f>IF('Support - Calculation Detail'!K2966="","",'Support - Calculation Detail'!K2966)</f>
        <v>29713</v>
      </c>
      <c r="L2966">
        <f>IF('Support - Calculation Detail'!L2966="","",'Support - Calculation Detail'!L2966)</f>
        <v>0</v>
      </c>
      <c r="M2966">
        <f>IF('Support - Calculation Detail'!M2966="","",'Support - Calculation Detail'!M2966)</f>
        <v>0</v>
      </c>
      <c r="N2966">
        <f>IF('Support - Calculation Detail'!N2966="","",'Support - Calculation Detail'!N2966)</f>
        <v>0</v>
      </c>
      <c r="P2966">
        <f>IF('Support - Calculation Detail'!O2966="","",'Support - Calculation Detail'!O2966)</f>
        <v>29713</v>
      </c>
      <c r="Q2966" t="b">
        <v>1</v>
      </c>
      <c r="R2966" t="str">
        <f t="shared" si="230"/>
        <v>8620008</v>
      </c>
      <c r="S2966" t="str">
        <f t="shared" si="231"/>
        <v>8620008-UT</v>
      </c>
      <c r="T2966" t="str">
        <f t="shared" si="232"/>
        <v>8620008-UT</v>
      </c>
      <c r="U2966" t="str">
        <f t="shared" si="233"/>
        <v>2</v>
      </c>
      <c r="V2966" t="str">
        <f t="shared" si="234"/>
        <v>UT</v>
      </c>
    </row>
    <row r="2967" spans="1:22" x14ac:dyDescent="0.35">
      <c r="A2967" t="str">
        <f>IF('Support - Calculation Detail'!A2967="","",LEFT('Support - Calculation Detail'!A2967,7)&amp;"-"&amp;RIGHT('Support - Calculation Detail'!A2967,2))</f>
        <v>8620009-TF</v>
      </c>
      <c r="B2967" t="str">
        <f>IF('Support - Calculation Detail'!C2967="","",'Support - Calculation Detail'!C2967)</f>
        <v>86</v>
      </c>
      <c r="C2967" t="str">
        <f>IF('Support - Calculation Detail'!B2967="","",'Support - Calculation Detail'!B2967)</f>
        <v>N</v>
      </c>
      <c r="D2967">
        <f>IF('Support - Calculation Detail'!D2967="","",'Support - Calculation Detail'!D2967)</f>
        <v>7489</v>
      </c>
      <c r="E2967">
        <f>IF('Support - Calculation Detail'!E2967="","",'Support - Calculation Detail'!E2967)</f>
        <v>0</v>
      </c>
      <c r="G2967">
        <f>IF('Support - Calculation Detail'!F2967="","",'Support - Calculation Detail'!F2967)</f>
        <v>7489</v>
      </c>
      <c r="H2967">
        <f>IF('Support - Calculation Detail'!G2967="","",'Support - Calculation Detail'!G2967)</f>
        <v>1.04</v>
      </c>
      <c r="I2967">
        <f>IF('Support - Calculation Detail'!H2967="","",'Support - Calculation Detail'!H2967)</f>
        <v>7789</v>
      </c>
      <c r="J2967">
        <f>IF('Support - Calculation Detail'!I2967="","",'Support - Calculation Detail'!I2967)</f>
        <v>0</v>
      </c>
      <c r="K2967">
        <f>IF('Support - Calculation Detail'!K2967="","",'Support - Calculation Detail'!K2967)</f>
        <v>7789</v>
      </c>
      <c r="L2967">
        <f>IF('Support - Calculation Detail'!L2967="","",'Support - Calculation Detail'!L2967)</f>
        <v>0</v>
      </c>
      <c r="M2967">
        <f>IF('Support - Calculation Detail'!M2967="","",'Support - Calculation Detail'!M2967)</f>
        <v>0</v>
      </c>
      <c r="N2967">
        <f>IF('Support - Calculation Detail'!N2967="","",'Support - Calculation Detail'!N2967)</f>
        <v>0</v>
      </c>
      <c r="P2967">
        <f>IF('Support - Calculation Detail'!O2967="","",'Support - Calculation Detail'!O2967)</f>
        <v>7789</v>
      </c>
      <c r="Q2967" t="b">
        <v>1</v>
      </c>
      <c r="R2967" t="str">
        <f t="shared" si="230"/>
        <v>8620009</v>
      </c>
      <c r="S2967" t="str">
        <f t="shared" si="231"/>
        <v>8620009-TF</v>
      </c>
      <c r="T2967" t="str">
        <f t="shared" si="232"/>
        <v>8620009-TF</v>
      </c>
      <c r="U2967" t="str">
        <f t="shared" si="233"/>
        <v>2</v>
      </c>
      <c r="V2967" t="str">
        <f t="shared" si="234"/>
        <v>TF</v>
      </c>
    </row>
    <row r="2968" spans="1:22" x14ac:dyDescent="0.35">
      <c r="A2968" t="str">
        <f>IF('Support - Calculation Detail'!A2968="","",LEFT('Support - Calculation Detail'!A2968,7)&amp;"-"&amp;RIGHT('Support - Calculation Detail'!A2968,2))</f>
        <v>8620009-UT</v>
      </c>
      <c r="B2968" t="str">
        <f>IF('Support - Calculation Detail'!C2968="","",'Support - Calculation Detail'!C2968)</f>
        <v>86</v>
      </c>
      <c r="C2968" t="str">
        <f>IF('Support - Calculation Detail'!B2968="","",'Support - Calculation Detail'!B2968)</f>
        <v>N</v>
      </c>
      <c r="D2968">
        <f>IF('Support - Calculation Detail'!D2968="","",'Support - Calculation Detail'!D2968)</f>
        <v>8410</v>
      </c>
      <c r="E2968">
        <f>IF('Support - Calculation Detail'!E2968="","",'Support - Calculation Detail'!E2968)</f>
        <v>0</v>
      </c>
      <c r="G2968">
        <f>IF('Support - Calculation Detail'!F2968="","",'Support - Calculation Detail'!F2968)</f>
        <v>8410</v>
      </c>
      <c r="H2968">
        <f>IF('Support - Calculation Detail'!G2968="","",'Support - Calculation Detail'!G2968)</f>
        <v>1.04</v>
      </c>
      <c r="I2968">
        <f>IF('Support - Calculation Detail'!H2968="","",'Support - Calculation Detail'!H2968)</f>
        <v>8746</v>
      </c>
      <c r="J2968">
        <f>IF('Support - Calculation Detail'!I2968="","",'Support - Calculation Detail'!I2968)</f>
        <v>0</v>
      </c>
      <c r="K2968">
        <f>IF('Support - Calculation Detail'!K2968="","",'Support - Calculation Detail'!K2968)</f>
        <v>8746</v>
      </c>
      <c r="L2968">
        <f>IF('Support - Calculation Detail'!L2968="","",'Support - Calculation Detail'!L2968)</f>
        <v>0</v>
      </c>
      <c r="M2968">
        <f>IF('Support - Calculation Detail'!M2968="","",'Support - Calculation Detail'!M2968)</f>
        <v>0</v>
      </c>
      <c r="N2968">
        <f>IF('Support - Calculation Detail'!N2968="","",'Support - Calculation Detail'!N2968)</f>
        <v>0</v>
      </c>
      <c r="P2968">
        <f>IF('Support - Calculation Detail'!O2968="","",'Support - Calculation Detail'!O2968)</f>
        <v>8746</v>
      </c>
      <c r="Q2968" t="b">
        <v>1</v>
      </c>
      <c r="R2968" t="str">
        <f t="shared" si="230"/>
        <v>8620009</v>
      </c>
      <c r="S2968" t="str">
        <f t="shared" si="231"/>
        <v>8620009-UT</v>
      </c>
      <c r="T2968" t="str">
        <f t="shared" si="232"/>
        <v>8620009-UT</v>
      </c>
      <c r="U2968" t="str">
        <f t="shared" si="233"/>
        <v>2</v>
      </c>
      <c r="V2968" t="str">
        <f t="shared" si="234"/>
        <v>UT</v>
      </c>
    </row>
    <row r="2969" spans="1:22" x14ac:dyDescent="0.35">
      <c r="A2969" t="str">
        <f>IF('Support - Calculation Detail'!A2969="","",LEFT('Support - Calculation Detail'!A2969,7)&amp;"-"&amp;RIGHT('Support - Calculation Detail'!A2969,2))</f>
        <v>8620010-UT</v>
      </c>
      <c r="B2969" t="str">
        <f>IF('Support - Calculation Detail'!C2969="","",'Support - Calculation Detail'!C2969)</f>
        <v>86</v>
      </c>
      <c r="C2969" t="str">
        <f>IF('Support - Calculation Detail'!B2969="","",'Support - Calculation Detail'!B2969)</f>
        <v>N</v>
      </c>
      <c r="D2969">
        <f>IF('Support - Calculation Detail'!D2969="","",'Support - Calculation Detail'!D2969)</f>
        <v>10649</v>
      </c>
      <c r="E2969">
        <f>IF('Support - Calculation Detail'!E2969="","",'Support - Calculation Detail'!E2969)</f>
        <v>0</v>
      </c>
      <c r="G2969">
        <f>IF('Support - Calculation Detail'!F2969="","",'Support - Calculation Detail'!F2969)</f>
        <v>10649</v>
      </c>
      <c r="H2969">
        <f>IF('Support - Calculation Detail'!G2969="","",'Support - Calculation Detail'!G2969)</f>
        <v>1.04</v>
      </c>
      <c r="I2969">
        <f>IF('Support - Calculation Detail'!H2969="","",'Support - Calculation Detail'!H2969)</f>
        <v>11075</v>
      </c>
      <c r="J2969">
        <f>IF('Support - Calculation Detail'!I2969="","",'Support - Calculation Detail'!I2969)</f>
        <v>0</v>
      </c>
      <c r="K2969">
        <f>IF('Support - Calculation Detail'!K2969="","",'Support - Calculation Detail'!K2969)</f>
        <v>11075</v>
      </c>
      <c r="L2969">
        <f>IF('Support - Calculation Detail'!L2969="","",'Support - Calculation Detail'!L2969)</f>
        <v>0</v>
      </c>
      <c r="M2969">
        <f>IF('Support - Calculation Detail'!M2969="","",'Support - Calculation Detail'!M2969)</f>
        <v>0</v>
      </c>
      <c r="N2969">
        <f>IF('Support - Calculation Detail'!N2969="","",'Support - Calculation Detail'!N2969)</f>
        <v>0</v>
      </c>
      <c r="P2969">
        <f>IF('Support - Calculation Detail'!O2969="","",'Support - Calculation Detail'!O2969)</f>
        <v>11075</v>
      </c>
      <c r="Q2969" t="b">
        <v>1</v>
      </c>
      <c r="R2969" t="str">
        <f t="shared" si="230"/>
        <v>8620010</v>
      </c>
      <c r="S2969" t="str">
        <f t="shared" si="231"/>
        <v>8620010-UT</v>
      </c>
      <c r="T2969" t="str">
        <f t="shared" si="232"/>
        <v>8620010-UT</v>
      </c>
      <c r="U2969" t="str">
        <f t="shared" si="233"/>
        <v>2</v>
      </c>
      <c r="V2969" t="str">
        <f t="shared" si="234"/>
        <v>UT</v>
      </c>
    </row>
    <row r="2970" spans="1:22" x14ac:dyDescent="0.35">
      <c r="A2970" t="str">
        <f>IF('Support - Calculation Detail'!A2970="","",LEFT('Support - Calculation Detail'!A2970,7)&amp;"-"&amp;RIGHT('Support - Calculation Detail'!A2970,2))</f>
        <v>8620011-UT</v>
      </c>
      <c r="B2970" t="str">
        <f>IF('Support - Calculation Detail'!C2970="","",'Support - Calculation Detail'!C2970)</f>
        <v>86</v>
      </c>
      <c r="C2970" t="str">
        <f>IF('Support - Calculation Detail'!B2970="","",'Support - Calculation Detail'!B2970)</f>
        <v>N</v>
      </c>
      <c r="D2970">
        <f>IF('Support - Calculation Detail'!D2970="","",'Support - Calculation Detail'!D2970)</f>
        <v>15134</v>
      </c>
      <c r="E2970">
        <f>IF('Support - Calculation Detail'!E2970="","",'Support - Calculation Detail'!E2970)</f>
        <v>0</v>
      </c>
      <c r="G2970">
        <f>IF('Support - Calculation Detail'!F2970="","",'Support - Calculation Detail'!F2970)</f>
        <v>15134</v>
      </c>
      <c r="H2970">
        <f>IF('Support - Calculation Detail'!G2970="","",'Support - Calculation Detail'!G2970)</f>
        <v>1.04</v>
      </c>
      <c r="I2970">
        <f>IF('Support - Calculation Detail'!H2970="","",'Support - Calculation Detail'!H2970)</f>
        <v>15739</v>
      </c>
      <c r="J2970">
        <f>IF('Support - Calculation Detail'!I2970="","",'Support - Calculation Detail'!I2970)</f>
        <v>0</v>
      </c>
      <c r="K2970">
        <f>IF('Support - Calculation Detail'!K2970="","",'Support - Calculation Detail'!K2970)</f>
        <v>15739</v>
      </c>
      <c r="L2970">
        <f>IF('Support - Calculation Detail'!L2970="","",'Support - Calculation Detail'!L2970)</f>
        <v>0</v>
      </c>
      <c r="M2970">
        <f>IF('Support - Calculation Detail'!M2970="","",'Support - Calculation Detail'!M2970)</f>
        <v>0</v>
      </c>
      <c r="N2970">
        <f>IF('Support - Calculation Detail'!N2970="","",'Support - Calculation Detail'!N2970)</f>
        <v>0</v>
      </c>
      <c r="P2970">
        <f>IF('Support - Calculation Detail'!O2970="","",'Support - Calculation Detail'!O2970)</f>
        <v>15739</v>
      </c>
      <c r="Q2970" t="b">
        <v>1</v>
      </c>
      <c r="R2970" t="str">
        <f t="shared" si="230"/>
        <v>8620011</v>
      </c>
      <c r="S2970" t="str">
        <f t="shared" si="231"/>
        <v>8620011-UT</v>
      </c>
      <c r="T2970" t="str">
        <f t="shared" si="232"/>
        <v>8620011-UT</v>
      </c>
      <c r="U2970" t="str">
        <f t="shared" si="233"/>
        <v>2</v>
      </c>
      <c r="V2970" t="str">
        <f t="shared" si="234"/>
        <v>UT</v>
      </c>
    </row>
    <row r="2971" spans="1:22" x14ac:dyDescent="0.35">
      <c r="A2971" t="str">
        <f>IF('Support - Calculation Detail'!A2971="","",LEFT('Support - Calculation Detail'!A2971,7)&amp;"-"&amp;RIGHT('Support - Calculation Detail'!A2971,2))</f>
        <v>8620012-UT</v>
      </c>
      <c r="B2971" t="str">
        <f>IF('Support - Calculation Detail'!C2971="","",'Support - Calculation Detail'!C2971)</f>
        <v>86</v>
      </c>
      <c r="C2971" t="str">
        <f>IF('Support - Calculation Detail'!B2971="","",'Support - Calculation Detail'!B2971)</f>
        <v>N</v>
      </c>
      <c r="D2971">
        <f>IF('Support - Calculation Detail'!D2971="","",'Support - Calculation Detail'!D2971)</f>
        <v>47603</v>
      </c>
      <c r="E2971">
        <f>IF('Support - Calculation Detail'!E2971="","",'Support - Calculation Detail'!E2971)</f>
        <v>0</v>
      </c>
      <c r="G2971">
        <f>IF('Support - Calculation Detail'!F2971="","",'Support - Calculation Detail'!F2971)</f>
        <v>47603</v>
      </c>
      <c r="H2971">
        <f>IF('Support - Calculation Detail'!G2971="","",'Support - Calculation Detail'!G2971)</f>
        <v>1.04</v>
      </c>
      <c r="I2971">
        <f>IF('Support - Calculation Detail'!H2971="","",'Support - Calculation Detail'!H2971)</f>
        <v>49507</v>
      </c>
      <c r="J2971">
        <f>IF('Support - Calculation Detail'!I2971="","",'Support - Calculation Detail'!I2971)</f>
        <v>0</v>
      </c>
      <c r="K2971">
        <f>IF('Support - Calculation Detail'!K2971="","",'Support - Calculation Detail'!K2971)</f>
        <v>49507</v>
      </c>
      <c r="L2971">
        <f>IF('Support - Calculation Detail'!L2971="","",'Support - Calculation Detail'!L2971)</f>
        <v>0</v>
      </c>
      <c r="M2971">
        <f>IF('Support - Calculation Detail'!M2971="","",'Support - Calculation Detail'!M2971)</f>
        <v>0</v>
      </c>
      <c r="N2971">
        <f>IF('Support - Calculation Detail'!N2971="","",'Support - Calculation Detail'!N2971)</f>
        <v>0</v>
      </c>
      <c r="P2971">
        <f>IF('Support - Calculation Detail'!O2971="","",'Support - Calculation Detail'!O2971)</f>
        <v>49507</v>
      </c>
      <c r="Q2971" t="b">
        <v>1</v>
      </c>
      <c r="R2971" t="str">
        <f t="shared" si="230"/>
        <v>8620012</v>
      </c>
      <c r="S2971" t="str">
        <f t="shared" si="231"/>
        <v>8620012-UT</v>
      </c>
      <c r="T2971" t="str">
        <f t="shared" si="232"/>
        <v>8620012-UT</v>
      </c>
      <c r="U2971" t="str">
        <f t="shared" si="233"/>
        <v>2</v>
      </c>
      <c r="V2971" t="str">
        <f t="shared" si="234"/>
        <v>UT</v>
      </c>
    </row>
    <row r="2972" spans="1:22" x14ac:dyDescent="0.35">
      <c r="A2972" t="str">
        <f>IF('Support - Calculation Detail'!A2972="","",LEFT('Support - Calculation Detail'!A2972,7)&amp;"-"&amp;RIGHT('Support - Calculation Detail'!A2972,2))</f>
        <v>8650233-UT</v>
      </c>
      <c r="B2972" t="str">
        <f>IF('Support - Calculation Detail'!C2972="","",'Support - Calculation Detail'!C2972)</f>
        <v>86</v>
      </c>
      <c r="C2972" t="str">
        <f>IF('Support - Calculation Detail'!B2972="","",'Support - Calculation Detail'!B2972)</f>
        <v>N</v>
      </c>
      <c r="D2972">
        <f>IF('Support - Calculation Detail'!D2972="","",'Support - Calculation Detail'!D2972)</f>
        <v>73458</v>
      </c>
      <c r="E2972">
        <f>IF('Support - Calculation Detail'!E2972="","",'Support - Calculation Detail'!E2972)</f>
        <v>0</v>
      </c>
      <c r="G2972">
        <f>IF('Support - Calculation Detail'!F2972="","",'Support - Calculation Detail'!F2972)</f>
        <v>73458</v>
      </c>
      <c r="H2972">
        <f>IF('Support - Calculation Detail'!G2972="","",'Support - Calculation Detail'!G2972)</f>
        <v>1.04</v>
      </c>
      <c r="I2972">
        <f>IF('Support - Calculation Detail'!H2972="","",'Support - Calculation Detail'!H2972)</f>
        <v>76396</v>
      </c>
      <c r="J2972">
        <f>IF('Support - Calculation Detail'!I2972="","",'Support - Calculation Detail'!I2972)</f>
        <v>0</v>
      </c>
      <c r="K2972">
        <f>IF('Support - Calculation Detail'!K2972="","",'Support - Calculation Detail'!K2972)</f>
        <v>76396</v>
      </c>
      <c r="L2972">
        <f>IF('Support - Calculation Detail'!L2972="","",'Support - Calculation Detail'!L2972)</f>
        <v>0</v>
      </c>
      <c r="M2972">
        <f>IF('Support - Calculation Detail'!M2972="","",'Support - Calculation Detail'!M2972)</f>
        <v>0</v>
      </c>
      <c r="N2972">
        <f>IF('Support - Calculation Detail'!N2972="","",'Support - Calculation Detail'!N2972)</f>
        <v>0</v>
      </c>
      <c r="P2972">
        <f>IF('Support - Calculation Detail'!O2972="","",'Support - Calculation Detail'!O2972)</f>
        <v>76396</v>
      </c>
      <c r="Q2972" t="b">
        <v>1</v>
      </c>
      <c r="R2972" t="str">
        <f t="shared" si="230"/>
        <v>8650233</v>
      </c>
      <c r="S2972" t="str">
        <f t="shared" si="231"/>
        <v>8650233-UT</v>
      </c>
      <c r="T2972" t="str">
        <f t="shared" si="232"/>
        <v>8650233-UT</v>
      </c>
      <c r="U2972" t="str">
        <f t="shared" si="233"/>
        <v>5</v>
      </c>
      <c r="V2972" t="str">
        <f t="shared" si="234"/>
        <v>UT</v>
      </c>
    </row>
    <row r="2973" spans="1:22" x14ac:dyDescent="0.35">
      <c r="A2973" t="str">
        <f>IF('Support - Calculation Detail'!A2973="","",LEFT('Support - Calculation Detail'!A2973,7)&amp;"-"&amp;RIGHT('Support - Calculation Detail'!A2973,2))</f>
        <v>8650234-UT</v>
      </c>
      <c r="B2973" t="str">
        <f>IF('Support - Calculation Detail'!C2973="","",'Support - Calculation Detail'!C2973)</f>
        <v>86</v>
      </c>
      <c r="C2973" t="str">
        <f>IF('Support - Calculation Detail'!B2973="","",'Support - Calculation Detail'!B2973)</f>
        <v>N</v>
      </c>
      <c r="D2973">
        <f>IF('Support - Calculation Detail'!D2973="","",'Support - Calculation Detail'!D2973)</f>
        <v>146993</v>
      </c>
      <c r="E2973">
        <f>IF('Support - Calculation Detail'!E2973="","",'Support - Calculation Detail'!E2973)</f>
        <v>0</v>
      </c>
      <c r="G2973">
        <f>IF('Support - Calculation Detail'!F2973="","",'Support - Calculation Detail'!F2973)</f>
        <v>146993</v>
      </c>
      <c r="H2973">
        <f>IF('Support - Calculation Detail'!G2973="","",'Support - Calculation Detail'!G2973)</f>
        <v>1.04</v>
      </c>
      <c r="I2973">
        <f>IF('Support - Calculation Detail'!H2973="","",'Support - Calculation Detail'!H2973)</f>
        <v>152873</v>
      </c>
      <c r="J2973">
        <f>IF('Support - Calculation Detail'!I2973="","",'Support - Calculation Detail'!I2973)</f>
        <v>0</v>
      </c>
      <c r="K2973">
        <f>IF('Support - Calculation Detail'!K2973="","",'Support - Calculation Detail'!K2973)</f>
        <v>152873</v>
      </c>
      <c r="L2973">
        <f>IF('Support - Calculation Detail'!L2973="","",'Support - Calculation Detail'!L2973)</f>
        <v>0</v>
      </c>
      <c r="M2973">
        <f>IF('Support - Calculation Detail'!M2973="","",'Support - Calculation Detail'!M2973)</f>
        <v>0</v>
      </c>
      <c r="N2973">
        <f>IF('Support - Calculation Detail'!N2973="","",'Support - Calculation Detail'!N2973)</f>
        <v>0</v>
      </c>
      <c r="P2973">
        <f>IF('Support - Calculation Detail'!O2973="","",'Support - Calculation Detail'!O2973)</f>
        <v>152873</v>
      </c>
      <c r="Q2973" t="b">
        <v>1</v>
      </c>
      <c r="R2973" t="str">
        <f t="shared" si="230"/>
        <v>8650234</v>
      </c>
      <c r="S2973" t="str">
        <f t="shared" si="231"/>
        <v>8650234-UT</v>
      </c>
      <c r="T2973" t="str">
        <f t="shared" si="232"/>
        <v>8650234-UT</v>
      </c>
      <c r="U2973" t="str">
        <f t="shared" si="233"/>
        <v>5</v>
      </c>
      <c r="V2973" t="str">
        <f t="shared" si="234"/>
        <v>UT</v>
      </c>
    </row>
    <row r="2974" spans="1:22" x14ac:dyDescent="0.35">
      <c r="A2974" t="str">
        <f>IF('Support - Calculation Detail'!A2974="","",LEFT('Support - Calculation Detail'!A2974,7)&amp;"-"&amp;RIGHT('Support - Calculation Detail'!A2974,2))</f>
        <v>8630909-UT</v>
      </c>
      <c r="B2974" t="str">
        <f>IF('Support - Calculation Detail'!C2974="","",'Support - Calculation Detail'!C2974)</f>
        <v>86</v>
      </c>
      <c r="C2974" t="str">
        <f>IF('Support - Calculation Detail'!B2974="","",'Support - Calculation Detail'!B2974)</f>
        <v>N</v>
      </c>
      <c r="D2974">
        <f>IF('Support - Calculation Detail'!D2974="","",'Support - Calculation Detail'!D2974)</f>
        <v>56887</v>
      </c>
      <c r="E2974">
        <f>IF('Support - Calculation Detail'!E2974="","",'Support - Calculation Detail'!E2974)</f>
        <v>0</v>
      </c>
      <c r="G2974">
        <f>IF('Support - Calculation Detail'!F2974="","",'Support - Calculation Detail'!F2974)</f>
        <v>56887</v>
      </c>
      <c r="H2974">
        <f>IF('Support - Calculation Detail'!G2974="","",'Support - Calculation Detail'!G2974)</f>
        <v>1.04</v>
      </c>
      <c r="I2974">
        <f>IF('Support - Calculation Detail'!H2974="","",'Support - Calculation Detail'!H2974)</f>
        <v>59162</v>
      </c>
      <c r="J2974">
        <f>IF('Support - Calculation Detail'!I2974="","",'Support - Calculation Detail'!I2974)</f>
        <v>0</v>
      </c>
      <c r="K2974">
        <f>IF('Support - Calculation Detail'!K2974="","",'Support - Calculation Detail'!K2974)</f>
        <v>59162</v>
      </c>
      <c r="L2974">
        <f>IF('Support - Calculation Detail'!L2974="","",'Support - Calculation Detail'!L2974)</f>
        <v>1120</v>
      </c>
      <c r="M2974">
        <f>IF('Support - Calculation Detail'!M2974="","",'Support - Calculation Detail'!M2974)</f>
        <v>0</v>
      </c>
      <c r="N2974">
        <f>IF('Support - Calculation Detail'!N2974="","",'Support - Calculation Detail'!N2974)</f>
        <v>0</v>
      </c>
      <c r="P2974">
        <f>IF('Support - Calculation Detail'!O2974="","",'Support - Calculation Detail'!O2974)</f>
        <v>60282</v>
      </c>
      <c r="Q2974" t="b">
        <v>1</v>
      </c>
      <c r="R2974" t="str">
        <f t="shared" si="230"/>
        <v>8630909</v>
      </c>
      <c r="S2974" t="str">
        <f t="shared" si="231"/>
        <v>8630909-UT</v>
      </c>
      <c r="T2974" t="str">
        <f t="shared" si="232"/>
        <v>8630909-UT</v>
      </c>
      <c r="U2974" t="str">
        <f t="shared" si="233"/>
        <v>3</v>
      </c>
      <c r="V2974" t="str">
        <f t="shared" si="234"/>
        <v>UT</v>
      </c>
    </row>
    <row r="2975" spans="1:22" x14ac:dyDescent="0.35">
      <c r="A2975" t="str">
        <f>IF('Support - Calculation Detail'!A2975="","",LEFT('Support - Calculation Detail'!A2975,7)&amp;"-"&amp;RIGHT('Support - Calculation Detail'!A2975,2))</f>
        <v>8630910-UT</v>
      </c>
      <c r="B2975" t="str">
        <f>IF('Support - Calculation Detail'!C2975="","",'Support - Calculation Detail'!C2975)</f>
        <v>86</v>
      </c>
      <c r="C2975" t="str">
        <f>IF('Support - Calculation Detail'!B2975="","",'Support - Calculation Detail'!B2975)</f>
        <v>N</v>
      </c>
      <c r="D2975">
        <f>IF('Support - Calculation Detail'!D2975="","",'Support - Calculation Detail'!D2975)</f>
        <v>32005</v>
      </c>
      <c r="E2975">
        <f>IF('Support - Calculation Detail'!E2975="","",'Support - Calculation Detail'!E2975)</f>
        <v>0</v>
      </c>
      <c r="G2975">
        <f>IF('Support - Calculation Detail'!F2975="","",'Support - Calculation Detail'!F2975)</f>
        <v>32005</v>
      </c>
      <c r="H2975">
        <f>IF('Support - Calculation Detail'!G2975="","",'Support - Calculation Detail'!G2975)</f>
        <v>1.04</v>
      </c>
      <c r="I2975">
        <f>IF('Support - Calculation Detail'!H2975="","",'Support - Calculation Detail'!H2975)</f>
        <v>33285</v>
      </c>
      <c r="J2975">
        <f>IF('Support - Calculation Detail'!I2975="","",'Support - Calculation Detail'!I2975)</f>
        <v>0</v>
      </c>
      <c r="K2975">
        <f>IF('Support - Calculation Detail'!K2975="","",'Support - Calculation Detail'!K2975)</f>
        <v>33285</v>
      </c>
      <c r="L2975">
        <f>IF('Support - Calculation Detail'!L2975="","",'Support - Calculation Detail'!L2975)</f>
        <v>1467</v>
      </c>
      <c r="M2975">
        <f>IF('Support - Calculation Detail'!M2975="","",'Support - Calculation Detail'!M2975)</f>
        <v>0</v>
      </c>
      <c r="N2975">
        <f>IF('Support - Calculation Detail'!N2975="","",'Support - Calculation Detail'!N2975)</f>
        <v>0</v>
      </c>
      <c r="P2975">
        <f>IF('Support - Calculation Detail'!O2975="","",'Support - Calculation Detail'!O2975)</f>
        <v>34752</v>
      </c>
      <c r="Q2975" t="b">
        <v>1</v>
      </c>
      <c r="R2975" t="str">
        <f t="shared" si="230"/>
        <v>8630910</v>
      </c>
      <c r="S2975" t="str">
        <f t="shared" si="231"/>
        <v>8630910-UT</v>
      </c>
      <c r="T2975" t="str">
        <f t="shared" si="232"/>
        <v>8630910-UT</v>
      </c>
      <c r="U2975" t="str">
        <f t="shared" si="233"/>
        <v>3</v>
      </c>
      <c r="V2975" t="str">
        <f t="shared" si="234"/>
        <v>UT</v>
      </c>
    </row>
    <row r="2976" spans="1:22" x14ac:dyDescent="0.35">
      <c r="A2976" t="str">
        <f>IF('Support - Calculation Detail'!A2976="","",LEFT('Support - Calculation Detail'!A2976,7)&amp;"-"&amp;RIGHT('Support - Calculation Detail'!A2976,2))</f>
        <v>8630911-UT</v>
      </c>
      <c r="B2976" t="str">
        <f>IF('Support - Calculation Detail'!C2976="","",'Support - Calculation Detail'!C2976)</f>
        <v>86</v>
      </c>
      <c r="C2976" t="str">
        <f>IF('Support - Calculation Detail'!B2976="","",'Support - Calculation Detail'!B2976)</f>
        <v>N</v>
      </c>
      <c r="D2976">
        <f>IF('Support - Calculation Detail'!D2976="","",'Support - Calculation Detail'!D2976)</f>
        <v>171678</v>
      </c>
      <c r="E2976">
        <f>IF('Support - Calculation Detail'!E2976="","",'Support - Calculation Detail'!E2976)</f>
        <v>0</v>
      </c>
      <c r="G2976">
        <f>IF('Support - Calculation Detail'!F2976="","",'Support - Calculation Detail'!F2976)</f>
        <v>171678</v>
      </c>
      <c r="H2976">
        <f>IF('Support - Calculation Detail'!G2976="","",'Support - Calculation Detail'!G2976)</f>
        <v>1.04</v>
      </c>
      <c r="I2976">
        <f>IF('Support - Calculation Detail'!H2976="","",'Support - Calculation Detail'!H2976)</f>
        <v>178545</v>
      </c>
      <c r="J2976">
        <f>IF('Support - Calculation Detail'!I2976="","",'Support - Calculation Detail'!I2976)</f>
        <v>0</v>
      </c>
      <c r="K2976">
        <f>IF('Support - Calculation Detail'!K2976="","",'Support - Calculation Detail'!K2976)</f>
        <v>178545</v>
      </c>
      <c r="L2976">
        <f>IF('Support - Calculation Detail'!L2976="","",'Support - Calculation Detail'!L2976)</f>
        <v>0</v>
      </c>
      <c r="M2976">
        <f>IF('Support - Calculation Detail'!M2976="","",'Support - Calculation Detail'!M2976)</f>
        <v>0</v>
      </c>
      <c r="N2976">
        <f>IF('Support - Calculation Detail'!N2976="","",'Support - Calculation Detail'!N2976)</f>
        <v>0</v>
      </c>
      <c r="P2976">
        <f>IF('Support - Calculation Detail'!O2976="","",'Support - Calculation Detail'!O2976)</f>
        <v>178545</v>
      </c>
      <c r="Q2976" t="b">
        <v>1</v>
      </c>
      <c r="R2976" t="str">
        <f t="shared" si="230"/>
        <v>8630911</v>
      </c>
      <c r="S2976" t="str">
        <f t="shared" si="231"/>
        <v>8630911-UT</v>
      </c>
      <c r="T2976" t="str">
        <f t="shared" si="232"/>
        <v>8630911-UT</v>
      </c>
      <c r="U2976" t="str">
        <f t="shared" si="233"/>
        <v>3</v>
      </c>
      <c r="V2976" t="str">
        <f t="shared" si="234"/>
        <v>UT</v>
      </c>
    </row>
    <row r="2977" spans="1:22" x14ac:dyDescent="0.35">
      <c r="A2977" t="str">
        <f>IF('Support - Calculation Detail'!A2977="","",LEFT('Support - Calculation Detail'!A2977,7)&amp;"-"&amp;RIGHT('Support - Calculation Detail'!A2977,2))</f>
        <v>8630912-FT</v>
      </c>
      <c r="B2977" t="str">
        <f>IF('Support - Calculation Detail'!C2977="","",'Support - Calculation Detail'!C2977)</f>
        <v>86</v>
      </c>
      <c r="C2977" t="str">
        <f>IF('Support - Calculation Detail'!B2977="","",'Support - Calculation Detail'!B2977)</f>
        <v>N</v>
      </c>
      <c r="D2977">
        <f>IF('Support - Calculation Detail'!D2977="","",'Support - Calculation Detail'!D2977)</f>
        <v>107284</v>
      </c>
      <c r="E2977">
        <f>IF('Support - Calculation Detail'!E2977="","",'Support - Calculation Detail'!E2977)</f>
        <v>0</v>
      </c>
      <c r="G2977">
        <f>IF('Support - Calculation Detail'!F2977="","",'Support - Calculation Detail'!F2977)</f>
        <v>107284</v>
      </c>
      <c r="H2977">
        <f>IF('Support - Calculation Detail'!G2977="","",'Support - Calculation Detail'!G2977)</f>
        <v>1.04</v>
      </c>
      <c r="I2977">
        <f>IF('Support - Calculation Detail'!H2977="","",'Support - Calculation Detail'!H2977)</f>
        <v>111575</v>
      </c>
      <c r="J2977">
        <f>IF('Support - Calculation Detail'!I2977="","",'Support - Calculation Detail'!I2977)</f>
        <v>0</v>
      </c>
      <c r="K2977">
        <f>IF('Support - Calculation Detail'!K2977="","",'Support - Calculation Detail'!K2977)</f>
        <v>111575</v>
      </c>
      <c r="L2977">
        <f>IF('Support - Calculation Detail'!L2977="","",'Support - Calculation Detail'!L2977)</f>
        <v>0</v>
      </c>
      <c r="M2977">
        <f>IF('Support - Calculation Detail'!M2977="","",'Support - Calculation Detail'!M2977)</f>
        <v>0</v>
      </c>
      <c r="N2977">
        <f>IF('Support - Calculation Detail'!N2977="","",'Support - Calculation Detail'!N2977)</f>
        <v>0</v>
      </c>
      <c r="P2977">
        <f>IF('Support - Calculation Detail'!O2977="","",'Support - Calculation Detail'!O2977)</f>
        <v>111575</v>
      </c>
      <c r="Q2977" t="b">
        <v>1</v>
      </c>
      <c r="R2977" t="str">
        <f t="shared" si="230"/>
        <v>8630912</v>
      </c>
      <c r="S2977" t="str">
        <f t="shared" si="231"/>
        <v>8630912-FT</v>
      </c>
      <c r="T2977" t="str">
        <f t="shared" si="232"/>
        <v>8630912-FT</v>
      </c>
      <c r="U2977" t="str">
        <f t="shared" si="233"/>
        <v>3</v>
      </c>
      <c r="V2977" t="str">
        <f t="shared" si="234"/>
        <v>FT</v>
      </c>
    </row>
    <row r="2978" spans="1:22" x14ac:dyDescent="0.35">
      <c r="A2978" t="str">
        <f>IF('Support - Calculation Detail'!A2978="","",LEFT('Support - Calculation Detail'!A2978,7)&amp;"-"&amp;RIGHT('Support - Calculation Detail'!A2978,2))</f>
        <v>8630912-UT</v>
      </c>
      <c r="B2978" t="str">
        <f>IF('Support - Calculation Detail'!C2978="","",'Support - Calculation Detail'!C2978)</f>
        <v>86</v>
      </c>
      <c r="C2978" t="str">
        <f>IF('Support - Calculation Detail'!B2978="","",'Support - Calculation Detail'!B2978)</f>
        <v>N</v>
      </c>
      <c r="D2978">
        <f>IF('Support - Calculation Detail'!D2978="","",'Support - Calculation Detail'!D2978)</f>
        <v>329687</v>
      </c>
      <c r="E2978">
        <f>IF('Support - Calculation Detail'!E2978="","",'Support - Calculation Detail'!E2978)</f>
        <v>0</v>
      </c>
      <c r="G2978">
        <f>IF('Support - Calculation Detail'!F2978="","",'Support - Calculation Detail'!F2978)</f>
        <v>329687</v>
      </c>
      <c r="H2978">
        <f>IF('Support - Calculation Detail'!G2978="","",'Support - Calculation Detail'!G2978)</f>
        <v>1.04</v>
      </c>
      <c r="I2978">
        <f>IF('Support - Calculation Detail'!H2978="","",'Support - Calculation Detail'!H2978)</f>
        <v>342874</v>
      </c>
      <c r="J2978">
        <f>IF('Support - Calculation Detail'!I2978="","",'Support - Calculation Detail'!I2978)</f>
        <v>0</v>
      </c>
      <c r="K2978">
        <f>IF('Support - Calculation Detail'!K2978="","",'Support - Calculation Detail'!K2978)</f>
        <v>342874</v>
      </c>
      <c r="L2978">
        <f>IF('Support - Calculation Detail'!L2978="","",'Support - Calculation Detail'!L2978)</f>
        <v>13604</v>
      </c>
      <c r="M2978">
        <f>IF('Support - Calculation Detail'!M2978="","",'Support - Calculation Detail'!M2978)</f>
        <v>0</v>
      </c>
      <c r="N2978">
        <f>IF('Support - Calculation Detail'!N2978="","",'Support - Calculation Detail'!N2978)</f>
        <v>0</v>
      </c>
      <c r="P2978">
        <f>IF('Support - Calculation Detail'!O2978="","",'Support - Calculation Detail'!O2978)</f>
        <v>356478</v>
      </c>
      <c r="Q2978" t="b">
        <v>1</v>
      </c>
      <c r="R2978" t="str">
        <f t="shared" si="230"/>
        <v>8630912</v>
      </c>
      <c r="S2978" t="str">
        <f t="shared" si="231"/>
        <v>8630912-UT</v>
      </c>
      <c r="T2978" t="str">
        <f t="shared" si="232"/>
        <v>8630912-UT</v>
      </c>
      <c r="U2978" t="str">
        <f t="shared" si="233"/>
        <v>3</v>
      </c>
      <c r="V2978" t="str">
        <f t="shared" si="234"/>
        <v>UT</v>
      </c>
    </row>
    <row r="2979" spans="1:22" x14ac:dyDescent="0.35">
      <c r="A2979" t="str">
        <f>IF('Support - Calculation Detail'!A2979="","",LEFT('Support - Calculation Detail'!A2979,7)&amp;"-"&amp;RIGHT('Support - Calculation Detail'!A2979,2))</f>
        <v>8661033-UT</v>
      </c>
      <c r="B2979" t="str">
        <f>IF('Support - Calculation Detail'!C2979="","",'Support - Calculation Detail'!C2979)</f>
        <v>86</v>
      </c>
      <c r="C2979" t="str">
        <f>IF('Support - Calculation Detail'!B2979="","",'Support - Calculation Detail'!B2979)</f>
        <v>N</v>
      </c>
      <c r="D2979">
        <f>IF('Support - Calculation Detail'!D2979="","",'Support - Calculation Detail'!D2979)</f>
        <v>181792</v>
      </c>
      <c r="E2979">
        <f>IF('Support - Calculation Detail'!E2979="","",'Support - Calculation Detail'!E2979)</f>
        <v>0</v>
      </c>
      <c r="G2979">
        <f>IF('Support - Calculation Detail'!F2979="","",'Support - Calculation Detail'!F2979)</f>
        <v>181792</v>
      </c>
      <c r="H2979">
        <f>IF('Support - Calculation Detail'!G2979="","",'Support - Calculation Detail'!G2979)</f>
        <v>1.04</v>
      </c>
      <c r="I2979">
        <f>IF('Support - Calculation Detail'!H2979="","",'Support - Calculation Detail'!H2979)</f>
        <v>189064</v>
      </c>
      <c r="J2979">
        <f>IF('Support - Calculation Detail'!I2979="","",'Support - Calculation Detail'!I2979)</f>
        <v>0</v>
      </c>
      <c r="K2979">
        <f>IF('Support - Calculation Detail'!K2979="","",'Support - Calculation Detail'!K2979)</f>
        <v>189064</v>
      </c>
      <c r="L2979">
        <f>IF('Support - Calculation Detail'!L2979="","",'Support - Calculation Detail'!L2979)</f>
        <v>0</v>
      </c>
      <c r="M2979">
        <f>IF('Support - Calculation Detail'!M2979="","",'Support - Calculation Detail'!M2979)</f>
        <v>0</v>
      </c>
      <c r="N2979">
        <f>IF('Support - Calculation Detail'!N2979="","",'Support - Calculation Detail'!N2979)</f>
        <v>0</v>
      </c>
      <c r="P2979">
        <f>IF('Support - Calculation Detail'!O2979="","",'Support - Calculation Detail'!O2979)</f>
        <v>189064</v>
      </c>
      <c r="Q2979" t="b">
        <v>1</v>
      </c>
      <c r="R2979" t="str">
        <f t="shared" si="230"/>
        <v>8661033</v>
      </c>
      <c r="S2979" t="str">
        <f t="shared" si="231"/>
        <v>8661033-UT</v>
      </c>
      <c r="T2979" t="str">
        <f t="shared" si="232"/>
        <v>8661033-UT</v>
      </c>
      <c r="U2979" t="str">
        <f t="shared" si="233"/>
        <v>6</v>
      </c>
      <c r="V2979" t="str">
        <f t="shared" si="234"/>
        <v>UT</v>
      </c>
    </row>
    <row r="2980" spans="1:22" x14ac:dyDescent="0.35">
      <c r="A2980" t="str">
        <f>IF('Support - Calculation Detail'!A2980="","",LEFT('Support - Calculation Detail'!A2980,7)&amp;"-"&amp;RIGHT('Support - Calculation Detail'!A2980,2))</f>
        <v>8648115-SO</v>
      </c>
      <c r="B2980" t="str">
        <f>IF('Support - Calculation Detail'!C2980="","",'Support - Calculation Detail'!C2980)</f>
        <v>86</v>
      </c>
      <c r="C2980" t="str">
        <f>IF('Support - Calculation Detail'!B2980="","",'Support - Calculation Detail'!B2980)</f>
        <v>N</v>
      </c>
      <c r="D2980">
        <f>IF('Support - Calculation Detail'!D2980="","",'Support - Calculation Detail'!D2980)</f>
        <v>3153539</v>
      </c>
      <c r="E2980">
        <f>IF('Support - Calculation Detail'!E2980="","",'Support - Calculation Detail'!E2980)</f>
        <v>0</v>
      </c>
      <c r="G2980">
        <f>IF('Support - Calculation Detail'!F2980="","",'Support - Calculation Detail'!F2980)</f>
        <v>3153539</v>
      </c>
      <c r="H2980">
        <f>IF('Support - Calculation Detail'!G2980="","",'Support - Calculation Detail'!G2980)</f>
        <v>1.04</v>
      </c>
      <c r="I2980">
        <f>IF('Support - Calculation Detail'!H2980="","",'Support - Calculation Detail'!H2980)</f>
        <v>3279681</v>
      </c>
      <c r="J2980">
        <f>IF('Support - Calculation Detail'!I2980="","",'Support - Calculation Detail'!I2980)</f>
        <v>0</v>
      </c>
      <c r="K2980">
        <f>IF('Support - Calculation Detail'!K2980="","",'Support - Calculation Detail'!K2980)</f>
        <v>3279681</v>
      </c>
      <c r="L2980">
        <f>IF('Support - Calculation Detail'!L2980="","",'Support - Calculation Detail'!L2980)</f>
        <v>0</v>
      </c>
      <c r="M2980">
        <f>IF('Support - Calculation Detail'!M2980="","",'Support - Calculation Detail'!M2980)</f>
        <v>0</v>
      </c>
      <c r="N2980">
        <f>IF('Support - Calculation Detail'!N2980="","",'Support - Calculation Detail'!N2980)</f>
        <v>0</v>
      </c>
      <c r="P2980">
        <f>IF('Support - Calculation Detail'!O2980="","",'Support - Calculation Detail'!O2980)</f>
        <v>3279681</v>
      </c>
      <c r="Q2980" t="b">
        <v>1</v>
      </c>
      <c r="R2980" t="str">
        <f t="shared" si="230"/>
        <v>8648115</v>
      </c>
      <c r="S2980" t="str">
        <f t="shared" si="231"/>
        <v>8648115-SO</v>
      </c>
      <c r="T2980" t="str">
        <f t="shared" si="232"/>
        <v>8648115-SO</v>
      </c>
      <c r="U2980" t="str">
        <f t="shared" si="233"/>
        <v>4</v>
      </c>
      <c r="V2980" t="str">
        <f t="shared" si="234"/>
        <v>SO</v>
      </c>
    </row>
    <row r="2981" spans="1:22" x14ac:dyDescent="0.35">
      <c r="A2981" t="str">
        <f>IF('Support - Calculation Detail'!A2981="","",LEFT('Support - Calculation Detail'!A2981,7)&amp;"-"&amp;RIGHT('Support - Calculation Detail'!A2981,2))</f>
        <v>8710000-UT</v>
      </c>
      <c r="B2981" t="str">
        <f>IF('Support - Calculation Detail'!C2981="","",'Support - Calculation Detail'!C2981)</f>
        <v>87</v>
      </c>
      <c r="C2981" t="str">
        <f>IF('Support - Calculation Detail'!B2981="","",'Support - Calculation Detail'!B2981)</f>
        <v>N</v>
      </c>
      <c r="D2981">
        <f>IF('Support - Calculation Detail'!D2981="","",'Support - Calculation Detail'!D2981)</f>
        <v>19378861</v>
      </c>
      <c r="E2981">
        <f>IF('Support - Calculation Detail'!E2981="","",'Support - Calculation Detail'!E2981)</f>
        <v>0</v>
      </c>
      <c r="G2981">
        <f>IF('Support - Calculation Detail'!F2981="","",'Support - Calculation Detail'!F2981)</f>
        <v>19378861</v>
      </c>
      <c r="H2981">
        <f>IF('Support - Calculation Detail'!G2981="","",'Support - Calculation Detail'!G2981)</f>
        <v>1.04</v>
      </c>
      <c r="I2981">
        <f>IF('Support - Calculation Detail'!H2981="","",'Support - Calculation Detail'!H2981)</f>
        <v>20154015</v>
      </c>
      <c r="J2981">
        <f>IF('Support - Calculation Detail'!I2981="","",'Support - Calculation Detail'!I2981)</f>
        <v>0</v>
      </c>
      <c r="K2981">
        <f>IF('Support - Calculation Detail'!K2981="","",'Support - Calculation Detail'!K2981)</f>
        <v>20154015</v>
      </c>
      <c r="L2981">
        <f>IF('Support - Calculation Detail'!L2981="","",'Support - Calculation Detail'!L2981)</f>
        <v>872849</v>
      </c>
      <c r="M2981">
        <f>IF('Support - Calculation Detail'!M2981="","",'Support - Calculation Detail'!M2981)</f>
        <v>615083</v>
      </c>
      <c r="N2981">
        <f>IF('Support - Calculation Detail'!N2981="","",'Support - Calculation Detail'!N2981)</f>
        <v>1452982.8573283842</v>
      </c>
      <c r="P2981">
        <f>IF('Support - Calculation Detail'!O2981="","",'Support - Calculation Detail'!O2981)</f>
        <v>23094929.857328385</v>
      </c>
      <c r="Q2981" t="b">
        <v>1</v>
      </c>
      <c r="R2981" t="str">
        <f t="shared" si="230"/>
        <v>8710000</v>
      </c>
      <c r="S2981" t="str">
        <f t="shared" si="231"/>
        <v>8710000-UT</v>
      </c>
      <c r="T2981" t="str">
        <f t="shared" si="232"/>
        <v>8710000-UT</v>
      </c>
      <c r="U2981" t="str">
        <f t="shared" si="233"/>
        <v>1</v>
      </c>
      <c r="V2981" t="str">
        <f t="shared" si="234"/>
        <v>UT</v>
      </c>
    </row>
    <row r="2982" spans="1:22" x14ac:dyDescent="0.35">
      <c r="A2982" t="str">
        <f>IF('Support - Calculation Detail'!A2982="","",LEFT('Support - Calculation Detail'!A2982,7)&amp;"-"&amp;RIGHT('Support - Calculation Detail'!A2982,2))</f>
        <v>8720001-UT</v>
      </c>
      <c r="B2982" t="str">
        <f>IF('Support - Calculation Detail'!C2982="","",'Support - Calculation Detail'!C2982)</f>
        <v>87</v>
      </c>
      <c r="C2982" t="str">
        <f>IF('Support - Calculation Detail'!B2982="","",'Support - Calculation Detail'!B2982)</f>
        <v>N</v>
      </c>
      <c r="D2982">
        <f>IF('Support - Calculation Detail'!D2982="","",'Support - Calculation Detail'!D2982)</f>
        <v>93202</v>
      </c>
      <c r="E2982">
        <f>IF('Support - Calculation Detail'!E2982="","",'Support - Calculation Detail'!E2982)</f>
        <v>0</v>
      </c>
      <c r="G2982">
        <f>IF('Support - Calculation Detail'!F2982="","",'Support - Calculation Detail'!F2982)</f>
        <v>93202</v>
      </c>
      <c r="H2982">
        <f>IF('Support - Calculation Detail'!G2982="","",'Support - Calculation Detail'!G2982)</f>
        <v>1.04</v>
      </c>
      <c r="I2982">
        <f>IF('Support - Calculation Detail'!H2982="","",'Support - Calculation Detail'!H2982)</f>
        <v>96930</v>
      </c>
      <c r="J2982">
        <f>IF('Support - Calculation Detail'!I2982="","",'Support - Calculation Detail'!I2982)</f>
        <v>0</v>
      </c>
      <c r="K2982">
        <f>IF('Support - Calculation Detail'!K2982="","",'Support - Calculation Detail'!K2982)</f>
        <v>96930</v>
      </c>
      <c r="L2982">
        <f>IF('Support - Calculation Detail'!L2982="","",'Support - Calculation Detail'!L2982)</f>
        <v>0</v>
      </c>
      <c r="M2982">
        <f>IF('Support - Calculation Detail'!M2982="","",'Support - Calculation Detail'!M2982)</f>
        <v>0</v>
      </c>
      <c r="N2982">
        <f>IF('Support - Calculation Detail'!N2982="","",'Support - Calculation Detail'!N2982)</f>
        <v>0</v>
      </c>
      <c r="P2982">
        <f>IF('Support - Calculation Detail'!O2982="","",'Support - Calculation Detail'!O2982)</f>
        <v>96930</v>
      </c>
      <c r="Q2982" t="b">
        <v>1</v>
      </c>
      <c r="R2982" t="str">
        <f t="shared" si="230"/>
        <v>8720001</v>
      </c>
      <c r="S2982" t="str">
        <f t="shared" si="231"/>
        <v>8720001-UT</v>
      </c>
      <c r="T2982" t="str">
        <f t="shared" si="232"/>
        <v>8720001-UT</v>
      </c>
      <c r="U2982" t="str">
        <f t="shared" si="233"/>
        <v>2</v>
      </c>
      <c r="V2982" t="str">
        <f t="shared" si="234"/>
        <v>UT</v>
      </c>
    </row>
    <row r="2983" spans="1:22" x14ac:dyDescent="0.35">
      <c r="A2983" t="str">
        <f>IF('Support - Calculation Detail'!A2983="","",LEFT('Support - Calculation Detail'!A2983,7)&amp;"-"&amp;RIGHT('Support - Calculation Detail'!A2983,2))</f>
        <v>8720001-TF</v>
      </c>
      <c r="B2983" t="str">
        <f>IF('Support - Calculation Detail'!C2983="","",'Support - Calculation Detail'!C2983)</f>
        <v>87</v>
      </c>
      <c r="C2983" t="str">
        <f>IF('Support - Calculation Detail'!B2983="","",'Support - Calculation Detail'!B2983)</f>
        <v>N</v>
      </c>
      <c r="D2983">
        <f>IF('Support - Calculation Detail'!D2983="","",'Support - Calculation Detail'!D2983)</f>
        <v>276892</v>
      </c>
      <c r="E2983">
        <f>IF('Support - Calculation Detail'!E2983="","",'Support - Calculation Detail'!E2983)</f>
        <v>0</v>
      </c>
      <c r="G2983">
        <f>IF('Support - Calculation Detail'!F2983="","",'Support - Calculation Detail'!F2983)</f>
        <v>276892</v>
      </c>
      <c r="H2983">
        <f>IF('Support - Calculation Detail'!G2983="","",'Support - Calculation Detail'!G2983)</f>
        <v>1.04</v>
      </c>
      <c r="I2983">
        <f>IF('Support - Calculation Detail'!H2983="","",'Support - Calculation Detail'!H2983)</f>
        <v>287968</v>
      </c>
      <c r="J2983">
        <f>IF('Support - Calculation Detail'!I2983="","",'Support - Calculation Detail'!I2983)</f>
        <v>0</v>
      </c>
      <c r="K2983">
        <f>IF('Support - Calculation Detail'!K2983="","",'Support - Calculation Detail'!K2983)</f>
        <v>287968</v>
      </c>
      <c r="L2983">
        <f>IF('Support - Calculation Detail'!L2983="","",'Support - Calculation Detail'!L2983)</f>
        <v>0</v>
      </c>
      <c r="M2983">
        <f>IF('Support - Calculation Detail'!M2983="","",'Support - Calculation Detail'!M2983)</f>
        <v>0</v>
      </c>
      <c r="N2983">
        <f>IF('Support - Calculation Detail'!N2983="","",'Support - Calculation Detail'!N2983)</f>
        <v>0</v>
      </c>
      <c r="P2983">
        <f>IF('Support - Calculation Detail'!O2983="","",'Support - Calculation Detail'!O2983)</f>
        <v>287968</v>
      </c>
      <c r="Q2983" t="b">
        <v>1</v>
      </c>
      <c r="R2983" t="str">
        <f t="shared" si="230"/>
        <v>8720001</v>
      </c>
      <c r="S2983" t="str">
        <f t="shared" si="231"/>
        <v>8720001-TF</v>
      </c>
      <c r="T2983" t="str">
        <f t="shared" si="232"/>
        <v>8720001-TF</v>
      </c>
      <c r="U2983" t="str">
        <f t="shared" si="233"/>
        <v>2</v>
      </c>
      <c r="V2983" t="str">
        <f t="shared" si="234"/>
        <v>TF</v>
      </c>
    </row>
    <row r="2984" spans="1:22" x14ac:dyDescent="0.35">
      <c r="A2984" t="str">
        <f>IF('Support - Calculation Detail'!A2984="","",LEFT('Support - Calculation Detail'!A2984,7)&amp;"-"&amp;RIGHT('Support - Calculation Detail'!A2984,2))</f>
        <v>8730001-UT</v>
      </c>
      <c r="B2984" t="str">
        <f>IF('Support - Calculation Detail'!C2984="","",'Support - Calculation Detail'!C2984)</f>
        <v>87</v>
      </c>
      <c r="C2984" t="str">
        <f>IF('Support - Calculation Detail'!B2984="","",'Support - Calculation Detail'!B2984)</f>
        <v>N</v>
      </c>
      <c r="D2984">
        <f>IF('Support - Calculation Detail'!D2984="","",'Support - Calculation Detail'!D2984)</f>
        <v>0</v>
      </c>
      <c r="E2984">
        <f>IF('Support - Calculation Detail'!E2984="","",'Support - Calculation Detail'!E2984)</f>
        <v>231333</v>
      </c>
      <c r="G2984">
        <f>IF('Support - Calculation Detail'!F2984="","",'Support - Calculation Detail'!F2984)</f>
        <v>231333</v>
      </c>
      <c r="H2984">
        <f>IF('Support - Calculation Detail'!G2984="","",'Support - Calculation Detail'!G2984)</f>
        <v>1.04</v>
      </c>
      <c r="I2984">
        <f>IF('Support - Calculation Detail'!H2984="","",'Support - Calculation Detail'!H2984)</f>
        <v>240586</v>
      </c>
      <c r="J2984">
        <f>IF('Support - Calculation Detail'!I2984="","",'Support - Calculation Detail'!I2984)</f>
        <v>0</v>
      </c>
      <c r="K2984">
        <f>IF('Support - Calculation Detail'!K2984="","",'Support - Calculation Detail'!K2984)</f>
        <v>240586</v>
      </c>
      <c r="L2984">
        <f>IF('Support - Calculation Detail'!L2984="","",'Support - Calculation Detail'!L2984)</f>
        <v>0</v>
      </c>
      <c r="M2984">
        <f>IF('Support - Calculation Detail'!M2984="","",'Support - Calculation Detail'!M2984)</f>
        <v>0</v>
      </c>
      <c r="N2984">
        <f>IF('Support - Calculation Detail'!N2984="","",'Support - Calculation Detail'!N2984)</f>
        <v>0</v>
      </c>
      <c r="P2984">
        <f>IF('Support - Calculation Detail'!O2984="","",'Support - Calculation Detail'!O2984)</f>
        <v>240586</v>
      </c>
      <c r="Q2984" t="b">
        <v>1</v>
      </c>
      <c r="R2984" t="str">
        <f t="shared" si="230"/>
        <v>8730001</v>
      </c>
      <c r="S2984" t="str">
        <f t="shared" si="231"/>
        <v>8730001-UT</v>
      </c>
      <c r="T2984" t="str">
        <f t="shared" si="232"/>
        <v>8730001-UT</v>
      </c>
      <c r="U2984" t="str">
        <f t="shared" si="233"/>
        <v>3</v>
      </c>
      <c r="V2984" t="str">
        <f t="shared" si="234"/>
        <v>UT</v>
      </c>
    </row>
    <row r="2985" spans="1:22" x14ac:dyDescent="0.35">
      <c r="A2985" t="str">
        <f>IF('Support - Calculation Detail'!A2985="","",LEFT('Support - Calculation Detail'!A2985,7)&amp;"-"&amp;RIGHT('Support - Calculation Detail'!A2985,2))</f>
        <v>8720002-UT</v>
      </c>
      <c r="B2985" t="str">
        <f>IF('Support - Calculation Detail'!C2985="","",'Support - Calculation Detail'!C2985)</f>
        <v>87</v>
      </c>
      <c r="C2985" t="str">
        <f>IF('Support - Calculation Detail'!B2985="","",'Support - Calculation Detail'!B2985)</f>
        <v>N</v>
      </c>
      <c r="D2985">
        <f>IF('Support - Calculation Detail'!D2985="","",'Support - Calculation Detail'!D2985)</f>
        <v>203561</v>
      </c>
      <c r="E2985">
        <f>IF('Support - Calculation Detail'!E2985="","",'Support - Calculation Detail'!E2985)</f>
        <v>0</v>
      </c>
      <c r="G2985">
        <f>IF('Support - Calculation Detail'!F2985="","",'Support - Calculation Detail'!F2985)</f>
        <v>203561</v>
      </c>
      <c r="H2985">
        <f>IF('Support - Calculation Detail'!G2985="","",'Support - Calculation Detail'!G2985)</f>
        <v>1.04</v>
      </c>
      <c r="I2985">
        <f>IF('Support - Calculation Detail'!H2985="","",'Support - Calculation Detail'!H2985)</f>
        <v>211703</v>
      </c>
      <c r="J2985">
        <f>IF('Support - Calculation Detail'!I2985="","",'Support - Calculation Detail'!I2985)</f>
        <v>0</v>
      </c>
      <c r="K2985">
        <f>IF('Support - Calculation Detail'!K2985="","",'Support - Calculation Detail'!K2985)</f>
        <v>211703</v>
      </c>
      <c r="L2985">
        <f>IF('Support - Calculation Detail'!L2985="","",'Support - Calculation Detail'!L2985)</f>
        <v>0</v>
      </c>
      <c r="M2985">
        <f>IF('Support - Calculation Detail'!M2985="","",'Support - Calculation Detail'!M2985)</f>
        <v>0</v>
      </c>
      <c r="N2985">
        <f>IF('Support - Calculation Detail'!N2985="","",'Support - Calculation Detail'!N2985)</f>
        <v>0</v>
      </c>
      <c r="P2985">
        <f>IF('Support - Calculation Detail'!O2985="","",'Support - Calculation Detail'!O2985)</f>
        <v>211703</v>
      </c>
      <c r="Q2985" t="b">
        <v>1</v>
      </c>
      <c r="R2985" t="str">
        <f t="shared" si="230"/>
        <v>8720002</v>
      </c>
      <c r="S2985" t="str">
        <f t="shared" si="231"/>
        <v>8720002-UT</v>
      </c>
      <c r="T2985" t="str">
        <f t="shared" si="232"/>
        <v>8720002-UT</v>
      </c>
      <c r="U2985" t="str">
        <f t="shared" si="233"/>
        <v>2</v>
      </c>
      <c r="V2985" t="str">
        <f t="shared" si="234"/>
        <v>UT</v>
      </c>
    </row>
    <row r="2986" spans="1:22" x14ac:dyDescent="0.35">
      <c r="A2986" t="str">
        <f>IF('Support - Calculation Detail'!A2986="","",LEFT('Support - Calculation Detail'!A2986,7)&amp;"-"&amp;RIGHT('Support - Calculation Detail'!A2986,2))</f>
        <v>8720003-UT</v>
      </c>
      <c r="B2986" t="str">
        <f>IF('Support - Calculation Detail'!C2986="","",'Support - Calculation Detail'!C2986)</f>
        <v>87</v>
      </c>
      <c r="C2986" t="str">
        <f>IF('Support - Calculation Detail'!B2986="","",'Support - Calculation Detail'!B2986)</f>
        <v>N</v>
      </c>
      <c r="D2986">
        <f>IF('Support - Calculation Detail'!D2986="","",'Support - Calculation Detail'!D2986)</f>
        <v>27439</v>
      </c>
      <c r="E2986">
        <f>IF('Support - Calculation Detail'!E2986="","",'Support - Calculation Detail'!E2986)</f>
        <v>0</v>
      </c>
      <c r="G2986">
        <f>IF('Support - Calculation Detail'!F2986="","",'Support - Calculation Detail'!F2986)</f>
        <v>27439</v>
      </c>
      <c r="H2986">
        <f>IF('Support - Calculation Detail'!G2986="","",'Support - Calculation Detail'!G2986)</f>
        <v>1.04</v>
      </c>
      <c r="I2986">
        <f>IF('Support - Calculation Detail'!H2986="","",'Support - Calculation Detail'!H2986)</f>
        <v>28537</v>
      </c>
      <c r="J2986">
        <f>IF('Support - Calculation Detail'!I2986="","",'Support - Calculation Detail'!I2986)</f>
        <v>0</v>
      </c>
      <c r="K2986">
        <f>IF('Support - Calculation Detail'!K2986="","",'Support - Calculation Detail'!K2986)</f>
        <v>28537</v>
      </c>
      <c r="L2986">
        <f>IF('Support - Calculation Detail'!L2986="","",'Support - Calculation Detail'!L2986)</f>
        <v>0</v>
      </c>
      <c r="M2986">
        <f>IF('Support - Calculation Detail'!M2986="","",'Support - Calculation Detail'!M2986)</f>
        <v>0</v>
      </c>
      <c r="N2986">
        <f>IF('Support - Calculation Detail'!N2986="","",'Support - Calculation Detail'!N2986)</f>
        <v>0</v>
      </c>
      <c r="P2986">
        <f>IF('Support - Calculation Detail'!O2986="","",'Support - Calculation Detail'!O2986)</f>
        <v>28537</v>
      </c>
      <c r="Q2986" t="b">
        <v>1</v>
      </c>
      <c r="R2986" t="str">
        <f t="shared" si="230"/>
        <v>8720003</v>
      </c>
      <c r="S2986" t="str">
        <f t="shared" si="231"/>
        <v>8720003-UT</v>
      </c>
      <c r="T2986" t="str">
        <f t="shared" si="232"/>
        <v>8720003-UT</v>
      </c>
      <c r="U2986" t="str">
        <f t="shared" si="233"/>
        <v>2</v>
      </c>
      <c r="V2986" t="str">
        <f t="shared" si="234"/>
        <v>UT</v>
      </c>
    </row>
    <row r="2987" spans="1:22" x14ac:dyDescent="0.35">
      <c r="A2987" t="str">
        <f>IF('Support - Calculation Detail'!A2987="","",LEFT('Support - Calculation Detail'!A2987,7)&amp;"-"&amp;RIGHT('Support - Calculation Detail'!A2987,2))</f>
        <v>8720003-TF</v>
      </c>
      <c r="B2987" t="str">
        <f>IF('Support - Calculation Detail'!C2987="","",'Support - Calculation Detail'!C2987)</f>
        <v>87</v>
      </c>
      <c r="C2987" t="str">
        <f>IF('Support - Calculation Detail'!B2987="","",'Support - Calculation Detail'!B2987)</f>
        <v>N</v>
      </c>
      <c r="D2987">
        <f>IF('Support - Calculation Detail'!D2987="","",'Support - Calculation Detail'!D2987)</f>
        <v>8659</v>
      </c>
      <c r="E2987">
        <f>IF('Support - Calculation Detail'!E2987="","",'Support - Calculation Detail'!E2987)</f>
        <v>232109</v>
      </c>
      <c r="G2987">
        <f>IF('Support - Calculation Detail'!F2987="","",'Support - Calculation Detail'!F2987)</f>
        <v>240768</v>
      </c>
      <c r="H2987">
        <f>IF('Support - Calculation Detail'!G2987="","",'Support - Calculation Detail'!G2987)</f>
        <v>1.04</v>
      </c>
      <c r="I2987">
        <f>IF('Support - Calculation Detail'!H2987="","",'Support - Calculation Detail'!H2987)</f>
        <v>250399</v>
      </c>
      <c r="J2987">
        <f>IF('Support - Calculation Detail'!I2987="","",'Support - Calculation Detail'!I2987)</f>
        <v>0</v>
      </c>
      <c r="K2987">
        <f>IF('Support - Calculation Detail'!K2987="","",'Support - Calculation Detail'!K2987)</f>
        <v>250399</v>
      </c>
      <c r="L2987">
        <f>IF('Support - Calculation Detail'!L2987="","",'Support - Calculation Detail'!L2987)</f>
        <v>0</v>
      </c>
      <c r="M2987">
        <f>IF('Support - Calculation Detail'!M2987="","",'Support - Calculation Detail'!M2987)</f>
        <v>0</v>
      </c>
      <c r="N2987">
        <f>IF('Support - Calculation Detail'!N2987="","",'Support - Calculation Detail'!N2987)</f>
        <v>0</v>
      </c>
      <c r="P2987">
        <f>IF('Support - Calculation Detail'!O2987="","",'Support - Calculation Detail'!O2987)</f>
        <v>250399</v>
      </c>
      <c r="Q2987" t="b">
        <v>1</v>
      </c>
      <c r="R2987" t="str">
        <f t="shared" si="230"/>
        <v>8720003</v>
      </c>
      <c r="S2987" t="str">
        <f t="shared" si="231"/>
        <v>8720003-TF</v>
      </c>
      <c r="T2987" t="str">
        <f t="shared" si="232"/>
        <v>8720003-TF</v>
      </c>
      <c r="U2987" t="str">
        <f t="shared" si="233"/>
        <v>2</v>
      </c>
      <c r="V2987" t="str">
        <f t="shared" si="234"/>
        <v>TF</v>
      </c>
    </row>
    <row r="2988" spans="1:22" x14ac:dyDescent="0.35">
      <c r="A2988" t="str">
        <f>IF('Support - Calculation Detail'!A2988="","",LEFT('Support - Calculation Detail'!A2988,7)&amp;"-"&amp;RIGHT('Support - Calculation Detail'!A2988,2))</f>
        <v>8720004-UT</v>
      </c>
      <c r="B2988" t="str">
        <f>IF('Support - Calculation Detail'!C2988="","",'Support - Calculation Detail'!C2988)</f>
        <v>87</v>
      </c>
      <c r="C2988" t="str">
        <f>IF('Support - Calculation Detail'!B2988="","",'Support - Calculation Detail'!B2988)</f>
        <v>N</v>
      </c>
      <c r="D2988">
        <f>IF('Support - Calculation Detail'!D2988="","",'Support - Calculation Detail'!D2988)</f>
        <v>53446</v>
      </c>
      <c r="E2988">
        <f>IF('Support - Calculation Detail'!E2988="","",'Support - Calculation Detail'!E2988)</f>
        <v>0</v>
      </c>
      <c r="G2988">
        <f>IF('Support - Calculation Detail'!F2988="","",'Support - Calculation Detail'!F2988)</f>
        <v>53446</v>
      </c>
      <c r="H2988">
        <f>IF('Support - Calculation Detail'!G2988="","",'Support - Calculation Detail'!G2988)</f>
        <v>1.04</v>
      </c>
      <c r="I2988">
        <f>IF('Support - Calculation Detail'!H2988="","",'Support - Calculation Detail'!H2988)</f>
        <v>55584</v>
      </c>
      <c r="J2988">
        <f>IF('Support - Calculation Detail'!I2988="","",'Support - Calculation Detail'!I2988)</f>
        <v>0</v>
      </c>
      <c r="K2988">
        <f>IF('Support - Calculation Detail'!K2988="","",'Support - Calculation Detail'!K2988)</f>
        <v>55584</v>
      </c>
      <c r="L2988">
        <f>IF('Support - Calculation Detail'!L2988="","",'Support - Calculation Detail'!L2988)</f>
        <v>0</v>
      </c>
      <c r="M2988">
        <f>IF('Support - Calculation Detail'!M2988="","",'Support - Calculation Detail'!M2988)</f>
        <v>0</v>
      </c>
      <c r="N2988">
        <f>IF('Support - Calculation Detail'!N2988="","",'Support - Calculation Detail'!N2988)</f>
        <v>0</v>
      </c>
      <c r="P2988">
        <f>IF('Support - Calculation Detail'!O2988="","",'Support - Calculation Detail'!O2988)</f>
        <v>55584</v>
      </c>
      <c r="Q2988" t="b">
        <v>1</v>
      </c>
      <c r="R2988" t="str">
        <f t="shared" si="230"/>
        <v>8720004</v>
      </c>
      <c r="S2988" t="str">
        <f t="shared" si="231"/>
        <v>8720004-UT</v>
      </c>
      <c r="T2988" t="str">
        <f t="shared" si="232"/>
        <v>8720004-UT</v>
      </c>
      <c r="U2988" t="str">
        <f t="shared" si="233"/>
        <v>2</v>
      </c>
      <c r="V2988" t="str">
        <f t="shared" si="234"/>
        <v>UT</v>
      </c>
    </row>
    <row r="2989" spans="1:22" x14ac:dyDescent="0.35">
      <c r="A2989" t="str">
        <f>IF('Support - Calculation Detail'!A2989="","",LEFT('Support - Calculation Detail'!A2989,7)&amp;"-"&amp;RIGHT('Support - Calculation Detail'!A2989,2))</f>
        <v>8720005-UT</v>
      </c>
      <c r="B2989" t="str">
        <f>IF('Support - Calculation Detail'!C2989="","",'Support - Calculation Detail'!C2989)</f>
        <v>87</v>
      </c>
      <c r="C2989" t="str">
        <f>IF('Support - Calculation Detail'!B2989="","",'Support - Calculation Detail'!B2989)</f>
        <v>N</v>
      </c>
      <c r="D2989">
        <f>IF('Support - Calculation Detail'!D2989="","",'Support - Calculation Detail'!D2989)</f>
        <v>43464</v>
      </c>
      <c r="E2989">
        <f>IF('Support - Calculation Detail'!E2989="","",'Support - Calculation Detail'!E2989)</f>
        <v>0</v>
      </c>
      <c r="G2989">
        <f>IF('Support - Calculation Detail'!F2989="","",'Support - Calculation Detail'!F2989)</f>
        <v>43464</v>
      </c>
      <c r="H2989">
        <f>IF('Support - Calculation Detail'!G2989="","",'Support - Calculation Detail'!G2989)</f>
        <v>1.04</v>
      </c>
      <c r="I2989">
        <f>IF('Support - Calculation Detail'!H2989="","",'Support - Calculation Detail'!H2989)</f>
        <v>45203</v>
      </c>
      <c r="J2989">
        <f>IF('Support - Calculation Detail'!I2989="","",'Support - Calculation Detail'!I2989)</f>
        <v>0</v>
      </c>
      <c r="K2989">
        <f>IF('Support - Calculation Detail'!K2989="","",'Support - Calculation Detail'!K2989)</f>
        <v>45203</v>
      </c>
      <c r="L2989">
        <f>IF('Support - Calculation Detail'!L2989="","",'Support - Calculation Detail'!L2989)</f>
        <v>0</v>
      </c>
      <c r="M2989">
        <f>IF('Support - Calculation Detail'!M2989="","",'Support - Calculation Detail'!M2989)</f>
        <v>0</v>
      </c>
      <c r="N2989">
        <f>IF('Support - Calculation Detail'!N2989="","",'Support - Calculation Detail'!N2989)</f>
        <v>0</v>
      </c>
      <c r="P2989">
        <f>IF('Support - Calculation Detail'!O2989="","",'Support - Calculation Detail'!O2989)</f>
        <v>45203</v>
      </c>
      <c r="Q2989" t="b">
        <v>1</v>
      </c>
      <c r="R2989" t="str">
        <f t="shared" si="230"/>
        <v>8720005</v>
      </c>
      <c r="S2989" t="str">
        <f t="shared" si="231"/>
        <v>8720005-UT</v>
      </c>
      <c r="T2989" t="str">
        <f t="shared" si="232"/>
        <v>8720005-UT</v>
      </c>
      <c r="U2989" t="str">
        <f t="shared" si="233"/>
        <v>2</v>
      </c>
      <c r="V2989" t="str">
        <f t="shared" si="234"/>
        <v>UT</v>
      </c>
    </row>
    <row r="2990" spans="1:22" x14ac:dyDescent="0.35">
      <c r="A2990" t="str">
        <f>IF('Support - Calculation Detail'!A2990="","",LEFT('Support - Calculation Detail'!A2990,7)&amp;"-"&amp;RIGHT('Support - Calculation Detail'!A2990,2))</f>
        <v>8720006-UT</v>
      </c>
      <c r="B2990" t="str">
        <f>IF('Support - Calculation Detail'!C2990="","",'Support - Calculation Detail'!C2990)</f>
        <v>87</v>
      </c>
      <c r="C2990" t="str">
        <f>IF('Support - Calculation Detail'!B2990="","",'Support - Calculation Detail'!B2990)</f>
        <v>N</v>
      </c>
      <c r="D2990">
        <f>IF('Support - Calculation Detail'!D2990="","",'Support - Calculation Detail'!D2990)</f>
        <v>6865</v>
      </c>
      <c r="E2990">
        <f>IF('Support - Calculation Detail'!E2990="","",'Support - Calculation Detail'!E2990)</f>
        <v>0</v>
      </c>
      <c r="G2990">
        <f>IF('Support - Calculation Detail'!F2990="","",'Support - Calculation Detail'!F2990)</f>
        <v>6865</v>
      </c>
      <c r="H2990">
        <f>IF('Support - Calculation Detail'!G2990="","",'Support - Calculation Detail'!G2990)</f>
        <v>1.04</v>
      </c>
      <c r="I2990">
        <f>IF('Support - Calculation Detail'!H2990="","",'Support - Calculation Detail'!H2990)</f>
        <v>7140</v>
      </c>
      <c r="J2990">
        <f>IF('Support - Calculation Detail'!I2990="","",'Support - Calculation Detail'!I2990)</f>
        <v>0</v>
      </c>
      <c r="K2990">
        <f>IF('Support - Calculation Detail'!K2990="","",'Support - Calculation Detail'!K2990)</f>
        <v>7140</v>
      </c>
      <c r="L2990">
        <f>IF('Support - Calculation Detail'!L2990="","",'Support - Calculation Detail'!L2990)</f>
        <v>0</v>
      </c>
      <c r="M2990">
        <f>IF('Support - Calculation Detail'!M2990="","",'Support - Calculation Detail'!M2990)</f>
        <v>0</v>
      </c>
      <c r="N2990">
        <f>IF('Support - Calculation Detail'!N2990="","",'Support - Calculation Detail'!N2990)</f>
        <v>0</v>
      </c>
      <c r="P2990">
        <f>IF('Support - Calculation Detail'!O2990="","",'Support - Calculation Detail'!O2990)</f>
        <v>7140</v>
      </c>
      <c r="Q2990" t="b">
        <v>1</v>
      </c>
      <c r="R2990" t="str">
        <f t="shared" si="230"/>
        <v>8720006</v>
      </c>
      <c r="S2990" t="str">
        <f t="shared" si="231"/>
        <v>8720006-UT</v>
      </c>
      <c r="T2990" t="str">
        <f t="shared" si="232"/>
        <v>8720006-UT</v>
      </c>
      <c r="U2990" t="str">
        <f t="shared" si="233"/>
        <v>2</v>
      </c>
      <c r="V2990" t="str">
        <f t="shared" si="234"/>
        <v>UT</v>
      </c>
    </row>
    <row r="2991" spans="1:22" x14ac:dyDescent="0.35">
      <c r="A2991" t="str">
        <f>IF('Support - Calculation Detail'!A2991="","",LEFT('Support - Calculation Detail'!A2991,7)&amp;"-"&amp;RIGHT('Support - Calculation Detail'!A2991,2))</f>
        <v>8720006-TF</v>
      </c>
      <c r="B2991" t="str">
        <f>IF('Support - Calculation Detail'!C2991="","",'Support - Calculation Detail'!C2991)</f>
        <v>87</v>
      </c>
      <c r="C2991" t="str">
        <f>IF('Support - Calculation Detail'!B2991="","",'Support - Calculation Detail'!B2991)</f>
        <v>N</v>
      </c>
      <c r="D2991">
        <f>IF('Support - Calculation Detail'!D2991="","",'Support - Calculation Detail'!D2991)</f>
        <v>5659</v>
      </c>
      <c r="E2991">
        <f>IF('Support - Calculation Detail'!E2991="","",'Support - Calculation Detail'!E2991)</f>
        <v>0</v>
      </c>
      <c r="G2991">
        <f>IF('Support - Calculation Detail'!F2991="","",'Support - Calculation Detail'!F2991)</f>
        <v>5659</v>
      </c>
      <c r="H2991">
        <f>IF('Support - Calculation Detail'!G2991="","",'Support - Calculation Detail'!G2991)</f>
        <v>1.04</v>
      </c>
      <c r="I2991">
        <f>IF('Support - Calculation Detail'!H2991="","",'Support - Calculation Detail'!H2991)</f>
        <v>5885</v>
      </c>
      <c r="J2991">
        <f>IF('Support - Calculation Detail'!I2991="","",'Support - Calculation Detail'!I2991)</f>
        <v>0</v>
      </c>
      <c r="K2991">
        <f>IF('Support - Calculation Detail'!K2991="","",'Support - Calculation Detail'!K2991)</f>
        <v>5885</v>
      </c>
      <c r="L2991">
        <f>IF('Support - Calculation Detail'!L2991="","",'Support - Calculation Detail'!L2991)</f>
        <v>0</v>
      </c>
      <c r="M2991">
        <f>IF('Support - Calculation Detail'!M2991="","",'Support - Calculation Detail'!M2991)</f>
        <v>0</v>
      </c>
      <c r="N2991">
        <f>IF('Support - Calculation Detail'!N2991="","",'Support - Calculation Detail'!N2991)</f>
        <v>0</v>
      </c>
      <c r="P2991">
        <f>IF('Support - Calculation Detail'!O2991="","",'Support - Calculation Detail'!O2991)</f>
        <v>5885</v>
      </c>
      <c r="Q2991" t="b">
        <v>1</v>
      </c>
      <c r="R2991" t="str">
        <f t="shared" si="230"/>
        <v>8720006</v>
      </c>
      <c r="S2991" t="str">
        <f t="shared" si="231"/>
        <v>8720006-TF</v>
      </c>
      <c r="T2991" t="str">
        <f t="shared" si="232"/>
        <v>8720006-TF</v>
      </c>
      <c r="U2991" t="str">
        <f t="shared" si="233"/>
        <v>2</v>
      </c>
      <c r="V2991" t="str">
        <f t="shared" si="234"/>
        <v>TF</v>
      </c>
    </row>
    <row r="2992" spans="1:22" x14ac:dyDescent="0.35">
      <c r="A2992" t="str">
        <f>IF('Support - Calculation Detail'!A2992="","",LEFT('Support - Calculation Detail'!A2992,7)&amp;"-"&amp;RIGHT('Support - Calculation Detail'!A2992,2))</f>
        <v>8720007-TF</v>
      </c>
      <c r="B2992" t="str">
        <f>IF('Support - Calculation Detail'!C2992="","",'Support - Calculation Detail'!C2992)</f>
        <v>87</v>
      </c>
      <c r="C2992" t="str">
        <f>IF('Support - Calculation Detail'!B2992="","",'Support - Calculation Detail'!B2992)</f>
        <v>N</v>
      </c>
      <c r="D2992">
        <f>IF('Support - Calculation Detail'!D2992="","",'Support - Calculation Detail'!D2992)</f>
        <v>1889494</v>
      </c>
      <c r="E2992">
        <f>IF('Support - Calculation Detail'!E2992="","",'Support - Calculation Detail'!E2992)</f>
        <v>144619</v>
      </c>
      <c r="G2992">
        <f>IF('Support - Calculation Detail'!F2992="","",'Support - Calculation Detail'!F2992)</f>
        <v>2034113</v>
      </c>
      <c r="H2992">
        <f>IF('Support - Calculation Detail'!G2992="","",'Support - Calculation Detail'!G2992)</f>
        <v>1.04</v>
      </c>
      <c r="I2992">
        <f>IF('Support - Calculation Detail'!H2992="","",'Support - Calculation Detail'!H2992)</f>
        <v>2115478</v>
      </c>
      <c r="J2992">
        <f>IF('Support - Calculation Detail'!I2992="","",'Support - Calculation Detail'!I2992)</f>
        <v>0</v>
      </c>
      <c r="K2992">
        <f>IF('Support - Calculation Detail'!K2992="","",'Support - Calculation Detail'!K2992)</f>
        <v>2115478</v>
      </c>
      <c r="L2992">
        <f>IF('Support - Calculation Detail'!L2992="","",'Support - Calculation Detail'!L2992)</f>
        <v>0</v>
      </c>
      <c r="M2992">
        <f>IF('Support - Calculation Detail'!M2992="","",'Support - Calculation Detail'!M2992)</f>
        <v>0</v>
      </c>
      <c r="N2992">
        <f>IF('Support - Calculation Detail'!N2992="","",'Support - Calculation Detail'!N2992)</f>
        <v>0</v>
      </c>
      <c r="P2992">
        <f>IF('Support - Calculation Detail'!O2992="","",'Support - Calculation Detail'!O2992)</f>
        <v>2115478</v>
      </c>
      <c r="Q2992" t="b">
        <v>1</v>
      </c>
      <c r="R2992" t="str">
        <f t="shared" si="230"/>
        <v>8720007</v>
      </c>
      <c r="S2992" t="str">
        <f t="shared" si="231"/>
        <v>8720007-TF</v>
      </c>
      <c r="T2992" t="str">
        <f t="shared" si="232"/>
        <v>8720007-TF</v>
      </c>
      <c r="U2992" t="str">
        <f t="shared" si="233"/>
        <v>2</v>
      </c>
      <c r="V2992" t="str">
        <f t="shared" si="234"/>
        <v>TF</v>
      </c>
    </row>
    <row r="2993" spans="1:22" x14ac:dyDescent="0.35">
      <c r="A2993" t="str">
        <f>IF('Support - Calculation Detail'!A2993="","",LEFT('Support - Calculation Detail'!A2993,7)&amp;"-"&amp;RIGHT('Support - Calculation Detail'!A2993,2))</f>
        <v>8720007-UT</v>
      </c>
      <c r="B2993" t="str">
        <f>IF('Support - Calculation Detail'!C2993="","",'Support - Calculation Detail'!C2993)</f>
        <v>87</v>
      </c>
      <c r="C2993" t="str">
        <f>IF('Support - Calculation Detail'!B2993="","",'Support - Calculation Detail'!B2993)</f>
        <v>N</v>
      </c>
      <c r="D2993">
        <f>IF('Support - Calculation Detail'!D2993="","",'Support - Calculation Detail'!D2993)</f>
        <v>355149</v>
      </c>
      <c r="E2993">
        <f>IF('Support - Calculation Detail'!E2993="","",'Support - Calculation Detail'!E2993)</f>
        <v>354833</v>
      </c>
      <c r="G2993">
        <f>IF('Support - Calculation Detail'!F2993="","",'Support - Calculation Detail'!F2993)</f>
        <v>709982</v>
      </c>
      <c r="H2993">
        <f>IF('Support - Calculation Detail'!G2993="","",'Support - Calculation Detail'!G2993)</f>
        <v>1.04</v>
      </c>
      <c r="I2993">
        <f>IF('Support - Calculation Detail'!H2993="","",'Support - Calculation Detail'!H2993)</f>
        <v>738381</v>
      </c>
      <c r="J2993">
        <f>IF('Support - Calculation Detail'!I2993="","",'Support - Calculation Detail'!I2993)</f>
        <v>0</v>
      </c>
      <c r="K2993">
        <f>IF('Support - Calculation Detail'!K2993="","",'Support - Calculation Detail'!K2993)</f>
        <v>738381</v>
      </c>
      <c r="L2993">
        <f>IF('Support - Calculation Detail'!L2993="","",'Support - Calculation Detail'!L2993)</f>
        <v>0</v>
      </c>
      <c r="M2993">
        <f>IF('Support - Calculation Detail'!M2993="","",'Support - Calculation Detail'!M2993)</f>
        <v>0</v>
      </c>
      <c r="N2993">
        <f>IF('Support - Calculation Detail'!N2993="","",'Support - Calculation Detail'!N2993)</f>
        <v>0</v>
      </c>
      <c r="P2993">
        <f>IF('Support - Calculation Detail'!O2993="","",'Support - Calculation Detail'!O2993)</f>
        <v>738381</v>
      </c>
      <c r="Q2993" t="b">
        <v>1</v>
      </c>
      <c r="R2993" t="str">
        <f t="shared" si="230"/>
        <v>8720007</v>
      </c>
      <c r="S2993" t="str">
        <f t="shared" si="231"/>
        <v>8720007-UT</v>
      </c>
      <c r="T2993" t="str">
        <f t="shared" si="232"/>
        <v>8720007-UT</v>
      </c>
      <c r="U2993" t="str">
        <f t="shared" si="233"/>
        <v>2</v>
      </c>
      <c r="V2993" t="str">
        <f t="shared" si="234"/>
        <v>UT</v>
      </c>
    </row>
    <row r="2994" spans="1:22" x14ac:dyDescent="0.35">
      <c r="A2994" t="str">
        <f>IF('Support - Calculation Detail'!A2994="","",LEFT('Support - Calculation Detail'!A2994,7)&amp;"-"&amp;RIGHT('Support - Calculation Detail'!A2994,2))</f>
        <v>8720008-UT</v>
      </c>
      <c r="B2994" t="str">
        <f>IF('Support - Calculation Detail'!C2994="","",'Support - Calculation Detail'!C2994)</f>
        <v>87</v>
      </c>
      <c r="C2994" t="str">
        <f>IF('Support - Calculation Detail'!B2994="","",'Support - Calculation Detail'!B2994)</f>
        <v>N</v>
      </c>
      <c r="D2994">
        <f>IF('Support - Calculation Detail'!D2994="","",'Support - Calculation Detail'!D2994)</f>
        <v>22853</v>
      </c>
      <c r="E2994">
        <f>IF('Support - Calculation Detail'!E2994="","",'Support - Calculation Detail'!E2994)</f>
        <v>0</v>
      </c>
      <c r="G2994">
        <f>IF('Support - Calculation Detail'!F2994="","",'Support - Calculation Detail'!F2994)</f>
        <v>22853</v>
      </c>
      <c r="H2994">
        <f>IF('Support - Calculation Detail'!G2994="","",'Support - Calculation Detail'!G2994)</f>
        <v>1.04</v>
      </c>
      <c r="I2994">
        <f>IF('Support - Calculation Detail'!H2994="","",'Support - Calculation Detail'!H2994)</f>
        <v>23767</v>
      </c>
      <c r="J2994">
        <f>IF('Support - Calculation Detail'!I2994="","",'Support - Calculation Detail'!I2994)</f>
        <v>0</v>
      </c>
      <c r="K2994">
        <f>IF('Support - Calculation Detail'!K2994="","",'Support - Calculation Detail'!K2994)</f>
        <v>23767</v>
      </c>
      <c r="L2994">
        <f>IF('Support - Calculation Detail'!L2994="","",'Support - Calculation Detail'!L2994)</f>
        <v>0</v>
      </c>
      <c r="M2994">
        <f>IF('Support - Calculation Detail'!M2994="","",'Support - Calculation Detail'!M2994)</f>
        <v>0</v>
      </c>
      <c r="N2994">
        <f>IF('Support - Calculation Detail'!N2994="","",'Support - Calculation Detail'!N2994)</f>
        <v>0</v>
      </c>
      <c r="P2994">
        <f>IF('Support - Calculation Detail'!O2994="","",'Support - Calculation Detail'!O2994)</f>
        <v>23767</v>
      </c>
      <c r="Q2994" t="b">
        <v>1</v>
      </c>
      <c r="R2994" t="str">
        <f t="shared" si="230"/>
        <v>8720008</v>
      </c>
      <c r="S2994" t="str">
        <f t="shared" si="231"/>
        <v>8720008-UT</v>
      </c>
      <c r="T2994" t="str">
        <f t="shared" si="232"/>
        <v>8720008-UT</v>
      </c>
      <c r="U2994" t="str">
        <f t="shared" si="233"/>
        <v>2</v>
      </c>
      <c r="V2994" t="str">
        <f t="shared" si="234"/>
        <v>UT</v>
      </c>
    </row>
    <row r="2995" spans="1:22" x14ac:dyDescent="0.35">
      <c r="A2995" t="str">
        <f>IF('Support - Calculation Detail'!A2995="","",LEFT('Support - Calculation Detail'!A2995,7)&amp;"-"&amp;RIGHT('Support - Calculation Detail'!A2995,2))</f>
        <v>8720009-UT</v>
      </c>
      <c r="B2995" t="str">
        <f>IF('Support - Calculation Detail'!C2995="","",'Support - Calculation Detail'!C2995)</f>
        <v>87</v>
      </c>
      <c r="C2995" t="str">
        <f>IF('Support - Calculation Detail'!B2995="","",'Support - Calculation Detail'!B2995)</f>
        <v>N</v>
      </c>
      <c r="D2995">
        <f>IF('Support - Calculation Detail'!D2995="","",'Support - Calculation Detail'!D2995)</f>
        <v>39707</v>
      </c>
      <c r="E2995">
        <f>IF('Support - Calculation Detail'!E2995="","",'Support - Calculation Detail'!E2995)</f>
        <v>0</v>
      </c>
      <c r="G2995">
        <f>IF('Support - Calculation Detail'!F2995="","",'Support - Calculation Detail'!F2995)</f>
        <v>39707</v>
      </c>
      <c r="H2995">
        <f>IF('Support - Calculation Detail'!G2995="","",'Support - Calculation Detail'!G2995)</f>
        <v>1.04</v>
      </c>
      <c r="I2995">
        <f>IF('Support - Calculation Detail'!H2995="","",'Support - Calculation Detail'!H2995)</f>
        <v>41295</v>
      </c>
      <c r="J2995">
        <f>IF('Support - Calculation Detail'!I2995="","",'Support - Calculation Detail'!I2995)</f>
        <v>0</v>
      </c>
      <c r="K2995">
        <f>IF('Support - Calculation Detail'!K2995="","",'Support - Calculation Detail'!K2995)</f>
        <v>41295</v>
      </c>
      <c r="L2995">
        <f>IF('Support - Calculation Detail'!L2995="","",'Support - Calculation Detail'!L2995)</f>
        <v>0</v>
      </c>
      <c r="M2995">
        <f>IF('Support - Calculation Detail'!M2995="","",'Support - Calculation Detail'!M2995)</f>
        <v>0</v>
      </c>
      <c r="N2995">
        <f>IF('Support - Calculation Detail'!N2995="","",'Support - Calculation Detail'!N2995)</f>
        <v>0</v>
      </c>
      <c r="P2995">
        <f>IF('Support - Calculation Detail'!O2995="","",'Support - Calculation Detail'!O2995)</f>
        <v>41295</v>
      </c>
      <c r="Q2995" t="b">
        <v>1</v>
      </c>
      <c r="R2995" t="str">
        <f t="shared" si="230"/>
        <v>8720009</v>
      </c>
      <c r="S2995" t="str">
        <f t="shared" si="231"/>
        <v>8720009-UT</v>
      </c>
      <c r="T2995" t="str">
        <f t="shared" si="232"/>
        <v>8720009-UT</v>
      </c>
      <c r="U2995" t="str">
        <f t="shared" si="233"/>
        <v>2</v>
      </c>
      <c r="V2995" t="str">
        <f t="shared" si="234"/>
        <v>UT</v>
      </c>
    </row>
    <row r="2996" spans="1:22" x14ac:dyDescent="0.35">
      <c r="A2996" t="str">
        <f>IF('Support - Calculation Detail'!A2996="","",LEFT('Support - Calculation Detail'!A2996,7)&amp;"-"&amp;RIGHT('Support - Calculation Detail'!A2996,2))</f>
        <v>8720009-TF</v>
      </c>
      <c r="B2996" t="str">
        <f>IF('Support - Calculation Detail'!C2996="","",'Support - Calculation Detail'!C2996)</f>
        <v>87</v>
      </c>
      <c r="C2996" t="str">
        <f>IF('Support - Calculation Detail'!B2996="","",'Support - Calculation Detail'!B2996)</f>
        <v>N</v>
      </c>
      <c r="D2996">
        <f>IF('Support - Calculation Detail'!D2996="","",'Support - Calculation Detail'!D2996)</f>
        <v>30361</v>
      </c>
      <c r="E2996">
        <f>IF('Support - Calculation Detail'!E2996="","",'Support - Calculation Detail'!E2996)</f>
        <v>0</v>
      </c>
      <c r="G2996">
        <f>IF('Support - Calculation Detail'!F2996="","",'Support - Calculation Detail'!F2996)</f>
        <v>30361</v>
      </c>
      <c r="H2996">
        <f>IF('Support - Calculation Detail'!G2996="","",'Support - Calculation Detail'!G2996)</f>
        <v>1.04</v>
      </c>
      <c r="I2996">
        <f>IF('Support - Calculation Detail'!H2996="","",'Support - Calculation Detail'!H2996)</f>
        <v>31575</v>
      </c>
      <c r="J2996">
        <f>IF('Support - Calculation Detail'!I2996="","",'Support - Calculation Detail'!I2996)</f>
        <v>0</v>
      </c>
      <c r="K2996">
        <f>IF('Support - Calculation Detail'!K2996="","",'Support - Calculation Detail'!K2996)</f>
        <v>31575</v>
      </c>
      <c r="L2996">
        <f>IF('Support - Calculation Detail'!L2996="","",'Support - Calculation Detail'!L2996)</f>
        <v>0</v>
      </c>
      <c r="M2996">
        <f>IF('Support - Calculation Detail'!M2996="","",'Support - Calculation Detail'!M2996)</f>
        <v>0</v>
      </c>
      <c r="N2996">
        <f>IF('Support - Calculation Detail'!N2996="","",'Support - Calculation Detail'!N2996)</f>
        <v>0</v>
      </c>
      <c r="P2996">
        <f>IF('Support - Calculation Detail'!O2996="","",'Support - Calculation Detail'!O2996)</f>
        <v>31575</v>
      </c>
      <c r="Q2996" t="b">
        <v>1</v>
      </c>
      <c r="R2996" t="str">
        <f t="shared" si="230"/>
        <v>8720009</v>
      </c>
      <c r="S2996" t="str">
        <f t="shared" si="231"/>
        <v>8720009-TF</v>
      </c>
      <c r="T2996" t="str">
        <f t="shared" si="232"/>
        <v>8720009-TF</v>
      </c>
      <c r="U2996" t="str">
        <f t="shared" si="233"/>
        <v>2</v>
      </c>
      <c r="V2996" t="str">
        <f t="shared" si="234"/>
        <v>TF</v>
      </c>
    </row>
    <row r="2997" spans="1:22" x14ac:dyDescent="0.35">
      <c r="A2997" t="str">
        <f>IF('Support - Calculation Detail'!A2997="","",LEFT('Support - Calculation Detail'!A2997,7)&amp;"-"&amp;RIGHT('Support - Calculation Detail'!A2997,2))</f>
        <v>8720010-FT</v>
      </c>
      <c r="B2997" t="str">
        <f>IF('Support - Calculation Detail'!C2997="","",'Support - Calculation Detail'!C2997)</f>
        <v>87</v>
      </c>
      <c r="C2997" t="str">
        <f>IF('Support - Calculation Detail'!B2997="","",'Support - Calculation Detail'!B2997)</f>
        <v>N</v>
      </c>
      <c r="D2997">
        <f>IF('Support - Calculation Detail'!D2997="","",'Support - Calculation Detail'!D2997)</f>
        <v>64570</v>
      </c>
      <c r="E2997">
        <f>IF('Support - Calculation Detail'!E2997="","",'Support - Calculation Detail'!E2997)</f>
        <v>0</v>
      </c>
      <c r="G2997">
        <f>IF('Support - Calculation Detail'!F2997="","",'Support - Calculation Detail'!F2997)</f>
        <v>64570</v>
      </c>
      <c r="H2997">
        <f>IF('Support - Calculation Detail'!G2997="","",'Support - Calculation Detail'!G2997)</f>
        <v>1.04</v>
      </c>
      <c r="I2997">
        <f>IF('Support - Calculation Detail'!H2997="","",'Support - Calculation Detail'!H2997)</f>
        <v>67153</v>
      </c>
      <c r="J2997">
        <f>IF('Support - Calculation Detail'!I2997="","",'Support - Calculation Detail'!I2997)</f>
        <v>0</v>
      </c>
      <c r="K2997">
        <f>IF('Support - Calculation Detail'!K2997="","",'Support - Calculation Detail'!K2997)</f>
        <v>67153</v>
      </c>
      <c r="L2997">
        <f>IF('Support - Calculation Detail'!L2997="","",'Support - Calculation Detail'!L2997)</f>
        <v>0</v>
      </c>
      <c r="M2997">
        <f>IF('Support - Calculation Detail'!M2997="","",'Support - Calculation Detail'!M2997)</f>
        <v>0</v>
      </c>
      <c r="N2997">
        <f>IF('Support - Calculation Detail'!N2997="","",'Support - Calculation Detail'!N2997)</f>
        <v>0</v>
      </c>
      <c r="P2997">
        <f>IF('Support - Calculation Detail'!O2997="","",'Support - Calculation Detail'!O2997)</f>
        <v>67153</v>
      </c>
      <c r="Q2997" t="b">
        <v>1</v>
      </c>
      <c r="R2997" t="str">
        <f t="shared" si="230"/>
        <v>8720010</v>
      </c>
      <c r="S2997" t="str">
        <f t="shared" si="231"/>
        <v>8720010-FT</v>
      </c>
      <c r="T2997" t="str">
        <f t="shared" si="232"/>
        <v>8720010-FT</v>
      </c>
      <c r="U2997" t="str">
        <f t="shared" si="233"/>
        <v>2</v>
      </c>
      <c r="V2997" t="str">
        <f t="shared" si="234"/>
        <v>FT</v>
      </c>
    </row>
    <row r="2998" spans="1:22" x14ac:dyDescent="0.35">
      <c r="A2998" t="str">
        <f>IF('Support - Calculation Detail'!A2998="","",LEFT('Support - Calculation Detail'!A2998,7)&amp;"-"&amp;RIGHT('Support - Calculation Detail'!A2998,2))</f>
        <v>8720010-UT</v>
      </c>
      <c r="B2998" t="str">
        <f>IF('Support - Calculation Detail'!C2998="","",'Support - Calculation Detail'!C2998)</f>
        <v>87</v>
      </c>
      <c r="C2998" t="str">
        <f>IF('Support - Calculation Detail'!B2998="","",'Support - Calculation Detail'!B2998)</f>
        <v>N</v>
      </c>
      <c r="D2998">
        <f>IF('Support - Calculation Detail'!D2998="","",'Support - Calculation Detail'!D2998)</f>
        <v>46108</v>
      </c>
      <c r="E2998">
        <f>IF('Support - Calculation Detail'!E2998="","",'Support - Calculation Detail'!E2998)</f>
        <v>0</v>
      </c>
      <c r="G2998">
        <f>IF('Support - Calculation Detail'!F2998="","",'Support - Calculation Detail'!F2998)</f>
        <v>46108</v>
      </c>
      <c r="H2998">
        <f>IF('Support - Calculation Detail'!G2998="","",'Support - Calculation Detail'!G2998)</f>
        <v>1.04</v>
      </c>
      <c r="I2998">
        <f>IF('Support - Calculation Detail'!H2998="","",'Support - Calculation Detail'!H2998)</f>
        <v>47952</v>
      </c>
      <c r="J2998">
        <f>IF('Support - Calculation Detail'!I2998="","",'Support - Calculation Detail'!I2998)</f>
        <v>0</v>
      </c>
      <c r="K2998">
        <f>IF('Support - Calculation Detail'!K2998="","",'Support - Calculation Detail'!K2998)</f>
        <v>47952</v>
      </c>
      <c r="L2998">
        <f>IF('Support - Calculation Detail'!L2998="","",'Support - Calculation Detail'!L2998)</f>
        <v>0</v>
      </c>
      <c r="M2998">
        <f>IF('Support - Calculation Detail'!M2998="","",'Support - Calculation Detail'!M2998)</f>
        <v>0</v>
      </c>
      <c r="N2998">
        <f>IF('Support - Calculation Detail'!N2998="","",'Support - Calculation Detail'!N2998)</f>
        <v>0</v>
      </c>
      <c r="P2998">
        <f>IF('Support - Calculation Detail'!O2998="","",'Support - Calculation Detail'!O2998)</f>
        <v>47952</v>
      </c>
      <c r="Q2998" t="b">
        <v>1</v>
      </c>
      <c r="R2998" t="str">
        <f t="shared" si="230"/>
        <v>8720010</v>
      </c>
      <c r="S2998" t="str">
        <f t="shared" si="231"/>
        <v>8720010-UT</v>
      </c>
      <c r="T2998" t="str">
        <f t="shared" si="232"/>
        <v>8720010-UT</v>
      </c>
      <c r="U2998" t="str">
        <f t="shared" si="233"/>
        <v>2</v>
      </c>
      <c r="V2998" t="str">
        <f t="shared" si="234"/>
        <v>UT</v>
      </c>
    </row>
    <row r="2999" spans="1:22" x14ac:dyDescent="0.35">
      <c r="A2999" t="str">
        <f>IF('Support - Calculation Detail'!A2999="","",LEFT('Support - Calculation Detail'!A2999,7)&amp;"-"&amp;RIGHT('Support - Calculation Detail'!A2999,2))</f>
        <v>8750235-UT</v>
      </c>
      <c r="B2999" t="str">
        <f>IF('Support - Calculation Detail'!C2999="","",'Support - Calculation Detail'!C2999)</f>
        <v>87</v>
      </c>
      <c r="C2999" t="str">
        <f>IF('Support - Calculation Detail'!B2999="","",'Support - Calculation Detail'!B2999)</f>
        <v>N</v>
      </c>
      <c r="D2999">
        <f>IF('Support - Calculation Detail'!D2999="","",'Support - Calculation Detail'!D2999)</f>
        <v>2466666</v>
      </c>
      <c r="E2999">
        <f>IF('Support - Calculation Detail'!E2999="","",'Support - Calculation Detail'!E2999)</f>
        <v>0</v>
      </c>
      <c r="G2999">
        <f>IF('Support - Calculation Detail'!F2999="","",'Support - Calculation Detail'!F2999)</f>
        <v>2466666</v>
      </c>
      <c r="H2999">
        <f>IF('Support - Calculation Detail'!G2999="","",'Support - Calculation Detail'!G2999)</f>
        <v>1.04</v>
      </c>
      <c r="I2999">
        <f>IF('Support - Calculation Detail'!H2999="","",'Support - Calculation Detail'!H2999)</f>
        <v>2565333</v>
      </c>
      <c r="J2999">
        <f>IF('Support - Calculation Detail'!I2999="","",'Support - Calculation Detail'!I2999)</f>
        <v>0</v>
      </c>
      <c r="K2999">
        <f>IF('Support - Calculation Detail'!K2999="","",'Support - Calculation Detail'!K2999)</f>
        <v>2565333</v>
      </c>
      <c r="L2999">
        <f>IF('Support - Calculation Detail'!L2999="","",'Support - Calculation Detail'!L2999)</f>
        <v>0</v>
      </c>
      <c r="M2999">
        <f>IF('Support - Calculation Detail'!M2999="","",'Support - Calculation Detail'!M2999)</f>
        <v>0</v>
      </c>
      <c r="N2999">
        <f>IF('Support - Calculation Detail'!N2999="","",'Support - Calculation Detail'!N2999)</f>
        <v>0</v>
      </c>
      <c r="P2999">
        <f>IF('Support - Calculation Detail'!O2999="","",'Support - Calculation Detail'!O2999)</f>
        <v>2565333</v>
      </c>
      <c r="Q2999" t="b">
        <v>1</v>
      </c>
      <c r="R2999" t="str">
        <f t="shared" si="230"/>
        <v>8750235</v>
      </c>
      <c r="S2999" t="str">
        <f t="shared" si="231"/>
        <v>8750235-UT</v>
      </c>
      <c r="T2999" t="str">
        <f t="shared" si="232"/>
        <v>8750235-UT</v>
      </c>
      <c r="U2999" t="str">
        <f t="shared" si="233"/>
        <v>5</v>
      </c>
      <c r="V2999" t="str">
        <f t="shared" si="234"/>
        <v>UT</v>
      </c>
    </row>
    <row r="3000" spans="1:22" x14ac:dyDescent="0.35">
      <c r="A3000" t="str">
        <f>IF('Support - Calculation Detail'!A3000="","",LEFT('Support - Calculation Detail'!A3000,7)&amp;"-"&amp;RIGHT('Support - Calculation Detail'!A3000,2))</f>
        <v>8750236-UT</v>
      </c>
      <c r="B3000" t="str">
        <f>IF('Support - Calculation Detail'!C3000="","",'Support - Calculation Detail'!C3000)</f>
        <v>87</v>
      </c>
      <c r="C3000" t="str">
        <f>IF('Support - Calculation Detail'!B3000="","",'Support - Calculation Detail'!B3000)</f>
        <v>N</v>
      </c>
      <c r="D3000">
        <f>IF('Support - Calculation Detail'!D3000="","",'Support - Calculation Detail'!D3000)</f>
        <v>1343829</v>
      </c>
      <c r="E3000">
        <f>IF('Support - Calculation Detail'!E3000="","",'Support - Calculation Detail'!E3000)</f>
        <v>0</v>
      </c>
      <c r="G3000">
        <f>IF('Support - Calculation Detail'!F3000="","",'Support - Calculation Detail'!F3000)</f>
        <v>1343829</v>
      </c>
      <c r="H3000">
        <f>IF('Support - Calculation Detail'!G3000="","",'Support - Calculation Detail'!G3000)</f>
        <v>1.04</v>
      </c>
      <c r="I3000">
        <f>IF('Support - Calculation Detail'!H3000="","",'Support - Calculation Detail'!H3000)</f>
        <v>1397582</v>
      </c>
      <c r="J3000">
        <f>IF('Support - Calculation Detail'!I3000="","",'Support - Calculation Detail'!I3000)</f>
        <v>0</v>
      </c>
      <c r="K3000">
        <f>IF('Support - Calculation Detail'!K3000="","",'Support - Calculation Detail'!K3000)</f>
        <v>1397582</v>
      </c>
      <c r="L3000">
        <f>IF('Support - Calculation Detail'!L3000="","",'Support - Calculation Detail'!L3000)</f>
        <v>0</v>
      </c>
      <c r="M3000">
        <f>IF('Support - Calculation Detail'!M3000="","",'Support - Calculation Detail'!M3000)</f>
        <v>0</v>
      </c>
      <c r="N3000">
        <f>IF('Support - Calculation Detail'!N3000="","",'Support - Calculation Detail'!N3000)</f>
        <v>0</v>
      </c>
      <c r="P3000">
        <f>IF('Support - Calculation Detail'!O3000="","",'Support - Calculation Detail'!O3000)</f>
        <v>1397582</v>
      </c>
      <c r="Q3000" t="b">
        <v>1</v>
      </c>
      <c r="R3000" t="str">
        <f t="shared" si="230"/>
        <v>8750236</v>
      </c>
      <c r="S3000" t="str">
        <f t="shared" si="231"/>
        <v>8750236-UT</v>
      </c>
      <c r="T3000" t="str">
        <f t="shared" si="232"/>
        <v>8750236-UT</v>
      </c>
      <c r="U3000" t="str">
        <f t="shared" si="233"/>
        <v>5</v>
      </c>
      <c r="V3000" t="str">
        <f t="shared" si="234"/>
        <v>UT</v>
      </c>
    </row>
    <row r="3001" spans="1:22" x14ac:dyDescent="0.35">
      <c r="A3001" t="str">
        <f>IF('Support - Calculation Detail'!A3001="","",LEFT('Support - Calculation Detail'!A3001,7)&amp;"-"&amp;RIGHT('Support - Calculation Detail'!A3001,2))</f>
        <v>8730423-UT</v>
      </c>
      <c r="B3001" t="str">
        <f>IF('Support - Calculation Detail'!C3001="","",'Support - Calculation Detail'!C3001)</f>
        <v>87</v>
      </c>
      <c r="C3001" t="str">
        <f>IF('Support - Calculation Detail'!B3001="","",'Support - Calculation Detail'!B3001)</f>
        <v>N</v>
      </c>
      <c r="D3001">
        <f>IF('Support - Calculation Detail'!D3001="","",'Support - Calculation Detail'!D3001)</f>
        <v>4018202</v>
      </c>
      <c r="E3001">
        <f>IF('Support - Calculation Detail'!E3001="","",'Support - Calculation Detail'!E3001)</f>
        <v>286297</v>
      </c>
      <c r="G3001">
        <f>IF('Support - Calculation Detail'!F3001="","",'Support - Calculation Detail'!F3001)</f>
        <v>4304499</v>
      </c>
      <c r="H3001">
        <f>IF('Support - Calculation Detail'!G3001="","",'Support - Calculation Detail'!G3001)</f>
        <v>1.04</v>
      </c>
      <c r="I3001">
        <f>IF('Support - Calculation Detail'!H3001="","",'Support - Calculation Detail'!H3001)</f>
        <v>4476679</v>
      </c>
      <c r="J3001">
        <f>IF('Support - Calculation Detail'!I3001="","",'Support - Calculation Detail'!I3001)</f>
        <v>0</v>
      </c>
      <c r="K3001">
        <f>IF('Support - Calculation Detail'!K3001="","",'Support - Calculation Detail'!K3001)</f>
        <v>4476679</v>
      </c>
      <c r="L3001">
        <f>IF('Support - Calculation Detail'!L3001="","",'Support - Calculation Detail'!L3001)</f>
        <v>124659</v>
      </c>
      <c r="M3001">
        <f>IF('Support - Calculation Detail'!M3001="","",'Support - Calculation Detail'!M3001)</f>
        <v>0</v>
      </c>
      <c r="N3001">
        <f>IF('Support - Calculation Detail'!N3001="","",'Support - Calculation Detail'!N3001)</f>
        <v>0</v>
      </c>
      <c r="P3001">
        <f>IF('Support - Calculation Detail'!O3001="","",'Support - Calculation Detail'!O3001)</f>
        <v>4601338</v>
      </c>
      <c r="Q3001" t="b">
        <v>1</v>
      </c>
      <c r="R3001" t="str">
        <f t="shared" si="230"/>
        <v>8730423</v>
      </c>
      <c r="S3001" t="str">
        <f t="shared" si="231"/>
        <v>8730423-UT</v>
      </c>
      <c r="T3001" t="str">
        <f t="shared" si="232"/>
        <v>8730423-UT</v>
      </c>
      <c r="U3001" t="str">
        <f t="shared" si="233"/>
        <v>3</v>
      </c>
      <c r="V3001" t="str">
        <f t="shared" si="234"/>
        <v>UT</v>
      </c>
    </row>
    <row r="3002" spans="1:22" x14ac:dyDescent="0.35">
      <c r="A3002" t="str">
        <f>IF('Support - Calculation Detail'!A3002="","",LEFT('Support - Calculation Detail'!A3002,7)&amp;"-"&amp;RIGHT('Support - Calculation Detail'!A3002,2))</f>
        <v>8730423-FT</v>
      </c>
      <c r="B3002" t="str">
        <f>IF('Support - Calculation Detail'!C3002="","",'Support - Calculation Detail'!C3002)</f>
        <v>87</v>
      </c>
      <c r="C3002" t="str">
        <f>IF('Support - Calculation Detail'!B3002="","",'Support - Calculation Detail'!B3002)</f>
        <v>N</v>
      </c>
      <c r="D3002">
        <f>IF('Support - Calculation Detail'!D3002="","",'Support - Calculation Detail'!D3002)</f>
        <v>1954678</v>
      </c>
      <c r="E3002">
        <f>IF('Support - Calculation Detail'!E3002="","",'Support - Calculation Detail'!E3002)</f>
        <v>0</v>
      </c>
      <c r="G3002">
        <f>IF('Support - Calculation Detail'!F3002="","",'Support - Calculation Detail'!F3002)</f>
        <v>1954678</v>
      </c>
      <c r="H3002">
        <f>IF('Support - Calculation Detail'!G3002="","",'Support - Calculation Detail'!G3002)</f>
        <v>1.04</v>
      </c>
      <c r="I3002">
        <f>IF('Support - Calculation Detail'!H3002="","",'Support - Calculation Detail'!H3002)</f>
        <v>2032865</v>
      </c>
      <c r="J3002">
        <f>IF('Support - Calculation Detail'!I3002="","",'Support - Calculation Detail'!I3002)</f>
        <v>0</v>
      </c>
      <c r="K3002">
        <f>IF('Support - Calculation Detail'!K3002="","",'Support - Calculation Detail'!K3002)</f>
        <v>2032865</v>
      </c>
      <c r="L3002">
        <f>IF('Support - Calculation Detail'!L3002="","",'Support - Calculation Detail'!L3002)</f>
        <v>0</v>
      </c>
      <c r="M3002">
        <f>IF('Support - Calculation Detail'!M3002="","",'Support - Calculation Detail'!M3002)</f>
        <v>0</v>
      </c>
      <c r="N3002">
        <f>IF('Support - Calculation Detail'!N3002="","",'Support - Calculation Detail'!N3002)</f>
        <v>0</v>
      </c>
      <c r="P3002">
        <f>IF('Support - Calculation Detail'!O3002="","",'Support - Calculation Detail'!O3002)</f>
        <v>2032865</v>
      </c>
      <c r="Q3002" t="b">
        <v>1</v>
      </c>
      <c r="R3002" t="str">
        <f t="shared" si="230"/>
        <v>8730423</v>
      </c>
      <c r="S3002" t="str">
        <f t="shared" si="231"/>
        <v>8730423-FT</v>
      </c>
      <c r="T3002" t="str">
        <f t="shared" si="232"/>
        <v>8730423-FT</v>
      </c>
      <c r="U3002" t="str">
        <f t="shared" si="233"/>
        <v>3</v>
      </c>
      <c r="V3002" t="str">
        <f t="shared" si="234"/>
        <v>FT</v>
      </c>
    </row>
    <row r="3003" spans="1:22" x14ac:dyDescent="0.35">
      <c r="A3003" t="str">
        <f>IF('Support - Calculation Detail'!A3003="","",LEFT('Support - Calculation Detail'!A3003,7)&amp;"-"&amp;RIGHT('Support - Calculation Detail'!A3003,2))</f>
        <v>8730913-UT</v>
      </c>
      <c r="B3003" t="str">
        <f>IF('Support - Calculation Detail'!C3003="","",'Support - Calculation Detail'!C3003)</f>
        <v>87</v>
      </c>
      <c r="C3003" t="str">
        <f>IF('Support - Calculation Detail'!B3003="","",'Support - Calculation Detail'!B3003)</f>
        <v>N</v>
      </c>
      <c r="D3003">
        <f>IF('Support - Calculation Detail'!D3003="","",'Support - Calculation Detail'!D3003)</f>
        <v>882676</v>
      </c>
      <c r="E3003">
        <f>IF('Support - Calculation Detail'!E3003="","",'Support - Calculation Detail'!E3003)</f>
        <v>101325</v>
      </c>
      <c r="G3003">
        <f>IF('Support - Calculation Detail'!F3003="","",'Support - Calculation Detail'!F3003)</f>
        <v>984001</v>
      </c>
      <c r="H3003">
        <f>IF('Support - Calculation Detail'!G3003="","",'Support - Calculation Detail'!G3003)</f>
        <v>1.04</v>
      </c>
      <c r="I3003">
        <f>IF('Support - Calculation Detail'!H3003="","",'Support - Calculation Detail'!H3003)</f>
        <v>1023361</v>
      </c>
      <c r="J3003">
        <f>IF('Support - Calculation Detail'!I3003="","",'Support - Calculation Detail'!I3003)</f>
        <v>0</v>
      </c>
      <c r="K3003">
        <f>IF('Support - Calculation Detail'!K3003="","",'Support - Calculation Detail'!K3003)</f>
        <v>1023361</v>
      </c>
      <c r="L3003">
        <f>IF('Support - Calculation Detail'!L3003="","",'Support - Calculation Detail'!L3003)</f>
        <v>70772</v>
      </c>
      <c r="M3003">
        <f>IF('Support - Calculation Detail'!M3003="","",'Support - Calculation Detail'!M3003)</f>
        <v>0</v>
      </c>
      <c r="N3003">
        <f>IF('Support - Calculation Detail'!N3003="","",'Support - Calculation Detail'!N3003)</f>
        <v>0</v>
      </c>
      <c r="P3003">
        <f>IF('Support - Calculation Detail'!O3003="","",'Support - Calculation Detail'!O3003)</f>
        <v>1094133</v>
      </c>
      <c r="Q3003" t="b">
        <v>1</v>
      </c>
      <c r="R3003" t="str">
        <f t="shared" si="230"/>
        <v>8730913</v>
      </c>
      <c r="S3003" t="str">
        <f t="shared" si="231"/>
        <v>8730913-UT</v>
      </c>
      <c r="T3003" t="str">
        <f t="shared" si="232"/>
        <v>8730913-UT</v>
      </c>
      <c r="U3003" t="str">
        <f t="shared" si="233"/>
        <v>3</v>
      </c>
      <c r="V3003" t="str">
        <f t="shared" si="234"/>
        <v>UT</v>
      </c>
    </row>
    <row r="3004" spans="1:22" x14ac:dyDescent="0.35">
      <c r="A3004" t="str">
        <f>IF('Support - Calculation Detail'!A3004="","",LEFT('Support - Calculation Detail'!A3004,7)&amp;"-"&amp;RIGHT('Support - Calculation Detail'!A3004,2))</f>
        <v>8730914-UT</v>
      </c>
      <c r="B3004" t="str">
        <f>IF('Support - Calculation Detail'!C3004="","",'Support - Calculation Detail'!C3004)</f>
        <v>87</v>
      </c>
      <c r="C3004" t="str">
        <f>IF('Support - Calculation Detail'!B3004="","",'Support - Calculation Detail'!B3004)</f>
        <v>N</v>
      </c>
      <c r="D3004">
        <f>IF('Support - Calculation Detail'!D3004="","",'Support - Calculation Detail'!D3004)</f>
        <v>105217</v>
      </c>
      <c r="E3004">
        <f>IF('Support - Calculation Detail'!E3004="","",'Support - Calculation Detail'!E3004)</f>
        <v>0</v>
      </c>
      <c r="G3004">
        <f>IF('Support - Calculation Detail'!F3004="","",'Support - Calculation Detail'!F3004)</f>
        <v>105217</v>
      </c>
      <c r="H3004">
        <f>IF('Support - Calculation Detail'!G3004="","",'Support - Calculation Detail'!G3004)</f>
        <v>1.04</v>
      </c>
      <c r="I3004">
        <f>IF('Support - Calculation Detail'!H3004="","",'Support - Calculation Detail'!H3004)</f>
        <v>109426</v>
      </c>
      <c r="J3004">
        <f>IF('Support - Calculation Detail'!I3004="","",'Support - Calculation Detail'!I3004)</f>
        <v>0</v>
      </c>
      <c r="K3004">
        <f>IF('Support - Calculation Detail'!K3004="","",'Support - Calculation Detail'!K3004)</f>
        <v>109426</v>
      </c>
      <c r="L3004">
        <f>IF('Support - Calculation Detail'!L3004="","",'Support - Calculation Detail'!L3004)</f>
        <v>2905</v>
      </c>
      <c r="M3004">
        <f>IF('Support - Calculation Detail'!M3004="","",'Support - Calculation Detail'!M3004)</f>
        <v>0</v>
      </c>
      <c r="N3004">
        <f>IF('Support - Calculation Detail'!N3004="","",'Support - Calculation Detail'!N3004)</f>
        <v>0</v>
      </c>
      <c r="P3004">
        <f>IF('Support - Calculation Detail'!O3004="","",'Support - Calculation Detail'!O3004)</f>
        <v>112331</v>
      </c>
      <c r="Q3004" t="b">
        <v>1</v>
      </c>
      <c r="R3004" t="str">
        <f t="shared" si="230"/>
        <v>8730914</v>
      </c>
      <c r="S3004" t="str">
        <f t="shared" si="231"/>
        <v>8730914-UT</v>
      </c>
      <c r="T3004" t="str">
        <f t="shared" si="232"/>
        <v>8730914-UT</v>
      </c>
      <c r="U3004" t="str">
        <f t="shared" si="233"/>
        <v>3</v>
      </c>
      <c r="V3004" t="str">
        <f t="shared" si="234"/>
        <v>UT</v>
      </c>
    </row>
    <row r="3005" spans="1:22" x14ac:dyDescent="0.35">
      <c r="A3005" t="str">
        <f>IF('Support - Calculation Detail'!A3005="","",LEFT('Support - Calculation Detail'!A3005,7)&amp;"-"&amp;RIGHT('Support - Calculation Detail'!A3005,2))</f>
        <v>8730914-FT</v>
      </c>
      <c r="B3005" t="str">
        <f>IF('Support - Calculation Detail'!C3005="","",'Support - Calculation Detail'!C3005)</f>
        <v>87</v>
      </c>
      <c r="C3005" t="str">
        <f>IF('Support - Calculation Detail'!B3005="","",'Support - Calculation Detail'!B3005)</f>
        <v>N</v>
      </c>
      <c r="D3005">
        <f>IF('Support - Calculation Detail'!D3005="","",'Support - Calculation Detail'!D3005)</f>
        <v>141277</v>
      </c>
      <c r="E3005">
        <f>IF('Support - Calculation Detail'!E3005="","",'Support - Calculation Detail'!E3005)</f>
        <v>0</v>
      </c>
      <c r="G3005">
        <f>IF('Support - Calculation Detail'!F3005="","",'Support - Calculation Detail'!F3005)</f>
        <v>141277</v>
      </c>
      <c r="H3005">
        <f>IF('Support - Calculation Detail'!G3005="","",'Support - Calculation Detail'!G3005)</f>
        <v>1.04</v>
      </c>
      <c r="I3005">
        <f>IF('Support - Calculation Detail'!H3005="","",'Support - Calculation Detail'!H3005)</f>
        <v>146928</v>
      </c>
      <c r="J3005">
        <f>IF('Support - Calculation Detail'!I3005="","",'Support - Calculation Detail'!I3005)</f>
        <v>0</v>
      </c>
      <c r="K3005">
        <f>IF('Support - Calculation Detail'!K3005="","",'Support - Calculation Detail'!K3005)</f>
        <v>146928</v>
      </c>
      <c r="L3005">
        <f>IF('Support - Calculation Detail'!L3005="","",'Support - Calculation Detail'!L3005)</f>
        <v>0</v>
      </c>
      <c r="M3005">
        <f>IF('Support - Calculation Detail'!M3005="","",'Support - Calculation Detail'!M3005)</f>
        <v>0</v>
      </c>
      <c r="N3005">
        <f>IF('Support - Calculation Detail'!N3005="","",'Support - Calculation Detail'!N3005)</f>
        <v>0</v>
      </c>
      <c r="P3005">
        <f>IF('Support - Calculation Detail'!O3005="","",'Support - Calculation Detail'!O3005)</f>
        <v>146928</v>
      </c>
      <c r="Q3005" t="b">
        <v>1</v>
      </c>
      <c r="R3005" t="str">
        <f t="shared" si="230"/>
        <v>8730914</v>
      </c>
      <c r="S3005" t="str">
        <f t="shared" si="231"/>
        <v>8730914-FT</v>
      </c>
      <c r="T3005" t="str">
        <f t="shared" si="232"/>
        <v>8730914-FT</v>
      </c>
      <c r="U3005" t="str">
        <f t="shared" si="233"/>
        <v>3</v>
      </c>
      <c r="V3005" t="str">
        <f t="shared" si="234"/>
        <v>FT</v>
      </c>
    </row>
    <row r="3006" spans="1:22" x14ac:dyDescent="0.35">
      <c r="A3006" t="str">
        <f>IF('Support - Calculation Detail'!A3006="","",LEFT('Support - Calculation Detail'!A3006,7)&amp;"-"&amp;RIGHT('Support - Calculation Detail'!A3006,2))</f>
        <v>8730915-FT</v>
      </c>
      <c r="B3006" t="str">
        <f>IF('Support - Calculation Detail'!C3006="","",'Support - Calculation Detail'!C3006)</f>
        <v>87</v>
      </c>
      <c r="C3006" t="str">
        <f>IF('Support - Calculation Detail'!B3006="","",'Support - Calculation Detail'!B3006)</f>
        <v>N</v>
      </c>
      <c r="D3006">
        <f>IF('Support - Calculation Detail'!D3006="","",'Support - Calculation Detail'!D3006)</f>
        <v>156388</v>
      </c>
      <c r="E3006">
        <f>IF('Support - Calculation Detail'!E3006="","",'Support - Calculation Detail'!E3006)</f>
        <v>0</v>
      </c>
      <c r="G3006">
        <f>IF('Support - Calculation Detail'!F3006="","",'Support - Calculation Detail'!F3006)</f>
        <v>156388</v>
      </c>
      <c r="H3006">
        <f>IF('Support - Calculation Detail'!G3006="","",'Support - Calculation Detail'!G3006)</f>
        <v>1.04</v>
      </c>
      <c r="I3006">
        <f>IF('Support - Calculation Detail'!H3006="","",'Support - Calculation Detail'!H3006)</f>
        <v>162644</v>
      </c>
      <c r="J3006">
        <f>IF('Support - Calculation Detail'!I3006="","",'Support - Calculation Detail'!I3006)</f>
        <v>0</v>
      </c>
      <c r="K3006">
        <f>IF('Support - Calculation Detail'!K3006="","",'Support - Calculation Detail'!K3006)</f>
        <v>162644</v>
      </c>
      <c r="L3006">
        <f>IF('Support - Calculation Detail'!L3006="","",'Support - Calculation Detail'!L3006)</f>
        <v>0</v>
      </c>
      <c r="M3006">
        <f>IF('Support - Calculation Detail'!M3006="","",'Support - Calculation Detail'!M3006)</f>
        <v>0</v>
      </c>
      <c r="N3006">
        <f>IF('Support - Calculation Detail'!N3006="","",'Support - Calculation Detail'!N3006)</f>
        <v>0</v>
      </c>
      <c r="P3006">
        <f>IF('Support - Calculation Detail'!O3006="","",'Support - Calculation Detail'!O3006)</f>
        <v>162644</v>
      </c>
      <c r="Q3006" t="b">
        <v>1</v>
      </c>
      <c r="R3006" t="str">
        <f t="shared" si="230"/>
        <v>8730915</v>
      </c>
      <c r="S3006" t="str">
        <f t="shared" si="231"/>
        <v>8730915-FT</v>
      </c>
      <c r="T3006" t="str">
        <f t="shared" si="232"/>
        <v>8730915-FT</v>
      </c>
      <c r="U3006" t="str">
        <f t="shared" si="233"/>
        <v>3</v>
      </c>
      <c r="V3006" t="str">
        <f t="shared" si="234"/>
        <v>FT</v>
      </c>
    </row>
    <row r="3007" spans="1:22" x14ac:dyDescent="0.35">
      <c r="A3007" t="str">
        <f>IF('Support - Calculation Detail'!A3007="","",LEFT('Support - Calculation Detail'!A3007,7)&amp;"-"&amp;RIGHT('Support - Calculation Detail'!A3007,2))</f>
        <v>8730915-UT</v>
      </c>
      <c r="B3007" t="str">
        <f>IF('Support - Calculation Detail'!C3007="","",'Support - Calculation Detail'!C3007)</f>
        <v>87</v>
      </c>
      <c r="C3007" t="str">
        <f>IF('Support - Calculation Detail'!B3007="","",'Support - Calculation Detail'!B3007)</f>
        <v>N</v>
      </c>
      <c r="D3007">
        <f>IF('Support - Calculation Detail'!D3007="","",'Support - Calculation Detail'!D3007)</f>
        <v>71606</v>
      </c>
      <c r="E3007">
        <f>IF('Support - Calculation Detail'!E3007="","",'Support - Calculation Detail'!E3007)</f>
        <v>0</v>
      </c>
      <c r="G3007">
        <f>IF('Support - Calculation Detail'!F3007="","",'Support - Calculation Detail'!F3007)</f>
        <v>71606</v>
      </c>
      <c r="H3007">
        <f>IF('Support - Calculation Detail'!G3007="","",'Support - Calculation Detail'!G3007)</f>
        <v>1.04</v>
      </c>
      <c r="I3007">
        <f>IF('Support - Calculation Detail'!H3007="","",'Support - Calculation Detail'!H3007)</f>
        <v>74470</v>
      </c>
      <c r="J3007">
        <f>IF('Support - Calculation Detail'!I3007="","",'Support - Calculation Detail'!I3007)</f>
        <v>0</v>
      </c>
      <c r="K3007">
        <f>IF('Support - Calculation Detail'!K3007="","",'Support - Calculation Detail'!K3007)</f>
        <v>74470</v>
      </c>
      <c r="L3007">
        <f>IF('Support - Calculation Detail'!L3007="","",'Support - Calculation Detail'!L3007)</f>
        <v>17038</v>
      </c>
      <c r="M3007">
        <f>IF('Support - Calculation Detail'!M3007="","",'Support - Calculation Detail'!M3007)</f>
        <v>0</v>
      </c>
      <c r="N3007">
        <f>IF('Support - Calculation Detail'!N3007="","",'Support - Calculation Detail'!N3007)</f>
        <v>0</v>
      </c>
      <c r="P3007">
        <f>IF('Support - Calculation Detail'!O3007="","",'Support - Calculation Detail'!O3007)</f>
        <v>91508</v>
      </c>
      <c r="Q3007" t="b">
        <v>1</v>
      </c>
      <c r="R3007" t="str">
        <f t="shared" si="230"/>
        <v>8730915</v>
      </c>
      <c r="S3007" t="str">
        <f t="shared" si="231"/>
        <v>8730915-UT</v>
      </c>
      <c r="T3007" t="str">
        <f t="shared" si="232"/>
        <v>8730915-UT</v>
      </c>
      <c r="U3007" t="str">
        <f t="shared" si="233"/>
        <v>3</v>
      </c>
      <c r="V3007" t="str">
        <f t="shared" si="234"/>
        <v>UT</v>
      </c>
    </row>
    <row r="3008" spans="1:22" x14ac:dyDescent="0.35">
      <c r="A3008" t="str">
        <f>IF('Support - Calculation Detail'!A3008="","",LEFT('Support - Calculation Detail'!A3008,7)&amp;"-"&amp;RIGHT('Support - Calculation Detail'!A3008,2))</f>
        <v>8730916-UT</v>
      </c>
      <c r="B3008" t="str">
        <f>IF('Support - Calculation Detail'!C3008="","",'Support - Calculation Detail'!C3008)</f>
        <v>87</v>
      </c>
      <c r="C3008" t="str">
        <f>IF('Support - Calculation Detail'!B3008="","",'Support - Calculation Detail'!B3008)</f>
        <v>N</v>
      </c>
      <c r="D3008">
        <f>IF('Support - Calculation Detail'!D3008="","",'Support - Calculation Detail'!D3008)</f>
        <v>1030309</v>
      </c>
      <c r="E3008">
        <f>IF('Support - Calculation Detail'!E3008="","",'Support - Calculation Detail'!E3008)</f>
        <v>0</v>
      </c>
      <c r="G3008">
        <f>IF('Support - Calculation Detail'!F3008="","",'Support - Calculation Detail'!F3008)</f>
        <v>1030309</v>
      </c>
      <c r="H3008">
        <f>IF('Support - Calculation Detail'!G3008="","",'Support - Calculation Detail'!G3008)</f>
        <v>1.04</v>
      </c>
      <c r="I3008">
        <f>IF('Support - Calculation Detail'!H3008="","",'Support - Calculation Detail'!H3008)</f>
        <v>1071521</v>
      </c>
      <c r="J3008">
        <f>IF('Support - Calculation Detail'!I3008="","",'Support - Calculation Detail'!I3008)</f>
        <v>0</v>
      </c>
      <c r="K3008">
        <f>IF('Support - Calculation Detail'!K3008="","",'Support - Calculation Detail'!K3008)</f>
        <v>1071521</v>
      </c>
      <c r="L3008">
        <f>IF('Support - Calculation Detail'!L3008="","",'Support - Calculation Detail'!L3008)</f>
        <v>132994</v>
      </c>
      <c r="M3008">
        <f>IF('Support - Calculation Detail'!M3008="","",'Support - Calculation Detail'!M3008)</f>
        <v>0</v>
      </c>
      <c r="N3008">
        <f>IF('Support - Calculation Detail'!N3008="","",'Support - Calculation Detail'!N3008)</f>
        <v>0</v>
      </c>
      <c r="P3008">
        <f>IF('Support - Calculation Detail'!O3008="","",'Support - Calculation Detail'!O3008)</f>
        <v>1204515</v>
      </c>
      <c r="Q3008" t="b">
        <v>1</v>
      </c>
      <c r="R3008" t="str">
        <f t="shared" si="230"/>
        <v>8730916</v>
      </c>
      <c r="S3008" t="str">
        <f t="shared" si="231"/>
        <v>8730916-UT</v>
      </c>
      <c r="T3008" t="str">
        <f t="shared" si="232"/>
        <v>8730916-UT</v>
      </c>
      <c r="U3008" t="str">
        <f t="shared" si="233"/>
        <v>3</v>
      </c>
      <c r="V3008" t="str">
        <f t="shared" si="234"/>
        <v>UT</v>
      </c>
    </row>
    <row r="3009" spans="1:22" x14ac:dyDescent="0.35">
      <c r="A3009" t="str">
        <f>IF('Support - Calculation Detail'!A3009="","",LEFT('Support - Calculation Detail'!A3009,7)&amp;"-"&amp;RIGHT('Support - Calculation Detail'!A3009,2))</f>
        <v>8730917-UT</v>
      </c>
      <c r="B3009" t="str">
        <f>IF('Support - Calculation Detail'!C3009="","",'Support - Calculation Detail'!C3009)</f>
        <v>87</v>
      </c>
      <c r="C3009" t="str">
        <f>IF('Support - Calculation Detail'!B3009="","",'Support - Calculation Detail'!B3009)</f>
        <v>N</v>
      </c>
      <c r="D3009">
        <f>IF('Support - Calculation Detail'!D3009="","",'Support - Calculation Detail'!D3009)</f>
        <v>33580</v>
      </c>
      <c r="E3009">
        <f>IF('Support - Calculation Detail'!E3009="","",'Support - Calculation Detail'!E3009)</f>
        <v>0</v>
      </c>
      <c r="G3009">
        <f>IF('Support - Calculation Detail'!F3009="","",'Support - Calculation Detail'!F3009)</f>
        <v>33580</v>
      </c>
      <c r="H3009">
        <f>IF('Support - Calculation Detail'!G3009="","",'Support - Calculation Detail'!G3009)</f>
        <v>1.04</v>
      </c>
      <c r="I3009">
        <f>IF('Support - Calculation Detail'!H3009="","",'Support - Calculation Detail'!H3009)</f>
        <v>34923</v>
      </c>
      <c r="J3009">
        <f>IF('Support - Calculation Detail'!I3009="","",'Support - Calculation Detail'!I3009)</f>
        <v>0</v>
      </c>
      <c r="K3009">
        <f>IF('Support - Calculation Detail'!K3009="","",'Support - Calculation Detail'!K3009)</f>
        <v>34923</v>
      </c>
      <c r="L3009">
        <f>IF('Support - Calculation Detail'!L3009="","",'Support - Calculation Detail'!L3009)</f>
        <v>573</v>
      </c>
      <c r="M3009">
        <f>IF('Support - Calculation Detail'!M3009="","",'Support - Calculation Detail'!M3009)</f>
        <v>0</v>
      </c>
      <c r="N3009">
        <f>IF('Support - Calculation Detail'!N3009="","",'Support - Calculation Detail'!N3009)</f>
        <v>0</v>
      </c>
      <c r="P3009">
        <f>IF('Support - Calculation Detail'!O3009="","",'Support - Calculation Detail'!O3009)</f>
        <v>35496</v>
      </c>
      <c r="Q3009" t="b">
        <v>1</v>
      </c>
      <c r="R3009" t="str">
        <f t="shared" si="230"/>
        <v>8730917</v>
      </c>
      <c r="S3009" t="str">
        <f t="shared" si="231"/>
        <v>8730917-UT</v>
      </c>
      <c r="T3009" t="str">
        <f t="shared" si="232"/>
        <v>8730917-UT</v>
      </c>
      <c r="U3009" t="str">
        <f t="shared" si="233"/>
        <v>3</v>
      </c>
      <c r="V3009" t="str">
        <f t="shared" si="234"/>
        <v>UT</v>
      </c>
    </row>
    <row r="3010" spans="1:22" x14ac:dyDescent="0.35">
      <c r="A3010" t="str">
        <f>IF('Support - Calculation Detail'!A3010="","",LEFT('Support - Calculation Detail'!A3010,7)&amp;"-"&amp;RIGHT('Support - Calculation Detail'!A3010,2))</f>
        <v>8761032-UT</v>
      </c>
      <c r="B3010" t="str">
        <f>IF('Support - Calculation Detail'!C3010="","",'Support - Calculation Detail'!C3010)</f>
        <v>87</v>
      </c>
      <c r="C3010" t="str">
        <f>IF('Support - Calculation Detail'!B3010="","",'Support - Calculation Detail'!B3010)</f>
        <v>N</v>
      </c>
      <c r="D3010">
        <f>IF('Support - Calculation Detail'!D3010="","",'Support - Calculation Detail'!D3010)</f>
        <v>2671916</v>
      </c>
      <c r="E3010">
        <f>IF('Support - Calculation Detail'!E3010="","",'Support - Calculation Detail'!E3010)</f>
        <v>0</v>
      </c>
      <c r="G3010">
        <f>IF('Support - Calculation Detail'!F3010="","",'Support - Calculation Detail'!F3010)</f>
        <v>2671916</v>
      </c>
      <c r="H3010">
        <f>IF('Support - Calculation Detail'!G3010="","",'Support - Calculation Detail'!G3010)</f>
        <v>1.04</v>
      </c>
      <c r="I3010">
        <f>IF('Support - Calculation Detail'!H3010="","",'Support - Calculation Detail'!H3010)</f>
        <v>2778793</v>
      </c>
      <c r="J3010">
        <f>IF('Support - Calculation Detail'!I3010="","",'Support - Calculation Detail'!I3010)</f>
        <v>0</v>
      </c>
      <c r="K3010">
        <f>IF('Support - Calculation Detail'!K3010="","",'Support - Calculation Detail'!K3010)</f>
        <v>2778793</v>
      </c>
      <c r="L3010">
        <f>IF('Support - Calculation Detail'!L3010="","",'Support - Calculation Detail'!L3010)</f>
        <v>0</v>
      </c>
      <c r="M3010">
        <f>IF('Support - Calculation Detail'!M3010="","",'Support - Calculation Detail'!M3010)</f>
        <v>0</v>
      </c>
      <c r="N3010">
        <f>IF('Support - Calculation Detail'!N3010="","",'Support - Calculation Detail'!N3010)</f>
        <v>0</v>
      </c>
      <c r="P3010">
        <f>IF('Support - Calculation Detail'!O3010="","",'Support - Calculation Detail'!O3010)</f>
        <v>2778793</v>
      </c>
      <c r="Q3010" t="b">
        <v>1</v>
      </c>
      <c r="R3010" t="str">
        <f t="shared" si="230"/>
        <v>8761032</v>
      </c>
      <c r="S3010" t="str">
        <f t="shared" si="231"/>
        <v>8761032-UT</v>
      </c>
      <c r="T3010" t="str">
        <f t="shared" si="232"/>
        <v>8761032-UT</v>
      </c>
      <c r="U3010" t="str">
        <f t="shared" si="233"/>
        <v>6</v>
      </c>
      <c r="V3010" t="str">
        <f t="shared" si="234"/>
        <v>UT</v>
      </c>
    </row>
    <row r="3011" spans="1:22" x14ac:dyDescent="0.35">
      <c r="A3011" t="str">
        <f>IF('Support - Calculation Detail'!A3011="","",LEFT('Support - Calculation Detail'!A3011,7)&amp;"-"&amp;RIGHT('Support - Calculation Detail'!A3011,2))</f>
        <v>8748130-SO</v>
      </c>
      <c r="B3011" t="str">
        <f>IF('Support - Calculation Detail'!C3011="","",'Support - Calculation Detail'!C3011)</f>
        <v>87</v>
      </c>
      <c r="C3011" t="str">
        <f>IF('Support - Calculation Detail'!B3011="","",'Support - Calculation Detail'!B3011)</f>
        <v>N</v>
      </c>
      <c r="D3011">
        <f>IF('Support - Calculation Detail'!D3011="","",'Support - Calculation Detail'!D3011)</f>
        <v>22666727</v>
      </c>
      <c r="E3011">
        <f>IF('Support - Calculation Detail'!E3011="","",'Support - Calculation Detail'!E3011)</f>
        <v>0</v>
      </c>
      <c r="G3011">
        <f>IF('Support - Calculation Detail'!F3011="","",'Support - Calculation Detail'!F3011)</f>
        <v>22666727</v>
      </c>
      <c r="H3011">
        <f>IF('Support - Calculation Detail'!G3011="","",'Support - Calculation Detail'!G3011)</f>
        <v>1.04</v>
      </c>
      <c r="I3011">
        <f>IF('Support - Calculation Detail'!H3011="","",'Support - Calculation Detail'!H3011)</f>
        <v>23573396</v>
      </c>
      <c r="J3011">
        <f>IF('Support - Calculation Detail'!I3011="","",'Support - Calculation Detail'!I3011)</f>
        <v>0</v>
      </c>
      <c r="K3011">
        <f>IF('Support - Calculation Detail'!K3011="","",'Support - Calculation Detail'!K3011)</f>
        <v>23573396</v>
      </c>
      <c r="L3011">
        <f>IF('Support - Calculation Detail'!L3011="","",'Support - Calculation Detail'!L3011)</f>
        <v>0</v>
      </c>
      <c r="M3011">
        <f>IF('Support - Calculation Detail'!M3011="","",'Support - Calculation Detail'!M3011)</f>
        <v>0</v>
      </c>
      <c r="N3011">
        <f>IF('Support - Calculation Detail'!N3011="","",'Support - Calculation Detail'!N3011)</f>
        <v>0</v>
      </c>
      <c r="P3011">
        <f>IF('Support - Calculation Detail'!O3011="","",'Support - Calculation Detail'!O3011)</f>
        <v>23573396</v>
      </c>
      <c r="Q3011" t="b">
        <v>1</v>
      </c>
      <c r="R3011" t="str">
        <f t="shared" ref="R3011:R3074" si="235">LEFT(A3011,7)</f>
        <v>8748130</v>
      </c>
      <c r="S3011" t="str">
        <f t="shared" ref="S3011:S3074" si="236">A3011</f>
        <v>8748130-SO</v>
      </c>
      <c r="T3011" t="str">
        <f t="shared" ref="T3011:T3074" si="237">S3011</f>
        <v>8748130-SO</v>
      </c>
      <c r="U3011" t="str">
        <f t="shared" ref="U3011:U3074" si="238">MID(S3011,3,1)</f>
        <v>4</v>
      </c>
      <c r="V3011" t="str">
        <f t="shared" ref="V3011:V3074" si="239">RIGHT(T3011,2)</f>
        <v>SO</v>
      </c>
    </row>
    <row r="3012" spans="1:22" x14ac:dyDescent="0.35">
      <c r="A3012" t="str">
        <f>IF('Support - Calculation Detail'!A3012="","",LEFT('Support - Calculation Detail'!A3012,7)&amp;"-"&amp;RIGHT('Support - Calculation Detail'!A3012,2))</f>
        <v>8810000-UT</v>
      </c>
      <c r="B3012" t="str">
        <f>IF('Support - Calculation Detail'!C3012="","",'Support - Calculation Detail'!C3012)</f>
        <v>88</v>
      </c>
      <c r="C3012" t="str">
        <f>IF('Support - Calculation Detail'!B3012="","",'Support - Calculation Detail'!B3012)</f>
        <v>N</v>
      </c>
      <c r="D3012">
        <f>IF('Support - Calculation Detail'!D3012="","",'Support - Calculation Detail'!D3012)</f>
        <v>6397672</v>
      </c>
      <c r="E3012">
        <f>IF('Support - Calculation Detail'!E3012="","",'Support - Calculation Detail'!E3012)</f>
        <v>0</v>
      </c>
      <c r="G3012">
        <f>IF('Support - Calculation Detail'!F3012="","",'Support - Calculation Detail'!F3012)</f>
        <v>6397672</v>
      </c>
      <c r="H3012">
        <f>IF('Support - Calculation Detail'!G3012="","",'Support - Calculation Detail'!G3012)</f>
        <v>1.04</v>
      </c>
      <c r="I3012">
        <f>IF('Support - Calculation Detail'!H3012="","",'Support - Calculation Detail'!H3012)</f>
        <v>6653579</v>
      </c>
      <c r="J3012">
        <f>IF('Support - Calculation Detail'!I3012="","",'Support - Calculation Detail'!I3012)</f>
        <v>0</v>
      </c>
      <c r="K3012">
        <f>IF('Support - Calculation Detail'!K3012="","",'Support - Calculation Detail'!K3012)</f>
        <v>6653579</v>
      </c>
      <c r="L3012">
        <f>IF('Support - Calculation Detail'!L3012="","",'Support - Calculation Detail'!L3012)</f>
        <v>452487</v>
      </c>
      <c r="M3012">
        <f>IF('Support - Calculation Detail'!M3012="","",'Support - Calculation Detail'!M3012)</f>
        <v>175487</v>
      </c>
      <c r="N3012">
        <f>IF('Support - Calculation Detail'!N3012="","",'Support - Calculation Detail'!N3012)</f>
        <v>495597.97594053473</v>
      </c>
      <c r="P3012">
        <f>IF('Support - Calculation Detail'!O3012="","",'Support - Calculation Detail'!O3012)</f>
        <v>7777150.9759405348</v>
      </c>
      <c r="Q3012" t="b">
        <v>1</v>
      </c>
      <c r="R3012" t="str">
        <f t="shared" si="235"/>
        <v>8810000</v>
      </c>
      <c r="S3012" t="str">
        <f t="shared" si="236"/>
        <v>8810000-UT</v>
      </c>
      <c r="T3012" t="str">
        <f t="shared" si="237"/>
        <v>8810000-UT</v>
      </c>
      <c r="U3012" t="str">
        <f t="shared" si="238"/>
        <v>1</v>
      </c>
      <c r="V3012" t="str">
        <f t="shared" si="239"/>
        <v>UT</v>
      </c>
    </row>
    <row r="3013" spans="1:22" x14ac:dyDescent="0.35">
      <c r="A3013" t="str">
        <f>IF('Support - Calculation Detail'!A3013="","",LEFT('Support - Calculation Detail'!A3013,7)&amp;"-"&amp;RIGHT('Support - Calculation Detail'!A3013,2))</f>
        <v>8820001-UT</v>
      </c>
      <c r="B3013" t="str">
        <f>IF('Support - Calculation Detail'!C3013="","",'Support - Calculation Detail'!C3013)</f>
        <v>88</v>
      </c>
      <c r="C3013" t="str">
        <f>IF('Support - Calculation Detail'!B3013="","",'Support - Calculation Detail'!B3013)</f>
        <v>N</v>
      </c>
      <c r="D3013">
        <f>IF('Support - Calculation Detail'!D3013="","",'Support - Calculation Detail'!D3013)</f>
        <v>33156</v>
      </c>
      <c r="E3013">
        <f>IF('Support - Calculation Detail'!E3013="","",'Support - Calculation Detail'!E3013)</f>
        <v>0</v>
      </c>
      <c r="G3013">
        <f>IF('Support - Calculation Detail'!F3013="","",'Support - Calculation Detail'!F3013)</f>
        <v>33156</v>
      </c>
      <c r="H3013">
        <f>IF('Support - Calculation Detail'!G3013="","",'Support - Calculation Detail'!G3013)</f>
        <v>1.04</v>
      </c>
      <c r="I3013">
        <f>IF('Support - Calculation Detail'!H3013="","",'Support - Calculation Detail'!H3013)</f>
        <v>34482</v>
      </c>
      <c r="J3013">
        <f>IF('Support - Calculation Detail'!I3013="","",'Support - Calculation Detail'!I3013)</f>
        <v>0</v>
      </c>
      <c r="K3013">
        <f>IF('Support - Calculation Detail'!K3013="","",'Support - Calculation Detail'!K3013)</f>
        <v>34482</v>
      </c>
      <c r="L3013">
        <f>IF('Support - Calculation Detail'!L3013="","",'Support - Calculation Detail'!L3013)</f>
        <v>0</v>
      </c>
      <c r="M3013">
        <f>IF('Support - Calculation Detail'!M3013="","",'Support - Calculation Detail'!M3013)</f>
        <v>0</v>
      </c>
      <c r="N3013">
        <f>IF('Support - Calculation Detail'!N3013="","",'Support - Calculation Detail'!N3013)</f>
        <v>0</v>
      </c>
      <c r="P3013">
        <f>IF('Support - Calculation Detail'!O3013="","",'Support - Calculation Detail'!O3013)</f>
        <v>34482</v>
      </c>
      <c r="Q3013" t="b">
        <v>1</v>
      </c>
      <c r="R3013" t="str">
        <f t="shared" si="235"/>
        <v>8820001</v>
      </c>
      <c r="S3013" t="str">
        <f t="shared" si="236"/>
        <v>8820001-UT</v>
      </c>
      <c r="T3013" t="str">
        <f t="shared" si="237"/>
        <v>8820001-UT</v>
      </c>
      <c r="U3013" t="str">
        <f t="shared" si="238"/>
        <v>2</v>
      </c>
      <c r="V3013" t="str">
        <f t="shared" si="239"/>
        <v>UT</v>
      </c>
    </row>
    <row r="3014" spans="1:22" x14ac:dyDescent="0.35">
      <c r="A3014" t="str">
        <f>IF('Support - Calculation Detail'!A3014="","",LEFT('Support - Calculation Detail'!A3014,7)&amp;"-"&amp;RIGHT('Support - Calculation Detail'!A3014,2))</f>
        <v>8820002-UT</v>
      </c>
      <c r="B3014" t="str">
        <f>IF('Support - Calculation Detail'!C3014="","",'Support - Calculation Detail'!C3014)</f>
        <v>88</v>
      </c>
      <c r="C3014" t="str">
        <f>IF('Support - Calculation Detail'!B3014="","",'Support - Calculation Detail'!B3014)</f>
        <v>N</v>
      </c>
      <c r="D3014">
        <f>IF('Support - Calculation Detail'!D3014="","",'Support - Calculation Detail'!D3014)</f>
        <v>32824</v>
      </c>
      <c r="E3014">
        <f>IF('Support - Calculation Detail'!E3014="","",'Support - Calculation Detail'!E3014)</f>
        <v>0</v>
      </c>
      <c r="G3014">
        <f>IF('Support - Calculation Detail'!F3014="","",'Support - Calculation Detail'!F3014)</f>
        <v>32824</v>
      </c>
      <c r="H3014">
        <f>IF('Support - Calculation Detail'!G3014="","",'Support - Calculation Detail'!G3014)</f>
        <v>1.04</v>
      </c>
      <c r="I3014">
        <f>IF('Support - Calculation Detail'!H3014="","",'Support - Calculation Detail'!H3014)</f>
        <v>34137</v>
      </c>
      <c r="J3014">
        <f>IF('Support - Calculation Detail'!I3014="","",'Support - Calculation Detail'!I3014)</f>
        <v>0</v>
      </c>
      <c r="K3014">
        <f>IF('Support - Calculation Detail'!K3014="","",'Support - Calculation Detail'!K3014)</f>
        <v>34137</v>
      </c>
      <c r="L3014">
        <f>IF('Support - Calculation Detail'!L3014="","",'Support - Calculation Detail'!L3014)</f>
        <v>0</v>
      </c>
      <c r="M3014">
        <f>IF('Support - Calculation Detail'!M3014="","",'Support - Calculation Detail'!M3014)</f>
        <v>0</v>
      </c>
      <c r="N3014">
        <f>IF('Support - Calculation Detail'!N3014="","",'Support - Calculation Detail'!N3014)</f>
        <v>0</v>
      </c>
      <c r="P3014">
        <f>IF('Support - Calculation Detail'!O3014="","",'Support - Calculation Detail'!O3014)</f>
        <v>34137</v>
      </c>
      <c r="Q3014" t="b">
        <v>1</v>
      </c>
      <c r="R3014" t="str">
        <f t="shared" si="235"/>
        <v>8820002</v>
      </c>
      <c r="S3014" t="str">
        <f t="shared" si="236"/>
        <v>8820002-UT</v>
      </c>
      <c r="T3014" t="str">
        <f t="shared" si="237"/>
        <v>8820002-UT</v>
      </c>
      <c r="U3014" t="str">
        <f t="shared" si="238"/>
        <v>2</v>
      </c>
      <c r="V3014" t="str">
        <f t="shared" si="239"/>
        <v>UT</v>
      </c>
    </row>
    <row r="3015" spans="1:22" x14ac:dyDescent="0.35">
      <c r="A3015" t="str">
        <f>IF('Support - Calculation Detail'!A3015="","",LEFT('Support - Calculation Detail'!A3015,7)&amp;"-"&amp;RIGHT('Support - Calculation Detail'!A3015,2))</f>
        <v>8820002-TF</v>
      </c>
      <c r="B3015" t="str">
        <f>IF('Support - Calculation Detail'!C3015="","",'Support - Calculation Detail'!C3015)</f>
        <v>88</v>
      </c>
      <c r="C3015" t="str">
        <f>IF('Support - Calculation Detail'!B3015="","",'Support - Calculation Detail'!B3015)</f>
        <v>N</v>
      </c>
      <c r="D3015">
        <f>IF('Support - Calculation Detail'!D3015="","",'Support - Calculation Detail'!D3015)</f>
        <v>45628</v>
      </c>
      <c r="E3015">
        <f>IF('Support - Calculation Detail'!E3015="","",'Support - Calculation Detail'!E3015)</f>
        <v>0</v>
      </c>
      <c r="G3015">
        <f>IF('Support - Calculation Detail'!F3015="","",'Support - Calculation Detail'!F3015)</f>
        <v>45628</v>
      </c>
      <c r="H3015">
        <f>IF('Support - Calculation Detail'!G3015="","",'Support - Calculation Detail'!G3015)</f>
        <v>1.04</v>
      </c>
      <c r="I3015">
        <f>IF('Support - Calculation Detail'!H3015="","",'Support - Calculation Detail'!H3015)</f>
        <v>47453</v>
      </c>
      <c r="J3015">
        <f>IF('Support - Calculation Detail'!I3015="","",'Support - Calculation Detail'!I3015)</f>
        <v>0</v>
      </c>
      <c r="K3015">
        <f>IF('Support - Calculation Detail'!K3015="","",'Support - Calculation Detail'!K3015)</f>
        <v>47453</v>
      </c>
      <c r="L3015">
        <f>IF('Support - Calculation Detail'!L3015="","",'Support - Calculation Detail'!L3015)</f>
        <v>0</v>
      </c>
      <c r="M3015">
        <f>IF('Support - Calculation Detail'!M3015="","",'Support - Calculation Detail'!M3015)</f>
        <v>0</v>
      </c>
      <c r="N3015">
        <f>IF('Support - Calculation Detail'!N3015="","",'Support - Calculation Detail'!N3015)</f>
        <v>0</v>
      </c>
      <c r="P3015">
        <f>IF('Support - Calculation Detail'!O3015="","",'Support - Calculation Detail'!O3015)</f>
        <v>47453</v>
      </c>
      <c r="Q3015" t="b">
        <v>1</v>
      </c>
      <c r="R3015" t="str">
        <f t="shared" si="235"/>
        <v>8820002</v>
      </c>
      <c r="S3015" t="str">
        <f t="shared" si="236"/>
        <v>8820002-TF</v>
      </c>
      <c r="T3015" t="str">
        <f t="shared" si="237"/>
        <v>8820002-TF</v>
      </c>
      <c r="U3015" t="str">
        <f t="shared" si="238"/>
        <v>2</v>
      </c>
      <c r="V3015" t="str">
        <f t="shared" si="239"/>
        <v>TF</v>
      </c>
    </row>
    <row r="3016" spans="1:22" x14ac:dyDescent="0.35">
      <c r="A3016" t="str">
        <f>IF('Support - Calculation Detail'!A3016="","",LEFT('Support - Calculation Detail'!A3016,7)&amp;"-"&amp;RIGHT('Support - Calculation Detail'!A3016,2))</f>
        <v>8820003-TF</v>
      </c>
      <c r="B3016" t="str">
        <f>IF('Support - Calculation Detail'!C3016="","",'Support - Calculation Detail'!C3016)</f>
        <v>88</v>
      </c>
      <c r="C3016" t="str">
        <f>IF('Support - Calculation Detail'!B3016="","",'Support - Calculation Detail'!B3016)</f>
        <v>N</v>
      </c>
      <c r="D3016">
        <f>IF('Support - Calculation Detail'!D3016="","",'Support - Calculation Detail'!D3016)</f>
        <v>23522</v>
      </c>
      <c r="E3016">
        <f>IF('Support - Calculation Detail'!E3016="","",'Support - Calculation Detail'!E3016)</f>
        <v>0</v>
      </c>
      <c r="G3016">
        <f>IF('Support - Calculation Detail'!F3016="","",'Support - Calculation Detail'!F3016)</f>
        <v>23522</v>
      </c>
      <c r="H3016">
        <f>IF('Support - Calculation Detail'!G3016="","",'Support - Calculation Detail'!G3016)</f>
        <v>1.04</v>
      </c>
      <c r="I3016">
        <f>IF('Support - Calculation Detail'!H3016="","",'Support - Calculation Detail'!H3016)</f>
        <v>24463</v>
      </c>
      <c r="J3016">
        <f>IF('Support - Calculation Detail'!I3016="","",'Support - Calculation Detail'!I3016)</f>
        <v>0</v>
      </c>
      <c r="K3016">
        <f>IF('Support - Calculation Detail'!K3016="","",'Support - Calculation Detail'!K3016)</f>
        <v>24463</v>
      </c>
      <c r="L3016">
        <f>IF('Support - Calculation Detail'!L3016="","",'Support - Calculation Detail'!L3016)</f>
        <v>0</v>
      </c>
      <c r="M3016">
        <f>IF('Support - Calculation Detail'!M3016="","",'Support - Calculation Detail'!M3016)</f>
        <v>0</v>
      </c>
      <c r="N3016">
        <f>IF('Support - Calculation Detail'!N3016="","",'Support - Calculation Detail'!N3016)</f>
        <v>0</v>
      </c>
      <c r="P3016">
        <f>IF('Support - Calculation Detail'!O3016="","",'Support - Calculation Detail'!O3016)</f>
        <v>24463</v>
      </c>
      <c r="Q3016" t="b">
        <v>1</v>
      </c>
      <c r="R3016" t="str">
        <f t="shared" si="235"/>
        <v>8820003</v>
      </c>
      <c r="S3016" t="str">
        <f t="shared" si="236"/>
        <v>8820003-TF</v>
      </c>
      <c r="T3016" t="str">
        <f t="shared" si="237"/>
        <v>8820003-TF</v>
      </c>
      <c r="U3016" t="str">
        <f t="shared" si="238"/>
        <v>2</v>
      </c>
      <c r="V3016" t="str">
        <f t="shared" si="239"/>
        <v>TF</v>
      </c>
    </row>
    <row r="3017" spans="1:22" x14ac:dyDescent="0.35">
      <c r="A3017" t="str">
        <f>IF('Support - Calculation Detail'!A3017="","",LEFT('Support - Calculation Detail'!A3017,7)&amp;"-"&amp;RIGHT('Support - Calculation Detail'!A3017,2))</f>
        <v>8820003-UT</v>
      </c>
      <c r="B3017" t="str">
        <f>IF('Support - Calculation Detail'!C3017="","",'Support - Calculation Detail'!C3017)</f>
        <v>88</v>
      </c>
      <c r="C3017" t="str">
        <f>IF('Support - Calculation Detail'!B3017="","",'Support - Calculation Detail'!B3017)</f>
        <v>N</v>
      </c>
      <c r="D3017">
        <f>IF('Support - Calculation Detail'!D3017="","",'Support - Calculation Detail'!D3017)</f>
        <v>19919</v>
      </c>
      <c r="E3017">
        <f>IF('Support - Calculation Detail'!E3017="","",'Support - Calculation Detail'!E3017)</f>
        <v>0</v>
      </c>
      <c r="G3017">
        <f>IF('Support - Calculation Detail'!F3017="","",'Support - Calculation Detail'!F3017)</f>
        <v>19919</v>
      </c>
      <c r="H3017">
        <f>IF('Support - Calculation Detail'!G3017="","",'Support - Calculation Detail'!G3017)</f>
        <v>1.04</v>
      </c>
      <c r="I3017">
        <f>IF('Support - Calculation Detail'!H3017="","",'Support - Calculation Detail'!H3017)</f>
        <v>20716</v>
      </c>
      <c r="J3017">
        <f>IF('Support - Calculation Detail'!I3017="","",'Support - Calculation Detail'!I3017)</f>
        <v>0</v>
      </c>
      <c r="K3017">
        <f>IF('Support - Calculation Detail'!K3017="","",'Support - Calculation Detail'!K3017)</f>
        <v>20716</v>
      </c>
      <c r="L3017">
        <f>IF('Support - Calculation Detail'!L3017="","",'Support - Calculation Detail'!L3017)</f>
        <v>0</v>
      </c>
      <c r="M3017">
        <f>IF('Support - Calculation Detail'!M3017="","",'Support - Calculation Detail'!M3017)</f>
        <v>0</v>
      </c>
      <c r="N3017">
        <f>IF('Support - Calculation Detail'!N3017="","",'Support - Calculation Detail'!N3017)</f>
        <v>0</v>
      </c>
      <c r="P3017">
        <f>IF('Support - Calculation Detail'!O3017="","",'Support - Calculation Detail'!O3017)</f>
        <v>20716</v>
      </c>
      <c r="Q3017" t="b">
        <v>1</v>
      </c>
      <c r="R3017" t="str">
        <f t="shared" si="235"/>
        <v>8820003</v>
      </c>
      <c r="S3017" t="str">
        <f t="shared" si="236"/>
        <v>8820003-UT</v>
      </c>
      <c r="T3017" t="str">
        <f t="shared" si="237"/>
        <v>8820003-UT</v>
      </c>
      <c r="U3017" t="str">
        <f t="shared" si="238"/>
        <v>2</v>
      </c>
      <c r="V3017" t="str">
        <f t="shared" si="239"/>
        <v>UT</v>
      </c>
    </row>
    <row r="3018" spans="1:22" x14ac:dyDescent="0.35">
      <c r="A3018" t="str">
        <f>IF('Support - Calculation Detail'!A3018="","",LEFT('Support - Calculation Detail'!A3018,7)&amp;"-"&amp;RIGHT('Support - Calculation Detail'!A3018,2))</f>
        <v>8820004-UT</v>
      </c>
      <c r="B3018" t="str">
        <f>IF('Support - Calculation Detail'!C3018="","",'Support - Calculation Detail'!C3018)</f>
        <v>88</v>
      </c>
      <c r="C3018" t="str">
        <f>IF('Support - Calculation Detail'!B3018="","",'Support - Calculation Detail'!B3018)</f>
        <v>N</v>
      </c>
      <c r="D3018">
        <f>IF('Support - Calculation Detail'!D3018="","",'Support - Calculation Detail'!D3018)</f>
        <v>23475</v>
      </c>
      <c r="E3018">
        <f>IF('Support - Calculation Detail'!E3018="","",'Support - Calculation Detail'!E3018)</f>
        <v>0</v>
      </c>
      <c r="G3018">
        <f>IF('Support - Calculation Detail'!F3018="","",'Support - Calculation Detail'!F3018)</f>
        <v>23475</v>
      </c>
      <c r="H3018">
        <f>IF('Support - Calculation Detail'!G3018="","",'Support - Calculation Detail'!G3018)</f>
        <v>1.04</v>
      </c>
      <c r="I3018">
        <f>IF('Support - Calculation Detail'!H3018="","",'Support - Calculation Detail'!H3018)</f>
        <v>24414</v>
      </c>
      <c r="J3018">
        <f>IF('Support - Calculation Detail'!I3018="","",'Support - Calculation Detail'!I3018)</f>
        <v>0</v>
      </c>
      <c r="K3018">
        <f>IF('Support - Calculation Detail'!K3018="","",'Support - Calculation Detail'!K3018)</f>
        <v>24414</v>
      </c>
      <c r="L3018">
        <f>IF('Support - Calculation Detail'!L3018="","",'Support - Calculation Detail'!L3018)</f>
        <v>0</v>
      </c>
      <c r="M3018">
        <f>IF('Support - Calculation Detail'!M3018="","",'Support - Calculation Detail'!M3018)</f>
        <v>0</v>
      </c>
      <c r="N3018">
        <f>IF('Support - Calculation Detail'!N3018="","",'Support - Calculation Detail'!N3018)</f>
        <v>0</v>
      </c>
      <c r="P3018">
        <f>IF('Support - Calculation Detail'!O3018="","",'Support - Calculation Detail'!O3018)</f>
        <v>24414</v>
      </c>
      <c r="Q3018" t="b">
        <v>1</v>
      </c>
      <c r="R3018" t="str">
        <f t="shared" si="235"/>
        <v>8820004</v>
      </c>
      <c r="S3018" t="str">
        <f t="shared" si="236"/>
        <v>8820004-UT</v>
      </c>
      <c r="T3018" t="str">
        <f t="shared" si="237"/>
        <v>8820004-UT</v>
      </c>
      <c r="U3018" t="str">
        <f t="shared" si="238"/>
        <v>2</v>
      </c>
      <c r="V3018" t="str">
        <f t="shared" si="239"/>
        <v>UT</v>
      </c>
    </row>
    <row r="3019" spans="1:22" x14ac:dyDescent="0.35">
      <c r="A3019" t="str">
        <f>IF('Support - Calculation Detail'!A3019="","",LEFT('Support - Calculation Detail'!A3019,7)&amp;"-"&amp;RIGHT('Support - Calculation Detail'!A3019,2))</f>
        <v>8820005-UT</v>
      </c>
      <c r="B3019" t="str">
        <f>IF('Support - Calculation Detail'!C3019="","",'Support - Calculation Detail'!C3019)</f>
        <v>88</v>
      </c>
      <c r="C3019" t="str">
        <f>IF('Support - Calculation Detail'!B3019="","",'Support - Calculation Detail'!B3019)</f>
        <v>N</v>
      </c>
      <c r="D3019">
        <f>IF('Support - Calculation Detail'!D3019="","",'Support - Calculation Detail'!D3019)</f>
        <v>13417</v>
      </c>
      <c r="E3019">
        <f>IF('Support - Calculation Detail'!E3019="","",'Support - Calculation Detail'!E3019)</f>
        <v>0</v>
      </c>
      <c r="G3019">
        <f>IF('Support - Calculation Detail'!F3019="","",'Support - Calculation Detail'!F3019)</f>
        <v>13417</v>
      </c>
      <c r="H3019">
        <f>IF('Support - Calculation Detail'!G3019="","",'Support - Calculation Detail'!G3019)</f>
        <v>1.04</v>
      </c>
      <c r="I3019">
        <f>IF('Support - Calculation Detail'!H3019="","",'Support - Calculation Detail'!H3019)</f>
        <v>13954</v>
      </c>
      <c r="J3019">
        <f>IF('Support - Calculation Detail'!I3019="","",'Support - Calculation Detail'!I3019)</f>
        <v>0</v>
      </c>
      <c r="K3019">
        <f>IF('Support - Calculation Detail'!K3019="","",'Support - Calculation Detail'!K3019)</f>
        <v>13954</v>
      </c>
      <c r="L3019">
        <f>IF('Support - Calculation Detail'!L3019="","",'Support - Calculation Detail'!L3019)</f>
        <v>0</v>
      </c>
      <c r="M3019">
        <f>IF('Support - Calculation Detail'!M3019="","",'Support - Calculation Detail'!M3019)</f>
        <v>0</v>
      </c>
      <c r="N3019">
        <f>IF('Support - Calculation Detail'!N3019="","",'Support - Calculation Detail'!N3019)</f>
        <v>0</v>
      </c>
      <c r="P3019">
        <f>IF('Support - Calculation Detail'!O3019="","",'Support - Calculation Detail'!O3019)</f>
        <v>13954</v>
      </c>
      <c r="Q3019" t="b">
        <v>1</v>
      </c>
      <c r="R3019" t="str">
        <f t="shared" si="235"/>
        <v>8820005</v>
      </c>
      <c r="S3019" t="str">
        <f t="shared" si="236"/>
        <v>8820005-UT</v>
      </c>
      <c r="T3019" t="str">
        <f t="shared" si="237"/>
        <v>8820005-UT</v>
      </c>
      <c r="U3019" t="str">
        <f t="shared" si="238"/>
        <v>2</v>
      </c>
      <c r="V3019" t="str">
        <f t="shared" si="239"/>
        <v>UT</v>
      </c>
    </row>
    <row r="3020" spans="1:22" x14ac:dyDescent="0.35">
      <c r="A3020" t="str">
        <f>IF('Support - Calculation Detail'!A3020="","",LEFT('Support - Calculation Detail'!A3020,7)&amp;"-"&amp;RIGHT('Support - Calculation Detail'!A3020,2))</f>
        <v>8820005-TF</v>
      </c>
      <c r="B3020" t="str">
        <f>IF('Support - Calculation Detail'!C3020="","",'Support - Calculation Detail'!C3020)</f>
        <v>88</v>
      </c>
      <c r="C3020" t="str">
        <f>IF('Support - Calculation Detail'!B3020="","",'Support - Calculation Detail'!B3020)</f>
        <v>N</v>
      </c>
      <c r="D3020">
        <f>IF('Support - Calculation Detail'!D3020="","",'Support - Calculation Detail'!D3020)</f>
        <v>44867</v>
      </c>
      <c r="E3020">
        <f>IF('Support - Calculation Detail'!E3020="","",'Support - Calculation Detail'!E3020)</f>
        <v>0</v>
      </c>
      <c r="G3020">
        <f>IF('Support - Calculation Detail'!F3020="","",'Support - Calculation Detail'!F3020)</f>
        <v>44867</v>
      </c>
      <c r="H3020">
        <f>IF('Support - Calculation Detail'!G3020="","",'Support - Calculation Detail'!G3020)</f>
        <v>1.04</v>
      </c>
      <c r="I3020">
        <f>IF('Support - Calculation Detail'!H3020="","",'Support - Calculation Detail'!H3020)</f>
        <v>46662</v>
      </c>
      <c r="J3020">
        <f>IF('Support - Calculation Detail'!I3020="","",'Support - Calculation Detail'!I3020)</f>
        <v>0</v>
      </c>
      <c r="K3020">
        <f>IF('Support - Calculation Detail'!K3020="","",'Support - Calculation Detail'!K3020)</f>
        <v>46662</v>
      </c>
      <c r="L3020">
        <f>IF('Support - Calculation Detail'!L3020="","",'Support - Calculation Detail'!L3020)</f>
        <v>0</v>
      </c>
      <c r="M3020">
        <f>IF('Support - Calculation Detail'!M3020="","",'Support - Calculation Detail'!M3020)</f>
        <v>0</v>
      </c>
      <c r="N3020">
        <f>IF('Support - Calculation Detail'!N3020="","",'Support - Calculation Detail'!N3020)</f>
        <v>0</v>
      </c>
      <c r="P3020">
        <f>IF('Support - Calculation Detail'!O3020="","",'Support - Calculation Detail'!O3020)</f>
        <v>46662</v>
      </c>
      <c r="Q3020" t="b">
        <v>1</v>
      </c>
      <c r="R3020" t="str">
        <f t="shared" si="235"/>
        <v>8820005</v>
      </c>
      <c r="S3020" t="str">
        <f t="shared" si="236"/>
        <v>8820005-TF</v>
      </c>
      <c r="T3020" t="str">
        <f t="shared" si="237"/>
        <v>8820005-TF</v>
      </c>
      <c r="U3020" t="str">
        <f t="shared" si="238"/>
        <v>2</v>
      </c>
      <c r="V3020" t="str">
        <f t="shared" si="239"/>
        <v>TF</v>
      </c>
    </row>
    <row r="3021" spans="1:22" x14ac:dyDescent="0.35">
      <c r="A3021" t="str">
        <f>IF('Support - Calculation Detail'!A3021="","",LEFT('Support - Calculation Detail'!A3021,7)&amp;"-"&amp;RIGHT('Support - Calculation Detail'!A3021,2))</f>
        <v>8820006-TF</v>
      </c>
      <c r="B3021" t="str">
        <f>IF('Support - Calculation Detail'!C3021="","",'Support - Calculation Detail'!C3021)</f>
        <v>88</v>
      </c>
      <c r="C3021" t="str">
        <f>IF('Support - Calculation Detail'!B3021="","",'Support - Calculation Detail'!B3021)</f>
        <v>N</v>
      </c>
      <c r="D3021">
        <f>IF('Support - Calculation Detail'!D3021="","",'Support - Calculation Detail'!D3021)</f>
        <v>15222</v>
      </c>
      <c r="E3021">
        <f>IF('Support - Calculation Detail'!E3021="","",'Support - Calculation Detail'!E3021)</f>
        <v>0</v>
      </c>
      <c r="G3021">
        <f>IF('Support - Calculation Detail'!F3021="","",'Support - Calculation Detail'!F3021)</f>
        <v>15222</v>
      </c>
      <c r="H3021">
        <f>IF('Support - Calculation Detail'!G3021="","",'Support - Calculation Detail'!G3021)</f>
        <v>1.04</v>
      </c>
      <c r="I3021">
        <f>IF('Support - Calculation Detail'!H3021="","",'Support - Calculation Detail'!H3021)</f>
        <v>15831</v>
      </c>
      <c r="J3021">
        <f>IF('Support - Calculation Detail'!I3021="","",'Support - Calculation Detail'!I3021)</f>
        <v>0</v>
      </c>
      <c r="K3021">
        <f>IF('Support - Calculation Detail'!K3021="","",'Support - Calculation Detail'!K3021)</f>
        <v>15831</v>
      </c>
      <c r="L3021">
        <f>IF('Support - Calculation Detail'!L3021="","",'Support - Calculation Detail'!L3021)</f>
        <v>0</v>
      </c>
      <c r="M3021">
        <f>IF('Support - Calculation Detail'!M3021="","",'Support - Calculation Detail'!M3021)</f>
        <v>0</v>
      </c>
      <c r="N3021">
        <f>IF('Support - Calculation Detail'!N3021="","",'Support - Calculation Detail'!N3021)</f>
        <v>0</v>
      </c>
      <c r="P3021">
        <f>IF('Support - Calculation Detail'!O3021="","",'Support - Calculation Detail'!O3021)</f>
        <v>15831</v>
      </c>
      <c r="Q3021" t="b">
        <v>1</v>
      </c>
      <c r="R3021" t="str">
        <f t="shared" si="235"/>
        <v>8820006</v>
      </c>
      <c r="S3021" t="str">
        <f t="shared" si="236"/>
        <v>8820006-TF</v>
      </c>
      <c r="T3021" t="str">
        <f t="shared" si="237"/>
        <v>8820006-TF</v>
      </c>
      <c r="U3021" t="str">
        <f t="shared" si="238"/>
        <v>2</v>
      </c>
      <c r="V3021" t="str">
        <f t="shared" si="239"/>
        <v>TF</v>
      </c>
    </row>
    <row r="3022" spans="1:22" x14ac:dyDescent="0.35">
      <c r="A3022" t="str">
        <f>IF('Support - Calculation Detail'!A3022="","",LEFT('Support - Calculation Detail'!A3022,7)&amp;"-"&amp;RIGHT('Support - Calculation Detail'!A3022,2))</f>
        <v>8820006-UT</v>
      </c>
      <c r="B3022" t="str">
        <f>IF('Support - Calculation Detail'!C3022="","",'Support - Calculation Detail'!C3022)</f>
        <v>88</v>
      </c>
      <c r="C3022" t="str">
        <f>IF('Support - Calculation Detail'!B3022="","",'Support - Calculation Detail'!B3022)</f>
        <v>N</v>
      </c>
      <c r="D3022">
        <f>IF('Support - Calculation Detail'!D3022="","",'Support - Calculation Detail'!D3022)</f>
        <v>19960</v>
      </c>
      <c r="E3022">
        <f>IF('Support - Calculation Detail'!E3022="","",'Support - Calculation Detail'!E3022)</f>
        <v>0</v>
      </c>
      <c r="G3022">
        <f>IF('Support - Calculation Detail'!F3022="","",'Support - Calculation Detail'!F3022)</f>
        <v>19960</v>
      </c>
      <c r="H3022">
        <f>IF('Support - Calculation Detail'!G3022="","",'Support - Calculation Detail'!G3022)</f>
        <v>1.04</v>
      </c>
      <c r="I3022">
        <f>IF('Support - Calculation Detail'!H3022="","",'Support - Calculation Detail'!H3022)</f>
        <v>20758</v>
      </c>
      <c r="J3022">
        <f>IF('Support - Calculation Detail'!I3022="","",'Support - Calculation Detail'!I3022)</f>
        <v>0</v>
      </c>
      <c r="K3022">
        <f>IF('Support - Calculation Detail'!K3022="","",'Support - Calculation Detail'!K3022)</f>
        <v>20758</v>
      </c>
      <c r="L3022">
        <f>IF('Support - Calculation Detail'!L3022="","",'Support - Calculation Detail'!L3022)</f>
        <v>0</v>
      </c>
      <c r="M3022">
        <f>IF('Support - Calculation Detail'!M3022="","",'Support - Calculation Detail'!M3022)</f>
        <v>0</v>
      </c>
      <c r="N3022">
        <f>IF('Support - Calculation Detail'!N3022="","",'Support - Calculation Detail'!N3022)</f>
        <v>0</v>
      </c>
      <c r="P3022">
        <f>IF('Support - Calculation Detail'!O3022="","",'Support - Calculation Detail'!O3022)</f>
        <v>20758</v>
      </c>
      <c r="Q3022" t="b">
        <v>1</v>
      </c>
      <c r="R3022" t="str">
        <f t="shared" si="235"/>
        <v>8820006</v>
      </c>
      <c r="S3022" t="str">
        <f t="shared" si="236"/>
        <v>8820006-UT</v>
      </c>
      <c r="T3022" t="str">
        <f t="shared" si="237"/>
        <v>8820006-UT</v>
      </c>
      <c r="U3022" t="str">
        <f t="shared" si="238"/>
        <v>2</v>
      </c>
      <c r="V3022" t="str">
        <f t="shared" si="239"/>
        <v>UT</v>
      </c>
    </row>
    <row r="3023" spans="1:22" x14ac:dyDescent="0.35">
      <c r="A3023" t="str">
        <f>IF('Support - Calculation Detail'!A3023="","",LEFT('Support - Calculation Detail'!A3023,7)&amp;"-"&amp;RIGHT('Support - Calculation Detail'!A3023,2))</f>
        <v>8820007-UT</v>
      </c>
      <c r="B3023" t="str">
        <f>IF('Support - Calculation Detail'!C3023="","",'Support - Calculation Detail'!C3023)</f>
        <v>88</v>
      </c>
      <c r="C3023" t="str">
        <f>IF('Support - Calculation Detail'!B3023="","",'Support - Calculation Detail'!B3023)</f>
        <v>N</v>
      </c>
      <c r="D3023">
        <f>IF('Support - Calculation Detail'!D3023="","",'Support - Calculation Detail'!D3023)</f>
        <v>17344</v>
      </c>
      <c r="E3023">
        <f>IF('Support - Calculation Detail'!E3023="","",'Support - Calculation Detail'!E3023)</f>
        <v>0</v>
      </c>
      <c r="G3023">
        <f>IF('Support - Calculation Detail'!F3023="","",'Support - Calculation Detail'!F3023)</f>
        <v>17344</v>
      </c>
      <c r="H3023">
        <f>IF('Support - Calculation Detail'!G3023="","",'Support - Calculation Detail'!G3023)</f>
        <v>1.04</v>
      </c>
      <c r="I3023">
        <f>IF('Support - Calculation Detail'!H3023="","",'Support - Calculation Detail'!H3023)</f>
        <v>18038</v>
      </c>
      <c r="J3023">
        <f>IF('Support - Calculation Detail'!I3023="","",'Support - Calculation Detail'!I3023)</f>
        <v>0</v>
      </c>
      <c r="K3023">
        <f>IF('Support - Calculation Detail'!K3023="","",'Support - Calculation Detail'!K3023)</f>
        <v>18038</v>
      </c>
      <c r="L3023">
        <f>IF('Support - Calculation Detail'!L3023="","",'Support - Calculation Detail'!L3023)</f>
        <v>0</v>
      </c>
      <c r="M3023">
        <f>IF('Support - Calculation Detail'!M3023="","",'Support - Calculation Detail'!M3023)</f>
        <v>0</v>
      </c>
      <c r="N3023">
        <f>IF('Support - Calculation Detail'!N3023="","",'Support - Calculation Detail'!N3023)</f>
        <v>0</v>
      </c>
      <c r="P3023">
        <f>IF('Support - Calculation Detail'!O3023="","",'Support - Calculation Detail'!O3023)</f>
        <v>18038</v>
      </c>
      <c r="Q3023" t="b">
        <v>1</v>
      </c>
      <c r="R3023" t="str">
        <f t="shared" si="235"/>
        <v>8820007</v>
      </c>
      <c r="S3023" t="str">
        <f t="shared" si="236"/>
        <v>8820007-UT</v>
      </c>
      <c r="T3023" t="str">
        <f t="shared" si="237"/>
        <v>8820007-UT</v>
      </c>
      <c r="U3023" t="str">
        <f t="shared" si="238"/>
        <v>2</v>
      </c>
      <c r="V3023" t="str">
        <f t="shared" si="239"/>
        <v>UT</v>
      </c>
    </row>
    <row r="3024" spans="1:22" x14ac:dyDescent="0.35">
      <c r="A3024" t="str">
        <f>IF('Support - Calculation Detail'!A3024="","",LEFT('Support - Calculation Detail'!A3024,7)&amp;"-"&amp;RIGHT('Support - Calculation Detail'!A3024,2))</f>
        <v>8820007-TF</v>
      </c>
      <c r="B3024" t="str">
        <f>IF('Support - Calculation Detail'!C3024="","",'Support - Calculation Detail'!C3024)</f>
        <v>88</v>
      </c>
      <c r="C3024" t="str">
        <f>IF('Support - Calculation Detail'!B3024="","",'Support - Calculation Detail'!B3024)</f>
        <v>N</v>
      </c>
      <c r="D3024">
        <f>IF('Support - Calculation Detail'!D3024="","",'Support - Calculation Detail'!D3024)</f>
        <v>17317</v>
      </c>
      <c r="E3024">
        <f>IF('Support - Calculation Detail'!E3024="","",'Support - Calculation Detail'!E3024)</f>
        <v>0</v>
      </c>
      <c r="G3024">
        <f>IF('Support - Calculation Detail'!F3024="","",'Support - Calculation Detail'!F3024)</f>
        <v>17317</v>
      </c>
      <c r="H3024">
        <f>IF('Support - Calculation Detail'!G3024="","",'Support - Calculation Detail'!G3024)</f>
        <v>1.04</v>
      </c>
      <c r="I3024">
        <f>IF('Support - Calculation Detail'!H3024="","",'Support - Calculation Detail'!H3024)</f>
        <v>18010</v>
      </c>
      <c r="J3024">
        <f>IF('Support - Calculation Detail'!I3024="","",'Support - Calculation Detail'!I3024)</f>
        <v>0</v>
      </c>
      <c r="K3024">
        <f>IF('Support - Calculation Detail'!K3024="","",'Support - Calculation Detail'!K3024)</f>
        <v>18010</v>
      </c>
      <c r="L3024">
        <f>IF('Support - Calculation Detail'!L3024="","",'Support - Calculation Detail'!L3024)</f>
        <v>0</v>
      </c>
      <c r="M3024">
        <f>IF('Support - Calculation Detail'!M3024="","",'Support - Calculation Detail'!M3024)</f>
        <v>0</v>
      </c>
      <c r="N3024">
        <f>IF('Support - Calculation Detail'!N3024="","",'Support - Calculation Detail'!N3024)</f>
        <v>0</v>
      </c>
      <c r="P3024">
        <f>IF('Support - Calculation Detail'!O3024="","",'Support - Calculation Detail'!O3024)</f>
        <v>18010</v>
      </c>
      <c r="Q3024" t="b">
        <v>1</v>
      </c>
      <c r="R3024" t="str">
        <f t="shared" si="235"/>
        <v>8820007</v>
      </c>
      <c r="S3024" t="str">
        <f t="shared" si="236"/>
        <v>8820007-TF</v>
      </c>
      <c r="T3024" t="str">
        <f t="shared" si="237"/>
        <v>8820007-TF</v>
      </c>
      <c r="U3024" t="str">
        <f t="shared" si="238"/>
        <v>2</v>
      </c>
      <c r="V3024" t="str">
        <f t="shared" si="239"/>
        <v>TF</v>
      </c>
    </row>
    <row r="3025" spans="1:22" x14ac:dyDescent="0.35">
      <c r="A3025" t="str">
        <f>IF('Support - Calculation Detail'!A3025="","",LEFT('Support - Calculation Detail'!A3025,7)&amp;"-"&amp;RIGHT('Support - Calculation Detail'!A3025,2))</f>
        <v>8820008-TF</v>
      </c>
      <c r="B3025" t="str">
        <f>IF('Support - Calculation Detail'!C3025="","",'Support - Calculation Detail'!C3025)</f>
        <v>88</v>
      </c>
      <c r="C3025" t="str">
        <f>IF('Support - Calculation Detail'!B3025="","",'Support - Calculation Detail'!B3025)</f>
        <v>N</v>
      </c>
      <c r="D3025">
        <f>IF('Support - Calculation Detail'!D3025="","",'Support - Calculation Detail'!D3025)</f>
        <v>27819</v>
      </c>
      <c r="E3025">
        <f>IF('Support - Calculation Detail'!E3025="","",'Support - Calculation Detail'!E3025)</f>
        <v>0</v>
      </c>
      <c r="G3025">
        <f>IF('Support - Calculation Detail'!F3025="","",'Support - Calculation Detail'!F3025)</f>
        <v>27819</v>
      </c>
      <c r="H3025">
        <f>IF('Support - Calculation Detail'!G3025="","",'Support - Calculation Detail'!G3025)</f>
        <v>1.04</v>
      </c>
      <c r="I3025">
        <f>IF('Support - Calculation Detail'!H3025="","",'Support - Calculation Detail'!H3025)</f>
        <v>28932</v>
      </c>
      <c r="J3025">
        <f>IF('Support - Calculation Detail'!I3025="","",'Support - Calculation Detail'!I3025)</f>
        <v>0</v>
      </c>
      <c r="K3025">
        <f>IF('Support - Calculation Detail'!K3025="","",'Support - Calculation Detail'!K3025)</f>
        <v>28932</v>
      </c>
      <c r="L3025">
        <f>IF('Support - Calculation Detail'!L3025="","",'Support - Calculation Detail'!L3025)</f>
        <v>0</v>
      </c>
      <c r="M3025">
        <f>IF('Support - Calculation Detail'!M3025="","",'Support - Calculation Detail'!M3025)</f>
        <v>0</v>
      </c>
      <c r="N3025">
        <f>IF('Support - Calculation Detail'!N3025="","",'Support - Calculation Detail'!N3025)</f>
        <v>0</v>
      </c>
      <c r="P3025">
        <f>IF('Support - Calculation Detail'!O3025="","",'Support - Calculation Detail'!O3025)</f>
        <v>28932</v>
      </c>
      <c r="Q3025" t="b">
        <v>1</v>
      </c>
      <c r="R3025" t="str">
        <f t="shared" si="235"/>
        <v>8820008</v>
      </c>
      <c r="S3025" t="str">
        <f t="shared" si="236"/>
        <v>8820008-TF</v>
      </c>
      <c r="T3025" t="str">
        <f t="shared" si="237"/>
        <v>8820008-TF</v>
      </c>
      <c r="U3025" t="str">
        <f t="shared" si="238"/>
        <v>2</v>
      </c>
      <c r="V3025" t="str">
        <f t="shared" si="239"/>
        <v>TF</v>
      </c>
    </row>
    <row r="3026" spans="1:22" x14ac:dyDescent="0.35">
      <c r="A3026" t="str">
        <f>IF('Support - Calculation Detail'!A3026="","",LEFT('Support - Calculation Detail'!A3026,7)&amp;"-"&amp;RIGHT('Support - Calculation Detail'!A3026,2))</f>
        <v>8820008-UT</v>
      </c>
      <c r="B3026" t="str">
        <f>IF('Support - Calculation Detail'!C3026="","",'Support - Calculation Detail'!C3026)</f>
        <v>88</v>
      </c>
      <c r="C3026" t="str">
        <f>IF('Support - Calculation Detail'!B3026="","",'Support - Calculation Detail'!B3026)</f>
        <v>N</v>
      </c>
      <c r="D3026">
        <f>IF('Support - Calculation Detail'!D3026="","",'Support - Calculation Detail'!D3026)</f>
        <v>28393</v>
      </c>
      <c r="E3026">
        <f>IF('Support - Calculation Detail'!E3026="","",'Support - Calculation Detail'!E3026)</f>
        <v>0</v>
      </c>
      <c r="G3026">
        <f>IF('Support - Calculation Detail'!F3026="","",'Support - Calculation Detail'!F3026)</f>
        <v>28393</v>
      </c>
      <c r="H3026">
        <f>IF('Support - Calculation Detail'!G3026="","",'Support - Calculation Detail'!G3026)</f>
        <v>1.04</v>
      </c>
      <c r="I3026">
        <f>IF('Support - Calculation Detail'!H3026="","",'Support - Calculation Detail'!H3026)</f>
        <v>29529</v>
      </c>
      <c r="J3026">
        <f>IF('Support - Calculation Detail'!I3026="","",'Support - Calculation Detail'!I3026)</f>
        <v>0</v>
      </c>
      <c r="K3026">
        <f>IF('Support - Calculation Detail'!K3026="","",'Support - Calculation Detail'!K3026)</f>
        <v>29529</v>
      </c>
      <c r="L3026">
        <f>IF('Support - Calculation Detail'!L3026="","",'Support - Calculation Detail'!L3026)</f>
        <v>0</v>
      </c>
      <c r="M3026">
        <f>IF('Support - Calculation Detail'!M3026="","",'Support - Calculation Detail'!M3026)</f>
        <v>0</v>
      </c>
      <c r="N3026">
        <f>IF('Support - Calculation Detail'!N3026="","",'Support - Calculation Detail'!N3026)</f>
        <v>0</v>
      </c>
      <c r="P3026">
        <f>IF('Support - Calculation Detail'!O3026="","",'Support - Calculation Detail'!O3026)</f>
        <v>29529</v>
      </c>
      <c r="Q3026" t="b">
        <v>1</v>
      </c>
      <c r="R3026" t="str">
        <f t="shared" si="235"/>
        <v>8820008</v>
      </c>
      <c r="S3026" t="str">
        <f t="shared" si="236"/>
        <v>8820008-UT</v>
      </c>
      <c r="T3026" t="str">
        <f t="shared" si="237"/>
        <v>8820008-UT</v>
      </c>
      <c r="U3026" t="str">
        <f t="shared" si="238"/>
        <v>2</v>
      </c>
      <c r="V3026" t="str">
        <f t="shared" si="239"/>
        <v>UT</v>
      </c>
    </row>
    <row r="3027" spans="1:22" x14ac:dyDescent="0.35">
      <c r="A3027" t="str">
        <f>IF('Support - Calculation Detail'!A3027="","",LEFT('Support - Calculation Detail'!A3027,7)&amp;"-"&amp;RIGHT('Support - Calculation Detail'!A3027,2))</f>
        <v>8820009-UT</v>
      </c>
      <c r="B3027" t="str">
        <f>IF('Support - Calculation Detail'!C3027="","",'Support - Calculation Detail'!C3027)</f>
        <v>88</v>
      </c>
      <c r="C3027" t="str">
        <f>IF('Support - Calculation Detail'!B3027="","",'Support - Calculation Detail'!B3027)</f>
        <v>N</v>
      </c>
      <c r="D3027">
        <f>IF('Support - Calculation Detail'!D3027="","",'Support - Calculation Detail'!D3027)</f>
        <v>25090</v>
      </c>
      <c r="E3027">
        <f>IF('Support - Calculation Detail'!E3027="","",'Support - Calculation Detail'!E3027)</f>
        <v>0</v>
      </c>
      <c r="G3027">
        <f>IF('Support - Calculation Detail'!F3027="","",'Support - Calculation Detail'!F3027)</f>
        <v>25090</v>
      </c>
      <c r="H3027">
        <f>IF('Support - Calculation Detail'!G3027="","",'Support - Calculation Detail'!G3027)</f>
        <v>1.04</v>
      </c>
      <c r="I3027">
        <f>IF('Support - Calculation Detail'!H3027="","",'Support - Calculation Detail'!H3027)</f>
        <v>26094</v>
      </c>
      <c r="J3027">
        <f>IF('Support - Calculation Detail'!I3027="","",'Support - Calculation Detail'!I3027)</f>
        <v>0</v>
      </c>
      <c r="K3027">
        <f>IF('Support - Calculation Detail'!K3027="","",'Support - Calculation Detail'!K3027)</f>
        <v>26094</v>
      </c>
      <c r="L3027">
        <f>IF('Support - Calculation Detail'!L3027="","",'Support - Calculation Detail'!L3027)</f>
        <v>0</v>
      </c>
      <c r="M3027">
        <f>IF('Support - Calculation Detail'!M3027="","",'Support - Calculation Detail'!M3027)</f>
        <v>0</v>
      </c>
      <c r="N3027">
        <f>IF('Support - Calculation Detail'!N3027="","",'Support - Calculation Detail'!N3027)</f>
        <v>0</v>
      </c>
      <c r="P3027">
        <f>IF('Support - Calculation Detail'!O3027="","",'Support - Calculation Detail'!O3027)</f>
        <v>26094</v>
      </c>
      <c r="Q3027" t="b">
        <v>1</v>
      </c>
      <c r="R3027" t="str">
        <f t="shared" si="235"/>
        <v>8820009</v>
      </c>
      <c r="S3027" t="str">
        <f t="shared" si="236"/>
        <v>8820009-UT</v>
      </c>
      <c r="T3027" t="str">
        <f t="shared" si="237"/>
        <v>8820009-UT</v>
      </c>
      <c r="U3027" t="str">
        <f t="shared" si="238"/>
        <v>2</v>
      </c>
      <c r="V3027" t="str">
        <f t="shared" si="239"/>
        <v>UT</v>
      </c>
    </row>
    <row r="3028" spans="1:22" x14ac:dyDescent="0.35">
      <c r="A3028" t="str">
        <f>IF('Support - Calculation Detail'!A3028="","",LEFT('Support - Calculation Detail'!A3028,7)&amp;"-"&amp;RIGHT('Support - Calculation Detail'!A3028,2))</f>
        <v>8820009-TF</v>
      </c>
      <c r="B3028" t="str">
        <f>IF('Support - Calculation Detail'!C3028="","",'Support - Calculation Detail'!C3028)</f>
        <v>88</v>
      </c>
      <c r="C3028" t="str">
        <f>IF('Support - Calculation Detail'!B3028="","",'Support - Calculation Detail'!B3028)</f>
        <v>N</v>
      </c>
      <c r="D3028">
        <f>IF('Support - Calculation Detail'!D3028="","",'Support - Calculation Detail'!D3028)</f>
        <v>28343</v>
      </c>
      <c r="E3028">
        <f>IF('Support - Calculation Detail'!E3028="","",'Support - Calculation Detail'!E3028)</f>
        <v>0</v>
      </c>
      <c r="G3028">
        <f>IF('Support - Calculation Detail'!F3028="","",'Support - Calculation Detail'!F3028)</f>
        <v>28343</v>
      </c>
      <c r="H3028">
        <f>IF('Support - Calculation Detail'!G3028="","",'Support - Calculation Detail'!G3028)</f>
        <v>1.04</v>
      </c>
      <c r="I3028">
        <f>IF('Support - Calculation Detail'!H3028="","",'Support - Calculation Detail'!H3028)</f>
        <v>29477</v>
      </c>
      <c r="J3028">
        <f>IF('Support - Calculation Detail'!I3028="","",'Support - Calculation Detail'!I3028)</f>
        <v>0</v>
      </c>
      <c r="K3028">
        <f>IF('Support - Calculation Detail'!K3028="","",'Support - Calculation Detail'!K3028)</f>
        <v>29477</v>
      </c>
      <c r="L3028">
        <f>IF('Support - Calculation Detail'!L3028="","",'Support - Calculation Detail'!L3028)</f>
        <v>0</v>
      </c>
      <c r="M3028">
        <f>IF('Support - Calculation Detail'!M3028="","",'Support - Calculation Detail'!M3028)</f>
        <v>0</v>
      </c>
      <c r="N3028">
        <f>IF('Support - Calculation Detail'!N3028="","",'Support - Calculation Detail'!N3028)</f>
        <v>0</v>
      </c>
      <c r="P3028">
        <f>IF('Support - Calculation Detail'!O3028="","",'Support - Calculation Detail'!O3028)</f>
        <v>29477</v>
      </c>
      <c r="Q3028" t="b">
        <v>1</v>
      </c>
      <c r="R3028" t="str">
        <f t="shared" si="235"/>
        <v>8820009</v>
      </c>
      <c r="S3028" t="str">
        <f t="shared" si="236"/>
        <v>8820009-TF</v>
      </c>
      <c r="T3028" t="str">
        <f t="shared" si="237"/>
        <v>8820009-TF</v>
      </c>
      <c r="U3028" t="str">
        <f t="shared" si="238"/>
        <v>2</v>
      </c>
      <c r="V3028" t="str">
        <f t="shared" si="239"/>
        <v>TF</v>
      </c>
    </row>
    <row r="3029" spans="1:22" x14ac:dyDescent="0.35">
      <c r="A3029" t="str">
        <f>IF('Support - Calculation Detail'!A3029="","",LEFT('Support - Calculation Detail'!A3029,7)&amp;"-"&amp;RIGHT('Support - Calculation Detail'!A3029,2))</f>
        <v>8820010-TF</v>
      </c>
      <c r="B3029" t="str">
        <f>IF('Support - Calculation Detail'!C3029="","",'Support - Calculation Detail'!C3029)</f>
        <v>88</v>
      </c>
      <c r="C3029" t="str">
        <f>IF('Support - Calculation Detail'!B3029="","",'Support - Calculation Detail'!B3029)</f>
        <v>N</v>
      </c>
      <c r="D3029">
        <f>IF('Support - Calculation Detail'!D3029="","",'Support - Calculation Detail'!D3029)</f>
        <v>18274</v>
      </c>
      <c r="E3029">
        <f>IF('Support - Calculation Detail'!E3029="","",'Support - Calculation Detail'!E3029)</f>
        <v>0</v>
      </c>
      <c r="G3029">
        <f>IF('Support - Calculation Detail'!F3029="","",'Support - Calculation Detail'!F3029)</f>
        <v>18274</v>
      </c>
      <c r="H3029">
        <f>IF('Support - Calculation Detail'!G3029="","",'Support - Calculation Detail'!G3029)</f>
        <v>1.04</v>
      </c>
      <c r="I3029">
        <f>IF('Support - Calculation Detail'!H3029="","",'Support - Calculation Detail'!H3029)</f>
        <v>19005</v>
      </c>
      <c r="J3029">
        <f>IF('Support - Calculation Detail'!I3029="","",'Support - Calculation Detail'!I3029)</f>
        <v>0</v>
      </c>
      <c r="K3029">
        <f>IF('Support - Calculation Detail'!K3029="","",'Support - Calculation Detail'!K3029)</f>
        <v>19005</v>
      </c>
      <c r="L3029">
        <f>IF('Support - Calculation Detail'!L3029="","",'Support - Calculation Detail'!L3029)</f>
        <v>0</v>
      </c>
      <c r="M3029">
        <f>IF('Support - Calculation Detail'!M3029="","",'Support - Calculation Detail'!M3029)</f>
        <v>0</v>
      </c>
      <c r="N3029">
        <f>IF('Support - Calculation Detail'!N3029="","",'Support - Calculation Detail'!N3029)</f>
        <v>0</v>
      </c>
      <c r="P3029">
        <f>IF('Support - Calculation Detail'!O3029="","",'Support - Calculation Detail'!O3029)</f>
        <v>19005</v>
      </c>
      <c r="Q3029" t="b">
        <v>1</v>
      </c>
      <c r="R3029" t="str">
        <f t="shared" si="235"/>
        <v>8820010</v>
      </c>
      <c r="S3029" t="str">
        <f t="shared" si="236"/>
        <v>8820010-TF</v>
      </c>
      <c r="T3029" t="str">
        <f t="shared" si="237"/>
        <v>8820010-TF</v>
      </c>
      <c r="U3029" t="str">
        <f t="shared" si="238"/>
        <v>2</v>
      </c>
      <c r="V3029" t="str">
        <f t="shared" si="239"/>
        <v>TF</v>
      </c>
    </row>
    <row r="3030" spans="1:22" x14ac:dyDescent="0.35">
      <c r="A3030" t="str">
        <f>IF('Support - Calculation Detail'!A3030="","",LEFT('Support - Calculation Detail'!A3030,7)&amp;"-"&amp;RIGHT('Support - Calculation Detail'!A3030,2))</f>
        <v>8820010-UT</v>
      </c>
      <c r="B3030" t="str">
        <f>IF('Support - Calculation Detail'!C3030="","",'Support - Calculation Detail'!C3030)</f>
        <v>88</v>
      </c>
      <c r="C3030" t="str">
        <f>IF('Support - Calculation Detail'!B3030="","",'Support - Calculation Detail'!B3030)</f>
        <v>N</v>
      </c>
      <c r="D3030">
        <f>IF('Support - Calculation Detail'!D3030="","",'Support - Calculation Detail'!D3030)</f>
        <v>35986</v>
      </c>
      <c r="E3030">
        <f>IF('Support - Calculation Detail'!E3030="","",'Support - Calculation Detail'!E3030)</f>
        <v>0</v>
      </c>
      <c r="G3030">
        <f>IF('Support - Calculation Detail'!F3030="","",'Support - Calculation Detail'!F3030)</f>
        <v>35986</v>
      </c>
      <c r="H3030">
        <f>IF('Support - Calculation Detail'!G3030="","",'Support - Calculation Detail'!G3030)</f>
        <v>1.04</v>
      </c>
      <c r="I3030">
        <f>IF('Support - Calculation Detail'!H3030="","",'Support - Calculation Detail'!H3030)</f>
        <v>37425</v>
      </c>
      <c r="J3030">
        <f>IF('Support - Calculation Detail'!I3030="","",'Support - Calculation Detail'!I3030)</f>
        <v>0</v>
      </c>
      <c r="K3030">
        <f>IF('Support - Calculation Detail'!K3030="","",'Support - Calculation Detail'!K3030)</f>
        <v>37425</v>
      </c>
      <c r="L3030">
        <f>IF('Support - Calculation Detail'!L3030="","",'Support - Calculation Detail'!L3030)</f>
        <v>0</v>
      </c>
      <c r="M3030">
        <f>IF('Support - Calculation Detail'!M3030="","",'Support - Calculation Detail'!M3030)</f>
        <v>0</v>
      </c>
      <c r="N3030">
        <f>IF('Support - Calculation Detail'!N3030="","",'Support - Calculation Detail'!N3030)</f>
        <v>0</v>
      </c>
      <c r="P3030">
        <f>IF('Support - Calculation Detail'!O3030="","",'Support - Calculation Detail'!O3030)</f>
        <v>37425</v>
      </c>
      <c r="Q3030" t="b">
        <v>1</v>
      </c>
      <c r="R3030" t="str">
        <f t="shared" si="235"/>
        <v>8820010</v>
      </c>
      <c r="S3030" t="str">
        <f t="shared" si="236"/>
        <v>8820010-UT</v>
      </c>
      <c r="T3030" t="str">
        <f t="shared" si="237"/>
        <v>8820010-UT</v>
      </c>
      <c r="U3030" t="str">
        <f t="shared" si="238"/>
        <v>2</v>
      </c>
      <c r="V3030" t="str">
        <f t="shared" si="239"/>
        <v>UT</v>
      </c>
    </row>
    <row r="3031" spans="1:22" x14ac:dyDescent="0.35">
      <c r="A3031" t="str">
        <f>IF('Support - Calculation Detail'!A3031="","",LEFT('Support - Calculation Detail'!A3031,7)&amp;"-"&amp;RIGHT('Support - Calculation Detail'!A3031,2))</f>
        <v>8820011-UT</v>
      </c>
      <c r="B3031" t="str">
        <f>IF('Support - Calculation Detail'!C3031="","",'Support - Calculation Detail'!C3031)</f>
        <v>88</v>
      </c>
      <c r="C3031" t="str">
        <f>IF('Support - Calculation Detail'!B3031="","",'Support - Calculation Detail'!B3031)</f>
        <v>N</v>
      </c>
      <c r="D3031">
        <f>IF('Support - Calculation Detail'!D3031="","",'Support - Calculation Detail'!D3031)</f>
        <v>34774</v>
      </c>
      <c r="E3031">
        <f>IF('Support - Calculation Detail'!E3031="","",'Support - Calculation Detail'!E3031)</f>
        <v>0</v>
      </c>
      <c r="G3031">
        <f>IF('Support - Calculation Detail'!F3031="","",'Support - Calculation Detail'!F3031)</f>
        <v>34774</v>
      </c>
      <c r="H3031">
        <f>IF('Support - Calculation Detail'!G3031="","",'Support - Calculation Detail'!G3031)</f>
        <v>1.04</v>
      </c>
      <c r="I3031">
        <f>IF('Support - Calculation Detail'!H3031="","",'Support - Calculation Detail'!H3031)</f>
        <v>36165</v>
      </c>
      <c r="J3031">
        <f>IF('Support - Calculation Detail'!I3031="","",'Support - Calculation Detail'!I3031)</f>
        <v>0</v>
      </c>
      <c r="K3031">
        <f>IF('Support - Calculation Detail'!K3031="","",'Support - Calculation Detail'!K3031)</f>
        <v>36165</v>
      </c>
      <c r="L3031">
        <f>IF('Support - Calculation Detail'!L3031="","",'Support - Calculation Detail'!L3031)</f>
        <v>0</v>
      </c>
      <c r="M3031">
        <f>IF('Support - Calculation Detail'!M3031="","",'Support - Calculation Detail'!M3031)</f>
        <v>0</v>
      </c>
      <c r="N3031">
        <f>IF('Support - Calculation Detail'!N3031="","",'Support - Calculation Detail'!N3031)</f>
        <v>0</v>
      </c>
      <c r="P3031">
        <f>IF('Support - Calculation Detail'!O3031="","",'Support - Calculation Detail'!O3031)</f>
        <v>36165</v>
      </c>
      <c r="Q3031" t="b">
        <v>1</v>
      </c>
      <c r="R3031" t="str">
        <f t="shared" si="235"/>
        <v>8820011</v>
      </c>
      <c r="S3031" t="str">
        <f t="shared" si="236"/>
        <v>8820011-UT</v>
      </c>
      <c r="T3031" t="str">
        <f t="shared" si="237"/>
        <v>8820011-UT</v>
      </c>
      <c r="U3031" t="str">
        <f t="shared" si="238"/>
        <v>2</v>
      </c>
      <c r="V3031" t="str">
        <f t="shared" si="239"/>
        <v>UT</v>
      </c>
    </row>
    <row r="3032" spans="1:22" x14ac:dyDescent="0.35">
      <c r="A3032" t="str">
        <f>IF('Support - Calculation Detail'!A3032="","",LEFT('Support - Calculation Detail'!A3032,7)&amp;"-"&amp;RIGHT('Support - Calculation Detail'!A3032,2))</f>
        <v>8820011-TF</v>
      </c>
      <c r="B3032" t="str">
        <f>IF('Support - Calculation Detail'!C3032="","",'Support - Calculation Detail'!C3032)</f>
        <v>88</v>
      </c>
      <c r="C3032" t="str">
        <f>IF('Support - Calculation Detail'!B3032="","",'Support - Calculation Detail'!B3032)</f>
        <v>N</v>
      </c>
      <c r="D3032">
        <f>IF('Support - Calculation Detail'!D3032="","",'Support - Calculation Detail'!D3032)</f>
        <v>41360</v>
      </c>
      <c r="E3032">
        <f>IF('Support - Calculation Detail'!E3032="","",'Support - Calculation Detail'!E3032)</f>
        <v>0</v>
      </c>
      <c r="G3032">
        <f>IF('Support - Calculation Detail'!F3032="","",'Support - Calculation Detail'!F3032)</f>
        <v>41360</v>
      </c>
      <c r="H3032">
        <f>IF('Support - Calculation Detail'!G3032="","",'Support - Calculation Detail'!G3032)</f>
        <v>1.04</v>
      </c>
      <c r="I3032">
        <f>IF('Support - Calculation Detail'!H3032="","",'Support - Calculation Detail'!H3032)</f>
        <v>43014</v>
      </c>
      <c r="J3032">
        <f>IF('Support - Calculation Detail'!I3032="","",'Support - Calculation Detail'!I3032)</f>
        <v>0</v>
      </c>
      <c r="K3032">
        <f>IF('Support - Calculation Detail'!K3032="","",'Support - Calculation Detail'!K3032)</f>
        <v>43014</v>
      </c>
      <c r="L3032">
        <f>IF('Support - Calculation Detail'!L3032="","",'Support - Calculation Detail'!L3032)</f>
        <v>0</v>
      </c>
      <c r="M3032">
        <f>IF('Support - Calculation Detail'!M3032="","",'Support - Calculation Detail'!M3032)</f>
        <v>0</v>
      </c>
      <c r="N3032">
        <f>IF('Support - Calculation Detail'!N3032="","",'Support - Calculation Detail'!N3032)</f>
        <v>0</v>
      </c>
      <c r="P3032">
        <f>IF('Support - Calculation Detail'!O3032="","",'Support - Calculation Detail'!O3032)</f>
        <v>43014</v>
      </c>
      <c r="Q3032" t="b">
        <v>1</v>
      </c>
      <c r="R3032" t="str">
        <f t="shared" si="235"/>
        <v>8820011</v>
      </c>
      <c r="S3032" t="str">
        <f t="shared" si="236"/>
        <v>8820011-TF</v>
      </c>
      <c r="T3032" t="str">
        <f t="shared" si="237"/>
        <v>8820011-TF</v>
      </c>
      <c r="U3032" t="str">
        <f t="shared" si="238"/>
        <v>2</v>
      </c>
      <c r="V3032" t="str">
        <f t="shared" si="239"/>
        <v>TF</v>
      </c>
    </row>
    <row r="3033" spans="1:22" x14ac:dyDescent="0.35">
      <c r="A3033" t="str">
        <f>IF('Support - Calculation Detail'!A3033="","",LEFT('Support - Calculation Detail'!A3033,7)&amp;"-"&amp;RIGHT('Support - Calculation Detail'!A3033,2))</f>
        <v>8820012-UT</v>
      </c>
      <c r="B3033" t="str">
        <f>IF('Support - Calculation Detail'!C3033="","",'Support - Calculation Detail'!C3033)</f>
        <v>88</v>
      </c>
      <c r="C3033" t="str">
        <f>IF('Support - Calculation Detail'!B3033="","",'Support - Calculation Detail'!B3033)</f>
        <v>N</v>
      </c>
      <c r="D3033">
        <f>IF('Support - Calculation Detail'!D3033="","",'Support - Calculation Detail'!D3033)</f>
        <v>30456</v>
      </c>
      <c r="E3033">
        <f>IF('Support - Calculation Detail'!E3033="","",'Support - Calculation Detail'!E3033)</f>
        <v>0</v>
      </c>
      <c r="G3033">
        <f>IF('Support - Calculation Detail'!F3033="","",'Support - Calculation Detail'!F3033)</f>
        <v>30456</v>
      </c>
      <c r="H3033">
        <f>IF('Support - Calculation Detail'!G3033="","",'Support - Calculation Detail'!G3033)</f>
        <v>1.04</v>
      </c>
      <c r="I3033">
        <f>IF('Support - Calculation Detail'!H3033="","",'Support - Calculation Detail'!H3033)</f>
        <v>31674</v>
      </c>
      <c r="J3033">
        <f>IF('Support - Calculation Detail'!I3033="","",'Support - Calculation Detail'!I3033)</f>
        <v>0</v>
      </c>
      <c r="K3033">
        <f>IF('Support - Calculation Detail'!K3033="","",'Support - Calculation Detail'!K3033)</f>
        <v>31674</v>
      </c>
      <c r="L3033">
        <f>IF('Support - Calculation Detail'!L3033="","",'Support - Calculation Detail'!L3033)</f>
        <v>0</v>
      </c>
      <c r="M3033">
        <f>IF('Support - Calculation Detail'!M3033="","",'Support - Calculation Detail'!M3033)</f>
        <v>0</v>
      </c>
      <c r="N3033">
        <f>IF('Support - Calculation Detail'!N3033="","",'Support - Calculation Detail'!N3033)</f>
        <v>0</v>
      </c>
      <c r="P3033">
        <f>IF('Support - Calculation Detail'!O3033="","",'Support - Calculation Detail'!O3033)</f>
        <v>31674</v>
      </c>
      <c r="Q3033" t="b">
        <v>1</v>
      </c>
      <c r="R3033" t="str">
        <f t="shared" si="235"/>
        <v>8820012</v>
      </c>
      <c r="S3033" t="str">
        <f t="shared" si="236"/>
        <v>8820012-UT</v>
      </c>
      <c r="T3033" t="str">
        <f t="shared" si="237"/>
        <v>8820012-UT</v>
      </c>
      <c r="U3033" t="str">
        <f t="shared" si="238"/>
        <v>2</v>
      </c>
      <c r="V3033" t="str">
        <f t="shared" si="239"/>
        <v>UT</v>
      </c>
    </row>
    <row r="3034" spans="1:22" x14ac:dyDescent="0.35">
      <c r="A3034" t="str">
        <f>IF('Support - Calculation Detail'!A3034="","",LEFT('Support - Calculation Detail'!A3034,7)&amp;"-"&amp;RIGHT('Support - Calculation Detail'!A3034,2))</f>
        <v>8820013-UT</v>
      </c>
      <c r="B3034" t="str">
        <f>IF('Support - Calculation Detail'!C3034="","",'Support - Calculation Detail'!C3034)</f>
        <v>88</v>
      </c>
      <c r="C3034" t="str">
        <f>IF('Support - Calculation Detail'!B3034="","",'Support - Calculation Detail'!B3034)</f>
        <v>N</v>
      </c>
      <c r="D3034">
        <f>IF('Support - Calculation Detail'!D3034="","",'Support - Calculation Detail'!D3034)</f>
        <v>65873</v>
      </c>
      <c r="E3034">
        <f>IF('Support - Calculation Detail'!E3034="","",'Support - Calculation Detail'!E3034)</f>
        <v>0</v>
      </c>
      <c r="G3034">
        <f>IF('Support - Calculation Detail'!F3034="","",'Support - Calculation Detail'!F3034)</f>
        <v>65873</v>
      </c>
      <c r="H3034">
        <f>IF('Support - Calculation Detail'!G3034="","",'Support - Calculation Detail'!G3034)</f>
        <v>1.04</v>
      </c>
      <c r="I3034">
        <f>IF('Support - Calculation Detail'!H3034="","",'Support - Calculation Detail'!H3034)</f>
        <v>68508</v>
      </c>
      <c r="J3034">
        <f>IF('Support - Calculation Detail'!I3034="","",'Support - Calculation Detail'!I3034)</f>
        <v>0</v>
      </c>
      <c r="K3034">
        <f>IF('Support - Calculation Detail'!K3034="","",'Support - Calculation Detail'!K3034)</f>
        <v>68508</v>
      </c>
      <c r="L3034">
        <f>IF('Support - Calculation Detail'!L3034="","",'Support - Calculation Detail'!L3034)</f>
        <v>0</v>
      </c>
      <c r="M3034">
        <f>IF('Support - Calculation Detail'!M3034="","",'Support - Calculation Detail'!M3034)</f>
        <v>0</v>
      </c>
      <c r="N3034">
        <f>IF('Support - Calculation Detail'!N3034="","",'Support - Calculation Detail'!N3034)</f>
        <v>0</v>
      </c>
      <c r="P3034">
        <f>IF('Support - Calculation Detail'!O3034="","",'Support - Calculation Detail'!O3034)</f>
        <v>68508</v>
      </c>
      <c r="Q3034" t="b">
        <v>1</v>
      </c>
      <c r="R3034" t="str">
        <f t="shared" si="235"/>
        <v>8820013</v>
      </c>
      <c r="S3034" t="str">
        <f t="shared" si="236"/>
        <v>8820013-UT</v>
      </c>
      <c r="T3034" t="str">
        <f t="shared" si="237"/>
        <v>8820013-UT</v>
      </c>
      <c r="U3034" t="str">
        <f t="shared" si="238"/>
        <v>2</v>
      </c>
      <c r="V3034" t="str">
        <f t="shared" si="239"/>
        <v>UT</v>
      </c>
    </row>
    <row r="3035" spans="1:22" x14ac:dyDescent="0.35">
      <c r="A3035" t="str">
        <f>IF('Support - Calculation Detail'!A3035="","",LEFT('Support - Calculation Detail'!A3035,7)&amp;"-"&amp;RIGHT('Support - Calculation Detail'!A3035,2))</f>
        <v>8820013-TF</v>
      </c>
      <c r="B3035" t="str">
        <f>IF('Support - Calculation Detail'!C3035="","",'Support - Calculation Detail'!C3035)</f>
        <v>88</v>
      </c>
      <c r="C3035" t="str">
        <f>IF('Support - Calculation Detail'!B3035="","",'Support - Calculation Detail'!B3035)</f>
        <v>N</v>
      </c>
      <c r="D3035">
        <f>IF('Support - Calculation Detail'!D3035="","",'Support - Calculation Detail'!D3035)</f>
        <v>218185</v>
      </c>
      <c r="E3035">
        <f>IF('Support - Calculation Detail'!E3035="","",'Support - Calculation Detail'!E3035)</f>
        <v>0</v>
      </c>
      <c r="G3035">
        <f>IF('Support - Calculation Detail'!F3035="","",'Support - Calculation Detail'!F3035)</f>
        <v>218185</v>
      </c>
      <c r="H3035">
        <f>IF('Support - Calculation Detail'!G3035="","",'Support - Calculation Detail'!G3035)</f>
        <v>1.04</v>
      </c>
      <c r="I3035">
        <f>IF('Support - Calculation Detail'!H3035="","",'Support - Calculation Detail'!H3035)</f>
        <v>226912</v>
      </c>
      <c r="J3035">
        <f>IF('Support - Calculation Detail'!I3035="","",'Support - Calculation Detail'!I3035)</f>
        <v>0</v>
      </c>
      <c r="K3035">
        <f>IF('Support - Calculation Detail'!K3035="","",'Support - Calculation Detail'!K3035)</f>
        <v>226912</v>
      </c>
      <c r="L3035">
        <f>IF('Support - Calculation Detail'!L3035="","",'Support - Calculation Detail'!L3035)</f>
        <v>0</v>
      </c>
      <c r="M3035">
        <f>IF('Support - Calculation Detail'!M3035="","",'Support - Calculation Detail'!M3035)</f>
        <v>0</v>
      </c>
      <c r="N3035">
        <f>IF('Support - Calculation Detail'!N3035="","",'Support - Calculation Detail'!N3035)</f>
        <v>0</v>
      </c>
      <c r="P3035">
        <f>IF('Support - Calculation Detail'!O3035="","",'Support - Calculation Detail'!O3035)</f>
        <v>226912</v>
      </c>
      <c r="Q3035" t="b">
        <v>1</v>
      </c>
      <c r="R3035" t="str">
        <f t="shared" si="235"/>
        <v>8820013</v>
      </c>
      <c r="S3035" t="str">
        <f t="shared" si="236"/>
        <v>8820013-TF</v>
      </c>
      <c r="T3035" t="str">
        <f t="shared" si="237"/>
        <v>8820013-TF</v>
      </c>
      <c r="U3035" t="str">
        <f t="shared" si="238"/>
        <v>2</v>
      </c>
      <c r="V3035" t="str">
        <f t="shared" si="239"/>
        <v>TF</v>
      </c>
    </row>
    <row r="3036" spans="1:22" x14ac:dyDescent="0.35">
      <c r="A3036" t="str">
        <f>IF('Support - Calculation Detail'!A3036="","",LEFT('Support - Calculation Detail'!A3036,7)&amp;"-"&amp;RIGHT('Support - Calculation Detail'!A3036,2))</f>
        <v>8850237-UT</v>
      </c>
      <c r="B3036" t="str">
        <f>IF('Support - Calculation Detail'!C3036="","",'Support - Calculation Detail'!C3036)</f>
        <v>88</v>
      </c>
      <c r="C3036" t="str">
        <f>IF('Support - Calculation Detail'!B3036="","",'Support - Calculation Detail'!B3036)</f>
        <v>N</v>
      </c>
      <c r="D3036">
        <f>IF('Support - Calculation Detail'!D3036="","",'Support - Calculation Detail'!D3036)</f>
        <v>377281</v>
      </c>
      <c r="E3036">
        <f>IF('Support - Calculation Detail'!E3036="","",'Support - Calculation Detail'!E3036)</f>
        <v>0</v>
      </c>
      <c r="G3036">
        <f>IF('Support - Calculation Detail'!F3036="","",'Support - Calculation Detail'!F3036)</f>
        <v>377281</v>
      </c>
      <c r="H3036">
        <f>IF('Support - Calculation Detail'!G3036="","",'Support - Calculation Detail'!G3036)</f>
        <v>1.04</v>
      </c>
      <c r="I3036">
        <f>IF('Support - Calculation Detail'!H3036="","",'Support - Calculation Detail'!H3036)</f>
        <v>392372</v>
      </c>
      <c r="J3036">
        <f>IF('Support - Calculation Detail'!I3036="","",'Support - Calculation Detail'!I3036)</f>
        <v>0</v>
      </c>
      <c r="K3036">
        <f>IF('Support - Calculation Detail'!K3036="","",'Support - Calculation Detail'!K3036)</f>
        <v>392372</v>
      </c>
      <c r="L3036">
        <f>IF('Support - Calculation Detail'!L3036="","",'Support - Calculation Detail'!L3036)</f>
        <v>0</v>
      </c>
      <c r="M3036">
        <f>IF('Support - Calculation Detail'!M3036="","",'Support - Calculation Detail'!M3036)</f>
        <v>0</v>
      </c>
      <c r="N3036">
        <f>IF('Support - Calculation Detail'!N3036="","",'Support - Calculation Detail'!N3036)</f>
        <v>0</v>
      </c>
      <c r="P3036">
        <f>IF('Support - Calculation Detail'!O3036="","",'Support - Calculation Detail'!O3036)</f>
        <v>392372</v>
      </c>
      <c r="Q3036" t="b">
        <v>1</v>
      </c>
      <c r="R3036" t="str">
        <f t="shared" si="235"/>
        <v>8850237</v>
      </c>
      <c r="S3036" t="str">
        <f t="shared" si="236"/>
        <v>8850237-UT</v>
      </c>
      <c r="T3036" t="str">
        <f t="shared" si="237"/>
        <v>8850237-UT</v>
      </c>
      <c r="U3036" t="str">
        <f t="shared" si="238"/>
        <v>5</v>
      </c>
      <c r="V3036" t="str">
        <f t="shared" si="239"/>
        <v>UT</v>
      </c>
    </row>
    <row r="3037" spans="1:22" x14ac:dyDescent="0.35">
      <c r="A3037" t="str">
        <f>IF('Support - Calculation Detail'!A3037="","",LEFT('Support - Calculation Detail'!A3037,7)&amp;"-"&amp;RIGHT('Support - Calculation Detail'!A3037,2))</f>
        <v>8830431-UT</v>
      </c>
      <c r="B3037" t="str">
        <f>IF('Support - Calculation Detail'!C3037="","",'Support - Calculation Detail'!C3037)</f>
        <v>88</v>
      </c>
      <c r="C3037" t="str">
        <f>IF('Support - Calculation Detail'!B3037="","",'Support - Calculation Detail'!B3037)</f>
        <v>N</v>
      </c>
      <c r="D3037">
        <f>IF('Support - Calculation Detail'!D3037="","",'Support - Calculation Detail'!D3037)</f>
        <v>3857508</v>
      </c>
      <c r="E3037">
        <f>IF('Support - Calculation Detail'!E3037="","",'Support - Calculation Detail'!E3037)</f>
        <v>0</v>
      </c>
      <c r="G3037">
        <f>IF('Support - Calculation Detail'!F3037="","",'Support - Calculation Detail'!F3037)</f>
        <v>3857508</v>
      </c>
      <c r="H3037">
        <f>IF('Support - Calculation Detail'!G3037="","",'Support - Calculation Detail'!G3037)</f>
        <v>1.04</v>
      </c>
      <c r="I3037">
        <f>IF('Support - Calculation Detail'!H3037="","",'Support - Calculation Detail'!H3037)</f>
        <v>4011808</v>
      </c>
      <c r="J3037">
        <f>IF('Support - Calculation Detail'!I3037="","",'Support - Calculation Detail'!I3037)</f>
        <v>0</v>
      </c>
      <c r="K3037">
        <f>IF('Support - Calculation Detail'!K3037="","",'Support - Calculation Detail'!K3037)</f>
        <v>4011808</v>
      </c>
      <c r="L3037">
        <f>IF('Support - Calculation Detail'!L3037="","",'Support - Calculation Detail'!L3037)</f>
        <v>105694</v>
      </c>
      <c r="M3037">
        <f>IF('Support - Calculation Detail'!M3037="","",'Support - Calculation Detail'!M3037)</f>
        <v>0</v>
      </c>
      <c r="N3037">
        <f>IF('Support - Calculation Detail'!N3037="","",'Support - Calculation Detail'!N3037)</f>
        <v>0</v>
      </c>
      <c r="P3037">
        <f>IF('Support - Calculation Detail'!O3037="","",'Support - Calculation Detail'!O3037)</f>
        <v>4117502</v>
      </c>
      <c r="Q3037" t="b">
        <v>1</v>
      </c>
      <c r="R3037" t="str">
        <f t="shared" si="235"/>
        <v>8830431</v>
      </c>
      <c r="S3037" t="str">
        <f t="shared" si="236"/>
        <v>8830431-UT</v>
      </c>
      <c r="T3037" t="str">
        <f t="shared" si="237"/>
        <v>8830431-UT</v>
      </c>
      <c r="U3037" t="str">
        <f t="shared" si="238"/>
        <v>3</v>
      </c>
      <c r="V3037" t="str">
        <f t="shared" si="239"/>
        <v>UT</v>
      </c>
    </row>
    <row r="3038" spans="1:22" x14ac:dyDescent="0.35">
      <c r="A3038" t="str">
        <f>IF('Support - Calculation Detail'!A3038="","",LEFT('Support - Calculation Detail'!A3038,7)&amp;"-"&amp;RIGHT('Support - Calculation Detail'!A3038,2))</f>
        <v>8830918-UT</v>
      </c>
      <c r="B3038" t="str">
        <f>IF('Support - Calculation Detail'!C3038="","",'Support - Calculation Detail'!C3038)</f>
        <v>88</v>
      </c>
      <c r="C3038" t="str">
        <f>IF('Support - Calculation Detail'!B3038="","",'Support - Calculation Detail'!B3038)</f>
        <v>N</v>
      </c>
      <c r="D3038">
        <f>IF('Support - Calculation Detail'!D3038="","",'Support - Calculation Detail'!D3038)</f>
        <v>116712</v>
      </c>
      <c r="E3038">
        <f>IF('Support - Calculation Detail'!E3038="","",'Support - Calculation Detail'!E3038)</f>
        <v>0</v>
      </c>
      <c r="G3038">
        <f>IF('Support - Calculation Detail'!F3038="","",'Support - Calculation Detail'!F3038)</f>
        <v>116712</v>
      </c>
      <c r="H3038">
        <f>IF('Support - Calculation Detail'!G3038="","",'Support - Calculation Detail'!G3038)</f>
        <v>1.04</v>
      </c>
      <c r="I3038">
        <f>IF('Support - Calculation Detail'!H3038="","",'Support - Calculation Detail'!H3038)</f>
        <v>121380</v>
      </c>
      <c r="J3038">
        <f>IF('Support - Calculation Detail'!I3038="","",'Support - Calculation Detail'!I3038)</f>
        <v>0</v>
      </c>
      <c r="K3038">
        <f>IF('Support - Calculation Detail'!K3038="","",'Support - Calculation Detail'!K3038)</f>
        <v>121380</v>
      </c>
      <c r="L3038">
        <f>IF('Support - Calculation Detail'!L3038="","",'Support - Calculation Detail'!L3038)</f>
        <v>0</v>
      </c>
      <c r="M3038">
        <f>IF('Support - Calculation Detail'!M3038="","",'Support - Calculation Detail'!M3038)</f>
        <v>0</v>
      </c>
      <c r="N3038">
        <f>IF('Support - Calculation Detail'!N3038="","",'Support - Calculation Detail'!N3038)</f>
        <v>0</v>
      </c>
      <c r="P3038">
        <f>IF('Support - Calculation Detail'!O3038="","",'Support - Calculation Detail'!O3038)</f>
        <v>121380</v>
      </c>
      <c r="Q3038" t="b">
        <v>1</v>
      </c>
      <c r="R3038" t="str">
        <f t="shared" si="235"/>
        <v>8830918</v>
      </c>
      <c r="S3038" t="str">
        <f t="shared" si="236"/>
        <v>8830918-UT</v>
      </c>
      <c r="T3038" t="str">
        <f t="shared" si="237"/>
        <v>8830918-UT</v>
      </c>
      <c r="U3038" t="str">
        <f t="shared" si="238"/>
        <v>3</v>
      </c>
      <c r="V3038" t="str">
        <f t="shared" si="239"/>
        <v>UT</v>
      </c>
    </row>
    <row r="3039" spans="1:22" x14ac:dyDescent="0.35">
      <c r="A3039" t="str">
        <f>IF('Support - Calculation Detail'!A3039="","",LEFT('Support - Calculation Detail'!A3039,7)&amp;"-"&amp;RIGHT('Support - Calculation Detail'!A3039,2))</f>
        <v>8830921-UT</v>
      </c>
      <c r="B3039" t="str">
        <f>IF('Support - Calculation Detail'!C3039="","",'Support - Calculation Detail'!C3039)</f>
        <v>88</v>
      </c>
      <c r="C3039" t="str">
        <f>IF('Support - Calculation Detail'!B3039="","",'Support - Calculation Detail'!B3039)</f>
        <v>N</v>
      </c>
      <c r="D3039">
        <f>IF('Support - Calculation Detail'!D3039="","",'Support - Calculation Detail'!D3039)</f>
        <v>1442</v>
      </c>
      <c r="E3039">
        <f>IF('Support - Calculation Detail'!E3039="","",'Support - Calculation Detail'!E3039)</f>
        <v>0</v>
      </c>
      <c r="G3039">
        <f>IF('Support - Calculation Detail'!F3039="","",'Support - Calculation Detail'!F3039)</f>
        <v>1442</v>
      </c>
      <c r="H3039">
        <f>IF('Support - Calculation Detail'!G3039="","",'Support - Calculation Detail'!G3039)</f>
        <v>1.04</v>
      </c>
      <c r="I3039">
        <f>IF('Support - Calculation Detail'!H3039="","",'Support - Calculation Detail'!H3039)</f>
        <v>1500</v>
      </c>
      <c r="J3039">
        <f>IF('Support - Calculation Detail'!I3039="","",'Support - Calculation Detail'!I3039)</f>
        <v>0</v>
      </c>
      <c r="K3039">
        <f>IF('Support - Calculation Detail'!K3039="","",'Support - Calculation Detail'!K3039)</f>
        <v>1500</v>
      </c>
      <c r="L3039">
        <f>IF('Support - Calculation Detail'!L3039="","",'Support - Calculation Detail'!L3039)</f>
        <v>0</v>
      </c>
      <c r="M3039">
        <f>IF('Support - Calculation Detail'!M3039="","",'Support - Calculation Detail'!M3039)</f>
        <v>0</v>
      </c>
      <c r="N3039">
        <f>IF('Support - Calculation Detail'!N3039="","",'Support - Calculation Detail'!N3039)</f>
        <v>0</v>
      </c>
      <c r="P3039">
        <f>IF('Support - Calculation Detail'!O3039="","",'Support - Calculation Detail'!O3039)</f>
        <v>1500</v>
      </c>
      <c r="Q3039" t="b">
        <v>1</v>
      </c>
      <c r="R3039" t="str">
        <f t="shared" si="235"/>
        <v>8830921</v>
      </c>
      <c r="S3039" t="str">
        <f t="shared" si="236"/>
        <v>8830921-UT</v>
      </c>
      <c r="T3039" t="str">
        <f t="shared" si="237"/>
        <v>8830921-UT</v>
      </c>
      <c r="U3039" t="str">
        <f t="shared" si="238"/>
        <v>3</v>
      </c>
      <c r="V3039" t="str">
        <f t="shared" si="239"/>
        <v>UT</v>
      </c>
    </row>
    <row r="3040" spans="1:22" x14ac:dyDescent="0.35">
      <c r="A3040" t="str">
        <f>IF('Support - Calculation Detail'!A3040="","",LEFT('Support - Calculation Detail'!A3040,7)&amp;"-"&amp;RIGHT('Support - Calculation Detail'!A3040,2))</f>
        <v>8830922-UT</v>
      </c>
      <c r="B3040" t="str">
        <f>IF('Support - Calculation Detail'!C3040="","",'Support - Calculation Detail'!C3040)</f>
        <v>88</v>
      </c>
      <c r="C3040" t="str">
        <f>IF('Support - Calculation Detail'!B3040="","",'Support - Calculation Detail'!B3040)</f>
        <v>N</v>
      </c>
      <c r="D3040">
        <f>IF('Support - Calculation Detail'!D3040="","",'Support - Calculation Detail'!D3040)</f>
        <v>4364</v>
      </c>
      <c r="E3040">
        <f>IF('Support - Calculation Detail'!E3040="","",'Support - Calculation Detail'!E3040)</f>
        <v>0</v>
      </c>
      <c r="G3040">
        <f>IF('Support - Calculation Detail'!F3040="","",'Support - Calculation Detail'!F3040)</f>
        <v>4364</v>
      </c>
      <c r="H3040">
        <f>IF('Support - Calculation Detail'!G3040="","",'Support - Calculation Detail'!G3040)</f>
        <v>1.04</v>
      </c>
      <c r="I3040">
        <f>IF('Support - Calculation Detail'!H3040="","",'Support - Calculation Detail'!H3040)</f>
        <v>4539</v>
      </c>
      <c r="J3040">
        <f>IF('Support - Calculation Detail'!I3040="","",'Support - Calculation Detail'!I3040)</f>
        <v>0</v>
      </c>
      <c r="K3040">
        <f>IF('Support - Calculation Detail'!K3040="","",'Support - Calculation Detail'!K3040)</f>
        <v>4539</v>
      </c>
      <c r="L3040">
        <f>IF('Support - Calculation Detail'!L3040="","",'Support - Calculation Detail'!L3040)</f>
        <v>0</v>
      </c>
      <c r="M3040">
        <f>IF('Support - Calculation Detail'!M3040="","",'Support - Calculation Detail'!M3040)</f>
        <v>0</v>
      </c>
      <c r="N3040">
        <f>IF('Support - Calculation Detail'!N3040="","",'Support - Calculation Detail'!N3040)</f>
        <v>0</v>
      </c>
      <c r="P3040">
        <f>IF('Support - Calculation Detail'!O3040="","",'Support - Calculation Detail'!O3040)</f>
        <v>4539</v>
      </c>
      <c r="Q3040" t="b">
        <v>1</v>
      </c>
      <c r="R3040" t="str">
        <f t="shared" si="235"/>
        <v>8830922</v>
      </c>
      <c r="S3040" t="str">
        <f t="shared" si="236"/>
        <v>8830922-UT</v>
      </c>
      <c r="T3040" t="str">
        <f t="shared" si="237"/>
        <v>8830922-UT</v>
      </c>
      <c r="U3040" t="str">
        <f t="shared" si="238"/>
        <v>3</v>
      </c>
      <c r="V3040" t="str">
        <f t="shared" si="239"/>
        <v>UT</v>
      </c>
    </row>
    <row r="3041" spans="1:22" x14ac:dyDescent="0.35">
      <c r="A3041" t="str">
        <f>IF('Support - Calculation Detail'!A3041="","",LEFT('Support - Calculation Detail'!A3041,7)&amp;"-"&amp;RIGHT('Support - Calculation Detail'!A3041,2))</f>
        <v>8830923-UT</v>
      </c>
      <c r="B3041" t="str">
        <f>IF('Support - Calculation Detail'!C3041="","",'Support - Calculation Detail'!C3041)</f>
        <v>88</v>
      </c>
      <c r="C3041" t="str">
        <f>IF('Support - Calculation Detail'!B3041="","",'Support - Calculation Detail'!B3041)</f>
        <v>N</v>
      </c>
      <c r="D3041">
        <f>IF('Support - Calculation Detail'!D3041="","",'Support - Calculation Detail'!D3041)</f>
        <v>216866</v>
      </c>
      <c r="E3041">
        <f>IF('Support - Calculation Detail'!E3041="","",'Support - Calculation Detail'!E3041)</f>
        <v>0</v>
      </c>
      <c r="G3041">
        <f>IF('Support - Calculation Detail'!F3041="","",'Support - Calculation Detail'!F3041)</f>
        <v>216866</v>
      </c>
      <c r="H3041">
        <f>IF('Support - Calculation Detail'!G3041="","",'Support - Calculation Detail'!G3041)</f>
        <v>1.04</v>
      </c>
      <c r="I3041">
        <f>IF('Support - Calculation Detail'!H3041="","",'Support - Calculation Detail'!H3041)</f>
        <v>225541</v>
      </c>
      <c r="J3041">
        <f>IF('Support - Calculation Detail'!I3041="","",'Support - Calculation Detail'!I3041)</f>
        <v>0</v>
      </c>
      <c r="K3041">
        <f>IF('Support - Calculation Detail'!K3041="","",'Support - Calculation Detail'!K3041)</f>
        <v>225541</v>
      </c>
      <c r="L3041">
        <f>IF('Support - Calculation Detail'!L3041="","",'Support - Calculation Detail'!L3041)</f>
        <v>0</v>
      </c>
      <c r="M3041">
        <f>IF('Support - Calculation Detail'!M3041="","",'Support - Calculation Detail'!M3041)</f>
        <v>0</v>
      </c>
      <c r="N3041">
        <f>IF('Support - Calculation Detail'!N3041="","",'Support - Calculation Detail'!N3041)</f>
        <v>0</v>
      </c>
      <c r="P3041">
        <f>IF('Support - Calculation Detail'!O3041="","",'Support - Calculation Detail'!O3041)</f>
        <v>225541</v>
      </c>
      <c r="Q3041" t="b">
        <v>1</v>
      </c>
      <c r="R3041" t="str">
        <f t="shared" si="235"/>
        <v>8830923</v>
      </c>
      <c r="S3041" t="str">
        <f t="shared" si="236"/>
        <v>8830923-UT</v>
      </c>
      <c r="T3041" t="str">
        <f t="shared" si="237"/>
        <v>8830923-UT</v>
      </c>
      <c r="U3041" t="str">
        <f t="shared" si="238"/>
        <v>3</v>
      </c>
      <c r="V3041" t="str">
        <f t="shared" si="239"/>
        <v>UT</v>
      </c>
    </row>
    <row r="3042" spans="1:22" x14ac:dyDescent="0.35">
      <c r="A3042" t="str">
        <f>IF('Support - Calculation Detail'!A3042="","",LEFT('Support - Calculation Detail'!A3042,7)&amp;"-"&amp;RIGHT('Support - Calculation Detail'!A3042,2))</f>
        <v>8830924-UT</v>
      </c>
      <c r="B3042" t="str">
        <f>IF('Support - Calculation Detail'!C3042="","",'Support - Calculation Detail'!C3042)</f>
        <v>88</v>
      </c>
      <c r="C3042" t="str">
        <f>IF('Support - Calculation Detail'!B3042="","",'Support - Calculation Detail'!B3042)</f>
        <v>N</v>
      </c>
      <c r="D3042">
        <f>IF('Support - Calculation Detail'!D3042="","",'Support - Calculation Detail'!D3042)</f>
        <v>415</v>
      </c>
      <c r="E3042">
        <f>IF('Support - Calculation Detail'!E3042="","",'Support - Calculation Detail'!E3042)</f>
        <v>0</v>
      </c>
      <c r="G3042">
        <f>IF('Support - Calculation Detail'!F3042="","",'Support - Calculation Detail'!F3042)</f>
        <v>415</v>
      </c>
      <c r="H3042">
        <f>IF('Support - Calculation Detail'!G3042="","",'Support - Calculation Detail'!G3042)</f>
        <v>1.04</v>
      </c>
      <c r="I3042">
        <f>IF('Support - Calculation Detail'!H3042="","",'Support - Calculation Detail'!H3042)</f>
        <v>432</v>
      </c>
      <c r="J3042">
        <f>IF('Support - Calculation Detail'!I3042="","",'Support - Calculation Detail'!I3042)</f>
        <v>0</v>
      </c>
      <c r="K3042">
        <f>IF('Support - Calculation Detail'!K3042="","",'Support - Calculation Detail'!K3042)</f>
        <v>432</v>
      </c>
      <c r="L3042">
        <f>IF('Support - Calculation Detail'!L3042="","",'Support - Calculation Detail'!L3042)</f>
        <v>0</v>
      </c>
      <c r="M3042">
        <f>IF('Support - Calculation Detail'!M3042="","",'Support - Calculation Detail'!M3042)</f>
        <v>0</v>
      </c>
      <c r="N3042">
        <f>IF('Support - Calculation Detail'!N3042="","",'Support - Calculation Detail'!N3042)</f>
        <v>0</v>
      </c>
      <c r="P3042">
        <f>IF('Support - Calculation Detail'!O3042="","",'Support - Calculation Detail'!O3042)</f>
        <v>432</v>
      </c>
      <c r="Q3042" t="b">
        <v>1</v>
      </c>
      <c r="R3042" t="str">
        <f t="shared" si="235"/>
        <v>8830924</v>
      </c>
      <c r="S3042" t="str">
        <f t="shared" si="236"/>
        <v>8830924-UT</v>
      </c>
      <c r="T3042" t="str">
        <f t="shared" si="237"/>
        <v>8830924-UT</v>
      </c>
      <c r="U3042" t="str">
        <f t="shared" si="238"/>
        <v>3</v>
      </c>
      <c r="V3042" t="str">
        <f t="shared" si="239"/>
        <v>UT</v>
      </c>
    </row>
    <row r="3043" spans="1:22" x14ac:dyDescent="0.35">
      <c r="A3043" t="str">
        <f>IF('Support - Calculation Detail'!A3043="","",LEFT('Support - Calculation Detail'!A3043,7)&amp;"-"&amp;RIGHT('Support - Calculation Detail'!A3043,2))</f>
        <v>8861025-UT</v>
      </c>
      <c r="B3043" t="str">
        <f>IF('Support - Calculation Detail'!C3043="","",'Support - Calculation Detail'!C3043)</f>
        <v>88</v>
      </c>
      <c r="C3043" t="str">
        <f>IF('Support - Calculation Detail'!B3043="","",'Support - Calculation Detail'!B3043)</f>
        <v>N</v>
      </c>
      <c r="D3043">
        <f>IF('Support - Calculation Detail'!D3043="","",'Support - Calculation Detail'!D3043)</f>
        <v>138982</v>
      </c>
      <c r="E3043">
        <f>IF('Support - Calculation Detail'!E3043="","",'Support - Calculation Detail'!E3043)</f>
        <v>0</v>
      </c>
      <c r="G3043">
        <f>IF('Support - Calculation Detail'!F3043="","",'Support - Calculation Detail'!F3043)</f>
        <v>138982</v>
      </c>
      <c r="H3043">
        <f>IF('Support - Calculation Detail'!G3043="","",'Support - Calculation Detail'!G3043)</f>
        <v>1.04</v>
      </c>
      <c r="I3043">
        <f>IF('Support - Calculation Detail'!H3043="","",'Support - Calculation Detail'!H3043)</f>
        <v>144541</v>
      </c>
      <c r="J3043">
        <f>IF('Support - Calculation Detail'!I3043="","",'Support - Calculation Detail'!I3043)</f>
        <v>0</v>
      </c>
      <c r="K3043">
        <f>IF('Support - Calculation Detail'!K3043="","",'Support - Calculation Detail'!K3043)</f>
        <v>144541</v>
      </c>
      <c r="L3043">
        <f>IF('Support - Calculation Detail'!L3043="","",'Support - Calculation Detail'!L3043)</f>
        <v>0</v>
      </c>
      <c r="M3043">
        <f>IF('Support - Calculation Detail'!M3043="","",'Support - Calculation Detail'!M3043)</f>
        <v>0</v>
      </c>
      <c r="N3043">
        <f>IF('Support - Calculation Detail'!N3043="","",'Support - Calculation Detail'!N3043)</f>
        <v>0</v>
      </c>
      <c r="P3043">
        <f>IF('Support - Calculation Detail'!O3043="","",'Support - Calculation Detail'!O3043)</f>
        <v>144541</v>
      </c>
      <c r="Q3043" t="b">
        <v>1</v>
      </c>
      <c r="R3043" t="str">
        <f t="shared" si="235"/>
        <v>8861025</v>
      </c>
      <c r="S3043" t="str">
        <f t="shared" si="236"/>
        <v>8861025-UT</v>
      </c>
      <c r="T3043" t="str">
        <f t="shared" si="237"/>
        <v>8861025-UT</v>
      </c>
      <c r="U3043" t="str">
        <f t="shared" si="238"/>
        <v>6</v>
      </c>
      <c r="V3043" t="str">
        <f t="shared" si="239"/>
        <v>UT</v>
      </c>
    </row>
    <row r="3044" spans="1:22" x14ac:dyDescent="0.35">
      <c r="A3044" t="str">
        <f>IF('Support - Calculation Detail'!A3044="","",LEFT('Support - Calculation Detail'!A3044,7)&amp;"-"&amp;RIGHT('Support - Calculation Detail'!A3044,2))</f>
        <v>8861026-UT</v>
      </c>
      <c r="B3044" t="str">
        <f>IF('Support - Calculation Detail'!C3044="","",'Support - Calculation Detail'!C3044)</f>
        <v>88</v>
      </c>
      <c r="C3044" t="str">
        <f>IF('Support - Calculation Detail'!B3044="","",'Support - Calculation Detail'!B3044)</f>
        <v>N</v>
      </c>
      <c r="D3044">
        <f>IF('Support - Calculation Detail'!D3044="","",'Support - Calculation Detail'!D3044)</f>
        <v>1115339</v>
      </c>
      <c r="E3044">
        <f>IF('Support - Calculation Detail'!E3044="","",'Support - Calculation Detail'!E3044)</f>
        <v>0</v>
      </c>
      <c r="G3044">
        <f>IF('Support - Calculation Detail'!F3044="","",'Support - Calculation Detail'!F3044)</f>
        <v>1115339</v>
      </c>
      <c r="H3044">
        <f>IF('Support - Calculation Detail'!G3044="","",'Support - Calculation Detail'!G3044)</f>
        <v>1.04</v>
      </c>
      <c r="I3044">
        <f>IF('Support - Calculation Detail'!H3044="","",'Support - Calculation Detail'!H3044)</f>
        <v>1159953</v>
      </c>
      <c r="J3044">
        <f>IF('Support - Calculation Detail'!I3044="","",'Support - Calculation Detail'!I3044)</f>
        <v>0</v>
      </c>
      <c r="K3044">
        <f>IF('Support - Calculation Detail'!K3044="","",'Support - Calculation Detail'!K3044)</f>
        <v>1159953</v>
      </c>
      <c r="L3044">
        <f>IF('Support - Calculation Detail'!L3044="","",'Support - Calculation Detail'!L3044)</f>
        <v>0</v>
      </c>
      <c r="M3044">
        <f>IF('Support - Calculation Detail'!M3044="","",'Support - Calculation Detail'!M3044)</f>
        <v>0</v>
      </c>
      <c r="N3044">
        <f>IF('Support - Calculation Detail'!N3044="","",'Support - Calculation Detail'!N3044)</f>
        <v>0</v>
      </c>
      <c r="P3044">
        <f>IF('Support - Calculation Detail'!O3044="","",'Support - Calculation Detail'!O3044)</f>
        <v>1159953</v>
      </c>
      <c r="Q3044" t="b">
        <v>1</v>
      </c>
      <c r="R3044" t="str">
        <f t="shared" si="235"/>
        <v>8861026</v>
      </c>
      <c r="S3044" t="str">
        <f t="shared" si="236"/>
        <v>8861026-UT</v>
      </c>
      <c r="T3044" t="str">
        <f t="shared" si="237"/>
        <v>8861026-UT</v>
      </c>
      <c r="U3044" t="str">
        <f t="shared" si="238"/>
        <v>6</v>
      </c>
      <c r="V3044" t="str">
        <f t="shared" si="239"/>
        <v>UT</v>
      </c>
    </row>
    <row r="3045" spans="1:22" x14ac:dyDescent="0.35">
      <c r="A3045" t="str">
        <f>IF('Support - Calculation Detail'!A3045="","",LEFT('Support - Calculation Detail'!A3045,7)&amp;"-"&amp;RIGHT('Support - Calculation Detail'!A3045,2))</f>
        <v>8861083-UT</v>
      </c>
      <c r="B3045" t="str">
        <f>IF('Support - Calculation Detail'!C3045="","",'Support - Calculation Detail'!C3045)</f>
        <v>88</v>
      </c>
      <c r="C3045" t="str">
        <f>IF('Support - Calculation Detail'!B3045="","",'Support - Calculation Detail'!B3045)</f>
        <v>N</v>
      </c>
      <c r="D3045">
        <f>IF('Support - Calculation Detail'!D3045="","",'Support - Calculation Detail'!D3045)</f>
        <v>54189</v>
      </c>
      <c r="E3045">
        <f>IF('Support - Calculation Detail'!E3045="","",'Support - Calculation Detail'!E3045)</f>
        <v>0</v>
      </c>
      <c r="G3045">
        <f>IF('Support - Calculation Detail'!F3045="","",'Support - Calculation Detail'!F3045)</f>
        <v>54189</v>
      </c>
      <c r="H3045">
        <f>IF('Support - Calculation Detail'!G3045="","",'Support - Calculation Detail'!G3045)</f>
        <v>1.04</v>
      </c>
      <c r="I3045">
        <f>IF('Support - Calculation Detail'!H3045="","",'Support - Calculation Detail'!H3045)</f>
        <v>56357</v>
      </c>
      <c r="J3045">
        <f>IF('Support - Calculation Detail'!I3045="","",'Support - Calculation Detail'!I3045)</f>
        <v>0</v>
      </c>
      <c r="K3045">
        <f>IF('Support - Calculation Detail'!K3045="","",'Support - Calculation Detail'!K3045)</f>
        <v>56357</v>
      </c>
      <c r="L3045">
        <f>IF('Support - Calculation Detail'!L3045="","",'Support - Calculation Detail'!L3045)</f>
        <v>0</v>
      </c>
      <c r="M3045">
        <f>IF('Support - Calculation Detail'!M3045="","",'Support - Calculation Detail'!M3045)</f>
        <v>0</v>
      </c>
      <c r="N3045">
        <f>IF('Support - Calculation Detail'!N3045="","",'Support - Calculation Detail'!N3045)</f>
        <v>0</v>
      </c>
      <c r="P3045">
        <f>IF('Support - Calculation Detail'!O3045="","",'Support - Calculation Detail'!O3045)</f>
        <v>56357</v>
      </c>
      <c r="Q3045" t="b">
        <v>1</v>
      </c>
      <c r="R3045" t="str">
        <f t="shared" si="235"/>
        <v>8861083</v>
      </c>
      <c r="S3045" t="str">
        <f t="shared" si="236"/>
        <v>8861083-UT</v>
      </c>
      <c r="T3045" t="str">
        <f t="shared" si="237"/>
        <v>8861083-UT</v>
      </c>
      <c r="U3045" t="str">
        <f t="shared" si="238"/>
        <v>6</v>
      </c>
      <c r="V3045" t="str">
        <f t="shared" si="239"/>
        <v>UT</v>
      </c>
    </row>
    <row r="3046" spans="1:22" x14ac:dyDescent="0.35">
      <c r="A3046" t="str">
        <f>IF('Support - Calculation Detail'!A3046="","",LEFT('Support - Calculation Detail'!A3046,7)&amp;"-"&amp;RIGHT('Support - Calculation Detail'!A3046,2))</f>
        <v>8848205-SO</v>
      </c>
      <c r="B3046" t="str">
        <f>IF('Support - Calculation Detail'!C3046="","",'Support - Calculation Detail'!C3046)</f>
        <v>88</v>
      </c>
      <c r="C3046" t="str">
        <f>IF('Support - Calculation Detail'!B3046="","",'Support - Calculation Detail'!B3046)</f>
        <v>N</v>
      </c>
      <c r="D3046">
        <f>IF('Support - Calculation Detail'!D3046="","",'Support - Calculation Detail'!D3046)</f>
        <v>3340569</v>
      </c>
      <c r="E3046">
        <f>IF('Support - Calculation Detail'!E3046="","",'Support - Calculation Detail'!E3046)</f>
        <v>0</v>
      </c>
      <c r="G3046">
        <f>IF('Support - Calculation Detail'!F3046="","",'Support - Calculation Detail'!F3046)</f>
        <v>3340569</v>
      </c>
      <c r="H3046">
        <f>IF('Support - Calculation Detail'!G3046="","",'Support - Calculation Detail'!G3046)</f>
        <v>1.04</v>
      </c>
      <c r="I3046">
        <f>IF('Support - Calculation Detail'!H3046="","",'Support - Calculation Detail'!H3046)</f>
        <v>3474192</v>
      </c>
      <c r="J3046">
        <f>IF('Support - Calculation Detail'!I3046="","",'Support - Calculation Detail'!I3046)</f>
        <v>0</v>
      </c>
      <c r="K3046">
        <f>IF('Support - Calculation Detail'!K3046="","",'Support - Calculation Detail'!K3046)</f>
        <v>3474192</v>
      </c>
      <c r="L3046">
        <f>IF('Support - Calculation Detail'!L3046="","",'Support - Calculation Detail'!L3046)</f>
        <v>0</v>
      </c>
      <c r="M3046">
        <f>IF('Support - Calculation Detail'!M3046="","",'Support - Calculation Detail'!M3046)</f>
        <v>0</v>
      </c>
      <c r="N3046">
        <f>IF('Support - Calculation Detail'!N3046="","",'Support - Calculation Detail'!N3046)</f>
        <v>0</v>
      </c>
      <c r="P3046">
        <f>IF('Support - Calculation Detail'!O3046="","",'Support - Calculation Detail'!O3046)</f>
        <v>3474192</v>
      </c>
      <c r="Q3046" t="b">
        <v>1</v>
      </c>
      <c r="R3046" t="str">
        <f t="shared" si="235"/>
        <v>8848205</v>
      </c>
      <c r="S3046" t="str">
        <f t="shared" si="236"/>
        <v>8848205-SO</v>
      </c>
      <c r="T3046" t="str">
        <f t="shared" si="237"/>
        <v>8848205-SO</v>
      </c>
      <c r="U3046" t="str">
        <f t="shared" si="238"/>
        <v>4</v>
      </c>
      <c r="V3046" t="str">
        <f t="shared" si="239"/>
        <v>SO</v>
      </c>
    </row>
    <row r="3047" spans="1:22" x14ac:dyDescent="0.35">
      <c r="A3047" t="str">
        <f>IF('Support - Calculation Detail'!A3047="","",LEFT('Support - Calculation Detail'!A3047,7)&amp;"-"&amp;RIGHT('Support - Calculation Detail'!A3047,2))</f>
        <v>8848215-SO</v>
      </c>
      <c r="B3047" t="str">
        <f>IF('Support - Calculation Detail'!C3047="","",'Support - Calculation Detail'!C3047)</f>
        <v>88</v>
      </c>
      <c r="C3047" t="str">
        <f>IF('Support - Calculation Detail'!B3047="","",'Support - Calculation Detail'!B3047)</f>
        <v>N</v>
      </c>
      <c r="D3047">
        <f>IF('Support - Calculation Detail'!D3047="","",'Support - Calculation Detail'!D3047)</f>
        <v>2605082</v>
      </c>
      <c r="E3047">
        <f>IF('Support - Calculation Detail'!E3047="","",'Support - Calculation Detail'!E3047)</f>
        <v>0</v>
      </c>
      <c r="G3047">
        <f>IF('Support - Calculation Detail'!F3047="","",'Support - Calculation Detail'!F3047)</f>
        <v>2605082</v>
      </c>
      <c r="H3047">
        <f>IF('Support - Calculation Detail'!G3047="","",'Support - Calculation Detail'!G3047)</f>
        <v>1.04</v>
      </c>
      <c r="I3047">
        <f>IF('Support - Calculation Detail'!H3047="","",'Support - Calculation Detail'!H3047)</f>
        <v>2709285</v>
      </c>
      <c r="J3047">
        <f>IF('Support - Calculation Detail'!I3047="","",'Support - Calculation Detail'!I3047)</f>
        <v>0</v>
      </c>
      <c r="K3047">
        <f>IF('Support - Calculation Detail'!K3047="","",'Support - Calculation Detail'!K3047)</f>
        <v>2709285</v>
      </c>
      <c r="L3047">
        <f>IF('Support - Calculation Detail'!L3047="","",'Support - Calculation Detail'!L3047)</f>
        <v>0</v>
      </c>
      <c r="M3047">
        <f>IF('Support - Calculation Detail'!M3047="","",'Support - Calculation Detail'!M3047)</f>
        <v>0</v>
      </c>
      <c r="N3047">
        <f>IF('Support - Calculation Detail'!N3047="","",'Support - Calculation Detail'!N3047)</f>
        <v>0</v>
      </c>
      <c r="P3047">
        <f>IF('Support - Calculation Detail'!O3047="","",'Support - Calculation Detail'!O3047)</f>
        <v>2709285</v>
      </c>
      <c r="Q3047" t="b">
        <v>1</v>
      </c>
      <c r="R3047" t="str">
        <f t="shared" si="235"/>
        <v>8848215</v>
      </c>
      <c r="S3047" t="str">
        <f t="shared" si="236"/>
        <v>8848215-SO</v>
      </c>
      <c r="T3047" t="str">
        <f t="shared" si="237"/>
        <v>8848215-SO</v>
      </c>
      <c r="U3047" t="str">
        <f t="shared" si="238"/>
        <v>4</v>
      </c>
      <c r="V3047" t="str">
        <f t="shared" si="239"/>
        <v>SO</v>
      </c>
    </row>
    <row r="3048" spans="1:22" x14ac:dyDescent="0.35">
      <c r="A3048" t="str">
        <f>IF('Support - Calculation Detail'!A3048="","",LEFT('Support - Calculation Detail'!A3048,7)&amp;"-"&amp;RIGHT('Support - Calculation Detail'!A3048,2))</f>
        <v>8848220-SO</v>
      </c>
      <c r="B3048" t="str">
        <f>IF('Support - Calculation Detail'!C3048="","",'Support - Calculation Detail'!C3048)</f>
        <v>88</v>
      </c>
      <c r="C3048" t="str">
        <f>IF('Support - Calculation Detail'!B3048="","",'Support - Calculation Detail'!B3048)</f>
        <v>N</v>
      </c>
      <c r="D3048">
        <f>IF('Support - Calculation Detail'!D3048="","",'Support - Calculation Detail'!D3048)</f>
        <v>2211837</v>
      </c>
      <c r="E3048">
        <f>IF('Support - Calculation Detail'!E3048="","",'Support - Calculation Detail'!E3048)</f>
        <v>0</v>
      </c>
      <c r="G3048">
        <f>IF('Support - Calculation Detail'!F3048="","",'Support - Calculation Detail'!F3048)</f>
        <v>2211837</v>
      </c>
      <c r="H3048">
        <f>IF('Support - Calculation Detail'!G3048="","",'Support - Calculation Detail'!G3048)</f>
        <v>1.04</v>
      </c>
      <c r="I3048">
        <f>IF('Support - Calculation Detail'!H3048="","",'Support - Calculation Detail'!H3048)</f>
        <v>2300310</v>
      </c>
      <c r="J3048">
        <f>IF('Support - Calculation Detail'!I3048="","",'Support - Calculation Detail'!I3048)</f>
        <v>0</v>
      </c>
      <c r="K3048">
        <f>IF('Support - Calculation Detail'!K3048="","",'Support - Calculation Detail'!K3048)</f>
        <v>2300310</v>
      </c>
      <c r="L3048">
        <f>IF('Support - Calculation Detail'!L3048="","",'Support - Calculation Detail'!L3048)</f>
        <v>0</v>
      </c>
      <c r="M3048">
        <f>IF('Support - Calculation Detail'!M3048="","",'Support - Calculation Detail'!M3048)</f>
        <v>0</v>
      </c>
      <c r="N3048">
        <f>IF('Support - Calculation Detail'!N3048="","",'Support - Calculation Detail'!N3048)</f>
        <v>0</v>
      </c>
      <c r="P3048">
        <f>IF('Support - Calculation Detail'!O3048="","",'Support - Calculation Detail'!O3048)</f>
        <v>2300310</v>
      </c>
      <c r="Q3048" t="b">
        <v>1</v>
      </c>
      <c r="R3048" t="str">
        <f t="shared" si="235"/>
        <v>8848220</v>
      </c>
      <c r="S3048" t="str">
        <f t="shared" si="236"/>
        <v>8848220-SO</v>
      </c>
      <c r="T3048" t="str">
        <f t="shared" si="237"/>
        <v>8848220-SO</v>
      </c>
      <c r="U3048" t="str">
        <f t="shared" si="238"/>
        <v>4</v>
      </c>
      <c r="V3048" t="str">
        <f t="shared" si="239"/>
        <v>SO</v>
      </c>
    </row>
    <row r="3049" spans="1:22" x14ac:dyDescent="0.35">
      <c r="A3049" t="str">
        <f>IF('Support - Calculation Detail'!A3049="","",LEFT('Support - Calculation Detail'!A3049,7)&amp;"-"&amp;RIGHT('Support - Calculation Detail'!A3049,2))</f>
        <v>8910000-UT</v>
      </c>
      <c r="B3049" t="str">
        <f>IF('Support - Calculation Detail'!C3049="","",'Support - Calculation Detail'!C3049)</f>
        <v>89</v>
      </c>
      <c r="C3049" t="str">
        <f>IF('Support - Calculation Detail'!B3049="","",'Support - Calculation Detail'!B3049)</f>
        <v>N</v>
      </c>
      <c r="D3049">
        <f>IF('Support - Calculation Detail'!D3049="","",'Support - Calculation Detail'!D3049)</f>
        <v>25558672</v>
      </c>
      <c r="E3049">
        <f>IF('Support - Calculation Detail'!E3049="","",'Support - Calculation Detail'!E3049)</f>
        <v>0</v>
      </c>
      <c r="G3049">
        <f>IF('Support - Calculation Detail'!F3049="","",'Support - Calculation Detail'!F3049)</f>
        <v>25558672</v>
      </c>
      <c r="H3049">
        <f>IF('Support - Calculation Detail'!G3049="","",'Support - Calculation Detail'!G3049)</f>
        <v>1.04</v>
      </c>
      <c r="I3049">
        <f>IF('Support - Calculation Detail'!H3049="","",'Support - Calculation Detail'!H3049)</f>
        <v>26581019</v>
      </c>
      <c r="J3049">
        <f>IF('Support - Calculation Detail'!I3049="","",'Support - Calculation Detail'!I3049)</f>
        <v>0</v>
      </c>
      <c r="K3049">
        <f>IF('Support - Calculation Detail'!K3049="","",'Support - Calculation Detail'!K3049)</f>
        <v>26581019</v>
      </c>
      <c r="L3049">
        <f>IF('Support - Calculation Detail'!L3049="","",'Support - Calculation Detail'!L3049)</f>
        <v>496899</v>
      </c>
      <c r="M3049">
        <f>IF('Support - Calculation Detail'!M3049="","",'Support - Calculation Detail'!M3049)</f>
        <v>519637</v>
      </c>
      <c r="N3049">
        <f>IF('Support - Calculation Detail'!N3049="","",'Support - Calculation Detail'!N3049)</f>
        <v>1192976.1081362213</v>
      </c>
      <c r="P3049">
        <f>IF('Support - Calculation Detail'!O3049="","",'Support - Calculation Detail'!O3049)</f>
        <v>28790531.108136222</v>
      </c>
      <c r="Q3049" t="b">
        <v>1</v>
      </c>
      <c r="R3049" t="str">
        <f t="shared" si="235"/>
        <v>8910000</v>
      </c>
      <c r="S3049" t="str">
        <f t="shared" si="236"/>
        <v>8910000-UT</v>
      </c>
      <c r="T3049" t="str">
        <f t="shared" si="237"/>
        <v>8910000-UT</v>
      </c>
      <c r="U3049" t="str">
        <f t="shared" si="238"/>
        <v>1</v>
      </c>
      <c r="V3049" t="str">
        <f t="shared" si="239"/>
        <v>UT</v>
      </c>
    </row>
    <row r="3050" spans="1:22" x14ac:dyDescent="0.35">
      <c r="A3050" t="str">
        <f>IF('Support - Calculation Detail'!A3050="","",LEFT('Support - Calculation Detail'!A3050,7)&amp;"-"&amp;RIGHT('Support - Calculation Detail'!A3050,2))</f>
        <v>8920001-UT</v>
      </c>
      <c r="B3050" t="str">
        <f>IF('Support - Calculation Detail'!C3050="","",'Support - Calculation Detail'!C3050)</f>
        <v>89</v>
      </c>
      <c r="C3050" t="str">
        <f>IF('Support - Calculation Detail'!B3050="","",'Support - Calculation Detail'!B3050)</f>
        <v>N</v>
      </c>
      <c r="D3050">
        <f>IF('Support - Calculation Detail'!D3050="","",'Support - Calculation Detail'!D3050)</f>
        <v>43820</v>
      </c>
      <c r="E3050">
        <f>IF('Support - Calculation Detail'!E3050="","",'Support - Calculation Detail'!E3050)</f>
        <v>0</v>
      </c>
      <c r="G3050">
        <f>IF('Support - Calculation Detail'!F3050="","",'Support - Calculation Detail'!F3050)</f>
        <v>43820</v>
      </c>
      <c r="H3050">
        <f>IF('Support - Calculation Detail'!G3050="","",'Support - Calculation Detail'!G3050)</f>
        <v>1.04</v>
      </c>
      <c r="I3050">
        <f>IF('Support - Calculation Detail'!H3050="","",'Support - Calculation Detail'!H3050)</f>
        <v>45573</v>
      </c>
      <c r="J3050">
        <f>IF('Support - Calculation Detail'!I3050="","",'Support - Calculation Detail'!I3050)</f>
        <v>0</v>
      </c>
      <c r="K3050">
        <f>IF('Support - Calculation Detail'!K3050="","",'Support - Calculation Detail'!K3050)</f>
        <v>45573</v>
      </c>
      <c r="L3050">
        <f>IF('Support - Calculation Detail'!L3050="","",'Support - Calculation Detail'!L3050)</f>
        <v>0</v>
      </c>
      <c r="M3050">
        <f>IF('Support - Calculation Detail'!M3050="","",'Support - Calculation Detail'!M3050)</f>
        <v>0</v>
      </c>
      <c r="N3050">
        <f>IF('Support - Calculation Detail'!N3050="","",'Support - Calculation Detail'!N3050)</f>
        <v>0</v>
      </c>
      <c r="P3050">
        <f>IF('Support - Calculation Detail'!O3050="","",'Support - Calculation Detail'!O3050)</f>
        <v>45573</v>
      </c>
      <c r="Q3050" t="b">
        <v>1</v>
      </c>
      <c r="R3050" t="str">
        <f t="shared" si="235"/>
        <v>8920001</v>
      </c>
      <c r="S3050" t="str">
        <f t="shared" si="236"/>
        <v>8920001-UT</v>
      </c>
      <c r="T3050" t="str">
        <f t="shared" si="237"/>
        <v>8920001-UT</v>
      </c>
      <c r="U3050" t="str">
        <f t="shared" si="238"/>
        <v>2</v>
      </c>
      <c r="V3050" t="str">
        <f t="shared" si="239"/>
        <v>UT</v>
      </c>
    </row>
    <row r="3051" spans="1:22" x14ac:dyDescent="0.35">
      <c r="A3051" t="str">
        <f>IF('Support - Calculation Detail'!A3051="","",LEFT('Support - Calculation Detail'!A3051,7)&amp;"-"&amp;RIGHT('Support - Calculation Detail'!A3051,2))</f>
        <v>8920001-TF</v>
      </c>
      <c r="B3051" t="str">
        <f>IF('Support - Calculation Detail'!C3051="","",'Support - Calculation Detail'!C3051)</f>
        <v>89</v>
      </c>
      <c r="C3051" t="str">
        <f>IF('Support - Calculation Detail'!B3051="","",'Support - Calculation Detail'!B3051)</f>
        <v>N</v>
      </c>
      <c r="D3051">
        <f>IF('Support - Calculation Detail'!D3051="","",'Support - Calculation Detail'!D3051)</f>
        <v>35305</v>
      </c>
      <c r="E3051">
        <f>IF('Support - Calculation Detail'!E3051="","",'Support - Calculation Detail'!E3051)</f>
        <v>0</v>
      </c>
      <c r="G3051">
        <f>IF('Support - Calculation Detail'!F3051="","",'Support - Calculation Detail'!F3051)</f>
        <v>35305</v>
      </c>
      <c r="H3051">
        <f>IF('Support - Calculation Detail'!G3051="","",'Support - Calculation Detail'!G3051)</f>
        <v>1.04</v>
      </c>
      <c r="I3051">
        <f>IF('Support - Calculation Detail'!H3051="","",'Support - Calculation Detail'!H3051)</f>
        <v>36717</v>
      </c>
      <c r="J3051">
        <f>IF('Support - Calculation Detail'!I3051="","",'Support - Calculation Detail'!I3051)</f>
        <v>0</v>
      </c>
      <c r="K3051">
        <f>IF('Support - Calculation Detail'!K3051="","",'Support - Calculation Detail'!K3051)</f>
        <v>36717</v>
      </c>
      <c r="L3051">
        <f>IF('Support - Calculation Detail'!L3051="","",'Support - Calculation Detail'!L3051)</f>
        <v>0</v>
      </c>
      <c r="M3051">
        <f>IF('Support - Calculation Detail'!M3051="","",'Support - Calculation Detail'!M3051)</f>
        <v>0</v>
      </c>
      <c r="N3051">
        <f>IF('Support - Calculation Detail'!N3051="","",'Support - Calculation Detail'!N3051)</f>
        <v>0</v>
      </c>
      <c r="P3051">
        <f>IF('Support - Calculation Detail'!O3051="","",'Support - Calculation Detail'!O3051)</f>
        <v>36717</v>
      </c>
      <c r="Q3051" t="b">
        <v>1</v>
      </c>
      <c r="R3051" t="str">
        <f t="shared" si="235"/>
        <v>8920001</v>
      </c>
      <c r="S3051" t="str">
        <f t="shared" si="236"/>
        <v>8920001-TF</v>
      </c>
      <c r="T3051" t="str">
        <f t="shared" si="237"/>
        <v>8920001-TF</v>
      </c>
      <c r="U3051" t="str">
        <f t="shared" si="238"/>
        <v>2</v>
      </c>
      <c r="V3051" t="str">
        <f t="shared" si="239"/>
        <v>TF</v>
      </c>
    </row>
    <row r="3052" spans="1:22" x14ac:dyDescent="0.35">
      <c r="A3052" t="str">
        <f>IF('Support - Calculation Detail'!A3052="","",LEFT('Support - Calculation Detail'!A3052,7)&amp;"-"&amp;RIGHT('Support - Calculation Detail'!A3052,2))</f>
        <v>8920002-TF</v>
      </c>
      <c r="B3052" t="str">
        <f>IF('Support - Calculation Detail'!C3052="","",'Support - Calculation Detail'!C3052)</f>
        <v>89</v>
      </c>
      <c r="C3052" t="str">
        <f>IF('Support - Calculation Detail'!B3052="","",'Support - Calculation Detail'!B3052)</f>
        <v>N</v>
      </c>
      <c r="D3052">
        <f>IF('Support - Calculation Detail'!D3052="","",'Support - Calculation Detail'!D3052)</f>
        <v>64031</v>
      </c>
      <c r="E3052">
        <f>IF('Support - Calculation Detail'!E3052="","",'Support - Calculation Detail'!E3052)</f>
        <v>0</v>
      </c>
      <c r="G3052">
        <f>IF('Support - Calculation Detail'!F3052="","",'Support - Calculation Detail'!F3052)</f>
        <v>64031</v>
      </c>
      <c r="H3052">
        <f>IF('Support - Calculation Detail'!G3052="","",'Support - Calculation Detail'!G3052)</f>
        <v>1.04</v>
      </c>
      <c r="I3052">
        <f>IF('Support - Calculation Detail'!H3052="","",'Support - Calculation Detail'!H3052)</f>
        <v>66592</v>
      </c>
      <c r="J3052">
        <f>IF('Support - Calculation Detail'!I3052="","",'Support - Calculation Detail'!I3052)</f>
        <v>0</v>
      </c>
      <c r="K3052">
        <f>IF('Support - Calculation Detail'!K3052="","",'Support - Calculation Detail'!K3052)</f>
        <v>66592</v>
      </c>
      <c r="L3052">
        <f>IF('Support - Calculation Detail'!L3052="","",'Support - Calculation Detail'!L3052)</f>
        <v>0</v>
      </c>
      <c r="M3052">
        <f>IF('Support - Calculation Detail'!M3052="","",'Support - Calculation Detail'!M3052)</f>
        <v>0</v>
      </c>
      <c r="N3052">
        <f>IF('Support - Calculation Detail'!N3052="","",'Support - Calculation Detail'!N3052)</f>
        <v>0</v>
      </c>
      <c r="P3052">
        <f>IF('Support - Calculation Detail'!O3052="","",'Support - Calculation Detail'!O3052)</f>
        <v>66592</v>
      </c>
      <c r="Q3052" t="b">
        <v>1</v>
      </c>
      <c r="R3052" t="str">
        <f t="shared" si="235"/>
        <v>8920002</v>
      </c>
      <c r="S3052" t="str">
        <f t="shared" si="236"/>
        <v>8920002-TF</v>
      </c>
      <c r="T3052" t="str">
        <f t="shared" si="237"/>
        <v>8920002-TF</v>
      </c>
      <c r="U3052" t="str">
        <f t="shared" si="238"/>
        <v>2</v>
      </c>
      <c r="V3052" t="str">
        <f t="shared" si="239"/>
        <v>TF</v>
      </c>
    </row>
    <row r="3053" spans="1:22" x14ac:dyDescent="0.35">
      <c r="A3053" t="str">
        <f>IF('Support - Calculation Detail'!A3053="","",LEFT('Support - Calculation Detail'!A3053,7)&amp;"-"&amp;RIGHT('Support - Calculation Detail'!A3053,2))</f>
        <v>8920002-UT</v>
      </c>
      <c r="B3053" t="str">
        <f>IF('Support - Calculation Detail'!C3053="","",'Support - Calculation Detail'!C3053)</f>
        <v>89</v>
      </c>
      <c r="C3053" t="str">
        <f>IF('Support - Calculation Detail'!B3053="","",'Support - Calculation Detail'!B3053)</f>
        <v>N</v>
      </c>
      <c r="D3053">
        <f>IF('Support - Calculation Detail'!D3053="","",'Support - Calculation Detail'!D3053)</f>
        <v>18006</v>
      </c>
      <c r="E3053">
        <f>IF('Support - Calculation Detail'!E3053="","",'Support - Calculation Detail'!E3053)</f>
        <v>0</v>
      </c>
      <c r="G3053">
        <f>IF('Support - Calculation Detail'!F3053="","",'Support - Calculation Detail'!F3053)</f>
        <v>18006</v>
      </c>
      <c r="H3053">
        <f>IF('Support - Calculation Detail'!G3053="","",'Support - Calculation Detail'!G3053)</f>
        <v>1.04</v>
      </c>
      <c r="I3053">
        <f>IF('Support - Calculation Detail'!H3053="","",'Support - Calculation Detail'!H3053)</f>
        <v>18726</v>
      </c>
      <c r="J3053">
        <f>IF('Support - Calculation Detail'!I3053="","",'Support - Calculation Detail'!I3053)</f>
        <v>0</v>
      </c>
      <c r="K3053">
        <f>IF('Support - Calculation Detail'!K3053="","",'Support - Calculation Detail'!K3053)</f>
        <v>18726</v>
      </c>
      <c r="L3053">
        <f>IF('Support - Calculation Detail'!L3053="","",'Support - Calculation Detail'!L3053)</f>
        <v>0</v>
      </c>
      <c r="M3053">
        <f>IF('Support - Calculation Detail'!M3053="","",'Support - Calculation Detail'!M3053)</f>
        <v>0</v>
      </c>
      <c r="N3053">
        <f>IF('Support - Calculation Detail'!N3053="","",'Support - Calculation Detail'!N3053)</f>
        <v>0</v>
      </c>
      <c r="P3053">
        <f>IF('Support - Calculation Detail'!O3053="","",'Support - Calculation Detail'!O3053)</f>
        <v>18726</v>
      </c>
      <c r="Q3053" t="b">
        <v>1</v>
      </c>
      <c r="R3053" t="str">
        <f t="shared" si="235"/>
        <v>8920002</v>
      </c>
      <c r="S3053" t="str">
        <f t="shared" si="236"/>
        <v>8920002-UT</v>
      </c>
      <c r="T3053" t="str">
        <f t="shared" si="237"/>
        <v>8920002-UT</v>
      </c>
      <c r="U3053" t="str">
        <f t="shared" si="238"/>
        <v>2</v>
      </c>
      <c r="V3053" t="str">
        <f t="shared" si="239"/>
        <v>UT</v>
      </c>
    </row>
    <row r="3054" spans="1:22" x14ac:dyDescent="0.35">
      <c r="A3054" t="str">
        <f>IF('Support - Calculation Detail'!A3054="","",LEFT('Support - Calculation Detail'!A3054,7)&amp;"-"&amp;RIGHT('Support - Calculation Detail'!A3054,2))</f>
        <v>8920003-UT</v>
      </c>
      <c r="B3054" t="str">
        <f>IF('Support - Calculation Detail'!C3054="","",'Support - Calculation Detail'!C3054)</f>
        <v>89</v>
      </c>
      <c r="C3054" t="str">
        <f>IF('Support - Calculation Detail'!B3054="","",'Support - Calculation Detail'!B3054)</f>
        <v>N</v>
      </c>
      <c r="D3054">
        <f>IF('Support - Calculation Detail'!D3054="","",'Support - Calculation Detail'!D3054)</f>
        <v>55316</v>
      </c>
      <c r="E3054">
        <f>IF('Support - Calculation Detail'!E3054="","",'Support - Calculation Detail'!E3054)</f>
        <v>0</v>
      </c>
      <c r="G3054">
        <f>IF('Support - Calculation Detail'!F3054="","",'Support - Calculation Detail'!F3054)</f>
        <v>55316</v>
      </c>
      <c r="H3054">
        <f>IF('Support - Calculation Detail'!G3054="","",'Support - Calculation Detail'!G3054)</f>
        <v>1.04</v>
      </c>
      <c r="I3054">
        <f>IF('Support - Calculation Detail'!H3054="","",'Support - Calculation Detail'!H3054)</f>
        <v>57529</v>
      </c>
      <c r="J3054">
        <f>IF('Support - Calculation Detail'!I3054="","",'Support - Calculation Detail'!I3054)</f>
        <v>0</v>
      </c>
      <c r="K3054">
        <f>IF('Support - Calculation Detail'!K3054="","",'Support - Calculation Detail'!K3054)</f>
        <v>57529</v>
      </c>
      <c r="L3054">
        <f>IF('Support - Calculation Detail'!L3054="","",'Support - Calculation Detail'!L3054)</f>
        <v>0</v>
      </c>
      <c r="M3054">
        <f>IF('Support - Calculation Detail'!M3054="","",'Support - Calculation Detail'!M3054)</f>
        <v>0</v>
      </c>
      <c r="N3054">
        <f>IF('Support - Calculation Detail'!N3054="","",'Support - Calculation Detail'!N3054)</f>
        <v>0</v>
      </c>
      <c r="P3054">
        <f>IF('Support - Calculation Detail'!O3054="","",'Support - Calculation Detail'!O3054)</f>
        <v>57529</v>
      </c>
      <c r="Q3054" t="b">
        <v>1</v>
      </c>
      <c r="R3054" t="str">
        <f t="shared" si="235"/>
        <v>8920003</v>
      </c>
      <c r="S3054" t="str">
        <f t="shared" si="236"/>
        <v>8920003-UT</v>
      </c>
      <c r="T3054" t="str">
        <f t="shared" si="237"/>
        <v>8920003-UT</v>
      </c>
      <c r="U3054" t="str">
        <f t="shared" si="238"/>
        <v>2</v>
      </c>
      <c r="V3054" t="str">
        <f t="shared" si="239"/>
        <v>UT</v>
      </c>
    </row>
    <row r="3055" spans="1:22" x14ac:dyDescent="0.35">
      <c r="A3055" t="str">
        <f>IF('Support - Calculation Detail'!A3055="","",LEFT('Support - Calculation Detail'!A3055,7)&amp;"-"&amp;RIGHT('Support - Calculation Detail'!A3055,2))</f>
        <v>8920003-TF</v>
      </c>
      <c r="B3055" t="str">
        <f>IF('Support - Calculation Detail'!C3055="","",'Support - Calculation Detail'!C3055)</f>
        <v>89</v>
      </c>
      <c r="C3055" t="str">
        <f>IF('Support - Calculation Detail'!B3055="","",'Support - Calculation Detail'!B3055)</f>
        <v>N</v>
      </c>
      <c r="D3055">
        <f>IF('Support - Calculation Detail'!D3055="","",'Support - Calculation Detail'!D3055)</f>
        <v>94108</v>
      </c>
      <c r="E3055">
        <f>IF('Support - Calculation Detail'!E3055="","",'Support - Calculation Detail'!E3055)</f>
        <v>0</v>
      </c>
      <c r="G3055">
        <f>IF('Support - Calculation Detail'!F3055="","",'Support - Calculation Detail'!F3055)</f>
        <v>94108</v>
      </c>
      <c r="H3055">
        <f>IF('Support - Calculation Detail'!G3055="","",'Support - Calculation Detail'!G3055)</f>
        <v>1.04</v>
      </c>
      <c r="I3055">
        <f>IF('Support - Calculation Detail'!H3055="","",'Support - Calculation Detail'!H3055)</f>
        <v>97872</v>
      </c>
      <c r="J3055">
        <f>IF('Support - Calculation Detail'!I3055="","",'Support - Calculation Detail'!I3055)</f>
        <v>0</v>
      </c>
      <c r="K3055">
        <f>IF('Support - Calculation Detail'!K3055="","",'Support - Calculation Detail'!K3055)</f>
        <v>97872</v>
      </c>
      <c r="L3055">
        <f>IF('Support - Calculation Detail'!L3055="","",'Support - Calculation Detail'!L3055)</f>
        <v>0</v>
      </c>
      <c r="M3055">
        <f>IF('Support - Calculation Detail'!M3055="","",'Support - Calculation Detail'!M3055)</f>
        <v>0</v>
      </c>
      <c r="N3055">
        <f>IF('Support - Calculation Detail'!N3055="","",'Support - Calculation Detail'!N3055)</f>
        <v>0</v>
      </c>
      <c r="P3055">
        <f>IF('Support - Calculation Detail'!O3055="","",'Support - Calculation Detail'!O3055)</f>
        <v>97872</v>
      </c>
      <c r="Q3055" t="b">
        <v>1</v>
      </c>
      <c r="R3055" t="str">
        <f t="shared" si="235"/>
        <v>8920003</v>
      </c>
      <c r="S3055" t="str">
        <f t="shared" si="236"/>
        <v>8920003-TF</v>
      </c>
      <c r="T3055" t="str">
        <f t="shared" si="237"/>
        <v>8920003-TF</v>
      </c>
      <c r="U3055" t="str">
        <f t="shared" si="238"/>
        <v>2</v>
      </c>
      <c r="V3055" t="str">
        <f t="shared" si="239"/>
        <v>TF</v>
      </c>
    </row>
    <row r="3056" spans="1:22" x14ac:dyDescent="0.35">
      <c r="A3056" t="str">
        <f>IF('Support - Calculation Detail'!A3056="","",LEFT('Support - Calculation Detail'!A3056,7)&amp;"-"&amp;RIGHT('Support - Calculation Detail'!A3056,2))</f>
        <v>8920004-TF</v>
      </c>
      <c r="B3056" t="str">
        <f>IF('Support - Calculation Detail'!C3056="","",'Support - Calculation Detail'!C3056)</f>
        <v>89</v>
      </c>
      <c r="C3056" t="str">
        <f>IF('Support - Calculation Detail'!B3056="","",'Support - Calculation Detail'!B3056)</f>
        <v>N</v>
      </c>
      <c r="D3056">
        <f>IF('Support - Calculation Detail'!D3056="","",'Support - Calculation Detail'!D3056)</f>
        <v>63430</v>
      </c>
      <c r="E3056">
        <f>IF('Support - Calculation Detail'!E3056="","",'Support - Calculation Detail'!E3056)</f>
        <v>0</v>
      </c>
      <c r="G3056">
        <f>IF('Support - Calculation Detail'!F3056="","",'Support - Calculation Detail'!F3056)</f>
        <v>63430</v>
      </c>
      <c r="H3056">
        <f>IF('Support - Calculation Detail'!G3056="","",'Support - Calculation Detail'!G3056)</f>
        <v>1.04</v>
      </c>
      <c r="I3056">
        <f>IF('Support - Calculation Detail'!H3056="","",'Support - Calculation Detail'!H3056)</f>
        <v>65967</v>
      </c>
      <c r="J3056">
        <f>IF('Support - Calculation Detail'!I3056="","",'Support - Calculation Detail'!I3056)</f>
        <v>0</v>
      </c>
      <c r="K3056">
        <f>IF('Support - Calculation Detail'!K3056="","",'Support - Calculation Detail'!K3056)</f>
        <v>65967</v>
      </c>
      <c r="L3056">
        <f>IF('Support - Calculation Detail'!L3056="","",'Support - Calculation Detail'!L3056)</f>
        <v>0</v>
      </c>
      <c r="M3056">
        <f>IF('Support - Calculation Detail'!M3056="","",'Support - Calculation Detail'!M3056)</f>
        <v>0</v>
      </c>
      <c r="N3056">
        <f>IF('Support - Calculation Detail'!N3056="","",'Support - Calculation Detail'!N3056)</f>
        <v>0</v>
      </c>
      <c r="P3056">
        <f>IF('Support - Calculation Detail'!O3056="","",'Support - Calculation Detail'!O3056)</f>
        <v>65967</v>
      </c>
      <c r="Q3056" t="b">
        <v>1</v>
      </c>
      <c r="R3056" t="str">
        <f t="shared" si="235"/>
        <v>8920004</v>
      </c>
      <c r="S3056" t="str">
        <f t="shared" si="236"/>
        <v>8920004-TF</v>
      </c>
      <c r="T3056" t="str">
        <f t="shared" si="237"/>
        <v>8920004-TF</v>
      </c>
      <c r="U3056" t="str">
        <f t="shared" si="238"/>
        <v>2</v>
      </c>
      <c r="V3056" t="str">
        <f t="shared" si="239"/>
        <v>TF</v>
      </c>
    </row>
    <row r="3057" spans="1:22" x14ac:dyDescent="0.35">
      <c r="A3057" t="str">
        <f>IF('Support - Calculation Detail'!A3057="","",LEFT('Support - Calculation Detail'!A3057,7)&amp;"-"&amp;RIGHT('Support - Calculation Detail'!A3057,2))</f>
        <v>8920004-UT</v>
      </c>
      <c r="B3057" t="str">
        <f>IF('Support - Calculation Detail'!C3057="","",'Support - Calculation Detail'!C3057)</f>
        <v>89</v>
      </c>
      <c r="C3057" t="str">
        <f>IF('Support - Calculation Detail'!B3057="","",'Support - Calculation Detail'!B3057)</f>
        <v>N</v>
      </c>
      <c r="D3057">
        <f>IF('Support - Calculation Detail'!D3057="","",'Support - Calculation Detail'!D3057)</f>
        <v>17680</v>
      </c>
      <c r="E3057">
        <f>IF('Support - Calculation Detail'!E3057="","",'Support - Calculation Detail'!E3057)</f>
        <v>0</v>
      </c>
      <c r="G3057">
        <f>IF('Support - Calculation Detail'!F3057="","",'Support - Calculation Detail'!F3057)</f>
        <v>17680</v>
      </c>
      <c r="H3057">
        <f>IF('Support - Calculation Detail'!G3057="","",'Support - Calculation Detail'!G3057)</f>
        <v>1.04</v>
      </c>
      <c r="I3057">
        <f>IF('Support - Calculation Detail'!H3057="","",'Support - Calculation Detail'!H3057)</f>
        <v>18387</v>
      </c>
      <c r="J3057">
        <f>IF('Support - Calculation Detail'!I3057="","",'Support - Calculation Detail'!I3057)</f>
        <v>0</v>
      </c>
      <c r="K3057">
        <f>IF('Support - Calculation Detail'!K3057="","",'Support - Calculation Detail'!K3057)</f>
        <v>18387</v>
      </c>
      <c r="L3057">
        <f>IF('Support - Calculation Detail'!L3057="","",'Support - Calculation Detail'!L3057)</f>
        <v>0</v>
      </c>
      <c r="M3057">
        <f>IF('Support - Calculation Detail'!M3057="","",'Support - Calculation Detail'!M3057)</f>
        <v>0</v>
      </c>
      <c r="N3057">
        <f>IF('Support - Calculation Detail'!N3057="","",'Support - Calculation Detail'!N3057)</f>
        <v>0</v>
      </c>
      <c r="P3057">
        <f>IF('Support - Calculation Detail'!O3057="","",'Support - Calculation Detail'!O3057)</f>
        <v>18387</v>
      </c>
      <c r="Q3057" t="b">
        <v>1</v>
      </c>
      <c r="R3057" t="str">
        <f t="shared" si="235"/>
        <v>8920004</v>
      </c>
      <c r="S3057" t="str">
        <f t="shared" si="236"/>
        <v>8920004-UT</v>
      </c>
      <c r="T3057" t="str">
        <f t="shared" si="237"/>
        <v>8920004-UT</v>
      </c>
      <c r="U3057" t="str">
        <f t="shared" si="238"/>
        <v>2</v>
      </c>
      <c r="V3057" t="str">
        <f t="shared" si="239"/>
        <v>UT</v>
      </c>
    </row>
    <row r="3058" spans="1:22" x14ac:dyDescent="0.35">
      <c r="A3058" t="str">
        <f>IF('Support - Calculation Detail'!A3058="","",LEFT('Support - Calculation Detail'!A3058,7)&amp;"-"&amp;RIGHT('Support - Calculation Detail'!A3058,2))</f>
        <v>8920005-UT</v>
      </c>
      <c r="B3058" t="str">
        <f>IF('Support - Calculation Detail'!C3058="","",'Support - Calculation Detail'!C3058)</f>
        <v>89</v>
      </c>
      <c r="C3058" t="str">
        <f>IF('Support - Calculation Detail'!B3058="","",'Support - Calculation Detail'!B3058)</f>
        <v>N</v>
      </c>
      <c r="D3058">
        <f>IF('Support - Calculation Detail'!D3058="","",'Support - Calculation Detail'!D3058)</f>
        <v>12430</v>
      </c>
      <c r="E3058">
        <f>IF('Support - Calculation Detail'!E3058="","",'Support - Calculation Detail'!E3058)</f>
        <v>0</v>
      </c>
      <c r="G3058">
        <f>IF('Support - Calculation Detail'!F3058="","",'Support - Calculation Detail'!F3058)</f>
        <v>12430</v>
      </c>
      <c r="H3058">
        <f>IF('Support - Calculation Detail'!G3058="","",'Support - Calculation Detail'!G3058)</f>
        <v>1.04</v>
      </c>
      <c r="I3058">
        <f>IF('Support - Calculation Detail'!H3058="","",'Support - Calculation Detail'!H3058)</f>
        <v>12927</v>
      </c>
      <c r="J3058">
        <f>IF('Support - Calculation Detail'!I3058="","",'Support - Calculation Detail'!I3058)</f>
        <v>0</v>
      </c>
      <c r="K3058">
        <f>IF('Support - Calculation Detail'!K3058="","",'Support - Calculation Detail'!K3058)</f>
        <v>12927</v>
      </c>
      <c r="L3058">
        <f>IF('Support - Calculation Detail'!L3058="","",'Support - Calculation Detail'!L3058)</f>
        <v>0</v>
      </c>
      <c r="M3058">
        <f>IF('Support - Calculation Detail'!M3058="","",'Support - Calculation Detail'!M3058)</f>
        <v>0</v>
      </c>
      <c r="N3058">
        <f>IF('Support - Calculation Detail'!N3058="","",'Support - Calculation Detail'!N3058)</f>
        <v>0</v>
      </c>
      <c r="P3058">
        <f>IF('Support - Calculation Detail'!O3058="","",'Support - Calculation Detail'!O3058)</f>
        <v>12927</v>
      </c>
      <c r="Q3058" t="b">
        <v>1</v>
      </c>
      <c r="R3058" t="str">
        <f t="shared" si="235"/>
        <v>8920005</v>
      </c>
      <c r="S3058" t="str">
        <f t="shared" si="236"/>
        <v>8920005-UT</v>
      </c>
      <c r="T3058" t="str">
        <f t="shared" si="237"/>
        <v>8920005-UT</v>
      </c>
      <c r="U3058" t="str">
        <f t="shared" si="238"/>
        <v>2</v>
      </c>
      <c r="V3058" t="str">
        <f t="shared" si="239"/>
        <v>UT</v>
      </c>
    </row>
    <row r="3059" spans="1:22" x14ac:dyDescent="0.35">
      <c r="A3059" t="str">
        <f>IF('Support - Calculation Detail'!A3059="","",LEFT('Support - Calculation Detail'!A3059,7)&amp;"-"&amp;RIGHT('Support - Calculation Detail'!A3059,2))</f>
        <v>8920005-TF</v>
      </c>
      <c r="B3059" t="str">
        <f>IF('Support - Calculation Detail'!C3059="","",'Support - Calculation Detail'!C3059)</f>
        <v>89</v>
      </c>
      <c r="C3059" t="str">
        <f>IF('Support - Calculation Detail'!B3059="","",'Support - Calculation Detail'!B3059)</f>
        <v>N</v>
      </c>
      <c r="D3059">
        <f>IF('Support - Calculation Detail'!D3059="","",'Support - Calculation Detail'!D3059)</f>
        <v>4819</v>
      </c>
      <c r="E3059">
        <f>IF('Support - Calculation Detail'!E3059="","",'Support - Calculation Detail'!E3059)</f>
        <v>0</v>
      </c>
      <c r="G3059">
        <f>IF('Support - Calculation Detail'!F3059="","",'Support - Calculation Detail'!F3059)</f>
        <v>4819</v>
      </c>
      <c r="H3059">
        <f>IF('Support - Calculation Detail'!G3059="","",'Support - Calculation Detail'!G3059)</f>
        <v>1.04</v>
      </c>
      <c r="I3059">
        <f>IF('Support - Calculation Detail'!H3059="","",'Support - Calculation Detail'!H3059)</f>
        <v>5012</v>
      </c>
      <c r="J3059">
        <f>IF('Support - Calculation Detail'!I3059="","",'Support - Calculation Detail'!I3059)</f>
        <v>0</v>
      </c>
      <c r="K3059">
        <f>IF('Support - Calculation Detail'!K3059="","",'Support - Calculation Detail'!K3059)</f>
        <v>5012</v>
      </c>
      <c r="L3059">
        <f>IF('Support - Calculation Detail'!L3059="","",'Support - Calculation Detail'!L3059)</f>
        <v>0</v>
      </c>
      <c r="M3059">
        <f>IF('Support - Calculation Detail'!M3059="","",'Support - Calculation Detail'!M3059)</f>
        <v>0</v>
      </c>
      <c r="N3059">
        <f>IF('Support - Calculation Detail'!N3059="","",'Support - Calculation Detail'!N3059)</f>
        <v>0</v>
      </c>
      <c r="P3059">
        <f>IF('Support - Calculation Detail'!O3059="","",'Support - Calculation Detail'!O3059)</f>
        <v>5012</v>
      </c>
      <c r="Q3059" t="b">
        <v>1</v>
      </c>
      <c r="R3059" t="str">
        <f t="shared" si="235"/>
        <v>8920005</v>
      </c>
      <c r="S3059" t="str">
        <f t="shared" si="236"/>
        <v>8920005-TF</v>
      </c>
      <c r="T3059" t="str">
        <f t="shared" si="237"/>
        <v>8920005-TF</v>
      </c>
      <c r="U3059" t="str">
        <f t="shared" si="238"/>
        <v>2</v>
      </c>
      <c r="V3059" t="str">
        <f t="shared" si="239"/>
        <v>TF</v>
      </c>
    </row>
    <row r="3060" spans="1:22" x14ac:dyDescent="0.35">
      <c r="A3060" t="str">
        <f>IF('Support - Calculation Detail'!A3060="","",LEFT('Support - Calculation Detail'!A3060,7)&amp;"-"&amp;RIGHT('Support - Calculation Detail'!A3060,2))</f>
        <v>8920006-TF</v>
      </c>
      <c r="B3060" t="str">
        <f>IF('Support - Calculation Detail'!C3060="","",'Support - Calculation Detail'!C3060)</f>
        <v>89</v>
      </c>
      <c r="C3060" t="str">
        <f>IF('Support - Calculation Detail'!B3060="","",'Support - Calculation Detail'!B3060)</f>
        <v>N</v>
      </c>
      <c r="D3060">
        <f>IF('Support - Calculation Detail'!D3060="","",'Support - Calculation Detail'!D3060)</f>
        <v>54861</v>
      </c>
      <c r="E3060">
        <f>IF('Support - Calculation Detail'!E3060="","",'Support - Calculation Detail'!E3060)</f>
        <v>0</v>
      </c>
      <c r="G3060">
        <f>IF('Support - Calculation Detail'!F3060="","",'Support - Calculation Detail'!F3060)</f>
        <v>54861</v>
      </c>
      <c r="H3060">
        <f>IF('Support - Calculation Detail'!G3060="","",'Support - Calculation Detail'!G3060)</f>
        <v>1.04</v>
      </c>
      <c r="I3060">
        <f>IF('Support - Calculation Detail'!H3060="","",'Support - Calculation Detail'!H3060)</f>
        <v>57055</v>
      </c>
      <c r="J3060">
        <f>IF('Support - Calculation Detail'!I3060="","",'Support - Calculation Detail'!I3060)</f>
        <v>0</v>
      </c>
      <c r="K3060">
        <f>IF('Support - Calculation Detail'!K3060="","",'Support - Calculation Detail'!K3060)</f>
        <v>57055</v>
      </c>
      <c r="L3060">
        <f>IF('Support - Calculation Detail'!L3060="","",'Support - Calculation Detail'!L3060)</f>
        <v>0</v>
      </c>
      <c r="M3060">
        <f>IF('Support - Calculation Detail'!M3060="","",'Support - Calculation Detail'!M3060)</f>
        <v>0</v>
      </c>
      <c r="N3060">
        <f>IF('Support - Calculation Detail'!N3060="","",'Support - Calculation Detail'!N3060)</f>
        <v>0</v>
      </c>
      <c r="P3060">
        <f>IF('Support - Calculation Detail'!O3060="","",'Support - Calculation Detail'!O3060)</f>
        <v>57055</v>
      </c>
      <c r="Q3060" t="b">
        <v>1</v>
      </c>
      <c r="R3060" t="str">
        <f t="shared" si="235"/>
        <v>8920006</v>
      </c>
      <c r="S3060" t="str">
        <f t="shared" si="236"/>
        <v>8920006-TF</v>
      </c>
      <c r="T3060" t="str">
        <f t="shared" si="237"/>
        <v>8920006-TF</v>
      </c>
      <c r="U3060" t="str">
        <f t="shared" si="238"/>
        <v>2</v>
      </c>
      <c r="V3060" t="str">
        <f t="shared" si="239"/>
        <v>TF</v>
      </c>
    </row>
    <row r="3061" spans="1:22" x14ac:dyDescent="0.35">
      <c r="A3061" t="str">
        <f>IF('Support - Calculation Detail'!A3061="","",LEFT('Support - Calculation Detail'!A3061,7)&amp;"-"&amp;RIGHT('Support - Calculation Detail'!A3061,2))</f>
        <v>8920006-UT</v>
      </c>
      <c r="B3061" t="str">
        <f>IF('Support - Calculation Detail'!C3061="","",'Support - Calculation Detail'!C3061)</f>
        <v>89</v>
      </c>
      <c r="C3061" t="str">
        <f>IF('Support - Calculation Detail'!B3061="","",'Support - Calculation Detail'!B3061)</f>
        <v>N</v>
      </c>
      <c r="D3061">
        <f>IF('Support - Calculation Detail'!D3061="","",'Support - Calculation Detail'!D3061)</f>
        <v>13560</v>
      </c>
      <c r="E3061">
        <f>IF('Support - Calculation Detail'!E3061="","",'Support - Calculation Detail'!E3061)</f>
        <v>0</v>
      </c>
      <c r="G3061">
        <f>IF('Support - Calculation Detail'!F3061="","",'Support - Calculation Detail'!F3061)</f>
        <v>13560</v>
      </c>
      <c r="H3061">
        <f>IF('Support - Calculation Detail'!G3061="","",'Support - Calculation Detail'!G3061)</f>
        <v>1.04</v>
      </c>
      <c r="I3061">
        <f>IF('Support - Calculation Detail'!H3061="","",'Support - Calculation Detail'!H3061)</f>
        <v>14102</v>
      </c>
      <c r="J3061">
        <f>IF('Support - Calculation Detail'!I3061="","",'Support - Calculation Detail'!I3061)</f>
        <v>0</v>
      </c>
      <c r="K3061">
        <f>IF('Support - Calculation Detail'!K3061="","",'Support - Calculation Detail'!K3061)</f>
        <v>14102</v>
      </c>
      <c r="L3061">
        <f>IF('Support - Calculation Detail'!L3061="","",'Support - Calculation Detail'!L3061)</f>
        <v>0</v>
      </c>
      <c r="M3061">
        <f>IF('Support - Calculation Detail'!M3061="","",'Support - Calculation Detail'!M3061)</f>
        <v>0</v>
      </c>
      <c r="N3061">
        <f>IF('Support - Calculation Detail'!N3061="","",'Support - Calculation Detail'!N3061)</f>
        <v>0</v>
      </c>
      <c r="P3061">
        <f>IF('Support - Calculation Detail'!O3061="","",'Support - Calculation Detail'!O3061)</f>
        <v>14102</v>
      </c>
      <c r="Q3061" t="b">
        <v>1</v>
      </c>
      <c r="R3061" t="str">
        <f t="shared" si="235"/>
        <v>8920006</v>
      </c>
      <c r="S3061" t="str">
        <f t="shared" si="236"/>
        <v>8920006-UT</v>
      </c>
      <c r="T3061" t="str">
        <f t="shared" si="237"/>
        <v>8920006-UT</v>
      </c>
      <c r="U3061" t="str">
        <f t="shared" si="238"/>
        <v>2</v>
      </c>
      <c r="V3061" t="str">
        <f t="shared" si="239"/>
        <v>UT</v>
      </c>
    </row>
    <row r="3062" spans="1:22" x14ac:dyDescent="0.35">
      <c r="A3062" t="str">
        <f>IF('Support - Calculation Detail'!A3062="","",LEFT('Support - Calculation Detail'!A3062,7)&amp;"-"&amp;RIGHT('Support - Calculation Detail'!A3062,2))</f>
        <v>8920007-UT</v>
      </c>
      <c r="B3062" t="str">
        <f>IF('Support - Calculation Detail'!C3062="","",'Support - Calculation Detail'!C3062)</f>
        <v>89</v>
      </c>
      <c r="C3062" t="str">
        <f>IF('Support - Calculation Detail'!B3062="","",'Support - Calculation Detail'!B3062)</f>
        <v>N</v>
      </c>
      <c r="D3062">
        <f>IF('Support - Calculation Detail'!D3062="","",'Support - Calculation Detail'!D3062)</f>
        <v>20505</v>
      </c>
      <c r="E3062">
        <f>IF('Support - Calculation Detail'!E3062="","",'Support - Calculation Detail'!E3062)</f>
        <v>0</v>
      </c>
      <c r="G3062">
        <f>IF('Support - Calculation Detail'!F3062="","",'Support - Calculation Detail'!F3062)</f>
        <v>20505</v>
      </c>
      <c r="H3062">
        <f>IF('Support - Calculation Detail'!G3062="","",'Support - Calculation Detail'!G3062)</f>
        <v>1.04</v>
      </c>
      <c r="I3062">
        <f>IF('Support - Calculation Detail'!H3062="","",'Support - Calculation Detail'!H3062)</f>
        <v>21325</v>
      </c>
      <c r="J3062">
        <f>IF('Support - Calculation Detail'!I3062="","",'Support - Calculation Detail'!I3062)</f>
        <v>0</v>
      </c>
      <c r="K3062">
        <f>IF('Support - Calculation Detail'!K3062="","",'Support - Calculation Detail'!K3062)</f>
        <v>21325</v>
      </c>
      <c r="L3062">
        <f>IF('Support - Calculation Detail'!L3062="","",'Support - Calculation Detail'!L3062)</f>
        <v>0</v>
      </c>
      <c r="M3062">
        <f>IF('Support - Calculation Detail'!M3062="","",'Support - Calculation Detail'!M3062)</f>
        <v>0</v>
      </c>
      <c r="N3062">
        <f>IF('Support - Calculation Detail'!N3062="","",'Support - Calculation Detail'!N3062)</f>
        <v>0</v>
      </c>
      <c r="P3062">
        <f>IF('Support - Calculation Detail'!O3062="","",'Support - Calculation Detail'!O3062)</f>
        <v>21325</v>
      </c>
      <c r="Q3062" t="b">
        <v>1</v>
      </c>
      <c r="R3062" t="str">
        <f t="shared" si="235"/>
        <v>8920007</v>
      </c>
      <c r="S3062" t="str">
        <f t="shared" si="236"/>
        <v>8920007-UT</v>
      </c>
      <c r="T3062" t="str">
        <f t="shared" si="237"/>
        <v>8920007-UT</v>
      </c>
      <c r="U3062" t="str">
        <f t="shared" si="238"/>
        <v>2</v>
      </c>
      <c r="V3062" t="str">
        <f t="shared" si="239"/>
        <v>UT</v>
      </c>
    </row>
    <row r="3063" spans="1:22" x14ac:dyDescent="0.35">
      <c r="A3063" t="str">
        <f>IF('Support - Calculation Detail'!A3063="","",LEFT('Support - Calculation Detail'!A3063,7)&amp;"-"&amp;RIGHT('Support - Calculation Detail'!A3063,2))</f>
        <v>8920007-TF</v>
      </c>
      <c r="B3063" t="str">
        <f>IF('Support - Calculation Detail'!C3063="","",'Support - Calculation Detail'!C3063)</f>
        <v>89</v>
      </c>
      <c r="C3063" t="str">
        <f>IF('Support - Calculation Detail'!B3063="","",'Support - Calculation Detail'!B3063)</f>
        <v>N</v>
      </c>
      <c r="D3063">
        <f>IF('Support - Calculation Detail'!D3063="","",'Support - Calculation Detail'!D3063)</f>
        <v>76123</v>
      </c>
      <c r="E3063">
        <f>IF('Support - Calculation Detail'!E3063="","",'Support - Calculation Detail'!E3063)</f>
        <v>0</v>
      </c>
      <c r="G3063">
        <f>IF('Support - Calculation Detail'!F3063="","",'Support - Calculation Detail'!F3063)</f>
        <v>76123</v>
      </c>
      <c r="H3063">
        <f>IF('Support - Calculation Detail'!G3063="","",'Support - Calculation Detail'!G3063)</f>
        <v>1.04</v>
      </c>
      <c r="I3063">
        <f>IF('Support - Calculation Detail'!H3063="","",'Support - Calculation Detail'!H3063)</f>
        <v>79168</v>
      </c>
      <c r="J3063">
        <f>IF('Support - Calculation Detail'!I3063="","",'Support - Calculation Detail'!I3063)</f>
        <v>0</v>
      </c>
      <c r="K3063">
        <f>IF('Support - Calculation Detail'!K3063="","",'Support - Calculation Detail'!K3063)</f>
        <v>79168</v>
      </c>
      <c r="L3063">
        <f>IF('Support - Calculation Detail'!L3063="","",'Support - Calculation Detail'!L3063)</f>
        <v>0</v>
      </c>
      <c r="M3063">
        <f>IF('Support - Calculation Detail'!M3063="","",'Support - Calculation Detail'!M3063)</f>
        <v>0</v>
      </c>
      <c r="N3063">
        <f>IF('Support - Calculation Detail'!N3063="","",'Support - Calculation Detail'!N3063)</f>
        <v>0</v>
      </c>
      <c r="P3063">
        <f>IF('Support - Calculation Detail'!O3063="","",'Support - Calculation Detail'!O3063)</f>
        <v>79168</v>
      </c>
      <c r="Q3063" t="b">
        <v>1</v>
      </c>
      <c r="R3063" t="str">
        <f t="shared" si="235"/>
        <v>8920007</v>
      </c>
      <c r="S3063" t="str">
        <f t="shared" si="236"/>
        <v>8920007-TF</v>
      </c>
      <c r="T3063" t="str">
        <f t="shared" si="237"/>
        <v>8920007-TF</v>
      </c>
      <c r="U3063" t="str">
        <f t="shared" si="238"/>
        <v>2</v>
      </c>
      <c r="V3063" t="str">
        <f t="shared" si="239"/>
        <v>TF</v>
      </c>
    </row>
    <row r="3064" spans="1:22" x14ac:dyDescent="0.35">
      <c r="A3064" t="str">
        <f>IF('Support - Calculation Detail'!A3064="","",LEFT('Support - Calculation Detail'!A3064,7)&amp;"-"&amp;RIGHT('Support - Calculation Detail'!A3064,2))</f>
        <v>8920008-TF</v>
      </c>
      <c r="B3064" t="str">
        <f>IF('Support - Calculation Detail'!C3064="","",'Support - Calculation Detail'!C3064)</f>
        <v>89</v>
      </c>
      <c r="C3064" t="str">
        <f>IF('Support - Calculation Detail'!B3064="","",'Support - Calculation Detail'!B3064)</f>
        <v>N</v>
      </c>
      <c r="D3064">
        <f>IF('Support - Calculation Detail'!D3064="","",'Support - Calculation Detail'!D3064)</f>
        <v>27441</v>
      </c>
      <c r="E3064">
        <f>IF('Support - Calculation Detail'!E3064="","",'Support - Calculation Detail'!E3064)</f>
        <v>0</v>
      </c>
      <c r="G3064">
        <f>IF('Support - Calculation Detail'!F3064="","",'Support - Calculation Detail'!F3064)</f>
        <v>27441</v>
      </c>
      <c r="H3064">
        <f>IF('Support - Calculation Detail'!G3064="","",'Support - Calculation Detail'!G3064)</f>
        <v>1.04</v>
      </c>
      <c r="I3064">
        <f>IF('Support - Calculation Detail'!H3064="","",'Support - Calculation Detail'!H3064)</f>
        <v>28539</v>
      </c>
      <c r="J3064">
        <f>IF('Support - Calculation Detail'!I3064="","",'Support - Calculation Detail'!I3064)</f>
        <v>0</v>
      </c>
      <c r="K3064">
        <f>IF('Support - Calculation Detail'!K3064="","",'Support - Calculation Detail'!K3064)</f>
        <v>28539</v>
      </c>
      <c r="L3064">
        <f>IF('Support - Calculation Detail'!L3064="","",'Support - Calculation Detail'!L3064)</f>
        <v>0</v>
      </c>
      <c r="M3064">
        <f>IF('Support - Calculation Detail'!M3064="","",'Support - Calculation Detail'!M3064)</f>
        <v>0</v>
      </c>
      <c r="N3064">
        <f>IF('Support - Calculation Detail'!N3064="","",'Support - Calculation Detail'!N3064)</f>
        <v>0</v>
      </c>
      <c r="P3064">
        <f>IF('Support - Calculation Detail'!O3064="","",'Support - Calculation Detail'!O3064)</f>
        <v>28539</v>
      </c>
      <c r="Q3064" t="b">
        <v>1</v>
      </c>
      <c r="R3064" t="str">
        <f t="shared" si="235"/>
        <v>8920008</v>
      </c>
      <c r="S3064" t="str">
        <f t="shared" si="236"/>
        <v>8920008-TF</v>
      </c>
      <c r="T3064" t="str">
        <f t="shared" si="237"/>
        <v>8920008-TF</v>
      </c>
      <c r="U3064" t="str">
        <f t="shared" si="238"/>
        <v>2</v>
      </c>
      <c r="V3064" t="str">
        <f t="shared" si="239"/>
        <v>TF</v>
      </c>
    </row>
    <row r="3065" spans="1:22" x14ac:dyDescent="0.35">
      <c r="A3065" t="str">
        <f>IF('Support - Calculation Detail'!A3065="","",LEFT('Support - Calculation Detail'!A3065,7)&amp;"-"&amp;RIGHT('Support - Calculation Detail'!A3065,2))</f>
        <v>8920008-UT</v>
      </c>
      <c r="B3065" t="str">
        <f>IF('Support - Calculation Detail'!C3065="","",'Support - Calculation Detail'!C3065)</f>
        <v>89</v>
      </c>
      <c r="C3065" t="str">
        <f>IF('Support - Calculation Detail'!B3065="","",'Support - Calculation Detail'!B3065)</f>
        <v>N</v>
      </c>
      <c r="D3065">
        <f>IF('Support - Calculation Detail'!D3065="","",'Support - Calculation Detail'!D3065)</f>
        <v>9212</v>
      </c>
      <c r="E3065">
        <f>IF('Support - Calculation Detail'!E3065="","",'Support - Calculation Detail'!E3065)</f>
        <v>0</v>
      </c>
      <c r="G3065">
        <f>IF('Support - Calculation Detail'!F3065="","",'Support - Calculation Detail'!F3065)</f>
        <v>9212</v>
      </c>
      <c r="H3065">
        <f>IF('Support - Calculation Detail'!G3065="","",'Support - Calculation Detail'!G3065)</f>
        <v>1.04</v>
      </c>
      <c r="I3065">
        <f>IF('Support - Calculation Detail'!H3065="","",'Support - Calculation Detail'!H3065)</f>
        <v>9580</v>
      </c>
      <c r="J3065">
        <f>IF('Support - Calculation Detail'!I3065="","",'Support - Calculation Detail'!I3065)</f>
        <v>0</v>
      </c>
      <c r="K3065">
        <f>IF('Support - Calculation Detail'!K3065="","",'Support - Calculation Detail'!K3065)</f>
        <v>9580</v>
      </c>
      <c r="L3065">
        <f>IF('Support - Calculation Detail'!L3065="","",'Support - Calculation Detail'!L3065)</f>
        <v>0</v>
      </c>
      <c r="M3065">
        <f>IF('Support - Calculation Detail'!M3065="","",'Support - Calculation Detail'!M3065)</f>
        <v>0</v>
      </c>
      <c r="N3065">
        <f>IF('Support - Calculation Detail'!N3065="","",'Support - Calculation Detail'!N3065)</f>
        <v>0</v>
      </c>
      <c r="P3065">
        <f>IF('Support - Calculation Detail'!O3065="","",'Support - Calculation Detail'!O3065)</f>
        <v>9580</v>
      </c>
      <c r="Q3065" t="b">
        <v>1</v>
      </c>
      <c r="R3065" t="str">
        <f t="shared" si="235"/>
        <v>8920008</v>
      </c>
      <c r="S3065" t="str">
        <f t="shared" si="236"/>
        <v>8920008-UT</v>
      </c>
      <c r="T3065" t="str">
        <f t="shared" si="237"/>
        <v>8920008-UT</v>
      </c>
      <c r="U3065" t="str">
        <f t="shared" si="238"/>
        <v>2</v>
      </c>
      <c r="V3065" t="str">
        <f t="shared" si="239"/>
        <v>UT</v>
      </c>
    </row>
    <row r="3066" spans="1:22" x14ac:dyDescent="0.35">
      <c r="A3066" t="str">
        <f>IF('Support - Calculation Detail'!A3066="","",LEFT('Support - Calculation Detail'!A3066,7)&amp;"-"&amp;RIGHT('Support - Calculation Detail'!A3066,2))</f>
        <v>8920009-UT</v>
      </c>
      <c r="B3066" t="str">
        <f>IF('Support - Calculation Detail'!C3066="","",'Support - Calculation Detail'!C3066)</f>
        <v>89</v>
      </c>
      <c r="C3066" t="str">
        <f>IF('Support - Calculation Detail'!B3066="","",'Support - Calculation Detail'!B3066)</f>
        <v>N</v>
      </c>
      <c r="D3066">
        <f>IF('Support - Calculation Detail'!D3066="","",'Support - Calculation Detail'!D3066)</f>
        <v>152686</v>
      </c>
      <c r="E3066">
        <f>IF('Support - Calculation Detail'!E3066="","",'Support - Calculation Detail'!E3066)</f>
        <v>0</v>
      </c>
      <c r="G3066">
        <f>IF('Support - Calculation Detail'!F3066="","",'Support - Calculation Detail'!F3066)</f>
        <v>152686</v>
      </c>
      <c r="H3066">
        <f>IF('Support - Calculation Detail'!G3066="","",'Support - Calculation Detail'!G3066)</f>
        <v>1.04</v>
      </c>
      <c r="I3066">
        <f>IF('Support - Calculation Detail'!H3066="","",'Support - Calculation Detail'!H3066)</f>
        <v>158793</v>
      </c>
      <c r="J3066">
        <f>IF('Support - Calculation Detail'!I3066="","",'Support - Calculation Detail'!I3066)</f>
        <v>0</v>
      </c>
      <c r="K3066">
        <f>IF('Support - Calculation Detail'!K3066="","",'Support - Calculation Detail'!K3066)</f>
        <v>158793</v>
      </c>
      <c r="L3066">
        <f>IF('Support - Calculation Detail'!L3066="","",'Support - Calculation Detail'!L3066)</f>
        <v>0</v>
      </c>
      <c r="M3066">
        <f>IF('Support - Calculation Detail'!M3066="","",'Support - Calculation Detail'!M3066)</f>
        <v>0</v>
      </c>
      <c r="N3066">
        <f>IF('Support - Calculation Detail'!N3066="","",'Support - Calculation Detail'!N3066)</f>
        <v>0</v>
      </c>
      <c r="P3066">
        <f>IF('Support - Calculation Detail'!O3066="","",'Support - Calculation Detail'!O3066)</f>
        <v>158793</v>
      </c>
      <c r="Q3066" t="b">
        <v>1</v>
      </c>
      <c r="R3066" t="str">
        <f t="shared" si="235"/>
        <v>8920009</v>
      </c>
      <c r="S3066" t="str">
        <f t="shared" si="236"/>
        <v>8920009-UT</v>
      </c>
      <c r="T3066" t="str">
        <f t="shared" si="237"/>
        <v>8920009-UT</v>
      </c>
      <c r="U3066" t="str">
        <f t="shared" si="238"/>
        <v>2</v>
      </c>
      <c r="V3066" t="str">
        <f t="shared" si="239"/>
        <v>UT</v>
      </c>
    </row>
    <row r="3067" spans="1:22" x14ac:dyDescent="0.35">
      <c r="A3067" t="str">
        <f>IF('Support - Calculation Detail'!A3067="","",LEFT('Support - Calculation Detail'!A3067,7)&amp;"-"&amp;RIGHT('Support - Calculation Detail'!A3067,2))</f>
        <v>8920009-TF</v>
      </c>
      <c r="B3067" t="str">
        <f>IF('Support - Calculation Detail'!C3067="","",'Support - Calculation Detail'!C3067)</f>
        <v>89</v>
      </c>
      <c r="C3067" t="str">
        <f>IF('Support - Calculation Detail'!B3067="","",'Support - Calculation Detail'!B3067)</f>
        <v>N</v>
      </c>
      <c r="D3067">
        <f>IF('Support - Calculation Detail'!D3067="","",'Support - Calculation Detail'!D3067)</f>
        <v>32896</v>
      </c>
      <c r="E3067">
        <f>IF('Support - Calculation Detail'!E3067="","",'Support - Calculation Detail'!E3067)</f>
        <v>0</v>
      </c>
      <c r="G3067">
        <f>IF('Support - Calculation Detail'!F3067="","",'Support - Calculation Detail'!F3067)</f>
        <v>32896</v>
      </c>
      <c r="H3067">
        <f>IF('Support - Calculation Detail'!G3067="","",'Support - Calculation Detail'!G3067)</f>
        <v>1.04</v>
      </c>
      <c r="I3067">
        <f>IF('Support - Calculation Detail'!H3067="","",'Support - Calculation Detail'!H3067)</f>
        <v>34212</v>
      </c>
      <c r="J3067">
        <f>IF('Support - Calculation Detail'!I3067="","",'Support - Calculation Detail'!I3067)</f>
        <v>0</v>
      </c>
      <c r="K3067">
        <f>IF('Support - Calculation Detail'!K3067="","",'Support - Calculation Detail'!K3067)</f>
        <v>34212</v>
      </c>
      <c r="L3067">
        <f>IF('Support - Calculation Detail'!L3067="","",'Support - Calculation Detail'!L3067)</f>
        <v>0</v>
      </c>
      <c r="M3067">
        <f>IF('Support - Calculation Detail'!M3067="","",'Support - Calculation Detail'!M3067)</f>
        <v>0</v>
      </c>
      <c r="N3067">
        <f>IF('Support - Calculation Detail'!N3067="","",'Support - Calculation Detail'!N3067)</f>
        <v>0</v>
      </c>
      <c r="P3067">
        <f>IF('Support - Calculation Detail'!O3067="","",'Support - Calculation Detail'!O3067)</f>
        <v>34212</v>
      </c>
      <c r="Q3067" t="b">
        <v>1</v>
      </c>
      <c r="R3067" t="str">
        <f t="shared" si="235"/>
        <v>8920009</v>
      </c>
      <c r="S3067" t="str">
        <f t="shared" si="236"/>
        <v>8920009-TF</v>
      </c>
      <c r="T3067" t="str">
        <f t="shared" si="237"/>
        <v>8920009-TF</v>
      </c>
      <c r="U3067" t="str">
        <f t="shared" si="238"/>
        <v>2</v>
      </c>
      <c r="V3067" t="str">
        <f t="shared" si="239"/>
        <v>TF</v>
      </c>
    </row>
    <row r="3068" spans="1:22" x14ac:dyDescent="0.35">
      <c r="A3068" t="str">
        <f>IF('Support - Calculation Detail'!A3068="","",LEFT('Support - Calculation Detail'!A3068,7)&amp;"-"&amp;RIGHT('Support - Calculation Detail'!A3068,2))</f>
        <v>8920010-TF</v>
      </c>
      <c r="B3068" t="str">
        <f>IF('Support - Calculation Detail'!C3068="","",'Support - Calculation Detail'!C3068)</f>
        <v>89</v>
      </c>
      <c r="C3068" t="str">
        <f>IF('Support - Calculation Detail'!B3068="","",'Support - Calculation Detail'!B3068)</f>
        <v>N</v>
      </c>
      <c r="D3068">
        <f>IF('Support - Calculation Detail'!D3068="","",'Support - Calculation Detail'!D3068)</f>
        <v>36462</v>
      </c>
      <c r="E3068">
        <f>IF('Support - Calculation Detail'!E3068="","",'Support - Calculation Detail'!E3068)</f>
        <v>0</v>
      </c>
      <c r="G3068">
        <f>IF('Support - Calculation Detail'!F3068="","",'Support - Calculation Detail'!F3068)</f>
        <v>36462</v>
      </c>
      <c r="H3068">
        <f>IF('Support - Calculation Detail'!G3068="","",'Support - Calculation Detail'!G3068)</f>
        <v>1.04</v>
      </c>
      <c r="I3068">
        <f>IF('Support - Calculation Detail'!H3068="","",'Support - Calculation Detail'!H3068)</f>
        <v>37920</v>
      </c>
      <c r="J3068">
        <f>IF('Support - Calculation Detail'!I3068="","",'Support - Calculation Detail'!I3068)</f>
        <v>0</v>
      </c>
      <c r="K3068">
        <f>IF('Support - Calculation Detail'!K3068="","",'Support - Calculation Detail'!K3068)</f>
        <v>37920</v>
      </c>
      <c r="L3068">
        <f>IF('Support - Calculation Detail'!L3068="","",'Support - Calculation Detail'!L3068)</f>
        <v>0</v>
      </c>
      <c r="M3068">
        <f>IF('Support - Calculation Detail'!M3068="","",'Support - Calculation Detail'!M3068)</f>
        <v>0</v>
      </c>
      <c r="N3068">
        <f>IF('Support - Calculation Detail'!N3068="","",'Support - Calculation Detail'!N3068)</f>
        <v>0</v>
      </c>
      <c r="P3068">
        <f>IF('Support - Calculation Detail'!O3068="","",'Support - Calculation Detail'!O3068)</f>
        <v>37920</v>
      </c>
      <c r="Q3068" t="b">
        <v>1</v>
      </c>
      <c r="R3068" t="str">
        <f t="shared" si="235"/>
        <v>8920010</v>
      </c>
      <c r="S3068" t="str">
        <f t="shared" si="236"/>
        <v>8920010-TF</v>
      </c>
      <c r="T3068" t="str">
        <f t="shared" si="237"/>
        <v>8920010-TF</v>
      </c>
      <c r="U3068" t="str">
        <f t="shared" si="238"/>
        <v>2</v>
      </c>
      <c r="V3068" t="str">
        <f t="shared" si="239"/>
        <v>TF</v>
      </c>
    </row>
    <row r="3069" spans="1:22" x14ac:dyDescent="0.35">
      <c r="A3069" t="str">
        <f>IF('Support - Calculation Detail'!A3069="","",LEFT('Support - Calculation Detail'!A3069,7)&amp;"-"&amp;RIGHT('Support - Calculation Detail'!A3069,2))</f>
        <v>8920010-UT</v>
      </c>
      <c r="B3069" t="str">
        <f>IF('Support - Calculation Detail'!C3069="","",'Support - Calculation Detail'!C3069)</f>
        <v>89</v>
      </c>
      <c r="C3069" t="str">
        <f>IF('Support - Calculation Detail'!B3069="","",'Support - Calculation Detail'!B3069)</f>
        <v>N</v>
      </c>
      <c r="D3069">
        <f>IF('Support - Calculation Detail'!D3069="","",'Support - Calculation Detail'!D3069)</f>
        <v>89199</v>
      </c>
      <c r="E3069">
        <f>IF('Support - Calculation Detail'!E3069="","",'Support - Calculation Detail'!E3069)</f>
        <v>0</v>
      </c>
      <c r="G3069">
        <f>IF('Support - Calculation Detail'!F3069="","",'Support - Calculation Detail'!F3069)</f>
        <v>89199</v>
      </c>
      <c r="H3069">
        <f>IF('Support - Calculation Detail'!G3069="","",'Support - Calculation Detail'!G3069)</f>
        <v>1.04</v>
      </c>
      <c r="I3069">
        <f>IF('Support - Calculation Detail'!H3069="","",'Support - Calculation Detail'!H3069)</f>
        <v>92767</v>
      </c>
      <c r="J3069">
        <f>IF('Support - Calculation Detail'!I3069="","",'Support - Calculation Detail'!I3069)</f>
        <v>0</v>
      </c>
      <c r="K3069">
        <f>IF('Support - Calculation Detail'!K3069="","",'Support - Calculation Detail'!K3069)</f>
        <v>92767</v>
      </c>
      <c r="L3069">
        <f>IF('Support - Calculation Detail'!L3069="","",'Support - Calculation Detail'!L3069)</f>
        <v>0</v>
      </c>
      <c r="M3069">
        <f>IF('Support - Calculation Detail'!M3069="","",'Support - Calculation Detail'!M3069)</f>
        <v>0</v>
      </c>
      <c r="N3069">
        <f>IF('Support - Calculation Detail'!N3069="","",'Support - Calculation Detail'!N3069)</f>
        <v>0</v>
      </c>
      <c r="P3069">
        <f>IF('Support - Calculation Detail'!O3069="","",'Support - Calculation Detail'!O3069)</f>
        <v>92767</v>
      </c>
      <c r="Q3069" t="b">
        <v>1</v>
      </c>
      <c r="R3069" t="str">
        <f t="shared" si="235"/>
        <v>8920010</v>
      </c>
      <c r="S3069" t="str">
        <f t="shared" si="236"/>
        <v>8920010-UT</v>
      </c>
      <c r="T3069" t="str">
        <f t="shared" si="237"/>
        <v>8920010-UT</v>
      </c>
      <c r="U3069" t="str">
        <f t="shared" si="238"/>
        <v>2</v>
      </c>
      <c r="V3069" t="str">
        <f t="shared" si="239"/>
        <v>UT</v>
      </c>
    </row>
    <row r="3070" spans="1:22" x14ac:dyDescent="0.35">
      <c r="A3070" t="str">
        <f>IF('Support - Calculation Detail'!A3070="","",LEFT('Support - Calculation Detail'!A3070,7)&amp;"-"&amp;RIGHT('Support - Calculation Detail'!A3070,2))</f>
        <v>8920011-UT</v>
      </c>
      <c r="B3070" t="str">
        <f>IF('Support - Calculation Detail'!C3070="","",'Support - Calculation Detail'!C3070)</f>
        <v>89</v>
      </c>
      <c r="C3070" t="str">
        <f>IF('Support - Calculation Detail'!B3070="","",'Support - Calculation Detail'!B3070)</f>
        <v>N</v>
      </c>
      <c r="D3070">
        <f>IF('Support - Calculation Detail'!D3070="","",'Support - Calculation Detail'!D3070)</f>
        <v>44050</v>
      </c>
      <c r="E3070">
        <f>IF('Support - Calculation Detail'!E3070="","",'Support - Calculation Detail'!E3070)</f>
        <v>0</v>
      </c>
      <c r="G3070">
        <f>IF('Support - Calculation Detail'!F3070="","",'Support - Calculation Detail'!F3070)</f>
        <v>44050</v>
      </c>
      <c r="H3070">
        <f>IF('Support - Calculation Detail'!G3070="","",'Support - Calculation Detail'!G3070)</f>
        <v>1.04</v>
      </c>
      <c r="I3070">
        <f>IF('Support - Calculation Detail'!H3070="","",'Support - Calculation Detail'!H3070)</f>
        <v>45812</v>
      </c>
      <c r="J3070">
        <f>IF('Support - Calculation Detail'!I3070="","",'Support - Calculation Detail'!I3070)</f>
        <v>0</v>
      </c>
      <c r="K3070">
        <f>IF('Support - Calculation Detail'!K3070="","",'Support - Calculation Detail'!K3070)</f>
        <v>45812</v>
      </c>
      <c r="L3070">
        <f>IF('Support - Calculation Detail'!L3070="","",'Support - Calculation Detail'!L3070)</f>
        <v>0</v>
      </c>
      <c r="M3070">
        <f>IF('Support - Calculation Detail'!M3070="","",'Support - Calculation Detail'!M3070)</f>
        <v>0</v>
      </c>
      <c r="N3070">
        <f>IF('Support - Calculation Detail'!N3070="","",'Support - Calculation Detail'!N3070)</f>
        <v>0</v>
      </c>
      <c r="P3070">
        <f>IF('Support - Calculation Detail'!O3070="","",'Support - Calculation Detail'!O3070)</f>
        <v>45812</v>
      </c>
      <c r="Q3070" t="b">
        <v>1</v>
      </c>
      <c r="R3070" t="str">
        <f t="shared" si="235"/>
        <v>8920011</v>
      </c>
      <c r="S3070" t="str">
        <f t="shared" si="236"/>
        <v>8920011-UT</v>
      </c>
      <c r="T3070" t="str">
        <f t="shared" si="237"/>
        <v>8920011-UT</v>
      </c>
      <c r="U3070" t="str">
        <f t="shared" si="238"/>
        <v>2</v>
      </c>
      <c r="V3070" t="str">
        <f t="shared" si="239"/>
        <v>UT</v>
      </c>
    </row>
    <row r="3071" spans="1:22" x14ac:dyDescent="0.35">
      <c r="A3071" t="str">
        <f>IF('Support - Calculation Detail'!A3071="","",LEFT('Support - Calculation Detail'!A3071,7)&amp;"-"&amp;RIGHT('Support - Calculation Detail'!A3071,2))</f>
        <v>8920012-UT</v>
      </c>
      <c r="B3071" t="str">
        <f>IF('Support - Calculation Detail'!C3071="","",'Support - Calculation Detail'!C3071)</f>
        <v>89</v>
      </c>
      <c r="C3071" t="str">
        <f>IF('Support - Calculation Detail'!B3071="","",'Support - Calculation Detail'!B3071)</f>
        <v>N</v>
      </c>
      <c r="D3071">
        <f>IF('Support - Calculation Detail'!D3071="","",'Support - Calculation Detail'!D3071)</f>
        <v>22914</v>
      </c>
      <c r="E3071">
        <f>IF('Support - Calculation Detail'!E3071="","",'Support - Calculation Detail'!E3071)</f>
        <v>0</v>
      </c>
      <c r="G3071">
        <f>IF('Support - Calculation Detail'!F3071="","",'Support - Calculation Detail'!F3071)</f>
        <v>22914</v>
      </c>
      <c r="H3071">
        <f>IF('Support - Calculation Detail'!G3071="","",'Support - Calculation Detail'!G3071)</f>
        <v>1.04</v>
      </c>
      <c r="I3071">
        <f>IF('Support - Calculation Detail'!H3071="","",'Support - Calculation Detail'!H3071)</f>
        <v>23831</v>
      </c>
      <c r="J3071">
        <f>IF('Support - Calculation Detail'!I3071="","",'Support - Calculation Detail'!I3071)</f>
        <v>0</v>
      </c>
      <c r="K3071">
        <f>IF('Support - Calculation Detail'!K3071="","",'Support - Calculation Detail'!K3071)</f>
        <v>23831</v>
      </c>
      <c r="L3071">
        <f>IF('Support - Calculation Detail'!L3071="","",'Support - Calculation Detail'!L3071)</f>
        <v>0</v>
      </c>
      <c r="M3071">
        <f>IF('Support - Calculation Detail'!M3071="","",'Support - Calculation Detail'!M3071)</f>
        <v>0</v>
      </c>
      <c r="N3071">
        <f>IF('Support - Calculation Detail'!N3071="","",'Support - Calculation Detail'!N3071)</f>
        <v>0</v>
      </c>
      <c r="P3071">
        <f>IF('Support - Calculation Detail'!O3071="","",'Support - Calculation Detail'!O3071)</f>
        <v>23831</v>
      </c>
      <c r="Q3071" t="b">
        <v>1</v>
      </c>
      <c r="R3071" t="str">
        <f t="shared" si="235"/>
        <v>8920012</v>
      </c>
      <c r="S3071" t="str">
        <f t="shared" si="236"/>
        <v>8920012-UT</v>
      </c>
      <c r="T3071" t="str">
        <f t="shared" si="237"/>
        <v>8920012-UT</v>
      </c>
      <c r="U3071" t="str">
        <f t="shared" si="238"/>
        <v>2</v>
      </c>
      <c r="V3071" t="str">
        <f t="shared" si="239"/>
        <v>UT</v>
      </c>
    </row>
    <row r="3072" spans="1:22" x14ac:dyDescent="0.35">
      <c r="A3072" t="str">
        <f>IF('Support - Calculation Detail'!A3072="","",LEFT('Support - Calculation Detail'!A3072,7)&amp;"-"&amp;RIGHT('Support - Calculation Detail'!A3072,2))</f>
        <v>8920012-TF</v>
      </c>
      <c r="B3072" t="str">
        <f>IF('Support - Calculation Detail'!C3072="","",'Support - Calculation Detail'!C3072)</f>
        <v>89</v>
      </c>
      <c r="C3072" t="str">
        <f>IF('Support - Calculation Detail'!B3072="","",'Support - Calculation Detail'!B3072)</f>
        <v>N</v>
      </c>
      <c r="D3072">
        <f>IF('Support - Calculation Detail'!D3072="","",'Support - Calculation Detail'!D3072)</f>
        <v>50008</v>
      </c>
      <c r="E3072">
        <f>IF('Support - Calculation Detail'!E3072="","",'Support - Calculation Detail'!E3072)</f>
        <v>0</v>
      </c>
      <c r="G3072">
        <f>IF('Support - Calculation Detail'!F3072="","",'Support - Calculation Detail'!F3072)</f>
        <v>50008</v>
      </c>
      <c r="H3072">
        <f>IF('Support - Calculation Detail'!G3072="","",'Support - Calculation Detail'!G3072)</f>
        <v>1.04</v>
      </c>
      <c r="I3072">
        <f>IF('Support - Calculation Detail'!H3072="","",'Support - Calculation Detail'!H3072)</f>
        <v>52008</v>
      </c>
      <c r="J3072">
        <f>IF('Support - Calculation Detail'!I3072="","",'Support - Calculation Detail'!I3072)</f>
        <v>0</v>
      </c>
      <c r="K3072">
        <f>IF('Support - Calculation Detail'!K3072="","",'Support - Calculation Detail'!K3072)</f>
        <v>52008</v>
      </c>
      <c r="L3072">
        <f>IF('Support - Calculation Detail'!L3072="","",'Support - Calculation Detail'!L3072)</f>
        <v>0</v>
      </c>
      <c r="M3072">
        <f>IF('Support - Calculation Detail'!M3072="","",'Support - Calculation Detail'!M3072)</f>
        <v>0</v>
      </c>
      <c r="N3072">
        <f>IF('Support - Calculation Detail'!N3072="","",'Support - Calculation Detail'!N3072)</f>
        <v>0</v>
      </c>
      <c r="P3072">
        <f>IF('Support - Calculation Detail'!O3072="","",'Support - Calculation Detail'!O3072)</f>
        <v>52008</v>
      </c>
      <c r="Q3072" t="b">
        <v>1</v>
      </c>
      <c r="R3072" t="str">
        <f t="shared" si="235"/>
        <v>8920012</v>
      </c>
      <c r="S3072" t="str">
        <f t="shared" si="236"/>
        <v>8920012-TF</v>
      </c>
      <c r="T3072" t="str">
        <f t="shared" si="237"/>
        <v>8920012-TF</v>
      </c>
      <c r="U3072" t="str">
        <f t="shared" si="238"/>
        <v>2</v>
      </c>
      <c r="V3072" t="str">
        <f t="shared" si="239"/>
        <v>TF</v>
      </c>
    </row>
    <row r="3073" spans="1:22" x14ac:dyDescent="0.35">
      <c r="A3073" t="str">
        <f>IF('Support - Calculation Detail'!A3073="","",LEFT('Support - Calculation Detail'!A3073,7)&amp;"-"&amp;RIGHT('Support - Calculation Detail'!A3073,2))</f>
        <v>8920013-TF</v>
      </c>
      <c r="B3073" t="str">
        <f>IF('Support - Calculation Detail'!C3073="","",'Support - Calculation Detail'!C3073)</f>
        <v>89</v>
      </c>
      <c r="C3073" t="str">
        <f>IF('Support - Calculation Detail'!B3073="","",'Support - Calculation Detail'!B3073)</f>
        <v>N</v>
      </c>
      <c r="D3073">
        <f>IF('Support - Calculation Detail'!D3073="","",'Support - Calculation Detail'!D3073)</f>
        <v>19652</v>
      </c>
      <c r="E3073">
        <f>IF('Support - Calculation Detail'!E3073="","",'Support - Calculation Detail'!E3073)</f>
        <v>0</v>
      </c>
      <c r="G3073">
        <f>IF('Support - Calculation Detail'!F3073="","",'Support - Calculation Detail'!F3073)</f>
        <v>19652</v>
      </c>
      <c r="H3073">
        <f>IF('Support - Calculation Detail'!G3073="","",'Support - Calculation Detail'!G3073)</f>
        <v>1.04</v>
      </c>
      <c r="I3073">
        <f>IF('Support - Calculation Detail'!H3073="","",'Support - Calculation Detail'!H3073)</f>
        <v>20438</v>
      </c>
      <c r="J3073">
        <f>IF('Support - Calculation Detail'!I3073="","",'Support - Calculation Detail'!I3073)</f>
        <v>0</v>
      </c>
      <c r="K3073">
        <f>IF('Support - Calculation Detail'!K3073="","",'Support - Calculation Detail'!K3073)</f>
        <v>20438</v>
      </c>
      <c r="L3073">
        <f>IF('Support - Calculation Detail'!L3073="","",'Support - Calculation Detail'!L3073)</f>
        <v>0</v>
      </c>
      <c r="M3073">
        <f>IF('Support - Calculation Detail'!M3073="","",'Support - Calculation Detail'!M3073)</f>
        <v>0</v>
      </c>
      <c r="N3073">
        <f>IF('Support - Calculation Detail'!N3073="","",'Support - Calculation Detail'!N3073)</f>
        <v>0</v>
      </c>
      <c r="P3073">
        <f>IF('Support - Calculation Detail'!O3073="","",'Support - Calculation Detail'!O3073)</f>
        <v>20438</v>
      </c>
      <c r="Q3073" t="b">
        <v>1</v>
      </c>
      <c r="R3073" t="str">
        <f t="shared" si="235"/>
        <v>8920013</v>
      </c>
      <c r="S3073" t="str">
        <f t="shared" si="236"/>
        <v>8920013-TF</v>
      </c>
      <c r="T3073" t="str">
        <f t="shared" si="237"/>
        <v>8920013-TF</v>
      </c>
      <c r="U3073" t="str">
        <f t="shared" si="238"/>
        <v>2</v>
      </c>
      <c r="V3073" t="str">
        <f t="shared" si="239"/>
        <v>TF</v>
      </c>
    </row>
    <row r="3074" spans="1:22" x14ac:dyDescent="0.35">
      <c r="A3074" t="str">
        <f>IF('Support - Calculation Detail'!A3074="","",LEFT('Support - Calculation Detail'!A3074,7)&amp;"-"&amp;RIGHT('Support - Calculation Detail'!A3074,2))</f>
        <v>8920013-UT</v>
      </c>
      <c r="B3074" t="str">
        <f>IF('Support - Calculation Detail'!C3074="","",'Support - Calculation Detail'!C3074)</f>
        <v>89</v>
      </c>
      <c r="C3074" t="str">
        <f>IF('Support - Calculation Detail'!B3074="","",'Support - Calculation Detail'!B3074)</f>
        <v>N</v>
      </c>
      <c r="D3074">
        <f>IF('Support - Calculation Detail'!D3074="","",'Support - Calculation Detail'!D3074)</f>
        <v>18258</v>
      </c>
      <c r="E3074">
        <f>IF('Support - Calculation Detail'!E3074="","",'Support - Calculation Detail'!E3074)</f>
        <v>0</v>
      </c>
      <c r="G3074">
        <f>IF('Support - Calculation Detail'!F3074="","",'Support - Calculation Detail'!F3074)</f>
        <v>18258</v>
      </c>
      <c r="H3074">
        <f>IF('Support - Calculation Detail'!G3074="","",'Support - Calculation Detail'!G3074)</f>
        <v>1.04</v>
      </c>
      <c r="I3074">
        <f>IF('Support - Calculation Detail'!H3074="","",'Support - Calculation Detail'!H3074)</f>
        <v>18988</v>
      </c>
      <c r="J3074">
        <f>IF('Support - Calculation Detail'!I3074="","",'Support - Calculation Detail'!I3074)</f>
        <v>0</v>
      </c>
      <c r="K3074">
        <f>IF('Support - Calculation Detail'!K3074="","",'Support - Calculation Detail'!K3074)</f>
        <v>18988</v>
      </c>
      <c r="L3074">
        <f>IF('Support - Calculation Detail'!L3074="","",'Support - Calculation Detail'!L3074)</f>
        <v>0</v>
      </c>
      <c r="M3074">
        <f>IF('Support - Calculation Detail'!M3074="","",'Support - Calculation Detail'!M3074)</f>
        <v>0</v>
      </c>
      <c r="N3074">
        <f>IF('Support - Calculation Detail'!N3074="","",'Support - Calculation Detail'!N3074)</f>
        <v>0</v>
      </c>
      <c r="P3074">
        <f>IF('Support - Calculation Detail'!O3074="","",'Support - Calculation Detail'!O3074)</f>
        <v>18988</v>
      </c>
      <c r="Q3074" t="b">
        <v>1</v>
      </c>
      <c r="R3074" t="str">
        <f t="shared" si="235"/>
        <v>8920013</v>
      </c>
      <c r="S3074" t="str">
        <f t="shared" si="236"/>
        <v>8920013-UT</v>
      </c>
      <c r="T3074" t="str">
        <f t="shared" si="237"/>
        <v>8920013-UT</v>
      </c>
      <c r="U3074" t="str">
        <f t="shared" si="238"/>
        <v>2</v>
      </c>
      <c r="V3074" t="str">
        <f t="shared" si="239"/>
        <v>UT</v>
      </c>
    </row>
    <row r="3075" spans="1:22" x14ac:dyDescent="0.35">
      <c r="A3075" t="str">
        <f>IF('Support - Calculation Detail'!A3075="","",LEFT('Support - Calculation Detail'!A3075,7)&amp;"-"&amp;RIGHT('Support - Calculation Detail'!A3075,2))</f>
        <v>8920014-UT</v>
      </c>
      <c r="B3075" t="str">
        <f>IF('Support - Calculation Detail'!C3075="","",'Support - Calculation Detail'!C3075)</f>
        <v>89</v>
      </c>
      <c r="C3075" t="str">
        <f>IF('Support - Calculation Detail'!B3075="","",'Support - Calculation Detail'!B3075)</f>
        <v>N</v>
      </c>
      <c r="D3075">
        <f>IF('Support - Calculation Detail'!D3075="","",'Support - Calculation Detail'!D3075)</f>
        <v>889592</v>
      </c>
      <c r="E3075">
        <f>IF('Support - Calculation Detail'!E3075="","",'Support - Calculation Detail'!E3075)</f>
        <v>0</v>
      </c>
      <c r="G3075">
        <f>IF('Support - Calculation Detail'!F3075="","",'Support - Calculation Detail'!F3075)</f>
        <v>889592</v>
      </c>
      <c r="H3075">
        <f>IF('Support - Calculation Detail'!G3075="","",'Support - Calculation Detail'!G3075)</f>
        <v>1.04</v>
      </c>
      <c r="I3075">
        <f>IF('Support - Calculation Detail'!H3075="","",'Support - Calculation Detail'!H3075)</f>
        <v>925176</v>
      </c>
      <c r="J3075">
        <f>IF('Support - Calculation Detail'!I3075="","",'Support - Calculation Detail'!I3075)</f>
        <v>0</v>
      </c>
      <c r="K3075">
        <f>IF('Support - Calculation Detail'!K3075="","",'Support - Calculation Detail'!K3075)</f>
        <v>925176</v>
      </c>
      <c r="L3075">
        <f>IF('Support - Calculation Detail'!L3075="","",'Support - Calculation Detail'!L3075)</f>
        <v>0</v>
      </c>
      <c r="M3075">
        <f>IF('Support - Calculation Detail'!M3075="","",'Support - Calculation Detail'!M3075)</f>
        <v>0</v>
      </c>
      <c r="N3075">
        <f>IF('Support - Calculation Detail'!N3075="","",'Support - Calculation Detail'!N3075)</f>
        <v>0</v>
      </c>
      <c r="P3075">
        <f>IF('Support - Calculation Detail'!O3075="","",'Support - Calculation Detail'!O3075)</f>
        <v>925176</v>
      </c>
      <c r="Q3075" t="b">
        <v>1</v>
      </c>
      <c r="R3075" t="str">
        <f t="shared" ref="R3075:R3138" si="240">LEFT(A3075,7)</f>
        <v>8920014</v>
      </c>
      <c r="S3075" t="str">
        <f t="shared" ref="S3075:S3138" si="241">A3075</f>
        <v>8920014-UT</v>
      </c>
      <c r="T3075" t="str">
        <f t="shared" ref="T3075:T3138" si="242">S3075</f>
        <v>8920014-UT</v>
      </c>
      <c r="U3075" t="str">
        <f t="shared" ref="U3075:U3138" si="243">MID(S3075,3,1)</f>
        <v>2</v>
      </c>
      <c r="V3075" t="str">
        <f t="shared" ref="V3075:V3138" si="244">RIGHT(T3075,2)</f>
        <v>UT</v>
      </c>
    </row>
    <row r="3076" spans="1:22" x14ac:dyDescent="0.35">
      <c r="A3076" t="str">
        <f>IF('Support - Calculation Detail'!A3076="","",LEFT('Support - Calculation Detail'!A3076,7)&amp;"-"&amp;RIGHT('Support - Calculation Detail'!A3076,2))</f>
        <v>8920014-TF</v>
      </c>
      <c r="B3076" t="str">
        <f>IF('Support - Calculation Detail'!C3076="","",'Support - Calculation Detail'!C3076)</f>
        <v>89</v>
      </c>
      <c r="C3076" t="str">
        <f>IF('Support - Calculation Detail'!B3076="","",'Support - Calculation Detail'!B3076)</f>
        <v>N</v>
      </c>
      <c r="D3076">
        <f>IF('Support - Calculation Detail'!D3076="","",'Support - Calculation Detail'!D3076)</f>
        <v>859860</v>
      </c>
      <c r="E3076">
        <f>IF('Support - Calculation Detail'!E3076="","",'Support - Calculation Detail'!E3076)</f>
        <v>0</v>
      </c>
      <c r="G3076">
        <f>IF('Support - Calculation Detail'!F3076="","",'Support - Calculation Detail'!F3076)</f>
        <v>859860</v>
      </c>
      <c r="H3076">
        <f>IF('Support - Calculation Detail'!G3076="","",'Support - Calculation Detail'!G3076)</f>
        <v>1.04</v>
      </c>
      <c r="I3076">
        <f>IF('Support - Calculation Detail'!H3076="","",'Support - Calculation Detail'!H3076)</f>
        <v>894254</v>
      </c>
      <c r="J3076">
        <f>IF('Support - Calculation Detail'!I3076="","",'Support - Calculation Detail'!I3076)</f>
        <v>0</v>
      </c>
      <c r="K3076">
        <f>IF('Support - Calculation Detail'!K3076="","",'Support - Calculation Detail'!K3076)</f>
        <v>894254</v>
      </c>
      <c r="L3076">
        <f>IF('Support - Calculation Detail'!L3076="","",'Support - Calculation Detail'!L3076)</f>
        <v>0</v>
      </c>
      <c r="M3076">
        <f>IF('Support - Calculation Detail'!M3076="","",'Support - Calculation Detail'!M3076)</f>
        <v>0</v>
      </c>
      <c r="N3076">
        <f>IF('Support - Calculation Detail'!N3076="","",'Support - Calculation Detail'!N3076)</f>
        <v>0</v>
      </c>
      <c r="P3076">
        <f>IF('Support - Calculation Detail'!O3076="","",'Support - Calculation Detail'!O3076)</f>
        <v>894254</v>
      </c>
      <c r="Q3076" t="b">
        <v>1</v>
      </c>
      <c r="R3076" t="str">
        <f t="shared" si="240"/>
        <v>8920014</v>
      </c>
      <c r="S3076" t="str">
        <f t="shared" si="241"/>
        <v>8920014-TF</v>
      </c>
      <c r="T3076" t="str">
        <f t="shared" si="242"/>
        <v>8920014-TF</v>
      </c>
      <c r="U3076" t="str">
        <f t="shared" si="243"/>
        <v>2</v>
      </c>
      <c r="V3076" t="str">
        <f t="shared" si="244"/>
        <v>TF</v>
      </c>
    </row>
    <row r="3077" spans="1:22" x14ac:dyDescent="0.35">
      <c r="A3077" t="str">
        <f>IF('Support - Calculation Detail'!A3077="","",LEFT('Support - Calculation Detail'!A3077,7)&amp;"-"&amp;RIGHT('Support - Calculation Detail'!A3077,2))</f>
        <v>8920015-TF</v>
      </c>
      <c r="B3077" t="str">
        <f>IF('Support - Calculation Detail'!C3077="","",'Support - Calculation Detail'!C3077)</f>
        <v>89</v>
      </c>
      <c r="C3077" t="str">
        <f>IF('Support - Calculation Detail'!B3077="","",'Support - Calculation Detail'!B3077)</f>
        <v>N</v>
      </c>
      <c r="D3077">
        <f>IF('Support - Calculation Detail'!D3077="","",'Support - Calculation Detail'!D3077)</f>
        <v>105860</v>
      </c>
      <c r="E3077">
        <f>IF('Support - Calculation Detail'!E3077="","",'Support - Calculation Detail'!E3077)</f>
        <v>0</v>
      </c>
      <c r="G3077">
        <f>IF('Support - Calculation Detail'!F3077="","",'Support - Calculation Detail'!F3077)</f>
        <v>105860</v>
      </c>
      <c r="H3077">
        <f>IF('Support - Calculation Detail'!G3077="","",'Support - Calculation Detail'!G3077)</f>
        <v>1.04</v>
      </c>
      <c r="I3077">
        <f>IF('Support - Calculation Detail'!H3077="","",'Support - Calculation Detail'!H3077)</f>
        <v>110094</v>
      </c>
      <c r="J3077">
        <f>IF('Support - Calculation Detail'!I3077="","",'Support - Calculation Detail'!I3077)</f>
        <v>0</v>
      </c>
      <c r="K3077">
        <f>IF('Support - Calculation Detail'!K3077="","",'Support - Calculation Detail'!K3077)</f>
        <v>110094</v>
      </c>
      <c r="L3077">
        <f>IF('Support - Calculation Detail'!L3077="","",'Support - Calculation Detail'!L3077)</f>
        <v>0</v>
      </c>
      <c r="M3077">
        <f>IF('Support - Calculation Detail'!M3077="","",'Support - Calculation Detail'!M3077)</f>
        <v>0</v>
      </c>
      <c r="N3077">
        <f>IF('Support - Calculation Detail'!N3077="","",'Support - Calculation Detail'!N3077)</f>
        <v>0</v>
      </c>
      <c r="P3077">
        <f>IF('Support - Calculation Detail'!O3077="","",'Support - Calculation Detail'!O3077)</f>
        <v>110094</v>
      </c>
      <c r="Q3077" t="b">
        <v>1</v>
      </c>
      <c r="R3077" t="str">
        <f t="shared" si="240"/>
        <v>8920015</v>
      </c>
      <c r="S3077" t="str">
        <f t="shared" si="241"/>
        <v>8920015-TF</v>
      </c>
      <c r="T3077" t="str">
        <f t="shared" si="242"/>
        <v>8920015-TF</v>
      </c>
      <c r="U3077" t="str">
        <f t="shared" si="243"/>
        <v>2</v>
      </c>
      <c r="V3077" t="str">
        <f t="shared" si="244"/>
        <v>TF</v>
      </c>
    </row>
    <row r="3078" spans="1:22" x14ac:dyDescent="0.35">
      <c r="A3078" t="str">
        <f>IF('Support - Calculation Detail'!A3078="","",LEFT('Support - Calculation Detail'!A3078,7)&amp;"-"&amp;RIGHT('Support - Calculation Detail'!A3078,2))</f>
        <v>8920015-UT</v>
      </c>
      <c r="B3078" t="str">
        <f>IF('Support - Calculation Detail'!C3078="","",'Support - Calculation Detail'!C3078)</f>
        <v>89</v>
      </c>
      <c r="C3078" t="str">
        <f>IF('Support - Calculation Detail'!B3078="","",'Support - Calculation Detail'!B3078)</f>
        <v>N</v>
      </c>
      <c r="D3078">
        <f>IF('Support - Calculation Detail'!D3078="","",'Support - Calculation Detail'!D3078)</f>
        <v>15000</v>
      </c>
      <c r="E3078">
        <f>IF('Support - Calculation Detail'!E3078="","",'Support - Calculation Detail'!E3078)</f>
        <v>0</v>
      </c>
      <c r="G3078">
        <f>IF('Support - Calculation Detail'!F3078="","",'Support - Calculation Detail'!F3078)</f>
        <v>15000</v>
      </c>
      <c r="H3078">
        <f>IF('Support - Calculation Detail'!G3078="","",'Support - Calculation Detail'!G3078)</f>
        <v>1.04</v>
      </c>
      <c r="I3078">
        <f>IF('Support - Calculation Detail'!H3078="","",'Support - Calculation Detail'!H3078)</f>
        <v>15600</v>
      </c>
      <c r="J3078">
        <f>IF('Support - Calculation Detail'!I3078="","",'Support - Calculation Detail'!I3078)</f>
        <v>0</v>
      </c>
      <c r="K3078">
        <f>IF('Support - Calculation Detail'!K3078="","",'Support - Calculation Detail'!K3078)</f>
        <v>15600</v>
      </c>
      <c r="L3078">
        <f>IF('Support - Calculation Detail'!L3078="","",'Support - Calculation Detail'!L3078)</f>
        <v>0</v>
      </c>
      <c r="M3078">
        <f>IF('Support - Calculation Detail'!M3078="","",'Support - Calculation Detail'!M3078)</f>
        <v>0</v>
      </c>
      <c r="N3078">
        <f>IF('Support - Calculation Detail'!N3078="","",'Support - Calculation Detail'!N3078)</f>
        <v>0</v>
      </c>
      <c r="P3078">
        <f>IF('Support - Calculation Detail'!O3078="","",'Support - Calculation Detail'!O3078)</f>
        <v>15600</v>
      </c>
      <c r="Q3078" t="b">
        <v>1</v>
      </c>
      <c r="R3078" t="str">
        <f t="shared" si="240"/>
        <v>8920015</v>
      </c>
      <c r="S3078" t="str">
        <f t="shared" si="241"/>
        <v>8920015-UT</v>
      </c>
      <c r="T3078" t="str">
        <f t="shared" si="242"/>
        <v>8920015-UT</v>
      </c>
      <c r="U3078" t="str">
        <f t="shared" si="243"/>
        <v>2</v>
      </c>
      <c r="V3078" t="str">
        <f t="shared" si="244"/>
        <v>UT</v>
      </c>
    </row>
    <row r="3079" spans="1:22" x14ac:dyDescent="0.35">
      <c r="A3079" t="str">
        <f>IF('Support - Calculation Detail'!A3079="","",LEFT('Support - Calculation Detail'!A3079,7)&amp;"-"&amp;RIGHT('Support - Calculation Detail'!A3079,2))</f>
        <v>8930111-UT</v>
      </c>
      <c r="B3079" t="str">
        <f>IF('Support - Calculation Detail'!C3079="","",'Support - Calculation Detail'!C3079)</f>
        <v>89</v>
      </c>
      <c r="C3079" t="str">
        <f>IF('Support - Calculation Detail'!B3079="","",'Support - Calculation Detail'!B3079)</f>
        <v>N</v>
      </c>
      <c r="D3079">
        <f>IF('Support - Calculation Detail'!D3079="","",'Support - Calculation Detail'!D3079)</f>
        <v>22741810</v>
      </c>
      <c r="E3079">
        <f>IF('Support - Calculation Detail'!E3079="","",'Support - Calculation Detail'!E3079)</f>
        <v>0</v>
      </c>
      <c r="G3079">
        <f>IF('Support - Calculation Detail'!F3079="","",'Support - Calculation Detail'!F3079)</f>
        <v>22741810</v>
      </c>
      <c r="H3079">
        <f>IF('Support - Calculation Detail'!G3079="","",'Support - Calculation Detail'!G3079)</f>
        <v>1.04</v>
      </c>
      <c r="I3079">
        <f>IF('Support - Calculation Detail'!H3079="","",'Support - Calculation Detail'!H3079)</f>
        <v>23651482</v>
      </c>
      <c r="J3079">
        <f>IF('Support - Calculation Detail'!I3079="","",'Support - Calculation Detail'!I3079)</f>
        <v>0</v>
      </c>
      <c r="K3079">
        <f>IF('Support - Calculation Detail'!K3079="","",'Support - Calculation Detail'!K3079)</f>
        <v>23651482</v>
      </c>
      <c r="L3079">
        <f>IF('Support - Calculation Detail'!L3079="","",'Support - Calculation Detail'!L3079)</f>
        <v>734470</v>
      </c>
      <c r="M3079">
        <f>IF('Support - Calculation Detail'!M3079="","",'Support - Calculation Detail'!M3079)</f>
        <v>0</v>
      </c>
      <c r="N3079">
        <f>IF('Support - Calculation Detail'!N3079="","",'Support - Calculation Detail'!N3079)</f>
        <v>0</v>
      </c>
      <c r="P3079">
        <f>IF('Support - Calculation Detail'!O3079="","",'Support - Calculation Detail'!O3079)</f>
        <v>24385952</v>
      </c>
      <c r="Q3079" t="b">
        <v>1</v>
      </c>
      <c r="R3079" t="str">
        <f t="shared" si="240"/>
        <v>8930111</v>
      </c>
      <c r="S3079" t="str">
        <f t="shared" si="241"/>
        <v>8930111-UT</v>
      </c>
      <c r="T3079" t="str">
        <f t="shared" si="242"/>
        <v>8930111-UT</v>
      </c>
      <c r="U3079" t="str">
        <f t="shared" si="243"/>
        <v>3</v>
      </c>
      <c r="V3079" t="str">
        <f t="shared" si="244"/>
        <v>UT</v>
      </c>
    </row>
    <row r="3080" spans="1:22" x14ac:dyDescent="0.35">
      <c r="A3080" t="str">
        <f>IF('Support - Calculation Detail'!A3080="","",LEFT('Support - Calculation Detail'!A3080,7)&amp;"-"&amp;RIGHT('Support - Calculation Detail'!A3080,2))</f>
        <v>8950238-UT</v>
      </c>
      <c r="B3080" t="str">
        <f>IF('Support - Calculation Detail'!C3080="","",'Support - Calculation Detail'!C3080)</f>
        <v>89</v>
      </c>
      <c r="C3080" t="str">
        <f>IF('Support - Calculation Detail'!B3080="","",'Support - Calculation Detail'!B3080)</f>
        <v>N</v>
      </c>
      <c r="D3080">
        <f>IF('Support - Calculation Detail'!D3080="","",'Support - Calculation Detail'!D3080)</f>
        <v>223106</v>
      </c>
      <c r="E3080">
        <f>IF('Support - Calculation Detail'!E3080="","",'Support - Calculation Detail'!E3080)</f>
        <v>0</v>
      </c>
      <c r="G3080">
        <f>IF('Support - Calculation Detail'!F3080="","",'Support - Calculation Detail'!F3080)</f>
        <v>223106</v>
      </c>
      <c r="H3080">
        <f>IF('Support - Calculation Detail'!G3080="","",'Support - Calculation Detail'!G3080)</f>
        <v>1.04</v>
      </c>
      <c r="I3080">
        <f>IF('Support - Calculation Detail'!H3080="","",'Support - Calculation Detail'!H3080)</f>
        <v>232030</v>
      </c>
      <c r="J3080">
        <f>IF('Support - Calculation Detail'!I3080="","",'Support - Calculation Detail'!I3080)</f>
        <v>0</v>
      </c>
      <c r="K3080">
        <f>IF('Support - Calculation Detail'!K3080="","",'Support - Calculation Detail'!K3080)</f>
        <v>232030</v>
      </c>
      <c r="L3080">
        <f>IF('Support - Calculation Detail'!L3080="","",'Support - Calculation Detail'!L3080)</f>
        <v>0</v>
      </c>
      <c r="M3080">
        <f>IF('Support - Calculation Detail'!M3080="","",'Support - Calculation Detail'!M3080)</f>
        <v>0</v>
      </c>
      <c r="N3080">
        <f>IF('Support - Calculation Detail'!N3080="","",'Support - Calculation Detail'!N3080)</f>
        <v>0</v>
      </c>
      <c r="P3080">
        <f>IF('Support - Calculation Detail'!O3080="","",'Support - Calculation Detail'!O3080)</f>
        <v>232030</v>
      </c>
      <c r="Q3080" t="b">
        <v>1</v>
      </c>
      <c r="R3080" t="str">
        <f t="shared" si="240"/>
        <v>8950238</v>
      </c>
      <c r="S3080" t="str">
        <f t="shared" si="241"/>
        <v>8950238-UT</v>
      </c>
      <c r="T3080" t="str">
        <f t="shared" si="242"/>
        <v>8950238-UT</v>
      </c>
      <c r="U3080" t="str">
        <f t="shared" si="243"/>
        <v>5</v>
      </c>
      <c r="V3080" t="str">
        <f t="shared" si="244"/>
        <v>UT</v>
      </c>
    </row>
    <row r="3081" spans="1:22" x14ac:dyDescent="0.35">
      <c r="A3081" t="str">
        <f>IF('Support - Calculation Detail'!A3081="","",LEFT('Support - Calculation Detail'!A3081,7)&amp;"-"&amp;RIGHT('Support - Calculation Detail'!A3081,2))</f>
        <v>8950239-UT</v>
      </c>
      <c r="B3081" t="str">
        <f>IF('Support - Calculation Detail'!C3081="","",'Support - Calculation Detail'!C3081)</f>
        <v>89</v>
      </c>
      <c r="C3081" t="str">
        <f>IF('Support - Calculation Detail'!B3081="","",'Support - Calculation Detail'!B3081)</f>
        <v>N</v>
      </c>
      <c r="D3081">
        <f>IF('Support - Calculation Detail'!D3081="","",'Support - Calculation Detail'!D3081)</f>
        <v>325376</v>
      </c>
      <c r="E3081">
        <f>IF('Support - Calculation Detail'!E3081="","",'Support - Calculation Detail'!E3081)</f>
        <v>0</v>
      </c>
      <c r="G3081">
        <f>IF('Support - Calculation Detail'!F3081="","",'Support - Calculation Detail'!F3081)</f>
        <v>325376</v>
      </c>
      <c r="H3081">
        <f>IF('Support - Calculation Detail'!G3081="","",'Support - Calculation Detail'!G3081)</f>
        <v>1.04</v>
      </c>
      <c r="I3081">
        <f>IF('Support - Calculation Detail'!H3081="","",'Support - Calculation Detail'!H3081)</f>
        <v>338391</v>
      </c>
      <c r="J3081">
        <f>IF('Support - Calculation Detail'!I3081="","",'Support - Calculation Detail'!I3081)</f>
        <v>0</v>
      </c>
      <c r="K3081">
        <f>IF('Support - Calculation Detail'!K3081="","",'Support - Calculation Detail'!K3081)</f>
        <v>338391</v>
      </c>
      <c r="L3081">
        <f>IF('Support - Calculation Detail'!L3081="","",'Support - Calculation Detail'!L3081)</f>
        <v>0</v>
      </c>
      <c r="M3081">
        <f>IF('Support - Calculation Detail'!M3081="","",'Support - Calculation Detail'!M3081)</f>
        <v>0</v>
      </c>
      <c r="N3081">
        <f>IF('Support - Calculation Detail'!N3081="","",'Support - Calculation Detail'!N3081)</f>
        <v>0</v>
      </c>
      <c r="P3081">
        <f>IF('Support - Calculation Detail'!O3081="","",'Support - Calculation Detail'!O3081)</f>
        <v>338391</v>
      </c>
      <c r="Q3081" t="b">
        <v>1</v>
      </c>
      <c r="R3081" t="str">
        <f t="shared" si="240"/>
        <v>8950239</v>
      </c>
      <c r="S3081" t="str">
        <f t="shared" si="241"/>
        <v>8950239-UT</v>
      </c>
      <c r="T3081" t="str">
        <f t="shared" si="242"/>
        <v>8950239-UT</v>
      </c>
      <c r="U3081" t="str">
        <f t="shared" si="243"/>
        <v>5</v>
      </c>
      <c r="V3081" t="str">
        <f t="shared" si="244"/>
        <v>UT</v>
      </c>
    </row>
    <row r="3082" spans="1:22" x14ac:dyDescent="0.35">
      <c r="A3082" t="str">
        <f>IF('Support - Calculation Detail'!A3082="","",LEFT('Support - Calculation Detail'!A3082,7)&amp;"-"&amp;RIGHT('Support - Calculation Detail'!A3082,2))</f>
        <v>8950240-UT</v>
      </c>
      <c r="B3082" t="str">
        <f>IF('Support - Calculation Detail'!C3082="","",'Support - Calculation Detail'!C3082)</f>
        <v>89</v>
      </c>
      <c r="C3082" t="str">
        <f>IF('Support - Calculation Detail'!B3082="","",'Support - Calculation Detail'!B3082)</f>
        <v>N</v>
      </c>
      <c r="D3082">
        <f>IF('Support - Calculation Detail'!D3082="","",'Support - Calculation Detail'!D3082)</f>
        <v>29748</v>
      </c>
      <c r="E3082">
        <f>IF('Support - Calculation Detail'!E3082="","",'Support - Calculation Detail'!E3082)</f>
        <v>0</v>
      </c>
      <c r="G3082">
        <f>IF('Support - Calculation Detail'!F3082="","",'Support - Calculation Detail'!F3082)</f>
        <v>29748</v>
      </c>
      <c r="H3082">
        <f>IF('Support - Calculation Detail'!G3082="","",'Support - Calculation Detail'!G3082)</f>
        <v>1.04</v>
      </c>
      <c r="I3082">
        <f>IF('Support - Calculation Detail'!H3082="","",'Support - Calculation Detail'!H3082)</f>
        <v>30938</v>
      </c>
      <c r="J3082">
        <f>IF('Support - Calculation Detail'!I3082="","",'Support - Calculation Detail'!I3082)</f>
        <v>0</v>
      </c>
      <c r="K3082">
        <f>IF('Support - Calculation Detail'!K3082="","",'Support - Calculation Detail'!K3082)</f>
        <v>30938</v>
      </c>
      <c r="L3082">
        <f>IF('Support - Calculation Detail'!L3082="","",'Support - Calculation Detail'!L3082)</f>
        <v>0</v>
      </c>
      <c r="M3082">
        <f>IF('Support - Calculation Detail'!M3082="","",'Support - Calculation Detail'!M3082)</f>
        <v>0</v>
      </c>
      <c r="N3082">
        <f>IF('Support - Calculation Detail'!N3082="","",'Support - Calculation Detail'!N3082)</f>
        <v>0</v>
      </c>
      <c r="P3082">
        <f>IF('Support - Calculation Detail'!O3082="","",'Support - Calculation Detail'!O3082)</f>
        <v>30938</v>
      </c>
      <c r="Q3082" t="b">
        <v>1</v>
      </c>
      <c r="R3082" t="str">
        <f t="shared" si="240"/>
        <v>8950240</v>
      </c>
      <c r="S3082" t="str">
        <f t="shared" si="241"/>
        <v>8950240-UT</v>
      </c>
      <c r="T3082" t="str">
        <f t="shared" si="242"/>
        <v>8950240-UT</v>
      </c>
      <c r="U3082" t="str">
        <f t="shared" si="243"/>
        <v>5</v>
      </c>
      <c r="V3082" t="str">
        <f t="shared" si="244"/>
        <v>UT</v>
      </c>
    </row>
    <row r="3083" spans="1:22" x14ac:dyDescent="0.35">
      <c r="A3083" t="str">
        <f>IF('Support - Calculation Detail'!A3083="","",LEFT('Support - Calculation Detail'!A3083,7)&amp;"-"&amp;RIGHT('Support - Calculation Detail'!A3083,2))</f>
        <v>8950241-UT</v>
      </c>
      <c r="B3083" t="str">
        <f>IF('Support - Calculation Detail'!C3083="","",'Support - Calculation Detail'!C3083)</f>
        <v>89</v>
      </c>
      <c r="C3083" t="str">
        <f>IF('Support - Calculation Detail'!B3083="","",'Support - Calculation Detail'!B3083)</f>
        <v>N</v>
      </c>
      <c r="D3083">
        <f>IF('Support - Calculation Detail'!D3083="","",'Support - Calculation Detail'!D3083)</f>
        <v>328069</v>
      </c>
      <c r="E3083">
        <f>IF('Support - Calculation Detail'!E3083="","",'Support - Calculation Detail'!E3083)</f>
        <v>0</v>
      </c>
      <c r="G3083">
        <f>IF('Support - Calculation Detail'!F3083="","",'Support - Calculation Detail'!F3083)</f>
        <v>328069</v>
      </c>
      <c r="H3083">
        <f>IF('Support - Calculation Detail'!G3083="","",'Support - Calculation Detail'!G3083)</f>
        <v>1.04</v>
      </c>
      <c r="I3083">
        <f>IF('Support - Calculation Detail'!H3083="","",'Support - Calculation Detail'!H3083)</f>
        <v>341192</v>
      </c>
      <c r="J3083">
        <f>IF('Support - Calculation Detail'!I3083="","",'Support - Calculation Detail'!I3083)</f>
        <v>0</v>
      </c>
      <c r="K3083">
        <f>IF('Support - Calculation Detail'!K3083="","",'Support - Calculation Detail'!K3083)</f>
        <v>341192</v>
      </c>
      <c r="L3083">
        <f>IF('Support - Calculation Detail'!L3083="","",'Support - Calculation Detail'!L3083)</f>
        <v>0</v>
      </c>
      <c r="M3083">
        <f>IF('Support - Calculation Detail'!M3083="","",'Support - Calculation Detail'!M3083)</f>
        <v>0</v>
      </c>
      <c r="N3083">
        <f>IF('Support - Calculation Detail'!N3083="","",'Support - Calculation Detail'!N3083)</f>
        <v>0</v>
      </c>
      <c r="P3083">
        <f>IF('Support - Calculation Detail'!O3083="","",'Support - Calculation Detail'!O3083)</f>
        <v>341192</v>
      </c>
      <c r="Q3083" t="b">
        <v>1</v>
      </c>
      <c r="R3083" t="str">
        <f t="shared" si="240"/>
        <v>8950241</v>
      </c>
      <c r="S3083" t="str">
        <f t="shared" si="241"/>
        <v>8950241-UT</v>
      </c>
      <c r="T3083" t="str">
        <f t="shared" si="242"/>
        <v>8950241-UT</v>
      </c>
      <c r="U3083" t="str">
        <f t="shared" si="243"/>
        <v>5</v>
      </c>
      <c r="V3083" t="str">
        <f t="shared" si="244"/>
        <v>UT</v>
      </c>
    </row>
    <row r="3084" spans="1:22" x14ac:dyDescent="0.35">
      <c r="A3084" t="str">
        <f>IF('Support - Calculation Detail'!A3084="","",LEFT('Support - Calculation Detail'!A3084,7)&amp;"-"&amp;RIGHT('Support - Calculation Detail'!A3084,2))</f>
        <v>8950242-UT</v>
      </c>
      <c r="B3084" t="str">
        <f>IF('Support - Calculation Detail'!C3084="","",'Support - Calculation Detail'!C3084)</f>
        <v>89</v>
      </c>
      <c r="C3084" t="str">
        <f>IF('Support - Calculation Detail'!B3084="","",'Support - Calculation Detail'!B3084)</f>
        <v>N</v>
      </c>
      <c r="D3084">
        <f>IF('Support - Calculation Detail'!D3084="","",'Support - Calculation Detail'!D3084)</f>
        <v>2503804</v>
      </c>
      <c r="E3084">
        <f>IF('Support - Calculation Detail'!E3084="","",'Support - Calculation Detail'!E3084)</f>
        <v>0</v>
      </c>
      <c r="G3084">
        <f>IF('Support - Calculation Detail'!F3084="","",'Support - Calculation Detail'!F3084)</f>
        <v>2503804</v>
      </c>
      <c r="H3084">
        <f>IF('Support - Calculation Detail'!G3084="","",'Support - Calculation Detail'!G3084)</f>
        <v>1.04</v>
      </c>
      <c r="I3084">
        <f>IF('Support - Calculation Detail'!H3084="","",'Support - Calculation Detail'!H3084)</f>
        <v>2603956</v>
      </c>
      <c r="J3084">
        <f>IF('Support - Calculation Detail'!I3084="","",'Support - Calculation Detail'!I3084)</f>
        <v>0</v>
      </c>
      <c r="K3084">
        <f>IF('Support - Calculation Detail'!K3084="","",'Support - Calculation Detail'!K3084)</f>
        <v>2603956</v>
      </c>
      <c r="L3084">
        <f>IF('Support - Calculation Detail'!L3084="","",'Support - Calculation Detail'!L3084)</f>
        <v>0</v>
      </c>
      <c r="M3084">
        <f>IF('Support - Calculation Detail'!M3084="","",'Support - Calculation Detail'!M3084)</f>
        <v>0</v>
      </c>
      <c r="N3084">
        <f>IF('Support - Calculation Detail'!N3084="","",'Support - Calculation Detail'!N3084)</f>
        <v>0</v>
      </c>
      <c r="P3084">
        <f>IF('Support - Calculation Detail'!O3084="","",'Support - Calculation Detail'!O3084)</f>
        <v>2603956</v>
      </c>
      <c r="Q3084" t="b">
        <v>1</v>
      </c>
      <c r="R3084" t="str">
        <f t="shared" si="240"/>
        <v>8950242</v>
      </c>
      <c r="S3084" t="str">
        <f t="shared" si="241"/>
        <v>8950242-UT</v>
      </c>
      <c r="T3084" t="str">
        <f t="shared" si="242"/>
        <v>8950242-UT</v>
      </c>
      <c r="U3084" t="str">
        <f t="shared" si="243"/>
        <v>5</v>
      </c>
      <c r="V3084" t="str">
        <f t="shared" si="244"/>
        <v>UT</v>
      </c>
    </row>
    <row r="3085" spans="1:22" x14ac:dyDescent="0.35">
      <c r="A3085" t="str">
        <f>IF('Support - Calculation Detail'!A3085="","",LEFT('Support - Calculation Detail'!A3085,7)&amp;"-"&amp;RIGHT('Support - Calculation Detail'!A3085,2))</f>
        <v>8950243-UT</v>
      </c>
      <c r="B3085" t="str">
        <f>IF('Support - Calculation Detail'!C3085="","",'Support - Calculation Detail'!C3085)</f>
        <v>89</v>
      </c>
      <c r="C3085" t="str">
        <f>IF('Support - Calculation Detail'!B3085="","",'Support - Calculation Detail'!B3085)</f>
        <v>N</v>
      </c>
      <c r="D3085">
        <f>IF('Support - Calculation Detail'!D3085="","",'Support - Calculation Detail'!D3085)</f>
        <v>166913</v>
      </c>
      <c r="E3085">
        <f>IF('Support - Calculation Detail'!E3085="","",'Support - Calculation Detail'!E3085)</f>
        <v>0</v>
      </c>
      <c r="G3085">
        <f>IF('Support - Calculation Detail'!F3085="","",'Support - Calculation Detail'!F3085)</f>
        <v>166913</v>
      </c>
      <c r="H3085">
        <f>IF('Support - Calculation Detail'!G3085="","",'Support - Calculation Detail'!G3085)</f>
        <v>1.04</v>
      </c>
      <c r="I3085">
        <f>IF('Support - Calculation Detail'!H3085="","",'Support - Calculation Detail'!H3085)</f>
        <v>173590</v>
      </c>
      <c r="J3085">
        <f>IF('Support - Calculation Detail'!I3085="","",'Support - Calculation Detail'!I3085)</f>
        <v>0</v>
      </c>
      <c r="K3085">
        <f>IF('Support - Calculation Detail'!K3085="","",'Support - Calculation Detail'!K3085)</f>
        <v>173590</v>
      </c>
      <c r="L3085">
        <f>IF('Support - Calculation Detail'!L3085="","",'Support - Calculation Detail'!L3085)</f>
        <v>0</v>
      </c>
      <c r="M3085">
        <f>IF('Support - Calculation Detail'!M3085="","",'Support - Calculation Detail'!M3085)</f>
        <v>0</v>
      </c>
      <c r="N3085">
        <f>IF('Support - Calculation Detail'!N3085="","",'Support - Calculation Detail'!N3085)</f>
        <v>0</v>
      </c>
      <c r="P3085">
        <f>IF('Support - Calculation Detail'!O3085="","",'Support - Calculation Detail'!O3085)</f>
        <v>173590</v>
      </c>
      <c r="Q3085" t="b">
        <v>1</v>
      </c>
      <c r="R3085" t="str">
        <f t="shared" si="240"/>
        <v>8950243</v>
      </c>
      <c r="S3085" t="str">
        <f t="shared" si="241"/>
        <v>8950243-UT</v>
      </c>
      <c r="T3085" t="str">
        <f t="shared" si="242"/>
        <v>8950243-UT</v>
      </c>
      <c r="U3085" t="str">
        <f t="shared" si="243"/>
        <v>5</v>
      </c>
      <c r="V3085" t="str">
        <f t="shared" si="244"/>
        <v>UT</v>
      </c>
    </row>
    <row r="3086" spans="1:22" x14ac:dyDescent="0.35">
      <c r="A3086" t="str">
        <f>IF('Support - Calculation Detail'!A3086="","",LEFT('Support - Calculation Detail'!A3086,7)&amp;"-"&amp;RIGHT('Support - Calculation Detail'!A3086,2))</f>
        <v>8960909-UT</v>
      </c>
      <c r="B3086" t="str">
        <f>IF('Support - Calculation Detail'!C3086="","",'Support - Calculation Detail'!C3086)</f>
        <v>89</v>
      </c>
      <c r="C3086" t="str">
        <f>IF('Support - Calculation Detail'!B3086="","",'Support - Calculation Detail'!B3086)</f>
        <v>N</v>
      </c>
      <c r="D3086">
        <f>IF('Support - Calculation Detail'!D3086="","",'Support - Calculation Detail'!D3086)</f>
        <v>8793778</v>
      </c>
      <c r="E3086">
        <f>IF('Support - Calculation Detail'!E3086="","",'Support - Calculation Detail'!E3086)</f>
        <v>0</v>
      </c>
      <c r="G3086">
        <f>IF('Support - Calculation Detail'!F3086="","",'Support - Calculation Detail'!F3086)</f>
        <v>8793778</v>
      </c>
      <c r="H3086">
        <f>IF('Support - Calculation Detail'!G3086="","",'Support - Calculation Detail'!G3086)</f>
        <v>1.04</v>
      </c>
      <c r="I3086">
        <f>IF('Support - Calculation Detail'!H3086="","",'Support - Calculation Detail'!H3086)</f>
        <v>9145529</v>
      </c>
      <c r="J3086">
        <f>IF('Support - Calculation Detail'!I3086="","",'Support - Calculation Detail'!I3086)</f>
        <v>0</v>
      </c>
      <c r="K3086">
        <f>IF('Support - Calculation Detail'!K3086="","",'Support - Calculation Detail'!K3086)</f>
        <v>9145529</v>
      </c>
      <c r="L3086">
        <f>IF('Support - Calculation Detail'!L3086="","",'Support - Calculation Detail'!L3086)</f>
        <v>0</v>
      </c>
      <c r="M3086">
        <f>IF('Support - Calculation Detail'!M3086="","",'Support - Calculation Detail'!M3086)</f>
        <v>0</v>
      </c>
      <c r="N3086">
        <f>IF('Support - Calculation Detail'!N3086="","",'Support - Calculation Detail'!N3086)</f>
        <v>0</v>
      </c>
      <c r="P3086">
        <f>IF('Support - Calculation Detail'!O3086="","",'Support - Calculation Detail'!O3086)</f>
        <v>9145529</v>
      </c>
      <c r="Q3086" t="b">
        <v>1</v>
      </c>
      <c r="R3086" t="str">
        <f t="shared" si="240"/>
        <v>8960909</v>
      </c>
      <c r="S3086" t="str">
        <f t="shared" si="241"/>
        <v>8960909-UT</v>
      </c>
      <c r="T3086" t="str">
        <f t="shared" si="242"/>
        <v>8960909-UT</v>
      </c>
      <c r="U3086" t="str">
        <f t="shared" si="243"/>
        <v>6</v>
      </c>
      <c r="V3086" t="str">
        <f t="shared" si="244"/>
        <v>UT</v>
      </c>
    </row>
    <row r="3087" spans="1:22" x14ac:dyDescent="0.35">
      <c r="A3087" t="str">
        <f>IF('Support - Calculation Detail'!A3087="","",LEFT('Support - Calculation Detail'!A3087,7)&amp;"-"&amp;RIGHT('Support - Calculation Detail'!A3087,2))</f>
        <v>8930925-UT</v>
      </c>
      <c r="B3087" t="str">
        <f>IF('Support - Calculation Detail'!C3087="","",'Support - Calculation Detail'!C3087)</f>
        <v>89</v>
      </c>
      <c r="C3087" t="str">
        <f>IF('Support - Calculation Detail'!B3087="","",'Support - Calculation Detail'!B3087)</f>
        <v>N</v>
      </c>
      <c r="D3087">
        <f>IF('Support - Calculation Detail'!D3087="","",'Support - Calculation Detail'!D3087)</f>
        <v>3665</v>
      </c>
      <c r="E3087">
        <f>IF('Support - Calculation Detail'!E3087="","",'Support - Calculation Detail'!E3087)</f>
        <v>0</v>
      </c>
      <c r="G3087">
        <f>IF('Support - Calculation Detail'!F3087="","",'Support - Calculation Detail'!F3087)</f>
        <v>3665</v>
      </c>
      <c r="H3087">
        <f>IF('Support - Calculation Detail'!G3087="","",'Support - Calculation Detail'!G3087)</f>
        <v>1.04</v>
      </c>
      <c r="I3087">
        <f>IF('Support - Calculation Detail'!H3087="","",'Support - Calculation Detail'!H3087)</f>
        <v>3812</v>
      </c>
      <c r="J3087">
        <f>IF('Support - Calculation Detail'!I3087="","",'Support - Calculation Detail'!I3087)</f>
        <v>0</v>
      </c>
      <c r="K3087">
        <f>IF('Support - Calculation Detail'!K3087="","",'Support - Calculation Detail'!K3087)</f>
        <v>3812</v>
      </c>
      <c r="L3087">
        <f>IF('Support - Calculation Detail'!L3087="","",'Support - Calculation Detail'!L3087)</f>
        <v>0</v>
      </c>
      <c r="M3087">
        <f>IF('Support - Calculation Detail'!M3087="","",'Support - Calculation Detail'!M3087)</f>
        <v>0</v>
      </c>
      <c r="N3087">
        <f>IF('Support - Calculation Detail'!N3087="","",'Support - Calculation Detail'!N3087)</f>
        <v>0</v>
      </c>
      <c r="P3087">
        <f>IF('Support - Calculation Detail'!O3087="","",'Support - Calculation Detail'!O3087)</f>
        <v>3812</v>
      </c>
      <c r="Q3087" t="b">
        <v>1</v>
      </c>
      <c r="R3087" t="str">
        <f t="shared" si="240"/>
        <v>8930925</v>
      </c>
      <c r="S3087" t="str">
        <f t="shared" si="241"/>
        <v>8930925-UT</v>
      </c>
      <c r="T3087" t="str">
        <f t="shared" si="242"/>
        <v>8930925-UT</v>
      </c>
      <c r="U3087" t="str">
        <f t="shared" si="243"/>
        <v>3</v>
      </c>
      <c r="V3087" t="str">
        <f t="shared" si="244"/>
        <v>UT</v>
      </c>
    </row>
    <row r="3088" spans="1:22" x14ac:dyDescent="0.35">
      <c r="A3088" t="str">
        <f>IF('Support - Calculation Detail'!A3088="","",LEFT('Support - Calculation Detail'!A3088,7)&amp;"-"&amp;RIGHT('Support - Calculation Detail'!A3088,2))</f>
        <v>8930926-UT</v>
      </c>
      <c r="B3088" t="str">
        <f>IF('Support - Calculation Detail'!C3088="","",'Support - Calculation Detail'!C3088)</f>
        <v>89</v>
      </c>
      <c r="C3088" t="str">
        <f>IF('Support - Calculation Detail'!B3088="","",'Support - Calculation Detail'!B3088)</f>
        <v>N</v>
      </c>
      <c r="D3088">
        <f>IF('Support - Calculation Detail'!D3088="","",'Support - Calculation Detail'!D3088)</f>
        <v>960693</v>
      </c>
      <c r="E3088">
        <f>IF('Support - Calculation Detail'!E3088="","",'Support - Calculation Detail'!E3088)</f>
        <v>0</v>
      </c>
      <c r="G3088">
        <f>IF('Support - Calculation Detail'!F3088="","",'Support - Calculation Detail'!F3088)</f>
        <v>960693</v>
      </c>
      <c r="H3088">
        <f>IF('Support - Calculation Detail'!G3088="","",'Support - Calculation Detail'!G3088)</f>
        <v>1.04</v>
      </c>
      <c r="I3088">
        <f>IF('Support - Calculation Detail'!H3088="","",'Support - Calculation Detail'!H3088)</f>
        <v>999121</v>
      </c>
      <c r="J3088">
        <f>IF('Support - Calculation Detail'!I3088="","",'Support - Calculation Detail'!I3088)</f>
        <v>0</v>
      </c>
      <c r="K3088">
        <f>IF('Support - Calculation Detail'!K3088="","",'Support - Calculation Detail'!K3088)</f>
        <v>999121</v>
      </c>
      <c r="L3088">
        <f>IF('Support - Calculation Detail'!L3088="","",'Support - Calculation Detail'!L3088)</f>
        <v>11835</v>
      </c>
      <c r="M3088">
        <f>IF('Support - Calculation Detail'!M3088="","",'Support - Calculation Detail'!M3088)</f>
        <v>0</v>
      </c>
      <c r="N3088">
        <f>IF('Support - Calculation Detail'!N3088="","",'Support - Calculation Detail'!N3088)</f>
        <v>0</v>
      </c>
      <c r="P3088">
        <f>IF('Support - Calculation Detail'!O3088="","",'Support - Calculation Detail'!O3088)</f>
        <v>1010956</v>
      </c>
      <c r="Q3088" t="b">
        <v>1</v>
      </c>
      <c r="R3088" t="str">
        <f t="shared" si="240"/>
        <v>8930926</v>
      </c>
      <c r="S3088" t="str">
        <f t="shared" si="241"/>
        <v>8930926-UT</v>
      </c>
      <c r="T3088" t="str">
        <f t="shared" si="242"/>
        <v>8930926-UT</v>
      </c>
      <c r="U3088" t="str">
        <f t="shared" si="243"/>
        <v>3</v>
      </c>
      <c r="V3088" t="str">
        <f t="shared" si="244"/>
        <v>UT</v>
      </c>
    </row>
    <row r="3089" spans="1:22" x14ac:dyDescent="0.35">
      <c r="A3089" t="str">
        <f>IF('Support - Calculation Detail'!A3089="","",LEFT('Support - Calculation Detail'!A3089,7)&amp;"-"&amp;RIGHT('Support - Calculation Detail'!A3089,2))</f>
        <v>8930927-UT</v>
      </c>
      <c r="B3089" t="str">
        <f>IF('Support - Calculation Detail'!C3089="","",'Support - Calculation Detail'!C3089)</f>
        <v>89</v>
      </c>
      <c r="C3089" t="str">
        <f>IF('Support - Calculation Detail'!B3089="","",'Support - Calculation Detail'!B3089)</f>
        <v>N</v>
      </c>
      <c r="D3089">
        <f>IF('Support - Calculation Detail'!D3089="","",'Support - Calculation Detail'!D3089)</f>
        <v>839025</v>
      </c>
      <c r="E3089">
        <f>IF('Support - Calculation Detail'!E3089="","",'Support - Calculation Detail'!E3089)</f>
        <v>0</v>
      </c>
      <c r="G3089">
        <f>IF('Support - Calculation Detail'!F3089="","",'Support - Calculation Detail'!F3089)</f>
        <v>839025</v>
      </c>
      <c r="H3089">
        <f>IF('Support - Calculation Detail'!G3089="","",'Support - Calculation Detail'!G3089)</f>
        <v>1.04</v>
      </c>
      <c r="I3089">
        <f>IF('Support - Calculation Detail'!H3089="","",'Support - Calculation Detail'!H3089)</f>
        <v>872586</v>
      </c>
      <c r="J3089">
        <f>IF('Support - Calculation Detail'!I3089="","",'Support - Calculation Detail'!I3089)</f>
        <v>0</v>
      </c>
      <c r="K3089">
        <f>IF('Support - Calculation Detail'!K3089="","",'Support - Calculation Detail'!K3089)</f>
        <v>872586</v>
      </c>
      <c r="L3089">
        <f>IF('Support - Calculation Detail'!L3089="","",'Support - Calculation Detail'!L3089)</f>
        <v>41262</v>
      </c>
      <c r="M3089">
        <f>IF('Support - Calculation Detail'!M3089="","",'Support - Calculation Detail'!M3089)</f>
        <v>0</v>
      </c>
      <c r="N3089">
        <f>IF('Support - Calculation Detail'!N3089="","",'Support - Calculation Detail'!N3089)</f>
        <v>0</v>
      </c>
      <c r="P3089">
        <f>IF('Support - Calculation Detail'!O3089="","",'Support - Calculation Detail'!O3089)</f>
        <v>913848</v>
      </c>
      <c r="Q3089" t="b">
        <v>1</v>
      </c>
      <c r="R3089" t="str">
        <f t="shared" si="240"/>
        <v>8930927</v>
      </c>
      <c r="S3089" t="str">
        <f t="shared" si="241"/>
        <v>8930927-UT</v>
      </c>
      <c r="T3089" t="str">
        <f t="shared" si="242"/>
        <v>8930927-UT</v>
      </c>
      <c r="U3089" t="str">
        <f t="shared" si="243"/>
        <v>3</v>
      </c>
      <c r="V3089" t="str">
        <f t="shared" si="244"/>
        <v>UT</v>
      </c>
    </row>
    <row r="3090" spans="1:22" x14ac:dyDescent="0.35">
      <c r="A3090" t="str">
        <f>IF('Support - Calculation Detail'!A3090="","",LEFT('Support - Calculation Detail'!A3090,7)&amp;"-"&amp;RIGHT('Support - Calculation Detail'!A3090,2))</f>
        <v>8930928-UT</v>
      </c>
      <c r="B3090" t="str">
        <f>IF('Support - Calculation Detail'!C3090="","",'Support - Calculation Detail'!C3090)</f>
        <v>89</v>
      </c>
      <c r="C3090" t="str">
        <f>IF('Support - Calculation Detail'!B3090="","",'Support - Calculation Detail'!B3090)</f>
        <v>N</v>
      </c>
      <c r="D3090">
        <f>IF('Support - Calculation Detail'!D3090="","",'Support - Calculation Detail'!D3090)</f>
        <v>79774</v>
      </c>
      <c r="E3090">
        <f>IF('Support - Calculation Detail'!E3090="","",'Support - Calculation Detail'!E3090)</f>
        <v>0</v>
      </c>
      <c r="G3090">
        <f>IF('Support - Calculation Detail'!F3090="","",'Support - Calculation Detail'!F3090)</f>
        <v>79774</v>
      </c>
      <c r="H3090">
        <f>IF('Support - Calculation Detail'!G3090="","",'Support - Calculation Detail'!G3090)</f>
        <v>1.04</v>
      </c>
      <c r="I3090">
        <f>IF('Support - Calculation Detail'!H3090="","",'Support - Calculation Detail'!H3090)</f>
        <v>82965</v>
      </c>
      <c r="J3090">
        <f>IF('Support - Calculation Detail'!I3090="","",'Support - Calculation Detail'!I3090)</f>
        <v>0</v>
      </c>
      <c r="K3090">
        <f>IF('Support - Calculation Detail'!K3090="","",'Support - Calculation Detail'!K3090)</f>
        <v>82965</v>
      </c>
      <c r="L3090">
        <f>IF('Support - Calculation Detail'!L3090="","",'Support - Calculation Detail'!L3090)</f>
        <v>6773</v>
      </c>
      <c r="M3090">
        <f>IF('Support - Calculation Detail'!M3090="","",'Support - Calculation Detail'!M3090)</f>
        <v>0</v>
      </c>
      <c r="N3090">
        <f>IF('Support - Calculation Detail'!N3090="","",'Support - Calculation Detail'!N3090)</f>
        <v>0</v>
      </c>
      <c r="P3090">
        <f>IF('Support - Calculation Detail'!O3090="","",'Support - Calculation Detail'!O3090)</f>
        <v>89738</v>
      </c>
      <c r="Q3090" t="b">
        <v>1</v>
      </c>
      <c r="R3090" t="str">
        <f t="shared" si="240"/>
        <v>8930928</v>
      </c>
      <c r="S3090" t="str">
        <f t="shared" si="241"/>
        <v>8930928-UT</v>
      </c>
      <c r="T3090" t="str">
        <f t="shared" si="242"/>
        <v>8930928-UT</v>
      </c>
      <c r="U3090" t="str">
        <f t="shared" si="243"/>
        <v>3</v>
      </c>
      <c r="V3090" t="str">
        <f t="shared" si="244"/>
        <v>UT</v>
      </c>
    </row>
    <row r="3091" spans="1:22" x14ac:dyDescent="0.35">
      <c r="A3091" t="str">
        <f>IF('Support - Calculation Detail'!A3091="","",LEFT('Support - Calculation Detail'!A3091,7)&amp;"-"&amp;RIGHT('Support - Calculation Detail'!A3091,2))</f>
        <v>8930929-UT</v>
      </c>
      <c r="B3091" t="str">
        <f>IF('Support - Calculation Detail'!C3091="","",'Support - Calculation Detail'!C3091)</f>
        <v>89</v>
      </c>
      <c r="C3091" t="str">
        <f>IF('Support - Calculation Detail'!B3091="","",'Support - Calculation Detail'!B3091)</f>
        <v>N</v>
      </c>
      <c r="D3091">
        <f>IF('Support - Calculation Detail'!D3091="","",'Support - Calculation Detail'!D3091)</f>
        <v>19078</v>
      </c>
      <c r="E3091">
        <f>IF('Support - Calculation Detail'!E3091="","",'Support - Calculation Detail'!E3091)</f>
        <v>0</v>
      </c>
      <c r="G3091">
        <f>IF('Support - Calculation Detail'!F3091="","",'Support - Calculation Detail'!F3091)</f>
        <v>19078</v>
      </c>
      <c r="H3091">
        <f>IF('Support - Calculation Detail'!G3091="","",'Support - Calculation Detail'!G3091)</f>
        <v>1.04</v>
      </c>
      <c r="I3091">
        <f>IF('Support - Calculation Detail'!H3091="","",'Support - Calculation Detail'!H3091)</f>
        <v>19841</v>
      </c>
      <c r="J3091">
        <f>IF('Support - Calculation Detail'!I3091="","",'Support - Calculation Detail'!I3091)</f>
        <v>0</v>
      </c>
      <c r="K3091">
        <f>IF('Support - Calculation Detail'!K3091="","",'Support - Calculation Detail'!K3091)</f>
        <v>19841</v>
      </c>
      <c r="L3091">
        <f>IF('Support - Calculation Detail'!L3091="","",'Support - Calculation Detail'!L3091)</f>
        <v>0</v>
      </c>
      <c r="M3091">
        <f>IF('Support - Calculation Detail'!M3091="","",'Support - Calculation Detail'!M3091)</f>
        <v>0</v>
      </c>
      <c r="N3091">
        <f>IF('Support - Calculation Detail'!N3091="","",'Support - Calculation Detail'!N3091)</f>
        <v>0</v>
      </c>
      <c r="P3091">
        <f>IF('Support - Calculation Detail'!O3091="","",'Support - Calculation Detail'!O3091)</f>
        <v>19841</v>
      </c>
      <c r="Q3091" t="b">
        <v>1</v>
      </c>
      <c r="R3091" t="str">
        <f t="shared" si="240"/>
        <v>8930929</v>
      </c>
      <c r="S3091" t="str">
        <f t="shared" si="241"/>
        <v>8930929-UT</v>
      </c>
      <c r="T3091" t="str">
        <f t="shared" si="242"/>
        <v>8930929-UT</v>
      </c>
      <c r="U3091" t="str">
        <f t="shared" si="243"/>
        <v>3</v>
      </c>
      <c r="V3091" t="str">
        <f t="shared" si="244"/>
        <v>UT</v>
      </c>
    </row>
    <row r="3092" spans="1:22" x14ac:dyDescent="0.35">
      <c r="A3092" t="str">
        <f>IF('Support - Calculation Detail'!A3092="","",LEFT('Support - Calculation Detail'!A3092,7)&amp;"-"&amp;RIGHT('Support - Calculation Detail'!A3092,2))</f>
        <v>8930930-UT</v>
      </c>
      <c r="B3092" t="str">
        <f>IF('Support - Calculation Detail'!C3092="","",'Support - Calculation Detail'!C3092)</f>
        <v>89</v>
      </c>
      <c r="C3092" t="str">
        <f>IF('Support - Calculation Detail'!B3092="","",'Support - Calculation Detail'!B3092)</f>
        <v>N</v>
      </c>
      <c r="D3092">
        <f>IF('Support - Calculation Detail'!D3092="","",'Support - Calculation Detail'!D3092)</f>
        <v>33518</v>
      </c>
      <c r="E3092">
        <f>IF('Support - Calculation Detail'!E3092="","",'Support - Calculation Detail'!E3092)</f>
        <v>0</v>
      </c>
      <c r="G3092">
        <f>IF('Support - Calculation Detail'!F3092="","",'Support - Calculation Detail'!F3092)</f>
        <v>33518</v>
      </c>
      <c r="H3092">
        <f>IF('Support - Calculation Detail'!G3092="","",'Support - Calculation Detail'!G3092)</f>
        <v>1.04</v>
      </c>
      <c r="I3092">
        <f>IF('Support - Calculation Detail'!H3092="","",'Support - Calculation Detail'!H3092)</f>
        <v>34859</v>
      </c>
      <c r="J3092">
        <f>IF('Support - Calculation Detail'!I3092="","",'Support - Calculation Detail'!I3092)</f>
        <v>0</v>
      </c>
      <c r="K3092">
        <f>IF('Support - Calculation Detail'!K3092="","",'Support - Calculation Detail'!K3092)</f>
        <v>34859</v>
      </c>
      <c r="L3092">
        <f>IF('Support - Calculation Detail'!L3092="","",'Support - Calculation Detail'!L3092)</f>
        <v>0</v>
      </c>
      <c r="M3092">
        <f>IF('Support - Calculation Detail'!M3092="","",'Support - Calculation Detail'!M3092)</f>
        <v>0</v>
      </c>
      <c r="N3092">
        <f>IF('Support - Calculation Detail'!N3092="","",'Support - Calculation Detail'!N3092)</f>
        <v>0</v>
      </c>
      <c r="P3092">
        <f>IF('Support - Calculation Detail'!O3092="","",'Support - Calculation Detail'!O3092)</f>
        <v>34859</v>
      </c>
      <c r="Q3092" t="b">
        <v>1</v>
      </c>
      <c r="R3092" t="str">
        <f t="shared" si="240"/>
        <v>8930930</v>
      </c>
      <c r="S3092" t="str">
        <f t="shared" si="241"/>
        <v>8930930-UT</v>
      </c>
      <c r="T3092" t="str">
        <f t="shared" si="242"/>
        <v>8930930-UT</v>
      </c>
      <c r="U3092" t="str">
        <f t="shared" si="243"/>
        <v>3</v>
      </c>
      <c r="V3092" t="str">
        <f t="shared" si="244"/>
        <v>UT</v>
      </c>
    </row>
    <row r="3093" spans="1:22" x14ac:dyDescent="0.35">
      <c r="A3093" t="str">
        <f>IF('Support - Calculation Detail'!A3093="","",LEFT('Support - Calculation Detail'!A3093,7)&amp;"-"&amp;RIGHT('Support - Calculation Detail'!A3093,2))</f>
        <v>8930931-UT</v>
      </c>
      <c r="B3093" t="str">
        <f>IF('Support - Calculation Detail'!C3093="","",'Support - Calculation Detail'!C3093)</f>
        <v>89</v>
      </c>
      <c r="C3093" t="str">
        <f>IF('Support - Calculation Detail'!B3093="","",'Support - Calculation Detail'!B3093)</f>
        <v>N</v>
      </c>
      <c r="D3093">
        <f>IF('Support - Calculation Detail'!D3093="","",'Support - Calculation Detail'!D3093)</f>
        <v>175967</v>
      </c>
      <c r="E3093">
        <f>IF('Support - Calculation Detail'!E3093="","",'Support - Calculation Detail'!E3093)</f>
        <v>0</v>
      </c>
      <c r="G3093">
        <f>IF('Support - Calculation Detail'!F3093="","",'Support - Calculation Detail'!F3093)</f>
        <v>175967</v>
      </c>
      <c r="H3093">
        <f>IF('Support - Calculation Detail'!G3093="","",'Support - Calculation Detail'!G3093)</f>
        <v>1.04</v>
      </c>
      <c r="I3093">
        <f>IF('Support - Calculation Detail'!H3093="","",'Support - Calculation Detail'!H3093)</f>
        <v>183006</v>
      </c>
      <c r="J3093">
        <f>IF('Support - Calculation Detail'!I3093="","",'Support - Calculation Detail'!I3093)</f>
        <v>0</v>
      </c>
      <c r="K3093">
        <f>IF('Support - Calculation Detail'!K3093="","",'Support - Calculation Detail'!K3093)</f>
        <v>183006</v>
      </c>
      <c r="L3093">
        <f>IF('Support - Calculation Detail'!L3093="","",'Support - Calculation Detail'!L3093)</f>
        <v>0</v>
      </c>
      <c r="M3093">
        <f>IF('Support - Calculation Detail'!M3093="","",'Support - Calculation Detail'!M3093)</f>
        <v>0</v>
      </c>
      <c r="N3093">
        <f>IF('Support - Calculation Detail'!N3093="","",'Support - Calculation Detail'!N3093)</f>
        <v>0</v>
      </c>
      <c r="P3093">
        <f>IF('Support - Calculation Detail'!O3093="","",'Support - Calculation Detail'!O3093)</f>
        <v>183006</v>
      </c>
      <c r="Q3093" t="b">
        <v>1</v>
      </c>
      <c r="R3093" t="str">
        <f t="shared" si="240"/>
        <v>8930931</v>
      </c>
      <c r="S3093" t="str">
        <f t="shared" si="241"/>
        <v>8930931-UT</v>
      </c>
      <c r="T3093" t="str">
        <f t="shared" si="242"/>
        <v>8930931-UT</v>
      </c>
      <c r="U3093" t="str">
        <f t="shared" si="243"/>
        <v>3</v>
      </c>
      <c r="V3093" t="str">
        <f t="shared" si="244"/>
        <v>UT</v>
      </c>
    </row>
    <row r="3094" spans="1:22" x14ac:dyDescent="0.35">
      <c r="A3094" t="str">
        <f>IF('Support - Calculation Detail'!A3094="","",LEFT('Support - Calculation Detail'!A3094,7)&amp;"-"&amp;RIGHT('Support - Calculation Detail'!A3094,2))</f>
        <v>8930931-FT</v>
      </c>
      <c r="B3094" t="str">
        <f>IF('Support - Calculation Detail'!C3094="","",'Support - Calculation Detail'!C3094)</f>
        <v>89</v>
      </c>
      <c r="C3094" t="str">
        <f>IF('Support - Calculation Detail'!B3094="","",'Support - Calculation Detail'!B3094)</f>
        <v>N</v>
      </c>
      <c r="D3094">
        <f>IF('Support - Calculation Detail'!D3094="","",'Support - Calculation Detail'!D3094)</f>
        <v>113012</v>
      </c>
      <c r="E3094">
        <f>IF('Support - Calculation Detail'!E3094="","",'Support - Calculation Detail'!E3094)</f>
        <v>0</v>
      </c>
      <c r="G3094">
        <f>IF('Support - Calculation Detail'!F3094="","",'Support - Calculation Detail'!F3094)</f>
        <v>113012</v>
      </c>
      <c r="H3094">
        <f>IF('Support - Calculation Detail'!G3094="","",'Support - Calculation Detail'!G3094)</f>
        <v>1.04</v>
      </c>
      <c r="I3094">
        <f>IF('Support - Calculation Detail'!H3094="","",'Support - Calculation Detail'!H3094)</f>
        <v>117532</v>
      </c>
      <c r="J3094">
        <f>IF('Support - Calculation Detail'!I3094="","",'Support - Calculation Detail'!I3094)</f>
        <v>0</v>
      </c>
      <c r="K3094">
        <f>IF('Support - Calculation Detail'!K3094="","",'Support - Calculation Detail'!K3094)</f>
        <v>117532</v>
      </c>
      <c r="L3094">
        <f>IF('Support - Calculation Detail'!L3094="","",'Support - Calculation Detail'!L3094)</f>
        <v>0</v>
      </c>
      <c r="M3094">
        <f>IF('Support - Calculation Detail'!M3094="","",'Support - Calculation Detail'!M3094)</f>
        <v>0</v>
      </c>
      <c r="N3094">
        <f>IF('Support - Calculation Detail'!N3094="","",'Support - Calculation Detail'!N3094)</f>
        <v>0</v>
      </c>
      <c r="P3094">
        <f>IF('Support - Calculation Detail'!O3094="","",'Support - Calculation Detail'!O3094)</f>
        <v>117532</v>
      </c>
      <c r="Q3094" t="b">
        <v>1</v>
      </c>
      <c r="R3094" t="str">
        <f t="shared" si="240"/>
        <v>8930931</v>
      </c>
      <c r="S3094" t="str">
        <f t="shared" si="241"/>
        <v>8930931-FT</v>
      </c>
      <c r="T3094" t="str">
        <f t="shared" si="242"/>
        <v>8930931-FT</v>
      </c>
      <c r="U3094" t="str">
        <f t="shared" si="243"/>
        <v>3</v>
      </c>
      <c r="V3094" t="str">
        <f t="shared" si="244"/>
        <v>FT</v>
      </c>
    </row>
    <row r="3095" spans="1:22" x14ac:dyDescent="0.35">
      <c r="A3095" t="str">
        <f>IF('Support - Calculation Detail'!A3095="","",LEFT('Support - Calculation Detail'!A3095,7)&amp;"-"&amp;RIGHT('Support - Calculation Detail'!A3095,2))</f>
        <v>8930932-UT</v>
      </c>
      <c r="B3095" t="str">
        <f>IF('Support - Calculation Detail'!C3095="","",'Support - Calculation Detail'!C3095)</f>
        <v>89</v>
      </c>
      <c r="C3095" t="str">
        <f>IF('Support - Calculation Detail'!B3095="","",'Support - Calculation Detail'!B3095)</f>
        <v>N</v>
      </c>
      <c r="D3095">
        <f>IF('Support - Calculation Detail'!D3095="","",'Support - Calculation Detail'!D3095)</f>
        <v>106151</v>
      </c>
      <c r="E3095">
        <f>IF('Support - Calculation Detail'!E3095="","",'Support - Calculation Detail'!E3095)</f>
        <v>0</v>
      </c>
      <c r="G3095">
        <f>IF('Support - Calculation Detail'!F3095="","",'Support - Calculation Detail'!F3095)</f>
        <v>106151</v>
      </c>
      <c r="H3095">
        <f>IF('Support - Calculation Detail'!G3095="","",'Support - Calculation Detail'!G3095)</f>
        <v>1.04</v>
      </c>
      <c r="I3095">
        <f>IF('Support - Calculation Detail'!H3095="","",'Support - Calculation Detail'!H3095)</f>
        <v>110397</v>
      </c>
      <c r="J3095">
        <f>IF('Support - Calculation Detail'!I3095="","",'Support - Calculation Detail'!I3095)</f>
        <v>0</v>
      </c>
      <c r="K3095">
        <f>IF('Support - Calculation Detail'!K3095="","",'Support - Calculation Detail'!K3095)</f>
        <v>110397</v>
      </c>
      <c r="L3095">
        <f>IF('Support - Calculation Detail'!L3095="","",'Support - Calculation Detail'!L3095)</f>
        <v>0</v>
      </c>
      <c r="M3095">
        <f>IF('Support - Calculation Detail'!M3095="","",'Support - Calculation Detail'!M3095)</f>
        <v>0</v>
      </c>
      <c r="N3095">
        <f>IF('Support - Calculation Detail'!N3095="","",'Support - Calculation Detail'!N3095)</f>
        <v>0</v>
      </c>
      <c r="P3095">
        <f>IF('Support - Calculation Detail'!O3095="","",'Support - Calculation Detail'!O3095)</f>
        <v>110397</v>
      </c>
      <c r="Q3095" t="b">
        <v>1</v>
      </c>
      <c r="R3095" t="str">
        <f t="shared" si="240"/>
        <v>8930932</v>
      </c>
      <c r="S3095" t="str">
        <f t="shared" si="241"/>
        <v>8930932-UT</v>
      </c>
      <c r="T3095" t="str">
        <f t="shared" si="242"/>
        <v>8930932-UT</v>
      </c>
      <c r="U3095" t="str">
        <f t="shared" si="243"/>
        <v>3</v>
      </c>
      <c r="V3095" t="str">
        <f t="shared" si="244"/>
        <v>UT</v>
      </c>
    </row>
    <row r="3096" spans="1:22" x14ac:dyDescent="0.35">
      <c r="A3096" t="str">
        <f>IF('Support - Calculation Detail'!A3096="","",LEFT('Support - Calculation Detail'!A3096,7)&amp;"-"&amp;RIGHT('Support - Calculation Detail'!A3096,2))</f>
        <v>8930933-UT</v>
      </c>
      <c r="B3096" t="str">
        <f>IF('Support - Calculation Detail'!C3096="","",'Support - Calculation Detail'!C3096)</f>
        <v>89</v>
      </c>
      <c r="C3096" t="str">
        <f>IF('Support - Calculation Detail'!B3096="","",'Support - Calculation Detail'!B3096)</f>
        <v>N</v>
      </c>
      <c r="D3096">
        <f>IF('Support - Calculation Detail'!D3096="","",'Support - Calculation Detail'!D3096)</f>
        <v>1151979</v>
      </c>
      <c r="E3096">
        <f>IF('Support - Calculation Detail'!E3096="","",'Support - Calculation Detail'!E3096)</f>
        <v>0</v>
      </c>
      <c r="G3096">
        <f>IF('Support - Calculation Detail'!F3096="","",'Support - Calculation Detail'!F3096)</f>
        <v>1151979</v>
      </c>
      <c r="H3096">
        <f>IF('Support - Calculation Detail'!G3096="","",'Support - Calculation Detail'!G3096)</f>
        <v>1.04</v>
      </c>
      <c r="I3096">
        <f>IF('Support - Calculation Detail'!H3096="","",'Support - Calculation Detail'!H3096)</f>
        <v>1198058</v>
      </c>
      <c r="J3096">
        <f>IF('Support - Calculation Detail'!I3096="","",'Support - Calculation Detail'!I3096)</f>
        <v>0</v>
      </c>
      <c r="K3096">
        <f>IF('Support - Calculation Detail'!K3096="","",'Support - Calculation Detail'!K3096)</f>
        <v>1198058</v>
      </c>
      <c r="L3096">
        <f>IF('Support - Calculation Detail'!L3096="","",'Support - Calculation Detail'!L3096)</f>
        <v>0</v>
      </c>
      <c r="M3096">
        <f>IF('Support - Calculation Detail'!M3096="","",'Support - Calculation Detail'!M3096)</f>
        <v>0</v>
      </c>
      <c r="N3096">
        <f>IF('Support - Calculation Detail'!N3096="","",'Support - Calculation Detail'!N3096)</f>
        <v>0</v>
      </c>
      <c r="P3096">
        <f>IF('Support - Calculation Detail'!O3096="","",'Support - Calculation Detail'!O3096)</f>
        <v>1198058</v>
      </c>
      <c r="Q3096" t="b">
        <v>1</v>
      </c>
      <c r="R3096" t="str">
        <f t="shared" si="240"/>
        <v>8930933</v>
      </c>
      <c r="S3096" t="str">
        <f t="shared" si="241"/>
        <v>8930933-UT</v>
      </c>
      <c r="T3096" t="str">
        <f t="shared" si="242"/>
        <v>8930933-UT</v>
      </c>
      <c r="U3096" t="str">
        <f t="shared" si="243"/>
        <v>3</v>
      </c>
      <c r="V3096" t="str">
        <f t="shared" si="244"/>
        <v>UT</v>
      </c>
    </row>
    <row r="3097" spans="1:22" x14ac:dyDescent="0.35">
      <c r="A3097" t="str">
        <f>IF('Support - Calculation Detail'!A3097="","",LEFT('Support - Calculation Detail'!A3097,7)&amp;"-"&amp;RIGHT('Support - Calculation Detail'!A3097,2))</f>
        <v>8930934-UT</v>
      </c>
      <c r="B3097" t="str">
        <f>IF('Support - Calculation Detail'!C3097="","",'Support - Calculation Detail'!C3097)</f>
        <v>89</v>
      </c>
      <c r="C3097" t="str">
        <f>IF('Support - Calculation Detail'!B3097="","",'Support - Calculation Detail'!B3097)</f>
        <v>N</v>
      </c>
      <c r="D3097">
        <f>IF('Support - Calculation Detail'!D3097="","",'Support - Calculation Detail'!D3097)</f>
        <v>100747</v>
      </c>
      <c r="E3097">
        <f>IF('Support - Calculation Detail'!E3097="","",'Support - Calculation Detail'!E3097)</f>
        <v>0</v>
      </c>
      <c r="G3097">
        <f>IF('Support - Calculation Detail'!F3097="","",'Support - Calculation Detail'!F3097)</f>
        <v>100747</v>
      </c>
      <c r="H3097">
        <f>IF('Support - Calculation Detail'!G3097="","",'Support - Calculation Detail'!G3097)</f>
        <v>1.04</v>
      </c>
      <c r="I3097">
        <f>IF('Support - Calculation Detail'!H3097="","",'Support - Calculation Detail'!H3097)</f>
        <v>104777</v>
      </c>
      <c r="J3097">
        <f>IF('Support - Calculation Detail'!I3097="","",'Support - Calculation Detail'!I3097)</f>
        <v>0</v>
      </c>
      <c r="K3097">
        <f>IF('Support - Calculation Detail'!K3097="","",'Support - Calculation Detail'!K3097)</f>
        <v>104777</v>
      </c>
      <c r="L3097">
        <f>IF('Support - Calculation Detail'!L3097="","",'Support - Calculation Detail'!L3097)</f>
        <v>1341</v>
      </c>
      <c r="M3097">
        <f>IF('Support - Calculation Detail'!M3097="","",'Support - Calculation Detail'!M3097)</f>
        <v>0</v>
      </c>
      <c r="N3097">
        <f>IF('Support - Calculation Detail'!N3097="","",'Support - Calculation Detail'!N3097)</f>
        <v>0</v>
      </c>
      <c r="P3097">
        <f>IF('Support - Calculation Detail'!O3097="","",'Support - Calculation Detail'!O3097)</f>
        <v>106118</v>
      </c>
      <c r="Q3097" t="b">
        <v>1</v>
      </c>
      <c r="R3097" t="str">
        <f t="shared" si="240"/>
        <v>8930934</v>
      </c>
      <c r="S3097" t="str">
        <f t="shared" si="241"/>
        <v>8930934-UT</v>
      </c>
      <c r="T3097" t="str">
        <f t="shared" si="242"/>
        <v>8930934-UT</v>
      </c>
      <c r="U3097" t="str">
        <f t="shared" si="243"/>
        <v>3</v>
      </c>
      <c r="V3097" t="str">
        <f t="shared" si="244"/>
        <v>UT</v>
      </c>
    </row>
    <row r="3098" spans="1:22" x14ac:dyDescent="0.35">
      <c r="A3098" t="str">
        <f>IF('Support - Calculation Detail'!A3098="","",LEFT('Support - Calculation Detail'!A3098,7)&amp;"-"&amp;RIGHT('Support - Calculation Detail'!A3098,2))</f>
        <v>8930935-UT</v>
      </c>
      <c r="B3098" t="str">
        <f>IF('Support - Calculation Detail'!C3098="","",'Support - Calculation Detail'!C3098)</f>
        <v>89</v>
      </c>
      <c r="C3098" t="str">
        <f>IF('Support - Calculation Detail'!B3098="","",'Support - Calculation Detail'!B3098)</f>
        <v>N</v>
      </c>
      <c r="D3098">
        <f>IF('Support - Calculation Detail'!D3098="","",'Support - Calculation Detail'!D3098)</f>
        <v>11110</v>
      </c>
      <c r="E3098">
        <f>IF('Support - Calculation Detail'!E3098="","",'Support - Calculation Detail'!E3098)</f>
        <v>0</v>
      </c>
      <c r="G3098">
        <f>IF('Support - Calculation Detail'!F3098="","",'Support - Calculation Detail'!F3098)</f>
        <v>11110</v>
      </c>
      <c r="H3098">
        <f>IF('Support - Calculation Detail'!G3098="","",'Support - Calculation Detail'!G3098)</f>
        <v>1.04</v>
      </c>
      <c r="I3098">
        <f>IF('Support - Calculation Detail'!H3098="","",'Support - Calculation Detail'!H3098)</f>
        <v>11554</v>
      </c>
      <c r="J3098">
        <f>IF('Support - Calculation Detail'!I3098="","",'Support - Calculation Detail'!I3098)</f>
        <v>0</v>
      </c>
      <c r="K3098">
        <f>IF('Support - Calculation Detail'!K3098="","",'Support - Calculation Detail'!K3098)</f>
        <v>11554</v>
      </c>
      <c r="L3098">
        <f>IF('Support - Calculation Detail'!L3098="","",'Support - Calculation Detail'!L3098)</f>
        <v>0</v>
      </c>
      <c r="M3098">
        <f>IF('Support - Calculation Detail'!M3098="","",'Support - Calculation Detail'!M3098)</f>
        <v>0</v>
      </c>
      <c r="N3098">
        <f>IF('Support - Calculation Detail'!N3098="","",'Support - Calculation Detail'!N3098)</f>
        <v>0</v>
      </c>
      <c r="P3098">
        <f>IF('Support - Calculation Detail'!O3098="","",'Support - Calculation Detail'!O3098)</f>
        <v>11554</v>
      </c>
      <c r="Q3098" t="b">
        <v>1</v>
      </c>
      <c r="R3098" t="str">
        <f t="shared" si="240"/>
        <v>8930935</v>
      </c>
      <c r="S3098" t="str">
        <f t="shared" si="241"/>
        <v>8930935-UT</v>
      </c>
      <c r="T3098" t="str">
        <f t="shared" si="242"/>
        <v>8930935-UT</v>
      </c>
      <c r="U3098" t="str">
        <f t="shared" si="243"/>
        <v>3</v>
      </c>
      <c r="V3098" t="str">
        <f t="shared" si="244"/>
        <v>UT</v>
      </c>
    </row>
    <row r="3099" spans="1:22" x14ac:dyDescent="0.35">
      <c r="A3099" t="str">
        <f>IF('Support - Calculation Detail'!A3099="","",LEFT('Support - Calculation Detail'!A3099,7)&amp;"-"&amp;RIGHT('Support - Calculation Detail'!A3099,2))</f>
        <v>8930936-UT</v>
      </c>
      <c r="B3099" t="str">
        <f>IF('Support - Calculation Detail'!C3099="","",'Support - Calculation Detail'!C3099)</f>
        <v>89</v>
      </c>
      <c r="C3099" t="str">
        <f>IF('Support - Calculation Detail'!B3099="","",'Support - Calculation Detail'!B3099)</f>
        <v>N</v>
      </c>
      <c r="D3099">
        <f>IF('Support - Calculation Detail'!D3099="","",'Support - Calculation Detail'!D3099)</f>
        <v>135125</v>
      </c>
      <c r="E3099">
        <f>IF('Support - Calculation Detail'!E3099="","",'Support - Calculation Detail'!E3099)</f>
        <v>0</v>
      </c>
      <c r="G3099">
        <f>IF('Support - Calculation Detail'!F3099="","",'Support - Calculation Detail'!F3099)</f>
        <v>135125</v>
      </c>
      <c r="H3099">
        <f>IF('Support - Calculation Detail'!G3099="","",'Support - Calculation Detail'!G3099)</f>
        <v>1.04</v>
      </c>
      <c r="I3099">
        <f>IF('Support - Calculation Detail'!H3099="","",'Support - Calculation Detail'!H3099)</f>
        <v>140530</v>
      </c>
      <c r="J3099">
        <f>IF('Support - Calculation Detail'!I3099="","",'Support - Calculation Detail'!I3099)</f>
        <v>0</v>
      </c>
      <c r="K3099">
        <f>IF('Support - Calculation Detail'!K3099="","",'Support - Calculation Detail'!K3099)</f>
        <v>140530</v>
      </c>
      <c r="L3099">
        <f>IF('Support - Calculation Detail'!L3099="","",'Support - Calculation Detail'!L3099)</f>
        <v>0</v>
      </c>
      <c r="M3099">
        <f>IF('Support - Calculation Detail'!M3099="","",'Support - Calculation Detail'!M3099)</f>
        <v>0</v>
      </c>
      <c r="N3099">
        <f>IF('Support - Calculation Detail'!N3099="","",'Support - Calculation Detail'!N3099)</f>
        <v>0</v>
      </c>
      <c r="P3099">
        <f>IF('Support - Calculation Detail'!O3099="","",'Support - Calculation Detail'!O3099)</f>
        <v>140530</v>
      </c>
      <c r="Q3099" t="b">
        <v>1</v>
      </c>
      <c r="R3099" t="str">
        <f t="shared" si="240"/>
        <v>8930936</v>
      </c>
      <c r="S3099" t="str">
        <f t="shared" si="241"/>
        <v>8930936-UT</v>
      </c>
      <c r="T3099" t="str">
        <f t="shared" si="242"/>
        <v>8930936-UT</v>
      </c>
      <c r="U3099" t="str">
        <f t="shared" si="243"/>
        <v>3</v>
      </c>
      <c r="V3099" t="str">
        <f t="shared" si="244"/>
        <v>UT</v>
      </c>
    </row>
    <row r="3100" spans="1:22" x14ac:dyDescent="0.35">
      <c r="A3100" t="str">
        <f>IF('Support - Calculation Detail'!A3100="","",LEFT('Support - Calculation Detail'!A3100,7)&amp;"-"&amp;RIGHT('Support - Calculation Detail'!A3100,2))</f>
        <v>8930937-UT</v>
      </c>
      <c r="B3100" t="str">
        <f>IF('Support - Calculation Detail'!C3100="","",'Support - Calculation Detail'!C3100)</f>
        <v>89</v>
      </c>
      <c r="C3100" t="str">
        <f>IF('Support - Calculation Detail'!B3100="","",'Support - Calculation Detail'!B3100)</f>
        <v>N</v>
      </c>
      <c r="D3100">
        <f>IF('Support - Calculation Detail'!D3100="","",'Support - Calculation Detail'!D3100)</f>
        <v>1024</v>
      </c>
      <c r="E3100">
        <f>IF('Support - Calculation Detail'!E3100="","",'Support - Calculation Detail'!E3100)</f>
        <v>0</v>
      </c>
      <c r="G3100">
        <f>IF('Support - Calculation Detail'!F3100="","",'Support - Calculation Detail'!F3100)</f>
        <v>1024</v>
      </c>
      <c r="H3100">
        <f>IF('Support - Calculation Detail'!G3100="","",'Support - Calculation Detail'!G3100)</f>
        <v>1.04</v>
      </c>
      <c r="I3100">
        <f>IF('Support - Calculation Detail'!H3100="","",'Support - Calculation Detail'!H3100)</f>
        <v>1065</v>
      </c>
      <c r="J3100">
        <f>IF('Support - Calculation Detail'!I3100="","",'Support - Calculation Detail'!I3100)</f>
        <v>0</v>
      </c>
      <c r="K3100">
        <f>IF('Support - Calculation Detail'!K3100="","",'Support - Calculation Detail'!K3100)</f>
        <v>1065</v>
      </c>
      <c r="L3100">
        <f>IF('Support - Calculation Detail'!L3100="","",'Support - Calculation Detail'!L3100)</f>
        <v>0</v>
      </c>
      <c r="M3100">
        <f>IF('Support - Calculation Detail'!M3100="","",'Support - Calculation Detail'!M3100)</f>
        <v>0</v>
      </c>
      <c r="N3100">
        <f>IF('Support - Calculation Detail'!N3100="","",'Support - Calculation Detail'!N3100)</f>
        <v>0</v>
      </c>
      <c r="P3100">
        <f>IF('Support - Calculation Detail'!O3100="","",'Support - Calculation Detail'!O3100)</f>
        <v>1065</v>
      </c>
      <c r="Q3100" t="b">
        <v>1</v>
      </c>
      <c r="R3100" t="str">
        <f t="shared" si="240"/>
        <v>8930937</v>
      </c>
      <c r="S3100" t="str">
        <f t="shared" si="241"/>
        <v>8930937-UT</v>
      </c>
      <c r="T3100" t="str">
        <f t="shared" si="242"/>
        <v>8930937-UT</v>
      </c>
      <c r="U3100" t="str">
        <f t="shared" si="243"/>
        <v>3</v>
      </c>
      <c r="V3100" t="str">
        <f t="shared" si="244"/>
        <v>UT</v>
      </c>
    </row>
    <row r="3101" spans="1:22" x14ac:dyDescent="0.35">
      <c r="A3101" t="str">
        <f>IF('Support - Calculation Detail'!A3101="","",LEFT('Support - Calculation Detail'!A3101,7)&amp;"-"&amp;RIGHT('Support - Calculation Detail'!A3101,2))</f>
        <v>8948355-SO</v>
      </c>
      <c r="B3101" t="str">
        <f>IF('Support - Calculation Detail'!C3101="","",'Support - Calculation Detail'!C3101)</f>
        <v>89</v>
      </c>
      <c r="C3101" t="str">
        <f>IF('Support - Calculation Detail'!B3101="","",'Support - Calculation Detail'!B3101)</f>
        <v>N</v>
      </c>
      <c r="D3101">
        <f>IF('Support - Calculation Detail'!D3101="","",'Support - Calculation Detail'!D3101)</f>
        <v>1536984</v>
      </c>
      <c r="E3101">
        <f>IF('Support - Calculation Detail'!E3101="","",'Support - Calculation Detail'!E3101)</f>
        <v>0</v>
      </c>
      <c r="G3101">
        <f>IF('Support - Calculation Detail'!F3101="","",'Support - Calculation Detail'!F3101)</f>
        <v>1536984</v>
      </c>
      <c r="H3101">
        <f>IF('Support - Calculation Detail'!G3101="","",'Support - Calculation Detail'!G3101)</f>
        <v>1.04</v>
      </c>
      <c r="I3101">
        <f>IF('Support - Calculation Detail'!H3101="","",'Support - Calculation Detail'!H3101)</f>
        <v>1598463</v>
      </c>
      <c r="J3101">
        <f>IF('Support - Calculation Detail'!I3101="","",'Support - Calculation Detail'!I3101)</f>
        <v>0</v>
      </c>
      <c r="K3101">
        <f>IF('Support - Calculation Detail'!K3101="","",'Support - Calculation Detail'!K3101)</f>
        <v>1598463</v>
      </c>
      <c r="L3101">
        <f>IF('Support - Calculation Detail'!L3101="","",'Support - Calculation Detail'!L3101)</f>
        <v>0</v>
      </c>
      <c r="M3101">
        <f>IF('Support - Calculation Detail'!M3101="","",'Support - Calculation Detail'!M3101)</f>
        <v>0</v>
      </c>
      <c r="N3101">
        <f>IF('Support - Calculation Detail'!N3101="","",'Support - Calculation Detail'!N3101)</f>
        <v>0</v>
      </c>
      <c r="P3101">
        <f>IF('Support - Calculation Detail'!O3101="","",'Support - Calculation Detail'!O3101)</f>
        <v>1598463</v>
      </c>
      <c r="Q3101" t="b">
        <v>1</v>
      </c>
      <c r="R3101" t="str">
        <f t="shared" si="240"/>
        <v>8948355</v>
      </c>
      <c r="S3101" t="str">
        <f t="shared" si="241"/>
        <v>8948355-SO</v>
      </c>
      <c r="T3101" t="str">
        <f t="shared" si="242"/>
        <v>8948355-SO</v>
      </c>
      <c r="U3101" t="str">
        <f t="shared" si="243"/>
        <v>4</v>
      </c>
      <c r="V3101" t="str">
        <f t="shared" si="244"/>
        <v>SO</v>
      </c>
    </row>
    <row r="3102" spans="1:22" x14ac:dyDescent="0.35">
      <c r="A3102" t="str">
        <f>IF('Support - Calculation Detail'!A3102="","",LEFT('Support - Calculation Detail'!A3102,7)&amp;"-"&amp;RIGHT('Support - Calculation Detail'!A3102,2))</f>
        <v>8948360-SO</v>
      </c>
      <c r="B3102" t="str">
        <f>IF('Support - Calculation Detail'!C3102="","",'Support - Calculation Detail'!C3102)</f>
        <v>89</v>
      </c>
      <c r="C3102" t="str">
        <f>IF('Support - Calculation Detail'!B3102="","",'Support - Calculation Detail'!B3102)</f>
        <v>N</v>
      </c>
      <c r="D3102">
        <f>IF('Support - Calculation Detail'!D3102="","",'Support - Calculation Detail'!D3102)</f>
        <v>2873996</v>
      </c>
      <c r="E3102">
        <f>IF('Support - Calculation Detail'!E3102="","",'Support - Calculation Detail'!E3102)</f>
        <v>0</v>
      </c>
      <c r="G3102">
        <f>IF('Support - Calculation Detail'!F3102="","",'Support - Calculation Detail'!F3102)</f>
        <v>2873996</v>
      </c>
      <c r="H3102">
        <f>IF('Support - Calculation Detail'!G3102="","",'Support - Calculation Detail'!G3102)</f>
        <v>1.04</v>
      </c>
      <c r="I3102">
        <f>IF('Support - Calculation Detail'!H3102="","",'Support - Calculation Detail'!H3102)</f>
        <v>2988956</v>
      </c>
      <c r="J3102">
        <f>IF('Support - Calculation Detail'!I3102="","",'Support - Calculation Detail'!I3102)</f>
        <v>0</v>
      </c>
      <c r="K3102">
        <f>IF('Support - Calculation Detail'!K3102="","",'Support - Calculation Detail'!K3102)</f>
        <v>2988956</v>
      </c>
      <c r="L3102">
        <f>IF('Support - Calculation Detail'!L3102="","",'Support - Calculation Detail'!L3102)</f>
        <v>0</v>
      </c>
      <c r="M3102">
        <f>IF('Support - Calculation Detail'!M3102="","",'Support - Calculation Detail'!M3102)</f>
        <v>0</v>
      </c>
      <c r="N3102">
        <f>IF('Support - Calculation Detail'!N3102="","",'Support - Calculation Detail'!N3102)</f>
        <v>0</v>
      </c>
      <c r="P3102">
        <f>IF('Support - Calculation Detail'!O3102="","",'Support - Calculation Detail'!O3102)</f>
        <v>2988956</v>
      </c>
      <c r="Q3102" t="b">
        <v>1</v>
      </c>
      <c r="R3102" t="str">
        <f t="shared" si="240"/>
        <v>8948360</v>
      </c>
      <c r="S3102" t="str">
        <f t="shared" si="241"/>
        <v>8948360-SO</v>
      </c>
      <c r="T3102" t="str">
        <f t="shared" si="242"/>
        <v>8948360-SO</v>
      </c>
      <c r="U3102" t="str">
        <f t="shared" si="243"/>
        <v>4</v>
      </c>
      <c r="V3102" t="str">
        <f t="shared" si="244"/>
        <v>SO</v>
      </c>
    </row>
    <row r="3103" spans="1:22" x14ac:dyDescent="0.35">
      <c r="A3103" t="str">
        <f>IF('Support - Calculation Detail'!A3103="","",LEFT('Support - Calculation Detail'!A3103,7)&amp;"-"&amp;RIGHT('Support - Calculation Detail'!A3103,2))</f>
        <v>8948375-SO</v>
      </c>
      <c r="B3103" t="str">
        <f>IF('Support - Calculation Detail'!C3103="","",'Support - Calculation Detail'!C3103)</f>
        <v>89</v>
      </c>
      <c r="C3103" t="str">
        <f>IF('Support - Calculation Detail'!B3103="","",'Support - Calculation Detail'!B3103)</f>
        <v>N</v>
      </c>
      <c r="D3103">
        <f>IF('Support - Calculation Detail'!D3103="","",'Support - Calculation Detail'!D3103)</f>
        <v>2084778</v>
      </c>
      <c r="E3103">
        <f>IF('Support - Calculation Detail'!E3103="","",'Support - Calculation Detail'!E3103)</f>
        <v>0</v>
      </c>
      <c r="G3103">
        <f>IF('Support - Calculation Detail'!F3103="","",'Support - Calculation Detail'!F3103)</f>
        <v>2084778</v>
      </c>
      <c r="H3103">
        <f>IF('Support - Calculation Detail'!G3103="","",'Support - Calculation Detail'!G3103)</f>
        <v>1.04</v>
      </c>
      <c r="I3103">
        <f>IF('Support - Calculation Detail'!H3103="","",'Support - Calculation Detail'!H3103)</f>
        <v>2168169</v>
      </c>
      <c r="J3103">
        <f>IF('Support - Calculation Detail'!I3103="","",'Support - Calculation Detail'!I3103)</f>
        <v>0</v>
      </c>
      <c r="K3103">
        <f>IF('Support - Calculation Detail'!K3103="","",'Support - Calculation Detail'!K3103)</f>
        <v>2168169</v>
      </c>
      <c r="L3103">
        <f>IF('Support - Calculation Detail'!L3103="","",'Support - Calculation Detail'!L3103)</f>
        <v>0</v>
      </c>
      <c r="M3103">
        <f>IF('Support - Calculation Detail'!M3103="","",'Support - Calculation Detail'!M3103)</f>
        <v>0</v>
      </c>
      <c r="N3103">
        <f>IF('Support - Calculation Detail'!N3103="","",'Support - Calculation Detail'!N3103)</f>
        <v>0</v>
      </c>
      <c r="P3103">
        <f>IF('Support - Calculation Detail'!O3103="","",'Support - Calculation Detail'!O3103)</f>
        <v>2168169</v>
      </c>
      <c r="Q3103" t="b">
        <v>1</v>
      </c>
      <c r="R3103" t="str">
        <f t="shared" si="240"/>
        <v>8948375</v>
      </c>
      <c r="S3103" t="str">
        <f t="shared" si="241"/>
        <v>8948375-SO</v>
      </c>
      <c r="T3103" t="str">
        <f t="shared" si="242"/>
        <v>8948375-SO</v>
      </c>
      <c r="U3103" t="str">
        <f t="shared" si="243"/>
        <v>4</v>
      </c>
      <c r="V3103" t="str">
        <f t="shared" si="244"/>
        <v>SO</v>
      </c>
    </row>
    <row r="3104" spans="1:22" x14ac:dyDescent="0.35">
      <c r="A3104" t="str">
        <f>IF('Support - Calculation Detail'!A3104="","",LEFT('Support - Calculation Detail'!A3104,7)&amp;"-"&amp;RIGHT('Support - Calculation Detail'!A3104,2))</f>
        <v>8948385-SO</v>
      </c>
      <c r="B3104" t="str">
        <f>IF('Support - Calculation Detail'!C3104="","",'Support - Calculation Detail'!C3104)</f>
        <v>89</v>
      </c>
      <c r="C3104" t="str">
        <f>IF('Support - Calculation Detail'!B3104="","",'Support - Calculation Detail'!B3104)</f>
        <v>N</v>
      </c>
      <c r="D3104">
        <f>IF('Support - Calculation Detail'!D3104="","",'Support - Calculation Detail'!D3104)</f>
        <v>11013356</v>
      </c>
      <c r="E3104">
        <f>IF('Support - Calculation Detail'!E3104="","",'Support - Calculation Detail'!E3104)</f>
        <v>0</v>
      </c>
      <c r="G3104">
        <f>IF('Support - Calculation Detail'!F3104="","",'Support - Calculation Detail'!F3104)</f>
        <v>11013356</v>
      </c>
      <c r="H3104">
        <f>IF('Support - Calculation Detail'!G3104="","",'Support - Calculation Detail'!G3104)</f>
        <v>1.04</v>
      </c>
      <c r="I3104">
        <f>IF('Support - Calculation Detail'!H3104="","",'Support - Calculation Detail'!H3104)</f>
        <v>11453890</v>
      </c>
      <c r="J3104">
        <f>IF('Support - Calculation Detail'!I3104="","",'Support - Calculation Detail'!I3104)</f>
        <v>0</v>
      </c>
      <c r="K3104">
        <f>IF('Support - Calculation Detail'!K3104="","",'Support - Calculation Detail'!K3104)</f>
        <v>11453890</v>
      </c>
      <c r="L3104">
        <f>IF('Support - Calculation Detail'!L3104="","",'Support - Calculation Detail'!L3104)</f>
        <v>0</v>
      </c>
      <c r="M3104">
        <f>IF('Support - Calculation Detail'!M3104="","",'Support - Calculation Detail'!M3104)</f>
        <v>0</v>
      </c>
      <c r="N3104">
        <f>IF('Support - Calculation Detail'!N3104="","",'Support - Calculation Detail'!N3104)</f>
        <v>0</v>
      </c>
      <c r="P3104">
        <f>IF('Support - Calculation Detail'!O3104="","",'Support - Calculation Detail'!O3104)</f>
        <v>11453890</v>
      </c>
      <c r="Q3104" t="b">
        <v>1</v>
      </c>
      <c r="R3104" t="str">
        <f t="shared" si="240"/>
        <v>8948385</v>
      </c>
      <c r="S3104" t="str">
        <f t="shared" si="241"/>
        <v>8948385-SO</v>
      </c>
      <c r="T3104" t="str">
        <f t="shared" si="242"/>
        <v>8948385-SO</v>
      </c>
      <c r="U3104" t="str">
        <f t="shared" si="243"/>
        <v>4</v>
      </c>
      <c r="V3104" t="str">
        <f t="shared" si="244"/>
        <v>SO</v>
      </c>
    </row>
    <row r="3105" spans="1:22" x14ac:dyDescent="0.35">
      <c r="A3105" t="str">
        <f>IF('Support - Calculation Detail'!A3105="","",LEFT('Support - Calculation Detail'!A3105,7)&amp;"-"&amp;RIGHT('Support - Calculation Detail'!A3105,2))</f>
        <v>9010000-UT</v>
      </c>
      <c r="B3105" t="str">
        <f>IF('Support - Calculation Detail'!C3105="","",'Support - Calculation Detail'!C3105)</f>
        <v>90</v>
      </c>
      <c r="C3105" t="str">
        <f>IF('Support - Calculation Detail'!B3105="","",'Support - Calculation Detail'!B3105)</f>
        <v>N</v>
      </c>
      <c r="D3105">
        <f>IF('Support - Calculation Detail'!D3105="","",'Support - Calculation Detail'!D3105)</f>
        <v>4547580</v>
      </c>
      <c r="E3105">
        <f>IF('Support - Calculation Detail'!E3105="","",'Support - Calculation Detail'!E3105)</f>
        <v>0</v>
      </c>
      <c r="G3105">
        <f>IF('Support - Calculation Detail'!F3105="","",'Support - Calculation Detail'!F3105)</f>
        <v>4547580</v>
      </c>
      <c r="H3105">
        <f>IF('Support - Calculation Detail'!G3105="","",'Support - Calculation Detail'!G3105)</f>
        <v>1.04</v>
      </c>
      <c r="I3105">
        <f>IF('Support - Calculation Detail'!H3105="","",'Support - Calculation Detail'!H3105)</f>
        <v>4729483</v>
      </c>
      <c r="J3105">
        <f>IF('Support - Calculation Detail'!I3105="","",'Support - Calculation Detail'!I3105)</f>
        <v>0</v>
      </c>
      <c r="K3105">
        <f>IF('Support - Calculation Detail'!K3105="","",'Support - Calculation Detail'!K3105)</f>
        <v>4729483</v>
      </c>
      <c r="L3105">
        <f>IF('Support - Calculation Detail'!L3105="","",'Support - Calculation Detail'!L3105)</f>
        <v>816701</v>
      </c>
      <c r="M3105">
        <f>IF('Support - Calculation Detail'!M3105="","",'Support - Calculation Detail'!M3105)</f>
        <v>252703</v>
      </c>
      <c r="N3105">
        <f>IF('Support - Calculation Detail'!N3105="","",'Support - Calculation Detail'!N3105)</f>
        <v>714989.68457749742</v>
      </c>
      <c r="P3105">
        <f>IF('Support - Calculation Detail'!O3105="","",'Support - Calculation Detail'!O3105)</f>
        <v>6513876.6845774977</v>
      </c>
      <c r="Q3105" t="b">
        <v>1</v>
      </c>
      <c r="R3105" t="str">
        <f t="shared" si="240"/>
        <v>9010000</v>
      </c>
      <c r="S3105" t="str">
        <f t="shared" si="241"/>
        <v>9010000-UT</v>
      </c>
      <c r="T3105" t="str">
        <f t="shared" si="242"/>
        <v>9010000-UT</v>
      </c>
      <c r="U3105" t="str">
        <f t="shared" si="243"/>
        <v>1</v>
      </c>
      <c r="V3105" t="str">
        <f t="shared" si="244"/>
        <v>UT</v>
      </c>
    </row>
    <row r="3106" spans="1:22" x14ac:dyDescent="0.35">
      <c r="A3106" t="str">
        <f>IF('Support - Calculation Detail'!A3106="","",LEFT('Support - Calculation Detail'!A3106,7)&amp;"-"&amp;RIGHT('Support - Calculation Detail'!A3106,2))</f>
        <v>9020001-TF</v>
      </c>
      <c r="B3106" t="str">
        <f>IF('Support - Calculation Detail'!C3106="","",'Support - Calculation Detail'!C3106)</f>
        <v>90</v>
      </c>
      <c r="C3106" t="str">
        <f>IF('Support - Calculation Detail'!B3106="","",'Support - Calculation Detail'!B3106)</f>
        <v>N</v>
      </c>
      <c r="D3106">
        <f>IF('Support - Calculation Detail'!D3106="","",'Support - Calculation Detail'!D3106)</f>
        <v>13394</v>
      </c>
      <c r="E3106">
        <f>IF('Support - Calculation Detail'!E3106="","",'Support - Calculation Detail'!E3106)</f>
        <v>0</v>
      </c>
      <c r="G3106">
        <f>IF('Support - Calculation Detail'!F3106="","",'Support - Calculation Detail'!F3106)</f>
        <v>13394</v>
      </c>
      <c r="H3106">
        <f>IF('Support - Calculation Detail'!G3106="","",'Support - Calculation Detail'!G3106)</f>
        <v>1.04</v>
      </c>
      <c r="I3106">
        <f>IF('Support - Calculation Detail'!H3106="","",'Support - Calculation Detail'!H3106)</f>
        <v>13930</v>
      </c>
      <c r="J3106">
        <f>IF('Support - Calculation Detail'!I3106="","",'Support - Calculation Detail'!I3106)</f>
        <v>0</v>
      </c>
      <c r="K3106">
        <f>IF('Support - Calculation Detail'!K3106="","",'Support - Calculation Detail'!K3106)</f>
        <v>13930</v>
      </c>
      <c r="L3106">
        <f>IF('Support - Calculation Detail'!L3106="","",'Support - Calculation Detail'!L3106)</f>
        <v>0</v>
      </c>
      <c r="M3106">
        <f>IF('Support - Calculation Detail'!M3106="","",'Support - Calculation Detail'!M3106)</f>
        <v>0</v>
      </c>
      <c r="N3106">
        <f>IF('Support - Calculation Detail'!N3106="","",'Support - Calculation Detail'!N3106)</f>
        <v>0</v>
      </c>
      <c r="P3106">
        <f>IF('Support - Calculation Detail'!O3106="","",'Support - Calculation Detail'!O3106)</f>
        <v>13930</v>
      </c>
      <c r="Q3106" t="b">
        <v>1</v>
      </c>
      <c r="R3106" t="str">
        <f t="shared" si="240"/>
        <v>9020001</v>
      </c>
      <c r="S3106" t="str">
        <f t="shared" si="241"/>
        <v>9020001-TF</v>
      </c>
      <c r="T3106" t="str">
        <f t="shared" si="242"/>
        <v>9020001-TF</v>
      </c>
      <c r="U3106" t="str">
        <f t="shared" si="243"/>
        <v>2</v>
      </c>
      <c r="V3106" t="str">
        <f t="shared" si="244"/>
        <v>TF</v>
      </c>
    </row>
    <row r="3107" spans="1:22" x14ac:dyDescent="0.35">
      <c r="A3107" t="str">
        <f>IF('Support - Calculation Detail'!A3107="","",LEFT('Support - Calculation Detail'!A3107,7)&amp;"-"&amp;RIGHT('Support - Calculation Detail'!A3107,2))</f>
        <v>9020001-UT</v>
      </c>
      <c r="B3107" t="str">
        <f>IF('Support - Calculation Detail'!C3107="","",'Support - Calculation Detail'!C3107)</f>
        <v>90</v>
      </c>
      <c r="C3107" t="str">
        <f>IF('Support - Calculation Detail'!B3107="","",'Support - Calculation Detail'!B3107)</f>
        <v>N</v>
      </c>
      <c r="D3107">
        <f>IF('Support - Calculation Detail'!D3107="","",'Support - Calculation Detail'!D3107)</f>
        <v>3840</v>
      </c>
      <c r="E3107">
        <f>IF('Support - Calculation Detail'!E3107="","",'Support - Calculation Detail'!E3107)</f>
        <v>0</v>
      </c>
      <c r="G3107">
        <f>IF('Support - Calculation Detail'!F3107="","",'Support - Calculation Detail'!F3107)</f>
        <v>3840</v>
      </c>
      <c r="H3107">
        <f>IF('Support - Calculation Detail'!G3107="","",'Support - Calculation Detail'!G3107)</f>
        <v>1.04</v>
      </c>
      <c r="I3107">
        <f>IF('Support - Calculation Detail'!H3107="","",'Support - Calculation Detail'!H3107)</f>
        <v>3994</v>
      </c>
      <c r="J3107">
        <f>IF('Support - Calculation Detail'!I3107="","",'Support - Calculation Detail'!I3107)</f>
        <v>0</v>
      </c>
      <c r="K3107">
        <f>IF('Support - Calculation Detail'!K3107="","",'Support - Calculation Detail'!K3107)</f>
        <v>3994</v>
      </c>
      <c r="L3107">
        <f>IF('Support - Calculation Detail'!L3107="","",'Support - Calculation Detail'!L3107)</f>
        <v>0</v>
      </c>
      <c r="M3107">
        <f>IF('Support - Calculation Detail'!M3107="","",'Support - Calculation Detail'!M3107)</f>
        <v>0</v>
      </c>
      <c r="N3107">
        <f>IF('Support - Calculation Detail'!N3107="","",'Support - Calculation Detail'!N3107)</f>
        <v>0</v>
      </c>
      <c r="P3107">
        <f>IF('Support - Calculation Detail'!O3107="","",'Support - Calculation Detail'!O3107)</f>
        <v>3994</v>
      </c>
      <c r="Q3107" t="b">
        <v>1</v>
      </c>
      <c r="R3107" t="str">
        <f t="shared" si="240"/>
        <v>9020001</v>
      </c>
      <c r="S3107" t="str">
        <f t="shared" si="241"/>
        <v>9020001-UT</v>
      </c>
      <c r="T3107" t="str">
        <f t="shared" si="242"/>
        <v>9020001-UT</v>
      </c>
      <c r="U3107" t="str">
        <f t="shared" si="243"/>
        <v>2</v>
      </c>
      <c r="V3107" t="str">
        <f t="shared" si="244"/>
        <v>UT</v>
      </c>
    </row>
    <row r="3108" spans="1:22" x14ac:dyDescent="0.35">
      <c r="A3108" t="str">
        <f>IF('Support - Calculation Detail'!A3108="","",LEFT('Support - Calculation Detail'!A3108,7)&amp;"-"&amp;RIGHT('Support - Calculation Detail'!A3108,2))</f>
        <v>9020002-UT</v>
      </c>
      <c r="B3108" t="str">
        <f>IF('Support - Calculation Detail'!C3108="","",'Support - Calculation Detail'!C3108)</f>
        <v>90</v>
      </c>
      <c r="C3108" t="str">
        <f>IF('Support - Calculation Detail'!B3108="","",'Support - Calculation Detail'!B3108)</f>
        <v>N</v>
      </c>
      <c r="D3108">
        <f>IF('Support - Calculation Detail'!D3108="","",'Support - Calculation Detail'!D3108)</f>
        <v>85029</v>
      </c>
      <c r="E3108">
        <f>IF('Support - Calculation Detail'!E3108="","",'Support - Calculation Detail'!E3108)</f>
        <v>0</v>
      </c>
      <c r="G3108">
        <f>IF('Support - Calculation Detail'!F3108="","",'Support - Calculation Detail'!F3108)</f>
        <v>85029</v>
      </c>
      <c r="H3108">
        <f>IF('Support - Calculation Detail'!G3108="","",'Support - Calculation Detail'!G3108)</f>
        <v>1.04</v>
      </c>
      <c r="I3108">
        <f>IF('Support - Calculation Detail'!H3108="","",'Support - Calculation Detail'!H3108)</f>
        <v>88430</v>
      </c>
      <c r="J3108">
        <f>IF('Support - Calculation Detail'!I3108="","",'Support - Calculation Detail'!I3108)</f>
        <v>0</v>
      </c>
      <c r="K3108">
        <f>IF('Support - Calculation Detail'!K3108="","",'Support - Calculation Detail'!K3108)</f>
        <v>88430</v>
      </c>
      <c r="L3108">
        <f>IF('Support - Calculation Detail'!L3108="","",'Support - Calculation Detail'!L3108)</f>
        <v>0</v>
      </c>
      <c r="M3108">
        <f>IF('Support - Calculation Detail'!M3108="","",'Support - Calculation Detail'!M3108)</f>
        <v>0</v>
      </c>
      <c r="N3108">
        <f>IF('Support - Calculation Detail'!N3108="","",'Support - Calculation Detail'!N3108)</f>
        <v>0</v>
      </c>
      <c r="P3108">
        <f>IF('Support - Calculation Detail'!O3108="","",'Support - Calculation Detail'!O3108)</f>
        <v>88430</v>
      </c>
      <c r="Q3108" t="b">
        <v>1</v>
      </c>
      <c r="R3108" t="str">
        <f t="shared" si="240"/>
        <v>9020002</v>
      </c>
      <c r="S3108" t="str">
        <f t="shared" si="241"/>
        <v>9020002-UT</v>
      </c>
      <c r="T3108" t="str">
        <f t="shared" si="242"/>
        <v>9020002-UT</v>
      </c>
      <c r="U3108" t="str">
        <f t="shared" si="243"/>
        <v>2</v>
      </c>
      <c r="V3108" t="str">
        <f t="shared" si="244"/>
        <v>UT</v>
      </c>
    </row>
    <row r="3109" spans="1:22" x14ac:dyDescent="0.35">
      <c r="A3109" t="str">
        <f>IF('Support - Calculation Detail'!A3109="","",LEFT('Support - Calculation Detail'!A3109,7)&amp;"-"&amp;RIGHT('Support - Calculation Detail'!A3109,2))</f>
        <v>9020003-TF</v>
      </c>
      <c r="B3109" t="str">
        <f>IF('Support - Calculation Detail'!C3109="","",'Support - Calculation Detail'!C3109)</f>
        <v>90</v>
      </c>
      <c r="C3109" t="str">
        <f>IF('Support - Calculation Detail'!B3109="","",'Support - Calculation Detail'!B3109)</f>
        <v>N</v>
      </c>
      <c r="D3109">
        <f>IF('Support - Calculation Detail'!D3109="","",'Support - Calculation Detail'!D3109)</f>
        <v>11238</v>
      </c>
      <c r="E3109">
        <f>IF('Support - Calculation Detail'!E3109="","",'Support - Calculation Detail'!E3109)</f>
        <v>0</v>
      </c>
      <c r="G3109">
        <f>IF('Support - Calculation Detail'!F3109="","",'Support - Calculation Detail'!F3109)</f>
        <v>11238</v>
      </c>
      <c r="H3109">
        <f>IF('Support - Calculation Detail'!G3109="","",'Support - Calculation Detail'!G3109)</f>
        <v>1.04</v>
      </c>
      <c r="I3109">
        <f>IF('Support - Calculation Detail'!H3109="","",'Support - Calculation Detail'!H3109)</f>
        <v>11688</v>
      </c>
      <c r="J3109">
        <f>IF('Support - Calculation Detail'!I3109="","",'Support - Calculation Detail'!I3109)</f>
        <v>0</v>
      </c>
      <c r="K3109">
        <f>IF('Support - Calculation Detail'!K3109="","",'Support - Calculation Detail'!K3109)</f>
        <v>11688</v>
      </c>
      <c r="L3109">
        <f>IF('Support - Calculation Detail'!L3109="","",'Support - Calculation Detail'!L3109)</f>
        <v>0</v>
      </c>
      <c r="M3109">
        <f>IF('Support - Calculation Detail'!M3109="","",'Support - Calculation Detail'!M3109)</f>
        <v>0</v>
      </c>
      <c r="N3109">
        <f>IF('Support - Calculation Detail'!N3109="","",'Support - Calculation Detail'!N3109)</f>
        <v>0</v>
      </c>
      <c r="P3109">
        <f>IF('Support - Calculation Detail'!O3109="","",'Support - Calculation Detail'!O3109)</f>
        <v>11688</v>
      </c>
      <c r="Q3109" t="b">
        <v>1</v>
      </c>
      <c r="R3109" t="str">
        <f t="shared" si="240"/>
        <v>9020003</v>
      </c>
      <c r="S3109" t="str">
        <f t="shared" si="241"/>
        <v>9020003-TF</v>
      </c>
      <c r="T3109" t="str">
        <f t="shared" si="242"/>
        <v>9020003-TF</v>
      </c>
      <c r="U3109" t="str">
        <f t="shared" si="243"/>
        <v>2</v>
      </c>
      <c r="V3109" t="str">
        <f t="shared" si="244"/>
        <v>TF</v>
      </c>
    </row>
    <row r="3110" spans="1:22" x14ac:dyDescent="0.35">
      <c r="A3110" t="str">
        <f>IF('Support - Calculation Detail'!A3110="","",LEFT('Support - Calculation Detail'!A3110,7)&amp;"-"&amp;RIGHT('Support - Calculation Detail'!A3110,2))</f>
        <v>9020003-UT</v>
      </c>
      <c r="B3110" t="str">
        <f>IF('Support - Calculation Detail'!C3110="","",'Support - Calculation Detail'!C3110)</f>
        <v>90</v>
      </c>
      <c r="C3110" t="str">
        <f>IF('Support - Calculation Detail'!B3110="","",'Support - Calculation Detail'!B3110)</f>
        <v>N</v>
      </c>
      <c r="D3110">
        <f>IF('Support - Calculation Detail'!D3110="","",'Support - Calculation Detail'!D3110)</f>
        <v>7710</v>
      </c>
      <c r="E3110">
        <f>IF('Support - Calculation Detail'!E3110="","",'Support - Calculation Detail'!E3110)</f>
        <v>0</v>
      </c>
      <c r="G3110">
        <f>IF('Support - Calculation Detail'!F3110="","",'Support - Calculation Detail'!F3110)</f>
        <v>7710</v>
      </c>
      <c r="H3110">
        <f>IF('Support - Calculation Detail'!G3110="","",'Support - Calculation Detail'!G3110)</f>
        <v>1.04</v>
      </c>
      <c r="I3110">
        <f>IF('Support - Calculation Detail'!H3110="","",'Support - Calculation Detail'!H3110)</f>
        <v>8018</v>
      </c>
      <c r="J3110">
        <f>IF('Support - Calculation Detail'!I3110="","",'Support - Calculation Detail'!I3110)</f>
        <v>0</v>
      </c>
      <c r="K3110">
        <f>IF('Support - Calculation Detail'!K3110="","",'Support - Calculation Detail'!K3110)</f>
        <v>8018</v>
      </c>
      <c r="L3110">
        <f>IF('Support - Calculation Detail'!L3110="","",'Support - Calculation Detail'!L3110)</f>
        <v>0</v>
      </c>
      <c r="M3110">
        <f>IF('Support - Calculation Detail'!M3110="","",'Support - Calculation Detail'!M3110)</f>
        <v>0</v>
      </c>
      <c r="N3110">
        <f>IF('Support - Calculation Detail'!N3110="","",'Support - Calculation Detail'!N3110)</f>
        <v>0</v>
      </c>
      <c r="P3110">
        <f>IF('Support - Calculation Detail'!O3110="","",'Support - Calculation Detail'!O3110)</f>
        <v>8018</v>
      </c>
      <c r="Q3110" t="b">
        <v>1</v>
      </c>
      <c r="R3110" t="str">
        <f t="shared" si="240"/>
        <v>9020003</v>
      </c>
      <c r="S3110" t="str">
        <f t="shared" si="241"/>
        <v>9020003-UT</v>
      </c>
      <c r="T3110" t="str">
        <f t="shared" si="242"/>
        <v>9020003-UT</v>
      </c>
      <c r="U3110" t="str">
        <f t="shared" si="243"/>
        <v>2</v>
      </c>
      <c r="V3110" t="str">
        <f t="shared" si="244"/>
        <v>UT</v>
      </c>
    </row>
    <row r="3111" spans="1:22" x14ac:dyDescent="0.35">
      <c r="A3111" t="str">
        <f>IF('Support - Calculation Detail'!A3111="","",LEFT('Support - Calculation Detail'!A3111,7)&amp;"-"&amp;RIGHT('Support - Calculation Detail'!A3111,2))</f>
        <v>9020004-TF</v>
      </c>
      <c r="B3111" t="str">
        <f>IF('Support - Calculation Detail'!C3111="","",'Support - Calculation Detail'!C3111)</f>
        <v>90</v>
      </c>
      <c r="C3111" t="str">
        <f>IF('Support - Calculation Detail'!B3111="","",'Support - Calculation Detail'!B3111)</f>
        <v>N</v>
      </c>
      <c r="D3111">
        <f>IF('Support - Calculation Detail'!D3111="","",'Support - Calculation Detail'!D3111)</f>
        <v>105846</v>
      </c>
      <c r="E3111">
        <f>IF('Support - Calculation Detail'!E3111="","",'Support - Calculation Detail'!E3111)</f>
        <v>0</v>
      </c>
      <c r="G3111">
        <f>IF('Support - Calculation Detail'!F3111="","",'Support - Calculation Detail'!F3111)</f>
        <v>105846</v>
      </c>
      <c r="H3111">
        <f>IF('Support - Calculation Detail'!G3111="","",'Support - Calculation Detail'!G3111)</f>
        <v>1.04</v>
      </c>
      <c r="I3111">
        <f>IF('Support - Calculation Detail'!H3111="","",'Support - Calculation Detail'!H3111)</f>
        <v>110080</v>
      </c>
      <c r="J3111">
        <f>IF('Support - Calculation Detail'!I3111="","",'Support - Calculation Detail'!I3111)</f>
        <v>0</v>
      </c>
      <c r="K3111">
        <f>IF('Support - Calculation Detail'!K3111="","",'Support - Calculation Detail'!K3111)</f>
        <v>110080</v>
      </c>
      <c r="L3111">
        <f>IF('Support - Calculation Detail'!L3111="","",'Support - Calculation Detail'!L3111)</f>
        <v>0</v>
      </c>
      <c r="M3111">
        <f>IF('Support - Calculation Detail'!M3111="","",'Support - Calculation Detail'!M3111)</f>
        <v>0</v>
      </c>
      <c r="N3111">
        <f>IF('Support - Calculation Detail'!N3111="","",'Support - Calculation Detail'!N3111)</f>
        <v>0</v>
      </c>
      <c r="P3111">
        <f>IF('Support - Calculation Detail'!O3111="","",'Support - Calculation Detail'!O3111)</f>
        <v>110080</v>
      </c>
      <c r="Q3111" t="b">
        <v>1</v>
      </c>
      <c r="R3111" t="str">
        <f t="shared" si="240"/>
        <v>9020004</v>
      </c>
      <c r="S3111" t="str">
        <f t="shared" si="241"/>
        <v>9020004-TF</v>
      </c>
      <c r="T3111" t="str">
        <f t="shared" si="242"/>
        <v>9020004-TF</v>
      </c>
      <c r="U3111" t="str">
        <f t="shared" si="243"/>
        <v>2</v>
      </c>
      <c r="V3111" t="str">
        <f t="shared" si="244"/>
        <v>TF</v>
      </c>
    </row>
    <row r="3112" spans="1:22" x14ac:dyDescent="0.35">
      <c r="A3112" t="str">
        <f>IF('Support - Calculation Detail'!A3112="","",LEFT('Support - Calculation Detail'!A3112,7)&amp;"-"&amp;RIGHT('Support - Calculation Detail'!A3112,2))</f>
        <v>9020004-UT</v>
      </c>
      <c r="B3112" t="str">
        <f>IF('Support - Calculation Detail'!C3112="","",'Support - Calculation Detail'!C3112)</f>
        <v>90</v>
      </c>
      <c r="C3112" t="str">
        <f>IF('Support - Calculation Detail'!B3112="","",'Support - Calculation Detail'!B3112)</f>
        <v>N</v>
      </c>
      <c r="D3112">
        <f>IF('Support - Calculation Detail'!D3112="","",'Support - Calculation Detail'!D3112)</f>
        <v>46200</v>
      </c>
      <c r="E3112">
        <f>IF('Support - Calculation Detail'!E3112="","",'Support - Calculation Detail'!E3112)</f>
        <v>0</v>
      </c>
      <c r="G3112">
        <f>IF('Support - Calculation Detail'!F3112="","",'Support - Calculation Detail'!F3112)</f>
        <v>46200</v>
      </c>
      <c r="H3112">
        <f>IF('Support - Calculation Detail'!G3112="","",'Support - Calculation Detail'!G3112)</f>
        <v>1.04</v>
      </c>
      <c r="I3112">
        <f>IF('Support - Calculation Detail'!H3112="","",'Support - Calculation Detail'!H3112)</f>
        <v>48048</v>
      </c>
      <c r="J3112">
        <f>IF('Support - Calculation Detail'!I3112="","",'Support - Calculation Detail'!I3112)</f>
        <v>0</v>
      </c>
      <c r="K3112">
        <f>IF('Support - Calculation Detail'!K3112="","",'Support - Calculation Detail'!K3112)</f>
        <v>48048</v>
      </c>
      <c r="L3112">
        <f>IF('Support - Calculation Detail'!L3112="","",'Support - Calculation Detail'!L3112)</f>
        <v>0</v>
      </c>
      <c r="M3112">
        <f>IF('Support - Calculation Detail'!M3112="","",'Support - Calculation Detail'!M3112)</f>
        <v>0</v>
      </c>
      <c r="N3112">
        <f>IF('Support - Calculation Detail'!N3112="","",'Support - Calculation Detail'!N3112)</f>
        <v>0</v>
      </c>
      <c r="P3112">
        <f>IF('Support - Calculation Detail'!O3112="","",'Support - Calculation Detail'!O3112)</f>
        <v>48048</v>
      </c>
      <c r="Q3112" t="b">
        <v>1</v>
      </c>
      <c r="R3112" t="str">
        <f t="shared" si="240"/>
        <v>9020004</v>
      </c>
      <c r="S3112" t="str">
        <f t="shared" si="241"/>
        <v>9020004-UT</v>
      </c>
      <c r="T3112" t="str">
        <f t="shared" si="242"/>
        <v>9020004-UT</v>
      </c>
      <c r="U3112" t="str">
        <f t="shared" si="243"/>
        <v>2</v>
      </c>
      <c r="V3112" t="str">
        <f t="shared" si="244"/>
        <v>UT</v>
      </c>
    </row>
    <row r="3113" spans="1:22" x14ac:dyDescent="0.35">
      <c r="A3113" t="str">
        <f>IF('Support - Calculation Detail'!A3113="","",LEFT('Support - Calculation Detail'!A3113,7)&amp;"-"&amp;RIGHT('Support - Calculation Detail'!A3113,2))</f>
        <v>9020005-UT</v>
      </c>
      <c r="B3113" t="str">
        <f>IF('Support - Calculation Detail'!C3113="","",'Support - Calculation Detail'!C3113)</f>
        <v>90</v>
      </c>
      <c r="C3113" t="str">
        <f>IF('Support - Calculation Detail'!B3113="","",'Support - Calculation Detail'!B3113)</f>
        <v>N</v>
      </c>
      <c r="D3113">
        <f>IF('Support - Calculation Detail'!D3113="","",'Support - Calculation Detail'!D3113)</f>
        <v>47396</v>
      </c>
      <c r="E3113">
        <f>IF('Support - Calculation Detail'!E3113="","",'Support - Calculation Detail'!E3113)</f>
        <v>0</v>
      </c>
      <c r="G3113">
        <f>IF('Support - Calculation Detail'!F3113="","",'Support - Calculation Detail'!F3113)</f>
        <v>47396</v>
      </c>
      <c r="H3113">
        <f>IF('Support - Calculation Detail'!G3113="","",'Support - Calculation Detail'!G3113)</f>
        <v>1.04</v>
      </c>
      <c r="I3113">
        <f>IF('Support - Calculation Detail'!H3113="","",'Support - Calculation Detail'!H3113)</f>
        <v>49292</v>
      </c>
      <c r="J3113">
        <f>IF('Support - Calculation Detail'!I3113="","",'Support - Calculation Detail'!I3113)</f>
        <v>0</v>
      </c>
      <c r="K3113">
        <f>IF('Support - Calculation Detail'!K3113="","",'Support - Calculation Detail'!K3113)</f>
        <v>49292</v>
      </c>
      <c r="L3113">
        <f>IF('Support - Calculation Detail'!L3113="","",'Support - Calculation Detail'!L3113)</f>
        <v>0</v>
      </c>
      <c r="M3113">
        <f>IF('Support - Calculation Detail'!M3113="","",'Support - Calculation Detail'!M3113)</f>
        <v>0</v>
      </c>
      <c r="N3113">
        <f>IF('Support - Calculation Detail'!N3113="","",'Support - Calculation Detail'!N3113)</f>
        <v>0</v>
      </c>
      <c r="P3113">
        <f>IF('Support - Calculation Detail'!O3113="","",'Support - Calculation Detail'!O3113)</f>
        <v>49292</v>
      </c>
      <c r="Q3113" t="b">
        <v>1</v>
      </c>
      <c r="R3113" t="str">
        <f t="shared" si="240"/>
        <v>9020005</v>
      </c>
      <c r="S3113" t="str">
        <f t="shared" si="241"/>
        <v>9020005-UT</v>
      </c>
      <c r="T3113" t="str">
        <f t="shared" si="242"/>
        <v>9020005-UT</v>
      </c>
      <c r="U3113" t="str">
        <f t="shared" si="243"/>
        <v>2</v>
      </c>
      <c r="V3113" t="str">
        <f t="shared" si="244"/>
        <v>UT</v>
      </c>
    </row>
    <row r="3114" spans="1:22" x14ac:dyDescent="0.35">
      <c r="A3114" t="str">
        <f>IF('Support - Calculation Detail'!A3114="","",LEFT('Support - Calculation Detail'!A3114,7)&amp;"-"&amp;RIGHT('Support - Calculation Detail'!A3114,2))</f>
        <v>9020006-TF</v>
      </c>
      <c r="B3114" t="str">
        <f>IF('Support - Calculation Detail'!C3114="","",'Support - Calculation Detail'!C3114)</f>
        <v>90</v>
      </c>
      <c r="C3114" t="str">
        <f>IF('Support - Calculation Detail'!B3114="","",'Support - Calculation Detail'!B3114)</f>
        <v>N</v>
      </c>
      <c r="D3114">
        <f>IF('Support - Calculation Detail'!D3114="","",'Support - Calculation Detail'!D3114)</f>
        <v>20632</v>
      </c>
      <c r="E3114">
        <f>IF('Support - Calculation Detail'!E3114="","",'Support - Calculation Detail'!E3114)</f>
        <v>0</v>
      </c>
      <c r="G3114">
        <f>IF('Support - Calculation Detail'!F3114="","",'Support - Calculation Detail'!F3114)</f>
        <v>20632</v>
      </c>
      <c r="H3114">
        <f>IF('Support - Calculation Detail'!G3114="","",'Support - Calculation Detail'!G3114)</f>
        <v>1.04</v>
      </c>
      <c r="I3114">
        <f>IF('Support - Calculation Detail'!H3114="","",'Support - Calculation Detail'!H3114)</f>
        <v>21457</v>
      </c>
      <c r="J3114">
        <f>IF('Support - Calculation Detail'!I3114="","",'Support - Calculation Detail'!I3114)</f>
        <v>0</v>
      </c>
      <c r="K3114">
        <f>IF('Support - Calculation Detail'!K3114="","",'Support - Calculation Detail'!K3114)</f>
        <v>21457</v>
      </c>
      <c r="L3114">
        <f>IF('Support - Calculation Detail'!L3114="","",'Support - Calculation Detail'!L3114)</f>
        <v>0</v>
      </c>
      <c r="M3114">
        <f>IF('Support - Calculation Detail'!M3114="","",'Support - Calculation Detail'!M3114)</f>
        <v>0</v>
      </c>
      <c r="N3114">
        <f>IF('Support - Calculation Detail'!N3114="","",'Support - Calculation Detail'!N3114)</f>
        <v>0</v>
      </c>
      <c r="P3114">
        <f>IF('Support - Calculation Detail'!O3114="","",'Support - Calculation Detail'!O3114)</f>
        <v>21457</v>
      </c>
      <c r="Q3114" t="b">
        <v>1</v>
      </c>
      <c r="R3114" t="str">
        <f t="shared" si="240"/>
        <v>9020006</v>
      </c>
      <c r="S3114" t="str">
        <f t="shared" si="241"/>
        <v>9020006-TF</v>
      </c>
      <c r="T3114" t="str">
        <f t="shared" si="242"/>
        <v>9020006-TF</v>
      </c>
      <c r="U3114" t="str">
        <f t="shared" si="243"/>
        <v>2</v>
      </c>
      <c r="V3114" t="str">
        <f t="shared" si="244"/>
        <v>TF</v>
      </c>
    </row>
    <row r="3115" spans="1:22" x14ac:dyDescent="0.35">
      <c r="A3115" t="str">
        <f>IF('Support - Calculation Detail'!A3115="","",LEFT('Support - Calculation Detail'!A3115,7)&amp;"-"&amp;RIGHT('Support - Calculation Detail'!A3115,2))</f>
        <v>9020006-UT</v>
      </c>
      <c r="B3115" t="str">
        <f>IF('Support - Calculation Detail'!C3115="","",'Support - Calculation Detail'!C3115)</f>
        <v>90</v>
      </c>
      <c r="C3115" t="str">
        <f>IF('Support - Calculation Detail'!B3115="","",'Support - Calculation Detail'!B3115)</f>
        <v>N</v>
      </c>
      <c r="D3115">
        <f>IF('Support - Calculation Detail'!D3115="","",'Support - Calculation Detail'!D3115)</f>
        <v>14867</v>
      </c>
      <c r="E3115">
        <f>IF('Support - Calculation Detail'!E3115="","",'Support - Calculation Detail'!E3115)</f>
        <v>0</v>
      </c>
      <c r="G3115">
        <f>IF('Support - Calculation Detail'!F3115="","",'Support - Calculation Detail'!F3115)</f>
        <v>14867</v>
      </c>
      <c r="H3115">
        <f>IF('Support - Calculation Detail'!G3115="","",'Support - Calculation Detail'!G3115)</f>
        <v>1.04</v>
      </c>
      <c r="I3115">
        <f>IF('Support - Calculation Detail'!H3115="","",'Support - Calculation Detail'!H3115)</f>
        <v>15462</v>
      </c>
      <c r="J3115">
        <f>IF('Support - Calculation Detail'!I3115="","",'Support - Calculation Detail'!I3115)</f>
        <v>0</v>
      </c>
      <c r="K3115">
        <f>IF('Support - Calculation Detail'!K3115="","",'Support - Calculation Detail'!K3115)</f>
        <v>15462</v>
      </c>
      <c r="L3115">
        <f>IF('Support - Calculation Detail'!L3115="","",'Support - Calculation Detail'!L3115)</f>
        <v>0</v>
      </c>
      <c r="M3115">
        <f>IF('Support - Calculation Detail'!M3115="","",'Support - Calculation Detail'!M3115)</f>
        <v>0</v>
      </c>
      <c r="N3115">
        <f>IF('Support - Calculation Detail'!N3115="","",'Support - Calculation Detail'!N3115)</f>
        <v>0</v>
      </c>
      <c r="P3115">
        <f>IF('Support - Calculation Detail'!O3115="","",'Support - Calculation Detail'!O3115)</f>
        <v>15462</v>
      </c>
      <c r="Q3115" t="b">
        <v>1</v>
      </c>
      <c r="R3115" t="str">
        <f t="shared" si="240"/>
        <v>9020006</v>
      </c>
      <c r="S3115" t="str">
        <f t="shared" si="241"/>
        <v>9020006-UT</v>
      </c>
      <c r="T3115" t="str">
        <f t="shared" si="242"/>
        <v>9020006-UT</v>
      </c>
      <c r="U3115" t="str">
        <f t="shared" si="243"/>
        <v>2</v>
      </c>
      <c r="V3115" t="str">
        <f t="shared" si="244"/>
        <v>UT</v>
      </c>
    </row>
    <row r="3116" spans="1:22" x14ac:dyDescent="0.35">
      <c r="A3116" t="str">
        <f>IF('Support - Calculation Detail'!A3116="","",LEFT('Support - Calculation Detail'!A3116,7)&amp;"-"&amp;RIGHT('Support - Calculation Detail'!A3116,2))</f>
        <v>9020007-TF</v>
      </c>
      <c r="B3116" t="str">
        <f>IF('Support - Calculation Detail'!C3116="","",'Support - Calculation Detail'!C3116)</f>
        <v>90</v>
      </c>
      <c r="C3116" t="str">
        <f>IF('Support - Calculation Detail'!B3116="","",'Support - Calculation Detail'!B3116)</f>
        <v>N</v>
      </c>
      <c r="D3116">
        <f>IF('Support - Calculation Detail'!D3116="","",'Support - Calculation Detail'!D3116)</f>
        <v>15063</v>
      </c>
      <c r="E3116">
        <f>IF('Support - Calculation Detail'!E3116="","",'Support - Calculation Detail'!E3116)</f>
        <v>0</v>
      </c>
      <c r="G3116">
        <f>IF('Support - Calculation Detail'!F3116="","",'Support - Calculation Detail'!F3116)</f>
        <v>15063</v>
      </c>
      <c r="H3116">
        <f>IF('Support - Calculation Detail'!G3116="","",'Support - Calculation Detail'!G3116)</f>
        <v>1.04</v>
      </c>
      <c r="I3116">
        <f>IF('Support - Calculation Detail'!H3116="","",'Support - Calculation Detail'!H3116)</f>
        <v>15666</v>
      </c>
      <c r="J3116">
        <f>IF('Support - Calculation Detail'!I3116="","",'Support - Calculation Detail'!I3116)</f>
        <v>0</v>
      </c>
      <c r="K3116">
        <f>IF('Support - Calculation Detail'!K3116="","",'Support - Calculation Detail'!K3116)</f>
        <v>15666</v>
      </c>
      <c r="L3116">
        <f>IF('Support - Calculation Detail'!L3116="","",'Support - Calculation Detail'!L3116)</f>
        <v>0</v>
      </c>
      <c r="M3116">
        <f>IF('Support - Calculation Detail'!M3116="","",'Support - Calculation Detail'!M3116)</f>
        <v>0</v>
      </c>
      <c r="N3116">
        <f>IF('Support - Calculation Detail'!N3116="","",'Support - Calculation Detail'!N3116)</f>
        <v>0</v>
      </c>
      <c r="P3116">
        <f>IF('Support - Calculation Detail'!O3116="","",'Support - Calculation Detail'!O3116)</f>
        <v>15666</v>
      </c>
      <c r="Q3116" t="b">
        <v>1</v>
      </c>
      <c r="R3116" t="str">
        <f t="shared" si="240"/>
        <v>9020007</v>
      </c>
      <c r="S3116" t="str">
        <f t="shared" si="241"/>
        <v>9020007-TF</v>
      </c>
      <c r="T3116" t="str">
        <f t="shared" si="242"/>
        <v>9020007-TF</v>
      </c>
      <c r="U3116" t="str">
        <f t="shared" si="243"/>
        <v>2</v>
      </c>
      <c r="V3116" t="str">
        <f t="shared" si="244"/>
        <v>TF</v>
      </c>
    </row>
    <row r="3117" spans="1:22" x14ac:dyDescent="0.35">
      <c r="A3117" t="str">
        <f>IF('Support - Calculation Detail'!A3117="","",LEFT('Support - Calculation Detail'!A3117,7)&amp;"-"&amp;RIGHT('Support - Calculation Detail'!A3117,2))</f>
        <v>9020007-UT</v>
      </c>
      <c r="B3117" t="str">
        <f>IF('Support - Calculation Detail'!C3117="","",'Support - Calculation Detail'!C3117)</f>
        <v>90</v>
      </c>
      <c r="C3117" t="str">
        <f>IF('Support - Calculation Detail'!B3117="","",'Support - Calculation Detail'!B3117)</f>
        <v>N</v>
      </c>
      <c r="D3117">
        <f>IF('Support - Calculation Detail'!D3117="","",'Support - Calculation Detail'!D3117)</f>
        <v>8325</v>
      </c>
      <c r="E3117">
        <f>IF('Support - Calculation Detail'!E3117="","",'Support - Calculation Detail'!E3117)</f>
        <v>0</v>
      </c>
      <c r="G3117">
        <f>IF('Support - Calculation Detail'!F3117="","",'Support - Calculation Detail'!F3117)</f>
        <v>8325</v>
      </c>
      <c r="H3117">
        <f>IF('Support - Calculation Detail'!G3117="","",'Support - Calculation Detail'!G3117)</f>
        <v>1.04</v>
      </c>
      <c r="I3117">
        <f>IF('Support - Calculation Detail'!H3117="","",'Support - Calculation Detail'!H3117)</f>
        <v>8658</v>
      </c>
      <c r="J3117">
        <f>IF('Support - Calculation Detail'!I3117="","",'Support - Calculation Detail'!I3117)</f>
        <v>0</v>
      </c>
      <c r="K3117">
        <f>IF('Support - Calculation Detail'!K3117="","",'Support - Calculation Detail'!K3117)</f>
        <v>8658</v>
      </c>
      <c r="L3117">
        <f>IF('Support - Calculation Detail'!L3117="","",'Support - Calculation Detail'!L3117)</f>
        <v>0</v>
      </c>
      <c r="M3117">
        <f>IF('Support - Calculation Detail'!M3117="","",'Support - Calculation Detail'!M3117)</f>
        <v>0</v>
      </c>
      <c r="N3117">
        <f>IF('Support - Calculation Detail'!N3117="","",'Support - Calculation Detail'!N3117)</f>
        <v>0</v>
      </c>
      <c r="P3117">
        <f>IF('Support - Calculation Detail'!O3117="","",'Support - Calculation Detail'!O3117)</f>
        <v>8658</v>
      </c>
      <c r="Q3117" t="b">
        <v>1</v>
      </c>
      <c r="R3117" t="str">
        <f t="shared" si="240"/>
        <v>9020007</v>
      </c>
      <c r="S3117" t="str">
        <f t="shared" si="241"/>
        <v>9020007-UT</v>
      </c>
      <c r="T3117" t="str">
        <f t="shared" si="242"/>
        <v>9020007-UT</v>
      </c>
      <c r="U3117" t="str">
        <f t="shared" si="243"/>
        <v>2</v>
      </c>
      <c r="V3117" t="str">
        <f t="shared" si="244"/>
        <v>UT</v>
      </c>
    </row>
    <row r="3118" spans="1:22" x14ac:dyDescent="0.35">
      <c r="A3118" t="str">
        <f>IF('Support - Calculation Detail'!A3118="","",LEFT('Support - Calculation Detail'!A3118,7)&amp;"-"&amp;RIGHT('Support - Calculation Detail'!A3118,2))</f>
        <v>9020008-TF</v>
      </c>
      <c r="B3118" t="str">
        <f>IF('Support - Calculation Detail'!C3118="","",'Support - Calculation Detail'!C3118)</f>
        <v>90</v>
      </c>
      <c r="C3118" t="str">
        <f>IF('Support - Calculation Detail'!B3118="","",'Support - Calculation Detail'!B3118)</f>
        <v>N</v>
      </c>
      <c r="D3118">
        <f>IF('Support - Calculation Detail'!D3118="","",'Support - Calculation Detail'!D3118)</f>
        <v>4772</v>
      </c>
      <c r="E3118">
        <f>IF('Support - Calculation Detail'!E3118="","",'Support - Calculation Detail'!E3118)</f>
        <v>0</v>
      </c>
      <c r="G3118">
        <f>IF('Support - Calculation Detail'!F3118="","",'Support - Calculation Detail'!F3118)</f>
        <v>4772</v>
      </c>
      <c r="H3118">
        <f>IF('Support - Calculation Detail'!G3118="","",'Support - Calculation Detail'!G3118)</f>
        <v>1.04</v>
      </c>
      <c r="I3118">
        <f>IF('Support - Calculation Detail'!H3118="","",'Support - Calculation Detail'!H3118)</f>
        <v>4963</v>
      </c>
      <c r="J3118">
        <f>IF('Support - Calculation Detail'!I3118="","",'Support - Calculation Detail'!I3118)</f>
        <v>0</v>
      </c>
      <c r="K3118">
        <f>IF('Support - Calculation Detail'!K3118="","",'Support - Calculation Detail'!K3118)</f>
        <v>4963</v>
      </c>
      <c r="L3118">
        <f>IF('Support - Calculation Detail'!L3118="","",'Support - Calculation Detail'!L3118)</f>
        <v>0</v>
      </c>
      <c r="M3118">
        <f>IF('Support - Calculation Detail'!M3118="","",'Support - Calculation Detail'!M3118)</f>
        <v>0</v>
      </c>
      <c r="N3118">
        <f>IF('Support - Calculation Detail'!N3118="","",'Support - Calculation Detail'!N3118)</f>
        <v>0</v>
      </c>
      <c r="P3118">
        <f>IF('Support - Calculation Detail'!O3118="","",'Support - Calculation Detail'!O3118)</f>
        <v>4963</v>
      </c>
      <c r="Q3118" t="b">
        <v>1</v>
      </c>
      <c r="R3118" t="str">
        <f t="shared" si="240"/>
        <v>9020008</v>
      </c>
      <c r="S3118" t="str">
        <f t="shared" si="241"/>
        <v>9020008-TF</v>
      </c>
      <c r="T3118" t="str">
        <f t="shared" si="242"/>
        <v>9020008-TF</v>
      </c>
      <c r="U3118" t="str">
        <f t="shared" si="243"/>
        <v>2</v>
      </c>
      <c r="V3118" t="str">
        <f t="shared" si="244"/>
        <v>TF</v>
      </c>
    </row>
    <row r="3119" spans="1:22" x14ac:dyDescent="0.35">
      <c r="A3119" t="str">
        <f>IF('Support - Calculation Detail'!A3119="","",LEFT('Support - Calculation Detail'!A3119,7)&amp;"-"&amp;RIGHT('Support - Calculation Detail'!A3119,2))</f>
        <v>9020008-UT</v>
      </c>
      <c r="B3119" t="str">
        <f>IF('Support - Calculation Detail'!C3119="","",'Support - Calculation Detail'!C3119)</f>
        <v>90</v>
      </c>
      <c r="C3119" t="str">
        <f>IF('Support - Calculation Detail'!B3119="","",'Support - Calculation Detail'!B3119)</f>
        <v>N</v>
      </c>
      <c r="D3119">
        <f>IF('Support - Calculation Detail'!D3119="","",'Support - Calculation Detail'!D3119)</f>
        <v>26087</v>
      </c>
      <c r="E3119">
        <f>IF('Support - Calculation Detail'!E3119="","",'Support - Calculation Detail'!E3119)</f>
        <v>0</v>
      </c>
      <c r="G3119">
        <f>IF('Support - Calculation Detail'!F3119="","",'Support - Calculation Detail'!F3119)</f>
        <v>26087</v>
      </c>
      <c r="H3119">
        <f>IF('Support - Calculation Detail'!G3119="","",'Support - Calculation Detail'!G3119)</f>
        <v>1.04</v>
      </c>
      <c r="I3119">
        <f>IF('Support - Calculation Detail'!H3119="","",'Support - Calculation Detail'!H3119)</f>
        <v>27130</v>
      </c>
      <c r="J3119">
        <f>IF('Support - Calculation Detail'!I3119="","",'Support - Calculation Detail'!I3119)</f>
        <v>0</v>
      </c>
      <c r="K3119">
        <f>IF('Support - Calculation Detail'!K3119="","",'Support - Calculation Detail'!K3119)</f>
        <v>27130</v>
      </c>
      <c r="L3119">
        <f>IF('Support - Calculation Detail'!L3119="","",'Support - Calculation Detail'!L3119)</f>
        <v>0</v>
      </c>
      <c r="M3119">
        <f>IF('Support - Calculation Detail'!M3119="","",'Support - Calculation Detail'!M3119)</f>
        <v>0</v>
      </c>
      <c r="N3119">
        <f>IF('Support - Calculation Detail'!N3119="","",'Support - Calculation Detail'!N3119)</f>
        <v>0</v>
      </c>
      <c r="P3119">
        <f>IF('Support - Calculation Detail'!O3119="","",'Support - Calculation Detail'!O3119)</f>
        <v>27130</v>
      </c>
      <c r="Q3119" t="b">
        <v>1</v>
      </c>
      <c r="R3119" t="str">
        <f t="shared" si="240"/>
        <v>9020008</v>
      </c>
      <c r="S3119" t="str">
        <f t="shared" si="241"/>
        <v>9020008-UT</v>
      </c>
      <c r="T3119" t="str">
        <f t="shared" si="242"/>
        <v>9020008-UT</v>
      </c>
      <c r="U3119" t="str">
        <f t="shared" si="243"/>
        <v>2</v>
      </c>
      <c r="V3119" t="str">
        <f t="shared" si="244"/>
        <v>UT</v>
      </c>
    </row>
    <row r="3120" spans="1:22" x14ac:dyDescent="0.35">
      <c r="A3120" t="str">
        <f>IF('Support - Calculation Detail'!A3120="","",LEFT('Support - Calculation Detail'!A3120,7)&amp;"-"&amp;RIGHT('Support - Calculation Detail'!A3120,2))</f>
        <v>9020009-TF</v>
      </c>
      <c r="B3120" t="str">
        <f>IF('Support - Calculation Detail'!C3120="","",'Support - Calculation Detail'!C3120)</f>
        <v>90</v>
      </c>
      <c r="C3120" t="str">
        <f>IF('Support - Calculation Detail'!B3120="","",'Support - Calculation Detail'!B3120)</f>
        <v>N</v>
      </c>
      <c r="D3120">
        <f>IF('Support - Calculation Detail'!D3120="","",'Support - Calculation Detail'!D3120)</f>
        <v>8335</v>
      </c>
      <c r="E3120">
        <f>IF('Support - Calculation Detail'!E3120="","",'Support - Calculation Detail'!E3120)</f>
        <v>0</v>
      </c>
      <c r="G3120">
        <f>IF('Support - Calculation Detail'!F3120="","",'Support - Calculation Detail'!F3120)</f>
        <v>8335</v>
      </c>
      <c r="H3120">
        <f>IF('Support - Calculation Detail'!G3120="","",'Support - Calculation Detail'!G3120)</f>
        <v>1.04</v>
      </c>
      <c r="I3120">
        <f>IF('Support - Calculation Detail'!H3120="","",'Support - Calculation Detail'!H3120)</f>
        <v>8668</v>
      </c>
      <c r="J3120">
        <f>IF('Support - Calculation Detail'!I3120="","",'Support - Calculation Detail'!I3120)</f>
        <v>0</v>
      </c>
      <c r="K3120">
        <f>IF('Support - Calculation Detail'!K3120="","",'Support - Calculation Detail'!K3120)</f>
        <v>8668</v>
      </c>
      <c r="L3120">
        <f>IF('Support - Calculation Detail'!L3120="","",'Support - Calculation Detail'!L3120)</f>
        <v>0</v>
      </c>
      <c r="M3120">
        <f>IF('Support - Calculation Detail'!M3120="","",'Support - Calculation Detail'!M3120)</f>
        <v>0</v>
      </c>
      <c r="N3120">
        <f>IF('Support - Calculation Detail'!N3120="","",'Support - Calculation Detail'!N3120)</f>
        <v>0</v>
      </c>
      <c r="P3120">
        <f>IF('Support - Calculation Detail'!O3120="","",'Support - Calculation Detail'!O3120)</f>
        <v>8668</v>
      </c>
      <c r="Q3120" t="b">
        <v>1</v>
      </c>
      <c r="R3120" t="str">
        <f t="shared" si="240"/>
        <v>9020009</v>
      </c>
      <c r="S3120" t="str">
        <f t="shared" si="241"/>
        <v>9020009-TF</v>
      </c>
      <c r="T3120" t="str">
        <f t="shared" si="242"/>
        <v>9020009-TF</v>
      </c>
      <c r="U3120" t="str">
        <f t="shared" si="243"/>
        <v>2</v>
      </c>
      <c r="V3120" t="str">
        <f t="shared" si="244"/>
        <v>TF</v>
      </c>
    </row>
    <row r="3121" spans="1:22" x14ac:dyDescent="0.35">
      <c r="A3121" t="str">
        <f>IF('Support - Calculation Detail'!A3121="","",LEFT('Support - Calculation Detail'!A3121,7)&amp;"-"&amp;RIGHT('Support - Calculation Detail'!A3121,2))</f>
        <v>9020009-UT</v>
      </c>
      <c r="B3121" t="str">
        <f>IF('Support - Calculation Detail'!C3121="","",'Support - Calculation Detail'!C3121)</f>
        <v>90</v>
      </c>
      <c r="C3121" t="str">
        <f>IF('Support - Calculation Detail'!B3121="","",'Support - Calculation Detail'!B3121)</f>
        <v>N</v>
      </c>
      <c r="D3121">
        <f>IF('Support - Calculation Detail'!D3121="","",'Support - Calculation Detail'!D3121)</f>
        <v>13765</v>
      </c>
      <c r="E3121">
        <f>IF('Support - Calculation Detail'!E3121="","",'Support - Calculation Detail'!E3121)</f>
        <v>0</v>
      </c>
      <c r="G3121">
        <f>IF('Support - Calculation Detail'!F3121="","",'Support - Calculation Detail'!F3121)</f>
        <v>13765</v>
      </c>
      <c r="H3121">
        <f>IF('Support - Calculation Detail'!G3121="","",'Support - Calculation Detail'!G3121)</f>
        <v>1.04</v>
      </c>
      <c r="I3121">
        <f>IF('Support - Calculation Detail'!H3121="","",'Support - Calculation Detail'!H3121)</f>
        <v>14316</v>
      </c>
      <c r="J3121">
        <f>IF('Support - Calculation Detail'!I3121="","",'Support - Calculation Detail'!I3121)</f>
        <v>0</v>
      </c>
      <c r="K3121">
        <f>IF('Support - Calculation Detail'!K3121="","",'Support - Calculation Detail'!K3121)</f>
        <v>14316</v>
      </c>
      <c r="L3121">
        <f>IF('Support - Calculation Detail'!L3121="","",'Support - Calculation Detail'!L3121)</f>
        <v>0</v>
      </c>
      <c r="M3121">
        <f>IF('Support - Calculation Detail'!M3121="","",'Support - Calculation Detail'!M3121)</f>
        <v>0</v>
      </c>
      <c r="N3121">
        <f>IF('Support - Calculation Detail'!N3121="","",'Support - Calculation Detail'!N3121)</f>
        <v>0</v>
      </c>
      <c r="P3121">
        <f>IF('Support - Calculation Detail'!O3121="","",'Support - Calculation Detail'!O3121)</f>
        <v>14316</v>
      </c>
      <c r="Q3121" t="b">
        <v>1</v>
      </c>
      <c r="R3121" t="str">
        <f t="shared" si="240"/>
        <v>9020009</v>
      </c>
      <c r="S3121" t="str">
        <f t="shared" si="241"/>
        <v>9020009-UT</v>
      </c>
      <c r="T3121" t="str">
        <f t="shared" si="242"/>
        <v>9020009-UT</v>
      </c>
      <c r="U3121" t="str">
        <f t="shared" si="243"/>
        <v>2</v>
      </c>
      <c r="V3121" t="str">
        <f t="shared" si="244"/>
        <v>UT</v>
      </c>
    </row>
    <row r="3122" spans="1:22" x14ac:dyDescent="0.35">
      <c r="A3122" t="str">
        <f>IF('Support - Calculation Detail'!A3122="","",LEFT('Support - Calculation Detail'!A3122,7)&amp;"-"&amp;RIGHT('Support - Calculation Detail'!A3122,2))</f>
        <v>9050244-UT</v>
      </c>
      <c r="B3122" t="str">
        <f>IF('Support - Calculation Detail'!C3122="","",'Support - Calculation Detail'!C3122)</f>
        <v>90</v>
      </c>
      <c r="C3122" t="str">
        <f>IF('Support - Calculation Detail'!B3122="","",'Support - Calculation Detail'!B3122)</f>
        <v>N</v>
      </c>
      <c r="D3122">
        <f>IF('Support - Calculation Detail'!D3122="","",'Support - Calculation Detail'!D3122)</f>
        <v>1093669</v>
      </c>
      <c r="E3122">
        <f>IF('Support - Calculation Detail'!E3122="","",'Support - Calculation Detail'!E3122)</f>
        <v>0</v>
      </c>
      <c r="G3122">
        <f>IF('Support - Calculation Detail'!F3122="","",'Support - Calculation Detail'!F3122)</f>
        <v>1093669</v>
      </c>
      <c r="H3122">
        <f>IF('Support - Calculation Detail'!G3122="","",'Support - Calculation Detail'!G3122)</f>
        <v>1.04</v>
      </c>
      <c r="I3122">
        <f>IF('Support - Calculation Detail'!H3122="","",'Support - Calculation Detail'!H3122)</f>
        <v>1137416</v>
      </c>
      <c r="J3122">
        <f>IF('Support - Calculation Detail'!I3122="","",'Support - Calculation Detail'!I3122)</f>
        <v>0</v>
      </c>
      <c r="K3122">
        <f>IF('Support - Calculation Detail'!K3122="","",'Support - Calculation Detail'!K3122)</f>
        <v>1137416</v>
      </c>
      <c r="L3122">
        <f>IF('Support - Calculation Detail'!L3122="","",'Support - Calculation Detail'!L3122)</f>
        <v>0</v>
      </c>
      <c r="M3122">
        <f>IF('Support - Calculation Detail'!M3122="","",'Support - Calculation Detail'!M3122)</f>
        <v>0</v>
      </c>
      <c r="N3122">
        <f>IF('Support - Calculation Detail'!N3122="","",'Support - Calculation Detail'!N3122)</f>
        <v>0</v>
      </c>
      <c r="P3122">
        <f>IF('Support - Calculation Detail'!O3122="","",'Support - Calculation Detail'!O3122)</f>
        <v>1137416</v>
      </c>
      <c r="Q3122" t="b">
        <v>1</v>
      </c>
      <c r="R3122" t="str">
        <f t="shared" si="240"/>
        <v>9050244</v>
      </c>
      <c r="S3122" t="str">
        <f t="shared" si="241"/>
        <v>9050244-UT</v>
      </c>
      <c r="T3122" t="str">
        <f t="shared" si="242"/>
        <v>9050244-UT</v>
      </c>
      <c r="U3122" t="str">
        <f t="shared" si="243"/>
        <v>5</v>
      </c>
      <c r="V3122" t="str">
        <f t="shared" si="244"/>
        <v>UT</v>
      </c>
    </row>
    <row r="3123" spans="1:22" x14ac:dyDescent="0.35">
      <c r="A3123" t="str">
        <f>IF('Support - Calculation Detail'!A3123="","",LEFT('Support - Calculation Detail'!A3123,7)&amp;"-"&amp;RIGHT('Support - Calculation Detail'!A3123,2))</f>
        <v>9030408-FT</v>
      </c>
      <c r="B3123" t="str">
        <f>IF('Support - Calculation Detail'!C3123="","",'Support - Calculation Detail'!C3123)</f>
        <v>90</v>
      </c>
      <c r="C3123" t="str">
        <f>IF('Support - Calculation Detail'!B3123="","",'Support - Calculation Detail'!B3123)</f>
        <v>N</v>
      </c>
      <c r="D3123">
        <f>IF('Support - Calculation Detail'!D3123="","",'Support - Calculation Detail'!D3123)</f>
        <v>2113489</v>
      </c>
      <c r="E3123">
        <f>IF('Support - Calculation Detail'!E3123="","",'Support - Calculation Detail'!E3123)</f>
        <v>0</v>
      </c>
      <c r="G3123">
        <f>IF('Support - Calculation Detail'!F3123="","",'Support - Calculation Detail'!F3123)</f>
        <v>2113489</v>
      </c>
      <c r="H3123">
        <f>IF('Support - Calculation Detail'!G3123="","",'Support - Calculation Detail'!G3123)</f>
        <v>1.04</v>
      </c>
      <c r="I3123">
        <f>IF('Support - Calculation Detail'!H3123="","",'Support - Calculation Detail'!H3123)</f>
        <v>2198029</v>
      </c>
      <c r="J3123">
        <f>IF('Support - Calculation Detail'!I3123="","",'Support - Calculation Detail'!I3123)</f>
        <v>0</v>
      </c>
      <c r="K3123">
        <f>IF('Support - Calculation Detail'!K3123="","",'Support - Calculation Detail'!K3123)</f>
        <v>2198029</v>
      </c>
      <c r="L3123">
        <f>IF('Support - Calculation Detail'!L3123="","",'Support - Calculation Detail'!L3123)</f>
        <v>0</v>
      </c>
      <c r="M3123">
        <f>IF('Support - Calculation Detail'!M3123="","",'Support - Calculation Detail'!M3123)</f>
        <v>0</v>
      </c>
      <c r="N3123">
        <f>IF('Support - Calculation Detail'!N3123="","",'Support - Calculation Detail'!N3123)</f>
        <v>0</v>
      </c>
      <c r="P3123">
        <f>IF('Support - Calculation Detail'!O3123="","",'Support - Calculation Detail'!O3123)</f>
        <v>2198029</v>
      </c>
      <c r="Q3123" t="b">
        <v>1</v>
      </c>
      <c r="R3123" t="str">
        <f t="shared" si="240"/>
        <v>9030408</v>
      </c>
      <c r="S3123" t="str">
        <f t="shared" si="241"/>
        <v>9030408-FT</v>
      </c>
      <c r="T3123" t="str">
        <f t="shared" si="242"/>
        <v>9030408-FT</v>
      </c>
      <c r="U3123" t="str">
        <f t="shared" si="243"/>
        <v>3</v>
      </c>
      <c r="V3123" t="str">
        <f t="shared" si="244"/>
        <v>FT</v>
      </c>
    </row>
    <row r="3124" spans="1:22" x14ac:dyDescent="0.35">
      <c r="A3124" t="str">
        <f>IF('Support - Calculation Detail'!A3124="","",LEFT('Support - Calculation Detail'!A3124,7)&amp;"-"&amp;RIGHT('Support - Calculation Detail'!A3124,2))</f>
        <v>9030408-UT</v>
      </c>
      <c r="B3124" t="str">
        <f>IF('Support - Calculation Detail'!C3124="","",'Support - Calculation Detail'!C3124)</f>
        <v>90</v>
      </c>
      <c r="C3124" t="str">
        <f>IF('Support - Calculation Detail'!B3124="","",'Support - Calculation Detail'!B3124)</f>
        <v>N</v>
      </c>
      <c r="D3124">
        <f>IF('Support - Calculation Detail'!D3124="","",'Support - Calculation Detail'!D3124)</f>
        <v>3088239</v>
      </c>
      <c r="E3124">
        <f>IF('Support - Calculation Detail'!E3124="","",'Support - Calculation Detail'!E3124)</f>
        <v>0</v>
      </c>
      <c r="G3124">
        <f>IF('Support - Calculation Detail'!F3124="","",'Support - Calculation Detail'!F3124)</f>
        <v>3088239</v>
      </c>
      <c r="H3124">
        <f>IF('Support - Calculation Detail'!G3124="","",'Support - Calculation Detail'!G3124)</f>
        <v>1.04</v>
      </c>
      <c r="I3124">
        <f>IF('Support - Calculation Detail'!H3124="","",'Support - Calculation Detail'!H3124)</f>
        <v>3211769</v>
      </c>
      <c r="J3124">
        <f>IF('Support - Calculation Detail'!I3124="","",'Support - Calculation Detail'!I3124)</f>
        <v>0</v>
      </c>
      <c r="K3124">
        <f>IF('Support - Calculation Detail'!K3124="","",'Support - Calculation Detail'!K3124)</f>
        <v>3211769</v>
      </c>
      <c r="L3124">
        <f>IF('Support - Calculation Detail'!L3124="","",'Support - Calculation Detail'!L3124)</f>
        <v>357547</v>
      </c>
      <c r="M3124">
        <f>IF('Support - Calculation Detail'!M3124="","",'Support - Calculation Detail'!M3124)</f>
        <v>0</v>
      </c>
      <c r="N3124">
        <f>IF('Support - Calculation Detail'!N3124="","",'Support - Calculation Detail'!N3124)</f>
        <v>0</v>
      </c>
      <c r="P3124">
        <f>IF('Support - Calculation Detail'!O3124="","",'Support - Calculation Detail'!O3124)</f>
        <v>3569316</v>
      </c>
      <c r="Q3124" t="b">
        <v>1</v>
      </c>
      <c r="R3124" t="str">
        <f t="shared" si="240"/>
        <v>9030408</v>
      </c>
      <c r="S3124" t="str">
        <f t="shared" si="241"/>
        <v>9030408-UT</v>
      </c>
      <c r="T3124" t="str">
        <f t="shared" si="242"/>
        <v>9030408-UT</v>
      </c>
      <c r="U3124" t="str">
        <f t="shared" si="243"/>
        <v>3</v>
      </c>
      <c r="V3124" t="str">
        <f t="shared" si="244"/>
        <v>UT</v>
      </c>
    </row>
    <row r="3125" spans="1:22" x14ac:dyDescent="0.35">
      <c r="A3125" t="str">
        <f>IF('Support - Calculation Detail'!A3125="","",LEFT('Support - Calculation Detail'!A3125,7)&amp;"-"&amp;RIGHT('Support - Calculation Detail'!A3125,2))</f>
        <v>9030938-UT</v>
      </c>
      <c r="B3125" t="str">
        <f>IF('Support - Calculation Detail'!C3125="","",'Support - Calculation Detail'!C3125)</f>
        <v>90</v>
      </c>
      <c r="C3125" t="str">
        <f>IF('Support - Calculation Detail'!B3125="","",'Support - Calculation Detail'!B3125)</f>
        <v>N</v>
      </c>
      <c r="D3125">
        <f>IF('Support - Calculation Detail'!D3125="","",'Support - Calculation Detail'!D3125)</f>
        <v>571170</v>
      </c>
      <c r="E3125">
        <f>IF('Support - Calculation Detail'!E3125="","",'Support - Calculation Detail'!E3125)</f>
        <v>0</v>
      </c>
      <c r="G3125">
        <f>IF('Support - Calculation Detail'!F3125="","",'Support - Calculation Detail'!F3125)</f>
        <v>571170</v>
      </c>
      <c r="H3125">
        <f>IF('Support - Calculation Detail'!G3125="","",'Support - Calculation Detail'!G3125)</f>
        <v>1.04</v>
      </c>
      <c r="I3125">
        <f>IF('Support - Calculation Detail'!H3125="","",'Support - Calculation Detail'!H3125)</f>
        <v>594017</v>
      </c>
      <c r="J3125">
        <f>IF('Support - Calculation Detail'!I3125="","",'Support - Calculation Detail'!I3125)</f>
        <v>0</v>
      </c>
      <c r="K3125">
        <f>IF('Support - Calculation Detail'!K3125="","",'Support - Calculation Detail'!K3125)</f>
        <v>594017</v>
      </c>
      <c r="L3125">
        <f>IF('Support - Calculation Detail'!L3125="","",'Support - Calculation Detail'!L3125)</f>
        <v>93728</v>
      </c>
      <c r="M3125">
        <f>IF('Support - Calculation Detail'!M3125="","",'Support - Calculation Detail'!M3125)</f>
        <v>0</v>
      </c>
      <c r="N3125">
        <f>IF('Support - Calculation Detail'!N3125="","",'Support - Calculation Detail'!N3125)</f>
        <v>0</v>
      </c>
      <c r="P3125">
        <f>IF('Support - Calculation Detail'!O3125="","",'Support - Calculation Detail'!O3125)</f>
        <v>687745</v>
      </c>
      <c r="Q3125" t="b">
        <v>1</v>
      </c>
      <c r="R3125" t="str">
        <f t="shared" si="240"/>
        <v>9030938</v>
      </c>
      <c r="S3125" t="str">
        <f t="shared" si="241"/>
        <v>9030938-UT</v>
      </c>
      <c r="T3125" t="str">
        <f t="shared" si="242"/>
        <v>9030938-UT</v>
      </c>
      <c r="U3125" t="str">
        <f t="shared" si="243"/>
        <v>3</v>
      </c>
      <c r="V3125" t="str">
        <f t="shared" si="244"/>
        <v>UT</v>
      </c>
    </row>
    <row r="3126" spans="1:22" x14ac:dyDescent="0.35">
      <c r="A3126" t="str">
        <f>IF('Support - Calculation Detail'!A3126="","",LEFT('Support - Calculation Detail'!A3126,7)&amp;"-"&amp;RIGHT('Support - Calculation Detail'!A3126,2))</f>
        <v>9030939-UT</v>
      </c>
      <c r="B3126" t="str">
        <f>IF('Support - Calculation Detail'!C3126="","",'Support - Calculation Detail'!C3126)</f>
        <v>90</v>
      </c>
      <c r="C3126" t="str">
        <f>IF('Support - Calculation Detail'!B3126="","",'Support - Calculation Detail'!B3126)</f>
        <v>N</v>
      </c>
      <c r="D3126">
        <f>IF('Support - Calculation Detail'!D3126="","",'Support - Calculation Detail'!D3126)</f>
        <v>34832</v>
      </c>
      <c r="E3126">
        <f>IF('Support - Calculation Detail'!E3126="","",'Support - Calculation Detail'!E3126)</f>
        <v>0</v>
      </c>
      <c r="G3126">
        <f>IF('Support - Calculation Detail'!F3126="","",'Support - Calculation Detail'!F3126)</f>
        <v>34832</v>
      </c>
      <c r="H3126">
        <f>IF('Support - Calculation Detail'!G3126="","",'Support - Calculation Detail'!G3126)</f>
        <v>1.04</v>
      </c>
      <c r="I3126">
        <f>IF('Support - Calculation Detail'!H3126="","",'Support - Calculation Detail'!H3126)</f>
        <v>36225</v>
      </c>
      <c r="J3126">
        <f>IF('Support - Calculation Detail'!I3126="","",'Support - Calculation Detail'!I3126)</f>
        <v>0</v>
      </c>
      <c r="K3126">
        <f>IF('Support - Calculation Detail'!K3126="","",'Support - Calculation Detail'!K3126)</f>
        <v>36225</v>
      </c>
      <c r="L3126">
        <f>IF('Support - Calculation Detail'!L3126="","",'Support - Calculation Detail'!L3126)</f>
        <v>0</v>
      </c>
      <c r="M3126">
        <f>IF('Support - Calculation Detail'!M3126="","",'Support - Calculation Detail'!M3126)</f>
        <v>0</v>
      </c>
      <c r="N3126">
        <f>IF('Support - Calculation Detail'!N3126="","",'Support - Calculation Detail'!N3126)</f>
        <v>0</v>
      </c>
      <c r="P3126">
        <f>IF('Support - Calculation Detail'!O3126="","",'Support - Calculation Detail'!O3126)</f>
        <v>36225</v>
      </c>
      <c r="Q3126" t="b">
        <v>1</v>
      </c>
      <c r="R3126" t="str">
        <f t="shared" si="240"/>
        <v>9030939</v>
      </c>
      <c r="S3126" t="str">
        <f t="shared" si="241"/>
        <v>9030939-UT</v>
      </c>
      <c r="T3126" t="str">
        <f t="shared" si="242"/>
        <v>9030939-UT</v>
      </c>
      <c r="U3126" t="str">
        <f t="shared" si="243"/>
        <v>3</v>
      </c>
      <c r="V3126" t="str">
        <f t="shared" si="244"/>
        <v>UT</v>
      </c>
    </row>
    <row r="3127" spans="1:22" x14ac:dyDescent="0.35">
      <c r="A3127" t="str">
        <f>IF('Support - Calculation Detail'!A3127="","",LEFT('Support - Calculation Detail'!A3127,7)&amp;"-"&amp;RIGHT('Support - Calculation Detail'!A3127,2))</f>
        <v>9030940-UT</v>
      </c>
      <c r="B3127" t="str">
        <f>IF('Support - Calculation Detail'!C3127="","",'Support - Calculation Detail'!C3127)</f>
        <v>90</v>
      </c>
      <c r="C3127" t="str">
        <f>IF('Support - Calculation Detail'!B3127="","",'Support - Calculation Detail'!B3127)</f>
        <v>N</v>
      </c>
      <c r="D3127">
        <f>IF('Support - Calculation Detail'!D3127="","",'Support - Calculation Detail'!D3127)</f>
        <v>23321</v>
      </c>
      <c r="E3127">
        <f>IF('Support - Calculation Detail'!E3127="","",'Support - Calculation Detail'!E3127)</f>
        <v>0</v>
      </c>
      <c r="G3127">
        <f>IF('Support - Calculation Detail'!F3127="","",'Support - Calculation Detail'!F3127)</f>
        <v>23321</v>
      </c>
      <c r="H3127">
        <f>IF('Support - Calculation Detail'!G3127="","",'Support - Calculation Detail'!G3127)</f>
        <v>1.04</v>
      </c>
      <c r="I3127">
        <f>IF('Support - Calculation Detail'!H3127="","",'Support - Calculation Detail'!H3127)</f>
        <v>24254</v>
      </c>
      <c r="J3127">
        <f>IF('Support - Calculation Detail'!I3127="","",'Support - Calculation Detail'!I3127)</f>
        <v>0</v>
      </c>
      <c r="K3127">
        <f>IF('Support - Calculation Detail'!K3127="","",'Support - Calculation Detail'!K3127)</f>
        <v>24254</v>
      </c>
      <c r="L3127">
        <f>IF('Support - Calculation Detail'!L3127="","",'Support - Calculation Detail'!L3127)</f>
        <v>2654</v>
      </c>
      <c r="M3127">
        <f>IF('Support - Calculation Detail'!M3127="","",'Support - Calculation Detail'!M3127)</f>
        <v>0</v>
      </c>
      <c r="N3127">
        <f>IF('Support - Calculation Detail'!N3127="","",'Support - Calculation Detail'!N3127)</f>
        <v>0</v>
      </c>
      <c r="P3127">
        <f>IF('Support - Calculation Detail'!O3127="","",'Support - Calculation Detail'!O3127)</f>
        <v>26908</v>
      </c>
      <c r="Q3127" t="b">
        <v>1</v>
      </c>
      <c r="R3127" t="str">
        <f t="shared" si="240"/>
        <v>9030940</v>
      </c>
      <c r="S3127" t="str">
        <f t="shared" si="241"/>
        <v>9030940-UT</v>
      </c>
      <c r="T3127" t="str">
        <f t="shared" si="242"/>
        <v>9030940-UT</v>
      </c>
      <c r="U3127" t="str">
        <f t="shared" si="243"/>
        <v>3</v>
      </c>
      <c r="V3127" t="str">
        <f t="shared" si="244"/>
        <v>UT</v>
      </c>
    </row>
    <row r="3128" spans="1:22" x14ac:dyDescent="0.35">
      <c r="A3128" t="str">
        <f>IF('Support - Calculation Detail'!A3128="","",LEFT('Support - Calculation Detail'!A3128,7)&amp;"-"&amp;RIGHT('Support - Calculation Detail'!A3128,2))</f>
        <v>9030941-UT</v>
      </c>
      <c r="B3128" t="str">
        <f>IF('Support - Calculation Detail'!C3128="","",'Support - Calculation Detail'!C3128)</f>
        <v>90</v>
      </c>
      <c r="C3128" t="str">
        <f>IF('Support - Calculation Detail'!B3128="","",'Support - Calculation Detail'!B3128)</f>
        <v>N</v>
      </c>
      <c r="D3128">
        <f>IF('Support - Calculation Detail'!D3128="","",'Support - Calculation Detail'!D3128)</f>
        <v>4105</v>
      </c>
      <c r="E3128">
        <f>IF('Support - Calculation Detail'!E3128="","",'Support - Calculation Detail'!E3128)</f>
        <v>0</v>
      </c>
      <c r="G3128">
        <f>IF('Support - Calculation Detail'!F3128="","",'Support - Calculation Detail'!F3128)</f>
        <v>4105</v>
      </c>
      <c r="H3128">
        <f>IF('Support - Calculation Detail'!G3128="","",'Support - Calculation Detail'!G3128)</f>
        <v>1.04</v>
      </c>
      <c r="I3128">
        <f>IF('Support - Calculation Detail'!H3128="","",'Support - Calculation Detail'!H3128)</f>
        <v>4269</v>
      </c>
      <c r="J3128">
        <f>IF('Support - Calculation Detail'!I3128="","",'Support - Calculation Detail'!I3128)</f>
        <v>0</v>
      </c>
      <c r="K3128">
        <f>IF('Support - Calculation Detail'!K3128="","",'Support - Calculation Detail'!K3128)</f>
        <v>4269</v>
      </c>
      <c r="L3128">
        <f>IF('Support - Calculation Detail'!L3128="","",'Support - Calculation Detail'!L3128)</f>
        <v>0</v>
      </c>
      <c r="M3128">
        <f>IF('Support - Calculation Detail'!M3128="","",'Support - Calculation Detail'!M3128)</f>
        <v>0</v>
      </c>
      <c r="N3128">
        <f>IF('Support - Calculation Detail'!N3128="","",'Support - Calculation Detail'!N3128)</f>
        <v>0</v>
      </c>
      <c r="P3128">
        <f>IF('Support - Calculation Detail'!O3128="","",'Support - Calculation Detail'!O3128)</f>
        <v>4269</v>
      </c>
      <c r="Q3128" t="b">
        <v>1</v>
      </c>
      <c r="R3128" t="str">
        <f t="shared" si="240"/>
        <v>9030941</v>
      </c>
      <c r="S3128" t="str">
        <f t="shared" si="241"/>
        <v>9030941-UT</v>
      </c>
      <c r="T3128" t="str">
        <f t="shared" si="242"/>
        <v>9030941-UT</v>
      </c>
      <c r="U3128" t="str">
        <f t="shared" si="243"/>
        <v>3</v>
      </c>
      <c r="V3128" t="str">
        <f t="shared" si="244"/>
        <v>UT</v>
      </c>
    </row>
    <row r="3129" spans="1:22" x14ac:dyDescent="0.35">
      <c r="A3129" t="str">
        <f>IF('Support - Calculation Detail'!A3129="","",LEFT('Support - Calculation Detail'!A3129,7)&amp;"-"&amp;RIGHT('Support - Calculation Detail'!A3129,2))</f>
        <v>9061091-UT</v>
      </c>
      <c r="B3129" t="str">
        <f>IF('Support - Calculation Detail'!C3129="","",'Support - Calculation Detail'!C3129)</f>
        <v>90</v>
      </c>
      <c r="C3129" t="str">
        <f>IF('Support - Calculation Detail'!B3129="","",'Support - Calculation Detail'!B3129)</f>
        <v>N</v>
      </c>
      <c r="D3129">
        <f>IF('Support - Calculation Detail'!D3129="","",'Support - Calculation Detail'!D3129)</f>
        <v>147509</v>
      </c>
      <c r="E3129">
        <f>IF('Support - Calculation Detail'!E3129="","",'Support - Calculation Detail'!E3129)</f>
        <v>0</v>
      </c>
      <c r="G3129">
        <f>IF('Support - Calculation Detail'!F3129="","",'Support - Calculation Detail'!F3129)</f>
        <v>147509</v>
      </c>
      <c r="H3129">
        <f>IF('Support - Calculation Detail'!G3129="","",'Support - Calculation Detail'!G3129)</f>
        <v>1.04</v>
      </c>
      <c r="I3129">
        <f>IF('Support - Calculation Detail'!H3129="","",'Support - Calculation Detail'!H3129)</f>
        <v>153409</v>
      </c>
      <c r="J3129">
        <f>IF('Support - Calculation Detail'!I3129="","",'Support - Calculation Detail'!I3129)</f>
        <v>0</v>
      </c>
      <c r="K3129">
        <f>IF('Support - Calculation Detail'!K3129="","",'Support - Calculation Detail'!K3129)</f>
        <v>153409</v>
      </c>
      <c r="L3129">
        <f>IF('Support - Calculation Detail'!L3129="","",'Support - Calculation Detail'!L3129)</f>
        <v>0</v>
      </c>
      <c r="M3129">
        <f>IF('Support - Calculation Detail'!M3129="","",'Support - Calculation Detail'!M3129)</f>
        <v>0</v>
      </c>
      <c r="N3129">
        <f>IF('Support - Calculation Detail'!N3129="","",'Support - Calculation Detail'!N3129)</f>
        <v>0</v>
      </c>
      <c r="P3129">
        <f>IF('Support - Calculation Detail'!O3129="","",'Support - Calculation Detail'!O3129)</f>
        <v>153409</v>
      </c>
      <c r="Q3129" t="b">
        <v>1</v>
      </c>
      <c r="R3129" t="str">
        <f t="shared" si="240"/>
        <v>9061091</v>
      </c>
      <c r="S3129" t="str">
        <f t="shared" si="241"/>
        <v>9061091-UT</v>
      </c>
      <c r="T3129" t="str">
        <f t="shared" si="242"/>
        <v>9061091-UT</v>
      </c>
      <c r="U3129" t="str">
        <f t="shared" si="243"/>
        <v>6</v>
      </c>
      <c r="V3129" t="str">
        <f t="shared" si="244"/>
        <v>UT</v>
      </c>
    </row>
    <row r="3130" spans="1:22" x14ac:dyDescent="0.35">
      <c r="A3130" t="str">
        <f>IF('Support - Calculation Detail'!A3130="","",LEFT('Support - Calculation Detail'!A3130,7)&amp;"-"&amp;RIGHT('Support - Calculation Detail'!A3130,2))</f>
        <v>9048425-SO</v>
      </c>
      <c r="B3130" t="str">
        <f>IF('Support - Calculation Detail'!C3130="","",'Support - Calculation Detail'!C3130)</f>
        <v>90</v>
      </c>
      <c r="C3130" t="str">
        <f>IF('Support - Calculation Detail'!B3130="","",'Support - Calculation Detail'!B3130)</f>
        <v>N</v>
      </c>
      <c r="D3130">
        <f>IF('Support - Calculation Detail'!D3130="","",'Support - Calculation Detail'!D3130)</f>
        <v>1953839</v>
      </c>
      <c r="E3130">
        <f>IF('Support - Calculation Detail'!E3130="","",'Support - Calculation Detail'!E3130)</f>
        <v>0</v>
      </c>
      <c r="G3130">
        <f>IF('Support - Calculation Detail'!F3130="","",'Support - Calculation Detail'!F3130)</f>
        <v>1953839</v>
      </c>
      <c r="H3130">
        <f>IF('Support - Calculation Detail'!G3130="","",'Support - Calculation Detail'!G3130)</f>
        <v>1.04</v>
      </c>
      <c r="I3130">
        <f>IF('Support - Calculation Detail'!H3130="","",'Support - Calculation Detail'!H3130)</f>
        <v>2031993</v>
      </c>
      <c r="J3130">
        <f>IF('Support - Calculation Detail'!I3130="","",'Support - Calculation Detail'!I3130)</f>
        <v>0</v>
      </c>
      <c r="K3130">
        <f>IF('Support - Calculation Detail'!K3130="","",'Support - Calculation Detail'!K3130)</f>
        <v>2031993</v>
      </c>
      <c r="L3130">
        <f>IF('Support - Calculation Detail'!L3130="","",'Support - Calculation Detail'!L3130)</f>
        <v>0</v>
      </c>
      <c r="M3130">
        <f>IF('Support - Calculation Detail'!M3130="","",'Support - Calculation Detail'!M3130)</f>
        <v>0</v>
      </c>
      <c r="N3130">
        <f>IF('Support - Calculation Detail'!N3130="","",'Support - Calculation Detail'!N3130)</f>
        <v>0</v>
      </c>
      <c r="P3130">
        <f>IF('Support - Calculation Detail'!O3130="","",'Support - Calculation Detail'!O3130)</f>
        <v>2031993</v>
      </c>
      <c r="Q3130" t="b">
        <v>1</v>
      </c>
      <c r="R3130" t="str">
        <f t="shared" si="240"/>
        <v>9048425</v>
      </c>
      <c r="S3130" t="str">
        <f t="shared" si="241"/>
        <v>9048425-SO</v>
      </c>
      <c r="T3130" t="str">
        <f t="shared" si="242"/>
        <v>9048425-SO</v>
      </c>
      <c r="U3130" t="str">
        <f t="shared" si="243"/>
        <v>4</v>
      </c>
      <c r="V3130" t="str">
        <f t="shared" si="244"/>
        <v>SO</v>
      </c>
    </row>
    <row r="3131" spans="1:22" x14ac:dyDescent="0.35">
      <c r="A3131" t="str">
        <f>IF('Support - Calculation Detail'!A3131="","",LEFT('Support - Calculation Detail'!A3131,7)&amp;"-"&amp;RIGHT('Support - Calculation Detail'!A3131,2))</f>
        <v>9048435-SO</v>
      </c>
      <c r="B3131" t="str">
        <f>IF('Support - Calculation Detail'!C3131="","",'Support - Calculation Detail'!C3131)</f>
        <v>90</v>
      </c>
      <c r="C3131" t="str">
        <f>IF('Support - Calculation Detail'!B3131="","",'Support - Calculation Detail'!B3131)</f>
        <v>N</v>
      </c>
      <c r="D3131">
        <f>IF('Support - Calculation Detail'!D3131="","",'Support - Calculation Detail'!D3131)</f>
        <v>5016519</v>
      </c>
      <c r="E3131">
        <f>IF('Support - Calculation Detail'!E3131="","",'Support - Calculation Detail'!E3131)</f>
        <v>0</v>
      </c>
      <c r="G3131">
        <f>IF('Support - Calculation Detail'!F3131="","",'Support - Calculation Detail'!F3131)</f>
        <v>5016519</v>
      </c>
      <c r="H3131">
        <f>IF('Support - Calculation Detail'!G3131="","",'Support - Calculation Detail'!G3131)</f>
        <v>1.04</v>
      </c>
      <c r="I3131">
        <f>IF('Support - Calculation Detail'!H3131="","",'Support - Calculation Detail'!H3131)</f>
        <v>5217180</v>
      </c>
      <c r="J3131">
        <f>IF('Support - Calculation Detail'!I3131="","",'Support - Calculation Detail'!I3131)</f>
        <v>0</v>
      </c>
      <c r="K3131">
        <f>IF('Support - Calculation Detail'!K3131="","",'Support - Calculation Detail'!K3131)</f>
        <v>5217180</v>
      </c>
      <c r="L3131">
        <f>IF('Support - Calculation Detail'!L3131="","",'Support - Calculation Detail'!L3131)</f>
        <v>0</v>
      </c>
      <c r="M3131">
        <f>IF('Support - Calculation Detail'!M3131="","",'Support - Calculation Detail'!M3131)</f>
        <v>0</v>
      </c>
      <c r="N3131">
        <f>IF('Support - Calculation Detail'!N3131="","",'Support - Calculation Detail'!N3131)</f>
        <v>0</v>
      </c>
      <c r="P3131">
        <f>IF('Support - Calculation Detail'!O3131="","",'Support - Calculation Detail'!O3131)</f>
        <v>5217180</v>
      </c>
      <c r="Q3131" t="b">
        <v>1</v>
      </c>
      <c r="R3131" t="str">
        <f t="shared" si="240"/>
        <v>9048435</v>
      </c>
      <c r="S3131" t="str">
        <f t="shared" si="241"/>
        <v>9048435-SO</v>
      </c>
      <c r="T3131" t="str">
        <f t="shared" si="242"/>
        <v>9048435-SO</v>
      </c>
      <c r="U3131" t="str">
        <f t="shared" si="243"/>
        <v>4</v>
      </c>
      <c r="V3131" t="str">
        <f t="shared" si="244"/>
        <v>SO</v>
      </c>
    </row>
    <row r="3132" spans="1:22" x14ac:dyDescent="0.35">
      <c r="A3132" t="str">
        <f>IF('Support - Calculation Detail'!A3132="","",LEFT('Support - Calculation Detail'!A3132,7)&amp;"-"&amp;RIGHT('Support - Calculation Detail'!A3132,2))</f>
        <v>9048445-SO</v>
      </c>
      <c r="B3132" t="str">
        <f>IF('Support - Calculation Detail'!C3132="","",'Support - Calculation Detail'!C3132)</f>
        <v>90</v>
      </c>
      <c r="C3132" t="str">
        <f>IF('Support - Calculation Detail'!B3132="","",'Support - Calculation Detail'!B3132)</f>
        <v>N</v>
      </c>
      <c r="D3132">
        <f>IF('Support - Calculation Detail'!D3132="","",'Support - Calculation Detail'!D3132)</f>
        <v>2936234</v>
      </c>
      <c r="E3132">
        <f>IF('Support - Calculation Detail'!E3132="","",'Support - Calculation Detail'!E3132)</f>
        <v>0</v>
      </c>
      <c r="G3132">
        <f>IF('Support - Calculation Detail'!F3132="","",'Support - Calculation Detail'!F3132)</f>
        <v>2936234</v>
      </c>
      <c r="H3132">
        <f>IF('Support - Calculation Detail'!G3132="","",'Support - Calculation Detail'!G3132)</f>
        <v>1.04</v>
      </c>
      <c r="I3132">
        <f>IF('Support - Calculation Detail'!H3132="","",'Support - Calculation Detail'!H3132)</f>
        <v>3053683</v>
      </c>
      <c r="J3132">
        <f>IF('Support - Calculation Detail'!I3132="","",'Support - Calculation Detail'!I3132)</f>
        <v>0</v>
      </c>
      <c r="K3132">
        <f>IF('Support - Calculation Detail'!K3132="","",'Support - Calculation Detail'!K3132)</f>
        <v>3053683</v>
      </c>
      <c r="L3132">
        <f>IF('Support - Calculation Detail'!L3132="","",'Support - Calculation Detail'!L3132)</f>
        <v>0</v>
      </c>
      <c r="M3132">
        <f>IF('Support - Calculation Detail'!M3132="","",'Support - Calculation Detail'!M3132)</f>
        <v>0</v>
      </c>
      <c r="N3132">
        <f>IF('Support - Calculation Detail'!N3132="","",'Support - Calculation Detail'!N3132)</f>
        <v>0</v>
      </c>
      <c r="P3132">
        <f>IF('Support - Calculation Detail'!O3132="","",'Support - Calculation Detail'!O3132)</f>
        <v>3053683</v>
      </c>
      <c r="Q3132" t="b">
        <v>1</v>
      </c>
      <c r="R3132" t="str">
        <f t="shared" si="240"/>
        <v>9048445</v>
      </c>
      <c r="S3132" t="str">
        <f t="shared" si="241"/>
        <v>9048445-SO</v>
      </c>
      <c r="T3132" t="str">
        <f t="shared" si="242"/>
        <v>9048445-SO</v>
      </c>
      <c r="U3132" t="str">
        <f t="shared" si="243"/>
        <v>4</v>
      </c>
      <c r="V3132" t="str">
        <f t="shared" si="244"/>
        <v>SO</v>
      </c>
    </row>
    <row r="3133" spans="1:22" x14ac:dyDescent="0.35">
      <c r="A3133" t="str">
        <f>IF('Support - Calculation Detail'!A3133="","",LEFT('Support - Calculation Detail'!A3133,7)&amp;"-"&amp;RIGHT('Support - Calculation Detail'!A3133,2))</f>
        <v>9110000-UT</v>
      </c>
      <c r="B3133" t="str">
        <f>IF('Support - Calculation Detail'!C3133="","",'Support - Calculation Detail'!C3133)</f>
        <v>91</v>
      </c>
      <c r="C3133" t="str">
        <f>IF('Support - Calculation Detail'!B3133="","",'Support - Calculation Detail'!B3133)</f>
        <v>N</v>
      </c>
      <c r="D3133">
        <f>IF('Support - Calculation Detail'!D3133="","",'Support - Calculation Detail'!D3133)</f>
        <v>8797611</v>
      </c>
      <c r="E3133">
        <f>IF('Support - Calculation Detail'!E3133="","",'Support - Calculation Detail'!E3133)</f>
        <v>0</v>
      </c>
      <c r="G3133">
        <f>IF('Support - Calculation Detail'!F3133="","",'Support - Calculation Detail'!F3133)</f>
        <v>8797611</v>
      </c>
      <c r="H3133">
        <f>IF('Support - Calculation Detail'!G3133="","",'Support - Calculation Detail'!G3133)</f>
        <v>1.04</v>
      </c>
      <c r="I3133">
        <f>IF('Support - Calculation Detail'!H3133="","",'Support - Calculation Detail'!H3133)</f>
        <v>9149515</v>
      </c>
      <c r="J3133">
        <f>IF('Support - Calculation Detail'!I3133="","",'Support - Calculation Detail'!I3133)</f>
        <v>0</v>
      </c>
      <c r="K3133">
        <f>IF('Support - Calculation Detail'!K3133="","",'Support - Calculation Detail'!K3133)</f>
        <v>9149515</v>
      </c>
      <c r="L3133">
        <f>IF('Support - Calculation Detail'!L3133="","",'Support - Calculation Detail'!L3133)</f>
        <v>934604</v>
      </c>
      <c r="M3133">
        <f>IF('Support - Calculation Detail'!M3133="","",'Support - Calculation Detail'!M3133)</f>
        <v>319745</v>
      </c>
      <c r="N3133">
        <f>IF('Support - Calculation Detail'!N3133="","",'Support - Calculation Detail'!N3133)</f>
        <v>972658.78545586858</v>
      </c>
      <c r="P3133">
        <f>IF('Support - Calculation Detail'!O3133="","",'Support - Calculation Detail'!O3133)</f>
        <v>11376522.785455868</v>
      </c>
      <c r="Q3133" t="b">
        <v>1</v>
      </c>
      <c r="R3133" t="str">
        <f t="shared" si="240"/>
        <v>9110000</v>
      </c>
      <c r="S3133" t="str">
        <f t="shared" si="241"/>
        <v>9110000-UT</v>
      </c>
      <c r="T3133" t="str">
        <f t="shared" si="242"/>
        <v>9110000-UT</v>
      </c>
      <c r="U3133" t="str">
        <f t="shared" si="243"/>
        <v>1</v>
      </c>
      <c r="V3133" t="str">
        <f t="shared" si="244"/>
        <v>UT</v>
      </c>
    </row>
    <row r="3134" spans="1:22" x14ac:dyDescent="0.35">
      <c r="A3134" t="str">
        <f>IF('Support - Calculation Detail'!A3134="","",LEFT('Support - Calculation Detail'!A3134,7)&amp;"-"&amp;RIGHT('Support - Calculation Detail'!A3134,2))</f>
        <v>9120001-UT</v>
      </c>
      <c r="B3134" t="str">
        <f>IF('Support - Calculation Detail'!C3134="","",'Support - Calculation Detail'!C3134)</f>
        <v>91</v>
      </c>
      <c r="C3134" t="str">
        <f>IF('Support - Calculation Detail'!B3134="","",'Support - Calculation Detail'!B3134)</f>
        <v>N</v>
      </c>
      <c r="D3134">
        <f>IF('Support - Calculation Detail'!D3134="","",'Support - Calculation Detail'!D3134)</f>
        <v>6861</v>
      </c>
      <c r="E3134">
        <f>IF('Support - Calculation Detail'!E3134="","",'Support - Calculation Detail'!E3134)</f>
        <v>0</v>
      </c>
      <c r="G3134">
        <f>IF('Support - Calculation Detail'!F3134="","",'Support - Calculation Detail'!F3134)</f>
        <v>6861</v>
      </c>
      <c r="H3134">
        <f>IF('Support - Calculation Detail'!G3134="","",'Support - Calculation Detail'!G3134)</f>
        <v>1.04</v>
      </c>
      <c r="I3134">
        <f>IF('Support - Calculation Detail'!H3134="","",'Support - Calculation Detail'!H3134)</f>
        <v>7135</v>
      </c>
      <c r="J3134">
        <f>IF('Support - Calculation Detail'!I3134="","",'Support - Calculation Detail'!I3134)</f>
        <v>0</v>
      </c>
      <c r="K3134">
        <f>IF('Support - Calculation Detail'!K3134="","",'Support - Calculation Detail'!K3134)</f>
        <v>7135</v>
      </c>
      <c r="L3134">
        <f>IF('Support - Calculation Detail'!L3134="","",'Support - Calculation Detail'!L3134)</f>
        <v>0</v>
      </c>
      <c r="M3134">
        <f>IF('Support - Calculation Detail'!M3134="","",'Support - Calculation Detail'!M3134)</f>
        <v>0</v>
      </c>
      <c r="N3134">
        <f>IF('Support - Calculation Detail'!N3134="","",'Support - Calculation Detail'!N3134)</f>
        <v>0</v>
      </c>
      <c r="P3134">
        <f>IF('Support - Calculation Detail'!O3134="","",'Support - Calculation Detail'!O3134)</f>
        <v>7135</v>
      </c>
      <c r="Q3134" t="b">
        <v>1</v>
      </c>
      <c r="R3134" t="str">
        <f t="shared" si="240"/>
        <v>9120001</v>
      </c>
      <c r="S3134" t="str">
        <f t="shared" si="241"/>
        <v>9120001-UT</v>
      </c>
      <c r="T3134" t="str">
        <f t="shared" si="242"/>
        <v>9120001-UT</v>
      </c>
      <c r="U3134" t="str">
        <f t="shared" si="243"/>
        <v>2</v>
      </c>
      <c r="V3134" t="str">
        <f t="shared" si="244"/>
        <v>UT</v>
      </c>
    </row>
    <row r="3135" spans="1:22" x14ac:dyDescent="0.35">
      <c r="A3135" t="str">
        <f>IF('Support - Calculation Detail'!A3135="","",LEFT('Support - Calculation Detail'!A3135,7)&amp;"-"&amp;RIGHT('Support - Calculation Detail'!A3135,2))</f>
        <v>9120001-TF</v>
      </c>
      <c r="B3135" t="str">
        <f>IF('Support - Calculation Detail'!C3135="","",'Support - Calculation Detail'!C3135)</f>
        <v>91</v>
      </c>
      <c r="C3135" t="str">
        <f>IF('Support - Calculation Detail'!B3135="","",'Support - Calculation Detail'!B3135)</f>
        <v>N</v>
      </c>
      <c r="D3135">
        <f>IF('Support - Calculation Detail'!D3135="","",'Support - Calculation Detail'!D3135)</f>
        <v>25436</v>
      </c>
      <c r="E3135">
        <f>IF('Support - Calculation Detail'!E3135="","",'Support - Calculation Detail'!E3135)</f>
        <v>0</v>
      </c>
      <c r="G3135">
        <f>IF('Support - Calculation Detail'!F3135="","",'Support - Calculation Detail'!F3135)</f>
        <v>25436</v>
      </c>
      <c r="H3135">
        <f>IF('Support - Calculation Detail'!G3135="","",'Support - Calculation Detail'!G3135)</f>
        <v>1.04</v>
      </c>
      <c r="I3135">
        <f>IF('Support - Calculation Detail'!H3135="","",'Support - Calculation Detail'!H3135)</f>
        <v>26453</v>
      </c>
      <c r="J3135">
        <f>IF('Support - Calculation Detail'!I3135="","",'Support - Calculation Detail'!I3135)</f>
        <v>0</v>
      </c>
      <c r="K3135">
        <f>IF('Support - Calculation Detail'!K3135="","",'Support - Calculation Detail'!K3135)</f>
        <v>26453</v>
      </c>
      <c r="L3135">
        <f>IF('Support - Calculation Detail'!L3135="","",'Support - Calculation Detail'!L3135)</f>
        <v>0</v>
      </c>
      <c r="M3135">
        <f>IF('Support - Calculation Detail'!M3135="","",'Support - Calculation Detail'!M3135)</f>
        <v>0</v>
      </c>
      <c r="N3135">
        <f>IF('Support - Calculation Detail'!N3135="","",'Support - Calculation Detail'!N3135)</f>
        <v>0</v>
      </c>
      <c r="P3135">
        <f>IF('Support - Calculation Detail'!O3135="","",'Support - Calculation Detail'!O3135)</f>
        <v>26453</v>
      </c>
      <c r="Q3135" t="b">
        <v>1</v>
      </c>
      <c r="R3135" t="str">
        <f t="shared" si="240"/>
        <v>9120001</v>
      </c>
      <c r="S3135" t="str">
        <f t="shared" si="241"/>
        <v>9120001-TF</v>
      </c>
      <c r="T3135" t="str">
        <f t="shared" si="242"/>
        <v>9120001-TF</v>
      </c>
      <c r="U3135" t="str">
        <f t="shared" si="243"/>
        <v>2</v>
      </c>
      <c r="V3135" t="str">
        <f t="shared" si="244"/>
        <v>TF</v>
      </c>
    </row>
    <row r="3136" spans="1:22" x14ac:dyDescent="0.35">
      <c r="A3136" t="str">
        <f>IF('Support - Calculation Detail'!A3136="","",LEFT('Support - Calculation Detail'!A3136,7)&amp;"-"&amp;RIGHT('Support - Calculation Detail'!A3136,2))</f>
        <v>9120002-TF</v>
      </c>
      <c r="B3136" t="str">
        <f>IF('Support - Calculation Detail'!C3136="","",'Support - Calculation Detail'!C3136)</f>
        <v>91</v>
      </c>
      <c r="C3136" t="str">
        <f>IF('Support - Calculation Detail'!B3136="","",'Support - Calculation Detail'!B3136)</f>
        <v>N</v>
      </c>
      <c r="D3136">
        <f>IF('Support - Calculation Detail'!D3136="","",'Support - Calculation Detail'!D3136)</f>
        <v>12513</v>
      </c>
      <c r="E3136">
        <f>IF('Support - Calculation Detail'!E3136="","",'Support - Calculation Detail'!E3136)</f>
        <v>0</v>
      </c>
      <c r="G3136">
        <f>IF('Support - Calculation Detail'!F3136="","",'Support - Calculation Detail'!F3136)</f>
        <v>12513</v>
      </c>
      <c r="H3136">
        <f>IF('Support - Calculation Detail'!G3136="","",'Support - Calculation Detail'!G3136)</f>
        <v>1.04</v>
      </c>
      <c r="I3136">
        <f>IF('Support - Calculation Detail'!H3136="","",'Support - Calculation Detail'!H3136)</f>
        <v>13014</v>
      </c>
      <c r="J3136">
        <f>IF('Support - Calculation Detail'!I3136="","",'Support - Calculation Detail'!I3136)</f>
        <v>0</v>
      </c>
      <c r="K3136">
        <f>IF('Support - Calculation Detail'!K3136="","",'Support - Calculation Detail'!K3136)</f>
        <v>13014</v>
      </c>
      <c r="L3136">
        <f>IF('Support - Calculation Detail'!L3136="","",'Support - Calculation Detail'!L3136)</f>
        <v>0</v>
      </c>
      <c r="M3136">
        <f>IF('Support - Calculation Detail'!M3136="","",'Support - Calculation Detail'!M3136)</f>
        <v>0</v>
      </c>
      <c r="N3136">
        <f>IF('Support - Calculation Detail'!N3136="","",'Support - Calculation Detail'!N3136)</f>
        <v>0</v>
      </c>
      <c r="P3136">
        <f>IF('Support - Calculation Detail'!O3136="","",'Support - Calculation Detail'!O3136)</f>
        <v>13014</v>
      </c>
      <c r="Q3136" t="b">
        <v>1</v>
      </c>
      <c r="R3136" t="str">
        <f t="shared" si="240"/>
        <v>9120002</v>
      </c>
      <c r="S3136" t="str">
        <f t="shared" si="241"/>
        <v>9120002-TF</v>
      </c>
      <c r="T3136" t="str">
        <f t="shared" si="242"/>
        <v>9120002-TF</v>
      </c>
      <c r="U3136" t="str">
        <f t="shared" si="243"/>
        <v>2</v>
      </c>
      <c r="V3136" t="str">
        <f t="shared" si="244"/>
        <v>TF</v>
      </c>
    </row>
    <row r="3137" spans="1:22" x14ac:dyDescent="0.35">
      <c r="A3137" t="str">
        <f>IF('Support - Calculation Detail'!A3137="","",LEFT('Support - Calculation Detail'!A3137,7)&amp;"-"&amp;RIGHT('Support - Calculation Detail'!A3137,2))</f>
        <v>9120002-UT</v>
      </c>
      <c r="B3137" t="str">
        <f>IF('Support - Calculation Detail'!C3137="","",'Support - Calculation Detail'!C3137)</f>
        <v>91</v>
      </c>
      <c r="C3137" t="str">
        <f>IF('Support - Calculation Detail'!B3137="","",'Support - Calculation Detail'!B3137)</f>
        <v>N</v>
      </c>
      <c r="D3137">
        <f>IF('Support - Calculation Detail'!D3137="","",'Support - Calculation Detail'!D3137)</f>
        <v>14871</v>
      </c>
      <c r="E3137">
        <f>IF('Support - Calculation Detail'!E3137="","",'Support - Calculation Detail'!E3137)</f>
        <v>0</v>
      </c>
      <c r="G3137">
        <f>IF('Support - Calculation Detail'!F3137="","",'Support - Calculation Detail'!F3137)</f>
        <v>14871</v>
      </c>
      <c r="H3137">
        <f>IF('Support - Calculation Detail'!G3137="","",'Support - Calculation Detail'!G3137)</f>
        <v>1.04</v>
      </c>
      <c r="I3137">
        <f>IF('Support - Calculation Detail'!H3137="","",'Support - Calculation Detail'!H3137)</f>
        <v>15466</v>
      </c>
      <c r="J3137">
        <f>IF('Support - Calculation Detail'!I3137="","",'Support - Calculation Detail'!I3137)</f>
        <v>0</v>
      </c>
      <c r="K3137">
        <f>IF('Support - Calculation Detail'!K3137="","",'Support - Calculation Detail'!K3137)</f>
        <v>15466</v>
      </c>
      <c r="L3137">
        <f>IF('Support - Calculation Detail'!L3137="","",'Support - Calculation Detail'!L3137)</f>
        <v>0</v>
      </c>
      <c r="M3137">
        <f>IF('Support - Calculation Detail'!M3137="","",'Support - Calculation Detail'!M3137)</f>
        <v>0</v>
      </c>
      <c r="N3137">
        <f>IF('Support - Calculation Detail'!N3137="","",'Support - Calculation Detail'!N3137)</f>
        <v>0</v>
      </c>
      <c r="P3137">
        <f>IF('Support - Calculation Detail'!O3137="","",'Support - Calculation Detail'!O3137)</f>
        <v>15466</v>
      </c>
      <c r="Q3137" t="b">
        <v>1</v>
      </c>
      <c r="R3137" t="str">
        <f t="shared" si="240"/>
        <v>9120002</v>
      </c>
      <c r="S3137" t="str">
        <f t="shared" si="241"/>
        <v>9120002-UT</v>
      </c>
      <c r="T3137" t="str">
        <f t="shared" si="242"/>
        <v>9120002-UT</v>
      </c>
      <c r="U3137" t="str">
        <f t="shared" si="243"/>
        <v>2</v>
      </c>
      <c r="V3137" t="str">
        <f t="shared" si="244"/>
        <v>UT</v>
      </c>
    </row>
    <row r="3138" spans="1:22" x14ac:dyDescent="0.35">
      <c r="A3138" t="str">
        <f>IF('Support - Calculation Detail'!A3138="","",LEFT('Support - Calculation Detail'!A3138,7)&amp;"-"&amp;RIGHT('Support - Calculation Detail'!A3138,2))</f>
        <v>9120003-UT</v>
      </c>
      <c r="B3138" t="str">
        <f>IF('Support - Calculation Detail'!C3138="","",'Support - Calculation Detail'!C3138)</f>
        <v>91</v>
      </c>
      <c r="C3138" t="str">
        <f>IF('Support - Calculation Detail'!B3138="","",'Support - Calculation Detail'!B3138)</f>
        <v>N</v>
      </c>
      <c r="D3138">
        <f>IF('Support - Calculation Detail'!D3138="","",'Support - Calculation Detail'!D3138)</f>
        <v>36902</v>
      </c>
      <c r="E3138">
        <f>IF('Support - Calculation Detail'!E3138="","",'Support - Calculation Detail'!E3138)</f>
        <v>0</v>
      </c>
      <c r="G3138">
        <f>IF('Support - Calculation Detail'!F3138="","",'Support - Calculation Detail'!F3138)</f>
        <v>36902</v>
      </c>
      <c r="H3138">
        <f>IF('Support - Calculation Detail'!G3138="","",'Support - Calculation Detail'!G3138)</f>
        <v>1.04</v>
      </c>
      <c r="I3138">
        <f>IF('Support - Calculation Detail'!H3138="","",'Support - Calculation Detail'!H3138)</f>
        <v>38378</v>
      </c>
      <c r="J3138">
        <f>IF('Support - Calculation Detail'!I3138="","",'Support - Calculation Detail'!I3138)</f>
        <v>0</v>
      </c>
      <c r="K3138">
        <f>IF('Support - Calculation Detail'!K3138="","",'Support - Calculation Detail'!K3138)</f>
        <v>38378</v>
      </c>
      <c r="L3138">
        <f>IF('Support - Calculation Detail'!L3138="","",'Support - Calculation Detail'!L3138)</f>
        <v>0</v>
      </c>
      <c r="M3138">
        <f>IF('Support - Calculation Detail'!M3138="","",'Support - Calculation Detail'!M3138)</f>
        <v>0</v>
      </c>
      <c r="N3138">
        <f>IF('Support - Calculation Detail'!N3138="","",'Support - Calculation Detail'!N3138)</f>
        <v>0</v>
      </c>
      <c r="P3138">
        <f>IF('Support - Calculation Detail'!O3138="","",'Support - Calculation Detail'!O3138)</f>
        <v>38378</v>
      </c>
      <c r="Q3138" t="b">
        <v>1</v>
      </c>
      <c r="R3138" t="str">
        <f t="shared" si="240"/>
        <v>9120003</v>
      </c>
      <c r="S3138" t="str">
        <f t="shared" si="241"/>
        <v>9120003-UT</v>
      </c>
      <c r="T3138" t="str">
        <f t="shared" si="242"/>
        <v>9120003-UT</v>
      </c>
      <c r="U3138" t="str">
        <f t="shared" si="243"/>
        <v>2</v>
      </c>
      <c r="V3138" t="str">
        <f t="shared" si="244"/>
        <v>UT</v>
      </c>
    </row>
    <row r="3139" spans="1:22" x14ac:dyDescent="0.35">
      <c r="A3139" t="str">
        <f>IF('Support - Calculation Detail'!A3139="","",LEFT('Support - Calculation Detail'!A3139,7)&amp;"-"&amp;RIGHT('Support - Calculation Detail'!A3139,2))</f>
        <v>9120003-TF</v>
      </c>
      <c r="B3139" t="str">
        <f>IF('Support - Calculation Detail'!C3139="","",'Support - Calculation Detail'!C3139)</f>
        <v>91</v>
      </c>
      <c r="C3139" t="str">
        <f>IF('Support - Calculation Detail'!B3139="","",'Support - Calculation Detail'!B3139)</f>
        <v>N</v>
      </c>
      <c r="D3139">
        <f>IF('Support - Calculation Detail'!D3139="","",'Support - Calculation Detail'!D3139)</f>
        <v>39436</v>
      </c>
      <c r="E3139">
        <f>IF('Support - Calculation Detail'!E3139="","",'Support - Calculation Detail'!E3139)</f>
        <v>0</v>
      </c>
      <c r="G3139">
        <f>IF('Support - Calculation Detail'!F3139="","",'Support - Calculation Detail'!F3139)</f>
        <v>39436</v>
      </c>
      <c r="H3139">
        <f>IF('Support - Calculation Detail'!G3139="","",'Support - Calculation Detail'!G3139)</f>
        <v>1.04</v>
      </c>
      <c r="I3139">
        <f>IF('Support - Calculation Detail'!H3139="","",'Support - Calculation Detail'!H3139)</f>
        <v>41013</v>
      </c>
      <c r="J3139">
        <f>IF('Support - Calculation Detail'!I3139="","",'Support - Calculation Detail'!I3139)</f>
        <v>0</v>
      </c>
      <c r="K3139">
        <f>IF('Support - Calculation Detail'!K3139="","",'Support - Calculation Detail'!K3139)</f>
        <v>41013</v>
      </c>
      <c r="L3139">
        <f>IF('Support - Calculation Detail'!L3139="","",'Support - Calculation Detail'!L3139)</f>
        <v>0</v>
      </c>
      <c r="M3139">
        <f>IF('Support - Calculation Detail'!M3139="","",'Support - Calculation Detail'!M3139)</f>
        <v>0</v>
      </c>
      <c r="N3139">
        <f>IF('Support - Calculation Detail'!N3139="","",'Support - Calculation Detail'!N3139)</f>
        <v>0</v>
      </c>
      <c r="P3139">
        <f>IF('Support - Calculation Detail'!O3139="","",'Support - Calculation Detail'!O3139)</f>
        <v>41013</v>
      </c>
      <c r="Q3139" t="b">
        <v>1</v>
      </c>
      <c r="R3139" t="str">
        <f t="shared" ref="R3139:R3202" si="245">LEFT(A3139,7)</f>
        <v>9120003</v>
      </c>
      <c r="S3139" t="str">
        <f t="shared" ref="S3139:S3202" si="246">A3139</f>
        <v>9120003-TF</v>
      </c>
      <c r="T3139" t="str">
        <f t="shared" ref="T3139:T3202" si="247">S3139</f>
        <v>9120003-TF</v>
      </c>
      <c r="U3139" t="str">
        <f t="shared" ref="U3139:U3202" si="248">MID(S3139,3,1)</f>
        <v>2</v>
      </c>
      <c r="V3139" t="str">
        <f t="shared" ref="V3139:V3202" si="249">RIGHT(T3139,2)</f>
        <v>TF</v>
      </c>
    </row>
    <row r="3140" spans="1:22" x14ac:dyDescent="0.35">
      <c r="A3140" t="str">
        <f>IF('Support - Calculation Detail'!A3140="","",LEFT('Support - Calculation Detail'!A3140,7)&amp;"-"&amp;RIGHT('Support - Calculation Detail'!A3140,2))</f>
        <v>9120004-TF</v>
      </c>
      <c r="B3140" t="str">
        <f>IF('Support - Calculation Detail'!C3140="","",'Support - Calculation Detail'!C3140)</f>
        <v>91</v>
      </c>
      <c r="C3140" t="str">
        <f>IF('Support - Calculation Detail'!B3140="","",'Support - Calculation Detail'!B3140)</f>
        <v>N</v>
      </c>
      <c r="D3140">
        <f>IF('Support - Calculation Detail'!D3140="","",'Support - Calculation Detail'!D3140)</f>
        <v>17631</v>
      </c>
      <c r="E3140">
        <f>IF('Support - Calculation Detail'!E3140="","",'Support - Calculation Detail'!E3140)</f>
        <v>0</v>
      </c>
      <c r="G3140">
        <f>IF('Support - Calculation Detail'!F3140="","",'Support - Calculation Detail'!F3140)</f>
        <v>17631</v>
      </c>
      <c r="H3140">
        <f>IF('Support - Calculation Detail'!G3140="","",'Support - Calculation Detail'!G3140)</f>
        <v>1.04</v>
      </c>
      <c r="I3140">
        <f>IF('Support - Calculation Detail'!H3140="","",'Support - Calculation Detail'!H3140)</f>
        <v>18336</v>
      </c>
      <c r="J3140">
        <f>IF('Support - Calculation Detail'!I3140="","",'Support - Calculation Detail'!I3140)</f>
        <v>0</v>
      </c>
      <c r="K3140">
        <f>IF('Support - Calculation Detail'!K3140="","",'Support - Calculation Detail'!K3140)</f>
        <v>18336</v>
      </c>
      <c r="L3140">
        <f>IF('Support - Calculation Detail'!L3140="","",'Support - Calculation Detail'!L3140)</f>
        <v>0</v>
      </c>
      <c r="M3140">
        <f>IF('Support - Calculation Detail'!M3140="","",'Support - Calculation Detail'!M3140)</f>
        <v>0</v>
      </c>
      <c r="N3140">
        <f>IF('Support - Calculation Detail'!N3140="","",'Support - Calculation Detail'!N3140)</f>
        <v>0</v>
      </c>
      <c r="P3140">
        <f>IF('Support - Calculation Detail'!O3140="","",'Support - Calculation Detail'!O3140)</f>
        <v>18336</v>
      </c>
      <c r="Q3140" t="b">
        <v>1</v>
      </c>
      <c r="R3140" t="str">
        <f t="shared" si="245"/>
        <v>9120004</v>
      </c>
      <c r="S3140" t="str">
        <f t="shared" si="246"/>
        <v>9120004-TF</v>
      </c>
      <c r="T3140" t="str">
        <f t="shared" si="247"/>
        <v>9120004-TF</v>
      </c>
      <c r="U3140" t="str">
        <f t="shared" si="248"/>
        <v>2</v>
      </c>
      <c r="V3140" t="str">
        <f t="shared" si="249"/>
        <v>TF</v>
      </c>
    </row>
    <row r="3141" spans="1:22" x14ac:dyDescent="0.35">
      <c r="A3141" t="str">
        <f>IF('Support - Calculation Detail'!A3141="","",LEFT('Support - Calculation Detail'!A3141,7)&amp;"-"&amp;RIGHT('Support - Calculation Detail'!A3141,2))</f>
        <v>9120004-UT</v>
      </c>
      <c r="B3141" t="str">
        <f>IF('Support - Calculation Detail'!C3141="","",'Support - Calculation Detail'!C3141)</f>
        <v>91</v>
      </c>
      <c r="C3141" t="str">
        <f>IF('Support - Calculation Detail'!B3141="","",'Support - Calculation Detail'!B3141)</f>
        <v>N</v>
      </c>
      <c r="D3141">
        <f>IF('Support - Calculation Detail'!D3141="","",'Support - Calculation Detail'!D3141)</f>
        <v>18572</v>
      </c>
      <c r="E3141">
        <f>IF('Support - Calculation Detail'!E3141="","",'Support - Calculation Detail'!E3141)</f>
        <v>0</v>
      </c>
      <c r="G3141">
        <f>IF('Support - Calculation Detail'!F3141="","",'Support - Calculation Detail'!F3141)</f>
        <v>18572</v>
      </c>
      <c r="H3141">
        <f>IF('Support - Calculation Detail'!G3141="","",'Support - Calculation Detail'!G3141)</f>
        <v>1.04</v>
      </c>
      <c r="I3141">
        <f>IF('Support - Calculation Detail'!H3141="","",'Support - Calculation Detail'!H3141)</f>
        <v>19315</v>
      </c>
      <c r="J3141">
        <f>IF('Support - Calculation Detail'!I3141="","",'Support - Calculation Detail'!I3141)</f>
        <v>0</v>
      </c>
      <c r="K3141">
        <f>IF('Support - Calculation Detail'!K3141="","",'Support - Calculation Detail'!K3141)</f>
        <v>19315</v>
      </c>
      <c r="L3141">
        <f>IF('Support - Calculation Detail'!L3141="","",'Support - Calculation Detail'!L3141)</f>
        <v>0</v>
      </c>
      <c r="M3141">
        <f>IF('Support - Calculation Detail'!M3141="","",'Support - Calculation Detail'!M3141)</f>
        <v>0</v>
      </c>
      <c r="N3141">
        <f>IF('Support - Calculation Detail'!N3141="","",'Support - Calculation Detail'!N3141)</f>
        <v>0</v>
      </c>
      <c r="P3141">
        <f>IF('Support - Calculation Detail'!O3141="","",'Support - Calculation Detail'!O3141)</f>
        <v>19315</v>
      </c>
      <c r="Q3141" t="b">
        <v>1</v>
      </c>
      <c r="R3141" t="str">
        <f t="shared" si="245"/>
        <v>9120004</v>
      </c>
      <c r="S3141" t="str">
        <f t="shared" si="246"/>
        <v>9120004-UT</v>
      </c>
      <c r="T3141" t="str">
        <f t="shared" si="247"/>
        <v>9120004-UT</v>
      </c>
      <c r="U3141" t="str">
        <f t="shared" si="248"/>
        <v>2</v>
      </c>
      <c r="V3141" t="str">
        <f t="shared" si="249"/>
        <v>UT</v>
      </c>
    </row>
    <row r="3142" spans="1:22" x14ac:dyDescent="0.35">
      <c r="A3142" t="str">
        <f>IF('Support - Calculation Detail'!A3142="","",LEFT('Support - Calculation Detail'!A3142,7)&amp;"-"&amp;RIGHT('Support - Calculation Detail'!A3142,2))</f>
        <v>9120005-UT</v>
      </c>
      <c r="B3142" t="str">
        <f>IF('Support - Calculation Detail'!C3142="","",'Support - Calculation Detail'!C3142)</f>
        <v>91</v>
      </c>
      <c r="C3142" t="str">
        <f>IF('Support - Calculation Detail'!B3142="","",'Support - Calculation Detail'!B3142)</f>
        <v>N</v>
      </c>
      <c r="D3142">
        <f>IF('Support - Calculation Detail'!D3142="","",'Support - Calculation Detail'!D3142)</f>
        <v>0</v>
      </c>
      <c r="E3142">
        <f>IF('Support - Calculation Detail'!E3142="","",'Support - Calculation Detail'!E3142)</f>
        <v>0</v>
      </c>
      <c r="G3142">
        <f>IF('Support - Calculation Detail'!F3142="","",'Support - Calculation Detail'!F3142)</f>
        <v>0</v>
      </c>
      <c r="H3142">
        <f>IF('Support - Calculation Detail'!G3142="","",'Support - Calculation Detail'!G3142)</f>
        <v>1.04</v>
      </c>
      <c r="I3142">
        <f>IF('Support - Calculation Detail'!H3142="","",'Support - Calculation Detail'!H3142)</f>
        <v>0</v>
      </c>
      <c r="J3142">
        <f>IF('Support - Calculation Detail'!I3142="","",'Support - Calculation Detail'!I3142)</f>
        <v>0</v>
      </c>
      <c r="K3142">
        <f>IF('Support - Calculation Detail'!K3142="","",'Support - Calculation Detail'!K3142)</f>
        <v>0</v>
      </c>
      <c r="L3142">
        <f>IF('Support - Calculation Detail'!L3142="","",'Support - Calculation Detail'!L3142)</f>
        <v>0</v>
      </c>
      <c r="M3142">
        <f>IF('Support - Calculation Detail'!M3142="","",'Support - Calculation Detail'!M3142)</f>
        <v>0</v>
      </c>
      <c r="N3142">
        <f>IF('Support - Calculation Detail'!N3142="","",'Support - Calculation Detail'!N3142)</f>
        <v>0</v>
      </c>
      <c r="P3142">
        <f>IF('Support - Calculation Detail'!O3142="","",'Support - Calculation Detail'!O3142)</f>
        <v>0</v>
      </c>
      <c r="Q3142" t="b">
        <v>1</v>
      </c>
      <c r="R3142" t="str">
        <f t="shared" si="245"/>
        <v>9120005</v>
      </c>
      <c r="S3142" t="str">
        <f t="shared" si="246"/>
        <v>9120005-UT</v>
      </c>
      <c r="T3142" t="str">
        <f t="shared" si="247"/>
        <v>9120005-UT</v>
      </c>
      <c r="U3142" t="str">
        <f t="shared" si="248"/>
        <v>2</v>
      </c>
      <c r="V3142" t="str">
        <f t="shared" si="249"/>
        <v>UT</v>
      </c>
    </row>
    <row r="3143" spans="1:22" x14ac:dyDescent="0.35">
      <c r="A3143" t="str">
        <f>IF('Support - Calculation Detail'!A3143="","",LEFT('Support - Calculation Detail'!A3143,7)&amp;"-"&amp;RIGHT('Support - Calculation Detail'!A3143,2))</f>
        <v>9120005-TF</v>
      </c>
      <c r="B3143" t="str">
        <f>IF('Support - Calculation Detail'!C3143="","",'Support - Calculation Detail'!C3143)</f>
        <v>91</v>
      </c>
      <c r="C3143" t="str">
        <f>IF('Support - Calculation Detail'!B3143="","",'Support - Calculation Detail'!B3143)</f>
        <v>N</v>
      </c>
      <c r="D3143">
        <f>IF('Support - Calculation Detail'!D3143="","",'Support - Calculation Detail'!D3143)</f>
        <v>0</v>
      </c>
      <c r="E3143">
        <f>IF('Support - Calculation Detail'!E3143="","",'Support - Calculation Detail'!E3143)</f>
        <v>0</v>
      </c>
      <c r="G3143">
        <f>IF('Support - Calculation Detail'!F3143="","",'Support - Calculation Detail'!F3143)</f>
        <v>0</v>
      </c>
      <c r="H3143">
        <f>IF('Support - Calculation Detail'!G3143="","",'Support - Calculation Detail'!G3143)</f>
        <v>1.04</v>
      </c>
      <c r="I3143">
        <f>IF('Support - Calculation Detail'!H3143="","",'Support - Calculation Detail'!H3143)</f>
        <v>0</v>
      </c>
      <c r="J3143">
        <f>IF('Support - Calculation Detail'!I3143="","",'Support - Calculation Detail'!I3143)</f>
        <v>0</v>
      </c>
      <c r="K3143">
        <f>IF('Support - Calculation Detail'!K3143="","",'Support - Calculation Detail'!K3143)</f>
        <v>0</v>
      </c>
      <c r="L3143">
        <f>IF('Support - Calculation Detail'!L3143="","",'Support - Calculation Detail'!L3143)</f>
        <v>0</v>
      </c>
      <c r="M3143">
        <f>IF('Support - Calculation Detail'!M3143="","",'Support - Calculation Detail'!M3143)</f>
        <v>0</v>
      </c>
      <c r="N3143">
        <f>IF('Support - Calculation Detail'!N3143="","",'Support - Calculation Detail'!N3143)</f>
        <v>0</v>
      </c>
      <c r="P3143">
        <f>IF('Support - Calculation Detail'!O3143="","",'Support - Calculation Detail'!O3143)</f>
        <v>0</v>
      </c>
      <c r="Q3143" t="b">
        <v>1</v>
      </c>
      <c r="R3143" t="str">
        <f t="shared" si="245"/>
        <v>9120005</v>
      </c>
      <c r="S3143" t="str">
        <f t="shared" si="246"/>
        <v>9120005-TF</v>
      </c>
      <c r="T3143" t="str">
        <f t="shared" si="247"/>
        <v>9120005-TF</v>
      </c>
      <c r="U3143" t="str">
        <f t="shared" si="248"/>
        <v>2</v>
      </c>
      <c r="V3143" t="str">
        <f t="shared" si="249"/>
        <v>TF</v>
      </c>
    </row>
    <row r="3144" spans="1:22" x14ac:dyDescent="0.35">
      <c r="A3144" t="str">
        <f>IF('Support - Calculation Detail'!A3144="","",LEFT('Support - Calculation Detail'!A3144,7)&amp;"-"&amp;RIGHT('Support - Calculation Detail'!A3144,2))</f>
        <v>9120006-TF</v>
      </c>
      <c r="B3144" t="str">
        <f>IF('Support - Calculation Detail'!C3144="","",'Support - Calculation Detail'!C3144)</f>
        <v>91</v>
      </c>
      <c r="C3144" t="str">
        <f>IF('Support - Calculation Detail'!B3144="","",'Support - Calculation Detail'!B3144)</f>
        <v>N</v>
      </c>
      <c r="D3144">
        <f>IF('Support - Calculation Detail'!D3144="","",'Support - Calculation Detail'!D3144)</f>
        <v>8831</v>
      </c>
      <c r="E3144">
        <f>IF('Support - Calculation Detail'!E3144="","",'Support - Calculation Detail'!E3144)</f>
        <v>0</v>
      </c>
      <c r="G3144">
        <f>IF('Support - Calculation Detail'!F3144="","",'Support - Calculation Detail'!F3144)</f>
        <v>8831</v>
      </c>
      <c r="H3144">
        <f>IF('Support - Calculation Detail'!G3144="","",'Support - Calculation Detail'!G3144)</f>
        <v>1.04</v>
      </c>
      <c r="I3144">
        <f>IF('Support - Calculation Detail'!H3144="","",'Support - Calculation Detail'!H3144)</f>
        <v>9184</v>
      </c>
      <c r="J3144">
        <f>IF('Support - Calculation Detail'!I3144="","",'Support - Calculation Detail'!I3144)</f>
        <v>0</v>
      </c>
      <c r="K3144">
        <f>IF('Support - Calculation Detail'!K3144="","",'Support - Calculation Detail'!K3144)</f>
        <v>9184</v>
      </c>
      <c r="L3144">
        <f>IF('Support - Calculation Detail'!L3144="","",'Support - Calculation Detail'!L3144)</f>
        <v>0</v>
      </c>
      <c r="M3144">
        <f>IF('Support - Calculation Detail'!M3144="","",'Support - Calculation Detail'!M3144)</f>
        <v>0</v>
      </c>
      <c r="N3144">
        <f>IF('Support - Calculation Detail'!N3144="","",'Support - Calculation Detail'!N3144)</f>
        <v>0</v>
      </c>
      <c r="P3144">
        <f>IF('Support - Calculation Detail'!O3144="","",'Support - Calculation Detail'!O3144)</f>
        <v>9184</v>
      </c>
      <c r="Q3144" t="b">
        <v>1</v>
      </c>
      <c r="R3144" t="str">
        <f t="shared" si="245"/>
        <v>9120006</v>
      </c>
      <c r="S3144" t="str">
        <f t="shared" si="246"/>
        <v>9120006-TF</v>
      </c>
      <c r="T3144" t="str">
        <f t="shared" si="247"/>
        <v>9120006-TF</v>
      </c>
      <c r="U3144" t="str">
        <f t="shared" si="248"/>
        <v>2</v>
      </c>
      <c r="V3144" t="str">
        <f t="shared" si="249"/>
        <v>TF</v>
      </c>
    </row>
    <row r="3145" spans="1:22" x14ac:dyDescent="0.35">
      <c r="A3145" t="str">
        <f>IF('Support - Calculation Detail'!A3145="","",LEFT('Support - Calculation Detail'!A3145,7)&amp;"-"&amp;RIGHT('Support - Calculation Detail'!A3145,2))</f>
        <v>9120006-UT</v>
      </c>
      <c r="B3145" t="str">
        <f>IF('Support - Calculation Detail'!C3145="","",'Support - Calculation Detail'!C3145)</f>
        <v>91</v>
      </c>
      <c r="C3145" t="str">
        <f>IF('Support - Calculation Detail'!B3145="","",'Support - Calculation Detail'!B3145)</f>
        <v>N</v>
      </c>
      <c r="D3145">
        <f>IF('Support - Calculation Detail'!D3145="","",'Support - Calculation Detail'!D3145)</f>
        <v>24955</v>
      </c>
      <c r="E3145">
        <f>IF('Support - Calculation Detail'!E3145="","",'Support - Calculation Detail'!E3145)</f>
        <v>0</v>
      </c>
      <c r="G3145">
        <f>IF('Support - Calculation Detail'!F3145="","",'Support - Calculation Detail'!F3145)</f>
        <v>24955</v>
      </c>
      <c r="H3145">
        <f>IF('Support - Calculation Detail'!G3145="","",'Support - Calculation Detail'!G3145)</f>
        <v>1.04</v>
      </c>
      <c r="I3145">
        <f>IF('Support - Calculation Detail'!H3145="","",'Support - Calculation Detail'!H3145)</f>
        <v>25953</v>
      </c>
      <c r="J3145">
        <f>IF('Support - Calculation Detail'!I3145="","",'Support - Calculation Detail'!I3145)</f>
        <v>0</v>
      </c>
      <c r="K3145">
        <f>IF('Support - Calculation Detail'!K3145="","",'Support - Calculation Detail'!K3145)</f>
        <v>25953</v>
      </c>
      <c r="L3145">
        <f>IF('Support - Calculation Detail'!L3145="","",'Support - Calculation Detail'!L3145)</f>
        <v>0</v>
      </c>
      <c r="M3145">
        <f>IF('Support - Calculation Detail'!M3145="","",'Support - Calculation Detail'!M3145)</f>
        <v>0</v>
      </c>
      <c r="N3145">
        <f>IF('Support - Calculation Detail'!N3145="","",'Support - Calculation Detail'!N3145)</f>
        <v>0</v>
      </c>
      <c r="P3145">
        <f>IF('Support - Calculation Detail'!O3145="","",'Support - Calculation Detail'!O3145)</f>
        <v>25953</v>
      </c>
      <c r="Q3145" t="b">
        <v>1</v>
      </c>
      <c r="R3145" t="str">
        <f t="shared" si="245"/>
        <v>9120006</v>
      </c>
      <c r="S3145" t="str">
        <f t="shared" si="246"/>
        <v>9120006-UT</v>
      </c>
      <c r="T3145" t="str">
        <f t="shared" si="247"/>
        <v>9120006-UT</v>
      </c>
      <c r="U3145" t="str">
        <f t="shared" si="248"/>
        <v>2</v>
      </c>
      <c r="V3145" t="str">
        <f t="shared" si="249"/>
        <v>UT</v>
      </c>
    </row>
    <row r="3146" spans="1:22" x14ac:dyDescent="0.35">
      <c r="A3146" t="str">
        <f>IF('Support - Calculation Detail'!A3146="","",LEFT('Support - Calculation Detail'!A3146,7)&amp;"-"&amp;RIGHT('Support - Calculation Detail'!A3146,2))</f>
        <v>9120007-UT</v>
      </c>
      <c r="B3146" t="str">
        <f>IF('Support - Calculation Detail'!C3146="","",'Support - Calculation Detail'!C3146)</f>
        <v>91</v>
      </c>
      <c r="C3146" t="str">
        <f>IF('Support - Calculation Detail'!B3146="","",'Support - Calculation Detail'!B3146)</f>
        <v>N</v>
      </c>
      <c r="D3146">
        <f>IF('Support - Calculation Detail'!D3146="","",'Support - Calculation Detail'!D3146)</f>
        <v>70774</v>
      </c>
      <c r="E3146">
        <f>IF('Support - Calculation Detail'!E3146="","",'Support - Calculation Detail'!E3146)</f>
        <v>0</v>
      </c>
      <c r="G3146">
        <f>IF('Support - Calculation Detail'!F3146="","",'Support - Calculation Detail'!F3146)</f>
        <v>70774</v>
      </c>
      <c r="H3146">
        <f>IF('Support - Calculation Detail'!G3146="","",'Support - Calculation Detail'!G3146)</f>
        <v>1.04</v>
      </c>
      <c r="I3146">
        <f>IF('Support - Calculation Detail'!H3146="","",'Support - Calculation Detail'!H3146)</f>
        <v>73605</v>
      </c>
      <c r="J3146">
        <f>IF('Support - Calculation Detail'!I3146="","",'Support - Calculation Detail'!I3146)</f>
        <v>0</v>
      </c>
      <c r="K3146">
        <f>IF('Support - Calculation Detail'!K3146="","",'Support - Calculation Detail'!K3146)</f>
        <v>73605</v>
      </c>
      <c r="L3146">
        <f>IF('Support - Calculation Detail'!L3146="","",'Support - Calculation Detail'!L3146)</f>
        <v>0</v>
      </c>
      <c r="M3146">
        <f>IF('Support - Calculation Detail'!M3146="","",'Support - Calculation Detail'!M3146)</f>
        <v>0</v>
      </c>
      <c r="N3146">
        <f>IF('Support - Calculation Detail'!N3146="","",'Support - Calculation Detail'!N3146)</f>
        <v>0</v>
      </c>
      <c r="P3146">
        <f>IF('Support - Calculation Detail'!O3146="","",'Support - Calculation Detail'!O3146)</f>
        <v>73605</v>
      </c>
      <c r="Q3146" t="b">
        <v>1</v>
      </c>
      <c r="R3146" t="str">
        <f t="shared" si="245"/>
        <v>9120007</v>
      </c>
      <c r="S3146" t="str">
        <f t="shared" si="246"/>
        <v>9120007-UT</v>
      </c>
      <c r="T3146" t="str">
        <f t="shared" si="247"/>
        <v>9120007-UT</v>
      </c>
      <c r="U3146" t="str">
        <f t="shared" si="248"/>
        <v>2</v>
      </c>
      <c r="V3146" t="str">
        <f t="shared" si="249"/>
        <v>UT</v>
      </c>
    </row>
    <row r="3147" spans="1:22" x14ac:dyDescent="0.35">
      <c r="A3147" t="str">
        <f>IF('Support - Calculation Detail'!A3147="","",LEFT('Support - Calculation Detail'!A3147,7)&amp;"-"&amp;RIGHT('Support - Calculation Detail'!A3147,2))</f>
        <v>9120007-TF</v>
      </c>
      <c r="B3147" t="str">
        <f>IF('Support - Calculation Detail'!C3147="","",'Support - Calculation Detail'!C3147)</f>
        <v>91</v>
      </c>
      <c r="C3147" t="str">
        <f>IF('Support - Calculation Detail'!B3147="","",'Support - Calculation Detail'!B3147)</f>
        <v>N</v>
      </c>
      <c r="D3147">
        <f>IF('Support - Calculation Detail'!D3147="","",'Support - Calculation Detail'!D3147)</f>
        <v>104540</v>
      </c>
      <c r="E3147">
        <f>IF('Support - Calculation Detail'!E3147="","",'Support - Calculation Detail'!E3147)</f>
        <v>0</v>
      </c>
      <c r="G3147">
        <f>IF('Support - Calculation Detail'!F3147="","",'Support - Calculation Detail'!F3147)</f>
        <v>104540</v>
      </c>
      <c r="H3147">
        <f>IF('Support - Calculation Detail'!G3147="","",'Support - Calculation Detail'!G3147)</f>
        <v>1.04</v>
      </c>
      <c r="I3147">
        <f>IF('Support - Calculation Detail'!H3147="","",'Support - Calculation Detail'!H3147)</f>
        <v>108722</v>
      </c>
      <c r="J3147">
        <f>IF('Support - Calculation Detail'!I3147="","",'Support - Calculation Detail'!I3147)</f>
        <v>0</v>
      </c>
      <c r="K3147">
        <f>IF('Support - Calculation Detail'!K3147="","",'Support - Calculation Detail'!K3147)</f>
        <v>108722</v>
      </c>
      <c r="L3147">
        <f>IF('Support - Calculation Detail'!L3147="","",'Support - Calculation Detail'!L3147)</f>
        <v>0</v>
      </c>
      <c r="M3147">
        <f>IF('Support - Calculation Detail'!M3147="","",'Support - Calculation Detail'!M3147)</f>
        <v>0</v>
      </c>
      <c r="N3147">
        <f>IF('Support - Calculation Detail'!N3147="","",'Support - Calculation Detail'!N3147)</f>
        <v>0</v>
      </c>
      <c r="P3147">
        <f>IF('Support - Calculation Detail'!O3147="","",'Support - Calculation Detail'!O3147)</f>
        <v>108722</v>
      </c>
      <c r="Q3147" t="b">
        <v>1</v>
      </c>
      <c r="R3147" t="str">
        <f t="shared" si="245"/>
        <v>9120007</v>
      </c>
      <c r="S3147" t="str">
        <f t="shared" si="246"/>
        <v>9120007-TF</v>
      </c>
      <c r="T3147" t="str">
        <f t="shared" si="247"/>
        <v>9120007-TF</v>
      </c>
      <c r="U3147" t="str">
        <f t="shared" si="248"/>
        <v>2</v>
      </c>
      <c r="V3147" t="str">
        <f t="shared" si="249"/>
        <v>TF</v>
      </c>
    </row>
    <row r="3148" spans="1:22" x14ac:dyDescent="0.35">
      <c r="A3148" t="str">
        <f>IF('Support - Calculation Detail'!A3148="","",LEFT('Support - Calculation Detail'!A3148,7)&amp;"-"&amp;RIGHT('Support - Calculation Detail'!A3148,2))</f>
        <v>9120008-TF</v>
      </c>
      <c r="B3148" t="str">
        <f>IF('Support - Calculation Detail'!C3148="","",'Support - Calculation Detail'!C3148)</f>
        <v>91</v>
      </c>
      <c r="C3148" t="str">
        <f>IF('Support - Calculation Detail'!B3148="","",'Support - Calculation Detail'!B3148)</f>
        <v>N</v>
      </c>
      <c r="D3148">
        <f>IF('Support - Calculation Detail'!D3148="","",'Support - Calculation Detail'!D3148)</f>
        <v>57550</v>
      </c>
      <c r="E3148">
        <f>IF('Support - Calculation Detail'!E3148="","",'Support - Calculation Detail'!E3148)</f>
        <v>0</v>
      </c>
      <c r="G3148">
        <f>IF('Support - Calculation Detail'!F3148="","",'Support - Calculation Detail'!F3148)</f>
        <v>57550</v>
      </c>
      <c r="H3148">
        <f>IF('Support - Calculation Detail'!G3148="","",'Support - Calculation Detail'!G3148)</f>
        <v>1.04</v>
      </c>
      <c r="I3148">
        <f>IF('Support - Calculation Detail'!H3148="","",'Support - Calculation Detail'!H3148)</f>
        <v>59852</v>
      </c>
      <c r="J3148">
        <f>IF('Support - Calculation Detail'!I3148="","",'Support - Calculation Detail'!I3148)</f>
        <v>0</v>
      </c>
      <c r="K3148">
        <f>IF('Support - Calculation Detail'!K3148="","",'Support - Calculation Detail'!K3148)</f>
        <v>59852</v>
      </c>
      <c r="L3148">
        <f>IF('Support - Calculation Detail'!L3148="","",'Support - Calculation Detail'!L3148)</f>
        <v>0</v>
      </c>
      <c r="M3148">
        <f>IF('Support - Calculation Detail'!M3148="","",'Support - Calculation Detail'!M3148)</f>
        <v>0</v>
      </c>
      <c r="N3148">
        <f>IF('Support - Calculation Detail'!N3148="","",'Support - Calculation Detail'!N3148)</f>
        <v>0</v>
      </c>
      <c r="P3148">
        <f>IF('Support - Calculation Detail'!O3148="","",'Support - Calculation Detail'!O3148)</f>
        <v>59852</v>
      </c>
      <c r="Q3148" t="b">
        <v>1</v>
      </c>
      <c r="R3148" t="str">
        <f t="shared" si="245"/>
        <v>9120008</v>
      </c>
      <c r="S3148" t="str">
        <f t="shared" si="246"/>
        <v>9120008-TF</v>
      </c>
      <c r="T3148" t="str">
        <f t="shared" si="247"/>
        <v>9120008-TF</v>
      </c>
      <c r="U3148" t="str">
        <f t="shared" si="248"/>
        <v>2</v>
      </c>
      <c r="V3148" t="str">
        <f t="shared" si="249"/>
        <v>TF</v>
      </c>
    </row>
    <row r="3149" spans="1:22" x14ac:dyDescent="0.35">
      <c r="A3149" t="str">
        <f>IF('Support - Calculation Detail'!A3149="","",LEFT('Support - Calculation Detail'!A3149,7)&amp;"-"&amp;RIGHT('Support - Calculation Detail'!A3149,2))</f>
        <v>9120008-UT</v>
      </c>
      <c r="B3149" t="str">
        <f>IF('Support - Calculation Detail'!C3149="","",'Support - Calculation Detail'!C3149)</f>
        <v>91</v>
      </c>
      <c r="C3149" t="str">
        <f>IF('Support - Calculation Detail'!B3149="","",'Support - Calculation Detail'!B3149)</f>
        <v>N</v>
      </c>
      <c r="D3149">
        <f>IF('Support - Calculation Detail'!D3149="","",'Support - Calculation Detail'!D3149)</f>
        <v>16275</v>
      </c>
      <c r="E3149">
        <f>IF('Support - Calculation Detail'!E3149="","",'Support - Calculation Detail'!E3149)</f>
        <v>0</v>
      </c>
      <c r="G3149">
        <f>IF('Support - Calculation Detail'!F3149="","",'Support - Calculation Detail'!F3149)</f>
        <v>16275</v>
      </c>
      <c r="H3149">
        <f>IF('Support - Calculation Detail'!G3149="","",'Support - Calculation Detail'!G3149)</f>
        <v>1.04</v>
      </c>
      <c r="I3149">
        <f>IF('Support - Calculation Detail'!H3149="","",'Support - Calculation Detail'!H3149)</f>
        <v>16926</v>
      </c>
      <c r="J3149">
        <f>IF('Support - Calculation Detail'!I3149="","",'Support - Calculation Detail'!I3149)</f>
        <v>0</v>
      </c>
      <c r="K3149">
        <f>IF('Support - Calculation Detail'!K3149="","",'Support - Calculation Detail'!K3149)</f>
        <v>16926</v>
      </c>
      <c r="L3149">
        <f>IF('Support - Calculation Detail'!L3149="","",'Support - Calculation Detail'!L3149)</f>
        <v>0</v>
      </c>
      <c r="M3149">
        <f>IF('Support - Calculation Detail'!M3149="","",'Support - Calculation Detail'!M3149)</f>
        <v>0</v>
      </c>
      <c r="N3149">
        <f>IF('Support - Calculation Detail'!N3149="","",'Support - Calculation Detail'!N3149)</f>
        <v>0</v>
      </c>
      <c r="P3149">
        <f>IF('Support - Calculation Detail'!O3149="","",'Support - Calculation Detail'!O3149)</f>
        <v>16926</v>
      </c>
      <c r="Q3149" t="b">
        <v>1</v>
      </c>
      <c r="R3149" t="str">
        <f t="shared" si="245"/>
        <v>9120008</v>
      </c>
      <c r="S3149" t="str">
        <f t="shared" si="246"/>
        <v>9120008-UT</v>
      </c>
      <c r="T3149" t="str">
        <f t="shared" si="247"/>
        <v>9120008-UT</v>
      </c>
      <c r="U3149" t="str">
        <f t="shared" si="248"/>
        <v>2</v>
      </c>
      <c r="V3149" t="str">
        <f t="shared" si="249"/>
        <v>UT</v>
      </c>
    </row>
    <row r="3150" spans="1:22" x14ac:dyDescent="0.35">
      <c r="A3150" t="str">
        <f>IF('Support - Calculation Detail'!A3150="","",LEFT('Support - Calculation Detail'!A3150,7)&amp;"-"&amp;RIGHT('Support - Calculation Detail'!A3150,2))</f>
        <v>9120009-UT</v>
      </c>
      <c r="B3150" t="str">
        <f>IF('Support - Calculation Detail'!C3150="","",'Support - Calculation Detail'!C3150)</f>
        <v>91</v>
      </c>
      <c r="C3150" t="str">
        <f>IF('Support - Calculation Detail'!B3150="","",'Support - Calculation Detail'!B3150)</f>
        <v>N</v>
      </c>
      <c r="D3150">
        <f>IF('Support - Calculation Detail'!D3150="","",'Support - Calculation Detail'!D3150)</f>
        <v>33863</v>
      </c>
      <c r="E3150">
        <f>IF('Support - Calculation Detail'!E3150="","",'Support - Calculation Detail'!E3150)</f>
        <v>0</v>
      </c>
      <c r="G3150">
        <f>IF('Support - Calculation Detail'!F3150="","",'Support - Calculation Detail'!F3150)</f>
        <v>33863</v>
      </c>
      <c r="H3150">
        <f>IF('Support - Calculation Detail'!G3150="","",'Support - Calculation Detail'!G3150)</f>
        <v>1.04</v>
      </c>
      <c r="I3150">
        <f>IF('Support - Calculation Detail'!H3150="","",'Support - Calculation Detail'!H3150)</f>
        <v>35218</v>
      </c>
      <c r="J3150">
        <f>IF('Support - Calculation Detail'!I3150="","",'Support - Calculation Detail'!I3150)</f>
        <v>0</v>
      </c>
      <c r="K3150">
        <f>IF('Support - Calculation Detail'!K3150="","",'Support - Calculation Detail'!K3150)</f>
        <v>35218</v>
      </c>
      <c r="L3150">
        <f>IF('Support - Calculation Detail'!L3150="","",'Support - Calculation Detail'!L3150)</f>
        <v>0</v>
      </c>
      <c r="M3150">
        <f>IF('Support - Calculation Detail'!M3150="","",'Support - Calculation Detail'!M3150)</f>
        <v>0</v>
      </c>
      <c r="N3150">
        <f>IF('Support - Calculation Detail'!N3150="","",'Support - Calculation Detail'!N3150)</f>
        <v>0</v>
      </c>
      <c r="P3150">
        <f>IF('Support - Calculation Detail'!O3150="","",'Support - Calculation Detail'!O3150)</f>
        <v>35218</v>
      </c>
      <c r="Q3150" t="b">
        <v>1</v>
      </c>
      <c r="R3150" t="str">
        <f t="shared" si="245"/>
        <v>9120009</v>
      </c>
      <c r="S3150" t="str">
        <f t="shared" si="246"/>
        <v>9120009-UT</v>
      </c>
      <c r="T3150" t="str">
        <f t="shared" si="247"/>
        <v>9120009-UT</v>
      </c>
      <c r="U3150" t="str">
        <f t="shared" si="248"/>
        <v>2</v>
      </c>
      <c r="V3150" t="str">
        <f t="shared" si="249"/>
        <v>UT</v>
      </c>
    </row>
    <row r="3151" spans="1:22" x14ac:dyDescent="0.35">
      <c r="A3151" t="str">
        <f>IF('Support - Calculation Detail'!A3151="","",LEFT('Support - Calculation Detail'!A3151,7)&amp;"-"&amp;RIGHT('Support - Calculation Detail'!A3151,2))</f>
        <v>9120009-TF</v>
      </c>
      <c r="B3151" t="str">
        <f>IF('Support - Calculation Detail'!C3151="","",'Support - Calculation Detail'!C3151)</f>
        <v>91</v>
      </c>
      <c r="C3151" t="str">
        <f>IF('Support - Calculation Detail'!B3151="","",'Support - Calculation Detail'!B3151)</f>
        <v>N</v>
      </c>
      <c r="D3151">
        <f>IF('Support - Calculation Detail'!D3151="","",'Support - Calculation Detail'!D3151)</f>
        <v>38390</v>
      </c>
      <c r="E3151">
        <f>IF('Support - Calculation Detail'!E3151="","",'Support - Calculation Detail'!E3151)</f>
        <v>0</v>
      </c>
      <c r="G3151">
        <f>IF('Support - Calculation Detail'!F3151="","",'Support - Calculation Detail'!F3151)</f>
        <v>38390</v>
      </c>
      <c r="H3151">
        <f>IF('Support - Calculation Detail'!G3151="","",'Support - Calculation Detail'!G3151)</f>
        <v>1.04</v>
      </c>
      <c r="I3151">
        <f>IF('Support - Calculation Detail'!H3151="","",'Support - Calculation Detail'!H3151)</f>
        <v>39926</v>
      </c>
      <c r="J3151">
        <f>IF('Support - Calculation Detail'!I3151="","",'Support - Calculation Detail'!I3151)</f>
        <v>0</v>
      </c>
      <c r="K3151">
        <f>IF('Support - Calculation Detail'!K3151="","",'Support - Calculation Detail'!K3151)</f>
        <v>39926</v>
      </c>
      <c r="L3151">
        <f>IF('Support - Calculation Detail'!L3151="","",'Support - Calculation Detail'!L3151)</f>
        <v>0</v>
      </c>
      <c r="M3151">
        <f>IF('Support - Calculation Detail'!M3151="","",'Support - Calculation Detail'!M3151)</f>
        <v>0</v>
      </c>
      <c r="N3151">
        <f>IF('Support - Calculation Detail'!N3151="","",'Support - Calculation Detail'!N3151)</f>
        <v>0</v>
      </c>
      <c r="P3151">
        <f>IF('Support - Calculation Detail'!O3151="","",'Support - Calculation Detail'!O3151)</f>
        <v>39926</v>
      </c>
      <c r="Q3151" t="b">
        <v>1</v>
      </c>
      <c r="R3151" t="str">
        <f t="shared" si="245"/>
        <v>9120009</v>
      </c>
      <c r="S3151" t="str">
        <f t="shared" si="246"/>
        <v>9120009-TF</v>
      </c>
      <c r="T3151" t="str">
        <f t="shared" si="247"/>
        <v>9120009-TF</v>
      </c>
      <c r="U3151" t="str">
        <f t="shared" si="248"/>
        <v>2</v>
      </c>
      <c r="V3151" t="str">
        <f t="shared" si="249"/>
        <v>TF</v>
      </c>
    </row>
    <row r="3152" spans="1:22" x14ac:dyDescent="0.35">
      <c r="A3152" t="str">
        <f>IF('Support - Calculation Detail'!A3152="","",LEFT('Support - Calculation Detail'!A3152,7)&amp;"-"&amp;RIGHT('Support - Calculation Detail'!A3152,2))</f>
        <v>9120010-UT</v>
      </c>
      <c r="B3152" t="str">
        <f>IF('Support - Calculation Detail'!C3152="","",'Support - Calculation Detail'!C3152)</f>
        <v>91</v>
      </c>
      <c r="C3152" t="str">
        <f>IF('Support - Calculation Detail'!B3152="","",'Support - Calculation Detail'!B3152)</f>
        <v>N</v>
      </c>
      <c r="D3152">
        <f>IF('Support - Calculation Detail'!D3152="","",'Support - Calculation Detail'!D3152)</f>
        <v>14809</v>
      </c>
      <c r="E3152">
        <f>IF('Support - Calculation Detail'!E3152="","",'Support - Calculation Detail'!E3152)</f>
        <v>0</v>
      </c>
      <c r="G3152">
        <f>IF('Support - Calculation Detail'!F3152="","",'Support - Calculation Detail'!F3152)</f>
        <v>14809</v>
      </c>
      <c r="H3152">
        <f>IF('Support - Calculation Detail'!G3152="","",'Support - Calculation Detail'!G3152)</f>
        <v>1.04</v>
      </c>
      <c r="I3152">
        <f>IF('Support - Calculation Detail'!H3152="","",'Support - Calculation Detail'!H3152)</f>
        <v>15401</v>
      </c>
      <c r="J3152">
        <f>IF('Support - Calculation Detail'!I3152="","",'Support - Calculation Detail'!I3152)</f>
        <v>0</v>
      </c>
      <c r="K3152">
        <f>IF('Support - Calculation Detail'!K3152="","",'Support - Calculation Detail'!K3152)</f>
        <v>15401</v>
      </c>
      <c r="L3152">
        <f>IF('Support - Calculation Detail'!L3152="","",'Support - Calculation Detail'!L3152)</f>
        <v>0</v>
      </c>
      <c r="M3152">
        <f>IF('Support - Calculation Detail'!M3152="","",'Support - Calculation Detail'!M3152)</f>
        <v>0</v>
      </c>
      <c r="N3152">
        <f>IF('Support - Calculation Detail'!N3152="","",'Support - Calculation Detail'!N3152)</f>
        <v>0</v>
      </c>
      <c r="P3152">
        <f>IF('Support - Calculation Detail'!O3152="","",'Support - Calculation Detail'!O3152)</f>
        <v>15401</v>
      </c>
      <c r="Q3152" t="b">
        <v>1</v>
      </c>
      <c r="R3152" t="str">
        <f t="shared" si="245"/>
        <v>9120010</v>
      </c>
      <c r="S3152" t="str">
        <f t="shared" si="246"/>
        <v>9120010-UT</v>
      </c>
      <c r="T3152" t="str">
        <f t="shared" si="247"/>
        <v>9120010-UT</v>
      </c>
      <c r="U3152" t="str">
        <f t="shared" si="248"/>
        <v>2</v>
      </c>
      <c r="V3152" t="str">
        <f t="shared" si="249"/>
        <v>UT</v>
      </c>
    </row>
    <row r="3153" spans="1:22" x14ac:dyDescent="0.35">
      <c r="A3153" t="str">
        <f>IF('Support - Calculation Detail'!A3153="","",LEFT('Support - Calculation Detail'!A3153,7)&amp;"-"&amp;RIGHT('Support - Calculation Detail'!A3153,2))</f>
        <v>9120011-UT</v>
      </c>
      <c r="B3153" t="str">
        <f>IF('Support - Calculation Detail'!C3153="","",'Support - Calculation Detail'!C3153)</f>
        <v>91</v>
      </c>
      <c r="C3153" t="str">
        <f>IF('Support - Calculation Detail'!B3153="","",'Support - Calculation Detail'!B3153)</f>
        <v>N</v>
      </c>
      <c r="D3153">
        <f>IF('Support - Calculation Detail'!D3153="","",'Support - Calculation Detail'!D3153)</f>
        <v>143329</v>
      </c>
      <c r="E3153">
        <f>IF('Support - Calculation Detail'!E3153="","",'Support - Calculation Detail'!E3153)</f>
        <v>0</v>
      </c>
      <c r="G3153">
        <f>IF('Support - Calculation Detail'!F3153="","",'Support - Calculation Detail'!F3153)</f>
        <v>143329</v>
      </c>
      <c r="H3153">
        <f>IF('Support - Calculation Detail'!G3153="","",'Support - Calculation Detail'!G3153)</f>
        <v>1.04</v>
      </c>
      <c r="I3153">
        <f>IF('Support - Calculation Detail'!H3153="","",'Support - Calculation Detail'!H3153)</f>
        <v>149062</v>
      </c>
      <c r="J3153">
        <f>IF('Support - Calculation Detail'!I3153="","",'Support - Calculation Detail'!I3153)</f>
        <v>0</v>
      </c>
      <c r="K3153">
        <f>IF('Support - Calculation Detail'!K3153="","",'Support - Calculation Detail'!K3153)</f>
        <v>149062</v>
      </c>
      <c r="L3153">
        <f>IF('Support - Calculation Detail'!L3153="","",'Support - Calculation Detail'!L3153)</f>
        <v>0</v>
      </c>
      <c r="M3153">
        <f>IF('Support - Calculation Detail'!M3153="","",'Support - Calculation Detail'!M3153)</f>
        <v>0</v>
      </c>
      <c r="N3153">
        <f>IF('Support - Calculation Detail'!N3153="","",'Support - Calculation Detail'!N3153)</f>
        <v>0</v>
      </c>
      <c r="P3153">
        <f>IF('Support - Calculation Detail'!O3153="","",'Support - Calculation Detail'!O3153)</f>
        <v>149062</v>
      </c>
      <c r="Q3153" t="b">
        <v>1</v>
      </c>
      <c r="R3153" t="str">
        <f t="shared" si="245"/>
        <v>9120011</v>
      </c>
      <c r="S3153" t="str">
        <f t="shared" si="246"/>
        <v>9120011-UT</v>
      </c>
      <c r="T3153" t="str">
        <f t="shared" si="247"/>
        <v>9120011-UT</v>
      </c>
      <c r="U3153" t="str">
        <f t="shared" si="248"/>
        <v>2</v>
      </c>
      <c r="V3153" t="str">
        <f t="shared" si="249"/>
        <v>UT</v>
      </c>
    </row>
    <row r="3154" spans="1:22" x14ac:dyDescent="0.35">
      <c r="A3154" t="str">
        <f>IF('Support - Calculation Detail'!A3154="","",LEFT('Support - Calculation Detail'!A3154,7)&amp;"-"&amp;RIGHT('Support - Calculation Detail'!A3154,2))</f>
        <v>9120011-TF</v>
      </c>
      <c r="B3154" t="str">
        <f>IF('Support - Calculation Detail'!C3154="","",'Support - Calculation Detail'!C3154)</f>
        <v>91</v>
      </c>
      <c r="C3154" t="str">
        <f>IF('Support - Calculation Detail'!B3154="","",'Support - Calculation Detail'!B3154)</f>
        <v>N</v>
      </c>
      <c r="D3154">
        <f>IF('Support - Calculation Detail'!D3154="","",'Support - Calculation Detail'!D3154)</f>
        <v>144821</v>
      </c>
      <c r="E3154">
        <f>IF('Support - Calculation Detail'!E3154="","",'Support - Calculation Detail'!E3154)</f>
        <v>0</v>
      </c>
      <c r="G3154">
        <f>IF('Support - Calculation Detail'!F3154="","",'Support - Calculation Detail'!F3154)</f>
        <v>144821</v>
      </c>
      <c r="H3154">
        <f>IF('Support - Calculation Detail'!G3154="","",'Support - Calculation Detail'!G3154)</f>
        <v>1.04</v>
      </c>
      <c r="I3154">
        <f>IF('Support - Calculation Detail'!H3154="","",'Support - Calculation Detail'!H3154)</f>
        <v>150614</v>
      </c>
      <c r="J3154">
        <f>IF('Support - Calculation Detail'!I3154="","",'Support - Calculation Detail'!I3154)</f>
        <v>0</v>
      </c>
      <c r="K3154">
        <f>IF('Support - Calculation Detail'!K3154="","",'Support - Calculation Detail'!K3154)</f>
        <v>150614</v>
      </c>
      <c r="L3154">
        <f>IF('Support - Calculation Detail'!L3154="","",'Support - Calculation Detail'!L3154)</f>
        <v>0</v>
      </c>
      <c r="M3154">
        <f>IF('Support - Calculation Detail'!M3154="","",'Support - Calculation Detail'!M3154)</f>
        <v>0</v>
      </c>
      <c r="N3154">
        <f>IF('Support - Calculation Detail'!N3154="","",'Support - Calculation Detail'!N3154)</f>
        <v>0</v>
      </c>
      <c r="P3154">
        <f>IF('Support - Calculation Detail'!O3154="","",'Support - Calculation Detail'!O3154)</f>
        <v>150614</v>
      </c>
      <c r="Q3154" t="b">
        <v>1</v>
      </c>
      <c r="R3154" t="str">
        <f t="shared" si="245"/>
        <v>9120011</v>
      </c>
      <c r="S3154" t="str">
        <f t="shared" si="246"/>
        <v>9120011-TF</v>
      </c>
      <c r="T3154" t="str">
        <f t="shared" si="247"/>
        <v>9120011-TF</v>
      </c>
      <c r="U3154" t="str">
        <f t="shared" si="248"/>
        <v>2</v>
      </c>
      <c r="V3154" t="str">
        <f t="shared" si="249"/>
        <v>TF</v>
      </c>
    </row>
    <row r="3155" spans="1:22" x14ac:dyDescent="0.35">
      <c r="A3155" t="str">
        <f>IF('Support - Calculation Detail'!A3155="","",LEFT('Support - Calculation Detail'!A3155,7)&amp;"-"&amp;RIGHT('Support - Calculation Detail'!A3155,2))</f>
        <v>9120012-TF</v>
      </c>
      <c r="B3155" t="str">
        <f>IF('Support - Calculation Detail'!C3155="","",'Support - Calculation Detail'!C3155)</f>
        <v>91</v>
      </c>
      <c r="C3155" t="str">
        <f>IF('Support - Calculation Detail'!B3155="","",'Support - Calculation Detail'!B3155)</f>
        <v>N</v>
      </c>
      <c r="D3155">
        <f>IF('Support - Calculation Detail'!D3155="","",'Support - Calculation Detail'!D3155)</f>
        <v>16831</v>
      </c>
      <c r="E3155">
        <f>IF('Support - Calculation Detail'!E3155="","",'Support - Calculation Detail'!E3155)</f>
        <v>0</v>
      </c>
      <c r="G3155">
        <f>IF('Support - Calculation Detail'!F3155="","",'Support - Calculation Detail'!F3155)</f>
        <v>16831</v>
      </c>
      <c r="H3155">
        <f>IF('Support - Calculation Detail'!G3155="","",'Support - Calculation Detail'!G3155)</f>
        <v>1.04</v>
      </c>
      <c r="I3155">
        <f>IF('Support - Calculation Detail'!H3155="","",'Support - Calculation Detail'!H3155)</f>
        <v>17504</v>
      </c>
      <c r="J3155">
        <f>IF('Support - Calculation Detail'!I3155="","",'Support - Calculation Detail'!I3155)</f>
        <v>0</v>
      </c>
      <c r="K3155">
        <f>IF('Support - Calculation Detail'!K3155="","",'Support - Calculation Detail'!K3155)</f>
        <v>17504</v>
      </c>
      <c r="L3155">
        <f>IF('Support - Calculation Detail'!L3155="","",'Support - Calculation Detail'!L3155)</f>
        <v>0</v>
      </c>
      <c r="M3155">
        <f>IF('Support - Calculation Detail'!M3155="","",'Support - Calculation Detail'!M3155)</f>
        <v>0</v>
      </c>
      <c r="N3155">
        <f>IF('Support - Calculation Detail'!N3155="","",'Support - Calculation Detail'!N3155)</f>
        <v>0</v>
      </c>
      <c r="P3155">
        <f>IF('Support - Calculation Detail'!O3155="","",'Support - Calculation Detail'!O3155)</f>
        <v>17504</v>
      </c>
      <c r="Q3155" t="b">
        <v>1</v>
      </c>
      <c r="R3155" t="str">
        <f t="shared" si="245"/>
        <v>9120012</v>
      </c>
      <c r="S3155" t="str">
        <f t="shared" si="246"/>
        <v>9120012-TF</v>
      </c>
      <c r="T3155" t="str">
        <f t="shared" si="247"/>
        <v>9120012-TF</v>
      </c>
      <c r="U3155" t="str">
        <f t="shared" si="248"/>
        <v>2</v>
      </c>
      <c r="V3155" t="str">
        <f t="shared" si="249"/>
        <v>TF</v>
      </c>
    </row>
    <row r="3156" spans="1:22" x14ac:dyDescent="0.35">
      <c r="A3156" t="str">
        <f>IF('Support - Calculation Detail'!A3156="","",LEFT('Support - Calculation Detail'!A3156,7)&amp;"-"&amp;RIGHT('Support - Calculation Detail'!A3156,2))</f>
        <v>9120012-UT</v>
      </c>
      <c r="B3156" t="str">
        <f>IF('Support - Calculation Detail'!C3156="","",'Support - Calculation Detail'!C3156)</f>
        <v>91</v>
      </c>
      <c r="C3156" t="str">
        <f>IF('Support - Calculation Detail'!B3156="","",'Support - Calculation Detail'!B3156)</f>
        <v>N</v>
      </c>
      <c r="D3156">
        <f>IF('Support - Calculation Detail'!D3156="","",'Support - Calculation Detail'!D3156)</f>
        <v>9271</v>
      </c>
      <c r="E3156">
        <f>IF('Support - Calculation Detail'!E3156="","",'Support - Calculation Detail'!E3156)</f>
        <v>0</v>
      </c>
      <c r="G3156">
        <f>IF('Support - Calculation Detail'!F3156="","",'Support - Calculation Detail'!F3156)</f>
        <v>9271</v>
      </c>
      <c r="H3156">
        <f>IF('Support - Calculation Detail'!G3156="","",'Support - Calculation Detail'!G3156)</f>
        <v>1.04</v>
      </c>
      <c r="I3156">
        <f>IF('Support - Calculation Detail'!H3156="","",'Support - Calculation Detail'!H3156)</f>
        <v>9642</v>
      </c>
      <c r="J3156">
        <f>IF('Support - Calculation Detail'!I3156="","",'Support - Calculation Detail'!I3156)</f>
        <v>0</v>
      </c>
      <c r="K3156">
        <f>IF('Support - Calculation Detail'!K3156="","",'Support - Calculation Detail'!K3156)</f>
        <v>9642</v>
      </c>
      <c r="L3156">
        <f>IF('Support - Calculation Detail'!L3156="","",'Support - Calculation Detail'!L3156)</f>
        <v>0</v>
      </c>
      <c r="M3156">
        <f>IF('Support - Calculation Detail'!M3156="","",'Support - Calculation Detail'!M3156)</f>
        <v>0</v>
      </c>
      <c r="N3156">
        <f>IF('Support - Calculation Detail'!N3156="","",'Support - Calculation Detail'!N3156)</f>
        <v>0</v>
      </c>
      <c r="P3156">
        <f>IF('Support - Calculation Detail'!O3156="","",'Support - Calculation Detail'!O3156)</f>
        <v>9642</v>
      </c>
      <c r="Q3156" t="b">
        <v>1</v>
      </c>
      <c r="R3156" t="str">
        <f t="shared" si="245"/>
        <v>9120012</v>
      </c>
      <c r="S3156" t="str">
        <f t="shared" si="246"/>
        <v>9120012-UT</v>
      </c>
      <c r="T3156" t="str">
        <f t="shared" si="247"/>
        <v>9120012-UT</v>
      </c>
      <c r="U3156" t="str">
        <f t="shared" si="248"/>
        <v>2</v>
      </c>
      <c r="V3156" t="str">
        <f t="shared" si="249"/>
        <v>UT</v>
      </c>
    </row>
    <row r="3157" spans="1:22" x14ac:dyDescent="0.35">
      <c r="A3157" t="str">
        <f>IF('Support - Calculation Detail'!A3157="","",LEFT('Support - Calculation Detail'!A3157,7)&amp;"-"&amp;RIGHT('Support - Calculation Detail'!A3157,2))</f>
        <v>9150245-UT</v>
      </c>
      <c r="B3157" t="str">
        <f>IF('Support - Calculation Detail'!C3157="","",'Support - Calculation Detail'!C3157)</f>
        <v>91</v>
      </c>
      <c r="C3157" t="str">
        <f>IF('Support - Calculation Detail'!B3157="","",'Support - Calculation Detail'!B3157)</f>
        <v>N</v>
      </c>
      <c r="D3157">
        <f>IF('Support - Calculation Detail'!D3157="","",'Support - Calculation Detail'!D3157)</f>
        <v>144295</v>
      </c>
      <c r="E3157">
        <f>IF('Support - Calculation Detail'!E3157="","",'Support - Calculation Detail'!E3157)</f>
        <v>0</v>
      </c>
      <c r="G3157">
        <f>IF('Support - Calculation Detail'!F3157="","",'Support - Calculation Detail'!F3157)</f>
        <v>144295</v>
      </c>
      <c r="H3157">
        <f>IF('Support - Calculation Detail'!G3157="","",'Support - Calculation Detail'!G3157)</f>
        <v>1.04</v>
      </c>
      <c r="I3157">
        <f>IF('Support - Calculation Detail'!H3157="","",'Support - Calculation Detail'!H3157)</f>
        <v>150067</v>
      </c>
      <c r="J3157">
        <f>IF('Support - Calculation Detail'!I3157="","",'Support - Calculation Detail'!I3157)</f>
        <v>0</v>
      </c>
      <c r="K3157">
        <f>IF('Support - Calculation Detail'!K3157="","",'Support - Calculation Detail'!K3157)</f>
        <v>150067</v>
      </c>
      <c r="L3157">
        <f>IF('Support - Calculation Detail'!L3157="","",'Support - Calculation Detail'!L3157)</f>
        <v>0</v>
      </c>
      <c r="M3157">
        <f>IF('Support - Calculation Detail'!M3157="","",'Support - Calculation Detail'!M3157)</f>
        <v>0</v>
      </c>
      <c r="N3157">
        <f>IF('Support - Calculation Detail'!N3157="","",'Support - Calculation Detail'!N3157)</f>
        <v>0</v>
      </c>
      <c r="P3157">
        <f>IF('Support - Calculation Detail'!O3157="","",'Support - Calculation Detail'!O3157)</f>
        <v>150067</v>
      </c>
      <c r="Q3157" t="b">
        <v>1</v>
      </c>
      <c r="R3157" t="str">
        <f t="shared" si="245"/>
        <v>9150245</v>
      </c>
      <c r="S3157" t="str">
        <f t="shared" si="246"/>
        <v>9150245-UT</v>
      </c>
      <c r="T3157" t="str">
        <f t="shared" si="247"/>
        <v>9150245-UT</v>
      </c>
      <c r="U3157" t="str">
        <f t="shared" si="248"/>
        <v>5</v>
      </c>
      <c r="V3157" t="str">
        <f t="shared" si="249"/>
        <v>UT</v>
      </c>
    </row>
    <row r="3158" spans="1:22" x14ac:dyDescent="0.35">
      <c r="A3158" t="str">
        <f>IF('Support - Calculation Detail'!A3158="","",LEFT('Support - Calculation Detail'!A3158,7)&amp;"-"&amp;RIGHT('Support - Calculation Detail'!A3158,2))</f>
        <v>9150246-UT</v>
      </c>
      <c r="B3158" t="str">
        <f>IF('Support - Calculation Detail'!C3158="","",'Support - Calculation Detail'!C3158)</f>
        <v>91</v>
      </c>
      <c r="C3158" t="str">
        <f>IF('Support - Calculation Detail'!B3158="","",'Support - Calculation Detail'!B3158)</f>
        <v>N</v>
      </c>
      <c r="D3158">
        <f>IF('Support - Calculation Detail'!D3158="","",'Support - Calculation Detail'!D3158)</f>
        <v>228679</v>
      </c>
      <c r="E3158">
        <f>IF('Support - Calculation Detail'!E3158="","",'Support - Calculation Detail'!E3158)</f>
        <v>0</v>
      </c>
      <c r="G3158">
        <f>IF('Support - Calculation Detail'!F3158="","",'Support - Calculation Detail'!F3158)</f>
        <v>228679</v>
      </c>
      <c r="H3158">
        <f>IF('Support - Calculation Detail'!G3158="","",'Support - Calculation Detail'!G3158)</f>
        <v>1.04</v>
      </c>
      <c r="I3158">
        <f>IF('Support - Calculation Detail'!H3158="","",'Support - Calculation Detail'!H3158)</f>
        <v>237826</v>
      </c>
      <c r="J3158">
        <f>IF('Support - Calculation Detail'!I3158="","",'Support - Calculation Detail'!I3158)</f>
        <v>0</v>
      </c>
      <c r="K3158">
        <f>IF('Support - Calculation Detail'!K3158="","",'Support - Calculation Detail'!K3158)</f>
        <v>237826</v>
      </c>
      <c r="L3158">
        <f>IF('Support - Calculation Detail'!L3158="","",'Support - Calculation Detail'!L3158)</f>
        <v>0</v>
      </c>
      <c r="M3158">
        <f>IF('Support - Calculation Detail'!M3158="","",'Support - Calculation Detail'!M3158)</f>
        <v>0</v>
      </c>
      <c r="N3158">
        <f>IF('Support - Calculation Detail'!N3158="","",'Support - Calculation Detail'!N3158)</f>
        <v>0</v>
      </c>
      <c r="P3158">
        <f>IF('Support - Calculation Detail'!O3158="","",'Support - Calculation Detail'!O3158)</f>
        <v>237826</v>
      </c>
      <c r="Q3158" t="b">
        <v>1</v>
      </c>
      <c r="R3158" t="str">
        <f t="shared" si="245"/>
        <v>9150246</v>
      </c>
      <c r="S3158" t="str">
        <f t="shared" si="246"/>
        <v>9150246-UT</v>
      </c>
      <c r="T3158" t="str">
        <f t="shared" si="247"/>
        <v>9150246-UT</v>
      </c>
      <c r="U3158" t="str">
        <f t="shared" si="248"/>
        <v>5</v>
      </c>
      <c r="V3158" t="str">
        <f t="shared" si="249"/>
        <v>UT</v>
      </c>
    </row>
    <row r="3159" spans="1:22" x14ac:dyDescent="0.35">
      <c r="A3159" t="str">
        <f>IF('Support - Calculation Detail'!A3159="","",LEFT('Support - Calculation Detail'!A3159,7)&amp;"-"&amp;RIGHT('Support - Calculation Detail'!A3159,2))</f>
        <v>9150247-UT</v>
      </c>
      <c r="B3159" t="str">
        <f>IF('Support - Calculation Detail'!C3159="","",'Support - Calculation Detail'!C3159)</f>
        <v>91</v>
      </c>
      <c r="C3159" t="str">
        <f>IF('Support - Calculation Detail'!B3159="","",'Support - Calculation Detail'!B3159)</f>
        <v>N</v>
      </c>
      <c r="D3159">
        <f>IF('Support - Calculation Detail'!D3159="","",'Support - Calculation Detail'!D3159)</f>
        <v>537781</v>
      </c>
      <c r="E3159">
        <f>IF('Support - Calculation Detail'!E3159="","",'Support - Calculation Detail'!E3159)</f>
        <v>0</v>
      </c>
      <c r="G3159">
        <f>IF('Support - Calculation Detail'!F3159="","",'Support - Calculation Detail'!F3159)</f>
        <v>537781</v>
      </c>
      <c r="H3159">
        <f>IF('Support - Calculation Detail'!G3159="","",'Support - Calculation Detail'!G3159)</f>
        <v>1.04</v>
      </c>
      <c r="I3159">
        <f>IF('Support - Calculation Detail'!H3159="","",'Support - Calculation Detail'!H3159)</f>
        <v>559292</v>
      </c>
      <c r="J3159">
        <f>IF('Support - Calculation Detail'!I3159="","",'Support - Calculation Detail'!I3159)</f>
        <v>0</v>
      </c>
      <c r="K3159">
        <f>IF('Support - Calculation Detail'!K3159="","",'Support - Calculation Detail'!K3159)</f>
        <v>559292</v>
      </c>
      <c r="L3159">
        <f>IF('Support - Calculation Detail'!L3159="","",'Support - Calculation Detail'!L3159)</f>
        <v>0</v>
      </c>
      <c r="M3159">
        <f>IF('Support - Calculation Detail'!M3159="","",'Support - Calculation Detail'!M3159)</f>
        <v>0</v>
      </c>
      <c r="N3159">
        <f>IF('Support - Calculation Detail'!N3159="","",'Support - Calculation Detail'!N3159)</f>
        <v>0</v>
      </c>
      <c r="P3159">
        <f>IF('Support - Calculation Detail'!O3159="","",'Support - Calculation Detail'!O3159)</f>
        <v>559292</v>
      </c>
      <c r="Q3159" t="b">
        <v>1</v>
      </c>
      <c r="R3159" t="str">
        <f t="shared" si="245"/>
        <v>9150247</v>
      </c>
      <c r="S3159" t="str">
        <f t="shared" si="246"/>
        <v>9150247-UT</v>
      </c>
      <c r="T3159" t="str">
        <f t="shared" si="247"/>
        <v>9150247-UT</v>
      </c>
      <c r="U3159" t="str">
        <f t="shared" si="248"/>
        <v>5</v>
      </c>
      <c r="V3159" t="str">
        <f t="shared" si="249"/>
        <v>UT</v>
      </c>
    </row>
    <row r="3160" spans="1:22" x14ac:dyDescent="0.35">
      <c r="A3160" t="str">
        <f>IF('Support - Calculation Detail'!A3160="","",LEFT('Support - Calculation Detail'!A3160,7)&amp;"-"&amp;RIGHT('Support - Calculation Detail'!A3160,2))</f>
        <v>9150248-UT</v>
      </c>
      <c r="B3160" t="str">
        <f>IF('Support - Calculation Detail'!C3160="","",'Support - Calculation Detail'!C3160)</f>
        <v>91</v>
      </c>
      <c r="C3160" t="str">
        <f>IF('Support - Calculation Detail'!B3160="","",'Support - Calculation Detail'!B3160)</f>
        <v>N</v>
      </c>
      <c r="D3160">
        <f>IF('Support - Calculation Detail'!D3160="","",'Support - Calculation Detail'!D3160)</f>
        <v>104540</v>
      </c>
      <c r="E3160">
        <f>IF('Support - Calculation Detail'!E3160="","",'Support - Calculation Detail'!E3160)</f>
        <v>0</v>
      </c>
      <c r="G3160">
        <f>IF('Support - Calculation Detail'!F3160="","",'Support - Calculation Detail'!F3160)</f>
        <v>104540</v>
      </c>
      <c r="H3160">
        <f>IF('Support - Calculation Detail'!G3160="","",'Support - Calculation Detail'!G3160)</f>
        <v>1.04</v>
      </c>
      <c r="I3160">
        <f>IF('Support - Calculation Detail'!H3160="","",'Support - Calculation Detail'!H3160)</f>
        <v>108722</v>
      </c>
      <c r="J3160">
        <f>IF('Support - Calculation Detail'!I3160="","",'Support - Calculation Detail'!I3160)</f>
        <v>0</v>
      </c>
      <c r="K3160">
        <f>IF('Support - Calculation Detail'!K3160="","",'Support - Calculation Detail'!K3160)</f>
        <v>108722</v>
      </c>
      <c r="L3160">
        <f>IF('Support - Calculation Detail'!L3160="","",'Support - Calculation Detail'!L3160)</f>
        <v>0</v>
      </c>
      <c r="M3160">
        <f>IF('Support - Calculation Detail'!M3160="","",'Support - Calculation Detail'!M3160)</f>
        <v>0</v>
      </c>
      <c r="N3160">
        <f>IF('Support - Calculation Detail'!N3160="","",'Support - Calculation Detail'!N3160)</f>
        <v>0</v>
      </c>
      <c r="P3160">
        <f>IF('Support - Calculation Detail'!O3160="","",'Support - Calculation Detail'!O3160)</f>
        <v>108722</v>
      </c>
      <c r="Q3160" t="b">
        <v>1</v>
      </c>
      <c r="R3160" t="str">
        <f t="shared" si="245"/>
        <v>9150248</v>
      </c>
      <c r="S3160" t="str">
        <f t="shared" si="246"/>
        <v>9150248-UT</v>
      </c>
      <c r="T3160" t="str">
        <f t="shared" si="247"/>
        <v>9150248-UT</v>
      </c>
      <c r="U3160" t="str">
        <f t="shared" si="248"/>
        <v>5</v>
      </c>
      <c r="V3160" t="str">
        <f t="shared" si="249"/>
        <v>UT</v>
      </c>
    </row>
    <row r="3161" spans="1:22" x14ac:dyDescent="0.35">
      <c r="A3161" t="str">
        <f>IF('Support - Calculation Detail'!A3161="","",LEFT('Support - Calculation Detail'!A3161,7)&amp;"-"&amp;RIGHT('Support - Calculation Detail'!A3161,2))</f>
        <v>9130433-UT</v>
      </c>
      <c r="B3161" t="str">
        <f>IF('Support - Calculation Detail'!C3161="","",'Support - Calculation Detail'!C3161)</f>
        <v>91</v>
      </c>
      <c r="C3161" t="str">
        <f>IF('Support - Calculation Detail'!B3161="","",'Support - Calculation Detail'!B3161)</f>
        <v>N</v>
      </c>
      <c r="D3161">
        <f>IF('Support - Calculation Detail'!D3161="","",'Support - Calculation Detail'!D3161)</f>
        <v>3986572</v>
      </c>
      <c r="E3161">
        <f>IF('Support - Calculation Detail'!E3161="","",'Support - Calculation Detail'!E3161)</f>
        <v>0</v>
      </c>
      <c r="G3161">
        <f>IF('Support - Calculation Detail'!F3161="","",'Support - Calculation Detail'!F3161)</f>
        <v>3986572</v>
      </c>
      <c r="H3161">
        <f>IF('Support - Calculation Detail'!G3161="","",'Support - Calculation Detail'!G3161)</f>
        <v>1.04</v>
      </c>
      <c r="I3161">
        <f>IF('Support - Calculation Detail'!H3161="","",'Support - Calculation Detail'!H3161)</f>
        <v>4146035</v>
      </c>
      <c r="J3161">
        <f>IF('Support - Calculation Detail'!I3161="","",'Support - Calculation Detail'!I3161)</f>
        <v>0</v>
      </c>
      <c r="K3161">
        <f>IF('Support - Calculation Detail'!K3161="","",'Support - Calculation Detail'!K3161)</f>
        <v>4146035</v>
      </c>
      <c r="L3161">
        <f>IF('Support - Calculation Detail'!L3161="","",'Support - Calculation Detail'!L3161)</f>
        <v>176752</v>
      </c>
      <c r="M3161">
        <f>IF('Support - Calculation Detail'!M3161="","",'Support - Calculation Detail'!M3161)</f>
        <v>0</v>
      </c>
      <c r="N3161">
        <f>IF('Support - Calculation Detail'!N3161="","",'Support - Calculation Detail'!N3161)</f>
        <v>0</v>
      </c>
      <c r="P3161">
        <f>IF('Support - Calculation Detail'!O3161="","",'Support - Calculation Detail'!O3161)</f>
        <v>4322787</v>
      </c>
      <c r="Q3161" t="b">
        <v>1</v>
      </c>
      <c r="R3161" t="str">
        <f t="shared" si="245"/>
        <v>9130433</v>
      </c>
      <c r="S3161" t="str">
        <f t="shared" si="246"/>
        <v>9130433-UT</v>
      </c>
      <c r="T3161" t="str">
        <f t="shared" si="247"/>
        <v>9130433-UT</v>
      </c>
      <c r="U3161" t="str">
        <f t="shared" si="248"/>
        <v>3</v>
      </c>
      <c r="V3161" t="str">
        <f t="shared" si="249"/>
        <v>UT</v>
      </c>
    </row>
    <row r="3162" spans="1:22" x14ac:dyDescent="0.35">
      <c r="A3162" t="str">
        <f>IF('Support - Calculation Detail'!A3162="","",LEFT('Support - Calculation Detail'!A3162,7)&amp;"-"&amp;RIGHT('Support - Calculation Detail'!A3162,2))</f>
        <v>9130942-UT</v>
      </c>
      <c r="B3162" t="str">
        <f>IF('Support - Calculation Detail'!C3162="","",'Support - Calculation Detail'!C3162)</f>
        <v>91</v>
      </c>
      <c r="C3162" t="str">
        <f>IF('Support - Calculation Detail'!B3162="","",'Support - Calculation Detail'!B3162)</f>
        <v>N</v>
      </c>
      <c r="D3162">
        <f>IF('Support - Calculation Detail'!D3162="","",'Support - Calculation Detail'!D3162)</f>
        <v>349768</v>
      </c>
      <c r="E3162">
        <f>IF('Support - Calculation Detail'!E3162="","",'Support - Calculation Detail'!E3162)</f>
        <v>0</v>
      </c>
      <c r="G3162">
        <f>IF('Support - Calculation Detail'!F3162="","",'Support - Calculation Detail'!F3162)</f>
        <v>349768</v>
      </c>
      <c r="H3162">
        <f>IF('Support - Calculation Detail'!G3162="","",'Support - Calculation Detail'!G3162)</f>
        <v>1.04</v>
      </c>
      <c r="I3162">
        <f>IF('Support - Calculation Detail'!H3162="","",'Support - Calculation Detail'!H3162)</f>
        <v>363759</v>
      </c>
      <c r="J3162">
        <f>IF('Support - Calculation Detail'!I3162="","",'Support - Calculation Detail'!I3162)</f>
        <v>0</v>
      </c>
      <c r="K3162">
        <f>IF('Support - Calculation Detail'!K3162="","",'Support - Calculation Detail'!K3162)</f>
        <v>363759</v>
      </c>
      <c r="L3162">
        <f>IF('Support - Calculation Detail'!L3162="","",'Support - Calculation Detail'!L3162)</f>
        <v>0</v>
      </c>
      <c r="M3162">
        <f>IF('Support - Calculation Detail'!M3162="","",'Support - Calculation Detail'!M3162)</f>
        <v>0</v>
      </c>
      <c r="N3162">
        <f>IF('Support - Calculation Detail'!N3162="","",'Support - Calculation Detail'!N3162)</f>
        <v>0</v>
      </c>
      <c r="P3162">
        <f>IF('Support - Calculation Detail'!O3162="","",'Support - Calculation Detail'!O3162)</f>
        <v>363759</v>
      </c>
      <c r="Q3162" t="b">
        <v>1</v>
      </c>
      <c r="R3162" t="str">
        <f t="shared" si="245"/>
        <v>9130942</v>
      </c>
      <c r="S3162" t="str">
        <f t="shared" si="246"/>
        <v>9130942-UT</v>
      </c>
      <c r="T3162" t="str">
        <f t="shared" si="247"/>
        <v>9130942-UT</v>
      </c>
      <c r="U3162" t="str">
        <f t="shared" si="248"/>
        <v>3</v>
      </c>
      <c r="V3162" t="str">
        <f t="shared" si="249"/>
        <v>UT</v>
      </c>
    </row>
    <row r="3163" spans="1:22" x14ac:dyDescent="0.35">
      <c r="A3163" t="str">
        <f>IF('Support - Calculation Detail'!A3163="","",LEFT('Support - Calculation Detail'!A3163,7)&amp;"-"&amp;RIGHT('Support - Calculation Detail'!A3163,2))</f>
        <v>9130943-UT</v>
      </c>
      <c r="B3163" t="str">
        <f>IF('Support - Calculation Detail'!C3163="","",'Support - Calculation Detail'!C3163)</f>
        <v>91</v>
      </c>
      <c r="C3163" t="str">
        <f>IF('Support - Calculation Detail'!B3163="","",'Support - Calculation Detail'!B3163)</f>
        <v>N</v>
      </c>
      <c r="D3163">
        <f>IF('Support - Calculation Detail'!D3163="","",'Support - Calculation Detail'!D3163)</f>
        <v>23892</v>
      </c>
      <c r="E3163">
        <f>IF('Support - Calculation Detail'!E3163="","",'Support - Calculation Detail'!E3163)</f>
        <v>0</v>
      </c>
      <c r="G3163">
        <f>IF('Support - Calculation Detail'!F3163="","",'Support - Calculation Detail'!F3163)</f>
        <v>23892</v>
      </c>
      <c r="H3163">
        <f>IF('Support - Calculation Detail'!G3163="","",'Support - Calculation Detail'!G3163)</f>
        <v>1.04</v>
      </c>
      <c r="I3163">
        <f>IF('Support - Calculation Detail'!H3163="","",'Support - Calculation Detail'!H3163)</f>
        <v>24848</v>
      </c>
      <c r="J3163">
        <f>IF('Support - Calculation Detail'!I3163="","",'Support - Calculation Detail'!I3163)</f>
        <v>0</v>
      </c>
      <c r="K3163">
        <f>IF('Support - Calculation Detail'!K3163="","",'Support - Calculation Detail'!K3163)</f>
        <v>24848</v>
      </c>
      <c r="L3163">
        <f>IF('Support - Calculation Detail'!L3163="","",'Support - Calculation Detail'!L3163)</f>
        <v>0</v>
      </c>
      <c r="M3163">
        <f>IF('Support - Calculation Detail'!M3163="","",'Support - Calculation Detail'!M3163)</f>
        <v>0</v>
      </c>
      <c r="N3163">
        <f>IF('Support - Calculation Detail'!N3163="","",'Support - Calculation Detail'!N3163)</f>
        <v>0</v>
      </c>
      <c r="P3163">
        <f>IF('Support - Calculation Detail'!O3163="","",'Support - Calculation Detail'!O3163)</f>
        <v>24848</v>
      </c>
      <c r="Q3163" t="b">
        <v>1</v>
      </c>
      <c r="R3163" t="str">
        <f t="shared" si="245"/>
        <v>9130943</v>
      </c>
      <c r="S3163" t="str">
        <f t="shared" si="246"/>
        <v>9130943-UT</v>
      </c>
      <c r="T3163" t="str">
        <f t="shared" si="247"/>
        <v>9130943-UT</v>
      </c>
      <c r="U3163" t="str">
        <f t="shared" si="248"/>
        <v>3</v>
      </c>
      <c r="V3163" t="str">
        <f t="shared" si="249"/>
        <v>UT</v>
      </c>
    </row>
    <row r="3164" spans="1:22" x14ac:dyDescent="0.35">
      <c r="A3164" t="str">
        <f>IF('Support - Calculation Detail'!A3164="","",LEFT('Support - Calculation Detail'!A3164,7)&amp;"-"&amp;RIGHT('Support - Calculation Detail'!A3164,2))</f>
        <v>9130944-UT</v>
      </c>
      <c r="B3164" t="str">
        <f>IF('Support - Calculation Detail'!C3164="","",'Support - Calculation Detail'!C3164)</f>
        <v>91</v>
      </c>
      <c r="C3164" t="str">
        <f>IF('Support - Calculation Detail'!B3164="","",'Support - Calculation Detail'!B3164)</f>
        <v>N</v>
      </c>
      <c r="D3164">
        <f>IF('Support - Calculation Detail'!D3164="","",'Support - Calculation Detail'!D3164)</f>
        <v>137979</v>
      </c>
      <c r="E3164">
        <f>IF('Support - Calculation Detail'!E3164="","",'Support - Calculation Detail'!E3164)</f>
        <v>0</v>
      </c>
      <c r="G3164">
        <f>IF('Support - Calculation Detail'!F3164="","",'Support - Calculation Detail'!F3164)</f>
        <v>137979</v>
      </c>
      <c r="H3164">
        <f>IF('Support - Calculation Detail'!G3164="","",'Support - Calculation Detail'!G3164)</f>
        <v>1.04</v>
      </c>
      <c r="I3164">
        <f>IF('Support - Calculation Detail'!H3164="","",'Support - Calculation Detail'!H3164)</f>
        <v>143498</v>
      </c>
      <c r="J3164">
        <f>IF('Support - Calculation Detail'!I3164="","",'Support - Calculation Detail'!I3164)</f>
        <v>0</v>
      </c>
      <c r="K3164">
        <f>IF('Support - Calculation Detail'!K3164="","",'Support - Calculation Detail'!K3164)</f>
        <v>143498</v>
      </c>
      <c r="L3164">
        <f>IF('Support - Calculation Detail'!L3164="","",'Support - Calculation Detail'!L3164)</f>
        <v>8767</v>
      </c>
      <c r="M3164">
        <f>IF('Support - Calculation Detail'!M3164="","",'Support - Calculation Detail'!M3164)</f>
        <v>0</v>
      </c>
      <c r="N3164">
        <f>IF('Support - Calculation Detail'!N3164="","",'Support - Calculation Detail'!N3164)</f>
        <v>0</v>
      </c>
      <c r="P3164">
        <f>IF('Support - Calculation Detail'!O3164="","",'Support - Calculation Detail'!O3164)</f>
        <v>152265</v>
      </c>
      <c r="Q3164" t="b">
        <v>1</v>
      </c>
      <c r="R3164" t="str">
        <f t="shared" si="245"/>
        <v>9130944</v>
      </c>
      <c r="S3164" t="str">
        <f t="shared" si="246"/>
        <v>9130944-UT</v>
      </c>
      <c r="T3164" t="str">
        <f t="shared" si="247"/>
        <v>9130944-UT</v>
      </c>
      <c r="U3164" t="str">
        <f t="shared" si="248"/>
        <v>3</v>
      </c>
      <c r="V3164" t="str">
        <f t="shared" si="249"/>
        <v>UT</v>
      </c>
    </row>
    <row r="3165" spans="1:22" x14ac:dyDescent="0.35">
      <c r="A3165" t="str">
        <f>IF('Support - Calculation Detail'!A3165="","",LEFT('Support - Calculation Detail'!A3165,7)&amp;"-"&amp;RIGHT('Support - Calculation Detail'!A3165,2))</f>
        <v>9130945-UT</v>
      </c>
      <c r="B3165" t="str">
        <f>IF('Support - Calculation Detail'!C3165="","",'Support - Calculation Detail'!C3165)</f>
        <v>91</v>
      </c>
      <c r="C3165" t="str">
        <f>IF('Support - Calculation Detail'!B3165="","",'Support - Calculation Detail'!B3165)</f>
        <v>N</v>
      </c>
      <c r="D3165">
        <f>IF('Support - Calculation Detail'!D3165="","",'Support - Calculation Detail'!D3165)</f>
        <v>583306</v>
      </c>
      <c r="E3165">
        <f>IF('Support - Calculation Detail'!E3165="","",'Support - Calculation Detail'!E3165)</f>
        <v>0</v>
      </c>
      <c r="G3165">
        <f>IF('Support - Calculation Detail'!F3165="","",'Support - Calculation Detail'!F3165)</f>
        <v>583306</v>
      </c>
      <c r="H3165">
        <f>IF('Support - Calculation Detail'!G3165="","",'Support - Calculation Detail'!G3165)</f>
        <v>1.04</v>
      </c>
      <c r="I3165">
        <f>IF('Support - Calculation Detail'!H3165="","",'Support - Calculation Detail'!H3165)</f>
        <v>606638</v>
      </c>
      <c r="J3165">
        <f>IF('Support - Calculation Detail'!I3165="","",'Support - Calculation Detail'!I3165)</f>
        <v>0</v>
      </c>
      <c r="K3165">
        <f>IF('Support - Calculation Detail'!K3165="","",'Support - Calculation Detail'!K3165)</f>
        <v>606638</v>
      </c>
      <c r="L3165">
        <f>IF('Support - Calculation Detail'!L3165="","",'Support - Calculation Detail'!L3165)</f>
        <v>22886</v>
      </c>
      <c r="M3165">
        <f>IF('Support - Calculation Detail'!M3165="","",'Support - Calculation Detail'!M3165)</f>
        <v>0</v>
      </c>
      <c r="N3165">
        <f>IF('Support - Calculation Detail'!N3165="","",'Support - Calculation Detail'!N3165)</f>
        <v>0</v>
      </c>
      <c r="P3165">
        <f>IF('Support - Calculation Detail'!O3165="","",'Support - Calculation Detail'!O3165)</f>
        <v>629524</v>
      </c>
      <c r="Q3165" t="b">
        <v>1</v>
      </c>
      <c r="R3165" t="str">
        <f t="shared" si="245"/>
        <v>9130945</v>
      </c>
      <c r="S3165" t="str">
        <f t="shared" si="246"/>
        <v>9130945-UT</v>
      </c>
      <c r="T3165" t="str">
        <f t="shared" si="247"/>
        <v>9130945-UT</v>
      </c>
      <c r="U3165" t="str">
        <f t="shared" si="248"/>
        <v>3</v>
      </c>
      <c r="V3165" t="str">
        <f t="shared" si="249"/>
        <v>UT</v>
      </c>
    </row>
    <row r="3166" spans="1:22" x14ac:dyDescent="0.35">
      <c r="A3166" t="str">
        <f>IF('Support - Calculation Detail'!A3166="","",LEFT('Support - Calculation Detail'!A3166,7)&amp;"-"&amp;RIGHT('Support - Calculation Detail'!A3166,2))</f>
        <v>9130946-UT</v>
      </c>
      <c r="B3166" t="str">
        <f>IF('Support - Calculation Detail'!C3166="","",'Support - Calculation Detail'!C3166)</f>
        <v>91</v>
      </c>
      <c r="C3166" t="str">
        <f>IF('Support - Calculation Detail'!B3166="","",'Support - Calculation Detail'!B3166)</f>
        <v>N</v>
      </c>
      <c r="D3166">
        <f>IF('Support - Calculation Detail'!D3166="","",'Support - Calculation Detail'!D3166)</f>
        <v>111600</v>
      </c>
      <c r="E3166">
        <f>IF('Support - Calculation Detail'!E3166="","",'Support - Calculation Detail'!E3166)</f>
        <v>0</v>
      </c>
      <c r="G3166">
        <f>IF('Support - Calculation Detail'!F3166="","",'Support - Calculation Detail'!F3166)</f>
        <v>111600</v>
      </c>
      <c r="H3166">
        <f>IF('Support - Calculation Detail'!G3166="","",'Support - Calculation Detail'!G3166)</f>
        <v>1.04</v>
      </c>
      <c r="I3166">
        <f>IF('Support - Calculation Detail'!H3166="","",'Support - Calculation Detail'!H3166)</f>
        <v>116064</v>
      </c>
      <c r="J3166">
        <f>IF('Support - Calculation Detail'!I3166="","",'Support - Calculation Detail'!I3166)</f>
        <v>0</v>
      </c>
      <c r="K3166">
        <f>IF('Support - Calculation Detail'!K3166="","",'Support - Calculation Detail'!K3166)</f>
        <v>116064</v>
      </c>
      <c r="L3166">
        <f>IF('Support - Calculation Detail'!L3166="","",'Support - Calculation Detail'!L3166)</f>
        <v>0</v>
      </c>
      <c r="M3166">
        <f>IF('Support - Calculation Detail'!M3166="","",'Support - Calculation Detail'!M3166)</f>
        <v>0</v>
      </c>
      <c r="N3166">
        <f>IF('Support - Calculation Detail'!N3166="","",'Support - Calculation Detail'!N3166)</f>
        <v>0</v>
      </c>
      <c r="P3166">
        <f>IF('Support - Calculation Detail'!O3166="","",'Support - Calculation Detail'!O3166)</f>
        <v>116064</v>
      </c>
      <c r="Q3166" t="b">
        <v>1</v>
      </c>
      <c r="R3166" t="str">
        <f t="shared" si="245"/>
        <v>9130946</v>
      </c>
      <c r="S3166" t="str">
        <f t="shared" si="246"/>
        <v>9130946-UT</v>
      </c>
      <c r="T3166" t="str">
        <f t="shared" si="247"/>
        <v>9130946-UT</v>
      </c>
      <c r="U3166" t="str">
        <f t="shared" si="248"/>
        <v>3</v>
      </c>
      <c r="V3166" t="str">
        <f t="shared" si="249"/>
        <v>UT</v>
      </c>
    </row>
    <row r="3167" spans="1:22" x14ac:dyDescent="0.35">
      <c r="A3167" t="str">
        <f>IF('Support - Calculation Detail'!A3167="","",LEFT('Support - Calculation Detail'!A3167,7)&amp;"-"&amp;RIGHT('Support - Calculation Detail'!A3167,2))</f>
        <v>9130947-UT</v>
      </c>
      <c r="B3167" t="str">
        <f>IF('Support - Calculation Detail'!C3167="","",'Support - Calculation Detail'!C3167)</f>
        <v>91</v>
      </c>
      <c r="C3167" t="str">
        <f>IF('Support - Calculation Detail'!B3167="","",'Support - Calculation Detail'!B3167)</f>
        <v>N</v>
      </c>
      <c r="D3167">
        <f>IF('Support - Calculation Detail'!D3167="","",'Support - Calculation Detail'!D3167)</f>
        <v>402958</v>
      </c>
      <c r="E3167">
        <f>IF('Support - Calculation Detail'!E3167="","",'Support - Calculation Detail'!E3167)</f>
        <v>0</v>
      </c>
      <c r="G3167">
        <f>IF('Support - Calculation Detail'!F3167="","",'Support - Calculation Detail'!F3167)</f>
        <v>402958</v>
      </c>
      <c r="H3167">
        <f>IF('Support - Calculation Detail'!G3167="","",'Support - Calculation Detail'!G3167)</f>
        <v>1.04</v>
      </c>
      <c r="I3167">
        <f>IF('Support - Calculation Detail'!H3167="","",'Support - Calculation Detail'!H3167)</f>
        <v>419076</v>
      </c>
      <c r="J3167">
        <f>IF('Support - Calculation Detail'!I3167="","",'Support - Calculation Detail'!I3167)</f>
        <v>0</v>
      </c>
      <c r="K3167">
        <f>IF('Support - Calculation Detail'!K3167="","",'Support - Calculation Detail'!K3167)</f>
        <v>419076</v>
      </c>
      <c r="L3167">
        <f>IF('Support - Calculation Detail'!L3167="","",'Support - Calculation Detail'!L3167)</f>
        <v>14401</v>
      </c>
      <c r="M3167">
        <f>IF('Support - Calculation Detail'!M3167="","",'Support - Calculation Detail'!M3167)</f>
        <v>0</v>
      </c>
      <c r="N3167">
        <f>IF('Support - Calculation Detail'!N3167="","",'Support - Calculation Detail'!N3167)</f>
        <v>0</v>
      </c>
      <c r="P3167">
        <f>IF('Support - Calculation Detail'!O3167="","",'Support - Calculation Detail'!O3167)</f>
        <v>433477</v>
      </c>
      <c r="Q3167" t="b">
        <v>1</v>
      </c>
      <c r="R3167" t="str">
        <f t="shared" si="245"/>
        <v>9130947</v>
      </c>
      <c r="S3167" t="str">
        <f t="shared" si="246"/>
        <v>9130947-UT</v>
      </c>
      <c r="T3167" t="str">
        <f t="shared" si="247"/>
        <v>9130947-UT</v>
      </c>
      <c r="U3167" t="str">
        <f t="shared" si="248"/>
        <v>3</v>
      </c>
      <c r="V3167" t="str">
        <f t="shared" si="249"/>
        <v>UT</v>
      </c>
    </row>
    <row r="3168" spans="1:22" x14ac:dyDescent="0.35">
      <c r="A3168" t="str">
        <f>IF('Support - Calculation Detail'!A3168="","",LEFT('Support - Calculation Detail'!A3168,7)&amp;"-"&amp;RIGHT('Support - Calculation Detail'!A3168,2))</f>
        <v>9148515-SO</v>
      </c>
      <c r="B3168" t="str">
        <f>IF('Support - Calculation Detail'!C3168="","",'Support - Calculation Detail'!C3168)</f>
        <v>91</v>
      </c>
      <c r="C3168" t="str">
        <f>IF('Support - Calculation Detail'!B3168="","",'Support - Calculation Detail'!B3168)</f>
        <v>N</v>
      </c>
      <c r="D3168">
        <f>IF('Support - Calculation Detail'!D3168="","",'Support - Calculation Detail'!D3168)</f>
        <v>2796273</v>
      </c>
      <c r="E3168">
        <f>IF('Support - Calculation Detail'!E3168="","",'Support - Calculation Detail'!E3168)</f>
        <v>0</v>
      </c>
      <c r="G3168">
        <f>IF('Support - Calculation Detail'!F3168="","",'Support - Calculation Detail'!F3168)</f>
        <v>2796273</v>
      </c>
      <c r="H3168">
        <f>IF('Support - Calculation Detail'!G3168="","",'Support - Calculation Detail'!G3168)</f>
        <v>1.04</v>
      </c>
      <c r="I3168">
        <f>IF('Support - Calculation Detail'!H3168="","",'Support - Calculation Detail'!H3168)</f>
        <v>2908124</v>
      </c>
      <c r="J3168">
        <f>IF('Support - Calculation Detail'!I3168="","",'Support - Calculation Detail'!I3168)</f>
        <v>0</v>
      </c>
      <c r="K3168">
        <f>IF('Support - Calculation Detail'!K3168="","",'Support - Calculation Detail'!K3168)</f>
        <v>2908124</v>
      </c>
      <c r="L3168">
        <f>IF('Support - Calculation Detail'!L3168="","",'Support - Calculation Detail'!L3168)</f>
        <v>0</v>
      </c>
      <c r="M3168">
        <f>IF('Support - Calculation Detail'!M3168="","",'Support - Calculation Detail'!M3168)</f>
        <v>0</v>
      </c>
      <c r="N3168">
        <f>IF('Support - Calculation Detail'!N3168="","",'Support - Calculation Detail'!N3168)</f>
        <v>0</v>
      </c>
      <c r="P3168">
        <f>IF('Support - Calculation Detail'!O3168="","",'Support - Calculation Detail'!O3168)</f>
        <v>2908124</v>
      </c>
      <c r="Q3168" t="b">
        <v>1</v>
      </c>
      <c r="R3168" t="str">
        <f t="shared" si="245"/>
        <v>9148515</v>
      </c>
      <c r="S3168" t="str">
        <f t="shared" si="246"/>
        <v>9148515-SO</v>
      </c>
      <c r="T3168" t="str">
        <f t="shared" si="247"/>
        <v>9148515-SO</v>
      </c>
      <c r="U3168" t="str">
        <f t="shared" si="248"/>
        <v>4</v>
      </c>
      <c r="V3168" t="str">
        <f t="shared" si="249"/>
        <v>SO</v>
      </c>
    </row>
    <row r="3169" spans="1:22" x14ac:dyDescent="0.35">
      <c r="A3169" t="str">
        <f>IF('Support - Calculation Detail'!A3169="","",LEFT('Support - Calculation Detail'!A3169,7)&amp;"-"&amp;RIGHT('Support - Calculation Detail'!A3169,2))</f>
        <v>9148525-SO</v>
      </c>
      <c r="B3169" t="str">
        <f>IF('Support - Calculation Detail'!C3169="","",'Support - Calculation Detail'!C3169)</f>
        <v>91</v>
      </c>
      <c r="C3169" t="str">
        <f>IF('Support - Calculation Detail'!B3169="","",'Support - Calculation Detail'!B3169)</f>
        <v>N</v>
      </c>
      <c r="D3169">
        <f>IF('Support - Calculation Detail'!D3169="","",'Support - Calculation Detail'!D3169)</f>
        <v>1731246</v>
      </c>
      <c r="E3169">
        <f>IF('Support - Calculation Detail'!E3169="","",'Support - Calculation Detail'!E3169)</f>
        <v>0</v>
      </c>
      <c r="G3169">
        <f>IF('Support - Calculation Detail'!F3169="","",'Support - Calculation Detail'!F3169)</f>
        <v>1731246</v>
      </c>
      <c r="H3169">
        <f>IF('Support - Calculation Detail'!G3169="","",'Support - Calculation Detail'!G3169)</f>
        <v>1.04</v>
      </c>
      <c r="I3169">
        <f>IF('Support - Calculation Detail'!H3169="","",'Support - Calculation Detail'!H3169)</f>
        <v>1800496</v>
      </c>
      <c r="J3169">
        <f>IF('Support - Calculation Detail'!I3169="","",'Support - Calculation Detail'!I3169)</f>
        <v>0</v>
      </c>
      <c r="K3169">
        <f>IF('Support - Calculation Detail'!K3169="","",'Support - Calculation Detail'!K3169)</f>
        <v>1800496</v>
      </c>
      <c r="L3169">
        <f>IF('Support - Calculation Detail'!L3169="","",'Support - Calculation Detail'!L3169)</f>
        <v>0</v>
      </c>
      <c r="M3169">
        <f>IF('Support - Calculation Detail'!M3169="","",'Support - Calculation Detail'!M3169)</f>
        <v>0</v>
      </c>
      <c r="N3169">
        <f>IF('Support - Calculation Detail'!N3169="","",'Support - Calculation Detail'!N3169)</f>
        <v>0</v>
      </c>
      <c r="P3169">
        <f>IF('Support - Calculation Detail'!O3169="","",'Support - Calculation Detail'!O3169)</f>
        <v>1800496</v>
      </c>
      <c r="Q3169" t="b">
        <v>1</v>
      </c>
      <c r="R3169" t="str">
        <f t="shared" si="245"/>
        <v>9148525</v>
      </c>
      <c r="S3169" t="str">
        <f t="shared" si="246"/>
        <v>9148525-SO</v>
      </c>
      <c r="T3169" t="str">
        <f t="shared" si="247"/>
        <v>9148525-SO</v>
      </c>
      <c r="U3169" t="str">
        <f t="shared" si="248"/>
        <v>4</v>
      </c>
      <c r="V3169" t="str">
        <f t="shared" si="249"/>
        <v>SO</v>
      </c>
    </row>
    <row r="3170" spans="1:22" x14ac:dyDescent="0.35">
      <c r="A3170" t="str">
        <f>IF('Support - Calculation Detail'!A3170="","",LEFT('Support - Calculation Detail'!A3170,7)&amp;"-"&amp;RIGHT('Support - Calculation Detail'!A3170,2))</f>
        <v>9210000-UT</v>
      </c>
      <c r="B3170" t="str">
        <f>IF('Support - Calculation Detail'!C3170="","",'Support - Calculation Detail'!C3170)</f>
        <v>92</v>
      </c>
      <c r="C3170" t="str">
        <f>IF('Support - Calculation Detail'!B3170="","",'Support - Calculation Detail'!B3170)</f>
        <v>N</v>
      </c>
      <c r="D3170">
        <f>IF('Support - Calculation Detail'!D3170="","",'Support - Calculation Detail'!D3170)</f>
        <v>7226781</v>
      </c>
      <c r="E3170">
        <f>IF('Support - Calculation Detail'!E3170="","",'Support - Calculation Detail'!E3170)</f>
        <v>0</v>
      </c>
      <c r="G3170">
        <f>IF('Support - Calculation Detail'!F3170="","",'Support - Calculation Detail'!F3170)</f>
        <v>7226781</v>
      </c>
      <c r="H3170">
        <f>IF('Support - Calculation Detail'!G3170="","",'Support - Calculation Detail'!G3170)</f>
        <v>1.04</v>
      </c>
      <c r="I3170">
        <f>IF('Support - Calculation Detail'!H3170="","",'Support - Calculation Detail'!H3170)</f>
        <v>7515852</v>
      </c>
      <c r="J3170">
        <f>IF('Support - Calculation Detail'!I3170="","",'Support - Calculation Detail'!I3170)</f>
        <v>500000</v>
      </c>
      <c r="K3170">
        <f>IF('Support - Calculation Detail'!K3170="","",'Support - Calculation Detail'!K3170)</f>
        <v>8015852</v>
      </c>
      <c r="L3170">
        <f>IF('Support - Calculation Detail'!L3170="","",'Support - Calculation Detail'!L3170)</f>
        <v>659609</v>
      </c>
      <c r="M3170">
        <f>IF('Support - Calculation Detail'!M3170="","",'Support - Calculation Detail'!M3170)</f>
        <v>270110</v>
      </c>
      <c r="N3170">
        <f>IF('Support - Calculation Detail'!N3170="","",'Support - Calculation Detail'!N3170)</f>
        <v>727801.86316375772</v>
      </c>
      <c r="P3170">
        <f>IF('Support - Calculation Detail'!O3170="","",'Support - Calculation Detail'!O3170)</f>
        <v>9673372.8631637581</v>
      </c>
      <c r="Q3170" t="b">
        <v>1</v>
      </c>
      <c r="R3170" t="str">
        <f t="shared" si="245"/>
        <v>9210000</v>
      </c>
      <c r="S3170" t="str">
        <f t="shared" si="246"/>
        <v>9210000-UT</v>
      </c>
      <c r="T3170" t="str">
        <f t="shared" si="247"/>
        <v>9210000-UT</v>
      </c>
      <c r="U3170" t="str">
        <f t="shared" si="248"/>
        <v>1</v>
      </c>
      <c r="V3170" t="str">
        <f t="shared" si="249"/>
        <v>UT</v>
      </c>
    </row>
    <row r="3171" spans="1:22" x14ac:dyDescent="0.35">
      <c r="A3171" t="str">
        <f>IF('Support - Calculation Detail'!A3171="","",LEFT('Support - Calculation Detail'!A3171,7)&amp;"-"&amp;RIGHT('Support - Calculation Detail'!A3171,2))</f>
        <v>9220001-UT</v>
      </c>
      <c r="B3171" t="str">
        <f>IF('Support - Calculation Detail'!C3171="","",'Support - Calculation Detail'!C3171)</f>
        <v>92</v>
      </c>
      <c r="C3171" t="str">
        <f>IF('Support - Calculation Detail'!B3171="","",'Support - Calculation Detail'!B3171)</f>
        <v>N</v>
      </c>
      <c r="D3171">
        <f>IF('Support - Calculation Detail'!D3171="","",'Support - Calculation Detail'!D3171)</f>
        <v>162327</v>
      </c>
      <c r="E3171">
        <f>IF('Support - Calculation Detail'!E3171="","",'Support - Calculation Detail'!E3171)</f>
        <v>0</v>
      </c>
      <c r="G3171">
        <f>IF('Support - Calculation Detail'!F3171="","",'Support - Calculation Detail'!F3171)</f>
        <v>162327</v>
      </c>
      <c r="H3171">
        <f>IF('Support - Calculation Detail'!G3171="","",'Support - Calculation Detail'!G3171)</f>
        <v>1.04</v>
      </c>
      <c r="I3171">
        <f>IF('Support - Calculation Detail'!H3171="","",'Support - Calculation Detail'!H3171)</f>
        <v>168820</v>
      </c>
      <c r="J3171">
        <f>IF('Support - Calculation Detail'!I3171="","",'Support - Calculation Detail'!I3171)</f>
        <v>0</v>
      </c>
      <c r="K3171">
        <f>IF('Support - Calculation Detail'!K3171="","",'Support - Calculation Detail'!K3171)</f>
        <v>168820</v>
      </c>
      <c r="L3171">
        <f>IF('Support - Calculation Detail'!L3171="","",'Support - Calculation Detail'!L3171)</f>
        <v>0</v>
      </c>
      <c r="M3171">
        <f>IF('Support - Calculation Detail'!M3171="","",'Support - Calculation Detail'!M3171)</f>
        <v>0</v>
      </c>
      <c r="N3171">
        <f>IF('Support - Calculation Detail'!N3171="","",'Support - Calculation Detail'!N3171)</f>
        <v>0</v>
      </c>
      <c r="P3171">
        <f>IF('Support - Calculation Detail'!O3171="","",'Support - Calculation Detail'!O3171)</f>
        <v>168820</v>
      </c>
      <c r="Q3171" t="b">
        <v>1</v>
      </c>
      <c r="R3171" t="str">
        <f t="shared" si="245"/>
        <v>9220001</v>
      </c>
      <c r="S3171" t="str">
        <f t="shared" si="246"/>
        <v>9220001-UT</v>
      </c>
      <c r="T3171" t="str">
        <f t="shared" si="247"/>
        <v>9220001-UT</v>
      </c>
      <c r="U3171" t="str">
        <f t="shared" si="248"/>
        <v>2</v>
      </c>
      <c r="V3171" t="str">
        <f t="shared" si="249"/>
        <v>UT</v>
      </c>
    </row>
    <row r="3172" spans="1:22" x14ac:dyDescent="0.35">
      <c r="A3172" t="str">
        <f>IF('Support - Calculation Detail'!A3172="","",LEFT('Support - Calculation Detail'!A3172,7)&amp;"-"&amp;RIGHT('Support - Calculation Detail'!A3172,2))</f>
        <v>9220001-TF</v>
      </c>
      <c r="B3172" t="str">
        <f>IF('Support - Calculation Detail'!C3172="","",'Support - Calculation Detail'!C3172)</f>
        <v>92</v>
      </c>
      <c r="C3172" t="str">
        <f>IF('Support - Calculation Detail'!B3172="","",'Support - Calculation Detail'!B3172)</f>
        <v>N</v>
      </c>
      <c r="D3172">
        <f>IF('Support - Calculation Detail'!D3172="","",'Support - Calculation Detail'!D3172)</f>
        <v>88129</v>
      </c>
      <c r="E3172">
        <f>IF('Support - Calculation Detail'!E3172="","",'Support - Calculation Detail'!E3172)</f>
        <v>0</v>
      </c>
      <c r="G3172">
        <f>IF('Support - Calculation Detail'!F3172="","",'Support - Calculation Detail'!F3172)</f>
        <v>88129</v>
      </c>
      <c r="H3172">
        <f>IF('Support - Calculation Detail'!G3172="","",'Support - Calculation Detail'!G3172)</f>
        <v>1.04</v>
      </c>
      <c r="I3172">
        <f>IF('Support - Calculation Detail'!H3172="","",'Support - Calculation Detail'!H3172)</f>
        <v>91654</v>
      </c>
      <c r="J3172">
        <f>IF('Support - Calculation Detail'!I3172="","",'Support - Calculation Detail'!I3172)</f>
        <v>0</v>
      </c>
      <c r="K3172">
        <f>IF('Support - Calculation Detail'!K3172="","",'Support - Calculation Detail'!K3172)</f>
        <v>91654</v>
      </c>
      <c r="L3172">
        <f>IF('Support - Calculation Detail'!L3172="","",'Support - Calculation Detail'!L3172)</f>
        <v>0</v>
      </c>
      <c r="M3172">
        <f>IF('Support - Calculation Detail'!M3172="","",'Support - Calculation Detail'!M3172)</f>
        <v>0</v>
      </c>
      <c r="N3172">
        <f>IF('Support - Calculation Detail'!N3172="","",'Support - Calculation Detail'!N3172)</f>
        <v>0</v>
      </c>
      <c r="P3172">
        <f>IF('Support - Calculation Detail'!O3172="","",'Support - Calculation Detail'!O3172)</f>
        <v>91654</v>
      </c>
      <c r="Q3172" t="b">
        <v>1</v>
      </c>
      <c r="R3172" t="str">
        <f t="shared" si="245"/>
        <v>9220001</v>
      </c>
      <c r="S3172" t="str">
        <f t="shared" si="246"/>
        <v>9220001-TF</v>
      </c>
      <c r="T3172" t="str">
        <f t="shared" si="247"/>
        <v>9220001-TF</v>
      </c>
      <c r="U3172" t="str">
        <f t="shared" si="248"/>
        <v>2</v>
      </c>
      <c r="V3172" t="str">
        <f t="shared" si="249"/>
        <v>TF</v>
      </c>
    </row>
    <row r="3173" spans="1:22" x14ac:dyDescent="0.35">
      <c r="A3173" t="str">
        <f>IF('Support - Calculation Detail'!A3173="","",LEFT('Support - Calculation Detail'!A3173,7)&amp;"-"&amp;RIGHT('Support - Calculation Detail'!A3173,2))</f>
        <v>9220002-TF</v>
      </c>
      <c r="B3173" t="str">
        <f>IF('Support - Calculation Detail'!C3173="","",'Support - Calculation Detail'!C3173)</f>
        <v>92</v>
      </c>
      <c r="C3173" t="str">
        <f>IF('Support - Calculation Detail'!B3173="","",'Support - Calculation Detail'!B3173)</f>
        <v>N</v>
      </c>
      <c r="D3173">
        <f>IF('Support - Calculation Detail'!D3173="","",'Support - Calculation Detail'!D3173)</f>
        <v>66728</v>
      </c>
      <c r="E3173">
        <f>IF('Support - Calculation Detail'!E3173="","",'Support - Calculation Detail'!E3173)</f>
        <v>0</v>
      </c>
      <c r="G3173">
        <f>IF('Support - Calculation Detail'!F3173="","",'Support - Calculation Detail'!F3173)</f>
        <v>66728</v>
      </c>
      <c r="H3173">
        <f>IF('Support - Calculation Detail'!G3173="","",'Support - Calculation Detail'!G3173)</f>
        <v>1.04</v>
      </c>
      <c r="I3173">
        <f>IF('Support - Calculation Detail'!H3173="","",'Support - Calculation Detail'!H3173)</f>
        <v>69397</v>
      </c>
      <c r="J3173">
        <f>IF('Support - Calculation Detail'!I3173="","",'Support - Calculation Detail'!I3173)</f>
        <v>0</v>
      </c>
      <c r="K3173">
        <f>IF('Support - Calculation Detail'!K3173="","",'Support - Calculation Detail'!K3173)</f>
        <v>69397</v>
      </c>
      <c r="L3173">
        <f>IF('Support - Calculation Detail'!L3173="","",'Support - Calculation Detail'!L3173)</f>
        <v>0</v>
      </c>
      <c r="M3173">
        <f>IF('Support - Calculation Detail'!M3173="","",'Support - Calculation Detail'!M3173)</f>
        <v>0</v>
      </c>
      <c r="N3173">
        <f>IF('Support - Calculation Detail'!N3173="","",'Support - Calculation Detail'!N3173)</f>
        <v>0</v>
      </c>
      <c r="P3173">
        <f>IF('Support - Calculation Detail'!O3173="","",'Support - Calculation Detail'!O3173)</f>
        <v>69397</v>
      </c>
      <c r="Q3173" t="b">
        <v>1</v>
      </c>
      <c r="R3173" t="str">
        <f t="shared" si="245"/>
        <v>9220002</v>
      </c>
      <c r="S3173" t="str">
        <f t="shared" si="246"/>
        <v>9220002-TF</v>
      </c>
      <c r="T3173" t="str">
        <f t="shared" si="247"/>
        <v>9220002-TF</v>
      </c>
      <c r="U3173" t="str">
        <f t="shared" si="248"/>
        <v>2</v>
      </c>
      <c r="V3173" t="str">
        <f t="shared" si="249"/>
        <v>TF</v>
      </c>
    </row>
    <row r="3174" spans="1:22" x14ac:dyDescent="0.35">
      <c r="A3174" t="str">
        <f>IF('Support - Calculation Detail'!A3174="","",LEFT('Support - Calculation Detail'!A3174,7)&amp;"-"&amp;RIGHT('Support - Calculation Detail'!A3174,2))</f>
        <v>9220002-UT</v>
      </c>
      <c r="B3174" t="str">
        <f>IF('Support - Calculation Detail'!C3174="","",'Support - Calculation Detail'!C3174)</f>
        <v>92</v>
      </c>
      <c r="C3174" t="str">
        <f>IF('Support - Calculation Detail'!B3174="","",'Support - Calculation Detail'!B3174)</f>
        <v>N</v>
      </c>
      <c r="D3174">
        <f>IF('Support - Calculation Detail'!D3174="","",'Support - Calculation Detail'!D3174)</f>
        <v>152387</v>
      </c>
      <c r="E3174">
        <f>IF('Support - Calculation Detail'!E3174="","",'Support - Calculation Detail'!E3174)</f>
        <v>0</v>
      </c>
      <c r="G3174">
        <f>IF('Support - Calculation Detail'!F3174="","",'Support - Calculation Detail'!F3174)</f>
        <v>152387</v>
      </c>
      <c r="H3174">
        <f>IF('Support - Calculation Detail'!G3174="","",'Support - Calculation Detail'!G3174)</f>
        <v>1.04</v>
      </c>
      <c r="I3174">
        <f>IF('Support - Calculation Detail'!H3174="","",'Support - Calculation Detail'!H3174)</f>
        <v>158482</v>
      </c>
      <c r="J3174">
        <f>IF('Support - Calculation Detail'!I3174="","",'Support - Calculation Detail'!I3174)</f>
        <v>0</v>
      </c>
      <c r="K3174">
        <f>IF('Support - Calculation Detail'!K3174="","",'Support - Calculation Detail'!K3174)</f>
        <v>158482</v>
      </c>
      <c r="L3174">
        <f>IF('Support - Calculation Detail'!L3174="","",'Support - Calculation Detail'!L3174)</f>
        <v>0</v>
      </c>
      <c r="M3174">
        <f>IF('Support - Calculation Detail'!M3174="","",'Support - Calculation Detail'!M3174)</f>
        <v>0</v>
      </c>
      <c r="N3174">
        <f>IF('Support - Calculation Detail'!N3174="","",'Support - Calculation Detail'!N3174)</f>
        <v>0</v>
      </c>
      <c r="P3174">
        <f>IF('Support - Calculation Detail'!O3174="","",'Support - Calculation Detail'!O3174)</f>
        <v>158482</v>
      </c>
      <c r="Q3174" t="b">
        <v>1</v>
      </c>
      <c r="R3174" t="str">
        <f t="shared" si="245"/>
        <v>9220002</v>
      </c>
      <c r="S3174" t="str">
        <f t="shared" si="246"/>
        <v>9220002-UT</v>
      </c>
      <c r="T3174" t="str">
        <f t="shared" si="247"/>
        <v>9220002-UT</v>
      </c>
      <c r="U3174" t="str">
        <f t="shared" si="248"/>
        <v>2</v>
      </c>
      <c r="V3174" t="str">
        <f t="shared" si="249"/>
        <v>UT</v>
      </c>
    </row>
    <row r="3175" spans="1:22" x14ac:dyDescent="0.35">
      <c r="A3175" t="str">
        <f>IF('Support - Calculation Detail'!A3175="","",LEFT('Support - Calculation Detail'!A3175,7)&amp;"-"&amp;RIGHT('Support - Calculation Detail'!A3175,2))</f>
        <v>9220003-TF</v>
      </c>
      <c r="B3175" t="str">
        <f>IF('Support - Calculation Detail'!C3175="","",'Support - Calculation Detail'!C3175)</f>
        <v>92</v>
      </c>
      <c r="C3175" t="str">
        <f>IF('Support - Calculation Detail'!B3175="","",'Support - Calculation Detail'!B3175)</f>
        <v>N</v>
      </c>
      <c r="D3175">
        <f>IF('Support - Calculation Detail'!D3175="","",'Support - Calculation Detail'!D3175)</f>
        <v>29013</v>
      </c>
      <c r="E3175">
        <f>IF('Support - Calculation Detail'!E3175="","",'Support - Calculation Detail'!E3175)</f>
        <v>0</v>
      </c>
      <c r="G3175">
        <f>IF('Support - Calculation Detail'!F3175="","",'Support - Calculation Detail'!F3175)</f>
        <v>29013</v>
      </c>
      <c r="H3175">
        <f>IF('Support - Calculation Detail'!G3175="","",'Support - Calculation Detail'!G3175)</f>
        <v>1.04</v>
      </c>
      <c r="I3175">
        <f>IF('Support - Calculation Detail'!H3175="","",'Support - Calculation Detail'!H3175)</f>
        <v>30174</v>
      </c>
      <c r="J3175">
        <f>IF('Support - Calculation Detail'!I3175="","",'Support - Calculation Detail'!I3175)</f>
        <v>0</v>
      </c>
      <c r="K3175">
        <f>IF('Support - Calculation Detail'!K3175="","",'Support - Calculation Detail'!K3175)</f>
        <v>30174</v>
      </c>
      <c r="L3175">
        <f>IF('Support - Calculation Detail'!L3175="","",'Support - Calculation Detail'!L3175)</f>
        <v>0</v>
      </c>
      <c r="M3175">
        <f>IF('Support - Calculation Detail'!M3175="","",'Support - Calculation Detail'!M3175)</f>
        <v>0</v>
      </c>
      <c r="N3175">
        <f>IF('Support - Calculation Detail'!N3175="","",'Support - Calculation Detail'!N3175)</f>
        <v>0</v>
      </c>
      <c r="P3175">
        <f>IF('Support - Calculation Detail'!O3175="","",'Support - Calculation Detail'!O3175)</f>
        <v>30174</v>
      </c>
      <c r="Q3175" t="b">
        <v>1</v>
      </c>
      <c r="R3175" t="str">
        <f t="shared" si="245"/>
        <v>9220003</v>
      </c>
      <c r="S3175" t="str">
        <f t="shared" si="246"/>
        <v>9220003-TF</v>
      </c>
      <c r="T3175" t="str">
        <f t="shared" si="247"/>
        <v>9220003-TF</v>
      </c>
      <c r="U3175" t="str">
        <f t="shared" si="248"/>
        <v>2</v>
      </c>
      <c r="V3175" t="str">
        <f t="shared" si="249"/>
        <v>TF</v>
      </c>
    </row>
    <row r="3176" spans="1:22" x14ac:dyDescent="0.35">
      <c r="A3176" t="str">
        <f>IF('Support - Calculation Detail'!A3176="","",LEFT('Support - Calculation Detail'!A3176,7)&amp;"-"&amp;RIGHT('Support - Calculation Detail'!A3176,2))</f>
        <v>9220003-UT</v>
      </c>
      <c r="B3176" t="str">
        <f>IF('Support - Calculation Detail'!C3176="","",'Support - Calculation Detail'!C3176)</f>
        <v>92</v>
      </c>
      <c r="C3176" t="str">
        <f>IF('Support - Calculation Detail'!B3176="","",'Support - Calculation Detail'!B3176)</f>
        <v>N</v>
      </c>
      <c r="D3176">
        <f>IF('Support - Calculation Detail'!D3176="","",'Support - Calculation Detail'!D3176)</f>
        <v>45701</v>
      </c>
      <c r="E3176">
        <f>IF('Support - Calculation Detail'!E3176="","",'Support - Calculation Detail'!E3176)</f>
        <v>0</v>
      </c>
      <c r="G3176">
        <f>IF('Support - Calculation Detail'!F3176="","",'Support - Calculation Detail'!F3176)</f>
        <v>45701</v>
      </c>
      <c r="H3176">
        <f>IF('Support - Calculation Detail'!G3176="","",'Support - Calculation Detail'!G3176)</f>
        <v>1.04</v>
      </c>
      <c r="I3176">
        <f>IF('Support - Calculation Detail'!H3176="","",'Support - Calculation Detail'!H3176)</f>
        <v>47529</v>
      </c>
      <c r="J3176">
        <f>IF('Support - Calculation Detail'!I3176="","",'Support - Calculation Detail'!I3176)</f>
        <v>0</v>
      </c>
      <c r="K3176">
        <f>IF('Support - Calculation Detail'!K3176="","",'Support - Calculation Detail'!K3176)</f>
        <v>47529</v>
      </c>
      <c r="L3176">
        <f>IF('Support - Calculation Detail'!L3176="","",'Support - Calculation Detail'!L3176)</f>
        <v>0</v>
      </c>
      <c r="M3176">
        <f>IF('Support - Calculation Detail'!M3176="","",'Support - Calculation Detail'!M3176)</f>
        <v>0</v>
      </c>
      <c r="N3176">
        <f>IF('Support - Calculation Detail'!N3176="","",'Support - Calculation Detail'!N3176)</f>
        <v>0</v>
      </c>
      <c r="P3176">
        <f>IF('Support - Calculation Detail'!O3176="","",'Support - Calculation Detail'!O3176)</f>
        <v>47529</v>
      </c>
      <c r="Q3176" t="b">
        <v>1</v>
      </c>
      <c r="R3176" t="str">
        <f t="shared" si="245"/>
        <v>9220003</v>
      </c>
      <c r="S3176" t="str">
        <f t="shared" si="246"/>
        <v>9220003-UT</v>
      </c>
      <c r="T3176" t="str">
        <f t="shared" si="247"/>
        <v>9220003-UT</v>
      </c>
      <c r="U3176" t="str">
        <f t="shared" si="248"/>
        <v>2</v>
      </c>
      <c r="V3176" t="str">
        <f t="shared" si="249"/>
        <v>UT</v>
      </c>
    </row>
    <row r="3177" spans="1:22" x14ac:dyDescent="0.35">
      <c r="A3177" t="str">
        <f>IF('Support - Calculation Detail'!A3177="","",LEFT('Support - Calculation Detail'!A3177,7)&amp;"-"&amp;RIGHT('Support - Calculation Detail'!A3177,2))</f>
        <v>9220004-UT</v>
      </c>
      <c r="B3177" t="str">
        <f>IF('Support - Calculation Detail'!C3177="","",'Support - Calculation Detail'!C3177)</f>
        <v>92</v>
      </c>
      <c r="C3177" t="str">
        <f>IF('Support - Calculation Detail'!B3177="","",'Support - Calculation Detail'!B3177)</f>
        <v>N</v>
      </c>
      <c r="D3177">
        <f>IF('Support - Calculation Detail'!D3177="","",'Support - Calculation Detail'!D3177)</f>
        <v>46139</v>
      </c>
      <c r="E3177">
        <f>IF('Support - Calculation Detail'!E3177="","",'Support - Calculation Detail'!E3177)</f>
        <v>0</v>
      </c>
      <c r="G3177">
        <f>IF('Support - Calculation Detail'!F3177="","",'Support - Calculation Detail'!F3177)</f>
        <v>46139</v>
      </c>
      <c r="H3177">
        <f>IF('Support - Calculation Detail'!G3177="","",'Support - Calculation Detail'!G3177)</f>
        <v>1.04</v>
      </c>
      <c r="I3177">
        <f>IF('Support - Calculation Detail'!H3177="","",'Support - Calculation Detail'!H3177)</f>
        <v>47985</v>
      </c>
      <c r="J3177">
        <f>IF('Support - Calculation Detail'!I3177="","",'Support - Calculation Detail'!I3177)</f>
        <v>0</v>
      </c>
      <c r="K3177">
        <f>IF('Support - Calculation Detail'!K3177="","",'Support - Calculation Detail'!K3177)</f>
        <v>47985</v>
      </c>
      <c r="L3177">
        <f>IF('Support - Calculation Detail'!L3177="","",'Support - Calculation Detail'!L3177)</f>
        <v>0</v>
      </c>
      <c r="M3177">
        <f>IF('Support - Calculation Detail'!M3177="","",'Support - Calculation Detail'!M3177)</f>
        <v>0</v>
      </c>
      <c r="N3177">
        <f>IF('Support - Calculation Detail'!N3177="","",'Support - Calculation Detail'!N3177)</f>
        <v>0</v>
      </c>
      <c r="P3177">
        <f>IF('Support - Calculation Detail'!O3177="","",'Support - Calculation Detail'!O3177)</f>
        <v>47985</v>
      </c>
      <c r="Q3177" t="b">
        <v>1</v>
      </c>
      <c r="R3177" t="str">
        <f t="shared" si="245"/>
        <v>9220004</v>
      </c>
      <c r="S3177" t="str">
        <f t="shared" si="246"/>
        <v>9220004-UT</v>
      </c>
      <c r="T3177" t="str">
        <f t="shared" si="247"/>
        <v>9220004-UT</v>
      </c>
      <c r="U3177" t="str">
        <f t="shared" si="248"/>
        <v>2</v>
      </c>
      <c r="V3177" t="str">
        <f t="shared" si="249"/>
        <v>UT</v>
      </c>
    </row>
    <row r="3178" spans="1:22" x14ac:dyDescent="0.35">
      <c r="A3178" t="str">
        <f>IF('Support - Calculation Detail'!A3178="","",LEFT('Support - Calculation Detail'!A3178,7)&amp;"-"&amp;RIGHT('Support - Calculation Detail'!A3178,2))</f>
        <v>9220004-TF</v>
      </c>
      <c r="B3178" t="str">
        <f>IF('Support - Calculation Detail'!C3178="","",'Support - Calculation Detail'!C3178)</f>
        <v>92</v>
      </c>
      <c r="C3178" t="str">
        <f>IF('Support - Calculation Detail'!B3178="","",'Support - Calculation Detail'!B3178)</f>
        <v>N</v>
      </c>
      <c r="D3178">
        <f>IF('Support - Calculation Detail'!D3178="","",'Support - Calculation Detail'!D3178)</f>
        <v>66682</v>
      </c>
      <c r="E3178">
        <f>IF('Support - Calculation Detail'!E3178="","",'Support - Calculation Detail'!E3178)</f>
        <v>0</v>
      </c>
      <c r="G3178">
        <f>IF('Support - Calculation Detail'!F3178="","",'Support - Calculation Detail'!F3178)</f>
        <v>66682</v>
      </c>
      <c r="H3178">
        <f>IF('Support - Calculation Detail'!G3178="","",'Support - Calculation Detail'!G3178)</f>
        <v>1.04</v>
      </c>
      <c r="I3178">
        <f>IF('Support - Calculation Detail'!H3178="","",'Support - Calculation Detail'!H3178)</f>
        <v>69349</v>
      </c>
      <c r="J3178">
        <f>IF('Support - Calculation Detail'!I3178="","",'Support - Calculation Detail'!I3178)</f>
        <v>0</v>
      </c>
      <c r="K3178">
        <f>IF('Support - Calculation Detail'!K3178="","",'Support - Calculation Detail'!K3178)</f>
        <v>69349</v>
      </c>
      <c r="L3178">
        <f>IF('Support - Calculation Detail'!L3178="","",'Support - Calculation Detail'!L3178)</f>
        <v>0</v>
      </c>
      <c r="M3178">
        <f>IF('Support - Calculation Detail'!M3178="","",'Support - Calculation Detail'!M3178)</f>
        <v>0</v>
      </c>
      <c r="N3178">
        <f>IF('Support - Calculation Detail'!N3178="","",'Support - Calculation Detail'!N3178)</f>
        <v>0</v>
      </c>
      <c r="P3178">
        <f>IF('Support - Calculation Detail'!O3178="","",'Support - Calculation Detail'!O3178)</f>
        <v>69349</v>
      </c>
      <c r="Q3178" t="b">
        <v>1</v>
      </c>
      <c r="R3178" t="str">
        <f t="shared" si="245"/>
        <v>9220004</v>
      </c>
      <c r="S3178" t="str">
        <f t="shared" si="246"/>
        <v>9220004-TF</v>
      </c>
      <c r="T3178" t="str">
        <f t="shared" si="247"/>
        <v>9220004-TF</v>
      </c>
      <c r="U3178" t="str">
        <f t="shared" si="248"/>
        <v>2</v>
      </c>
      <c r="V3178" t="str">
        <f t="shared" si="249"/>
        <v>TF</v>
      </c>
    </row>
    <row r="3179" spans="1:22" x14ac:dyDescent="0.35">
      <c r="A3179" t="str">
        <f>IF('Support - Calculation Detail'!A3179="","",LEFT('Support - Calculation Detail'!A3179,7)&amp;"-"&amp;RIGHT('Support - Calculation Detail'!A3179,2))</f>
        <v>9220005-TF</v>
      </c>
      <c r="B3179" t="str">
        <f>IF('Support - Calculation Detail'!C3179="","",'Support - Calculation Detail'!C3179)</f>
        <v>92</v>
      </c>
      <c r="C3179" t="str">
        <f>IF('Support - Calculation Detail'!B3179="","",'Support - Calculation Detail'!B3179)</f>
        <v>N</v>
      </c>
      <c r="D3179">
        <f>IF('Support - Calculation Detail'!D3179="","",'Support - Calculation Detail'!D3179)</f>
        <v>34809</v>
      </c>
      <c r="E3179">
        <f>IF('Support - Calculation Detail'!E3179="","",'Support - Calculation Detail'!E3179)</f>
        <v>0</v>
      </c>
      <c r="G3179">
        <f>IF('Support - Calculation Detail'!F3179="","",'Support - Calculation Detail'!F3179)</f>
        <v>34809</v>
      </c>
      <c r="H3179">
        <f>IF('Support - Calculation Detail'!G3179="","",'Support - Calculation Detail'!G3179)</f>
        <v>1.04</v>
      </c>
      <c r="I3179">
        <f>IF('Support - Calculation Detail'!H3179="","",'Support - Calculation Detail'!H3179)</f>
        <v>36201</v>
      </c>
      <c r="J3179">
        <f>IF('Support - Calculation Detail'!I3179="","",'Support - Calculation Detail'!I3179)</f>
        <v>0</v>
      </c>
      <c r="K3179">
        <f>IF('Support - Calculation Detail'!K3179="","",'Support - Calculation Detail'!K3179)</f>
        <v>36201</v>
      </c>
      <c r="L3179">
        <f>IF('Support - Calculation Detail'!L3179="","",'Support - Calculation Detail'!L3179)</f>
        <v>0</v>
      </c>
      <c r="M3179">
        <f>IF('Support - Calculation Detail'!M3179="","",'Support - Calculation Detail'!M3179)</f>
        <v>0</v>
      </c>
      <c r="N3179">
        <f>IF('Support - Calculation Detail'!N3179="","",'Support - Calculation Detail'!N3179)</f>
        <v>0</v>
      </c>
      <c r="P3179">
        <f>IF('Support - Calculation Detail'!O3179="","",'Support - Calculation Detail'!O3179)</f>
        <v>36201</v>
      </c>
      <c r="Q3179" t="b">
        <v>1</v>
      </c>
      <c r="R3179" t="str">
        <f t="shared" si="245"/>
        <v>9220005</v>
      </c>
      <c r="S3179" t="str">
        <f t="shared" si="246"/>
        <v>9220005-TF</v>
      </c>
      <c r="T3179" t="str">
        <f t="shared" si="247"/>
        <v>9220005-TF</v>
      </c>
      <c r="U3179" t="str">
        <f t="shared" si="248"/>
        <v>2</v>
      </c>
      <c r="V3179" t="str">
        <f t="shared" si="249"/>
        <v>TF</v>
      </c>
    </row>
    <row r="3180" spans="1:22" x14ac:dyDescent="0.35">
      <c r="A3180" t="str">
        <f>IF('Support - Calculation Detail'!A3180="","",LEFT('Support - Calculation Detail'!A3180,7)&amp;"-"&amp;RIGHT('Support - Calculation Detail'!A3180,2))</f>
        <v>9220005-UT</v>
      </c>
      <c r="B3180" t="str">
        <f>IF('Support - Calculation Detail'!C3180="","",'Support - Calculation Detail'!C3180)</f>
        <v>92</v>
      </c>
      <c r="C3180" t="str">
        <f>IF('Support - Calculation Detail'!B3180="","",'Support - Calculation Detail'!B3180)</f>
        <v>N</v>
      </c>
      <c r="D3180">
        <f>IF('Support - Calculation Detail'!D3180="","",'Support - Calculation Detail'!D3180)</f>
        <v>63312</v>
      </c>
      <c r="E3180">
        <f>IF('Support - Calculation Detail'!E3180="","",'Support - Calculation Detail'!E3180)</f>
        <v>0</v>
      </c>
      <c r="G3180">
        <f>IF('Support - Calculation Detail'!F3180="","",'Support - Calculation Detail'!F3180)</f>
        <v>63312</v>
      </c>
      <c r="H3180">
        <f>IF('Support - Calculation Detail'!G3180="","",'Support - Calculation Detail'!G3180)</f>
        <v>1.04</v>
      </c>
      <c r="I3180">
        <f>IF('Support - Calculation Detail'!H3180="","",'Support - Calculation Detail'!H3180)</f>
        <v>65844</v>
      </c>
      <c r="J3180">
        <f>IF('Support - Calculation Detail'!I3180="","",'Support - Calculation Detail'!I3180)</f>
        <v>0</v>
      </c>
      <c r="K3180">
        <f>IF('Support - Calculation Detail'!K3180="","",'Support - Calculation Detail'!K3180)</f>
        <v>65844</v>
      </c>
      <c r="L3180">
        <f>IF('Support - Calculation Detail'!L3180="","",'Support - Calculation Detail'!L3180)</f>
        <v>0</v>
      </c>
      <c r="M3180">
        <f>IF('Support - Calculation Detail'!M3180="","",'Support - Calculation Detail'!M3180)</f>
        <v>0</v>
      </c>
      <c r="N3180">
        <f>IF('Support - Calculation Detail'!N3180="","",'Support - Calculation Detail'!N3180)</f>
        <v>0</v>
      </c>
      <c r="P3180">
        <f>IF('Support - Calculation Detail'!O3180="","",'Support - Calculation Detail'!O3180)</f>
        <v>65844</v>
      </c>
      <c r="Q3180" t="b">
        <v>1</v>
      </c>
      <c r="R3180" t="str">
        <f t="shared" si="245"/>
        <v>9220005</v>
      </c>
      <c r="S3180" t="str">
        <f t="shared" si="246"/>
        <v>9220005-UT</v>
      </c>
      <c r="T3180" t="str">
        <f t="shared" si="247"/>
        <v>9220005-UT</v>
      </c>
      <c r="U3180" t="str">
        <f t="shared" si="248"/>
        <v>2</v>
      </c>
      <c r="V3180" t="str">
        <f t="shared" si="249"/>
        <v>UT</v>
      </c>
    </row>
    <row r="3181" spans="1:22" x14ac:dyDescent="0.35">
      <c r="A3181" t="str">
        <f>IF('Support - Calculation Detail'!A3181="","",LEFT('Support - Calculation Detail'!A3181,7)&amp;"-"&amp;RIGHT('Support - Calculation Detail'!A3181,2))</f>
        <v>9220006-UT</v>
      </c>
      <c r="B3181" t="str">
        <f>IF('Support - Calculation Detail'!C3181="","",'Support - Calculation Detail'!C3181)</f>
        <v>92</v>
      </c>
      <c r="C3181" t="str">
        <f>IF('Support - Calculation Detail'!B3181="","",'Support - Calculation Detail'!B3181)</f>
        <v>N</v>
      </c>
      <c r="D3181">
        <f>IF('Support - Calculation Detail'!D3181="","",'Support - Calculation Detail'!D3181)</f>
        <v>62400</v>
      </c>
      <c r="E3181">
        <f>IF('Support - Calculation Detail'!E3181="","",'Support - Calculation Detail'!E3181)</f>
        <v>0</v>
      </c>
      <c r="G3181">
        <f>IF('Support - Calculation Detail'!F3181="","",'Support - Calculation Detail'!F3181)</f>
        <v>62400</v>
      </c>
      <c r="H3181">
        <f>IF('Support - Calculation Detail'!G3181="","",'Support - Calculation Detail'!G3181)</f>
        <v>1.04</v>
      </c>
      <c r="I3181">
        <f>IF('Support - Calculation Detail'!H3181="","",'Support - Calculation Detail'!H3181)</f>
        <v>64896</v>
      </c>
      <c r="J3181">
        <f>IF('Support - Calculation Detail'!I3181="","",'Support - Calculation Detail'!I3181)</f>
        <v>0</v>
      </c>
      <c r="K3181">
        <f>IF('Support - Calculation Detail'!K3181="","",'Support - Calculation Detail'!K3181)</f>
        <v>64896</v>
      </c>
      <c r="L3181">
        <f>IF('Support - Calculation Detail'!L3181="","",'Support - Calculation Detail'!L3181)</f>
        <v>0</v>
      </c>
      <c r="M3181">
        <f>IF('Support - Calculation Detail'!M3181="","",'Support - Calculation Detail'!M3181)</f>
        <v>0</v>
      </c>
      <c r="N3181">
        <f>IF('Support - Calculation Detail'!N3181="","",'Support - Calculation Detail'!N3181)</f>
        <v>0</v>
      </c>
      <c r="P3181">
        <f>IF('Support - Calculation Detail'!O3181="","",'Support - Calculation Detail'!O3181)</f>
        <v>64896</v>
      </c>
      <c r="Q3181" t="b">
        <v>1</v>
      </c>
      <c r="R3181" t="str">
        <f t="shared" si="245"/>
        <v>9220006</v>
      </c>
      <c r="S3181" t="str">
        <f t="shared" si="246"/>
        <v>9220006-UT</v>
      </c>
      <c r="T3181" t="str">
        <f t="shared" si="247"/>
        <v>9220006-UT</v>
      </c>
      <c r="U3181" t="str">
        <f t="shared" si="248"/>
        <v>2</v>
      </c>
      <c r="V3181" t="str">
        <f t="shared" si="249"/>
        <v>UT</v>
      </c>
    </row>
    <row r="3182" spans="1:22" x14ac:dyDescent="0.35">
      <c r="A3182" t="str">
        <f>IF('Support - Calculation Detail'!A3182="","",LEFT('Support - Calculation Detail'!A3182,7)&amp;"-"&amp;RIGHT('Support - Calculation Detail'!A3182,2))</f>
        <v>9220006-TF</v>
      </c>
      <c r="B3182" t="str">
        <f>IF('Support - Calculation Detail'!C3182="","",'Support - Calculation Detail'!C3182)</f>
        <v>92</v>
      </c>
      <c r="C3182" t="str">
        <f>IF('Support - Calculation Detail'!B3182="","",'Support - Calculation Detail'!B3182)</f>
        <v>N</v>
      </c>
      <c r="D3182">
        <f>IF('Support - Calculation Detail'!D3182="","",'Support - Calculation Detail'!D3182)</f>
        <v>100326</v>
      </c>
      <c r="E3182">
        <f>IF('Support - Calculation Detail'!E3182="","",'Support - Calculation Detail'!E3182)</f>
        <v>0</v>
      </c>
      <c r="G3182">
        <f>IF('Support - Calculation Detail'!F3182="","",'Support - Calculation Detail'!F3182)</f>
        <v>100326</v>
      </c>
      <c r="H3182">
        <f>IF('Support - Calculation Detail'!G3182="","",'Support - Calculation Detail'!G3182)</f>
        <v>1.04</v>
      </c>
      <c r="I3182">
        <f>IF('Support - Calculation Detail'!H3182="","",'Support - Calculation Detail'!H3182)</f>
        <v>104339</v>
      </c>
      <c r="J3182">
        <f>IF('Support - Calculation Detail'!I3182="","",'Support - Calculation Detail'!I3182)</f>
        <v>0</v>
      </c>
      <c r="K3182">
        <f>IF('Support - Calculation Detail'!K3182="","",'Support - Calculation Detail'!K3182)</f>
        <v>104339</v>
      </c>
      <c r="L3182">
        <f>IF('Support - Calculation Detail'!L3182="","",'Support - Calculation Detail'!L3182)</f>
        <v>0</v>
      </c>
      <c r="M3182">
        <f>IF('Support - Calculation Detail'!M3182="","",'Support - Calculation Detail'!M3182)</f>
        <v>0</v>
      </c>
      <c r="N3182">
        <f>IF('Support - Calculation Detail'!N3182="","",'Support - Calculation Detail'!N3182)</f>
        <v>0</v>
      </c>
      <c r="P3182">
        <f>IF('Support - Calculation Detail'!O3182="","",'Support - Calculation Detail'!O3182)</f>
        <v>104339</v>
      </c>
      <c r="Q3182" t="b">
        <v>1</v>
      </c>
      <c r="R3182" t="str">
        <f t="shared" si="245"/>
        <v>9220006</v>
      </c>
      <c r="S3182" t="str">
        <f t="shared" si="246"/>
        <v>9220006-TF</v>
      </c>
      <c r="T3182" t="str">
        <f t="shared" si="247"/>
        <v>9220006-TF</v>
      </c>
      <c r="U3182" t="str">
        <f t="shared" si="248"/>
        <v>2</v>
      </c>
      <c r="V3182" t="str">
        <f t="shared" si="249"/>
        <v>TF</v>
      </c>
    </row>
    <row r="3183" spans="1:22" x14ac:dyDescent="0.35">
      <c r="A3183" t="str">
        <f>IF('Support - Calculation Detail'!A3183="","",LEFT('Support - Calculation Detail'!A3183,7)&amp;"-"&amp;RIGHT('Support - Calculation Detail'!A3183,2))</f>
        <v>9220007-TF</v>
      </c>
      <c r="B3183" t="str">
        <f>IF('Support - Calculation Detail'!C3183="","",'Support - Calculation Detail'!C3183)</f>
        <v>92</v>
      </c>
      <c r="C3183" t="str">
        <f>IF('Support - Calculation Detail'!B3183="","",'Support - Calculation Detail'!B3183)</f>
        <v>N</v>
      </c>
      <c r="D3183">
        <f>IF('Support - Calculation Detail'!D3183="","",'Support - Calculation Detail'!D3183)</f>
        <v>51797</v>
      </c>
      <c r="E3183">
        <f>IF('Support - Calculation Detail'!E3183="","",'Support - Calculation Detail'!E3183)</f>
        <v>0</v>
      </c>
      <c r="G3183">
        <f>IF('Support - Calculation Detail'!F3183="","",'Support - Calculation Detail'!F3183)</f>
        <v>51797</v>
      </c>
      <c r="H3183">
        <f>IF('Support - Calculation Detail'!G3183="","",'Support - Calculation Detail'!G3183)</f>
        <v>1.04</v>
      </c>
      <c r="I3183">
        <f>IF('Support - Calculation Detail'!H3183="","",'Support - Calculation Detail'!H3183)</f>
        <v>53869</v>
      </c>
      <c r="J3183">
        <f>IF('Support - Calculation Detail'!I3183="","",'Support - Calculation Detail'!I3183)</f>
        <v>0</v>
      </c>
      <c r="K3183">
        <f>IF('Support - Calculation Detail'!K3183="","",'Support - Calculation Detail'!K3183)</f>
        <v>53869</v>
      </c>
      <c r="L3183">
        <f>IF('Support - Calculation Detail'!L3183="","",'Support - Calculation Detail'!L3183)</f>
        <v>0</v>
      </c>
      <c r="M3183">
        <f>IF('Support - Calculation Detail'!M3183="","",'Support - Calculation Detail'!M3183)</f>
        <v>0</v>
      </c>
      <c r="N3183">
        <f>IF('Support - Calculation Detail'!N3183="","",'Support - Calculation Detail'!N3183)</f>
        <v>0</v>
      </c>
      <c r="P3183">
        <f>IF('Support - Calculation Detail'!O3183="","",'Support - Calculation Detail'!O3183)</f>
        <v>53869</v>
      </c>
      <c r="Q3183" t="b">
        <v>1</v>
      </c>
      <c r="R3183" t="str">
        <f t="shared" si="245"/>
        <v>9220007</v>
      </c>
      <c r="S3183" t="str">
        <f t="shared" si="246"/>
        <v>9220007-TF</v>
      </c>
      <c r="T3183" t="str">
        <f t="shared" si="247"/>
        <v>9220007-TF</v>
      </c>
      <c r="U3183" t="str">
        <f t="shared" si="248"/>
        <v>2</v>
      </c>
      <c r="V3183" t="str">
        <f t="shared" si="249"/>
        <v>TF</v>
      </c>
    </row>
    <row r="3184" spans="1:22" x14ac:dyDescent="0.35">
      <c r="A3184" t="str">
        <f>IF('Support - Calculation Detail'!A3184="","",LEFT('Support - Calculation Detail'!A3184,7)&amp;"-"&amp;RIGHT('Support - Calculation Detail'!A3184,2))</f>
        <v>9220007-UT</v>
      </c>
      <c r="B3184" t="str">
        <f>IF('Support - Calculation Detail'!C3184="","",'Support - Calculation Detail'!C3184)</f>
        <v>92</v>
      </c>
      <c r="C3184" t="str">
        <f>IF('Support - Calculation Detail'!B3184="","",'Support - Calculation Detail'!B3184)</f>
        <v>N</v>
      </c>
      <c r="D3184">
        <f>IF('Support - Calculation Detail'!D3184="","",'Support - Calculation Detail'!D3184)</f>
        <v>127783</v>
      </c>
      <c r="E3184">
        <f>IF('Support - Calculation Detail'!E3184="","",'Support - Calculation Detail'!E3184)</f>
        <v>0</v>
      </c>
      <c r="G3184">
        <f>IF('Support - Calculation Detail'!F3184="","",'Support - Calculation Detail'!F3184)</f>
        <v>127783</v>
      </c>
      <c r="H3184">
        <f>IF('Support - Calculation Detail'!G3184="","",'Support - Calculation Detail'!G3184)</f>
        <v>1.04</v>
      </c>
      <c r="I3184">
        <f>IF('Support - Calculation Detail'!H3184="","",'Support - Calculation Detail'!H3184)</f>
        <v>132894</v>
      </c>
      <c r="J3184">
        <f>IF('Support - Calculation Detail'!I3184="","",'Support - Calculation Detail'!I3184)</f>
        <v>0</v>
      </c>
      <c r="K3184">
        <f>IF('Support - Calculation Detail'!K3184="","",'Support - Calculation Detail'!K3184)</f>
        <v>132894</v>
      </c>
      <c r="L3184">
        <f>IF('Support - Calculation Detail'!L3184="","",'Support - Calculation Detail'!L3184)</f>
        <v>0</v>
      </c>
      <c r="M3184">
        <f>IF('Support - Calculation Detail'!M3184="","",'Support - Calculation Detail'!M3184)</f>
        <v>0</v>
      </c>
      <c r="N3184">
        <f>IF('Support - Calculation Detail'!N3184="","",'Support - Calculation Detail'!N3184)</f>
        <v>0</v>
      </c>
      <c r="P3184">
        <f>IF('Support - Calculation Detail'!O3184="","",'Support - Calculation Detail'!O3184)</f>
        <v>132894</v>
      </c>
      <c r="Q3184" t="b">
        <v>1</v>
      </c>
      <c r="R3184" t="str">
        <f t="shared" si="245"/>
        <v>9220007</v>
      </c>
      <c r="S3184" t="str">
        <f t="shared" si="246"/>
        <v>9220007-UT</v>
      </c>
      <c r="T3184" t="str">
        <f t="shared" si="247"/>
        <v>9220007-UT</v>
      </c>
      <c r="U3184" t="str">
        <f t="shared" si="248"/>
        <v>2</v>
      </c>
      <c r="V3184" t="str">
        <f t="shared" si="249"/>
        <v>UT</v>
      </c>
    </row>
    <row r="3185" spans="1:22" x14ac:dyDescent="0.35">
      <c r="A3185" t="str">
        <f>IF('Support - Calculation Detail'!A3185="","",LEFT('Support - Calculation Detail'!A3185,7)&amp;"-"&amp;RIGHT('Support - Calculation Detail'!A3185,2))</f>
        <v>9220008-UT</v>
      </c>
      <c r="B3185" t="str">
        <f>IF('Support - Calculation Detail'!C3185="","",'Support - Calculation Detail'!C3185)</f>
        <v>92</v>
      </c>
      <c r="C3185" t="str">
        <f>IF('Support - Calculation Detail'!B3185="","",'Support - Calculation Detail'!B3185)</f>
        <v>N</v>
      </c>
      <c r="D3185">
        <f>IF('Support - Calculation Detail'!D3185="","",'Support - Calculation Detail'!D3185)</f>
        <v>44614</v>
      </c>
      <c r="E3185">
        <f>IF('Support - Calculation Detail'!E3185="","",'Support - Calculation Detail'!E3185)</f>
        <v>0</v>
      </c>
      <c r="G3185">
        <f>IF('Support - Calculation Detail'!F3185="","",'Support - Calculation Detail'!F3185)</f>
        <v>44614</v>
      </c>
      <c r="H3185">
        <f>IF('Support - Calculation Detail'!G3185="","",'Support - Calculation Detail'!G3185)</f>
        <v>1.04</v>
      </c>
      <c r="I3185">
        <f>IF('Support - Calculation Detail'!H3185="","",'Support - Calculation Detail'!H3185)</f>
        <v>46399</v>
      </c>
      <c r="J3185">
        <f>IF('Support - Calculation Detail'!I3185="","",'Support - Calculation Detail'!I3185)</f>
        <v>0</v>
      </c>
      <c r="K3185">
        <f>IF('Support - Calculation Detail'!K3185="","",'Support - Calculation Detail'!K3185)</f>
        <v>46399</v>
      </c>
      <c r="L3185">
        <f>IF('Support - Calculation Detail'!L3185="","",'Support - Calculation Detail'!L3185)</f>
        <v>0</v>
      </c>
      <c r="M3185">
        <f>IF('Support - Calculation Detail'!M3185="","",'Support - Calculation Detail'!M3185)</f>
        <v>0</v>
      </c>
      <c r="N3185">
        <f>IF('Support - Calculation Detail'!N3185="","",'Support - Calculation Detail'!N3185)</f>
        <v>0</v>
      </c>
      <c r="P3185">
        <f>IF('Support - Calculation Detail'!O3185="","",'Support - Calculation Detail'!O3185)</f>
        <v>46399</v>
      </c>
      <c r="Q3185" t="b">
        <v>1</v>
      </c>
      <c r="R3185" t="str">
        <f t="shared" si="245"/>
        <v>9220008</v>
      </c>
      <c r="S3185" t="str">
        <f t="shared" si="246"/>
        <v>9220008-UT</v>
      </c>
      <c r="T3185" t="str">
        <f t="shared" si="247"/>
        <v>9220008-UT</v>
      </c>
      <c r="U3185" t="str">
        <f t="shared" si="248"/>
        <v>2</v>
      </c>
      <c r="V3185" t="str">
        <f t="shared" si="249"/>
        <v>UT</v>
      </c>
    </row>
    <row r="3186" spans="1:22" x14ac:dyDescent="0.35">
      <c r="A3186" t="str">
        <f>IF('Support - Calculation Detail'!A3186="","",LEFT('Support - Calculation Detail'!A3186,7)&amp;"-"&amp;RIGHT('Support - Calculation Detail'!A3186,2))</f>
        <v>9220008-TF</v>
      </c>
      <c r="B3186" t="str">
        <f>IF('Support - Calculation Detail'!C3186="","",'Support - Calculation Detail'!C3186)</f>
        <v>92</v>
      </c>
      <c r="C3186" t="str">
        <f>IF('Support - Calculation Detail'!B3186="","",'Support - Calculation Detail'!B3186)</f>
        <v>N</v>
      </c>
      <c r="D3186">
        <f>IF('Support - Calculation Detail'!D3186="","",'Support - Calculation Detail'!D3186)</f>
        <v>24790</v>
      </c>
      <c r="E3186">
        <f>IF('Support - Calculation Detail'!E3186="","",'Support - Calculation Detail'!E3186)</f>
        <v>0</v>
      </c>
      <c r="G3186">
        <f>IF('Support - Calculation Detail'!F3186="","",'Support - Calculation Detail'!F3186)</f>
        <v>24790</v>
      </c>
      <c r="H3186">
        <f>IF('Support - Calculation Detail'!G3186="","",'Support - Calculation Detail'!G3186)</f>
        <v>1.04</v>
      </c>
      <c r="I3186">
        <f>IF('Support - Calculation Detail'!H3186="","",'Support - Calculation Detail'!H3186)</f>
        <v>25782</v>
      </c>
      <c r="J3186">
        <f>IF('Support - Calculation Detail'!I3186="","",'Support - Calculation Detail'!I3186)</f>
        <v>0</v>
      </c>
      <c r="K3186">
        <f>IF('Support - Calculation Detail'!K3186="","",'Support - Calculation Detail'!K3186)</f>
        <v>25782</v>
      </c>
      <c r="L3186">
        <f>IF('Support - Calculation Detail'!L3186="","",'Support - Calculation Detail'!L3186)</f>
        <v>0</v>
      </c>
      <c r="M3186">
        <f>IF('Support - Calculation Detail'!M3186="","",'Support - Calculation Detail'!M3186)</f>
        <v>0</v>
      </c>
      <c r="N3186">
        <f>IF('Support - Calculation Detail'!N3186="","",'Support - Calculation Detail'!N3186)</f>
        <v>0</v>
      </c>
      <c r="P3186">
        <f>IF('Support - Calculation Detail'!O3186="","",'Support - Calculation Detail'!O3186)</f>
        <v>25782</v>
      </c>
      <c r="Q3186" t="b">
        <v>1</v>
      </c>
      <c r="R3186" t="str">
        <f t="shared" si="245"/>
        <v>9220008</v>
      </c>
      <c r="S3186" t="str">
        <f t="shared" si="246"/>
        <v>9220008-TF</v>
      </c>
      <c r="T3186" t="str">
        <f t="shared" si="247"/>
        <v>9220008-TF</v>
      </c>
      <c r="U3186" t="str">
        <f t="shared" si="248"/>
        <v>2</v>
      </c>
      <c r="V3186" t="str">
        <f t="shared" si="249"/>
        <v>TF</v>
      </c>
    </row>
    <row r="3187" spans="1:22" x14ac:dyDescent="0.35">
      <c r="A3187" t="str">
        <f>IF('Support - Calculation Detail'!A3187="","",LEFT('Support - Calculation Detail'!A3187,7)&amp;"-"&amp;RIGHT('Support - Calculation Detail'!A3187,2))</f>
        <v>9220009-TF</v>
      </c>
      <c r="B3187" t="str">
        <f>IF('Support - Calculation Detail'!C3187="","",'Support - Calculation Detail'!C3187)</f>
        <v>92</v>
      </c>
      <c r="C3187" t="str">
        <f>IF('Support - Calculation Detail'!B3187="","",'Support - Calculation Detail'!B3187)</f>
        <v>N</v>
      </c>
      <c r="D3187">
        <f>IF('Support - Calculation Detail'!D3187="","",'Support - Calculation Detail'!D3187)</f>
        <v>38863</v>
      </c>
      <c r="E3187">
        <f>IF('Support - Calculation Detail'!E3187="","",'Support - Calculation Detail'!E3187)</f>
        <v>0</v>
      </c>
      <c r="G3187">
        <f>IF('Support - Calculation Detail'!F3187="","",'Support - Calculation Detail'!F3187)</f>
        <v>38863</v>
      </c>
      <c r="H3187">
        <f>IF('Support - Calculation Detail'!G3187="","",'Support - Calculation Detail'!G3187)</f>
        <v>1.04</v>
      </c>
      <c r="I3187">
        <f>IF('Support - Calculation Detail'!H3187="","",'Support - Calculation Detail'!H3187)</f>
        <v>40418</v>
      </c>
      <c r="J3187">
        <f>IF('Support - Calculation Detail'!I3187="","",'Support - Calculation Detail'!I3187)</f>
        <v>0</v>
      </c>
      <c r="K3187">
        <f>IF('Support - Calculation Detail'!K3187="","",'Support - Calculation Detail'!K3187)</f>
        <v>40418</v>
      </c>
      <c r="L3187">
        <f>IF('Support - Calculation Detail'!L3187="","",'Support - Calculation Detail'!L3187)</f>
        <v>0</v>
      </c>
      <c r="M3187">
        <f>IF('Support - Calculation Detail'!M3187="","",'Support - Calculation Detail'!M3187)</f>
        <v>0</v>
      </c>
      <c r="N3187">
        <f>IF('Support - Calculation Detail'!N3187="","",'Support - Calculation Detail'!N3187)</f>
        <v>0</v>
      </c>
      <c r="P3187">
        <f>IF('Support - Calculation Detail'!O3187="","",'Support - Calculation Detail'!O3187)</f>
        <v>40418</v>
      </c>
      <c r="Q3187" t="b">
        <v>1</v>
      </c>
      <c r="R3187" t="str">
        <f t="shared" si="245"/>
        <v>9220009</v>
      </c>
      <c r="S3187" t="str">
        <f t="shared" si="246"/>
        <v>9220009-TF</v>
      </c>
      <c r="T3187" t="str">
        <f t="shared" si="247"/>
        <v>9220009-TF</v>
      </c>
      <c r="U3187" t="str">
        <f t="shared" si="248"/>
        <v>2</v>
      </c>
      <c r="V3187" t="str">
        <f t="shared" si="249"/>
        <v>TF</v>
      </c>
    </row>
    <row r="3188" spans="1:22" x14ac:dyDescent="0.35">
      <c r="A3188" t="str">
        <f>IF('Support - Calculation Detail'!A3188="","",LEFT('Support - Calculation Detail'!A3188,7)&amp;"-"&amp;RIGHT('Support - Calculation Detail'!A3188,2))</f>
        <v>9220009-UT</v>
      </c>
      <c r="B3188" t="str">
        <f>IF('Support - Calculation Detail'!C3188="","",'Support - Calculation Detail'!C3188)</f>
        <v>92</v>
      </c>
      <c r="C3188" t="str">
        <f>IF('Support - Calculation Detail'!B3188="","",'Support - Calculation Detail'!B3188)</f>
        <v>N</v>
      </c>
      <c r="D3188">
        <f>IF('Support - Calculation Detail'!D3188="","",'Support - Calculation Detail'!D3188)</f>
        <v>54153</v>
      </c>
      <c r="E3188">
        <f>IF('Support - Calculation Detail'!E3188="","",'Support - Calculation Detail'!E3188)</f>
        <v>0</v>
      </c>
      <c r="G3188">
        <f>IF('Support - Calculation Detail'!F3188="","",'Support - Calculation Detail'!F3188)</f>
        <v>54153</v>
      </c>
      <c r="H3188">
        <f>IF('Support - Calculation Detail'!G3188="","",'Support - Calculation Detail'!G3188)</f>
        <v>1.04</v>
      </c>
      <c r="I3188">
        <f>IF('Support - Calculation Detail'!H3188="","",'Support - Calculation Detail'!H3188)</f>
        <v>56319</v>
      </c>
      <c r="J3188">
        <f>IF('Support - Calculation Detail'!I3188="","",'Support - Calculation Detail'!I3188)</f>
        <v>0</v>
      </c>
      <c r="K3188">
        <f>IF('Support - Calculation Detail'!K3188="","",'Support - Calculation Detail'!K3188)</f>
        <v>56319</v>
      </c>
      <c r="L3188">
        <f>IF('Support - Calculation Detail'!L3188="","",'Support - Calculation Detail'!L3188)</f>
        <v>0</v>
      </c>
      <c r="M3188">
        <f>IF('Support - Calculation Detail'!M3188="","",'Support - Calculation Detail'!M3188)</f>
        <v>0</v>
      </c>
      <c r="N3188">
        <f>IF('Support - Calculation Detail'!N3188="","",'Support - Calculation Detail'!N3188)</f>
        <v>0</v>
      </c>
      <c r="P3188">
        <f>IF('Support - Calculation Detail'!O3188="","",'Support - Calculation Detail'!O3188)</f>
        <v>56319</v>
      </c>
      <c r="Q3188" t="b">
        <v>1</v>
      </c>
      <c r="R3188" t="str">
        <f t="shared" si="245"/>
        <v>9220009</v>
      </c>
      <c r="S3188" t="str">
        <f t="shared" si="246"/>
        <v>9220009-UT</v>
      </c>
      <c r="T3188" t="str">
        <f t="shared" si="247"/>
        <v>9220009-UT</v>
      </c>
      <c r="U3188" t="str">
        <f t="shared" si="248"/>
        <v>2</v>
      </c>
      <c r="V3188" t="str">
        <f t="shared" si="249"/>
        <v>UT</v>
      </c>
    </row>
    <row r="3189" spans="1:22" x14ac:dyDescent="0.35">
      <c r="A3189" t="str">
        <f>IF('Support - Calculation Detail'!A3189="","",LEFT('Support - Calculation Detail'!A3189,7)&amp;"-"&amp;RIGHT('Support - Calculation Detail'!A3189,2))</f>
        <v>9250249-UT</v>
      </c>
      <c r="B3189" t="str">
        <f>IF('Support - Calculation Detail'!C3189="","",'Support - Calculation Detail'!C3189)</f>
        <v>92</v>
      </c>
      <c r="C3189" t="str">
        <f>IF('Support - Calculation Detail'!B3189="","",'Support - Calculation Detail'!B3189)</f>
        <v>N</v>
      </c>
      <c r="D3189">
        <f>IF('Support - Calculation Detail'!D3189="","",'Support - Calculation Detail'!D3189)</f>
        <v>83045</v>
      </c>
      <c r="E3189">
        <f>IF('Support - Calculation Detail'!E3189="","",'Support - Calculation Detail'!E3189)</f>
        <v>0</v>
      </c>
      <c r="G3189">
        <f>IF('Support - Calculation Detail'!F3189="","",'Support - Calculation Detail'!F3189)</f>
        <v>83045</v>
      </c>
      <c r="H3189">
        <f>IF('Support - Calculation Detail'!G3189="","",'Support - Calculation Detail'!G3189)</f>
        <v>1.04</v>
      </c>
      <c r="I3189">
        <f>IF('Support - Calculation Detail'!H3189="","",'Support - Calculation Detail'!H3189)</f>
        <v>86367</v>
      </c>
      <c r="J3189">
        <f>IF('Support - Calculation Detail'!I3189="","",'Support - Calculation Detail'!I3189)</f>
        <v>0</v>
      </c>
      <c r="K3189">
        <f>IF('Support - Calculation Detail'!K3189="","",'Support - Calculation Detail'!K3189)</f>
        <v>86367</v>
      </c>
      <c r="L3189">
        <f>IF('Support - Calculation Detail'!L3189="","",'Support - Calculation Detail'!L3189)</f>
        <v>0</v>
      </c>
      <c r="M3189">
        <f>IF('Support - Calculation Detail'!M3189="","",'Support - Calculation Detail'!M3189)</f>
        <v>0</v>
      </c>
      <c r="N3189">
        <f>IF('Support - Calculation Detail'!N3189="","",'Support - Calculation Detail'!N3189)</f>
        <v>0</v>
      </c>
      <c r="P3189">
        <f>IF('Support - Calculation Detail'!O3189="","",'Support - Calculation Detail'!O3189)</f>
        <v>86367</v>
      </c>
      <c r="Q3189" t="b">
        <v>1</v>
      </c>
      <c r="R3189" t="str">
        <f t="shared" si="245"/>
        <v>9250249</v>
      </c>
      <c r="S3189" t="str">
        <f t="shared" si="246"/>
        <v>9250249-UT</v>
      </c>
      <c r="T3189" t="str">
        <f t="shared" si="247"/>
        <v>9250249-UT</v>
      </c>
      <c r="U3189" t="str">
        <f t="shared" si="248"/>
        <v>5</v>
      </c>
      <c r="V3189" t="str">
        <f t="shared" si="249"/>
        <v>UT</v>
      </c>
    </row>
    <row r="3190" spans="1:22" x14ac:dyDescent="0.35">
      <c r="A3190" t="str">
        <f>IF('Support - Calculation Detail'!A3190="","",LEFT('Support - Calculation Detail'!A3190,7)&amp;"-"&amp;RIGHT('Support - Calculation Detail'!A3190,2))</f>
        <v>9250250-UT</v>
      </c>
      <c r="B3190" t="str">
        <f>IF('Support - Calculation Detail'!C3190="","",'Support - Calculation Detail'!C3190)</f>
        <v>92</v>
      </c>
      <c r="C3190" t="str">
        <f>IF('Support - Calculation Detail'!B3190="","",'Support - Calculation Detail'!B3190)</f>
        <v>N</v>
      </c>
      <c r="D3190">
        <f>IF('Support - Calculation Detail'!D3190="","",'Support - Calculation Detail'!D3190)</f>
        <v>843913</v>
      </c>
      <c r="E3190">
        <f>IF('Support - Calculation Detail'!E3190="","",'Support - Calculation Detail'!E3190)</f>
        <v>0</v>
      </c>
      <c r="G3190">
        <f>IF('Support - Calculation Detail'!F3190="","",'Support - Calculation Detail'!F3190)</f>
        <v>843913</v>
      </c>
      <c r="H3190">
        <f>IF('Support - Calculation Detail'!G3190="","",'Support - Calculation Detail'!G3190)</f>
        <v>1.04</v>
      </c>
      <c r="I3190">
        <f>IF('Support - Calculation Detail'!H3190="","",'Support - Calculation Detail'!H3190)</f>
        <v>877670</v>
      </c>
      <c r="J3190">
        <f>IF('Support - Calculation Detail'!I3190="","",'Support - Calculation Detail'!I3190)</f>
        <v>0</v>
      </c>
      <c r="K3190">
        <f>IF('Support - Calculation Detail'!K3190="","",'Support - Calculation Detail'!K3190)</f>
        <v>877670</v>
      </c>
      <c r="L3190">
        <f>IF('Support - Calculation Detail'!L3190="","",'Support - Calculation Detail'!L3190)</f>
        <v>0</v>
      </c>
      <c r="M3190">
        <f>IF('Support - Calculation Detail'!M3190="","",'Support - Calculation Detail'!M3190)</f>
        <v>0</v>
      </c>
      <c r="N3190">
        <f>IF('Support - Calculation Detail'!N3190="","",'Support - Calculation Detail'!N3190)</f>
        <v>0</v>
      </c>
      <c r="P3190">
        <f>IF('Support - Calculation Detail'!O3190="","",'Support - Calculation Detail'!O3190)</f>
        <v>877670</v>
      </c>
      <c r="Q3190" t="b">
        <v>1</v>
      </c>
      <c r="R3190" t="str">
        <f t="shared" si="245"/>
        <v>9250250</v>
      </c>
      <c r="S3190" t="str">
        <f t="shared" si="246"/>
        <v>9250250-UT</v>
      </c>
      <c r="T3190" t="str">
        <f t="shared" si="247"/>
        <v>9250250-UT</v>
      </c>
      <c r="U3190" t="str">
        <f t="shared" si="248"/>
        <v>5</v>
      </c>
      <c r="V3190" t="str">
        <f t="shared" si="249"/>
        <v>UT</v>
      </c>
    </row>
    <row r="3191" spans="1:22" x14ac:dyDescent="0.35">
      <c r="A3191" t="str">
        <f>IF('Support - Calculation Detail'!A3191="","",LEFT('Support - Calculation Detail'!A3191,7)&amp;"-"&amp;RIGHT('Support - Calculation Detail'!A3191,2))</f>
        <v>9250251-UT</v>
      </c>
      <c r="B3191" t="str">
        <f>IF('Support - Calculation Detail'!C3191="","",'Support - Calculation Detail'!C3191)</f>
        <v>92</v>
      </c>
      <c r="C3191" t="str">
        <f>IF('Support - Calculation Detail'!B3191="","",'Support - Calculation Detail'!B3191)</f>
        <v>N</v>
      </c>
      <c r="D3191">
        <f>IF('Support - Calculation Detail'!D3191="","",'Support - Calculation Detail'!D3191)</f>
        <v>566733</v>
      </c>
      <c r="E3191">
        <f>IF('Support - Calculation Detail'!E3191="","",'Support - Calculation Detail'!E3191)</f>
        <v>0</v>
      </c>
      <c r="G3191">
        <f>IF('Support - Calculation Detail'!F3191="","",'Support - Calculation Detail'!F3191)</f>
        <v>566733</v>
      </c>
      <c r="H3191">
        <f>IF('Support - Calculation Detail'!G3191="","",'Support - Calculation Detail'!G3191)</f>
        <v>1.04</v>
      </c>
      <c r="I3191">
        <f>IF('Support - Calculation Detail'!H3191="","",'Support - Calculation Detail'!H3191)</f>
        <v>589402</v>
      </c>
      <c r="J3191">
        <f>IF('Support - Calculation Detail'!I3191="","",'Support - Calculation Detail'!I3191)</f>
        <v>0</v>
      </c>
      <c r="K3191">
        <f>IF('Support - Calculation Detail'!K3191="","",'Support - Calculation Detail'!K3191)</f>
        <v>589402</v>
      </c>
      <c r="L3191">
        <f>IF('Support - Calculation Detail'!L3191="","",'Support - Calculation Detail'!L3191)</f>
        <v>0</v>
      </c>
      <c r="M3191">
        <f>IF('Support - Calculation Detail'!M3191="","",'Support - Calculation Detail'!M3191)</f>
        <v>0</v>
      </c>
      <c r="N3191">
        <f>IF('Support - Calculation Detail'!N3191="","",'Support - Calculation Detail'!N3191)</f>
        <v>0</v>
      </c>
      <c r="P3191">
        <f>IF('Support - Calculation Detail'!O3191="","",'Support - Calculation Detail'!O3191)</f>
        <v>589402</v>
      </c>
      <c r="Q3191" t="b">
        <v>1</v>
      </c>
      <c r="R3191" t="str">
        <f t="shared" si="245"/>
        <v>9250251</v>
      </c>
      <c r="S3191" t="str">
        <f t="shared" si="246"/>
        <v>9250251-UT</v>
      </c>
      <c r="T3191" t="str">
        <f t="shared" si="247"/>
        <v>9250251-UT</v>
      </c>
      <c r="U3191" t="str">
        <f t="shared" si="248"/>
        <v>5</v>
      </c>
      <c r="V3191" t="str">
        <f t="shared" si="249"/>
        <v>UT</v>
      </c>
    </row>
    <row r="3192" spans="1:22" x14ac:dyDescent="0.35">
      <c r="A3192" t="str">
        <f>IF('Support - Calculation Detail'!A3192="","",LEFT('Support - Calculation Detail'!A3192,7)&amp;"-"&amp;RIGHT('Support - Calculation Detail'!A3192,2))</f>
        <v>9230432-UT</v>
      </c>
      <c r="B3192" t="str">
        <f>IF('Support - Calculation Detail'!C3192="","",'Support - Calculation Detail'!C3192)</f>
        <v>92</v>
      </c>
      <c r="C3192" t="str">
        <f>IF('Support - Calculation Detail'!B3192="","",'Support - Calculation Detail'!B3192)</f>
        <v>N</v>
      </c>
      <c r="D3192">
        <f>IF('Support - Calculation Detail'!D3192="","",'Support - Calculation Detail'!D3192)</f>
        <v>3609115</v>
      </c>
      <c r="E3192">
        <f>IF('Support - Calculation Detail'!E3192="","",'Support - Calculation Detail'!E3192)</f>
        <v>0</v>
      </c>
      <c r="G3192">
        <f>IF('Support - Calculation Detail'!F3192="","",'Support - Calculation Detail'!F3192)</f>
        <v>3609115</v>
      </c>
      <c r="H3192">
        <f>IF('Support - Calculation Detail'!G3192="","",'Support - Calculation Detail'!G3192)</f>
        <v>1.04</v>
      </c>
      <c r="I3192">
        <f>IF('Support - Calculation Detail'!H3192="","",'Support - Calculation Detail'!H3192)</f>
        <v>3753480</v>
      </c>
      <c r="J3192">
        <f>IF('Support - Calculation Detail'!I3192="","",'Support - Calculation Detail'!I3192)</f>
        <v>0</v>
      </c>
      <c r="K3192">
        <f>IF('Support - Calculation Detail'!K3192="","",'Support - Calculation Detail'!K3192)</f>
        <v>3753480</v>
      </c>
      <c r="L3192">
        <f>IF('Support - Calculation Detail'!L3192="","",'Support - Calculation Detail'!L3192)</f>
        <v>246745</v>
      </c>
      <c r="M3192">
        <f>IF('Support - Calculation Detail'!M3192="","",'Support - Calculation Detail'!M3192)</f>
        <v>0</v>
      </c>
      <c r="N3192">
        <f>IF('Support - Calculation Detail'!N3192="","",'Support - Calculation Detail'!N3192)</f>
        <v>0</v>
      </c>
      <c r="P3192">
        <f>IF('Support - Calculation Detail'!O3192="","",'Support - Calculation Detail'!O3192)</f>
        <v>4000225</v>
      </c>
      <c r="Q3192" t="b">
        <v>1</v>
      </c>
      <c r="R3192" t="str">
        <f t="shared" si="245"/>
        <v>9230432</v>
      </c>
      <c r="S3192" t="str">
        <f t="shared" si="246"/>
        <v>9230432-UT</v>
      </c>
      <c r="T3192" t="str">
        <f t="shared" si="247"/>
        <v>9230432-UT</v>
      </c>
      <c r="U3192" t="str">
        <f t="shared" si="248"/>
        <v>3</v>
      </c>
      <c r="V3192" t="str">
        <f t="shared" si="249"/>
        <v>UT</v>
      </c>
    </row>
    <row r="3193" spans="1:22" x14ac:dyDescent="0.35">
      <c r="A3193" t="str">
        <f>IF('Support - Calculation Detail'!A3193="","",LEFT('Support - Calculation Detail'!A3193,7)&amp;"-"&amp;RIGHT('Support - Calculation Detail'!A3193,2))</f>
        <v>9230948-UT</v>
      </c>
      <c r="B3193" t="str">
        <f>IF('Support - Calculation Detail'!C3193="","",'Support - Calculation Detail'!C3193)</f>
        <v>92</v>
      </c>
      <c r="C3193" t="str">
        <f>IF('Support - Calculation Detail'!B3193="","",'Support - Calculation Detail'!B3193)</f>
        <v>N</v>
      </c>
      <c r="D3193">
        <f>IF('Support - Calculation Detail'!D3193="","",'Support - Calculation Detail'!D3193)</f>
        <v>631545</v>
      </c>
      <c r="E3193">
        <f>IF('Support - Calculation Detail'!E3193="","",'Support - Calculation Detail'!E3193)</f>
        <v>0</v>
      </c>
      <c r="G3193">
        <f>IF('Support - Calculation Detail'!F3193="","",'Support - Calculation Detail'!F3193)</f>
        <v>631545</v>
      </c>
      <c r="H3193">
        <f>IF('Support - Calculation Detail'!G3193="","",'Support - Calculation Detail'!G3193)</f>
        <v>1.04</v>
      </c>
      <c r="I3193">
        <f>IF('Support - Calculation Detail'!H3193="","",'Support - Calculation Detail'!H3193)</f>
        <v>656807</v>
      </c>
      <c r="J3193">
        <f>IF('Support - Calculation Detail'!I3193="","",'Support - Calculation Detail'!I3193)</f>
        <v>0</v>
      </c>
      <c r="K3193">
        <f>IF('Support - Calculation Detail'!K3193="","",'Support - Calculation Detail'!K3193)</f>
        <v>656807</v>
      </c>
      <c r="L3193">
        <f>IF('Support - Calculation Detail'!L3193="","",'Support - Calculation Detail'!L3193)</f>
        <v>52735</v>
      </c>
      <c r="M3193">
        <f>IF('Support - Calculation Detail'!M3193="","",'Support - Calculation Detail'!M3193)</f>
        <v>0</v>
      </c>
      <c r="N3193">
        <f>IF('Support - Calculation Detail'!N3193="","",'Support - Calculation Detail'!N3193)</f>
        <v>0</v>
      </c>
      <c r="P3193">
        <f>IF('Support - Calculation Detail'!O3193="","",'Support - Calculation Detail'!O3193)</f>
        <v>709542</v>
      </c>
      <c r="Q3193" t="b">
        <v>1</v>
      </c>
      <c r="R3193" t="str">
        <f t="shared" si="245"/>
        <v>9230948</v>
      </c>
      <c r="S3193" t="str">
        <f t="shared" si="246"/>
        <v>9230948-UT</v>
      </c>
      <c r="T3193" t="str">
        <f t="shared" si="247"/>
        <v>9230948-UT</v>
      </c>
      <c r="U3193" t="str">
        <f t="shared" si="248"/>
        <v>3</v>
      </c>
      <c r="V3193" t="str">
        <f t="shared" si="249"/>
        <v>UT</v>
      </c>
    </row>
    <row r="3194" spans="1:22" x14ac:dyDescent="0.35">
      <c r="A3194" t="str">
        <f>IF('Support - Calculation Detail'!A3194="","",LEFT('Support - Calculation Detail'!A3194,7)&amp;"-"&amp;RIGHT('Support - Calculation Detail'!A3194,2))</f>
        <v>9230949-UT</v>
      </c>
      <c r="B3194" t="str">
        <f>IF('Support - Calculation Detail'!C3194="","",'Support - Calculation Detail'!C3194)</f>
        <v>92</v>
      </c>
      <c r="C3194" t="str">
        <f>IF('Support - Calculation Detail'!B3194="","",'Support - Calculation Detail'!B3194)</f>
        <v>N</v>
      </c>
      <c r="D3194">
        <f>IF('Support - Calculation Detail'!D3194="","",'Support - Calculation Detail'!D3194)</f>
        <v>38099</v>
      </c>
      <c r="E3194">
        <f>IF('Support - Calculation Detail'!E3194="","",'Support - Calculation Detail'!E3194)</f>
        <v>0</v>
      </c>
      <c r="G3194">
        <f>IF('Support - Calculation Detail'!F3194="","",'Support - Calculation Detail'!F3194)</f>
        <v>38099</v>
      </c>
      <c r="H3194">
        <f>IF('Support - Calculation Detail'!G3194="","",'Support - Calculation Detail'!G3194)</f>
        <v>1.04</v>
      </c>
      <c r="I3194">
        <f>IF('Support - Calculation Detail'!H3194="","",'Support - Calculation Detail'!H3194)</f>
        <v>39623</v>
      </c>
      <c r="J3194">
        <f>IF('Support - Calculation Detail'!I3194="","",'Support - Calculation Detail'!I3194)</f>
        <v>0</v>
      </c>
      <c r="K3194">
        <f>IF('Support - Calculation Detail'!K3194="","",'Support - Calculation Detail'!K3194)</f>
        <v>39623</v>
      </c>
      <c r="L3194">
        <f>IF('Support - Calculation Detail'!L3194="","",'Support - Calculation Detail'!L3194)</f>
        <v>801</v>
      </c>
      <c r="M3194">
        <f>IF('Support - Calculation Detail'!M3194="","",'Support - Calculation Detail'!M3194)</f>
        <v>0</v>
      </c>
      <c r="N3194">
        <f>IF('Support - Calculation Detail'!N3194="","",'Support - Calculation Detail'!N3194)</f>
        <v>0</v>
      </c>
      <c r="P3194">
        <f>IF('Support - Calculation Detail'!O3194="","",'Support - Calculation Detail'!O3194)</f>
        <v>40424</v>
      </c>
      <c r="Q3194" t="b">
        <v>1</v>
      </c>
      <c r="R3194" t="str">
        <f t="shared" si="245"/>
        <v>9230949</v>
      </c>
      <c r="S3194" t="str">
        <f t="shared" si="246"/>
        <v>9230949-UT</v>
      </c>
      <c r="T3194" t="str">
        <f t="shared" si="247"/>
        <v>9230949-UT</v>
      </c>
      <c r="U3194" t="str">
        <f t="shared" si="248"/>
        <v>3</v>
      </c>
      <c r="V3194" t="str">
        <f t="shared" si="249"/>
        <v>UT</v>
      </c>
    </row>
    <row r="3195" spans="1:22" x14ac:dyDescent="0.35">
      <c r="A3195" t="str">
        <f>IF('Support - Calculation Detail'!A3195="","",LEFT('Support - Calculation Detail'!A3195,7)&amp;"-"&amp;RIGHT('Support - Calculation Detail'!A3195,2))</f>
        <v>9230950-UT</v>
      </c>
      <c r="B3195" t="str">
        <f>IF('Support - Calculation Detail'!C3195="","",'Support - Calculation Detail'!C3195)</f>
        <v>92</v>
      </c>
      <c r="C3195" t="str">
        <f>IF('Support - Calculation Detail'!B3195="","",'Support - Calculation Detail'!B3195)</f>
        <v>N</v>
      </c>
      <c r="D3195">
        <f>IF('Support - Calculation Detail'!D3195="","",'Support - Calculation Detail'!D3195)</f>
        <v>444760</v>
      </c>
      <c r="E3195">
        <f>IF('Support - Calculation Detail'!E3195="","",'Support - Calculation Detail'!E3195)</f>
        <v>0</v>
      </c>
      <c r="G3195">
        <f>IF('Support - Calculation Detail'!F3195="","",'Support - Calculation Detail'!F3195)</f>
        <v>444760</v>
      </c>
      <c r="H3195">
        <f>IF('Support - Calculation Detail'!G3195="","",'Support - Calculation Detail'!G3195)</f>
        <v>1.04</v>
      </c>
      <c r="I3195">
        <f>IF('Support - Calculation Detail'!H3195="","",'Support - Calculation Detail'!H3195)</f>
        <v>462550</v>
      </c>
      <c r="J3195">
        <f>IF('Support - Calculation Detail'!I3195="","",'Support - Calculation Detail'!I3195)</f>
        <v>0</v>
      </c>
      <c r="K3195">
        <f>IF('Support - Calculation Detail'!K3195="","",'Support - Calculation Detail'!K3195)</f>
        <v>462550</v>
      </c>
      <c r="L3195">
        <f>IF('Support - Calculation Detail'!L3195="","",'Support - Calculation Detail'!L3195)</f>
        <v>29679</v>
      </c>
      <c r="M3195">
        <f>IF('Support - Calculation Detail'!M3195="","",'Support - Calculation Detail'!M3195)</f>
        <v>0</v>
      </c>
      <c r="N3195">
        <f>IF('Support - Calculation Detail'!N3195="","",'Support - Calculation Detail'!N3195)</f>
        <v>0</v>
      </c>
      <c r="P3195">
        <f>IF('Support - Calculation Detail'!O3195="","",'Support - Calculation Detail'!O3195)</f>
        <v>492229</v>
      </c>
      <c r="Q3195" t="b">
        <v>1</v>
      </c>
      <c r="R3195" t="str">
        <f t="shared" si="245"/>
        <v>9230950</v>
      </c>
      <c r="S3195" t="str">
        <f t="shared" si="246"/>
        <v>9230950-UT</v>
      </c>
      <c r="T3195" t="str">
        <f t="shared" si="247"/>
        <v>9230950-UT</v>
      </c>
      <c r="U3195" t="str">
        <f t="shared" si="248"/>
        <v>3</v>
      </c>
      <c r="V3195" t="str">
        <f t="shared" si="249"/>
        <v>UT</v>
      </c>
    </row>
    <row r="3196" spans="1:22" x14ac:dyDescent="0.35">
      <c r="A3196" t="str">
        <f>IF('Support - Calculation Detail'!A3196="","",LEFT('Support - Calculation Detail'!A3196,7)&amp;"-"&amp;RIGHT('Support - Calculation Detail'!A3196,2))</f>
        <v>9261078-UT</v>
      </c>
      <c r="B3196" t="str">
        <f>IF('Support - Calculation Detail'!C3196="","",'Support - Calculation Detail'!C3196)</f>
        <v>92</v>
      </c>
      <c r="C3196" t="str">
        <f>IF('Support - Calculation Detail'!B3196="","",'Support - Calculation Detail'!B3196)</f>
        <v>N</v>
      </c>
      <c r="D3196">
        <f>IF('Support - Calculation Detail'!D3196="","",'Support - Calculation Detail'!D3196)</f>
        <v>0</v>
      </c>
      <c r="E3196">
        <f>IF('Support - Calculation Detail'!E3196="","",'Support - Calculation Detail'!E3196)</f>
        <v>0</v>
      </c>
      <c r="G3196">
        <f>IF('Support - Calculation Detail'!F3196="","",'Support - Calculation Detail'!F3196)</f>
        <v>0</v>
      </c>
      <c r="H3196">
        <f>IF('Support - Calculation Detail'!G3196="","",'Support - Calculation Detail'!G3196)</f>
        <v>1.04</v>
      </c>
      <c r="I3196">
        <f>IF('Support - Calculation Detail'!H3196="","",'Support - Calculation Detail'!H3196)</f>
        <v>0</v>
      </c>
      <c r="J3196">
        <f>IF('Support - Calculation Detail'!I3196="","",'Support - Calculation Detail'!I3196)</f>
        <v>0</v>
      </c>
      <c r="K3196">
        <f>IF('Support - Calculation Detail'!K3196="","",'Support - Calculation Detail'!K3196)</f>
        <v>0</v>
      </c>
      <c r="L3196">
        <f>IF('Support - Calculation Detail'!L3196="","",'Support - Calculation Detail'!L3196)</f>
        <v>0</v>
      </c>
      <c r="M3196">
        <f>IF('Support - Calculation Detail'!M3196="","",'Support - Calculation Detail'!M3196)</f>
        <v>0</v>
      </c>
      <c r="N3196">
        <f>IF('Support - Calculation Detail'!N3196="","",'Support - Calculation Detail'!N3196)</f>
        <v>0</v>
      </c>
      <c r="P3196">
        <f>IF('Support - Calculation Detail'!O3196="","",'Support - Calculation Detail'!O3196)</f>
        <v>0</v>
      </c>
      <c r="Q3196" t="b">
        <v>1</v>
      </c>
      <c r="R3196" t="str">
        <f t="shared" si="245"/>
        <v>9261078</v>
      </c>
      <c r="S3196" t="str">
        <f t="shared" si="246"/>
        <v>9261078-UT</v>
      </c>
      <c r="T3196" t="str">
        <f t="shared" si="247"/>
        <v>9261078-UT</v>
      </c>
      <c r="U3196" t="str">
        <f t="shared" si="248"/>
        <v>6</v>
      </c>
      <c r="V3196" t="str">
        <f t="shared" si="249"/>
        <v>UT</v>
      </c>
    </row>
    <row r="3197" spans="1:22" x14ac:dyDescent="0.35">
      <c r="A3197" t="str">
        <f>IF('Support - Calculation Detail'!A3197="","",LEFT('Support - Calculation Detail'!A3197,7)&amp;"-"&amp;RIGHT('Support - Calculation Detail'!A3197,2))</f>
        <v>9248665-SO</v>
      </c>
      <c r="B3197" t="str">
        <f>IF('Support - Calculation Detail'!C3197="","",'Support - Calculation Detail'!C3197)</f>
        <v>92</v>
      </c>
      <c r="C3197" t="str">
        <f>IF('Support - Calculation Detail'!B3197="","",'Support - Calculation Detail'!B3197)</f>
        <v>N</v>
      </c>
      <c r="D3197">
        <f>IF('Support - Calculation Detail'!D3197="","",'Support - Calculation Detail'!D3197)</f>
        <v>7119227</v>
      </c>
      <c r="E3197">
        <f>IF('Support - Calculation Detail'!E3197="","",'Support - Calculation Detail'!E3197)</f>
        <v>0</v>
      </c>
      <c r="G3197">
        <f>IF('Support - Calculation Detail'!F3197="","",'Support - Calculation Detail'!F3197)</f>
        <v>7119227</v>
      </c>
      <c r="H3197">
        <f>IF('Support - Calculation Detail'!G3197="","",'Support - Calculation Detail'!G3197)</f>
        <v>1.04</v>
      </c>
      <c r="I3197">
        <f>IF('Support - Calculation Detail'!H3197="","",'Support - Calculation Detail'!H3197)</f>
        <v>7403996</v>
      </c>
      <c r="J3197">
        <f>IF('Support - Calculation Detail'!I3197="","",'Support - Calculation Detail'!I3197)</f>
        <v>0</v>
      </c>
      <c r="K3197">
        <f>IF('Support - Calculation Detail'!K3197="","",'Support - Calculation Detail'!K3197)</f>
        <v>7403996</v>
      </c>
      <c r="L3197">
        <f>IF('Support - Calculation Detail'!L3197="","",'Support - Calculation Detail'!L3197)</f>
        <v>0</v>
      </c>
      <c r="M3197">
        <f>IF('Support - Calculation Detail'!M3197="","",'Support - Calculation Detail'!M3197)</f>
        <v>0</v>
      </c>
      <c r="N3197">
        <f>IF('Support - Calculation Detail'!N3197="","",'Support - Calculation Detail'!N3197)</f>
        <v>0</v>
      </c>
      <c r="P3197">
        <f>IF('Support - Calculation Detail'!O3197="","",'Support - Calculation Detail'!O3197)</f>
        <v>7403996</v>
      </c>
      <c r="Q3197" t="b">
        <v>1</v>
      </c>
      <c r="R3197" t="str">
        <f t="shared" si="245"/>
        <v>9248665</v>
      </c>
      <c r="S3197" t="str">
        <f t="shared" si="246"/>
        <v>9248665-SO</v>
      </c>
      <c r="T3197" t="str">
        <f t="shared" si="247"/>
        <v>9248665-SO</v>
      </c>
      <c r="U3197" t="str">
        <f t="shared" si="248"/>
        <v>4</v>
      </c>
      <c r="V3197" t="str">
        <f t="shared" si="249"/>
        <v>SO</v>
      </c>
    </row>
    <row r="3198" spans="1:22" x14ac:dyDescent="0.35">
      <c r="A3198" t="str">
        <f>IF('Support - Calculation Detail'!A3198="","",LEFT('Support - Calculation Detail'!A3198,7)&amp;"-"&amp;RIGHT('Support - Calculation Detail'!A3198,2))</f>
        <v/>
      </c>
      <c r="B3198" t="str">
        <f>IF('Support - Calculation Detail'!C3198="","",'Support - Calculation Detail'!C3198)</f>
        <v/>
      </c>
      <c r="C3198" t="str">
        <f>IF('Support - Calculation Detail'!B3198="","",'Support - Calculation Detail'!B3198)</f>
        <v/>
      </c>
      <c r="D3198" t="str">
        <f>IF('Support - Calculation Detail'!D3198="","",'Support - Calculation Detail'!D3198)</f>
        <v/>
      </c>
      <c r="E3198" t="str">
        <f>IF('Support - Calculation Detail'!E3198="","",'Support - Calculation Detail'!E3198)</f>
        <v/>
      </c>
      <c r="G3198" t="str">
        <f>IF('Support - Calculation Detail'!F3198="","",'Support - Calculation Detail'!F3198)</f>
        <v/>
      </c>
      <c r="H3198" t="str">
        <f>IF('Support - Calculation Detail'!G3198="","",'Support - Calculation Detail'!G3198)</f>
        <v/>
      </c>
      <c r="I3198" t="str">
        <f>IF('Support - Calculation Detail'!H3198="","",'Support - Calculation Detail'!H3198)</f>
        <v/>
      </c>
      <c r="J3198" t="str">
        <f>IF('Support - Calculation Detail'!I3198="","",'Support - Calculation Detail'!I3198)</f>
        <v/>
      </c>
      <c r="K3198" t="str">
        <f>IF('Support - Calculation Detail'!K3198="","",'Support - Calculation Detail'!K3198)</f>
        <v/>
      </c>
      <c r="L3198" t="str">
        <f>IF('Support - Calculation Detail'!L3198="","",'Support - Calculation Detail'!L3198)</f>
        <v/>
      </c>
      <c r="M3198" t="str">
        <f>IF('Support - Calculation Detail'!M3198="","",'Support - Calculation Detail'!M3198)</f>
        <v/>
      </c>
      <c r="N3198" t="str">
        <f>IF('Support - Calculation Detail'!N3198="","",'Support - Calculation Detail'!N3198)</f>
        <v/>
      </c>
      <c r="P3198" t="str">
        <f>IF('Support - Calculation Detail'!O3198="","",'Support - Calculation Detail'!O3198)</f>
        <v/>
      </c>
      <c r="Q3198" t="b">
        <v>1</v>
      </c>
      <c r="R3198" t="str">
        <f t="shared" si="245"/>
        <v/>
      </c>
      <c r="S3198" t="str">
        <f t="shared" si="246"/>
        <v/>
      </c>
      <c r="T3198" t="str">
        <f t="shared" si="247"/>
        <v/>
      </c>
      <c r="U3198" t="str">
        <f t="shared" si="248"/>
        <v/>
      </c>
      <c r="V3198" t="str">
        <f t="shared" si="249"/>
        <v/>
      </c>
    </row>
    <row r="3199" spans="1:22" x14ac:dyDescent="0.35">
      <c r="A3199" t="str">
        <f>IF('Support - Calculation Detail'!A3199="","",LEFT('Support - Calculation Detail'!A3199,7)&amp;"-"&amp;RIGHT('Support - Calculation Detail'!A3199,2))</f>
        <v/>
      </c>
      <c r="B3199" t="str">
        <f>IF('Support - Calculation Detail'!C3199="","",'Support - Calculation Detail'!C3199)</f>
        <v/>
      </c>
      <c r="C3199" t="str">
        <f>IF('Support - Calculation Detail'!B3199="","",'Support - Calculation Detail'!B3199)</f>
        <v/>
      </c>
      <c r="D3199" t="str">
        <f>IF('Support - Calculation Detail'!D3199="","",'Support - Calculation Detail'!D3199)</f>
        <v/>
      </c>
      <c r="E3199" t="str">
        <f>IF('Support - Calculation Detail'!E3199="","",'Support - Calculation Detail'!E3199)</f>
        <v/>
      </c>
      <c r="G3199" t="str">
        <f>IF('Support - Calculation Detail'!F3199="","",'Support - Calculation Detail'!F3199)</f>
        <v/>
      </c>
      <c r="H3199" t="str">
        <f>IF('Support - Calculation Detail'!G3199="","",'Support - Calculation Detail'!G3199)</f>
        <v/>
      </c>
      <c r="I3199" t="str">
        <f>IF('Support - Calculation Detail'!H3199="","",'Support - Calculation Detail'!H3199)</f>
        <v/>
      </c>
      <c r="J3199" t="str">
        <f>IF('Support - Calculation Detail'!I3199="","",'Support - Calculation Detail'!I3199)</f>
        <v/>
      </c>
      <c r="K3199" t="str">
        <f>IF('Support - Calculation Detail'!K3199="","",'Support - Calculation Detail'!K3199)</f>
        <v/>
      </c>
      <c r="L3199" t="str">
        <f>IF('Support - Calculation Detail'!L3199="","",'Support - Calculation Detail'!L3199)</f>
        <v/>
      </c>
      <c r="M3199" t="str">
        <f>IF('Support - Calculation Detail'!M3199="","",'Support - Calculation Detail'!M3199)</f>
        <v/>
      </c>
      <c r="N3199" t="str">
        <f>IF('Support - Calculation Detail'!N3199="","",'Support - Calculation Detail'!N3199)</f>
        <v/>
      </c>
      <c r="P3199" t="str">
        <f>IF('Support - Calculation Detail'!O3199="","",'Support - Calculation Detail'!O3199)</f>
        <v/>
      </c>
      <c r="Q3199" t="b">
        <v>1</v>
      </c>
      <c r="R3199" t="str">
        <f t="shared" si="245"/>
        <v/>
      </c>
      <c r="S3199" t="str">
        <f t="shared" si="246"/>
        <v/>
      </c>
      <c r="T3199" t="str">
        <f t="shared" si="247"/>
        <v/>
      </c>
      <c r="U3199" t="str">
        <f t="shared" si="248"/>
        <v/>
      </c>
      <c r="V3199" t="str">
        <f t="shared" si="249"/>
        <v/>
      </c>
    </row>
    <row r="3200" spans="1:22" x14ac:dyDescent="0.35">
      <c r="A3200" t="str">
        <f>IF('Support - Calculation Detail'!A3200="","",LEFT('Support - Calculation Detail'!A3200,7)&amp;"-"&amp;RIGHT('Support - Calculation Detail'!A3200,2))</f>
        <v/>
      </c>
      <c r="B3200" t="str">
        <f>IF('Support - Calculation Detail'!C3200="","",'Support - Calculation Detail'!C3200)</f>
        <v/>
      </c>
      <c r="C3200" t="str">
        <f>IF('Support - Calculation Detail'!B3200="","",'Support - Calculation Detail'!B3200)</f>
        <v/>
      </c>
      <c r="D3200" t="str">
        <f>IF('Support - Calculation Detail'!D3200="","",'Support - Calculation Detail'!D3200)</f>
        <v/>
      </c>
      <c r="E3200" t="str">
        <f>IF('Support - Calculation Detail'!E3200="","",'Support - Calculation Detail'!E3200)</f>
        <v/>
      </c>
      <c r="G3200" t="str">
        <f>IF('Support - Calculation Detail'!F3200="","",'Support - Calculation Detail'!F3200)</f>
        <v/>
      </c>
      <c r="H3200" t="str">
        <f>IF('Support - Calculation Detail'!G3200="","",'Support - Calculation Detail'!G3200)</f>
        <v/>
      </c>
      <c r="I3200" t="str">
        <f>IF('Support - Calculation Detail'!H3200="","",'Support - Calculation Detail'!H3200)</f>
        <v/>
      </c>
      <c r="J3200" t="str">
        <f>IF('Support - Calculation Detail'!I3200="","",'Support - Calculation Detail'!I3200)</f>
        <v/>
      </c>
      <c r="K3200" t="str">
        <f>IF('Support - Calculation Detail'!K3200="","",'Support - Calculation Detail'!K3200)</f>
        <v/>
      </c>
      <c r="L3200" t="str">
        <f>IF('Support - Calculation Detail'!L3200="","",'Support - Calculation Detail'!L3200)</f>
        <v/>
      </c>
      <c r="M3200" t="str">
        <f>IF('Support - Calculation Detail'!M3200="","",'Support - Calculation Detail'!M3200)</f>
        <v/>
      </c>
      <c r="N3200" t="str">
        <f>IF('Support - Calculation Detail'!N3200="","",'Support - Calculation Detail'!N3200)</f>
        <v/>
      </c>
      <c r="P3200" t="str">
        <f>IF('Support - Calculation Detail'!O3200="","",'Support - Calculation Detail'!O3200)</f>
        <v/>
      </c>
      <c r="Q3200" t="b">
        <v>1</v>
      </c>
      <c r="R3200" t="str">
        <f t="shared" si="245"/>
        <v/>
      </c>
      <c r="S3200" t="str">
        <f t="shared" si="246"/>
        <v/>
      </c>
      <c r="T3200" t="str">
        <f t="shared" si="247"/>
        <v/>
      </c>
      <c r="U3200" t="str">
        <f t="shared" si="248"/>
        <v/>
      </c>
      <c r="V3200" t="str">
        <f t="shared" si="249"/>
        <v/>
      </c>
    </row>
    <row r="3201" spans="1:22" x14ac:dyDescent="0.35">
      <c r="A3201" t="str">
        <f>IF('Support - Calculation Detail'!A3201="","",LEFT('Support - Calculation Detail'!A3201,7)&amp;"-"&amp;RIGHT('Support - Calculation Detail'!A3201,2))</f>
        <v/>
      </c>
      <c r="B3201" t="str">
        <f>IF('Support - Calculation Detail'!C3201="","",'Support - Calculation Detail'!C3201)</f>
        <v/>
      </c>
      <c r="C3201" t="str">
        <f>IF('Support - Calculation Detail'!B3201="","",'Support - Calculation Detail'!B3201)</f>
        <v/>
      </c>
      <c r="D3201" t="str">
        <f>IF('Support - Calculation Detail'!D3201="","",'Support - Calculation Detail'!D3201)</f>
        <v/>
      </c>
      <c r="E3201" t="str">
        <f>IF('Support - Calculation Detail'!E3201="","",'Support - Calculation Detail'!E3201)</f>
        <v/>
      </c>
      <c r="G3201" t="str">
        <f>IF('Support - Calculation Detail'!F3201="","",'Support - Calculation Detail'!F3201)</f>
        <v/>
      </c>
      <c r="H3201" t="str">
        <f>IF('Support - Calculation Detail'!G3201="","",'Support - Calculation Detail'!G3201)</f>
        <v/>
      </c>
      <c r="I3201" t="str">
        <f>IF('Support - Calculation Detail'!H3201="","",'Support - Calculation Detail'!H3201)</f>
        <v/>
      </c>
      <c r="J3201" t="str">
        <f>IF('Support - Calculation Detail'!I3201="","",'Support - Calculation Detail'!I3201)</f>
        <v/>
      </c>
      <c r="K3201" t="str">
        <f>IF('Support - Calculation Detail'!K3201="","",'Support - Calculation Detail'!K3201)</f>
        <v/>
      </c>
      <c r="L3201" t="str">
        <f>IF('Support - Calculation Detail'!L3201="","",'Support - Calculation Detail'!L3201)</f>
        <v/>
      </c>
      <c r="M3201" t="str">
        <f>IF('Support - Calculation Detail'!M3201="","",'Support - Calculation Detail'!M3201)</f>
        <v/>
      </c>
      <c r="N3201" t="str">
        <f>IF('Support - Calculation Detail'!N3201="","",'Support - Calculation Detail'!N3201)</f>
        <v/>
      </c>
      <c r="P3201" t="str">
        <f>IF('Support - Calculation Detail'!O3201="","",'Support - Calculation Detail'!O3201)</f>
        <v/>
      </c>
      <c r="Q3201" t="b">
        <v>1</v>
      </c>
      <c r="R3201" t="str">
        <f t="shared" si="245"/>
        <v/>
      </c>
      <c r="S3201" t="str">
        <f t="shared" si="246"/>
        <v/>
      </c>
      <c r="T3201" t="str">
        <f t="shared" si="247"/>
        <v/>
      </c>
      <c r="U3201" t="str">
        <f t="shared" si="248"/>
        <v/>
      </c>
      <c r="V3201" t="str">
        <f t="shared" si="249"/>
        <v/>
      </c>
    </row>
    <row r="3202" spans="1:22" x14ac:dyDescent="0.35">
      <c r="A3202" t="str">
        <f>IF('Support - Calculation Detail'!A3202="","",LEFT('Support - Calculation Detail'!A3202,7)&amp;"-"&amp;RIGHT('Support - Calculation Detail'!A3202,2))</f>
        <v/>
      </c>
      <c r="B3202" t="str">
        <f>IF('Support - Calculation Detail'!C3202="","",'Support - Calculation Detail'!C3202)</f>
        <v/>
      </c>
      <c r="C3202" t="str">
        <f>IF('Support - Calculation Detail'!B3202="","",'Support - Calculation Detail'!B3202)</f>
        <v/>
      </c>
      <c r="D3202" t="str">
        <f>IF('Support - Calculation Detail'!D3202="","",'Support - Calculation Detail'!D3202)</f>
        <v/>
      </c>
      <c r="E3202" t="str">
        <f>IF('Support - Calculation Detail'!E3202="","",'Support - Calculation Detail'!E3202)</f>
        <v/>
      </c>
      <c r="G3202" t="str">
        <f>IF('Support - Calculation Detail'!F3202="","",'Support - Calculation Detail'!F3202)</f>
        <v/>
      </c>
      <c r="H3202" t="str">
        <f>IF('Support - Calculation Detail'!G3202="","",'Support - Calculation Detail'!G3202)</f>
        <v/>
      </c>
      <c r="I3202" t="str">
        <f>IF('Support - Calculation Detail'!H3202="","",'Support - Calculation Detail'!H3202)</f>
        <v/>
      </c>
      <c r="J3202" t="str">
        <f>IF('Support - Calculation Detail'!I3202="","",'Support - Calculation Detail'!I3202)</f>
        <v/>
      </c>
      <c r="K3202" t="str">
        <f>IF('Support - Calculation Detail'!K3202="","",'Support - Calculation Detail'!K3202)</f>
        <v/>
      </c>
      <c r="L3202" t="str">
        <f>IF('Support - Calculation Detail'!L3202="","",'Support - Calculation Detail'!L3202)</f>
        <v/>
      </c>
      <c r="M3202" t="str">
        <f>IF('Support - Calculation Detail'!M3202="","",'Support - Calculation Detail'!M3202)</f>
        <v/>
      </c>
      <c r="N3202" t="str">
        <f>IF('Support - Calculation Detail'!N3202="","",'Support - Calculation Detail'!N3202)</f>
        <v/>
      </c>
      <c r="P3202" t="str">
        <f>IF('Support - Calculation Detail'!O3202="","",'Support - Calculation Detail'!O3202)</f>
        <v/>
      </c>
      <c r="Q3202" t="b">
        <v>1</v>
      </c>
      <c r="R3202" t="str">
        <f t="shared" si="245"/>
        <v/>
      </c>
      <c r="S3202" t="str">
        <f t="shared" si="246"/>
        <v/>
      </c>
      <c r="T3202" t="str">
        <f t="shared" si="247"/>
        <v/>
      </c>
      <c r="U3202" t="str">
        <f t="shared" si="248"/>
        <v/>
      </c>
      <c r="V3202" t="str">
        <f t="shared" si="249"/>
        <v/>
      </c>
    </row>
    <row r="3203" spans="1:22" x14ac:dyDescent="0.35">
      <c r="A3203" t="str">
        <f>IF('Support - Calculation Detail'!A3203="","",LEFT('Support - Calculation Detail'!A3203,7)&amp;"-"&amp;RIGHT('Support - Calculation Detail'!A3203,2))</f>
        <v/>
      </c>
      <c r="B3203" t="str">
        <f>IF('Support - Calculation Detail'!C3203="","",'Support - Calculation Detail'!C3203)</f>
        <v/>
      </c>
      <c r="C3203" t="str">
        <f>IF('Support - Calculation Detail'!B3203="","",'Support - Calculation Detail'!B3203)</f>
        <v/>
      </c>
      <c r="D3203" t="str">
        <f>IF('Support - Calculation Detail'!D3203="","",'Support - Calculation Detail'!D3203)</f>
        <v/>
      </c>
      <c r="E3203" t="str">
        <f>IF('Support - Calculation Detail'!E3203="","",'Support - Calculation Detail'!E3203)</f>
        <v/>
      </c>
      <c r="G3203" t="str">
        <f>IF('Support - Calculation Detail'!F3203="","",'Support - Calculation Detail'!F3203)</f>
        <v/>
      </c>
      <c r="H3203" t="str">
        <f>IF('Support - Calculation Detail'!G3203="","",'Support - Calculation Detail'!G3203)</f>
        <v/>
      </c>
      <c r="I3203" t="str">
        <f>IF('Support - Calculation Detail'!H3203="","",'Support - Calculation Detail'!H3203)</f>
        <v/>
      </c>
      <c r="J3203" t="str">
        <f>IF('Support - Calculation Detail'!I3203="","",'Support - Calculation Detail'!I3203)</f>
        <v/>
      </c>
      <c r="K3203" t="str">
        <f>IF('Support - Calculation Detail'!K3203="","",'Support - Calculation Detail'!K3203)</f>
        <v/>
      </c>
      <c r="L3203" t="str">
        <f>IF('Support - Calculation Detail'!L3203="","",'Support - Calculation Detail'!L3203)</f>
        <v/>
      </c>
      <c r="M3203" t="str">
        <f>IF('Support - Calculation Detail'!M3203="","",'Support - Calculation Detail'!M3203)</f>
        <v/>
      </c>
      <c r="N3203" t="str">
        <f>IF('Support - Calculation Detail'!N3203="","",'Support - Calculation Detail'!N3203)</f>
        <v/>
      </c>
      <c r="P3203" t="str">
        <f>IF('Support - Calculation Detail'!O3203="","",'Support - Calculation Detail'!O3203)</f>
        <v/>
      </c>
      <c r="Q3203" t="b">
        <v>1</v>
      </c>
      <c r="R3203" t="str">
        <f t="shared" ref="R3203:R3266" si="250">LEFT(A3203,7)</f>
        <v/>
      </c>
      <c r="S3203" t="str">
        <f t="shared" ref="S3203:S3266" si="251">A3203</f>
        <v/>
      </c>
      <c r="T3203" t="str">
        <f t="shared" ref="T3203:T3266" si="252">S3203</f>
        <v/>
      </c>
      <c r="U3203" t="str">
        <f t="shared" ref="U3203:U3266" si="253">MID(S3203,3,1)</f>
        <v/>
      </c>
      <c r="V3203" t="str">
        <f t="shared" ref="V3203:V3266" si="254">RIGHT(T3203,2)</f>
        <v/>
      </c>
    </row>
    <row r="3204" spans="1:22" x14ac:dyDescent="0.35">
      <c r="A3204" t="str">
        <f>IF('Support - Calculation Detail'!A3204="","",LEFT('Support - Calculation Detail'!A3204,7)&amp;"-"&amp;RIGHT('Support - Calculation Detail'!A3204,2))</f>
        <v/>
      </c>
      <c r="B3204" t="str">
        <f>IF('Support - Calculation Detail'!C3204="","",'Support - Calculation Detail'!C3204)</f>
        <v/>
      </c>
      <c r="C3204" t="str">
        <f>IF('Support - Calculation Detail'!B3204="","",'Support - Calculation Detail'!B3204)</f>
        <v/>
      </c>
      <c r="D3204" t="str">
        <f>IF('Support - Calculation Detail'!D3204="","",'Support - Calculation Detail'!D3204)</f>
        <v/>
      </c>
      <c r="E3204" t="str">
        <f>IF('Support - Calculation Detail'!E3204="","",'Support - Calculation Detail'!E3204)</f>
        <v/>
      </c>
      <c r="G3204" t="str">
        <f>IF('Support - Calculation Detail'!F3204="","",'Support - Calculation Detail'!F3204)</f>
        <v/>
      </c>
      <c r="H3204" t="str">
        <f>IF('Support - Calculation Detail'!G3204="","",'Support - Calculation Detail'!G3204)</f>
        <v/>
      </c>
      <c r="I3204" t="str">
        <f>IF('Support - Calculation Detail'!H3204="","",'Support - Calculation Detail'!H3204)</f>
        <v/>
      </c>
      <c r="J3204" t="str">
        <f>IF('Support - Calculation Detail'!I3204="","",'Support - Calculation Detail'!I3204)</f>
        <v/>
      </c>
      <c r="K3204" t="str">
        <f>IF('Support - Calculation Detail'!K3204="","",'Support - Calculation Detail'!K3204)</f>
        <v/>
      </c>
      <c r="L3204" t="str">
        <f>IF('Support - Calculation Detail'!L3204="","",'Support - Calculation Detail'!L3204)</f>
        <v/>
      </c>
      <c r="M3204" t="str">
        <f>IF('Support - Calculation Detail'!M3204="","",'Support - Calculation Detail'!M3204)</f>
        <v/>
      </c>
      <c r="N3204" t="str">
        <f>IF('Support - Calculation Detail'!N3204="","",'Support - Calculation Detail'!N3204)</f>
        <v/>
      </c>
      <c r="P3204" t="str">
        <f>IF('Support - Calculation Detail'!O3204="","",'Support - Calculation Detail'!O3204)</f>
        <v/>
      </c>
      <c r="Q3204" t="b">
        <v>1</v>
      </c>
      <c r="R3204" t="str">
        <f t="shared" si="250"/>
        <v/>
      </c>
      <c r="S3204" t="str">
        <f t="shared" si="251"/>
        <v/>
      </c>
      <c r="T3204" t="str">
        <f t="shared" si="252"/>
        <v/>
      </c>
      <c r="U3204" t="str">
        <f t="shared" si="253"/>
        <v/>
      </c>
      <c r="V3204" t="str">
        <f t="shared" si="254"/>
        <v/>
      </c>
    </row>
    <row r="3205" spans="1:22" x14ac:dyDescent="0.35">
      <c r="A3205" t="str">
        <f>IF('Support - Calculation Detail'!A3205="","",LEFT('Support - Calculation Detail'!A3205,7)&amp;"-"&amp;RIGHT('Support - Calculation Detail'!A3205,2))</f>
        <v/>
      </c>
      <c r="B3205" t="str">
        <f>IF('Support - Calculation Detail'!C3205="","",'Support - Calculation Detail'!C3205)</f>
        <v/>
      </c>
      <c r="C3205" t="str">
        <f>IF('Support - Calculation Detail'!B3205="","",'Support - Calculation Detail'!B3205)</f>
        <v/>
      </c>
      <c r="D3205" t="str">
        <f>IF('Support - Calculation Detail'!D3205="","",'Support - Calculation Detail'!D3205)</f>
        <v/>
      </c>
      <c r="E3205" t="str">
        <f>IF('Support - Calculation Detail'!E3205="","",'Support - Calculation Detail'!E3205)</f>
        <v/>
      </c>
      <c r="G3205" t="str">
        <f>IF('Support - Calculation Detail'!F3205="","",'Support - Calculation Detail'!F3205)</f>
        <v/>
      </c>
      <c r="H3205" t="str">
        <f>IF('Support - Calculation Detail'!G3205="","",'Support - Calculation Detail'!G3205)</f>
        <v/>
      </c>
      <c r="I3205" t="str">
        <f>IF('Support - Calculation Detail'!H3205="","",'Support - Calculation Detail'!H3205)</f>
        <v/>
      </c>
      <c r="J3205" t="str">
        <f>IF('Support - Calculation Detail'!I3205="","",'Support - Calculation Detail'!I3205)</f>
        <v/>
      </c>
      <c r="K3205" t="str">
        <f>IF('Support - Calculation Detail'!K3205="","",'Support - Calculation Detail'!K3205)</f>
        <v/>
      </c>
      <c r="L3205" t="str">
        <f>IF('Support - Calculation Detail'!L3205="","",'Support - Calculation Detail'!L3205)</f>
        <v/>
      </c>
      <c r="M3205" t="str">
        <f>IF('Support - Calculation Detail'!M3205="","",'Support - Calculation Detail'!M3205)</f>
        <v/>
      </c>
      <c r="N3205" t="str">
        <f>IF('Support - Calculation Detail'!N3205="","",'Support - Calculation Detail'!N3205)</f>
        <v/>
      </c>
      <c r="P3205" t="str">
        <f>IF('Support - Calculation Detail'!O3205="","",'Support - Calculation Detail'!O3205)</f>
        <v/>
      </c>
      <c r="Q3205" t="b">
        <v>1</v>
      </c>
      <c r="R3205" t="str">
        <f t="shared" si="250"/>
        <v/>
      </c>
      <c r="S3205" t="str">
        <f t="shared" si="251"/>
        <v/>
      </c>
      <c r="T3205" t="str">
        <f t="shared" si="252"/>
        <v/>
      </c>
      <c r="U3205" t="str">
        <f t="shared" si="253"/>
        <v/>
      </c>
      <c r="V3205" t="str">
        <f t="shared" si="254"/>
        <v/>
      </c>
    </row>
    <row r="3206" spans="1:22" x14ac:dyDescent="0.35">
      <c r="A3206" t="str">
        <f>IF('Support - Calculation Detail'!A3206="","",LEFT('Support - Calculation Detail'!A3206,7)&amp;"-"&amp;RIGHT('Support - Calculation Detail'!A3206,2))</f>
        <v/>
      </c>
      <c r="B3206" t="str">
        <f>IF('Support - Calculation Detail'!C3206="","",'Support - Calculation Detail'!C3206)</f>
        <v/>
      </c>
      <c r="C3206" t="str">
        <f>IF('Support - Calculation Detail'!B3206="","",'Support - Calculation Detail'!B3206)</f>
        <v/>
      </c>
      <c r="D3206" t="str">
        <f>IF('Support - Calculation Detail'!D3206="","",'Support - Calculation Detail'!D3206)</f>
        <v/>
      </c>
      <c r="E3206" t="str">
        <f>IF('Support - Calculation Detail'!E3206="","",'Support - Calculation Detail'!E3206)</f>
        <v/>
      </c>
      <c r="G3206" t="str">
        <f>IF('Support - Calculation Detail'!F3206="","",'Support - Calculation Detail'!F3206)</f>
        <v/>
      </c>
      <c r="H3206" t="str">
        <f>IF('Support - Calculation Detail'!G3206="","",'Support - Calculation Detail'!G3206)</f>
        <v/>
      </c>
      <c r="I3206" t="str">
        <f>IF('Support - Calculation Detail'!H3206="","",'Support - Calculation Detail'!H3206)</f>
        <v/>
      </c>
      <c r="J3206" t="str">
        <f>IF('Support - Calculation Detail'!I3206="","",'Support - Calculation Detail'!I3206)</f>
        <v/>
      </c>
      <c r="K3206" t="str">
        <f>IF('Support - Calculation Detail'!K3206="","",'Support - Calculation Detail'!K3206)</f>
        <v/>
      </c>
      <c r="L3206" t="str">
        <f>IF('Support - Calculation Detail'!L3206="","",'Support - Calculation Detail'!L3206)</f>
        <v/>
      </c>
      <c r="M3206" t="str">
        <f>IF('Support - Calculation Detail'!M3206="","",'Support - Calculation Detail'!M3206)</f>
        <v/>
      </c>
      <c r="N3206" t="str">
        <f>IF('Support - Calculation Detail'!N3206="","",'Support - Calculation Detail'!N3206)</f>
        <v/>
      </c>
      <c r="P3206" t="str">
        <f>IF('Support - Calculation Detail'!O3206="","",'Support - Calculation Detail'!O3206)</f>
        <v/>
      </c>
      <c r="Q3206" t="b">
        <v>1</v>
      </c>
      <c r="R3206" t="str">
        <f t="shared" si="250"/>
        <v/>
      </c>
      <c r="S3206" t="str">
        <f t="shared" si="251"/>
        <v/>
      </c>
      <c r="T3206" t="str">
        <f t="shared" si="252"/>
        <v/>
      </c>
      <c r="U3206" t="str">
        <f t="shared" si="253"/>
        <v/>
      </c>
      <c r="V3206" t="str">
        <f t="shared" si="254"/>
        <v/>
      </c>
    </row>
    <row r="3207" spans="1:22" x14ac:dyDescent="0.35">
      <c r="A3207" t="str">
        <f>IF('Support - Calculation Detail'!A3207="","",LEFT('Support - Calculation Detail'!A3207,7)&amp;"-"&amp;RIGHT('Support - Calculation Detail'!A3207,2))</f>
        <v/>
      </c>
      <c r="B3207" t="str">
        <f>IF('Support - Calculation Detail'!C3207="","",'Support - Calculation Detail'!C3207)</f>
        <v/>
      </c>
      <c r="C3207" t="str">
        <f>IF('Support - Calculation Detail'!B3207="","",'Support - Calculation Detail'!B3207)</f>
        <v/>
      </c>
      <c r="D3207" t="str">
        <f>IF('Support - Calculation Detail'!D3207="","",'Support - Calculation Detail'!D3207)</f>
        <v/>
      </c>
      <c r="E3207" t="str">
        <f>IF('Support - Calculation Detail'!E3207="","",'Support - Calculation Detail'!E3207)</f>
        <v/>
      </c>
      <c r="G3207" t="str">
        <f>IF('Support - Calculation Detail'!F3207="","",'Support - Calculation Detail'!F3207)</f>
        <v/>
      </c>
      <c r="H3207" t="str">
        <f>IF('Support - Calculation Detail'!G3207="","",'Support - Calculation Detail'!G3207)</f>
        <v/>
      </c>
      <c r="I3207" t="str">
        <f>IF('Support - Calculation Detail'!H3207="","",'Support - Calculation Detail'!H3207)</f>
        <v/>
      </c>
      <c r="J3207" t="str">
        <f>IF('Support - Calculation Detail'!I3207="","",'Support - Calculation Detail'!I3207)</f>
        <v/>
      </c>
      <c r="K3207" t="str">
        <f>IF('Support - Calculation Detail'!K3207="","",'Support - Calculation Detail'!K3207)</f>
        <v/>
      </c>
      <c r="L3207" t="str">
        <f>IF('Support - Calculation Detail'!L3207="","",'Support - Calculation Detail'!L3207)</f>
        <v/>
      </c>
      <c r="M3207" t="str">
        <f>IF('Support - Calculation Detail'!M3207="","",'Support - Calculation Detail'!M3207)</f>
        <v/>
      </c>
      <c r="N3207" t="str">
        <f>IF('Support - Calculation Detail'!N3207="","",'Support - Calculation Detail'!N3207)</f>
        <v/>
      </c>
      <c r="P3207" t="str">
        <f>IF('Support - Calculation Detail'!O3207="","",'Support - Calculation Detail'!O3207)</f>
        <v/>
      </c>
      <c r="Q3207" t="b">
        <v>1</v>
      </c>
      <c r="R3207" t="str">
        <f t="shared" si="250"/>
        <v/>
      </c>
      <c r="S3207" t="str">
        <f t="shared" si="251"/>
        <v/>
      </c>
      <c r="T3207" t="str">
        <f t="shared" si="252"/>
        <v/>
      </c>
      <c r="U3207" t="str">
        <f t="shared" si="253"/>
        <v/>
      </c>
      <c r="V3207" t="str">
        <f t="shared" si="254"/>
        <v/>
      </c>
    </row>
    <row r="3208" spans="1:22" x14ac:dyDescent="0.35">
      <c r="A3208" t="str">
        <f>IF('Support - Calculation Detail'!A3208="","",LEFT('Support - Calculation Detail'!A3208,7)&amp;"-"&amp;RIGHT('Support - Calculation Detail'!A3208,2))</f>
        <v/>
      </c>
      <c r="B3208" t="str">
        <f>IF('Support - Calculation Detail'!C3208="","",'Support - Calculation Detail'!C3208)</f>
        <v/>
      </c>
      <c r="C3208" t="str">
        <f>IF('Support - Calculation Detail'!B3208="","",'Support - Calculation Detail'!B3208)</f>
        <v/>
      </c>
      <c r="D3208" t="str">
        <f>IF('Support - Calculation Detail'!D3208="","",'Support - Calculation Detail'!D3208)</f>
        <v/>
      </c>
      <c r="E3208" t="str">
        <f>IF('Support - Calculation Detail'!E3208="","",'Support - Calculation Detail'!E3208)</f>
        <v/>
      </c>
      <c r="G3208" t="str">
        <f>IF('Support - Calculation Detail'!F3208="","",'Support - Calculation Detail'!F3208)</f>
        <v/>
      </c>
      <c r="H3208" t="str">
        <f>IF('Support - Calculation Detail'!G3208="","",'Support - Calculation Detail'!G3208)</f>
        <v/>
      </c>
      <c r="I3208" t="str">
        <f>IF('Support - Calculation Detail'!H3208="","",'Support - Calculation Detail'!H3208)</f>
        <v/>
      </c>
      <c r="J3208" t="str">
        <f>IF('Support - Calculation Detail'!I3208="","",'Support - Calculation Detail'!I3208)</f>
        <v/>
      </c>
      <c r="K3208" t="str">
        <f>IF('Support - Calculation Detail'!K3208="","",'Support - Calculation Detail'!K3208)</f>
        <v/>
      </c>
      <c r="L3208" t="str">
        <f>IF('Support - Calculation Detail'!L3208="","",'Support - Calculation Detail'!L3208)</f>
        <v/>
      </c>
      <c r="M3208" t="str">
        <f>IF('Support - Calculation Detail'!M3208="","",'Support - Calculation Detail'!M3208)</f>
        <v/>
      </c>
      <c r="N3208" t="str">
        <f>IF('Support - Calculation Detail'!N3208="","",'Support - Calculation Detail'!N3208)</f>
        <v/>
      </c>
      <c r="P3208" t="str">
        <f>IF('Support - Calculation Detail'!O3208="","",'Support - Calculation Detail'!O3208)</f>
        <v/>
      </c>
      <c r="Q3208" t="b">
        <v>1</v>
      </c>
      <c r="R3208" t="str">
        <f t="shared" si="250"/>
        <v/>
      </c>
      <c r="S3208" t="str">
        <f t="shared" si="251"/>
        <v/>
      </c>
      <c r="T3208" t="str">
        <f t="shared" si="252"/>
        <v/>
      </c>
      <c r="U3208" t="str">
        <f t="shared" si="253"/>
        <v/>
      </c>
      <c r="V3208" t="str">
        <f t="shared" si="254"/>
        <v/>
      </c>
    </row>
    <row r="3209" spans="1:22" x14ac:dyDescent="0.35">
      <c r="A3209" t="str">
        <f>IF('Support - Calculation Detail'!A3209="","",LEFT('Support - Calculation Detail'!A3209,7)&amp;"-"&amp;RIGHT('Support - Calculation Detail'!A3209,2))</f>
        <v/>
      </c>
      <c r="B3209" t="str">
        <f>IF('Support - Calculation Detail'!C3209="","",'Support - Calculation Detail'!C3209)</f>
        <v/>
      </c>
      <c r="C3209" t="str">
        <f>IF('Support - Calculation Detail'!B3209="","",'Support - Calculation Detail'!B3209)</f>
        <v/>
      </c>
      <c r="D3209" t="str">
        <f>IF('Support - Calculation Detail'!D3209="","",'Support - Calculation Detail'!D3209)</f>
        <v/>
      </c>
      <c r="E3209" t="str">
        <f>IF('Support - Calculation Detail'!E3209="","",'Support - Calculation Detail'!E3209)</f>
        <v/>
      </c>
      <c r="G3209" t="str">
        <f>IF('Support - Calculation Detail'!F3209="","",'Support - Calculation Detail'!F3209)</f>
        <v/>
      </c>
      <c r="H3209" t="str">
        <f>IF('Support - Calculation Detail'!G3209="","",'Support - Calculation Detail'!G3209)</f>
        <v/>
      </c>
      <c r="I3209" t="str">
        <f>IF('Support - Calculation Detail'!H3209="","",'Support - Calculation Detail'!H3209)</f>
        <v/>
      </c>
      <c r="J3209" t="str">
        <f>IF('Support - Calculation Detail'!I3209="","",'Support - Calculation Detail'!I3209)</f>
        <v/>
      </c>
      <c r="K3209" t="str">
        <f>IF('Support - Calculation Detail'!K3209="","",'Support - Calculation Detail'!K3209)</f>
        <v/>
      </c>
      <c r="L3209" t="str">
        <f>IF('Support - Calculation Detail'!L3209="","",'Support - Calculation Detail'!L3209)</f>
        <v/>
      </c>
      <c r="M3209" t="str">
        <f>IF('Support - Calculation Detail'!M3209="","",'Support - Calculation Detail'!M3209)</f>
        <v/>
      </c>
      <c r="N3209" t="str">
        <f>IF('Support - Calculation Detail'!N3209="","",'Support - Calculation Detail'!N3209)</f>
        <v/>
      </c>
      <c r="P3209" t="str">
        <f>IF('Support - Calculation Detail'!O3209="","",'Support - Calculation Detail'!O3209)</f>
        <v/>
      </c>
      <c r="Q3209" t="b">
        <v>1</v>
      </c>
      <c r="R3209" t="str">
        <f t="shared" si="250"/>
        <v/>
      </c>
      <c r="S3209" t="str">
        <f t="shared" si="251"/>
        <v/>
      </c>
      <c r="T3209" t="str">
        <f t="shared" si="252"/>
        <v/>
      </c>
      <c r="U3209" t="str">
        <f t="shared" si="253"/>
        <v/>
      </c>
      <c r="V3209" t="str">
        <f t="shared" si="254"/>
        <v/>
      </c>
    </row>
    <row r="3210" spans="1:22" x14ac:dyDescent="0.35">
      <c r="A3210" t="str">
        <f>IF('Support - Calculation Detail'!A3210="","",LEFT('Support - Calculation Detail'!A3210,7)&amp;"-"&amp;RIGHT('Support - Calculation Detail'!A3210,2))</f>
        <v/>
      </c>
      <c r="B3210" t="str">
        <f>IF('Support - Calculation Detail'!C3210="","",'Support - Calculation Detail'!C3210)</f>
        <v/>
      </c>
      <c r="C3210" t="str">
        <f>IF('Support - Calculation Detail'!B3210="","",'Support - Calculation Detail'!B3210)</f>
        <v/>
      </c>
      <c r="D3210" t="str">
        <f>IF('Support - Calculation Detail'!D3210="","",'Support - Calculation Detail'!D3210)</f>
        <v/>
      </c>
      <c r="E3210" t="str">
        <f>IF('Support - Calculation Detail'!E3210="","",'Support - Calculation Detail'!E3210)</f>
        <v/>
      </c>
      <c r="G3210" t="str">
        <f>IF('Support - Calculation Detail'!F3210="","",'Support - Calculation Detail'!F3210)</f>
        <v/>
      </c>
      <c r="H3210" t="str">
        <f>IF('Support - Calculation Detail'!G3210="","",'Support - Calculation Detail'!G3210)</f>
        <v/>
      </c>
      <c r="I3210" t="str">
        <f>IF('Support - Calculation Detail'!H3210="","",'Support - Calculation Detail'!H3210)</f>
        <v/>
      </c>
      <c r="J3210" t="str">
        <f>IF('Support - Calculation Detail'!I3210="","",'Support - Calculation Detail'!I3210)</f>
        <v/>
      </c>
      <c r="K3210" t="str">
        <f>IF('Support - Calculation Detail'!K3210="","",'Support - Calculation Detail'!K3210)</f>
        <v/>
      </c>
      <c r="L3210" t="str">
        <f>IF('Support - Calculation Detail'!L3210="","",'Support - Calculation Detail'!L3210)</f>
        <v/>
      </c>
      <c r="M3210" t="str">
        <f>IF('Support - Calculation Detail'!M3210="","",'Support - Calculation Detail'!M3210)</f>
        <v/>
      </c>
      <c r="N3210" t="str">
        <f>IF('Support - Calculation Detail'!N3210="","",'Support - Calculation Detail'!N3210)</f>
        <v/>
      </c>
      <c r="P3210" t="str">
        <f>IF('Support - Calculation Detail'!O3210="","",'Support - Calculation Detail'!O3210)</f>
        <v/>
      </c>
      <c r="Q3210" t="b">
        <v>1</v>
      </c>
      <c r="R3210" t="str">
        <f t="shared" si="250"/>
        <v/>
      </c>
      <c r="S3210" t="str">
        <f t="shared" si="251"/>
        <v/>
      </c>
      <c r="T3210" t="str">
        <f t="shared" si="252"/>
        <v/>
      </c>
      <c r="U3210" t="str">
        <f t="shared" si="253"/>
        <v/>
      </c>
      <c r="V3210" t="str">
        <f t="shared" si="254"/>
        <v/>
      </c>
    </row>
    <row r="3211" spans="1:22" x14ac:dyDescent="0.35">
      <c r="A3211" t="str">
        <f>IF('Support - Calculation Detail'!A3211="","",LEFT('Support - Calculation Detail'!A3211,7)&amp;"-"&amp;RIGHT('Support - Calculation Detail'!A3211,2))</f>
        <v/>
      </c>
      <c r="B3211" t="str">
        <f>IF('Support - Calculation Detail'!C3211="","",'Support - Calculation Detail'!C3211)</f>
        <v/>
      </c>
      <c r="C3211" t="str">
        <f>IF('Support - Calculation Detail'!B3211="","",'Support - Calculation Detail'!B3211)</f>
        <v/>
      </c>
      <c r="D3211" t="str">
        <f>IF('Support - Calculation Detail'!D3211="","",'Support - Calculation Detail'!D3211)</f>
        <v/>
      </c>
      <c r="E3211" t="str">
        <f>IF('Support - Calculation Detail'!E3211="","",'Support - Calculation Detail'!E3211)</f>
        <v/>
      </c>
      <c r="G3211" t="str">
        <f>IF('Support - Calculation Detail'!F3211="","",'Support - Calculation Detail'!F3211)</f>
        <v/>
      </c>
      <c r="H3211" t="str">
        <f>IF('Support - Calculation Detail'!G3211="","",'Support - Calculation Detail'!G3211)</f>
        <v/>
      </c>
      <c r="I3211" t="str">
        <f>IF('Support - Calculation Detail'!H3211="","",'Support - Calculation Detail'!H3211)</f>
        <v/>
      </c>
      <c r="J3211" t="str">
        <f>IF('Support - Calculation Detail'!I3211="","",'Support - Calculation Detail'!I3211)</f>
        <v/>
      </c>
      <c r="K3211" t="str">
        <f>IF('Support - Calculation Detail'!K3211="","",'Support - Calculation Detail'!K3211)</f>
        <v/>
      </c>
      <c r="L3211" t="str">
        <f>IF('Support - Calculation Detail'!L3211="","",'Support - Calculation Detail'!L3211)</f>
        <v/>
      </c>
      <c r="M3211" t="str">
        <f>IF('Support - Calculation Detail'!M3211="","",'Support - Calculation Detail'!M3211)</f>
        <v/>
      </c>
      <c r="N3211" t="str">
        <f>IF('Support - Calculation Detail'!N3211="","",'Support - Calculation Detail'!N3211)</f>
        <v/>
      </c>
      <c r="P3211" t="str">
        <f>IF('Support - Calculation Detail'!O3211="","",'Support - Calculation Detail'!O3211)</f>
        <v/>
      </c>
      <c r="Q3211" t="b">
        <v>1</v>
      </c>
      <c r="R3211" t="str">
        <f t="shared" si="250"/>
        <v/>
      </c>
      <c r="S3211" t="str">
        <f t="shared" si="251"/>
        <v/>
      </c>
      <c r="T3211" t="str">
        <f t="shared" si="252"/>
        <v/>
      </c>
      <c r="U3211" t="str">
        <f t="shared" si="253"/>
        <v/>
      </c>
      <c r="V3211" t="str">
        <f t="shared" si="254"/>
        <v/>
      </c>
    </row>
    <row r="3212" spans="1:22" x14ac:dyDescent="0.35">
      <c r="A3212" t="str">
        <f>IF('Support - Calculation Detail'!A3212="","",LEFT('Support - Calculation Detail'!A3212,7)&amp;"-"&amp;RIGHT('Support - Calculation Detail'!A3212,2))</f>
        <v/>
      </c>
      <c r="B3212" t="str">
        <f>IF('Support - Calculation Detail'!C3212="","",'Support - Calculation Detail'!C3212)</f>
        <v/>
      </c>
      <c r="C3212" t="str">
        <f>IF('Support - Calculation Detail'!B3212="","",'Support - Calculation Detail'!B3212)</f>
        <v/>
      </c>
      <c r="D3212" t="str">
        <f>IF('Support - Calculation Detail'!D3212="","",'Support - Calculation Detail'!D3212)</f>
        <v/>
      </c>
      <c r="E3212" t="str">
        <f>IF('Support - Calculation Detail'!E3212="","",'Support - Calculation Detail'!E3212)</f>
        <v/>
      </c>
      <c r="G3212" t="str">
        <f>IF('Support - Calculation Detail'!F3212="","",'Support - Calculation Detail'!F3212)</f>
        <v/>
      </c>
      <c r="H3212" t="str">
        <f>IF('Support - Calculation Detail'!G3212="","",'Support - Calculation Detail'!G3212)</f>
        <v/>
      </c>
      <c r="I3212" t="str">
        <f>IF('Support - Calculation Detail'!H3212="","",'Support - Calculation Detail'!H3212)</f>
        <v/>
      </c>
      <c r="J3212" t="str">
        <f>IF('Support - Calculation Detail'!I3212="","",'Support - Calculation Detail'!I3212)</f>
        <v/>
      </c>
      <c r="K3212" t="str">
        <f>IF('Support - Calculation Detail'!K3212="","",'Support - Calculation Detail'!K3212)</f>
        <v/>
      </c>
      <c r="L3212" t="str">
        <f>IF('Support - Calculation Detail'!L3212="","",'Support - Calculation Detail'!L3212)</f>
        <v/>
      </c>
      <c r="M3212" t="str">
        <f>IF('Support - Calculation Detail'!M3212="","",'Support - Calculation Detail'!M3212)</f>
        <v/>
      </c>
      <c r="N3212" t="str">
        <f>IF('Support - Calculation Detail'!N3212="","",'Support - Calculation Detail'!N3212)</f>
        <v/>
      </c>
      <c r="P3212" t="str">
        <f>IF('Support - Calculation Detail'!O3212="","",'Support - Calculation Detail'!O3212)</f>
        <v/>
      </c>
      <c r="Q3212" t="b">
        <v>1</v>
      </c>
      <c r="R3212" t="str">
        <f t="shared" si="250"/>
        <v/>
      </c>
      <c r="S3212" t="str">
        <f t="shared" si="251"/>
        <v/>
      </c>
      <c r="T3212" t="str">
        <f t="shared" si="252"/>
        <v/>
      </c>
      <c r="U3212" t="str">
        <f t="shared" si="253"/>
        <v/>
      </c>
      <c r="V3212" t="str">
        <f t="shared" si="254"/>
        <v/>
      </c>
    </row>
    <row r="3213" spans="1:22" x14ac:dyDescent="0.35">
      <c r="A3213" t="str">
        <f>IF('Support - Calculation Detail'!A3213="","",LEFT('Support - Calculation Detail'!A3213,7)&amp;"-"&amp;RIGHT('Support - Calculation Detail'!A3213,2))</f>
        <v/>
      </c>
      <c r="B3213" t="str">
        <f>IF('Support - Calculation Detail'!C3213="","",'Support - Calculation Detail'!C3213)</f>
        <v/>
      </c>
      <c r="C3213" t="str">
        <f>IF('Support - Calculation Detail'!B3213="","",'Support - Calculation Detail'!B3213)</f>
        <v/>
      </c>
      <c r="D3213" t="str">
        <f>IF('Support - Calculation Detail'!D3213="","",'Support - Calculation Detail'!D3213)</f>
        <v/>
      </c>
      <c r="E3213" t="str">
        <f>IF('Support - Calculation Detail'!E3213="","",'Support - Calculation Detail'!E3213)</f>
        <v/>
      </c>
      <c r="G3213" t="str">
        <f>IF('Support - Calculation Detail'!F3213="","",'Support - Calculation Detail'!F3213)</f>
        <v/>
      </c>
      <c r="H3213" t="str">
        <f>IF('Support - Calculation Detail'!G3213="","",'Support - Calculation Detail'!G3213)</f>
        <v/>
      </c>
      <c r="I3213" t="str">
        <f>IF('Support - Calculation Detail'!H3213="","",'Support - Calculation Detail'!H3213)</f>
        <v/>
      </c>
      <c r="J3213" t="str">
        <f>IF('Support - Calculation Detail'!I3213="","",'Support - Calculation Detail'!I3213)</f>
        <v/>
      </c>
      <c r="K3213" t="str">
        <f>IF('Support - Calculation Detail'!K3213="","",'Support - Calculation Detail'!K3213)</f>
        <v/>
      </c>
      <c r="L3213" t="str">
        <f>IF('Support - Calculation Detail'!L3213="","",'Support - Calculation Detail'!L3213)</f>
        <v/>
      </c>
      <c r="M3213" t="str">
        <f>IF('Support - Calculation Detail'!M3213="","",'Support - Calculation Detail'!M3213)</f>
        <v/>
      </c>
      <c r="N3213" t="str">
        <f>IF('Support - Calculation Detail'!N3213="","",'Support - Calculation Detail'!N3213)</f>
        <v/>
      </c>
      <c r="P3213" t="str">
        <f>IF('Support - Calculation Detail'!O3213="","",'Support - Calculation Detail'!O3213)</f>
        <v/>
      </c>
      <c r="Q3213" t="b">
        <v>1</v>
      </c>
      <c r="R3213" t="str">
        <f t="shared" si="250"/>
        <v/>
      </c>
      <c r="S3213" t="str">
        <f t="shared" si="251"/>
        <v/>
      </c>
      <c r="T3213" t="str">
        <f t="shared" si="252"/>
        <v/>
      </c>
      <c r="U3213" t="str">
        <f t="shared" si="253"/>
        <v/>
      </c>
      <c r="V3213" t="str">
        <f t="shared" si="254"/>
        <v/>
      </c>
    </row>
    <row r="3214" spans="1:22" x14ac:dyDescent="0.35">
      <c r="A3214" t="str">
        <f>IF('Support - Calculation Detail'!A3214="","",LEFT('Support - Calculation Detail'!A3214,7)&amp;"-"&amp;RIGHT('Support - Calculation Detail'!A3214,2))</f>
        <v/>
      </c>
      <c r="B3214" t="str">
        <f>IF('Support - Calculation Detail'!C3214="","",'Support - Calculation Detail'!C3214)</f>
        <v/>
      </c>
      <c r="C3214" t="str">
        <f>IF('Support - Calculation Detail'!B3214="","",'Support - Calculation Detail'!B3214)</f>
        <v/>
      </c>
      <c r="D3214" t="str">
        <f>IF('Support - Calculation Detail'!D3214="","",'Support - Calculation Detail'!D3214)</f>
        <v/>
      </c>
      <c r="E3214" t="str">
        <f>IF('Support - Calculation Detail'!E3214="","",'Support - Calculation Detail'!E3214)</f>
        <v/>
      </c>
      <c r="G3214" t="str">
        <f>IF('Support - Calculation Detail'!F3214="","",'Support - Calculation Detail'!F3214)</f>
        <v/>
      </c>
      <c r="H3214" t="str">
        <f>IF('Support - Calculation Detail'!G3214="","",'Support - Calculation Detail'!G3214)</f>
        <v/>
      </c>
      <c r="I3214" t="str">
        <f>IF('Support - Calculation Detail'!H3214="","",'Support - Calculation Detail'!H3214)</f>
        <v/>
      </c>
      <c r="J3214" t="str">
        <f>IF('Support - Calculation Detail'!I3214="","",'Support - Calculation Detail'!I3214)</f>
        <v/>
      </c>
      <c r="K3214" t="str">
        <f>IF('Support - Calculation Detail'!K3214="","",'Support - Calculation Detail'!K3214)</f>
        <v/>
      </c>
      <c r="L3214" t="str">
        <f>IF('Support - Calculation Detail'!L3214="","",'Support - Calculation Detail'!L3214)</f>
        <v/>
      </c>
      <c r="M3214" t="str">
        <f>IF('Support - Calculation Detail'!M3214="","",'Support - Calculation Detail'!M3214)</f>
        <v/>
      </c>
      <c r="N3214" t="str">
        <f>IF('Support - Calculation Detail'!N3214="","",'Support - Calculation Detail'!N3214)</f>
        <v/>
      </c>
      <c r="P3214" t="str">
        <f>IF('Support - Calculation Detail'!O3214="","",'Support - Calculation Detail'!O3214)</f>
        <v/>
      </c>
      <c r="Q3214" t="b">
        <v>1</v>
      </c>
      <c r="R3214" t="str">
        <f t="shared" si="250"/>
        <v/>
      </c>
      <c r="S3214" t="str">
        <f t="shared" si="251"/>
        <v/>
      </c>
      <c r="T3214" t="str">
        <f t="shared" si="252"/>
        <v/>
      </c>
      <c r="U3214" t="str">
        <f t="shared" si="253"/>
        <v/>
      </c>
      <c r="V3214" t="str">
        <f t="shared" si="254"/>
        <v/>
      </c>
    </row>
    <row r="3215" spans="1:22" x14ac:dyDescent="0.35">
      <c r="A3215" t="str">
        <f>IF('Support - Calculation Detail'!A3215="","",LEFT('Support - Calculation Detail'!A3215,7)&amp;"-"&amp;RIGHT('Support - Calculation Detail'!A3215,2))</f>
        <v/>
      </c>
      <c r="B3215" t="str">
        <f>IF('Support - Calculation Detail'!C3215="","",'Support - Calculation Detail'!C3215)</f>
        <v/>
      </c>
      <c r="C3215" t="str">
        <f>IF('Support - Calculation Detail'!B3215="","",'Support - Calculation Detail'!B3215)</f>
        <v/>
      </c>
      <c r="D3215" t="str">
        <f>IF('Support - Calculation Detail'!D3215="","",'Support - Calculation Detail'!D3215)</f>
        <v/>
      </c>
      <c r="E3215" t="str">
        <f>IF('Support - Calculation Detail'!E3215="","",'Support - Calculation Detail'!E3215)</f>
        <v/>
      </c>
      <c r="G3215" t="str">
        <f>IF('Support - Calculation Detail'!F3215="","",'Support - Calculation Detail'!F3215)</f>
        <v/>
      </c>
      <c r="H3215" t="str">
        <f>IF('Support - Calculation Detail'!G3215="","",'Support - Calculation Detail'!G3215)</f>
        <v/>
      </c>
      <c r="I3215" t="str">
        <f>IF('Support - Calculation Detail'!H3215="","",'Support - Calculation Detail'!H3215)</f>
        <v/>
      </c>
      <c r="J3215" t="str">
        <f>IF('Support - Calculation Detail'!I3215="","",'Support - Calculation Detail'!I3215)</f>
        <v/>
      </c>
      <c r="K3215" t="str">
        <f>IF('Support - Calculation Detail'!K3215="","",'Support - Calculation Detail'!K3215)</f>
        <v/>
      </c>
      <c r="L3215" t="str">
        <f>IF('Support - Calculation Detail'!L3215="","",'Support - Calculation Detail'!L3215)</f>
        <v/>
      </c>
      <c r="M3215" t="str">
        <f>IF('Support - Calculation Detail'!M3215="","",'Support - Calculation Detail'!M3215)</f>
        <v/>
      </c>
      <c r="N3215" t="str">
        <f>IF('Support - Calculation Detail'!N3215="","",'Support - Calculation Detail'!N3215)</f>
        <v/>
      </c>
      <c r="P3215" t="str">
        <f>IF('Support - Calculation Detail'!O3215="","",'Support - Calculation Detail'!O3215)</f>
        <v/>
      </c>
      <c r="Q3215" t="b">
        <v>1</v>
      </c>
      <c r="R3215" t="str">
        <f t="shared" si="250"/>
        <v/>
      </c>
      <c r="S3215" t="str">
        <f t="shared" si="251"/>
        <v/>
      </c>
      <c r="T3215" t="str">
        <f t="shared" si="252"/>
        <v/>
      </c>
      <c r="U3215" t="str">
        <f t="shared" si="253"/>
        <v/>
      </c>
      <c r="V3215" t="str">
        <f t="shared" si="254"/>
        <v/>
      </c>
    </row>
    <row r="3216" spans="1:22" x14ac:dyDescent="0.35">
      <c r="A3216" t="str">
        <f>IF('Support - Calculation Detail'!A3216="","",LEFT('Support - Calculation Detail'!A3216,7)&amp;"-"&amp;RIGHT('Support - Calculation Detail'!A3216,2))</f>
        <v/>
      </c>
      <c r="B3216" t="str">
        <f>IF('Support - Calculation Detail'!C3216="","",'Support - Calculation Detail'!C3216)</f>
        <v/>
      </c>
      <c r="C3216" t="str">
        <f>IF('Support - Calculation Detail'!B3216="","",'Support - Calculation Detail'!B3216)</f>
        <v/>
      </c>
      <c r="D3216" t="str">
        <f>IF('Support - Calculation Detail'!D3216="","",'Support - Calculation Detail'!D3216)</f>
        <v/>
      </c>
      <c r="E3216" t="str">
        <f>IF('Support - Calculation Detail'!E3216="","",'Support - Calculation Detail'!E3216)</f>
        <v/>
      </c>
      <c r="G3216" t="str">
        <f>IF('Support - Calculation Detail'!F3216="","",'Support - Calculation Detail'!F3216)</f>
        <v/>
      </c>
      <c r="H3216" t="str">
        <f>IF('Support - Calculation Detail'!G3216="","",'Support - Calculation Detail'!G3216)</f>
        <v/>
      </c>
      <c r="I3216" t="str">
        <f>IF('Support - Calculation Detail'!H3216="","",'Support - Calculation Detail'!H3216)</f>
        <v/>
      </c>
      <c r="J3216" t="str">
        <f>IF('Support - Calculation Detail'!I3216="","",'Support - Calculation Detail'!I3216)</f>
        <v/>
      </c>
      <c r="K3216" t="str">
        <f>IF('Support - Calculation Detail'!K3216="","",'Support - Calculation Detail'!K3216)</f>
        <v/>
      </c>
      <c r="L3216" t="str">
        <f>IF('Support - Calculation Detail'!L3216="","",'Support - Calculation Detail'!L3216)</f>
        <v/>
      </c>
      <c r="M3216" t="str">
        <f>IF('Support - Calculation Detail'!M3216="","",'Support - Calculation Detail'!M3216)</f>
        <v/>
      </c>
      <c r="N3216" t="str">
        <f>IF('Support - Calculation Detail'!N3216="","",'Support - Calculation Detail'!N3216)</f>
        <v/>
      </c>
      <c r="P3216" t="str">
        <f>IF('Support - Calculation Detail'!O3216="","",'Support - Calculation Detail'!O3216)</f>
        <v/>
      </c>
      <c r="Q3216" t="b">
        <v>1</v>
      </c>
      <c r="R3216" t="str">
        <f t="shared" si="250"/>
        <v/>
      </c>
      <c r="S3216" t="str">
        <f t="shared" si="251"/>
        <v/>
      </c>
      <c r="T3216" t="str">
        <f t="shared" si="252"/>
        <v/>
      </c>
      <c r="U3216" t="str">
        <f t="shared" si="253"/>
        <v/>
      </c>
      <c r="V3216" t="str">
        <f t="shared" si="254"/>
        <v/>
      </c>
    </row>
    <row r="3217" spans="1:22" x14ac:dyDescent="0.35">
      <c r="A3217" t="str">
        <f>IF('Support - Calculation Detail'!A3217="","",LEFT('Support - Calculation Detail'!A3217,7)&amp;"-"&amp;RIGHT('Support - Calculation Detail'!A3217,2))</f>
        <v/>
      </c>
      <c r="B3217" t="str">
        <f>IF('Support - Calculation Detail'!C3217="","",'Support - Calculation Detail'!C3217)</f>
        <v/>
      </c>
      <c r="C3217" t="str">
        <f>IF('Support - Calculation Detail'!B3217="","",'Support - Calculation Detail'!B3217)</f>
        <v/>
      </c>
      <c r="D3217" t="str">
        <f>IF('Support - Calculation Detail'!D3217="","",'Support - Calculation Detail'!D3217)</f>
        <v/>
      </c>
      <c r="E3217" t="str">
        <f>IF('Support - Calculation Detail'!E3217="","",'Support - Calculation Detail'!E3217)</f>
        <v/>
      </c>
      <c r="G3217" t="str">
        <f>IF('Support - Calculation Detail'!F3217="","",'Support - Calculation Detail'!F3217)</f>
        <v/>
      </c>
      <c r="H3217" t="str">
        <f>IF('Support - Calculation Detail'!G3217="","",'Support - Calculation Detail'!G3217)</f>
        <v/>
      </c>
      <c r="I3217" t="str">
        <f>IF('Support - Calculation Detail'!H3217="","",'Support - Calculation Detail'!H3217)</f>
        <v/>
      </c>
      <c r="J3217" t="str">
        <f>IF('Support - Calculation Detail'!I3217="","",'Support - Calculation Detail'!I3217)</f>
        <v/>
      </c>
      <c r="K3217" t="str">
        <f>IF('Support - Calculation Detail'!K3217="","",'Support - Calculation Detail'!K3217)</f>
        <v/>
      </c>
      <c r="L3217" t="str">
        <f>IF('Support - Calculation Detail'!L3217="","",'Support - Calculation Detail'!L3217)</f>
        <v/>
      </c>
      <c r="M3217" t="str">
        <f>IF('Support - Calculation Detail'!M3217="","",'Support - Calculation Detail'!M3217)</f>
        <v/>
      </c>
      <c r="N3217" t="str">
        <f>IF('Support - Calculation Detail'!N3217="","",'Support - Calculation Detail'!N3217)</f>
        <v/>
      </c>
      <c r="P3217" t="str">
        <f>IF('Support - Calculation Detail'!O3217="","",'Support - Calculation Detail'!O3217)</f>
        <v/>
      </c>
      <c r="Q3217" t="b">
        <v>1</v>
      </c>
      <c r="R3217" t="str">
        <f t="shared" si="250"/>
        <v/>
      </c>
      <c r="S3217" t="str">
        <f t="shared" si="251"/>
        <v/>
      </c>
      <c r="T3217" t="str">
        <f t="shared" si="252"/>
        <v/>
      </c>
      <c r="U3217" t="str">
        <f t="shared" si="253"/>
        <v/>
      </c>
      <c r="V3217" t="str">
        <f t="shared" si="254"/>
        <v/>
      </c>
    </row>
    <row r="3218" spans="1:22" x14ac:dyDescent="0.35">
      <c r="A3218" t="str">
        <f>IF('Support - Calculation Detail'!A3218="","",LEFT('Support - Calculation Detail'!A3218,7)&amp;"-"&amp;RIGHT('Support - Calculation Detail'!A3218,2))</f>
        <v/>
      </c>
      <c r="B3218" t="str">
        <f>IF('Support - Calculation Detail'!C3218="","",'Support - Calculation Detail'!C3218)</f>
        <v/>
      </c>
      <c r="C3218" t="str">
        <f>IF('Support - Calculation Detail'!B3218="","",'Support - Calculation Detail'!B3218)</f>
        <v/>
      </c>
      <c r="D3218" t="str">
        <f>IF('Support - Calculation Detail'!D3218="","",'Support - Calculation Detail'!D3218)</f>
        <v/>
      </c>
      <c r="E3218" t="str">
        <f>IF('Support - Calculation Detail'!E3218="","",'Support - Calculation Detail'!E3218)</f>
        <v/>
      </c>
      <c r="G3218" t="str">
        <f>IF('Support - Calculation Detail'!F3218="","",'Support - Calculation Detail'!F3218)</f>
        <v/>
      </c>
      <c r="H3218" t="str">
        <f>IF('Support - Calculation Detail'!G3218="","",'Support - Calculation Detail'!G3218)</f>
        <v/>
      </c>
      <c r="I3218" t="str">
        <f>IF('Support - Calculation Detail'!H3218="","",'Support - Calculation Detail'!H3218)</f>
        <v/>
      </c>
      <c r="J3218" t="str">
        <f>IF('Support - Calculation Detail'!I3218="","",'Support - Calculation Detail'!I3218)</f>
        <v/>
      </c>
      <c r="K3218" t="str">
        <f>IF('Support - Calculation Detail'!K3218="","",'Support - Calculation Detail'!K3218)</f>
        <v/>
      </c>
      <c r="L3218" t="str">
        <f>IF('Support - Calculation Detail'!L3218="","",'Support - Calculation Detail'!L3218)</f>
        <v/>
      </c>
      <c r="M3218" t="str">
        <f>IF('Support - Calculation Detail'!M3218="","",'Support - Calculation Detail'!M3218)</f>
        <v/>
      </c>
      <c r="N3218" t="str">
        <f>IF('Support - Calculation Detail'!N3218="","",'Support - Calculation Detail'!N3218)</f>
        <v/>
      </c>
      <c r="P3218" t="str">
        <f>IF('Support - Calculation Detail'!O3218="","",'Support - Calculation Detail'!O3218)</f>
        <v/>
      </c>
      <c r="Q3218" t="b">
        <v>1</v>
      </c>
      <c r="R3218" t="str">
        <f t="shared" si="250"/>
        <v/>
      </c>
      <c r="S3218" t="str">
        <f t="shared" si="251"/>
        <v/>
      </c>
      <c r="T3218" t="str">
        <f t="shared" si="252"/>
        <v/>
      </c>
      <c r="U3218" t="str">
        <f t="shared" si="253"/>
        <v/>
      </c>
      <c r="V3218" t="str">
        <f t="shared" si="254"/>
        <v/>
      </c>
    </row>
    <row r="3219" spans="1:22" x14ac:dyDescent="0.35">
      <c r="A3219" t="str">
        <f>IF('Support - Calculation Detail'!A3219="","",LEFT('Support - Calculation Detail'!A3219,7)&amp;"-"&amp;RIGHT('Support - Calculation Detail'!A3219,2))</f>
        <v/>
      </c>
      <c r="B3219" t="str">
        <f>IF('Support - Calculation Detail'!C3219="","",'Support - Calculation Detail'!C3219)</f>
        <v/>
      </c>
      <c r="C3219" t="str">
        <f>IF('Support - Calculation Detail'!B3219="","",'Support - Calculation Detail'!B3219)</f>
        <v/>
      </c>
      <c r="D3219" t="str">
        <f>IF('Support - Calculation Detail'!D3219="","",'Support - Calculation Detail'!D3219)</f>
        <v/>
      </c>
      <c r="E3219" t="str">
        <f>IF('Support - Calculation Detail'!E3219="","",'Support - Calculation Detail'!E3219)</f>
        <v/>
      </c>
      <c r="G3219" t="str">
        <f>IF('Support - Calculation Detail'!F3219="","",'Support - Calculation Detail'!F3219)</f>
        <v/>
      </c>
      <c r="H3219" t="str">
        <f>IF('Support - Calculation Detail'!G3219="","",'Support - Calculation Detail'!G3219)</f>
        <v/>
      </c>
      <c r="I3219" t="str">
        <f>IF('Support - Calculation Detail'!H3219="","",'Support - Calculation Detail'!H3219)</f>
        <v/>
      </c>
      <c r="J3219" t="str">
        <f>IF('Support - Calculation Detail'!I3219="","",'Support - Calculation Detail'!I3219)</f>
        <v/>
      </c>
      <c r="K3219" t="str">
        <f>IF('Support - Calculation Detail'!K3219="","",'Support - Calculation Detail'!K3219)</f>
        <v/>
      </c>
      <c r="L3219" t="str">
        <f>IF('Support - Calculation Detail'!L3219="","",'Support - Calculation Detail'!L3219)</f>
        <v/>
      </c>
      <c r="M3219" t="str">
        <f>IF('Support - Calculation Detail'!M3219="","",'Support - Calculation Detail'!M3219)</f>
        <v/>
      </c>
      <c r="N3219" t="str">
        <f>IF('Support - Calculation Detail'!N3219="","",'Support - Calculation Detail'!N3219)</f>
        <v/>
      </c>
      <c r="P3219" t="str">
        <f>IF('Support - Calculation Detail'!O3219="","",'Support - Calculation Detail'!O3219)</f>
        <v/>
      </c>
      <c r="Q3219" t="b">
        <v>1</v>
      </c>
      <c r="R3219" t="str">
        <f t="shared" si="250"/>
        <v/>
      </c>
      <c r="S3219" t="str">
        <f t="shared" si="251"/>
        <v/>
      </c>
      <c r="T3219" t="str">
        <f t="shared" si="252"/>
        <v/>
      </c>
      <c r="U3219" t="str">
        <f t="shared" si="253"/>
        <v/>
      </c>
      <c r="V3219" t="str">
        <f t="shared" si="254"/>
        <v/>
      </c>
    </row>
    <row r="3220" spans="1:22" x14ac:dyDescent="0.35">
      <c r="A3220" t="str">
        <f>IF('Support - Calculation Detail'!A3220="","",LEFT('Support - Calculation Detail'!A3220,7)&amp;"-"&amp;RIGHT('Support - Calculation Detail'!A3220,2))</f>
        <v/>
      </c>
      <c r="B3220" t="str">
        <f>IF('Support - Calculation Detail'!C3220="","",'Support - Calculation Detail'!C3220)</f>
        <v/>
      </c>
      <c r="C3220" t="str">
        <f>IF('Support - Calculation Detail'!B3220="","",'Support - Calculation Detail'!B3220)</f>
        <v/>
      </c>
      <c r="D3220" t="str">
        <f>IF('Support - Calculation Detail'!D3220="","",'Support - Calculation Detail'!D3220)</f>
        <v/>
      </c>
      <c r="E3220" t="str">
        <f>IF('Support - Calculation Detail'!E3220="","",'Support - Calculation Detail'!E3220)</f>
        <v/>
      </c>
      <c r="G3220" t="str">
        <f>IF('Support - Calculation Detail'!F3220="","",'Support - Calculation Detail'!F3220)</f>
        <v/>
      </c>
      <c r="H3220" t="str">
        <f>IF('Support - Calculation Detail'!G3220="","",'Support - Calculation Detail'!G3220)</f>
        <v/>
      </c>
      <c r="I3220" t="str">
        <f>IF('Support - Calculation Detail'!H3220="","",'Support - Calculation Detail'!H3220)</f>
        <v/>
      </c>
      <c r="J3220" t="str">
        <f>IF('Support - Calculation Detail'!I3220="","",'Support - Calculation Detail'!I3220)</f>
        <v/>
      </c>
      <c r="K3220" t="str">
        <f>IF('Support - Calculation Detail'!K3220="","",'Support - Calculation Detail'!K3220)</f>
        <v/>
      </c>
      <c r="L3220" t="str">
        <f>IF('Support - Calculation Detail'!L3220="","",'Support - Calculation Detail'!L3220)</f>
        <v/>
      </c>
      <c r="M3220" t="str">
        <f>IF('Support - Calculation Detail'!M3220="","",'Support - Calculation Detail'!M3220)</f>
        <v/>
      </c>
      <c r="N3220" t="str">
        <f>IF('Support - Calculation Detail'!N3220="","",'Support - Calculation Detail'!N3220)</f>
        <v/>
      </c>
      <c r="P3220" t="str">
        <f>IF('Support - Calculation Detail'!O3220="","",'Support - Calculation Detail'!O3220)</f>
        <v/>
      </c>
      <c r="Q3220" t="b">
        <v>1</v>
      </c>
      <c r="R3220" t="str">
        <f t="shared" si="250"/>
        <v/>
      </c>
      <c r="S3220" t="str">
        <f t="shared" si="251"/>
        <v/>
      </c>
      <c r="T3220" t="str">
        <f t="shared" si="252"/>
        <v/>
      </c>
      <c r="U3220" t="str">
        <f t="shared" si="253"/>
        <v/>
      </c>
      <c r="V3220" t="str">
        <f t="shared" si="254"/>
        <v/>
      </c>
    </row>
    <row r="3221" spans="1:22" x14ac:dyDescent="0.35">
      <c r="A3221" t="str">
        <f>IF('Support - Calculation Detail'!A3221="","",LEFT('Support - Calculation Detail'!A3221,7)&amp;"-"&amp;RIGHT('Support - Calculation Detail'!A3221,2))</f>
        <v/>
      </c>
      <c r="B3221" t="str">
        <f>IF('Support - Calculation Detail'!C3221="","",'Support - Calculation Detail'!C3221)</f>
        <v/>
      </c>
      <c r="C3221" t="str">
        <f>IF('Support - Calculation Detail'!B3221="","",'Support - Calculation Detail'!B3221)</f>
        <v/>
      </c>
      <c r="D3221" t="str">
        <f>IF('Support - Calculation Detail'!D3221="","",'Support - Calculation Detail'!D3221)</f>
        <v/>
      </c>
      <c r="E3221" t="str">
        <f>IF('Support - Calculation Detail'!E3221="","",'Support - Calculation Detail'!E3221)</f>
        <v/>
      </c>
      <c r="G3221" t="str">
        <f>IF('Support - Calculation Detail'!F3221="","",'Support - Calculation Detail'!F3221)</f>
        <v/>
      </c>
      <c r="H3221" t="str">
        <f>IF('Support - Calculation Detail'!G3221="","",'Support - Calculation Detail'!G3221)</f>
        <v/>
      </c>
      <c r="I3221" t="str">
        <f>IF('Support - Calculation Detail'!H3221="","",'Support - Calculation Detail'!H3221)</f>
        <v/>
      </c>
      <c r="J3221" t="str">
        <f>IF('Support - Calculation Detail'!I3221="","",'Support - Calculation Detail'!I3221)</f>
        <v/>
      </c>
      <c r="K3221" t="str">
        <f>IF('Support - Calculation Detail'!K3221="","",'Support - Calculation Detail'!K3221)</f>
        <v/>
      </c>
      <c r="L3221" t="str">
        <f>IF('Support - Calculation Detail'!L3221="","",'Support - Calculation Detail'!L3221)</f>
        <v/>
      </c>
      <c r="M3221" t="str">
        <f>IF('Support - Calculation Detail'!M3221="","",'Support - Calculation Detail'!M3221)</f>
        <v/>
      </c>
      <c r="N3221" t="str">
        <f>IF('Support - Calculation Detail'!N3221="","",'Support - Calculation Detail'!N3221)</f>
        <v/>
      </c>
      <c r="P3221" t="str">
        <f>IF('Support - Calculation Detail'!O3221="","",'Support - Calculation Detail'!O3221)</f>
        <v/>
      </c>
      <c r="Q3221" t="b">
        <v>1</v>
      </c>
      <c r="R3221" t="str">
        <f t="shared" si="250"/>
        <v/>
      </c>
      <c r="S3221" t="str">
        <f t="shared" si="251"/>
        <v/>
      </c>
      <c r="T3221" t="str">
        <f t="shared" si="252"/>
        <v/>
      </c>
      <c r="U3221" t="str">
        <f t="shared" si="253"/>
        <v/>
      </c>
      <c r="V3221" t="str">
        <f t="shared" si="254"/>
        <v/>
      </c>
    </row>
    <row r="3222" spans="1:22" x14ac:dyDescent="0.35">
      <c r="A3222" t="str">
        <f>IF('Support - Calculation Detail'!A3222="","",LEFT('Support - Calculation Detail'!A3222,7)&amp;"-"&amp;RIGHT('Support - Calculation Detail'!A3222,2))</f>
        <v/>
      </c>
      <c r="B3222" t="str">
        <f>IF('Support - Calculation Detail'!C3222="","",'Support - Calculation Detail'!C3222)</f>
        <v/>
      </c>
      <c r="C3222" t="str">
        <f>IF('Support - Calculation Detail'!B3222="","",'Support - Calculation Detail'!B3222)</f>
        <v/>
      </c>
      <c r="D3222" t="str">
        <f>IF('Support - Calculation Detail'!D3222="","",'Support - Calculation Detail'!D3222)</f>
        <v/>
      </c>
      <c r="E3222" t="str">
        <f>IF('Support - Calculation Detail'!E3222="","",'Support - Calculation Detail'!E3222)</f>
        <v/>
      </c>
      <c r="G3222" t="str">
        <f>IF('Support - Calculation Detail'!F3222="","",'Support - Calculation Detail'!F3222)</f>
        <v/>
      </c>
      <c r="H3222" t="str">
        <f>IF('Support - Calculation Detail'!G3222="","",'Support - Calculation Detail'!G3222)</f>
        <v/>
      </c>
      <c r="I3222" t="str">
        <f>IF('Support - Calculation Detail'!H3222="","",'Support - Calculation Detail'!H3222)</f>
        <v/>
      </c>
      <c r="J3222" t="str">
        <f>IF('Support - Calculation Detail'!I3222="","",'Support - Calculation Detail'!I3222)</f>
        <v/>
      </c>
      <c r="K3222" t="str">
        <f>IF('Support - Calculation Detail'!K3222="","",'Support - Calculation Detail'!K3222)</f>
        <v/>
      </c>
      <c r="L3222" t="str">
        <f>IF('Support - Calculation Detail'!L3222="","",'Support - Calculation Detail'!L3222)</f>
        <v/>
      </c>
      <c r="M3222" t="str">
        <f>IF('Support - Calculation Detail'!M3222="","",'Support - Calculation Detail'!M3222)</f>
        <v/>
      </c>
      <c r="N3222" t="str">
        <f>IF('Support - Calculation Detail'!N3222="","",'Support - Calculation Detail'!N3222)</f>
        <v/>
      </c>
      <c r="P3222" t="str">
        <f>IF('Support - Calculation Detail'!O3222="","",'Support - Calculation Detail'!O3222)</f>
        <v/>
      </c>
      <c r="Q3222" t="b">
        <v>1</v>
      </c>
      <c r="R3222" t="str">
        <f t="shared" si="250"/>
        <v/>
      </c>
      <c r="S3222" t="str">
        <f t="shared" si="251"/>
        <v/>
      </c>
      <c r="T3222" t="str">
        <f t="shared" si="252"/>
        <v/>
      </c>
      <c r="U3222" t="str">
        <f t="shared" si="253"/>
        <v/>
      </c>
      <c r="V3222" t="str">
        <f t="shared" si="254"/>
        <v/>
      </c>
    </row>
    <row r="3223" spans="1:22" x14ac:dyDescent="0.35">
      <c r="A3223" t="str">
        <f>IF('Support - Calculation Detail'!A3223="","",LEFT('Support - Calculation Detail'!A3223,7)&amp;"-"&amp;RIGHT('Support - Calculation Detail'!A3223,2))</f>
        <v/>
      </c>
      <c r="B3223" t="str">
        <f>IF('Support - Calculation Detail'!C3223="","",'Support - Calculation Detail'!C3223)</f>
        <v/>
      </c>
      <c r="C3223" t="str">
        <f>IF('Support - Calculation Detail'!B3223="","",'Support - Calculation Detail'!B3223)</f>
        <v/>
      </c>
      <c r="D3223" t="str">
        <f>IF('Support - Calculation Detail'!D3223="","",'Support - Calculation Detail'!D3223)</f>
        <v/>
      </c>
      <c r="E3223" t="str">
        <f>IF('Support - Calculation Detail'!E3223="","",'Support - Calculation Detail'!E3223)</f>
        <v/>
      </c>
      <c r="G3223" t="str">
        <f>IF('Support - Calculation Detail'!F3223="","",'Support - Calculation Detail'!F3223)</f>
        <v/>
      </c>
      <c r="H3223" t="str">
        <f>IF('Support - Calculation Detail'!G3223="","",'Support - Calculation Detail'!G3223)</f>
        <v/>
      </c>
      <c r="I3223" t="str">
        <f>IF('Support - Calculation Detail'!H3223="","",'Support - Calculation Detail'!H3223)</f>
        <v/>
      </c>
      <c r="J3223" t="str">
        <f>IF('Support - Calculation Detail'!I3223="","",'Support - Calculation Detail'!I3223)</f>
        <v/>
      </c>
      <c r="K3223" t="str">
        <f>IF('Support - Calculation Detail'!K3223="","",'Support - Calculation Detail'!K3223)</f>
        <v/>
      </c>
      <c r="L3223" t="str">
        <f>IF('Support - Calculation Detail'!L3223="","",'Support - Calculation Detail'!L3223)</f>
        <v/>
      </c>
      <c r="M3223" t="str">
        <f>IF('Support - Calculation Detail'!M3223="","",'Support - Calculation Detail'!M3223)</f>
        <v/>
      </c>
      <c r="N3223" t="str">
        <f>IF('Support - Calculation Detail'!N3223="","",'Support - Calculation Detail'!N3223)</f>
        <v/>
      </c>
      <c r="P3223" t="str">
        <f>IF('Support - Calculation Detail'!O3223="","",'Support - Calculation Detail'!O3223)</f>
        <v/>
      </c>
      <c r="Q3223" t="b">
        <v>1</v>
      </c>
      <c r="R3223" t="str">
        <f t="shared" si="250"/>
        <v/>
      </c>
      <c r="S3223" t="str">
        <f t="shared" si="251"/>
        <v/>
      </c>
      <c r="T3223" t="str">
        <f t="shared" si="252"/>
        <v/>
      </c>
      <c r="U3223" t="str">
        <f t="shared" si="253"/>
        <v/>
      </c>
      <c r="V3223" t="str">
        <f t="shared" si="254"/>
        <v/>
      </c>
    </row>
    <row r="3224" spans="1:22" x14ac:dyDescent="0.35">
      <c r="A3224" t="str">
        <f>IF('Support - Calculation Detail'!A3224="","",LEFT('Support - Calculation Detail'!A3224,7)&amp;"-"&amp;RIGHT('Support - Calculation Detail'!A3224,2))</f>
        <v/>
      </c>
      <c r="B3224" t="str">
        <f>IF('Support - Calculation Detail'!C3224="","",'Support - Calculation Detail'!C3224)</f>
        <v/>
      </c>
      <c r="C3224" t="str">
        <f>IF('Support - Calculation Detail'!B3224="","",'Support - Calculation Detail'!B3224)</f>
        <v/>
      </c>
      <c r="D3224" t="str">
        <f>IF('Support - Calculation Detail'!D3224="","",'Support - Calculation Detail'!D3224)</f>
        <v/>
      </c>
      <c r="E3224" t="str">
        <f>IF('Support - Calculation Detail'!E3224="","",'Support - Calculation Detail'!E3224)</f>
        <v/>
      </c>
      <c r="G3224" t="str">
        <f>IF('Support - Calculation Detail'!F3224="","",'Support - Calculation Detail'!F3224)</f>
        <v/>
      </c>
      <c r="H3224" t="str">
        <f>IF('Support - Calculation Detail'!G3224="","",'Support - Calculation Detail'!G3224)</f>
        <v/>
      </c>
      <c r="I3224" t="str">
        <f>IF('Support - Calculation Detail'!H3224="","",'Support - Calculation Detail'!H3224)</f>
        <v/>
      </c>
      <c r="J3224" t="str">
        <f>IF('Support - Calculation Detail'!I3224="","",'Support - Calculation Detail'!I3224)</f>
        <v/>
      </c>
      <c r="K3224" t="str">
        <f>IF('Support - Calculation Detail'!K3224="","",'Support - Calculation Detail'!K3224)</f>
        <v/>
      </c>
      <c r="L3224" t="str">
        <f>IF('Support - Calculation Detail'!L3224="","",'Support - Calculation Detail'!L3224)</f>
        <v/>
      </c>
      <c r="M3224" t="str">
        <f>IF('Support - Calculation Detail'!M3224="","",'Support - Calculation Detail'!M3224)</f>
        <v/>
      </c>
      <c r="N3224" t="str">
        <f>IF('Support - Calculation Detail'!N3224="","",'Support - Calculation Detail'!N3224)</f>
        <v/>
      </c>
      <c r="P3224" t="str">
        <f>IF('Support - Calculation Detail'!O3224="","",'Support - Calculation Detail'!O3224)</f>
        <v/>
      </c>
      <c r="Q3224" t="b">
        <v>1</v>
      </c>
      <c r="R3224" t="str">
        <f t="shared" si="250"/>
        <v/>
      </c>
      <c r="S3224" t="str">
        <f t="shared" si="251"/>
        <v/>
      </c>
      <c r="T3224" t="str">
        <f t="shared" si="252"/>
        <v/>
      </c>
      <c r="U3224" t="str">
        <f t="shared" si="253"/>
        <v/>
      </c>
      <c r="V3224" t="str">
        <f t="shared" si="254"/>
        <v/>
      </c>
    </row>
    <row r="3225" spans="1:22" x14ac:dyDescent="0.35">
      <c r="A3225" t="str">
        <f>IF('Support - Calculation Detail'!A3225="","",LEFT('Support - Calculation Detail'!A3225,7)&amp;"-"&amp;RIGHT('Support - Calculation Detail'!A3225,2))</f>
        <v/>
      </c>
      <c r="B3225" t="str">
        <f>IF('Support - Calculation Detail'!C3225="","",'Support - Calculation Detail'!C3225)</f>
        <v/>
      </c>
      <c r="C3225" t="str">
        <f>IF('Support - Calculation Detail'!B3225="","",'Support - Calculation Detail'!B3225)</f>
        <v/>
      </c>
      <c r="D3225" t="str">
        <f>IF('Support - Calculation Detail'!D3225="","",'Support - Calculation Detail'!D3225)</f>
        <v/>
      </c>
      <c r="E3225" t="str">
        <f>IF('Support - Calculation Detail'!E3225="","",'Support - Calculation Detail'!E3225)</f>
        <v/>
      </c>
      <c r="G3225" t="str">
        <f>IF('Support - Calculation Detail'!F3225="","",'Support - Calculation Detail'!F3225)</f>
        <v/>
      </c>
      <c r="H3225" t="str">
        <f>IF('Support - Calculation Detail'!G3225="","",'Support - Calculation Detail'!G3225)</f>
        <v/>
      </c>
      <c r="I3225" t="str">
        <f>IF('Support - Calculation Detail'!H3225="","",'Support - Calculation Detail'!H3225)</f>
        <v/>
      </c>
      <c r="J3225" t="str">
        <f>IF('Support - Calculation Detail'!I3225="","",'Support - Calculation Detail'!I3225)</f>
        <v/>
      </c>
      <c r="K3225" t="str">
        <f>IF('Support - Calculation Detail'!K3225="","",'Support - Calculation Detail'!K3225)</f>
        <v/>
      </c>
      <c r="L3225" t="str">
        <f>IF('Support - Calculation Detail'!L3225="","",'Support - Calculation Detail'!L3225)</f>
        <v/>
      </c>
      <c r="M3225" t="str">
        <f>IF('Support - Calculation Detail'!M3225="","",'Support - Calculation Detail'!M3225)</f>
        <v/>
      </c>
      <c r="N3225" t="str">
        <f>IF('Support - Calculation Detail'!N3225="","",'Support - Calculation Detail'!N3225)</f>
        <v/>
      </c>
      <c r="P3225" t="str">
        <f>IF('Support - Calculation Detail'!O3225="","",'Support - Calculation Detail'!O3225)</f>
        <v/>
      </c>
      <c r="Q3225" t="b">
        <v>1</v>
      </c>
      <c r="R3225" t="str">
        <f t="shared" si="250"/>
        <v/>
      </c>
      <c r="S3225" t="str">
        <f t="shared" si="251"/>
        <v/>
      </c>
      <c r="T3225" t="str">
        <f t="shared" si="252"/>
        <v/>
      </c>
      <c r="U3225" t="str">
        <f t="shared" si="253"/>
        <v/>
      </c>
      <c r="V3225" t="str">
        <f t="shared" si="254"/>
        <v/>
      </c>
    </row>
    <row r="3226" spans="1:22" x14ac:dyDescent="0.35">
      <c r="A3226" t="str">
        <f>IF('Support - Calculation Detail'!A3226="","",LEFT('Support - Calculation Detail'!A3226,7)&amp;"-"&amp;RIGHT('Support - Calculation Detail'!A3226,2))</f>
        <v/>
      </c>
      <c r="B3226" t="str">
        <f>IF('Support - Calculation Detail'!C3226="","",'Support - Calculation Detail'!C3226)</f>
        <v/>
      </c>
      <c r="C3226" t="str">
        <f>IF('Support - Calculation Detail'!B3226="","",'Support - Calculation Detail'!B3226)</f>
        <v/>
      </c>
      <c r="D3226" t="str">
        <f>IF('Support - Calculation Detail'!D3226="","",'Support - Calculation Detail'!D3226)</f>
        <v/>
      </c>
      <c r="E3226" t="str">
        <f>IF('Support - Calculation Detail'!E3226="","",'Support - Calculation Detail'!E3226)</f>
        <v/>
      </c>
      <c r="G3226" t="str">
        <f>IF('Support - Calculation Detail'!F3226="","",'Support - Calculation Detail'!F3226)</f>
        <v/>
      </c>
      <c r="H3226" t="str">
        <f>IF('Support - Calculation Detail'!G3226="","",'Support - Calculation Detail'!G3226)</f>
        <v/>
      </c>
      <c r="I3226" t="str">
        <f>IF('Support - Calculation Detail'!H3226="","",'Support - Calculation Detail'!H3226)</f>
        <v/>
      </c>
      <c r="J3226" t="str">
        <f>IF('Support - Calculation Detail'!I3226="","",'Support - Calculation Detail'!I3226)</f>
        <v/>
      </c>
      <c r="K3226" t="str">
        <f>IF('Support - Calculation Detail'!K3226="","",'Support - Calculation Detail'!K3226)</f>
        <v/>
      </c>
      <c r="L3226" t="str">
        <f>IF('Support - Calculation Detail'!L3226="","",'Support - Calculation Detail'!L3226)</f>
        <v/>
      </c>
      <c r="M3226" t="str">
        <f>IF('Support - Calculation Detail'!M3226="","",'Support - Calculation Detail'!M3226)</f>
        <v/>
      </c>
      <c r="N3226" t="str">
        <f>IF('Support - Calculation Detail'!N3226="","",'Support - Calculation Detail'!N3226)</f>
        <v/>
      </c>
      <c r="P3226" t="str">
        <f>IF('Support - Calculation Detail'!O3226="","",'Support - Calculation Detail'!O3226)</f>
        <v/>
      </c>
      <c r="Q3226" t="b">
        <v>1</v>
      </c>
      <c r="R3226" t="str">
        <f t="shared" si="250"/>
        <v/>
      </c>
      <c r="S3226" t="str">
        <f t="shared" si="251"/>
        <v/>
      </c>
      <c r="T3226" t="str">
        <f t="shared" si="252"/>
        <v/>
      </c>
      <c r="U3226" t="str">
        <f t="shared" si="253"/>
        <v/>
      </c>
      <c r="V3226" t="str">
        <f t="shared" si="254"/>
        <v/>
      </c>
    </row>
    <row r="3227" spans="1:22" x14ac:dyDescent="0.35">
      <c r="A3227" t="str">
        <f>IF('Support - Calculation Detail'!A3227="","",LEFT('Support - Calculation Detail'!A3227,7)&amp;"-"&amp;RIGHT('Support - Calculation Detail'!A3227,2))</f>
        <v/>
      </c>
      <c r="B3227" t="str">
        <f>IF('Support - Calculation Detail'!C3227="","",'Support - Calculation Detail'!C3227)</f>
        <v/>
      </c>
      <c r="C3227" t="str">
        <f>IF('Support - Calculation Detail'!B3227="","",'Support - Calculation Detail'!B3227)</f>
        <v/>
      </c>
      <c r="D3227" t="str">
        <f>IF('Support - Calculation Detail'!D3227="","",'Support - Calculation Detail'!D3227)</f>
        <v/>
      </c>
      <c r="E3227" t="str">
        <f>IF('Support - Calculation Detail'!E3227="","",'Support - Calculation Detail'!E3227)</f>
        <v/>
      </c>
      <c r="G3227" t="str">
        <f>IF('Support - Calculation Detail'!F3227="","",'Support - Calculation Detail'!F3227)</f>
        <v/>
      </c>
      <c r="H3227" t="str">
        <f>IF('Support - Calculation Detail'!G3227="","",'Support - Calculation Detail'!G3227)</f>
        <v/>
      </c>
      <c r="I3227" t="str">
        <f>IF('Support - Calculation Detail'!H3227="","",'Support - Calculation Detail'!H3227)</f>
        <v/>
      </c>
      <c r="J3227" t="str">
        <f>IF('Support - Calculation Detail'!I3227="","",'Support - Calculation Detail'!I3227)</f>
        <v/>
      </c>
      <c r="K3227" t="str">
        <f>IF('Support - Calculation Detail'!K3227="","",'Support - Calculation Detail'!K3227)</f>
        <v/>
      </c>
      <c r="L3227" t="str">
        <f>IF('Support - Calculation Detail'!L3227="","",'Support - Calculation Detail'!L3227)</f>
        <v/>
      </c>
      <c r="M3227" t="str">
        <f>IF('Support - Calculation Detail'!M3227="","",'Support - Calculation Detail'!M3227)</f>
        <v/>
      </c>
      <c r="N3227" t="str">
        <f>IF('Support - Calculation Detail'!N3227="","",'Support - Calculation Detail'!N3227)</f>
        <v/>
      </c>
      <c r="P3227" t="str">
        <f>IF('Support - Calculation Detail'!O3227="","",'Support - Calculation Detail'!O3227)</f>
        <v/>
      </c>
      <c r="Q3227" t="b">
        <v>1</v>
      </c>
      <c r="R3227" t="str">
        <f t="shared" si="250"/>
        <v/>
      </c>
      <c r="S3227" t="str">
        <f t="shared" si="251"/>
        <v/>
      </c>
      <c r="T3227" t="str">
        <f t="shared" si="252"/>
        <v/>
      </c>
      <c r="U3227" t="str">
        <f t="shared" si="253"/>
        <v/>
      </c>
      <c r="V3227" t="str">
        <f t="shared" si="254"/>
        <v/>
      </c>
    </row>
    <row r="3228" spans="1:22" x14ac:dyDescent="0.35">
      <c r="A3228" t="str">
        <f>IF('Support - Calculation Detail'!A3228="","",LEFT('Support - Calculation Detail'!A3228,7)&amp;"-"&amp;RIGHT('Support - Calculation Detail'!A3228,2))</f>
        <v/>
      </c>
      <c r="B3228" t="str">
        <f>IF('Support - Calculation Detail'!C3228="","",'Support - Calculation Detail'!C3228)</f>
        <v/>
      </c>
      <c r="C3228" t="str">
        <f>IF('Support - Calculation Detail'!B3228="","",'Support - Calculation Detail'!B3228)</f>
        <v/>
      </c>
      <c r="D3228" t="str">
        <f>IF('Support - Calculation Detail'!D3228="","",'Support - Calculation Detail'!D3228)</f>
        <v/>
      </c>
      <c r="E3228" t="str">
        <f>IF('Support - Calculation Detail'!E3228="","",'Support - Calculation Detail'!E3228)</f>
        <v/>
      </c>
      <c r="G3228" t="str">
        <f>IF('Support - Calculation Detail'!F3228="","",'Support - Calculation Detail'!F3228)</f>
        <v/>
      </c>
      <c r="H3228" t="str">
        <f>IF('Support - Calculation Detail'!G3228="","",'Support - Calculation Detail'!G3228)</f>
        <v/>
      </c>
      <c r="I3228" t="str">
        <f>IF('Support - Calculation Detail'!H3228="","",'Support - Calculation Detail'!H3228)</f>
        <v/>
      </c>
      <c r="J3228" t="str">
        <f>IF('Support - Calculation Detail'!I3228="","",'Support - Calculation Detail'!I3228)</f>
        <v/>
      </c>
      <c r="K3228" t="str">
        <f>IF('Support - Calculation Detail'!K3228="","",'Support - Calculation Detail'!K3228)</f>
        <v/>
      </c>
      <c r="L3228" t="str">
        <f>IF('Support - Calculation Detail'!L3228="","",'Support - Calculation Detail'!L3228)</f>
        <v/>
      </c>
      <c r="M3228" t="str">
        <f>IF('Support - Calculation Detail'!M3228="","",'Support - Calculation Detail'!M3228)</f>
        <v/>
      </c>
      <c r="N3228" t="str">
        <f>IF('Support - Calculation Detail'!N3228="","",'Support - Calculation Detail'!N3228)</f>
        <v/>
      </c>
      <c r="P3228" t="str">
        <f>IF('Support - Calculation Detail'!O3228="","",'Support - Calculation Detail'!O3228)</f>
        <v/>
      </c>
      <c r="Q3228" t="b">
        <v>1</v>
      </c>
      <c r="R3228" t="str">
        <f t="shared" si="250"/>
        <v/>
      </c>
      <c r="S3228" t="str">
        <f t="shared" si="251"/>
        <v/>
      </c>
      <c r="T3228" t="str">
        <f t="shared" si="252"/>
        <v/>
      </c>
      <c r="U3228" t="str">
        <f t="shared" si="253"/>
        <v/>
      </c>
      <c r="V3228" t="str">
        <f t="shared" si="254"/>
        <v/>
      </c>
    </row>
    <row r="3229" spans="1:22" x14ac:dyDescent="0.35">
      <c r="A3229" t="str">
        <f>IF('Support - Calculation Detail'!A3229="","",LEFT('Support - Calculation Detail'!A3229,7)&amp;"-"&amp;RIGHT('Support - Calculation Detail'!A3229,2))</f>
        <v/>
      </c>
      <c r="B3229" t="str">
        <f>IF('Support - Calculation Detail'!C3229="","",'Support - Calculation Detail'!C3229)</f>
        <v/>
      </c>
      <c r="C3229" t="str">
        <f>IF('Support - Calculation Detail'!B3229="","",'Support - Calculation Detail'!B3229)</f>
        <v/>
      </c>
      <c r="D3229" t="str">
        <f>IF('Support - Calculation Detail'!D3229="","",'Support - Calculation Detail'!D3229)</f>
        <v/>
      </c>
      <c r="E3229" t="str">
        <f>IF('Support - Calculation Detail'!E3229="","",'Support - Calculation Detail'!E3229)</f>
        <v/>
      </c>
      <c r="G3229" t="str">
        <f>IF('Support - Calculation Detail'!F3229="","",'Support - Calculation Detail'!F3229)</f>
        <v/>
      </c>
      <c r="H3229" t="str">
        <f>IF('Support - Calculation Detail'!G3229="","",'Support - Calculation Detail'!G3229)</f>
        <v/>
      </c>
      <c r="I3229" t="str">
        <f>IF('Support - Calculation Detail'!H3229="","",'Support - Calculation Detail'!H3229)</f>
        <v/>
      </c>
      <c r="J3229" t="str">
        <f>IF('Support - Calculation Detail'!I3229="","",'Support - Calculation Detail'!I3229)</f>
        <v/>
      </c>
      <c r="K3229" t="str">
        <f>IF('Support - Calculation Detail'!K3229="","",'Support - Calculation Detail'!K3229)</f>
        <v/>
      </c>
      <c r="L3229" t="str">
        <f>IF('Support - Calculation Detail'!L3229="","",'Support - Calculation Detail'!L3229)</f>
        <v/>
      </c>
      <c r="M3229" t="str">
        <f>IF('Support - Calculation Detail'!M3229="","",'Support - Calculation Detail'!M3229)</f>
        <v/>
      </c>
      <c r="N3229" t="str">
        <f>IF('Support - Calculation Detail'!N3229="","",'Support - Calculation Detail'!N3229)</f>
        <v/>
      </c>
      <c r="P3229" t="str">
        <f>IF('Support - Calculation Detail'!O3229="","",'Support - Calculation Detail'!O3229)</f>
        <v/>
      </c>
      <c r="Q3229" t="b">
        <v>1</v>
      </c>
      <c r="R3229" t="str">
        <f t="shared" si="250"/>
        <v/>
      </c>
      <c r="S3229" t="str">
        <f t="shared" si="251"/>
        <v/>
      </c>
      <c r="T3229" t="str">
        <f t="shared" si="252"/>
        <v/>
      </c>
      <c r="U3229" t="str">
        <f t="shared" si="253"/>
        <v/>
      </c>
      <c r="V3229" t="str">
        <f t="shared" si="254"/>
        <v/>
      </c>
    </row>
    <row r="3230" spans="1:22" x14ac:dyDescent="0.35">
      <c r="A3230" t="str">
        <f>IF('Support - Calculation Detail'!A3230="","",LEFT('Support - Calculation Detail'!A3230,7)&amp;"-"&amp;RIGHT('Support - Calculation Detail'!A3230,2))</f>
        <v/>
      </c>
      <c r="B3230" t="str">
        <f>IF('Support - Calculation Detail'!C3230="","",'Support - Calculation Detail'!C3230)</f>
        <v/>
      </c>
      <c r="C3230" t="str">
        <f>IF('Support - Calculation Detail'!B3230="","",'Support - Calculation Detail'!B3230)</f>
        <v/>
      </c>
      <c r="D3230" t="str">
        <f>IF('Support - Calculation Detail'!D3230="","",'Support - Calculation Detail'!D3230)</f>
        <v/>
      </c>
      <c r="E3230" t="str">
        <f>IF('Support - Calculation Detail'!E3230="","",'Support - Calculation Detail'!E3230)</f>
        <v/>
      </c>
      <c r="G3230" t="str">
        <f>IF('Support - Calculation Detail'!F3230="","",'Support - Calculation Detail'!F3230)</f>
        <v/>
      </c>
      <c r="H3230" t="str">
        <f>IF('Support - Calculation Detail'!G3230="","",'Support - Calculation Detail'!G3230)</f>
        <v/>
      </c>
      <c r="I3230" t="str">
        <f>IF('Support - Calculation Detail'!H3230="","",'Support - Calculation Detail'!H3230)</f>
        <v/>
      </c>
      <c r="J3230" t="str">
        <f>IF('Support - Calculation Detail'!I3230="","",'Support - Calculation Detail'!I3230)</f>
        <v/>
      </c>
      <c r="K3230" t="str">
        <f>IF('Support - Calculation Detail'!K3230="","",'Support - Calculation Detail'!K3230)</f>
        <v/>
      </c>
      <c r="L3230" t="str">
        <f>IF('Support - Calculation Detail'!L3230="","",'Support - Calculation Detail'!L3230)</f>
        <v/>
      </c>
      <c r="M3230" t="str">
        <f>IF('Support - Calculation Detail'!M3230="","",'Support - Calculation Detail'!M3230)</f>
        <v/>
      </c>
      <c r="N3230" t="str">
        <f>IF('Support - Calculation Detail'!N3230="","",'Support - Calculation Detail'!N3230)</f>
        <v/>
      </c>
      <c r="P3230" t="str">
        <f>IF('Support - Calculation Detail'!O3230="","",'Support - Calculation Detail'!O3230)</f>
        <v/>
      </c>
      <c r="Q3230" t="b">
        <v>1</v>
      </c>
      <c r="R3230" t="str">
        <f t="shared" si="250"/>
        <v/>
      </c>
      <c r="S3230" t="str">
        <f t="shared" si="251"/>
        <v/>
      </c>
      <c r="T3230" t="str">
        <f t="shared" si="252"/>
        <v/>
      </c>
      <c r="U3230" t="str">
        <f t="shared" si="253"/>
        <v/>
      </c>
      <c r="V3230" t="str">
        <f t="shared" si="254"/>
        <v/>
      </c>
    </row>
    <row r="3231" spans="1:22" x14ac:dyDescent="0.35">
      <c r="A3231" t="str">
        <f>IF('Support - Calculation Detail'!A3231="","",LEFT('Support - Calculation Detail'!A3231,7)&amp;"-"&amp;RIGHT('Support - Calculation Detail'!A3231,2))</f>
        <v/>
      </c>
      <c r="B3231" t="str">
        <f>IF('Support - Calculation Detail'!C3231="","",'Support - Calculation Detail'!C3231)</f>
        <v/>
      </c>
      <c r="C3231" t="str">
        <f>IF('Support - Calculation Detail'!B3231="","",'Support - Calculation Detail'!B3231)</f>
        <v/>
      </c>
      <c r="D3231" t="str">
        <f>IF('Support - Calculation Detail'!D3231="","",'Support - Calculation Detail'!D3231)</f>
        <v/>
      </c>
      <c r="E3231" t="str">
        <f>IF('Support - Calculation Detail'!E3231="","",'Support - Calculation Detail'!E3231)</f>
        <v/>
      </c>
      <c r="G3231" t="str">
        <f>IF('Support - Calculation Detail'!F3231="","",'Support - Calculation Detail'!F3231)</f>
        <v/>
      </c>
      <c r="H3231" t="str">
        <f>IF('Support - Calculation Detail'!G3231="","",'Support - Calculation Detail'!G3231)</f>
        <v/>
      </c>
      <c r="I3231" t="str">
        <f>IF('Support - Calculation Detail'!H3231="","",'Support - Calculation Detail'!H3231)</f>
        <v/>
      </c>
      <c r="J3231" t="str">
        <f>IF('Support - Calculation Detail'!I3231="","",'Support - Calculation Detail'!I3231)</f>
        <v/>
      </c>
      <c r="K3231" t="str">
        <f>IF('Support - Calculation Detail'!K3231="","",'Support - Calculation Detail'!K3231)</f>
        <v/>
      </c>
      <c r="L3231" t="str">
        <f>IF('Support - Calculation Detail'!L3231="","",'Support - Calculation Detail'!L3231)</f>
        <v/>
      </c>
      <c r="M3231" t="str">
        <f>IF('Support - Calculation Detail'!M3231="","",'Support - Calculation Detail'!M3231)</f>
        <v/>
      </c>
      <c r="N3231" t="str">
        <f>IF('Support - Calculation Detail'!N3231="","",'Support - Calculation Detail'!N3231)</f>
        <v/>
      </c>
      <c r="P3231" t="str">
        <f>IF('Support - Calculation Detail'!O3231="","",'Support - Calculation Detail'!O3231)</f>
        <v/>
      </c>
      <c r="Q3231" t="b">
        <v>1</v>
      </c>
      <c r="R3231" t="str">
        <f t="shared" si="250"/>
        <v/>
      </c>
      <c r="S3231" t="str">
        <f t="shared" si="251"/>
        <v/>
      </c>
      <c r="T3231" t="str">
        <f t="shared" si="252"/>
        <v/>
      </c>
      <c r="U3231" t="str">
        <f t="shared" si="253"/>
        <v/>
      </c>
      <c r="V3231" t="str">
        <f t="shared" si="254"/>
        <v/>
      </c>
    </row>
    <row r="3232" spans="1:22" x14ac:dyDescent="0.35">
      <c r="A3232" t="str">
        <f>IF('Support - Calculation Detail'!A3232="","",LEFT('Support - Calculation Detail'!A3232,7)&amp;"-"&amp;RIGHT('Support - Calculation Detail'!A3232,2))</f>
        <v/>
      </c>
      <c r="B3232" t="str">
        <f>IF('Support - Calculation Detail'!C3232="","",'Support - Calculation Detail'!C3232)</f>
        <v/>
      </c>
      <c r="C3232" t="str">
        <f>IF('Support - Calculation Detail'!B3232="","",'Support - Calculation Detail'!B3232)</f>
        <v/>
      </c>
      <c r="D3232" t="str">
        <f>IF('Support - Calculation Detail'!D3232="","",'Support - Calculation Detail'!D3232)</f>
        <v/>
      </c>
      <c r="E3232" t="str">
        <f>IF('Support - Calculation Detail'!E3232="","",'Support - Calculation Detail'!E3232)</f>
        <v/>
      </c>
      <c r="G3232" t="str">
        <f>IF('Support - Calculation Detail'!F3232="","",'Support - Calculation Detail'!F3232)</f>
        <v/>
      </c>
      <c r="H3232" t="str">
        <f>IF('Support - Calculation Detail'!G3232="","",'Support - Calculation Detail'!G3232)</f>
        <v/>
      </c>
      <c r="I3232" t="str">
        <f>IF('Support - Calculation Detail'!H3232="","",'Support - Calculation Detail'!H3232)</f>
        <v/>
      </c>
      <c r="J3232" t="str">
        <f>IF('Support - Calculation Detail'!I3232="","",'Support - Calculation Detail'!I3232)</f>
        <v/>
      </c>
      <c r="K3232" t="str">
        <f>IF('Support - Calculation Detail'!K3232="","",'Support - Calculation Detail'!K3232)</f>
        <v/>
      </c>
      <c r="L3232" t="str">
        <f>IF('Support - Calculation Detail'!L3232="","",'Support - Calculation Detail'!L3232)</f>
        <v/>
      </c>
      <c r="M3232" t="str">
        <f>IF('Support - Calculation Detail'!M3232="","",'Support - Calculation Detail'!M3232)</f>
        <v/>
      </c>
      <c r="N3232" t="str">
        <f>IF('Support - Calculation Detail'!N3232="","",'Support - Calculation Detail'!N3232)</f>
        <v/>
      </c>
      <c r="P3232" t="str">
        <f>IF('Support - Calculation Detail'!O3232="","",'Support - Calculation Detail'!O3232)</f>
        <v/>
      </c>
      <c r="Q3232" t="b">
        <v>1</v>
      </c>
      <c r="R3232" t="str">
        <f t="shared" si="250"/>
        <v/>
      </c>
      <c r="S3232" t="str">
        <f t="shared" si="251"/>
        <v/>
      </c>
      <c r="T3232" t="str">
        <f t="shared" si="252"/>
        <v/>
      </c>
      <c r="U3232" t="str">
        <f t="shared" si="253"/>
        <v/>
      </c>
      <c r="V3232" t="str">
        <f t="shared" si="254"/>
        <v/>
      </c>
    </row>
    <row r="3233" spans="1:22" x14ac:dyDescent="0.35">
      <c r="A3233" t="str">
        <f>IF('Support - Calculation Detail'!A3233="","",LEFT('Support - Calculation Detail'!A3233,7)&amp;"-"&amp;RIGHT('Support - Calculation Detail'!A3233,2))</f>
        <v/>
      </c>
      <c r="B3233" t="str">
        <f>IF('Support - Calculation Detail'!C3233="","",'Support - Calculation Detail'!C3233)</f>
        <v/>
      </c>
      <c r="C3233" t="str">
        <f>IF('Support - Calculation Detail'!B3233="","",'Support - Calculation Detail'!B3233)</f>
        <v/>
      </c>
      <c r="D3233" t="str">
        <f>IF('Support - Calculation Detail'!D3233="","",'Support - Calculation Detail'!D3233)</f>
        <v/>
      </c>
      <c r="E3233" t="str">
        <f>IF('Support - Calculation Detail'!E3233="","",'Support - Calculation Detail'!E3233)</f>
        <v/>
      </c>
      <c r="G3233" t="str">
        <f>IF('Support - Calculation Detail'!F3233="","",'Support - Calculation Detail'!F3233)</f>
        <v/>
      </c>
      <c r="H3233" t="str">
        <f>IF('Support - Calculation Detail'!G3233="","",'Support - Calculation Detail'!G3233)</f>
        <v/>
      </c>
      <c r="I3233" t="str">
        <f>IF('Support - Calculation Detail'!H3233="","",'Support - Calculation Detail'!H3233)</f>
        <v/>
      </c>
      <c r="J3233" t="str">
        <f>IF('Support - Calculation Detail'!I3233="","",'Support - Calculation Detail'!I3233)</f>
        <v/>
      </c>
      <c r="K3233" t="str">
        <f>IF('Support - Calculation Detail'!K3233="","",'Support - Calculation Detail'!K3233)</f>
        <v/>
      </c>
      <c r="L3233" t="str">
        <f>IF('Support - Calculation Detail'!L3233="","",'Support - Calculation Detail'!L3233)</f>
        <v/>
      </c>
      <c r="M3233" t="str">
        <f>IF('Support - Calculation Detail'!M3233="","",'Support - Calculation Detail'!M3233)</f>
        <v/>
      </c>
      <c r="N3233" t="str">
        <f>IF('Support - Calculation Detail'!N3233="","",'Support - Calculation Detail'!N3233)</f>
        <v/>
      </c>
      <c r="P3233" t="str">
        <f>IF('Support - Calculation Detail'!O3233="","",'Support - Calculation Detail'!O3233)</f>
        <v/>
      </c>
      <c r="Q3233" t="b">
        <v>1</v>
      </c>
      <c r="R3233" t="str">
        <f t="shared" si="250"/>
        <v/>
      </c>
      <c r="S3233" t="str">
        <f t="shared" si="251"/>
        <v/>
      </c>
      <c r="T3233" t="str">
        <f t="shared" si="252"/>
        <v/>
      </c>
      <c r="U3233" t="str">
        <f t="shared" si="253"/>
        <v/>
      </c>
      <c r="V3233" t="str">
        <f t="shared" si="254"/>
        <v/>
      </c>
    </row>
    <row r="3234" spans="1:22" x14ac:dyDescent="0.35">
      <c r="A3234" t="str">
        <f>IF('Support - Calculation Detail'!A3234="","",LEFT('Support - Calculation Detail'!A3234,7)&amp;"-"&amp;RIGHT('Support - Calculation Detail'!A3234,2))</f>
        <v/>
      </c>
      <c r="B3234" t="str">
        <f>IF('Support - Calculation Detail'!C3234="","",'Support - Calculation Detail'!C3234)</f>
        <v/>
      </c>
      <c r="C3234" t="str">
        <f>IF('Support - Calculation Detail'!B3234="","",'Support - Calculation Detail'!B3234)</f>
        <v/>
      </c>
      <c r="D3234" t="str">
        <f>IF('Support - Calculation Detail'!D3234="","",'Support - Calculation Detail'!D3234)</f>
        <v/>
      </c>
      <c r="E3234" t="str">
        <f>IF('Support - Calculation Detail'!E3234="","",'Support - Calculation Detail'!E3234)</f>
        <v/>
      </c>
      <c r="G3234" t="str">
        <f>IF('Support - Calculation Detail'!F3234="","",'Support - Calculation Detail'!F3234)</f>
        <v/>
      </c>
      <c r="H3234" t="str">
        <f>IF('Support - Calculation Detail'!G3234="","",'Support - Calculation Detail'!G3234)</f>
        <v/>
      </c>
      <c r="I3234" t="str">
        <f>IF('Support - Calculation Detail'!H3234="","",'Support - Calculation Detail'!H3234)</f>
        <v/>
      </c>
      <c r="J3234" t="str">
        <f>IF('Support - Calculation Detail'!I3234="","",'Support - Calculation Detail'!I3234)</f>
        <v/>
      </c>
      <c r="K3234" t="str">
        <f>IF('Support - Calculation Detail'!K3234="","",'Support - Calculation Detail'!K3234)</f>
        <v/>
      </c>
      <c r="L3234" t="str">
        <f>IF('Support - Calculation Detail'!L3234="","",'Support - Calculation Detail'!L3234)</f>
        <v/>
      </c>
      <c r="M3234" t="str">
        <f>IF('Support - Calculation Detail'!M3234="","",'Support - Calculation Detail'!M3234)</f>
        <v/>
      </c>
      <c r="N3234" t="str">
        <f>IF('Support - Calculation Detail'!N3234="","",'Support - Calculation Detail'!N3234)</f>
        <v/>
      </c>
      <c r="P3234" t="str">
        <f>IF('Support - Calculation Detail'!O3234="","",'Support - Calculation Detail'!O3234)</f>
        <v/>
      </c>
      <c r="Q3234" t="b">
        <v>1</v>
      </c>
      <c r="R3234" t="str">
        <f t="shared" si="250"/>
        <v/>
      </c>
      <c r="S3234" t="str">
        <f t="shared" si="251"/>
        <v/>
      </c>
      <c r="T3234" t="str">
        <f t="shared" si="252"/>
        <v/>
      </c>
      <c r="U3234" t="str">
        <f t="shared" si="253"/>
        <v/>
      </c>
      <c r="V3234" t="str">
        <f t="shared" si="254"/>
        <v/>
      </c>
    </row>
    <row r="3235" spans="1:22" x14ac:dyDescent="0.35">
      <c r="A3235" t="str">
        <f>IF('Support - Calculation Detail'!A3235="","",LEFT('Support - Calculation Detail'!A3235,7)&amp;"-"&amp;RIGHT('Support - Calculation Detail'!A3235,2))</f>
        <v/>
      </c>
      <c r="B3235" t="str">
        <f>IF('Support - Calculation Detail'!C3235="","",'Support - Calculation Detail'!C3235)</f>
        <v/>
      </c>
      <c r="C3235" t="str">
        <f>IF('Support - Calculation Detail'!B3235="","",'Support - Calculation Detail'!B3235)</f>
        <v/>
      </c>
      <c r="D3235" t="str">
        <f>IF('Support - Calculation Detail'!D3235="","",'Support - Calculation Detail'!D3235)</f>
        <v/>
      </c>
      <c r="E3235" t="str">
        <f>IF('Support - Calculation Detail'!E3235="","",'Support - Calculation Detail'!E3235)</f>
        <v/>
      </c>
      <c r="G3235" t="str">
        <f>IF('Support - Calculation Detail'!F3235="","",'Support - Calculation Detail'!F3235)</f>
        <v/>
      </c>
      <c r="H3235" t="str">
        <f>IF('Support - Calculation Detail'!G3235="","",'Support - Calculation Detail'!G3235)</f>
        <v/>
      </c>
      <c r="I3235" t="str">
        <f>IF('Support - Calculation Detail'!H3235="","",'Support - Calculation Detail'!H3235)</f>
        <v/>
      </c>
      <c r="J3235" t="str">
        <f>IF('Support - Calculation Detail'!I3235="","",'Support - Calculation Detail'!I3235)</f>
        <v/>
      </c>
      <c r="K3235" t="str">
        <f>IF('Support - Calculation Detail'!K3235="","",'Support - Calculation Detail'!K3235)</f>
        <v/>
      </c>
      <c r="L3235" t="str">
        <f>IF('Support - Calculation Detail'!L3235="","",'Support - Calculation Detail'!L3235)</f>
        <v/>
      </c>
      <c r="M3235" t="str">
        <f>IF('Support - Calculation Detail'!M3235="","",'Support - Calculation Detail'!M3235)</f>
        <v/>
      </c>
      <c r="N3235" t="str">
        <f>IF('Support - Calculation Detail'!N3235="","",'Support - Calculation Detail'!N3235)</f>
        <v/>
      </c>
      <c r="P3235" t="str">
        <f>IF('Support - Calculation Detail'!O3235="","",'Support - Calculation Detail'!O3235)</f>
        <v/>
      </c>
      <c r="Q3235" t="b">
        <v>1</v>
      </c>
      <c r="R3235" t="str">
        <f t="shared" si="250"/>
        <v/>
      </c>
      <c r="S3235" t="str">
        <f t="shared" si="251"/>
        <v/>
      </c>
      <c r="T3235" t="str">
        <f t="shared" si="252"/>
        <v/>
      </c>
      <c r="U3235" t="str">
        <f t="shared" si="253"/>
        <v/>
      </c>
      <c r="V3235" t="str">
        <f t="shared" si="254"/>
        <v/>
      </c>
    </row>
    <row r="3236" spans="1:22" x14ac:dyDescent="0.35">
      <c r="A3236" t="str">
        <f>IF('Support - Calculation Detail'!A3236="","",LEFT('Support - Calculation Detail'!A3236,7)&amp;"-"&amp;RIGHT('Support - Calculation Detail'!A3236,2))</f>
        <v/>
      </c>
      <c r="B3236" t="str">
        <f>IF('Support - Calculation Detail'!C3236="","",'Support - Calculation Detail'!C3236)</f>
        <v/>
      </c>
      <c r="C3236" t="str">
        <f>IF('Support - Calculation Detail'!B3236="","",'Support - Calculation Detail'!B3236)</f>
        <v/>
      </c>
      <c r="D3236" t="str">
        <f>IF('Support - Calculation Detail'!D3236="","",'Support - Calculation Detail'!D3236)</f>
        <v/>
      </c>
      <c r="E3236" t="str">
        <f>IF('Support - Calculation Detail'!E3236="","",'Support - Calculation Detail'!E3236)</f>
        <v/>
      </c>
      <c r="G3236" t="str">
        <f>IF('Support - Calculation Detail'!F3236="","",'Support - Calculation Detail'!F3236)</f>
        <v/>
      </c>
      <c r="H3236" t="str">
        <f>IF('Support - Calculation Detail'!G3236="","",'Support - Calculation Detail'!G3236)</f>
        <v/>
      </c>
      <c r="I3236" t="str">
        <f>IF('Support - Calculation Detail'!H3236="","",'Support - Calculation Detail'!H3236)</f>
        <v/>
      </c>
      <c r="J3236" t="str">
        <f>IF('Support - Calculation Detail'!I3236="","",'Support - Calculation Detail'!I3236)</f>
        <v/>
      </c>
      <c r="K3236" t="str">
        <f>IF('Support - Calculation Detail'!K3236="","",'Support - Calculation Detail'!K3236)</f>
        <v/>
      </c>
      <c r="L3236" t="str">
        <f>IF('Support - Calculation Detail'!L3236="","",'Support - Calculation Detail'!L3236)</f>
        <v/>
      </c>
      <c r="M3236" t="str">
        <f>IF('Support - Calculation Detail'!M3236="","",'Support - Calculation Detail'!M3236)</f>
        <v/>
      </c>
      <c r="N3236" t="str">
        <f>IF('Support - Calculation Detail'!N3236="","",'Support - Calculation Detail'!N3236)</f>
        <v/>
      </c>
      <c r="P3236" t="str">
        <f>IF('Support - Calculation Detail'!O3236="","",'Support - Calculation Detail'!O3236)</f>
        <v/>
      </c>
      <c r="Q3236" t="b">
        <v>1</v>
      </c>
      <c r="R3236" t="str">
        <f t="shared" si="250"/>
        <v/>
      </c>
      <c r="S3236" t="str">
        <f t="shared" si="251"/>
        <v/>
      </c>
      <c r="T3236" t="str">
        <f t="shared" si="252"/>
        <v/>
      </c>
      <c r="U3236" t="str">
        <f t="shared" si="253"/>
        <v/>
      </c>
      <c r="V3236" t="str">
        <f t="shared" si="254"/>
        <v/>
      </c>
    </row>
    <row r="3237" spans="1:22" x14ac:dyDescent="0.35">
      <c r="A3237" t="str">
        <f>IF('Support - Calculation Detail'!A3237="","",LEFT('Support - Calculation Detail'!A3237,7)&amp;"-"&amp;RIGHT('Support - Calculation Detail'!A3237,2))</f>
        <v/>
      </c>
      <c r="B3237" t="str">
        <f>IF('Support - Calculation Detail'!C3237="","",'Support - Calculation Detail'!C3237)</f>
        <v/>
      </c>
      <c r="C3237" t="str">
        <f>IF('Support - Calculation Detail'!B3237="","",'Support - Calculation Detail'!B3237)</f>
        <v/>
      </c>
      <c r="D3237" t="str">
        <f>IF('Support - Calculation Detail'!D3237="","",'Support - Calculation Detail'!D3237)</f>
        <v/>
      </c>
      <c r="E3237" t="str">
        <f>IF('Support - Calculation Detail'!E3237="","",'Support - Calculation Detail'!E3237)</f>
        <v/>
      </c>
      <c r="G3237" t="str">
        <f>IF('Support - Calculation Detail'!F3237="","",'Support - Calculation Detail'!F3237)</f>
        <v/>
      </c>
      <c r="H3237" t="str">
        <f>IF('Support - Calculation Detail'!G3237="","",'Support - Calculation Detail'!G3237)</f>
        <v/>
      </c>
      <c r="I3237" t="str">
        <f>IF('Support - Calculation Detail'!H3237="","",'Support - Calculation Detail'!H3237)</f>
        <v/>
      </c>
      <c r="J3237" t="str">
        <f>IF('Support - Calculation Detail'!I3237="","",'Support - Calculation Detail'!I3237)</f>
        <v/>
      </c>
      <c r="K3237" t="str">
        <f>IF('Support - Calculation Detail'!K3237="","",'Support - Calculation Detail'!K3237)</f>
        <v/>
      </c>
      <c r="L3237" t="str">
        <f>IF('Support - Calculation Detail'!L3237="","",'Support - Calculation Detail'!L3237)</f>
        <v/>
      </c>
      <c r="M3237" t="str">
        <f>IF('Support - Calculation Detail'!M3237="","",'Support - Calculation Detail'!M3237)</f>
        <v/>
      </c>
      <c r="N3237" t="str">
        <f>IF('Support - Calculation Detail'!N3237="","",'Support - Calculation Detail'!N3237)</f>
        <v/>
      </c>
      <c r="P3237" t="str">
        <f>IF('Support - Calculation Detail'!O3237="","",'Support - Calculation Detail'!O3237)</f>
        <v/>
      </c>
      <c r="Q3237" t="b">
        <v>1</v>
      </c>
      <c r="R3237" t="str">
        <f t="shared" si="250"/>
        <v/>
      </c>
      <c r="S3237" t="str">
        <f t="shared" si="251"/>
        <v/>
      </c>
      <c r="T3237" t="str">
        <f t="shared" si="252"/>
        <v/>
      </c>
      <c r="U3237" t="str">
        <f t="shared" si="253"/>
        <v/>
      </c>
      <c r="V3237" t="str">
        <f t="shared" si="254"/>
        <v/>
      </c>
    </row>
    <row r="3238" spans="1:22" x14ac:dyDescent="0.35">
      <c r="A3238" t="str">
        <f>IF('Support - Calculation Detail'!A3238="","",LEFT('Support - Calculation Detail'!A3238,7)&amp;"-"&amp;RIGHT('Support - Calculation Detail'!A3238,2))</f>
        <v/>
      </c>
      <c r="B3238" t="str">
        <f>IF('Support - Calculation Detail'!C3238="","",'Support - Calculation Detail'!C3238)</f>
        <v/>
      </c>
      <c r="C3238" t="str">
        <f>IF('Support - Calculation Detail'!B3238="","",'Support - Calculation Detail'!B3238)</f>
        <v/>
      </c>
      <c r="D3238" t="str">
        <f>IF('Support - Calculation Detail'!D3238="","",'Support - Calculation Detail'!D3238)</f>
        <v/>
      </c>
      <c r="E3238" t="str">
        <f>IF('Support - Calculation Detail'!E3238="","",'Support - Calculation Detail'!E3238)</f>
        <v/>
      </c>
      <c r="G3238" t="str">
        <f>IF('Support - Calculation Detail'!F3238="","",'Support - Calculation Detail'!F3238)</f>
        <v/>
      </c>
      <c r="H3238" t="str">
        <f>IF('Support - Calculation Detail'!G3238="","",'Support - Calculation Detail'!G3238)</f>
        <v/>
      </c>
      <c r="I3238" t="str">
        <f>IF('Support - Calculation Detail'!H3238="","",'Support - Calculation Detail'!H3238)</f>
        <v/>
      </c>
      <c r="J3238" t="str">
        <f>IF('Support - Calculation Detail'!I3238="","",'Support - Calculation Detail'!I3238)</f>
        <v/>
      </c>
      <c r="K3238" t="str">
        <f>IF('Support - Calculation Detail'!K3238="","",'Support - Calculation Detail'!K3238)</f>
        <v/>
      </c>
      <c r="L3238" t="str">
        <f>IF('Support - Calculation Detail'!L3238="","",'Support - Calculation Detail'!L3238)</f>
        <v/>
      </c>
      <c r="M3238" t="str">
        <f>IF('Support - Calculation Detail'!M3238="","",'Support - Calculation Detail'!M3238)</f>
        <v/>
      </c>
      <c r="N3238" t="str">
        <f>IF('Support - Calculation Detail'!N3238="","",'Support - Calculation Detail'!N3238)</f>
        <v/>
      </c>
      <c r="P3238" t="str">
        <f>IF('Support - Calculation Detail'!O3238="","",'Support - Calculation Detail'!O3238)</f>
        <v/>
      </c>
      <c r="Q3238" t="b">
        <v>1</v>
      </c>
      <c r="R3238" t="str">
        <f t="shared" si="250"/>
        <v/>
      </c>
      <c r="S3238" t="str">
        <f t="shared" si="251"/>
        <v/>
      </c>
      <c r="T3238" t="str">
        <f t="shared" si="252"/>
        <v/>
      </c>
      <c r="U3238" t="str">
        <f t="shared" si="253"/>
        <v/>
      </c>
      <c r="V3238" t="str">
        <f t="shared" si="254"/>
        <v/>
      </c>
    </row>
    <row r="3239" spans="1:22" x14ac:dyDescent="0.35">
      <c r="A3239" t="str">
        <f>IF('Support - Calculation Detail'!A3239="","",LEFT('Support - Calculation Detail'!A3239,7)&amp;"-"&amp;RIGHT('Support - Calculation Detail'!A3239,2))</f>
        <v/>
      </c>
      <c r="B3239" t="str">
        <f>IF('Support - Calculation Detail'!C3239="","",'Support - Calculation Detail'!C3239)</f>
        <v/>
      </c>
      <c r="C3239" t="str">
        <f>IF('Support - Calculation Detail'!B3239="","",'Support - Calculation Detail'!B3239)</f>
        <v/>
      </c>
      <c r="D3239" t="str">
        <f>IF('Support - Calculation Detail'!D3239="","",'Support - Calculation Detail'!D3239)</f>
        <v/>
      </c>
      <c r="E3239" t="str">
        <f>IF('Support - Calculation Detail'!E3239="","",'Support - Calculation Detail'!E3239)</f>
        <v/>
      </c>
      <c r="G3239" t="str">
        <f>IF('Support - Calculation Detail'!F3239="","",'Support - Calculation Detail'!F3239)</f>
        <v/>
      </c>
      <c r="H3239" t="str">
        <f>IF('Support - Calculation Detail'!G3239="","",'Support - Calculation Detail'!G3239)</f>
        <v/>
      </c>
      <c r="I3239" t="str">
        <f>IF('Support - Calculation Detail'!H3239="","",'Support - Calculation Detail'!H3239)</f>
        <v/>
      </c>
      <c r="J3239" t="str">
        <f>IF('Support - Calculation Detail'!I3239="","",'Support - Calculation Detail'!I3239)</f>
        <v/>
      </c>
      <c r="K3239" t="str">
        <f>IF('Support - Calculation Detail'!K3239="","",'Support - Calculation Detail'!K3239)</f>
        <v/>
      </c>
      <c r="L3239" t="str">
        <f>IF('Support - Calculation Detail'!L3239="","",'Support - Calculation Detail'!L3239)</f>
        <v/>
      </c>
      <c r="M3239" t="str">
        <f>IF('Support - Calculation Detail'!M3239="","",'Support - Calculation Detail'!M3239)</f>
        <v/>
      </c>
      <c r="N3239" t="str">
        <f>IF('Support - Calculation Detail'!N3239="","",'Support - Calculation Detail'!N3239)</f>
        <v/>
      </c>
      <c r="P3239" t="str">
        <f>IF('Support - Calculation Detail'!O3239="","",'Support - Calculation Detail'!O3239)</f>
        <v/>
      </c>
      <c r="Q3239" t="b">
        <v>1</v>
      </c>
      <c r="R3239" t="str">
        <f t="shared" si="250"/>
        <v/>
      </c>
      <c r="S3239" t="str">
        <f t="shared" si="251"/>
        <v/>
      </c>
      <c r="T3239" t="str">
        <f t="shared" si="252"/>
        <v/>
      </c>
      <c r="U3239" t="str">
        <f t="shared" si="253"/>
        <v/>
      </c>
      <c r="V3239" t="str">
        <f t="shared" si="254"/>
        <v/>
      </c>
    </row>
    <row r="3240" spans="1:22" x14ac:dyDescent="0.35">
      <c r="A3240" t="str">
        <f>IF('Support - Calculation Detail'!A3240="","",LEFT('Support - Calculation Detail'!A3240,7)&amp;"-"&amp;RIGHT('Support - Calculation Detail'!A3240,2))</f>
        <v/>
      </c>
      <c r="B3240" t="str">
        <f>IF('Support - Calculation Detail'!C3240="","",'Support - Calculation Detail'!C3240)</f>
        <v/>
      </c>
      <c r="C3240" t="str">
        <f>IF('Support - Calculation Detail'!B3240="","",'Support - Calculation Detail'!B3240)</f>
        <v/>
      </c>
      <c r="D3240" t="str">
        <f>IF('Support - Calculation Detail'!D3240="","",'Support - Calculation Detail'!D3240)</f>
        <v/>
      </c>
      <c r="E3240" t="str">
        <f>IF('Support - Calculation Detail'!E3240="","",'Support - Calculation Detail'!E3240)</f>
        <v/>
      </c>
      <c r="G3240" t="str">
        <f>IF('Support - Calculation Detail'!F3240="","",'Support - Calculation Detail'!F3240)</f>
        <v/>
      </c>
      <c r="H3240" t="str">
        <f>IF('Support - Calculation Detail'!G3240="","",'Support - Calculation Detail'!G3240)</f>
        <v/>
      </c>
      <c r="I3240" t="str">
        <f>IF('Support - Calculation Detail'!H3240="","",'Support - Calculation Detail'!H3240)</f>
        <v/>
      </c>
      <c r="J3240" t="str">
        <f>IF('Support - Calculation Detail'!I3240="","",'Support - Calculation Detail'!I3240)</f>
        <v/>
      </c>
      <c r="K3240" t="str">
        <f>IF('Support - Calculation Detail'!K3240="","",'Support - Calculation Detail'!K3240)</f>
        <v/>
      </c>
      <c r="L3240" t="str">
        <f>IF('Support - Calculation Detail'!L3240="","",'Support - Calculation Detail'!L3240)</f>
        <v/>
      </c>
      <c r="M3240" t="str">
        <f>IF('Support - Calculation Detail'!M3240="","",'Support - Calculation Detail'!M3240)</f>
        <v/>
      </c>
      <c r="N3240" t="str">
        <f>IF('Support - Calculation Detail'!N3240="","",'Support - Calculation Detail'!N3240)</f>
        <v/>
      </c>
      <c r="P3240" t="str">
        <f>IF('Support - Calculation Detail'!O3240="","",'Support - Calculation Detail'!O3240)</f>
        <v/>
      </c>
      <c r="Q3240" t="b">
        <v>1</v>
      </c>
      <c r="R3240" t="str">
        <f t="shared" si="250"/>
        <v/>
      </c>
      <c r="S3240" t="str">
        <f t="shared" si="251"/>
        <v/>
      </c>
      <c r="T3240" t="str">
        <f t="shared" si="252"/>
        <v/>
      </c>
      <c r="U3240" t="str">
        <f t="shared" si="253"/>
        <v/>
      </c>
      <c r="V3240" t="str">
        <f t="shared" si="254"/>
        <v/>
      </c>
    </row>
    <row r="3241" spans="1:22" x14ac:dyDescent="0.35">
      <c r="A3241" t="str">
        <f>IF('Support - Calculation Detail'!A3241="","",LEFT('Support - Calculation Detail'!A3241,7)&amp;"-"&amp;RIGHT('Support - Calculation Detail'!A3241,2))</f>
        <v/>
      </c>
      <c r="B3241" t="str">
        <f>IF('Support - Calculation Detail'!C3241="","",'Support - Calculation Detail'!C3241)</f>
        <v/>
      </c>
      <c r="C3241" t="str">
        <f>IF('Support - Calculation Detail'!B3241="","",'Support - Calculation Detail'!B3241)</f>
        <v/>
      </c>
      <c r="D3241" t="str">
        <f>IF('Support - Calculation Detail'!D3241="","",'Support - Calculation Detail'!D3241)</f>
        <v/>
      </c>
      <c r="E3241" t="str">
        <f>IF('Support - Calculation Detail'!E3241="","",'Support - Calculation Detail'!E3241)</f>
        <v/>
      </c>
      <c r="G3241" t="str">
        <f>IF('Support - Calculation Detail'!F3241="","",'Support - Calculation Detail'!F3241)</f>
        <v/>
      </c>
      <c r="H3241" t="str">
        <f>IF('Support - Calculation Detail'!G3241="","",'Support - Calculation Detail'!G3241)</f>
        <v/>
      </c>
      <c r="I3241" t="str">
        <f>IF('Support - Calculation Detail'!H3241="","",'Support - Calculation Detail'!H3241)</f>
        <v/>
      </c>
      <c r="J3241" t="str">
        <f>IF('Support - Calculation Detail'!I3241="","",'Support - Calculation Detail'!I3241)</f>
        <v/>
      </c>
      <c r="K3241" t="str">
        <f>IF('Support - Calculation Detail'!K3241="","",'Support - Calculation Detail'!K3241)</f>
        <v/>
      </c>
      <c r="L3241" t="str">
        <f>IF('Support - Calculation Detail'!L3241="","",'Support - Calculation Detail'!L3241)</f>
        <v/>
      </c>
      <c r="M3241" t="str">
        <f>IF('Support - Calculation Detail'!M3241="","",'Support - Calculation Detail'!M3241)</f>
        <v/>
      </c>
      <c r="N3241" t="str">
        <f>IF('Support - Calculation Detail'!N3241="","",'Support - Calculation Detail'!N3241)</f>
        <v/>
      </c>
      <c r="P3241" t="str">
        <f>IF('Support - Calculation Detail'!O3241="","",'Support - Calculation Detail'!O3241)</f>
        <v/>
      </c>
      <c r="Q3241" t="b">
        <v>1</v>
      </c>
      <c r="R3241" t="str">
        <f t="shared" si="250"/>
        <v/>
      </c>
      <c r="S3241" t="str">
        <f t="shared" si="251"/>
        <v/>
      </c>
      <c r="T3241" t="str">
        <f t="shared" si="252"/>
        <v/>
      </c>
      <c r="U3241" t="str">
        <f t="shared" si="253"/>
        <v/>
      </c>
      <c r="V3241" t="str">
        <f t="shared" si="254"/>
        <v/>
      </c>
    </row>
    <row r="3242" spans="1:22" x14ac:dyDescent="0.35">
      <c r="A3242" t="str">
        <f>IF('Support - Calculation Detail'!A3242="","",LEFT('Support - Calculation Detail'!A3242,7)&amp;"-"&amp;RIGHT('Support - Calculation Detail'!A3242,2))</f>
        <v/>
      </c>
      <c r="B3242" t="str">
        <f>IF('Support - Calculation Detail'!C3242="","",'Support - Calculation Detail'!C3242)</f>
        <v/>
      </c>
      <c r="C3242" t="str">
        <f>IF('Support - Calculation Detail'!B3242="","",'Support - Calculation Detail'!B3242)</f>
        <v/>
      </c>
      <c r="D3242" t="str">
        <f>IF('Support - Calculation Detail'!D3242="","",'Support - Calculation Detail'!D3242)</f>
        <v/>
      </c>
      <c r="E3242" t="str">
        <f>IF('Support - Calculation Detail'!E3242="","",'Support - Calculation Detail'!E3242)</f>
        <v/>
      </c>
      <c r="G3242" t="str">
        <f>IF('Support - Calculation Detail'!F3242="","",'Support - Calculation Detail'!F3242)</f>
        <v/>
      </c>
      <c r="H3242" t="str">
        <f>IF('Support - Calculation Detail'!G3242="","",'Support - Calculation Detail'!G3242)</f>
        <v/>
      </c>
      <c r="I3242" t="str">
        <f>IF('Support - Calculation Detail'!H3242="","",'Support - Calculation Detail'!H3242)</f>
        <v/>
      </c>
      <c r="J3242" t="str">
        <f>IF('Support - Calculation Detail'!I3242="","",'Support - Calculation Detail'!I3242)</f>
        <v/>
      </c>
      <c r="K3242" t="str">
        <f>IF('Support - Calculation Detail'!K3242="","",'Support - Calculation Detail'!K3242)</f>
        <v/>
      </c>
      <c r="L3242" t="str">
        <f>IF('Support - Calculation Detail'!L3242="","",'Support - Calculation Detail'!L3242)</f>
        <v/>
      </c>
      <c r="M3242" t="str">
        <f>IF('Support - Calculation Detail'!M3242="","",'Support - Calculation Detail'!M3242)</f>
        <v/>
      </c>
      <c r="N3242" t="str">
        <f>IF('Support - Calculation Detail'!N3242="","",'Support - Calculation Detail'!N3242)</f>
        <v/>
      </c>
      <c r="P3242" t="str">
        <f>IF('Support - Calculation Detail'!O3242="","",'Support - Calculation Detail'!O3242)</f>
        <v/>
      </c>
      <c r="Q3242" t="b">
        <v>1</v>
      </c>
      <c r="R3242" t="str">
        <f t="shared" si="250"/>
        <v/>
      </c>
      <c r="S3242" t="str">
        <f t="shared" si="251"/>
        <v/>
      </c>
      <c r="T3242" t="str">
        <f t="shared" si="252"/>
        <v/>
      </c>
      <c r="U3242" t="str">
        <f t="shared" si="253"/>
        <v/>
      </c>
      <c r="V3242" t="str">
        <f t="shared" si="254"/>
        <v/>
      </c>
    </row>
    <row r="3243" spans="1:22" x14ac:dyDescent="0.35">
      <c r="A3243" t="str">
        <f>IF('Support - Calculation Detail'!A3243="","",LEFT('Support - Calculation Detail'!A3243,7)&amp;"-"&amp;RIGHT('Support - Calculation Detail'!A3243,2))</f>
        <v/>
      </c>
      <c r="B3243" t="str">
        <f>IF('Support - Calculation Detail'!C3243="","",'Support - Calculation Detail'!C3243)</f>
        <v/>
      </c>
      <c r="C3243" t="str">
        <f>IF('Support - Calculation Detail'!B3243="","",'Support - Calculation Detail'!B3243)</f>
        <v/>
      </c>
      <c r="D3243" t="str">
        <f>IF('Support - Calculation Detail'!D3243="","",'Support - Calculation Detail'!D3243)</f>
        <v/>
      </c>
      <c r="E3243" t="str">
        <f>IF('Support - Calculation Detail'!E3243="","",'Support - Calculation Detail'!E3243)</f>
        <v/>
      </c>
      <c r="G3243" t="str">
        <f>IF('Support - Calculation Detail'!F3243="","",'Support - Calculation Detail'!F3243)</f>
        <v/>
      </c>
      <c r="H3243" t="str">
        <f>IF('Support - Calculation Detail'!G3243="","",'Support - Calculation Detail'!G3243)</f>
        <v/>
      </c>
      <c r="I3243" t="str">
        <f>IF('Support - Calculation Detail'!H3243="","",'Support - Calculation Detail'!H3243)</f>
        <v/>
      </c>
      <c r="J3243" t="str">
        <f>IF('Support - Calculation Detail'!I3243="","",'Support - Calculation Detail'!I3243)</f>
        <v/>
      </c>
      <c r="K3243" t="str">
        <f>IF('Support - Calculation Detail'!K3243="","",'Support - Calculation Detail'!K3243)</f>
        <v/>
      </c>
      <c r="L3243" t="str">
        <f>IF('Support - Calculation Detail'!L3243="","",'Support - Calculation Detail'!L3243)</f>
        <v/>
      </c>
      <c r="M3243" t="str">
        <f>IF('Support - Calculation Detail'!M3243="","",'Support - Calculation Detail'!M3243)</f>
        <v/>
      </c>
      <c r="N3243" t="str">
        <f>IF('Support - Calculation Detail'!N3243="","",'Support - Calculation Detail'!N3243)</f>
        <v/>
      </c>
      <c r="P3243" t="str">
        <f>IF('Support - Calculation Detail'!O3243="","",'Support - Calculation Detail'!O3243)</f>
        <v/>
      </c>
      <c r="Q3243" t="b">
        <v>1</v>
      </c>
      <c r="R3243" t="str">
        <f t="shared" si="250"/>
        <v/>
      </c>
      <c r="S3243" t="str">
        <f t="shared" si="251"/>
        <v/>
      </c>
      <c r="T3243" t="str">
        <f t="shared" si="252"/>
        <v/>
      </c>
      <c r="U3243" t="str">
        <f t="shared" si="253"/>
        <v/>
      </c>
      <c r="V3243" t="str">
        <f t="shared" si="254"/>
        <v/>
      </c>
    </row>
    <row r="3244" spans="1:22" x14ac:dyDescent="0.35">
      <c r="A3244" t="str">
        <f>IF('Support - Calculation Detail'!A3244="","",LEFT('Support - Calculation Detail'!A3244,7)&amp;"-"&amp;RIGHT('Support - Calculation Detail'!A3244,2))</f>
        <v/>
      </c>
      <c r="B3244" t="str">
        <f>IF('Support - Calculation Detail'!C3244="","",'Support - Calculation Detail'!C3244)</f>
        <v/>
      </c>
      <c r="C3244" t="str">
        <f>IF('Support - Calculation Detail'!B3244="","",'Support - Calculation Detail'!B3244)</f>
        <v/>
      </c>
      <c r="D3244" t="str">
        <f>IF('Support - Calculation Detail'!D3244="","",'Support - Calculation Detail'!D3244)</f>
        <v/>
      </c>
      <c r="E3244" t="str">
        <f>IF('Support - Calculation Detail'!E3244="","",'Support - Calculation Detail'!E3244)</f>
        <v/>
      </c>
      <c r="G3244" t="str">
        <f>IF('Support - Calculation Detail'!F3244="","",'Support - Calculation Detail'!F3244)</f>
        <v/>
      </c>
      <c r="H3244" t="str">
        <f>IF('Support - Calculation Detail'!G3244="","",'Support - Calculation Detail'!G3244)</f>
        <v/>
      </c>
      <c r="I3244" t="str">
        <f>IF('Support - Calculation Detail'!H3244="","",'Support - Calculation Detail'!H3244)</f>
        <v/>
      </c>
      <c r="J3244" t="str">
        <f>IF('Support - Calculation Detail'!I3244="","",'Support - Calculation Detail'!I3244)</f>
        <v/>
      </c>
      <c r="K3244" t="str">
        <f>IF('Support - Calculation Detail'!K3244="","",'Support - Calculation Detail'!K3244)</f>
        <v/>
      </c>
      <c r="L3244" t="str">
        <f>IF('Support - Calculation Detail'!L3244="","",'Support - Calculation Detail'!L3244)</f>
        <v/>
      </c>
      <c r="M3244" t="str">
        <f>IF('Support - Calculation Detail'!M3244="","",'Support - Calculation Detail'!M3244)</f>
        <v/>
      </c>
      <c r="N3244" t="str">
        <f>IF('Support - Calculation Detail'!N3244="","",'Support - Calculation Detail'!N3244)</f>
        <v/>
      </c>
      <c r="P3244" t="str">
        <f>IF('Support - Calculation Detail'!O3244="","",'Support - Calculation Detail'!O3244)</f>
        <v/>
      </c>
      <c r="Q3244" t="b">
        <v>1</v>
      </c>
      <c r="R3244" t="str">
        <f t="shared" si="250"/>
        <v/>
      </c>
      <c r="S3244" t="str">
        <f t="shared" si="251"/>
        <v/>
      </c>
      <c r="T3244" t="str">
        <f t="shared" si="252"/>
        <v/>
      </c>
      <c r="U3244" t="str">
        <f t="shared" si="253"/>
        <v/>
      </c>
      <c r="V3244" t="str">
        <f t="shared" si="254"/>
        <v/>
      </c>
    </row>
    <row r="3245" spans="1:22" x14ac:dyDescent="0.35">
      <c r="A3245" t="str">
        <f>IF('Support - Calculation Detail'!A3245="","",LEFT('Support - Calculation Detail'!A3245,7)&amp;"-"&amp;RIGHT('Support - Calculation Detail'!A3245,2))</f>
        <v/>
      </c>
      <c r="B3245" t="str">
        <f>IF('Support - Calculation Detail'!C3245="","",'Support - Calculation Detail'!C3245)</f>
        <v/>
      </c>
      <c r="C3245" t="str">
        <f>IF('Support - Calculation Detail'!B3245="","",'Support - Calculation Detail'!B3245)</f>
        <v/>
      </c>
      <c r="D3245" t="str">
        <f>IF('Support - Calculation Detail'!D3245="","",'Support - Calculation Detail'!D3245)</f>
        <v/>
      </c>
      <c r="E3245" t="str">
        <f>IF('Support - Calculation Detail'!E3245="","",'Support - Calculation Detail'!E3245)</f>
        <v/>
      </c>
      <c r="G3245" t="str">
        <f>IF('Support - Calculation Detail'!F3245="","",'Support - Calculation Detail'!F3245)</f>
        <v/>
      </c>
      <c r="H3245" t="str">
        <f>IF('Support - Calculation Detail'!G3245="","",'Support - Calculation Detail'!G3245)</f>
        <v/>
      </c>
      <c r="I3245" t="str">
        <f>IF('Support - Calculation Detail'!H3245="","",'Support - Calculation Detail'!H3245)</f>
        <v/>
      </c>
      <c r="J3245" t="str">
        <f>IF('Support - Calculation Detail'!I3245="","",'Support - Calculation Detail'!I3245)</f>
        <v/>
      </c>
      <c r="K3245" t="str">
        <f>IF('Support - Calculation Detail'!K3245="","",'Support - Calculation Detail'!K3245)</f>
        <v/>
      </c>
      <c r="L3245" t="str">
        <f>IF('Support - Calculation Detail'!L3245="","",'Support - Calculation Detail'!L3245)</f>
        <v/>
      </c>
      <c r="M3245" t="str">
        <f>IF('Support - Calculation Detail'!M3245="","",'Support - Calculation Detail'!M3245)</f>
        <v/>
      </c>
      <c r="N3245" t="str">
        <f>IF('Support - Calculation Detail'!N3245="","",'Support - Calculation Detail'!N3245)</f>
        <v/>
      </c>
      <c r="P3245" t="str">
        <f>IF('Support - Calculation Detail'!O3245="","",'Support - Calculation Detail'!O3245)</f>
        <v/>
      </c>
      <c r="Q3245" t="b">
        <v>1</v>
      </c>
      <c r="R3245" t="str">
        <f t="shared" si="250"/>
        <v/>
      </c>
      <c r="S3245" t="str">
        <f t="shared" si="251"/>
        <v/>
      </c>
      <c r="T3245" t="str">
        <f t="shared" si="252"/>
        <v/>
      </c>
      <c r="U3245" t="str">
        <f t="shared" si="253"/>
        <v/>
      </c>
      <c r="V3245" t="str">
        <f t="shared" si="254"/>
        <v/>
      </c>
    </row>
    <row r="3246" spans="1:22" x14ac:dyDescent="0.35">
      <c r="A3246" t="str">
        <f>IF('Support - Calculation Detail'!A3246="","",LEFT('Support - Calculation Detail'!A3246,7)&amp;"-"&amp;RIGHT('Support - Calculation Detail'!A3246,2))</f>
        <v/>
      </c>
      <c r="B3246" t="str">
        <f>IF('Support - Calculation Detail'!C3246="","",'Support - Calculation Detail'!C3246)</f>
        <v/>
      </c>
      <c r="C3246" t="str">
        <f>IF('Support - Calculation Detail'!B3246="","",'Support - Calculation Detail'!B3246)</f>
        <v/>
      </c>
      <c r="D3246" t="str">
        <f>IF('Support - Calculation Detail'!D3246="","",'Support - Calculation Detail'!D3246)</f>
        <v/>
      </c>
      <c r="E3246" t="str">
        <f>IF('Support - Calculation Detail'!E3246="","",'Support - Calculation Detail'!E3246)</f>
        <v/>
      </c>
      <c r="G3246" t="str">
        <f>IF('Support - Calculation Detail'!F3246="","",'Support - Calculation Detail'!F3246)</f>
        <v/>
      </c>
      <c r="H3246" t="str">
        <f>IF('Support - Calculation Detail'!G3246="","",'Support - Calculation Detail'!G3246)</f>
        <v/>
      </c>
      <c r="I3246" t="str">
        <f>IF('Support - Calculation Detail'!H3246="","",'Support - Calculation Detail'!H3246)</f>
        <v/>
      </c>
      <c r="J3246" t="str">
        <f>IF('Support - Calculation Detail'!I3246="","",'Support - Calculation Detail'!I3246)</f>
        <v/>
      </c>
      <c r="K3246" t="str">
        <f>IF('Support - Calculation Detail'!K3246="","",'Support - Calculation Detail'!K3246)</f>
        <v/>
      </c>
      <c r="L3246" t="str">
        <f>IF('Support - Calculation Detail'!L3246="","",'Support - Calculation Detail'!L3246)</f>
        <v/>
      </c>
      <c r="M3246" t="str">
        <f>IF('Support - Calculation Detail'!M3246="","",'Support - Calculation Detail'!M3246)</f>
        <v/>
      </c>
      <c r="N3246" t="str">
        <f>IF('Support - Calculation Detail'!N3246="","",'Support - Calculation Detail'!N3246)</f>
        <v/>
      </c>
      <c r="P3246" t="str">
        <f>IF('Support - Calculation Detail'!O3246="","",'Support - Calculation Detail'!O3246)</f>
        <v/>
      </c>
      <c r="Q3246" t="b">
        <v>1</v>
      </c>
      <c r="R3246" t="str">
        <f t="shared" si="250"/>
        <v/>
      </c>
      <c r="S3246" t="str">
        <f t="shared" si="251"/>
        <v/>
      </c>
      <c r="T3246" t="str">
        <f t="shared" si="252"/>
        <v/>
      </c>
      <c r="U3246" t="str">
        <f t="shared" si="253"/>
        <v/>
      </c>
      <c r="V3246" t="str">
        <f t="shared" si="254"/>
        <v/>
      </c>
    </row>
    <row r="3247" spans="1:22" x14ac:dyDescent="0.35">
      <c r="A3247" t="str">
        <f>IF('Support - Calculation Detail'!A3247="","",LEFT('Support - Calculation Detail'!A3247,7)&amp;"-"&amp;RIGHT('Support - Calculation Detail'!A3247,2))</f>
        <v/>
      </c>
      <c r="B3247" t="str">
        <f>IF('Support - Calculation Detail'!C3247="","",'Support - Calculation Detail'!C3247)</f>
        <v/>
      </c>
      <c r="C3247" t="str">
        <f>IF('Support - Calculation Detail'!B3247="","",'Support - Calculation Detail'!B3247)</f>
        <v/>
      </c>
      <c r="D3247" t="str">
        <f>IF('Support - Calculation Detail'!D3247="","",'Support - Calculation Detail'!D3247)</f>
        <v/>
      </c>
      <c r="E3247" t="str">
        <f>IF('Support - Calculation Detail'!E3247="","",'Support - Calculation Detail'!E3247)</f>
        <v/>
      </c>
      <c r="G3247" t="str">
        <f>IF('Support - Calculation Detail'!F3247="","",'Support - Calculation Detail'!F3247)</f>
        <v/>
      </c>
      <c r="H3247" t="str">
        <f>IF('Support - Calculation Detail'!G3247="","",'Support - Calculation Detail'!G3247)</f>
        <v/>
      </c>
      <c r="I3247" t="str">
        <f>IF('Support - Calculation Detail'!H3247="","",'Support - Calculation Detail'!H3247)</f>
        <v/>
      </c>
      <c r="J3247" t="str">
        <f>IF('Support - Calculation Detail'!I3247="","",'Support - Calculation Detail'!I3247)</f>
        <v/>
      </c>
      <c r="K3247" t="str">
        <f>IF('Support - Calculation Detail'!K3247="","",'Support - Calculation Detail'!K3247)</f>
        <v/>
      </c>
      <c r="L3247" t="str">
        <f>IF('Support - Calculation Detail'!L3247="","",'Support - Calculation Detail'!L3247)</f>
        <v/>
      </c>
      <c r="M3247" t="str">
        <f>IF('Support - Calculation Detail'!M3247="","",'Support - Calculation Detail'!M3247)</f>
        <v/>
      </c>
      <c r="N3247" t="str">
        <f>IF('Support - Calculation Detail'!N3247="","",'Support - Calculation Detail'!N3247)</f>
        <v/>
      </c>
      <c r="P3247" t="str">
        <f>IF('Support - Calculation Detail'!O3247="","",'Support - Calculation Detail'!O3247)</f>
        <v/>
      </c>
      <c r="Q3247" t="b">
        <v>1</v>
      </c>
      <c r="R3247" t="str">
        <f t="shared" si="250"/>
        <v/>
      </c>
      <c r="S3247" t="str">
        <f t="shared" si="251"/>
        <v/>
      </c>
      <c r="T3247" t="str">
        <f t="shared" si="252"/>
        <v/>
      </c>
      <c r="U3247" t="str">
        <f t="shared" si="253"/>
        <v/>
      </c>
      <c r="V3247" t="str">
        <f t="shared" si="254"/>
        <v/>
      </c>
    </row>
    <row r="3248" spans="1:22" x14ac:dyDescent="0.35">
      <c r="A3248" t="str">
        <f>IF('Support - Calculation Detail'!A3248="","",LEFT('Support - Calculation Detail'!A3248,7)&amp;"-"&amp;RIGHT('Support - Calculation Detail'!A3248,2))</f>
        <v/>
      </c>
      <c r="B3248" t="str">
        <f>IF('Support - Calculation Detail'!C3248="","",'Support - Calculation Detail'!C3248)</f>
        <v/>
      </c>
      <c r="C3248" t="str">
        <f>IF('Support - Calculation Detail'!B3248="","",'Support - Calculation Detail'!B3248)</f>
        <v/>
      </c>
      <c r="D3248" t="str">
        <f>IF('Support - Calculation Detail'!D3248="","",'Support - Calculation Detail'!D3248)</f>
        <v/>
      </c>
      <c r="E3248" t="str">
        <f>IF('Support - Calculation Detail'!E3248="","",'Support - Calculation Detail'!E3248)</f>
        <v/>
      </c>
      <c r="G3248" t="str">
        <f>IF('Support - Calculation Detail'!F3248="","",'Support - Calculation Detail'!F3248)</f>
        <v/>
      </c>
      <c r="H3248" t="str">
        <f>IF('Support - Calculation Detail'!G3248="","",'Support - Calculation Detail'!G3248)</f>
        <v/>
      </c>
      <c r="I3248" t="str">
        <f>IF('Support - Calculation Detail'!H3248="","",'Support - Calculation Detail'!H3248)</f>
        <v/>
      </c>
      <c r="J3248" t="str">
        <f>IF('Support - Calculation Detail'!I3248="","",'Support - Calculation Detail'!I3248)</f>
        <v/>
      </c>
      <c r="K3248" t="str">
        <f>IF('Support - Calculation Detail'!K3248="","",'Support - Calculation Detail'!K3248)</f>
        <v/>
      </c>
      <c r="L3248" t="str">
        <f>IF('Support - Calculation Detail'!L3248="","",'Support - Calculation Detail'!L3248)</f>
        <v/>
      </c>
      <c r="M3248" t="str">
        <f>IF('Support - Calculation Detail'!M3248="","",'Support - Calculation Detail'!M3248)</f>
        <v/>
      </c>
      <c r="N3248" t="str">
        <f>IF('Support - Calculation Detail'!N3248="","",'Support - Calculation Detail'!N3248)</f>
        <v/>
      </c>
      <c r="P3248" t="str">
        <f>IF('Support - Calculation Detail'!O3248="","",'Support - Calculation Detail'!O3248)</f>
        <v/>
      </c>
      <c r="Q3248" t="b">
        <v>1</v>
      </c>
      <c r="R3248" t="str">
        <f t="shared" si="250"/>
        <v/>
      </c>
      <c r="S3248" t="str">
        <f t="shared" si="251"/>
        <v/>
      </c>
      <c r="T3248" t="str">
        <f t="shared" si="252"/>
        <v/>
      </c>
      <c r="U3248" t="str">
        <f t="shared" si="253"/>
        <v/>
      </c>
      <c r="V3248" t="str">
        <f t="shared" si="254"/>
        <v/>
      </c>
    </row>
    <row r="3249" spans="1:22" x14ac:dyDescent="0.35">
      <c r="A3249" t="str">
        <f>IF('Support - Calculation Detail'!A3249="","",LEFT('Support - Calculation Detail'!A3249,7)&amp;"-"&amp;RIGHT('Support - Calculation Detail'!A3249,2))</f>
        <v/>
      </c>
      <c r="B3249" t="str">
        <f>IF('Support - Calculation Detail'!C3249="","",'Support - Calculation Detail'!C3249)</f>
        <v/>
      </c>
      <c r="C3249" t="str">
        <f>IF('Support - Calculation Detail'!B3249="","",'Support - Calculation Detail'!B3249)</f>
        <v/>
      </c>
      <c r="D3249" t="str">
        <f>IF('Support - Calculation Detail'!D3249="","",'Support - Calculation Detail'!D3249)</f>
        <v/>
      </c>
      <c r="E3249" t="str">
        <f>IF('Support - Calculation Detail'!E3249="","",'Support - Calculation Detail'!E3249)</f>
        <v/>
      </c>
      <c r="G3249" t="str">
        <f>IF('Support - Calculation Detail'!F3249="","",'Support - Calculation Detail'!F3249)</f>
        <v/>
      </c>
      <c r="H3249" t="str">
        <f>IF('Support - Calculation Detail'!G3249="","",'Support - Calculation Detail'!G3249)</f>
        <v/>
      </c>
      <c r="I3249" t="str">
        <f>IF('Support - Calculation Detail'!H3249="","",'Support - Calculation Detail'!H3249)</f>
        <v/>
      </c>
      <c r="J3249" t="str">
        <f>IF('Support - Calculation Detail'!I3249="","",'Support - Calculation Detail'!I3249)</f>
        <v/>
      </c>
      <c r="K3249" t="str">
        <f>IF('Support - Calculation Detail'!K3249="","",'Support - Calculation Detail'!K3249)</f>
        <v/>
      </c>
      <c r="L3249" t="str">
        <f>IF('Support - Calculation Detail'!L3249="","",'Support - Calculation Detail'!L3249)</f>
        <v/>
      </c>
      <c r="M3249" t="str">
        <f>IF('Support - Calculation Detail'!M3249="","",'Support - Calculation Detail'!M3249)</f>
        <v/>
      </c>
      <c r="N3249" t="str">
        <f>IF('Support - Calculation Detail'!N3249="","",'Support - Calculation Detail'!N3249)</f>
        <v/>
      </c>
      <c r="P3249" t="str">
        <f>IF('Support - Calculation Detail'!O3249="","",'Support - Calculation Detail'!O3249)</f>
        <v/>
      </c>
      <c r="Q3249" t="b">
        <v>1</v>
      </c>
      <c r="R3249" t="str">
        <f t="shared" si="250"/>
        <v/>
      </c>
      <c r="S3249" t="str">
        <f t="shared" si="251"/>
        <v/>
      </c>
      <c r="T3249" t="str">
        <f t="shared" si="252"/>
        <v/>
      </c>
      <c r="U3249" t="str">
        <f t="shared" si="253"/>
        <v/>
      </c>
      <c r="V3249" t="str">
        <f t="shared" si="254"/>
        <v/>
      </c>
    </row>
    <row r="3250" spans="1:22" x14ac:dyDescent="0.35">
      <c r="A3250" t="str">
        <f>IF('Support - Calculation Detail'!A3250="","",LEFT('Support - Calculation Detail'!A3250,7)&amp;"-"&amp;RIGHT('Support - Calculation Detail'!A3250,2))</f>
        <v/>
      </c>
      <c r="B3250" t="str">
        <f>IF('Support - Calculation Detail'!C3250="","",'Support - Calculation Detail'!C3250)</f>
        <v/>
      </c>
      <c r="C3250" t="str">
        <f>IF('Support - Calculation Detail'!B3250="","",'Support - Calculation Detail'!B3250)</f>
        <v/>
      </c>
      <c r="D3250" t="str">
        <f>IF('Support - Calculation Detail'!D3250="","",'Support - Calculation Detail'!D3250)</f>
        <v/>
      </c>
      <c r="E3250" t="str">
        <f>IF('Support - Calculation Detail'!E3250="","",'Support - Calculation Detail'!E3250)</f>
        <v/>
      </c>
      <c r="G3250" t="str">
        <f>IF('Support - Calculation Detail'!F3250="","",'Support - Calculation Detail'!F3250)</f>
        <v/>
      </c>
      <c r="H3250" t="str">
        <f>IF('Support - Calculation Detail'!G3250="","",'Support - Calculation Detail'!G3250)</f>
        <v/>
      </c>
      <c r="I3250" t="str">
        <f>IF('Support - Calculation Detail'!H3250="","",'Support - Calculation Detail'!H3250)</f>
        <v/>
      </c>
      <c r="J3250" t="str">
        <f>IF('Support - Calculation Detail'!I3250="","",'Support - Calculation Detail'!I3250)</f>
        <v/>
      </c>
      <c r="K3250" t="str">
        <f>IF('Support - Calculation Detail'!K3250="","",'Support - Calculation Detail'!K3250)</f>
        <v/>
      </c>
      <c r="L3250" t="str">
        <f>IF('Support - Calculation Detail'!L3250="","",'Support - Calculation Detail'!L3250)</f>
        <v/>
      </c>
      <c r="M3250" t="str">
        <f>IF('Support - Calculation Detail'!M3250="","",'Support - Calculation Detail'!M3250)</f>
        <v/>
      </c>
      <c r="N3250" t="str">
        <f>IF('Support - Calculation Detail'!N3250="","",'Support - Calculation Detail'!N3250)</f>
        <v/>
      </c>
      <c r="P3250" t="str">
        <f>IF('Support - Calculation Detail'!O3250="","",'Support - Calculation Detail'!O3250)</f>
        <v/>
      </c>
      <c r="Q3250" t="b">
        <v>1</v>
      </c>
      <c r="R3250" t="str">
        <f t="shared" si="250"/>
        <v/>
      </c>
      <c r="S3250" t="str">
        <f t="shared" si="251"/>
        <v/>
      </c>
      <c r="T3250" t="str">
        <f t="shared" si="252"/>
        <v/>
      </c>
      <c r="U3250" t="str">
        <f t="shared" si="253"/>
        <v/>
      </c>
      <c r="V3250" t="str">
        <f t="shared" si="254"/>
        <v/>
      </c>
    </row>
    <row r="3251" spans="1:22" x14ac:dyDescent="0.35">
      <c r="A3251" t="str">
        <f>IF('Support - Calculation Detail'!A3251="","",LEFT('Support - Calculation Detail'!A3251,7)&amp;"-"&amp;RIGHT('Support - Calculation Detail'!A3251,2))</f>
        <v/>
      </c>
      <c r="B3251" t="str">
        <f>IF('Support - Calculation Detail'!C3251="","",'Support - Calculation Detail'!C3251)</f>
        <v/>
      </c>
      <c r="C3251" t="str">
        <f>IF('Support - Calculation Detail'!B3251="","",'Support - Calculation Detail'!B3251)</f>
        <v/>
      </c>
      <c r="D3251" t="str">
        <f>IF('Support - Calculation Detail'!D3251="","",'Support - Calculation Detail'!D3251)</f>
        <v/>
      </c>
      <c r="E3251" t="str">
        <f>IF('Support - Calculation Detail'!E3251="","",'Support - Calculation Detail'!E3251)</f>
        <v/>
      </c>
      <c r="G3251" t="str">
        <f>IF('Support - Calculation Detail'!F3251="","",'Support - Calculation Detail'!F3251)</f>
        <v/>
      </c>
      <c r="H3251" t="str">
        <f>IF('Support - Calculation Detail'!G3251="","",'Support - Calculation Detail'!G3251)</f>
        <v/>
      </c>
      <c r="I3251" t="str">
        <f>IF('Support - Calculation Detail'!H3251="","",'Support - Calculation Detail'!H3251)</f>
        <v/>
      </c>
      <c r="J3251" t="str">
        <f>IF('Support - Calculation Detail'!I3251="","",'Support - Calculation Detail'!I3251)</f>
        <v/>
      </c>
      <c r="K3251" t="str">
        <f>IF('Support - Calculation Detail'!K3251="","",'Support - Calculation Detail'!K3251)</f>
        <v/>
      </c>
      <c r="L3251" t="str">
        <f>IF('Support - Calculation Detail'!L3251="","",'Support - Calculation Detail'!L3251)</f>
        <v/>
      </c>
      <c r="M3251" t="str">
        <f>IF('Support - Calculation Detail'!M3251="","",'Support - Calculation Detail'!M3251)</f>
        <v/>
      </c>
      <c r="N3251" t="str">
        <f>IF('Support - Calculation Detail'!N3251="","",'Support - Calculation Detail'!N3251)</f>
        <v/>
      </c>
      <c r="P3251" t="str">
        <f>IF('Support - Calculation Detail'!O3251="","",'Support - Calculation Detail'!O3251)</f>
        <v/>
      </c>
      <c r="Q3251" t="b">
        <v>1</v>
      </c>
      <c r="R3251" t="str">
        <f t="shared" si="250"/>
        <v/>
      </c>
      <c r="S3251" t="str">
        <f t="shared" si="251"/>
        <v/>
      </c>
      <c r="T3251" t="str">
        <f t="shared" si="252"/>
        <v/>
      </c>
      <c r="U3251" t="str">
        <f t="shared" si="253"/>
        <v/>
      </c>
      <c r="V3251" t="str">
        <f t="shared" si="254"/>
        <v/>
      </c>
    </row>
    <row r="3252" spans="1:22" x14ac:dyDescent="0.35">
      <c r="A3252" t="str">
        <f>IF('Support - Calculation Detail'!A3252="","",LEFT('Support - Calculation Detail'!A3252,7)&amp;"-"&amp;RIGHT('Support - Calculation Detail'!A3252,2))</f>
        <v/>
      </c>
      <c r="B3252" t="str">
        <f>IF('Support - Calculation Detail'!C3252="","",'Support - Calculation Detail'!C3252)</f>
        <v/>
      </c>
      <c r="C3252" t="str">
        <f>IF('Support - Calculation Detail'!B3252="","",'Support - Calculation Detail'!B3252)</f>
        <v/>
      </c>
      <c r="D3252" t="str">
        <f>IF('Support - Calculation Detail'!D3252="","",'Support - Calculation Detail'!D3252)</f>
        <v/>
      </c>
      <c r="E3252" t="str">
        <f>IF('Support - Calculation Detail'!E3252="","",'Support - Calculation Detail'!E3252)</f>
        <v/>
      </c>
      <c r="G3252" t="str">
        <f>IF('Support - Calculation Detail'!F3252="","",'Support - Calculation Detail'!F3252)</f>
        <v/>
      </c>
      <c r="H3252" t="str">
        <f>IF('Support - Calculation Detail'!G3252="","",'Support - Calculation Detail'!G3252)</f>
        <v/>
      </c>
      <c r="I3252" t="str">
        <f>IF('Support - Calculation Detail'!H3252="","",'Support - Calculation Detail'!H3252)</f>
        <v/>
      </c>
      <c r="J3252" t="str">
        <f>IF('Support - Calculation Detail'!I3252="","",'Support - Calculation Detail'!I3252)</f>
        <v/>
      </c>
      <c r="K3252" t="str">
        <f>IF('Support - Calculation Detail'!K3252="","",'Support - Calculation Detail'!K3252)</f>
        <v/>
      </c>
      <c r="L3252" t="str">
        <f>IF('Support - Calculation Detail'!L3252="","",'Support - Calculation Detail'!L3252)</f>
        <v/>
      </c>
      <c r="M3252" t="str">
        <f>IF('Support - Calculation Detail'!M3252="","",'Support - Calculation Detail'!M3252)</f>
        <v/>
      </c>
      <c r="N3252" t="str">
        <f>IF('Support - Calculation Detail'!N3252="","",'Support - Calculation Detail'!N3252)</f>
        <v/>
      </c>
      <c r="P3252" t="str">
        <f>IF('Support - Calculation Detail'!O3252="","",'Support - Calculation Detail'!O3252)</f>
        <v/>
      </c>
      <c r="Q3252" t="b">
        <v>1</v>
      </c>
      <c r="R3252" t="str">
        <f t="shared" si="250"/>
        <v/>
      </c>
      <c r="S3252" t="str">
        <f t="shared" si="251"/>
        <v/>
      </c>
      <c r="T3252" t="str">
        <f t="shared" si="252"/>
        <v/>
      </c>
      <c r="U3252" t="str">
        <f t="shared" si="253"/>
        <v/>
      </c>
      <c r="V3252" t="str">
        <f t="shared" si="254"/>
        <v/>
      </c>
    </row>
    <row r="3253" spans="1:22" x14ac:dyDescent="0.35">
      <c r="A3253" t="str">
        <f>IF('Support - Calculation Detail'!A3253="","",LEFT('Support - Calculation Detail'!A3253,7)&amp;"-"&amp;RIGHT('Support - Calculation Detail'!A3253,2))</f>
        <v/>
      </c>
      <c r="B3253" t="str">
        <f>IF('Support - Calculation Detail'!C3253="","",'Support - Calculation Detail'!C3253)</f>
        <v/>
      </c>
      <c r="C3253" t="str">
        <f>IF('Support - Calculation Detail'!B3253="","",'Support - Calculation Detail'!B3253)</f>
        <v/>
      </c>
      <c r="D3253" t="str">
        <f>IF('Support - Calculation Detail'!D3253="","",'Support - Calculation Detail'!D3253)</f>
        <v/>
      </c>
      <c r="E3253" t="str">
        <f>IF('Support - Calculation Detail'!E3253="","",'Support - Calculation Detail'!E3253)</f>
        <v/>
      </c>
      <c r="G3253" t="str">
        <f>IF('Support - Calculation Detail'!F3253="","",'Support - Calculation Detail'!F3253)</f>
        <v/>
      </c>
      <c r="H3253" t="str">
        <f>IF('Support - Calculation Detail'!G3253="","",'Support - Calculation Detail'!G3253)</f>
        <v/>
      </c>
      <c r="I3253" t="str">
        <f>IF('Support - Calculation Detail'!H3253="","",'Support - Calculation Detail'!H3253)</f>
        <v/>
      </c>
      <c r="J3253" t="str">
        <f>IF('Support - Calculation Detail'!I3253="","",'Support - Calculation Detail'!I3253)</f>
        <v/>
      </c>
      <c r="K3253" t="str">
        <f>IF('Support - Calculation Detail'!K3253="","",'Support - Calculation Detail'!K3253)</f>
        <v/>
      </c>
      <c r="L3253" t="str">
        <f>IF('Support - Calculation Detail'!L3253="","",'Support - Calculation Detail'!L3253)</f>
        <v/>
      </c>
      <c r="M3253" t="str">
        <f>IF('Support - Calculation Detail'!M3253="","",'Support - Calculation Detail'!M3253)</f>
        <v/>
      </c>
      <c r="N3253" t="str">
        <f>IF('Support - Calculation Detail'!N3253="","",'Support - Calculation Detail'!N3253)</f>
        <v/>
      </c>
      <c r="P3253" t="str">
        <f>IF('Support - Calculation Detail'!O3253="","",'Support - Calculation Detail'!O3253)</f>
        <v/>
      </c>
      <c r="Q3253" t="b">
        <v>1</v>
      </c>
      <c r="R3253" t="str">
        <f t="shared" si="250"/>
        <v/>
      </c>
      <c r="S3253" t="str">
        <f t="shared" si="251"/>
        <v/>
      </c>
      <c r="T3253" t="str">
        <f t="shared" si="252"/>
        <v/>
      </c>
      <c r="U3253" t="str">
        <f t="shared" si="253"/>
        <v/>
      </c>
      <c r="V3253" t="str">
        <f t="shared" si="254"/>
        <v/>
      </c>
    </row>
    <row r="3254" spans="1:22" x14ac:dyDescent="0.35">
      <c r="A3254" t="str">
        <f>IF('Support - Calculation Detail'!A3254="","",LEFT('Support - Calculation Detail'!A3254,7)&amp;"-"&amp;RIGHT('Support - Calculation Detail'!A3254,2))</f>
        <v/>
      </c>
      <c r="B3254" t="str">
        <f>IF('Support - Calculation Detail'!C3254="","",'Support - Calculation Detail'!C3254)</f>
        <v/>
      </c>
      <c r="C3254" t="str">
        <f>IF('Support - Calculation Detail'!B3254="","",'Support - Calculation Detail'!B3254)</f>
        <v/>
      </c>
      <c r="D3254" t="str">
        <f>IF('Support - Calculation Detail'!D3254="","",'Support - Calculation Detail'!D3254)</f>
        <v/>
      </c>
      <c r="E3254" t="str">
        <f>IF('Support - Calculation Detail'!E3254="","",'Support - Calculation Detail'!E3254)</f>
        <v/>
      </c>
      <c r="G3254" t="str">
        <f>IF('Support - Calculation Detail'!F3254="","",'Support - Calculation Detail'!F3254)</f>
        <v/>
      </c>
      <c r="H3254" t="str">
        <f>IF('Support - Calculation Detail'!G3254="","",'Support - Calculation Detail'!G3254)</f>
        <v/>
      </c>
      <c r="I3254" t="str">
        <f>IF('Support - Calculation Detail'!H3254="","",'Support - Calculation Detail'!H3254)</f>
        <v/>
      </c>
      <c r="J3254" t="str">
        <f>IF('Support - Calculation Detail'!I3254="","",'Support - Calculation Detail'!I3254)</f>
        <v/>
      </c>
      <c r="K3254" t="str">
        <f>IF('Support - Calculation Detail'!K3254="","",'Support - Calculation Detail'!K3254)</f>
        <v/>
      </c>
      <c r="L3254" t="str">
        <f>IF('Support - Calculation Detail'!L3254="","",'Support - Calculation Detail'!L3254)</f>
        <v/>
      </c>
      <c r="M3254" t="str">
        <f>IF('Support - Calculation Detail'!M3254="","",'Support - Calculation Detail'!M3254)</f>
        <v/>
      </c>
      <c r="N3254" t="str">
        <f>IF('Support - Calculation Detail'!N3254="","",'Support - Calculation Detail'!N3254)</f>
        <v/>
      </c>
      <c r="P3254" t="str">
        <f>IF('Support - Calculation Detail'!O3254="","",'Support - Calculation Detail'!O3254)</f>
        <v/>
      </c>
      <c r="Q3254" t="b">
        <v>1</v>
      </c>
      <c r="R3254" t="str">
        <f t="shared" si="250"/>
        <v/>
      </c>
      <c r="S3254" t="str">
        <f t="shared" si="251"/>
        <v/>
      </c>
      <c r="T3254" t="str">
        <f t="shared" si="252"/>
        <v/>
      </c>
      <c r="U3254" t="str">
        <f t="shared" si="253"/>
        <v/>
      </c>
      <c r="V3254" t="str">
        <f t="shared" si="254"/>
        <v/>
      </c>
    </row>
    <row r="3255" spans="1:22" x14ac:dyDescent="0.35">
      <c r="A3255" t="str">
        <f>IF('Support - Calculation Detail'!A3255="","",LEFT('Support - Calculation Detail'!A3255,7)&amp;"-"&amp;RIGHT('Support - Calculation Detail'!A3255,2))</f>
        <v/>
      </c>
      <c r="B3255" t="str">
        <f>IF('Support - Calculation Detail'!C3255="","",'Support - Calculation Detail'!C3255)</f>
        <v/>
      </c>
      <c r="C3255" t="str">
        <f>IF('Support - Calculation Detail'!B3255="","",'Support - Calculation Detail'!B3255)</f>
        <v/>
      </c>
      <c r="D3255" t="str">
        <f>IF('Support - Calculation Detail'!D3255="","",'Support - Calculation Detail'!D3255)</f>
        <v/>
      </c>
      <c r="E3255" t="str">
        <f>IF('Support - Calculation Detail'!E3255="","",'Support - Calculation Detail'!E3255)</f>
        <v/>
      </c>
      <c r="G3255" t="str">
        <f>IF('Support - Calculation Detail'!F3255="","",'Support - Calculation Detail'!F3255)</f>
        <v/>
      </c>
      <c r="H3255" t="str">
        <f>IF('Support - Calculation Detail'!G3255="","",'Support - Calculation Detail'!G3255)</f>
        <v/>
      </c>
      <c r="I3255" t="str">
        <f>IF('Support - Calculation Detail'!H3255="","",'Support - Calculation Detail'!H3255)</f>
        <v/>
      </c>
      <c r="J3255" t="str">
        <f>IF('Support - Calculation Detail'!I3255="","",'Support - Calculation Detail'!I3255)</f>
        <v/>
      </c>
      <c r="K3255" t="str">
        <f>IF('Support - Calculation Detail'!K3255="","",'Support - Calculation Detail'!K3255)</f>
        <v/>
      </c>
      <c r="L3255" t="str">
        <f>IF('Support - Calculation Detail'!L3255="","",'Support - Calculation Detail'!L3255)</f>
        <v/>
      </c>
      <c r="M3255" t="str">
        <f>IF('Support - Calculation Detail'!M3255="","",'Support - Calculation Detail'!M3255)</f>
        <v/>
      </c>
      <c r="N3255" t="str">
        <f>IF('Support - Calculation Detail'!N3255="","",'Support - Calculation Detail'!N3255)</f>
        <v/>
      </c>
      <c r="P3255" t="str">
        <f>IF('Support - Calculation Detail'!O3255="","",'Support - Calculation Detail'!O3255)</f>
        <v/>
      </c>
      <c r="Q3255" t="b">
        <v>1</v>
      </c>
      <c r="R3255" t="str">
        <f t="shared" si="250"/>
        <v/>
      </c>
      <c r="S3255" t="str">
        <f t="shared" si="251"/>
        <v/>
      </c>
      <c r="T3255" t="str">
        <f t="shared" si="252"/>
        <v/>
      </c>
      <c r="U3255" t="str">
        <f t="shared" si="253"/>
        <v/>
      </c>
      <c r="V3255" t="str">
        <f t="shared" si="254"/>
        <v/>
      </c>
    </row>
    <row r="3256" spans="1:22" x14ac:dyDescent="0.35">
      <c r="A3256" t="str">
        <f>IF('Support - Calculation Detail'!A3256="","",LEFT('Support - Calculation Detail'!A3256,7)&amp;"-"&amp;RIGHT('Support - Calculation Detail'!A3256,2))</f>
        <v/>
      </c>
      <c r="B3256" t="str">
        <f>IF('Support - Calculation Detail'!C3256="","",'Support - Calculation Detail'!C3256)</f>
        <v/>
      </c>
      <c r="C3256" t="str">
        <f>IF('Support - Calculation Detail'!B3256="","",'Support - Calculation Detail'!B3256)</f>
        <v/>
      </c>
      <c r="D3256" t="str">
        <f>IF('Support - Calculation Detail'!D3256="","",'Support - Calculation Detail'!D3256)</f>
        <v/>
      </c>
      <c r="E3256" t="str">
        <f>IF('Support - Calculation Detail'!E3256="","",'Support - Calculation Detail'!E3256)</f>
        <v/>
      </c>
      <c r="G3256" t="str">
        <f>IF('Support - Calculation Detail'!F3256="","",'Support - Calculation Detail'!F3256)</f>
        <v/>
      </c>
      <c r="H3256" t="str">
        <f>IF('Support - Calculation Detail'!G3256="","",'Support - Calculation Detail'!G3256)</f>
        <v/>
      </c>
      <c r="I3256" t="str">
        <f>IF('Support - Calculation Detail'!H3256="","",'Support - Calculation Detail'!H3256)</f>
        <v/>
      </c>
      <c r="J3256" t="str">
        <f>IF('Support - Calculation Detail'!I3256="","",'Support - Calculation Detail'!I3256)</f>
        <v/>
      </c>
      <c r="K3256" t="str">
        <f>IF('Support - Calculation Detail'!K3256="","",'Support - Calculation Detail'!K3256)</f>
        <v/>
      </c>
      <c r="L3256" t="str">
        <f>IF('Support - Calculation Detail'!L3256="","",'Support - Calculation Detail'!L3256)</f>
        <v/>
      </c>
      <c r="M3256" t="str">
        <f>IF('Support - Calculation Detail'!M3256="","",'Support - Calculation Detail'!M3256)</f>
        <v/>
      </c>
      <c r="N3256" t="str">
        <f>IF('Support - Calculation Detail'!N3256="","",'Support - Calculation Detail'!N3256)</f>
        <v/>
      </c>
      <c r="P3256" t="str">
        <f>IF('Support - Calculation Detail'!O3256="","",'Support - Calculation Detail'!O3256)</f>
        <v/>
      </c>
      <c r="Q3256" t="b">
        <v>1</v>
      </c>
      <c r="R3256" t="str">
        <f t="shared" si="250"/>
        <v/>
      </c>
      <c r="S3256" t="str">
        <f t="shared" si="251"/>
        <v/>
      </c>
      <c r="T3256" t="str">
        <f t="shared" si="252"/>
        <v/>
      </c>
      <c r="U3256" t="str">
        <f t="shared" si="253"/>
        <v/>
      </c>
      <c r="V3256" t="str">
        <f t="shared" si="254"/>
        <v/>
      </c>
    </row>
    <row r="3257" spans="1:22" x14ac:dyDescent="0.35">
      <c r="A3257" t="str">
        <f>IF('Support - Calculation Detail'!A3257="","",LEFT('Support - Calculation Detail'!A3257,7)&amp;"-"&amp;RIGHT('Support - Calculation Detail'!A3257,2))</f>
        <v/>
      </c>
      <c r="B3257" t="str">
        <f>IF('Support - Calculation Detail'!C3257="","",'Support - Calculation Detail'!C3257)</f>
        <v/>
      </c>
      <c r="C3257" t="str">
        <f>IF('Support - Calculation Detail'!B3257="","",'Support - Calculation Detail'!B3257)</f>
        <v/>
      </c>
      <c r="D3257" t="str">
        <f>IF('Support - Calculation Detail'!D3257="","",'Support - Calculation Detail'!D3257)</f>
        <v/>
      </c>
      <c r="E3257" t="str">
        <f>IF('Support - Calculation Detail'!E3257="","",'Support - Calculation Detail'!E3257)</f>
        <v/>
      </c>
      <c r="G3257" t="str">
        <f>IF('Support - Calculation Detail'!F3257="","",'Support - Calculation Detail'!F3257)</f>
        <v/>
      </c>
      <c r="H3257" t="str">
        <f>IF('Support - Calculation Detail'!G3257="","",'Support - Calculation Detail'!G3257)</f>
        <v/>
      </c>
      <c r="I3257" t="str">
        <f>IF('Support - Calculation Detail'!H3257="","",'Support - Calculation Detail'!H3257)</f>
        <v/>
      </c>
      <c r="J3257" t="str">
        <f>IF('Support - Calculation Detail'!I3257="","",'Support - Calculation Detail'!I3257)</f>
        <v/>
      </c>
      <c r="K3257" t="str">
        <f>IF('Support - Calculation Detail'!K3257="","",'Support - Calculation Detail'!K3257)</f>
        <v/>
      </c>
      <c r="L3257" t="str">
        <f>IF('Support - Calculation Detail'!L3257="","",'Support - Calculation Detail'!L3257)</f>
        <v/>
      </c>
      <c r="M3257" t="str">
        <f>IF('Support - Calculation Detail'!M3257="","",'Support - Calculation Detail'!M3257)</f>
        <v/>
      </c>
      <c r="N3257" t="str">
        <f>IF('Support - Calculation Detail'!N3257="","",'Support - Calculation Detail'!N3257)</f>
        <v/>
      </c>
      <c r="P3257" t="str">
        <f>IF('Support - Calculation Detail'!O3257="","",'Support - Calculation Detail'!O3257)</f>
        <v/>
      </c>
      <c r="Q3257" t="b">
        <v>1</v>
      </c>
      <c r="R3257" t="str">
        <f t="shared" si="250"/>
        <v/>
      </c>
      <c r="S3257" t="str">
        <f t="shared" si="251"/>
        <v/>
      </c>
      <c r="T3257" t="str">
        <f t="shared" si="252"/>
        <v/>
      </c>
      <c r="U3257" t="str">
        <f t="shared" si="253"/>
        <v/>
      </c>
      <c r="V3257" t="str">
        <f t="shared" si="254"/>
        <v/>
      </c>
    </row>
    <row r="3258" spans="1:22" x14ac:dyDescent="0.35">
      <c r="A3258" t="str">
        <f>IF('Support - Calculation Detail'!A3258="","",LEFT('Support - Calculation Detail'!A3258,7)&amp;"-"&amp;RIGHT('Support - Calculation Detail'!A3258,2))</f>
        <v/>
      </c>
      <c r="B3258" t="str">
        <f>IF('Support - Calculation Detail'!C3258="","",'Support - Calculation Detail'!C3258)</f>
        <v/>
      </c>
      <c r="C3258" t="str">
        <f>IF('Support - Calculation Detail'!B3258="","",'Support - Calculation Detail'!B3258)</f>
        <v/>
      </c>
      <c r="D3258" t="str">
        <f>IF('Support - Calculation Detail'!D3258="","",'Support - Calculation Detail'!D3258)</f>
        <v/>
      </c>
      <c r="E3258" t="str">
        <f>IF('Support - Calculation Detail'!E3258="","",'Support - Calculation Detail'!E3258)</f>
        <v/>
      </c>
      <c r="G3258" t="str">
        <f>IF('Support - Calculation Detail'!F3258="","",'Support - Calculation Detail'!F3258)</f>
        <v/>
      </c>
      <c r="H3258" t="str">
        <f>IF('Support - Calculation Detail'!G3258="","",'Support - Calculation Detail'!G3258)</f>
        <v/>
      </c>
      <c r="I3258" t="str">
        <f>IF('Support - Calculation Detail'!H3258="","",'Support - Calculation Detail'!H3258)</f>
        <v/>
      </c>
      <c r="J3258" t="str">
        <f>IF('Support - Calculation Detail'!I3258="","",'Support - Calculation Detail'!I3258)</f>
        <v/>
      </c>
      <c r="K3258" t="str">
        <f>IF('Support - Calculation Detail'!K3258="","",'Support - Calculation Detail'!K3258)</f>
        <v/>
      </c>
      <c r="L3258" t="str">
        <f>IF('Support - Calculation Detail'!L3258="","",'Support - Calculation Detail'!L3258)</f>
        <v/>
      </c>
      <c r="M3258" t="str">
        <f>IF('Support - Calculation Detail'!M3258="","",'Support - Calculation Detail'!M3258)</f>
        <v/>
      </c>
      <c r="N3258" t="str">
        <f>IF('Support - Calculation Detail'!N3258="","",'Support - Calculation Detail'!N3258)</f>
        <v/>
      </c>
      <c r="P3258" t="str">
        <f>IF('Support - Calculation Detail'!O3258="","",'Support - Calculation Detail'!O3258)</f>
        <v/>
      </c>
      <c r="Q3258" t="b">
        <v>1</v>
      </c>
      <c r="R3258" t="str">
        <f t="shared" si="250"/>
        <v/>
      </c>
      <c r="S3258" t="str">
        <f t="shared" si="251"/>
        <v/>
      </c>
      <c r="T3258" t="str">
        <f t="shared" si="252"/>
        <v/>
      </c>
      <c r="U3258" t="str">
        <f t="shared" si="253"/>
        <v/>
      </c>
      <c r="V3258" t="str">
        <f t="shared" si="254"/>
        <v/>
      </c>
    </row>
    <row r="3259" spans="1:22" x14ac:dyDescent="0.35">
      <c r="A3259" t="str">
        <f>IF('Support - Calculation Detail'!A3259="","",LEFT('Support - Calculation Detail'!A3259,7)&amp;"-"&amp;RIGHT('Support - Calculation Detail'!A3259,2))</f>
        <v/>
      </c>
      <c r="B3259" t="str">
        <f>IF('Support - Calculation Detail'!C3259="","",'Support - Calculation Detail'!C3259)</f>
        <v/>
      </c>
      <c r="C3259" t="str">
        <f>IF('Support - Calculation Detail'!B3259="","",'Support - Calculation Detail'!B3259)</f>
        <v/>
      </c>
      <c r="D3259" t="str">
        <f>IF('Support - Calculation Detail'!D3259="","",'Support - Calculation Detail'!D3259)</f>
        <v/>
      </c>
      <c r="E3259" t="str">
        <f>IF('Support - Calculation Detail'!E3259="","",'Support - Calculation Detail'!E3259)</f>
        <v/>
      </c>
      <c r="G3259" t="str">
        <f>IF('Support - Calculation Detail'!F3259="","",'Support - Calculation Detail'!F3259)</f>
        <v/>
      </c>
      <c r="H3259" t="str">
        <f>IF('Support - Calculation Detail'!G3259="","",'Support - Calculation Detail'!G3259)</f>
        <v/>
      </c>
      <c r="I3259" t="str">
        <f>IF('Support - Calculation Detail'!H3259="","",'Support - Calculation Detail'!H3259)</f>
        <v/>
      </c>
      <c r="J3259" t="str">
        <f>IF('Support - Calculation Detail'!I3259="","",'Support - Calculation Detail'!I3259)</f>
        <v/>
      </c>
      <c r="K3259" t="str">
        <f>IF('Support - Calculation Detail'!K3259="","",'Support - Calculation Detail'!K3259)</f>
        <v/>
      </c>
      <c r="L3259" t="str">
        <f>IF('Support - Calculation Detail'!L3259="","",'Support - Calculation Detail'!L3259)</f>
        <v/>
      </c>
      <c r="M3259" t="str">
        <f>IF('Support - Calculation Detail'!M3259="","",'Support - Calculation Detail'!M3259)</f>
        <v/>
      </c>
      <c r="N3259" t="str">
        <f>IF('Support - Calculation Detail'!N3259="","",'Support - Calculation Detail'!N3259)</f>
        <v/>
      </c>
      <c r="P3259" t="str">
        <f>IF('Support - Calculation Detail'!O3259="","",'Support - Calculation Detail'!O3259)</f>
        <v/>
      </c>
      <c r="Q3259" t="b">
        <v>1</v>
      </c>
      <c r="R3259" t="str">
        <f t="shared" si="250"/>
        <v/>
      </c>
      <c r="S3259" t="str">
        <f t="shared" si="251"/>
        <v/>
      </c>
      <c r="T3259" t="str">
        <f t="shared" si="252"/>
        <v/>
      </c>
      <c r="U3259" t="str">
        <f t="shared" si="253"/>
        <v/>
      </c>
      <c r="V3259" t="str">
        <f t="shared" si="254"/>
        <v/>
      </c>
    </row>
    <row r="3260" spans="1:22" x14ac:dyDescent="0.35">
      <c r="A3260" t="str">
        <f>IF('Support - Calculation Detail'!A3260="","",LEFT('Support - Calculation Detail'!A3260,7)&amp;"-"&amp;RIGHT('Support - Calculation Detail'!A3260,2))</f>
        <v/>
      </c>
      <c r="B3260" t="str">
        <f>IF('Support - Calculation Detail'!C3260="","",'Support - Calculation Detail'!C3260)</f>
        <v/>
      </c>
      <c r="C3260" t="str">
        <f>IF('Support - Calculation Detail'!B3260="","",'Support - Calculation Detail'!B3260)</f>
        <v/>
      </c>
      <c r="D3260" t="str">
        <f>IF('Support - Calculation Detail'!D3260="","",'Support - Calculation Detail'!D3260)</f>
        <v/>
      </c>
      <c r="E3260" t="str">
        <f>IF('Support - Calculation Detail'!E3260="","",'Support - Calculation Detail'!E3260)</f>
        <v/>
      </c>
      <c r="G3260" t="str">
        <f>IF('Support - Calculation Detail'!F3260="","",'Support - Calculation Detail'!F3260)</f>
        <v/>
      </c>
      <c r="H3260" t="str">
        <f>IF('Support - Calculation Detail'!G3260="","",'Support - Calculation Detail'!G3260)</f>
        <v/>
      </c>
      <c r="I3260" t="str">
        <f>IF('Support - Calculation Detail'!H3260="","",'Support - Calculation Detail'!H3260)</f>
        <v/>
      </c>
      <c r="J3260" t="str">
        <f>IF('Support - Calculation Detail'!I3260="","",'Support - Calculation Detail'!I3260)</f>
        <v/>
      </c>
      <c r="K3260" t="str">
        <f>IF('Support - Calculation Detail'!K3260="","",'Support - Calculation Detail'!K3260)</f>
        <v/>
      </c>
      <c r="L3260" t="str">
        <f>IF('Support - Calculation Detail'!L3260="","",'Support - Calculation Detail'!L3260)</f>
        <v/>
      </c>
      <c r="M3260" t="str">
        <f>IF('Support - Calculation Detail'!M3260="","",'Support - Calculation Detail'!M3260)</f>
        <v/>
      </c>
      <c r="N3260" t="str">
        <f>IF('Support - Calculation Detail'!N3260="","",'Support - Calculation Detail'!N3260)</f>
        <v/>
      </c>
      <c r="P3260" t="str">
        <f>IF('Support - Calculation Detail'!O3260="","",'Support - Calculation Detail'!O3260)</f>
        <v/>
      </c>
      <c r="Q3260" t="b">
        <v>1</v>
      </c>
      <c r="R3260" t="str">
        <f t="shared" si="250"/>
        <v/>
      </c>
      <c r="S3260" t="str">
        <f t="shared" si="251"/>
        <v/>
      </c>
      <c r="T3260" t="str">
        <f t="shared" si="252"/>
        <v/>
      </c>
      <c r="U3260" t="str">
        <f t="shared" si="253"/>
        <v/>
      </c>
      <c r="V3260" t="str">
        <f t="shared" si="254"/>
        <v/>
      </c>
    </row>
    <row r="3261" spans="1:22" x14ac:dyDescent="0.35">
      <c r="A3261" t="str">
        <f>IF('Support - Calculation Detail'!A3261="","",LEFT('Support - Calculation Detail'!A3261,7)&amp;"-"&amp;RIGHT('Support - Calculation Detail'!A3261,2))</f>
        <v/>
      </c>
      <c r="B3261" t="str">
        <f>IF('Support - Calculation Detail'!C3261="","",'Support - Calculation Detail'!C3261)</f>
        <v/>
      </c>
      <c r="C3261" t="str">
        <f>IF('Support - Calculation Detail'!B3261="","",'Support - Calculation Detail'!B3261)</f>
        <v/>
      </c>
      <c r="D3261" t="str">
        <f>IF('Support - Calculation Detail'!D3261="","",'Support - Calculation Detail'!D3261)</f>
        <v/>
      </c>
      <c r="E3261" t="str">
        <f>IF('Support - Calculation Detail'!E3261="","",'Support - Calculation Detail'!E3261)</f>
        <v/>
      </c>
      <c r="G3261" t="str">
        <f>IF('Support - Calculation Detail'!F3261="","",'Support - Calculation Detail'!F3261)</f>
        <v/>
      </c>
      <c r="H3261" t="str">
        <f>IF('Support - Calculation Detail'!G3261="","",'Support - Calculation Detail'!G3261)</f>
        <v/>
      </c>
      <c r="I3261" t="str">
        <f>IF('Support - Calculation Detail'!H3261="","",'Support - Calculation Detail'!H3261)</f>
        <v/>
      </c>
      <c r="J3261" t="str">
        <f>IF('Support - Calculation Detail'!I3261="","",'Support - Calculation Detail'!I3261)</f>
        <v/>
      </c>
      <c r="K3261" t="str">
        <f>IF('Support - Calculation Detail'!K3261="","",'Support - Calculation Detail'!K3261)</f>
        <v/>
      </c>
      <c r="L3261" t="str">
        <f>IF('Support - Calculation Detail'!L3261="","",'Support - Calculation Detail'!L3261)</f>
        <v/>
      </c>
      <c r="M3261" t="str">
        <f>IF('Support - Calculation Detail'!M3261="","",'Support - Calculation Detail'!M3261)</f>
        <v/>
      </c>
      <c r="N3261" t="str">
        <f>IF('Support - Calculation Detail'!N3261="","",'Support - Calculation Detail'!N3261)</f>
        <v/>
      </c>
      <c r="P3261" t="str">
        <f>IF('Support - Calculation Detail'!O3261="","",'Support - Calculation Detail'!O3261)</f>
        <v/>
      </c>
      <c r="Q3261" t="b">
        <v>1</v>
      </c>
      <c r="R3261" t="str">
        <f t="shared" si="250"/>
        <v/>
      </c>
      <c r="S3261" t="str">
        <f t="shared" si="251"/>
        <v/>
      </c>
      <c r="T3261" t="str">
        <f t="shared" si="252"/>
        <v/>
      </c>
      <c r="U3261" t="str">
        <f t="shared" si="253"/>
        <v/>
      </c>
      <c r="V3261" t="str">
        <f t="shared" si="254"/>
        <v/>
      </c>
    </row>
    <row r="3262" spans="1:22" x14ac:dyDescent="0.35">
      <c r="A3262" t="str">
        <f>IF('Support - Calculation Detail'!A3262="","",LEFT('Support - Calculation Detail'!A3262,7)&amp;"-"&amp;RIGHT('Support - Calculation Detail'!A3262,2))</f>
        <v/>
      </c>
      <c r="B3262" t="str">
        <f>IF('Support - Calculation Detail'!C3262="","",'Support - Calculation Detail'!C3262)</f>
        <v/>
      </c>
      <c r="C3262" t="str">
        <f>IF('Support - Calculation Detail'!B3262="","",'Support - Calculation Detail'!B3262)</f>
        <v/>
      </c>
      <c r="D3262" t="str">
        <f>IF('Support - Calculation Detail'!D3262="","",'Support - Calculation Detail'!D3262)</f>
        <v/>
      </c>
      <c r="E3262" t="str">
        <f>IF('Support - Calculation Detail'!E3262="","",'Support - Calculation Detail'!E3262)</f>
        <v/>
      </c>
      <c r="G3262" t="str">
        <f>IF('Support - Calculation Detail'!F3262="","",'Support - Calculation Detail'!F3262)</f>
        <v/>
      </c>
      <c r="H3262" t="str">
        <f>IF('Support - Calculation Detail'!G3262="","",'Support - Calculation Detail'!G3262)</f>
        <v/>
      </c>
      <c r="I3262" t="str">
        <f>IF('Support - Calculation Detail'!H3262="","",'Support - Calculation Detail'!H3262)</f>
        <v/>
      </c>
      <c r="J3262" t="str">
        <f>IF('Support - Calculation Detail'!I3262="","",'Support - Calculation Detail'!I3262)</f>
        <v/>
      </c>
      <c r="K3262" t="str">
        <f>IF('Support - Calculation Detail'!K3262="","",'Support - Calculation Detail'!K3262)</f>
        <v/>
      </c>
      <c r="L3262" t="str">
        <f>IF('Support - Calculation Detail'!L3262="","",'Support - Calculation Detail'!L3262)</f>
        <v/>
      </c>
      <c r="M3262" t="str">
        <f>IF('Support - Calculation Detail'!M3262="","",'Support - Calculation Detail'!M3262)</f>
        <v/>
      </c>
      <c r="N3262" t="str">
        <f>IF('Support - Calculation Detail'!N3262="","",'Support - Calculation Detail'!N3262)</f>
        <v/>
      </c>
      <c r="P3262" t="str">
        <f>IF('Support - Calculation Detail'!O3262="","",'Support - Calculation Detail'!O3262)</f>
        <v/>
      </c>
      <c r="Q3262" t="b">
        <v>1</v>
      </c>
      <c r="R3262" t="str">
        <f t="shared" si="250"/>
        <v/>
      </c>
      <c r="S3262" t="str">
        <f t="shared" si="251"/>
        <v/>
      </c>
      <c r="T3262" t="str">
        <f t="shared" si="252"/>
        <v/>
      </c>
      <c r="U3262" t="str">
        <f t="shared" si="253"/>
        <v/>
      </c>
      <c r="V3262" t="str">
        <f t="shared" si="254"/>
        <v/>
      </c>
    </row>
    <row r="3263" spans="1:22" x14ac:dyDescent="0.35">
      <c r="A3263" t="str">
        <f>IF('Support - Calculation Detail'!A3263="","",LEFT('Support - Calculation Detail'!A3263,7)&amp;"-"&amp;RIGHT('Support - Calculation Detail'!A3263,2))</f>
        <v/>
      </c>
      <c r="B3263" t="str">
        <f>IF('Support - Calculation Detail'!C3263="","",'Support - Calculation Detail'!C3263)</f>
        <v/>
      </c>
      <c r="C3263" t="str">
        <f>IF('Support - Calculation Detail'!B3263="","",'Support - Calculation Detail'!B3263)</f>
        <v/>
      </c>
      <c r="D3263" t="str">
        <f>IF('Support - Calculation Detail'!D3263="","",'Support - Calculation Detail'!D3263)</f>
        <v/>
      </c>
      <c r="E3263" t="str">
        <f>IF('Support - Calculation Detail'!E3263="","",'Support - Calculation Detail'!E3263)</f>
        <v/>
      </c>
      <c r="G3263" t="str">
        <f>IF('Support - Calculation Detail'!F3263="","",'Support - Calculation Detail'!F3263)</f>
        <v/>
      </c>
      <c r="H3263" t="str">
        <f>IF('Support - Calculation Detail'!G3263="","",'Support - Calculation Detail'!G3263)</f>
        <v/>
      </c>
      <c r="I3263" t="str">
        <f>IF('Support - Calculation Detail'!H3263="","",'Support - Calculation Detail'!H3263)</f>
        <v/>
      </c>
      <c r="J3263" t="str">
        <f>IF('Support - Calculation Detail'!I3263="","",'Support - Calculation Detail'!I3263)</f>
        <v/>
      </c>
      <c r="K3263" t="str">
        <f>IF('Support - Calculation Detail'!K3263="","",'Support - Calculation Detail'!K3263)</f>
        <v/>
      </c>
      <c r="L3263" t="str">
        <f>IF('Support - Calculation Detail'!L3263="","",'Support - Calculation Detail'!L3263)</f>
        <v/>
      </c>
      <c r="M3263" t="str">
        <f>IF('Support - Calculation Detail'!M3263="","",'Support - Calculation Detail'!M3263)</f>
        <v/>
      </c>
      <c r="N3263" t="str">
        <f>IF('Support - Calculation Detail'!N3263="","",'Support - Calculation Detail'!N3263)</f>
        <v/>
      </c>
      <c r="P3263" t="str">
        <f>IF('Support - Calculation Detail'!O3263="","",'Support - Calculation Detail'!O3263)</f>
        <v/>
      </c>
      <c r="Q3263" t="b">
        <v>1</v>
      </c>
      <c r="R3263" t="str">
        <f t="shared" si="250"/>
        <v/>
      </c>
      <c r="S3263" t="str">
        <f t="shared" si="251"/>
        <v/>
      </c>
      <c r="T3263" t="str">
        <f t="shared" si="252"/>
        <v/>
      </c>
      <c r="U3263" t="str">
        <f t="shared" si="253"/>
        <v/>
      </c>
      <c r="V3263" t="str">
        <f t="shared" si="254"/>
        <v/>
      </c>
    </row>
    <row r="3264" spans="1:22" x14ac:dyDescent="0.35">
      <c r="A3264" t="str">
        <f>IF('Support - Calculation Detail'!A3264="","",LEFT('Support - Calculation Detail'!A3264,7)&amp;"-"&amp;RIGHT('Support - Calculation Detail'!A3264,2))</f>
        <v/>
      </c>
      <c r="B3264" t="str">
        <f>IF('Support - Calculation Detail'!C3264="","",'Support - Calculation Detail'!C3264)</f>
        <v/>
      </c>
      <c r="C3264" t="str">
        <f>IF('Support - Calculation Detail'!B3264="","",'Support - Calculation Detail'!B3264)</f>
        <v/>
      </c>
      <c r="D3264" t="str">
        <f>IF('Support - Calculation Detail'!D3264="","",'Support - Calculation Detail'!D3264)</f>
        <v/>
      </c>
      <c r="E3264" t="str">
        <f>IF('Support - Calculation Detail'!E3264="","",'Support - Calculation Detail'!E3264)</f>
        <v/>
      </c>
      <c r="G3264" t="str">
        <f>IF('Support - Calculation Detail'!F3264="","",'Support - Calculation Detail'!F3264)</f>
        <v/>
      </c>
      <c r="H3264" t="str">
        <f>IF('Support - Calculation Detail'!G3264="","",'Support - Calculation Detail'!G3264)</f>
        <v/>
      </c>
      <c r="I3264" t="str">
        <f>IF('Support - Calculation Detail'!H3264="","",'Support - Calculation Detail'!H3264)</f>
        <v/>
      </c>
      <c r="J3264" t="str">
        <f>IF('Support - Calculation Detail'!I3264="","",'Support - Calculation Detail'!I3264)</f>
        <v/>
      </c>
      <c r="K3264" t="str">
        <f>IF('Support - Calculation Detail'!K3264="","",'Support - Calculation Detail'!K3264)</f>
        <v/>
      </c>
      <c r="L3264" t="str">
        <f>IF('Support - Calculation Detail'!L3264="","",'Support - Calculation Detail'!L3264)</f>
        <v/>
      </c>
      <c r="M3264" t="str">
        <f>IF('Support - Calculation Detail'!M3264="","",'Support - Calculation Detail'!M3264)</f>
        <v/>
      </c>
      <c r="N3264" t="str">
        <f>IF('Support - Calculation Detail'!N3264="","",'Support - Calculation Detail'!N3264)</f>
        <v/>
      </c>
      <c r="P3264" t="str">
        <f>IF('Support - Calculation Detail'!O3264="","",'Support - Calculation Detail'!O3264)</f>
        <v/>
      </c>
      <c r="Q3264" t="b">
        <v>1</v>
      </c>
      <c r="R3264" t="str">
        <f t="shared" si="250"/>
        <v/>
      </c>
      <c r="S3264" t="str">
        <f t="shared" si="251"/>
        <v/>
      </c>
      <c r="T3264" t="str">
        <f t="shared" si="252"/>
        <v/>
      </c>
      <c r="U3264" t="str">
        <f t="shared" si="253"/>
        <v/>
      </c>
      <c r="V3264" t="str">
        <f t="shared" si="254"/>
        <v/>
      </c>
    </row>
    <row r="3265" spans="1:22" x14ac:dyDescent="0.35">
      <c r="A3265" t="str">
        <f>IF('Support - Calculation Detail'!A3265="","",LEFT('Support - Calculation Detail'!A3265,7)&amp;"-"&amp;RIGHT('Support - Calculation Detail'!A3265,2))</f>
        <v/>
      </c>
      <c r="B3265" t="str">
        <f>IF('Support - Calculation Detail'!C3265="","",'Support - Calculation Detail'!C3265)</f>
        <v/>
      </c>
      <c r="C3265" t="str">
        <f>IF('Support - Calculation Detail'!B3265="","",'Support - Calculation Detail'!B3265)</f>
        <v/>
      </c>
      <c r="D3265" t="str">
        <f>IF('Support - Calculation Detail'!D3265="","",'Support - Calculation Detail'!D3265)</f>
        <v/>
      </c>
      <c r="E3265" t="str">
        <f>IF('Support - Calculation Detail'!E3265="","",'Support - Calculation Detail'!E3265)</f>
        <v/>
      </c>
      <c r="G3265" t="str">
        <f>IF('Support - Calculation Detail'!F3265="","",'Support - Calculation Detail'!F3265)</f>
        <v/>
      </c>
      <c r="H3265" t="str">
        <f>IF('Support - Calculation Detail'!G3265="","",'Support - Calculation Detail'!G3265)</f>
        <v/>
      </c>
      <c r="I3265" t="str">
        <f>IF('Support - Calculation Detail'!H3265="","",'Support - Calculation Detail'!H3265)</f>
        <v/>
      </c>
      <c r="J3265" t="str">
        <f>IF('Support - Calculation Detail'!I3265="","",'Support - Calculation Detail'!I3265)</f>
        <v/>
      </c>
      <c r="K3265" t="str">
        <f>IF('Support - Calculation Detail'!K3265="","",'Support - Calculation Detail'!K3265)</f>
        <v/>
      </c>
      <c r="L3265" t="str">
        <f>IF('Support - Calculation Detail'!L3265="","",'Support - Calculation Detail'!L3265)</f>
        <v/>
      </c>
      <c r="M3265" t="str">
        <f>IF('Support - Calculation Detail'!M3265="","",'Support - Calculation Detail'!M3265)</f>
        <v/>
      </c>
      <c r="N3265" t="str">
        <f>IF('Support - Calculation Detail'!N3265="","",'Support - Calculation Detail'!N3265)</f>
        <v/>
      </c>
      <c r="P3265" t="str">
        <f>IF('Support - Calculation Detail'!O3265="","",'Support - Calculation Detail'!O3265)</f>
        <v/>
      </c>
      <c r="Q3265" t="b">
        <v>1</v>
      </c>
      <c r="R3265" t="str">
        <f t="shared" si="250"/>
        <v/>
      </c>
      <c r="S3265" t="str">
        <f t="shared" si="251"/>
        <v/>
      </c>
      <c r="T3265" t="str">
        <f t="shared" si="252"/>
        <v/>
      </c>
      <c r="U3265" t="str">
        <f t="shared" si="253"/>
        <v/>
      </c>
      <c r="V3265" t="str">
        <f t="shared" si="254"/>
        <v/>
      </c>
    </row>
    <row r="3266" spans="1:22" x14ac:dyDescent="0.35">
      <c r="A3266" t="str">
        <f>IF('Support - Calculation Detail'!A3266="","",LEFT('Support - Calculation Detail'!A3266,7)&amp;"-"&amp;RIGHT('Support - Calculation Detail'!A3266,2))</f>
        <v/>
      </c>
      <c r="B3266" t="str">
        <f>IF('Support - Calculation Detail'!C3266="","",'Support - Calculation Detail'!C3266)</f>
        <v/>
      </c>
      <c r="C3266" t="str">
        <f>IF('Support - Calculation Detail'!B3266="","",'Support - Calculation Detail'!B3266)</f>
        <v/>
      </c>
      <c r="D3266" t="str">
        <f>IF('Support - Calculation Detail'!D3266="","",'Support - Calculation Detail'!D3266)</f>
        <v/>
      </c>
      <c r="E3266" t="str">
        <f>IF('Support - Calculation Detail'!E3266="","",'Support - Calculation Detail'!E3266)</f>
        <v/>
      </c>
      <c r="G3266" t="str">
        <f>IF('Support - Calculation Detail'!F3266="","",'Support - Calculation Detail'!F3266)</f>
        <v/>
      </c>
      <c r="H3266" t="str">
        <f>IF('Support - Calculation Detail'!G3266="","",'Support - Calculation Detail'!G3266)</f>
        <v/>
      </c>
      <c r="I3266" t="str">
        <f>IF('Support - Calculation Detail'!H3266="","",'Support - Calculation Detail'!H3266)</f>
        <v/>
      </c>
      <c r="J3266" t="str">
        <f>IF('Support - Calculation Detail'!I3266="","",'Support - Calculation Detail'!I3266)</f>
        <v/>
      </c>
      <c r="K3266" t="str">
        <f>IF('Support - Calculation Detail'!K3266="","",'Support - Calculation Detail'!K3266)</f>
        <v/>
      </c>
      <c r="L3266" t="str">
        <f>IF('Support - Calculation Detail'!L3266="","",'Support - Calculation Detail'!L3266)</f>
        <v/>
      </c>
      <c r="M3266" t="str">
        <f>IF('Support - Calculation Detail'!M3266="","",'Support - Calculation Detail'!M3266)</f>
        <v/>
      </c>
      <c r="N3266" t="str">
        <f>IF('Support - Calculation Detail'!N3266="","",'Support - Calculation Detail'!N3266)</f>
        <v/>
      </c>
      <c r="P3266" t="str">
        <f>IF('Support - Calculation Detail'!O3266="","",'Support - Calculation Detail'!O3266)</f>
        <v/>
      </c>
      <c r="Q3266" t="b">
        <v>1</v>
      </c>
      <c r="R3266" t="str">
        <f t="shared" si="250"/>
        <v/>
      </c>
      <c r="S3266" t="str">
        <f t="shared" si="251"/>
        <v/>
      </c>
      <c r="T3266" t="str">
        <f t="shared" si="252"/>
        <v/>
      </c>
      <c r="U3266" t="str">
        <f t="shared" si="253"/>
        <v/>
      </c>
      <c r="V3266" t="str">
        <f t="shared" si="254"/>
        <v/>
      </c>
    </row>
    <row r="3267" spans="1:22" x14ac:dyDescent="0.35">
      <c r="A3267" t="str">
        <f>IF('Support - Calculation Detail'!A3267="","",LEFT('Support - Calculation Detail'!A3267,7)&amp;"-"&amp;RIGHT('Support - Calculation Detail'!A3267,2))</f>
        <v/>
      </c>
      <c r="B3267" t="str">
        <f>IF('Support - Calculation Detail'!C3267="","",'Support - Calculation Detail'!C3267)</f>
        <v/>
      </c>
      <c r="C3267" t="str">
        <f>IF('Support - Calculation Detail'!B3267="","",'Support - Calculation Detail'!B3267)</f>
        <v/>
      </c>
      <c r="D3267" t="str">
        <f>IF('Support - Calculation Detail'!D3267="","",'Support - Calculation Detail'!D3267)</f>
        <v/>
      </c>
      <c r="E3267" t="str">
        <f>IF('Support - Calculation Detail'!E3267="","",'Support - Calculation Detail'!E3267)</f>
        <v/>
      </c>
      <c r="G3267" t="str">
        <f>IF('Support - Calculation Detail'!F3267="","",'Support - Calculation Detail'!F3267)</f>
        <v/>
      </c>
      <c r="H3267" t="str">
        <f>IF('Support - Calculation Detail'!G3267="","",'Support - Calculation Detail'!G3267)</f>
        <v/>
      </c>
      <c r="I3267" t="str">
        <f>IF('Support - Calculation Detail'!H3267="","",'Support - Calculation Detail'!H3267)</f>
        <v/>
      </c>
      <c r="J3267" t="str">
        <f>IF('Support - Calculation Detail'!I3267="","",'Support - Calculation Detail'!I3267)</f>
        <v/>
      </c>
      <c r="K3267" t="str">
        <f>IF('Support - Calculation Detail'!K3267="","",'Support - Calculation Detail'!K3267)</f>
        <v/>
      </c>
      <c r="L3267" t="str">
        <f>IF('Support - Calculation Detail'!L3267="","",'Support - Calculation Detail'!L3267)</f>
        <v/>
      </c>
      <c r="M3267" t="str">
        <f>IF('Support - Calculation Detail'!M3267="","",'Support - Calculation Detail'!M3267)</f>
        <v/>
      </c>
      <c r="N3267" t="str">
        <f>IF('Support - Calculation Detail'!N3267="","",'Support - Calculation Detail'!N3267)</f>
        <v/>
      </c>
      <c r="P3267" t="str">
        <f>IF('Support - Calculation Detail'!O3267="","",'Support - Calculation Detail'!O3267)</f>
        <v/>
      </c>
      <c r="Q3267" t="b">
        <v>1</v>
      </c>
      <c r="R3267" t="str">
        <f t="shared" ref="R3267:R3330" si="255">LEFT(A3267,7)</f>
        <v/>
      </c>
      <c r="S3267" t="str">
        <f t="shared" ref="S3267:S3330" si="256">A3267</f>
        <v/>
      </c>
      <c r="T3267" t="str">
        <f t="shared" ref="T3267:T3330" si="257">S3267</f>
        <v/>
      </c>
      <c r="U3267" t="str">
        <f t="shared" ref="U3267:U3330" si="258">MID(S3267,3,1)</f>
        <v/>
      </c>
      <c r="V3267" t="str">
        <f t="shared" ref="V3267:V3330" si="259">RIGHT(T3267,2)</f>
        <v/>
      </c>
    </row>
    <row r="3268" spans="1:22" x14ac:dyDescent="0.35">
      <c r="A3268" t="str">
        <f>IF('Support - Calculation Detail'!A3268="","",LEFT('Support - Calculation Detail'!A3268,7)&amp;"-"&amp;RIGHT('Support - Calculation Detail'!A3268,2))</f>
        <v/>
      </c>
      <c r="B3268" t="str">
        <f>IF('Support - Calculation Detail'!C3268="","",'Support - Calculation Detail'!C3268)</f>
        <v/>
      </c>
      <c r="C3268" t="str">
        <f>IF('Support - Calculation Detail'!B3268="","",'Support - Calculation Detail'!B3268)</f>
        <v/>
      </c>
      <c r="D3268" t="str">
        <f>IF('Support - Calculation Detail'!D3268="","",'Support - Calculation Detail'!D3268)</f>
        <v/>
      </c>
      <c r="E3268" t="str">
        <f>IF('Support - Calculation Detail'!E3268="","",'Support - Calculation Detail'!E3268)</f>
        <v/>
      </c>
      <c r="G3268" t="str">
        <f>IF('Support - Calculation Detail'!F3268="","",'Support - Calculation Detail'!F3268)</f>
        <v/>
      </c>
      <c r="H3268" t="str">
        <f>IF('Support - Calculation Detail'!G3268="","",'Support - Calculation Detail'!G3268)</f>
        <v/>
      </c>
      <c r="I3268" t="str">
        <f>IF('Support - Calculation Detail'!H3268="","",'Support - Calculation Detail'!H3268)</f>
        <v/>
      </c>
      <c r="J3268" t="str">
        <f>IF('Support - Calculation Detail'!I3268="","",'Support - Calculation Detail'!I3268)</f>
        <v/>
      </c>
      <c r="K3268" t="str">
        <f>IF('Support - Calculation Detail'!K3268="","",'Support - Calculation Detail'!K3268)</f>
        <v/>
      </c>
      <c r="L3268" t="str">
        <f>IF('Support - Calculation Detail'!L3268="","",'Support - Calculation Detail'!L3268)</f>
        <v/>
      </c>
      <c r="M3268" t="str">
        <f>IF('Support - Calculation Detail'!M3268="","",'Support - Calculation Detail'!M3268)</f>
        <v/>
      </c>
      <c r="N3268" t="str">
        <f>IF('Support - Calculation Detail'!N3268="","",'Support - Calculation Detail'!N3268)</f>
        <v/>
      </c>
      <c r="P3268" t="str">
        <f>IF('Support - Calculation Detail'!O3268="","",'Support - Calculation Detail'!O3268)</f>
        <v/>
      </c>
      <c r="Q3268" t="b">
        <v>1</v>
      </c>
      <c r="R3268" t="str">
        <f t="shared" si="255"/>
        <v/>
      </c>
      <c r="S3268" t="str">
        <f t="shared" si="256"/>
        <v/>
      </c>
      <c r="T3268" t="str">
        <f t="shared" si="257"/>
        <v/>
      </c>
      <c r="U3268" t="str">
        <f t="shared" si="258"/>
        <v/>
      </c>
      <c r="V3268" t="str">
        <f t="shared" si="259"/>
        <v/>
      </c>
    </row>
    <row r="3269" spans="1:22" x14ac:dyDescent="0.35">
      <c r="A3269" t="str">
        <f>IF('Support - Calculation Detail'!A3269="","",LEFT('Support - Calculation Detail'!A3269,7)&amp;"-"&amp;RIGHT('Support - Calculation Detail'!A3269,2))</f>
        <v/>
      </c>
      <c r="B3269" t="str">
        <f>IF('Support - Calculation Detail'!C3269="","",'Support - Calculation Detail'!C3269)</f>
        <v/>
      </c>
      <c r="C3269" t="str">
        <f>IF('Support - Calculation Detail'!B3269="","",'Support - Calculation Detail'!B3269)</f>
        <v/>
      </c>
      <c r="D3269" t="str">
        <f>IF('Support - Calculation Detail'!D3269="","",'Support - Calculation Detail'!D3269)</f>
        <v/>
      </c>
      <c r="E3269" t="str">
        <f>IF('Support - Calculation Detail'!E3269="","",'Support - Calculation Detail'!E3269)</f>
        <v/>
      </c>
      <c r="G3269" t="str">
        <f>IF('Support - Calculation Detail'!F3269="","",'Support - Calculation Detail'!F3269)</f>
        <v/>
      </c>
      <c r="H3269" t="str">
        <f>IF('Support - Calculation Detail'!G3269="","",'Support - Calculation Detail'!G3269)</f>
        <v/>
      </c>
      <c r="I3269" t="str">
        <f>IF('Support - Calculation Detail'!H3269="","",'Support - Calculation Detail'!H3269)</f>
        <v/>
      </c>
      <c r="J3269" t="str">
        <f>IF('Support - Calculation Detail'!I3269="","",'Support - Calculation Detail'!I3269)</f>
        <v/>
      </c>
      <c r="K3269" t="str">
        <f>IF('Support - Calculation Detail'!K3269="","",'Support - Calculation Detail'!K3269)</f>
        <v/>
      </c>
      <c r="L3269" t="str">
        <f>IF('Support - Calculation Detail'!L3269="","",'Support - Calculation Detail'!L3269)</f>
        <v/>
      </c>
      <c r="M3269" t="str">
        <f>IF('Support - Calculation Detail'!M3269="","",'Support - Calculation Detail'!M3269)</f>
        <v/>
      </c>
      <c r="N3269" t="str">
        <f>IF('Support - Calculation Detail'!N3269="","",'Support - Calculation Detail'!N3269)</f>
        <v/>
      </c>
      <c r="P3269" t="str">
        <f>IF('Support - Calculation Detail'!O3269="","",'Support - Calculation Detail'!O3269)</f>
        <v/>
      </c>
      <c r="Q3269" t="b">
        <v>1</v>
      </c>
      <c r="R3269" t="str">
        <f t="shared" si="255"/>
        <v/>
      </c>
      <c r="S3269" t="str">
        <f t="shared" si="256"/>
        <v/>
      </c>
      <c r="T3269" t="str">
        <f t="shared" si="257"/>
        <v/>
      </c>
      <c r="U3269" t="str">
        <f t="shared" si="258"/>
        <v/>
      </c>
      <c r="V3269" t="str">
        <f t="shared" si="259"/>
        <v/>
      </c>
    </row>
    <row r="3270" spans="1:22" x14ac:dyDescent="0.35">
      <c r="A3270" t="str">
        <f>IF('Support - Calculation Detail'!A3270="","",LEFT('Support - Calculation Detail'!A3270,7)&amp;"-"&amp;RIGHT('Support - Calculation Detail'!A3270,2))</f>
        <v/>
      </c>
      <c r="B3270" t="str">
        <f>IF('Support - Calculation Detail'!C3270="","",'Support - Calculation Detail'!C3270)</f>
        <v/>
      </c>
      <c r="C3270" t="str">
        <f>IF('Support - Calculation Detail'!B3270="","",'Support - Calculation Detail'!B3270)</f>
        <v/>
      </c>
      <c r="D3270" t="str">
        <f>IF('Support - Calculation Detail'!D3270="","",'Support - Calculation Detail'!D3270)</f>
        <v/>
      </c>
      <c r="E3270" t="str">
        <f>IF('Support - Calculation Detail'!E3270="","",'Support - Calculation Detail'!E3270)</f>
        <v/>
      </c>
      <c r="G3270" t="str">
        <f>IF('Support - Calculation Detail'!F3270="","",'Support - Calculation Detail'!F3270)</f>
        <v/>
      </c>
      <c r="H3270" t="str">
        <f>IF('Support - Calculation Detail'!G3270="","",'Support - Calculation Detail'!G3270)</f>
        <v/>
      </c>
      <c r="I3270" t="str">
        <f>IF('Support - Calculation Detail'!H3270="","",'Support - Calculation Detail'!H3270)</f>
        <v/>
      </c>
      <c r="J3270" t="str">
        <f>IF('Support - Calculation Detail'!I3270="","",'Support - Calculation Detail'!I3270)</f>
        <v/>
      </c>
      <c r="K3270" t="str">
        <f>IF('Support - Calculation Detail'!K3270="","",'Support - Calculation Detail'!K3270)</f>
        <v/>
      </c>
      <c r="L3270" t="str">
        <f>IF('Support - Calculation Detail'!L3270="","",'Support - Calculation Detail'!L3270)</f>
        <v/>
      </c>
      <c r="M3270" t="str">
        <f>IF('Support - Calculation Detail'!M3270="","",'Support - Calculation Detail'!M3270)</f>
        <v/>
      </c>
      <c r="N3270" t="str">
        <f>IF('Support - Calculation Detail'!N3270="","",'Support - Calculation Detail'!N3270)</f>
        <v/>
      </c>
      <c r="P3270" t="str">
        <f>IF('Support - Calculation Detail'!O3270="","",'Support - Calculation Detail'!O3270)</f>
        <v/>
      </c>
      <c r="Q3270" t="b">
        <v>1</v>
      </c>
      <c r="R3270" t="str">
        <f t="shared" si="255"/>
        <v/>
      </c>
      <c r="S3270" t="str">
        <f t="shared" si="256"/>
        <v/>
      </c>
      <c r="T3270" t="str">
        <f t="shared" si="257"/>
        <v/>
      </c>
      <c r="U3270" t="str">
        <f t="shared" si="258"/>
        <v/>
      </c>
      <c r="V3270" t="str">
        <f t="shared" si="259"/>
        <v/>
      </c>
    </row>
    <row r="3271" spans="1:22" x14ac:dyDescent="0.35">
      <c r="A3271" t="str">
        <f>IF('Support - Calculation Detail'!A3271="","",LEFT('Support - Calculation Detail'!A3271,7)&amp;"-"&amp;RIGHT('Support - Calculation Detail'!A3271,2))</f>
        <v/>
      </c>
      <c r="B3271" t="str">
        <f>IF('Support - Calculation Detail'!C3271="","",'Support - Calculation Detail'!C3271)</f>
        <v/>
      </c>
      <c r="C3271" t="str">
        <f>IF('Support - Calculation Detail'!B3271="","",'Support - Calculation Detail'!B3271)</f>
        <v/>
      </c>
      <c r="D3271" t="str">
        <f>IF('Support - Calculation Detail'!D3271="","",'Support - Calculation Detail'!D3271)</f>
        <v/>
      </c>
      <c r="E3271" t="str">
        <f>IF('Support - Calculation Detail'!E3271="","",'Support - Calculation Detail'!E3271)</f>
        <v/>
      </c>
      <c r="G3271" t="str">
        <f>IF('Support - Calculation Detail'!F3271="","",'Support - Calculation Detail'!F3271)</f>
        <v/>
      </c>
      <c r="H3271" t="str">
        <f>IF('Support - Calculation Detail'!G3271="","",'Support - Calculation Detail'!G3271)</f>
        <v/>
      </c>
      <c r="I3271" t="str">
        <f>IF('Support - Calculation Detail'!H3271="","",'Support - Calculation Detail'!H3271)</f>
        <v/>
      </c>
      <c r="J3271" t="str">
        <f>IF('Support - Calculation Detail'!I3271="","",'Support - Calculation Detail'!I3271)</f>
        <v/>
      </c>
      <c r="K3271" t="str">
        <f>IF('Support - Calculation Detail'!K3271="","",'Support - Calculation Detail'!K3271)</f>
        <v/>
      </c>
      <c r="L3271" t="str">
        <f>IF('Support - Calculation Detail'!L3271="","",'Support - Calculation Detail'!L3271)</f>
        <v/>
      </c>
      <c r="M3271" t="str">
        <f>IF('Support - Calculation Detail'!M3271="","",'Support - Calculation Detail'!M3271)</f>
        <v/>
      </c>
      <c r="N3271" t="str">
        <f>IF('Support - Calculation Detail'!N3271="","",'Support - Calculation Detail'!N3271)</f>
        <v/>
      </c>
      <c r="P3271" t="str">
        <f>IF('Support - Calculation Detail'!O3271="","",'Support - Calculation Detail'!O3271)</f>
        <v/>
      </c>
      <c r="Q3271" t="b">
        <v>1</v>
      </c>
      <c r="R3271" t="str">
        <f t="shared" si="255"/>
        <v/>
      </c>
      <c r="S3271" t="str">
        <f t="shared" si="256"/>
        <v/>
      </c>
      <c r="T3271" t="str">
        <f t="shared" si="257"/>
        <v/>
      </c>
      <c r="U3271" t="str">
        <f t="shared" si="258"/>
        <v/>
      </c>
      <c r="V3271" t="str">
        <f t="shared" si="259"/>
        <v/>
      </c>
    </row>
    <row r="3272" spans="1:22" x14ac:dyDescent="0.35">
      <c r="A3272" t="str">
        <f>IF('Support - Calculation Detail'!A3272="","",LEFT('Support - Calculation Detail'!A3272,7)&amp;"-"&amp;RIGHT('Support - Calculation Detail'!A3272,2))</f>
        <v/>
      </c>
      <c r="B3272" t="str">
        <f>IF('Support - Calculation Detail'!C3272="","",'Support - Calculation Detail'!C3272)</f>
        <v/>
      </c>
      <c r="C3272" t="str">
        <f>IF('Support - Calculation Detail'!B3272="","",'Support - Calculation Detail'!B3272)</f>
        <v/>
      </c>
      <c r="D3272" t="str">
        <f>IF('Support - Calculation Detail'!D3272="","",'Support - Calculation Detail'!D3272)</f>
        <v/>
      </c>
      <c r="E3272" t="str">
        <f>IF('Support - Calculation Detail'!E3272="","",'Support - Calculation Detail'!E3272)</f>
        <v/>
      </c>
      <c r="G3272" t="str">
        <f>IF('Support - Calculation Detail'!F3272="","",'Support - Calculation Detail'!F3272)</f>
        <v/>
      </c>
      <c r="H3272" t="str">
        <f>IF('Support - Calculation Detail'!G3272="","",'Support - Calculation Detail'!G3272)</f>
        <v/>
      </c>
      <c r="I3272" t="str">
        <f>IF('Support - Calculation Detail'!H3272="","",'Support - Calculation Detail'!H3272)</f>
        <v/>
      </c>
      <c r="J3272" t="str">
        <f>IF('Support - Calculation Detail'!I3272="","",'Support - Calculation Detail'!I3272)</f>
        <v/>
      </c>
      <c r="K3272" t="str">
        <f>IF('Support - Calculation Detail'!K3272="","",'Support - Calculation Detail'!K3272)</f>
        <v/>
      </c>
      <c r="L3272" t="str">
        <f>IF('Support - Calculation Detail'!L3272="","",'Support - Calculation Detail'!L3272)</f>
        <v/>
      </c>
      <c r="M3272" t="str">
        <f>IF('Support - Calculation Detail'!M3272="","",'Support - Calculation Detail'!M3272)</f>
        <v/>
      </c>
      <c r="N3272" t="str">
        <f>IF('Support - Calculation Detail'!N3272="","",'Support - Calculation Detail'!N3272)</f>
        <v/>
      </c>
      <c r="P3272" t="str">
        <f>IF('Support - Calculation Detail'!O3272="","",'Support - Calculation Detail'!O3272)</f>
        <v/>
      </c>
      <c r="Q3272" t="b">
        <v>1</v>
      </c>
      <c r="R3272" t="str">
        <f t="shared" si="255"/>
        <v/>
      </c>
      <c r="S3272" t="str">
        <f t="shared" si="256"/>
        <v/>
      </c>
      <c r="T3272" t="str">
        <f t="shared" si="257"/>
        <v/>
      </c>
      <c r="U3272" t="str">
        <f t="shared" si="258"/>
        <v/>
      </c>
      <c r="V3272" t="str">
        <f t="shared" si="259"/>
        <v/>
      </c>
    </row>
    <row r="3273" spans="1:22" x14ac:dyDescent="0.35">
      <c r="A3273" t="str">
        <f>IF('Support - Calculation Detail'!A3273="","",LEFT('Support - Calculation Detail'!A3273,7)&amp;"-"&amp;RIGHT('Support - Calculation Detail'!A3273,2))</f>
        <v/>
      </c>
      <c r="B3273" t="str">
        <f>IF('Support - Calculation Detail'!C3273="","",'Support - Calculation Detail'!C3273)</f>
        <v/>
      </c>
      <c r="C3273" t="str">
        <f>IF('Support - Calculation Detail'!B3273="","",'Support - Calculation Detail'!B3273)</f>
        <v/>
      </c>
      <c r="D3273" t="str">
        <f>IF('Support - Calculation Detail'!D3273="","",'Support - Calculation Detail'!D3273)</f>
        <v/>
      </c>
      <c r="E3273" t="str">
        <f>IF('Support - Calculation Detail'!E3273="","",'Support - Calculation Detail'!E3273)</f>
        <v/>
      </c>
      <c r="G3273" t="str">
        <f>IF('Support - Calculation Detail'!F3273="","",'Support - Calculation Detail'!F3273)</f>
        <v/>
      </c>
      <c r="H3273" t="str">
        <f>IF('Support - Calculation Detail'!G3273="","",'Support - Calculation Detail'!G3273)</f>
        <v/>
      </c>
      <c r="I3273" t="str">
        <f>IF('Support - Calculation Detail'!H3273="","",'Support - Calculation Detail'!H3273)</f>
        <v/>
      </c>
      <c r="J3273" t="str">
        <f>IF('Support - Calculation Detail'!I3273="","",'Support - Calculation Detail'!I3273)</f>
        <v/>
      </c>
      <c r="K3273" t="str">
        <f>IF('Support - Calculation Detail'!K3273="","",'Support - Calculation Detail'!K3273)</f>
        <v/>
      </c>
      <c r="L3273" t="str">
        <f>IF('Support - Calculation Detail'!L3273="","",'Support - Calculation Detail'!L3273)</f>
        <v/>
      </c>
      <c r="M3273" t="str">
        <f>IF('Support - Calculation Detail'!M3273="","",'Support - Calculation Detail'!M3273)</f>
        <v/>
      </c>
      <c r="N3273" t="str">
        <f>IF('Support - Calculation Detail'!N3273="","",'Support - Calculation Detail'!N3273)</f>
        <v/>
      </c>
      <c r="P3273" t="str">
        <f>IF('Support - Calculation Detail'!O3273="","",'Support - Calculation Detail'!O3273)</f>
        <v/>
      </c>
      <c r="Q3273" t="b">
        <v>1</v>
      </c>
      <c r="R3273" t="str">
        <f t="shared" si="255"/>
        <v/>
      </c>
      <c r="S3273" t="str">
        <f t="shared" si="256"/>
        <v/>
      </c>
      <c r="T3273" t="str">
        <f t="shared" si="257"/>
        <v/>
      </c>
      <c r="U3273" t="str">
        <f t="shared" si="258"/>
        <v/>
      </c>
      <c r="V3273" t="str">
        <f t="shared" si="259"/>
        <v/>
      </c>
    </row>
    <row r="3274" spans="1:22" x14ac:dyDescent="0.35">
      <c r="A3274" t="str">
        <f>IF('Support - Calculation Detail'!A3274="","",LEFT('Support - Calculation Detail'!A3274,7)&amp;"-"&amp;RIGHT('Support - Calculation Detail'!A3274,2))</f>
        <v/>
      </c>
      <c r="B3274" t="str">
        <f>IF('Support - Calculation Detail'!C3274="","",'Support - Calculation Detail'!C3274)</f>
        <v/>
      </c>
      <c r="C3274" t="str">
        <f>IF('Support - Calculation Detail'!B3274="","",'Support - Calculation Detail'!B3274)</f>
        <v/>
      </c>
      <c r="D3274" t="str">
        <f>IF('Support - Calculation Detail'!D3274="","",'Support - Calculation Detail'!D3274)</f>
        <v/>
      </c>
      <c r="E3274" t="str">
        <f>IF('Support - Calculation Detail'!E3274="","",'Support - Calculation Detail'!E3274)</f>
        <v/>
      </c>
      <c r="G3274" t="str">
        <f>IF('Support - Calculation Detail'!F3274="","",'Support - Calculation Detail'!F3274)</f>
        <v/>
      </c>
      <c r="H3274" t="str">
        <f>IF('Support - Calculation Detail'!G3274="","",'Support - Calculation Detail'!G3274)</f>
        <v/>
      </c>
      <c r="I3274" t="str">
        <f>IF('Support - Calculation Detail'!H3274="","",'Support - Calculation Detail'!H3274)</f>
        <v/>
      </c>
      <c r="J3274" t="str">
        <f>IF('Support - Calculation Detail'!I3274="","",'Support - Calculation Detail'!I3274)</f>
        <v/>
      </c>
      <c r="K3274" t="str">
        <f>IF('Support - Calculation Detail'!K3274="","",'Support - Calculation Detail'!K3274)</f>
        <v/>
      </c>
      <c r="L3274" t="str">
        <f>IF('Support - Calculation Detail'!L3274="","",'Support - Calculation Detail'!L3274)</f>
        <v/>
      </c>
      <c r="M3274" t="str">
        <f>IF('Support - Calculation Detail'!M3274="","",'Support - Calculation Detail'!M3274)</f>
        <v/>
      </c>
      <c r="N3274" t="str">
        <f>IF('Support - Calculation Detail'!N3274="","",'Support - Calculation Detail'!N3274)</f>
        <v/>
      </c>
      <c r="P3274" t="str">
        <f>IF('Support - Calculation Detail'!O3274="","",'Support - Calculation Detail'!O3274)</f>
        <v/>
      </c>
      <c r="Q3274" t="b">
        <v>1</v>
      </c>
      <c r="R3274" t="str">
        <f t="shared" si="255"/>
        <v/>
      </c>
      <c r="S3274" t="str">
        <f t="shared" si="256"/>
        <v/>
      </c>
      <c r="T3274" t="str">
        <f t="shared" si="257"/>
        <v/>
      </c>
      <c r="U3274" t="str">
        <f t="shared" si="258"/>
        <v/>
      </c>
      <c r="V3274" t="str">
        <f t="shared" si="259"/>
        <v/>
      </c>
    </row>
    <row r="3275" spans="1:22" x14ac:dyDescent="0.35">
      <c r="A3275" t="str">
        <f>IF('Support - Calculation Detail'!A3275="","",LEFT('Support - Calculation Detail'!A3275,7)&amp;"-"&amp;RIGHT('Support - Calculation Detail'!A3275,2))</f>
        <v/>
      </c>
      <c r="B3275" t="str">
        <f>IF('Support - Calculation Detail'!C3275="","",'Support - Calculation Detail'!C3275)</f>
        <v/>
      </c>
      <c r="C3275" t="str">
        <f>IF('Support - Calculation Detail'!B3275="","",'Support - Calculation Detail'!B3275)</f>
        <v/>
      </c>
      <c r="D3275" t="str">
        <f>IF('Support - Calculation Detail'!D3275="","",'Support - Calculation Detail'!D3275)</f>
        <v/>
      </c>
      <c r="E3275" t="str">
        <f>IF('Support - Calculation Detail'!E3275="","",'Support - Calculation Detail'!E3275)</f>
        <v/>
      </c>
      <c r="G3275" t="str">
        <f>IF('Support - Calculation Detail'!F3275="","",'Support - Calculation Detail'!F3275)</f>
        <v/>
      </c>
      <c r="H3275" t="str">
        <f>IF('Support - Calculation Detail'!G3275="","",'Support - Calculation Detail'!G3275)</f>
        <v/>
      </c>
      <c r="I3275" t="str">
        <f>IF('Support - Calculation Detail'!H3275="","",'Support - Calculation Detail'!H3275)</f>
        <v/>
      </c>
      <c r="J3275" t="str">
        <f>IF('Support - Calculation Detail'!I3275="","",'Support - Calculation Detail'!I3275)</f>
        <v/>
      </c>
      <c r="K3275" t="str">
        <f>IF('Support - Calculation Detail'!K3275="","",'Support - Calculation Detail'!K3275)</f>
        <v/>
      </c>
      <c r="L3275" t="str">
        <f>IF('Support - Calculation Detail'!L3275="","",'Support - Calculation Detail'!L3275)</f>
        <v/>
      </c>
      <c r="M3275" t="str">
        <f>IF('Support - Calculation Detail'!M3275="","",'Support - Calculation Detail'!M3275)</f>
        <v/>
      </c>
      <c r="N3275" t="str">
        <f>IF('Support - Calculation Detail'!N3275="","",'Support - Calculation Detail'!N3275)</f>
        <v/>
      </c>
      <c r="P3275" t="str">
        <f>IF('Support - Calculation Detail'!O3275="","",'Support - Calculation Detail'!O3275)</f>
        <v/>
      </c>
      <c r="Q3275" t="b">
        <v>1</v>
      </c>
      <c r="R3275" t="str">
        <f t="shared" si="255"/>
        <v/>
      </c>
      <c r="S3275" t="str">
        <f t="shared" si="256"/>
        <v/>
      </c>
      <c r="T3275" t="str">
        <f t="shared" si="257"/>
        <v/>
      </c>
      <c r="U3275" t="str">
        <f t="shared" si="258"/>
        <v/>
      </c>
      <c r="V3275" t="str">
        <f t="shared" si="259"/>
        <v/>
      </c>
    </row>
    <row r="3276" spans="1:22" x14ac:dyDescent="0.35">
      <c r="A3276" t="str">
        <f>IF('Support - Calculation Detail'!A3276="","",LEFT('Support - Calculation Detail'!A3276,7)&amp;"-"&amp;RIGHT('Support - Calculation Detail'!A3276,2))</f>
        <v/>
      </c>
      <c r="B3276" t="str">
        <f>IF('Support - Calculation Detail'!C3276="","",'Support - Calculation Detail'!C3276)</f>
        <v/>
      </c>
      <c r="C3276" t="str">
        <f>IF('Support - Calculation Detail'!B3276="","",'Support - Calculation Detail'!B3276)</f>
        <v/>
      </c>
      <c r="D3276" t="str">
        <f>IF('Support - Calculation Detail'!D3276="","",'Support - Calculation Detail'!D3276)</f>
        <v/>
      </c>
      <c r="E3276" t="str">
        <f>IF('Support - Calculation Detail'!E3276="","",'Support - Calculation Detail'!E3276)</f>
        <v/>
      </c>
      <c r="G3276" t="str">
        <f>IF('Support - Calculation Detail'!F3276="","",'Support - Calculation Detail'!F3276)</f>
        <v/>
      </c>
      <c r="H3276" t="str">
        <f>IF('Support - Calculation Detail'!G3276="","",'Support - Calculation Detail'!G3276)</f>
        <v/>
      </c>
      <c r="I3276" t="str">
        <f>IF('Support - Calculation Detail'!H3276="","",'Support - Calculation Detail'!H3276)</f>
        <v/>
      </c>
      <c r="J3276" t="str">
        <f>IF('Support - Calculation Detail'!I3276="","",'Support - Calculation Detail'!I3276)</f>
        <v/>
      </c>
      <c r="K3276" t="str">
        <f>IF('Support - Calculation Detail'!K3276="","",'Support - Calculation Detail'!K3276)</f>
        <v/>
      </c>
      <c r="L3276" t="str">
        <f>IF('Support - Calculation Detail'!L3276="","",'Support - Calculation Detail'!L3276)</f>
        <v/>
      </c>
      <c r="M3276" t="str">
        <f>IF('Support - Calculation Detail'!M3276="","",'Support - Calculation Detail'!M3276)</f>
        <v/>
      </c>
      <c r="N3276" t="str">
        <f>IF('Support - Calculation Detail'!N3276="","",'Support - Calculation Detail'!N3276)</f>
        <v/>
      </c>
      <c r="P3276" t="str">
        <f>IF('Support - Calculation Detail'!O3276="","",'Support - Calculation Detail'!O3276)</f>
        <v/>
      </c>
      <c r="Q3276" t="b">
        <v>1</v>
      </c>
      <c r="R3276" t="str">
        <f t="shared" si="255"/>
        <v/>
      </c>
      <c r="S3276" t="str">
        <f t="shared" si="256"/>
        <v/>
      </c>
      <c r="T3276" t="str">
        <f t="shared" si="257"/>
        <v/>
      </c>
      <c r="U3276" t="str">
        <f t="shared" si="258"/>
        <v/>
      </c>
      <c r="V3276" t="str">
        <f t="shared" si="259"/>
        <v/>
      </c>
    </row>
    <row r="3277" spans="1:22" x14ac:dyDescent="0.35">
      <c r="A3277" t="str">
        <f>IF('Support - Calculation Detail'!A3277="","",LEFT('Support - Calculation Detail'!A3277,7)&amp;"-"&amp;RIGHT('Support - Calculation Detail'!A3277,2))</f>
        <v/>
      </c>
      <c r="B3277" t="str">
        <f>IF('Support - Calculation Detail'!C3277="","",'Support - Calculation Detail'!C3277)</f>
        <v/>
      </c>
      <c r="C3277" t="str">
        <f>IF('Support - Calculation Detail'!B3277="","",'Support - Calculation Detail'!B3277)</f>
        <v/>
      </c>
      <c r="D3277" t="str">
        <f>IF('Support - Calculation Detail'!D3277="","",'Support - Calculation Detail'!D3277)</f>
        <v/>
      </c>
      <c r="E3277" t="str">
        <f>IF('Support - Calculation Detail'!E3277="","",'Support - Calculation Detail'!E3277)</f>
        <v/>
      </c>
      <c r="G3277" t="str">
        <f>IF('Support - Calculation Detail'!F3277="","",'Support - Calculation Detail'!F3277)</f>
        <v/>
      </c>
      <c r="H3277" t="str">
        <f>IF('Support - Calculation Detail'!G3277="","",'Support - Calculation Detail'!G3277)</f>
        <v/>
      </c>
      <c r="I3277" t="str">
        <f>IF('Support - Calculation Detail'!H3277="","",'Support - Calculation Detail'!H3277)</f>
        <v/>
      </c>
      <c r="J3277" t="str">
        <f>IF('Support - Calculation Detail'!I3277="","",'Support - Calculation Detail'!I3277)</f>
        <v/>
      </c>
      <c r="K3277" t="str">
        <f>IF('Support - Calculation Detail'!K3277="","",'Support - Calculation Detail'!K3277)</f>
        <v/>
      </c>
      <c r="L3277" t="str">
        <f>IF('Support - Calculation Detail'!L3277="","",'Support - Calculation Detail'!L3277)</f>
        <v/>
      </c>
      <c r="M3277" t="str">
        <f>IF('Support - Calculation Detail'!M3277="","",'Support - Calculation Detail'!M3277)</f>
        <v/>
      </c>
      <c r="N3277" t="str">
        <f>IF('Support - Calculation Detail'!N3277="","",'Support - Calculation Detail'!N3277)</f>
        <v/>
      </c>
      <c r="P3277" t="str">
        <f>IF('Support - Calculation Detail'!O3277="","",'Support - Calculation Detail'!O3277)</f>
        <v/>
      </c>
      <c r="Q3277" t="b">
        <v>1</v>
      </c>
      <c r="R3277" t="str">
        <f t="shared" si="255"/>
        <v/>
      </c>
      <c r="S3277" t="str">
        <f t="shared" si="256"/>
        <v/>
      </c>
      <c r="T3277" t="str">
        <f t="shared" si="257"/>
        <v/>
      </c>
      <c r="U3277" t="str">
        <f t="shared" si="258"/>
        <v/>
      </c>
      <c r="V3277" t="str">
        <f t="shared" si="259"/>
        <v/>
      </c>
    </row>
    <row r="3278" spans="1:22" x14ac:dyDescent="0.35">
      <c r="A3278" t="str">
        <f>IF('Support - Calculation Detail'!A3278="","",LEFT('Support - Calculation Detail'!A3278,7)&amp;"-"&amp;RIGHT('Support - Calculation Detail'!A3278,2))</f>
        <v/>
      </c>
      <c r="B3278" t="str">
        <f>IF('Support - Calculation Detail'!C3278="","",'Support - Calculation Detail'!C3278)</f>
        <v/>
      </c>
      <c r="C3278" t="str">
        <f>IF('Support - Calculation Detail'!B3278="","",'Support - Calculation Detail'!B3278)</f>
        <v/>
      </c>
      <c r="D3278" t="str">
        <f>IF('Support - Calculation Detail'!D3278="","",'Support - Calculation Detail'!D3278)</f>
        <v/>
      </c>
      <c r="E3278" t="str">
        <f>IF('Support - Calculation Detail'!E3278="","",'Support - Calculation Detail'!E3278)</f>
        <v/>
      </c>
      <c r="G3278" t="str">
        <f>IF('Support - Calculation Detail'!F3278="","",'Support - Calculation Detail'!F3278)</f>
        <v/>
      </c>
      <c r="H3278" t="str">
        <f>IF('Support - Calculation Detail'!G3278="","",'Support - Calculation Detail'!G3278)</f>
        <v/>
      </c>
      <c r="I3278" t="str">
        <f>IF('Support - Calculation Detail'!H3278="","",'Support - Calculation Detail'!H3278)</f>
        <v/>
      </c>
      <c r="J3278" t="str">
        <f>IF('Support - Calculation Detail'!I3278="","",'Support - Calculation Detail'!I3278)</f>
        <v/>
      </c>
      <c r="K3278" t="str">
        <f>IF('Support - Calculation Detail'!K3278="","",'Support - Calculation Detail'!K3278)</f>
        <v/>
      </c>
      <c r="L3278" t="str">
        <f>IF('Support - Calculation Detail'!L3278="","",'Support - Calculation Detail'!L3278)</f>
        <v/>
      </c>
      <c r="M3278" t="str">
        <f>IF('Support - Calculation Detail'!M3278="","",'Support - Calculation Detail'!M3278)</f>
        <v/>
      </c>
      <c r="N3278" t="str">
        <f>IF('Support - Calculation Detail'!N3278="","",'Support - Calculation Detail'!N3278)</f>
        <v/>
      </c>
      <c r="P3278" t="str">
        <f>IF('Support - Calculation Detail'!O3278="","",'Support - Calculation Detail'!O3278)</f>
        <v/>
      </c>
      <c r="Q3278" t="b">
        <v>1</v>
      </c>
      <c r="R3278" t="str">
        <f t="shared" si="255"/>
        <v/>
      </c>
      <c r="S3278" t="str">
        <f t="shared" si="256"/>
        <v/>
      </c>
      <c r="T3278" t="str">
        <f t="shared" si="257"/>
        <v/>
      </c>
      <c r="U3278" t="str">
        <f t="shared" si="258"/>
        <v/>
      </c>
      <c r="V3278" t="str">
        <f t="shared" si="259"/>
        <v/>
      </c>
    </row>
    <row r="3279" spans="1:22" x14ac:dyDescent="0.35">
      <c r="A3279" t="str">
        <f>IF('Support - Calculation Detail'!A3279="","",LEFT('Support - Calculation Detail'!A3279,7)&amp;"-"&amp;RIGHT('Support - Calculation Detail'!A3279,2))</f>
        <v/>
      </c>
      <c r="B3279" t="str">
        <f>IF('Support - Calculation Detail'!C3279="","",'Support - Calculation Detail'!C3279)</f>
        <v/>
      </c>
      <c r="C3279" t="str">
        <f>IF('Support - Calculation Detail'!B3279="","",'Support - Calculation Detail'!B3279)</f>
        <v/>
      </c>
      <c r="D3279" t="str">
        <f>IF('Support - Calculation Detail'!D3279="","",'Support - Calculation Detail'!D3279)</f>
        <v/>
      </c>
      <c r="E3279" t="str">
        <f>IF('Support - Calculation Detail'!E3279="","",'Support - Calculation Detail'!E3279)</f>
        <v/>
      </c>
      <c r="G3279" t="str">
        <f>IF('Support - Calculation Detail'!F3279="","",'Support - Calculation Detail'!F3279)</f>
        <v/>
      </c>
      <c r="H3279" t="str">
        <f>IF('Support - Calculation Detail'!G3279="","",'Support - Calculation Detail'!G3279)</f>
        <v/>
      </c>
      <c r="I3279" t="str">
        <f>IF('Support - Calculation Detail'!H3279="","",'Support - Calculation Detail'!H3279)</f>
        <v/>
      </c>
      <c r="J3279" t="str">
        <f>IF('Support - Calculation Detail'!I3279="","",'Support - Calculation Detail'!I3279)</f>
        <v/>
      </c>
      <c r="K3279" t="str">
        <f>IF('Support - Calculation Detail'!K3279="","",'Support - Calculation Detail'!K3279)</f>
        <v/>
      </c>
      <c r="L3279" t="str">
        <f>IF('Support - Calculation Detail'!L3279="","",'Support - Calculation Detail'!L3279)</f>
        <v/>
      </c>
      <c r="M3279" t="str">
        <f>IF('Support - Calculation Detail'!M3279="","",'Support - Calculation Detail'!M3279)</f>
        <v/>
      </c>
      <c r="N3279" t="str">
        <f>IF('Support - Calculation Detail'!N3279="","",'Support - Calculation Detail'!N3279)</f>
        <v/>
      </c>
      <c r="P3279" t="str">
        <f>IF('Support - Calculation Detail'!O3279="","",'Support - Calculation Detail'!O3279)</f>
        <v/>
      </c>
      <c r="Q3279" t="b">
        <v>1</v>
      </c>
      <c r="R3279" t="str">
        <f t="shared" si="255"/>
        <v/>
      </c>
      <c r="S3279" t="str">
        <f t="shared" si="256"/>
        <v/>
      </c>
      <c r="T3279" t="str">
        <f t="shared" si="257"/>
        <v/>
      </c>
      <c r="U3279" t="str">
        <f t="shared" si="258"/>
        <v/>
      </c>
      <c r="V3279" t="str">
        <f t="shared" si="259"/>
        <v/>
      </c>
    </row>
    <row r="3280" spans="1:22" x14ac:dyDescent="0.35">
      <c r="A3280" t="str">
        <f>IF('Support - Calculation Detail'!A3280="","",LEFT('Support - Calculation Detail'!A3280,7)&amp;"-"&amp;RIGHT('Support - Calculation Detail'!A3280,2))</f>
        <v/>
      </c>
      <c r="B3280" t="str">
        <f>IF('Support - Calculation Detail'!C3280="","",'Support - Calculation Detail'!C3280)</f>
        <v/>
      </c>
      <c r="C3280" t="str">
        <f>IF('Support - Calculation Detail'!B3280="","",'Support - Calculation Detail'!B3280)</f>
        <v/>
      </c>
      <c r="D3280" t="str">
        <f>IF('Support - Calculation Detail'!D3280="","",'Support - Calculation Detail'!D3280)</f>
        <v/>
      </c>
      <c r="E3280" t="str">
        <f>IF('Support - Calculation Detail'!E3280="","",'Support - Calculation Detail'!E3280)</f>
        <v/>
      </c>
      <c r="G3280" t="str">
        <f>IF('Support - Calculation Detail'!F3280="","",'Support - Calculation Detail'!F3280)</f>
        <v/>
      </c>
      <c r="H3280" t="str">
        <f>IF('Support - Calculation Detail'!G3280="","",'Support - Calculation Detail'!G3280)</f>
        <v/>
      </c>
      <c r="I3280" t="str">
        <f>IF('Support - Calculation Detail'!H3280="","",'Support - Calculation Detail'!H3280)</f>
        <v/>
      </c>
      <c r="J3280" t="str">
        <f>IF('Support - Calculation Detail'!I3280="","",'Support - Calculation Detail'!I3280)</f>
        <v/>
      </c>
      <c r="K3280" t="str">
        <f>IF('Support - Calculation Detail'!K3280="","",'Support - Calculation Detail'!K3280)</f>
        <v/>
      </c>
      <c r="L3280" t="str">
        <f>IF('Support - Calculation Detail'!L3280="","",'Support - Calculation Detail'!L3280)</f>
        <v/>
      </c>
      <c r="M3280" t="str">
        <f>IF('Support - Calculation Detail'!M3280="","",'Support - Calculation Detail'!M3280)</f>
        <v/>
      </c>
      <c r="N3280" t="str">
        <f>IF('Support - Calculation Detail'!N3280="","",'Support - Calculation Detail'!N3280)</f>
        <v/>
      </c>
      <c r="P3280" t="str">
        <f>IF('Support - Calculation Detail'!O3280="","",'Support - Calculation Detail'!O3280)</f>
        <v/>
      </c>
      <c r="Q3280" t="b">
        <v>1</v>
      </c>
      <c r="R3280" t="str">
        <f t="shared" si="255"/>
        <v/>
      </c>
      <c r="S3280" t="str">
        <f t="shared" si="256"/>
        <v/>
      </c>
      <c r="T3280" t="str">
        <f t="shared" si="257"/>
        <v/>
      </c>
      <c r="U3280" t="str">
        <f t="shared" si="258"/>
        <v/>
      </c>
      <c r="V3280" t="str">
        <f t="shared" si="259"/>
        <v/>
      </c>
    </row>
    <row r="3281" spans="1:22" x14ac:dyDescent="0.35">
      <c r="A3281" t="str">
        <f>IF('Support - Calculation Detail'!A3281="","",LEFT('Support - Calculation Detail'!A3281,7)&amp;"-"&amp;RIGHT('Support - Calculation Detail'!A3281,2))</f>
        <v/>
      </c>
      <c r="B3281" t="str">
        <f>IF('Support - Calculation Detail'!C3281="","",'Support - Calculation Detail'!C3281)</f>
        <v/>
      </c>
      <c r="C3281" t="str">
        <f>IF('Support - Calculation Detail'!B3281="","",'Support - Calculation Detail'!B3281)</f>
        <v/>
      </c>
      <c r="D3281" t="str">
        <f>IF('Support - Calculation Detail'!D3281="","",'Support - Calculation Detail'!D3281)</f>
        <v/>
      </c>
      <c r="E3281" t="str">
        <f>IF('Support - Calculation Detail'!E3281="","",'Support - Calculation Detail'!E3281)</f>
        <v/>
      </c>
      <c r="G3281" t="str">
        <f>IF('Support - Calculation Detail'!F3281="","",'Support - Calculation Detail'!F3281)</f>
        <v/>
      </c>
      <c r="H3281" t="str">
        <f>IF('Support - Calculation Detail'!G3281="","",'Support - Calculation Detail'!G3281)</f>
        <v/>
      </c>
      <c r="I3281" t="str">
        <f>IF('Support - Calculation Detail'!H3281="","",'Support - Calculation Detail'!H3281)</f>
        <v/>
      </c>
      <c r="J3281" t="str">
        <f>IF('Support - Calculation Detail'!I3281="","",'Support - Calculation Detail'!I3281)</f>
        <v/>
      </c>
      <c r="K3281" t="str">
        <f>IF('Support - Calculation Detail'!K3281="","",'Support - Calculation Detail'!K3281)</f>
        <v/>
      </c>
      <c r="L3281" t="str">
        <f>IF('Support - Calculation Detail'!L3281="","",'Support - Calculation Detail'!L3281)</f>
        <v/>
      </c>
      <c r="M3281" t="str">
        <f>IF('Support - Calculation Detail'!M3281="","",'Support - Calculation Detail'!M3281)</f>
        <v/>
      </c>
      <c r="N3281" t="str">
        <f>IF('Support - Calculation Detail'!N3281="","",'Support - Calculation Detail'!N3281)</f>
        <v/>
      </c>
      <c r="P3281" t="str">
        <f>IF('Support - Calculation Detail'!O3281="","",'Support - Calculation Detail'!O3281)</f>
        <v/>
      </c>
      <c r="Q3281" t="b">
        <v>1</v>
      </c>
      <c r="R3281" t="str">
        <f t="shared" si="255"/>
        <v/>
      </c>
      <c r="S3281" t="str">
        <f t="shared" si="256"/>
        <v/>
      </c>
      <c r="T3281" t="str">
        <f t="shared" si="257"/>
        <v/>
      </c>
      <c r="U3281" t="str">
        <f t="shared" si="258"/>
        <v/>
      </c>
      <c r="V3281" t="str">
        <f t="shared" si="259"/>
        <v/>
      </c>
    </row>
    <row r="3282" spans="1:22" x14ac:dyDescent="0.35">
      <c r="A3282" t="str">
        <f>IF('Support - Calculation Detail'!A3282="","",LEFT('Support - Calculation Detail'!A3282,7)&amp;"-"&amp;RIGHT('Support - Calculation Detail'!A3282,2))</f>
        <v/>
      </c>
      <c r="B3282" t="str">
        <f>IF('Support - Calculation Detail'!C3282="","",'Support - Calculation Detail'!C3282)</f>
        <v/>
      </c>
      <c r="C3282" t="str">
        <f>IF('Support - Calculation Detail'!B3282="","",'Support - Calculation Detail'!B3282)</f>
        <v/>
      </c>
      <c r="D3282" t="str">
        <f>IF('Support - Calculation Detail'!D3282="","",'Support - Calculation Detail'!D3282)</f>
        <v/>
      </c>
      <c r="E3282" t="str">
        <f>IF('Support - Calculation Detail'!E3282="","",'Support - Calculation Detail'!E3282)</f>
        <v/>
      </c>
      <c r="G3282" t="str">
        <f>IF('Support - Calculation Detail'!F3282="","",'Support - Calculation Detail'!F3282)</f>
        <v/>
      </c>
      <c r="H3282" t="str">
        <f>IF('Support - Calculation Detail'!G3282="","",'Support - Calculation Detail'!G3282)</f>
        <v/>
      </c>
      <c r="I3282" t="str">
        <f>IF('Support - Calculation Detail'!H3282="","",'Support - Calculation Detail'!H3282)</f>
        <v/>
      </c>
      <c r="J3282" t="str">
        <f>IF('Support - Calculation Detail'!I3282="","",'Support - Calculation Detail'!I3282)</f>
        <v/>
      </c>
      <c r="K3282" t="str">
        <f>IF('Support - Calculation Detail'!K3282="","",'Support - Calculation Detail'!K3282)</f>
        <v/>
      </c>
      <c r="L3282" t="str">
        <f>IF('Support - Calculation Detail'!L3282="","",'Support - Calculation Detail'!L3282)</f>
        <v/>
      </c>
      <c r="M3282" t="str">
        <f>IF('Support - Calculation Detail'!M3282="","",'Support - Calculation Detail'!M3282)</f>
        <v/>
      </c>
      <c r="N3282" t="str">
        <f>IF('Support - Calculation Detail'!N3282="","",'Support - Calculation Detail'!N3282)</f>
        <v/>
      </c>
      <c r="P3282" t="str">
        <f>IF('Support - Calculation Detail'!O3282="","",'Support - Calculation Detail'!O3282)</f>
        <v/>
      </c>
      <c r="Q3282" t="b">
        <v>1</v>
      </c>
      <c r="R3282" t="str">
        <f t="shared" si="255"/>
        <v/>
      </c>
      <c r="S3282" t="str">
        <f t="shared" si="256"/>
        <v/>
      </c>
      <c r="T3282" t="str">
        <f t="shared" si="257"/>
        <v/>
      </c>
      <c r="U3282" t="str">
        <f t="shared" si="258"/>
        <v/>
      </c>
      <c r="V3282" t="str">
        <f t="shared" si="259"/>
        <v/>
      </c>
    </row>
    <row r="3283" spans="1:22" x14ac:dyDescent="0.35">
      <c r="A3283" t="str">
        <f>IF('Support - Calculation Detail'!A3283="","",LEFT('Support - Calculation Detail'!A3283,7)&amp;"-"&amp;RIGHT('Support - Calculation Detail'!A3283,2))</f>
        <v/>
      </c>
      <c r="B3283" t="str">
        <f>IF('Support - Calculation Detail'!C3283="","",'Support - Calculation Detail'!C3283)</f>
        <v/>
      </c>
      <c r="C3283" t="str">
        <f>IF('Support - Calculation Detail'!B3283="","",'Support - Calculation Detail'!B3283)</f>
        <v/>
      </c>
      <c r="D3283" t="str">
        <f>IF('Support - Calculation Detail'!D3283="","",'Support - Calculation Detail'!D3283)</f>
        <v/>
      </c>
      <c r="E3283" t="str">
        <f>IF('Support - Calculation Detail'!E3283="","",'Support - Calculation Detail'!E3283)</f>
        <v/>
      </c>
      <c r="G3283" t="str">
        <f>IF('Support - Calculation Detail'!F3283="","",'Support - Calculation Detail'!F3283)</f>
        <v/>
      </c>
      <c r="H3283" t="str">
        <f>IF('Support - Calculation Detail'!G3283="","",'Support - Calculation Detail'!G3283)</f>
        <v/>
      </c>
      <c r="I3283" t="str">
        <f>IF('Support - Calculation Detail'!H3283="","",'Support - Calculation Detail'!H3283)</f>
        <v/>
      </c>
      <c r="J3283" t="str">
        <f>IF('Support - Calculation Detail'!I3283="","",'Support - Calculation Detail'!I3283)</f>
        <v/>
      </c>
      <c r="K3283" t="str">
        <f>IF('Support - Calculation Detail'!K3283="","",'Support - Calculation Detail'!K3283)</f>
        <v/>
      </c>
      <c r="L3283" t="str">
        <f>IF('Support - Calculation Detail'!L3283="","",'Support - Calculation Detail'!L3283)</f>
        <v/>
      </c>
      <c r="M3283" t="str">
        <f>IF('Support - Calculation Detail'!M3283="","",'Support - Calculation Detail'!M3283)</f>
        <v/>
      </c>
      <c r="N3283" t="str">
        <f>IF('Support - Calculation Detail'!N3283="","",'Support - Calculation Detail'!N3283)</f>
        <v/>
      </c>
      <c r="P3283" t="str">
        <f>IF('Support - Calculation Detail'!O3283="","",'Support - Calculation Detail'!O3283)</f>
        <v/>
      </c>
      <c r="Q3283" t="b">
        <v>1</v>
      </c>
      <c r="R3283" t="str">
        <f t="shared" si="255"/>
        <v/>
      </c>
      <c r="S3283" t="str">
        <f t="shared" si="256"/>
        <v/>
      </c>
      <c r="T3283" t="str">
        <f t="shared" si="257"/>
        <v/>
      </c>
      <c r="U3283" t="str">
        <f t="shared" si="258"/>
        <v/>
      </c>
      <c r="V3283" t="str">
        <f t="shared" si="259"/>
        <v/>
      </c>
    </row>
    <row r="3284" spans="1:22" x14ac:dyDescent="0.35">
      <c r="A3284" t="str">
        <f>IF('Support - Calculation Detail'!A3284="","",LEFT('Support - Calculation Detail'!A3284,7)&amp;"-"&amp;RIGHT('Support - Calculation Detail'!A3284,2))</f>
        <v/>
      </c>
      <c r="B3284" t="str">
        <f>IF('Support - Calculation Detail'!C3284="","",'Support - Calculation Detail'!C3284)</f>
        <v/>
      </c>
      <c r="C3284" t="str">
        <f>IF('Support - Calculation Detail'!B3284="","",'Support - Calculation Detail'!B3284)</f>
        <v/>
      </c>
      <c r="D3284" t="str">
        <f>IF('Support - Calculation Detail'!D3284="","",'Support - Calculation Detail'!D3284)</f>
        <v/>
      </c>
      <c r="E3284" t="str">
        <f>IF('Support - Calculation Detail'!E3284="","",'Support - Calculation Detail'!E3284)</f>
        <v/>
      </c>
      <c r="G3284" t="str">
        <f>IF('Support - Calculation Detail'!F3284="","",'Support - Calculation Detail'!F3284)</f>
        <v/>
      </c>
      <c r="H3284" t="str">
        <f>IF('Support - Calculation Detail'!G3284="","",'Support - Calculation Detail'!G3284)</f>
        <v/>
      </c>
      <c r="I3284" t="str">
        <f>IF('Support - Calculation Detail'!H3284="","",'Support - Calculation Detail'!H3284)</f>
        <v/>
      </c>
      <c r="J3284" t="str">
        <f>IF('Support - Calculation Detail'!I3284="","",'Support - Calculation Detail'!I3284)</f>
        <v/>
      </c>
      <c r="K3284" t="str">
        <f>IF('Support - Calculation Detail'!K3284="","",'Support - Calculation Detail'!K3284)</f>
        <v/>
      </c>
      <c r="L3284" t="str">
        <f>IF('Support - Calculation Detail'!L3284="","",'Support - Calculation Detail'!L3284)</f>
        <v/>
      </c>
      <c r="M3284" t="str">
        <f>IF('Support - Calculation Detail'!M3284="","",'Support - Calculation Detail'!M3284)</f>
        <v/>
      </c>
      <c r="N3284" t="str">
        <f>IF('Support - Calculation Detail'!N3284="","",'Support - Calculation Detail'!N3284)</f>
        <v/>
      </c>
      <c r="P3284" t="str">
        <f>IF('Support - Calculation Detail'!O3284="","",'Support - Calculation Detail'!O3284)</f>
        <v/>
      </c>
      <c r="Q3284" t="b">
        <v>1</v>
      </c>
      <c r="R3284" t="str">
        <f t="shared" si="255"/>
        <v/>
      </c>
      <c r="S3284" t="str">
        <f t="shared" si="256"/>
        <v/>
      </c>
      <c r="T3284" t="str">
        <f t="shared" si="257"/>
        <v/>
      </c>
      <c r="U3284" t="str">
        <f t="shared" si="258"/>
        <v/>
      </c>
      <c r="V3284" t="str">
        <f t="shared" si="259"/>
        <v/>
      </c>
    </row>
    <row r="3285" spans="1:22" x14ac:dyDescent="0.35">
      <c r="A3285" t="str">
        <f>IF('Support - Calculation Detail'!A3285="","",LEFT('Support - Calculation Detail'!A3285,7)&amp;"-"&amp;RIGHT('Support - Calculation Detail'!A3285,2))</f>
        <v/>
      </c>
      <c r="B3285" t="str">
        <f>IF('Support - Calculation Detail'!C3285="","",'Support - Calculation Detail'!C3285)</f>
        <v/>
      </c>
      <c r="C3285" t="str">
        <f>IF('Support - Calculation Detail'!B3285="","",'Support - Calculation Detail'!B3285)</f>
        <v/>
      </c>
      <c r="D3285" t="str">
        <f>IF('Support - Calculation Detail'!D3285="","",'Support - Calculation Detail'!D3285)</f>
        <v/>
      </c>
      <c r="E3285" t="str">
        <f>IF('Support - Calculation Detail'!E3285="","",'Support - Calculation Detail'!E3285)</f>
        <v/>
      </c>
      <c r="G3285" t="str">
        <f>IF('Support - Calculation Detail'!F3285="","",'Support - Calculation Detail'!F3285)</f>
        <v/>
      </c>
      <c r="H3285" t="str">
        <f>IF('Support - Calculation Detail'!G3285="","",'Support - Calculation Detail'!G3285)</f>
        <v/>
      </c>
      <c r="I3285" t="str">
        <f>IF('Support - Calculation Detail'!H3285="","",'Support - Calculation Detail'!H3285)</f>
        <v/>
      </c>
      <c r="J3285" t="str">
        <f>IF('Support - Calculation Detail'!I3285="","",'Support - Calculation Detail'!I3285)</f>
        <v/>
      </c>
      <c r="K3285" t="str">
        <f>IF('Support - Calculation Detail'!K3285="","",'Support - Calculation Detail'!K3285)</f>
        <v/>
      </c>
      <c r="L3285" t="str">
        <f>IF('Support - Calculation Detail'!L3285="","",'Support - Calculation Detail'!L3285)</f>
        <v/>
      </c>
      <c r="M3285" t="str">
        <f>IF('Support - Calculation Detail'!M3285="","",'Support - Calculation Detail'!M3285)</f>
        <v/>
      </c>
      <c r="N3285" t="str">
        <f>IF('Support - Calculation Detail'!N3285="","",'Support - Calculation Detail'!N3285)</f>
        <v/>
      </c>
      <c r="P3285" t="str">
        <f>IF('Support - Calculation Detail'!O3285="","",'Support - Calculation Detail'!O3285)</f>
        <v/>
      </c>
      <c r="Q3285" t="b">
        <v>1</v>
      </c>
      <c r="R3285" t="str">
        <f t="shared" si="255"/>
        <v/>
      </c>
      <c r="S3285" t="str">
        <f t="shared" si="256"/>
        <v/>
      </c>
      <c r="T3285" t="str">
        <f t="shared" si="257"/>
        <v/>
      </c>
      <c r="U3285" t="str">
        <f t="shared" si="258"/>
        <v/>
      </c>
      <c r="V3285" t="str">
        <f t="shared" si="259"/>
        <v/>
      </c>
    </row>
    <row r="3286" spans="1:22" x14ac:dyDescent="0.35">
      <c r="A3286" t="str">
        <f>IF('Support - Calculation Detail'!A3286="","",LEFT('Support - Calculation Detail'!A3286,7)&amp;"-"&amp;RIGHT('Support - Calculation Detail'!A3286,2))</f>
        <v/>
      </c>
      <c r="B3286" t="str">
        <f>IF('Support - Calculation Detail'!C3286="","",'Support - Calculation Detail'!C3286)</f>
        <v/>
      </c>
      <c r="C3286" t="str">
        <f>IF('Support - Calculation Detail'!B3286="","",'Support - Calculation Detail'!B3286)</f>
        <v/>
      </c>
      <c r="D3286" t="str">
        <f>IF('Support - Calculation Detail'!D3286="","",'Support - Calculation Detail'!D3286)</f>
        <v/>
      </c>
      <c r="E3286" t="str">
        <f>IF('Support - Calculation Detail'!E3286="","",'Support - Calculation Detail'!E3286)</f>
        <v/>
      </c>
      <c r="G3286" t="str">
        <f>IF('Support - Calculation Detail'!F3286="","",'Support - Calculation Detail'!F3286)</f>
        <v/>
      </c>
      <c r="H3286" t="str">
        <f>IF('Support - Calculation Detail'!G3286="","",'Support - Calculation Detail'!G3286)</f>
        <v/>
      </c>
      <c r="I3286" t="str">
        <f>IF('Support - Calculation Detail'!H3286="","",'Support - Calculation Detail'!H3286)</f>
        <v/>
      </c>
      <c r="J3286" t="str">
        <f>IF('Support - Calculation Detail'!I3286="","",'Support - Calculation Detail'!I3286)</f>
        <v/>
      </c>
      <c r="K3286" t="str">
        <f>IF('Support - Calculation Detail'!K3286="","",'Support - Calculation Detail'!K3286)</f>
        <v/>
      </c>
      <c r="L3286" t="str">
        <f>IF('Support - Calculation Detail'!L3286="","",'Support - Calculation Detail'!L3286)</f>
        <v/>
      </c>
      <c r="M3286" t="str">
        <f>IF('Support - Calculation Detail'!M3286="","",'Support - Calculation Detail'!M3286)</f>
        <v/>
      </c>
      <c r="N3286" t="str">
        <f>IF('Support - Calculation Detail'!N3286="","",'Support - Calculation Detail'!N3286)</f>
        <v/>
      </c>
      <c r="P3286" t="str">
        <f>IF('Support - Calculation Detail'!O3286="","",'Support - Calculation Detail'!O3286)</f>
        <v/>
      </c>
      <c r="Q3286" t="b">
        <v>1</v>
      </c>
      <c r="R3286" t="str">
        <f t="shared" si="255"/>
        <v/>
      </c>
      <c r="S3286" t="str">
        <f t="shared" si="256"/>
        <v/>
      </c>
      <c r="T3286" t="str">
        <f t="shared" si="257"/>
        <v/>
      </c>
      <c r="U3286" t="str">
        <f t="shared" si="258"/>
        <v/>
      </c>
      <c r="V3286" t="str">
        <f t="shared" si="259"/>
        <v/>
      </c>
    </row>
    <row r="3287" spans="1:22" x14ac:dyDescent="0.35">
      <c r="A3287" t="str">
        <f>IF('Support - Calculation Detail'!A3287="","",LEFT('Support - Calculation Detail'!A3287,7)&amp;"-"&amp;RIGHT('Support - Calculation Detail'!A3287,2))</f>
        <v/>
      </c>
      <c r="B3287" t="str">
        <f>IF('Support - Calculation Detail'!C3287="","",'Support - Calculation Detail'!C3287)</f>
        <v/>
      </c>
      <c r="C3287" t="str">
        <f>IF('Support - Calculation Detail'!B3287="","",'Support - Calculation Detail'!B3287)</f>
        <v/>
      </c>
      <c r="D3287" t="str">
        <f>IF('Support - Calculation Detail'!D3287="","",'Support - Calculation Detail'!D3287)</f>
        <v/>
      </c>
      <c r="E3287" t="str">
        <f>IF('Support - Calculation Detail'!E3287="","",'Support - Calculation Detail'!E3287)</f>
        <v/>
      </c>
      <c r="G3287" t="str">
        <f>IF('Support - Calculation Detail'!F3287="","",'Support - Calculation Detail'!F3287)</f>
        <v/>
      </c>
      <c r="H3287" t="str">
        <f>IF('Support - Calculation Detail'!G3287="","",'Support - Calculation Detail'!G3287)</f>
        <v/>
      </c>
      <c r="I3287" t="str">
        <f>IF('Support - Calculation Detail'!H3287="","",'Support - Calculation Detail'!H3287)</f>
        <v/>
      </c>
      <c r="J3287" t="str">
        <f>IF('Support - Calculation Detail'!I3287="","",'Support - Calculation Detail'!I3287)</f>
        <v/>
      </c>
      <c r="K3287" t="str">
        <f>IF('Support - Calculation Detail'!K3287="","",'Support - Calculation Detail'!K3287)</f>
        <v/>
      </c>
      <c r="L3287" t="str">
        <f>IF('Support - Calculation Detail'!L3287="","",'Support - Calculation Detail'!L3287)</f>
        <v/>
      </c>
      <c r="M3287" t="str">
        <f>IF('Support - Calculation Detail'!M3287="","",'Support - Calculation Detail'!M3287)</f>
        <v/>
      </c>
      <c r="N3287" t="str">
        <f>IF('Support - Calculation Detail'!N3287="","",'Support - Calculation Detail'!N3287)</f>
        <v/>
      </c>
      <c r="P3287" t="str">
        <f>IF('Support - Calculation Detail'!O3287="","",'Support - Calculation Detail'!O3287)</f>
        <v/>
      </c>
      <c r="Q3287" t="b">
        <v>1</v>
      </c>
      <c r="R3287" t="str">
        <f t="shared" si="255"/>
        <v/>
      </c>
      <c r="S3287" t="str">
        <f t="shared" si="256"/>
        <v/>
      </c>
      <c r="T3287" t="str">
        <f t="shared" si="257"/>
        <v/>
      </c>
      <c r="U3287" t="str">
        <f t="shared" si="258"/>
        <v/>
      </c>
      <c r="V3287" t="str">
        <f t="shared" si="259"/>
        <v/>
      </c>
    </row>
    <row r="3288" spans="1:22" x14ac:dyDescent="0.35">
      <c r="A3288" t="str">
        <f>IF('Support - Calculation Detail'!A3288="","",LEFT('Support - Calculation Detail'!A3288,7)&amp;"-"&amp;RIGHT('Support - Calculation Detail'!A3288,2))</f>
        <v/>
      </c>
      <c r="B3288" t="str">
        <f>IF('Support - Calculation Detail'!C3288="","",'Support - Calculation Detail'!C3288)</f>
        <v/>
      </c>
      <c r="C3288" t="str">
        <f>IF('Support - Calculation Detail'!B3288="","",'Support - Calculation Detail'!B3288)</f>
        <v/>
      </c>
      <c r="D3288" t="str">
        <f>IF('Support - Calculation Detail'!D3288="","",'Support - Calculation Detail'!D3288)</f>
        <v/>
      </c>
      <c r="E3288" t="str">
        <f>IF('Support - Calculation Detail'!E3288="","",'Support - Calculation Detail'!E3288)</f>
        <v/>
      </c>
      <c r="G3288" t="str">
        <f>IF('Support - Calculation Detail'!F3288="","",'Support - Calculation Detail'!F3288)</f>
        <v/>
      </c>
      <c r="H3288" t="str">
        <f>IF('Support - Calculation Detail'!G3288="","",'Support - Calculation Detail'!G3288)</f>
        <v/>
      </c>
      <c r="I3288" t="str">
        <f>IF('Support - Calculation Detail'!H3288="","",'Support - Calculation Detail'!H3288)</f>
        <v/>
      </c>
      <c r="J3288" t="str">
        <f>IF('Support - Calculation Detail'!I3288="","",'Support - Calculation Detail'!I3288)</f>
        <v/>
      </c>
      <c r="K3288" t="str">
        <f>IF('Support - Calculation Detail'!K3288="","",'Support - Calculation Detail'!K3288)</f>
        <v/>
      </c>
      <c r="L3288" t="str">
        <f>IF('Support - Calculation Detail'!L3288="","",'Support - Calculation Detail'!L3288)</f>
        <v/>
      </c>
      <c r="M3288" t="str">
        <f>IF('Support - Calculation Detail'!M3288="","",'Support - Calculation Detail'!M3288)</f>
        <v/>
      </c>
      <c r="N3288" t="str">
        <f>IF('Support - Calculation Detail'!N3288="","",'Support - Calculation Detail'!N3288)</f>
        <v/>
      </c>
      <c r="P3288" t="str">
        <f>IF('Support - Calculation Detail'!O3288="","",'Support - Calculation Detail'!O3288)</f>
        <v/>
      </c>
      <c r="Q3288" t="b">
        <v>1</v>
      </c>
      <c r="R3288" t="str">
        <f t="shared" si="255"/>
        <v/>
      </c>
      <c r="S3288" t="str">
        <f t="shared" si="256"/>
        <v/>
      </c>
      <c r="T3288" t="str">
        <f t="shared" si="257"/>
        <v/>
      </c>
      <c r="U3288" t="str">
        <f t="shared" si="258"/>
        <v/>
      </c>
      <c r="V3288" t="str">
        <f t="shared" si="259"/>
        <v/>
      </c>
    </row>
    <row r="3289" spans="1:22" x14ac:dyDescent="0.35">
      <c r="A3289" t="str">
        <f>IF('Support - Calculation Detail'!A3289="","",LEFT('Support - Calculation Detail'!A3289,7)&amp;"-"&amp;RIGHT('Support - Calculation Detail'!A3289,2))</f>
        <v/>
      </c>
      <c r="B3289" t="str">
        <f>IF('Support - Calculation Detail'!C3289="","",'Support - Calculation Detail'!C3289)</f>
        <v/>
      </c>
      <c r="C3289" t="str">
        <f>IF('Support - Calculation Detail'!B3289="","",'Support - Calculation Detail'!B3289)</f>
        <v/>
      </c>
      <c r="D3289" t="str">
        <f>IF('Support - Calculation Detail'!D3289="","",'Support - Calculation Detail'!D3289)</f>
        <v/>
      </c>
      <c r="E3289" t="str">
        <f>IF('Support - Calculation Detail'!E3289="","",'Support - Calculation Detail'!E3289)</f>
        <v/>
      </c>
      <c r="G3289" t="str">
        <f>IF('Support - Calculation Detail'!F3289="","",'Support - Calculation Detail'!F3289)</f>
        <v/>
      </c>
      <c r="H3289" t="str">
        <f>IF('Support - Calculation Detail'!G3289="","",'Support - Calculation Detail'!G3289)</f>
        <v/>
      </c>
      <c r="I3289" t="str">
        <f>IF('Support - Calculation Detail'!H3289="","",'Support - Calculation Detail'!H3289)</f>
        <v/>
      </c>
      <c r="J3289" t="str">
        <f>IF('Support - Calculation Detail'!I3289="","",'Support - Calculation Detail'!I3289)</f>
        <v/>
      </c>
      <c r="K3289" t="str">
        <f>IF('Support - Calculation Detail'!K3289="","",'Support - Calculation Detail'!K3289)</f>
        <v/>
      </c>
      <c r="L3289" t="str">
        <f>IF('Support - Calculation Detail'!L3289="","",'Support - Calculation Detail'!L3289)</f>
        <v/>
      </c>
      <c r="M3289" t="str">
        <f>IF('Support - Calculation Detail'!M3289="","",'Support - Calculation Detail'!M3289)</f>
        <v/>
      </c>
      <c r="N3289" t="str">
        <f>IF('Support - Calculation Detail'!N3289="","",'Support - Calculation Detail'!N3289)</f>
        <v/>
      </c>
      <c r="P3289" t="str">
        <f>IF('Support - Calculation Detail'!O3289="","",'Support - Calculation Detail'!O3289)</f>
        <v/>
      </c>
      <c r="Q3289" t="b">
        <v>1</v>
      </c>
      <c r="R3289" t="str">
        <f t="shared" si="255"/>
        <v/>
      </c>
      <c r="S3289" t="str">
        <f t="shared" si="256"/>
        <v/>
      </c>
      <c r="T3289" t="str">
        <f t="shared" si="257"/>
        <v/>
      </c>
      <c r="U3289" t="str">
        <f t="shared" si="258"/>
        <v/>
      </c>
      <c r="V3289" t="str">
        <f t="shared" si="259"/>
        <v/>
      </c>
    </row>
    <row r="3290" spans="1:22" x14ac:dyDescent="0.35">
      <c r="A3290" t="str">
        <f>IF('Support - Calculation Detail'!A3290="","",LEFT('Support - Calculation Detail'!A3290,7)&amp;"-"&amp;RIGHT('Support - Calculation Detail'!A3290,2))</f>
        <v/>
      </c>
      <c r="B3290" t="str">
        <f>IF('Support - Calculation Detail'!C3290="","",'Support - Calculation Detail'!C3290)</f>
        <v/>
      </c>
      <c r="C3290" t="str">
        <f>IF('Support - Calculation Detail'!B3290="","",'Support - Calculation Detail'!B3290)</f>
        <v/>
      </c>
      <c r="D3290" t="str">
        <f>IF('Support - Calculation Detail'!D3290="","",'Support - Calculation Detail'!D3290)</f>
        <v/>
      </c>
      <c r="E3290" t="str">
        <f>IF('Support - Calculation Detail'!E3290="","",'Support - Calculation Detail'!E3290)</f>
        <v/>
      </c>
      <c r="G3290" t="str">
        <f>IF('Support - Calculation Detail'!F3290="","",'Support - Calculation Detail'!F3290)</f>
        <v/>
      </c>
      <c r="H3290" t="str">
        <f>IF('Support - Calculation Detail'!G3290="","",'Support - Calculation Detail'!G3290)</f>
        <v/>
      </c>
      <c r="I3290" t="str">
        <f>IF('Support - Calculation Detail'!H3290="","",'Support - Calculation Detail'!H3290)</f>
        <v/>
      </c>
      <c r="J3290" t="str">
        <f>IF('Support - Calculation Detail'!I3290="","",'Support - Calculation Detail'!I3290)</f>
        <v/>
      </c>
      <c r="K3290" t="str">
        <f>IF('Support - Calculation Detail'!K3290="","",'Support - Calculation Detail'!K3290)</f>
        <v/>
      </c>
      <c r="L3290" t="str">
        <f>IF('Support - Calculation Detail'!L3290="","",'Support - Calculation Detail'!L3290)</f>
        <v/>
      </c>
      <c r="M3290" t="str">
        <f>IF('Support - Calculation Detail'!M3290="","",'Support - Calculation Detail'!M3290)</f>
        <v/>
      </c>
      <c r="N3290" t="str">
        <f>IF('Support - Calculation Detail'!N3290="","",'Support - Calculation Detail'!N3290)</f>
        <v/>
      </c>
      <c r="P3290" t="str">
        <f>IF('Support - Calculation Detail'!O3290="","",'Support - Calculation Detail'!O3290)</f>
        <v/>
      </c>
      <c r="Q3290" t="b">
        <v>1</v>
      </c>
      <c r="R3290" t="str">
        <f t="shared" si="255"/>
        <v/>
      </c>
      <c r="S3290" t="str">
        <f t="shared" si="256"/>
        <v/>
      </c>
      <c r="T3290" t="str">
        <f t="shared" si="257"/>
        <v/>
      </c>
      <c r="U3290" t="str">
        <f t="shared" si="258"/>
        <v/>
      </c>
      <c r="V3290" t="str">
        <f t="shared" si="259"/>
        <v/>
      </c>
    </row>
    <row r="3291" spans="1:22" x14ac:dyDescent="0.35">
      <c r="A3291" t="str">
        <f>IF('Support - Calculation Detail'!A3291="","",LEFT('Support - Calculation Detail'!A3291,7)&amp;"-"&amp;RIGHT('Support - Calculation Detail'!A3291,2))</f>
        <v/>
      </c>
      <c r="B3291" t="str">
        <f>IF('Support - Calculation Detail'!C3291="","",'Support - Calculation Detail'!C3291)</f>
        <v/>
      </c>
      <c r="C3291" t="str">
        <f>IF('Support - Calculation Detail'!B3291="","",'Support - Calculation Detail'!B3291)</f>
        <v/>
      </c>
      <c r="D3291" t="str">
        <f>IF('Support - Calculation Detail'!D3291="","",'Support - Calculation Detail'!D3291)</f>
        <v/>
      </c>
      <c r="E3291" t="str">
        <f>IF('Support - Calculation Detail'!E3291="","",'Support - Calculation Detail'!E3291)</f>
        <v/>
      </c>
      <c r="G3291" t="str">
        <f>IF('Support - Calculation Detail'!F3291="","",'Support - Calculation Detail'!F3291)</f>
        <v/>
      </c>
      <c r="H3291" t="str">
        <f>IF('Support - Calculation Detail'!G3291="","",'Support - Calculation Detail'!G3291)</f>
        <v/>
      </c>
      <c r="I3291" t="str">
        <f>IF('Support - Calculation Detail'!H3291="","",'Support - Calculation Detail'!H3291)</f>
        <v/>
      </c>
      <c r="J3291" t="str">
        <f>IF('Support - Calculation Detail'!I3291="","",'Support - Calculation Detail'!I3291)</f>
        <v/>
      </c>
      <c r="K3291" t="str">
        <f>IF('Support - Calculation Detail'!K3291="","",'Support - Calculation Detail'!K3291)</f>
        <v/>
      </c>
      <c r="L3291" t="str">
        <f>IF('Support - Calculation Detail'!L3291="","",'Support - Calculation Detail'!L3291)</f>
        <v/>
      </c>
      <c r="M3291" t="str">
        <f>IF('Support - Calculation Detail'!M3291="","",'Support - Calculation Detail'!M3291)</f>
        <v/>
      </c>
      <c r="N3291" t="str">
        <f>IF('Support - Calculation Detail'!N3291="","",'Support - Calculation Detail'!N3291)</f>
        <v/>
      </c>
      <c r="P3291" t="str">
        <f>IF('Support - Calculation Detail'!O3291="","",'Support - Calculation Detail'!O3291)</f>
        <v/>
      </c>
      <c r="Q3291" t="b">
        <v>1</v>
      </c>
      <c r="R3291" t="str">
        <f t="shared" si="255"/>
        <v/>
      </c>
      <c r="S3291" t="str">
        <f t="shared" si="256"/>
        <v/>
      </c>
      <c r="T3291" t="str">
        <f t="shared" si="257"/>
        <v/>
      </c>
      <c r="U3291" t="str">
        <f t="shared" si="258"/>
        <v/>
      </c>
      <c r="V3291" t="str">
        <f t="shared" si="259"/>
        <v/>
      </c>
    </row>
    <row r="3292" spans="1:22" x14ac:dyDescent="0.35">
      <c r="A3292" t="str">
        <f>IF('Support - Calculation Detail'!A3292="","",LEFT('Support - Calculation Detail'!A3292,7)&amp;"-"&amp;RIGHT('Support - Calculation Detail'!A3292,2))</f>
        <v/>
      </c>
      <c r="B3292" t="str">
        <f>IF('Support - Calculation Detail'!C3292="","",'Support - Calculation Detail'!C3292)</f>
        <v/>
      </c>
      <c r="C3292" t="str">
        <f>IF('Support - Calculation Detail'!B3292="","",'Support - Calculation Detail'!B3292)</f>
        <v/>
      </c>
      <c r="D3292" t="str">
        <f>IF('Support - Calculation Detail'!D3292="","",'Support - Calculation Detail'!D3292)</f>
        <v/>
      </c>
      <c r="E3292" t="str">
        <f>IF('Support - Calculation Detail'!E3292="","",'Support - Calculation Detail'!E3292)</f>
        <v/>
      </c>
      <c r="G3292" t="str">
        <f>IF('Support - Calculation Detail'!F3292="","",'Support - Calculation Detail'!F3292)</f>
        <v/>
      </c>
      <c r="H3292" t="str">
        <f>IF('Support - Calculation Detail'!G3292="","",'Support - Calculation Detail'!G3292)</f>
        <v/>
      </c>
      <c r="I3292" t="str">
        <f>IF('Support - Calculation Detail'!H3292="","",'Support - Calculation Detail'!H3292)</f>
        <v/>
      </c>
      <c r="J3292" t="str">
        <f>IF('Support - Calculation Detail'!I3292="","",'Support - Calculation Detail'!I3292)</f>
        <v/>
      </c>
      <c r="K3292" t="str">
        <f>IF('Support - Calculation Detail'!K3292="","",'Support - Calculation Detail'!K3292)</f>
        <v/>
      </c>
      <c r="L3292" t="str">
        <f>IF('Support - Calculation Detail'!L3292="","",'Support - Calculation Detail'!L3292)</f>
        <v/>
      </c>
      <c r="M3292" t="str">
        <f>IF('Support - Calculation Detail'!M3292="","",'Support - Calculation Detail'!M3292)</f>
        <v/>
      </c>
      <c r="N3292" t="str">
        <f>IF('Support - Calculation Detail'!N3292="","",'Support - Calculation Detail'!N3292)</f>
        <v/>
      </c>
      <c r="P3292" t="str">
        <f>IF('Support - Calculation Detail'!O3292="","",'Support - Calculation Detail'!O3292)</f>
        <v/>
      </c>
      <c r="Q3292" t="b">
        <v>1</v>
      </c>
      <c r="R3292" t="str">
        <f t="shared" si="255"/>
        <v/>
      </c>
      <c r="S3292" t="str">
        <f t="shared" si="256"/>
        <v/>
      </c>
      <c r="T3292" t="str">
        <f t="shared" si="257"/>
        <v/>
      </c>
      <c r="U3292" t="str">
        <f t="shared" si="258"/>
        <v/>
      </c>
      <c r="V3292" t="str">
        <f t="shared" si="259"/>
        <v/>
      </c>
    </row>
    <row r="3293" spans="1:22" x14ac:dyDescent="0.35">
      <c r="A3293" t="str">
        <f>IF('Support - Calculation Detail'!A3293="","",LEFT('Support - Calculation Detail'!A3293,7)&amp;"-"&amp;RIGHT('Support - Calculation Detail'!A3293,2))</f>
        <v/>
      </c>
      <c r="B3293" t="str">
        <f>IF('Support - Calculation Detail'!C3293="","",'Support - Calculation Detail'!C3293)</f>
        <v/>
      </c>
      <c r="C3293" t="str">
        <f>IF('Support - Calculation Detail'!B3293="","",'Support - Calculation Detail'!B3293)</f>
        <v/>
      </c>
      <c r="D3293" t="str">
        <f>IF('Support - Calculation Detail'!D3293="","",'Support - Calculation Detail'!D3293)</f>
        <v/>
      </c>
      <c r="E3293" t="str">
        <f>IF('Support - Calculation Detail'!E3293="","",'Support - Calculation Detail'!E3293)</f>
        <v/>
      </c>
      <c r="G3293" t="str">
        <f>IF('Support - Calculation Detail'!F3293="","",'Support - Calculation Detail'!F3293)</f>
        <v/>
      </c>
      <c r="H3293" t="str">
        <f>IF('Support - Calculation Detail'!G3293="","",'Support - Calculation Detail'!G3293)</f>
        <v/>
      </c>
      <c r="I3293" t="str">
        <f>IF('Support - Calculation Detail'!H3293="","",'Support - Calculation Detail'!H3293)</f>
        <v/>
      </c>
      <c r="J3293" t="str">
        <f>IF('Support - Calculation Detail'!I3293="","",'Support - Calculation Detail'!I3293)</f>
        <v/>
      </c>
      <c r="K3293" t="str">
        <f>IF('Support - Calculation Detail'!K3293="","",'Support - Calculation Detail'!K3293)</f>
        <v/>
      </c>
      <c r="L3293" t="str">
        <f>IF('Support - Calculation Detail'!L3293="","",'Support - Calculation Detail'!L3293)</f>
        <v/>
      </c>
      <c r="M3293" t="str">
        <f>IF('Support - Calculation Detail'!M3293="","",'Support - Calculation Detail'!M3293)</f>
        <v/>
      </c>
      <c r="N3293" t="str">
        <f>IF('Support - Calculation Detail'!N3293="","",'Support - Calculation Detail'!N3293)</f>
        <v/>
      </c>
      <c r="P3293" t="str">
        <f>IF('Support - Calculation Detail'!O3293="","",'Support - Calculation Detail'!O3293)</f>
        <v/>
      </c>
      <c r="Q3293" t="b">
        <v>1</v>
      </c>
      <c r="R3293" t="str">
        <f t="shared" si="255"/>
        <v/>
      </c>
      <c r="S3293" t="str">
        <f t="shared" si="256"/>
        <v/>
      </c>
      <c r="T3293" t="str">
        <f t="shared" si="257"/>
        <v/>
      </c>
      <c r="U3293" t="str">
        <f t="shared" si="258"/>
        <v/>
      </c>
      <c r="V3293" t="str">
        <f t="shared" si="259"/>
        <v/>
      </c>
    </row>
    <row r="3294" spans="1:22" x14ac:dyDescent="0.35">
      <c r="A3294" t="str">
        <f>IF('Support - Calculation Detail'!A3294="","",LEFT('Support - Calculation Detail'!A3294,7)&amp;"-"&amp;RIGHT('Support - Calculation Detail'!A3294,2))</f>
        <v/>
      </c>
      <c r="B3294" t="str">
        <f>IF('Support - Calculation Detail'!C3294="","",'Support - Calculation Detail'!C3294)</f>
        <v/>
      </c>
      <c r="C3294" t="str">
        <f>IF('Support - Calculation Detail'!B3294="","",'Support - Calculation Detail'!B3294)</f>
        <v/>
      </c>
      <c r="D3294" t="str">
        <f>IF('Support - Calculation Detail'!D3294="","",'Support - Calculation Detail'!D3294)</f>
        <v/>
      </c>
      <c r="E3294" t="str">
        <f>IF('Support - Calculation Detail'!E3294="","",'Support - Calculation Detail'!E3294)</f>
        <v/>
      </c>
      <c r="G3294" t="str">
        <f>IF('Support - Calculation Detail'!F3294="","",'Support - Calculation Detail'!F3294)</f>
        <v/>
      </c>
      <c r="H3294" t="str">
        <f>IF('Support - Calculation Detail'!G3294="","",'Support - Calculation Detail'!G3294)</f>
        <v/>
      </c>
      <c r="I3294" t="str">
        <f>IF('Support - Calculation Detail'!H3294="","",'Support - Calculation Detail'!H3294)</f>
        <v/>
      </c>
      <c r="J3294" t="str">
        <f>IF('Support - Calculation Detail'!I3294="","",'Support - Calculation Detail'!I3294)</f>
        <v/>
      </c>
      <c r="K3294" t="str">
        <f>IF('Support - Calculation Detail'!K3294="","",'Support - Calculation Detail'!K3294)</f>
        <v/>
      </c>
      <c r="L3294" t="str">
        <f>IF('Support - Calculation Detail'!L3294="","",'Support - Calculation Detail'!L3294)</f>
        <v/>
      </c>
      <c r="M3294" t="str">
        <f>IF('Support - Calculation Detail'!M3294="","",'Support - Calculation Detail'!M3294)</f>
        <v/>
      </c>
      <c r="N3294" t="str">
        <f>IF('Support - Calculation Detail'!N3294="","",'Support - Calculation Detail'!N3294)</f>
        <v/>
      </c>
      <c r="P3294" t="str">
        <f>IF('Support - Calculation Detail'!O3294="","",'Support - Calculation Detail'!O3294)</f>
        <v/>
      </c>
      <c r="Q3294" t="b">
        <v>1</v>
      </c>
      <c r="R3294" t="str">
        <f t="shared" si="255"/>
        <v/>
      </c>
      <c r="S3294" t="str">
        <f t="shared" si="256"/>
        <v/>
      </c>
      <c r="T3294" t="str">
        <f t="shared" si="257"/>
        <v/>
      </c>
      <c r="U3294" t="str">
        <f t="shared" si="258"/>
        <v/>
      </c>
      <c r="V3294" t="str">
        <f t="shared" si="259"/>
        <v/>
      </c>
    </row>
    <row r="3295" spans="1:22" x14ac:dyDescent="0.35">
      <c r="A3295" t="str">
        <f>IF('Support - Calculation Detail'!A3295="","",LEFT('Support - Calculation Detail'!A3295,7)&amp;"-"&amp;RIGHT('Support - Calculation Detail'!A3295,2))</f>
        <v/>
      </c>
      <c r="B3295" t="str">
        <f>IF('Support - Calculation Detail'!C3295="","",'Support - Calculation Detail'!C3295)</f>
        <v/>
      </c>
      <c r="C3295" t="str">
        <f>IF('Support - Calculation Detail'!B3295="","",'Support - Calculation Detail'!B3295)</f>
        <v/>
      </c>
      <c r="D3295" t="str">
        <f>IF('Support - Calculation Detail'!D3295="","",'Support - Calculation Detail'!D3295)</f>
        <v/>
      </c>
      <c r="E3295" t="str">
        <f>IF('Support - Calculation Detail'!E3295="","",'Support - Calculation Detail'!E3295)</f>
        <v/>
      </c>
      <c r="G3295" t="str">
        <f>IF('Support - Calculation Detail'!F3295="","",'Support - Calculation Detail'!F3295)</f>
        <v/>
      </c>
      <c r="H3295" t="str">
        <f>IF('Support - Calculation Detail'!G3295="","",'Support - Calculation Detail'!G3295)</f>
        <v/>
      </c>
      <c r="I3295" t="str">
        <f>IF('Support - Calculation Detail'!H3295="","",'Support - Calculation Detail'!H3295)</f>
        <v/>
      </c>
      <c r="J3295" t="str">
        <f>IF('Support - Calculation Detail'!I3295="","",'Support - Calculation Detail'!I3295)</f>
        <v/>
      </c>
      <c r="K3295" t="str">
        <f>IF('Support - Calculation Detail'!K3295="","",'Support - Calculation Detail'!K3295)</f>
        <v/>
      </c>
      <c r="L3295" t="str">
        <f>IF('Support - Calculation Detail'!L3295="","",'Support - Calculation Detail'!L3295)</f>
        <v/>
      </c>
      <c r="M3295" t="str">
        <f>IF('Support - Calculation Detail'!M3295="","",'Support - Calculation Detail'!M3295)</f>
        <v/>
      </c>
      <c r="N3295" t="str">
        <f>IF('Support - Calculation Detail'!N3295="","",'Support - Calculation Detail'!N3295)</f>
        <v/>
      </c>
      <c r="P3295" t="str">
        <f>IF('Support - Calculation Detail'!O3295="","",'Support - Calculation Detail'!O3295)</f>
        <v/>
      </c>
      <c r="Q3295" t="b">
        <v>1</v>
      </c>
      <c r="R3295" t="str">
        <f t="shared" si="255"/>
        <v/>
      </c>
      <c r="S3295" t="str">
        <f t="shared" si="256"/>
        <v/>
      </c>
      <c r="T3295" t="str">
        <f t="shared" si="257"/>
        <v/>
      </c>
      <c r="U3295" t="str">
        <f t="shared" si="258"/>
        <v/>
      </c>
      <c r="V3295" t="str">
        <f t="shared" si="259"/>
        <v/>
      </c>
    </row>
    <row r="3296" spans="1:22" x14ac:dyDescent="0.35">
      <c r="A3296" t="str">
        <f>IF('Support - Calculation Detail'!A3296="","",LEFT('Support - Calculation Detail'!A3296,7)&amp;"-"&amp;RIGHT('Support - Calculation Detail'!A3296,2))</f>
        <v/>
      </c>
      <c r="B3296" t="str">
        <f>IF('Support - Calculation Detail'!C3296="","",'Support - Calculation Detail'!C3296)</f>
        <v/>
      </c>
      <c r="C3296" t="str">
        <f>IF('Support - Calculation Detail'!B3296="","",'Support - Calculation Detail'!B3296)</f>
        <v/>
      </c>
      <c r="D3296" t="str">
        <f>IF('Support - Calculation Detail'!D3296="","",'Support - Calculation Detail'!D3296)</f>
        <v/>
      </c>
      <c r="E3296" t="str">
        <f>IF('Support - Calculation Detail'!E3296="","",'Support - Calculation Detail'!E3296)</f>
        <v/>
      </c>
      <c r="G3296" t="str">
        <f>IF('Support - Calculation Detail'!F3296="","",'Support - Calculation Detail'!F3296)</f>
        <v/>
      </c>
      <c r="H3296" t="str">
        <f>IF('Support - Calculation Detail'!G3296="","",'Support - Calculation Detail'!G3296)</f>
        <v/>
      </c>
      <c r="I3296" t="str">
        <f>IF('Support - Calculation Detail'!H3296="","",'Support - Calculation Detail'!H3296)</f>
        <v/>
      </c>
      <c r="J3296" t="str">
        <f>IF('Support - Calculation Detail'!I3296="","",'Support - Calculation Detail'!I3296)</f>
        <v/>
      </c>
      <c r="K3296" t="str">
        <f>IF('Support - Calculation Detail'!K3296="","",'Support - Calculation Detail'!K3296)</f>
        <v/>
      </c>
      <c r="L3296" t="str">
        <f>IF('Support - Calculation Detail'!L3296="","",'Support - Calculation Detail'!L3296)</f>
        <v/>
      </c>
      <c r="M3296" t="str">
        <f>IF('Support - Calculation Detail'!M3296="","",'Support - Calculation Detail'!M3296)</f>
        <v/>
      </c>
      <c r="N3296" t="str">
        <f>IF('Support - Calculation Detail'!N3296="","",'Support - Calculation Detail'!N3296)</f>
        <v/>
      </c>
      <c r="P3296" t="str">
        <f>IF('Support - Calculation Detail'!O3296="","",'Support - Calculation Detail'!O3296)</f>
        <v/>
      </c>
      <c r="Q3296" t="b">
        <v>1</v>
      </c>
      <c r="R3296" t="str">
        <f t="shared" si="255"/>
        <v/>
      </c>
      <c r="S3296" t="str">
        <f t="shared" si="256"/>
        <v/>
      </c>
      <c r="T3296" t="str">
        <f t="shared" si="257"/>
        <v/>
      </c>
      <c r="U3296" t="str">
        <f t="shared" si="258"/>
        <v/>
      </c>
      <c r="V3296" t="str">
        <f t="shared" si="259"/>
        <v/>
      </c>
    </row>
    <row r="3297" spans="1:22" x14ac:dyDescent="0.35">
      <c r="A3297" t="str">
        <f>IF('Support - Calculation Detail'!A3297="","",LEFT('Support - Calculation Detail'!A3297,7)&amp;"-"&amp;RIGHT('Support - Calculation Detail'!A3297,2))</f>
        <v/>
      </c>
      <c r="B3297" t="str">
        <f>IF('Support - Calculation Detail'!C3297="","",'Support - Calculation Detail'!C3297)</f>
        <v/>
      </c>
      <c r="C3297" t="str">
        <f>IF('Support - Calculation Detail'!B3297="","",'Support - Calculation Detail'!B3297)</f>
        <v/>
      </c>
      <c r="D3297" t="str">
        <f>IF('Support - Calculation Detail'!D3297="","",'Support - Calculation Detail'!D3297)</f>
        <v/>
      </c>
      <c r="E3297" t="str">
        <f>IF('Support - Calculation Detail'!E3297="","",'Support - Calculation Detail'!E3297)</f>
        <v/>
      </c>
      <c r="G3297" t="str">
        <f>IF('Support - Calculation Detail'!F3297="","",'Support - Calculation Detail'!F3297)</f>
        <v/>
      </c>
      <c r="H3297" t="str">
        <f>IF('Support - Calculation Detail'!G3297="","",'Support - Calculation Detail'!G3297)</f>
        <v/>
      </c>
      <c r="I3297" t="str">
        <f>IF('Support - Calculation Detail'!H3297="","",'Support - Calculation Detail'!H3297)</f>
        <v/>
      </c>
      <c r="J3297" t="str">
        <f>IF('Support - Calculation Detail'!I3297="","",'Support - Calculation Detail'!I3297)</f>
        <v/>
      </c>
      <c r="K3297" t="str">
        <f>IF('Support - Calculation Detail'!K3297="","",'Support - Calculation Detail'!K3297)</f>
        <v/>
      </c>
      <c r="L3297" t="str">
        <f>IF('Support - Calculation Detail'!L3297="","",'Support - Calculation Detail'!L3297)</f>
        <v/>
      </c>
      <c r="M3297" t="str">
        <f>IF('Support - Calculation Detail'!M3297="","",'Support - Calculation Detail'!M3297)</f>
        <v/>
      </c>
      <c r="N3297" t="str">
        <f>IF('Support - Calculation Detail'!N3297="","",'Support - Calculation Detail'!N3297)</f>
        <v/>
      </c>
      <c r="P3297" t="str">
        <f>IF('Support - Calculation Detail'!O3297="","",'Support - Calculation Detail'!O3297)</f>
        <v/>
      </c>
      <c r="Q3297" t="b">
        <v>1</v>
      </c>
      <c r="R3297" t="str">
        <f t="shared" si="255"/>
        <v/>
      </c>
      <c r="S3297" t="str">
        <f t="shared" si="256"/>
        <v/>
      </c>
      <c r="T3297" t="str">
        <f t="shared" si="257"/>
        <v/>
      </c>
      <c r="U3297" t="str">
        <f t="shared" si="258"/>
        <v/>
      </c>
      <c r="V3297" t="str">
        <f t="shared" si="259"/>
        <v/>
      </c>
    </row>
    <row r="3298" spans="1:22" x14ac:dyDescent="0.35">
      <c r="A3298" t="str">
        <f>IF('Support - Calculation Detail'!A3298="","",LEFT('Support - Calculation Detail'!A3298,7)&amp;"-"&amp;RIGHT('Support - Calculation Detail'!A3298,2))</f>
        <v/>
      </c>
      <c r="B3298" t="str">
        <f>IF('Support - Calculation Detail'!C3298="","",'Support - Calculation Detail'!C3298)</f>
        <v/>
      </c>
      <c r="C3298" t="str">
        <f>IF('Support - Calculation Detail'!B3298="","",'Support - Calculation Detail'!B3298)</f>
        <v/>
      </c>
      <c r="D3298" t="str">
        <f>IF('Support - Calculation Detail'!D3298="","",'Support - Calculation Detail'!D3298)</f>
        <v/>
      </c>
      <c r="E3298" t="str">
        <f>IF('Support - Calculation Detail'!E3298="","",'Support - Calculation Detail'!E3298)</f>
        <v/>
      </c>
      <c r="G3298" t="str">
        <f>IF('Support - Calculation Detail'!F3298="","",'Support - Calculation Detail'!F3298)</f>
        <v/>
      </c>
      <c r="H3298" t="str">
        <f>IF('Support - Calculation Detail'!G3298="","",'Support - Calculation Detail'!G3298)</f>
        <v/>
      </c>
      <c r="I3298" t="str">
        <f>IF('Support - Calculation Detail'!H3298="","",'Support - Calculation Detail'!H3298)</f>
        <v/>
      </c>
      <c r="J3298" t="str">
        <f>IF('Support - Calculation Detail'!I3298="","",'Support - Calculation Detail'!I3298)</f>
        <v/>
      </c>
      <c r="K3298" t="str">
        <f>IF('Support - Calculation Detail'!K3298="","",'Support - Calculation Detail'!K3298)</f>
        <v/>
      </c>
      <c r="L3298" t="str">
        <f>IF('Support - Calculation Detail'!L3298="","",'Support - Calculation Detail'!L3298)</f>
        <v/>
      </c>
      <c r="M3298" t="str">
        <f>IF('Support - Calculation Detail'!M3298="","",'Support - Calculation Detail'!M3298)</f>
        <v/>
      </c>
      <c r="N3298" t="str">
        <f>IF('Support - Calculation Detail'!N3298="","",'Support - Calculation Detail'!N3298)</f>
        <v/>
      </c>
      <c r="P3298" t="str">
        <f>IF('Support - Calculation Detail'!O3298="","",'Support - Calculation Detail'!O3298)</f>
        <v/>
      </c>
      <c r="Q3298" t="b">
        <v>1</v>
      </c>
      <c r="R3298" t="str">
        <f t="shared" si="255"/>
        <v/>
      </c>
      <c r="S3298" t="str">
        <f t="shared" si="256"/>
        <v/>
      </c>
      <c r="T3298" t="str">
        <f t="shared" si="257"/>
        <v/>
      </c>
      <c r="U3298" t="str">
        <f t="shared" si="258"/>
        <v/>
      </c>
      <c r="V3298" t="str">
        <f t="shared" si="259"/>
        <v/>
      </c>
    </row>
    <row r="3299" spans="1:22" x14ac:dyDescent="0.35">
      <c r="A3299" t="str">
        <f>IF('Support - Calculation Detail'!A3299="","",LEFT('Support - Calculation Detail'!A3299,7)&amp;"-"&amp;RIGHT('Support - Calculation Detail'!A3299,2))</f>
        <v/>
      </c>
      <c r="B3299" t="str">
        <f>IF('Support - Calculation Detail'!C3299="","",'Support - Calculation Detail'!C3299)</f>
        <v/>
      </c>
      <c r="C3299" t="str">
        <f>IF('Support - Calculation Detail'!B3299="","",'Support - Calculation Detail'!B3299)</f>
        <v/>
      </c>
      <c r="D3299" t="str">
        <f>IF('Support - Calculation Detail'!D3299="","",'Support - Calculation Detail'!D3299)</f>
        <v/>
      </c>
      <c r="E3299" t="str">
        <f>IF('Support - Calculation Detail'!E3299="","",'Support - Calculation Detail'!E3299)</f>
        <v/>
      </c>
      <c r="G3299" t="str">
        <f>IF('Support - Calculation Detail'!F3299="","",'Support - Calculation Detail'!F3299)</f>
        <v/>
      </c>
      <c r="H3299" t="str">
        <f>IF('Support - Calculation Detail'!G3299="","",'Support - Calculation Detail'!G3299)</f>
        <v/>
      </c>
      <c r="I3299" t="str">
        <f>IF('Support - Calculation Detail'!H3299="","",'Support - Calculation Detail'!H3299)</f>
        <v/>
      </c>
      <c r="J3299" t="str">
        <f>IF('Support - Calculation Detail'!I3299="","",'Support - Calculation Detail'!I3299)</f>
        <v/>
      </c>
      <c r="K3299" t="str">
        <f>IF('Support - Calculation Detail'!K3299="","",'Support - Calculation Detail'!K3299)</f>
        <v/>
      </c>
      <c r="L3299" t="str">
        <f>IF('Support - Calculation Detail'!L3299="","",'Support - Calculation Detail'!L3299)</f>
        <v/>
      </c>
      <c r="M3299" t="str">
        <f>IF('Support - Calculation Detail'!M3299="","",'Support - Calculation Detail'!M3299)</f>
        <v/>
      </c>
      <c r="N3299" t="str">
        <f>IF('Support - Calculation Detail'!N3299="","",'Support - Calculation Detail'!N3299)</f>
        <v/>
      </c>
      <c r="P3299" t="str">
        <f>IF('Support - Calculation Detail'!O3299="","",'Support - Calculation Detail'!O3299)</f>
        <v/>
      </c>
      <c r="Q3299" t="b">
        <v>1</v>
      </c>
      <c r="R3299" t="str">
        <f t="shared" si="255"/>
        <v/>
      </c>
      <c r="S3299" t="str">
        <f t="shared" si="256"/>
        <v/>
      </c>
      <c r="T3299" t="str">
        <f t="shared" si="257"/>
        <v/>
      </c>
      <c r="U3299" t="str">
        <f t="shared" si="258"/>
        <v/>
      </c>
      <c r="V3299" t="str">
        <f t="shared" si="259"/>
        <v/>
      </c>
    </row>
    <row r="3300" spans="1:22" x14ac:dyDescent="0.35">
      <c r="A3300" t="str">
        <f>IF('Support - Calculation Detail'!A3300="","",LEFT('Support - Calculation Detail'!A3300,7)&amp;"-"&amp;RIGHT('Support - Calculation Detail'!A3300,2))</f>
        <v/>
      </c>
      <c r="B3300" t="str">
        <f>IF('Support - Calculation Detail'!C3300="","",'Support - Calculation Detail'!C3300)</f>
        <v/>
      </c>
      <c r="C3300" t="str">
        <f>IF('Support - Calculation Detail'!B3300="","",'Support - Calculation Detail'!B3300)</f>
        <v/>
      </c>
      <c r="D3300" t="str">
        <f>IF('Support - Calculation Detail'!D3300="","",'Support - Calculation Detail'!D3300)</f>
        <v/>
      </c>
      <c r="E3300" t="str">
        <f>IF('Support - Calculation Detail'!E3300="","",'Support - Calculation Detail'!E3300)</f>
        <v/>
      </c>
      <c r="G3300" t="str">
        <f>IF('Support - Calculation Detail'!F3300="","",'Support - Calculation Detail'!F3300)</f>
        <v/>
      </c>
      <c r="H3300" t="str">
        <f>IF('Support - Calculation Detail'!G3300="","",'Support - Calculation Detail'!G3300)</f>
        <v/>
      </c>
      <c r="I3300" t="str">
        <f>IF('Support - Calculation Detail'!H3300="","",'Support - Calculation Detail'!H3300)</f>
        <v/>
      </c>
      <c r="J3300" t="str">
        <f>IF('Support - Calculation Detail'!I3300="","",'Support - Calculation Detail'!I3300)</f>
        <v/>
      </c>
      <c r="K3300" t="str">
        <f>IF('Support - Calculation Detail'!K3300="","",'Support - Calculation Detail'!K3300)</f>
        <v/>
      </c>
      <c r="L3300" t="str">
        <f>IF('Support - Calculation Detail'!L3300="","",'Support - Calculation Detail'!L3300)</f>
        <v/>
      </c>
      <c r="M3300" t="str">
        <f>IF('Support - Calculation Detail'!M3300="","",'Support - Calculation Detail'!M3300)</f>
        <v/>
      </c>
      <c r="N3300" t="str">
        <f>IF('Support - Calculation Detail'!N3300="","",'Support - Calculation Detail'!N3300)</f>
        <v/>
      </c>
      <c r="P3300" t="str">
        <f>IF('Support - Calculation Detail'!O3300="","",'Support - Calculation Detail'!O3300)</f>
        <v/>
      </c>
      <c r="Q3300" t="b">
        <v>1</v>
      </c>
      <c r="R3300" t="str">
        <f t="shared" si="255"/>
        <v/>
      </c>
      <c r="S3300" t="str">
        <f t="shared" si="256"/>
        <v/>
      </c>
      <c r="T3300" t="str">
        <f t="shared" si="257"/>
        <v/>
      </c>
      <c r="U3300" t="str">
        <f t="shared" si="258"/>
        <v/>
      </c>
      <c r="V3300" t="str">
        <f t="shared" si="259"/>
        <v/>
      </c>
    </row>
    <row r="3301" spans="1:22" x14ac:dyDescent="0.35">
      <c r="A3301" t="str">
        <f>IF('Support - Calculation Detail'!A3301="","",LEFT('Support - Calculation Detail'!A3301,7)&amp;"-"&amp;RIGHT('Support - Calculation Detail'!A3301,2))</f>
        <v/>
      </c>
      <c r="B3301" t="str">
        <f>IF('Support - Calculation Detail'!C3301="","",'Support - Calculation Detail'!C3301)</f>
        <v/>
      </c>
      <c r="C3301" t="str">
        <f>IF('Support - Calculation Detail'!B3301="","",'Support - Calculation Detail'!B3301)</f>
        <v/>
      </c>
      <c r="D3301" t="str">
        <f>IF('Support - Calculation Detail'!D3301="","",'Support - Calculation Detail'!D3301)</f>
        <v/>
      </c>
      <c r="E3301" t="str">
        <f>IF('Support - Calculation Detail'!E3301="","",'Support - Calculation Detail'!E3301)</f>
        <v/>
      </c>
      <c r="G3301" t="str">
        <f>IF('Support - Calculation Detail'!F3301="","",'Support - Calculation Detail'!F3301)</f>
        <v/>
      </c>
      <c r="H3301" t="str">
        <f>IF('Support - Calculation Detail'!G3301="","",'Support - Calculation Detail'!G3301)</f>
        <v/>
      </c>
      <c r="I3301" t="str">
        <f>IF('Support - Calculation Detail'!H3301="","",'Support - Calculation Detail'!H3301)</f>
        <v/>
      </c>
      <c r="J3301" t="str">
        <f>IF('Support - Calculation Detail'!I3301="","",'Support - Calculation Detail'!I3301)</f>
        <v/>
      </c>
      <c r="K3301" t="str">
        <f>IF('Support - Calculation Detail'!K3301="","",'Support - Calculation Detail'!K3301)</f>
        <v/>
      </c>
      <c r="L3301" t="str">
        <f>IF('Support - Calculation Detail'!L3301="","",'Support - Calculation Detail'!L3301)</f>
        <v/>
      </c>
      <c r="M3301" t="str">
        <f>IF('Support - Calculation Detail'!M3301="","",'Support - Calculation Detail'!M3301)</f>
        <v/>
      </c>
      <c r="N3301" t="str">
        <f>IF('Support - Calculation Detail'!N3301="","",'Support - Calculation Detail'!N3301)</f>
        <v/>
      </c>
      <c r="P3301" t="str">
        <f>IF('Support - Calculation Detail'!O3301="","",'Support - Calculation Detail'!O3301)</f>
        <v/>
      </c>
      <c r="Q3301" t="b">
        <v>1</v>
      </c>
      <c r="R3301" t="str">
        <f t="shared" si="255"/>
        <v/>
      </c>
      <c r="S3301" t="str">
        <f t="shared" si="256"/>
        <v/>
      </c>
      <c r="T3301" t="str">
        <f t="shared" si="257"/>
        <v/>
      </c>
      <c r="U3301" t="str">
        <f t="shared" si="258"/>
        <v/>
      </c>
      <c r="V3301" t="str">
        <f t="shared" si="259"/>
        <v/>
      </c>
    </row>
    <row r="3302" spans="1:22" x14ac:dyDescent="0.35">
      <c r="A3302" t="str">
        <f>IF('Support - Calculation Detail'!A3302="","",LEFT('Support - Calculation Detail'!A3302,7)&amp;"-"&amp;RIGHT('Support - Calculation Detail'!A3302,2))</f>
        <v/>
      </c>
      <c r="B3302" t="str">
        <f>IF('Support - Calculation Detail'!C3302="","",'Support - Calculation Detail'!C3302)</f>
        <v/>
      </c>
      <c r="C3302" t="str">
        <f>IF('Support - Calculation Detail'!B3302="","",'Support - Calculation Detail'!B3302)</f>
        <v/>
      </c>
      <c r="D3302" t="str">
        <f>IF('Support - Calculation Detail'!D3302="","",'Support - Calculation Detail'!D3302)</f>
        <v/>
      </c>
      <c r="E3302" t="str">
        <f>IF('Support - Calculation Detail'!E3302="","",'Support - Calculation Detail'!E3302)</f>
        <v/>
      </c>
      <c r="G3302" t="str">
        <f>IF('Support - Calculation Detail'!F3302="","",'Support - Calculation Detail'!F3302)</f>
        <v/>
      </c>
      <c r="H3302" t="str">
        <f>IF('Support - Calculation Detail'!G3302="","",'Support - Calculation Detail'!G3302)</f>
        <v/>
      </c>
      <c r="I3302" t="str">
        <f>IF('Support - Calculation Detail'!H3302="","",'Support - Calculation Detail'!H3302)</f>
        <v/>
      </c>
      <c r="J3302" t="str">
        <f>IF('Support - Calculation Detail'!I3302="","",'Support - Calculation Detail'!I3302)</f>
        <v/>
      </c>
      <c r="K3302" t="str">
        <f>IF('Support - Calculation Detail'!K3302="","",'Support - Calculation Detail'!K3302)</f>
        <v/>
      </c>
      <c r="L3302" t="str">
        <f>IF('Support - Calculation Detail'!L3302="","",'Support - Calculation Detail'!L3302)</f>
        <v/>
      </c>
      <c r="M3302" t="str">
        <f>IF('Support - Calculation Detail'!M3302="","",'Support - Calculation Detail'!M3302)</f>
        <v/>
      </c>
      <c r="N3302" t="str">
        <f>IF('Support - Calculation Detail'!N3302="","",'Support - Calculation Detail'!N3302)</f>
        <v/>
      </c>
      <c r="P3302" t="str">
        <f>IF('Support - Calculation Detail'!O3302="","",'Support - Calculation Detail'!O3302)</f>
        <v/>
      </c>
      <c r="Q3302" t="b">
        <v>1</v>
      </c>
      <c r="R3302" t="str">
        <f t="shared" si="255"/>
        <v/>
      </c>
      <c r="S3302" t="str">
        <f t="shared" si="256"/>
        <v/>
      </c>
      <c r="T3302" t="str">
        <f t="shared" si="257"/>
        <v/>
      </c>
      <c r="U3302" t="str">
        <f t="shared" si="258"/>
        <v/>
      </c>
      <c r="V3302" t="str">
        <f t="shared" si="259"/>
        <v/>
      </c>
    </row>
    <row r="3303" spans="1:22" x14ac:dyDescent="0.35">
      <c r="A3303" t="str">
        <f>IF('Support - Calculation Detail'!A3303="","",LEFT('Support - Calculation Detail'!A3303,7)&amp;"-"&amp;RIGHT('Support - Calculation Detail'!A3303,2))</f>
        <v/>
      </c>
      <c r="B3303" t="str">
        <f>IF('Support - Calculation Detail'!C3303="","",'Support - Calculation Detail'!C3303)</f>
        <v/>
      </c>
      <c r="C3303" t="str">
        <f>IF('Support - Calculation Detail'!B3303="","",'Support - Calculation Detail'!B3303)</f>
        <v/>
      </c>
      <c r="D3303" t="str">
        <f>IF('Support - Calculation Detail'!D3303="","",'Support - Calculation Detail'!D3303)</f>
        <v/>
      </c>
      <c r="E3303" t="str">
        <f>IF('Support - Calculation Detail'!E3303="","",'Support - Calculation Detail'!E3303)</f>
        <v/>
      </c>
      <c r="G3303" t="str">
        <f>IF('Support - Calculation Detail'!F3303="","",'Support - Calculation Detail'!F3303)</f>
        <v/>
      </c>
      <c r="H3303" t="str">
        <f>IF('Support - Calculation Detail'!G3303="","",'Support - Calculation Detail'!G3303)</f>
        <v/>
      </c>
      <c r="I3303" t="str">
        <f>IF('Support - Calculation Detail'!H3303="","",'Support - Calculation Detail'!H3303)</f>
        <v/>
      </c>
      <c r="J3303" t="str">
        <f>IF('Support - Calculation Detail'!I3303="","",'Support - Calculation Detail'!I3303)</f>
        <v/>
      </c>
      <c r="K3303" t="str">
        <f>IF('Support - Calculation Detail'!K3303="","",'Support - Calculation Detail'!K3303)</f>
        <v/>
      </c>
      <c r="L3303" t="str">
        <f>IF('Support - Calculation Detail'!L3303="","",'Support - Calculation Detail'!L3303)</f>
        <v/>
      </c>
      <c r="M3303" t="str">
        <f>IF('Support - Calculation Detail'!M3303="","",'Support - Calculation Detail'!M3303)</f>
        <v/>
      </c>
      <c r="N3303" t="str">
        <f>IF('Support - Calculation Detail'!N3303="","",'Support - Calculation Detail'!N3303)</f>
        <v/>
      </c>
      <c r="P3303" t="str">
        <f>IF('Support - Calculation Detail'!O3303="","",'Support - Calculation Detail'!O3303)</f>
        <v/>
      </c>
      <c r="Q3303" t="b">
        <v>1</v>
      </c>
      <c r="R3303" t="str">
        <f t="shared" si="255"/>
        <v/>
      </c>
      <c r="S3303" t="str">
        <f t="shared" si="256"/>
        <v/>
      </c>
      <c r="T3303" t="str">
        <f t="shared" si="257"/>
        <v/>
      </c>
      <c r="U3303" t="str">
        <f t="shared" si="258"/>
        <v/>
      </c>
      <c r="V3303" t="str">
        <f t="shared" si="259"/>
        <v/>
      </c>
    </row>
    <row r="3304" spans="1:22" x14ac:dyDescent="0.35">
      <c r="A3304" t="str">
        <f>IF('Support - Calculation Detail'!A3304="","",LEFT('Support - Calculation Detail'!A3304,7)&amp;"-"&amp;RIGHT('Support - Calculation Detail'!A3304,2))</f>
        <v/>
      </c>
      <c r="B3304" t="str">
        <f>IF('Support - Calculation Detail'!C3304="","",'Support - Calculation Detail'!C3304)</f>
        <v/>
      </c>
      <c r="C3304" t="str">
        <f>IF('Support - Calculation Detail'!B3304="","",'Support - Calculation Detail'!B3304)</f>
        <v/>
      </c>
      <c r="D3304" t="str">
        <f>IF('Support - Calculation Detail'!D3304="","",'Support - Calculation Detail'!D3304)</f>
        <v/>
      </c>
      <c r="E3304" t="str">
        <f>IF('Support - Calculation Detail'!E3304="","",'Support - Calculation Detail'!E3304)</f>
        <v/>
      </c>
      <c r="G3304" t="str">
        <f>IF('Support - Calculation Detail'!F3304="","",'Support - Calculation Detail'!F3304)</f>
        <v/>
      </c>
      <c r="H3304" t="str">
        <f>IF('Support - Calculation Detail'!G3304="","",'Support - Calculation Detail'!G3304)</f>
        <v/>
      </c>
      <c r="I3304" t="str">
        <f>IF('Support - Calculation Detail'!H3304="","",'Support - Calculation Detail'!H3304)</f>
        <v/>
      </c>
      <c r="J3304" t="str">
        <f>IF('Support - Calculation Detail'!I3304="","",'Support - Calculation Detail'!I3304)</f>
        <v/>
      </c>
      <c r="K3304" t="str">
        <f>IF('Support - Calculation Detail'!K3304="","",'Support - Calculation Detail'!K3304)</f>
        <v/>
      </c>
      <c r="L3304" t="str">
        <f>IF('Support - Calculation Detail'!L3304="","",'Support - Calculation Detail'!L3304)</f>
        <v/>
      </c>
      <c r="M3304" t="str">
        <f>IF('Support - Calculation Detail'!M3304="","",'Support - Calculation Detail'!M3304)</f>
        <v/>
      </c>
      <c r="N3304" t="str">
        <f>IF('Support - Calculation Detail'!N3304="","",'Support - Calculation Detail'!N3304)</f>
        <v/>
      </c>
      <c r="P3304" t="str">
        <f>IF('Support - Calculation Detail'!O3304="","",'Support - Calculation Detail'!O3304)</f>
        <v/>
      </c>
      <c r="Q3304" t="b">
        <v>1</v>
      </c>
      <c r="R3304" t="str">
        <f t="shared" si="255"/>
        <v/>
      </c>
      <c r="S3304" t="str">
        <f t="shared" si="256"/>
        <v/>
      </c>
      <c r="T3304" t="str">
        <f t="shared" si="257"/>
        <v/>
      </c>
      <c r="U3304" t="str">
        <f t="shared" si="258"/>
        <v/>
      </c>
      <c r="V3304" t="str">
        <f t="shared" si="259"/>
        <v/>
      </c>
    </row>
    <row r="3305" spans="1:22" x14ac:dyDescent="0.35">
      <c r="A3305" t="str">
        <f>IF('Support - Calculation Detail'!A3305="","",LEFT('Support - Calculation Detail'!A3305,7)&amp;"-"&amp;RIGHT('Support - Calculation Detail'!A3305,2))</f>
        <v/>
      </c>
      <c r="B3305" t="str">
        <f>IF('Support - Calculation Detail'!C3305="","",'Support - Calculation Detail'!C3305)</f>
        <v/>
      </c>
      <c r="C3305" t="str">
        <f>IF('Support - Calculation Detail'!B3305="","",'Support - Calculation Detail'!B3305)</f>
        <v/>
      </c>
      <c r="D3305" t="str">
        <f>IF('Support - Calculation Detail'!D3305="","",'Support - Calculation Detail'!D3305)</f>
        <v/>
      </c>
      <c r="E3305" t="str">
        <f>IF('Support - Calculation Detail'!E3305="","",'Support - Calculation Detail'!E3305)</f>
        <v/>
      </c>
      <c r="G3305" t="str">
        <f>IF('Support - Calculation Detail'!F3305="","",'Support - Calculation Detail'!F3305)</f>
        <v/>
      </c>
      <c r="H3305" t="str">
        <f>IF('Support - Calculation Detail'!G3305="","",'Support - Calculation Detail'!G3305)</f>
        <v/>
      </c>
      <c r="I3305" t="str">
        <f>IF('Support - Calculation Detail'!H3305="","",'Support - Calculation Detail'!H3305)</f>
        <v/>
      </c>
      <c r="J3305" t="str">
        <f>IF('Support - Calculation Detail'!I3305="","",'Support - Calculation Detail'!I3305)</f>
        <v/>
      </c>
      <c r="K3305" t="str">
        <f>IF('Support - Calculation Detail'!K3305="","",'Support - Calculation Detail'!K3305)</f>
        <v/>
      </c>
      <c r="L3305" t="str">
        <f>IF('Support - Calculation Detail'!L3305="","",'Support - Calculation Detail'!L3305)</f>
        <v/>
      </c>
      <c r="M3305" t="str">
        <f>IF('Support - Calculation Detail'!M3305="","",'Support - Calculation Detail'!M3305)</f>
        <v/>
      </c>
      <c r="N3305" t="str">
        <f>IF('Support - Calculation Detail'!N3305="","",'Support - Calculation Detail'!N3305)</f>
        <v/>
      </c>
      <c r="P3305" t="str">
        <f>IF('Support - Calculation Detail'!O3305="","",'Support - Calculation Detail'!O3305)</f>
        <v/>
      </c>
      <c r="Q3305" t="b">
        <v>1</v>
      </c>
      <c r="R3305" t="str">
        <f t="shared" si="255"/>
        <v/>
      </c>
      <c r="S3305" t="str">
        <f t="shared" si="256"/>
        <v/>
      </c>
      <c r="T3305" t="str">
        <f t="shared" si="257"/>
        <v/>
      </c>
      <c r="U3305" t="str">
        <f t="shared" si="258"/>
        <v/>
      </c>
      <c r="V3305" t="str">
        <f t="shared" si="259"/>
        <v/>
      </c>
    </row>
    <row r="3306" spans="1:22" x14ac:dyDescent="0.35">
      <c r="A3306" t="str">
        <f>IF('Support - Calculation Detail'!A3306="","",LEFT('Support - Calculation Detail'!A3306,7)&amp;"-"&amp;RIGHT('Support - Calculation Detail'!A3306,2))</f>
        <v/>
      </c>
      <c r="B3306" t="str">
        <f>IF('Support - Calculation Detail'!C3306="","",'Support - Calculation Detail'!C3306)</f>
        <v/>
      </c>
      <c r="C3306" t="str">
        <f>IF('Support - Calculation Detail'!B3306="","",'Support - Calculation Detail'!B3306)</f>
        <v/>
      </c>
      <c r="D3306" t="str">
        <f>IF('Support - Calculation Detail'!D3306="","",'Support - Calculation Detail'!D3306)</f>
        <v/>
      </c>
      <c r="E3306" t="str">
        <f>IF('Support - Calculation Detail'!E3306="","",'Support - Calculation Detail'!E3306)</f>
        <v/>
      </c>
      <c r="G3306" t="str">
        <f>IF('Support - Calculation Detail'!F3306="","",'Support - Calculation Detail'!F3306)</f>
        <v/>
      </c>
      <c r="H3306" t="str">
        <f>IF('Support - Calculation Detail'!G3306="","",'Support - Calculation Detail'!G3306)</f>
        <v/>
      </c>
      <c r="I3306" t="str">
        <f>IF('Support - Calculation Detail'!H3306="","",'Support - Calculation Detail'!H3306)</f>
        <v/>
      </c>
      <c r="J3306" t="str">
        <f>IF('Support - Calculation Detail'!I3306="","",'Support - Calculation Detail'!I3306)</f>
        <v/>
      </c>
      <c r="K3306" t="str">
        <f>IF('Support - Calculation Detail'!K3306="","",'Support - Calculation Detail'!K3306)</f>
        <v/>
      </c>
      <c r="L3306" t="str">
        <f>IF('Support - Calculation Detail'!L3306="","",'Support - Calculation Detail'!L3306)</f>
        <v/>
      </c>
      <c r="M3306" t="str">
        <f>IF('Support - Calculation Detail'!M3306="","",'Support - Calculation Detail'!M3306)</f>
        <v/>
      </c>
      <c r="N3306" t="str">
        <f>IF('Support - Calculation Detail'!N3306="","",'Support - Calculation Detail'!N3306)</f>
        <v/>
      </c>
      <c r="P3306" t="str">
        <f>IF('Support - Calculation Detail'!O3306="","",'Support - Calculation Detail'!O3306)</f>
        <v/>
      </c>
      <c r="Q3306" t="b">
        <v>1</v>
      </c>
      <c r="R3306" t="str">
        <f t="shared" si="255"/>
        <v/>
      </c>
      <c r="S3306" t="str">
        <f t="shared" si="256"/>
        <v/>
      </c>
      <c r="T3306" t="str">
        <f t="shared" si="257"/>
        <v/>
      </c>
      <c r="U3306" t="str">
        <f t="shared" si="258"/>
        <v/>
      </c>
      <c r="V3306" t="str">
        <f t="shared" si="259"/>
        <v/>
      </c>
    </row>
    <row r="3307" spans="1:22" x14ac:dyDescent="0.35">
      <c r="A3307" t="str">
        <f>IF('Support - Calculation Detail'!A3307="","",LEFT('Support - Calculation Detail'!A3307,7)&amp;"-"&amp;RIGHT('Support - Calculation Detail'!A3307,2))</f>
        <v/>
      </c>
      <c r="B3307" t="str">
        <f>IF('Support - Calculation Detail'!C3307="","",'Support - Calculation Detail'!C3307)</f>
        <v/>
      </c>
      <c r="C3307" t="str">
        <f>IF('Support - Calculation Detail'!B3307="","",'Support - Calculation Detail'!B3307)</f>
        <v/>
      </c>
      <c r="D3307" t="str">
        <f>IF('Support - Calculation Detail'!D3307="","",'Support - Calculation Detail'!D3307)</f>
        <v/>
      </c>
      <c r="E3307" t="str">
        <f>IF('Support - Calculation Detail'!E3307="","",'Support - Calculation Detail'!E3307)</f>
        <v/>
      </c>
      <c r="G3307" t="str">
        <f>IF('Support - Calculation Detail'!F3307="","",'Support - Calculation Detail'!F3307)</f>
        <v/>
      </c>
      <c r="H3307" t="str">
        <f>IF('Support - Calculation Detail'!G3307="","",'Support - Calculation Detail'!G3307)</f>
        <v/>
      </c>
      <c r="I3307" t="str">
        <f>IF('Support - Calculation Detail'!H3307="","",'Support - Calculation Detail'!H3307)</f>
        <v/>
      </c>
      <c r="J3307" t="str">
        <f>IF('Support - Calculation Detail'!I3307="","",'Support - Calculation Detail'!I3307)</f>
        <v/>
      </c>
      <c r="K3307" t="str">
        <f>IF('Support - Calculation Detail'!K3307="","",'Support - Calculation Detail'!K3307)</f>
        <v/>
      </c>
      <c r="L3307" t="str">
        <f>IF('Support - Calculation Detail'!L3307="","",'Support - Calculation Detail'!L3307)</f>
        <v/>
      </c>
      <c r="M3307" t="str">
        <f>IF('Support - Calculation Detail'!M3307="","",'Support - Calculation Detail'!M3307)</f>
        <v/>
      </c>
      <c r="N3307" t="str">
        <f>IF('Support - Calculation Detail'!N3307="","",'Support - Calculation Detail'!N3307)</f>
        <v/>
      </c>
      <c r="P3307" t="str">
        <f>IF('Support - Calculation Detail'!O3307="","",'Support - Calculation Detail'!O3307)</f>
        <v/>
      </c>
      <c r="Q3307" t="b">
        <v>1</v>
      </c>
      <c r="R3307" t="str">
        <f t="shared" si="255"/>
        <v/>
      </c>
      <c r="S3307" t="str">
        <f t="shared" si="256"/>
        <v/>
      </c>
      <c r="T3307" t="str">
        <f t="shared" si="257"/>
        <v/>
      </c>
      <c r="U3307" t="str">
        <f t="shared" si="258"/>
        <v/>
      </c>
      <c r="V3307" t="str">
        <f t="shared" si="259"/>
        <v/>
      </c>
    </row>
    <row r="3308" spans="1:22" x14ac:dyDescent="0.35">
      <c r="A3308" t="str">
        <f>IF('Support - Calculation Detail'!A3308="","",LEFT('Support - Calculation Detail'!A3308,7)&amp;"-"&amp;RIGHT('Support - Calculation Detail'!A3308,2))</f>
        <v/>
      </c>
      <c r="B3308" t="str">
        <f>IF('Support - Calculation Detail'!C3308="","",'Support - Calculation Detail'!C3308)</f>
        <v/>
      </c>
      <c r="C3308" t="str">
        <f>IF('Support - Calculation Detail'!B3308="","",'Support - Calculation Detail'!B3308)</f>
        <v/>
      </c>
      <c r="D3308" t="str">
        <f>IF('Support - Calculation Detail'!D3308="","",'Support - Calculation Detail'!D3308)</f>
        <v/>
      </c>
      <c r="E3308" t="str">
        <f>IF('Support - Calculation Detail'!E3308="","",'Support - Calculation Detail'!E3308)</f>
        <v/>
      </c>
      <c r="G3308" t="str">
        <f>IF('Support - Calculation Detail'!F3308="","",'Support - Calculation Detail'!F3308)</f>
        <v/>
      </c>
      <c r="H3308" t="str">
        <f>IF('Support - Calculation Detail'!G3308="","",'Support - Calculation Detail'!G3308)</f>
        <v/>
      </c>
      <c r="I3308" t="str">
        <f>IF('Support - Calculation Detail'!H3308="","",'Support - Calculation Detail'!H3308)</f>
        <v/>
      </c>
      <c r="J3308" t="str">
        <f>IF('Support - Calculation Detail'!I3308="","",'Support - Calculation Detail'!I3308)</f>
        <v/>
      </c>
      <c r="K3308" t="str">
        <f>IF('Support - Calculation Detail'!K3308="","",'Support - Calculation Detail'!K3308)</f>
        <v/>
      </c>
      <c r="L3308" t="str">
        <f>IF('Support - Calculation Detail'!L3308="","",'Support - Calculation Detail'!L3308)</f>
        <v/>
      </c>
      <c r="M3308" t="str">
        <f>IF('Support - Calculation Detail'!M3308="","",'Support - Calculation Detail'!M3308)</f>
        <v/>
      </c>
      <c r="N3308" t="str">
        <f>IF('Support - Calculation Detail'!N3308="","",'Support - Calculation Detail'!N3308)</f>
        <v/>
      </c>
      <c r="P3308" t="str">
        <f>IF('Support - Calculation Detail'!O3308="","",'Support - Calculation Detail'!O3308)</f>
        <v/>
      </c>
      <c r="Q3308" t="b">
        <v>1</v>
      </c>
      <c r="R3308" t="str">
        <f t="shared" si="255"/>
        <v/>
      </c>
      <c r="S3308" t="str">
        <f t="shared" si="256"/>
        <v/>
      </c>
      <c r="T3308" t="str">
        <f t="shared" si="257"/>
        <v/>
      </c>
      <c r="U3308" t="str">
        <f t="shared" si="258"/>
        <v/>
      </c>
      <c r="V3308" t="str">
        <f t="shared" si="259"/>
        <v/>
      </c>
    </row>
    <row r="3309" spans="1:22" x14ac:dyDescent="0.35">
      <c r="A3309" t="str">
        <f>IF('Support - Calculation Detail'!A3309="","",LEFT('Support - Calculation Detail'!A3309,7)&amp;"-"&amp;RIGHT('Support - Calculation Detail'!A3309,2))</f>
        <v/>
      </c>
      <c r="B3309" t="str">
        <f>IF('Support - Calculation Detail'!C3309="","",'Support - Calculation Detail'!C3309)</f>
        <v/>
      </c>
      <c r="C3309" t="str">
        <f>IF('Support - Calculation Detail'!B3309="","",'Support - Calculation Detail'!B3309)</f>
        <v/>
      </c>
      <c r="D3309" t="str">
        <f>IF('Support - Calculation Detail'!D3309="","",'Support - Calculation Detail'!D3309)</f>
        <v/>
      </c>
      <c r="E3309" t="str">
        <f>IF('Support - Calculation Detail'!E3309="","",'Support - Calculation Detail'!E3309)</f>
        <v/>
      </c>
      <c r="G3309" t="str">
        <f>IF('Support - Calculation Detail'!F3309="","",'Support - Calculation Detail'!F3309)</f>
        <v/>
      </c>
      <c r="H3309" t="str">
        <f>IF('Support - Calculation Detail'!G3309="","",'Support - Calculation Detail'!G3309)</f>
        <v/>
      </c>
      <c r="I3309" t="str">
        <f>IF('Support - Calculation Detail'!H3309="","",'Support - Calculation Detail'!H3309)</f>
        <v/>
      </c>
      <c r="J3309" t="str">
        <f>IF('Support - Calculation Detail'!I3309="","",'Support - Calculation Detail'!I3309)</f>
        <v/>
      </c>
      <c r="K3309" t="str">
        <f>IF('Support - Calculation Detail'!K3309="","",'Support - Calculation Detail'!K3309)</f>
        <v/>
      </c>
      <c r="L3309" t="str">
        <f>IF('Support - Calculation Detail'!L3309="","",'Support - Calculation Detail'!L3309)</f>
        <v/>
      </c>
      <c r="M3309" t="str">
        <f>IF('Support - Calculation Detail'!M3309="","",'Support - Calculation Detail'!M3309)</f>
        <v/>
      </c>
      <c r="N3309" t="str">
        <f>IF('Support - Calculation Detail'!N3309="","",'Support - Calculation Detail'!N3309)</f>
        <v/>
      </c>
      <c r="P3309" t="str">
        <f>IF('Support - Calculation Detail'!O3309="","",'Support - Calculation Detail'!O3309)</f>
        <v/>
      </c>
      <c r="Q3309" t="b">
        <v>1</v>
      </c>
      <c r="R3309" t="str">
        <f t="shared" si="255"/>
        <v/>
      </c>
      <c r="S3309" t="str">
        <f t="shared" si="256"/>
        <v/>
      </c>
      <c r="T3309" t="str">
        <f t="shared" si="257"/>
        <v/>
      </c>
      <c r="U3309" t="str">
        <f t="shared" si="258"/>
        <v/>
      </c>
      <c r="V3309" t="str">
        <f t="shared" si="259"/>
        <v/>
      </c>
    </row>
    <row r="3310" spans="1:22" x14ac:dyDescent="0.35">
      <c r="A3310" t="str">
        <f>IF('Support - Calculation Detail'!A3310="","",LEFT('Support - Calculation Detail'!A3310,7)&amp;"-"&amp;RIGHT('Support - Calculation Detail'!A3310,2))</f>
        <v/>
      </c>
      <c r="B3310" t="str">
        <f>IF('Support - Calculation Detail'!C3310="","",'Support - Calculation Detail'!C3310)</f>
        <v/>
      </c>
      <c r="C3310" t="str">
        <f>IF('Support - Calculation Detail'!B3310="","",'Support - Calculation Detail'!B3310)</f>
        <v/>
      </c>
      <c r="D3310" t="str">
        <f>IF('Support - Calculation Detail'!D3310="","",'Support - Calculation Detail'!D3310)</f>
        <v/>
      </c>
      <c r="E3310" t="str">
        <f>IF('Support - Calculation Detail'!E3310="","",'Support - Calculation Detail'!E3310)</f>
        <v/>
      </c>
      <c r="G3310" t="str">
        <f>IF('Support - Calculation Detail'!F3310="","",'Support - Calculation Detail'!F3310)</f>
        <v/>
      </c>
      <c r="H3310" t="str">
        <f>IF('Support - Calculation Detail'!G3310="","",'Support - Calculation Detail'!G3310)</f>
        <v/>
      </c>
      <c r="I3310" t="str">
        <f>IF('Support - Calculation Detail'!H3310="","",'Support - Calculation Detail'!H3310)</f>
        <v/>
      </c>
      <c r="J3310" t="str">
        <f>IF('Support - Calculation Detail'!I3310="","",'Support - Calculation Detail'!I3310)</f>
        <v/>
      </c>
      <c r="K3310" t="str">
        <f>IF('Support - Calculation Detail'!K3310="","",'Support - Calculation Detail'!K3310)</f>
        <v/>
      </c>
      <c r="L3310" t="str">
        <f>IF('Support - Calculation Detail'!L3310="","",'Support - Calculation Detail'!L3310)</f>
        <v/>
      </c>
      <c r="M3310" t="str">
        <f>IF('Support - Calculation Detail'!M3310="","",'Support - Calculation Detail'!M3310)</f>
        <v/>
      </c>
      <c r="N3310" t="str">
        <f>IF('Support - Calculation Detail'!N3310="","",'Support - Calculation Detail'!N3310)</f>
        <v/>
      </c>
      <c r="P3310" t="str">
        <f>IF('Support - Calculation Detail'!O3310="","",'Support - Calculation Detail'!O3310)</f>
        <v/>
      </c>
      <c r="Q3310" t="b">
        <v>1</v>
      </c>
      <c r="R3310" t="str">
        <f t="shared" si="255"/>
        <v/>
      </c>
      <c r="S3310" t="str">
        <f t="shared" si="256"/>
        <v/>
      </c>
      <c r="T3310" t="str">
        <f t="shared" si="257"/>
        <v/>
      </c>
      <c r="U3310" t="str">
        <f t="shared" si="258"/>
        <v/>
      </c>
      <c r="V3310" t="str">
        <f t="shared" si="259"/>
        <v/>
      </c>
    </row>
    <row r="3311" spans="1:22" x14ac:dyDescent="0.35">
      <c r="A3311" t="str">
        <f>IF('Support - Calculation Detail'!A3311="","",LEFT('Support - Calculation Detail'!A3311,7)&amp;"-"&amp;RIGHT('Support - Calculation Detail'!A3311,2))</f>
        <v/>
      </c>
      <c r="B3311" t="str">
        <f>IF('Support - Calculation Detail'!C3311="","",'Support - Calculation Detail'!C3311)</f>
        <v/>
      </c>
      <c r="C3311" t="str">
        <f>IF('Support - Calculation Detail'!B3311="","",'Support - Calculation Detail'!B3311)</f>
        <v/>
      </c>
      <c r="D3311" t="str">
        <f>IF('Support - Calculation Detail'!D3311="","",'Support - Calculation Detail'!D3311)</f>
        <v/>
      </c>
      <c r="E3311" t="str">
        <f>IF('Support - Calculation Detail'!E3311="","",'Support - Calculation Detail'!E3311)</f>
        <v/>
      </c>
      <c r="G3311" t="str">
        <f>IF('Support - Calculation Detail'!F3311="","",'Support - Calculation Detail'!F3311)</f>
        <v/>
      </c>
      <c r="H3311" t="str">
        <f>IF('Support - Calculation Detail'!G3311="","",'Support - Calculation Detail'!G3311)</f>
        <v/>
      </c>
      <c r="I3311" t="str">
        <f>IF('Support - Calculation Detail'!H3311="","",'Support - Calculation Detail'!H3311)</f>
        <v/>
      </c>
      <c r="J3311" t="str">
        <f>IF('Support - Calculation Detail'!I3311="","",'Support - Calculation Detail'!I3311)</f>
        <v/>
      </c>
      <c r="K3311" t="str">
        <f>IF('Support - Calculation Detail'!K3311="","",'Support - Calculation Detail'!K3311)</f>
        <v/>
      </c>
      <c r="L3311" t="str">
        <f>IF('Support - Calculation Detail'!L3311="","",'Support - Calculation Detail'!L3311)</f>
        <v/>
      </c>
      <c r="M3311" t="str">
        <f>IF('Support - Calculation Detail'!M3311="","",'Support - Calculation Detail'!M3311)</f>
        <v/>
      </c>
      <c r="N3311" t="str">
        <f>IF('Support - Calculation Detail'!N3311="","",'Support - Calculation Detail'!N3311)</f>
        <v/>
      </c>
      <c r="P3311" t="str">
        <f>IF('Support - Calculation Detail'!O3311="","",'Support - Calculation Detail'!O3311)</f>
        <v/>
      </c>
      <c r="Q3311" t="b">
        <v>1</v>
      </c>
      <c r="R3311" t="str">
        <f t="shared" si="255"/>
        <v/>
      </c>
      <c r="S3311" t="str">
        <f t="shared" si="256"/>
        <v/>
      </c>
      <c r="T3311" t="str">
        <f t="shared" si="257"/>
        <v/>
      </c>
      <c r="U3311" t="str">
        <f t="shared" si="258"/>
        <v/>
      </c>
      <c r="V3311" t="str">
        <f t="shared" si="259"/>
        <v/>
      </c>
    </row>
    <row r="3312" spans="1:22" x14ac:dyDescent="0.35">
      <c r="A3312" t="str">
        <f>IF('Support - Calculation Detail'!A3312="","",LEFT('Support - Calculation Detail'!A3312,7)&amp;"-"&amp;RIGHT('Support - Calculation Detail'!A3312,2))</f>
        <v/>
      </c>
      <c r="B3312" t="str">
        <f>IF('Support - Calculation Detail'!C3312="","",'Support - Calculation Detail'!C3312)</f>
        <v/>
      </c>
      <c r="C3312" t="str">
        <f>IF('Support - Calculation Detail'!B3312="","",'Support - Calculation Detail'!B3312)</f>
        <v/>
      </c>
      <c r="D3312" t="str">
        <f>IF('Support - Calculation Detail'!D3312="","",'Support - Calculation Detail'!D3312)</f>
        <v/>
      </c>
      <c r="E3312" t="str">
        <f>IF('Support - Calculation Detail'!E3312="","",'Support - Calculation Detail'!E3312)</f>
        <v/>
      </c>
      <c r="G3312" t="str">
        <f>IF('Support - Calculation Detail'!F3312="","",'Support - Calculation Detail'!F3312)</f>
        <v/>
      </c>
      <c r="H3312" t="str">
        <f>IF('Support - Calculation Detail'!G3312="","",'Support - Calculation Detail'!G3312)</f>
        <v/>
      </c>
      <c r="I3312" t="str">
        <f>IF('Support - Calculation Detail'!H3312="","",'Support - Calculation Detail'!H3312)</f>
        <v/>
      </c>
      <c r="J3312" t="str">
        <f>IF('Support - Calculation Detail'!I3312="","",'Support - Calculation Detail'!I3312)</f>
        <v/>
      </c>
      <c r="K3312" t="str">
        <f>IF('Support - Calculation Detail'!K3312="","",'Support - Calculation Detail'!K3312)</f>
        <v/>
      </c>
      <c r="L3312" t="str">
        <f>IF('Support - Calculation Detail'!L3312="","",'Support - Calculation Detail'!L3312)</f>
        <v/>
      </c>
      <c r="M3312" t="str">
        <f>IF('Support - Calculation Detail'!M3312="","",'Support - Calculation Detail'!M3312)</f>
        <v/>
      </c>
      <c r="N3312" t="str">
        <f>IF('Support - Calculation Detail'!N3312="","",'Support - Calculation Detail'!N3312)</f>
        <v/>
      </c>
      <c r="P3312" t="str">
        <f>IF('Support - Calculation Detail'!O3312="","",'Support - Calculation Detail'!O3312)</f>
        <v/>
      </c>
      <c r="Q3312" t="b">
        <v>1</v>
      </c>
      <c r="R3312" t="str">
        <f t="shared" si="255"/>
        <v/>
      </c>
      <c r="S3312" t="str">
        <f t="shared" si="256"/>
        <v/>
      </c>
      <c r="T3312" t="str">
        <f t="shared" si="257"/>
        <v/>
      </c>
      <c r="U3312" t="str">
        <f t="shared" si="258"/>
        <v/>
      </c>
      <c r="V3312" t="str">
        <f t="shared" si="259"/>
        <v/>
      </c>
    </row>
    <row r="3313" spans="1:22" x14ac:dyDescent="0.35">
      <c r="A3313" t="str">
        <f>IF('Support - Calculation Detail'!A3313="","",LEFT('Support - Calculation Detail'!A3313,7)&amp;"-"&amp;RIGHT('Support - Calculation Detail'!A3313,2))</f>
        <v/>
      </c>
      <c r="B3313" t="str">
        <f>IF('Support - Calculation Detail'!C3313="","",'Support - Calculation Detail'!C3313)</f>
        <v/>
      </c>
      <c r="C3313" t="str">
        <f>IF('Support - Calculation Detail'!B3313="","",'Support - Calculation Detail'!B3313)</f>
        <v/>
      </c>
      <c r="D3313" t="str">
        <f>IF('Support - Calculation Detail'!D3313="","",'Support - Calculation Detail'!D3313)</f>
        <v/>
      </c>
      <c r="E3313" t="str">
        <f>IF('Support - Calculation Detail'!E3313="","",'Support - Calculation Detail'!E3313)</f>
        <v/>
      </c>
      <c r="G3313" t="str">
        <f>IF('Support - Calculation Detail'!F3313="","",'Support - Calculation Detail'!F3313)</f>
        <v/>
      </c>
      <c r="H3313" t="str">
        <f>IF('Support - Calculation Detail'!G3313="","",'Support - Calculation Detail'!G3313)</f>
        <v/>
      </c>
      <c r="I3313" t="str">
        <f>IF('Support - Calculation Detail'!H3313="","",'Support - Calculation Detail'!H3313)</f>
        <v/>
      </c>
      <c r="J3313" t="str">
        <f>IF('Support - Calculation Detail'!I3313="","",'Support - Calculation Detail'!I3313)</f>
        <v/>
      </c>
      <c r="K3313" t="str">
        <f>IF('Support - Calculation Detail'!K3313="","",'Support - Calculation Detail'!K3313)</f>
        <v/>
      </c>
      <c r="L3313" t="str">
        <f>IF('Support - Calculation Detail'!L3313="","",'Support - Calculation Detail'!L3313)</f>
        <v/>
      </c>
      <c r="M3313" t="str">
        <f>IF('Support - Calculation Detail'!M3313="","",'Support - Calculation Detail'!M3313)</f>
        <v/>
      </c>
      <c r="N3313" t="str">
        <f>IF('Support - Calculation Detail'!N3313="","",'Support - Calculation Detail'!N3313)</f>
        <v/>
      </c>
      <c r="P3313" t="str">
        <f>IF('Support - Calculation Detail'!O3313="","",'Support - Calculation Detail'!O3313)</f>
        <v/>
      </c>
      <c r="Q3313" t="b">
        <v>1</v>
      </c>
      <c r="R3313" t="str">
        <f t="shared" si="255"/>
        <v/>
      </c>
      <c r="S3313" t="str">
        <f t="shared" si="256"/>
        <v/>
      </c>
      <c r="T3313" t="str">
        <f t="shared" si="257"/>
        <v/>
      </c>
      <c r="U3313" t="str">
        <f t="shared" si="258"/>
        <v/>
      </c>
      <c r="V3313" t="str">
        <f t="shared" si="259"/>
        <v/>
      </c>
    </row>
    <row r="3314" spans="1:22" x14ac:dyDescent="0.35">
      <c r="A3314" t="str">
        <f>IF('Support - Calculation Detail'!A3314="","",LEFT('Support - Calculation Detail'!A3314,7)&amp;"-"&amp;RIGHT('Support - Calculation Detail'!A3314,2))</f>
        <v/>
      </c>
      <c r="B3314" t="str">
        <f>IF('Support - Calculation Detail'!C3314="","",'Support - Calculation Detail'!C3314)</f>
        <v/>
      </c>
      <c r="C3314" t="str">
        <f>IF('Support - Calculation Detail'!B3314="","",'Support - Calculation Detail'!B3314)</f>
        <v/>
      </c>
      <c r="D3314" t="str">
        <f>IF('Support - Calculation Detail'!D3314="","",'Support - Calculation Detail'!D3314)</f>
        <v/>
      </c>
      <c r="E3314" t="str">
        <f>IF('Support - Calculation Detail'!E3314="","",'Support - Calculation Detail'!E3314)</f>
        <v/>
      </c>
      <c r="G3314" t="str">
        <f>IF('Support - Calculation Detail'!F3314="","",'Support - Calculation Detail'!F3314)</f>
        <v/>
      </c>
      <c r="H3314" t="str">
        <f>IF('Support - Calculation Detail'!G3314="","",'Support - Calculation Detail'!G3314)</f>
        <v/>
      </c>
      <c r="I3314" t="str">
        <f>IF('Support - Calculation Detail'!H3314="","",'Support - Calculation Detail'!H3314)</f>
        <v/>
      </c>
      <c r="J3314" t="str">
        <f>IF('Support - Calculation Detail'!I3314="","",'Support - Calculation Detail'!I3314)</f>
        <v/>
      </c>
      <c r="K3314" t="str">
        <f>IF('Support - Calculation Detail'!K3314="","",'Support - Calculation Detail'!K3314)</f>
        <v/>
      </c>
      <c r="L3314" t="str">
        <f>IF('Support - Calculation Detail'!L3314="","",'Support - Calculation Detail'!L3314)</f>
        <v/>
      </c>
      <c r="M3314" t="str">
        <f>IF('Support - Calculation Detail'!M3314="","",'Support - Calculation Detail'!M3314)</f>
        <v/>
      </c>
      <c r="N3314" t="str">
        <f>IF('Support - Calculation Detail'!N3314="","",'Support - Calculation Detail'!N3314)</f>
        <v/>
      </c>
      <c r="P3314" t="str">
        <f>IF('Support - Calculation Detail'!O3314="","",'Support - Calculation Detail'!O3314)</f>
        <v/>
      </c>
      <c r="Q3314" t="b">
        <v>1</v>
      </c>
      <c r="R3314" t="str">
        <f t="shared" si="255"/>
        <v/>
      </c>
      <c r="S3314" t="str">
        <f t="shared" si="256"/>
        <v/>
      </c>
      <c r="T3314" t="str">
        <f t="shared" si="257"/>
        <v/>
      </c>
      <c r="U3314" t="str">
        <f t="shared" si="258"/>
        <v/>
      </c>
      <c r="V3314" t="str">
        <f t="shared" si="259"/>
        <v/>
      </c>
    </row>
    <row r="3315" spans="1:22" x14ac:dyDescent="0.35">
      <c r="A3315" t="str">
        <f>IF('Support - Calculation Detail'!A3315="","",LEFT('Support - Calculation Detail'!A3315,7)&amp;"-"&amp;RIGHT('Support - Calculation Detail'!A3315,2))</f>
        <v/>
      </c>
      <c r="B3315" t="str">
        <f>IF('Support - Calculation Detail'!C3315="","",'Support - Calculation Detail'!C3315)</f>
        <v/>
      </c>
      <c r="C3315" t="str">
        <f>IF('Support - Calculation Detail'!B3315="","",'Support - Calculation Detail'!B3315)</f>
        <v/>
      </c>
      <c r="D3315" t="str">
        <f>IF('Support - Calculation Detail'!D3315="","",'Support - Calculation Detail'!D3315)</f>
        <v/>
      </c>
      <c r="E3315" t="str">
        <f>IF('Support - Calculation Detail'!E3315="","",'Support - Calculation Detail'!E3315)</f>
        <v/>
      </c>
      <c r="G3315" t="str">
        <f>IF('Support - Calculation Detail'!F3315="","",'Support - Calculation Detail'!F3315)</f>
        <v/>
      </c>
      <c r="H3315" t="str">
        <f>IF('Support - Calculation Detail'!G3315="","",'Support - Calculation Detail'!G3315)</f>
        <v/>
      </c>
      <c r="I3315" t="str">
        <f>IF('Support - Calculation Detail'!H3315="","",'Support - Calculation Detail'!H3315)</f>
        <v/>
      </c>
      <c r="J3315" t="str">
        <f>IF('Support - Calculation Detail'!I3315="","",'Support - Calculation Detail'!I3315)</f>
        <v/>
      </c>
      <c r="K3315" t="str">
        <f>IF('Support - Calculation Detail'!K3315="","",'Support - Calculation Detail'!K3315)</f>
        <v/>
      </c>
      <c r="L3315" t="str">
        <f>IF('Support - Calculation Detail'!L3315="","",'Support - Calculation Detail'!L3315)</f>
        <v/>
      </c>
      <c r="M3315" t="str">
        <f>IF('Support - Calculation Detail'!M3315="","",'Support - Calculation Detail'!M3315)</f>
        <v/>
      </c>
      <c r="N3315" t="str">
        <f>IF('Support - Calculation Detail'!N3315="","",'Support - Calculation Detail'!N3315)</f>
        <v/>
      </c>
      <c r="P3315" t="str">
        <f>IF('Support - Calculation Detail'!O3315="","",'Support - Calculation Detail'!O3315)</f>
        <v/>
      </c>
      <c r="Q3315" t="b">
        <v>1</v>
      </c>
      <c r="R3315" t="str">
        <f t="shared" si="255"/>
        <v/>
      </c>
      <c r="S3315" t="str">
        <f t="shared" si="256"/>
        <v/>
      </c>
      <c r="T3315" t="str">
        <f t="shared" si="257"/>
        <v/>
      </c>
      <c r="U3315" t="str">
        <f t="shared" si="258"/>
        <v/>
      </c>
      <c r="V3315" t="str">
        <f t="shared" si="259"/>
        <v/>
      </c>
    </row>
    <row r="3316" spans="1:22" x14ac:dyDescent="0.35">
      <c r="A3316" t="str">
        <f>IF('Support - Calculation Detail'!A3316="","",LEFT('Support - Calculation Detail'!A3316,7)&amp;"-"&amp;RIGHT('Support - Calculation Detail'!A3316,2))</f>
        <v/>
      </c>
      <c r="B3316" t="str">
        <f>IF('Support - Calculation Detail'!C3316="","",'Support - Calculation Detail'!C3316)</f>
        <v/>
      </c>
      <c r="C3316" t="str">
        <f>IF('Support - Calculation Detail'!B3316="","",'Support - Calculation Detail'!B3316)</f>
        <v/>
      </c>
      <c r="D3316" t="str">
        <f>IF('Support - Calculation Detail'!D3316="","",'Support - Calculation Detail'!D3316)</f>
        <v/>
      </c>
      <c r="E3316" t="str">
        <f>IF('Support - Calculation Detail'!E3316="","",'Support - Calculation Detail'!E3316)</f>
        <v/>
      </c>
      <c r="G3316" t="str">
        <f>IF('Support - Calculation Detail'!F3316="","",'Support - Calculation Detail'!F3316)</f>
        <v/>
      </c>
      <c r="H3316" t="str">
        <f>IF('Support - Calculation Detail'!G3316="","",'Support - Calculation Detail'!G3316)</f>
        <v/>
      </c>
      <c r="I3316" t="str">
        <f>IF('Support - Calculation Detail'!H3316="","",'Support - Calculation Detail'!H3316)</f>
        <v/>
      </c>
      <c r="J3316" t="str">
        <f>IF('Support - Calculation Detail'!I3316="","",'Support - Calculation Detail'!I3316)</f>
        <v/>
      </c>
      <c r="K3316" t="str">
        <f>IF('Support - Calculation Detail'!K3316="","",'Support - Calculation Detail'!K3316)</f>
        <v/>
      </c>
      <c r="L3316" t="str">
        <f>IF('Support - Calculation Detail'!L3316="","",'Support - Calculation Detail'!L3316)</f>
        <v/>
      </c>
      <c r="M3316" t="str">
        <f>IF('Support - Calculation Detail'!M3316="","",'Support - Calculation Detail'!M3316)</f>
        <v/>
      </c>
      <c r="N3316" t="str">
        <f>IF('Support - Calculation Detail'!N3316="","",'Support - Calculation Detail'!N3316)</f>
        <v/>
      </c>
      <c r="P3316" t="str">
        <f>IF('Support - Calculation Detail'!O3316="","",'Support - Calculation Detail'!O3316)</f>
        <v/>
      </c>
      <c r="Q3316" t="b">
        <v>1</v>
      </c>
      <c r="R3316" t="str">
        <f t="shared" si="255"/>
        <v/>
      </c>
      <c r="S3316" t="str">
        <f t="shared" si="256"/>
        <v/>
      </c>
      <c r="T3316" t="str">
        <f t="shared" si="257"/>
        <v/>
      </c>
      <c r="U3316" t="str">
        <f t="shared" si="258"/>
        <v/>
      </c>
      <c r="V3316" t="str">
        <f t="shared" si="259"/>
        <v/>
      </c>
    </row>
    <row r="3317" spans="1:22" x14ac:dyDescent="0.35">
      <c r="A3317" t="str">
        <f>IF('Support - Calculation Detail'!A3317="","",LEFT('Support - Calculation Detail'!A3317,7)&amp;"-"&amp;RIGHT('Support - Calculation Detail'!A3317,2))</f>
        <v/>
      </c>
      <c r="B3317" t="str">
        <f>IF('Support - Calculation Detail'!C3317="","",'Support - Calculation Detail'!C3317)</f>
        <v/>
      </c>
      <c r="C3317" t="str">
        <f>IF('Support - Calculation Detail'!B3317="","",'Support - Calculation Detail'!B3317)</f>
        <v/>
      </c>
      <c r="D3317" t="str">
        <f>IF('Support - Calculation Detail'!D3317="","",'Support - Calculation Detail'!D3317)</f>
        <v/>
      </c>
      <c r="E3317" t="str">
        <f>IF('Support - Calculation Detail'!E3317="","",'Support - Calculation Detail'!E3317)</f>
        <v/>
      </c>
      <c r="G3317" t="str">
        <f>IF('Support - Calculation Detail'!F3317="","",'Support - Calculation Detail'!F3317)</f>
        <v/>
      </c>
      <c r="H3317" t="str">
        <f>IF('Support - Calculation Detail'!G3317="","",'Support - Calculation Detail'!G3317)</f>
        <v/>
      </c>
      <c r="I3317" t="str">
        <f>IF('Support - Calculation Detail'!H3317="","",'Support - Calculation Detail'!H3317)</f>
        <v/>
      </c>
      <c r="J3317" t="str">
        <f>IF('Support - Calculation Detail'!I3317="","",'Support - Calculation Detail'!I3317)</f>
        <v/>
      </c>
      <c r="K3317" t="str">
        <f>IF('Support - Calculation Detail'!K3317="","",'Support - Calculation Detail'!K3317)</f>
        <v/>
      </c>
      <c r="L3317" t="str">
        <f>IF('Support - Calculation Detail'!L3317="","",'Support - Calculation Detail'!L3317)</f>
        <v/>
      </c>
      <c r="M3317" t="str">
        <f>IF('Support - Calculation Detail'!M3317="","",'Support - Calculation Detail'!M3317)</f>
        <v/>
      </c>
      <c r="N3317" t="str">
        <f>IF('Support - Calculation Detail'!N3317="","",'Support - Calculation Detail'!N3317)</f>
        <v/>
      </c>
      <c r="P3317" t="str">
        <f>IF('Support - Calculation Detail'!O3317="","",'Support - Calculation Detail'!O3317)</f>
        <v/>
      </c>
      <c r="Q3317" t="b">
        <v>1</v>
      </c>
      <c r="R3317" t="str">
        <f t="shared" si="255"/>
        <v/>
      </c>
      <c r="S3317" t="str">
        <f t="shared" si="256"/>
        <v/>
      </c>
      <c r="T3317" t="str">
        <f t="shared" si="257"/>
        <v/>
      </c>
      <c r="U3317" t="str">
        <f t="shared" si="258"/>
        <v/>
      </c>
      <c r="V3317" t="str">
        <f t="shared" si="259"/>
        <v/>
      </c>
    </row>
    <row r="3318" spans="1:22" x14ac:dyDescent="0.35">
      <c r="A3318" t="str">
        <f>IF('Support - Calculation Detail'!A3318="","",LEFT('Support - Calculation Detail'!A3318,7)&amp;"-"&amp;RIGHT('Support - Calculation Detail'!A3318,2))</f>
        <v/>
      </c>
      <c r="B3318" t="str">
        <f>IF('Support - Calculation Detail'!C3318="","",'Support - Calculation Detail'!C3318)</f>
        <v/>
      </c>
      <c r="C3318" t="str">
        <f>IF('Support - Calculation Detail'!B3318="","",'Support - Calculation Detail'!B3318)</f>
        <v/>
      </c>
      <c r="D3318" t="str">
        <f>IF('Support - Calculation Detail'!D3318="","",'Support - Calculation Detail'!D3318)</f>
        <v/>
      </c>
      <c r="E3318" t="str">
        <f>IF('Support - Calculation Detail'!E3318="","",'Support - Calculation Detail'!E3318)</f>
        <v/>
      </c>
      <c r="G3318" t="str">
        <f>IF('Support - Calculation Detail'!F3318="","",'Support - Calculation Detail'!F3318)</f>
        <v/>
      </c>
      <c r="H3318" t="str">
        <f>IF('Support - Calculation Detail'!G3318="","",'Support - Calculation Detail'!G3318)</f>
        <v/>
      </c>
      <c r="I3318" t="str">
        <f>IF('Support - Calculation Detail'!H3318="","",'Support - Calculation Detail'!H3318)</f>
        <v/>
      </c>
      <c r="J3318" t="str">
        <f>IF('Support - Calculation Detail'!I3318="","",'Support - Calculation Detail'!I3318)</f>
        <v/>
      </c>
      <c r="K3318" t="str">
        <f>IF('Support - Calculation Detail'!K3318="","",'Support - Calculation Detail'!K3318)</f>
        <v/>
      </c>
      <c r="L3318" t="str">
        <f>IF('Support - Calculation Detail'!L3318="","",'Support - Calculation Detail'!L3318)</f>
        <v/>
      </c>
      <c r="M3318" t="str">
        <f>IF('Support - Calculation Detail'!M3318="","",'Support - Calculation Detail'!M3318)</f>
        <v/>
      </c>
      <c r="N3318" t="str">
        <f>IF('Support - Calculation Detail'!N3318="","",'Support - Calculation Detail'!N3318)</f>
        <v/>
      </c>
      <c r="P3318" t="str">
        <f>IF('Support - Calculation Detail'!O3318="","",'Support - Calculation Detail'!O3318)</f>
        <v/>
      </c>
      <c r="Q3318" t="b">
        <v>1</v>
      </c>
      <c r="R3318" t="str">
        <f t="shared" si="255"/>
        <v/>
      </c>
      <c r="S3318" t="str">
        <f t="shared" si="256"/>
        <v/>
      </c>
      <c r="T3318" t="str">
        <f t="shared" si="257"/>
        <v/>
      </c>
      <c r="U3318" t="str">
        <f t="shared" si="258"/>
        <v/>
      </c>
      <c r="V3318" t="str">
        <f t="shared" si="259"/>
        <v/>
      </c>
    </row>
    <row r="3319" spans="1:22" x14ac:dyDescent="0.35">
      <c r="A3319" t="str">
        <f>IF('Support - Calculation Detail'!A3319="","",LEFT('Support - Calculation Detail'!A3319,7)&amp;"-"&amp;RIGHT('Support - Calculation Detail'!A3319,2))</f>
        <v/>
      </c>
      <c r="B3319" t="str">
        <f>IF('Support - Calculation Detail'!C3319="","",'Support - Calculation Detail'!C3319)</f>
        <v/>
      </c>
      <c r="C3319" t="str">
        <f>IF('Support - Calculation Detail'!B3319="","",'Support - Calculation Detail'!B3319)</f>
        <v/>
      </c>
      <c r="D3319" t="str">
        <f>IF('Support - Calculation Detail'!D3319="","",'Support - Calculation Detail'!D3319)</f>
        <v/>
      </c>
      <c r="E3319" t="str">
        <f>IF('Support - Calculation Detail'!E3319="","",'Support - Calculation Detail'!E3319)</f>
        <v/>
      </c>
      <c r="G3319" t="str">
        <f>IF('Support - Calculation Detail'!F3319="","",'Support - Calculation Detail'!F3319)</f>
        <v/>
      </c>
      <c r="H3319" t="str">
        <f>IF('Support - Calculation Detail'!G3319="","",'Support - Calculation Detail'!G3319)</f>
        <v/>
      </c>
      <c r="I3319" t="str">
        <f>IF('Support - Calculation Detail'!H3319="","",'Support - Calculation Detail'!H3319)</f>
        <v/>
      </c>
      <c r="J3319" t="str">
        <f>IF('Support - Calculation Detail'!I3319="","",'Support - Calculation Detail'!I3319)</f>
        <v/>
      </c>
      <c r="K3319" t="str">
        <f>IF('Support - Calculation Detail'!K3319="","",'Support - Calculation Detail'!K3319)</f>
        <v/>
      </c>
      <c r="L3319" t="str">
        <f>IF('Support - Calculation Detail'!L3319="","",'Support - Calculation Detail'!L3319)</f>
        <v/>
      </c>
      <c r="M3319" t="str">
        <f>IF('Support - Calculation Detail'!M3319="","",'Support - Calculation Detail'!M3319)</f>
        <v/>
      </c>
      <c r="N3319" t="str">
        <f>IF('Support - Calculation Detail'!N3319="","",'Support - Calculation Detail'!N3319)</f>
        <v/>
      </c>
      <c r="P3319" t="str">
        <f>IF('Support - Calculation Detail'!O3319="","",'Support - Calculation Detail'!O3319)</f>
        <v/>
      </c>
      <c r="Q3319" t="b">
        <v>1</v>
      </c>
      <c r="R3319" t="str">
        <f t="shared" si="255"/>
        <v/>
      </c>
      <c r="S3319" t="str">
        <f t="shared" si="256"/>
        <v/>
      </c>
      <c r="T3319" t="str">
        <f t="shared" si="257"/>
        <v/>
      </c>
      <c r="U3319" t="str">
        <f t="shared" si="258"/>
        <v/>
      </c>
      <c r="V3319" t="str">
        <f t="shared" si="259"/>
        <v/>
      </c>
    </row>
    <row r="3320" spans="1:22" x14ac:dyDescent="0.35">
      <c r="A3320" t="str">
        <f>IF('Support - Calculation Detail'!A3320="","",LEFT('Support - Calculation Detail'!A3320,7)&amp;"-"&amp;RIGHT('Support - Calculation Detail'!A3320,2))</f>
        <v/>
      </c>
      <c r="B3320" t="str">
        <f>IF('Support - Calculation Detail'!C3320="","",'Support - Calculation Detail'!C3320)</f>
        <v/>
      </c>
      <c r="C3320" t="str">
        <f>IF('Support - Calculation Detail'!B3320="","",'Support - Calculation Detail'!B3320)</f>
        <v/>
      </c>
      <c r="D3320" t="str">
        <f>IF('Support - Calculation Detail'!D3320="","",'Support - Calculation Detail'!D3320)</f>
        <v/>
      </c>
      <c r="E3320" t="str">
        <f>IF('Support - Calculation Detail'!E3320="","",'Support - Calculation Detail'!E3320)</f>
        <v/>
      </c>
      <c r="G3320" t="str">
        <f>IF('Support - Calculation Detail'!F3320="","",'Support - Calculation Detail'!F3320)</f>
        <v/>
      </c>
      <c r="H3320" t="str">
        <f>IF('Support - Calculation Detail'!G3320="","",'Support - Calculation Detail'!G3320)</f>
        <v/>
      </c>
      <c r="I3320" t="str">
        <f>IF('Support - Calculation Detail'!H3320="","",'Support - Calculation Detail'!H3320)</f>
        <v/>
      </c>
      <c r="J3320" t="str">
        <f>IF('Support - Calculation Detail'!I3320="","",'Support - Calculation Detail'!I3320)</f>
        <v/>
      </c>
      <c r="K3320" t="str">
        <f>IF('Support - Calculation Detail'!K3320="","",'Support - Calculation Detail'!K3320)</f>
        <v/>
      </c>
      <c r="L3320" t="str">
        <f>IF('Support - Calculation Detail'!L3320="","",'Support - Calculation Detail'!L3320)</f>
        <v/>
      </c>
      <c r="M3320" t="str">
        <f>IF('Support - Calculation Detail'!M3320="","",'Support - Calculation Detail'!M3320)</f>
        <v/>
      </c>
      <c r="N3320" t="str">
        <f>IF('Support - Calculation Detail'!N3320="","",'Support - Calculation Detail'!N3320)</f>
        <v/>
      </c>
      <c r="P3320" t="str">
        <f>IF('Support - Calculation Detail'!O3320="","",'Support - Calculation Detail'!O3320)</f>
        <v/>
      </c>
      <c r="Q3320" t="b">
        <v>1</v>
      </c>
      <c r="R3320" t="str">
        <f t="shared" si="255"/>
        <v/>
      </c>
      <c r="S3320" t="str">
        <f t="shared" si="256"/>
        <v/>
      </c>
      <c r="T3320" t="str">
        <f t="shared" si="257"/>
        <v/>
      </c>
      <c r="U3320" t="str">
        <f t="shared" si="258"/>
        <v/>
      </c>
      <c r="V3320" t="str">
        <f t="shared" si="259"/>
        <v/>
      </c>
    </row>
    <row r="3321" spans="1:22" x14ac:dyDescent="0.35">
      <c r="A3321" t="str">
        <f>IF('Support - Calculation Detail'!A3321="","",LEFT('Support - Calculation Detail'!A3321,7)&amp;"-"&amp;RIGHT('Support - Calculation Detail'!A3321,2))</f>
        <v/>
      </c>
      <c r="B3321" t="str">
        <f>IF('Support - Calculation Detail'!C3321="","",'Support - Calculation Detail'!C3321)</f>
        <v/>
      </c>
      <c r="C3321" t="str">
        <f>IF('Support - Calculation Detail'!B3321="","",'Support - Calculation Detail'!B3321)</f>
        <v/>
      </c>
      <c r="D3321" t="str">
        <f>IF('Support - Calculation Detail'!D3321="","",'Support - Calculation Detail'!D3321)</f>
        <v/>
      </c>
      <c r="E3321" t="str">
        <f>IF('Support - Calculation Detail'!E3321="","",'Support - Calculation Detail'!E3321)</f>
        <v/>
      </c>
      <c r="G3321" t="str">
        <f>IF('Support - Calculation Detail'!F3321="","",'Support - Calculation Detail'!F3321)</f>
        <v/>
      </c>
      <c r="H3321" t="str">
        <f>IF('Support - Calculation Detail'!G3321="","",'Support - Calculation Detail'!G3321)</f>
        <v/>
      </c>
      <c r="I3321" t="str">
        <f>IF('Support - Calculation Detail'!H3321="","",'Support - Calculation Detail'!H3321)</f>
        <v/>
      </c>
      <c r="J3321" t="str">
        <f>IF('Support - Calculation Detail'!I3321="","",'Support - Calculation Detail'!I3321)</f>
        <v/>
      </c>
      <c r="K3321" t="str">
        <f>IF('Support - Calculation Detail'!K3321="","",'Support - Calculation Detail'!K3321)</f>
        <v/>
      </c>
      <c r="L3321" t="str">
        <f>IF('Support - Calculation Detail'!L3321="","",'Support - Calculation Detail'!L3321)</f>
        <v/>
      </c>
      <c r="M3321" t="str">
        <f>IF('Support - Calculation Detail'!M3321="","",'Support - Calculation Detail'!M3321)</f>
        <v/>
      </c>
      <c r="N3321" t="str">
        <f>IF('Support - Calculation Detail'!N3321="","",'Support - Calculation Detail'!N3321)</f>
        <v/>
      </c>
      <c r="P3321" t="str">
        <f>IF('Support - Calculation Detail'!O3321="","",'Support - Calculation Detail'!O3321)</f>
        <v/>
      </c>
      <c r="Q3321" t="b">
        <v>1</v>
      </c>
      <c r="R3321" t="str">
        <f t="shared" si="255"/>
        <v/>
      </c>
      <c r="S3321" t="str">
        <f t="shared" si="256"/>
        <v/>
      </c>
      <c r="T3321" t="str">
        <f t="shared" si="257"/>
        <v/>
      </c>
      <c r="U3321" t="str">
        <f t="shared" si="258"/>
        <v/>
      </c>
      <c r="V3321" t="str">
        <f t="shared" si="259"/>
        <v/>
      </c>
    </row>
    <row r="3322" spans="1:22" x14ac:dyDescent="0.35">
      <c r="A3322" t="str">
        <f>IF('Support - Calculation Detail'!A3322="","",LEFT('Support - Calculation Detail'!A3322,7)&amp;"-"&amp;RIGHT('Support - Calculation Detail'!A3322,2))</f>
        <v/>
      </c>
      <c r="B3322" t="str">
        <f>IF('Support - Calculation Detail'!C3322="","",'Support - Calculation Detail'!C3322)</f>
        <v/>
      </c>
      <c r="C3322" t="str">
        <f>IF('Support - Calculation Detail'!B3322="","",'Support - Calculation Detail'!B3322)</f>
        <v/>
      </c>
      <c r="D3322" t="str">
        <f>IF('Support - Calculation Detail'!D3322="","",'Support - Calculation Detail'!D3322)</f>
        <v/>
      </c>
      <c r="E3322" t="str">
        <f>IF('Support - Calculation Detail'!E3322="","",'Support - Calculation Detail'!E3322)</f>
        <v/>
      </c>
      <c r="G3322" t="str">
        <f>IF('Support - Calculation Detail'!F3322="","",'Support - Calculation Detail'!F3322)</f>
        <v/>
      </c>
      <c r="H3322" t="str">
        <f>IF('Support - Calculation Detail'!G3322="","",'Support - Calculation Detail'!G3322)</f>
        <v/>
      </c>
      <c r="I3322" t="str">
        <f>IF('Support - Calculation Detail'!H3322="","",'Support - Calculation Detail'!H3322)</f>
        <v/>
      </c>
      <c r="J3322" t="str">
        <f>IF('Support - Calculation Detail'!I3322="","",'Support - Calculation Detail'!I3322)</f>
        <v/>
      </c>
      <c r="K3322" t="str">
        <f>IF('Support - Calculation Detail'!K3322="","",'Support - Calculation Detail'!K3322)</f>
        <v/>
      </c>
      <c r="L3322" t="str">
        <f>IF('Support - Calculation Detail'!L3322="","",'Support - Calculation Detail'!L3322)</f>
        <v/>
      </c>
      <c r="M3322" t="str">
        <f>IF('Support - Calculation Detail'!M3322="","",'Support - Calculation Detail'!M3322)</f>
        <v/>
      </c>
      <c r="N3322" t="str">
        <f>IF('Support - Calculation Detail'!N3322="","",'Support - Calculation Detail'!N3322)</f>
        <v/>
      </c>
      <c r="P3322" t="str">
        <f>IF('Support - Calculation Detail'!O3322="","",'Support - Calculation Detail'!O3322)</f>
        <v/>
      </c>
      <c r="Q3322" t="b">
        <v>1</v>
      </c>
      <c r="R3322" t="str">
        <f t="shared" si="255"/>
        <v/>
      </c>
      <c r="S3322" t="str">
        <f t="shared" si="256"/>
        <v/>
      </c>
      <c r="T3322" t="str">
        <f t="shared" si="257"/>
        <v/>
      </c>
      <c r="U3322" t="str">
        <f t="shared" si="258"/>
        <v/>
      </c>
      <c r="V3322" t="str">
        <f t="shared" si="259"/>
        <v/>
      </c>
    </row>
    <row r="3323" spans="1:22" x14ac:dyDescent="0.35">
      <c r="A3323" t="str">
        <f>IF('Support - Calculation Detail'!A3323="","",LEFT('Support - Calculation Detail'!A3323,7)&amp;"-"&amp;RIGHT('Support - Calculation Detail'!A3323,2))</f>
        <v/>
      </c>
      <c r="B3323" t="str">
        <f>IF('Support - Calculation Detail'!C3323="","",'Support - Calculation Detail'!C3323)</f>
        <v/>
      </c>
      <c r="C3323" t="str">
        <f>IF('Support - Calculation Detail'!B3323="","",'Support - Calculation Detail'!B3323)</f>
        <v/>
      </c>
      <c r="D3323" t="str">
        <f>IF('Support - Calculation Detail'!D3323="","",'Support - Calculation Detail'!D3323)</f>
        <v/>
      </c>
      <c r="E3323" t="str">
        <f>IF('Support - Calculation Detail'!E3323="","",'Support - Calculation Detail'!E3323)</f>
        <v/>
      </c>
      <c r="G3323" t="str">
        <f>IF('Support - Calculation Detail'!F3323="","",'Support - Calculation Detail'!F3323)</f>
        <v/>
      </c>
      <c r="H3323" t="str">
        <f>IF('Support - Calculation Detail'!G3323="","",'Support - Calculation Detail'!G3323)</f>
        <v/>
      </c>
      <c r="I3323" t="str">
        <f>IF('Support - Calculation Detail'!H3323="","",'Support - Calculation Detail'!H3323)</f>
        <v/>
      </c>
      <c r="J3323" t="str">
        <f>IF('Support - Calculation Detail'!I3323="","",'Support - Calculation Detail'!I3323)</f>
        <v/>
      </c>
      <c r="K3323" t="str">
        <f>IF('Support - Calculation Detail'!K3323="","",'Support - Calculation Detail'!K3323)</f>
        <v/>
      </c>
      <c r="L3323" t="str">
        <f>IF('Support - Calculation Detail'!L3323="","",'Support - Calculation Detail'!L3323)</f>
        <v/>
      </c>
      <c r="M3323" t="str">
        <f>IF('Support - Calculation Detail'!M3323="","",'Support - Calculation Detail'!M3323)</f>
        <v/>
      </c>
      <c r="N3323" t="str">
        <f>IF('Support - Calculation Detail'!N3323="","",'Support - Calculation Detail'!N3323)</f>
        <v/>
      </c>
      <c r="P3323" t="str">
        <f>IF('Support - Calculation Detail'!O3323="","",'Support - Calculation Detail'!O3323)</f>
        <v/>
      </c>
      <c r="Q3323" t="b">
        <v>1</v>
      </c>
      <c r="R3323" t="str">
        <f t="shared" si="255"/>
        <v/>
      </c>
      <c r="S3323" t="str">
        <f t="shared" si="256"/>
        <v/>
      </c>
      <c r="T3323" t="str">
        <f t="shared" si="257"/>
        <v/>
      </c>
      <c r="U3323" t="str">
        <f t="shared" si="258"/>
        <v/>
      </c>
      <c r="V3323" t="str">
        <f t="shared" si="259"/>
        <v/>
      </c>
    </row>
    <row r="3324" spans="1:22" x14ac:dyDescent="0.35">
      <c r="A3324" t="str">
        <f>IF('Support - Calculation Detail'!A3324="","",LEFT('Support - Calculation Detail'!A3324,7)&amp;"-"&amp;RIGHT('Support - Calculation Detail'!A3324,2))</f>
        <v/>
      </c>
      <c r="B3324" t="str">
        <f>IF('Support - Calculation Detail'!C3324="","",'Support - Calculation Detail'!C3324)</f>
        <v/>
      </c>
      <c r="C3324" t="str">
        <f>IF('Support - Calculation Detail'!B3324="","",'Support - Calculation Detail'!B3324)</f>
        <v/>
      </c>
      <c r="D3324" t="str">
        <f>IF('Support - Calculation Detail'!D3324="","",'Support - Calculation Detail'!D3324)</f>
        <v/>
      </c>
      <c r="E3324" t="str">
        <f>IF('Support - Calculation Detail'!E3324="","",'Support - Calculation Detail'!E3324)</f>
        <v/>
      </c>
      <c r="G3324" t="str">
        <f>IF('Support - Calculation Detail'!F3324="","",'Support - Calculation Detail'!F3324)</f>
        <v/>
      </c>
      <c r="H3324" t="str">
        <f>IF('Support - Calculation Detail'!G3324="","",'Support - Calculation Detail'!G3324)</f>
        <v/>
      </c>
      <c r="I3324" t="str">
        <f>IF('Support - Calculation Detail'!H3324="","",'Support - Calculation Detail'!H3324)</f>
        <v/>
      </c>
      <c r="J3324" t="str">
        <f>IF('Support - Calculation Detail'!I3324="","",'Support - Calculation Detail'!I3324)</f>
        <v/>
      </c>
      <c r="K3324" t="str">
        <f>IF('Support - Calculation Detail'!K3324="","",'Support - Calculation Detail'!K3324)</f>
        <v/>
      </c>
      <c r="L3324" t="str">
        <f>IF('Support - Calculation Detail'!L3324="","",'Support - Calculation Detail'!L3324)</f>
        <v/>
      </c>
      <c r="M3324" t="str">
        <f>IF('Support - Calculation Detail'!M3324="","",'Support - Calculation Detail'!M3324)</f>
        <v/>
      </c>
      <c r="N3324" t="str">
        <f>IF('Support - Calculation Detail'!N3324="","",'Support - Calculation Detail'!N3324)</f>
        <v/>
      </c>
      <c r="P3324" t="str">
        <f>IF('Support - Calculation Detail'!O3324="","",'Support - Calculation Detail'!O3324)</f>
        <v/>
      </c>
      <c r="Q3324" t="b">
        <v>1</v>
      </c>
      <c r="R3324" t="str">
        <f t="shared" si="255"/>
        <v/>
      </c>
      <c r="S3324" t="str">
        <f t="shared" si="256"/>
        <v/>
      </c>
      <c r="T3324" t="str">
        <f t="shared" si="257"/>
        <v/>
      </c>
      <c r="U3324" t="str">
        <f t="shared" si="258"/>
        <v/>
      </c>
      <c r="V3324" t="str">
        <f t="shared" si="259"/>
        <v/>
      </c>
    </row>
    <row r="3325" spans="1:22" x14ac:dyDescent="0.35">
      <c r="A3325" t="str">
        <f>IF('Support - Calculation Detail'!A3325="","",LEFT('Support - Calculation Detail'!A3325,7)&amp;"-"&amp;RIGHT('Support - Calculation Detail'!A3325,2))</f>
        <v/>
      </c>
      <c r="B3325" t="str">
        <f>IF('Support - Calculation Detail'!C3325="","",'Support - Calculation Detail'!C3325)</f>
        <v/>
      </c>
      <c r="C3325" t="str">
        <f>IF('Support - Calculation Detail'!B3325="","",'Support - Calculation Detail'!B3325)</f>
        <v/>
      </c>
      <c r="D3325" t="str">
        <f>IF('Support - Calculation Detail'!D3325="","",'Support - Calculation Detail'!D3325)</f>
        <v/>
      </c>
      <c r="E3325" t="str">
        <f>IF('Support - Calculation Detail'!E3325="","",'Support - Calculation Detail'!E3325)</f>
        <v/>
      </c>
      <c r="G3325" t="str">
        <f>IF('Support - Calculation Detail'!F3325="","",'Support - Calculation Detail'!F3325)</f>
        <v/>
      </c>
      <c r="H3325" t="str">
        <f>IF('Support - Calculation Detail'!G3325="","",'Support - Calculation Detail'!G3325)</f>
        <v/>
      </c>
      <c r="I3325" t="str">
        <f>IF('Support - Calculation Detail'!H3325="","",'Support - Calculation Detail'!H3325)</f>
        <v/>
      </c>
      <c r="J3325" t="str">
        <f>IF('Support - Calculation Detail'!I3325="","",'Support - Calculation Detail'!I3325)</f>
        <v/>
      </c>
      <c r="K3325" t="str">
        <f>IF('Support - Calculation Detail'!K3325="","",'Support - Calculation Detail'!K3325)</f>
        <v/>
      </c>
      <c r="L3325" t="str">
        <f>IF('Support - Calculation Detail'!L3325="","",'Support - Calculation Detail'!L3325)</f>
        <v/>
      </c>
      <c r="M3325" t="str">
        <f>IF('Support - Calculation Detail'!M3325="","",'Support - Calculation Detail'!M3325)</f>
        <v/>
      </c>
      <c r="N3325" t="str">
        <f>IF('Support - Calculation Detail'!N3325="","",'Support - Calculation Detail'!N3325)</f>
        <v/>
      </c>
      <c r="P3325" t="str">
        <f>IF('Support - Calculation Detail'!O3325="","",'Support - Calculation Detail'!O3325)</f>
        <v/>
      </c>
      <c r="Q3325" t="b">
        <v>1</v>
      </c>
      <c r="R3325" t="str">
        <f t="shared" si="255"/>
        <v/>
      </c>
      <c r="S3325" t="str">
        <f t="shared" si="256"/>
        <v/>
      </c>
      <c r="T3325" t="str">
        <f t="shared" si="257"/>
        <v/>
      </c>
      <c r="U3325" t="str">
        <f t="shared" si="258"/>
        <v/>
      </c>
      <c r="V3325" t="str">
        <f t="shared" si="259"/>
        <v/>
      </c>
    </row>
    <row r="3326" spans="1:22" x14ac:dyDescent="0.35">
      <c r="A3326" t="str">
        <f>IF('Support - Calculation Detail'!A3326="","",LEFT('Support - Calculation Detail'!A3326,7)&amp;"-"&amp;RIGHT('Support - Calculation Detail'!A3326,2))</f>
        <v/>
      </c>
      <c r="B3326" t="str">
        <f>IF('Support - Calculation Detail'!C3326="","",'Support - Calculation Detail'!C3326)</f>
        <v/>
      </c>
      <c r="C3326" t="str">
        <f>IF('Support - Calculation Detail'!B3326="","",'Support - Calculation Detail'!B3326)</f>
        <v/>
      </c>
      <c r="D3326" t="str">
        <f>IF('Support - Calculation Detail'!D3326="","",'Support - Calculation Detail'!D3326)</f>
        <v/>
      </c>
      <c r="E3326" t="str">
        <f>IF('Support - Calculation Detail'!E3326="","",'Support - Calculation Detail'!E3326)</f>
        <v/>
      </c>
      <c r="G3326" t="str">
        <f>IF('Support - Calculation Detail'!F3326="","",'Support - Calculation Detail'!F3326)</f>
        <v/>
      </c>
      <c r="H3326" t="str">
        <f>IF('Support - Calculation Detail'!G3326="","",'Support - Calculation Detail'!G3326)</f>
        <v/>
      </c>
      <c r="I3326" t="str">
        <f>IF('Support - Calculation Detail'!H3326="","",'Support - Calculation Detail'!H3326)</f>
        <v/>
      </c>
      <c r="J3326" t="str">
        <f>IF('Support - Calculation Detail'!I3326="","",'Support - Calculation Detail'!I3326)</f>
        <v/>
      </c>
      <c r="K3326" t="str">
        <f>IF('Support - Calculation Detail'!K3326="","",'Support - Calculation Detail'!K3326)</f>
        <v/>
      </c>
      <c r="L3326" t="str">
        <f>IF('Support - Calculation Detail'!L3326="","",'Support - Calculation Detail'!L3326)</f>
        <v/>
      </c>
      <c r="M3326" t="str">
        <f>IF('Support - Calculation Detail'!M3326="","",'Support - Calculation Detail'!M3326)</f>
        <v/>
      </c>
      <c r="N3326" t="str">
        <f>IF('Support - Calculation Detail'!N3326="","",'Support - Calculation Detail'!N3326)</f>
        <v/>
      </c>
      <c r="P3326" t="str">
        <f>IF('Support - Calculation Detail'!O3326="","",'Support - Calculation Detail'!O3326)</f>
        <v/>
      </c>
      <c r="Q3326" t="b">
        <v>1</v>
      </c>
      <c r="R3326" t="str">
        <f t="shared" si="255"/>
        <v/>
      </c>
      <c r="S3326" t="str">
        <f t="shared" si="256"/>
        <v/>
      </c>
      <c r="T3326" t="str">
        <f t="shared" si="257"/>
        <v/>
      </c>
      <c r="U3326" t="str">
        <f t="shared" si="258"/>
        <v/>
      </c>
      <c r="V3326" t="str">
        <f t="shared" si="259"/>
        <v/>
      </c>
    </row>
    <row r="3327" spans="1:22" x14ac:dyDescent="0.35">
      <c r="A3327" t="str">
        <f>IF('Support - Calculation Detail'!A3327="","",LEFT('Support - Calculation Detail'!A3327,7)&amp;"-"&amp;RIGHT('Support - Calculation Detail'!A3327,2))</f>
        <v/>
      </c>
      <c r="B3327" t="str">
        <f>IF('Support - Calculation Detail'!C3327="","",'Support - Calculation Detail'!C3327)</f>
        <v/>
      </c>
      <c r="C3327" t="str">
        <f>IF('Support - Calculation Detail'!B3327="","",'Support - Calculation Detail'!B3327)</f>
        <v/>
      </c>
      <c r="D3327" t="str">
        <f>IF('Support - Calculation Detail'!D3327="","",'Support - Calculation Detail'!D3327)</f>
        <v/>
      </c>
      <c r="E3327" t="str">
        <f>IF('Support - Calculation Detail'!E3327="","",'Support - Calculation Detail'!E3327)</f>
        <v/>
      </c>
      <c r="G3327" t="str">
        <f>IF('Support - Calculation Detail'!F3327="","",'Support - Calculation Detail'!F3327)</f>
        <v/>
      </c>
      <c r="H3327" t="str">
        <f>IF('Support - Calculation Detail'!G3327="","",'Support - Calculation Detail'!G3327)</f>
        <v/>
      </c>
      <c r="I3327" t="str">
        <f>IF('Support - Calculation Detail'!H3327="","",'Support - Calculation Detail'!H3327)</f>
        <v/>
      </c>
      <c r="J3327" t="str">
        <f>IF('Support - Calculation Detail'!I3327="","",'Support - Calculation Detail'!I3327)</f>
        <v/>
      </c>
      <c r="K3327" t="str">
        <f>IF('Support - Calculation Detail'!K3327="","",'Support - Calculation Detail'!K3327)</f>
        <v/>
      </c>
      <c r="L3327" t="str">
        <f>IF('Support - Calculation Detail'!L3327="","",'Support - Calculation Detail'!L3327)</f>
        <v/>
      </c>
      <c r="M3327" t="str">
        <f>IF('Support - Calculation Detail'!M3327="","",'Support - Calculation Detail'!M3327)</f>
        <v/>
      </c>
      <c r="N3327" t="str">
        <f>IF('Support - Calculation Detail'!N3327="","",'Support - Calculation Detail'!N3327)</f>
        <v/>
      </c>
      <c r="P3327" t="str">
        <f>IF('Support - Calculation Detail'!O3327="","",'Support - Calculation Detail'!O3327)</f>
        <v/>
      </c>
      <c r="Q3327" t="b">
        <v>1</v>
      </c>
      <c r="R3327" t="str">
        <f t="shared" si="255"/>
        <v/>
      </c>
      <c r="S3327" t="str">
        <f t="shared" si="256"/>
        <v/>
      </c>
      <c r="T3327" t="str">
        <f t="shared" si="257"/>
        <v/>
      </c>
      <c r="U3327" t="str">
        <f t="shared" si="258"/>
        <v/>
      </c>
      <c r="V3327" t="str">
        <f t="shared" si="259"/>
        <v/>
      </c>
    </row>
    <row r="3328" spans="1:22" x14ac:dyDescent="0.35">
      <c r="A3328" t="str">
        <f>IF('Support - Calculation Detail'!A3328="","",LEFT('Support - Calculation Detail'!A3328,7)&amp;"-"&amp;RIGHT('Support - Calculation Detail'!A3328,2))</f>
        <v/>
      </c>
      <c r="B3328" t="str">
        <f>IF('Support - Calculation Detail'!C3328="","",'Support - Calculation Detail'!C3328)</f>
        <v/>
      </c>
      <c r="C3328" t="str">
        <f>IF('Support - Calculation Detail'!B3328="","",'Support - Calculation Detail'!B3328)</f>
        <v/>
      </c>
      <c r="D3328" t="str">
        <f>IF('Support - Calculation Detail'!D3328="","",'Support - Calculation Detail'!D3328)</f>
        <v/>
      </c>
      <c r="E3328" t="str">
        <f>IF('Support - Calculation Detail'!E3328="","",'Support - Calculation Detail'!E3328)</f>
        <v/>
      </c>
      <c r="G3328" t="str">
        <f>IF('Support - Calculation Detail'!F3328="","",'Support - Calculation Detail'!F3328)</f>
        <v/>
      </c>
      <c r="H3328" t="str">
        <f>IF('Support - Calculation Detail'!G3328="","",'Support - Calculation Detail'!G3328)</f>
        <v/>
      </c>
      <c r="I3328" t="str">
        <f>IF('Support - Calculation Detail'!H3328="","",'Support - Calculation Detail'!H3328)</f>
        <v/>
      </c>
      <c r="J3328" t="str">
        <f>IF('Support - Calculation Detail'!I3328="","",'Support - Calculation Detail'!I3328)</f>
        <v/>
      </c>
      <c r="K3328" t="str">
        <f>IF('Support - Calculation Detail'!K3328="","",'Support - Calculation Detail'!K3328)</f>
        <v/>
      </c>
      <c r="L3328" t="str">
        <f>IF('Support - Calculation Detail'!L3328="","",'Support - Calculation Detail'!L3328)</f>
        <v/>
      </c>
      <c r="M3328" t="str">
        <f>IF('Support - Calculation Detail'!M3328="","",'Support - Calculation Detail'!M3328)</f>
        <v/>
      </c>
      <c r="N3328" t="str">
        <f>IF('Support - Calculation Detail'!N3328="","",'Support - Calculation Detail'!N3328)</f>
        <v/>
      </c>
      <c r="P3328" t="str">
        <f>IF('Support - Calculation Detail'!O3328="","",'Support - Calculation Detail'!O3328)</f>
        <v/>
      </c>
      <c r="Q3328" t="b">
        <v>1</v>
      </c>
      <c r="R3328" t="str">
        <f t="shared" si="255"/>
        <v/>
      </c>
      <c r="S3328" t="str">
        <f t="shared" si="256"/>
        <v/>
      </c>
      <c r="T3328" t="str">
        <f t="shared" si="257"/>
        <v/>
      </c>
      <c r="U3328" t="str">
        <f t="shared" si="258"/>
        <v/>
      </c>
      <c r="V3328" t="str">
        <f t="shared" si="259"/>
        <v/>
      </c>
    </row>
    <row r="3329" spans="1:22" x14ac:dyDescent="0.35">
      <c r="A3329" t="str">
        <f>IF('Support - Calculation Detail'!A3329="","",LEFT('Support - Calculation Detail'!A3329,7)&amp;"-"&amp;RIGHT('Support - Calculation Detail'!A3329,2))</f>
        <v/>
      </c>
      <c r="B3329" t="str">
        <f>IF('Support - Calculation Detail'!C3329="","",'Support - Calculation Detail'!C3329)</f>
        <v/>
      </c>
      <c r="C3329" t="str">
        <f>IF('Support - Calculation Detail'!B3329="","",'Support - Calculation Detail'!B3329)</f>
        <v/>
      </c>
      <c r="D3329" t="str">
        <f>IF('Support - Calculation Detail'!D3329="","",'Support - Calculation Detail'!D3329)</f>
        <v/>
      </c>
      <c r="E3329" t="str">
        <f>IF('Support - Calculation Detail'!E3329="","",'Support - Calculation Detail'!E3329)</f>
        <v/>
      </c>
      <c r="G3329" t="str">
        <f>IF('Support - Calculation Detail'!F3329="","",'Support - Calculation Detail'!F3329)</f>
        <v/>
      </c>
      <c r="H3329" t="str">
        <f>IF('Support - Calculation Detail'!G3329="","",'Support - Calculation Detail'!G3329)</f>
        <v/>
      </c>
      <c r="I3329" t="str">
        <f>IF('Support - Calculation Detail'!H3329="","",'Support - Calculation Detail'!H3329)</f>
        <v/>
      </c>
      <c r="J3329" t="str">
        <f>IF('Support - Calculation Detail'!I3329="","",'Support - Calculation Detail'!I3329)</f>
        <v/>
      </c>
      <c r="K3329" t="str">
        <f>IF('Support - Calculation Detail'!K3329="","",'Support - Calculation Detail'!K3329)</f>
        <v/>
      </c>
      <c r="L3329" t="str">
        <f>IF('Support - Calculation Detail'!L3329="","",'Support - Calculation Detail'!L3329)</f>
        <v/>
      </c>
      <c r="M3329" t="str">
        <f>IF('Support - Calculation Detail'!M3329="","",'Support - Calculation Detail'!M3329)</f>
        <v/>
      </c>
      <c r="N3329" t="str">
        <f>IF('Support - Calculation Detail'!N3329="","",'Support - Calculation Detail'!N3329)</f>
        <v/>
      </c>
      <c r="P3329" t="str">
        <f>IF('Support - Calculation Detail'!O3329="","",'Support - Calculation Detail'!O3329)</f>
        <v/>
      </c>
      <c r="Q3329" t="b">
        <v>1</v>
      </c>
      <c r="R3329" t="str">
        <f t="shared" si="255"/>
        <v/>
      </c>
      <c r="S3329" t="str">
        <f t="shared" si="256"/>
        <v/>
      </c>
      <c r="T3329" t="str">
        <f t="shared" si="257"/>
        <v/>
      </c>
      <c r="U3329" t="str">
        <f t="shared" si="258"/>
        <v/>
      </c>
      <c r="V3329" t="str">
        <f t="shared" si="259"/>
        <v/>
      </c>
    </row>
    <row r="3330" spans="1:22" x14ac:dyDescent="0.35">
      <c r="A3330" t="str">
        <f>IF('Support - Calculation Detail'!A3330="","",LEFT('Support - Calculation Detail'!A3330,7)&amp;"-"&amp;RIGHT('Support - Calculation Detail'!A3330,2))</f>
        <v/>
      </c>
      <c r="B3330" t="str">
        <f>IF('Support - Calculation Detail'!C3330="","",'Support - Calculation Detail'!C3330)</f>
        <v/>
      </c>
      <c r="C3330" t="str">
        <f>IF('Support - Calculation Detail'!B3330="","",'Support - Calculation Detail'!B3330)</f>
        <v/>
      </c>
      <c r="D3330" t="str">
        <f>IF('Support - Calculation Detail'!D3330="","",'Support - Calculation Detail'!D3330)</f>
        <v/>
      </c>
      <c r="E3330" t="str">
        <f>IF('Support - Calculation Detail'!E3330="","",'Support - Calculation Detail'!E3330)</f>
        <v/>
      </c>
      <c r="G3330" t="str">
        <f>IF('Support - Calculation Detail'!F3330="","",'Support - Calculation Detail'!F3330)</f>
        <v/>
      </c>
      <c r="H3330" t="str">
        <f>IF('Support - Calculation Detail'!G3330="","",'Support - Calculation Detail'!G3330)</f>
        <v/>
      </c>
      <c r="I3330" t="str">
        <f>IF('Support - Calculation Detail'!H3330="","",'Support - Calculation Detail'!H3330)</f>
        <v/>
      </c>
      <c r="J3330" t="str">
        <f>IF('Support - Calculation Detail'!I3330="","",'Support - Calculation Detail'!I3330)</f>
        <v/>
      </c>
      <c r="K3330" t="str">
        <f>IF('Support - Calculation Detail'!K3330="","",'Support - Calculation Detail'!K3330)</f>
        <v/>
      </c>
      <c r="L3330" t="str">
        <f>IF('Support - Calculation Detail'!L3330="","",'Support - Calculation Detail'!L3330)</f>
        <v/>
      </c>
      <c r="M3330" t="str">
        <f>IF('Support - Calculation Detail'!M3330="","",'Support - Calculation Detail'!M3330)</f>
        <v/>
      </c>
      <c r="N3330" t="str">
        <f>IF('Support - Calculation Detail'!N3330="","",'Support - Calculation Detail'!N3330)</f>
        <v/>
      </c>
      <c r="P3330" t="str">
        <f>IF('Support - Calculation Detail'!O3330="","",'Support - Calculation Detail'!O3330)</f>
        <v/>
      </c>
      <c r="Q3330" t="b">
        <v>1</v>
      </c>
      <c r="R3330" t="str">
        <f t="shared" si="255"/>
        <v/>
      </c>
      <c r="S3330" t="str">
        <f t="shared" si="256"/>
        <v/>
      </c>
      <c r="T3330" t="str">
        <f t="shared" si="257"/>
        <v/>
      </c>
      <c r="U3330" t="str">
        <f t="shared" si="258"/>
        <v/>
      </c>
      <c r="V3330" t="str">
        <f t="shared" si="259"/>
        <v/>
      </c>
    </row>
    <row r="3331" spans="1:22" x14ac:dyDescent="0.35">
      <c r="A3331" t="str">
        <f>IF('Support - Calculation Detail'!A3331="","",LEFT('Support - Calculation Detail'!A3331,7)&amp;"-"&amp;RIGHT('Support - Calculation Detail'!A3331,2))</f>
        <v/>
      </c>
      <c r="B3331" t="str">
        <f>IF('Support - Calculation Detail'!C3331="","",'Support - Calculation Detail'!C3331)</f>
        <v/>
      </c>
      <c r="C3331" t="str">
        <f>IF('Support - Calculation Detail'!B3331="","",'Support - Calculation Detail'!B3331)</f>
        <v/>
      </c>
      <c r="D3331" t="str">
        <f>IF('Support - Calculation Detail'!D3331="","",'Support - Calculation Detail'!D3331)</f>
        <v/>
      </c>
      <c r="E3331" t="str">
        <f>IF('Support - Calculation Detail'!E3331="","",'Support - Calculation Detail'!E3331)</f>
        <v/>
      </c>
      <c r="G3331" t="str">
        <f>IF('Support - Calculation Detail'!F3331="","",'Support - Calculation Detail'!F3331)</f>
        <v/>
      </c>
      <c r="H3331" t="str">
        <f>IF('Support - Calculation Detail'!G3331="","",'Support - Calculation Detail'!G3331)</f>
        <v/>
      </c>
      <c r="I3331" t="str">
        <f>IF('Support - Calculation Detail'!H3331="","",'Support - Calculation Detail'!H3331)</f>
        <v/>
      </c>
      <c r="J3331" t="str">
        <f>IF('Support - Calculation Detail'!I3331="","",'Support - Calculation Detail'!I3331)</f>
        <v/>
      </c>
      <c r="K3331" t="str">
        <f>IF('Support - Calculation Detail'!K3331="","",'Support - Calculation Detail'!K3331)</f>
        <v/>
      </c>
      <c r="L3331" t="str">
        <f>IF('Support - Calculation Detail'!L3331="","",'Support - Calculation Detail'!L3331)</f>
        <v/>
      </c>
      <c r="M3331" t="str">
        <f>IF('Support - Calculation Detail'!M3331="","",'Support - Calculation Detail'!M3331)</f>
        <v/>
      </c>
      <c r="N3331" t="str">
        <f>IF('Support - Calculation Detail'!N3331="","",'Support - Calculation Detail'!N3331)</f>
        <v/>
      </c>
      <c r="P3331" t="str">
        <f>IF('Support - Calculation Detail'!O3331="","",'Support - Calculation Detail'!O3331)</f>
        <v/>
      </c>
      <c r="Q3331" t="b">
        <v>1</v>
      </c>
      <c r="R3331" t="str">
        <f t="shared" ref="R3331:R3394" si="260">LEFT(A3331,7)</f>
        <v/>
      </c>
      <c r="S3331" t="str">
        <f t="shared" ref="S3331:S3394" si="261">A3331</f>
        <v/>
      </c>
      <c r="T3331" t="str">
        <f t="shared" ref="T3331:T3394" si="262">S3331</f>
        <v/>
      </c>
      <c r="U3331" t="str">
        <f t="shared" ref="U3331:U3394" si="263">MID(S3331,3,1)</f>
        <v/>
      </c>
      <c r="V3331" t="str">
        <f t="shared" ref="V3331:V3394" si="264">RIGHT(T3331,2)</f>
        <v/>
      </c>
    </row>
    <row r="3332" spans="1:22" x14ac:dyDescent="0.35">
      <c r="A3332" t="str">
        <f>IF('Support - Calculation Detail'!A3332="","",LEFT('Support - Calculation Detail'!A3332,7)&amp;"-"&amp;RIGHT('Support - Calculation Detail'!A3332,2))</f>
        <v/>
      </c>
      <c r="B3332" t="str">
        <f>IF('Support - Calculation Detail'!C3332="","",'Support - Calculation Detail'!C3332)</f>
        <v/>
      </c>
      <c r="C3332" t="str">
        <f>IF('Support - Calculation Detail'!B3332="","",'Support - Calculation Detail'!B3332)</f>
        <v/>
      </c>
      <c r="D3332" t="str">
        <f>IF('Support - Calculation Detail'!D3332="","",'Support - Calculation Detail'!D3332)</f>
        <v/>
      </c>
      <c r="E3332" t="str">
        <f>IF('Support - Calculation Detail'!E3332="","",'Support - Calculation Detail'!E3332)</f>
        <v/>
      </c>
      <c r="G3332" t="str">
        <f>IF('Support - Calculation Detail'!F3332="","",'Support - Calculation Detail'!F3332)</f>
        <v/>
      </c>
      <c r="H3332" t="str">
        <f>IF('Support - Calculation Detail'!G3332="","",'Support - Calculation Detail'!G3332)</f>
        <v/>
      </c>
      <c r="I3332" t="str">
        <f>IF('Support - Calculation Detail'!H3332="","",'Support - Calculation Detail'!H3332)</f>
        <v/>
      </c>
      <c r="J3332" t="str">
        <f>IF('Support - Calculation Detail'!I3332="","",'Support - Calculation Detail'!I3332)</f>
        <v/>
      </c>
      <c r="K3332" t="str">
        <f>IF('Support - Calculation Detail'!K3332="","",'Support - Calculation Detail'!K3332)</f>
        <v/>
      </c>
      <c r="L3332" t="str">
        <f>IF('Support - Calculation Detail'!L3332="","",'Support - Calculation Detail'!L3332)</f>
        <v/>
      </c>
      <c r="M3332" t="str">
        <f>IF('Support - Calculation Detail'!M3332="","",'Support - Calculation Detail'!M3332)</f>
        <v/>
      </c>
      <c r="N3332" t="str">
        <f>IF('Support - Calculation Detail'!N3332="","",'Support - Calculation Detail'!N3332)</f>
        <v/>
      </c>
      <c r="P3332" t="str">
        <f>IF('Support - Calculation Detail'!O3332="","",'Support - Calculation Detail'!O3332)</f>
        <v/>
      </c>
      <c r="Q3332" t="b">
        <v>1</v>
      </c>
      <c r="R3332" t="str">
        <f t="shared" si="260"/>
        <v/>
      </c>
      <c r="S3332" t="str">
        <f t="shared" si="261"/>
        <v/>
      </c>
      <c r="T3332" t="str">
        <f t="shared" si="262"/>
        <v/>
      </c>
      <c r="U3332" t="str">
        <f t="shared" si="263"/>
        <v/>
      </c>
      <c r="V3332" t="str">
        <f t="shared" si="264"/>
        <v/>
      </c>
    </row>
    <row r="3333" spans="1:22" x14ac:dyDescent="0.35">
      <c r="A3333" t="str">
        <f>IF('Support - Calculation Detail'!A3333="","",LEFT('Support - Calculation Detail'!A3333,7)&amp;"-"&amp;RIGHT('Support - Calculation Detail'!A3333,2))</f>
        <v/>
      </c>
      <c r="B3333" t="str">
        <f>IF('Support - Calculation Detail'!C3333="","",'Support - Calculation Detail'!C3333)</f>
        <v/>
      </c>
      <c r="C3333" t="str">
        <f>IF('Support - Calculation Detail'!B3333="","",'Support - Calculation Detail'!B3333)</f>
        <v/>
      </c>
      <c r="D3333" t="str">
        <f>IF('Support - Calculation Detail'!D3333="","",'Support - Calculation Detail'!D3333)</f>
        <v/>
      </c>
      <c r="E3333" t="str">
        <f>IF('Support - Calculation Detail'!E3333="","",'Support - Calculation Detail'!E3333)</f>
        <v/>
      </c>
      <c r="G3333" t="str">
        <f>IF('Support - Calculation Detail'!F3333="","",'Support - Calculation Detail'!F3333)</f>
        <v/>
      </c>
      <c r="H3333" t="str">
        <f>IF('Support - Calculation Detail'!G3333="","",'Support - Calculation Detail'!G3333)</f>
        <v/>
      </c>
      <c r="I3333" t="str">
        <f>IF('Support - Calculation Detail'!H3333="","",'Support - Calculation Detail'!H3333)</f>
        <v/>
      </c>
      <c r="J3333" t="str">
        <f>IF('Support - Calculation Detail'!I3333="","",'Support - Calculation Detail'!I3333)</f>
        <v/>
      </c>
      <c r="K3333" t="str">
        <f>IF('Support - Calculation Detail'!K3333="","",'Support - Calculation Detail'!K3333)</f>
        <v/>
      </c>
      <c r="L3333" t="str">
        <f>IF('Support - Calculation Detail'!L3333="","",'Support - Calculation Detail'!L3333)</f>
        <v/>
      </c>
      <c r="M3333" t="str">
        <f>IF('Support - Calculation Detail'!M3333="","",'Support - Calculation Detail'!M3333)</f>
        <v/>
      </c>
      <c r="N3333" t="str">
        <f>IF('Support - Calculation Detail'!N3333="","",'Support - Calculation Detail'!N3333)</f>
        <v/>
      </c>
      <c r="P3333" t="str">
        <f>IF('Support - Calculation Detail'!O3333="","",'Support - Calculation Detail'!O3333)</f>
        <v/>
      </c>
      <c r="Q3333" t="b">
        <v>1</v>
      </c>
      <c r="R3333" t="str">
        <f t="shared" si="260"/>
        <v/>
      </c>
      <c r="S3333" t="str">
        <f t="shared" si="261"/>
        <v/>
      </c>
      <c r="T3333" t="str">
        <f t="shared" si="262"/>
        <v/>
      </c>
      <c r="U3333" t="str">
        <f t="shared" si="263"/>
        <v/>
      </c>
      <c r="V3333" t="str">
        <f t="shared" si="264"/>
        <v/>
      </c>
    </row>
    <row r="3334" spans="1:22" x14ac:dyDescent="0.35">
      <c r="A3334" t="str">
        <f>IF('Support - Calculation Detail'!A3334="","",LEFT('Support - Calculation Detail'!A3334,7)&amp;"-"&amp;RIGHT('Support - Calculation Detail'!A3334,2))</f>
        <v/>
      </c>
      <c r="B3334" t="str">
        <f>IF('Support - Calculation Detail'!C3334="","",'Support - Calculation Detail'!C3334)</f>
        <v/>
      </c>
      <c r="C3334" t="str">
        <f>IF('Support - Calculation Detail'!B3334="","",'Support - Calculation Detail'!B3334)</f>
        <v/>
      </c>
      <c r="D3334" t="str">
        <f>IF('Support - Calculation Detail'!D3334="","",'Support - Calculation Detail'!D3334)</f>
        <v/>
      </c>
      <c r="E3334" t="str">
        <f>IF('Support - Calculation Detail'!E3334="","",'Support - Calculation Detail'!E3334)</f>
        <v/>
      </c>
      <c r="G3334" t="str">
        <f>IF('Support - Calculation Detail'!F3334="","",'Support - Calculation Detail'!F3334)</f>
        <v/>
      </c>
      <c r="H3334" t="str">
        <f>IF('Support - Calculation Detail'!G3334="","",'Support - Calculation Detail'!G3334)</f>
        <v/>
      </c>
      <c r="I3334" t="str">
        <f>IF('Support - Calculation Detail'!H3334="","",'Support - Calculation Detail'!H3334)</f>
        <v/>
      </c>
      <c r="J3334" t="str">
        <f>IF('Support - Calculation Detail'!I3334="","",'Support - Calculation Detail'!I3334)</f>
        <v/>
      </c>
      <c r="K3334" t="str">
        <f>IF('Support - Calculation Detail'!K3334="","",'Support - Calculation Detail'!K3334)</f>
        <v/>
      </c>
      <c r="L3334" t="str">
        <f>IF('Support - Calculation Detail'!L3334="","",'Support - Calculation Detail'!L3334)</f>
        <v/>
      </c>
      <c r="M3334" t="str">
        <f>IF('Support - Calculation Detail'!M3334="","",'Support - Calculation Detail'!M3334)</f>
        <v/>
      </c>
      <c r="N3334" t="str">
        <f>IF('Support - Calculation Detail'!N3334="","",'Support - Calculation Detail'!N3334)</f>
        <v/>
      </c>
      <c r="P3334" t="str">
        <f>IF('Support - Calculation Detail'!O3334="","",'Support - Calculation Detail'!O3334)</f>
        <v/>
      </c>
      <c r="Q3334" t="b">
        <v>1</v>
      </c>
      <c r="R3334" t="str">
        <f t="shared" si="260"/>
        <v/>
      </c>
      <c r="S3334" t="str">
        <f t="shared" si="261"/>
        <v/>
      </c>
      <c r="T3334" t="str">
        <f t="shared" si="262"/>
        <v/>
      </c>
      <c r="U3334" t="str">
        <f t="shared" si="263"/>
        <v/>
      </c>
      <c r="V3334" t="str">
        <f t="shared" si="264"/>
        <v/>
      </c>
    </row>
    <row r="3335" spans="1:22" x14ac:dyDescent="0.35">
      <c r="A3335" t="str">
        <f>IF('Support - Calculation Detail'!A3335="","",LEFT('Support - Calculation Detail'!A3335,7)&amp;"-"&amp;RIGHT('Support - Calculation Detail'!A3335,2))</f>
        <v/>
      </c>
      <c r="B3335" t="str">
        <f>IF('Support - Calculation Detail'!C3335="","",'Support - Calculation Detail'!C3335)</f>
        <v/>
      </c>
      <c r="C3335" t="str">
        <f>IF('Support - Calculation Detail'!B3335="","",'Support - Calculation Detail'!B3335)</f>
        <v/>
      </c>
      <c r="D3335" t="str">
        <f>IF('Support - Calculation Detail'!D3335="","",'Support - Calculation Detail'!D3335)</f>
        <v/>
      </c>
      <c r="E3335" t="str">
        <f>IF('Support - Calculation Detail'!E3335="","",'Support - Calculation Detail'!E3335)</f>
        <v/>
      </c>
      <c r="G3335" t="str">
        <f>IF('Support - Calculation Detail'!F3335="","",'Support - Calculation Detail'!F3335)</f>
        <v/>
      </c>
      <c r="H3335" t="str">
        <f>IF('Support - Calculation Detail'!G3335="","",'Support - Calculation Detail'!G3335)</f>
        <v/>
      </c>
      <c r="I3335" t="str">
        <f>IF('Support - Calculation Detail'!H3335="","",'Support - Calculation Detail'!H3335)</f>
        <v/>
      </c>
      <c r="J3335" t="str">
        <f>IF('Support - Calculation Detail'!I3335="","",'Support - Calculation Detail'!I3335)</f>
        <v/>
      </c>
      <c r="K3335" t="str">
        <f>IF('Support - Calculation Detail'!K3335="","",'Support - Calculation Detail'!K3335)</f>
        <v/>
      </c>
      <c r="L3335" t="str">
        <f>IF('Support - Calculation Detail'!L3335="","",'Support - Calculation Detail'!L3335)</f>
        <v/>
      </c>
      <c r="M3335" t="str">
        <f>IF('Support - Calculation Detail'!M3335="","",'Support - Calculation Detail'!M3335)</f>
        <v/>
      </c>
      <c r="N3335" t="str">
        <f>IF('Support - Calculation Detail'!N3335="","",'Support - Calculation Detail'!N3335)</f>
        <v/>
      </c>
      <c r="P3335" t="str">
        <f>IF('Support - Calculation Detail'!O3335="","",'Support - Calculation Detail'!O3335)</f>
        <v/>
      </c>
      <c r="Q3335" t="b">
        <v>1</v>
      </c>
      <c r="R3335" t="str">
        <f t="shared" si="260"/>
        <v/>
      </c>
      <c r="S3335" t="str">
        <f t="shared" si="261"/>
        <v/>
      </c>
      <c r="T3335" t="str">
        <f t="shared" si="262"/>
        <v/>
      </c>
      <c r="U3335" t="str">
        <f t="shared" si="263"/>
        <v/>
      </c>
      <c r="V3335" t="str">
        <f t="shared" si="264"/>
        <v/>
      </c>
    </row>
    <row r="3336" spans="1:22" x14ac:dyDescent="0.35">
      <c r="A3336" t="str">
        <f>IF('Support - Calculation Detail'!A3336="","",LEFT('Support - Calculation Detail'!A3336,7)&amp;"-"&amp;RIGHT('Support - Calculation Detail'!A3336,2))</f>
        <v/>
      </c>
      <c r="B3336" t="str">
        <f>IF('Support - Calculation Detail'!C3336="","",'Support - Calculation Detail'!C3336)</f>
        <v/>
      </c>
      <c r="C3336" t="str">
        <f>IF('Support - Calculation Detail'!B3336="","",'Support - Calculation Detail'!B3336)</f>
        <v/>
      </c>
      <c r="D3336" t="str">
        <f>IF('Support - Calculation Detail'!D3336="","",'Support - Calculation Detail'!D3336)</f>
        <v/>
      </c>
      <c r="E3336" t="str">
        <f>IF('Support - Calculation Detail'!E3336="","",'Support - Calculation Detail'!E3336)</f>
        <v/>
      </c>
      <c r="G3336" t="str">
        <f>IF('Support - Calculation Detail'!F3336="","",'Support - Calculation Detail'!F3336)</f>
        <v/>
      </c>
      <c r="H3336" t="str">
        <f>IF('Support - Calculation Detail'!G3336="","",'Support - Calculation Detail'!G3336)</f>
        <v/>
      </c>
      <c r="I3336" t="str">
        <f>IF('Support - Calculation Detail'!H3336="","",'Support - Calculation Detail'!H3336)</f>
        <v/>
      </c>
      <c r="J3336" t="str">
        <f>IF('Support - Calculation Detail'!I3336="","",'Support - Calculation Detail'!I3336)</f>
        <v/>
      </c>
      <c r="K3336" t="str">
        <f>IF('Support - Calculation Detail'!K3336="","",'Support - Calculation Detail'!K3336)</f>
        <v/>
      </c>
      <c r="L3336" t="str">
        <f>IF('Support - Calculation Detail'!L3336="","",'Support - Calculation Detail'!L3336)</f>
        <v/>
      </c>
      <c r="M3336" t="str">
        <f>IF('Support - Calculation Detail'!M3336="","",'Support - Calculation Detail'!M3336)</f>
        <v/>
      </c>
      <c r="N3336" t="str">
        <f>IF('Support - Calculation Detail'!N3336="","",'Support - Calculation Detail'!N3336)</f>
        <v/>
      </c>
      <c r="P3336" t="str">
        <f>IF('Support - Calculation Detail'!O3336="","",'Support - Calculation Detail'!O3336)</f>
        <v/>
      </c>
      <c r="Q3336" t="b">
        <v>1</v>
      </c>
      <c r="R3336" t="str">
        <f t="shared" si="260"/>
        <v/>
      </c>
      <c r="S3336" t="str">
        <f t="shared" si="261"/>
        <v/>
      </c>
      <c r="T3336" t="str">
        <f t="shared" si="262"/>
        <v/>
      </c>
      <c r="U3336" t="str">
        <f t="shared" si="263"/>
        <v/>
      </c>
      <c r="V3336" t="str">
        <f t="shared" si="264"/>
        <v/>
      </c>
    </row>
    <row r="3337" spans="1:22" x14ac:dyDescent="0.35">
      <c r="A3337" t="str">
        <f>IF('Support - Calculation Detail'!A3337="","",LEFT('Support - Calculation Detail'!A3337,7)&amp;"-"&amp;RIGHT('Support - Calculation Detail'!A3337,2))</f>
        <v/>
      </c>
      <c r="B3337" t="str">
        <f>IF('Support - Calculation Detail'!C3337="","",'Support - Calculation Detail'!C3337)</f>
        <v/>
      </c>
      <c r="C3337" t="str">
        <f>IF('Support - Calculation Detail'!B3337="","",'Support - Calculation Detail'!B3337)</f>
        <v/>
      </c>
      <c r="D3337" t="str">
        <f>IF('Support - Calculation Detail'!D3337="","",'Support - Calculation Detail'!D3337)</f>
        <v/>
      </c>
      <c r="E3337" t="str">
        <f>IF('Support - Calculation Detail'!E3337="","",'Support - Calculation Detail'!E3337)</f>
        <v/>
      </c>
      <c r="G3337" t="str">
        <f>IF('Support - Calculation Detail'!F3337="","",'Support - Calculation Detail'!F3337)</f>
        <v/>
      </c>
      <c r="H3337" t="str">
        <f>IF('Support - Calculation Detail'!G3337="","",'Support - Calculation Detail'!G3337)</f>
        <v/>
      </c>
      <c r="I3337" t="str">
        <f>IF('Support - Calculation Detail'!H3337="","",'Support - Calculation Detail'!H3337)</f>
        <v/>
      </c>
      <c r="J3337" t="str">
        <f>IF('Support - Calculation Detail'!I3337="","",'Support - Calculation Detail'!I3337)</f>
        <v/>
      </c>
      <c r="K3337" t="str">
        <f>IF('Support - Calculation Detail'!K3337="","",'Support - Calculation Detail'!K3337)</f>
        <v/>
      </c>
      <c r="L3337" t="str">
        <f>IF('Support - Calculation Detail'!L3337="","",'Support - Calculation Detail'!L3337)</f>
        <v/>
      </c>
      <c r="M3337" t="str">
        <f>IF('Support - Calculation Detail'!M3337="","",'Support - Calculation Detail'!M3337)</f>
        <v/>
      </c>
      <c r="N3337" t="str">
        <f>IF('Support - Calculation Detail'!N3337="","",'Support - Calculation Detail'!N3337)</f>
        <v/>
      </c>
      <c r="P3337" t="str">
        <f>IF('Support - Calculation Detail'!O3337="","",'Support - Calculation Detail'!O3337)</f>
        <v/>
      </c>
      <c r="Q3337" t="b">
        <v>1</v>
      </c>
      <c r="R3337" t="str">
        <f t="shared" si="260"/>
        <v/>
      </c>
      <c r="S3337" t="str">
        <f t="shared" si="261"/>
        <v/>
      </c>
      <c r="T3337" t="str">
        <f t="shared" si="262"/>
        <v/>
      </c>
      <c r="U3337" t="str">
        <f t="shared" si="263"/>
        <v/>
      </c>
      <c r="V3337" t="str">
        <f t="shared" si="264"/>
        <v/>
      </c>
    </row>
    <row r="3338" spans="1:22" x14ac:dyDescent="0.35">
      <c r="A3338" t="str">
        <f>IF('Support - Calculation Detail'!A3338="","",LEFT('Support - Calculation Detail'!A3338,7)&amp;"-"&amp;RIGHT('Support - Calculation Detail'!A3338,2))</f>
        <v/>
      </c>
      <c r="B3338" t="str">
        <f>IF('Support - Calculation Detail'!C3338="","",'Support - Calculation Detail'!C3338)</f>
        <v/>
      </c>
      <c r="C3338" t="str">
        <f>IF('Support - Calculation Detail'!B3338="","",'Support - Calculation Detail'!B3338)</f>
        <v/>
      </c>
      <c r="D3338" t="str">
        <f>IF('Support - Calculation Detail'!D3338="","",'Support - Calculation Detail'!D3338)</f>
        <v/>
      </c>
      <c r="E3338" t="str">
        <f>IF('Support - Calculation Detail'!E3338="","",'Support - Calculation Detail'!E3338)</f>
        <v/>
      </c>
      <c r="G3338" t="str">
        <f>IF('Support - Calculation Detail'!F3338="","",'Support - Calculation Detail'!F3338)</f>
        <v/>
      </c>
      <c r="H3338" t="str">
        <f>IF('Support - Calculation Detail'!G3338="","",'Support - Calculation Detail'!G3338)</f>
        <v/>
      </c>
      <c r="I3338" t="str">
        <f>IF('Support - Calculation Detail'!H3338="","",'Support - Calculation Detail'!H3338)</f>
        <v/>
      </c>
      <c r="J3338" t="str">
        <f>IF('Support - Calculation Detail'!I3338="","",'Support - Calculation Detail'!I3338)</f>
        <v/>
      </c>
      <c r="K3338" t="str">
        <f>IF('Support - Calculation Detail'!K3338="","",'Support - Calculation Detail'!K3338)</f>
        <v/>
      </c>
      <c r="L3338" t="str">
        <f>IF('Support - Calculation Detail'!L3338="","",'Support - Calculation Detail'!L3338)</f>
        <v/>
      </c>
      <c r="M3338" t="str">
        <f>IF('Support - Calculation Detail'!M3338="","",'Support - Calculation Detail'!M3338)</f>
        <v/>
      </c>
      <c r="N3338" t="str">
        <f>IF('Support - Calculation Detail'!N3338="","",'Support - Calculation Detail'!N3338)</f>
        <v/>
      </c>
      <c r="P3338" t="str">
        <f>IF('Support - Calculation Detail'!O3338="","",'Support - Calculation Detail'!O3338)</f>
        <v/>
      </c>
      <c r="Q3338" t="b">
        <v>1</v>
      </c>
      <c r="R3338" t="str">
        <f t="shared" si="260"/>
        <v/>
      </c>
      <c r="S3338" t="str">
        <f t="shared" si="261"/>
        <v/>
      </c>
      <c r="T3338" t="str">
        <f t="shared" si="262"/>
        <v/>
      </c>
      <c r="U3338" t="str">
        <f t="shared" si="263"/>
        <v/>
      </c>
      <c r="V3338" t="str">
        <f t="shared" si="264"/>
        <v/>
      </c>
    </row>
    <row r="3339" spans="1:22" x14ac:dyDescent="0.35">
      <c r="A3339" t="str">
        <f>IF('Support - Calculation Detail'!A3339="","",LEFT('Support - Calculation Detail'!A3339,7)&amp;"-"&amp;RIGHT('Support - Calculation Detail'!A3339,2))</f>
        <v/>
      </c>
      <c r="B3339" t="str">
        <f>IF('Support - Calculation Detail'!C3339="","",'Support - Calculation Detail'!C3339)</f>
        <v/>
      </c>
      <c r="C3339" t="str">
        <f>IF('Support - Calculation Detail'!B3339="","",'Support - Calculation Detail'!B3339)</f>
        <v/>
      </c>
      <c r="D3339" t="str">
        <f>IF('Support - Calculation Detail'!D3339="","",'Support - Calculation Detail'!D3339)</f>
        <v/>
      </c>
      <c r="E3339" t="str">
        <f>IF('Support - Calculation Detail'!E3339="","",'Support - Calculation Detail'!E3339)</f>
        <v/>
      </c>
      <c r="G3339" t="str">
        <f>IF('Support - Calculation Detail'!F3339="","",'Support - Calculation Detail'!F3339)</f>
        <v/>
      </c>
      <c r="H3339" t="str">
        <f>IF('Support - Calculation Detail'!G3339="","",'Support - Calculation Detail'!G3339)</f>
        <v/>
      </c>
      <c r="I3339" t="str">
        <f>IF('Support - Calculation Detail'!H3339="","",'Support - Calculation Detail'!H3339)</f>
        <v/>
      </c>
      <c r="J3339" t="str">
        <f>IF('Support - Calculation Detail'!I3339="","",'Support - Calculation Detail'!I3339)</f>
        <v/>
      </c>
      <c r="K3339" t="str">
        <f>IF('Support - Calculation Detail'!K3339="","",'Support - Calculation Detail'!K3339)</f>
        <v/>
      </c>
      <c r="L3339" t="str">
        <f>IF('Support - Calculation Detail'!L3339="","",'Support - Calculation Detail'!L3339)</f>
        <v/>
      </c>
      <c r="M3339" t="str">
        <f>IF('Support - Calculation Detail'!M3339="","",'Support - Calculation Detail'!M3339)</f>
        <v/>
      </c>
      <c r="N3339" t="str">
        <f>IF('Support - Calculation Detail'!N3339="","",'Support - Calculation Detail'!N3339)</f>
        <v/>
      </c>
      <c r="P3339" t="str">
        <f>IF('Support - Calculation Detail'!O3339="","",'Support - Calculation Detail'!O3339)</f>
        <v/>
      </c>
      <c r="Q3339" t="b">
        <v>1</v>
      </c>
      <c r="R3339" t="str">
        <f t="shared" si="260"/>
        <v/>
      </c>
      <c r="S3339" t="str">
        <f t="shared" si="261"/>
        <v/>
      </c>
      <c r="T3339" t="str">
        <f t="shared" si="262"/>
        <v/>
      </c>
      <c r="U3339" t="str">
        <f t="shared" si="263"/>
        <v/>
      </c>
      <c r="V3339" t="str">
        <f t="shared" si="264"/>
        <v/>
      </c>
    </row>
    <row r="3340" spans="1:22" x14ac:dyDescent="0.35">
      <c r="A3340" t="str">
        <f>IF('Support - Calculation Detail'!A3340="","",LEFT('Support - Calculation Detail'!A3340,7)&amp;"-"&amp;RIGHT('Support - Calculation Detail'!A3340,2))</f>
        <v/>
      </c>
      <c r="B3340" t="str">
        <f>IF('Support - Calculation Detail'!C3340="","",'Support - Calculation Detail'!C3340)</f>
        <v/>
      </c>
      <c r="C3340" t="str">
        <f>IF('Support - Calculation Detail'!B3340="","",'Support - Calculation Detail'!B3340)</f>
        <v/>
      </c>
      <c r="D3340" t="str">
        <f>IF('Support - Calculation Detail'!D3340="","",'Support - Calculation Detail'!D3340)</f>
        <v/>
      </c>
      <c r="E3340" t="str">
        <f>IF('Support - Calculation Detail'!E3340="","",'Support - Calculation Detail'!E3340)</f>
        <v/>
      </c>
      <c r="G3340" t="str">
        <f>IF('Support - Calculation Detail'!F3340="","",'Support - Calculation Detail'!F3340)</f>
        <v/>
      </c>
      <c r="H3340" t="str">
        <f>IF('Support - Calculation Detail'!G3340="","",'Support - Calculation Detail'!G3340)</f>
        <v/>
      </c>
      <c r="I3340" t="str">
        <f>IF('Support - Calculation Detail'!H3340="","",'Support - Calculation Detail'!H3340)</f>
        <v/>
      </c>
      <c r="J3340" t="str">
        <f>IF('Support - Calculation Detail'!I3340="","",'Support - Calculation Detail'!I3340)</f>
        <v/>
      </c>
      <c r="K3340" t="str">
        <f>IF('Support - Calculation Detail'!K3340="","",'Support - Calculation Detail'!K3340)</f>
        <v/>
      </c>
      <c r="L3340" t="str">
        <f>IF('Support - Calculation Detail'!L3340="","",'Support - Calculation Detail'!L3340)</f>
        <v/>
      </c>
      <c r="M3340" t="str">
        <f>IF('Support - Calculation Detail'!M3340="","",'Support - Calculation Detail'!M3340)</f>
        <v/>
      </c>
      <c r="N3340" t="str">
        <f>IF('Support - Calculation Detail'!N3340="","",'Support - Calculation Detail'!N3340)</f>
        <v/>
      </c>
      <c r="P3340" t="str">
        <f>IF('Support - Calculation Detail'!O3340="","",'Support - Calculation Detail'!O3340)</f>
        <v/>
      </c>
      <c r="Q3340" t="b">
        <v>1</v>
      </c>
      <c r="R3340" t="str">
        <f t="shared" si="260"/>
        <v/>
      </c>
      <c r="S3340" t="str">
        <f t="shared" si="261"/>
        <v/>
      </c>
      <c r="T3340" t="str">
        <f t="shared" si="262"/>
        <v/>
      </c>
      <c r="U3340" t="str">
        <f t="shared" si="263"/>
        <v/>
      </c>
      <c r="V3340" t="str">
        <f t="shared" si="264"/>
        <v/>
      </c>
    </row>
    <row r="3341" spans="1:22" x14ac:dyDescent="0.35">
      <c r="A3341" t="str">
        <f>IF('Support - Calculation Detail'!A3341="","",LEFT('Support - Calculation Detail'!A3341,7)&amp;"-"&amp;RIGHT('Support - Calculation Detail'!A3341,2))</f>
        <v/>
      </c>
      <c r="B3341" t="str">
        <f>IF('Support - Calculation Detail'!C3341="","",'Support - Calculation Detail'!C3341)</f>
        <v/>
      </c>
      <c r="C3341" t="str">
        <f>IF('Support - Calculation Detail'!B3341="","",'Support - Calculation Detail'!B3341)</f>
        <v/>
      </c>
      <c r="D3341" t="str">
        <f>IF('Support - Calculation Detail'!D3341="","",'Support - Calculation Detail'!D3341)</f>
        <v/>
      </c>
      <c r="E3341" t="str">
        <f>IF('Support - Calculation Detail'!E3341="","",'Support - Calculation Detail'!E3341)</f>
        <v/>
      </c>
      <c r="G3341" t="str">
        <f>IF('Support - Calculation Detail'!F3341="","",'Support - Calculation Detail'!F3341)</f>
        <v/>
      </c>
      <c r="H3341" t="str">
        <f>IF('Support - Calculation Detail'!G3341="","",'Support - Calculation Detail'!G3341)</f>
        <v/>
      </c>
      <c r="I3341" t="str">
        <f>IF('Support - Calculation Detail'!H3341="","",'Support - Calculation Detail'!H3341)</f>
        <v/>
      </c>
      <c r="J3341" t="str">
        <f>IF('Support - Calculation Detail'!I3341="","",'Support - Calculation Detail'!I3341)</f>
        <v/>
      </c>
      <c r="K3341" t="str">
        <f>IF('Support - Calculation Detail'!K3341="","",'Support - Calculation Detail'!K3341)</f>
        <v/>
      </c>
      <c r="L3341" t="str">
        <f>IF('Support - Calculation Detail'!L3341="","",'Support - Calculation Detail'!L3341)</f>
        <v/>
      </c>
      <c r="M3341" t="str">
        <f>IF('Support - Calculation Detail'!M3341="","",'Support - Calculation Detail'!M3341)</f>
        <v/>
      </c>
      <c r="N3341" t="str">
        <f>IF('Support - Calculation Detail'!N3341="","",'Support - Calculation Detail'!N3341)</f>
        <v/>
      </c>
      <c r="P3341" t="str">
        <f>IF('Support - Calculation Detail'!O3341="","",'Support - Calculation Detail'!O3341)</f>
        <v/>
      </c>
      <c r="Q3341" t="b">
        <v>1</v>
      </c>
      <c r="R3341" t="str">
        <f t="shared" si="260"/>
        <v/>
      </c>
      <c r="S3341" t="str">
        <f t="shared" si="261"/>
        <v/>
      </c>
      <c r="T3341" t="str">
        <f t="shared" si="262"/>
        <v/>
      </c>
      <c r="U3341" t="str">
        <f t="shared" si="263"/>
        <v/>
      </c>
      <c r="V3341" t="str">
        <f t="shared" si="264"/>
        <v/>
      </c>
    </row>
    <row r="3342" spans="1:22" x14ac:dyDescent="0.35">
      <c r="A3342" t="str">
        <f>IF('Support - Calculation Detail'!A3342="","",LEFT('Support - Calculation Detail'!A3342,7)&amp;"-"&amp;RIGHT('Support - Calculation Detail'!A3342,2))</f>
        <v/>
      </c>
      <c r="B3342" t="str">
        <f>IF('Support - Calculation Detail'!C3342="","",'Support - Calculation Detail'!C3342)</f>
        <v/>
      </c>
      <c r="C3342" t="str">
        <f>IF('Support - Calculation Detail'!B3342="","",'Support - Calculation Detail'!B3342)</f>
        <v/>
      </c>
      <c r="D3342" t="str">
        <f>IF('Support - Calculation Detail'!D3342="","",'Support - Calculation Detail'!D3342)</f>
        <v/>
      </c>
      <c r="E3342" t="str">
        <f>IF('Support - Calculation Detail'!E3342="","",'Support - Calculation Detail'!E3342)</f>
        <v/>
      </c>
      <c r="G3342" t="str">
        <f>IF('Support - Calculation Detail'!F3342="","",'Support - Calculation Detail'!F3342)</f>
        <v/>
      </c>
      <c r="H3342" t="str">
        <f>IF('Support - Calculation Detail'!G3342="","",'Support - Calculation Detail'!G3342)</f>
        <v/>
      </c>
      <c r="I3342" t="str">
        <f>IF('Support - Calculation Detail'!H3342="","",'Support - Calculation Detail'!H3342)</f>
        <v/>
      </c>
      <c r="J3342" t="str">
        <f>IF('Support - Calculation Detail'!I3342="","",'Support - Calculation Detail'!I3342)</f>
        <v/>
      </c>
      <c r="K3342" t="str">
        <f>IF('Support - Calculation Detail'!K3342="","",'Support - Calculation Detail'!K3342)</f>
        <v/>
      </c>
      <c r="L3342" t="str">
        <f>IF('Support - Calculation Detail'!L3342="","",'Support - Calculation Detail'!L3342)</f>
        <v/>
      </c>
      <c r="M3342" t="str">
        <f>IF('Support - Calculation Detail'!M3342="","",'Support - Calculation Detail'!M3342)</f>
        <v/>
      </c>
      <c r="N3342" t="str">
        <f>IF('Support - Calculation Detail'!N3342="","",'Support - Calculation Detail'!N3342)</f>
        <v/>
      </c>
      <c r="P3342" t="str">
        <f>IF('Support - Calculation Detail'!O3342="","",'Support - Calculation Detail'!O3342)</f>
        <v/>
      </c>
      <c r="Q3342" t="b">
        <v>1</v>
      </c>
      <c r="R3342" t="str">
        <f t="shared" si="260"/>
        <v/>
      </c>
      <c r="S3342" t="str">
        <f t="shared" si="261"/>
        <v/>
      </c>
      <c r="T3342" t="str">
        <f t="shared" si="262"/>
        <v/>
      </c>
      <c r="U3342" t="str">
        <f t="shared" si="263"/>
        <v/>
      </c>
      <c r="V3342" t="str">
        <f t="shared" si="264"/>
        <v/>
      </c>
    </row>
    <row r="3343" spans="1:22" x14ac:dyDescent="0.35">
      <c r="A3343" t="str">
        <f>IF('Support - Calculation Detail'!A3343="","",LEFT('Support - Calculation Detail'!A3343,7)&amp;"-"&amp;RIGHT('Support - Calculation Detail'!A3343,2))</f>
        <v/>
      </c>
      <c r="B3343" t="str">
        <f>IF('Support - Calculation Detail'!C3343="","",'Support - Calculation Detail'!C3343)</f>
        <v/>
      </c>
      <c r="C3343" t="str">
        <f>IF('Support - Calculation Detail'!B3343="","",'Support - Calculation Detail'!B3343)</f>
        <v/>
      </c>
      <c r="D3343" t="str">
        <f>IF('Support - Calculation Detail'!D3343="","",'Support - Calculation Detail'!D3343)</f>
        <v/>
      </c>
      <c r="E3343" t="str">
        <f>IF('Support - Calculation Detail'!E3343="","",'Support - Calculation Detail'!E3343)</f>
        <v/>
      </c>
      <c r="G3343" t="str">
        <f>IF('Support - Calculation Detail'!F3343="","",'Support - Calculation Detail'!F3343)</f>
        <v/>
      </c>
      <c r="H3343" t="str">
        <f>IF('Support - Calculation Detail'!G3343="","",'Support - Calculation Detail'!G3343)</f>
        <v/>
      </c>
      <c r="I3343" t="str">
        <f>IF('Support - Calculation Detail'!H3343="","",'Support - Calculation Detail'!H3343)</f>
        <v/>
      </c>
      <c r="J3343" t="str">
        <f>IF('Support - Calculation Detail'!I3343="","",'Support - Calculation Detail'!I3343)</f>
        <v/>
      </c>
      <c r="K3343" t="str">
        <f>IF('Support - Calculation Detail'!K3343="","",'Support - Calculation Detail'!K3343)</f>
        <v/>
      </c>
      <c r="L3343" t="str">
        <f>IF('Support - Calculation Detail'!L3343="","",'Support - Calculation Detail'!L3343)</f>
        <v/>
      </c>
      <c r="M3343" t="str">
        <f>IF('Support - Calculation Detail'!M3343="","",'Support - Calculation Detail'!M3343)</f>
        <v/>
      </c>
      <c r="N3343" t="str">
        <f>IF('Support - Calculation Detail'!N3343="","",'Support - Calculation Detail'!N3343)</f>
        <v/>
      </c>
      <c r="P3343" t="str">
        <f>IF('Support - Calculation Detail'!O3343="","",'Support - Calculation Detail'!O3343)</f>
        <v/>
      </c>
      <c r="Q3343" t="b">
        <v>1</v>
      </c>
      <c r="R3343" t="str">
        <f t="shared" si="260"/>
        <v/>
      </c>
      <c r="S3343" t="str">
        <f t="shared" si="261"/>
        <v/>
      </c>
      <c r="T3343" t="str">
        <f t="shared" si="262"/>
        <v/>
      </c>
      <c r="U3343" t="str">
        <f t="shared" si="263"/>
        <v/>
      </c>
      <c r="V3343" t="str">
        <f t="shared" si="264"/>
        <v/>
      </c>
    </row>
    <row r="3344" spans="1:22" x14ac:dyDescent="0.35">
      <c r="A3344" t="str">
        <f>IF('Support - Calculation Detail'!A3344="","",LEFT('Support - Calculation Detail'!A3344,7)&amp;"-"&amp;RIGHT('Support - Calculation Detail'!A3344,2))</f>
        <v/>
      </c>
      <c r="B3344" t="str">
        <f>IF('Support - Calculation Detail'!C3344="","",'Support - Calculation Detail'!C3344)</f>
        <v/>
      </c>
      <c r="C3344" t="str">
        <f>IF('Support - Calculation Detail'!B3344="","",'Support - Calculation Detail'!B3344)</f>
        <v/>
      </c>
      <c r="D3344" t="str">
        <f>IF('Support - Calculation Detail'!D3344="","",'Support - Calculation Detail'!D3344)</f>
        <v/>
      </c>
      <c r="E3344" t="str">
        <f>IF('Support - Calculation Detail'!E3344="","",'Support - Calculation Detail'!E3344)</f>
        <v/>
      </c>
      <c r="G3344" t="str">
        <f>IF('Support - Calculation Detail'!F3344="","",'Support - Calculation Detail'!F3344)</f>
        <v/>
      </c>
      <c r="H3344" t="str">
        <f>IF('Support - Calculation Detail'!G3344="","",'Support - Calculation Detail'!G3344)</f>
        <v/>
      </c>
      <c r="I3344" t="str">
        <f>IF('Support - Calculation Detail'!H3344="","",'Support - Calculation Detail'!H3344)</f>
        <v/>
      </c>
      <c r="J3344" t="str">
        <f>IF('Support - Calculation Detail'!I3344="","",'Support - Calculation Detail'!I3344)</f>
        <v/>
      </c>
      <c r="K3344" t="str">
        <f>IF('Support - Calculation Detail'!K3344="","",'Support - Calculation Detail'!K3344)</f>
        <v/>
      </c>
      <c r="L3344" t="str">
        <f>IF('Support - Calculation Detail'!L3344="","",'Support - Calculation Detail'!L3344)</f>
        <v/>
      </c>
      <c r="M3344" t="str">
        <f>IF('Support - Calculation Detail'!M3344="","",'Support - Calculation Detail'!M3344)</f>
        <v/>
      </c>
      <c r="N3344" t="str">
        <f>IF('Support - Calculation Detail'!N3344="","",'Support - Calculation Detail'!N3344)</f>
        <v/>
      </c>
      <c r="P3344" t="str">
        <f>IF('Support - Calculation Detail'!O3344="","",'Support - Calculation Detail'!O3344)</f>
        <v/>
      </c>
      <c r="Q3344" t="b">
        <v>1</v>
      </c>
      <c r="R3344" t="str">
        <f t="shared" si="260"/>
        <v/>
      </c>
      <c r="S3344" t="str">
        <f t="shared" si="261"/>
        <v/>
      </c>
      <c r="T3344" t="str">
        <f t="shared" si="262"/>
        <v/>
      </c>
      <c r="U3344" t="str">
        <f t="shared" si="263"/>
        <v/>
      </c>
      <c r="V3344" t="str">
        <f t="shared" si="264"/>
        <v/>
      </c>
    </row>
    <row r="3345" spans="1:22" x14ac:dyDescent="0.35">
      <c r="A3345" t="str">
        <f>IF('Support - Calculation Detail'!A3345="","",LEFT('Support - Calculation Detail'!A3345,7)&amp;"-"&amp;RIGHT('Support - Calculation Detail'!A3345,2))</f>
        <v/>
      </c>
      <c r="B3345" t="str">
        <f>IF('Support - Calculation Detail'!C3345="","",'Support - Calculation Detail'!C3345)</f>
        <v/>
      </c>
      <c r="C3345" t="str">
        <f>IF('Support - Calculation Detail'!B3345="","",'Support - Calculation Detail'!B3345)</f>
        <v/>
      </c>
      <c r="D3345" t="str">
        <f>IF('Support - Calculation Detail'!D3345="","",'Support - Calculation Detail'!D3345)</f>
        <v/>
      </c>
      <c r="E3345" t="str">
        <f>IF('Support - Calculation Detail'!E3345="","",'Support - Calculation Detail'!E3345)</f>
        <v/>
      </c>
      <c r="G3345" t="str">
        <f>IF('Support - Calculation Detail'!F3345="","",'Support - Calculation Detail'!F3345)</f>
        <v/>
      </c>
      <c r="H3345" t="str">
        <f>IF('Support - Calculation Detail'!G3345="","",'Support - Calculation Detail'!G3345)</f>
        <v/>
      </c>
      <c r="I3345" t="str">
        <f>IF('Support - Calculation Detail'!H3345="","",'Support - Calculation Detail'!H3345)</f>
        <v/>
      </c>
      <c r="J3345" t="str">
        <f>IF('Support - Calculation Detail'!I3345="","",'Support - Calculation Detail'!I3345)</f>
        <v/>
      </c>
      <c r="K3345" t="str">
        <f>IF('Support - Calculation Detail'!K3345="","",'Support - Calculation Detail'!K3345)</f>
        <v/>
      </c>
      <c r="L3345" t="str">
        <f>IF('Support - Calculation Detail'!L3345="","",'Support - Calculation Detail'!L3345)</f>
        <v/>
      </c>
      <c r="M3345" t="str">
        <f>IF('Support - Calculation Detail'!M3345="","",'Support - Calculation Detail'!M3345)</f>
        <v/>
      </c>
      <c r="N3345" t="str">
        <f>IF('Support - Calculation Detail'!N3345="","",'Support - Calculation Detail'!N3345)</f>
        <v/>
      </c>
      <c r="P3345" t="str">
        <f>IF('Support - Calculation Detail'!O3345="","",'Support - Calculation Detail'!O3345)</f>
        <v/>
      </c>
      <c r="Q3345" t="b">
        <v>1</v>
      </c>
      <c r="R3345" t="str">
        <f t="shared" si="260"/>
        <v/>
      </c>
      <c r="S3345" t="str">
        <f t="shared" si="261"/>
        <v/>
      </c>
      <c r="T3345" t="str">
        <f t="shared" si="262"/>
        <v/>
      </c>
      <c r="U3345" t="str">
        <f t="shared" si="263"/>
        <v/>
      </c>
      <c r="V3345" t="str">
        <f t="shared" si="264"/>
        <v/>
      </c>
    </row>
    <row r="3346" spans="1:22" x14ac:dyDescent="0.35">
      <c r="A3346" t="str">
        <f>IF('Support - Calculation Detail'!A3346="","",LEFT('Support - Calculation Detail'!A3346,7)&amp;"-"&amp;RIGHT('Support - Calculation Detail'!A3346,2))</f>
        <v/>
      </c>
      <c r="B3346" t="str">
        <f>IF('Support - Calculation Detail'!C3346="","",'Support - Calculation Detail'!C3346)</f>
        <v/>
      </c>
      <c r="C3346" t="str">
        <f>IF('Support - Calculation Detail'!B3346="","",'Support - Calculation Detail'!B3346)</f>
        <v/>
      </c>
      <c r="D3346" t="str">
        <f>IF('Support - Calculation Detail'!D3346="","",'Support - Calculation Detail'!D3346)</f>
        <v/>
      </c>
      <c r="E3346" t="str">
        <f>IF('Support - Calculation Detail'!E3346="","",'Support - Calculation Detail'!E3346)</f>
        <v/>
      </c>
      <c r="G3346" t="str">
        <f>IF('Support - Calculation Detail'!F3346="","",'Support - Calculation Detail'!F3346)</f>
        <v/>
      </c>
      <c r="H3346" t="str">
        <f>IF('Support - Calculation Detail'!G3346="","",'Support - Calculation Detail'!G3346)</f>
        <v/>
      </c>
      <c r="I3346" t="str">
        <f>IF('Support - Calculation Detail'!H3346="","",'Support - Calculation Detail'!H3346)</f>
        <v/>
      </c>
      <c r="J3346" t="str">
        <f>IF('Support - Calculation Detail'!I3346="","",'Support - Calculation Detail'!I3346)</f>
        <v/>
      </c>
      <c r="K3346" t="str">
        <f>IF('Support - Calculation Detail'!K3346="","",'Support - Calculation Detail'!K3346)</f>
        <v/>
      </c>
      <c r="L3346" t="str">
        <f>IF('Support - Calculation Detail'!L3346="","",'Support - Calculation Detail'!L3346)</f>
        <v/>
      </c>
      <c r="M3346" t="str">
        <f>IF('Support - Calculation Detail'!M3346="","",'Support - Calculation Detail'!M3346)</f>
        <v/>
      </c>
      <c r="N3346" t="str">
        <f>IF('Support - Calculation Detail'!N3346="","",'Support - Calculation Detail'!N3346)</f>
        <v/>
      </c>
      <c r="P3346" t="str">
        <f>IF('Support - Calculation Detail'!O3346="","",'Support - Calculation Detail'!O3346)</f>
        <v/>
      </c>
      <c r="Q3346" t="b">
        <v>1</v>
      </c>
      <c r="R3346" t="str">
        <f t="shared" si="260"/>
        <v/>
      </c>
      <c r="S3346" t="str">
        <f t="shared" si="261"/>
        <v/>
      </c>
      <c r="T3346" t="str">
        <f t="shared" si="262"/>
        <v/>
      </c>
      <c r="U3346" t="str">
        <f t="shared" si="263"/>
        <v/>
      </c>
      <c r="V3346" t="str">
        <f t="shared" si="264"/>
        <v/>
      </c>
    </row>
    <row r="3347" spans="1:22" x14ac:dyDescent="0.35">
      <c r="A3347" t="str">
        <f>IF('Support - Calculation Detail'!A3347="","",LEFT('Support - Calculation Detail'!A3347,7)&amp;"-"&amp;RIGHT('Support - Calculation Detail'!A3347,2))</f>
        <v/>
      </c>
      <c r="B3347" t="str">
        <f>IF('Support - Calculation Detail'!C3347="","",'Support - Calculation Detail'!C3347)</f>
        <v/>
      </c>
      <c r="C3347" t="str">
        <f>IF('Support - Calculation Detail'!B3347="","",'Support - Calculation Detail'!B3347)</f>
        <v/>
      </c>
      <c r="D3347" t="str">
        <f>IF('Support - Calculation Detail'!D3347="","",'Support - Calculation Detail'!D3347)</f>
        <v/>
      </c>
      <c r="E3347" t="str">
        <f>IF('Support - Calculation Detail'!E3347="","",'Support - Calculation Detail'!E3347)</f>
        <v/>
      </c>
      <c r="G3347" t="str">
        <f>IF('Support - Calculation Detail'!F3347="","",'Support - Calculation Detail'!F3347)</f>
        <v/>
      </c>
      <c r="H3347" t="str">
        <f>IF('Support - Calculation Detail'!G3347="","",'Support - Calculation Detail'!G3347)</f>
        <v/>
      </c>
      <c r="I3347" t="str">
        <f>IF('Support - Calculation Detail'!H3347="","",'Support - Calculation Detail'!H3347)</f>
        <v/>
      </c>
      <c r="J3347" t="str">
        <f>IF('Support - Calculation Detail'!I3347="","",'Support - Calculation Detail'!I3347)</f>
        <v/>
      </c>
      <c r="K3347" t="str">
        <f>IF('Support - Calculation Detail'!K3347="","",'Support - Calculation Detail'!K3347)</f>
        <v/>
      </c>
      <c r="L3347" t="str">
        <f>IF('Support - Calculation Detail'!L3347="","",'Support - Calculation Detail'!L3347)</f>
        <v/>
      </c>
      <c r="M3347" t="str">
        <f>IF('Support - Calculation Detail'!M3347="","",'Support - Calculation Detail'!M3347)</f>
        <v/>
      </c>
      <c r="N3347" t="str">
        <f>IF('Support - Calculation Detail'!N3347="","",'Support - Calculation Detail'!N3347)</f>
        <v/>
      </c>
      <c r="P3347" t="str">
        <f>IF('Support - Calculation Detail'!O3347="","",'Support - Calculation Detail'!O3347)</f>
        <v/>
      </c>
      <c r="Q3347" t="b">
        <v>1</v>
      </c>
      <c r="R3347" t="str">
        <f t="shared" si="260"/>
        <v/>
      </c>
      <c r="S3347" t="str">
        <f t="shared" si="261"/>
        <v/>
      </c>
      <c r="T3347" t="str">
        <f t="shared" si="262"/>
        <v/>
      </c>
      <c r="U3347" t="str">
        <f t="shared" si="263"/>
        <v/>
      </c>
      <c r="V3347" t="str">
        <f t="shared" si="264"/>
        <v/>
      </c>
    </row>
    <row r="3348" spans="1:22" x14ac:dyDescent="0.35">
      <c r="A3348" t="str">
        <f>IF('Support - Calculation Detail'!A3348="","",LEFT('Support - Calculation Detail'!A3348,7)&amp;"-"&amp;RIGHT('Support - Calculation Detail'!A3348,2))</f>
        <v/>
      </c>
      <c r="B3348" t="str">
        <f>IF('Support - Calculation Detail'!C3348="","",'Support - Calculation Detail'!C3348)</f>
        <v/>
      </c>
      <c r="C3348" t="str">
        <f>IF('Support - Calculation Detail'!B3348="","",'Support - Calculation Detail'!B3348)</f>
        <v/>
      </c>
      <c r="D3348" t="str">
        <f>IF('Support - Calculation Detail'!D3348="","",'Support - Calculation Detail'!D3348)</f>
        <v/>
      </c>
      <c r="E3348" t="str">
        <f>IF('Support - Calculation Detail'!E3348="","",'Support - Calculation Detail'!E3348)</f>
        <v/>
      </c>
      <c r="G3348" t="str">
        <f>IF('Support - Calculation Detail'!F3348="","",'Support - Calculation Detail'!F3348)</f>
        <v/>
      </c>
      <c r="H3348" t="str">
        <f>IF('Support - Calculation Detail'!G3348="","",'Support - Calculation Detail'!G3348)</f>
        <v/>
      </c>
      <c r="I3348" t="str">
        <f>IF('Support - Calculation Detail'!H3348="","",'Support - Calculation Detail'!H3348)</f>
        <v/>
      </c>
      <c r="J3348" t="str">
        <f>IF('Support - Calculation Detail'!I3348="","",'Support - Calculation Detail'!I3348)</f>
        <v/>
      </c>
      <c r="K3348" t="str">
        <f>IF('Support - Calculation Detail'!K3348="","",'Support - Calculation Detail'!K3348)</f>
        <v/>
      </c>
      <c r="L3348" t="str">
        <f>IF('Support - Calculation Detail'!L3348="","",'Support - Calculation Detail'!L3348)</f>
        <v/>
      </c>
      <c r="M3348" t="str">
        <f>IF('Support - Calculation Detail'!M3348="","",'Support - Calculation Detail'!M3348)</f>
        <v/>
      </c>
      <c r="N3348" t="str">
        <f>IF('Support - Calculation Detail'!N3348="","",'Support - Calculation Detail'!N3348)</f>
        <v/>
      </c>
      <c r="P3348" t="str">
        <f>IF('Support - Calculation Detail'!O3348="","",'Support - Calculation Detail'!O3348)</f>
        <v/>
      </c>
      <c r="Q3348" t="b">
        <v>1</v>
      </c>
      <c r="R3348" t="str">
        <f t="shared" si="260"/>
        <v/>
      </c>
      <c r="S3348" t="str">
        <f t="shared" si="261"/>
        <v/>
      </c>
      <c r="T3348" t="str">
        <f t="shared" si="262"/>
        <v/>
      </c>
      <c r="U3348" t="str">
        <f t="shared" si="263"/>
        <v/>
      </c>
      <c r="V3348" t="str">
        <f t="shared" si="264"/>
        <v/>
      </c>
    </row>
    <row r="3349" spans="1:22" x14ac:dyDescent="0.35">
      <c r="A3349" t="str">
        <f>IF('Support - Calculation Detail'!A3349="","",LEFT('Support - Calculation Detail'!A3349,7)&amp;"-"&amp;RIGHT('Support - Calculation Detail'!A3349,2))</f>
        <v/>
      </c>
      <c r="B3349" t="str">
        <f>IF('Support - Calculation Detail'!C3349="","",'Support - Calculation Detail'!C3349)</f>
        <v/>
      </c>
      <c r="C3349" t="str">
        <f>IF('Support - Calculation Detail'!B3349="","",'Support - Calculation Detail'!B3349)</f>
        <v/>
      </c>
      <c r="D3349" t="str">
        <f>IF('Support - Calculation Detail'!D3349="","",'Support - Calculation Detail'!D3349)</f>
        <v/>
      </c>
      <c r="E3349" t="str">
        <f>IF('Support - Calculation Detail'!E3349="","",'Support - Calculation Detail'!E3349)</f>
        <v/>
      </c>
      <c r="G3349" t="str">
        <f>IF('Support - Calculation Detail'!F3349="","",'Support - Calculation Detail'!F3349)</f>
        <v/>
      </c>
      <c r="H3349" t="str">
        <f>IF('Support - Calculation Detail'!G3349="","",'Support - Calculation Detail'!G3349)</f>
        <v/>
      </c>
      <c r="I3349" t="str">
        <f>IF('Support - Calculation Detail'!H3349="","",'Support - Calculation Detail'!H3349)</f>
        <v/>
      </c>
      <c r="J3349" t="str">
        <f>IF('Support - Calculation Detail'!I3349="","",'Support - Calculation Detail'!I3349)</f>
        <v/>
      </c>
      <c r="K3349" t="str">
        <f>IF('Support - Calculation Detail'!K3349="","",'Support - Calculation Detail'!K3349)</f>
        <v/>
      </c>
      <c r="L3349" t="str">
        <f>IF('Support - Calculation Detail'!L3349="","",'Support - Calculation Detail'!L3349)</f>
        <v/>
      </c>
      <c r="M3349" t="str">
        <f>IF('Support - Calculation Detail'!M3349="","",'Support - Calculation Detail'!M3349)</f>
        <v/>
      </c>
      <c r="N3349" t="str">
        <f>IF('Support - Calculation Detail'!N3349="","",'Support - Calculation Detail'!N3349)</f>
        <v/>
      </c>
      <c r="P3349" t="str">
        <f>IF('Support - Calculation Detail'!O3349="","",'Support - Calculation Detail'!O3349)</f>
        <v/>
      </c>
      <c r="Q3349" t="b">
        <v>1</v>
      </c>
      <c r="R3349" t="str">
        <f t="shared" si="260"/>
        <v/>
      </c>
      <c r="S3349" t="str">
        <f t="shared" si="261"/>
        <v/>
      </c>
      <c r="T3349" t="str">
        <f t="shared" si="262"/>
        <v/>
      </c>
      <c r="U3349" t="str">
        <f t="shared" si="263"/>
        <v/>
      </c>
      <c r="V3349" t="str">
        <f t="shared" si="264"/>
        <v/>
      </c>
    </row>
    <row r="3350" spans="1:22" x14ac:dyDescent="0.35">
      <c r="A3350" t="str">
        <f>IF('Support - Calculation Detail'!A3350="","",LEFT('Support - Calculation Detail'!A3350,7)&amp;"-"&amp;RIGHT('Support - Calculation Detail'!A3350,2))</f>
        <v/>
      </c>
      <c r="B3350" t="str">
        <f>IF('Support - Calculation Detail'!C3350="","",'Support - Calculation Detail'!C3350)</f>
        <v/>
      </c>
      <c r="C3350" t="str">
        <f>IF('Support - Calculation Detail'!B3350="","",'Support - Calculation Detail'!B3350)</f>
        <v/>
      </c>
      <c r="D3350" t="str">
        <f>IF('Support - Calculation Detail'!D3350="","",'Support - Calculation Detail'!D3350)</f>
        <v/>
      </c>
      <c r="E3350" t="str">
        <f>IF('Support - Calculation Detail'!E3350="","",'Support - Calculation Detail'!E3350)</f>
        <v/>
      </c>
      <c r="G3350" t="str">
        <f>IF('Support - Calculation Detail'!F3350="","",'Support - Calculation Detail'!F3350)</f>
        <v/>
      </c>
      <c r="H3350" t="str">
        <f>IF('Support - Calculation Detail'!G3350="","",'Support - Calculation Detail'!G3350)</f>
        <v/>
      </c>
      <c r="I3350" t="str">
        <f>IF('Support - Calculation Detail'!H3350="","",'Support - Calculation Detail'!H3350)</f>
        <v/>
      </c>
      <c r="J3350" t="str">
        <f>IF('Support - Calculation Detail'!I3350="","",'Support - Calculation Detail'!I3350)</f>
        <v/>
      </c>
      <c r="K3350" t="str">
        <f>IF('Support - Calculation Detail'!K3350="","",'Support - Calculation Detail'!K3350)</f>
        <v/>
      </c>
      <c r="L3350" t="str">
        <f>IF('Support - Calculation Detail'!L3350="","",'Support - Calculation Detail'!L3350)</f>
        <v/>
      </c>
      <c r="M3350" t="str">
        <f>IF('Support - Calculation Detail'!M3350="","",'Support - Calculation Detail'!M3350)</f>
        <v/>
      </c>
      <c r="N3350" t="str">
        <f>IF('Support - Calculation Detail'!N3350="","",'Support - Calculation Detail'!N3350)</f>
        <v/>
      </c>
      <c r="P3350" t="str">
        <f>IF('Support - Calculation Detail'!O3350="","",'Support - Calculation Detail'!O3350)</f>
        <v/>
      </c>
      <c r="Q3350" t="b">
        <v>1</v>
      </c>
      <c r="R3350" t="str">
        <f t="shared" si="260"/>
        <v/>
      </c>
      <c r="S3350" t="str">
        <f t="shared" si="261"/>
        <v/>
      </c>
      <c r="T3350" t="str">
        <f t="shared" si="262"/>
        <v/>
      </c>
      <c r="U3350" t="str">
        <f t="shared" si="263"/>
        <v/>
      </c>
      <c r="V3350" t="str">
        <f t="shared" si="264"/>
        <v/>
      </c>
    </row>
    <row r="3351" spans="1:22" x14ac:dyDescent="0.35">
      <c r="A3351" t="str">
        <f>IF('Support - Calculation Detail'!A3351="","",LEFT('Support - Calculation Detail'!A3351,7)&amp;"-"&amp;RIGHT('Support - Calculation Detail'!A3351,2))</f>
        <v/>
      </c>
      <c r="B3351" t="str">
        <f>IF('Support - Calculation Detail'!C3351="","",'Support - Calculation Detail'!C3351)</f>
        <v/>
      </c>
      <c r="C3351" t="str">
        <f>IF('Support - Calculation Detail'!B3351="","",'Support - Calculation Detail'!B3351)</f>
        <v/>
      </c>
      <c r="D3351" t="str">
        <f>IF('Support - Calculation Detail'!D3351="","",'Support - Calculation Detail'!D3351)</f>
        <v/>
      </c>
      <c r="E3351" t="str">
        <f>IF('Support - Calculation Detail'!E3351="","",'Support - Calculation Detail'!E3351)</f>
        <v/>
      </c>
      <c r="G3351" t="str">
        <f>IF('Support - Calculation Detail'!F3351="","",'Support - Calculation Detail'!F3351)</f>
        <v/>
      </c>
      <c r="H3351" t="str">
        <f>IF('Support - Calculation Detail'!G3351="","",'Support - Calculation Detail'!G3351)</f>
        <v/>
      </c>
      <c r="I3351" t="str">
        <f>IF('Support - Calculation Detail'!H3351="","",'Support - Calculation Detail'!H3351)</f>
        <v/>
      </c>
      <c r="J3351" t="str">
        <f>IF('Support - Calculation Detail'!I3351="","",'Support - Calculation Detail'!I3351)</f>
        <v/>
      </c>
      <c r="K3351" t="str">
        <f>IF('Support - Calculation Detail'!K3351="","",'Support - Calculation Detail'!K3351)</f>
        <v/>
      </c>
      <c r="L3351" t="str">
        <f>IF('Support - Calculation Detail'!L3351="","",'Support - Calculation Detail'!L3351)</f>
        <v/>
      </c>
      <c r="M3351" t="str">
        <f>IF('Support - Calculation Detail'!M3351="","",'Support - Calculation Detail'!M3351)</f>
        <v/>
      </c>
      <c r="N3351" t="str">
        <f>IF('Support - Calculation Detail'!N3351="","",'Support - Calculation Detail'!N3351)</f>
        <v/>
      </c>
      <c r="P3351" t="str">
        <f>IF('Support - Calculation Detail'!O3351="","",'Support - Calculation Detail'!O3351)</f>
        <v/>
      </c>
      <c r="Q3351" t="b">
        <v>1</v>
      </c>
      <c r="R3351" t="str">
        <f t="shared" si="260"/>
        <v/>
      </c>
      <c r="S3351" t="str">
        <f t="shared" si="261"/>
        <v/>
      </c>
      <c r="T3351" t="str">
        <f t="shared" si="262"/>
        <v/>
      </c>
      <c r="U3351" t="str">
        <f t="shared" si="263"/>
        <v/>
      </c>
      <c r="V3351" t="str">
        <f t="shared" si="264"/>
        <v/>
      </c>
    </row>
    <row r="3352" spans="1:22" x14ac:dyDescent="0.35">
      <c r="A3352" t="str">
        <f>IF('Support - Calculation Detail'!A3352="","",LEFT('Support - Calculation Detail'!A3352,7)&amp;"-"&amp;RIGHT('Support - Calculation Detail'!A3352,2))</f>
        <v/>
      </c>
      <c r="B3352" t="str">
        <f>IF('Support - Calculation Detail'!C3352="","",'Support - Calculation Detail'!C3352)</f>
        <v/>
      </c>
      <c r="C3352" t="str">
        <f>IF('Support - Calculation Detail'!B3352="","",'Support - Calculation Detail'!B3352)</f>
        <v/>
      </c>
      <c r="D3352" t="str">
        <f>IF('Support - Calculation Detail'!D3352="","",'Support - Calculation Detail'!D3352)</f>
        <v/>
      </c>
      <c r="E3352" t="str">
        <f>IF('Support - Calculation Detail'!E3352="","",'Support - Calculation Detail'!E3352)</f>
        <v/>
      </c>
      <c r="G3352" t="str">
        <f>IF('Support - Calculation Detail'!F3352="","",'Support - Calculation Detail'!F3352)</f>
        <v/>
      </c>
      <c r="H3352" t="str">
        <f>IF('Support - Calculation Detail'!G3352="","",'Support - Calculation Detail'!G3352)</f>
        <v/>
      </c>
      <c r="I3352" t="str">
        <f>IF('Support - Calculation Detail'!H3352="","",'Support - Calculation Detail'!H3352)</f>
        <v/>
      </c>
      <c r="J3352" t="str">
        <f>IF('Support - Calculation Detail'!I3352="","",'Support - Calculation Detail'!I3352)</f>
        <v/>
      </c>
      <c r="K3352" t="str">
        <f>IF('Support - Calculation Detail'!K3352="","",'Support - Calculation Detail'!K3352)</f>
        <v/>
      </c>
      <c r="L3352" t="str">
        <f>IF('Support - Calculation Detail'!L3352="","",'Support - Calculation Detail'!L3352)</f>
        <v/>
      </c>
      <c r="M3352" t="str">
        <f>IF('Support - Calculation Detail'!M3352="","",'Support - Calculation Detail'!M3352)</f>
        <v/>
      </c>
      <c r="N3352" t="str">
        <f>IF('Support - Calculation Detail'!N3352="","",'Support - Calculation Detail'!N3352)</f>
        <v/>
      </c>
      <c r="P3352" t="str">
        <f>IF('Support - Calculation Detail'!O3352="","",'Support - Calculation Detail'!O3352)</f>
        <v/>
      </c>
      <c r="Q3352" t="b">
        <v>1</v>
      </c>
      <c r="R3352" t="str">
        <f t="shared" si="260"/>
        <v/>
      </c>
      <c r="S3352" t="str">
        <f t="shared" si="261"/>
        <v/>
      </c>
      <c r="T3352" t="str">
        <f t="shared" si="262"/>
        <v/>
      </c>
      <c r="U3352" t="str">
        <f t="shared" si="263"/>
        <v/>
      </c>
      <c r="V3352" t="str">
        <f t="shared" si="264"/>
        <v/>
      </c>
    </row>
    <row r="3353" spans="1:22" x14ac:dyDescent="0.35">
      <c r="A3353" t="str">
        <f>IF('Support - Calculation Detail'!A3353="","",LEFT('Support - Calculation Detail'!A3353,7)&amp;"-"&amp;RIGHT('Support - Calculation Detail'!A3353,2))</f>
        <v/>
      </c>
      <c r="B3353" t="str">
        <f>IF('Support - Calculation Detail'!C3353="","",'Support - Calculation Detail'!C3353)</f>
        <v/>
      </c>
      <c r="C3353" t="str">
        <f>IF('Support - Calculation Detail'!B3353="","",'Support - Calculation Detail'!B3353)</f>
        <v/>
      </c>
      <c r="D3353" t="str">
        <f>IF('Support - Calculation Detail'!D3353="","",'Support - Calculation Detail'!D3353)</f>
        <v/>
      </c>
      <c r="E3353" t="str">
        <f>IF('Support - Calculation Detail'!E3353="","",'Support - Calculation Detail'!E3353)</f>
        <v/>
      </c>
      <c r="G3353" t="str">
        <f>IF('Support - Calculation Detail'!F3353="","",'Support - Calculation Detail'!F3353)</f>
        <v/>
      </c>
      <c r="H3353" t="str">
        <f>IF('Support - Calculation Detail'!G3353="","",'Support - Calculation Detail'!G3353)</f>
        <v/>
      </c>
      <c r="I3353" t="str">
        <f>IF('Support - Calculation Detail'!H3353="","",'Support - Calculation Detail'!H3353)</f>
        <v/>
      </c>
      <c r="J3353" t="str">
        <f>IF('Support - Calculation Detail'!I3353="","",'Support - Calculation Detail'!I3353)</f>
        <v/>
      </c>
      <c r="K3353" t="str">
        <f>IF('Support - Calculation Detail'!K3353="","",'Support - Calculation Detail'!K3353)</f>
        <v/>
      </c>
      <c r="L3353" t="str">
        <f>IF('Support - Calculation Detail'!L3353="","",'Support - Calculation Detail'!L3353)</f>
        <v/>
      </c>
      <c r="M3353" t="str">
        <f>IF('Support - Calculation Detail'!M3353="","",'Support - Calculation Detail'!M3353)</f>
        <v/>
      </c>
      <c r="N3353" t="str">
        <f>IF('Support - Calculation Detail'!N3353="","",'Support - Calculation Detail'!N3353)</f>
        <v/>
      </c>
      <c r="P3353" t="str">
        <f>IF('Support - Calculation Detail'!O3353="","",'Support - Calculation Detail'!O3353)</f>
        <v/>
      </c>
      <c r="Q3353" t="b">
        <v>1</v>
      </c>
      <c r="R3353" t="str">
        <f t="shared" si="260"/>
        <v/>
      </c>
      <c r="S3353" t="str">
        <f t="shared" si="261"/>
        <v/>
      </c>
      <c r="T3353" t="str">
        <f t="shared" si="262"/>
        <v/>
      </c>
      <c r="U3353" t="str">
        <f t="shared" si="263"/>
        <v/>
      </c>
      <c r="V3353" t="str">
        <f t="shared" si="264"/>
        <v/>
      </c>
    </row>
    <row r="3354" spans="1:22" x14ac:dyDescent="0.35">
      <c r="A3354" t="str">
        <f>IF('Support - Calculation Detail'!A3354="","",LEFT('Support - Calculation Detail'!A3354,7)&amp;"-"&amp;RIGHT('Support - Calculation Detail'!A3354,2))</f>
        <v/>
      </c>
      <c r="B3354" t="str">
        <f>IF('Support - Calculation Detail'!C3354="","",'Support - Calculation Detail'!C3354)</f>
        <v/>
      </c>
      <c r="C3354" t="str">
        <f>IF('Support - Calculation Detail'!B3354="","",'Support - Calculation Detail'!B3354)</f>
        <v/>
      </c>
      <c r="D3354" t="str">
        <f>IF('Support - Calculation Detail'!D3354="","",'Support - Calculation Detail'!D3354)</f>
        <v/>
      </c>
      <c r="E3354" t="str">
        <f>IF('Support - Calculation Detail'!E3354="","",'Support - Calculation Detail'!E3354)</f>
        <v/>
      </c>
      <c r="G3354" t="str">
        <f>IF('Support - Calculation Detail'!F3354="","",'Support - Calculation Detail'!F3354)</f>
        <v/>
      </c>
      <c r="H3354" t="str">
        <f>IF('Support - Calculation Detail'!G3354="","",'Support - Calculation Detail'!G3354)</f>
        <v/>
      </c>
      <c r="I3354" t="str">
        <f>IF('Support - Calculation Detail'!H3354="","",'Support - Calculation Detail'!H3354)</f>
        <v/>
      </c>
      <c r="J3354" t="str">
        <f>IF('Support - Calculation Detail'!I3354="","",'Support - Calculation Detail'!I3354)</f>
        <v/>
      </c>
      <c r="K3354" t="str">
        <f>IF('Support - Calculation Detail'!K3354="","",'Support - Calculation Detail'!K3354)</f>
        <v/>
      </c>
      <c r="L3354" t="str">
        <f>IF('Support - Calculation Detail'!L3354="","",'Support - Calculation Detail'!L3354)</f>
        <v/>
      </c>
      <c r="M3354" t="str">
        <f>IF('Support - Calculation Detail'!M3354="","",'Support - Calculation Detail'!M3354)</f>
        <v/>
      </c>
      <c r="N3354" t="str">
        <f>IF('Support - Calculation Detail'!N3354="","",'Support - Calculation Detail'!N3354)</f>
        <v/>
      </c>
      <c r="P3354" t="str">
        <f>IF('Support - Calculation Detail'!O3354="","",'Support - Calculation Detail'!O3354)</f>
        <v/>
      </c>
      <c r="Q3354" t="b">
        <v>1</v>
      </c>
      <c r="R3354" t="str">
        <f t="shared" si="260"/>
        <v/>
      </c>
      <c r="S3354" t="str">
        <f t="shared" si="261"/>
        <v/>
      </c>
      <c r="T3354" t="str">
        <f t="shared" si="262"/>
        <v/>
      </c>
      <c r="U3354" t="str">
        <f t="shared" si="263"/>
        <v/>
      </c>
      <c r="V3354" t="str">
        <f t="shared" si="264"/>
        <v/>
      </c>
    </row>
    <row r="3355" spans="1:22" x14ac:dyDescent="0.35">
      <c r="A3355" t="str">
        <f>IF('Support - Calculation Detail'!A3355="","",LEFT('Support - Calculation Detail'!A3355,7)&amp;"-"&amp;RIGHT('Support - Calculation Detail'!A3355,2))</f>
        <v/>
      </c>
      <c r="B3355" t="str">
        <f>IF('Support - Calculation Detail'!C3355="","",'Support - Calculation Detail'!C3355)</f>
        <v/>
      </c>
      <c r="C3355" t="str">
        <f>IF('Support - Calculation Detail'!B3355="","",'Support - Calculation Detail'!B3355)</f>
        <v/>
      </c>
      <c r="D3355" t="str">
        <f>IF('Support - Calculation Detail'!D3355="","",'Support - Calculation Detail'!D3355)</f>
        <v/>
      </c>
      <c r="E3355" t="str">
        <f>IF('Support - Calculation Detail'!E3355="","",'Support - Calculation Detail'!E3355)</f>
        <v/>
      </c>
      <c r="G3355" t="str">
        <f>IF('Support - Calculation Detail'!F3355="","",'Support - Calculation Detail'!F3355)</f>
        <v/>
      </c>
      <c r="H3355" t="str">
        <f>IF('Support - Calculation Detail'!G3355="","",'Support - Calculation Detail'!G3355)</f>
        <v/>
      </c>
      <c r="I3355" t="str">
        <f>IF('Support - Calculation Detail'!H3355="","",'Support - Calculation Detail'!H3355)</f>
        <v/>
      </c>
      <c r="J3355" t="str">
        <f>IF('Support - Calculation Detail'!I3355="","",'Support - Calculation Detail'!I3355)</f>
        <v/>
      </c>
      <c r="K3355" t="str">
        <f>IF('Support - Calculation Detail'!K3355="","",'Support - Calculation Detail'!K3355)</f>
        <v/>
      </c>
      <c r="L3355" t="str">
        <f>IF('Support - Calculation Detail'!L3355="","",'Support - Calculation Detail'!L3355)</f>
        <v/>
      </c>
      <c r="M3355" t="str">
        <f>IF('Support - Calculation Detail'!M3355="","",'Support - Calculation Detail'!M3355)</f>
        <v/>
      </c>
      <c r="N3355" t="str">
        <f>IF('Support - Calculation Detail'!N3355="","",'Support - Calculation Detail'!N3355)</f>
        <v/>
      </c>
      <c r="P3355" t="str">
        <f>IF('Support - Calculation Detail'!O3355="","",'Support - Calculation Detail'!O3355)</f>
        <v/>
      </c>
      <c r="Q3355" t="b">
        <v>1</v>
      </c>
      <c r="R3355" t="str">
        <f t="shared" si="260"/>
        <v/>
      </c>
      <c r="S3355" t="str">
        <f t="shared" si="261"/>
        <v/>
      </c>
      <c r="T3355" t="str">
        <f t="shared" si="262"/>
        <v/>
      </c>
      <c r="U3355" t="str">
        <f t="shared" si="263"/>
        <v/>
      </c>
      <c r="V3355" t="str">
        <f t="shared" si="264"/>
        <v/>
      </c>
    </row>
    <row r="3356" spans="1:22" x14ac:dyDescent="0.35">
      <c r="A3356" t="str">
        <f>IF('Support - Calculation Detail'!A3356="","",LEFT('Support - Calculation Detail'!A3356,7)&amp;"-"&amp;RIGHT('Support - Calculation Detail'!A3356,2))</f>
        <v/>
      </c>
      <c r="B3356" t="str">
        <f>IF('Support - Calculation Detail'!C3356="","",'Support - Calculation Detail'!C3356)</f>
        <v/>
      </c>
      <c r="C3356" t="str">
        <f>IF('Support - Calculation Detail'!B3356="","",'Support - Calculation Detail'!B3356)</f>
        <v/>
      </c>
      <c r="D3356" t="str">
        <f>IF('Support - Calculation Detail'!D3356="","",'Support - Calculation Detail'!D3356)</f>
        <v/>
      </c>
      <c r="E3356" t="str">
        <f>IF('Support - Calculation Detail'!E3356="","",'Support - Calculation Detail'!E3356)</f>
        <v/>
      </c>
      <c r="G3356" t="str">
        <f>IF('Support - Calculation Detail'!F3356="","",'Support - Calculation Detail'!F3356)</f>
        <v/>
      </c>
      <c r="H3356" t="str">
        <f>IF('Support - Calculation Detail'!G3356="","",'Support - Calculation Detail'!G3356)</f>
        <v/>
      </c>
      <c r="I3356" t="str">
        <f>IF('Support - Calculation Detail'!H3356="","",'Support - Calculation Detail'!H3356)</f>
        <v/>
      </c>
      <c r="J3356" t="str">
        <f>IF('Support - Calculation Detail'!I3356="","",'Support - Calculation Detail'!I3356)</f>
        <v/>
      </c>
      <c r="K3356" t="str">
        <f>IF('Support - Calculation Detail'!K3356="","",'Support - Calculation Detail'!K3356)</f>
        <v/>
      </c>
      <c r="L3356" t="str">
        <f>IF('Support - Calculation Detail'!L3356="","",'Support - Calculation Detail'!L3356)</f>
        <v/>
      </c>
      <c r="M3356" t="str">
        <f>IF('Support - Calculation Detail'!M3356="","",'Support - Calculation Detail'!M3356)</f>
        <v/>
      </c>
      <c r="N3356" t="str">
        <f>IF('Support - Calculation Detail'!N3356="","",'Support - Calculation Detail'!N3356)</f>
        <v/>
      </c>
      <c r="P3356" t="str">
        <f>IF('Support - Calculation Detail'!O3356="","",'Support - Calculation Detail'!O3356)</f>
        <v/>
      </c>
      <c r="Q3356" t="b">
        <v>1</v>
      </c>
      <c r="R3356" t="str">
        <f t="shared" si="260"/>
        <v/>
      </c>
      <c r="S3356" t="str">
        <f t="shared" si="261"/>
        <v/>
      </c>
      <c r="T3356" t="str">
        <f t="shared" si="262"/>
        <v/>
      </c>
      <c r="U3356" t="str">
        <f t="shared" si="263"/>
        <v/>
      </c>
      <c r="V3356" t="str">
        <f t="shared" si="264"/>
        <v/>
      </c>
    </row>
    <row r="3357" spans="1:22" x14ac:dyDescent="0.35">
      <c r="A3357" t="str">
        <f>IF('Support - Calculation Detail'!A3357="","",LEFT('Support - Calculation Detail'!A3357,7)&amp;"-"&amp;RIGHT('Support - Calculation Detail'!A3357,2))</f>
        <v/>
      </c>
      <c r="B3357" t="str">
        <f>IF('Support - Calculation Detail'!C3357="","",'Support - Calculation Detail'!C3357)</f>
        <v/>
      </c>
      <c r="C3357" t="str">
        <f>IF('Support - Calculation Detail'!B3357="","",'Support - Calculation Detail'!B3357)</f>
        <v/>
      </c>
      <c r="D3357" t="str">
        <f>IF('Support - Calculation Detail'!D3357="","",'Support - Calculation Detail'!D3357)</f>
        <v/>
      </c>
      <c r="E3357" t="str">
        <f>IF('Support - Calculation Detail'!E3357="","",'Support - Calculation Detail'!E3357)</f>
        <v/>
      </c>
      <c r="G3357" t="str">
        <f>IF('Support - Calculation Detail'!F3357="","",'Support - Calculation Detail'!F3357)</f>
        <v/>
      </c>
      <c r="H3357" t="str">
        <f>IF('Support - Calculation Detail'!G3357="","",'Support - Calculation Detail'!G3357)</f>
        <v/>
      </c>
      <c r="I3357" t="str">
        <f>IF('Support - Calculation Detail'!H3357="","",'Support - Calculation Detail'!H3357)</f>
        <v/>
      </c>
      <c r="J3357" t="str">
        <f>IF('Support - Calculation Detail'!I3357="","",'Support - Calculation Detail'!I3357)</f>
        <v/>
      </c>
      <c r="K3357" t="str">
        <f>IF('Support - Calculation Detail'!K3357="","",'Support - Calculation Detail'!K3357)</f>
        <v/>
      </c>
      <c r="L3357" t="str">
        <f>IF('Support - Calculation Detail'!L3357="","",'Support - Calculation Detail'!L3357)</f>
        <v/>
      </c>
      <c r="M3357" t="str">
        <f>IF('Support - Calculation Detail'!M3357="","",'Support - Calculation Detail'!M3357)</f>
        <v/>
      </c>
      <c r="N3357" t="str">
        <f>IF('Support - Calculation Detail'!N3357="","",'Support - Calculation Detail'!N3357)</f>
        <v/>
      </c>
      <c r="P3357" t="str">
        <f>IF('Support - Calculation Detail'!O3357="","",'Support - Calculation Detail'!O3357)</f>
        <v/>
      </c>
      <c r="Q3357" t="b">
        <v>1</v>
      </c>
      <c r="R3357" t="str">
        <f t="shared" si="260"/>
        <v/>
      </c>
      <c r="S3357" t="str">
        <f t="shared" si="261"/>
        <v/>
      </c>
      <c r="T3357" t="str">
        <f t="shared" si="262"/>
        <v/>
      </c>
      <c r="U3357" t="str">
        <f t="shared" si="263"/>
        <v/>
      </c>
      <c r="V3357" t="str">
        <f t="shared" si="264"/>
        <v/>
      </c>
    </row>
    <row r="3358" spans="1:22" x14ac:dyDescent="0.35">
      <c r="A3358" t="str">
        <f>IF('Support - Calculation Detail'!A3358="","",LEFT('Support - Calculation Detail'!A3358,7)&amp;"-"&amp;RIGHT('Support - Calculation Detail'!A3358,2))</f>
        <v/>
      </c>
      <c r="B3358" t="str">
        <f>IF('Support - Calculation Detail'!C3358="","",'Support - Calculation Detail'!C3358)</f>
        <v/>
      </c>
      <c r="C3358" t="str">
        <f>IF('Support - Calculation Detail'!B3358="","",'Support - Calculation Detail'!B3358)</f>
        <v/>
      </c>
      <c r="D3358" t="str">
        <f>IF('Support - Calculation Detail'!D3358="","",'Support - Calculation Detail'!D3358)</f>
        <v/>
      </c>
      <c r="E3358" t="str">
        <f>IF('Support - Calculation Detail'!E3358="","",'Support - Calculation Detail'!E3358)</f>
        <v/>
      </c>
      <c r="G3358" t="str">
        <f>IF('Support - Calculation Detail'!F3358="","",'Support - Calculation Detail'!F3358)</f>
        <v/>
      </c>
      <c r="H3358" t="str">
        <f>IF('Support - Calculation Detail'!G3358="","",'Support - Calculation Detail'!G3358)</f>
        <v/>
      </c>
      <c r="I3358" t="str">
        <f>IF('Support - Calculation Detail'!H3358="","",'Support - Calculation Detail'!H3358)</f>
        <v/>
      </c>
      <c r="J3358" t="str">
        <f>IF('Support - Calculation Detail'!I3358="","",'Support - Calculation Detail'!I3358)</f>
        <v/>
      </c>
      <c r="K3358" t="str">
        <f>IF('Support - Calculation Detail'!K3358="","",'Support - Calculation Detail'!K3358)</f>
        <v/>
      </c>
      <c r="L3358" t="str">
        <f>IF('Support - Calculation Detail'!L3358="","",'Support - Calculation Detail'!L3358)</f>
        <v/>
      </c>
      <c r="M3358" t="str">
        <f>IF('Support - Calculation Detail'!M3358="","",'Support - Calculation Detail'!M3358)</f>
        <v/>
      </c>
      <c r="N3358" t="str">
        <f>IF('Support - Calculation Detail'!N3358="","",'Support - Calculation Detail'!N3358)</f>
        <v/>
      </c>
      <c r="P3358" t="str">
        <f>IF('Support - Calculation Detail'!O3358="","",'Support - Calculation Detail'!O3358)</f>
        <v/>
      </c>
      <c r="Q3358" t="b">
        <v>1</v>
      </c>
      <c r="R3358" t="str">
        <f t="shared" si="260"/>
        <v/>
      </c>
      <c r="S3358" t="str">
        <f t="shared" si="261"/>
        <v/>
      </c>
      <c r="T3358" t="str">
        <f t="shared" si="262"/>
        <v/>
      </c>
      <c r="U3358" t="str">
        <f t="shared" si="263"/>
        <v/>
      </c>
      <c r="V3358" t="str">
        <f t="shared" si="264"/>
        <v/>
      </c>
    </row>
    <row r="3359" spans="1:22" x14ac:dyDescent="0.35">
      <c r="A3359" t="str">
        <f>IF('Support - Calculation Detail'!A3359="","",LEFT('Support - Calculation Detail'!A3359,7)&amp;"-"&amp;RIGHT('Support - Calculation Detail'!A3359,2))</f>
        <v/>
      </c>
      <c r="B3359" t="str">
        <f>IF('Support - Calculation Detail'!C3359="","",'Support - Calculation Detail'!C3359)</f>
        <v/>
      </c>
      <c r="C3359" t="str">
        <f>IF('Support - Calculation Detail'!B3359="","",'Support - Calculation Detail'!B3359)</f>
        <v/>
      </c>
      <c r="D3359" t="str">
        <f>IF('Support - Calculation Detail'!D3359="","",'Support - Calculation Detail'!D3359)</f>
        <v/>
      </c>
      <c r="E3359" t="str">
        <f>IF('Support - Calculation Detail'!E3359="","",'Support - Calculation Detail'!E3359)</f>
        <v/>
      </c>
      <c r="G3359" t="str">
        <f>IF('Support - Calculation Detail'!F3359="","",'Support - Calculation Detail'!F3359)</f>
        <v/>
      </c>
      <c r="H3359" t="str">
        <f>IF('Support - Calculation Detail'!G3359="","",'Support - Calculation Detail'!G3359)</f>
        <v/>
      </c>
      <c r="I3359" t="str">
        <f>IF('Support - Calculation Detail'!H3359="","",'Support - Calculation Detail'!H3359)</f>
        <v/>
      </c>
      <c r="J3359" t="str">
        <f>IF('Support - Calculation Detail'!I3359="","",'Support - Calculation Detail'!I3359)</f>
        <v/>
      </c>
      <c r="K3359" t="str">
        <f>IF('Support - Calculation Detail'!K3359="","",'Support - Calculation Detail'!K3359)</f>
        <v/>
      </c>
      <c r="L3359" t="str">
        <f>IF('Support - Calculation Detail'!L3359="","",'Support - Calculation Detail'!L3359)</f>
        <v/>
      </c>
      <c r="M3359" t="str">
        <f>IF('Support - Calculation Detail'!M3359="","",'Support - Calculation Detail'!M3359)</f>
        <v/>
      </c>
      <c r="N3359" t="str">
        <f>IF('Support - Calculation Detail'!N3359="","",'Support - Calculation Detail'!N3359)</f>
        <v/>
      </c>
      <c r="P3359" t="str">
        <f>IF('Support - Calculation Detail'!O3359="","",'Support - Calculation Detail'!O3359)</f>
        <v/>
      </c>
      <c r="Q3359" t="b">
        <v>1</v>
      </c>
      <c r="R3359" t="str">
        <f t="shared" si="260"/>
        <v/>
      </c>
      <c r="S3359" t="str">
        <f t="shared" si="261"/>
        <v/>
      </c>
      <c r="T3359" t="str">
        <f t="shared" si="262"/>
        <v/>
      </c>
      <c r="U3359" t="str">
        <f t="shared" si="263"/>
        <v/>
      </c>
      <c r="V3359" t="str">
        <f t="shared" si="264"/>
        <v/>
      </c>
    </row>
    <row r="3360" spans="1:22" x14ac:dyDescent="0.35">
      <c r="A3360" t="str">
        <f>IF('Support - Calculation Detail'!A3360="","",LEFT('Support - Calculation Detail'!A3360,7)&amp;"-"&amp;RIGHT('Support - Calculation Detail'!A3360,2))</f>
        <v/>
      </c>
      <c r="B3360" t="str">
        <f>IF('Support - Calculation Detail'!C3360="","",'Support - Calculation Detail'!C3360)</f>
        <v/>
      </c>
      <c r="C3360" t="str">
        <f>IF('Support - Calculation Detail'!B3360="","",'Support - Calculation Detail'!B3360)</f>
        <v/>
      </c>
      <c r="D3360" t="str">
        <f>IF('Support - Calculation Detail'!D3360="","",'Support - Calculation Detail'!D3360)</f>
        <v/>
      </c>
      <c r="E3360" t="str">
        <f>IF('Support - Calculation Detail'!E3360="","",'Support - Calculation Detail'!E3360)</f>
        <v/>
      </c>
      <c r="G3360" t="str">
        <f>IF('Support - Calculation Detail'!F3360="","",'Support - Calculation Detail'!F3360)</f>
        <v/>
      </c>
      <c r="H3360" t="str">
        <f>IF('Support - Calculation Detail'!G3360="","",'Support - Calculation Detail'!G3360)</f>
        <v/>
      </c>
      <c r="I3360" t="str">
        <f>IF('Support - Calculation Detail'!H3360="","",'Support - Calculation Detail'!H3360)</f>
        <v/>
      </c>
      <c r="J3360" t="str">
        <f>IF('Support - Calculation Detail'!I3360="","",'Support - Calculation Detail'!I3360)</f>
        <v/>
      </c>
      <c r="K3360" t="str">
        <f>IF('Support - Calculation Detail'!K3360="","",'Support - Calculation Detail'!K3360)</f>
        <v/>
      </c>
      <c r="L3360" t="str">
        <f>IF('Support - Calculation Detail'!L3360="","",'Support - Calculation Detail'!L3360)</f>
        <v/>
      </c>
      <c r="M3360" t="str">
        <f>IF('Support - Calculation Detail'!M3360="","",'Support - Calculation Detail'!M3360)</f>
        <v/>
      </c>
      <c r="N3360" t="str">
        <f>IF('Support - Calculation Detail'!N3360="","",'Support - Calculation Detail'!N3360)</f>
        <v/>
      </c>
      <c r="P3360" t="str">
        <f>IF('Support - Calculation Detail'!O3360="","",'Support - Calculation Detail'!O3360)</f>
        <v/>
      </c>
      <c r="Q3360" t="b">
        <v>1</v>
      </c>
      <c r="R3360" t="str">
        <f t="shared" si="260"/>
        <v/>
      </c>
      <c r="S3360" t="str">
        <f t="shared" si="261"/>
        <v/>
      </c>
      <c r="T3360" t="str">
        <f t="shared" si="262"/>
        <v/>
      </c>
      <c r="U3360" t="str">
        <f t="shared" si="263"/>
        <v/>
      </c>
      <c r="V3360" t="str">
        <f t="shared" si="264"/>
        <v/>
      </c>
    </row>
    <row r="3361" spans="1:22" x14ac:dyDescent="0.35">
      <c r="A3361" t="str">
        <f>IF('Support - Calculation Detail'!A3361="","",LEFT('Support - Calculation Detail'!A3361,7)&amp;"-"&amp;RIGHT('Support - Calculation Detail'!A3361,2))</f>
        <v/>
      </c>
      <c r="B3361" t="str">
        <f>IF('Support - Calculation Detail'!C3361="","",'Support - Calculation Detail'!C3361)</f>
        <v/>
      </c>
      <c r="C3361" t="str">
        <f>IF('Support - Calculation Detail'!B3361="","",'Support - Calculation Detail'!B3361)</f>
        <v/>
      </c>
      <c r="D3361" t="str">
        <f>IF('Support - Calculation Detail'!D3361="","",'Support - Calculation Detail'!D3361)</f>
        <v/>
      </c>
      <c r="E3361" t="str">
        <f>IF('Support - Calculation Detail'!E3361="","",'Support - Calculation Detail'!E3361)</f>
        <v/>
      </c>
      <c r="G3361" t="str">
        <f>IF('Support - Calculation Detail'!F3361="","",'Support - Calculation Detail'!F3361)</f>
        <v/>
      </c>
      <c r="H3361" t="str">
        <f>IF('Support - Calculation Detail'!G3361="","",'Support - Calculation Detail'!G3361)</f>
        <v/>
      </c>
      <c r="I3361" t="str">
        <f>IF('Support - Calculation Detail'!H3361="","",'Support - Calculation Detail'!H3361)</f>
        <v/>
      </c>
      <c r="J3361" t="str">
        <f>IF('Support - Calculation Detail'!I3361="","",'Support - Calculation Detail'!I3361)</f>
        <v/>
      </c>
      <c r="K3361" t="str">
        <f>IF('Support - Calculation Detail'!K3361="","",'Support - Calculation Detail'!K3361)</f>
        <v/>
      </c>
      <c r="L3361" t="str">
        <f>IF('Support - Calculation Detail'!L3361="","",'Support - Calculation Detail'!L3361)</f>
        <v/>
      </c>
      <c r="M3361" t="str">
        <f>IF('Support - Calculation Detail'!M3361="","",'Support - Calculation Detail'!M3361)</f>
        <v/>
      </c>
      <c r="N3361" t="str">
        <f>IF('Support - Calculation Detail'!N3361="","",'Support - Calculation Detail'!N3361)</f>
        <v/>
      </c>
      <c r="P3361" t="str">
        <f>IF('Support - Calculation Detail'!O3361="","",'Support - Calculation Detail'!O3361)</f>
        <v/>
      </c>
      <c r="Q3361" t="b">
        <v>1</v>
      </c>
      <c r="R3361" t="str">
        <f t="shared" si="260"/>
        <v/>
      </c>
      <c r="S3361" t="str">
        <f t="shared" si="261"/>
        <v/>
      </c>
      <c r="T3361" t="str">
        <f t="shared" si="262"/>
        <v/>
      </c>
      <c r="U3361" t="str">
        <f t="shared" si="263"/>
        <v/>
      </c>
      <c r="V3361" t="str">
        <f t="shared" si="264"/>
        <v/>
      </c>
    </row>
    <row r="3362" spans="1:22" x14ac:dyDescent="0.35">
      <c r="A3362" t="str">
        <f>IF('Support - Calculation Detail'!A3362="","",LEFT('Support - Calculation Detail'!A3362,7)&amp;"-"&amp;RIGHT('Support - Calculation Detail'!A3362,2))</f>
        <v/>
      </c>
      <c r="B3362" t="str">
        <f>IF('Support - Calculation Detail'!C3362="","",'Support - Calculation Detail'!C3362)</f>
        <v/>
      </c>
      <c r="C3362" t="str">
        <f>IF('Support - Calculation Detail'!B3362="","",'Support - Calculation Detail'!B3362)</f>
        <v/>
      </c>
      <c r="D3362" t="str">
        <f>IF('Support - Calculation Detail'!D3362="","",'Support - Calculation Detail'!D3362)</f>
        <v/>
      </c>
      <c r="E3362" t="str">
        <f>IF('Support - Calculation Detail'!E3362="","",'Support - Calculation Detail'!E3362)</f>
        <v/>
      </c>
      <c r="G3362" t="str">
        <f>IF('Support - Calculation Detail'!F3362="","",'Support - Calculation Detail'!F3362)</f>
        <v/>
      </c>
      <c r="H3362" t="str">
        <f>IF('Support - Calculation Detail'!G3362="","",'Support - Calculation Detail'!G3362)</f>
        <v/>
      </c>
      <c r="I3362" t="str">
        <f>IF('Support - Calculation Detail'!H3362="","",'Support - Calculation Detail'!H3362)</f>
        <v/>
      </c>
      <c r="J3362" t="str">
        <f>IF('Support - Calculation Detail'!I3362="","",'Support - Calculation Detail'!I3362)</f>
        <v/>
      </c>
      <c r="K3362" t="str">
        <f>IF('Support - Calculation Detail'!K3362="","",'Support - Calculation Detail'!K3362)</f>
        <v/>
      </c>
      <c r="L3362" t="str">
        <f>IF('Support - Calculation Detail'!L3362="","",'Support - Calculation Detail'!L3362)</f>
        <v/>
      </c>
      <c r="M3362" t="str">
        <f>IF('Support - Calculation Detail'!M3362="","",'Support - Calculation Detail'!M3362)</f>
        <v/>
      </c>
      <c r="N3362" t="str">
        <f>IF('Support - Calculation Detail'!N3362="","",'Support - Calculation Detail'!N3362)</f>
        <v/>
      </c>
      <c r="P3362" t="str">
        <f>IF('Support - Calculation Detail'!O3362="","",'Support - Calculation Detail'!O3362)</f>
        <v/>
      </c>
      <c r="Q3362" t="b">
        <v>1</v>
      </c>
      <c r="R3362" t="str">
        <f t="shared" si="260"/>
        <v/>
      </c>
      <c r="S3362" t="str">
        <f t="shared" si="261"/>
        <v/>
      </c>
      <c r="T3362" t="str">
        <f t="shared" si="262"/>
        <v/>
      </c>
      <c r="U3362" t="str">
        <f t="shared" si="263"/>
        <v/>
      </c>
      <c r="V3362" t="str">
        <f t="shared" si="264"/>
        <v/>
      </c>
    </row>
    <row r="3363" spans="1:22" x14ac:dyDescent="0.35">
      <c r="A3363" t="str">
        <f>IF('Support - Calculation Detail'!A3363="","",LEFT('Support - Calculation Detail'!A3363,7)&amp;"-"&amp;RIGHT('Support - Calculation Detail'!A3363,2))</f>
        <v/>
      </c>
      <c r="B3363" t="str">
        <f>IF('Support - Calculation Detail'!C3363="","",'Support - Calculation Detail'!C3363)</f>
        <v/>
      </c>
      <c r="C3363" t="str">
        <f>IF('Support - Calculation Detail'!B3363="","",'Support - Calculation Detail'!B3363)</f>
        <v/>
      </c>
      <c r="D3363" t="str">
        <f>IF('Support - Calculation Detail'!D3363="","",'Support - Calculation Detail'!D3363)</f>
        <v/>
      </c>
      <c r="E3363" t="str">
        <f>IF('Support - Calculation Detail'!E3363="","",'Support - Calculation Detail'!E3363)</f>
        <v/>
      </c>
      <c r="G3363" t="str">
        <f>IF('Support - Calculation Detail'!F3363="","",'Support - Calculation Detail'!F3363)</f>
        <v/>
      </c>
      <c r="H3363" t="str">
        <f>IF('Support - Calculation Detail'!G3363="","",'Support - Calculation Detail'!G3363)</f>
        <v/>
      </c>
      <c r="I3363" t="str">
        <f>IF('Support - Calculation Detail'!H3363="","",'Support - Calculation Detail'!H3363)</f>
        <v/>
      </c>
      <c r="J3363" t="str">
        <f>IF('Support - Calculation Detail'!I3363="","",'Support - Calculation Detail'!I3363)</f>
        <v/>
      </c>
      <c r="K3363" t="str">
        <f>IF('Support - Calculation Detail'!K3363="","",'Support - Calculation Detail'!K3363)</f>
        <v/>
      </c>
      <c r="L3363" t="str">
        <f>IF('Support - Calculation Detail'!L3363="","",'Support - Calculation Detail'!L3363)</f>
        <v/>
      </c>
      <c r="M3363" t="str">
        <f>IF('Support - Calculation Detail'!M3363="","",'Support - Calculation Detail'!M3363)</f>
        <v/>
      </c>
      <c r="N3363" t="str">
        <f>IF('Support - Calculation Detail'!N3363="","",'Support - Calculation Detail'!N3363)</f>
        <v/>
      </c>
      <c r="P3363" t="str">
        <f>IF('Support - Calculation Detail'!O3363="","",'Support - Calculation Detail'!O3363)</f>
        <v/>
      </c>
      <c r="Q3363" t="b">
        <v>1</v>
      </c>
      <c r="R3363" t="str">
        <f t="shared" si="260"/>
        <v/>
      </c>
      <c r="S3363" t="str">
        <f t="shared" si="261"/>
        <v/>
      </c>
      <c r="T3363" t="str">
        <f t="shared" si="262"/>
        <v/>
      </c>
      <c r="U3363" t="str">
        <f t="shared" si="263"/>
        <v/>
      </c>
      <c r="V3363" t="str">
        <f t="shared" si="264"/>
        <v/>
      </c>
    </row>
    <row r="3364" spans="1:22" x14ac:dyDescent="0.35">
      <c r="A3364" t="str">
        <f>IF('Support - Calculation Detail'!A3364="","",LEFT('Support - Calculation Detail'!A3364,7)&amp;"-"&amp;RIGHT('Support - Calculation Detail'!A3364,2))</f>
        <v/>
      </c>
      <c r="B3364" t="str">
        <f>IF('Support - Calculation Detail'!C3364="","",'Support - Calculation Detail'!C3364)</f>
        <v/>
      </c>
      <c r="C3364" t="str">
        <f>IF('Support - Calculation Detail'!B3364="","",'Support - Calculation Detail'!B3364)</f>
        <v/>
      </c>
      <c r="D3364" t="str">
        <f>IF('Support - Calculation Detail'!D3364="","",'Support - Calculation Detail'!D3364)</f>
        <v/>
      </c>
      <c r="E3364" t="str">
        <f>IF('Support - Calculation Detail'!E3364="","",'Support - Calculation Detail'!E3364)</f>
        <v/>
      </c>
      <c r="G3364" t="str">
        <f>IF('Support - Calculation Detail'!F3364="","",'Support - Calculation Detail'!F3364)</f>
        <v/>
      </c>
      <c r="H3364" t="str">
        <f>IF('Support - Calculation Detail'!G3364="","",'Support - Calculation Detail'!G3364)</f>
        <v/>
      </c>
      <c r="I3364" t="str">
        <f>IF('Support - Calculation Detail'!H3364="","",'Support - Calculation Detail'!H3364)</f>
        <v/>
      </c>
      <c r="J3364" t="str">
        <f>IF('Support - Calculation Detail'!I3364="","",'Support - Calculation Detail'!I3364)</f>
        <v/>
      </c>
      <c r="K3364" t="str">
        <f>IF('Support - Calculation Detail'!K3364="","",'Support - Calculation Detail'!K3364)</f>
        <v/>
      </c>
      <c r="L3364" t="str">
        <f>IF('Support - Calculation Detail'!L3364="","",'Support - Calculation Detail'!L3364)</f>
        <v/>
      </c>
      <c r="M3364" t="str">
        <f>IF('Support - Calculation Detail'!M3364="","",'Support - Calculation Detail'!M3364)</f>
        <v/>
      </c>
      <c r="N3364" t="str">
        <f>IF('Support - Calculation Detail'!N3364="","",'Support - Calculation Detail'!N3364)</f>
        <v/>
      </c>
      <c r="P3364" t="str">
        <f>IF('Support - Calculation Detail'!O3364="","",'Support - Calculation Detail'!O3364)</f>
        <v/>
      </c>
      <c r="Q3364" t="b">
        <v>1</v>
      </c>
      <c r="R3364" t="str">
        <f t="shared" si="260"/>
        <v/>
      </c>
      <c r="S3364" t="str">
        <f t="shared" si="261"/>
        <v/>
      </c>
      <c r="T3364" t="str">
        <f t="shared" si="262"/>
        <v/>
      </c>
      <c r="U3364" t="str">
        <f t="shared" si="263"/>
        <v/>
      </c>
      <c r="V3364" t="str">
        <f t="shared" si="264"/>
        <v/>
      </c>
    </row>
    <row r="3365" spans="1:22" x14ac:dyDescent="0.35">
      <c r="A3365" t="str">
        <f>IF('Support - Calculation Detail'!A3365="","",LEFT('Support - Calculation Detail'!A3365,7)&amp;"-"&amp;RIGHT('Support - Calculation Detail'!A3365,2))</f>
        <v/>
      </c>
      <c r="B3365" t="str">
        <f>IF('Support - Calculation Detail'!C3365="","",'Support - Calculation Detail'!C3365)</f>
        <v/>
      </c>
      <c r="C3365" t="str">
        <f>IF('Support - Calculation Detail'!B3365="","",'Support - Calculation Detail'!B3365)</f>
        <v/>
      </c>
      <c r="D3365" t="str">
        <f>IF('Support - Calculation Detail'!D3365="","",'Support - Calculation Detail'!D3365)</f>
        <v/>
      </c>
      <c r="E3365" t="str">
        <f>IF('Support - Calculation Detail'!E3365="","",'Support - Calculation Detail'!E3365)</f>
        <v/>
      </c>
      <c r="G3365" t="str">
        <f>IF('Support - Calculation Detail'!F3365="","",'Support - Calculation Detail'!F3365)</f>
        <v/>
      </c>
      <c r="H3365" t="str">
        <f>IF('Support - Calculation Detail'!G3365="","",'Support - Calculation Detail'!G3365)</f>
        <v/>
      </c>
      <c r="I3365" t="str">
        <f>IF('Support - Calculation Detail'!H3365="","",'Support - Calculation Detail'!H3365)</f>
        <v/>
      </c>
      <c r="J3365" t="str">
        <f>IF('Support - Calculation Detail'!I3365="","",'Support - Calculation Detail'!I3365)</f>
        <v/>
      </c>
      <c r="K3365" t="str">
        <f>IF('Support - Calculation Detail'!K3365="","",'Support - Calculation Detail'!K3365)</f>
        <v/>
      </c>
      <c r="L3365" t="str">
        <f>IF('Support - Calculation Detail'!L3365="","",'Support - Calculation Detail'!L3365)</f>
        <v/>
      </c>
      <c r="M3365" t="str">
        <f>IF('Support - Calculation Detail'!M3365="","",'Support - Calculation Detail'!M3365)</f>
        <v/>
      </c>
      <c r="N3365" t="str">
        <f>IF('Support - Calculation Detail'!N3365="","",'Support - Calculation Detail'!N3365)</f>
        <v/>
      </c>
      <c r="P3365" t="str">
        <f>IF('Support - Calculation Detail'!O3365="","",'Support - Calculation Detail'!O3365)</f>
        <v/>
      </c>
      <c r="Q3365" t="b">
        <v>1</v>
      </c>
      <c r="R3365" t="str">
        <f t="shared" si="260"/>
        <v/>
      </c>
      <c r="S3365" t="str">
        <f t="shared" si="261"/>
        <v/>
      </c>
      <c r="T3365" t="str">
        <f t="shared" si="262"/>
        <v/>
      </c>
      <c r="U3365" t="str">
        <f t="shared" si="263"/>
        <v/>
      </c>
      <c r="V3365" t="str">
        <f t="shared" si="264"/>
        <v/>
      </c>
    </row>
    <row r="3366" spans="1:22" x14ac:dyDescent="0.35">
      <c r="A3366" t="str">
        <f>IF('Support - Calculation Detail'!A3366="","",LEFT('Support - Calculation Detail'!A3366,7)&amp;"-"&amp;RIGHT('Support - Calculation Detail'!A3366,2))</f>
        <v/>
      </c>
      <c r="B3366" t="str">
        <f>IF('Support - Calculation Detail'!C3366="","",'Support - Calculation Detail'!C3366)</f>
        <v/>
      </c>
      <c r="C3366" t="str">
        <f>IF('Support - Calculation Detail'!B3366="","",'Support - Calculation Detail'!B3366)</f>
        <v/>
      </c>
      <c r="D3366" t="str">
        <f>IF('Support - Calculation Detail'!D3366="","",'Support - Calculation Detail'!D3366)</f>
        <v/>
      </c>
      <c r="E3366" t="str">
        <f>IF('Support - Calculation Detail'!E3366="","",'Support - Calculation Detail'!E3366)</f>
        <v/>
      </c>
      <c r="G3366" t="str">
        <f>IF('Support - Calculation Detail'!F3366="","",'Support - Calculation Detail'!F3366)</f>
        <v/>
      </c>
      <c r="H3366" t="str">
        <f>IF('Support - Calculation Detail'!G3366="","",'Support - Calculation Detail'!G3366)</f>
        <v/>
      </c>
      <c r="I3366" t="str">
        <f>IF('Support - Calculation Detail'!H3366="","",'Support - Calculation Detail'!H3366)</f>
        <v/>
      </c>
      <c r="J3366" t="str">
        <f>IF('Support - Calculation Detail'!I3366="","",'Support - Calculation Detail'!I3366)</f>
        <v/>
      </c>
      <c r="K3366" t="str">
        <f>IF('Support - Calculation Detail'!K3366="","",'Support - Calculation Detail'!K3366)</f>
        <v/>
      </c>
      <c r="L3366" t="str">
        <f>IF('Support - Calculation Detail'!L3366="","",'Support - Calculation Detail'!L3366)</f>
        <v/>
      </c>
      <c r="M3366" t="str">
        <f>IF('Support - Calculation Detail'!M3366="","",'Support - Calculation Detail'!M3366)</f>
        <v/>
      </c>
      <c r="N3366" t="str">
        <f>IF('Support - Calculation Detail'!N3366="","",'Support - Calculation Detail'!N3366)</f>
        <v/>
      </c>
      <c r="P3366" t="str">
        <f>IF('Support - Calculation Detail'!O3366="","",'Support - Calculation Detail'!O3366)</f>
        <v/>
      </c>
      <c r="Q3366" t="b">
        <v>1</v>
      </c>
      <c r="R3366" t="str">
        <f t="shared" si="260"/>
        <v/>
      </c>
      <c r="S3366" t="str">
        <f t="shared" si="261"/>
        <v/>
      </c>
      <c r="T3366" t="str">
        <f t="shared" si="262"/>
        <v/>
      </c>
      <c r="U3366" t="str">
        <f t="shared" si="263"/>
        <v/>
      </c>
      <c r="V3366" t="str">
        <f t="shared" si="264"/>
        <v/>
      </c>
    </row>
    <row r="3367" spans="1:22" x14ac:dyDescent="0.35">
      <c r="A3367" t="str">
        <f>IF('Support - Calculation Detail'!A3367="","",LEFT('Support - Calculation Detail'!A3367,7)&amp;"-"&amp;RIGHT('Support - Calculation Detail'!A3367,2))</f>
        <v/>
      </c>
      <c r="B3367" t="str">
        <f>IF('Support - Calculation Detail'!C3367="","",'Support - Calculation Detail'!C3367)</f>
        <v/>
      </c>
      <c r="C3367" t="str">
        <f>IF('Support - Calculation Detail'!B3367="","",'Support - Calculation Detail'!B3367)</f>
        <v/>
      </c>
      <c r="D3367" t="str">
        <f>IF('Support - Calculation Detail'!D3367="","",'Support - Calculation Detail'!D3367)</f>
        <v/>
      </c>
      <c r="E3367" t="str">
        <f>IF('Support - Calculation Detail'!E3367="","",'Support - Calculation Detail'!E3367)</f>
        <v/>
      </c>
      <c r="G3367" t="str">
        <f>IF('Support - Calculation Detail'!F3367="","",'Support - Calculation Detail'!F3367)</f>
        <v/>
      </c>
      <c r="H3367" t="str">
        <f>IF('Support - Calculation Detail'!G3367="","",'Support - Calculation Detail'!G3367)</f>
        <v/>
      </c>
      <c r="I3367" t="str">
        <f>IF('Support - Calculation Detail'!H3367="","",'Support - Calculation Detail'!H3367)</f>
        <v/>
      </c>
      <c r="J3367" t="str">
        <f>IF('Support - Calculation Detail'!I3367="","",'Support - Calculation Detail'!I3367)</f>
        <v/>
      </c>
      <c r="K3367" t="str">
        <f>IF('Support - Calculation Detail'!K3367="","",'Support - Calculation Detail'!K3367)</f>
        <v/>
      </c>
      <c r="L3367" t="str">
        <f>IF('Support - Calculation Detail'!L3367="","",'Support - Calculation Detail'!L3367)</f>
        <v/>
      </c>
      <c r="M3367" t="str">
        <f>IF('Support - Calculation Detail'!M3367="","",'Support - Calculation Detail'!M3367)</f>
        <v/>
      </c>
      <c r="N3367" t="str">
        <f>IF('Support - Calculation Detail'!N3367="","",'Support - Calculation Detail'!N3367)</f>
        <v/>
      </c>
      <c r="P3367" t="str">
        <f>IF('Support - Calculation Detail'!O3367="","",'Support - Calculation Detail'!O3367)</f>
        <v/>
      </c>
      <c r="Q3367" t="b">
        <v>1</v>
      </c>
      <c r="R3367" t="str">
        <f t="shared" si="260"/>
        <v/>
      </c>
      <c r="S3367" t="str">
        <f t="shared" si="261"/>
        <v/>
      </c>
      <c r="T3367" t="str">
        <f t="shared" si="262"/>
        <v/>
      </c>
      <c r="U3367" t="str">
        <f t="shared" si="263"/>
        <v/>
      </c>
      <c r="V3367" t="str">
        <f t="shared" si="264"/>
        <v/>
      </c>
    </row>
    <row r="3368" spans="1:22" x14ac:dyDescent="0.35">
      <c r="A3368" t="str">
        <f>IF('Support - Calculation Detail'!A3368="","",LEFT('Support - Calculation Detail'!A3368,7)&amp;"-"&amp;RIGHT('Support - Calculation Detail'!A3368,2))</f>
        <v/>
      </c>
      <c r="B3368" t="str">
        <f>IF('Support - Calculation Detail'!C3368="","",'Support - Calculation Detail'!C3368)</f>
        <v/>
      </c>
      <c r="C3368" t="str">
        <f>IF('Support - Calculation Detail'!B3368="","",'Support - Calculation Detail'!B3368)</f>
        <v/>
      </c>
      <c r="D3368" t="str">
        <f>IF('Support - Calculation Detail'!D3368="","",'Support - Calculation Detail'!D3368)</f>
        <v/>
      </c>
      <c r="E3368" t="str">
        <f>IF('Support - Calculation Detail'!E3368="","",'Support - Calculation Detail'!E3368)</f>
        <v/>
      </c>
      <c r="G3368" t="str">
        <f>IF('Support - Calculation Detail'!F3368="","",'Support - Calculation Detail'!F3368)</f>
        <v/>
      </c>
      <c r="H3368" t="str">
        <f>IF('Support - Calculation Detail'!G3368="","",'Support - Calculation Detail'!G3368)</f>
        <v/>
      </c>
      <c r="I3368" t="str">
        <f>IF('Support - Calculation Detail'!H3368="","",'Support - Calculation Detail'!H3368)</f>
        <v/>
      </c>
      <c r="J3368" t="str">
        <f>IF('Support - Calculation Detail'!I3368="","",'Support - Calculation Detail'!I3368)</f>
        <v/>
      </c>
      <c r="K3368" t="str">
        <f>IF('Support - Calculation Detail'!K3368="","",'Support - Calculation Detail'!K3368)</f>
        <v/>
      </c>
      <c r="L3368" t="str">
        <f>IF('Support - Calculation Detail'!L3368="","",'Support - Calculation Detail'!L3368)</f>
        <v/>
      </c>
      <c r="M3368" t="str">
        <f>IF('Support - Calculation Detail'!M3368="","",'Support - Calculation Detail'!M3368)</f>
        <v/>
      </c>
      <c r="N3368" t="str">
        <f>IF('Support - Calculation Detail'!N3368="","",'Support - Calculation Detail'!N3368)</f>
        <v/>
      </c>
      <c r="P3368" t="str">
        <f>IF('Support - Calculation Detail'!O3368="","",'Support - Calculation Detail'!O3368)</f>
        <v/>
      </c>
      <c r="Q3368" t="b">
        <v>1</v>
      </c>
      <c r="R3368" t="str">
        <f t="shared" si="260"/>
        <v/>
      </c>
      <c r="S3368" t="str">
        <f t="shared" si="261"/>
        <v/>
      </c>
      <c r="T3368" t="str">
        <f t="shared" si="262"/>
        <v/>
      </c>
      <c r="U3368" t="str">
        <f t="shared" si="263"/>
        <v/>
      </c>
      <c r="V3368" t="str">
        <f t="shared" si="264"/>
        <v/>
      </c>
    </row>
    <row r="3369" spans="1:22" x14ac:dyDescent="0.35">
      <c r="A3369" t="str">
        <f>IF('Support - Calculation Detail'!A3369="","",LEFT('Support - Calculation Detail'!A3369,7)&amp;"-"&amp;RIGHT('Support - Calculation Detail'!A3369,2))</f>
        <v/>
      </c>
      <c r="B3369" t="str">
        <f>IF('Support - Calculation Detail'!C3369="","",'Support - Calculation Detail'!C3369)</f>
        <v/>
      </c>
      <c r="C3369" t="str">
        <f>IF('Support - Calculation Detail'!B3369="","",'Support - Calculation Detail'!B3369)</f>
        <v/>
      </c>
      <c r="D3369" t="str">
        <f>IF('Support - Calculation Detail'!D3369="","",'Support - Calculation Detail'!D3369)</f>
        <v/>
      </c>
      <c r="E3369" t="str">
        <f>IF('Support - Calculation Detail'!E3369="","",'Support - Calculation Detail'!E3369)</f>
        <v/>
      </c>
      <c r="G3369" t="str">
        <f>IF('Support - Calculation Detail'!F3369="","",'Support - Calculation Detail'!F3369)</f>
        <v/>
      </c>
      <c r="H3369" t="str">
        <f>IF('Support - Calculation Detail'!G3369="","",'Support - Calculation Detail'!G3369)</f>
        <v/>
      </c>
      <c r="I3369" t="str">
        <f>IF('Support - Calculation Detail'!H3369="","",'Support - Calculation Detail'!H3369)</f>
        <v/>
      </c>
      <c r="J3369" t="str">
        <f>IF('Support - Calculation Detail'!I3369="","",'Support - Calculation Detail'!I3369)</f>
        <v/>
      </c>
      <c r="K3369" t="str">
        <f>IF('Support - Calculation Detail'!K3369="","",'Support - Calculation Detail'!K3369)</f>
        <v/>
      </c>
      <c r="L3369" t="str">
        <f>IF('Support - Calculation Detail'!L3369="","",'Support - Calculation Detail'!L3369)</f>
        <v/>
      </c>
      <c r="M3369" t="str">
        <f>IF('Support - Calculation Detail'!M3369="","",'Support - Calculation Detail'!M3369)</f>
        <v/>
      </c>
      <c r="N3369" t="str">
        <f>IF('Support - Calculation Detail'!N3369="","",'Support - Calculation Detail'!N3369)</f>
        <v/>
      </c>
      <c r="P3369" t="str">
        <f>IF('Support - Calculation Detail'!O3369="","",'Support - Calculation Detail'!O3369)</f>
        <v/>
      </c>
      <c r="Q3369" t="b">
        <v>1</v>
      </c>
      <c r="R3369" t="str">
        <f t="shared" si="260"/>
        <v/>
      </c>
      <c r="S3369" t="str">
        <f t="shared" si="261"/>
        <v/>
      </c>
      <c r="T3369" t="str">
        <f t="shared" si="262"/>
        <v/>
      </c>
      <c r="U3369" t="str">
        <f t="shared" si="263"/>
        <v/>
      </c>
      <c r="V3369" t="str">
        <f t="shared" si="264"/>
        <v/>
      </c>
    </row>
    <row r="3370" spans="1:22" x14ac:dyDescent="0.35">
      <c r="A3370" t="str">
        <f>IF('Support - Calculation Detail'!A3370="","",LEFT('Support - Calculation Detail'!A3370,7)&amp;"-"&amp;RIGHT('Support - Calculation Detail'!A3370,2))</f>
        <v/>
      </c>
      <c r="B3370" t="str">
        <f>IF('Support - Calculation Detail'!C3370="","",'Support - Calculation Detail'!C3370)</f>
        <v/>
      </c>
      <c r="C3370" t="str">
        <f>IF('Support - Calculation Detail'!B3370="","",'Support - Calculation Detail'!B3370)</f>
        <v/>
      </c>
      <c r="D3370" t="str">
        <f>IF('Support - Calculation Detail'!D3370="","",'Support - Calculation Detail'!D3370)</f>
        <v/>
      </c>
      <c r="E3370" t="str">
        <f>IF('Support - Calculation Detail'!E3370="","",'Support - Calculation Detail'!E3370)</f>
        <v/>
      </c>
      <c r="G3370" t="str">
        <f>IF('Support - Calculation Detail'!F3370="","",'Support - Calculation Detail'!F3370)</f>
        <v/>
      </c>
      <c r="H3370" t="str">
        <f>IF('Support - Calculation Detail'!G3370="","",'Support - Calculation Detail'!G3370)</f>
        <v/>
      </c>
      <c r="I3370" t="str">
        <f>IF('Support - Calculation Detail'!H3370="","",'Support - Calculation Detail'!H3370)</f>
        <v/>
      </c>
      <c r="J3370" t="str">
        <f>IF('Support - Calculation Detail'!I3370="","",'Support - Calculation Detail'!I3370)</f>
        <v/>
      </c>
      <c r="K3370" t="str">
        <f>IF('Support - Calculation Detail'!K3370="","",'Support - Calculation Detail'!K3370)</f>
        <v/>
      </c>
      <c r="L3370" t="str">
        <f>IF('Support - Calculation Detail'!L3370="","",'Support - Calculation Detail'!L3370)</f>
        <v/>
      </c>
      <c r="M3370" t="str">
        <f>IF('Support - Calculation Detail'!M3370="","",'Support - Calculation Detail'!M3370)</f>
        <v/>
      </c>
      <c r="N3370" t="str">
        <f>IF('Support - Calculation Detail'!N3370="","",'Support - Calculation Detail'!N3370)</f>
        <v/>
      </c>
      <c r="P3370" t="str">
        <f>IF('Support - Calculation Detail'!O3370="","",'Support - Calculation Detail'!O3370)</f>
        <v/>
      </c>
      <c r="Q3370" t="b">
        <v>1</v>
      </c>
      <c r="R3370" t="str">
        <f t="shared" si="260"/>
        <v/>
      </c>
      <c r="S3370" t="str">
        <f t="shared" si="261"/>
        <v/>
      </c>
      <c r="T3370" t="str">
        <f t="shared" si="262"/>
        <v/>
      </c>
      <c r="U3370" t="str">
        <f t="shared" si="263"/>
        <v/>
      </c>
      <c r="V3370" t="str">
        <f t="shared" si="264"/>
        <v/>
      </c>
    </row>
    <row r="3371" spans="1:22" x14ac:dyDescent="0.35">
      <c r="A3371" t="str">
        <f>IF('Support - Calculation Detail'!A3371="","",LEFT('Support - Calculation Detail'!A3371,7)&amp;"-"&amp;RIGHT('Support - Calculation Detail'!A3371,2))</f>
        <v/>
      </c>
      <c r="B3371" t="str">
        <f>IF('Support - Calculation Detail'!C3371="","",'Support - Calculation Detail'!C3371)</f>
        <v/>
      </c>
      <c r="C3371" t="str">
        <f>IF('Support - Calculation Detail'!B3371="","",'Support - Calculation Detail'!B3371)</f>
        <v/>
      </c>
      <c r="D3371" t="str">
        <f>IF('Support - Calculation Detail'!D3371="","",'Support - Calculation Detail'!D3371)</f>
        <v/>
      </c>
      <c r="E3371" t="str">
        <f>IF('Support - Calculation Detail'!E3371="","",'Support - Calculation Detail'!E3371)</f>
        <v/>
      </c>
      <c r="G3371" t="str">
        <f>IF('Support - Calculation Detail'!F3371="","",'Support - Calculation Detail'!F3371)</f>
        <v/>
      </c>
      <c r="H3371" t="str">
        <f>IF('Support - Calculation Detail'!G3371="","",'Support - Calculation Detail'!G3371)</f>
        <v/>
      </c>
      <c r="I3371" t="str">
        <f>IF('Support - Calculation Detail'!H3371="","",'Support - Calculation Detail'!H3371)</f>
        <v/>
      </c>
      <c r="J3371" t="str">
        <f>IF('Support - Calculation Detail'!I3371="","",'Support - Calculation Detail'!I3371)</f>
        <v/>
      </c>
      <c r="K3371" t="str">
        <f>IF('Support - Calculation Detail'!K3371="","",'Support - Calculation Detail'!K3371)</f>
        <v/>
      </c>
      <c r="L3371" t="str">
        <f>IF('Support - Calculation Detail'!L3371="","",'Support - Calculation Detail'!L3371)</f>
        <v/>
      </c>
      <c r="M3371" t="str">
        <f>IF('Support - Calculation Detail'!M3371="","",'Support - Calculation Detail'!M3371)</f>
        <v/>
      </c>
      <c r="N3371" t="str">
        <f>IF('Support - Calculation Detail'!N3371="","",'Support - Calculation Detail'!N3371)</f>
        <v/>
      </c>
      <c r="P3371" t="str">
        <f>IF('Support - Calculation Detail'!O3371="","",'Support - Calculation Detail'!O3371)</f>
        <v/>
      </c>
      <c r="Q3371" t="b">
        <v>1</v>
      </c>
      <c r="R3371" t="str">
        <f t="shared" si="260"/>
        <v/>
      </c>
      <c r="S3371" t="str">
        <f t="shared" si="261"/>
        <v/>
      </c>
      <c r="T3371" t="str">
        <f t="shared" si="262"/>
        <v/>
      </c>
      <c r="U3371" t="str">
        <f t="shared" si="263"/>
        <v/>
      </c>
      <c r="V3371" t="str">
        <f t="shared" si="264"/>
        <v/>
      </c>
    </row>
    <row r="3372" spans="1:22" x14ac:dyDescent="0.35">
      <c r="A3372" t="str">
        <f>IF('Support - Calculation Detail'!A3372="","",LEFT('Support - Calculation Detail'!A3372,7)&amp;"-"&amp;RIGHT('Support - Calculation Detail'!A3372,2))</f>
        <v/>
      </c>
      <c r="B3372" t="str">
        <f>IF('Support - Calculation Detail'!C3372="","",'Support - Calculation Detail'!C3372)</f>
        <v/>
      </c>
      <c r="C3372" t="str">
        <f>IF('Support - Calculation Detail'!B3372="","",'Support - Calculation Detail'!B3372)</f>
        <v/>
      </c>
      <c r="D3372" t="str">
        <f>IF('Support - Calculation Detail'!D3372="","",'Support - Calculation Detail'!D3372)</f>
        <v/>
      </c>
      <c r="E3372" t="str">
        <f>IF('Support - Calculation Detail'!E3372="","",'Support - Calculation Detail'!E3372)</f>
        <v/>
      </c>
      <c r="G3372" t="str">
        <f>IF('Support - Calculation Detail'!F3372="","",'Support - Calculation Detail'!F3372)</f>
        <v/>
      </c>
      <c r="H3372" t="str">
        <f>IF('Support - Calculation Detail'!G3372="","",'Support - Calculation Detail'!G3372)</f>
        <v/>
      </c>
      <c r="I3372" t="str">
        <f>IF('Support - Calculation Detail'!H3372="","",'Support - Calculation Detail'!H3372)</f>
        <v/>
      </c>
      <c r="J3372" t="str">
        <f>IF('Support - Calculation Detail'!I3372="","",'Support - Calculation Detail'!I3372)</f>
        <v/>
      </c>
      <c r="K3372" t="str">
        <f>IF('Support - Calculation Detail'!K3372="","",'Support - Calculation Detail'!K3372)</f>
        <v/>
      </c>
      <c r="L3372" t="str">
        <f>IF('Support - Calculation Detail'!L3372="","",'Support - Calculation Detail'!L3372)</f>
        <v/>
      </c>
      <c r="M3372" t="str">
        <f>IF('Support - Calculation Detail'!M3372="","",'Support - Calculation Detail'!M3372)</f>
        <v/>
      </c>
      <c r="N3372" t="str">
        <f>IF('Support - Calculation Detail'!N3372="","",'Support - Calculation Detail'!N3372)</f>
        <v/>
      </c>
      <c r="P3372" t="str">
        <f>IF('Support - Calculation Detail'!O3372="","",'Support - Calculation Detail'!O3372)</f>
        <v/>
      </c>
      <c r="Q3372" t="b">
        <v>1</v>
      </c>
      <c r="R3372" t="str">
        <f t="shared" si="260"/>
        <v/>
      </c>
      <c r="S3372" t="str">
        <f t="shared" si="261"/>
        <v/>
      </c>
      <c r="T3372" t="str">
        <f t="shared" si="262"/>
        <v/>
      </c>
      <c r="U3372" t="str">
        <f t="shared" si="263"/>
        <v/>
      </c>
      <c r="V3372" t="str">
        <f t="shared" si="264"/>
        <v/>
      </c>
    </row>
    <row r="3373" spans="1:22" x14ac:dyDescent="0.35">
      <c r="A3373" t="str">
        <f>IF('Support - Calculation Detail'!A3373="","",LEFT('Support - Calculation Detail'!A3373,7)&amp;"-"&amp;RIGHT('Support - Calculation Detail'!A3373,2))</f>
        <v/>
      </c>
      <c r="B3373" t="str">
        <f>IF('Support - Calculation Detail'!C3373="","",'Support - Calculation Detail'!C3373)</f>
        <v/>
      </c>
      <c r="C3373" t="str">
        <f>IF('Support - Calculation Detail'!B3373="","",'Support - Calculation Detail'!B3373)</f>
        <v/>
      </c>
      <c r="D3373" t="str">
        <f>IF('Support - Calculation Detail'!D3373="","",'Support - Calculation Detail'!D3373)</f>
        <v/>
      </c>
      <c r="E3373" t="str">
        <f>IF('Support - Calculation Detail'!E3373="","",'Support - Calculation Detail'!E3373)</f>
        <v/>
      </c>
      <c r="G3373" t="str">
        <f>IF('Support - Calculation Detail'!F3373="","",'Support - Calculation Detail'!F3373)</f>
        <v/>
      </c>
      <c r="H3373" t="str">
        <f>IF('Support - Calculation Detail'!G3373="","",'Support - Calculation Detail'!G3373)</f>
        <v/>
      </c>
      <c r="I3373" t="str">
        <f>IF('Support - Calculation Detail'!H3373="","",'Support - Calculation Detail'!H3373)</f>
        <v/>
      </c>
      <c r="J3373" t="str">
        <f>IF('Support - Calculation Detail'!I3373="","",'Support - Calculation Detail'!I3373)</f>
        <v/>
      </c>
      <c r="K3373" t="str">
        <f>IF('Support - Calculation Detail'!K3373="","",'Support - Calculation Detail'!K3373)</f>
        <v/>
      </c>
      <c r="L3373" t="str">
        <f>IF('Support - Calculation Detail'!L3373="","",'Support - Calculation Detail'!L3373)</f>
        <v/>
      </c>
      <c r="M3373" t="str">
        <f>IF('Support - Calculation Detail'!M3373="","",'Support - Calculation Detail'!M3373)</f>
        <v/>
      </c>
      <c r="N3373" t="str">
        <f>IF('Support - Calculation Detail'!N3373="","",'Support - Calculation Detail'!N3373)</f>
        <v/>
      </c>
      <c r="P3373" t="str">
        <f>IF('Support - Calculation Detail'!O3373="","",'Support - Calculation Detail'!O3373)</f>
        <v/>
      </c>
      <c r="Q3373" t="b">
        <v>1</v>
      </c>
      <c r="R3373" t="str">
        <f t="shared" si="260"/>
        <v/>
      </c>
      <c r="S3373" t="str">
        <f t="shared" si="261"/>
        <v/>
      </c>
      <c r="T3373" t="str">
        <f t="shared" si="262"/>
        <v/>
      </c>
      <c r="U3373" t="str">
        <f t="shared" si="263"/>
        <v/>
      </c>
      <c r="V3373" t="str">
        <f t="shared" si="264"/>
        <v/>
      </c>
    </row>
    <row r="3374" spans="1:22" x14ac:dyDescent="0.35">
      <c r="A3374" t="str">
        <f>IF('Support - Calculation Detail'!A3374="","",LEFT('Support - Calculation Detail'!A3374,7)&amp;"-"&amp;RIGHT('Support - Calculation Detail'!A3374,2))</f>
        <v/>
      </c>
      <c r="B3374" t="str">
        <f>IF('Support - Calculation Detail'!C3374="","",'Support - Calculation Detail'!C3374)</f>
        <v/>
      </c>
      <c r="C3374" t="str">
        <f>IF('Support - Calculation Detail'!B3374="","",'Support - Calculation Detail'!B3374)</f>
        <v/>
      </c>
      <c r="D3374" t="str">
        <f>IF('Support - Calculation Detail'!D3374="","",'Support - Calculation Detail'!D3374)</f>
        <v/>
      </c>
      <c r="E3374" t="str">
        <f>IF('Support - Calculation Detail'!E3374="","",'Support - Calculation Detail'!E3374)</f>
        <v/>
      </c>
      <c r="G3374" t="str">
        <f>IF('Support - Calculation Detail'!F3374="","",'Support - Calculation Detail'!F3374)</f>
        <v/>
      </c>
      <c r="H3374" t="str">
        <f>IF('Support - Calculation Detail'!G3374="","",'Support - Calculation Detail'!G3374)</f>
        <v/>
      </c>
      <c r="I3374" t="str">
        <f>IF('Support - Calculation Detail'!H3374="","",'Support - Calculation Detail'!H3374)</f>
        <v/>
      </c>
      <c r="J3374" t="str">
        <f>IF('Support - Calculation Detail'!I3374="","",'Support - Calculation Detail'!I3374)</f>
        <v/>
      </c>
      <c r="K3374" t="str">
        <f>IF('Support - Calculation Detail'!K3374="","",'Support - Calculation Detail'!K3374)</f>
        <v/>
      </c>
      <c r="L3374" t="str">
        <f>IF('Support - Calculation Detail'!L3374="","",'Support - Calculation Detail'!L3374)</f>
        <v/>
      </c>
      <c r="M3374" t="str">
        <f>IF('Support - Calculation Detail'!M3374="","",'Support - Calculation Detail'!M3374)</f>
        <v/>
      </c>
      <c r="N3374" t="str">
        <f>IF('Support - Calculation Detail'!N3374="","",'Support - Calculation Detail'!N3374)</f>
        <v/>
      </c>
      <c r="P3374" t="str">
        <f>IF('Support - Calculation Detail'!O3374="","",'Support - Calculation Detail'!O3374)</f>
        <v/>
      </c>
      <c r="Q3374" t="b">
        <v>1</v>
      </c>
      <c r="R3374" t="str">
        <f t="shared" si="260"/>
        <v/>
      </c>
      <c r="S3374" t="str">
        <f t="shared" si="261"/>
        <v/>
      </c>
      <c r="T3374" t="str">
        <f t="shared" si="262"/>
        <v/>
      </c>
      <c r="U3374" t="str">
        <f t="shared" si="263"/>
        <v/>
      </c>
      <c r="V3374" t="str">
        <f t="shared" si="264"/>
        <v/>
      </c>
    </row>
    <row r="3375" spans="1:22" x14ac:dyDescent="0.35">
      <c r="A3375" t="str">
        <f>IF('Support - Calculation Detail'!A3375="","",LEFT('Support - Calculation Detail'!A3375,7)&amp;"-"&amp;RIGHT('Support - Calculation Detail'!A3375,2))</f>
        <v/>
      </c>
      <c r="B3375" t="str">
        <f>IF('Support - Calculation Detail'!C3375="","",'Support - Calculation Detail'!C3375)</f>
        <v/>
      </c>
      <c r="C3375" t="str">
        <f>IF('Support - Calculation Detail'!B3375="","",'Support - Calculation Detail'!B3375)</f>
        <v/>
      </c>
      <c r="D3375" t="str">
        <f>IF('Support - Calculation Detail'!D3375="","",'Support - Calculation Detail'!D3375)</f>
        <v/>
      </c>
      <c r="E3375" t="str">
        <f>IF('Support - Calculation Detail'!E3375="","",'Support - Calculation Detail'!E3375)</f>
        <v/>
      </c>
      <c r="G3375" t="str">
        <f>IF('Support - Calculation Detail'!F3375="","",'Support - Calculation Detail'!F3375)</f>
        <v/>
      </c>
      <c r="H3375" t="str">
        <f>IF('Support - Calculation Detail'!G3375="","",'Support - Calculation Detail'!G3375)</f>
        <v/>
      </c>
      <c r="I3375" t="str">
        <f>IF('Support - Calculation Detail'!H3375="","",'Support - Calculation Detail'!H3375)</f>
        <v/>
      </c>
      <c r="J3375" t="str">
        <f>IF('Support - Calculation Detail'!I3375="","",'Support - Calculation Detail'!I3375)</f>
        <v/>
      </c>
      <c r="K3375" t="str">
        <f>IF('Support - Calculation Detail'!K3375="","",'Support - Calculation Detail'!K3375)</f>
        <v/>
      </c>
      <c r="L3375" t="str">
        <f>IF('Support - Calculation Detail'!L3375="","",'Support - Calculation Detail'!L3375)</f>
        <v/>
      </c>
      <c r="M3375" t="str">
        <f>IF('Support - Calculation Detail'!M3375="","",'Support - Calculation Detail'!M3375)</f>
        <v/>
      </c>
      <c r="N3375" t="str">
        <f>IF('Support - Calculation Detail'!N3375="","",'Support - Calculation Detail'!N3375)</f>
        <v/>
      </c>
      <c r="P3375" t="str">
        <f>IF('Support - Calculation Detail'!O3375="","",'Support - Calculation Detail'!O3375)</f>
        <v/>
      </c>
      <c r="Q3375" t="b">
        <v>1</v>
      </c>
      <c r="R3375" t="str">
        <f t="shared" si="260"/>
        <v/>
      </c>
      <c r="S3375" t="str">
        <f t="shared" si="261"/>
        <v/>
      </c>
      <c r="T3375" t="str">
        <f t="shared" si="262"/>
        <v/>
      </c>
      <c r="U3375" t="str">
        <f t="shared" si="263"/>
        <v/>
      </c>
      <c r="V3375" t="str">
        <f t="shared" si="264"/>
        <v/>
      </c>
    </row>
    <row r="3376" spans="1:22" x14ac:dyDescent="0.35">
      <c r="A3376" t="str">
        <f>IF('Support - Calculation Detail'!A3376="","",LEFT('Support - Calculation Detail'!A3376,7)&amp;"-"&amp;RIGHT('Support - Calculation Detail'!A3376,2))</f>
        <v/>
      </c>
      <c r="B3376" t="str">
        <f>IF('Support - Calculation Detail'!C3376="","",'Support - Calculation Detail'!C3376)</f>
        <v/>
      </c>
      <c r="C3376" t="str">
        <f>IF('Support - Calculation Detail'!B3376="","",'Support - Calculation Detail'!B3376)</f>
        <v/>
      </c>
      <c r="D3376" t="str">
        <f>IF('Support - Calculation Detail'!D3376="","",'Support - Calculation Detail'!D3376)</f>
        <v/>
      </c>
      <c r="E3376" t="str">
        <f>IF('Support - Calculation Detail'!E3376="","",'Support - Calculation Detail'!E3376)</f>
        <v/>
      </c>
      <c r="G3376" t="str">
        <f>IF('Support - Calculation Detail'!F3376="","",'Support - Calculation Detail'!F3376)</f>
        <v/>
      </c>
      <c r="H3376" t="str">
        <f>IF('Support - Calculation Detail'!G3376="","",'Support - Calculation Detail'!G3376)</f>
        <v/>
      </c>
      <c r="I3376" t="str">
        <f>IF('Support - Calculation Detail'!H3376="","",'Support - Calculation Detail'!H3376)</f>
        <v/>
      </c>
      <c r="J3376" t="str">
        <f>IF('Support - Calculation Detail'!I3376="","",'Support - Calculation Detail'!I3376)</f>
        <v/>
      </c>
      <c r="K3376" t="str">
        <f>IF('Support - Calculation Detail'!K3376="","",'Support - Calculation Detail'!K3376)</f>
        <v/>
      </c>
      <c r="L3376" t="str">
        <f>IF('Support - Calculation Detail'!L3376="","",'Support - Calculation Detail'!L3376)</f>
        <v/>
      </c>
      <c r="M3376" t="str">
        <f>IF('Support - Calculation Detail'!M3376="","",'Support - Calculation Detail'!M3376)</f>
        <v/>
      </c>
      <c r="N3376" t="str">
        <f>IF('Support - Calculation Detail'!N3376="","",'Support - Calculation Detail'!N3376)</f>
        <v/>
      </c>
      <c r="P3376" t="str">
        <f>IF('Support - Calculation Detail'!O3376="","",'Support - Calculation Detail'!O3376)</f>
        <v/>
      </c>
      <c r="Q3376" t="b">
        <v>1</v>
      </c>
      <c r="R3376" t="str">
        <f t="shared" si="260"/>
        <v/>
      </c>
      <c r="S3376" t="str">
        <f t="shared" si="261"/>
        <v/>
      </c>
      <c r="T3376" t="str">
        <f t="shared" si="262"/>
        <v/>
      </c>
      <c r="U3376" t="str">
        <f t="shared" si="263"/>
        <v/>
      </c>
      <c r="V3376" t="str">
        <f t="shared" si="264"/>
        <v/>
      </c>
    </row>
    <row r="3377" spans="1:22" x14ac:dyDescent="0.35">
      <c r="A3377" t="str">
        <f>IF('Support - Calculation Detail'!A3377="","",LEFT('Support - Calculation Detail'!A3377,7)&amp;"-"&amp;RIGHT('Support - Calculation Detail'!A3377,2))</f>
        <v/>
      </c>
      <c r="B3377" t="str">
        <f>IF('Support - Calculation Detail'!C3377="","",'Support - Calculation Detail'!C3377)</f>
        <v/>
      </c>
      <c r="C3377" t="str">
        <f>IF('Support - Calculation Detail'!B3377="","",'Support - Calculation Detail'!B3377)</f>
        <v/>
      </c>
      <c r="D3377" t="str">
        <f>IF('Support - Calculation Detail'!D3377="","",'Support - Calculation Detail'!D3377)</f>
        <v/>
      </c>
      <c r="E3377" t="str">
        <f>IF('Support - Calculation Detail'!E3377="","",'Support - Calculation Detail'!E3377)</f>
        <v/>
      </c>
      <c r="G3377" t="str">
        <f>IF('Support - Calculation Detail'!F3377="","",'Support - Calculation Detail'!F3377)</f>
        <v/>
      </c>
      <c r="H3377" t="str">
        <f>IF('Support - Calculation Detail'!G3377="","",'Support - Calculation Detail'!G3377)</f>
        <v/>
      </c>
      <c r="I3377" t="str">
        <f>IF('Support - Calculation Detail'!H3377="","",'Support - Calculation Detail'!H3377)</f>
        <v/>
      </c>
      <c r="J3377" t="str">
        <f>IF('Support - Calculation Detail'!I3377="","",'Support - Calculation Detail'!I3377)</f>
        <v/>
      </c>
      <c r="K3377" t="str">
        <f>IF('Support - Calculation Detail'!K3377="","",'Support - Calculation Detail'!K3377)</f>
        <v/>
      </c>
      <c r="L3377" t="str">
        <f>IF('Support - Calculation Detail'!L3377="","",'Support - Calculation Detail'!L3377)</f>
        <v/>
      </c>
      <c r="M3377" t="str">
        <f>IF('Support - Calculation Detail'!M3377="","",'Support - Calculation Detail'!M3377)</f>
        <v/>
      </c>
      <c r="N3377" t="str">
        <f>IF('Support - Calculation Detail'!N3377="","",'Support - Calculation Detail'!N3377)</f>
        <v/>
      </c>
      <c r="P3377" t="str">
        <f>IF('Support - Calculation Detail'!O3377="","",'Support - Calculation Detail'!O3377)</f>
        <v/>
      </c>
      <c r="Q3377" t="b">
        <v>1</v>
      </c>
      <c r="R3377" t="str">
        <f t="shared" si="260"/>
        <v/>
      </c>
      <c r="S3377" t="str">
        <f t="shared" si="261"/>
        <v/>
      </c>
      <c r="T3377" t="str">
        <f t="shared" si="262"/>
        <v/>
      </c>
      <c r="U3377" t="str">
        <f t="shared" si="263"/>
        <v/>
      </c>
      <c r="V3377" t="str">
        <f t="shared" si="264"/>
        <v/>
      </c>
    </row>
    <row r="3378" spans="1:22" x14ac:dyDescent="0.35">
      <c r="A3378" t="str">
        <f>IF('Support - Calculation Detail'!A3378="","",LEFT('Support - Calculation Detail'!A3378,7)&amp;"-"&amp;RIGHT('Support - Calculation Detail'!A3378,2))</f>
        <v/>
      </c>
      <c r="B3378" t="str">
        <f>IF('Support - Calculation Detail'!C3378="","",'Support - Calculation Detail'!C3378)</f>
        <v/>
      </c>
      <c r="C3378" t="str">
        <f>IF('Support - Calculation Detail'!B3378="","",'Support - Calculation Detail'!B3378)</f>
        <v/>
      </c>
      <c r="D3378" t="str">
        <f>IF('Support - Calculation Detail'!D3378="","",'Support - Calculation Detail'!D3378)</f>
        <v/>
      </c>
      <c r="E3378" t="str">
        <f>IF('Support - Calculation Detail'!E3378="","",'Support - Calculation Detail'!E3378)</f>
        <v/>
      </c>
      <c r="G3378" t="str">
        <f>IF('Support - Calculation Detail'!F3378="","",'Support - Calculation Detail'!F3378)</f>
        <v/>
      </c>
      <c r="H3378" t="str">
        <f>IF('Support - Calculation Detail'!G3378="","",'Support - Calculation Detail'!G3378)</f>
        <v/>
      </c>
      <c r="I3378" t="str">
        <f>IF('Support - Calculation Detail'!H3378="","",'Support - Calculation Detail'!H3378)</f>
        <v/>
      </c>
      <c r="J3378" t="str">
        <f>IF('Support - Calculation Detail'!I3378="","",'Support - Calculation Detail'!I3378)</f>
        <v/>
      </c>
      <c r="K3378" t="str">
        <f>IF('Support - Calculation Detail'!K3378="","",'Support - Calculation Detail'!K3378)</f>
        <v/>
      </c>
      <c r="L3378" t="str">
        <f>IF('Support - Calculation Detail'!L3378="","",'Support - Calculation Detail'!L3378)</f>
        <v/>
      </c>
      <c r="M3378" t="str">
        <f>IF('Support - Calculation Detail'!M3378="","",'Support - Calculation Detail'!M3378)</f>
        <v/>
      </c>
      <c r="N3378" t="str">
        <f>IF('Support - Calculation Detail'!N3378="","",'Support - Calculation Detail'!N3378)</f>
        <v/>
      </c>
      <c r="P3378" t="str">
        <f>IF('Support - Calculation Detail'!O3378="","",'Support - Calculation Detail'!O3378)</f>
        <v/>
      </c>
      <c r="Q3378" t="b">
        <v>1</v>
      </c>
      <c r="R3378" t="str">
        <f t="shared" si="260"/>
        <v/>
      </c>
      <c r="S3378" t="str">
        <f t="shared" si="261"/>
        <v/>
      </c>
      <c r="T3378" t="str">
        <f t="shared" si="262"/>
        <v/>
      </c>
      <c r="U3378" t="str">
        <f t="shared" si="263"/>
        <v/>
      </c>
      <c r="V3378" t="str">
        <f t="shared" si="264"/>
        <v/>
      </c>
    </row>
    <row r="3379" spans="1:22" x14ac:dyDescent="0.35">
      <c r="A3379" t="str">
        <f>IF('Support - Calculation Detail'!A3379="","",LEFT('Support - Calculation Detail'!A3379,7)&amp;"-"&amp;RIGHT('Support - Calculation Detail'!A3379,2))</f>
        <v/>
      </c>
      <c r="B3379" t="str">
        <f>IF('Support - Calculation Detail'!C3379="","",'Support - Calculation Detail'!C3379)</f>
        <v/>
      </c>
      <c r="C3379" t="str">
        <f>IF('Support - Calculation Detail'!B3379="","",'Support - Calculation Detail'!B3379)</f>
        <v/>
      </c>
      <c r="D3379" t="str">
        <f>IF('Support - Calculation Detail'!D3379="","",'Support - Calculation Detail'!D3379)</f>
        <v/>
      </c>
      <c r="E3379" t="str">
        <f>IF('Support - Calculation Detail'!E3379="","",'Support - Calculation Detail'!E3379)</f>
        <v/>
      </c>
      <c r="G3379" t="str">
        <f>IF('Support - Calculation Detail'!F3379="","",'Support - Calculation Detail'!F3379)</f>
        <v/>
      </c>
      <c r="H3379" t="str">
        <f>IF('Support - Calculation Detail'!G3379="","",'Support - Calculation Detail'!G3379)</f>
        <v/>
      </c>
      <c r="I3379" t="str">
        <f>IF('Support - Calculation Detail'!H3379="","",'Support - Calculation Detail'!H3379)</f>
        <v/>
      </c>
      <c r="J3379" t="str">
        <f>IF('Support - Calculation Detail'!I3379="","",'Support - Calculation Detail'!I3379)</f>
        <v/>
      </c>
      <c r="K3379" t="str">
        <f>IF('Support - Calculation Detail'!K3379="","",'Support - Calculation Detail'!K3379)</f>
        <v/>
      </c>
      <c r="L3379" t="str">
        <f>IF('Support - Calculation Detail'!L3379="","",'Support - Calculation Detail'!L3379)</f>
        <v/>
      </c>
      <c r="M3379" t="str">
        <f>IF('Support - Calculation Detail'!M3379="","",'Support - Calculation Detail'!M3379)</f>
        <v/>
      </c>
      <c r="N3379" t="str">
        <f>IF('Support - Calculation Detail'!N3379="","",'Support - Calculation Detail'!N3379)</f>
        <v/>
      </c>
      <c r="P3379" t="str">
        <f>IF('Support - Calculation Detail'!O3379="","",'Support - Calculation Detail'!O3379)</f>
        <v/>
      </c>
      <c r="Q3379" t="b">
        <v>1</v>
      </c>
      <c r="R3379" t="str">
        <f t="shared" si="260"/>
        <v/>
      </c>
      <c r="S3379" t="str">
        <f t="shared" si="261"/>
        <v/>
      </c>
      <c r="T3379" t="str">
        <f t="shared" si="262"/>
        <v/>
      </c>
      <c r="U3379" t="str">
        <f t="shared" si="263"/>
        <v/>
      </c>
      <c r="V3379" t="str">
        <f t="shared" si="264"/>
        <v/>
      </c>
    </row>
    <row r="3380" spans="1:22" x14ac:dyDescent="0.35">
      <c r="A3380" t="str">
        <f>IF('Support - Calculation Detail'!A3380="","",LEFT('Support - Calculation Detail'!A3380,7)&amp;"-"&amp;RIGHT('Support - Calculation Detail'!A3380,2))</f>
        <v/>
      </c>
      <c r="B3380" t="str">
        <f>IF('Support - Calculation Detail'!C3380="","",'Support - Calculation Detail'!C3380)</f>
        <v/>
      </c>
      <c r="C3380" t="str">
        <f>IF('Support - Calculation Detail'!B3380="","",'Support - Calculation Detail'!B3380)</f>
        <v/>
      </c>
      <c r="D3380" t="str">
        <f>IF('Support - Calculation Detail'!D3380="","",'Support - Calculation Detail'!D3380)</f>
        <v/>
      </c>
      <c r="E3380" t="str">
        <f>IF('Support - Calculation Detail'!E3380="","",'Support - Calculation Detail'!E3380)</f>
        <v/>
      </c>
      <c r="G3380" t="str">
        <f>IF('Support - Calculation Detail'!F3380="","",'Support - Calculation Detail'!F3380)</f>
        <v/>
      </c>
      <c r="H3380" t="str">
        <f>IF('Support - Calculation Detail'!G3380="","",'Support - Calculation Detail'!G3380)</f>
        <v/>
      </c>
      <c r="I3380" t="str">
        <f>IF('Support - Calculation Detail'!H3380="","",'Support - Calculation Detail'!H3380)</f>
        <v/>
      </c>
      <c r="J3380" t="str">
        <f>IF('Support - Calculation Detail'!I3380="","",'Support - Calculation Detail'!I3380)</f>
        <v/>
      </c>
      <c r="K3380" t="str">
        <f>IF('Support - Calculation Detail'!K3380="","",'Support - Calculation Detail'!K3380)</f>
        <v/>
      </c>
      <c r="L3380" t="str">
        <f>IF('Support - Calculation Detail'!L3380="","",'Support - Calculation Detail'!L3380)</f>
        <v/>
      </c>
      <c r="M3380" t="str">
        <f>IF('Support - Calculation Detail'!M3380="","",'Support - Calculation Detail'!M3380)</f>
        <v/>
      </c>
      <c r="N3380" t="str">
        <f>IF('Support - Calculation Detail'!N3380="","",'Support - Calculation Detail'!N3380)</f>
        <v/>
      </c>
      <c r="P3380" t="str">
        <f>IF('Support - Calculation Detail'!O3380="","",'Support - Calculation Detail'!O3380)</f>
        <v/>
      </c>
      <c r="Q3380" t="b">
        <v>1</v>
      </c>
      <c r="R3380" t="str">
        <f t="shared" si="260"/>
        <v/>
      </c>
      <c r="S3380" t="str">
        <f t="shared" si="261"/>
        <v/>
      </c>
      <c r="T3380" t="str">
        <f t="shared" si="262"/>
        <v/>
      </c>
      <c r="U3380" t="str">
        <f t="shared" si="263"/>
        <v/>
      </c>
      <c r="V3380" t="str">
        <f t="shared" si="264"/>
        <v/>
      </c>
    </row>
    <row r="3381" spans="1:22" x14ac:dyDescent="0.35">
      <c r="A3381" t="str">
        <f>IF('Support - Calculation Detail'!A3381="","",LEFT('Support - Calculation Detail'!A3381,7)&amp;"-"&amp;RIGHT('Support - Calculation Detail'!A3381,2))</f>
        <v/>
      </c>
      <c r="B3381" t="str">
        <f>IF('Support - Calculation Detail'!C3381="","",'Support - Calculation Detail'!C3381)</f>
        <v/>
      </c>
      <c r="C3381" t="str">
        <f>IF('Support - Calculation Detail'!B3381="","",'Support - Calculation Detail'!B3381)</f>
        <v/>
      </c>
      <c r="D3381" t="str">
        <f>IF('Support - Calculation Detail'!D3381="","",'Support - Calculation Detail'!D3381)</f>
        <v/>
      </c>
      <c r="E3381" t="str">
        <f>IF('Support - Calculation Detail'!E3381="","",'Support - Calculation Detail'!E3381)</f>
        <v/>
      </c>
      <c r="G3381" t="str">
        <f>IF('Support - Calculation Detail'!F3381="","",'Support - Calculation Detail'!F3381)</f>
        <v/>
      </c>
      <c r="H3381" t="str">
        <f>IF('Support - Calculation Detail'!G3381="","",'Support - Calculation Detail'!G3381)</f>
        <v/>
      </c>
      <c r="I3381" t="str">
        <f>IF('Support - Calculation Detail'!H3381="","",'Support - Calculation Detail'!H3381)</f>
        <v/>
      </c>
      <c r="J3381" t="str">
        <f>IF('Support - Calculation Detail'!I3381="","",'Support - Calculation Detail'!I3381)</f>
        <v/>
      </c>
      <c r="K3381" t="str">
        <f>IF('Support - Calculation Detail'!K3381="","",'Support - Calculation Detail'!K3381)</f>
        <v/>
      </c>
      <c r="L3381" t="str">
        <f>IF('Support - Calculation Detail'!L3381="","",'Support - Calculation Detail'!L3381)</f>
        <v/>
      </c>
      <c r="M3381" t="str">
        <f>IF('Support - Calculation Detail'!M3381="","",'Support - Calculation Detail'!M3381)</f>
        <v/>
      </c>
      <c r="N3381" t="str">
        <f>IF('Support - Calculation Detail'!N3381="","",'Support - Calculation Detail'!N3381)</f>
        <v/>
      </c>
      <c r="P3381" t="str">
        <f>IF('Support - Calculation Detail'!O3381="","",'Support - Calculation Detail'!O3381)</f>
        <v/>
      </c>
      <c r="Q3381" t="b">
        <v>1</v>
      </c>
      <c r="R3381" t="str">
        <f t="shared" si="260"/>
        <v/>
      </c>
      <c r="S3381" t="str">
        <f t="shared" si="261"/>
        <v/>
      </c>
      <c r="T3381" t="str">
        <f t="shared" si="262"/>
        <v/>
      </c>
      <c r="U3381" t="str">
        <f t="shared" si="263"/>
        <v/>
      </c>
      <c r="V3381" t="str">
        <f t="shared" si="264"/>
        <v/>
      </c>
    </row>
    <row r="3382" spans="1:22" x14ac:dyDescent="0.35">
      <c r="A3382" t="str">
        <f>IF('Support - Calculation Detail'!A3382="","",LEFT('Support - Calculation Detail'!A3382,7)&amp;"-"&amp;RIGHT('Support - Calculation Detail'!A3382,2))</f>
        <v/>
      </c>
      <c r="B3382" t="str">
        <f>IF('Support - Calculation Detail'!C3382="","",'Support - Calculation Detail'!C3382)</f>
        <v/>
      </c>
      <c r="C3382" t="str">
        <f>IF('Support - Calculation Detail'!B3382="","",'Support - Calculation Detail'!B3382)</f>
        <v/>
      </c>
      <c r="D3382" t="str">
        <f>IF('Support - Calculation Detail'!D3382="","",'Support - Calculation Detail'!D3382)</f>
        <v/>
      </c>
      <c r="E3382" t="str">
        <f>IF('Support - Calculation Detail'!E3382="","",'Support - Calculation Detail'!E3382)</f>
        <v/>
      </c>
      <c r="G3382" t="str">
        <f>IF('Support - Calculation Detail'!F3382="","",'Support - Calculation Detail'!F3382)</f>
        <v/>
      </c>
      <c r="H3382" t="str">
        <f>IF('Support - Calculation Detail'!G3382="","",'Support - Calculation Detail'!G3382)</f>
        <v/>
      </c>
      <c r="I3382" t="str">
        <f>IF('Support - Calculation Detail'!H3382="","",'Support - Calculation Detail'!H3382)</f>
        <v/>
      </c>
      <c r="J3382" t="str">
        <f>IF('Support - Calculation Detail'!I3382="","",'Support - Calculation Detail'!I3382)</f>
        <v/>
      </c>
      <c r="K3382" t="str">
        <f>IF('Support - Calculation Detail'!K3382="","",'Support - Calculation Detail'!K3382)</f>
        <v/>
      </c>
      <c r="L3382" t="str">
        <f>IF('Support - Calculation Detail'!L3382="","",'Support - Calculation Detail'!L3382)</f>
        <v/>
      </c>
      <c r="M3382" t="str">
        <f>IF('Support - Calculation Detail'!M3382="","",'Support - Calculation Detail'!M3382)</f>
        <v/>
      </c>
      <c r="N3382" t="str">
        <f>IF('Support - Calculation Detail'!N3382="","",'Support - Calculation Detail'!N3382)</f>
        <v/>
      </c>
      <c r="P3382" t="str">
        <f>IF('Support - Calculation Detail'!O3382="","",'Support - Calculation Detail'!O3382)</f>
        <v/>
      </c>
      <c r="Q3382" t="b">
        <v>1</v>
      </c>
      <c r="R3382" t="str">
        <f t="shared" si="260"/>
        <v/>
      </c>
      <c r="S3382" t="str">
        <f t="shared" si="261"/>
        <v/>
      </c>
      <c r="T3382" t="str">
        <f t="shared" si="262"/>
        <v/>
      </c>
      <c r="U3382" t="str">
        <f t="shared" si="263"/>
        <v/>
      </c>
      <c r="V3382" t="str">
        <f t="shared" si="264"/>
        <v/>
      </c>
    </row>
    <row r="3383" spans="1:22" x14ac:dyDescent="0.35">
      <c r="A3383" t="str">
        <f>IF('Support - Calculation Detail'!A3383="","",LEFT('Support - Calculation Detail'!A3383,7)&amp;"-"&amp;RIGHT('Support - Calculation Detail'!A3383,2))</f>
        <v/>
      </c>
      <c r="B3383" t="str">
        <f>IF('Support - Calculation Detail'!C3383="","",'Support - Calculation Detail'!C3383)</f>
        <v/>
      </c>
      <c r="C3383" t="str">
        <f>IF('Support - Calculation Detail'!B3383="","",'Support - Calculation Detail'!B3383)</f>
        <v/>
      </c>
      <c r="D3383" t="str">
        <f>IF('Support - Calculation Detail'!D3383="","",'Support - Calculation Detail'!D3383)</f>
        <v/>
      </c>
      <c r="E3383" t="str">
        <f>IF('Support - Calculation Detail'!E3383="","",'Support - Calculation Detail'!E3383)</f>
        <v/>
      </c>
      <c r="G3383" t="str">
        <f>IF('Support - Calculation Detail'!F3383="","",'Support - Calculation Detail'!F3383)</f>
        <v/>
      </c>
      <c r="H3383" t="str">
        <f>IF('Support - Calculation Detail'!G3383="","",'Support - Calculation Detail'!G3383)</f>
        <v/>
      </c>
      <c r="I3383" t="str">
        <f>IF('Support - Calculation Detail'!H3383="","",'Support - Calculation Detail'!H3383)</f>
        <v/>
      </c>
      <c r="J3383" t="str">
        <f>IF('Support - Calculation Detail'!I3383="","",'Support - Calculation Detail'!I3383)</f>
        <v/>
      </c>
      <c r="K3383" t="str">
        <f>IF('Support - Calculation Detail'!K3383="","",'Support - Calculation Detail'!K3383)</f>
        <v/>
      </c>
      <c r="L3383" t="str">
        <f>IF('Support - Calculation Detail'!L3383="","",'Support - Calculation Detail'!L3383)</f>
        <v/>
      </c>
      <c r="M3383" t="str">
        <f>IF('Support - Calculation Detail'!M3383="","",'Support - Calculation Detail'!M3383)</f>
        <v/>
      </c>
      <c r="N3383" t="str">
        <f>IF('Support - Calculation Detail'!N3383="","",'Support - Calculation Detail'!N3383)</f>
        <v/>
      </c>
      <c r="P3383" t="str">
        <f>IF('Support - Calculation Detail'!O3383="","",'Support - Calculation Detail'!O3383)</f>
        <v/>
      </c>
      <c r="Q3383" t="b">
        <v>1</v>
      </c>
      <c r="R3383" t="str">
        <f t="shared" si="260"/>
        <v/>
      </c>
      <c r="S3383" t="str">
        <f t="shared" si="261"/>
        <v/>
      </c>
      <c r="T3383" t="str">
        <f t="shared" si="262"/>
        <v/>
      </c>
      <c r="U3383" t="str">
        <f t="shared" si="263"/>
        <v/>
      </c>
      <c r="V3383" t="str">
        <f t="shared" si="264"/>
        <v/>
      </c>
    </row>
    <row r="3384" spans="1:22" x14ac:dyDescent="0.35">
      <c r="A3384" t="str">
        <f>IF('Support - Calculation Detail'!A3384="","",LEFT('Support - Calculation Detail'!A3384,7)&amp;"-"&amp;RIGHT('Support - Calculation Detail'!A3384,2))</f>
        <v/>
      </c>
      <c r="B3384" t="str">
        <f>IF('Support - Calculation Detail'!C3384="","",'Support - Calculation Detail'!C3384)</f>
        <v/>
      </c>
      <c r="C3384" t="str">
        <f>IF('Support - Calculation Detail'!B3384="","",'Support - Calculation Detail'!B3384)</f>
        <v/>
      </c>
      <c r="D3384" t="str">
        <f>IF('Support - Calculation Detail'!D3384="","",'Support - Calculation Detail'!D3384)</f>
        <v/>
      </c>
      <c r="E3384" t="str">
        <f>IF('Support - Calculation Detail'!E3384="","",'Support - Calculation Detail'!E3384)</f>
        <v/>
      </c>
      <c r="G3384" t="str">
        <f>IF('Support - Calculation Detail'!F3384="","",'Support - Calculation Detail'!F3384)</f>
        <v/>
      </c>
      <c r="H3384" t="str">
        <f>IF('Support - Calculation Detail'!G3384="","",'Support - Calculation Detail'!G3384)</f>
        <v/>
      </c>
      <c r="I3384" t="str">
        <f>IF('Support - Calculation Detail'!H3384="","",'Support - Calculation Detail'!H3384)</f>
        <v/>
      </c>
      <c r="J3384" t="str">
        <f>IF('Support - Calculation Detail'!I3384="","",'Support - Calculation Detail'!I3384)</f>
        <v/>
      </c>
      <c r="K3384" t="str">
        <f>IF('Support - Calculation Detail'!K3384="","",'Support - Calculation Detail'!K3384)</f>
        <v/>
      </c>
      <c r="L3384" t="str">
        <f>IF('Support - Calculation Detail'!L3384="","",'Support - Calculation Detail'!L3384)</f>
        <v/>
      </c>
      <c r="M3384" t="str">
        <f>IF('Support - Calculation Detail'!M3384="","",'Support - Calculation Detail'!M3384)</f>
        <v/>
      </c>
      <c r="N3384" t="str">
        <f>IF('Support - Calculation Detail'!N3384="","",'Support - Calculation Detail'!N3384)</f>
        <v/>
      </c>
      <c r="P3384" t="str">
        <f>IF('Support - Calculation Detail'!O3384="","",'Support - Calculation Detail'!O3384)</f>
        <v/>
      </c>
      <c r="Q3384" t="b">
        <v>1</v>
      </c>
      <c r="R3384" t="str">
        <f t="shared" si="260"/>
        <v/>
      </c>
      <c r="S3384" t="str">
        <f t="shared" si="261"/>
        <v/>
      </c>
      <c r="T3384" t="str">
        <f t="shared" si="262"/>
        <v/>
      </c>
      <c r="U3384" t="str">
        <f t="shared" si="263"/>
        <v/>
      </c>
      <c r="V3384" t="str">
        <f t="shared" si="264"/>
        <v/>
      </c>
    </row>
    <row r="3385" spans="1:22" x14ac:dyDescent="0.35">
      <c r="A3385" t="str">
        <f>IF('Support - Calculation Detail'!A3385="","",LEFT('Support - Calculation Detail'!A3385,7)&amp;"-"&amp;RIGHT('Support - Calculation Detail'!A3385,2))</f>
        <v/>
      </c>
      <c r="B3385" t="str">
        <f>IF('Support - Calculation Detail'!C3385="","",'Support - Calculation Detail'!C3385)</f>
        <v/>
      </c>
      <c r="C3385" t="str">
        <f>IF('Support - Calculation Detail'!B3385="","",'Support - Calculation Detail'!B3385)</f>
        <v/>
      </c>
      <c r="D3385" t="str">
        <f>IF('Support - Calculation Detail'!D3385="","",'Support - Calculation Detail'!D3385)</f>
        <v/>
      </c>
      <c r="E3385" t="str">
        <f>IF('Support - Calculation Detail'!E3385="","",'Support - Calculation Detail'!E3385)</f>
        <v/>
      </c>
      <c r="G3385" t="str">
        <f>IF('Support - Calculation Detail'!F3385="","",'Support - Calculation Detail'!F3385)</f>
        <v/>
      </c>
      <c r="H3385" t="str">
        <f>IF('Support - Calculation Detail'!G3385="","",'Support - Calculation Detail'!G3385)</f>
        <v/>
      </c>
      <c r="I3385" t="str">
        <f>IF('Support - Calculation Detail'!H3385="","",'Support - Calculation Detail'!H3385)</f>
        <v/>
      </c>
      <c r="J3385" t="str">
        <f>IF('Support - Calculation Detail'!I3385="","",'Support - Calculation Detail'!I3385)</f>
        <v/>
      </c>
      <c r="K3385" t="str">
        <f>IF('Support - Calculation Detail'!K3385="","",'Support - Calculation Detail'!K3385)</f>
        <v/>
      </c>
      <c r="L3385" t="str">
        <f>IF('Support - Calculation Detail'!L3385="","",'Support - Calculation Detail'!L3385)</f>
        <v/>
      </c>
      <c r="M3385" t="str">
        <f>IF('Support - Calculation Detail'!M3385="","",'Support - Calculation Detail'!M3385)</f>
        <v/>
      </c>
      <c r="N3385" t="str">
        <f>IF('Support - Calculation Detail'!N3385="","",'Support - Calculation Detail'!N3385)</f>
        <v/>
      </c>
      <c r="P3385" t="str">
        <f>IF('Support - Calculation Detail'!O3385="","",'Support - Calculation Detail'!O3385)</f>
        <v/>
      </c>
      <c r="Q3385" t="b">
        <v>1</v>
      </c>
      <c r="R3385" t="str">
        <f t="shared" si="260"/>
        <v/>
      </c>
      <c r="S3385" t="str">
        <f t="shared" si="261"/>
        <v/>
      </c>
      <c r="T3385" t="str">
        <f t="shared" si="262"/>
        <v/>
      </c>
      <c r="U3385" t="str">
        <f t="shared" si="263"/>
        <v/>
      </c>
      <c r="V3385" t="str">
        <f t="shared" si="264"/>
        <v/>
      </c>
    </row>
    <row r="3386" spans="1:22" x14ac:dyDescent="0.35">
      <c r="A3386" t="str">
        <f>IF('Support - Calculation Detail'!A3386="","",LEFT('Support - Calculation Detail'!A3386,7)&amp;"-"&amp;RIGHT('Support - Calculation Detail'!A3386,2))</f>
        <v/>
      </c>
      <c r="B3386" t="str">
        <f>IF('Support - Calculation Detail'!C3386="","",'Support - Calculation Detail'!C3386)</f>
        <v/>
      </c>
      <c r="C3386" t="str">
        <f>IF('Support - Calculation Detail'!B3386="","",'Support - Calculation Detail'!B3386)</f>
        <v/>
      </c>
      <c r="D3386" t="str">
        <f>IF('Support - Calculation Detail'!D3386="","",'Support - Calculation Detail'!D3386)</f>
        <v/>
      </c>
      <c r="E3386" t="str">
        <f>IF('Support - Calculation Detail'!E3386="","",'Support - Calculation Detail'!E3386)</f>
        <v/>
      </c>
      <c r="G3386" t="str">
        <f>IF('Support - Calculation Detail'!F3386="","",'Support - Calculation Detail'!F3386)</f>
        <v/>
      </c>
      <c r="H3386" t="str">
        <f>IF('Support - Calculation Detail'!G3386="","",'Support - Calculation Detail'!G3386)</f>
        <v/>
      </c>
      <c r="I3386" t="str">
        <f>IF('Support - Calculation Detail'!H3386="","",'Support - Calculation Detail'!H3386)</f>
        <v/>
      </c>
      <c r="J3386" t="str">
        <f>IF('Support - Calculation Detail'!I3386="","",'Support - Calculation Detail'!I3386)</f>
        <v/>
      </c>
      <c r="K3386" t="str">
        <f>IF('Support - Calculation Detail'!K3386="","",'Support - Calculation Detail'!K3386)</f>
        <v/>
      </c>
      <c r="L3386" t="str">
        <f>IF('Support - Calculation Detail'!L3386="","",'Support - Calculation Detail'!L3386)</f>
        <v/>
      </c>
      <c r="M3386" t="str">
        <f>IF('Support - Calculation Detail'!M3386="","",'Support - Calculation Detail'!M3386)</f>
        <v/>
      </c>
      <c r="N3386" t="str">
        <f>IF('Support - Calculation Detail'!N3386="","",'Support - Calculation Detail'!N3386)</f>
        <v/>
      </c>
      <c r="P3386" t="str">
        <f>IF('Support - Calculation Detail'!O3386="","",'Support - Calculation Detail'!O3386)</f>
        <v/>
      </c>
      <c r="Q3386" t="b">
        <v>1</v>
      </c>
      <c r="R3386" t="str">
        <f t="shared" si="260"/>
        <v/>
      </c>
      <c r="S3386" t="str">
        <f t="shared" si="261"/>
        <v/>
      </c>
      <c r="T3386" t="str">
        <f t="shared" si="262"/>
        <v/>
      </c>
      <c r="U3386" t="str">
        <f t="shared" si="263"/>
        <v/>
      </c>
      <c r="V3386" t="str">
        <f t="shared" si="264"/>
        <v/>
      </c>
    </row>
    <row r="3387" spans="1:22" x14ac:dyDescent="0.35">
      <c r="A3387" t="str">
        <f>IF('Support - Calculation Detail'!A3387="","",LEFT('Support - Calculation Detail'!A3387,7)&amp;"-"&amp;RIGHT('Support - Calculation Detail'!A3387,2))</f>
        <v/>
      </c>
      <c r="B3387" t="str">
        <f>IF('Support - Calculation Detail'!C3387="","",'Support - Calculation Detail'!C3387)</f>
        <v/>
      </c>
      <c r="C3387" t="str">
        <f>IF('Support - Calculation Detail'!B3387="","",'Support - Calculation Detail'!B3387)</f>
        <v/>
      </c>
      <c r="D3387" t="str">
        <f>IF('Support - Calculation Detail'!D3387="","",'Support - Calculation Detail'!D3387)</f>
        <v/>
      </c>
      <c r="E3387" t="str">
        <f>IF('Support - Calculation Detail'!E3387="","",'Support - Calculation Detail'!E3387)</f>
        <v/>
      </c>
      <c r="G3387" t="str">
        <f>IF('Support - Calculation Detail'!F3387="","",'Support - Calculation Detail'!F3387)</f>
        <v/>
      </c>
      <c r="H3387" t="str">
        <f>IF('Support - Calculation Detail'!G3387="","",'Support - Calculation Detail'!G3387)</f>
        <v/>
      </c>
      <c r="I3387" t="str">
        <f>IF('Support - Calculation Detail'!H3387="","",'Support - Calculation Detail'!H3387)</f>
        <v/>
      </c>
      <c r="J3387" t="str">
        <f>IF('Support - Calculation Detail'!I3387="","",'Support - Calculation Detail'!I3387)</f>
        <v/>
      </c>
      <c r="K3387" t="str">
        <f>IF('Support - Calculation Detail'!K3387="","",'Support - Calculation Detail'!K3387)</f>
        <v/>
      </c>
      <c r="L3387" t="str">
        <f>IF('Support - Calculation Detail'!L3387="","",'Support - Calculation Detail'!L3387)</f>
        <v/>
      </c>
      <c r="M3387" t="str">
        <f>IF('Support - Calculation Detail'!M3387="","",'Support - Calculation Detail'!M3387)</f>
        <v/>
      </c>
      <c r="N3387" t="str">
        <f>IF('Support - Calculation Detail'!N3387="","",'Support - Calculation Detail'!N3387)</f>
        <v/>
      </c>
      <c r="P3387" t="str">
        <f>IF('Support - Calculation Detail'!O3387="","",'Support - Calculation Detail'!O3387)</f>
        <v/>
      </c>
      <c r="Q3387" t="b">
        <v>1</v>
      </c>
      <c r="R3387" t="str">
        <f t="shared" si="260"/>
        <v/>
      </c>
      <c r="S3387" t="str">
        <f t="shared" si="261"/>
        <v/>
      </c>
      <c r="T3387" t="str">
        <f t="shared" si="262"/>
        <v/>
      </c>
      <c r="U3387" t="str">
        <f t="shared" si="263"/>
        <v/>
      </c>
      <c r="V3387" t="str">
        <f t="shared" si="264"/>
        <v/>
      </c>
    </row>
    <row r="3388" spans="1:22" x14ac:dyDescent="0.35">
      <c r="A3388" t="str">
        <f>IF('Support - Calculation Detail'!A3388="","",LEFT('Support - Calculation Detail'!A3388,7)&amp;"-"&amp;RIGHT('Support - Calculation Detail'!A3388,2))</f>
        <v/>
      </c>
      <c r="B3388" t="str">
        <f>IF('Support - Calculation Detail'!C3388="","",'Support - Calculation Detail'!C3388)</f>
        <v/>
      </c>
      <c r="C3388" t="str">
        <f>IF('Support - Calculation Detail'!B3388="","",'Support - Calculation Detail'!B3388)</f>
        <v/>
      </c>
      <c r="D3388" t="str">
        <f>IF('Support - Calculation Detail'!D3388="","",'Support - Calculation Detail'!D3388)</f>
        <v/>
      </c>
      <c r="E3388" t="str">
        <f>IF('Support - Calculation Detail'!E3388="","",'Support - Calculation Detail'!E3388)</f>
        <v/>
      </c>
      <c r="G3388" t="str">
        <f>IF('Support - Calculation Detail'!F3388="","",'Support - Calculation Detail'!F3388)</f>
        <v/>
      </c>
      <c r="H3388" t="str">
        <f>IF('Support - Calculation Detail'!G3388="","",'Support - Calculation Detail'!G3388)</f>
        <v/>
      </c>
      <c r="I3388" t="str">
        <f>IF('Support - Calculation Detail'!H3388="","",'Support - Calculation Detail'!H3388)</f>
        <v/>
      </c>
      <c r="J3388" t="str">
        <f>IF('Support - Calculation Detail'!I3388="","",'Support - Calculation Detail'!I3388)</f>
        <v/>
      </c>
      <c r="K3388" t="str">
        <f>IF('Support - Calculation Detail'!K3388="","",'Support - Calculation Detail'!K3388)</f>
        <v/>
      </c>
      <c r="L3388" t="str">
        <f>IF('Support - Calculation Detail'!L3388="","",'Support - Calculation Detail'!L3388)</f>
        <v/>
      </c>
      <c r="M3388" t="str">
        <f>IF('Support - Calculation Detail'!M3388="","",'Support - Calculation Detail'!M3388)</f>
        <v/>
      </c>
      <c r="N3388" t="str">
        <f>IF('Support - Calculation Detail'!N3388="","",'Support - Calculation Detail'!N3388)</f>
        <v/>
      </c>
      <c r="P3388" t="str">
        <f>IF('Support - Calculation Detail'!O3388="","",'Support - Calculation Detail'!O3388)</f>
        <v/>
      </c>
      <c r="Q3388" t="b">
        <v>1</v>
      </c>
      <c r="R3388" t="str">
        <f t="shared" si="260"/>
        <v/>
      </c>
      <c r="S3388" t="str">
        <f t="shared" si="261"/>
        <v/>
      </c>
      <c r="T3388" t="str">
        <f t="shared" si="262"/>
        <v/>
      </c>
      <c r="U3388" t="str">
        <f t="shared" si="263"/>
        <v/>
      </c>
      <c r="V3388" t="str">
        <f t="shared" si="264"/>
        <v/>
      </c>
    </row>
    <row r="3389" spans="1:22" x14ac:dyDescent="0.35">
      <c r="A3389" t="str">
        <f>IF('Support - Calculation Detail'!A3389="","",LEFT('Support - Calculation Detail'!A3389,7)&amp;"-"&amp;RIGHT('Support - Calculation Detail'!A3389,2))</f>
        <v/>
      </c>
      <c r="B3389" t="str">
        <f>IF('Support - Calculation Detail'!C3389="","",'Support - Calculation Detail'!C3389)</f>
        <v/>
      </c>
      <c r="C3389" t="str">
        <f>IF('Support - Calculation Detail'!B3389="","",'Support - Calculation Detail'!B3389)</f>
        <v/>
      </c>
      <c r="D3389" t="str">
        <f>IF('Support - Calculation Detail'!D3389="","",'Support - Calculation Detail'!D3389)</f>
        <v/>
      </c>
      <c r="E3389" t="str">
        <f>IF('Support - Calculation Detail'!E3389="","",'Support - Calculation Detail'!E3389)</f>
        <v/>
      </c>
      <c r="G3389" t="str">
        <f>IF('Support - Calculation Detail'!F3389="","",'Support - Calculation Detail'!F3389)</f>
        <v/>
      </c>
      <c r="H3389" t="str">
        <f>IF('Support - Calculation Detail'!G3389="","",'Support - Calculation Detail'!G3389)</f>
        <v/>
      </c>
      <c r="I3389" t="str">
        <f>IF('Support - Calculation Detail'!H3389="","",'Support - Calculation Detail'!H3389)</f>
        <v/>
      </c>
      <c r="J3389" t="str">
        <f>IF('Support - Calculation Detail'!I3389="","",'Support - Calculation Detail'!I3389)</f>
        <v/>
      </c>
      <c r="K3389" t="str">
        <f>IF('Support - Calculation Detail'!K3389="","",'Support - Calculation Detail'!K3389)</f>
        <v/>
      </c>
      <c r="L3389" t="str">
        <f>IF('Support - Calculation Detail'!L3389="","",'Support - Calculation Detail'!L3389)</f>
        <v/>
      </c>
      <c r="M3389" t="str">
        <f>IF('Support - Calculation Detail'!M3389="","",'Support - Calculation Detail'!M3389)</f>
        <v/>
      </c>
      <c r="N3389" t="str">
        <f>IF('Support - Calculation Detail'!N3389="","",'Support - Calculation Detail'!N3389)</f>
        <v/>
      </c>
      <c r="P3389" t="str">
        <f>IF('Support - Calculation Detail'!O3389="","",'Support - Calculation Detail'!O3389)</f>
        <v/>
      </c>
      <c r="Q3389" t="b">
        <v>1</v>
      </c>
      <c r="R3389" t="str">
        <f t="shared" si="260"/>
        <v/>
      </c>
      <c r="S3389" t="str">
        <f t="shared" si="261"/>
        <v/>
      </c>
      <c r="T3389" t="str">
        <f t="shared" si="262"/>
        <v/>
      </c>
      <c r="U3389" t="str">
        <f t="shared" si="263"/>
        <v/>
      </c>
      <c r="V3389" t="str">
        <f t="shared" si="264"/>
        <v/>
      </c>
    </row>
    <row r="3390" spans="1:22" x14ac:dyDescent="0.35">
      <c r="A3390" t="str">
        <f>IF('Support - Calculation Detail'!A3390="","",LEFT('Support - Calculation Detail'!A3390,7)&amp;"-"&amp;RIGHT('Support - Calculation Detail'!A3390,2))</f>
        <v/>
      </c>
      <c r="B3390" t="str">
        <f>IF('Support - Calculation Detail'!C3390="","",'Support - Calculation Detail'!C3390)</f>
        <v/>
      </c>
      <c r="C3390" t="str">
        <f>IF('Support - Calculation Detail'!B3390="","",'Support - Calculation Detail'!B3390)</f>
        <v/>
      </c>
      <c r="D3390" t="str">
        <f>IF('Support - Calculation Detail'!D3390="","",'Support - Calculation Detail'!D3390)</f>
        <v/>
      </c>
      <c r="E3390" t="str">
        <f>IF('Support - Calculation Detail'!E3390="","",'Support - Calculation Detail'!E3390)</f>
        <v/>
      </c>
      <c r="G3390" t="str">
        <f>IF('Support - Calculation Detail'!F3390="","",'Support - Calculation Detail'!F3390)</f>
        <v/>
      </c>
      <c r="H3390" t="str">
        <f>IF('Support - Calculation Detail'!G3390="","",'Support - Calculation Detail'!G3390)</f>
        <v/>
      </c>
      <c r="I3390" t="str">
        <f>IF('Support - Calculation Detail'!H3390="","",'Support - Calculation Detail'!H3390)</f>
        <v/>
      </c>
      <c r="J3390" t="str">
        <f>IF('Support - Calculation Detail'!I3390="","",'Support - Calculation Detail'!I3390)</f>
        <v/>
      </c>
      <c r="K3390" t="str">
        <f>IF('Support - Calculation Detail'!K3390="","",'Support - Calculation Detail'!K3390)</f>
        <v/>
      </c>
      <c r="L3390" t="str">
        <f>IF('Support - Calculation Detail'!L3390="","",'Support - Calculation Detail'!L3390)</f>
        <v/>
      </c>
      <c r="M3390" t="str">
        <f>IF('Support - Calculation Detail'!M3390="","",'Support - Calculation Detail'!M3390)</f>
        <v/>
      </c>
      <c r="N3390" t="str">
        <f>IF('Support - Calculation Detail'!N3390="","",'Support - Calculation Detail'!N3390)</f>
        <v/>
      </c>
      <c r="P3390" t="str">
        <f>IF('Support - Calculation Detail'!O3390="","",'Support - Calculation Detail'!O3390)</f>
        <v/>
      </c>
      <c r="Q3390" t="b">
        <v>1</v>
      </c>
      <c r="R3390" t="str">
        <f t="shared" si="260"/>
        <v/>
      </c>
      <c r="S3390" t="str">
        <f t="shared" si="261"/>
        <v/>
      </c>
      <c r="T3390" t="str">
        <f t="shared" si="262"/>
        <v/>
      </c>
      <c r="U3390" t="str">
        <f t="shared" si="263"/>
        <v/>
      </c>
      <c r="V3390" t="str">
        <f t="shared" si="264"/>
        <v/>
      </c>
    </row>
    <row r="3391" spans="1:22" x14ac:dyDescent="0.35">
      <c r="A3391" t="str">
        <f>IF('Support - Calculation Detail'!A3391="","",LEFT('Support - Calculation Detail'!A3391,7)&amp;"-"&amp;RIGHT('Support - Calculation Detail'!A3391,2))</f>
        <v/>
      </c>
      <c r="B3391" t="str">
        <f>IF('Support - Calculation Detail'!C3391="","",'Support - Calculation Detail'!C3391)</f>
        <v/>
      </c>
      <c r="C3391" t="str">
        <f>IF('Support - Calculation Detail'!B3391="","",'Support - Calculation Detail'!B3391)</f>
        <v/>
      </c>
      <c r="D3391" t="str">
        <f>IF('Support - Calculation Detail'!D3391="","",'Support - Calculation Detail'!D3391)</f>
        <v/>
      </c>
      <c r="E3391" t="str">
        <f>IF('Support - Calculation Detail'!E3391="","",'Support - Calculation Detail'!E3391)</f>
        <v/>
      </c>
      <c r="G3391" t="str">
        <f>IF('Support - Calculation Detail'!F3391="","",'Support - Calculation Detail'!F3391)</f>
        <v/>
      </c>
      <c r="H3391" t="str">
        <f>IF('Support - Calculation Detail'!G3391="","",'Support - Calculation Detail'!G3391)</f>
        <v/>
      </c>
      <c r="I3391" t="str">
        <f>IF('Support - Calculation Detail'!H3391="","",'Support - Calculation Detail'!H3391)</f>
        <v/>
      </c>
      <c r="J3391" t="str">
        <f>IF('Support - Calculation Detail'!I3391="","",'Support - Calculation Detail'!I3391)</f>
        <v/>
      </c>
      <c r="K3391" t="str">
        <f>IF('Support - Calculation Detail'!K3391="","",'Support - Calculation Detail'!K3391)</f>
        <v/>
      </c>
      <c r="L3391" t="str">
        <f>IF('Support - Calculation Detail'!L3391="","",'Support - Calculation Detail'!L3391)</f>
        <v/>
      </c>
      <c r="M3391" t="str">
        <f>IF('Support - Calculation Detail'!M3391="","",'Support - Calculation Detail'!M3391)</f>
        <v/>
      </c>
      <c r="N3391" t="str">
        <f>IF('Support - Calculation Detail'!N3391="","",'Support - Calculation Detail'!N3391)</f>
        <v/>
      </c>
      <c r="P3391" t="str">
        <f>IF('Support - Calculation Detail'!O3391="","",'Support - Calculation Detail'!O3391)</f>
        <v/>
      </c>
      <c r="Q3391" t="b">
        <v>1</v>
      </c>
      <c r="R3391" t="str">
        <f t="shared" si="260"/>
        <v/>
      </c>
      <c r="S3391" t="str">
        <f t="shared" si="261"/>
        <v/>
      </c>
      <c r="T3391" t="str">
        <f t="shared" si="262"/>
        <v/>
      </c>
      <c r="U3391" t="str">
        <f t="shared" si="263"/>
        <v/>
      </c>
      <c r="V3391" t="str">
        <f t="shared" si="264"/>
        <v/>
      </c>
    </row>
    <row r="3392" spans="1:22" x14ac:dyDescent="0.35">
      <c r="A3392" t="str">
        <f>IF('Support - Calculation Detail'!A3392="","",LEFT('Support - Calculation Detail'!A3392,7)&amp;"-"&amp;RIGHT('Support - Calculation Detail'!A3392,2))</f>
        <v/>
      </c>
      <c r="B3392" t="str">
        <f>IF('Support - Calculation Detail'!C3392="","",'Support - Calculation Detail'!C3392)</f>
        <v/>
      </c>
      <c r="C3392" t="str">
        <f>IF('Support - Calculation Detail'!B3392="","",'Support - Calculation Detail'!B3392)</f>
        <v/>
      </c>
      <c r="D3392" t="str">
        <f>IF('Support - Calculation Detail'!D3392="","",'Support - Calculation Detail'!D3392)</f>
        <v/>
      </c>
      <c r="E3392" t="str">
        <f>IF('Support - Calculation Detail'!E3392="","",'Support - Calculation Detail'!E3392)</f>
        <v/>
      </c>
      <c r="G3392" t="str">
        <f>IF('Support - Calculation Detail'!F3392="","",'Support - Calculation Detail'!F3392)</f>
        <v/>
      </c>
      <c r="H3392" t="str">
        <f>IF('Support - Calculation Detail'!G3392="","",'Support - Calculation Detail'!G3392)</f>
        <v/>
      </c>
      <c r="I3392" t="str">
        <f>IF('Support - Calculation Detail'!H3392="","",'Support - Calculation Detail'!H3392)</f>
        <v/>
      </c>
      <c r="J3392" t="str">
        <f>IF('Support - Calculation Detail'!I3392="","",'Support - Calculation Detail'!I3392)</f>
        <v/>
      </c>
      <c r="K3392" t="str">
        <f>IF('Support - Calculation Detail'!K3392="","",'Support - Calculation Detail'!K3392)</f>
        <v/>
      </c>
      <c r="L3392" t="str">
        <f>IF('Support - Calculation Detail'!L3392="","",'Support - Calculation Detail'!L3392)</f>
        <v/>
      </c>
      <c r="M3392" t="str">
        <f>IF('Support - Calculation Detail'!M3392="","",'Support - Calculation Detail'!M3392)</f>
        <v/>
      </c>
      <c r="N3392" t="str">
        <f>IF('Support - Calculation Detail'!N3392="","",'Support - Calculation Detail'!N3392)</f>
        <v/>
      </c>
      <c r="P3392" t="str">
        <f>IF('Support - Calculation Detail'!O3392="","",'Support - Calculation Detail'!O3392)</f>
        <v/>
      </c>
      <c r="Q3392" t="b">
        <v>1</v>
      </c>
      <c r="R3392" t="str">
        <f t="shared" si="260"/>
        <v/>
      </c>
      <c r="S3392" t="str">
        <f t="shared" si="261"/>
        <v/>
      </c>
      <c r="T3392" t="str">
        <f t="shared" si="262"/>
        <v/>
      </c>
      <c r="U3392" t="str">
        <f t="shared" si="263"/>
        <v/>
      </c>
      <c r="V3392" t="str">
        <f t="shared" si="264"/>
        <v/>
      </c>
    </row>
    <row r="3393" spans="1:22" x14ac:dyDescent="0.35">
      <c r="A3393" t="str">
        <f>IF('Support - Calculation Detail'!A3393="","",LEFT('Support - Calculation Detail'!A3393,7)&amp;"-"&amp;RIGHT('Support - Calculation Detail'!A3393,2))</f>
        <v/>
      </c>
      <c r="B3393" t="str">
        <f>IF('Support - Calculation Detail'!C3393="","",'Support - Calculation Detail'!C3393)</f>
        <v/>
      </c>
      <c r="C3393" t="str">
        <f>IF('Support - Calculation Detail'!B3393="","",'Support - Calculation Detail'!B3393)</f>
        <v/>
      </c>
      <c r="D3393" t="str">
        <f>IF('Support - Calculation Detail'!D3393="","",'Support - Calculation Detail'!D3393)</f>
        <v/>
      </c>
      <c r="E3393" t="str">
        <f>IF('Support - Calculation Detail'!E3393="","",'Support - Calculation Detail'!E3393)</f>
        <v/>
      </c>
      <c r="G3393" t="str">
        <f>IF('Support - Calculation Detail'!F3393="","",'Support - Calculation Detail'!F3393)</f>
        <v/>
      </c>
      <c r="H3393" t="str">
        <f>IF('Support - Calculation Detail'!G3393="","",'Support - Calculation Detail'!G3393)</f>
        <v/>
      </c>
      <c r="I3393" t="str">
        <f>IF('Support - Calculation Detail'!H3393="","",'Support - Calculation Detail'!H3393)</f>
        <v/>
      </c>
      <c r="J3393" t="str">
        <f>IF('Support - Calculation Detail'!I3393="","",'Support - Calculation Detail'!I3393)</f>
        <v/>
      </c>
      <c r="K3393" t="str">
        <f>IF('Support - Calculation Detail'!K3393="","",'Support - Calculation Detail'!K3393)</f>
        <v/>
      </c>
      <c r="L3393" t="str">
        <f>IF('Support - Calculation Detail'!L3393="","",'Support - Calculation Detail'!L3393)</f>
        <v/>
      </c>
      <c r="M3393" t="str">
        <f>IF('Support - Calculation Detail'!M3393="","",'Support - Calculation Detail'!M3393)</f>
        <v/>
      </c>
      <c r="N3393" t="str">
        <f>IF('Support - Calculation Detail'!N3393="","",'Support - Calculation Detail'!N3393)</f>
        <v/>
      </c>
      <c r="P3393" t="str">
        <f>IF('Support - Calculation Detail'!O3393="","",'Support - Calculation Detail'!O3393)</f>
        <v/>
      </c>
      <c r="Q3393" t="b">
        <v>1</v>
      </c>
      <c r="R3393" t="str">
        <f t="shared" si="260"/>
        <v/>
      </c>
      <c r="S3393" t="str">
        <f t="shared" si="261"/>
        <v/>
      </c>
      <c r="T3393" t="str">
        <f t="shared" si="262"/>
        <v/>
      </c>
      <c r="U3393" t="str">
        <f t="shared" si="263"/>
        <v/>
      </c>
      <c r="V3393" t="str">
        <f t="shared" si="264"/>
        <v/>
      </c>
    </row>
    <row r="3394" spans="1:22" x14ac:dyDescent="0.35">
      <c r="A3394" t="str">
        <f>IF('Support - Calculation Detail'!A3394="","",LEFT('Support - Calculation Detail'!A3394,7)&amp;"-"&amp;RIGHT('Support - Calculation Detail'!A3394,2))</f>
        <v/>
      </c>
      <c r="B3394" t="str">
        <f>IF('Support - Calculation Detail'!C3394="","",'Support - Calculation Detail'!C3394)</f>
        <v/>
      </c>
      <c r="C3394" t="str">
        <f>IF('Support - Calculation Detail'!B3394="","",'Support - Calculation Detail'!B3394)</f>
        <v/>
      </c>
      <c r="D3394" t="str">
        <f>IF('Support - Calculation Detail'!D3394="","",'Support - Calculation Detail'!D3394)</f>
        <v/>
      </c>
      <c r="E3394" t="str">
        <f>IF('Support - Calculation Detail'!E3394="","",'Support - Calculation Detail'!E3394)</f>
        <v/>
      </c>
      <c r="G3394" t="str">
        <f>IF('Support - Calculation Detail'!F3394="","",'Support - Calculation Detail'!F3394)</f>
        <v/>
      </c>
      <c r="H3394" t="str">
        <f>IF('Support - Calculation Detail'!G3394="","",'Support - Calculation Detail'!G3394)</f>
        <v/>
      </c>
      <c r="I3394" t="str">
        <f>IF('Support - Calculation Detail'!H3394="","",'Support - Calculation Detail'!H3394)</f>
        <v/>
      </c>
      <c r="J3394" t="str">
        <f>IF('Support - Calculation Detail'!I3394="","",'Support - Calculation Detail'!I3394)</f>
        <v/>
      </c>
      <c r="K3394" t="str">
        <f>IF('Support - Calculation Detail'!K3394="","",'Support - Calculation Detail'!K3394)</f>
        <v/>
      </c>
      <c r="L3394" t="str">
        <f>IF('Support - Calculation Detail'!L3394="","",'Support - Calculation Detail'!L3394)</f>
        <v/>
      </c>
      <c r="M3394" t="str">
        <f>IF('Support - Calculation Detail'!M3394="","",'Support - Calculation Detail'!M3394)</f>
        <v/>
      </c>
      <c r="N3394" t="str">
        <f>IF('Support - Calculation Detail'!N3394="","",'Support - Calculation Detail'!N3394)</f>
        <v/>
      </c>
      <c r="P3394" t="str">
        <f>IF('Support - Calculation Detail'!O3394="","",'Support - Calculation Detail'!O3394)</f>
        <v/>
      </c>
      <c r="Q3394" t="b">
        <v>1</v>
      </c>
      <c r="R3394" t="str">
        <f t="shared" si="260"/>
        <v/>
      </c>
      <c r="S3394" t="str">
        <f t="shared" si="261"/>
        <v/>
      </c>
      <c r="T3394" t="str">
        <f t="shared" si="262"/>
        <v/>
      </c>
      <c r="U3394" t="str">
        <f t="shared" si="263"/>
        <v/>
      </c>
      <c r="V3394" t="str">
        <f t="shared" si="264"/>
        <v/>
      </c>
    </row>
    <row r="3395" spans="1:22" x14ac:dyDescent="0.35">
      <c r="A3395" t="str">
        <f>IF('Support - Calculation Detail'!A3395="","",LEFT('Support - Calculation Detail'!A3395,7)&amp;"-"&amp;RIGHT('Support - Calculation Detail'!A3395,2))</f>
        <v/>
      </c>
      <c r="B3395" t="str">
        <f>IF('Support - Calculation Detail'!C3395="","",'Support - Calculation Detail'!C3395)</f>
        <v/>
      </c>
      <c r="C3395" t="str">
        <f>IF('Support - Calculation Detail'!B3395="","",'Support - Calculation Detail'!B3395)</f>
        <v/>
      </c>
      <c r="D3395" t="str">
        <f>IF('Support - Calculation Detail'!D3395="","",'Support - Calculation Detail'!D3395)</f>
        <v/>
      </c>
      <c r="E3395" t="str">
        <f>IF('Support - Calculation Detail'!E3395="","",'Support - Calculation Detail'!E3395)</f>
        <v/>
      </c>
      <c r="G3395" t="str">
        <f>IF('Support - Calculation Detail'!F3395="","",'Support - Calculation Detail'!F3395)</f>
        <v/>
      </c>
      <c r="H3395" t="str">
        <f>IF('Support - Calculation Detail'!G3395="","",'Support - Calculation Detail'!G3395)</f>
        <v/>
      </c>
      <c r="I3395" t="str">
        <f>IF('Support - Calculation Detail'!H3395="","",'Support - Calculation Detail'!H3395)</f>
        <v/>
      </c>
      <c r="J3395" t="str">
        <f>IF('Support - Calculation Detail'!I3395="","",'Support - Calculation Detail'!I3395)</f>
        <v/>
      </c>
      <c r="K3395" t="str">
        <f>IF('Support - Calculation Detail'!K3395="","",'Support - Calculation Detail'!K3395)</f>
        <v/>
      </c>
      <c r="L3395" t="str">
        <f>IF('Support - Calculation Detail'!L3395="","",'Support - Calculation Detail'!L3395)</f>
        <v/>
      </c>
      <c r="M3395" t="str">
        <f>IF('Support - Calculation Detail'!M3395="","",'Support - Calculation Detail'!M3395)</f>
        <v/>
      </c>
      <c r="N3395" t="str">
        <f>IF('Support - Calculation Detail'!N3395="","",'Support - Calculation Detail'!N3395)</f>
        <v/>
      </c>
      <c r="P3395" t="str">
        <f>IF('Support - Calculation Detail'!O3395="","",'Support - Calculation Detail'!O3395)</f>
        <v/>
      </c>
      <c r="Q3395" t="b">
        <v>1</v>
      </c>
      <c r="R3395" t="str">
        <f t="shared" ref="R3395:R3458" si="265">LEFT(A3395,7)</f>
        <v/>
      </c>
      <c r="S3395" t="str">
        <f t="shared" ref="S3395:S3458" si="266">A3395</f>
        <v/>
      </c>
      <c r="T3395" t="str">
        <f t="shared" ref="T3395:T3458" si="267">S3395</f>
        <v/>
      </c>
      <c r="U3395" t="str">
        <f t="shared" ref="U3395:U3458" si="268">MID(S3395,3,1)</f>
        <v/>
      </c>
      <c r="V3395" t="str">
        <f t="shared" ref="V3395:V3458" si="269">RIGHT(T3395,2)</f>
        <v/>
      </c>
    </row>
    <row r="3396" spans="1:22" x14ac:dyDescent="0.35">
      <c r="A3396" t="str">
        <f>IF('Support - Calculation Detail'!A3396="","",LEFT('Support - Calculation Detail'!A3396,7)&amp;"-"&amp;RIGHT('Support - Calculation Detail'!A3396,2))</f>
        <v/>
      </c>
      <c r="B3396" t="str">
        <f>IF('Support - Calculation Detail'!C3396="","",'Support - Calculation Detail'!C3396)</f>
        <v/>
      </c>
      <c r="C3396" t="str">
        <f>IF('Support - Calculation Detail'!B3396="","",'Support - Calculation Detail'!B3396)</f>
        <v/>
      </c>
      <c r="D3396" t="str">
        <f>IF('Support - Calculation Detail'!D3396="","",'Support - Calculation Detail'!D3396)</f>
        <v/>
      </c>
      <c r="E3396" t="str">
        <f>IF('Support - Calculation Detail'!E3396="","",'Support - Calculation Detail'!E3396)</f>
        <v/>
      </c>
      <c r="G3396" t="str">
        <f>IF('Support - Calculation Detail'!F3396="","",'Support - Calculation Detail'!F3396)</f>
        <v/>
      </c>
      <c r="H3396" t="str">
        <f>IF('Support - Calculation Detail'!G3396="","",'Support - Calculation Detail'!G3396)</f>
        <v/>
      </c>
      <c r="I3396" t="str">
        <f>IF('Support - Calculation Detail'!H3396="","",'Support - Calculation Detail'!H3396)</f>
        <v/>
      </c>
      <c r="J3396" t="str">
        <f>IF('Support - Calculation Detail'!I3396="","",'Support - Calculation Detail'!I3396)</f>
        <v/>
      </c>
      <c r="K3396" t="str">
        <f>IF('Support - Calculation Detail'!K3396="","",'Support - Calculation Detail'!K3396)</f>
        <v/>
      </c>
      <c r="L3396" t="str">
        <f>IF('Support - Calculation Detail'!L3396="","",'Support - Calculation Detail'!L3396)</f>
        <v/>
      </c>
      <c r="M3396" t="str">
        <f>IF('Support - Calculation Detail'!M3396="","",'Support - Calculation Detail'!M3396)</f>
        <v/>
      </c>
      <c r="N3396" t="str">
        <f>IF('Support - Calculation Detail'!N3396="","",'Support - Calculation Detail'!N3396)</f>
        <v/>
      </c>
      <c r="P3396" t="str">
        <f>IF('Support - Calculation Detail'!O3396="","",'Support - Calculation Detail'!O3396)</f>
        <v/>
      </c>
      <c r="Q3396" t="b">
        <v>1</v>
      </c>
      <c r="R3396" t="str">
        <f t="shared" si="265"/>
        <v/>
      </c>
      <c r="S3396" t="str">
        <f t="shared" si="266"/>
        <v/>
      </c>
      <c r="T3396" t="str">
        <f t="shared" si="267"/>
        <v/>
      </c>
      <c r="U3396" t="str">
        <f t="shared" si="268"/>
        <v/>
      </c>
      <c r="V3396" t="str">
        <f t="shared" si="269"/>
        <v/>
      </c>
    </row>
    <row r="3397" spans="1:22" x14ac:dyDescent="0.35">
      <c r="A3397" t="str">
        <f>IF('Support - Calculation Detail'!A3397="","",LEFT('Support - Calculation Detail'!A3397,7)&amp;"-"&amp;RIGHT('Support - Calculation Detail'!A3397,2))</f>
        <v/>
      </c>
      <c r="B3397" t="str">
        <f>IF('Support - Calculation Detail'!C3397="","",'Support - Calculation Detail'!C3397)</f>
        <v/>
      </c>
      <c r="C3397" t="str">
        <f>IF('Support - Calculation Detail'!B3397="","",'Support - Calculation Detail'!B3397)</f>
        <v/>
      </c>
      <c r="D3397" t="str">
        <f>IF('Support - Calculation Detail'!D3397="","",'Support - Calculation Detail'!D3397)</f>
        <v/>
      </c>
      <c r="E3397" t="str">
        <f>IF('Support - Calculation Detail'!E3397="","",'Support - Calculation Detail'!E3397)</f>
        <v/>
      </c>
      <c r="G3397" t="str">
        <f>IF('Support - Calculation Detail'!F3397="","",'Support - Calculation Detail'!F3397)</f>
        <v/>
      </c>
      <c r="H3397" t="str">
        <f>IF('Support - Calculation Detail'!G3397="","",'Support - Calculation Detail'!G3397)</f>
        <v/>
      </c>
      <c r="I3397" t="str">
        <f>IF('Support - Calculation Detail'!H3397="","",'Support - Calculation Detail'!H3397)</f>
        <v/>
      </c>
      <c r="J3397" t="str">
        <f>IF('Support - Calculation Detail'!I3397="","",'Support - Calculation Detail'!I3397)</f>
        <v/>
      </c>
      <c r="K3397" t="str">
        <f>IF('Support - Calculation Detail'!K3397="","",'Support - Calculation Detail'!K3397)</f>
        <v/>
      </c>
      <c r="L3397" t="str">
        <f>IF('Support - Calculation Detail'!L3397="","",'Support - Calculation Detail'!L3397)</f>
        <v/>
      </c>
      <c r="M3397" t="str">
        <f>IF('Support - Calculation Detail'!M3397="","",'Support - Calculation Detail'!M3397)</f>
        <v/>
      </c>
      <c r="N3397" t="str">
        <f>IF('Support - Calculation Detail'!N3397="","",'Support - Calculation Detail'!N3397)</f>
        <v/>
      </c>
      <c r="P3397" t="str">
        <f>IF('Support - Calculation Detail'!O3397="","",'Support - Calculation Detail'!O3397)</f>
        <v/>
      </c>
      <c r="Q3397" t="b">
        <v>1</v>
      </c>
      <c r="R3397" t="str">
        <f t="shared" si="265"/>
        <v/>
      </c>
      <c r="S3397" t="str">
        <f t="shared" si="266"/>
        <v/>
      </c>
      <c r="T3397" t="str">
        <f t="shared" si="267"/>
        <v/>
      </c>
      <c r="U3397" t="str">
        <f t="shared" si="268"/>
        <v/>
      </c>
      <c r="V3397" t="str">
        <f t="shared" si="269"/>
        <v/>
      </c>
    </row>
    <row r="3398" spans="1:22" x14ac:dyDescent="0.35">
      <c r="A3398" t="str">
        <f>IF('Support - Calculation Detail'!A3398="","",LEFT('Support - Calculation Detail'!A3398,7)&amp;"-"&amp;RIGHT('Support - Calculation Detail'!A3398,2))</f>
        <v/>
      </c>
      <c r="B3398" t="str">
        <f>IF('Support - Calculation Detail'!C3398="","",'Support - Calculation Detail'!C3398)</f>
        <v/>
      </c>
      <c r="C3398" t="str">
        <f>IF('Support - Calculation Detail'!B3398="","",'Support - Calculation Detail'!B3398)</f>
        <v/>
      </c>
      <c r="D3398" t="str">
        <f>IF('Support - Calculation Detail'!D3398="","",'Support - Calculation Detail'!D3398)</f>
        <v/>
      </c>
      <c r="E3398" t="str">
        <f>IF('Support - Calculation Detail'!E3398="","",'Support - Calculation Detail'!E3398)</f>
        <v/>
      </c>
      <c r="G3398" t="str">
        <f>IF('Support - Calculation Detail'!F3398="","",'Support - Calculation Detail'!F3398)</f>
        <v/>
      </c>
      <c r="H3398" t="str">
        <f>IF('Support - Calculation Detail'!G3398="","",'Support - Calculation Detail'!G3398)</f>
        <v/>
      </c>
      <c r="I3398" t="str">
        <f>IF('Support - Calculation Detail'!H3398="","",'Support - Calculation Detail'!H3398)</f>
        <v/>
      </c>
      <c r="J3398" t="str">
        <f>IF('Support - Calculation Detail'!I3398="","",'Support - Calculation Detail'!I3398)</f>
        <v/>
      </c>
      <c r="K3398" t="str">
        <f>IF('Support - Calculation Detail'!K3398="","",'Support - Calculation Detail'!K3398)</f>
        <v/>
      </c>
      <c r="L3398" t="str">
        <f>IF('Support - Calculation Detail'!L3398="","",'Support - Calculation Detail'!L3398)</f>
        <v/>
      </c>
      <c r="M3398" t="str">
        <f>IF('Support - Calculation Detail'!M3398="","",'Support - Calculation Detail'!M3398)</f>
        <v/>
      </c>
      <c r="N3398" t="str">
        <f>IF('Support - Calculation Detail'!N3398="","",'Support - Calculation Detail'!N3398)</f>
        <v/>
      </c>
      <c r="P3398" t="str">
        <f>IF('Support - Calculation Detail'!O3398="","",'Support - Calculation Detail'!O3398)</f>
        <v/>
      </c>
      <c r="Q3398" t="b">
        <v>1</v>
      </c>
      <c r="R3398" t="str">
        <f t="shared" si="265"/>
        <v/>
      </c>
      <c r="S3398" t="str">
        <f t="shared" si="266"/>
        <v/>
      </c>
      <c r="T3398" t="str">
        <f t="shared" si="267"/>
        <v/>
      </c>
      <c r="U3398" t="str">
        <f t="shared" si="268"/>
        <v/>
      </c>
      <c r="V3398" t="str">
        <f t="shared" si="269"/>
        <v/>
      </c>
    </row>
    <row r="3399" spans="1:22" x14ac:dyDescent="0.35">
      <c r="A3399" t="str">
        <f>IF('Support - Calculation Detail'!A3399="","",LEFT('Support - Calculation Detail'!A3399,7)&amp;"-"&amp;RIGHT('Support - Calculation Detail'!A3399,2))</f>
        <v/>
      </c>
      <c r="B3399" t="str">
        <f>IF('Support - Calculation Detail'!C3399="","",'Support - Calculation Detail'!C3399)</f>
        <v/>
      </c>
      <c r="C3399" t="str">
        <f>IF('Support - Calculation Detail'!B3399="","",'Support - Calculation Detail'!B3399)</f>
        <v/>
      </c>
      <c r="D3399" t="str">
        <f>IF('Support - Calculation Detail'!D3399="","",'Support - Calculation Detail'!D3399)</f>
        <v/>
      </c>
      <c r="E3399" t="str">
        <f>IF('Support - Calculation Detail'!E3399="","",'Support - Calculation Detail'!E3399)</f>
        <v/>
      </c>
      <c r="G3399" t="str">
        <f>IF('Support - Calculation Detail'!F3399="","",'Support - Calculation Detail'!F3399)</f>
        <v/>
      </c>
      <c r="H3399" t="str">
        <f>IF('Support - Calculation Detail'!G3399="","",'Support - Calculation Detail'!G3399)</f>
        <v/>
      </c>
      <c r="I3399" t="str">
        <f>IF('Support - Calculation Detail'!H3399="","",'Support - Calculation Detail'!H3399)</f>
        <v/>
      </c>
      <c r="J3399" t="str">
        <f>IF('Support - Calculation Detail'!I3399="","",'Support - Calculation Detail'!I3399)</f>
        <v/>
      </c>
      <c r="K3399" t="str">
        <f>IF('Support - Calculation Detail'!K3399="","",'Support - Calculation Detail'!K3399)</f>
        <v/>
      </c>
      <c r="L3399" t="str">
        <f>IF('Support - Calculation Detail'!L3399="","",'Support - Calculation Detail'!L3399)</f>
        <v/>
      </c>
      <c r="M3399" t="str">
        <f>IF('Support - Calculation Detail'!M3399="","",'Support - Calculation Detail'!M3399)</f>
        <v/>
      </c>
      <c r="N3399" t="str">
        <f>IF('Support - Calculation Detail'!N3399="","",'Support - Calculation Detail'!N3399)</f>
        <v/>
      </c>
      <c r="P3399" t="str">
        <f>IF('Support - Calculation Detail'!O3399="","",'Support - Calculation Detail'!O3399)</f>
        <v/>
      </c>
      <c r="Q3399" t="b">
        <v>1</v>
      </c>
      <c r="R3399" t="str">
        <f t="shared" si="265"/>
        <v/>
      </c>
      <c r="S3399" t="str">
        <f t="shared" si="266"/>
        <v/>
      </c>
      <c r="T3399" t="str">
        <f t="shared" si="267"/>
        <v/>
      </c>
      <c r="U3399" t="str">
        <f t="shared" si="268"/>
        <v/>
      </c>
      <c r="V3399" t="str">
        <f t="shared" si="269"/>
        <v/>
      </c>
    </row>
    <row r="3400" spans="1:22" x14ac:dyDescent="0.35">
      <c r="A3400" t="str">
        <f>IF('Support - Calculation Detail'!A3400="","",LEFT('Support - Calculation Detail'!A3400,7)&amp;"-"&amp;RIGHT('Support - Calculation Detail'!A3400,2))</f>
        <v/>
      </c>
      <c r="B3400" t="str">
        <f>IF('Support - Calculation Detail'!C3400="","",'Support - Calculation Detail'!C3400)</f>
        <v/>
      </c>
      <c r="C3400" t="str">
        <f>IF('Support - Calculation Detail'!B3400="","",'Support - Calculation Detail'!B3400)</f>
        <v/>
      </c>
      <c r="D3400" t="str">
        <f>IF('Support - Calculation Detail'!D3400="","",'Support - Calculation Detail'!D3400)</f>
        <v/>
      </c>
      <c r="E3400" t="str">
        <f>IF('Support - Calculation Detail'!E3400="","",'Support - Calculation Detail'!E3400)</f>
        <v/>
      </c>
      <c r="G3400" t="str">
        <f>IF('Support - Calculation Detail'!F3400="","",'Support - Calculation Detail'!F3400)</f>
        <v/>
      </c>
      <c r="H3400" t="str">
        <f>IF('Support - Calculation Detail'!G3400="","",'Support - Calculation Detail'!G3400)</f>
        <v/>
      </c>
      <c r="I3400" t="str">
        <f>IF('Support - Calculation Detail'!H3400="","",'Support - Calculation Detail'!H3400)</f>
        <v/>
      </c>
      <c r="J3400" t="str">
        <f>IF('Support - Calculation Detail'!I3400="","",'Support - Calculation Detail'!I3400)</f>
        <v/>
      </c>
      <c r="K3400" t="str">
        <f>IF('Support - Calculation Detail'!K3400="","",'Support - Calculation Detail'!K3400)</f>
        <v/>
      </c>
      <c r="L3400" t="str">
        <f>IF('Support - Calculation Detail'!L3400="","",'Support - Calculation Detail'!L3400)</f>
        <v/>
      </c>
      <c r="M3400" t="str">
        <f>IF('Support - Calculation Detail'!M3400="","",'Support - Calculation Detail'!M3400)</f>
        <v/>
      </c>
      <c r="N3400" t="str">
        <f>IF('Support - Calculation Detail'!N3400="","",'Support - Calculation Detail'!N3400)</f>
        <v/>
      </c>
      <c r="P3400" t="str">
        <f>IF('Support - Calculation Detail'!O3400="","",'Support - Calculation Detail'!O3400)</f>
        <v/>
      </c>
      <c r="Q3400" t="b">
        <v>1</v>
      </c>
      <c r="R3400" t="str">
        <f t="shared" si="265"/>
        <v/>
      </c>
      <c r="S3400" t="str">
        <f t="shared" si="266"/>
        <v/>
      </c>
      <c r="T3400" t="str">
        <f t="shared" si="267"/>
        <v/>
      </c>
      <c r="U3400" t="str">
        <f t="shared" si="268"/>
        <v/>
      </c>
      <c r="V3400" t="str">
        <f t="shared" si="269"/>
        <v/>
      </c>
    </row>
    <row r="3401" spans="1:22" x14ac:dyDescent="0.35">
      <c r="A3401" t="str">
        <f>IF('Support - Calculation Detail'!A3401="","",LEFT('Support - Calculation Detail'!A3401,7)&amp;"-"&amp;RIGHT('Support - Calculation Detail'!A3401,2))</f>
        <v/>
      </c>
      <c r="B3401" t="str">
        <f>IF('Support - Calculation Detail'!C3401="","",'Support - Calculation Detail'!C3401)</f>
        <v/>
      </c>
      <c r="C3401" t="str">
        <f>IF('Support - Calculation Detail'!B3401="","",'Support - Calculation Detail'!B3401)</f>
        <v/>
      </c>
      <c r="D3401" t="str">
        <f>IF('Support - Calculation Detail'!D3401="","",'Support - Calculation Detail'!D3401)</f>
        <v/>
      </c>
      <c r="E3401" t="str">
        <f>IF('Support - Calculation Detail'!E3401="","",'Support - Calculation Detail'!E3401)</f>
        <v/>
      </c>
      <c r="G3401" t="str">
        <f>IF('Support - Calculation Detail'!F3401="","",'Support - Calculation Detail'!F3401)</f>
        <v/>
      </c>
      <c r="H3401" t="str">
        <f>IF('Support - Calculation Detail'!G3401="","",'Support - Calculation Detail'!G3401)</f>
        <v/>
      </c>
      <c r="I3401" t="str">
        <f>IF('Support - Calculation Detail'!H3401="","",'Support - Calculation Detail'!H3401)</f>
        <v/>
      </c>
      <c r="J3401" t="str">
        <f>IF('Support - Calculation Detail'!I3401="","",'Support - Calculation Detail'!I3401)</f>
        <v/>
      </c>
      <c r="K3401" t="str">
        <f>IF('Support - Calculation Detail'!K3401="","",'Support - Calculation Detail'!K3401)</f>
        <v/>
      </c>
      <c r="L3401" t="str">
        <f>IF('Support - Calculation Detail'!L3401="","",'Support - Calculation Detail'!L3401)</f>
        <v/>
      </c>
      <c r="M3401" t="str">
        <f>IF('Support - Calculation Detail'!M3401="","",'Support - Calculation Detail'!M3401)</f>
        <v/>
      </c>
      <c r="N3401" t="str">
        <f>IF('Support - Calculation Detail'!N3401="","",'Support - Calculation Detail'!N3401)</f>
        <v/>
      </c>
      <c r="P3401" t="str">
        <f>IF('Support - Calculation Detail'!O3401="","",'Support - Calculation Detail'!O3401)</f>
        <v/>
      </c>
      <c r="Q3401" t="b">
        <v>1</v>
      </c>
      <c r="R3401" t="str">
        <f t="shared" si="265"/>
        <v/>
      </c>
      <c r="S3401" t="str">
        <f t="shared" si="266"/>
        <v/>
      </c>
      <c r="T3401" t="str">
        <f t="shared" si="267"/>
        <v/>
      </c>
      <c r="U3401" t="str">
        <f t="shared" si="268"/>
        <v/>
      </c>
      <c r="V3401" t="str">
        <f t="shared" si="269"/>
        <v/>
      </c>
    </row>
    <row r="3402" spans="1:22" x14ac:dyDescent="0.35">
      <c r="A3402" t="str">
        <f>IF('Support - Calculation Detail'!A3402="","",LEFT('Support - Calculation Detail'!A3402,7)&amp;"-"&amp;RIGHT('Support - Calculation Detail'!A3402,2))</f>
        <v/>
      </c>
      <c r="B3402" t="str">
        <f>IF('Support - Calculation Detail'!C3402="","",'Support - Calculation Detail'!C3402)</f>
        <v/>
      </c>
      <c r="C3402" t="str">
        <f>IF('Support - Calculation Detail'!B3402="","",'Support - Calculation Detail'!B3402)</f>
        <v/>
      </c>
      <c r="D3402" t="str">
        <f>IF('Support - Calculation Detail'!D3402="","",'Support - Calculation Detail'!D3402)</f>
        <v/>
      </c>
      <c r="E3402" t="str">
        <f>IF('Support - Calculation Detail'!E3402="","",'Support - Calculation Detail'!E3402)</f>
        <v/>
      </c>
      <c r="G3402" t="str">
        <f>IF('Support - Calculation Detail'!F3402="","",'Support - Calculation Detail'!F3402)</f>
        <v/>
      </c>
      <c r="H3402" t="str">
        <f>IF('Support - Calculation Detail'!G3402="","",'Support - Calculation Detail'!G3402)</f>
        <v/>
      </c>
      <c r="I3402" t="str">
        <f>IF('Support - Calculation Detail'!H3402="","",'Support - Calculation Detail'!H3402)</f>
        <v/>
      </c>
      <c r="J3402" t="str">
        <f>IF('Support - Calculation Detail'!I3402="","",'Support - Calculation Detail'!I3402)</f>
        <v/>
      </c>
      <c r="K3402" t="str">
        <f>IF('Support - Calculation Detail'!K3402="","",'Support - Calculation Detail'!K3402)</f>
        <v/>
      </c>
      <c r="L3402" t="str">
        <f>IF('Support - Calculation Detail'!L3402="","",'Support - Calculation Detail'!L3402)</f>
        <v/>
      </c>
      <c r="M3402" t="str">
        <f>IF('Support - Calculation Detail'!M3402="","",'Support - Calculation Detail'!M3402)</f>
        <v/>
      </c>
      <c r="N3402" t="str">
        <f>IF('Support - Calculation Detail'!N3402="","",'Support - Calculation Detail'!N3402)</f>
        <v/>
      </c>
      <c r="P3402" t="str">
        <f>IF('Support - Calculation Detail'!O3402="","",'Support - Calculation Detail'!O3402)</f>
        <v/>
      </c>
      <c r="Q3402" t="b">
        <v>1</v>
      </c>
      <c r="R3402" t="str">
        <f t="shared" si="265"/>
        <v/>
      </c>
      <c r="S3402" t="str">
        <f t="shared" si="266"/>
        <v/>
      </c>
      <c r="T3402" t="str">
        <f t="shared" si="267"/>
        <v/>
      </c>
      <c r="U3402" t="str">
        <f t="shared" si="268"/>
        <v/>
      </c>
      <c r="V3402" t="str">
        <f t="shared" si="269"/>
        <v/>
      </c>
    </row>
    <row r="3403" spans="1:22" x14ac:dyDescent="0.35">
      <c r="A3403" t="str">
        <f>IF('Support - Calculation Detail'!A3403="","",LEFT('Support - Calculation Detail'!A3403,7)&amp;"-"&amp;RIGHT('Support - Calculation Detail'!A3403,2))</f>
        <v/>
      </c>
      <c r="B3403" t="str">
        <f>IF('Support - Calculation Detail'!C3403="","",'Support - Calculation Detail'!C3403)</f>
        <v/>
      </c>
      <c r="C3403" t="str">
        <f>IF('Support - Calculation Detail'!B3403="","",'Support - Calculation Detail'!B3403)</f>
        <v/>
      </c>
      <c r="D3403" t="str">
        <f>IF('Support - Calculation Detail'!D3403="","",'Support - Calculation Detail'!D3403)</f>
        <v/>
      </c>
      <c r="E3403" t="str">
        <f>IF('Support - Calculation Detail'!E3403="","",'Support - Calculation Detail'!E3403)</f>
        <v/>
      </c>
      <c r="G3403" t="str">
        <f>IF('Support - Calculation Detail'!F3403="","",'Support - Calculation Detail'!F3403)</f>
        <v/>
      </c>
      <c r="H3403" t="str">
        <f>IF('Support - Calculation Detail'!G3403="","",'Support - Calculation Detail'!G3403)</f>
        <v/>
      </c>
      <c r="I3403" t="str">
        <f>IF('Support - Calculation Detail'!H3403="","",'Support - Calculation Detail'!H3403)</f>
        <v/>
      </c>
      <c r="J3403" t="str">
        <f>IF('Support - Calculation Detail'!I3403="","",'Support - Calculation Detail'!I3403)</f>
        <v/>
      </c>
      <c r="K3403" t="str">
        <f>IF('Support - Calculation Detail'!K3403="","",'Support - Calculation Detail'!K3403)</f>
        <v/>
      </c>
      <c r="L3403" t="str">
        <f>IF('Support - Calculation Detail'!L3403="","",'Support - Calculation Detail'!L3403)</f>
        <v/>
      </c>
      <c r="M3403" t="str">
        <f>IF('Support - Calculation Detail'!M3403="","",'Support - Calculation Detail'!M3403)</f>
        <v/>
      </c>
      <c r="N3403" t="str">
        <f>IF('Support - Calculation Detail'!N3403="","",'Support - Calculation Detail'!N3403)</f>
        <v/>
      </c>
      <c r="P3403" t="str">
        <f>IF('Support - Calculation Detail'!O3403="","",'Support - Calculation Detail'!O3403)</f>
        <v/>
      </c>
      <c r="Q3403" t="b">
        <v>1</v>
      </c>
      <c r="R3403" t="str">
        <f t="shared" si="265"/>
        <v/>
      </c>
      <c r="S3403" t="str">
        <f t="shared" si="266"/>
        <v/>
      </c>
      <c r="T3403" t="str">
        <f t="shared" si="267"/>
        <v/>
      </c>
      <c r="U3403" t="str">
        <f t="shared" si="268"/>
        <v/>
      </c>
      <c r="V3403" t="str">
        <f t="shared" si="269"/>
        <v/>
      </c>
    </row>
    <row r="3404" spans="1:22" x14ac:dyDescent="0.35">
      <c r="A3404" t="str">
        <f>IF('Support - Calculation Detail'!A3404="","",LEFT('Support - Calculation Detail'!A3404,7)&amp;"-"&amp;RIGHT('Support - Calculation Detail'!A3404,2))</f>
        <v/>
      </c>
      <c r="B3404" t="str">
        <f>IF('Support - Calculation Detail'!C3404="","",'Support - Calculation Detail'!C3404)</f>
        <v/>
      </c>
      <c r="C3404" t="str">
        <f>IF('Support - Calculation Detail'!B3404="","",'Support - Calculation Detail'!B3404)</f>
        <v/>
      </c>
      <c r="D3404" t="str">
        <f>IF('Support - Calculation Detail'!D3404="","",'Support - Calculation Detail'!D3404)</f>
        <v/>
      </c>
      <c r="E3404" t="str">
        <f>IF('Support - Calculation Detail'!E3404="","",'Support - Calculation Detail'!E3404)</f>
        <v/>
      </c>
      <c r="G3404" t="str">
        <f>IF('Support - Calculation Detail'!F3404="","",'Support - Calculation Detail'!F3404)</f>
        <v/>
      </c>
      <c r="H3404" t="str">
        <f>IF('Support - Calculation Detail'!G3404="","",'Support - Calculation Detail'!G3404)</f>
        <v/>
      </c>
      <c r="I3404" t="str">
        <f>IF('Support - Calculation Detail'!H3404="","",'Support - Calculation Detail'!H3404)</f>
        <v/>
      </c>
      <c r="J3404" t="str">
        <f>IF('Support - Calculation Detail'!I3404="","",'Support - Calculation Detail'!I3404)</f>
        <v/>
      </c>
      <c r="K3404" t="str">
        <f>IF('Support - Calculation Detail'!K3404="","",'Support - Calculation Detail'!K3404)</f>
        <v/>
      </c>
      <c r="L3404" t="str">
        <f>IF('Support - Calculation Detail'!L3404="","",'Support - Calculation Detail'!L3404)</f>
        <v/>
      </c>
      <c r="M3404" t="str">
        <f>IF('Support - Calculation Detail'!M3404="","",'Support - Calculation Detail'!M3404)</f>
        <v/>
      </c>
      <c r="N3404" t="str">
        <f>IF('Support - Calculation Detail'!N3404="","",'Support - Calculation Detail'!N3404)</f>
        <v/>
      </c>
      <c r="P3404" t="str">
        <f>IF('Support - Calculation Detail'!O3404="","",'Support - Calculation Detail'!O3404)</f>
        <v/>
      </c>
      <c r="Q3404" t="b">
        <v>1</v>
      </c>
      <c r="R3404" t="str">
        <f t="shared" si="265"/>
        <v/>
      </c>
      <c r="S3404" t="str">
        <f t="shared" si="266"/>
        <v/>
      </c>
      <c r="T3404" t="str">
        <f t="shared" si="267"/>
        <v/>
      </c>
      <c r="U3404" t="str">
        <f t="shared" si="268"/>
        <v/>
      </c>
      <c r="V3404" t="str">
        <f t="shared" si="269"/>
        <v/>
      </c>
    </row>
    <row r="3405" spans="1:22" x14ac:dyDescent="0.35">
      <c r="A3405" t="str">
        <f>IF('Support - Calculation Detail'!A3405="","",LEFT('Support - Calculation Detail'!A3405,7)&amp;"-"&amp;RIGHT('Support - Calculation Detail'!A3405,2))</f>
        <v/>
      </c>
      <c r="B3405" t="str">
        <f>IF('Support - Calculation Detail'!C3405="","",'Support - Calculation Detail'!C3405)</f>
        <v/>
      </c>
      <c r="C3405" t="str">
        <f>IF('Support - Calculation Detail'!B3405="","",'Support - Calculation Detail'!B3405)</f>
        <v/>
      </c>
      <c r="D3405" t="str">
        <f>IF('Support - Calculation Detail'!D3405="","",'Support - Calculation Detail'!D3405)</f>
        <v/>
      </c>
      <c r="E3405" t="str">
        <f>IF('Support - Calculation Detail'!E3405="","",'Support - Calculation Detail'!E3405)</f>
        <v/>
      </c>
      <c r="G3405" t="str">
        <f>IF('Support - Calculation Detail'!F3405="","",'Support - Calculation Detail'!F3405)</f>
        <v/>
      </c>
      <c r="H3405" t="str">
        <f>IF('Support - Calculation Detail'!G3405="","",'Support - Calculation Detail'!G3405)</f>
        <v/>
      </c>
      <c r="I3405" t="str">
        <f>IF('Support - Calculation Detail'!H3405="","",'Support - Calculation Detail'!H3405)</f>
        <v/>
      </c>
      <c r="J3405" t="str">
        <f>IF('Support - Calculation Detail'!I3405="","",'Support - Calculation Detail'!I3405)</f>
        <v/>
      </c>
      <c r="K3405" t="str">
        <f>IF('Support - Calculation Detail'!K3405="","",'Support - Calculation Detail'!K3405)</f>
        <v/>
      </c>
      <c r="L3405" t="str">
        <f>IF('Support - Calculation Detail'!L3405="","",'Support - Calculation Detail'!L3405)</f>
        <v/>
      </c>
      <c r="M3405" t="str">
        <f>IF('Support - Calculation Detail'!M3405="","",'Support - Calculation Detail'!M3405)</f>
        <v/>
      </c>
      <c r="N3405" t="str">
        <f>IF('Support - Calculation Detail'!N3405="","",'Support - Calculation Detail'!N3405)</f>
        <v/>
      </c>
      <c r="P3405" t="str">
        <f>IF('Support - Calculation Detail'!O3405="","",'Support - Calculation Detail'!O3405)</f>
        <v/>
      </c>
      <c r="Q3405" t="b">
        <v>1</v>
      </c>
      <c r="R3405" t="str">
        <f t="shared" si="265"/>
        <v/>
      </c>
      <c r="S3405" t="str">
        <f t="shared" si="266"/>
        <v/>
      </c>
      <c r="T3405" t="str">
        <f t="shared" si="267"/>
        <v/>
      </c>
      <c r="U3405" t="str">
        <f t="shared" si="268"/>
        <v/>
      </c>
      <c r="V3405" t="str">
        <f t="shared" si="269"/>
        <v/>
      </c>
    </row>
    <row r="3406" spans="1:22" x14ac:dyDescent="0.35">
      <c r="A3406" t="str">
        <f>IF('Support - Calculation Detail'!A3406="","",LEFT('Support - Calculation Detail'!A3406,7)&amp;"-"&amp;RIGHT('Support - Calculation Detail'!A3406,2))</f>
        <v/>
      </c>
      <c r="B3406" t="str">
        <f>IF('Support - Calculation Detail'!C3406="","",'Support - Calculation Detail'!C3406)</f>
        <v/>
      </c>
      <c r="C3406" t="str">
        <f>IF('Support - Calculation Detail'!B3406="","",'Support - Calculation Detail'!B3406)</f>
        <v/>
      </c>
      <c r="D3406" t="str">
        <f>IF('Support - Calculation Detail'!D3406="","",'Support - Calculation Detail'!D3406)</f>
        <v/>
      </c>
      <c r="E3406" t="str">
        <f>IF('Support - Calculation Detail'!E3406="","",'Support - Calculation Detail'!E3406)</f>
        <v/>
      </c>
      <c r="G3406" t="str">
        <f>IF('Support - Calculation Detail'!F3406="","",'Support - Calculation Detail'!F3406)</f>
        <v/>
      </c>
      <c r="H3406" t="str">
        <f>IF('Support - Calculation Detail'!G3406="","",'Support - Calculation Detail'!G3406)</f>
        <v/>
      </c>
      <c r="I3406" t="str">
        <f>IF('Support - Calculation Detail'!H3406="","",'Support - Calculation Detail'!H3406)</f>
        <v/>
      </c>
      <c r="J3406" t="str">
        <f>IF('Support - Calculation Detail'!I3406="","",'Support - Calculation Detail'!I3406)</f>
        <v/>
      </c>
      <c r="K3406" t="str">
        <f>IF('Support - Calculation Detail'!K3406="","",'Support - Calculation Detail'!K3406)</f>
        <v/>
      </c>
      <c r="L3406" t="str">
        <f>IF('Support - Calculation Detail'!L3406="","",'Support - Calculation Detail'!L3406)</f>
        <v/>
      </c>
      <c r="M3406" t="str">
        <f>IF('Support - Calculation Detail'!M3406="","",'Support - Calculation Detail'!M3406)</f>
        <v/>
      </c>
      <c r="N3406" t="str">
        <f>IF('Support - Calculation Detail'!N3406="","",'Support - Calculation Detail'!N3406)</f>
        <v/>
      </c>
      <c r="P3406" t="str">
        <f>IF('Support - Calculation Detail'!O3406="","",'Support - Calculation Detail'!O3406)</f>
        <v/>
      </c>
      <c r="Q3406" t="b">
        <v>1</v>
      </c>
      <c r="R3406" t="str">
        <f t="shared" si="265"/>
        <v/>
      </c>
      <c r="S3406" t="str">
        <f t="shared" si="266"/>
        <v/>
      </c>
      <c r="T3406" t="str">
        <f t="shared" si="267"/>
        <v/>
      </c>
      <c r="U3406" t="str">
        <f t="shared" si="268"/>
        <v/>
      </c>
      <c r="V3406" t="str">
        <f t="shared" si="269"/>
        <v/>
      </c>
    </row>
    <row r="3407" spans="1:22" x14ac:dyDescent="0.35">
      <c r="A3407" t="str">
        <f>IF('Support - Calculation Detail'!A3407="","",LEFT('Support - Calculation Detail'!A3407,7)&amp;"-"&amp;RIGHT('Support - Calculation Detail'!A3407,2))</f>
        <v/>
      </c>
      <c r="B3407" t="str">
        <f>IF('Support - Calculation Detail'!C3407="","",'Support - Calculation Detail'!C3407)</f>
        <v/>
      </c>
      <c r="C3407" t="str">
        <f>IF('Support - Calculation Detail'!B3407="","",'Support - Calculation Detail'!B3407)</f>
        <v/>
      </c>
      <c r="D3407" t="str">
        <f>IF('Support - Calculation Detail'!D3407="","",'Support - Calculation Detail'!D3407)</f>
        <v/>
      </c>
      <c r="E3407" t="str">
        <f>IF('Support - Calculation Detail'!E3407="","",'Support - Calculation Detail'!E3407)</f>
        <v/>
      </c>
      <c r="G3407" t="str">
        <f>IF('Support - Calculation Detail'!F3407="","",'Support - Calculation Detail'!F3407)</f>
        <v/>
      </c>
      <c r="H3407" t="str">
        <f>IF('Support - Calculation Detail'!G3407="","",'Support - Calculation Detail'!G3407)</f>
        <v/>
      </c>
      <c r="I3407" t="str">
        <f>IF('Support - Calculation Detail'!H3407="","",'Support - Calculation Detail'!H3407)</f>
        <v/>
      </c>
      <c r="J3407" t="str">
        <f>IF('Support - Calculation Detail'!I3407="","",'Support - Calculation Detail'!I3407)</f>
        <v/>
      </c>
      <c r="K3407" t="str">
        <f>IF('Support - Calculation Detail'!K3407="","",'Support - Calculation Detail'!K3407)</f>
        <v/>
      </c>
      <c r="L3407" t="str">
        <f>IF('Support - Calculation Detail'!L3407="","",'Support - Calculation Detail'!L3407)</f>
        <v/>
      </c>
      <c r="M3407" t="str">
        <f>IF('Support - Calculation Detail'!M3407="","",'Support - Calculation Detail'!M3407)</f>
        <v/>
      </c>
      <c r="N3407" t="str">
        <f>IF('Support - Calculation Detail'!N3407="","",'Support - Calculation Detail'!N3407)</f>
        <v/>
      </c>
      <c r="P3407" t="str">
        <f>IF('Support - Calculation Detail'!O3407="","",'Support - Calculation Detail'!O3407)</f>
        <v/>
      </c>
      <c r="Q3407" t="b">
        <v>1</v>
      </c>
      <c r="R3407" t="str">
        <f t="shared" si="265"/>
        <v/>
      </c>
      <c r="S3407" t="str">
        <f t="shared" si="266"/>
        <v/>
      </c>
      <c r="T3407" t="str">
        <f t="shared" si="267"/>
        <v/>
      </c>
      <c r="U3407" t="str">
        <f t="shared" si="268"/>
        <v/>
      </c>
      <c r="V3407" t="str">
        <f t="shared" si="269"/>
        <v/>
      </c>
    </row>
    <row r="3408" spans="1:22" x14ac:dyDescent="0.35">
      <c r="A3408" t="str">
        <f>IF('Support - Calculation Detail'!A3408="","",LEFT('Support - Calculation Detail'!A3408,7)&amp;"-"&amp;RIGHT('Support - Calculation Detail'!A3408,2))</f>
        <v/>
      </c>
      <c r="B3408" t="str">
        <f>IF('Support - Calculation Detail'!C3408="","",'Support - Calculation Detail'!C3408)</f>
        <v/>
      </c>
      <c r="C3408" t="str">
        <f>IF('Support - Calculation Detail'!B3408="","",'Support - Calculation Detail'!B3408)</f>
        <v/>
      </c>
      <c r="D3408" t="str">
        <f>IF('Support - Calculation Detail'!D3408="","",'Support - Calculation Detail'!D3408)</f>
        <v/>
      </c>
      <c r="E3408" t="str">
        <f>IF('Support - Calculation Detail'!E3408="","",'Support - Calculation Detail'!E3408)</f>
        <v/>
      </c>
      <c r="G3408" t="str">
        <f>IF('Support - Calculation Detail'!F3408="","",'Support - Calculation Detail'!F3408)</f>
        <v/>
      </c>
      <c r="H3408" t="str">
        <f>IF('Support - Calculation Detail'!G3408="","",'Support - Calculation Detail'!G3408)</f>
        <v/>
      </c>
      <c r="I3408" t="str">
        <f>IF('Support - Calculation Detail'!H3408="","",'Support - Calculation Detail'!H3408)</f>
        <v/>
      </c>
      <c r="J3408" t="str">
        <f>IF('Support - Calculation Detail'!I3408="","",'Support - Calculation Detail'!I3408)</f>
        <v/>
      </c>
      <c r="K3408" t="str">
        <f>IF('Support - Calculation Detail'!K3408="","",'Support - Calculation Detail'!K3408)</f>
        <v/>
      </c>
      <c r="L3408" t="str">
        <f>IF('Support - Calculation Detail'!L3408="","",'Support - Calculation Detail'!L3408)</f>
        <v/>
      </c>
      <c r="M3408" t="str">
        <f>IF('Support - Calculation Detail'!M3408="","",'Support - Calculation Detail'!M3408)</f>
        <v/>
      </c>
      <c r="N3408" t="str">
        <f>IF('Support - Calculation Detail'!N3408="","",'Support - Calculation Detail'!N3408)</f>
        <v/>
      </c>
      <c r="P3408" t="str">
        <f>IF('Support - Calculation Detail'!O3408="","",'Support - Calculation Detail'!O3408)</f>
        <v/>
      </c>
      <c r="Q3408" t="b">
        <v>1</v>
      </c>
      <c r="R3408" t="str">
        <f t="shared" si="265"/>
        <v/>
      </c>
      <c r="S3408" t="str">
        <f t="shared" si="266"/>
        <v/>
      </c>
      <c r="T3408" t="str">
        <f t="shared" si="267"/>
        <v/>
      </c>
      <c r="U3408" t="str">
        <f t="shared" si="268"/>
        <v/>
      </c>
      <c r="V3408" t="str">
        <f t="shared" si="269"/>
        <v/>
      </c>
    </row>
    <row r="3409" spans="1:22" x14ac:dyDescent="0.35">
      <c r="A3409" t="str">
        <f>IF('Support - Calculation Detail'!A3409="","",LEFT('Support - Calculation Detail'!A3409,7)&amp;"-"&amp;RIGHT('Support - Calculation Detail'!A3409,2))</f>
        <v/>
      </c>
      <c r="B3409" t="str">
        <f>IF('Support - Calculation Detail'!C3409="","",'Support - Calculation Detail'!C3409)</f>
        <v/>
      </c>
      <c r="C3409" t="str">
        <f>IF('Support - Calculation Detail'!B3409="","",'Support - Calculation Detail'!B3409)</f>
        <v/>
      </c>
      <c r="D3409" t="str">
        <f>IF('Support - Calculation Detail'!D3409="","",'Support - Calculation Detail'!D3409)</f>
        <v/>
      </c>
      <c r="E3409" t="str">
        <f>IF('Support - Calculation Detail'!E3409="","",'Support - Calculation Detail'!E3409)</f>
        <v/>
      </c>
      <c r="G3409" t="str">
        <f>IF('Support - Calculation Detail'!F3409="","",'Support - Calculation Detail'!F3409)</f>
        <v/>
      </c>
      <c r="H3409" t="str">
        <f>IF('Support - Calculation Detail'!G3409="","",'Support - Calculation Detail'!G3409)</f>
        <v/>
      </c>
      <c r="I3409" t="str">
        <f>IF('Support - Calculation Detail'!H3409="","",'Support - Calculation Detail'!H3409)</f>
        <v/>
      </c>
      <c r="J3409" t="str">
        <f>IF('Support - Calculation Detail'!I3409="","",'Support - Calculation Detail'!I3409)</f>
        <v/>
      </c>
      <c r="K3409" t="str">
        <f>IF('Support - Calculation Detail'!K3409="","",'Support - Calculation Detail'!K3409)</f>
        <v/>
      </c>
      <c r="L3409" t="str">
        <f>IF('Support - Calculation Detail'!L3409="","",'Support - Calculation Detail'!L3409)</f>
        <v/>
      </c>
      <c r="M3409" t="str">
        <f>IF('Support - Calculation Detail'!M3409="","",'Support - Calculation Detail'!M3409)</f>
        <v/>
      </c>
      <c r="N3409" t="str">
        <f>IF('Support - Calculation Detail'!N3409="","",'Support - Calculation Detail'!N3409)</f>
        <v/>
      </c>
      <c r="P3409" t="str">
        <f>IF('Support - Calculation Detail'!O3409="","",'Support - Calculation Detail'!O3409)</f>
        <v/>
      </c>
      <c r="Q3409" t="b">
        <v>1</v>
      </c>
      <c r="R3409" t="str">
        <f t="shared" si="265"/>
        <v/>
      </c>
      <c r="S3409" t="str">
        <f t="shared" si="266"/>
        <v/>
      </c>
      <c r="T3409" t="str">
        <f t="shared" si="267"/>
        <v/>
      </c>
      <c r="U3409" t="str">
        <f t="shared" si="268"/>
        <v/>
      </c>
      <c r="V3409" t="str">
        <f t="shared" si="269"/>
        <v/>
      </c>
    </row>
    <row r="3410" spans="1:22" x14ac:dyDescent="0.35">
      <c r="A3410" t="str">
        <f>IF('Support - Calculation Detail'!A3410="","",LEFT('Support - Calculation Detail'!A3410,7)&amp;"-"&amp;RIGHT('Support - Calculation Detail'!A3410,2))</f>
        <v/>
      </c>
      <c r="B3410" t="str">
        <f>IF('Support - Calculation Detail'!C3410="","",'Support - Calculation Detail'!C3410)</f>
        <v/>
      </c>
      <c r="C3410" t="str">
        <f>IF('Support - Calculation Detail'!B3410="","",'Support - Calculation Detail'!B3410)</f>
        <v/>
      </c>
      <c r="D3410" t="str">
        <f>IF('Support - Calculation Detail'!D3410="","",'Support - Calculation Detail'!D3410)</f>
        <v/>
      </c>
      <c r="E3410" t="str">
        <f>IF('Support - Calculation Detail'!E3410="","",'Support - Calculation Detail'!E3410)</f>
        <v/>
      </c>
      <c r="G3410" t="str">
        <f>IF('Support - Calculation Detail'!F3410="","",'Support - Calculation Detail'!F3410)</f>
        <v/>
      </c>
      <c r="H3410" t="str">
        <f>IF('Support - Calculation Detail'!G3410="","",'Support - Calculation Detail'!G3410)</f>
        <v/>
      </c>
      <c r="I3410" t="str">
        <f>IF('Support - Calculation Detail'!H3410="","",'Support - Calculation Detail'!H3410)</f>
        <v/>
      </c>
      <c r="J3410" t="str">
        <f>IF('Support - Calculation Detail'!I3410="","",'Support - Calculation Detail'!I3410)</f>
        <v/>
      </c>
      <c r="K3410" t="str">
        <f>IF('Support - Calculation Detail'!K3410="","",'Support - Calculation Detail'!K3410)</f>
        <v/>
      </c>
      <c r="L3410" t="str">
        <f>IF('Support - Calculation Detail'!L3410="","",'Support - Calculation Detail'!L3410)</f>
        <v/>
      </c>
      <c r="M3410" t="str">
        <f>IF('Support - Calculation Detail'!M3410="","",'Support - Calculation Detail'!M3410)</f>
        <v/>
      </c>
      <c r="N3410" t="str">
        <f>IF('Support - Calculation Detail'!N3410="","",'Support - Calculation Detail'!N3410)</f>
        <v/>
      </c>
      <c r="P3410" t="str">
        <f>IF('Support - Calculation Detail'!O3410="","",'Support - Calculation Detail'!O3410)</f>
        <v/>
      </c>
      <c r="Q3410" t="b">
        <v>1</v>
      </c>
      <c r="R3410" t="str">
        <f t="shared" si="265"/>
        <v/>
      </c>
      <c r="S3410" t="str">
        <f t="shared" si="266"/>
        <v/>
      </c>
      <c r="T3410" t="str">
        <f t="shared" si="267"/>
        <v/>
      </c>
      <c r="U3410" t="str">
        <f t="shared" si="268"/>
        <v/>
      </c>
      <c r="V3410" t="str">
        <f t="shared" si="269"/>
        <v/>
      </c>
    </row>
    <row r="3411" spans="1:22" x14ac:dyDescent="0.35">
      <c r="A3411" t="str">
        <f>IF('Support - Calculation Detail'!A3411="","",LEFT('Support - Calculation Detail'!A3411,7)&amp;"-"&amp;RIGHT('Support - Calculation Detail'!A3411,2))</f>
        <v/>
      </c>
      <c r="B3411" t="str">
        <f>IF('Support - Calculation Detail'!C3411="","",'Support - Calculation Detail'!C3411)</f>
        <v/>
      </c>
      <c r="C3411" t="str">
        <f>IF('Support - Calculation Detail'!B3411="","",'Support - Calculation Detail'!B3411)</f>
        <v/>
      </c>
      <c r="D3411" t="str">
        <f>IF('Support - Calculation Detail'!D3411="","",'Support - Calculation Detail'!D3411)</f>
        <v/>
      </c>
      <c r="E3411" t="str">
        <f>IF('Support - Calculation Detail'!E3411="","",'Support - Calculation Detail'!E3411)</f>
        <v/>
      </c>
      <c r="G3411" t="str">
        <f>IF('Support - Calculation Detail'!F3411="","",'Support - Calculation Detail'!F3411)</f>
        <v/>
      </c>
      <c r="H3411" t="str">
        <f>IF('Support - Calculation Detail'!G3411="","",'Support - Calculation Detail'!G3411)</f>
        <v/>
      </c>
      <c r="I3411" t="str">
        <f>IF('Support - Calculation Detail'!H3411="","",'Support - Calculation Detail'!H3411)</f>
        <v/>
      </c>
      <c r="J3411" t="str">
        <f>IF('Support - Calculation Detail'!I3411="","",'Support - Calculation Detail'!I3411)</f>
        <v/>
      </c>
      <c r="K3411" t="str">
        <f>IF('Support - Calculation Detail'!K3411="","",'Support - Calculation Detail'!K3411)</f>
        <v/>
      </c>
      <c r="L3411" t="str">
        <f>IF('Support - Calculation Detail'!L3411="","",'Support - Calculation Detail'!L3411)</f>
        <v/>
      </c>
      <c r="M3411" t="str">
        <f>IF('Support - Calculation Detail'!M3411="","",'Support - Calculation Detail'!M3411)</f>
        <v/>
      </c>
      <c r="N3411" t="str">
        <f>IF('Support - Calculation Detail'!N3411="","",'Support - Calculation Detail'!N3411)</f>
        <v/>
      </c>
      <c r="P3411" t="str">
        <f>IF('Support - Calculation Detail'!O3411="","",'Support - Calculation Detail'!O3411)</f>
        <v/>
      </c>
      <c r="Q3411" t="b">
        <v>1</v>
      </c>
      <c r="R3411" t="str">
        <f t="shared" si="265"/>
        <v/>
      </c>
      <c r="S3411" t="str">
        <f t="shared" si="266"/>
        <v/>
      </c>
      <c r="T3411" t="str">
        <f t="shared" si="267"/>
        <v/>
      </c>
      <c r="U3411" t="str">
        <f t="shared" si="268"/>
        <v/>
      </c>
      <c r="V3411" t="str">
        <f t="shared" si="269"/>
        <v/>
      </c>
    </row>
    <row r="3412" spans="1:22" x14ac:dyDescent="0.35">
      <c r="A3412" t="str">
        <f>IF('Support - Calculation Detail'!A3412="","",LEFT('Support - Calculation Detail'!A3412,7)&amp;"-"&amp;RIGHT('Support - Calculation Detail'!A3412,2))</f>
        <v/>
      </c>
      <c r="B3412" t="str">
        <f>IF('Support - Calculation Detail'!C3412="","",'Support - Calculation Detail'!C3412)</f>
        <v/>
      </c>
      <c r="C3412" t="str">
        <f>IF('Support - Calculation Detail'!B3412="","",'Support - Calculation Detail'!B3412)</f>
        <v/>
      </c>
      <c r="D3412" t="str">
        <f>IF('Support - Calculation Detail'!D3412="","",'Support - Calculation Detail'!D3412)</f>
        <v/>
      </c>
      <c r="E3412" t="str">
        <f>IF('Support - Calculation Detail'!E3412="","",'Support - Calculation Detail'!E3412)</f>
        <v/>
      </c>
      <c r="G3412" t="str">
        <f>IF('Support - Calculation Detail'!F3412="","",'Support - Calculation Detail'!F3412)</f>
        <v/>
      </c>
      <c r="H3412" t="str">
        <f>IF('Support - Calculation Detail'!G3412="","",'Support - Calculation Detail'!G3412)</f>
        <v/>
      </c>
      <c r="I3412" t="str">
        <f>IF('Support - Calculation Detail'!H3412="","",'Support - Calculation Detail'!H3412)</f>
        <v/>
      </c>
      <c r="J3412" t="str">
        <f>IF('Support - Calculation Detail'!I3412="","",'Support - Calculation Detail'!I3412)</f>
        <v/>
      </c>
      <c r="K3412" t="str">
        <f>IF('Support - Calculation Detail'!K3412="","",'Support - Calculation Detail'!K3412)</f>
        <v/>
      </c>
      <c r="L3412" t="str">
        <f>IF('Support - Calculation Detail'!L3412="","",'Support - Calculation Detail'!L3412)</f>
        <v/>
      </c>
      <c r="M3412" t="str">
        <f>IF('Support - Calculation Detail'!M3412="","",'Support - Calculation Detail'!M3412)</f>
        <v/>
      </c>
      <c r="N3412" t="str">
        <f>IF('Support - Calculation Detail'!N3412="","",'Support - Calculation Detail'!N3412)</f>
        <v/>
      </c>
      <c r="P3412" t="str">
        <f>IF('Support - Calculation Detail'!O3412="","",'Support - Calculation Detail'!O3412)</f>
        <v/>
      </c>
      <c r="Q3412" t="b">
        <v>1</v>
      </c>
      <c r="R3412" t="str">
        <f t="shared" si="265"/>
        <v/>
      </c>
      <c r="S3412" t="str">
        <f t="shared" si="266"/>
        <v/>
      </c>
      <c r="T3412" t="str">
        <f t="shared" si="267"/>
        <v/>
      </c>
      <c r="U3412" t="str">
        <f t="shared" si="268"/>
        <v/>
      </c>
      <c r="V3412" t="str">
        <f t="shared" si="269"/>
        <v/>
      </c>
    </row>
    <row r="3413" spans="1:22" x14ac:dyDescent="0.35">
      <c r="A3413" t="str">
        <f>IF('Support - Calculation Detail'!A3413="","",LEFT('Support - Calculation Detail'!A3413,7)&amp;"-"&amp;RIGHT('Support - Calculation Detail'!A3413,2))</f>
        <v/>
      </c>
      <c r="B3413" t="str">
        <f>IF('Support - Calculation Detail'!C3413="","",'Support - Calculation Detail'!C3413)</f>
        <v/>
      </c>
      <c r="C3413" t="str">
        <f>IF('Support - Calculation Detail'!B3413="","",'Support - Calculation Detail'!B3413)</f>
        <v/>
      </c>
      <c r="D3413" t="str">
        <f>IF('Support - Calculation Detail'!D3413="","",'Support - Calculation Detail'!D3413)</f>
        <v/>
      </c>
      <c r="E3413" t="str">
        <f>IF('Support - Calculation Detail'!E3413="","",'Support - Calculation Detail'!E3413)</f>
        <v/>
      </c>
      <c r="G3413" t="str">
        <f>IF('Support - Calculation Detail'!F3413="","",'Support - Calculation Detail'!F3413)</f>
        <v/>
      </c>
      <c r="H3413" t="str">
        <f>IF('Support - Calculation Detail'!G3413="","",'Support - Calculation Detail'!G3413)</f>
        <v/>
      </c>
      <c r="I3413" t="str">
        <f>IF('Support - Calculation Detail'!H3413="","",'Support - Calculation Detail'!H3413)</f>
        <v/>
      </c>
      <c r="J3413" t="str">
        <f>IF('Support - Calculation Detail'!I3413="","",'Support - Calculation Detail'!I3413)</f>
        <v/>
      </c>
      <c r="K3413" t="str">
        <f>IF('Support - Calculation Detail'!K3413="","",'Support - Calculation Detail'!K3413)</f>
        <v/>
      </c>
      <c r="L3413" t="str">
        <f>IF('Support - Calculation Detail'!L3413="","",'Support - Calculation Detail'!L3413)</f>
        <v/>
      </c>
      <c r="M3413" t="str">
        <f>IF('Support - Calculation Detail'!M3413="","",'Support - Calculation Detail'!M3413)</f>
        <v/>
      </c>
      <c r="N3413" t="str">
        <f>IF('Support - Calculation Detail'!N3413="","",'Support - Calculation Detail'!N3413)</f>
        <v/>
      </c>
      <c r="P3413" t="str">
        <f>IF('Support - Calculation Detail'!O3413="","",'Support - Calculation Detail'!O3413)</f>
        <v/>
      </c>
      <c r="Q3413" t="b">
        <v>1</v>
      </c>
      <c r="R3413" t="str">
        <f t="shared" si="265"/>
        <v/>
      </c>
      <c r="S3413" t="str">
        <f t="shared" si="266"/>
        <v/>
      </c>
      <c r="T3413" t="str">
        <f t="shared" si="267"/>
        <v/>
      </c>
      <c r="U3413" t="str">
        <f t="shared" si="268"/>
        <v/>
      </c>
      <c r="V3413" t="str">
        <f t="shared" si="269"/>
        <v/>
      </c>
    </row>
    <row r="3414" spans="1:22" x14ac:dyDescent="0.35">
      <c r="A3414" t="str">
        <f>IF('Support - Calculation Detail'!A3414="","",LEFT('Support - Calculation Detail'!A3414,7)&amp;"-"&amp;RIGHT('Support - Calculation Detail'!A3414,2))</f>
        <v/>
      </c>
      <c r="B3414" t="str">
        <f>IF('Support - Calculation Detail'!C3414="","",'Support - Calculation Detail'!C3414)</f>
        <v/>
      </c>
      <c r="C3414" t="str">
        <f>IF('Support - Calculation Detail'!B3414="","",'Support - Calculation Detail'!B3414)</f>
        <v/>
      </c>
      <c r="D3414" t="str">
        <f>IF('Support - Calculation Detail'!D3414="","",'Support - Calculation Detail'!D3414)</f>
        <v/>
      </c>
      <c r="E3414" t="str">
        <f>IF('Support - Calculation Detail'!E3414="","",'Support - Calculation Detail'!E3414)</f>
        <v/>
      </c>
      <c r="G3414" t="str">
        <f>IF('Support - Calculation Detail'!F3414="","",'Support - Calculation Detail'!F3414)</f>
        <v/>
      </c>
      <c r="H3414" t="str">
        <f>IF('Support - Calculation Detail'!G3414="","",'Support - Calculation Detail'!G3414)</f>
        <v/>
      </c>
      <c r="I3414" t="str">
        <f>IF('Support - Calculation Detail'!H3414="","",'Support - Calculation Detail'!H3414)</f>
        <v/>
      </c>
      <c r="J3414" t="str">
        <f>IF('Support - Calculation Detail'!I3414="","",'Support - Calculation Detail'!I3414)</f>
        <v/>
      </c>
      <c r="K3414" t="str">
        <f>IF('Support - Calculation Detail'!K3414="","",'Support - Calculation Detail'!K3414)</f>
        <v/>
      </c>
      <c r="L3414" t="str">
        <f>IF('Support - Calculation Detail'!L3414="","",'Support - Calculation Detail'!L3414)</f>
        <v/>
      </c>
      <c r="M3414" t="str">
        <f>IF('Support - Calculation Detail'!M3414="","",'Support - Calculation Detail'!M3414)</f>
        <v/>
      </c>
      <c r="N3414" t="str">
        <f>IF('Support - Calculation Detail'!N3414="","",'Support - Calculation Detail'!N3414)</f>
        <v/>
      </c>
      <c r="P3414" t="str">
        <f>IF('Support - Calculation Detail'!O3414="","",'Support - Calculation Detail'!O3414)</f>
        <v/>
      </c>
      <c r="Q3414" t="b">
        <v>1</v>
      </c>
      <c r="R3414" t="str">
        <f t="shared" si="265"/>
        <v/>
      </c>
      <c r="S3414" t="str">
        <f t="shared" si="266"/>
        <v/>
      </c>
      <c r="T3414" t="str">
        <f t="shared" si="267"/>
        <v/>
      </c>
      <c r="U3414" t="str">
        <f t="shared" si="268"/>
        <v/>
      </c>
      <c r="V3414" t="str">
        <f t="shared" si="269"/>
        <v/>
      </c>
    </row>
    <row r="3415" spans="1:22" x14ac:dyDescent="0.35">
      <c r="A3415" t="str">
        <f>IF('Support - Calculation Detail'!A3415="","",LEFT('Support - Calculation Detail'!A3415,7)&amp;"-"&amp;RIGHT('Support - Calculation Detail'!A3415,2))</f>
        <v/>
      </c>
      <c r="B3415" t="str">
        <f>IF('Support - Calculation Detail'!C3415="","",'Support - Calculation Detail'!C3415)</f>
        <v/>
      </c>
      <c r="C3415" t="str">
        <f>IF('Support - Calculation Detail'!B3415="","",'Support - Calculation Detail'!B3415)</f>
        <v/>
      </c>
      <c r="D3415" t="str">
        <f>IF('Support - Calculation Detail'!D3415="","",'Support - Calculation Detail'!D3415)</f>
        <v/>
      </c>
      <c r="E3415" t="str">
        <f>IF('Support - Calculation Detail'!E3415="","",'Support - Calculation Detail'!E3415)</f>
        <v/>
      </c>
      <c r="G3415" t="str">
        <f>IF('Support - Calculation Detail'!F3415="","",'Support - Calculation Detail'!F3415)</f>
        <v/>
      </c>
      <c r="H3415" t="str">
        <f>IF('Support - Calculation Detail'!G3415="","",'Support - Calculation Detail'!G3415)</f>
        <v/>
      </c>
      <c r="I3415" t="str">
        <f>IF('Support - Calculation Detail'!H3415="","",'Support - Calculation Detail'!H3415)</f>
        <v/>
      </c>
      <c r="J3415" t="str">
        <f>IF('Support - Calculation Detail'!I3415="","",'Support - Calculation Detail'!I3415)</f>
        <v/>
      </c>
      <c r="K3415" t="str">
        <f>IF('Support - Calculation Detail'!K3415="","",'Support - Calculation Detail'!K3415)</f>
        <v/>
      </c>
      <c r="L3415" t="str">
        <f>IF('Support - Calculation Detail'!L3415="","",'Support - Calculation Detail'!L3415)</f>
        <v/>
      </c>
      <c r="M3415" t="str">
        <f>IF('Support - Calculation Detail'!M3415="","",'Support - Calculation Detail'!M3415)</f>
        <v/>
      </c>
      <c r="N3415" t="str">
        <f>IF('Support - Calculation Detail'!N3415="","",'Support - Calculation Detail'!N3415)</f>
        <v/>
      </c>
      <c r="P3415" t="str">
        <f>IF('Support - Calculation Detail'!O3415="","",'Support - Calculation Detail'!O3415)</f>
        <v/>
      </c>
      <c r="Q3415" t="b">
        <v>1</v>
      </c>
      <c r="R3415" t="str">
        <f t="shared" si="265"/>
        <v/>
      </c>
      <c r="S3415" t="str">
        <f t="shared" si="266"/>
        <v/>
      </c>
      <c r="T3415" t="str">
        <f t="shared" si="267"/>
        <v/>
      </c>
      <c r="U3415" t="str">
        <f t="shared" si="268"/>
        <v/>
      </c>
      <c r="V3415" t="str">
        <f t="shared" si="269"/>
        <v/>
      </c>
    </row>
    <row r="3416" spans="1:22" x14ac:dyDescent="0.35">
      <c r="A3416" t="str">
        <f>IF('Support - Calculation Detail'!A3416="","",LEFT('Support - Calculation Detail'!A3416,7)&amp;"-"&amp;RIGHT('Support - Calculation Detail'!A3416,2))</f>
        <v/>
      </c>
      <c r="B3416" t="str">
        <f>IF('Support - Calculation Detail'!C3416="","",'Support - Calculation Detail'!C3416)</f>
        <v/>
      </c>
      <c r="C3416" t="str">
        <f>IF('Support - Calculation Detail'!B3416="","",'Support - Calculation Detail'!B3416)</f>
        <v/>
      </c>
      <c r="D3416" t="str">
        <f>IF('Support - Calculation Detail'!D3416="","",'Support - Calculation Detail'!D3416)</f>
        <v/>
      </c>
      <c r="E3416" t="str">
        <f>IF('Support - Calculation Detail'!E3416="","",'Support - Calculation Detail'!E3416)</f>
        <v/>
      </c>
      <c r="G3416" t="str">
        <f>IF('Support - Calculation Detail'!F3416="","",'Support - Calculation Detail'!F3416)</f>
        <v/>
      </c>
      <c r="H3416" t="str">
        <f>IF('Support - Calculation Detail'!G3416="","",'Support - Calculation Detail'!G3416)</f>
        <v/>
      </c>
      <c r="I3416" t="str">
        <f>IF('Support - Calculation Detail'!H3416="","",'Support - Calculation Detail'!H3416)</f>
        <v/>
      </c>
      <c r="J3416" t="str">
        <f>IF('Support - Calculation Detail'!I3416="","",'Support - Calculation Detail'!I3416)</f>
        <v/>
      </c>
      <c r="K3416" t="str">
        <f>IF('Support - Calculation Detail'!K3416="","",'Support - Calculation Detail'!K3416)</f>
        <v/>
      </c>
      <c r="L3416" t="str">
        <f>IF('Support - Calculation Detail'!L3416="","",'Support - Calculation Detail'!L3416)</f>
        <v/>
      </c>
      <c r="M3416" t="str">
        <f>IF('Support - Calculation Detail'!M3416="","",'Support - Calculation Detail'!M3416)</f>
        <v/>
      </c>
      <c r="N3416" t="str">
        <f>IF('Support - Calculation Detail'!N3416="","",'Support - Calculation Detail'!N3416)</f>
        <v/>
      </c>
      <c r="P3416" t="str">
        <f>IF('Support - Calculation Detail'!O3416="","",'Support - Calculation Detail'!O3416)</f>
        <v/>
      </c>
      <c r="Q3416" t="b">
        <v>1</v>
      </c>
      <c r="R3416" t="str">
        <f t="shared" si="265"/>
        <v/>
      </c>
      <c r="S3416" t="str">
        <f t="shared" si="266"/>
        <v/>
      </c>
      <c r="T3416" t="str">
        <f t="shared" si="267"/>
        <v/>
      </c>
      <c r="U3416" t="str">
        <f t="shared" si="268"/>
        <v/>
      </c>
      <c r="V3416" t="str">
        <f t="shared" si="269"/>
        <v/>
      </c>
    </row>
    <row r="3417" spans="1:22" x14ac:dyDescent="0.35">
      <c r="A3417" t="str">
        <f>IF('Support - Calculation Detail'!A3417="","",LEFT('Support - Calculation Detail'!A3417,7)&amp;"-"&amp;RIGHT('Support - Calculation Detail'!A3417,2))</f>
        <v/>
      </c>
      <c r="B3417" t="str">
        <f>IF('Support - Calculation Detail'!C3417="","",'Support - Calculation Detail'!C3417)</f>
        <v/>
      </c>
      <c r="C3417" t="str">
        <f>IF('Support - Calculation Detail'!B3417="","",'Support - Calculation Detail'!B3417)</f>
        <v/>
      </c>
      <c r="D3417" t="str">
        <f>IF('Support - Calculation Detail'!D3417="","",'Support - Calculation Detail'!D3417)</f>
        <v/>
      </c>
      <c r="E3417" t="str">
        <f>IF('Support - Calculation Detail'!E3417="","",'Support - Calculation Detail'!E3417)</f>
        <v/>
      </c>
      <c r="G3417" t="str">
        <f>IF('Support - Calculation Detail'!F3417="","",'Support - Calculation Detail'!F3417)</f>
        <v/>
      </c>
      <c r="H3417" t="str">
        <f>IF('Support - Calculation Detail'!G3417="","",'Support - Calculation Detail'!G3417)</f>
        <v/>
      </c>
      <c r="I3417" t="str">
        <f>IF('Support - Calculation Detail'!H3417="","",'Support - Calculation Detail'!H3417)</f>
        <v/>
      </c>
      <c r="J3417" t="str">
        <f>IF('Support - Calculation Detail'!I3417="","",'Support - Calculation Detail'!I3417)</f>
        <v/>
      </c>
      <c r="K3417" t="str">
        <f>IF('Support - Calculation Detail'!K3417="","",'Support - Calculation Detail'!K3417)</f>
        <v/>
      </c>
      <c r="L3417" t="str">
        <f>IF('Support - Calculation Detail'!L3417="","",'Support - Calculation Detail'!L3417)</f>
        <v/>
      </c>
      <c r="M3417" t="str">
        <f>IF('Support - Calculation Detail'!M3417="","",'Support - Calculation Detail'!M3417)</f>
        <v/>
      </c>
      <c r="N3417" t="str">
        <f>IF('Support - Calculation Detail'!N3417="","",'Support - Calculation Detail'!N3417)</f>
        <v/>
      </c>
      <c r="P3417" t="str">
        <f>IF('Support - Calculation Detail'!O3417="","",'Support - Calculation Detail'!O3417)</f>
        <v/>
      </c>
      <c r="Q3417" t="b">
        <v>1</v>
      </c>
      <c r="R3417" t="str">
        <f t="shared" si="265"/>
        <v/>
      </c>
      <c r="S3417" t="str">
        <f t="shared" si="266"/>
        <v/>
      </c>
      <c r="T3417" t="str">
        <f t="shared" si="267"/>
        <v/>
      </c>
      <c r="U3417" t="str">
        <f t="shared" si="268"/>
        <v/>
      </c>
      <c r="V3417" t="str">
        <f t="shared" si="269"/>
        <v/>
      </c>
    </row>
    <row r="3418" spans="1:22" x14ac:dyDescent="0.35">
      <c r="A3418" t="str">
        <f>IF('Support - Calculation Detail'!A3418="","",LEFT('Support - Calculation Detail'!A3418,7)&amp;"-"&amp;RIGHT('Support - Calculation Detail'!A3418,2))</f>
        <v/>
      </c>
      <c r="B3418" t="str">
        <f>IF('Support - Calculation Detail'!C3418="","",'Support - Calculation Detail'!C3418)</f>
        <v/>
      </c>
      <c r="C3418" t="str">
        <f>IF('Support - Calculation Detail'!B3418="","",'Support - Calculation Detail'!B3418)</f>
        <v/>
      </c>
      <c r="D3418" t="str">
        <f>IF('Support - Calculation Detail'!D3418="","",'Support - Calculation Detail'!D3418)</f>
        <v/>
      </c>
      <c r="E3418" t="str">
        <f>IF('Support - Calculation Detail'!E3418="","",'Support - Calculation Detail'!E3418)</f>
        <v/>
      </c>
      <c r="G3418" t="str">
        <f>IF('Support - Calculation Detail'!F3418="","",'Support - Calculation Detail'!F3418)</f>
        <v/>
      </c>
      <c r="H3418" t="str">
        <f>IF('Support - Calculation Detail'!G3418="","",'Support - Calculation Detail'!G3418)</f>
        <v/>
      </c>
      <c r="I3418" t="str">
        <f>IF('Support - Calculation Detail'!H3418="","",'Support - Calculation Detail'!H3418)</f>
        <v/>
      </c>
      <c r="J3418" t="str">
        <f>IF('Support - Calculation Detail'!I3418="","",'Support - Calculation Detail'!I3418)</f>
        <v/>
      </c>
      <c r="K3418" t="str">
        <f>IF('Support - Calculation Detail'!K3418="","",'Support - Calculation Detail'!K3418)</f>
        <v/>
      </c>
      <c r="L3418" t="str">
        <f>IF('Support - Calculation Detail'!L3418="","",'Support - Calculation Detail'!L3418)</f>
        <v/>
      </c>
      <c r="M3418" t="str">
        <f>IF('Support - Calculation Detail'!M3418="","",'Support - Calculation Detail'!M3418)</f>
        <v/>
      </c>
      <c r="N3418" t="str">
        <f>IF('Support - Calculation Detail'!N3418="","",'Support - Calculation Detail'!N3418)</f>
        <v/>
      </c>
      <c r="P3418" t="str">
        <f>IF('Support - Calculation Detail'!O3418="","",'Support - Calculation Detail'!O3418)</f>
        <v/>
      </c>
      <c r="Q3418" t="b">
        <v>1</v>
      </c>
      <c r="R3418" t="str">
        <f t="shared" si="265"/>
        <v/>
      </c>
      <c r="S3418" t="str">
        <f t="shared" si="266"/>
        <v/>
      </c>
      <c r="T3418" t="str">
        <f t="shared" si="267"/>
        <v/>
      </c>
      <c r="U3418" t="str">
        <f t="shared" si="268"/>
        <v/>
      </c>
      <c r="V3418" t="str">
        <f t="shared" si="269"/>
        <v/>
      </c>
    </row>
    <row r="3419" spans="1:22" x14ac:dyDescent="0.35">
      <c r="A3419" t="str">
        <f>IF('Support - Calculation Detail'!A3419="","",LEFT('Support - Calculation Detail'!A3419,7)&amp;"-"&amp;RIGHT('Support - Calculation Detail'!A3419,2))</f>
        <v/>
      </c>
      <c r="B3419" t="str">
        <f>IF('Support - Calculation Detail'!C3419="","",'Support - Calculation Detail'!C3419)</f>
        <v/>
      </c>
      <c r="C3419" t="str">
        <f>IF('Support - Calculation Detail'!B3419="","",'Support - Calculation Detail'!B3419)</f>
        <v/>
      </c>
      <c r="D3419" t="str">
        <f>IF('Support - Calculation Detail'!D3419="","",'Support - Calculation Detail'!D3419)</f>
        <v/>
      </c>
      <c r="E3419" t="str">
        <f>IF('Support - Calculation Detail'!E3419="","",'Support - Calculation Detail'!E3419)</f>
        <v/>
      </c>
      <c r="G3419" t="str">
        <f>IF('Support - Calculation Detail'!F3419="","",'Support - Calculation Detail'!F3419)</f>
        <v/>
      </c>
      <c r="H3419" t="str">
        <f>IF('Support - Calculation Detail'!G3419="","",'Support - Calculation Detail'!G3419)</f>
        <v/>
      </c>
      <c r="I3419" t="str">
        <f>IF('Support - Calculation Detail'!H3419="","",'Support - Calculation Detail'!H3419)</f>
        <v/>
      </c>
      <c r="J3419" t="str">
        <f>IF('Support - Calculation Detail'!I3419="","",'Support - Calculation Detail'!I3419)</f>
        <v/>
      </c>
      <c r="K3419" t="str">
        <f>IF('Support - Calculation Detail'!K3419="","",'Support - Calculation Detail'!K3419)</f>
        <v/>
      </c>
      <c r="L3419" t="str">
        <f>IF('Support - Calculation Detail'!L3419="","",'Support - Calculation Detail'!L3419)</f>
        <v/>
      </c>
      <c r="M3419" t="str">
        <f>IF('Support - Calculation Detail'!M3419="","",'Support - Calculation Detail'!M3419)</f>
        <v/>
      </c>
      <c r="N3419" t="str">
        <f>IF('Support - Calculation Detail'!N3419="","",'Support - Calculation Detail'!N3419)</f>
        <v/>
      </c>
      <c r="P3419" t="str">
        <f>IF('Support - Calculation Detail'!O3419="","",'Support - Calculation Detail'!O3419)</f>
        <v/>
      </c>
      <c r="Q3419" t="b">
        <v>1</v>
      </c>
      <c r="R3419" t="str">
        <f t="shared" si="265"/>
        <v/>
      </c>
      <c r="S3419" t="str">
        <f t="shared" si="266"/>
        <v/>
      </c>
      <c r="T3419" t="str">
        <f t="shared" si="267"/>
        <v/>
      </c>
      <c r="U3419" t="str">
        <f t="shared" si="268"/>
        <v/>
      </c>
      <c r="V3419" t="str">
        <f t="shared" si="269"/>
        <v/>
      </c>
    </row>
    <row r="3420" spans="1:22" x14ac:dyDescent="0.35">
      <c r="A3420" t="str">
        <f>IF('Support - Calculation Detail'!A3420="","",LEFT('Support - Calculation Detail'!A3420,7)&amp;"-"&amp;RIGHT('Support - Calculation Detail'!A3420,2))</f>
        <v/>
      </c>
      <c r="B3420" t="str">
        <f>IF('Support - Calculation Detail'!C3420="","",'Support - Calculation Detail'!C3420)</f>
        <v/>
      </c>
      <c r="C3420" t="str">
        <f>IF('Support - Calculation Detail'!B3420="","",'Support - Calculation Detail'!B3420)</f>
        <v/>
      </c>
      <c r="D3420" t="str">
        <f>IF('Support - Calculation Detail'!D3420="","",'Support - Calculation Detail'!D3420)</f>
        <v/>
      </c>
      <c r="E3420" t="str">
        <f>IF('Support - Calculation Detail'!E3420="","",'Support - Calculation Detail'!E3420)</f>
        <v/>
      </c>
      <c r="G3420" t="str">
        <f>IF('Support - Calculation Detail'!F3420="","",'Support - Calculation Detail'!F3420)</f>
        <v/>
      </c>
      <c r="H3420" t="str">
        <f>IF('Support - Calculation Detail'!G3420="","",'Support - Calculation Detail'!G3420)</f>
        <v/>
      </c>
      <c r="I3420" t="str">
        <f>IF('Support - Calculation Detail'!H3420="","",'Support - Calculation Detail'!H3420)</f>
        <v/>
      </c>
      <c r="J3420" t="str">
        <f>IF('Support - Calculation Detail'!I3420="","",'Support - Calculation Detail'!I3420)</f>
        <v/>
      </c>
      <c r="K3420" t="str">
        <f>IF('Support - Calculation Detail'!K3420="","",'Support - Calculation Detail'!K3420)</f>
        <v/>
      </c>
      <c r="L3420" t="str">
        <f>IF('Support - Calculation Detail'!L3420="","",'Support - Calculation Detail'!L3420)</f>
        <v/>
      </c>
      <c r="M3420" t="str">
        <f>IF('Support - Calculation Detail'!M3420="","",'Support - Calculation Detail'!M3420)</f>
        <v/>
      </c>
      <c r="N3420" t="str">
        <f>IF('Support - Calculation Detail'!N3420="","",'Support - Calculation Detail'!N3420)</f>
        <v/>
      </c>
      <c r="P3420" t="str">
        <f>IF('Support - Calculation Detail'!O3420="","",'Support - Calculation Detail'!O3420)</f>
        <v/>
      </c>
      <c r="Q3420" t="b">
        <v>1</v>
      </c>
      <c r="R3420" t="str">
        <f t="shared" si="265"/>
        <v/>
      </c>
      <c r="S3420" t="str">
        <f t="shared" si="266"/>
        <v/>
      </c>
      <c r="T3420" t="str">
        <f t="shared" si="267"/>
        <v/>
      </c>
      <c r="U3420" t="str">
        <f t="shared" si="268"/>
        <v/>
      </c>
      <c r="V3420" t="str">
        <f t="shared" si="269"/>
        <v/>
      </c>
    </row>
    <row r="3421" spans="1:22" x14ac:dyDescent="0.35">
      <c r="A3421" t="str">
        <f>IF('Support - Calculation Detail'!A3421="","",LEFT('Support - Calculation Detail'!A3421,7)&amp;"-"&amp;RIGHT('Support - Calculation Detail'!A3421,2))</f>
        <v/>
      </c>
      <c r="B3421" t="str">
        <f>IF('Support - Calculation Detail'!C3421="","",'Support - Calculation Detail'!C3421)</f>
        <v/>
      </c>
      <c r="C3421" t="str">
        <f>IF('Support - Calculation Detail'!B3421="","",'Support - Calculation Detail'!B3421)</f>
        <v/>
      </c>
      <c r="D3421" t="str">
        <f>IF('Support - Calculation Detail'!D3421="","",'Support - Calculation Detail'!D3421)</f>
        <v/>
      </c>
      <c r="E3421" t="str">
        <f>IF('Support - Calculation Detail'!E3421="","",'Support - Calculation Detail'!E3421)</f>
        <v/>
      </c>
      <c r="G3421" t="str">
        <f>IF('Support - Calculation Detail'!F3421="","",'Support - Calculation Detail'!F3421)</f>
        <v/>
      </c>
      <c r="H3421" t="str">
        <f>IF('Support - Calculation Detail'!G3421="","",'Support - Calculation Detail'!G3421)</f>
        <v/>
      </c>
      <c r="I3421" t="str">
        <f>IF('Support - Calculation Detail'!H3421="","",'Support - Calculation Detail'!H3421)</f>
        <v/>
      </c>
      <c r="J3421" t="str">
        <f>IF('Support - Calculation Detail'!I3421="","",'Support - Calculation Detail'!I3421)</f>
        <v/>
      </c>
      <c r="K3421" t="str">
        <f>IF('Support - Calculation Detail'!K3421="","",'Support - Calculation Detail'!K3421)</f>
        <v/>
      </c>
      <c r="L3421" t="str">
        <f>IF('Support - Calculation Detail'!L3421="","",'Support - Calculation Detail'!L3421)</f>
        <v/>
      </c>
      <c r="M3421" t="str">
        <f>IF('Support - Calculation Detail'!M3421="","",'Support - Calculation Detail'!M3421)</f>
        <v/>
      </c>
      <c r="N3421" t="str">
        <f>IF('Support - Calculation Detail'!N3421="","",'Support - Calculation Detail'!N3421)</f>
        <v/>
      </c>
      <c r="P3421" t="str">
        <f>IF('Support - Calculation Detail'!O3421="","",'Support - Calculation Detail'!O3421)</f>
        <v/>
      </c>
      <c r="Q3421" t="b">
        <v>1</v>
      </c>
      <c r="R3421" t="str">
        <f t="shared" si="265"/>
        <v/>
      </c>
      <c r="S3421" t="str">
        <f t="shared" si="266"/>
        <v/>
      </c>
      <c r="T3421" t="str">
        <f t="shared" si="267"/>
        <v/>
      </c>
      <c r="U3421" t="str">
        <f t="shared" si="268"/>
        <v/>
      </c>
      <c r="V3421" t="str">
        <f t="shared" si="269"/>
        <v/>
      </c>
    </row>
    <row r="3422" spans="1:22" x14ac:dyDescent="0.35">
      <c r="A3422" t="str">
        <f>IF('Support - Calculation Detail'!A3422="","",LEFT('Support - Calculation Detail'!A3422,7)&amp;"-"&amp;RIGHT('Support - Calculation Detail'!A3422,2))</f>
        <v/>
      </c>
      <c r="B3422" t="str">
        <f>IF('Support - Calculation Detail'!C3422="","",'Support - Calculation Detail'!C3422)</f>
        <v/>
      </c>
      <c r="C3422" t="str">
        <f>IF('Support - Calculation Detail'!B3422="","",'Support - Calculation Detail'!B3422)</f>
        <v/>
      </c>
      <c r="D3422" t="str">
        <f>IF('Support - Calculation Detail'!D3422="","",'Support - Calculation Detail'!D3422)</f>
        <v/>
      </c>
      <c r="E3422" t="str">
        <f>IF('Support - Calculation Detail'!E3422="","",'Support - Calculation Detail'!E3422)</f>
        <v/>
      </c>
      <c r="G3422" t="str">
        <f>IF('Support - Calculation Detail'!F3422="","",'Support - Calculation Detail'!F3422)</f>
        <v/>
      </c>
      <c r="H3422" t="str">
        <f>IF('Support - Calculation Detail'!G3422="","",'Support - Calculation Detail'!G3422)</f>
        <v/>
      </c>
      <c r="I3422" t="str">
        <f>IF('Support - Calculation Detail'!H3422="","",'Support - Calculation Detail'!H3422)</f>
        <v/>
      </c>
      <c r="J3422" t="str">
        <f>IF('Support - Calculation Detail'!I3422="","",'Support - Calculation Detail'!I3422)</f>
        <v/>
      </c>
      <c r="K3422" t="str">
        <f>IF('Support - Calculation Detail'!K3422="","",'Support - Calculation Detail'!K3422)</f>
        <v/>
      </c>
      <c r="L3422" t="str">
        <f>IF('Support - Calculation Detail'!L3422="","",'Support - Calculation Detail'!L3422)</f>
        <v/>
      </c>
      <c r="M3422" t="str">
        <f>IF('Support - Calculation Detail'!M3422="","",'Support - Calculation Detail'!M3422)</f>
        <v/>
      </c>
      <c r="N3422" t="str">
        <f>IF('Support - Calculation Detail'!N3422="","",'Support - Calculation Detail'!N3422)</f>
        <v/>
      </c>
      <c r="P3422" t="str">
        <f>IF('Support - Calculation Detail'!O3422="","",'Support - Calculation Detail'!O3422)</f>
        <v/>
      </c>
      <c r="Q3422" t="b">
        <v>1</v>
      </c>
      <c r="R3422" t="str">
        <f t="shared" si="265"/>
        <v/>
      </c>
      <c r="S3422" t="str">
        <f t="shared" si="266"/>
        <v/>
      </c>
      <c r="T3422" t="str">
        <f t="shared" si="267"/>
        <v/>
      </c>
      <c r="U3422" t="str">
        <f t="shared" si="268"/>
        <v/>
      </c>
      <c r="V3422" t="str">
        <f t="shared" si="269"/>
        <v/>
      </c>
    </row>
    <row r="3423" spans="1:22" x14ac:dyDescent="0.35">
      <c r="A3423" t="str">
        <f>IF('Support - Calculation Detail'!A3423="","",LEFT('Support - Calculation Detail'!A3423,7)&amp;"-"&amp;RIGHT('Support - Calculation Detail'!A3423,2))</f>
        <v/>
      </c>
      <c r="B3423" t="str">
        <f>IF('Support - Calculation Detail'!C3423="","",'Support - Calculation Detail'!C3423)</f>
        <v/>
      </c>
      <c r="C3423" t="str">
        <f>IF('Support - Calculation Detail'!B3423="","",'Support - Calculation Detail'!B3423)</f>
        <v/>
      </c>
      <c r="D3423" t="str">
        <f>IF('Support - Calculation Detail'!D3423="","",'Support - Calculation Detail'!D3423)</f>
        <v/>
      </c>
      <c r="E3423" t="str">
        <f>IF('Support - Calculation Detail'!E3423="","",'Support - Calculation Detail'!E3423)</f>
        <v/>
      </c>
      <c r="G3423" t="str">
        <f>IF('Support - Calculation Detail'!F3423="","",'Support - Calculation Detail'!F3423)</f>
        <v/>
      </c>
      <c r="H3423" t="str">
        <f>IF('Support - Calculation Detail'!G3423="","",'Support - Calculation Detail'!G3423)</f>
        <v/>
      </c>
      <c r="I3423" t="str">
        <f>IF('Support - Calculation Detail'!H3423="","",'Support - Calculation Detail'!H3423)</f>
        <v/>
      </c>
      <c r="J3423" t="str">
        <f>IF('Support - Calculation Detail'!I3423="","",'Support - Calculation Detail'!I3423)</f>
        <v/>
      </c>
      <c r="K3423" t="str">
        <f>IF('Support - Calculation Detail'!K3423="","",'Support - Calculation Detail'!K3423)</f>
        <v/>
      </c>
      <c r="L3423" t="str">
        <f>IF('Support - Calculation Detail'!L3423="","",'Support - Calculation Detail'!L3423)</f>
        <v/>
      </c>
      <c r="M3423" t="str">
        <f>IF('Support - Calculation Detail'!M3423="","",'Support - Calculation Detail'!M3423)</f>
        <v/>
      </c>
      <c r="N3423" t="str">
        <f>IF('Support - Calculation Detail'!N3423="","",'Support - Calculation Detail'!N3423)</f>
        <v/>
      </c>
      <c r="P3423" t="str">
        <f>IF('Support - Calculation Detail'!O3423="","",'Support - Calculation Detail'!O3423)</f>
        <v/>
      </c>
      <c r="Q3423" t="b">
        <v>1</v>
      </c>
      <c r="R3423" t="str">
        <f t="shared" si="265"/>
        <v/>
      </c>
      <c r="S3423" t="str">
        <f t="shared" si="266"/>
        <v/>
      </c>
      <c r="T3423" t="str">
        <f t="shared" si="267"/>
        <v/>
      </c>
      <c r="U3423" t="str">
        <f t="shared" si="268"/>
        <v/>
      </c>
      <c r="V3423" t="str">
        <f t="shared" si="269"/>
        <v/>
      </c>
    </row>
    <row r="3424" spans="1:22" x14ac:dyDescent="0.35">
      <c r="A3424" t="str">
        <f>IF('Support - Calculation Detail'!A3424="","",LEFT('Support - Calculation Detail'!A3424,7)&amp;"-"&amp;RIGHT('Support - Calculation Detail'!A3424,2))</f>
        <v/>
      </c>
      <c r="B3424" t="str">
        <f>IF('Support - Calculation Detail'!C3424="","",'Support - Calculation Detail'!C3424)</f>
        <v/>
      </c>
      <c r="C3424" t="str">
        <f>IF('Support - Calculation Detail'!B3424="","",'Support - Calculation Detail'!B3424)</f>
        <v/>
      </c>
      <c r="D3424" t="str">
        <f>IF('Support - Calculation Detail'!D3424="","",'Support - Calculation Detail'!D3424)</f>
        <v/>
      </c>
      <c r="E3424" t="str">
        <f>IF('Support - Calculation Detail'!E3424="","",'Support - Calculation Detail'!E3424)</f>
        <v/>
      </c>
      <c r="G3424" t="str">
        <f>IF('Support - Calculation Detail'!F3424="","",'Support - Calculation Detail'!F3424)</f>
        <v/>
      </c>
      <c r="H3424" t="str">
        <f>IF('Support - Calculation Detail'!G3424="","",'Support - Calculation Detail'!G3424)</f>
        <v/>
      </c>
      <c r="I3424" t="str">
        <f>IF('Support - Calculation Detail'!H3424="","",'Support - Calculation Detail'!H3424)</f>
        <v/>
      </c>
      <c r="J3424" t="str">
        <f>IF('Support - Calculation Detail'!I3424="","",'Support - Calculation Detail'!I3424)</f>
        <v/>
      </c>
      <c r="K3424" t="str">
        <f>IF('Support - Calculation Detail'!K3424="","",'Support - Calculation Detail'!K3424)</f>
        <v/>
      </c>
      <c r="L3424" t="str">
        <f>IF('Support - Calculation Detail'!L3424="","",'Support - Calculation Detail'!L3424)</f>
        <v/>
      </c>
      <c r="M3424" t="str">
        <f>IF('Support - Calculation Detail'!M3424="","",'Support - Calculation Detail'!M3424)</f>
        <v/>
      </c>
      <c r="N3424" t="str">
        <f>IF('Support - Calculation Detail'!N3424="","",'Support - Calculation Detail'!N3424)</f>
        <v/>
      </c>
      <c r="P3424" t="str">
        <f>IF('Support - Calculation Detail'!O3424="","",'Support - Calculation Detail'!O3424)</f>
        <v/>
      </c>
      <c r="Q3424" t="b">
        <v>1</v>
      </c>
      <c r="R3424" t="str">
        <f t="shared" si="265"/>
        <v/>
      </c>
      <c r="S3424" t="str">
        <f t="shared" si="266"/>
        <v/>
      </c>
      <c r="T3424" t="str">
        <f t="shared" si="267"/>
        <v/>
      </c>
      <c r="U3424" t="str">
        <f t="shared" si="268"/>
        <v/>
      </c>
      <c r="V3424" t="str">
        <f t="shared" si="269"/>
        <v/>
      </c>
    </row>
    <row r="3425" spans="1:22" x14ac:dyDescent="0.35">
      <c r="A3425" t="str">
        <f>IF('Support - Calculation Detail'!A3425="","",LEFT('Support - Calculation Detail'!A3425,7)&amp;"-"&amp;RIGHT('Support - Calculation Detail'!A3425,2))</f>
        <v/>
      </c>
      <c r="B3425" t="str">
        <f>IF('Support - Calculation Detail'!C3425="","",'Support - Calculation Detail'!C3425)</f>
        <v/>
      </c>
      <c r="C3425" t="str">
        <f>IF('Support - Calculation Detail'!B3425="","",'Support - Calculation Detail'!B3425)</f>
        <v/>
      </c>
      <c r="D3425" t="str">
        <f>IF('Support - Calculation Detail'!D3425="","",'Support - Calculation Detail'!D3425)</f>
        <v/>
      </c>
      <c r="E3425" t="str">
        <f>IF('Support - Calculation Detail'!E3425="","",'Support - Calculation Detail'!E3425)</f>
        <v/>
      </c>
      <c r="G3425" t="str">
        <f>IF('Support - Calculation Detail'!F3425="","",'Support - Calculation Detail'!F3425)</f>
        <v/>
      </c>
      <c r="H3425" t="str">
        <f>IF('Support - Calculation Detail'!G3425="","",'Support - Calculation Detail'!G3425)</f>
        <v/>
      </c>
      <c r="I3425" t="str">
        <f>IF('Support - Calculation Detail'!H3425="","",'Support - Calculation Detail'!H3425)</f>
        <v/>
      </c>
      <c r="J3425" t="str">
        <f>IF('Support - Calculation Detail'!I3425="","",'Support - Calculation Detail'!I3425)</f>
        <v/>
      </c>
      <c r="K3425" t="str">
        <f>IF('Support - Calculation Detail'!K3425="","",'Support - Calculation Detail'!K3425)</f>
        <v/>
      </c>
      <c r="L3425" t="str">
        <f>IF('Support - Calculation Detail'!L3425="","",'Support - Calculation Detail'!L3425)</f>
        <v/>
      </c>
      <c r="M3425" t="str">
        <f>IF('Support - Calculation Detail'!M3425="","",'Support - Calculation Detail'!M3425)</f>
        <v/>
      </c>
      <c r="N3425" t="str">
        <f>IF('Support - Calculation Detail'!N3425="","",'Support - Calculation Detail'!N3425)</f>
        <v/>
      </c>
      <c r="P3425" t="str">
        <f>IF('Support - Calculation Detail'!O3425="","",'Support - Calculation Detail'!O3425)</f>
        <v/>
      </c>
      <c r="Q3425" t="b">
        <v>1</v>
      </c>
      <c r="R3425" t="str">
        <f t="shared" si="265"/>
        <v/>
      </c>
      <c r="S3425" t="str">
        <f t="shared" si="266"/>
        <v/>
      </c>
      <c r="T3425" t="str">
        <f t="shared" si="267"/>
        <v/>
      </c>
      <c r="U3425" t="str">
        <f t="shared" si="268"/>
        <v/>
      </c>
      <c r="V3425" t="str">
        <f t="shared" si="269"/>
        <v/>
      </c>
    </row>
    <row r="3426" spans="1:22" x14ac:dyDescent="0.35">
      <c r="A3426" t="str">
        <f>IF('Support - Calculation Detail'!A3426="","",LEFT('Support - Calculation Detail'!A3426,7)&amp;"-"&amp;RIGHT('Support - Calculation Detail'!A3426,2))</f>
        <v/>
      </c>
      <c r="B3426" t="str">
        <f>IF('Support - Calculation Detail'!C3426="","",'Support - Calculation Detail'!C3426)</f>
        <v/>
      </c>
      <c r="C3426" t="str">
        <f>IF('Support - Calculation Detail'!B3426="","",'Support - Calculation Detail'!B3426)</f>
        <v/>
      </c>
      <c r="D3426" t="str">
        <f>IF('Support - Calculation Detail'!D3426="","",'Support - Calculation Detail'!D3426)</f>
        <v/>
      </c>
      <c r="E3426" t="str">
        <f>IF('Support - Calculation Detail'!E3426="","",'Support - Calculation Detail'!E3426)</f>
        <v/>
      </c>
      <c r="G3426" t="str">
        <f>IF('Support - Calculation Detail'!F3426="","",'Support - Calculation Detail'!F3426)</f>
        <v/>
      </c>
      <c r="H3426" t="str">
        <f>IF('Support - Calculation Detail'!G3426="","",'Support - Calculation Detail'!G3426)</f>
        <v/>
      </c>
      <c r="I3426" t="str">
        <f>IF('Support - Calculation Detail'!H3426="","",'Support - Calculation Detail'!H3426)</f>
        <v/>
      </c>
      <c r="J3426" t="str">
        <f>IF('Support - Calculation Detail'!I3426="","",'Support - Calculation Detail'!I3426)</f>
        <v/>
      </c>
      <c r="K3426" t="str">
        <f>IF('Support - Calculation Detail'!K3426="","",'Support - Calculation Detail'!K3426)</f>
        <v/>
      </c>
      <c r="L3426" t="str">
        <f>IF('Support - Calculation Detail'!L3426="","",'Support - Calculation Detail'!L3426)</f>
        <v/>
      </c>
      <c r="M3426" t="str">
        <f>IF('Support - Calculation Detail'!M3426="","",'Support - Calculation Detail'!M3426)</f>
        <v/>
      </c>
      <c r="N3426" t="str">
        <f>IF('Support - Calculation Detail'!N3426="","",'Support - Calculation Detail'!N3426)</f>
        <v/>
      </c>
      <c r="P3426" t="str">
        <f>IF('Support - Calculation Detail'!O3426="","",'Support - Calculation Detail'!O3426)</f>
        <v/>
      </c>
      <c r="Q3426" t="b">
        <v>1</v>
      </c>
      <c r="R3426" t="str">
        <f t="shared" si="265"/>
        <v/>
      </c>
      <c r="S3426" t="str">
        <f t="shared" si="266"/>
        <v/>
      </c>
      <c r="T3426" t="str">
        <f t="shared" si="267"/>
        <v/>
      </c>
      <c r="U3426" t="str">
        <f t="shared" si="268"/>
        <v/>
      </c>
      <c r="V3426" t="str">
        <f t="shared" si="269"/>
        <v/>
      </c>
    </row>
    <row r="3427" spans="1:22" x14ac:dyDescent="0.35">
      <c r="A3427" t="str">
        <f>IF('Support - Calculation Detail'!A3427="","",LEFT('Support - Calculation Detail'!A3427,7)&amp;"-"&amp;RIGHT('Support - Calculation Detail'!A3427,2))</f>
        <v/>
      </c>
      <c r="B3427" t="str">
        <f>IF('Support - Calculation Detail'!C3427="","",'Support - Calculation Detail'!C3427)</f>
        <v/>
      </c>
      <c r="C3427" t="str">
        <f>IF('Support - Calculation Detail'!B3427="","",'Support - Calculation Detail'!B3427)</f>
        <v/>
      </c>
      <c r="D3427" t="str">
        <f>IF('Support - Calculation Detail'!D3427="","",'Support - Calculation Detail'!D3427)</f>
        <v/>
      </c>
      <c r="E3427" t="str">
        <f>IF('Support - Calculation Detail'!E3427="","",'Support - Calculation Detail'!E3427)</f>
        <v/>
      </c>
      <c r="G3427" t="str">
        <f>IF('Support - Calculation Detail'!F3427="","",'Support - Calculation Detail'!F3427)</f>
        <v/>
      </c>
      <c r="H3427" t="str">
        <f>IF('Support - Calculation Detail'!G3427="","",'Support - Calculation Detail'!G3427)</f>
        <v/>
      </c>
      <c r="I3427" t="str">
        <f>IF('Support - Calculation Detail'!H3427="","",'Support - Calculation Detail'!H3427)</f>
        <v/>
      </c>
      <c r="J3427" t="str">
        <f>IF('Support - Calculation Detail'!I3427="","",'Support - Calculation Detail'!I3427)</f>
        <v/>
      </c>
      <c r="K3427" t="str">
        <f>IF('Support - Calculation Detail'!K3427="","",'Support - Calculation Detail'!K3427)</f>
        <v/>
      </c>
      <c r="L3427" t="str">
        <f>IF('Support - Calculation Detail'!L3427="","",'Support - Calculation Detail'!L3427)</f>
        <v/>
      </c>
      <c r="M3427" t="str">
        <f>IF('Support - Calculation Detail'!M3427="","",'Support - Calculation Detail'!M3427)</f>
        <v/>
      </c>
      <c r="N3427" t="str">
        <f>IF('Support - Calculation Detail'!N3427="","",'Support - Calculation Detail'!N3427)</f>
        <v/>
      </c>
      <c r="P3427" t="str">
        <f>IF('Support - Calculation Detail'!O3427="","",'Support - Calculation Detail'!O3427)</f>
        <v/>
      </c>
      <c r="Q3427" t="b">
        <v>1</v>
      </c>
      <c r="R3427" t="str">
        <f t="shared" si="265"/>
        <v/>
      </c>
      <c r="S3427" t="str">
        <f t="shared" si="266"/>
        <v/>
      </c>
      <c r="T3427" t="str">
        <f t="shared" si="267"/>
        <v/>
      </c>
      <c r="U3427" t="str">
        <f t="shared" si="268"/>
        <v/>
      </c>
      <c r="V3427" t="str">
        <f t="shared" si="269"/>
        <v/>
      </c>
    </row>
    <row r="3428" spans="1:22" x14ac:dyDescent="0.35">
      <c r="A3428" t="str">
        <f>IF('Support - Calculation Detail'!A3428="","",LEFT('Support - Calculation Detail'!A3428,7)&amp;"-"&amp;RIGHT('Support - Calculation Detail'!A3428,2))</f>
        <v/>
      </c>
      <c r="B3428" t="str">
        <f>IF('Support - Calculation Detail'!C3428="","",'Support - Calculation Detail'!C3428)</f>
        <v/>
      </c>
      <c r="C3428" t="str">
        <f>IF('Support - Calculation Detail'!B3428="","",'Support - Calculation Detail'!B3428)</f>
        <v/>
      </c>
      <c r="D3428" t="str">
        <f>IF('Support - Calculation Detail'!D3428="","",'Support - Calculation Detail'!D3428)</f>
        <v/>
      </c>
      <c r="E3428" t="str">
        <f>IF('Support - Calculation Detail'!E3428="","",'Support - Calculation Detail'!E3428)</f>
        <v/>
      </c>
      <c r="G3428" t="str">
        <f>IF('Support - Calculation Detail'!F3428="","",'Support - Calculation Detail'!F3428)</f>
        <v/>
      </c>
      <c r="H3428" t="str">
        <f>IF('Support - Calculation Detail'!G3428="","",'Support - Calculation Detail'!G3428)</f>
        <v/>
      </c>
      <c r="I3428" t="str">
        <f>IF('Support - Calculation Detail'!H3428="","",'Support - Calculation Detail'!H3428)</f>
        <v/>
      </c>
      <c r="J3428" t="str">
        <f>IF('Support - Calculation Detail'!I3428="","",'Support - Calculation Detail'!I3428)</f>
        <v/>
      </c>
      <c r="K3428" t="str">
        <f>IF('Support - Calculation Detail'!K3428="","",'Support - Calculation Detail'!K3428)</f>
        <v/>
      </c>
      <c r="L3428" t="str">
        <f>IF('Support - Calculation Detail'!L3428="","",'Support - Calculation Detail'!L3428)</f>
        <v/>
      </c>
      <c r="M3428" t="str">
        <f>IF('Support - Calculation Detail'!M3428="","",'Support - Calculation Detail'!M3428)</f>
        <v/>
      </c>
      <c r="N3428" t="str">
        <f>IF('Support - Calculation Detail'!N3428="","",'Support - Calculation Detail'!N3428)</f>
        <v/>
      </c>
      <c r="P3428" t="str">
        <f>IF('Support - Calculation Detail'!O3428="","",'Support - Calculation Detail'!O3428)</f>
        <v/>
      </c>
      <c r="Q3428" t="b">
        <v>1</v>
      </c>
      <c r="R3428" t="str">
        <f t="shared" si="265"/>
        <v/>
      </c>
      <c r="S3428" t="str">
        <f t="shared" si="266"/>
        <v/>
      </c>
      <c r="T3428" t="str">
        <f t="shared" si="267"/>
        <v/>
      </c>
      <c r="U3428" t="str">
        <f t="shared" si="268"/>
        <v/>
      </c>
      <c r="V3428" t="str">
        <f t="shared" si="269"/>
        <v/>
      </c>
    </row>
    <row r="3429" spans="1:22" x14ac:dyDescent="0.35">
      <c r="A3429" t="str">
        <f>IF('Support - Calculation Detail'!A3429="","",LEFT('Support - Calculation Detail'!A3429,7)&amp;"-"&amp;RIGHT('Support - Calculation Detail'!A3429,2))</f>
        <v/>
      </c>
      <c r="B3429" t="str">
        <f>IF('Support - Calculation Detail'!C3429="","",'Support - Calculation Detail'!C3429)</f>
        <v/>
      </c>
      <c r="C3429" t="str">
        <f>IF('Support - Calculation Detail'!B3429="","",'Support - Calculation Detail'!B3429)</f>
        <v/>
      </c>
      <c r="D3429" t="str">
        <f>IF('Support - Calculation Detail'!D3429="","",'Support - Calculation Detail'!D3429)</f>
        <v/>
      </c>
      <c r="E3429" t="str">
        <f>IF('Support - Calculation Detail'!E3429="","",'Support - Calculation Detail'!E3429)</f>
        <v/>
      </c>
      <c r="G3429" t="str">
        <f>IF('Support - Calculation Detail'!F3429="","",'Support - Calculation Detail'!F3429)</f>
        <v/>
      </c>
      <c r="H3429" t="str">
        <f>IF('Support - Calculation Detail'!G3429="","",'Support - Calculation Detail'!G3429)</f>
        <v/>
      </c>
      <c r="I3429" t="str">
        <f>IF('Support - Calculation Detail'!H3429="","",'Support - Calculation Detail'!H3429)</f>
        <v/>
      </c>
      <c r="J3429" t="str">
        <f>IF('Support - Calculation Detail'!I3429="","",'Support - Calculation Detail'!I3429)</f>
        <v/>
      </c>
      <c r="K3429" t="str">
        <f>IF('Support - Calculation Detail'!K3429="","",'Support - Calculation Detail'!K3429)</f>
        <v/>
      </c>
      <c r="L3429" t="str">
        <f>IF('Support - Calculation Detail'!L3429="","",'Support - Calculation Detail'!L3429)</f>
        <v/>
      </c>
      <c r="M3429" t="str">
        <f>IF('Support - Calculation Detail'!M3429="","",'Support - Calculation Detail'!M3429)</f>
        <v/>
      </c>
      <c r="N3429" t="str">
        <f>IF('Support - Calculation Detail'!N3429="","",'Support - Calculation Detail'!N3429)</f>
        <v/>
      </c>
      <c r="P3429" t="str">
        <f>IF('Support - Calculation Detail'!O3429="","",'Support - Calculation Detail'!O3429)</f>
        <v/>
      </c>
      <c r="Q3429" t="b">
        <v>1</v>
      </c>
      <c r="R3429" t="str">
        <f t="shared" si="265"/>
        <v/>
      </c>
      <c r="S3429" t="str">
        <f t="shared" si="266"/>
        <v/>
      </c>
      <c r="T3429" t="str">
        <f t="shared" si="267"/>
        <v/>
      </c>
      <c r="U3429" t="str">
        <f t="shared" si="268"/>
        <v/>
      </c>
      <c r="V3429" t="str">
        <f t="shared" si="269"/>
        <v/>
      </c>
    </row>
    <row r="3430" spans="1:22" x14ac:dyDescent="0.35">
      <c r="A3430" t="str">
        <f>IF('Support - Calculation Detail'!A3430="","",LEFT('Support - Calculation Detail'!A3430,7)&amp;"-"&amp;RIGHT('Support - Calculation Detail'!A3430,2))</f>
        <v/>
      </c>
      <c r="B3430" t="str">
        <f>IF('Support - Calculation Detail'!C3430="","",'Support - Calculation Detail'!C3430)</f>
        <v/>
      </c>
      <c r="C3430" t="str">
        <f>IF('Support - Calculation Detail'!B3430="","",'Support - Calculation Detail'!B3430)</f>
        <v/>
      </c>
      <c r="D3430" t="str">
        <f>IF('Support - Calculation Detail'!D3430="","",'Support - Calculation Detail'!D3430)</f>
        <v/>
      </c>
      <c r="E3430" t="str">
        <f>IF('Support - Calculation Detail'!E3430="","",'Support - Calculation Detail'!E3430)</f>
        <v/>
      </c>
      <c r="G3430" t="str">
        <f>IF('Support - Calculation Detail'!F3430="","",'Support - Calculation Detail'!F3430)</f>
        <v/>
      </c>
      <c r="H3430" t="str">
        <f>IF('Support - Calculation Detail'!G3430="","",'Support - Calculation Detail'!G3430)</f>
        <v/>
      </c>
      <c r="I3430" t="str">
        <f>IF('Support - Calculation Detail'!H3430="","",'Support - Calculation Detail'!H3430)</f>
        <v/>
      </c>
      <c r="J3430" t="str">
        <f>IF('Support - Calculation Detail'!I3430="","",'Support - Calculation Detail'!I3430)</f>
        <v/>
      </c>
      <c r="K3430" t="str">
        <f>IF('Support - Calculation Detail'!K3430="","",'Support - Calculation Detail'!K3430)</f>
        <v/>
      </c>
      <c r="L3430" t="str">
        <f>IF('Support - Calculation Detail'!L3430="","",'Support - Calculation Detail'!L3430)</f>
        <v/>
      </c>
      <c r="M3430" t="str">
        <f>IF('Support - Calculation Detail'!M3430="","",'Support - Calculation Detail'!M3430)</f>
        <v/>
      </c>
      <c r="N3430" t="str">
        <f>IF('Support - Calculation Detail'!N3430="","",'Support - Calculation Detail'!N3430)</f>
        <v/>
      </c>
      <c r="P3430" t="str">
        <f>IF('Support - Calculation Detail'!O3430="","",'Support - Calculation Detail'!O3430)</f>
        <v/>
      </c>
      <c r="Q3430" t="b">
        <v>1</v>
      </c>
      <c r="R3430" t="str">
        <f t="shared" si="265"/>
        <v/>
      </c>
      <c r="S3430" t="str">
        <f t="shared" si="266"/>
        <v/>
      </c>
      <c r="T3430" t="str">
        <f t="shared" si="267"/>
        <v/>
      </c>
      <c r="U3430" t="str">
        <f t="shared" si="268"/>
        <v/>
      </c>
      <c r="V3430" t="str">
        <f t="shared" si="269"/>
        <v/>
      </c>
    </row>
    <row r="3431" spans="1:22" x14ac:dyDescent="0.35">
      <c r="A3431" t="str">
        <f>IF('Support - Calculation Detail'!A3431="","",LEFT('Support - Calculation Detail'!A3431,7)&amp;"-"&amp;RIGHT('Support - Calculation Detail'!A3431,2))</f>
        <v/>
      </c>
      <c r="B3431" t="str">
        <f>IF('Support - Calculation Detail'!C3431="","",'Support - Calculation Detail'!C3431)</f>
        <v/>
      </c>
      <c r="C3431" t="str">
        <f>IF('Support - Calculation Detail'!B3431="","",'Support - Calculation Detail'!B3431)</f>
        <v/>
      </c>
      <c r="D3431" t="str">
        <f>IF('Support - Calculation Detail'!D3431="","",'Support - Calculation Detail'!D3431)</f>
        <v/>
      </c>
      <c r="E3431" t="str">
        <f>IF('Support - Calculation Detail'!E3431="","",'Support - Calculation Detail'!E3431)</f>
        <v/>
      </c>
      <c r="G3431" t="str">
        <f>IF('Support - Calculation Detail'!F3431="","",'Support - Calculation Detail'!F3431)</f>
        <v/>
      </c>
      <c r="H3431" t="str">
        <f>IF('Support - Calculation Detail'!G3431="","",'Support - Calculation Detail'!G3431)</f>
        <v/>
      </c>
      <c r="I3431" t="str">
        <f>IF('Support - Calculation Detail'!H3431="","",'Support - Calculation Detail'!H3431)</f>
        <v/>
      </c>
      <c r="J3431" t="str">
        <f>IF('Support - Calculation Detail'!I3431="","",'Support - Calculation Detail'!I3431)</f>
        <v/>
      </c>
      <c r="K3431" t="str">
        <f>IF('Support - Calculation Detail'!K3431="","",'Support - Calculation Detail'!K3431)</f>
        <v/>
      </c>
      <c r="L3431" t="str">
        <f>IF('Support - Calculation Detail'!L3431="","",'Support - Calculation Detail'!L3431)</f>
        <v/>
      </c>
      <c r="M3431" t="str">
        <f>IF('Support - Calculation Detail'!M3431="","",'Support - Calculation Detail'!M3431)</f>
        <v/>
      </c>
      <c r="N3431" t="str">
        <f>IF('Support - Calculation Detail'!N3431="","",'Support - Calculation Detail'!N3431)</f>
        <v/>
      </c>
      <c r="P3431" t="str">
        <f>IF('Support - Calculation Detail'!O3431="","",'Support - Calculation Detail'!O3431)</f>
        <v/>
      </c>
      <c r="Q3431" t="b">
        <v>1</v>
      </c>
      <c r="R3431" t="str">
        <f t="shared" si="265"/>
        <v/>
      </c>
      <c r="S3431" t="str">
        <f t="shared" si="266"/>
        <v/>
      </c>
      <c r="T3431" t="str">
        <f t="shared" si="267"/>
        <v/>
      </c>
      <c r="U3431" t="str">
        <f t="shared" si="268"/>
        <v/>
      </c>
      <c r="V3431" t="str">
        <f t="shared" si="269"/>
        <v/>
      </c>
    </row>
    <row r="3432" spans="1:22" x14ac:dyDescent="0.35">
      <c r="A3432" t="str">
        <f>IF('Support - Calculation Detail'!A3432="","",LEFT('Support - Calculation Detail'!A3432,7)&amp;"-"&amp;RIGHT('Support - Calculation Detail'!A3432,2))</f>
        <v/>
      </c>
      <c r="B3432" t="str">
        <f>IF('Support - Calculation Detail'!C3432="","",'Support - Calculation Detail'!C3432)</f>
        <v/>
      </c>
      <c r="C3432" t="str">
        <f>IF('Support - Calculation Detail'!B3432="","",'Support - Calculation Detail'!B3432)</f>
        <v/>
      </c>
      <c r="D3432" t="str">
        <f>IF('Support - Calculation Detail'!D3432="","",'Support - Calculation Detail'!D3432)</f>
        <v/>
      </c>
      <c r="E3432" t="str">
        <f>IF('Support - Calculation Detail'!E3432="","",'Support - Calculation Detail'!E3432)</f>
        <v/>
      </c>
      <c r="G3432" t="str">
        <f>IF('Support - Calculation Detail'!F3432="","",'Support - Calculation Detail'!F3432)</f>
        <v/>
      </c>
      <c r="H3432" t="str">
        <f>IF('Support - Calculation Detail'!G3432="","",'Support - Calculation Detail'!G3432)</f>
        <v/>
      </c>
      <c r="I3432" t="str">
        <f>IF('Support - Calculation Detail'!H3432="","",'Support - Calculation Detail'!H3432)</f>
        <v/>
      </c>
      <c r="J3432" t="str">
        <f>IF('Support - Calculation Detail'!I3432="","",'Support - Calculation Detail'!I3432)</f>
        <v/>
      </c>
      <c r="K3432" t="str">
        <f>IF('Support - Calculation Detail'!K3432="","",'Support - Calculation Detail'!K3432)</f>
        <v/>
      </c>
      <c r="L3432" t="str">
        <f>IF('Support - Calculation Detail'!L3432="","",'Support - Calculation Detail'!L3432)</f>
        <v/>
      </c>
      <c r="M3432" t="str">
        <f>IF('Support - Calculation Detail'!M3432="","",'Support - Calculation Detail'!M3432)</f>
        <v/>
      </c>
      <c r="N3432" t="str">
        <f>IF('Support - Calculation Detail'!N3432="","",'Support - Calculation Detail'!N3432)</f>
        <v/>
      </c>
      <c r="P3432" t="str">
        <f>IF('Support - Calculation Detail'!O3432="","",'Support - Calculation Detail'!O3432)</f>
        <v/>
      </c>
      <c r="Q3432" t="b">
        <v>1</v>
      </c>
      <c r="R3432" t="str">
        <f t="shared" si="265"/>
        <v/>
      </c>
      <c r="S3432" t="str">
        <f t="shared" si="266"/>
        <v/>
      </c>
      <c r="T3432" t="str">
        <f t="shared" si="267"/>
        <v/>
      </c>
      <c r="U3432" t="str">
        <f t="shared" si="268"/>
        <v/>
      </c>
      <c r="V3432" t="str">
        <f t="shared" si="269"/>
        <v/>
      </c>
    </row>
    <row r="3433" spans="1:22" x14ac:dyDescent="0.35">
      <c r="A3433" t="str">
        <f>IF('Support - Calculation Detail'!A3433="","",LEFT('Support - Calculation Detail'!A3433,7)&amp;"-"&amp;RIGHT('Support - Calculation Detail'!A3433,2))</f>
        <v/>
      </c>
      <c r="B3433" t="str">
        <f>IF('Support - Calculation Detail'!C3433="","",'Support - Calculation Detail'!C3433)</f>
        <v/>
      </c>
      <c r="C3433" t="str">
        <f>IF('Support - Calculation Detail'!B3433="","",'Support - Calculation Detail'!B3433)</f>
        <v/>
      </c>
      <c r="D3433" t="str">
        <f>IF('Support - Calculation Detail'!D3433="","",'Support - Calculation Detail'!D3433)</f>
        <v/>
      </c>
      <c r="E3433" t="str">
        <f>IF('Support - Calculation Detail'!E3433="","",'Support - Calculation Detail'!E3433)</f>
        <v/>
      </c>
      <c r="G3433" t="str">
        <f>IF('Support - Calculation Detail'!F3433="","",'Support - Calculation Detail'!F3433)</f>
        <v/>
      </c>
      <c r="H3433" t="str">
        <f>IF('Support - Calculation Detail'!G3433="","",'Support - Calculation Detail'!G3433)</f>
        <v/>
      </c>
      <c r="I3433" t="str">
        <f>IF('Support - Calculation Detail'!H3433="","",'Support - Calculation Detail'!H3433)</f>
        <v/>
      </c>
      <c r="J3433" t="str">
        <f>IF('Support - Calculation Detail'!I3433="","",'Support - Calculation Detail'!I3433)</f>
        <v/>
      </c>
      <c r="K3433" t="str">
        <f>IF('Support - Calculation Detail'!K3433="","",'Support - Calculation Detail'!K3433)</f>
        <v/>
      </c>
      <c r="L3433" t="str">
        <f>IF('Support - Calculation Detail'!L3433="","",'Support - Calculation Detail'!L3433)</f>
        <v/>
      </c>
      <c r="M3433" t="str">
        <f>IF('Support - Calculation Detail'!M3433="","",'Support - Calculation Detail'!M3433)</f>
        <v/>
      </c>
      <c r="N3433" t="str">
        <f>IF('Support - Calculation Detail'!N3433="","",'Support - Calculation Detail'!N3433)</f>
        <v/>
      </c>
      <c r="P3433" t="str">
        <f>IF('Support - Calculation Detail'!O3433="","",'Support - Calculation Detail'!O3433)</f>
        <v/>
      </c>
      <c r="Q3433" t="b">
        <v>1</v>
      </c>
      <c r="R3433" t="str">
        <f t="shared" si="265"/>
        <v/>
      </c>
      <c r="S3433" t="str">
        <f t="shared" si="266"/>
        <v/>
      </c>
      <c r="T3433" t="str">
        <f t="shared" si="267"/>
        <v/>
      </c>
      <c r="U3433" t="str">
        <f t="shared" si="268"/>
        <v/>
      </c>
      <c r="V3433" t="str">
        <f t="shared" si="269"/>
        <v/>
      </c>
    </row>
    <row r="3434" spans="1:22" x14ac:dyDescent="0.35">
      <c r="A3434" t="str">
        <f>IF('Support - Calculation Detail'!A3434="","",LEFT('Support - Calculation Detail'!A3434,7)&amp;"-"&amp;RIGHT('Support - Calculation Detail'!A3434,2))</f>
        <v/>
      </c>
      <c r="B3434" t="str">
        <f>IF('Support - Calculation Detail'!C3434="","",'Support - Calculation Detail'!C3434)</f>
        <v/>
      </c>
      <c r="C3434" t="str">
        <f>IF('Support - Calculation Detail'!B3434="","",'Support - Calculation Detail'!B3434)</f>
        <v/>
      </c>
      <c r="D3434" t="str">
        <f>IF('Support - Calculation Detail'!D3434="","",'Support - Calculation Detail'!D3434)</f>
        <v/>
      </c>
      <c r="E3434" t="str">
        <f>IF('Support - Calculation Detail'!E3434="","",'Support - Calculation Detail'!E3434)</f>
        <v/>
      </c>
      <c r="G3434" t="str">
        <f>IF('Support - Calculation Detail'!F3434="","",'Support - Calculation Detail'!F3434)</f>
        <v/>
      </c>
      <c r="H3434" t="str">
        <f>IF('Support - Calculation Detail'!G3434="","",'Support - Calculation Detail'!G3434)</f>
        <v/>
      </c>
      <c r="I3434" t="str">
        <f>IF('Support - Calculation Detail'!H3434="","",'Support - Calculation Detail'!H3434)</f>
        <v/>
      </c>
      <c r="J3434" t="str">
        <f>IF('Support - Calculation Detail'!I3434="","",'Support - Calculation Detail'!I3434)</f>
        <v/>
      </c>
      <c r="K3434" t="str">
        <f>IF('Support - Calculation Detail'!K3434="","",'Support - Calculation Detail'!K3434)</f>
        <v/>
      </c>
      <c r="L3434" t="str">
        <f>IF('Support - Calculation Detail'!L3434="","",'Support - Calculation Detail'!L3434)</f>
        <v/>
      </c>
      <c r="M3434" t="str">
        <f>IF('Support - Calculation Detail'!M3434="","",'Support - Calculation Detail'!M3434)</f>
        <v/>
      </c>
      <c r="N3434" t="str">
        <f>IF('Support - Calculation Detail'!N3434="","",'Support - Calculation Detail'!N3434)</f>
        <v/>
      </c>
      <c r="P3434" t="str">
        <f>IF('Support - Calculation Detail'!O3434="","",'Support - Calculation Detail'!O3434)</f>
        <v/>
      </c>
      <c r="Q3434" t="b">
        <v>1</v>
      </c>
      <c r="R3434" t="str">
        <f t="shared" si="265"/>
        <v/>
      </c>
      <c r="S3434" t="str">
        <f t="shared" si="266"/>
        <v/>
      </c>
      <c r="T3434" t="str">
        <f t="shared" si="267"/>
        <v/>
      </c>
      <c r="U3434" t="str">
        <f t="shared" si="268"/>
        <v/>
      </c>
      <c r="V3434" t="str">
        <f t="shared" si="269"/>
        <v/>
      </c>
    </row>
    <row r="3435" spans="1:22" x14ac:dyDescent="0.35">
      <c r="A3435" t="str">
        <f>IF('Support - Calculation Detail'!A3435="","",LEFT('Support - Calculation Detail'!A3435,7)&amp;"-"&amp;RIGHT('Support - Calculation Detail'!A3435,2))</f>
        <v/>
      </c>
      <c r="B3435" t="str">
        <f>IF('Support - Calculation Detail'!C3435="","",'Support - Calculation Detail'!C3435)</f>
        <v/>
      </c>
      <c r="C3435" t="str">
        <f>IF('Support - Calculation Detail'!B3435="","",'Support - Calculation Detail'!B3435)</f>
        <v/>
      </c>
      <c r="D3435" t="str">
        <f>IF('Support - Calculation Detail'!D3435="","",'Support - Calculation Detail'!D3435)</f>
        <v/>
      </c>
      <c r="E3435" t="str">
        <f>IF('Support - Calculation Detail'!E3435="","",'Support - Calculation Detail'!E3435)</f>
        <v/>
      </c>
      <c r="G3435" t="str">
        <f>IF('Support - Calculation Detail'!F3435="","",'Support - Calculation Detail'!F3435)</f>
        <v/>
      </c>
      <c r="H3435" t="str">
        <f>IF('Support - Calculation Detail'!G3435="","",'Support - Calculation Detail'!G3435)</f>
        <v/>
      </c>
      <c r="I3435" t="str">
        <f>IF('Support - Calculation Detail'!H3435="","",'Support - Calculation Detail'!H3435)</f>
        <v/>
      </c>
      <c r="J3435" t="str">
        <f>IF('Support - Calculation Detail'!I3435="","",'Support - Calculation Detail'!I3435)</f>
        <v/>
      </c>
      <c r="K3435" t="str">
        <f>IF('Support - Calculation Detail'!K3435="","",'Support - Calculation Detail'!K3435)</f>
        <v/>
      </c>
      <c r="L3435" t="str">
        <f>IF('Support - Calculation Detail'!L3435="","",'Support - Calculation Detail'!L3435)</f>
        <v/>
      </c>
      <c r="M3435" t="str">
        <f>IF('Support - Calculation Detail'!M3435="","",'Support - Calculation Detail'!M3435)</f>
        <v/>
      </c>
      <c r="N3435" t="str">
        <f>IF('Support - Calculation Detail'!N3435="","",'Support - Calculation Detail'!N3435)</f>
        <v/>
      </c>
      <c r="P3435" t="str">
        <f>IF('Support - Calculation Detail'!O3435="","",'Support - Calculation Detail'!O3435)</f>
        <v/>
      </c>
      <c r="Q3435" t="b">
        <v>1</v>
      </c>
      <c r="R3435" t="str">
        <f t="shared" si="265"/>
        <v/>
      </c>
      <c r="S3435" t="str">
        <f t="shared" si="266"/>
        <v/>
      </c>
      <c r="T3435" t="str">
        <f t="shared" si="267"/>
        <v/>
      </c>
      <c r="U3435" t="str">
        <f t="shared" si="268"/>
        <v/>
      </c>
      <c r="V3435" t="str">
        <f t="shared" si="269"/>
        <v/>
      </c>
    </row>
    <row r="3436" spans="1:22" x14ac:dyDescent="0.35">
      <c r="A3436" t="str">
        <f>IF('Support - Calculation Detail'!A3436="","",LEFT('Support - Calculation Detail'!A3436,7)&amp;"-"&amp;RIGHT('Support - Calculation Detail'!A3436,2))</f>
        <v/>
      </c>
      <c r="B3436" t="str">
        <f>IF('Support - Calculation Detail'!C3436="","",'Support - Calculation Detail'!C3436)</f>
        <v/>
      </c>
      <c r="C3436" t="str">
        <f>IF('Support - Calculation Detail'!B3436="","",'Support - Calculation Detail'!B3436)</f>
        <v/>
      </c>
      <c r="D3436" t="str">
        <f>IF('Support - Calculation Detail'!D3436="","",'Support - Calculation Detail'!D3436)</f>
        <v/>
      </c>
      <c r="E3436" t="str">
        <f>IF('Support - Calculation Detail'!E3436="","",'Support - Calculation Detail'!E3436)</f>
        <v/>
      </c>
      <c r="G3436" t="str">
        <f>IF('Support - Calculation Detail'!F3436="","",'Support - Calculation Detail'!F3436)</f>
        <v/>
      </c>
      <c r="H3436" t="str">
        <f>IF('Support - Calculation Detail'!G3436="","",'Support - Calculation Detail'!G3436)</f>
        <v/>
      </c>
      <c r="I3436" t="str">
        <f>IF('Support - Calculation Detail'!H3436="","",'Support - Calculation Detail'!H3436)</f>
        <v/>
      </c>
      <c r="J3436" t="str">
        <f>IF('Support - Calculation Detail'!I3436="","",'Support - Calculation Detail'!I3436)</f>
        <v/>
      </c>
      <c r="K3436" t="str">
        <f>IF('Support - Calculation Detail'!K3436="","",'Support - Calculation Detail'!K3436)</f>
        <v/>
      </c>
      <c r="L3436" t="str">
        <f>IF('Support - Calculation Detail'!L3436="","",'Support - Calculation Detail'!L3436)</f>
        <v/>
      </c>
      <c r="M3436" t="str">
        <f>IF('Support - Calculation Detail'!M3436="","",'Support - Calculation Detail'!M3436)</f>
        <v/>
      </c>
      <c r="N3436" t="str">
        <f>IF('Support - Calculation Detail'!N3436="","",'Support - Calculation Detail'!N3436)</f>
        <v/>
      </c>
      <c r="P3436" t="str">
        <f>IF('Support - Calculation Detail'!O3436="","",'Support - Calculation Detail'!O3436)</f>
        <v/>
      </c>
      <c r="Q3436" t="b">
        <v>1</v>
      </c>
      <c r="R3436" t="str">
        <f t="shared" si="265"/>
        <v/>
      </c>
      <c r="S3436" t="str">
        <f t="shared" si="266"/>
        <v/>
      </c>
      <c r="T3436" t="str">
        <f t="shared" si="267"/>
        <v/>
      </c>
      <c r="U3436" t="str">
        <f t="shared" si="268"/>
        <v/>
      </c>
      <c r="V3436" t="str">
        <f t="shared" si="269"/>
        <v/>
      </c>
    </row>
    <row r="3437" spans="1:22" x14ac:dyDescent="0.35">
      <c r="A3437" t="str">
        <f>IF('Support - Calculation Detail'!A3437="","",LEFT('Support - Calculation Detail'!A3437,7)&amp;"-"&amp;RIGHT('Support - Calculation Detail'!A3437,2))</f>
        <v/>
      </c>
      <c r="B3437" t="str">
        <f>IF('Support - Calculation Detail'!C3437="","",'Support - Calculation Detail'!C3437)</f>
        <v/>
      </c>
      <c r="C3437" t="str">
        <f>IF('Support - Calculation Detail'!B3437="","",'Support - Calculation Detail'!B3437)</f>
        <v/>
      </c>
      <c r="D3437" t="str">
        <f>IF('Support - Calculation Detail'!D3437="","",'Support - Calculation Detail'!D3437)</f>
        <v/>
      </c>
      <c r="E3437" t="str">
        <f>IF('Support - Calculation Detail'!E3437="","",'Support - Calculation Detail'!E3437)</f>
        <v/>
      </c>
      <c r="G3437" t="str">
        <f>IF('Support - Calculation Detail'!F3437="","",'Support - Calculation Detail'!F3437)</f>
        <v/>
      </c>
      <c r="H3437" t="str">
        <f>IF('Support - Calculation Detail'!G3437="","",'Support - Calculation Detail'!G3437)</f>
        <v/>
      </c>
      <c r="I3437" t="str">
        <f>IF('Support - Calculation Detail'!H3437="","",'Support - Calculation Detail'!H3437)</f>
        <v/>
      </c>
      <c r="J3437" t="str">
        <f>IF('Support - Calculation Detail'!I3437="","",'Support - Calculation Detail'!I3437)</f>
        <v/>
      </c>
      <c r="K3437" t="str">
        <f>IF('Support - Calculation Detail'!K3437="","",'Support - Calculation Detail'!K3437)</f>
        <v/>
      </c>
      <c r="L3437" t="str">
        <f>IF('Support - Calculation Detail'!L3437="","",'Support - Calculation Detail'!L3437)</f>
        <v/>
      </c>
      <c r="M3437" t="str">
        <f>IF('Support - Calculation Detail'!M3437="","",'Support - Calculation Detail'!M3437)</f>
        <v/>
      </c>
      <c r="N3437" t="str">
        <f>IF('Support - Calculation Detail'!N3437="","",'Support - Calculation Detail'!N3437)</f>
        <v/>
      </c>
      <c r="P3437" t="str">
        <f>IF('Support - Calculation Detail'!O3437="","",'Support - Calculation Detail'!O3437)</f>
        <v/>
      </c>
      <c r="Q3437" t="b">
        <v>1</v>
      </c>
      <c r="R3437" t="str">
        <f t="shared" si="265"/>
        <v/>
      </c>
      <c r="S3437" t="str">
        <f t="shared" si="266"/>
        <v/>
      </c>
      <c r="T3437" t="str">
        <f t="shared" si="267"/>
        <v/>
      </c>
      <c r="U3437" t="str">
        <f t="shared" si="268"/>
        <v/>
      </c>
      <c r="V3437" t="str">
        <f t="shared" si="269"/>
        <v/>
      </c>
    </row>
    <row r="3438" spans="1:22" x14ac:dyDescent="0.35">
      <c r="A3438" t="str">
        <f>IF('Support - Calculation Detail'!A3438="","",LEFT('Support - Calculation Detail'!A3438,7)&amp;"-"&amp;RIGHT('Support - Calculation Detail'!A3438,2))</f>
        <v/>
      </c>
      <c r="B3438" t="str">
        <f>IF('Support - Calculation Detail'!C3438="","",'Support - Calculation Detail'!C3438)</f>
        <v/>
      </c>
      <c r="C3438" t="str">
        <f>IF('Support - Calculation Detail'!B3438="","",'Support - Calculation Detail'!B3438)</f>
        <v/>
      </c>
      <c r="D3438" t="str">
        <f>IF('Support - Calculation Detail'!D3438="","",'Support - Calculation Detail'!D3438)</f>
        <v/>
      </c>
      <c r="E3438" t="str">
        <f>IF('Support - Calculation Detail'!E3438="","",'Support - Calculation Detail'!E3438)</f>
        <v/>
      </c>
      <c r="G3438" t="str">
        <f>IF('Support - Calculation Detail'!F3438="","",'Support - Calculation Detail'!F3438)</f>
        <v/>
      </c>
      <c r="H3438" t="str">
        <f>IF('Support - Calculation Detail'!G3438="","",'Support - Calculation Detail'!G3438)</f>
        <v/>
      </c>
      <c r="I3438" t="str">
        <f>IF('Support - Calculation Detail'!H3438="","",'Support - Calculation Detail'!H3438)</f>
        <v/>
      </c>
      <c r="J3438" t="str">
        <f>IF('Support - Calculation Detail'!I3438="","",'Support - Calculation Detail'!I3438)</f>
        <v/>
      </c>
      <c r="K3438" t="str">
        <f>IF('Support - Calculation Detail'!K3438="","",'Support - Calculation Detail'!K3438)</f>
        <v/>
      </c>
      <c r="L3438" t="str">
        <f>IF('Support - Calculation Detail'!L3438="","",'Support - Calculation Detail'!L3438)</f>
        <v/>
      </c>
      <c r="M3438" t="str">
        <f>IF('Support - Calculation Detail'!M3438="","",'Support - Calculation Detail'!M3438)</f>
        <v/>
      </c>
      <c r="N3438" t="str">
        <f>IF('Support - Calculation Detail'!N3438="","",'Support - Calculation Detail'!N3438)</f>
        <v/>
      </c>
      <c r="P3438" t="str">
        <f>IF('Support - Calculation Detail'!O3438="","",'Support - Calculation Detail'!O3438)</f>
        <v/>
      </c>
      <c r="Q3438" t="b">
        <v>1</v>
      </c>
      <c r="R3438" t="str">
        <f t="shared" si="265"/>
        <v/>
      </c>
      <c r="S3438" t="str">
        <f t="shared" si="266"/>
        <v/>
      </c>
      <c r="T3438" t="str">
        <f t="shared" si="267"/>
        <v/>
      </c>
      <c r="U3438" t="str">
        <f t="shared" si="268"/>
        <v/>
      </c>
      <c r="V3438" t="str">
        <f t="shared" si="269"/>
        <v/>
      </c>
    </row>
    <row r="3439" spans="1:22" x14ac:dyDescent="0.35">
      <c r="A3439" t="str">
        <f>IF('Support - Calculation Detail'!A3439="","",LEFT('Support - Calculation Detail'!A3439,7)&amp;"-"&amp;RIGHT('Support - Calculation Detail'!A3439,2))</f>
        <v/>
      </c>
      <c r="B3439" t="str">
        <f>IF('Support - Calculation Detail'!C3439="","",'Support - Calculation Detail'!C3439)</f>
        <v/>
      </c>
      <c r="C3439" t="str">
        <f>IF('Support - Calculation Detail'!B3439="","",'Support - Calculation Detail'!B3439)</f>
        <v/>
      </c>
      <c r="D3439" t="str">
        <f>IF('Support - Calculation Detail'!D3439="","",'Support - Calculation Detail'!D3439)</f>
        <v/>
      </c>
      <c r="E3439" t="str">
        <f>IF('Support - Calculation Detail'!E3439="","",'Support - Calculation Detail'!E3439)</f>
        <v/>
      </c>
      <c r="G3439" t="str">
        <f>IF('Support - Calculation Detail'!F3439="","",'Support - Calculation Detail'!F3439)</f>
        <v/>
      </c>
      <c r="H3439" t="str">
        <f>IF('Support - Calculation Detail'!G3439="","",'Support - Calculation Detail'!G3439)</f>
        <v/>
      </c>
      <c r="I3439" t="str">
        <f>IF('Support - Calculation Detail'!H3439="","",'Support - Calculation Detail'!H3439)</f>
        <v/>
      </c>
      <c r="J3439" t="str">
        <f>IF('Support - Calculation Detail'!I3439="","",'Support - Calculation Detail'!I3439)</f>
        <v/>
      </c>
      <c r="K3439" t="str">
        <f>IF('Support - Calculation Detail'!K3439="","",'Support - Calculation Detail'!K3439)</f>
        <v/>
      </c>
      <c r="L3439" t="str">
        <f>IF('Support - Calculation Detail'!L3439="","",'Support - Calculation Detail'!L3439)</f>
        <v/>
      </c>
      <c r="M3439" t="str">
        <f>IF('Support - Calculation Detail'!M3439="","",'Support - Calculation Detail'!M3439)</f>
        <v/>
      </c>
      <c r="N3439" t="str">
        <f>IF('Support - Calculation Detail'!N3439="","",'Support - Calculation Detail'!N3439)</f>
        <v/>
      </c>
      <c r="P3439" t="str">
        <f>IF('Support - Calculation Detail'!O3439="","",'Support - Calculation Detail'!O3439)</f>
        <v/>
      </c>
      <c r="Q3439" t="b">
        <v>1</v>
      </c>
      <c r="R3439" t="str">
        <f t="shared" si="265"/>
        <v/>
      </c>
      <c r="S3439" t="str">
        <f t="shared" si="266"/>
        <v/>
      </c>
      <c r="T3439" t="str">
        <f t="shared" si="267"/>
        <v/>
      </c>
      <c r="U3439" t="str">
        <f t="shared" si="268"/>
        <v/>
      </c>
      <c r="V3439" t="str">
        <f t="shared" si="269"/>
        <v/>
      </c>
    </row>
    <row r="3440" spans="1:22" x14ac:dyDescent="0.35">
      <c r="A3440" t="str">
        <f>IF('Support - Calculation Detail'!A3440="","",LEFT('Support - Calculation Detail'!A3440,7)&amp;"-"&amp;RIGHT('Support - Calculation Detail'!A3440,2))</f>
        <v/>
      </c>
      <c r="B3440" t="str">
        <f>IF('Support - Calculation Detail'!C3440="","",'Support - Calculation Detail'!C3440)</f>
        <v/>
      </c>
      <c r="C3440" t="str">
        <f>IF('Support - Calculation Detail'!B3440="","",'Support - Calculation Detail'!B3440)</f>
        <v/>
      </c>
      <c r="D3440" t="str">
        <f>IF('Support - Calculation Detail'!D3440="","",'Support - Calculation Detail'!D3440)</f>
        <v/>
      </c>
      <c r="E3440" t="str">
        <f>IF('Support - Calculation Detail'!E3440="","",'Support - Calculation Detail'!E3440)</f>
        <v/>
      </c>
      <c r="G3440" t="str">
        <f>IF('Support - Calculation Detail'!F3440="","",'Support - Calculation Detail'!F3440)</f>
        <v/>
      </c>
      <c r="H3440" t="str">
        <f>IF('Support - Calculation Detail'!G3440="","",'Support - Calculation Detail'!G3440)</f>
        <v/>
      </c>
      <c r="I3440" t="str">
        <f>IF('Support - Calculation Detail'!H3440="","",'Support - Calculation Detail'!H3440)</f>
        <v/>
      </c>
      <c r="J3440" t="str">
        <f>IF('Support - Calculation Detail'!I3440="","",'Support - Calculation Detail'!I3440)</f>
        <v/>
      </c>
      <c r="K3440" t="str">
        <f>IF('Support - Calculation Detail'!K3440="","",'Support - Calculation Detail'!K3440)</f>
        <v/>
      </c>
      <c r="L3440" t="str">
        <f>IF('Support - Calculation Detail'!L3440="","",'Support - Calculation Detail'!L3440)</f>
        <v/>
      </c>
      <c r="M3440" t="str">
        <f>IF('Support - Calculation Detail'!M3440="","",'Support - Calculation Detail'!M3440)</f>
        <v/>
      </c>
      <c r="N3440" t="str">
        <f>IF('Support - Calculation Detail'!N3440="","",'Support - Calculation Detail'!N3440)</f>
        <v/>
      </c>
      <c r="P3440" t="str">
        <f>IF('Support - Calculation Detail'!O3440="","",'Support - Calculation Detail'!O3440)</f>
        <v/>
      </c>
      <c r="Q3440" t="b">
        <v>1</v>
      </c>
      <c r="R3440" t="str">
        <f t="shared" si="265"/>
        <v/>
      </c>
      <c r="S3440" t="str">
        <f t="shared" si="266"/>
        <v/>
      </c>
      <c r="T3440" t="str">
        <f t="shared" si="267"/>
        <v/>
      </c>
      <c r="U3440" t="str">
        <f t="shared" si="268"/>
        <v/>
      </c>
      <c r="V3440" t="str">
        <f t="shared" si="269"/>
        <v/>
      </c>
    </row>
    <row r="3441" spans="1:22" x14ac:dyDescent="0.35">
      <c r="A3441" t="str">
        <f>IF('Support - Calculation Detail'!A3441="","",LEFT('Support - Calculation Detail'!A3441,7)&amp;"-"&amp;RIGHT('Support - Calculation Detail'!A3441,2))</f>
        <v/>
      </c>
      <c r="B3441" t="str">
        <f>IF('Support - Calculation Detail'!C3441="","",'Support - Calculation Detail'!C3441)</f>
        <v/>
      </c>
      <c r="C3441" t="str">
        <f>IF('Support - Calculation Detail'!B3441="","",'Support - Calculation Detail'!B3441)</f>
        <v/>
      </c>
      <c r="D3441" t="str">
        <f>IF('Support - Calculation Detail'!D3441="","",'Support - Calculation Detail'!D3441)</f>
        <v/>
      </c>
      <c r="E3441" t="str">
        <f>IF('Support - Calculation Detail'!E3441="","",'Support - Calculation Detail'!E3441)</f>
        <v/>
      </c>
      <c r="G3441" t="str">
        <f>IF('Support - Calculation Detail'!F3441="","",'Support - Calculation Detail'!F3441)</f>
        <v/>
      </c>
      <c r="H3441" t="str">
        <f>IF('Support - Calculation Detail'!G3441="","",'Support - Calculation Detail'!G3441)</f>
        <v/>
      </c>
      <c r="I3441" t="str">
        <f>IF('Support - Calculation Detail'!H3441="","",'Support - Calculation Detail'!H3441)</f>
        <v/>
      </c>
      <c r="J3441" t="str">
        <f>IF('Support - Calculation Detail'!I3441="","",'Support - Calculation Detail'!I3441)</f>
        <v/>
      </c>
      <c r="K3441" t="str">
        <f>IF('Support - Calculation Detail'!K3441="","",'Support - Calculation Detail'!K3441)</f>
        <v/>
      </c>
      <c r="L3441" t="str">
        <f>IF('Support - Calculation Detail'!L3441="","",'Support - Calculation Detail'!L3441)</f>
        <v/>
      </c>
      <c r="M3441" t="str">
        <f>IF('Support - Calculation Detail'!M3441="","",'Support - Calculation Detail'!M3441)</f>
        <v/>
      </c>
      <c r="N3441" t="str">
        <f>IF('Support - Calculation Detail'!N3441="","",'Support - Calculation Detail'!N3441)</f>
        <v/>
      </c>
      <c r="P3441" t="str">
        <f>IF('Support - Calculation Detail'!O3441="","",'Support - Calculation Detail'!O3441)</f>
        <v/>
      </c>
      <c r="Q3441" t="b">
        <v>1</v>
      </c>
      <c r="R3441" t="str">
        <f t="shared" si="265"/>
        <v/>
      </c>
      <c r="S3441" t="str">
        <f t="shared" si="266"/>
        <v/>
      </c>
      <c r="T3441" t="str">
        <f t="shared" si="267"/>
        <v/>
      </c>
      <c r="U3441" t="str">
        <f t="shared" si="268"/>
        <v/>
      </c>
      <c r="V3441" t="str">
        <f t="shared" si="269"/>
        <v/>
      </c>
    </row>
    <row r="3442" spans="1:22" x14ac:dyDescent="0.35">
      <c r="A3442" t="str">
        <f>IF('Support - Calculation Detail'!A3442="","",LEFT('Support - Calculation Detail'!A3442,7)&amp;"-"&amp;RIGHT('Support - Calculation Detail'!A3442,2))</f>
        <v/>
      </c>
      <c r="B3442" t="str">
        <f>IF('Support - Calculation Detail'!C3442="","",'Support - Calculation Detail'!C3442)</f>
        <v/>
      </c>
      <c r="C3442" t="str">
        <f>IF('Support - Calculation Detail'!B3442="","",'Support - Calculation Detail'!B3442)</f>
        <v/>
      </c>
      <c r="D3442" t="str">
        <f>IF('Support - Calculation Detail'!D3442="","",'Support - Calculation Detail'!D3442)</f>
        <v/>
      </c>
      <c r="E3442" t="str">
        <f>IF('Support - Calculation Detail'!E3442="","",'Support - Calculation Detail'!E3442)</f>
        <v/>
      </c>
      <c r="G3442" t="str">
        <f>IF('Support - Calculation Detail'!F3442="","",'Support - Calculation Detail'!F3442)</f>
        <v/>
      </c>
      <c r="H3442" t="str">
        <f>IF('Support - Calculation Detail'!G3442="","",'Support - Calculation Detail'!G3442)</f>
        <v/>
      </c>
      <c r="I3442" t="str">
        <f>IF('Support - Calculation Detail'!H3442="","",'Support - Calculation Detail'!H3442)</f>
        <v/>
      </c>
      <c r="J3442" t="str">
        <f>IF('Support - Calculation Detail'!I3442="","",'Support - Calculation Detail'!I3442)</f>
        <v/>
      </c>
      <c r="K3442" t="str">
        <f>IF('Support - Calculation Detail'!K3442="","",'Support - Calculation Detail'!K3442)</f>
        <v/>
      </c>
      <c r="L3442" t="str">
        <f>IF('Support - Calculation Detail'!L3442="","",'Support - Calculation Detail'!L3442)</f>
        <v/>
      </c>
      <c r="M3442" t="str">
        <f>IF('Support - Calculation Detail'!M3442="","",'Support - Calculation Detail'!M3442)</f>
        <v/>
      </c>
      <c r="N3442" t="str">
        <f>IF('Support - Calculation Detail'!N3442="","",'Support - Calculation Detail'!N3442)</f>
        <v/>
      </c>
      <c r="P3442" t="str">
        <f>IF('Support - Calculation Detail'!O3442="","",'Support - Calculation Detail'!O3442)</f>
        <v/>
      </c>
      <c r="Q3442" t="b">
        <v>1</v>
      </c>
      <c r="R3442" t="str">
        <f t="shared" si="265"/>
        <v/>
      </c>
      <c r="S3442" t="str">
        <f t="shared" si="266"/>
        <v/>
      </c>
      <c r="T3442" t="str">
        <f t="shared" si="267"/>
        <v/>
      </c>
      <c r="U3442" t="str">
        <f t="shared" si="268"/>
        <v/>
      </c>
      <c r="V3442" t="str">
        <f t="shared" si="269"/>
        <v/>
      </c>
    </row>
    <row r="3443" spans="1:22" x14ac:dyDescent="0.35">
      <c r="A3443" t="str">
        <f>IF('Support - Calculation Detail'!A3443="","",LEFT('Support - Calculation Detail'!A3443,7)&amp;"-"&amp;RIGHT('Support - Calculation Detail'!A3443,2))</f>
        <v/>
      </c>
      <c r="B3443" t="str">
        <f>IF('Support - Calculation Detail'!C3443="","",'Support - Calculation Detail'!C3443)</f>
        <v/>
      </c>
      <c r="C3443" t="str">
        <f>IF('Support - Calculation Detail'!B3443="","",'Support - Calculation Detail'!B3443)</f>
        <v/>
      </c>
      <c r="D3443" t="str">
        <f>IF('Support - Calculation Detail'!D3443="","",'Support - Calculation Detail'!D3443)</f>
        <v/>
      </c>
      <c r="E3443" t="str">
        <f>IF('Support - Calculation Detail'!E3443="","",'Support - Calculation Detail'!E3443)</f>
        <v/>
      </c>
      <c r="G3443" t="str">
        <f>IF('Support - Calculation Detail'!F3443="","",'Support - Calculation Detail'!F3443)</f>
        <v/>
      </c>
      <c r="H3443" t="str">
        <f>IF('Support - Calculation Detail'!G3443="","",'Support - Calculation Detail'!G3443)</f>
        <v/>
      </c>
      <c r="I3443" t="str">
        <f>IF('Support - Calculation Detail'!H3443="","",'Support - Calculation Detail'!H3443)</f>
        <v/>
      </c>
      <c r="J3443" t="str">
        <f>IF('Support - Calculation Detail'!I3443="","",'Support - Calculation Detail'!I3443)</f>
        <v/>
      </c>
      <c r="K3443" t="str">
        <f>IF('Support - Calculation Detail'!K3443="","",'Support - Calculation Detail'!K3443)</f>
        <v/>
      </c>
      <c r="L3443" t="str">
        <f>IF('Support - Calculation Detail'!L3443="","",'Support - Calculation Detail'!L3443)</f>
        <v/>
      </c>
      <c r="M3443" t="str">
        <f>IF('Support - Calculation Detail'!M3443="","",'Support - Calculation Detail'!M3443)</f>
        <v/>
      </c>
      <c r="N3443" t="str">
        <f>IF('Support - Calculation Detail'!N3443="","",'Support - Calculation Detail'!N3443)</f>
        <v/>
      </c>
      <c r="P3443" t="str">
        <f>IF('Support - Calculation Detail'!O3443="","",'Support - Calculation Detail'!O3443)</f>
        <v/>
      </c>
      <c r="Q3443" t="b">
        <v>1</v>
      </c>
      <c r="R3443" t="str">
        <f t="shared" si="265"/>
        <v/>
      </c>
      <c r="S3443" t="str">
        <f t="shared" si="266"/>
        <v/>
      </c>
      <c r="T3443" t="str">
        <f t="shared" si="267"/>
        <v/>
      </c>
      <c r="U3443" t="str">
        <f t="shared" si="268"/>
        <v/>
      </c>
      <c r="V3443" t="str">
        <f t="shared" si="269"/>
        <v/>
      </c>
    </row>
    <row r="3444" spans="1:22" x14ac:dyDescent="0.35">
      <c r="A3444" t="str">
        <f>IF('Support - Calculation Detail'!A3444="","",LEFT('Support - Calculation Detail'!A3444,7)&amp;"-"&amp;RIGHT('Support - Calculation Detail'!A3444,2))</f>
        <v/>
      </c>
      <c r="B3444" t="str">
        <f>IF('Support - Calculation Detail'!C3444="","",'Support - Calculation Detail'!C3444)</f>
        <v/>
      </c>
      <c r="C3444" t="str">
        <f>IF('Support - Calculation Detail'!B3444="","",'Support - Calculation Detail'!B3444)</f>
        <v/>
      </c>
      <c r="D3444" t="str">
        <f>IF('Support - Calculation Detail'!D3444="","",'Support - Calculation Detail'!D3444)</f>
        <v/>
      </c>
      <c r="E3444" t="str">
        <f>IF('Support - Calculation Detail'!E3444="","",'Support - Calculation Detail'!E3444)</f>
        <v/>
      </c>
      <c r="G3444" t="str">
        <f>IF('Support - Calculation Detail'!F3444="","",'Support - Calculation Detail'!F3444)</f>
        <v/>
      </c>
      <c r="H3444" t="str">
        <f>IF('Support - Calculation Detail'!G3444="","",'Support - Calculation Detail'!G3444)</f>
        <v/>
      </c>
      <c r="I3444" t="str">
        <f>IF('Support - Calculation Detail'!H3444="","",'Support - Calculation Detail'!H3444)</f>
        <v/>
      </c>
      <c r="J3444" t="str">
        <f>IF('Support - Calculation Detail'!I3444="","",'Support - Calculation Detail'!I3444)</f>
        <v/>
      </c>
      <c r="K3444" t="str">
        <f>IF('Support - Calculation Detail'!K3444="","",'Support - Calculation Detail'!K3444)</f>
        <v/>
      </c>
      <c r="L3444" t="str">
        <f>IF('Support - Calculation Detail'!L3444="","",'Support - Calculation Detail'!L3444)</f>
        <v/>
      </c>
      <c r="M3444" t="str">
        <f>IF('Support - Calculation Detail'!M3444="","",'Support - Calculation Detail'!M3444)</f>
        <v/>
      </c>
      <c r="N3444" t="str">
        <f>IF('Support - Calculation Detail'!N3444="","",'Support - Calculation Detail'!N3444)</f>
        <v/>
      </c>
      <c r="P3444" t="str">
        <f>IF('Support - Calculation Detail'!O3444="","",'Support - Calculation Detail'!O3444)</f>
        <v/>
      </c>
      <c r="Q3444" t="b">
        <v>1</v>
      </c>
      <c r="R3444" t="str">
        <f t="shared" si="265"/>
        <v/>
      </c>
      <c r="S3444" t="str">
        <f t="shared" si="266"/>
        <v/>
      </c>
      <c r="T3444" t="str">
        <f t="shared" si="267"/>
        <v/>
      </c>
      <c r="U3444" t="str">
        <f t="shared" si="268"/>
        <v/>
      </c>
      <c r="V3444" t="str">
        <f t="shared" si="269"/>
        <v/>
      </c>
    </row>
    <row r="3445" spans="1:22" x14ac:dyDescent="0.35">
      <c r="A3445" t="str">
        <f>IF('Support - Calculation Detail'!A3445="","",LEFT('Support - Calculation Detail'!A3445,7)&amp;"-"&amp;RIGHT('Support - Calculation Detail'!A3445,2))</f>
        <v/>
      </c>
      <c r="B3445" t="str">
        <f>IF('Support - Calculation Detail'!C3445="","",'Support - Calculation Detail'!C3445)</f>
        <v/>
      </c>
      <c r="C3445" t="str">
        <f>IF('Support - Calculation Detail'!B3445="","",'Support - Calculation Detail'!B3445)</f>
        <v/>
      </c>
      <c r="D3445" t="str">
        <f>IF('Support - Calculation Detail'!D3445="","",'Support - Calculation Detail'!D3445)</f>
        <v/>
      </c>
      <c r="E3445" t="str">
        <f>IF('Support - Calculation Detail'!E3445="","",'Support - Calculation Detail'!E3445)</f>
        <v/>
      </c>
      <c r="G3445" t="str">
        <f>IF('Support - Calculation Detail'!F3445="","",'Support - Calculation Detail'!F3445)</f>
        <v/>
      </c>
      <c r="H3445" t="str">
        <f>IF('Support - Calculation Detail'!G3445="","",'Support - Calculation Detail'!G3445)</f>
        <v/>
      </c>
      <c r="I3445" t="str">
        <f>IF('Support - Calculation Detail'!H3445="","",'Support - Calculation Detail'!H3445)</f>
        <v/>
      </c>
      <c r="J3445" t="str">
        <f>IF('Support - Calculation Detail'!I3445="","",'Support - Calculation Detail'!I3445)</f>
        <v/>
      </c>
      <c r="K3445" t="str">
        <f>IF('Support - Calculation Detail'!K3445="","",'Support - Calculation Detail'!K3445)</f>
        <v/>
      </c>
      <c r="L3445" t="str">
        <f>IF('Support - Calculation Detail'!L3445="","",'Support - Calculation Detail'!L3445)</f>
        <v/>
      </c>
      <c r="M3445" t="str">
        <f>IF('Support - Calculation Detail'!M3445="","",'Support - Calculation Detail'!M3445)</f>
        <v/>
      </c>
      <c r="N3445" t="str">
        <f>IF('Support - Calculation Detail'!N3445="","",'Support - Calculation Detail'!N3445)</f>
        <v/>
      </c>
      <c r="P3445" t="str">
        <f>IF('Support - Calculation Detail'!O3445="","",'Support - Calculation Detail'!O3445)</f>
        <v/>
      </c>
      <c r="Q3445" t="b">
        <v>1</v>
      </c>
      <c r="R3445" t="str">
        <f t="shared" si="265"/>
        <v/>
      </c>
      <c r="S3445" t="str">
        <f t="shared" si="266"/>
        <v/>
      </c>
      <c r="T3445" t="str">
        <f t="shared" si="267"/>
        <v/>
      </c>
      <c r="U3445" t="str">
        <f t="shared" si="268"/>
        <v/>
      </c>
      <c r="V3445" t="str">
        <f t="shared" si="269"/>
        <v/>
      </c>
    </row>
    <row r="3446" spans="1:22" x14ac:dyDescent="0.35">
      <c r="A3446" t="str">
        <f>IF('Support - Calculation Detail'!A3446="","",LEFT('Support - Calculation Detail'!A3446,7)&amp;"-"&amp;RIGHT('Support - Calculation Detail'!A3446,2))</f>
        <v/>
      </c>
      <c r="B3446" t="str">
        <f>IF('Support - Calculation Detail'!C3446="","",'Support - Calculation Detail'!C3446)</f>
        <v/>
      </c>
      <c r="C3446" t="str">
        <f>IF('Support - Calculation Detail'!B3446="","",'Support - Calculation Detail'!B3446)</f>
        <v/>
      </c>
      <c r="D3446" t="str">
        <f>IF('Support - Calculation Detail'!D3446="","",'Support - Calculation Detail'!D3446)</f>
        <v/>
      </c>
      <c r="E3446" t="str">
        <f>IF('Support - Calculation Detail'!E3446="","",'Support - Calculation Detail'!E3446)</f>
        <v/>
      </c>
      <c r="G3446" t="str">
        <f>IF('Support - Calculation Detail'!F3446="","",'Support - Calculation Detail'!F3446)</f>
        <v/>
      </c>
      <c r="H3446" t="str">
        <f>IF('Support - Calculation Detail'!G3446="","",'Support - Calculation Detail'!G3446)</f>
        <v/>
      </c>
      <c r="I3446" t="str">
        <f>IF('Support - Calculation Detail'!H3446="","",'Support - Calculation Detail'!H3446)</f>
        <v/>
      </c>
      <c r="J3446" t="str">
        <f>IF('Support - Calculation Detail'!I3446="","",'Support - Calculation Detail'!I3446)</f>
        <v/>
      </c>
      <c r="K3446" t="str">
        <f>IF('Support - Calculation Detail'!K3446="","",'Support - Calculation Detail'!K3446)</f>
        <v/>
      </c>
      <c r="L3446" t="str">
        <f>IF('Support - Calculation Detail'!L3446="","",'Support - Calculation Detail'!L3446)</f>
        <v/>
      </c>
      <c r="M3446" t="str">
        <f>IF('Support - Calculation Detail'!M3446="","",'Support - Calculation Detail'!M3446)</f>
        <v/>
      </c>
      <c r="N3446" t="str">
        <f>IF('Support - Calculation Detail'!N3446="","",'Support - Calculation Detail'!N3446)</f>
        <v/>
      </c>
      <c r="P3446" t="str">
        <f>IF('Support - Calculation Detail'!O3446="","",'Support - Calculation Detail'!O3446)</f>
        <v/>
      </c>
      <c r="Q3446" t="b">
        <v>1</v>
      </c>
      <c r="R3446" t="str">
        <f t="shared" si="265"/>
        <v/>
      </c>
      <c r="S3446" t="str">
        <f t="shared" si="266"/>
        <v/>
      </c>
      <c r="T3446" t="str">
        <f t="shared" si="267"/>
        <v/>
      </c>
      <c r="U3446" t="str">
        <f t="shared" si="268"/>
        <v/>
      </c>
      <c r="V3446" t="str">
        <f t="shared" si="269"/>
        <v/>
      </c>
    </row>
    <row r="3447" spans="1:22" x14ac:dyDescent="0.35">
      <c r="A3447" t="str">
        <f>IF('Support - Calculation Detail'!A3447="","",LEFT('Support - Calculation Detail'!A3447,7)&amp;"-"&amp;RIGHT('Support - Calculation Detail'!A3447,2))</f>
        <v/>
      </c>
      <c r="B3447" t="str">
        <f>IF('Support - Calculation Detail'!C3447="","",'Support - Calculation Detail'!C3447)</f>
        <v/>
      </c>
      <c r="C3447" t="str">
        <f>IF('Support - Calculation Detail'!B3447="","",'Support - Calculation Detail'!B3447)</f>
        <v/>
      </c>
      <c r="D3447" t="str">
        <f>IF('Support - Calculation Detail'!D3447="","",'Support - Calculation Detail'!D3447)</f>
        <v/>
      </c>
      <c r="E3447" t="str">
        <f>IF('Support - Calculation Detail'!E3447="","",'Support - Calculation Detail'!E3447)</f>
        <v/>
      </c>
      <c r="G3447" t="str">
        <f>IF('Support - Calculation Detail'!F3447="","",'Support - Calculation Detail'!F3447)</f>
        <v/>
      </c>
      <c r="H3447" t="str">
        <f>IF('Support - Calculation Detail'!G3447="","",'Support - Calculation Detail'!G3447)</f>
        <v/>
      </c>
      <c r="I3447" t="str">
        <f>IF('Support - Calculation Detail'!H3447="","",'Support - Calculation Detail'!H3447)</f>
        <v/>
      </c>
      <c r="J3447" t="str">
        <f>IF('Support - Calculation Detail'!I3447="","",'Support - Calculation Detail'!I3447)</f>
        <v/>
      </c>
      <c r="K3447" t="str">
        <f>IF('Support - Calculation Detail'!K3447="","",'Support - Calculation Detail'!K3447)</f>
        <v/>
      </c>
      <c r="L3447" t="str">
        <f>IF('Support - Calculation Detail'!L3447="","",'Support - Calculation Detail'!L3447)</f>
        <v/>
      </c>
      <c r="M3447" t="str">
        <f>IF('Support - Calculation Detail'!M3447="","",'Support - Calculation Detail'!M3447)</f>
        <v/>
      </c>
      <c r="N3447" t="str">
        <f>IF('Support - Calculation Detail'!N3447="","",'Support - Calculation Detail'!N3447)</f>
        <v/>
      </c>
      <c r="P3447" t="str">
        <f>IF('Support - Calculation Detail'!O3447="","",'Support - Calculation Detail'!O3447)</f>
        <v/>
      </c>
      <c r="Q3447" t="b">
        <v>1</v>
      </c>
      <c r="R3447" t="str">
        <f t="shared" si="265"/>
        <v/>
      </c>
      <c r="S3447" t="str">
        <f t="shared" si="266"/>
        <v/>
      </c>
      <c r="T3447" t="str">
        <f t="shared" si="267"/>
        <v/>
      </c>
      <c r="U3447" t="str">
        <f t="shared" si="268"/>
        <v/>
      </c>
      <c r="V3447" t="str">
        <f t="shared" si="269"/>
        <v/>
      </c>
    </row>
    <row r="3448" spans="1:22" x14ac:dyDescent="0.35">
      <c r="A3448" t="str">
        <f>IF('Support - Calculation Detail'!A3448="","",LEFT('Support - Calculation Detail'!A3448,7)&amp;"-"&amp;RIGHT('Support - Calculation Detail'!A3448,2))</f>
        <v/>
      </c>
      <c r="B3448" t="str">
        <f>IF('Support - Calculation Detail'!C3448="","",'Support - Calculation Detail'!C3448)</f>
        <v/>
      </c>
      <c r="C3448" t="str">
        <f>IF('Support - Calculation Detail'!B3448="","",'Support - Calculation Detail'!B3448)</f>
        <v/>
      </c>
      <c r="D3448" t="str">
        <f>IF('Support - Calculation Detail'!D3448="","",'Support - Calculation Detail'!D3448)</f>
        <v/>
      </c>
      <c r="E3448" t="str">
        <f>IF('Support - Calculation Detail'!E3448="","",'Support - Calculation Detail'!E3448)</f>
        <v/>
      </c>
      <c r="G3448" t="str">
        <f>IF('Support - Calculation Detail'!F3448="","",'Support - Calculation Detail'!F3448)</f>
        <v/>
      </c>
      <c r="H3448" t="str">
        <f>IF('Support - Calculation Detail'!G3448="","",'Support - Calculation Detail'!G3448)</f>
        <v/>
      </c>
      <c r="I3448" t="str">
        <f>IF('Support - Calculation Detail'!H3448="","",'Support - Calculation Detail'!H3448)</f>
        <v/>
      </c>
      <c r="J3448" t="str">
        <f>IF('Support - Calculation Detail'!I3448="","",'Support - Calculation Detail'!I3448)</f>
        <v/>
      </c>
      <c r="K3448" t="str">
        <f>IF('Support - Calculation Detail'!K3448="","",'Support - Calculation Detail'!K3448)</f>
        <v/>
      </c>
      <c r="L3448" t="str">
        <f>IF('Support - Calculation Detail'!L3448="","",'Support - Calculation Detail'!L3448)</f>
        <v/>
      </c>
      <c r="M3448" t="str">
        <f>IF('Support - Calculation Detail'!M3448="","",'Support - Calculation Detail'!M3448)</f>
        <v/>
      </c>
      <c r="N3448" t="str">
        <f>IF('Support - Calculation Detail'!N3448="","",'Support - Calculation Detail'!N3448)</f>
        <v/>
      </c>
      <c r="P3448" t="str">
        <f>IF('Support - Calculation Detail'!O3448="","",'Support - Calculation Detail'!O3448)</f>
        <v/>
      </c>
      <c r="Q3448" t="b">
        <v>1</v>
      </c>
      <c r="R3448" t="str">
        <f t="shared" si="265"/>
        <v/>
      </c>
      <c r="S3448" t="str">
        <f t="shared" si="266"/>
        <v/>
      </c>
      <c r="T3448" t="str">
        <f t="shared" si="267"/>
        <v/>
      </c>
      <c r="U3448" t="str">
        <f t="shared" si="268"/>
        <v/>
      </c>
      <c r="V3448" t="str">
        <f t="shared" si="269"/>
        <v/>
      </c>
    </row>
    <row r="3449" spans="1:22" x14ac:dyDescent="0.35">
      <c r="A3449" t="str">
        <f>IF('Support - Calculation Detail'!A3449="","",LEFT('Support - Calculation Detail'!A3449,7)&amp;"-"&amp;RIGHT('Support - Calculation Detail'!A3449,2))</f>
        <v/>
      </c>
      <c r="B3449" t="str">
        <f>IF('Support - Calculation Detail'!C3449="","",'Support - Calculation Detail'!C3449)</f>
        <v/>
      </c>
      <c r="C3449" t="str">
        <f>IF('Support - Calculation Detail'!B3449="","",'Support - Calculation Detail'!B3449)</f>
        <v/>
      </c>
      <c r="D3449" t="str">
        <f>IF('Support - Calculation Detail'!D3449="","",'Support - Calculation Detail'!D3449)</f>
        <v/>
      </c>
      <c r="E3449" t="str">
        <f>IF('Support - Calculation Detail'!E3449="","",'Support - Calculation Detail'!E3449)</f>
        <v/>
      </c>
      <c r="G3449" t="str">
        <f>IF('Support - Calculation Detail'!F3449="","",'Support - Calculation Detail'!F3449)</f>
        <v/>
      </c>
      <c r="H3449" t="str">
        <f>IF('Support - Calculation Detail'!G3449="","",'Support - Calculation Detail'!G3449)</f>
        <v/>
      </c>
      <c r="I3449" t="str">
        <f>IF('Support - Calculation Detail'!H3449="","",'Support - Calculation Detail'!H3449)</f>
        <v/>
      </c>
      <c r="J3449" t="str">
        <f>IF('Support - Calculation Detail'!I3449="","",'Support - Calculation Detail'!I3449)</f>
        <v/>
      </c>
      <c r="K3449" t="str">
        <f>IF('Support - Calculation Detail'!K3449="","",'Support - Calculation Detail'!K3449)</f>
        <v/>
      </c>
      <c r="L3449" t="str">
        <f>IF('Support - Calculation Detail'!L3449="","",'Support - Calculation Detail'!L3449)</f>
        <v/>
      </c>
      <c r="M3449" t="str">
        <f>IF('Support - Calculation Detail'!M3449="","",'Support - Calculation Detail'!M3449)</f>
        <v/>
      </c>
      <c r="N3449" t="str">
        <f>IF('Support - Calculation Detail'!N3449="","",'Support - Calculation Detail'!N3449)</f>
        <v/>
      </c>
      <c r="P3449" t="str">
        <f>IF('Support - Calculation Detail'!O3449="","",'Support - Calculation Detail'!O3449)</f>
        <v/>
      </c>
      <c r="Q3449" t="b">
        <v>1</v>
      </c>
      <c r="R3449" t="str">
        <f t="shared" si="265"/>
        <v/>
      </c>
      <c r="S3449" t="str">
        <f t="shared" si="266"/>
        <v/>
      </c>
      <c r="T3449" t="str">
        <f t="shared" si="267"/>
        <v/>
      </c>
      <c r="U3449" t="str">
        <f t="shared" si="268"/>
        <v/>
      </c>
      <c r="V3449" t="str">
        <f t="shared" si="269"/>
        <v/>
      </c>
    </row>
    <row r="3450" spans="1:22" x14ac:dyDescent="0.35">
      <c r="A3450" t="str">
        <f>IF('Support - Calculation Detail'!A3450="","",LEFT('Support - Calculation Detail'!A3450,7)&amp;"-"&amp;RIGHT('Support - Calculation Detail'!A3450,2))</f>
        <v/>
      </c>
      <c r="B3450" t="str">
        <f>IF('Support - Calculation Detail'!C3450="","",'Support - Calculation Detail'!C3450)</f>
        <v/>
      </c>
      <c r="C3450" t="str">
        <f>IF('Support - Calculation Detail'!B3450="","",'Support - Calculation Detail'!B3450)</f>
        <v/>
      </c>
      <c r="D3450" t="str">
        <f>IF('Support - Calculation Detail'!D3450="","",'Support - Calculation Detail'!D3450)</f>
        <v/>
      </c>
      <c r="E3450" t="str">
        <f>IF('Support - Calculation Detail'!E3450="","",'Support - Calculation Detail'!E3450)</f>
        <v/>
      </c>
      <c r="G3450" t="str">
        <f>IF('Support - Calculation Detail'!F3450="","",'Support - Calculation Detail'!F3450)</f>
        <v/>
      </c>
      <c r="H3450" t="str">
        <f>IF('Support - Calculation Detail'!G3450="","",'Support - Calculation Detail'!G3450)</f>
        <v/>
      </c>
      <c r="I3450" t="str">
        <f>IF('Support - Calculation Detail'!H3450="","",'Support - Calculation Detail'!H3450)</f>
        <v/>
      </c>
      <c r="J3450" t="str">
        <f>IF('Support - Calculation Detail'!I3450="","",'Support - Calculation Detail'!I3450)</f>
        <v/>
      </c>
      <c r="K3450" t="str">
        <f>IF('Support - Calculation Detail'!K3450="","",'Support - Calculation Detail'!K3450)</f>
        <v/>
      </c>
      <c r="L3450" t="str">
        <f>IF('Support - Calculation Detail'!L3450="","",'Support - Calculation Detail'!L3450)</f>
        <v/>
      </c>
      <c r="M3450" t="str">
        <f>IF('Support - Calculation Detail'!M3450="","",'Support - Calculation Detail'!M3450)</f>
        <v/>
      </c>
      <c r="N3450" t="str">
        <f>IF('Support - Calculation Detail'!N3450="","",'Support - Calculation Detail'!N3450)</f>
        <v/>
      </c>
      <c r="P3450" t="str">
        <f>IF('Support - Calculation Detail'!O3450="","",'Support - Calculation Detail'!O3450)</f>
        <v/>
      </c>
      <c r="Q3450" t="b">
        <v>1</v>
      </c>
      <c r="R3450" t="str">
        <f t="shared" si="265"/>
        <v/>
      </c>
      <c r="S3450" t="str">
        <f t="shared" si="266"/>
        <v/>
      </c>
      <c r="T3450" t="str">
        <f t="shared" si="267"/>
        <v/>
      </c>
      <c r="U3450" t="str">
        <f t="shared" si="268"/>
        <v/>
      </c>
      <c r="V3450" t="str">
        <f t="shared" si="269"/>
        <v/>
      </c>
    </row>
    <row r="3451" spans="1:22" x14ac:dyDescent="0.35">
      <c r="A3451" t="str">
        <f>IF('Support - Calculation Detail'!A3451="","",LEFT('Support - Calculation Detail'!A3451,7)&amp;"-"&amp;RIGHT('Support - Calculation Detail'!A3451,2))</f>
        <v/>
      </c>
      <c r="B3451" t="str">
        <f>IF('Support - Calculation Detail'!C3451="","",'Support - Calculation Detail'!C3451)</f>
        <v/>
      </c>
      <c r="C3451" t="str">
        <f>IF('Support - Calculation Detail'!B3451="","",'Support - Calculation Detail'!B3451)</f>
        <v/>
      </c>
      <c r="D3451" t="str">
        <f>IF('Support - Calculation Detail'!D3451="","",'Support - Calculation Detail'!D3451)</f>
        <v/>
      </c>
      <c r="E3451" t="str">
        <f>IF('Support - Calculation Detail'!E3451="","",'Support - Calculation Detail'!E3451)</f>
        <v/>
      </c>
      <c r="G3451" t="str">
        <f>IF('Support - Calculation Detail'!F3451="","",'Support - Calculation Detail'!F3451)</f>
        <v/>
      </c>
      <c r="H3451" t="str">
        <f>IF('Support - Calculation Detail'!G3451="","",'Support - Calculation Detail'!G3451)</f>
        <v/>
      </c>
      <c r="I3451" t="str">
        <f>IF('Support - Calculation Detail'!H3451="","",'Support - Calculation Detail'!H3451)</f>
        <v/>
      </c>
      <c r="J3451" t="str">
        <f>IF('Support - Calculation Detail'!I3451="","",'Support - Calculation Detail'!I3451)</f>
        <v/>
      </c>
      <c r="K3451" t="str">
        <f>IF('Support - Calculation Detail'!K3451="","",'Support - Calculation Detail'!K3451)</f>
        <v/>
      </c>
      <c r="L3451" t="str">
        <f>IF('Support - Calculation Detail'!L3451="","",'Support - Calculation Detail'!L3451)</f>
        <v/>
      </c>
      <c r="M3451" t="str">
        <f>IF('Support - Calculation Detail'!M3451="","",'Support - Calculation Detail'!M3451)</f>
        <v/>
      </c>
      <c r="N3451" t="str">
        <f>IF('Support - Calculation Detail'!N3451="","",'Support - Calculation Detail'!N3451)</f>
        <v/>
      </c>
      <c r="P3451" t="str">
        <f>IF('Support - Calculation Detail'!O3451="","",'Support - Calculation Detail'!O3451)</f>
        <v/>
      </c>
      <c r="Q3451" t="b">
        <v>1</v>
      </c>
      <c r="R3451" t="str">
        <f t="shared" si="265"/>
        <v/>
      </c>
      <c r="S3451" t="str">
        <f t="shared" si="266"/>
        <v/>
      </c>
      <c r="T3451" t="str">
        <f t="shared" si="267"/>
        <v/>
      </c>
      <c r="U3451" t="str">
        <f t="shared" si="268"/>
        <v/>
      </c>
      <c r="V3451" t="str">
        <f t="shared" si="269"/>
        <v/>
      </c>
    </row>
    <row r="3452" spans="1:22" x14ac:dyDescent="0.35">
      <c r="A3452" t="str">
        <f>IF('Support - Calculation Detail'!A3452="","",LEFT('Support - Calculation Detail'!A3452,7)&amp;"-"&amp;RIGHT('Support - Calculation Detail'!A3452,2))</f>
        <v/>
      </c>
      <c r="B3452" t="str">
        <f>IF('Support - Calculation Detail'!C3452="","",'Support - Calculation Detail'!C3452)</f>
        <v/>
      </c>
      <c r="C3452" t="str">
        <f>IF('Support - Calculation Detail'!B3452="","",'Support - Calculation Detail'!B3452)</f>
        <v/>
      </c>
      <c r="D3452" t="str">
        <f>IF('Support - Calculation Detail'!D3452="","",'Support - Calculation Detail'!D3452)</f>
        <v/>
      </c>
      <c r="E3452" t="str">
        <f>IF('Support - Calculation Detail'!E3452="","",'Support - Calculation Detail'!E3452)</f>
        <v/>
      </c>
      <c r="G3452" t="str">
        <f>IF('Support - Calculation Detail'!F3452="","",'Support - Calculation Detail'!F3452)</f>
        <v/>
      </c>
      <c r="H3452" t="str">
        <f>IF('Support - Calculation Detail'!G3452="","",'Support - Calculation Detail'!G3452)</f>
        <v/>
      </c>
      <c r="I3452" t="str">
        <f>IF('Support - Calculation Detail'!H3452="","",'Support - Calculation Detail'!H3452)</f>
        <v/>
      </c>
      <c r="J3452" t="str">
        <f>IF('Support - Calculation Detail'!I3452="","",'Support - Calculation Detail'!I3452)</f>
        <v/>
      </c>
      <c r="K3452" t="str">
        <f>IF('Support - Calculation Detail'!K3452="","",'Support - Calculation Detail'!K3452)</f>
        <v/>
      </c>
      <c r="L3452" t="str">
        <f>IF('Support - Calculation Detail'!L3452="","",'Support - Calculation Detail'!L3452)</f>
        <v/>
      </c>
      <c r="M3452" t="str">
        <f>IF('Support - Calculation Detail'!M3452="","",'Support - Calculation Detail'!M3452)</f>
        <v/>
      </c>
      <c r="N3452" t="str">
        <f>IF('Support - Calculation Detail'!N3452="","",'Support - Calculation Detail'!N3452)</f>
        <v/>
      </c>
      <c r="P3452" t="str">
        <f>IF('Support - Calculation Detail'!O3452="","",'Support - Calculation Detail'!O3452)</f>
        <v/>
      </c>
      <c r="Q3452" t="b">
        <v>1</v>
      </c>
      <c r="R3452" t="str">
        <f t="shared" si="265"/>
        <v/>
      </c>
      <c r="S3452" t="str">
        <f t="shared" si="266"/>
        <v/>
      </c>
      <c r="T3452" t="str">
        <f t="shared" si="267"/>
        <v/>
      </c>
      <c r="U3452" t="str">
        <f t="shared" si="268"/>
        <v/>
      </c>
      <c r="V3452" t="str">
        <f t="shared" si="269"/>
        <v/>
      </c>
    </row>
    <row r="3453" spans="1:22" x14ac:dyDescent="0.35">
      <c r="A3453" t="str">
        <f>IF('Support - Calculation Detail'!A3453="","",LEFT('Support - Calculation Detail'!A3453,7)&amp;"-"&amp;RIGHT('Support - Calculation Detail'!A3453,2))</f>
        <v/>
      </c>
      <c r="B3453" t="str">
        <f>IF('Support - Calculation Detail'!C3453="","",'Support - Calculation Detail'!C3453)</f>
        <v/>
      </c>
      <c r="C3453" t="str">
        <f>IF('Support - Calculation Detail'!B3453="","",'Support - Calculation Detail'!B3453)</f>
        <v/>
      </c>
      <c r="D3453" t="str">
        <f>IF('Support - Calculation Detail'!D3453="","",'Support - Calculation Detail'!D3453)</f>
        <v/>
      </c>
      <c r="E3453" t="str">
        <f>IF('Support - Calculation Detail'!E3453="","",'Support - Calculation Detail'!E3453)</f>
        <v/>
      </c>
      <c r="G3453" t="str">
        <f>IF('Support - Calculation Detail'!F3453="","",'Support - Calculation Detail'!F3453)</f>
        <v/>
      </c>
      <c r="H3453" t="str">
        <f>IF('Support - Calculation Detail'!G3453="","",'Support - Calculation Detail'!G3453)</f>
        <v/>
      </c>
      <c r="I3453" t="str">
        <f>IF('Support - Calculation Detail'!H3453="","",'Support - Calculation Detail'!H3453)</f>
        <v/>
      </c>
      <c r="J3453" t="str">
        <f>IF('Support - Calculation Detail'!I3453="","",'Support - Calculation Detail'!I3453)</f>
        <v/>
      </c>
      <c r="K3453" t="str">
        <f>IF('Support - Calculation Detail'!K3453="","",'Support - Calculation Detail'!K3453)</f>
        <v/>
      </c>
      <c r="L3453" t="str">
        <f>IF('Support - Calculation Detail'!L3453="","",'Support - Calculation Detail'!L3453)</f>
        <v/>
      </c>
      <c r="M3453" t="str">
        <f>IF('Support - Calculation Detail'!M3453="","",'Support - Calculation Detail'!M3453)</f>
        <v/>
      </c>
      <c r="N3453" t="str">
        <f>IF('Support - Calculation Detail'!N3453="","",'Support - Calculation Detail'!N3453)</f>
        <v/>
      </c>
      <c r="P3453" t="str">
        <f>IF('Support - Calculation Detail'!O3453="","",'Support - Calculation Detail'!O3453)</f>
        <v/>
      </c>
      <c r="Q3453" t="b">
        <v>1</v>
      </c>
      <c r="R3453" t="str">
        <f t="shared" si="265"/>
        <v/>
      </c>
      <c r="S3453" t="str">
        <f t="shared" si="266"/>
        <v/>
      </c>
      <c r="T3453" t="str">
        <f t="shared" si="267"/>
        <v/>
      </c>
      <c r="U3453" t="str">
        <f t="shared" si="268"/>
        <v/>
      </c>
      <c r="V3453" t="str">
        <f t="shared" si="269"/>
        <v/>
      </c>
    </row>
    <row r="3454" spans="1:22" x14ac:dyDescent="0.35">
      <c r="A3454" t="str">
        <f>IF('Support - Calculation Detail'!A3454="","",LEFT('Support - Calculation Detail'!A3454,7)&amp;"-"&amp;RIGHT('Support - Calculation Detail'!A3454,2))</f>
        <v/>
      </c>
      <c r="B3454" t="str">
        <f>IF('Support - Calculation Detail'!C3454="","",'Support - Calculation Detail'!C3454)</f>
        <v/>
      </c>
      <c r="C3454" t="str">
        <f>IF('Support - Calculation Detail'!B3454="","",'Support - Calculation Detail'!B3454)</f>
        <v/>
      </c>
      <c r="D3454" t="str">
        <f>IF('Support - Calculation Detail'!D3454="","",'Support - Calculation Detail'!D3454)</f>
        <v/>
      </c>
      <c r="E3454" t="str">
        <f>IF('Support - Calculation Detail'!E3454="","",'Support - Calculation Detail'!E3454)</f>
        <v/>
      </c>
      <c r="G3454" t="str">
        <f>IF('Support - Calculation Detail'!F3454="","",'Support - Calculation Detail'!F3454)</f>
        <v/>
      </c>
      <c r="H3454" t="str">
        <f>IF('Support - Calculation Detail'!G3454="","",'Support - Calculation Detail'!G3454)</f>
        <v/>
      </c>
      <c r="I3454" t="str">
        <f>IF('Support - Calculation Detail'!H3454="","",'Support - Calculation Detail'!H3454)</f>
        <v/>
      </c>
      <c r="J3454" t="str">
        <f>IF('Support - Calculation Detail'!I3454="","",'Support - Calculation Detail'!I3454)</f>
        <v/>
      </c>
      <c r="K3454" t="str">
        <f>IF('Support - Calculation Detail'!K3454="","",'Support - Calculation Detail'!K3454)</f>
        <v/>
      </c>
      <c r="L3454" t="str">
        <f>IF('Support - Calculation Detail'!L3454="","",'Support - Calculation Detail'!L3454)</f>
        <v/>
      </c>
      <c r="M3454" t="str">
        <f>IF('Support - Calculation Detail'!M3454="","",'Support - Calculation Detail'!M3454)</f>
        <v/>
      </c>
      <c r="N3454" t="str">
        <f>IF('Support - Calculation Detail'!N3454="","",'Support - Calculation Detail'!N3454)</f>
        <v/>
      </c>
      <c r="P3454" t="str">
        <f>IF('Support - Calculation Detail'!O3454="","",'Support - Calculation Detail'!O3454)</f>
        <v/>
      </c>
      <c r="Q3454" t="b">
        <v>1</v>
      </c>
      <c r="R3454" t="str">
        <f t="shared" si="265"/>
        <v/>
      </c>
      <c r="S3454" t="str">
        <f t="shared" si="266"/>
        <v/>
      </c>
      <c r="T3454" t="str">
        <f t="shared" si="267"/>
        <v/>
      </c>
      <c r="U3454" t="str">
        <f t="shared" si="268"/>
        <v/>
      </c>
      <c r="V3454" t="str">
        <f t="shared" si="269"/>
        <v/>
      </c>
    </row>
    <row r="3455" spans="1:22" x14ac:dyDescent="0.35">
      <c r="A3455" t="str">
        <f>IF('Support - Calculation Detail'!A3455="","",LEFT('Support - Calculation Detail'!A3455,7)&amp;"-"&amp;RIGHT('Support - Calculation Detail'!A3455,2))</f>
        <v/>
      </c>
      <c r="B3455" t="str">
        <f>IF('Support - Calculation Detail'!C3455="","",'Support - Calculation Detail'!C3455)</f>
        <v/>
      </c>
      <c r="C3455" t="str">
        <f>IF('Support - Calculation Detail'!B3455="","",'Support - Calculation Detail'!B3455)</f>
        <v/>
      </c>
      <c r="D3455" t="str">
        <f>IF('Support - Calculation Detail'!D3455="","",'Support - Calculation Detail'!D3455)</f>
        <v/>
      </c>
      <c r="E3455" t="str">
        <f>IF('Support - Calculation Detail'!E3455="","",'Support - Calculation Detail'!E3455)</f>
        <v/>
      </c>
      <c r="G3455" t="str">
        <f>IF('Support - Calculation Detail'!F3455="","",'Support - Calculation Detail'!F3455)</f>
        <v/>
      </c>
      <c r="H3455" t="str">
        <f>IF('Support - Calculation Detail'!G3455="","",'Support - Calculation Detail'!G3455)</f>
        <v/>
      </c>
      <c r="I3455" t="str">
        <f>IF('Support - Calculation Detail'!H3455="","",'Support - Calculation Detail'!H3455)</f>
        <v/>
      </c>
      <c r="J3455" t="str">
        <f>IF('Support - Calculation Detail'!I3455="","",'Support - Calculation Detail'!I3455)</f>
        <v/>
      </c>
      <c r="K3455" t="str">
        <f>IF('Support - Calculation Detail'!K3455="","",'Support - Calculation Detail'!K3455)</f>
        <v/>
      </c>
      <c r="L3455" t="str">
        <f>IF('Support - Calculation Detail'!L3455="","",'Support - Calculation Detail'!L3455)</f>
        <v/>
      </c>
      <c r="M3455" t="str">
        <f>IF('Support - Calculation Detail'!M3455="","",'Support - Calculation Detail'!M3455)</f>
        <v/>
      </c>
      <c r="N3455" t="str">
        <f>IF('Support - Calculation Detail'!N3455="","",'Support - Calculation Detail'!N3455)</f>
        <v/>
      </c>
      <c r="P3455" t="str">
        <f>IF('Support - Calculation Detail'!O3455="","",'Support - Calculation Detail'!O3455)</f>
        <v/>
      </c>
      <c r="Q3455" t="b">
        <v>1</v>
      </c>
      <c r="R3455" t="str">
        <f t="shared" si="265"/>
        <v/>
      </c>
      <c r="S3455" t="str">
        <f t="shared" si="266"/>
        <v/>
      </c>
      <c r="T3455" t="str">
        <f t="shared" si="267"/>
        <v/>
      </c>
      <c r="U3455" t="str">
        <f t="shared" si="268"/>
        <v/>
      </c>
      <c r="V3455" t="str">
        <f t="shared" si="269"/>
        <v/>
      </c>
    </row>
    <row r="3456" spans="1:22" x14ac:dyDescent="0.35">
      <c r="A3456" t="str">
        <f>IF('Support - Calculation Detail'!A3456="","",LEFT('Support - Calculation Detail'!A3456,7)&amp;"-"&amp;RIGHT('Support - Calculation Detail'!A3456,2))</f>
        <v/>
      </c>
      <c r="B3456" t="str">
        <f>IF('Support - Calculation Detail'!C3456="","",'Support - Calculation Detail'!C3456)</f>
        <v/>
      </c>
      <c r="C3456" t="str">
        <f>IF('Support - Calculation Detail'!B3456="","",'Support - Calculation Detail'!B3456)</f>
        <v/>
      </c>
      <c r="D3456" t="str">
        <f>IF('Support - Calculation Detail'!D3456="","",'Support - Calculation Detail'!D3456)</f>
        <v/>
      </c>
      <c r="E3456" t="str">
        <f>IF('Support - Calculation Detail'!E3456="","",'Support - Calculation Detail'!E3456)</f>
        <v/>
      </c>
      <c r="G3456" t="str">
        <f>IF('Support - Calculation Detail'!F3456="","",'Support - Calculation Detail'!F3456)</f>
        <v/>
      </c>
      <c r="H3456" t="str">
        <f>IF('Support - Calculation Detail'!G3456="","",'Support - Calculation Detail'!G3456)</f>
        <v/>
      </c>
      <c r="I3456" t="str">
        <f>IF('Support - Calculation Detail'!H3456="","",'Support - Calculation Detail'!H3456)</f>
        <v/>
      </c>
      <c r="J3456" t="str">
        <f>IF('Support - Calculation Detail'!I3456="","",'Support - Calculation Detail'!I3456)</f>
        <v/>
      </c>
      <c r="K3456" t="str">
        <f>IF('Support - Calculation Detail'!K3456="","",'Support - Calculation Detail'!K3456)</f>
        <v/>
      </c>
      <c r="L3456" t="str">
        <f>IF('Support - Calculation Detail'!L3456="","",'Support - Calculation Detail'!L3456)</f>
        <v/>
      </c>
      <c r="M3456" t="str">
        <f>IF('Support - Calculation Detail'!M3456="","",'Support - Calculation Detail'!M3456)</f>
        <v/>
      </c>
      <c r="N3456" t="str">
        <f>IF('Support - Calculation Detail'!N3456="","",'Support - Calculation Detail'!N3456)</f>
        <v/>
      </c>
      <c r="P3456" t="str">
        <f>IF('Support - Calculation Detail'!O3456="","",'Support - Calculation Detail'!O3456)</f>
        <v/>
      </c>
      <c r="Q3456" t="b">
        <v>1</v>
      </c>
      <c r="R3456" t="str">
        <f t="shared" si="265"/>
        <v/>
      </c>
      <c r="S3456" t="str">
        <f t="shared" si="266"/>
        <v/>
      </c>
      <c r="T3456" t="str">
        <f t="shared" si="267"/>
        <v/>
      </c>
      <c r="U3456" t="str">
        <f t="shared" si="268"/>
        <v/>
      </c>
      <c r="V3456" t="str">
        <f t="shared" si="269"/>
        <v/>
      </c>
    </row>
    <row r="3457" spans="1:22" x14ac:dyDescent="0.35">
      <c r="A3457" t="str">
        <f>IF('Support - Calculation Detail'!A3457="","",LEFT('Support - Calculation Detail'!A3457,7)&amp;"-"&amp;RIGHT('Support - Calculation Detail'!A3457,2))</f>
        <v/>
      </c>
      <c r="B3457" t="str">
        <f>IF('Support - Calculation Detail'!C3457="","",'Support - Calculation Detail'!C3457)</f>
        <v/>
      </c>
      <c r="C3457" t="str">
        <f>IF('Support - Calculation Detail'!B3457="","",'Support - Calculation Detail'!B3457)</f>
        <v/>
      </c>
      <c r="D3457" t="str">
        <f>IF('Support - Calculation Detail'!D3457="","",'Support - Calculation Detail'!D3457)</f>
        <v/>
      </c>
      <c r="E3457" t="str">
        <f>IF('Support - Calculation Detail'!E3457="","",'Support - Calculation Detail'!E3457)</f>
        <v/>
      </c>
      <c r="G3457" t="str">
        <f>IF('Support - Calculation Detail'!F3457="","",'Support - Calculation Detail'!F3457)</f>
        <v/>
      </c>
      <c r="H3457" t="str">
        <f>IF('Support - Calculation Detail'!G3457="","",'Support - Calculation Detail'!G3457)</f>
        <v/>
      </c>
      <c r="I3457" t="str">
        <f>IF('Support - Calculation Detail'!H3457="","",'Support - Calculation Detail'!H3457)</f>
        <v/>
      </c>
      <c r="J3457" t="str">
        <f>IF('Support - Calculation Detail'!I3457="","",'Support - Calculation Detail'!I3457)</f>
        <v/>
      </c>
      <c r="K3457" t="str">
        <f>IF('Support - Calculation Detail'!K3457="","",'Support - Calculation Detail'!K3457)</f>
        <v/>
      </c>
      <c r="L3457" t="str">
        <f>IF('Support - Calculation Detail'!L3457="","",'Support - Calculation Detail'!L3457)</f>
        <v/>
      </c>
      <c r="M3457" t="str">
        <f>IF('Support - Calculation Detail'!M3457="","",'Support - Calculation Detail'!M3457)</f>
        <v/>
      </c>
      <c r="N3457" t="str">
        <f>IF('Support - Calculation Detail'!N3457="","",'Support - Calculation Detail'!N3457)</f>
        <v/>
      </c>
      <c r="P3457" t="str">
        <f>IF('Support - Calculation Detail'!O3457="","",'Support - Calculation Detail'!O3457)</f>
        <v/>
      </c>
      <c r="Q3457" t="b">
        <v>1</v>
      </c>
      <c r="R3457" t="str">
        <f t="shared" si="265"/>
        <v/>
      </c>
      <c r="S3457" t="str">
        <f t="shared" si="266"/>
        <v/>
      </c>
      <c r="T3457" t="str">
        <f t="shared" si="267"/>
        <v/>
      </c>
      <c r="U3457" t="str">
        <f t="shared" si="268"/>
        <v/>
      </c>
      <c r="V3457" t="str">
        <f t="shared" si="269"/>
        <v/>
      </c>
    </row>
    <row r="3458" spans="1:22" x14ac:dyDescent="0.35">
      <c r="A3458" t="str">
        <f>IF('Support - Calculation Detail'!A3458="","",LEFT('Support - Calculation Detail'!A3458,7)&amp;"-"&amp;RIGHT('Support - Calculation Detail'!A3458,2))</f>
        <v/>
      </c>
      <c r="B3458" t="str">
        <f>IF('Support - Calculation Detail'!C3458="","",'Support - Calculation Detail'!C3458)</f>
        <v/>
      </c>
      <c r="C3458" t="str">
        <f>IF('Support - Calculation Detail'!B3458="","",'Support - Calculation Detail'!B3458)</f>
        <v/>
      </c>
      <c r="D3458" t="str">
        <f>IF('Support - Calculation Detail'!D3458="","",'Support - Calculation Detail'!D3458)</f>
        <v/>
      </c>
      <c r="E3458" t="str">
        <f>IF('Support - Calculation Detail'!E3458="","",'Support - Calculation Detail'!E3458)</f>
        <v/>
      </c>
      <c r="G3458" t="str">
        <f>IF('Support - Calculation Detail'!F3458="","",'Support - Calculation Detail'!F3458)</f>
        <v/>
      </c>
      <c r="H3458" t="str">
        <f>IF('Support - Calculation Detail'!G3458="","",'Support - Calculation Detail'!G3458)</f>
        <v/>
      </c>
      <c r="I3458" t="str">
        <f>IF('Support - Calculation Detail'!H3458="","",'Support - Calculation Detail'!H3458)</f>
        <v/>
      </c>
      <c r="J3458" t="str">
        <f>IF('Support - Calculation Detail'!I3458="","",'Support - Calculation Detail'!I3458)</f>
        <v/>
      </c>
      <c r="K3458" t="str">
        <f>IF('Support - Calculation Detail'!K3458="","",'Support - Calculation Detail'!K3458)</f>
        <v/>
      </c>
      <c r="L3458" t="str">
        <f>IF('Support - Calculation Detail'!L3458="","",'Support - Calculation Detail'!L3458)</f>
        <v/>
      </c>
      <c r="M3458" t="str">
        <f>IF('Support - Calculation Detail'!M3458="","",'Support - Calculation Detail'!M3458)</f>
        <v/>
      </c>
      <c r="N3458" t="str">
        <f>IF('Support - Calculation Detail'!N3458="","",'Support - Calculation Detail'!N3458)</f>
        <v/>
      </c>
      <c r="P3458" t="str">
        <f>IF('Support - Calculation Detail'!O3458="","",'Support - Calculation Detail'!O3458)</f>
        <v/>
      </c>
      <c r="Q3458" t="b">
        <v>1</v>
      </c>
      <c r="R3458" t="str">
        <f t="shared" si="265"/>
        <v/>
      </c>
      <c r="S3458" t="str">
        <f t="shared" si="266"/>
        <v/>
      </c>
      <c r="T3458" t="str">
        <f t="shared" si="267"/>
        <v/>
      </c>
      <c r="U3458" t="str">
        <f t="shared" si="268"/>
        <v/>
      </c>
      <c r="V3458" t="str">
        <f t="shared" si="269"/>
        <v/>
      </c>
    </row>
    <row r="3459" spans="1:22" x14ac:dyDescent="0.35">
      <c r="A3459" t="str">
        <f>IF('Support - Calculation Detail'!A3459="","",LEFT('Support - Calculation Detail'!A3459,7)&amp;"-"&amp;RIGHT('Support - Calculation Detail'!A3459,2))</f>
        <v/>
      </c>
      <c r="B3459" t="str">
        <f>IF('Support - Calculation Detail'!C3459="","",'Support - Calculation Detail'!C3459)</f>
        <v/>
      </c>
      <c r="C3459" t="str">
        <f>IF('Support - Calculation Detail'!B3459="","",'Support - Calculation Detail'!B3459)</f>
        <v/>
      </c>
      <c r="D3459" t="str">
        <f>IF('Support - Calculation Detail'!D3459="","",'Support - Calculation Detail'!D3459)</f>
        <v/>
      </c>
      <c r="E3459" t="str">
        <f>IF('Support - Calculation Detail'!E3459="","",'Support - Calculation Detail'!E3459)</f>
        <v/>
      </c>
      <c r="G3459" t="str">
        <f>IF('Support - Calculation Detail'!F3459="","",'Support - Calculation Detail'!F3459)</f>
        <v/>
      </c>
      <c r="H3459" t="str">
        <f>IF('Support - Calculation Detail'!G3459="","",'Support - Calculation Detail'!G3459)</f>
        <v/>
      </c>
      <c r="I3459" t="str">
        <f>IF('Support - Calculation Detail'!H3459="","",'Support - Calculation Detail'!H3459)</f>
        <v/>
      </c>
      <c r="J3459" t="str">
        <f>IF('Support - Calculation Detail'!I3459="","",'Support - Calculation Detail'!I3459)</f>
        <v/>
      </c>
      <c r="K3459" t="str">
        <f>IF('Support - Calculation Detail'!K3459="","",'Support - Calculation Detail'!K3459)</f>
        <v/>
      </c>
      <c r="L3459" t="str">
        <f>IF('Support - Calculation Detail'!L3459="","",'Support - Calculation Detail'!L3459)</f>
        <v/>
      </c>
      <c r="M3459" t="str">
        <f>IF('Support - Calculation Detail'!M3459="","",'Support - Calculation Detail'!M3459)</f>
        <v/>
      </c>
      <c r="N3459" t="str">
        <f>IF('Support - Calculation Detail'!N3459="","",'Support - Calculation Detail'!N3459)</f>
        <v/>
      </c>
      <c r="P3459" t="str">
        <f>IF('Support - Calculation Detail'!O3459="","",'Support - Calculation Detail'!O3459)</f>
        <v/>
      </c>
      <c r="Q3459" t="b">
        <v>1</v>
      </c>
      <c r="R3459" t="str">
        <f t="shared" ref="R3459:R3522" si="270">LEFT(A3459,7)</f>
        <v/>
      </c>
      <c r="S3459" t="str">
        <f t="shared" ref="S3459:S3522" si="271">A3459</f>
        <v/>
      </c>
      <c r="T3459" t="str">
        <f t="shared" ref="T3459:T3522" si="272">S3459</f>
        <v/>
      </c>
      <c r="U3459" t="str">
        <f t="shared" ref="U3459:U3522" si="273">MID(S3459,3,1)</f>
        <v/>
      </c>
      <c r="V3459" t="str">
        <f t="shared" ref="V3459:V3522" si="274">RIGHT(T3459,2)</f>
        <v/>
      </c>
    </row>
    <row r="3460" spans="1:22" x14ac:dyDescent="0.35">
      <c r="A3460" t="str">
        <f>IF('Support - Calculation Detail'!A3460="","",LEFT('Support - Calculation Detail'!A3460,7)&amp;"-"&amp;RIGHT('Support - Calculation Detail'!A3460,2))</f>
        <v/>
      </c>
      <c r="B3460" t="str">
        <f>IF('Support - Calculation Detail'!C3460="","",'Support - Calculation Detail'!C3460)</f>
        <v/>
      </c>
      <c r="C3460" t="str">
        <f>IF('Support - Calculation Detail'!B3460="","",'Support - Calculation Detail'!B3460)</f>
        <v/>
      </c>
      <c r="D3460" t="str">
        <f>IF('Support - Calculation Detail'!D3460="","",'Support - Calculation Detail'!D3460)</f>
        <v/>
      </c>
      <c r="E3460" t="str">
        <f>IF('Support - Calculation Detail'!E3460="","",'Support - Calculation Detail'!E3460)</f>
        <v/>
      </c>
      <c r="G3460" t="str">
        <f>IF('Support - Calculation Detail'!F3460="","",'Support - Calculation Detail'!F3460)</f>
        <v/>
      </c>
      <c r="H3460" t="str">
        <f>IF('Support - Calculation Detail'!G3460="","",'Support - Calculation Detail'!G3460)</f>
        <v/>
      </c>
      <c r="I3460" t="str">
        <f>IF('Support - Calculation Detail'!H3460="","",'Support - Calculation Detail'!H3460)</f>
        <v/>
      </c>
      <c r="J3460" t="str">
        <f>IF('Support - Calculation Detail'!I3460="","",'Support - Calculation Detail'!I3460)</f>
        <v/>
      </c>
      <c r="K3460" t="str">
        <f>IF('Support - Calculation Detail'!K3460="","",'Support - Calculation Detail'!K3460)</f>
        <v/>
      </c>
      <c r="L3460" t="str">
        <f>IF('Support - Calculation Detail'!L3460="","",'Support - Calculation Detail'!L3460)</f>
        <v/>
      </c>
      <c r="M3460" t="str">
        <f>IF('Support - Calculation Detail'!M3460="","",'Support - Calculation Detail'!M3460)</f>
        <v/>
      </c>
      <c r="N3460" t="str">
        <f>IF('Support - Calculation Detail'!N3460="","",'Support - Calculation Detail'!N3460)</f>
        <v/>
      </c>
      <c r="P3460" t="str">
        <f>IF('Support - Calculation Detail'!O3460="","",'Support - Calculation Detail'!O3460)</f>
        <v/>
      </c>
      <c r="Q3460" t="b">
        <v>1</v>
      </c>
      <c r="R3460" t="str">
        <f t="shared" si="270"/>
        <v/>
      </c>
      <c r="S3460" t="str">
        <f t="shared" si="271"/>
        <v/>
      </c>
      <c r="T3460" t="str">
        <f t="shared" si="272"/>
        <v/>
      </c>
      <c r="U3460" t="str">
        <f t="shared" si="273"/>
        <v/>
      </c>
      <c r="V3460" t="str">
        <f t="shared" si="274"/>
        <v/>
      </c>
    </row>
    <row r="3461" spans="1:22" x14ac:dyDescent="0.35">
      <c r="A3461" t="str">
        <f>IF('Support - Calculation Detail'!A3461="","",LEFT('Support - Calculation Detail'!A3461,7)&amp;"-"&amp;RIGHT('Support - Calculation Detail'!A3461,2))</f>
        <v/>
      </c>
      <c r="B3461" t="str">
        <f>IF('Support - Calculation Detail'!C3461="","",'Support - Calculation Detail'!C3461)</f>
        <v/>
      </c>
      <c r="C3461" t="str">
        <f>IF('Support - Calculation Detail'!B3461="","",'Support - Calculation Detail'!B3461)</f>
        <v/>
      </c>
      <c r="D3461" t="str">
        <f>IF('Support - Calculation Detail'!D3461="","",'Support - Calculation Detail'!D3461)</f>
        <v/>
      </c>
      <c r="E3461" t="str">
        <f>IF('Support - Calculation Detail'!E3461="","",'Support - Calculation Detail'!E3461)</f>
        <v/>
      </c>
      <c r="G3461" t="str">
        <f>IF('Support - Calculation Detail'!F3461="","",'Support - Calculation Detail'!F3461)</f>
        <v/>
      </c>
      <c r="H3461" t="str">
        <f>IF('Support - Calculation Detail'!G3461="","",'Support - Calculation Detail'!G3461)</f>
        <v/>
      </c>
      <c r="I3461" t="str">
        <f>IF('Support - Calculation Detail'!H3461="","",'Support - Calculation Detail'!H3461)</f>
        <v/>
      </c>
      <c r="J3461" t="str">
        <f>IF('Support - Calculation Detail'!I3461="","",'Support - Calculation Detail'!I3461)</f>
        <v/>
      </c>
      <c r="K3461" t="str">
        <f>IF('Support - Calculation Detail'!K3461="","",'Support - Calculation Detail'!K3461)</f>
        <v/>
      </c>
      <c r="L3461" t="str">
        <f>IF('Support - Calculation Detail'!L3461="","",'Support - Calculation Detail'!L3461)</f>
        <v/>
      </c>
      <c r="M3461" t="str">
        <f>IF('Support - Calculation Detail'!M3461="","",'Support - Calculation Detail'!M3461)</f>
        <v/>
      </c>
      <c r="N3461" t="str">
        <f>IF('Support - Calculation Detail'!N3461="","",'Support - Calculation Detail'!N3461)</f>
        <v/>
      </c>
      <c r="P3461" t="str">
        <f>IF('Support - Calculation Detail'!O3461="","",'Support - Calculation Detail'!O3461)</f>
        <v/>
      </c>
      <c r="Q3461" t="b">
        <v>1</v>
      </c>
      <c r="R3461" t="str">
        <f t="shared" si="270"/>
        <v/>
      </c>
      <c r="S3461" t="str">
        <f t="shared" si="271"/>
        <v/>
      </c>
      <c r="T3461" t="str">
        <f t="shared" si="272"/>
        <v/>
      </c>
      <c r="U3461" t="str">
        <f t="shared" si="273"/>
        <v/>
      </c>
      <c r="V3461" t="str">
        <f t="shared" si="274"/>
        <v/>
      </c>
    </row>
    <row r="3462" spans="1:22" x14ac:dyDescent="0.35">
      <c r="A3462" t="str">
        <f>IF('Support - Calculation Detail'!A3462="","",LEFT('Support - Calculation Detail'!A3462,7)&amp;"-"&amp;RIGHT('Support - Calculation Detail'!A3462,2))</f>
        <v/>
      </c>
      <c r="B3462" t="str">
        <f>IF('Support - Calculation Detail'!C3462="","",'Support - Calculation Detail'!C3462)</f>
        <v/>
      </c>
      <c r="C3462" t="str">
        <f>IF('Support - Calculation Detail'!B3462="","",'Support - Calculation Detail'!B3462)</f>
        <v/>
      </c>
      <c r="D3462" t="str">
        <f>IF('Support - Calculation Detail'!D3462="","",'Support - Calculation Detail'!D3462)</f>
        <v/>
      </c>
      <c r="E3462" t="str">
        <f>IF('Support - Calculation Detail'!E3462="","",'Support - Calculation Detail'!E3462)</f>
        <v/>
      </c>
      <c r="G3462" t="str">
        <f>IF('Support - Calculation Detail'!F3462="","",'Support - Calculation Detail'!F3462)</f>
        <v/>
      </c>
      <c r="H3462" t="str">
        <f>IF('Support - Calculation Detail'!G3462="","",'Support - Calculation Detail'!G3462)</f>
        <v/>
      </c>
      <c r="I3462" t="str">
        <f>IF('Support - Calculation Detail'!H3462="","",'Support - Calculation Detail'!H3462)</f>
        <v/>
      </c>
      <c r="J3462" t="str">
        <f>IF('Support - Calculation Detail'!I3462="","",'Support - Calculation Detail'!I3462)</f>
        <v/>
      </c>
      <c r="K3462" t="str">
        <f>IF('Support - Calculation Detail'!K3462="","",'Support - Calculation Detail'!K3462)</f>
        <v/>
      </c>
      <c r="L3462" t="str">
        <f>IF('Support - Calculation Detail'!L3462="","",'Support - Calculation Detail'!L3462)</f>
        <v/>
      </c>
      <c r="M3462" t="str">
        <f>IF('Support - Calculation Detail'!M3462="","",'Support - Calculation Detail'!M3462)</f>
        <v/>
      </c>
      <c r="N3462" t="str">
        <f>IF('Support - Calculation Detail'!N3462="","",'Support - Calculation Detail'!N3462)</f>
        <v/>
      </c>
      <c r="P3462" t="str">
        <f>IF('Support - Calculation Detail'!O3462="","",'Support - Calculation Detail'!O3462)</f>
        <v/>
      </c>
      <c r="Q3462" t="b">
        <v>1</v>
      </c>
      <c r="R3462" t="str">
        <f t="shared" si="270"/>
        <v/>
      </c>
      <c r="S3462" t="str">
        <f t="shared" si="271"/>
        <v/>
      </c>
      <c r="T3462" t="str">
        <f t="shared" si="272"/>
        <v/>
      </c>
      <c r="U3462" t="str">
        <f t="shared" si="273"/>
        <v/>
      </c>
      <c r="V3462" t="str">
        <f t="shared" si="274"/>
        <v/>
      </c>
    </row>
    <row r="3463" spans="1:22" x14ac:dyDescent="0.35">
      <c r="A3463" t="str">
        <f>IF('Support - Calculation Detail'!A3463="","",LEFT('Support - Calculation Detail'!A3463,7)&amp;"-"&amp;RIGHT('Support - Calculation Detail'!A3463,2))</f>
        <v/>
      </c>
      <c r="B3463" t="str">
        <f>IF('Support - Calculation Detail'!C3463="","",'Support - Calculation Detail'!C3463)</f>
        <v/>
      </c>
      <c r="C3463" t="str">
        <f>IF('Support - Calculation Detail'!B3463="","",'Support - Calculation Detail'!B3463)</f>
        <v/>
      </c>
      <c r="D3463" t="str">
        <f>IF('Support - Calculation Detail'!D3463="","",'Support - Calculation Detail'!D3463)</f>
        <v/>
      </c>
      <c r="E3463" t="str">
        <f>IF('Support - Calculation Detail'!E3463="","",'Support - Calculation Detail'!E3463)</f>
        <v/>
      </c>
      <c r="G3463" t="str">
        <f>IF('Support - Calculation Detail'!F3463="","",'Support - Calculation Detail'!F3463)</f>
        <v/>
      </c>
      <c r="H3463" t="str">
        <f>IF('Support - Calculation Detail'!G3463="","",'Support - Calculation Detail'!G3463)</f>
        <v/>
      </c>
      <c r="I3463" t="str">
        <f>IF('Support - Calculation Detail'!H3463="","",'Support - Calculation Detail'!H3463)</f>
        <v/>
      </c>
      <c r="J3463" t="str">
        <f>IF('Support - Calculation Detail'!I3463="","",'Support - Calculation Detail'!I3463)</f>
        <v/>
      </c>
      <c r="K3463" t="str">
        <f>IF('Support - Calculation Detail'!K3463="","",'Support - Calculation Detail'!K3463)</f>
        <v/>
      </c>
      <c r="L3463" t="str">
        <f>IF('Support - Calculation Detail'!L3463="","",'Support - Calculation Detail'!L3463)</f>
        <v/>
      </c>
      <c r="M3463" t="str">
        <f>IF('Support - Calculation Detail'!M3463="","",'Support - Calculation Detail'!M3463)</f>
        <v/>
      </c>
      <c r="N3463" t="str">
        <f>IF('Support - Calculation Detail'!N3463="","",'Support - Calculation Detail'!N3463)</f>
        <v/>
      </c>
      <c r="P3463" t="str">
        <f>IF('Support - Calculation Detail'!O3463="","",'Support - Calculation Detail'!O3463)</f>
        <v/>
      </c>
      <c r="Q3463" t="b">
        <v>1</v>
      </c>
      <c r="R3463" t="str">
        <f t="shared" si="270"/>
        <v/>
      </c>
      <c r="S3463" t="str">
        <f t="shared" si="271"/>
        <v/>
      </c>
      <c r="T3463" t="str">
        <f t="shared" si="272"/>
        <v/>
      </c>
      <c r="U3463" t="str">
        <f t="shared" si="273"/>
        <v/>
      </c>
      <c r="V3463" t="str">
        <f t="shared" si="274"/>
        <v/>
      </c>
    </row>
    <row r="3464" spans="1:22" x14ac:dyDescent="0.35">
      <c r="A3464" t="str">
        <f>IF('Support - Calculation Detail'!A3464="","",LEFT('Support - Calculation Detail'!A3464,7)&amp;"-"&amp;RIGHT('Support - Calculation Detail'!A3464,2))</f>
        <v/>
      </c>
      <c r="B3464" t="str">
        <f>IF('Support - Calculation Detail'!C3464="","",'Support - Calculation Detail'!C3464)</f>
        <v/>
      </c>
      <c r="C3464" t="str">
        <f>IF('Support - Calculation Detail'!B3464="","",'Support - Calculation Detail'!B3464)</f>
        <v/>
      </c>
      <c r="D3464" t="str">
        <f>IF('Support - Calculation Detail'!D3464="","",'Support - Calculation Detail'!D3464)</f>
        <v/>
      </c>
      <c r="E3464" t="str">
        <f>IF('Support - Calculation Detail'!E3464="","",'Support - Calculation Detail'!E3464)</f>
        <v/>
      </c>
      <c r="G3464" t="str">
        <f>IF('Support - Calculation Detail'!F3464="","",'Support - Calculation Detail'!F3464)</f>
        <v/>
      </c>
      <c r="H3464" t="str">
        <f>IF('Support - Calculation Detail'!G3464="","",'Support - Calculation Detail'!G3464)</f>
        <v/>
      </c>
      <c r="I3464" t="str">
        <f>IF('Support - Calculation Detail'!H3464="","",'Support - Calculation Detail'!H3464)</f>
        <v/>
      </c>
      <c r="J3464" t="str">
        <f>IF('Support - Calculation Detail'!I3464="","",'Support - Calculation Detail'!I3464)</f>
        <v/>
      </c>
      <c r="K3464" t="str">
        <f>IF('Support - Calculation Detail'!K3464="","",'Support - Calculation Detail'!K3464)</f>
        <v/>
      </c>
      <c r="L3464" t="str">
        <f>IF('Support - Calculation Detail'!L3464="","",'Support - Calculation Detail'!L3464)</f>
        <v/>
      </c>
      <c r="M3464" t="str">
        <f>IF('Support - Calculation Detail'!M3464="","",'Support - Calculation Detail'!M3464)</f>
        <v/>
      </c>
      <c r="N3464" t="str">
        <f>IF('Support - Calculation Detail'!N3464="","",'Support - Calculation Detail'!N3464)</f>
        <v/>
      </c>
      <c r="P3464" t="str">
        <f>IF('Support - Calculation Detail'!O3464="","",'Support - Calculation Detail'!O3464)</f>
        <v/>
      </c>
      <c r="Q3464" t="b">
        <v>1</v>
      </c>
      <c r="R3464" t="str">
        <f t="shared" si="270"/>
        <v/>
      </c>
      <c r="S3464" t="str">
        <f t="shared" si="271"/>
        <v/>
      </c>
      <c r="T3464" t="str">
        <f t="shared" si="272"/>
        <v/>
      </c>
      <c r="U3464" t="str">
        <f t="shared" si="273"/>
        <v/>
      </c>
      <c r="V3464" t="str">
        <f t="shared" si="274"/>
        <v/>
      </c>
    </row>
    <row r="3465" spans="1:22" x14ac:dyDescent="0.35">
      <c r="A3465" t="str">
        <f>IF('Support - Calculation Detail'!A3465="","",LEFT('Support - Calculation Detail'!A3465,7)&amp;"-"&amp;RIGHT('Support - Calculation Detail'!A3465,2))</f>
        <v/>
      </c>
      <c r="B3465" t="str">
        <f>IF('Support - Calculation Detail'!C3465="","",'Support - Calculation Detail'!C3465)</f>
        <v/>
      </c>
      <c r="C3465" t="str">
        <f>IF('Support - Calculation Detail'!B3465="","",'Support - Calculation Detail'!B3465)</f>
        <v/>
      </c>
      <c r="D3465" t="str">
        <f>IF('Support - Calculation Detail'!D3465="","",'Support - Calculation Detail'!D3465)</f>
        <v/>
      </c>
      <c r="E3465" t="str">
        <f>IF('Support - Calculation Detail'!E3465="","",'Support - Calculation Detail'!E3465)</f>
        <v/>
      </c>
      <c r="G3465" t="str">
        <f>IF('Support - Calculation Detail'!F3465="","",'Support - Calculation Detail'!F3465)</f>
        <v/>
      </c>
      <c r="H3465" t="str">
        <f>IF('Support - Calculation Detail'!G3465="","",'Support - Calculation Detail'!G3465)</f>
        <v/>
      </c>
      <c r="I3465" t="str">
        <f>IF('Support - Calculation Detail'!H3465="","",'Support - Calculation Detail'!H3465)</f>
        <v/>
      </c>
      <c r="J3465" t="str">
        <f>IF('Support - Calculation Detail'!I3465="","",'Support - Calculation Detail'!I3465)</f>
        <v/>
      </c>
      <c r="K3465" t="str">
        <f>IF('Support - Calculation Detail'!K3465="","",'Support - Calculation Detail'!K3465)</f>
        <v/>
      </c>
      <c r="L3465" t="str">
        <f>IF('Support - Calculation Detail'!L3465="","",'Support - Calculation Detail'!L3465)</f>
        <v/>
      </c>
      <c r="M3465" t="str">
        <f>IF('Support - Calculation Detail'!M3465="","",'Support - Calculation Detail'!M3465)</f>
        <v/>
      </c>
      <c r="N3465" t="str">
        <f>IF('Support - Calculation Detail'!N3465="","",'Support - Calculation Detail'!N3465)</f>
        <v/>
      </c>
      <c r="P3465" t="str">
        <f>IF('Support - Calculation Detail'!O3465="","",'Support - Calculation Detail'!O3465)</f>
        <v/>
      </c>
      <c r="Q3465" t="b">
        <v>1</v>
      </c>
      <c r="R3465" t="str">
        <f t="shared" si="270"/>
        <v/>
      </c>
      <c r="S3465" t="str">
        <f t="shared" si="271"/>
        <v/>
      </c>
      <c r="T3465" t="str">
        <f t="shared" si="272"/>
        <v/>
      </c>
      <c r="U3465" t="str">
        <f t="shared" si="273"/>
        <v/>
      </c>
      <c r="V3465" t="str">
        <f t="shared" si="274"/>
        <v/>
      </c>
    </row>
    <row r="3466" spans="1:22" x14ac:dyDescent="0.35">
      <c r="A3466" t="str">
        <f>IF('Support - Calculation Detail'!A3466="","",LEFT('Support - Calculation Detail'!A3466,7)&amp;"-"&amp;RIGHT('Support - Calculation Detail'!A3466,2))</f>
        <v/>
      </c>
      <c r="B3466" t="str">
        <f>IF('Support - Calculation Detail'!C3466="","",'Support - Calculation Detail'!C3466)</f>
        <v/>
      </c>
      <c r="C3466" t="str">
        <f>IF('Support - Calculation Detail'!B3466="","",'Support - Calculation Detail'!B3466)</f>
        <v/>
      </c>
      <c r="D3466" t="str">
        <f>IF('Support - Calculation Detail'!D3466="","",'Support - Calculation Detail'!D3466)</f>
        <v/>
      </c>
      <c r="E3466" t="str">
        <f>IF('Support - Calculation Detail'!E3466="","",'Support - Calculation Detail'!E3466)</f>
        <v/>
      </c>
      <c r="G3466" t="str">
        <f>IF('Support - Calculation Detail'!F3466="","",'Support - Calculation Detail'!F3466)</f>
        <v/>
      </c>
      <c r="H3466" t="str">
        <f>IF('Support - Calculation Detail'!G3466="","",'Support - Calculation Detail'!G3466)</f>
        <v/>
      </c>
      <c r="I3466" t="str">
        <f>IF('Support - Calculation Detail'!H3466="","",'Support - Calculation Detail'!H3466)</f>
        <v/>
      </c>
      <c r="J3466" t="str">
        <f>IF('Support - Calculation Detail'!I3466="","",'Support - Calculation Detail'!I3466)</f>
        <v/>
      </c>
      <c r="K3466" t="str">
        <f>IF('Support - Calculation Detail'!K3466="","",'Support - Calculation Detail'!K3466)</f>
        <v/>
      </c>
      <c r="L3466" t="str">
        <f>IF('Support - Calculation Detail'!L3466="","",'Support - Calculation Detail'!L3466)</f>
        <v/>
      </c>
      <c r="M3466" t="str">
        <f>IF('Support - Calculation Detail'!M3466="","",'Support - Calculation Detail'!M3466)</f>
        <v/>
      </c>
      <c r="N3466" t="str">
        <f>IF('Support - Calculation Detail'!N3466="","",'Support - Calculation Detail'!N3466)</f>
        <v/>
      </c>
      <c r="P3466" t="str">
        <f>IF('Support - Calculation Detail'!O3466="","",'Support - Calculation Detail'!O3466)</f>
        <v/>
      </c>
      <c r="Q3466" t="b">
        <v>1</v>
      </c>
      <c r="R3466" t="str">
        <f t="shared" si="270"/>
        <v/>
      </c>
      <c r="S3466" t="str">
        <f t="shared" si="271"/>
        <v/>
      </c>
      <c r="T3466" t="str">
        <f t="shared" si="272"/>
        <v/>
      </c>
      <c r="U3466" t="str">
        <f t="shared" si="273"/>
        <v/>
      </c>
      <c r="V3466" t="str">
        <f t="shared" si="274"/>
        <v/>
      </c>
    </row>
    <row r="3467" spans="1:22" x14ac:dyDescent="0.35">
      <c r="A3467" t="str">
        <f>IF('Support - Calculation Detail'!A3467="","",LEFT('Support - Calculation Detail'!A3467,7)&amp;"-"&amp;RIGHT('Support - Calculation Detail'!A3467,2))</f>
        <v/>
      </c>
      <c r="B3467" t="str">
        <f>IF('Support - Calculation Detail'!C3467="","",'Support - Calculation Detail'!C3467)</f>
        <v/>
      </c>
      <c r="C3467" t="str">
        <f>IF('Support - Calculation Detail'!B3467="","",'Support - Calculation Detail'!B3467)</f>
        <v/>
      </c>
      <c r="D3467" t="str">
        <f>IF('Support - Calculation Detail'!D3467="","",'Support - Calculation Detail'!D3467)</f>
        <v/>
      </c>
      <c r="E3467" t="str">
        <f>IF('Support - Calculation Detail'!E3467="","",'Support - Calculation Detail'!E3467)</f>
        <v/>
      </c>
      <c r="G3467" t="str">
        <f>IF('Support - Calculation Detail'!F3467="","",'Support - Calculation Detail'!F3467)</f>
        <v/>
      </c>
      <c r="H3467" t="str">
        <f>IF('Support - Calculation Detail'!G3467="","",'Support - Calculation Detail'!G3467)</f>
        <v/>
      </c>
      <c r="I3467" t="str">
        <f>IF('Support - Calculation Detail'!H3467="","",'Support - Calculation Detail'!H3467)</f>
        <v/>
      </c>
      <c r="J3467" t="str">
        <f>IF('Support - Calculation Detail'!I3467="","",'Support - Calculation Detail'!I3467)</f>
        <v/>
      </c>
      <c r="K3467" t="str">
        <f>IF('Support - Calculation Detail'!K3467="","",'Support - Calculation Detail'!K3467)</f>
        <v/>
      </c>
      <c r="L3467" t="str">
        <f>IF('Support - Calculation Detail'!L3467="","",'Support - Calculation Detail'!L3467)</f>
        <v/>
      </c>
      <c r="M3467" t="str">
        <f>IF('Support - Calculation Detail'!M3467="","",'Support - Calculation Detail'!M3467)</f>
        <v/>
      </c>
      <c r="N3467" t="str">
        <f>IF('Support - Calculation Detail'!N3467="","",'Support - Calculation Detail'!N3467)</f>
        <v/>
      </c>
      <c r="P3467" t="str">
        <f>IF('Support - Calculation Detail'!O3467="","",'Support - Calculation Detail'!O3467)</f>
        <v/>
      </c>
      <c r="Q3467" t="b">
        <v>1</v>
      </c>
      <c r="R3467" t="str">
        <f t="shared" si="270"/>
        <v/>
      </c>
      <c r="S3467" t="str">
        <f t="shared" si="271"/>
        <v/>
      </c>
      <c r="T3467" t="str">
        <f t="shared" si="272"/>
        <v/>
      </c>
      <c r="U3467" t="str">
        <f t="shared" si="273"/>
        <v/>
      </c>
      <c r="V3467" t="str">
        <f t="shared" si="274"/>
        <v/>
      </c>
    </row>
    <row r="3468" spans="1:22" x14ac:dyDescent="0.35">
      <c r="A3468" t="str">
        <f>IF('Support - Calculation Detail'!A3468="","",LEFT('Support - Calculation Detail'!A3468,7)&amp;"-"&amp;RIGHT('Support - Calculation Detail'!A3468,2))</f>
        <v/>
      </c>
      <c r="B3468" t="str">
        <f>IF('Support - Calculation Detail'!C3468="","",'Support - Calculation Detail'!C3468)</f>
        <v/>
      </c>
      <c r="C3468" t="str">
        <f>IF('Support - Calculation Detail'!B3468="","",'Support - Calculation Detail'!B3468)</f>
        <v/>
      </c>
      <c r="D3468" t="str">
        <f>IF('Support - Calculation Detail'!D3468="","",'Support - Calculation Detail'!D3468)</f>
        <v/>
      </c>
      <c r="E3468" t="str">
        <f>IF('Support - Calculation Detail'!E3468="","",'Support - Calculation Detail'!E3468)</f>
        <v/>
      </c>
      <c r="G3468" t="str">
        <f>IF('Support - Calculation Detail'!F3468="","",'Support - Calculation Detail'!F3468)</f>
        <v/>
      </c>
      <c r="H3468" t="str">
        <f>IF('Support - Calculation Detail'!G3468="","",'Support - Calculation Detail'!G3468)</f>
        <v/>
      </c>
      <c r="I3468" t="str">
        <f>IF('Support - Calculation Detail'!H3468="","",'Support - Calculation Detail'!H3468)</f>
        <v/>
      </c>
      <c r="J3468" t="str">
        <f>IF('Support - Calculation Detail'!I3468="","",'Support - Calculation Detail'!I3468)</f>
        <v/>
      </c>
      <c r="K3468" t="str">
        <f>IF('Support - Calculation Detail'!K3468="","",'Support - Calculation Detail'!K3468)</f>
        <v/>
      </c>
      <c r="L3468" t="str">
        <f>IF('Support - Calculation Detail'!L3468="","",'Support - Calculation Detail'!L3468)</f>
        <v/>
      </c>
      <c r="M3468" t="str">
        <f>IF('Support - Calculation Detail'!M3468="","",'Support - Calculation Detail'!M3468)</f>
        <v/>
      </c>
      <c r="N3468" t="str">
        <f>IF('Support - Calculation Detail'!N3468="","",'Support - Calculation Detail'!N3468)</f>
        <v/>
      </c>
      <c r="P3468" t="str">
        <f>IF('Support - Calculation Detail'!O3468="","",'Support - Calculation Detail'!O3468)</f>
        <v/>
      </c>
      <c r="Q3468" t="b">
        <v>1</v>
      </c>
      <c r="R3468" t="str">
        <f t="shared" si="270"/>
        <v/>
      </c>
      <c r="S3468" t="str">
        <f t="shared" si="271"/>
        <v/>
      </c>
      <c r="T3468" t="str">
        <f t="shared" si="272"/>
        <v/>
      </c>
      <c r="U3468" t="str">
        <f t="shared" si="273"/>
        <v/>
      </c>
      <c r="V3468" t="str">
        <f t="shared" si="274"/>
        <v/>
      </c>
    </row>
    <row r="3469" spans="1:22" x14ac:dyDescent="0.35">
      <c r="A3469" t="str">
        <f>IF('Support - Calculation Detail'!A3469="","",LEFT('Support - Calculation Detail'!A3469,7)&amp;"-"&amp;RIGHT('Support - Calculation Detail'!A3469,2))</f>
        <v/>
      </c>
      <c r="B3469" t="str">
        <f>IF('Support - Calculation Detail'!C3469="","",'Support - Calculation Detail'!C3469)</f>
        <v/>
      </c>
      <c r="C3469" t="str">
        <f>IF('Support - Calculation Detail'!B3469="","",'Support - Calculation Detail'!B3469)</f>
        <v/>
      </c>
      <c r="D3469" t="str">
        <f>IF('Support - Calculation Detail'!D3469="","",'Support - Calculation Detail'!D3469)</f>
        <v/>
      </c>
      <c r="E3469" t="str">
        <f>IF('Support - Calculation Detail'!E3469="","",'Support - Calculation Detail'!E3469)</f>
        <v/>
      </c>
      <c r="G3469" t="str">
        <f>IF('Support - Calculation Detail'!F3469="","",'Support - Calculation Detail'!F3469)</f>
        <v/>
      </c>
      <c r="H3469" t="str">
        <f>IF('Support - Calculation Detail'!G3469="","",'Support - Calculation Detail'!G3469)</f>
        <v/>
      </c>
      <c r="I3469" t="str">
        <f>IF('Support - Calculation Detail'!H3469="","",'Support - Calculation Detail'!H3469)</f>
        <v/>
      </c>
      <c r="J3469" t="str">
        <f>IF('Support - Calculation Detail'!I3469="","",'Support - Calculation Detail'!I3469)</f>
        <v/>
      </c>
      <c r="K3469" t="str">
        <f>IF('Support - Calculation Detail'!K3469="","",'Support - Calculation Detail'!K3469)</f>
        <v/>
      </c>
      <c r="L3469" t="str">
        <f>IF('Support - Calculation Detail'!L3469="","",'Support - Calculation Detail'!L3469)</f>
        <v/>
      </c>
      <c r="M3469" t="str">
        <f>IF('Support - Calculation Detail'!M3469="","",'Support - Calculation Detail'!M3469)</f>
        <v/>
      </c>
      <c r="N3469" t="str">
        <f>IF('Support - Calculation Detail'!N3469="","",'Support - Calculation Detail'!N3469)</f>
        <v/>
      </c>
      <c r="P3469" t="str">
        <f>IF('Support - Calculation Detail'!O3469="","",'Support - Calculation Detail'!O3469)</f>
        <v/>
      </c>
      <c r="Q3469" t="b">
        <v>1</v>
      </c>
      <c r="R3469" t="str">
        <f t="shared" si="270"/>
        <v/>
      </c>
      <c r="S3469" t="str">
        <f t="shared" si="271"/>
        <v/>
      </c>
      <c r="T3469" t="str">
        <f t="shared" si="272"/>
        <v/>
      </c>
      <c r="U3469" t="str">
        <f t="shared" si="273"/>
        <v/>
      </c>
      <c r="V3469" t="str">
        <f t="shared" si="274"/>
        <v/>
      </c>
    </row>
    <row r="3470" spans="1:22" x14ac:dyDescent="0.35">
      <c r="A3470" t="str">
        <f>IF('Support - Calculation Detail'!A3470="","",LEFT('Support - Calculation Detail'!A3470,7)&amp;"-"&amp;RIGHT('Support - Calculation Detail'!A3470,2))</f>
        <v/>
      </c>
      <c r="B3470" t="str">
        <f>IF('Support - Calculation Detail'!C3470="","",'Support - Calculation Detail'!C3470)</f>
        <v/>
      </c>
      <c r="C3470" t="str">
        <f>IF('Support - Calculation Detail'!B3470="","",'Support - Calculation Detail'!B3470)</f>
        <v/>
      </c>
      <c r="D3470" t="str">
        <f>IF('Support - Calculation Detail'!D3470="","",'Support - Calculation Detail'!D3470)</f>
        <v/>
      </c>
      <c r="E3470" t="str">
        <f>IF('Support - Calculation Detail'!E3470="","",'Support - Calculation Detail'!E3470)</f>
        <v/>
      </c>
      <c r="G3470" t="str">
        <f>IF('Support - Calculation Detail'!F3470="","",'Support - Calculation Detail'!F3470)</f>
        <v/>
      </c>
      <c r="H3470" t="str">
        <f>IF('Support - Calculation Detail'!G3470="","",'Support - Calculation Detail'!G3470)</f>
        <v/>
      </c>
      <c r="I3470" t="str">
        <f>IF('Support - Calculation Detail'!H3470="","",'Support - Calculation Detail'!H3470)</f>
        <v/>
      </c>
      <c r="J3470" t="str">
        <f>IF('Support - Calculation Detail'!I3470="","",'Support - Calculation Detail'!I3470)</f>
        <v/>
      </c>
      <c r="K3470" t="str">
        <f>IF('Support - Calculation Detail'!K3470="","",'Support - Calculation Detail'!K3470)</f>
        <v/>
      </c>
      <c r="L3470" t="str">
        <f>IF('Support - Calculation Detail'!L3470="","",'Support - Calculation Detail'!L3470)</f>
        <v/>
      </c>
      <c r="M3470" t="str">
        <f>IF('Support - Calculation Detail'!M3470="","",'Support - Calculation Detail'!M3470)</f>
        <v/>
      </c>
      <c r="N3470" t="str">
        <f>IF('Support - Calculation Detail'!N3470="","",'Support - Calculation Detail'!N3470)</f>
        <v/>
      </c>
      <c r="P3470" t="str">
        <f>IF('Support - Calculation Detail'!O3470="","",'Support - Calculation Detail'!O3470)</f>
        <v/>
      </c>
      <c r="Q3470" t="b">
        <v>1</v>
      </c>
      <c r="R3470" t="str">
        <f t="shared" si="270"/>
        <v/>
      </c>
      <c r="S3470" t="str">
        <f t="shared" si="271"/>
        <v/>
      </c>
      <c r="T3470" t="str">
        <f t="shared" si="272"/>
        <v/>
      </c>
      <c r="U3470" t="str">
        <f t="shared" si="273"/>
        <v/>
      </c>
      <c r="V3470" t="str">
        <f t="shared" si="274"/>
        <v/>
      </c>
    </row>
    <row r="3471" spans="1:22" x14ac:dyDescent="0.35">
      <c r="A3471" t="str">
        <f>IF('Support - Calculation Detail'!A3471="","",LEFT('Support - Calculation Detail'!A3471,7)&amp;"-"&amp;RIGHT('Support - Calculation Detail'!A3471,2))</f>
        <v/>
      </c>
      <c r="B3471" t="str">
        <f>IF('Support - Calculation Detail'!C3471="","",'Support - Calculation Detail'!C3471)</f>
        <v/>
      </c>
      <c r="C3471" t="str">
        <f>IF('Support - Calculation Detail'!B3471="","",'Support - Calculation Detail'!B3471)</f>
        <v/>
      </c>
      <c r="D3471" t="str">
        <f>IF('Support - Calculation Detail'!D3471="","",'Support - Calculation Detail'!D3471)</f>
        <v/>
      </c>
      <c r="E3471" t="str">
        <f>IF('Support - Calculation Detail'!E3471="","",'Support - Calculation Detail'!E3471)</f>
        <v/>
      </c>
      <c r="G3471" t="str">
        <f>IF('Support - Calculation Detail'!F3471="","",'Support - Calculation Detail'!F3471)</f>
        <v/>
      </c>
      <c r="H3471" t="str">
        <f>IF('Support - Calculation Detail'!G3471="","",'Support - Calculation Detail'!G3471)</f>
        <v/>
      </c>
      <c r="I3471" t="str">
        <f>IF('Support - Calculation Detail'!H3471="","",'Support - Calculation Detail'!H3471)</f>
        <v/>
      </c>
      <c r="J3471" t="str">
        <f>IF('Support - Calculation Detail'!I3471="","",'Support - Calculation Detail'!I3471)</f>
        <v/>
      </c>
      <c r="K3471" t="str">
        <f>IF('Support - Calculation Detail'!K3471="","",'Support - Calculation Detail'!K3471)</f>
        <v/>
      </c>
      <c r="L3471" t="str">
        <f>IF('Support - Calculation Detail'!L3471="","",'Support - Calculation Detail'!L3471)</f>
        <v/>
      </c>
      <c r="M3471" t="str">
        <f>IF('Support - Calculation Detail'!M3471="","",'Support - Calculation Detail'!M3471)</f>
        <v/>
      </c>
      <c r="N3471" t="str">
        <f>IF('Support - Calculation Detail'!N3471="","",'Support - Calculation Detail'!N3471)</f>
        <v/>
      </c>
      <c r="P3471" t="str">
        <f>IF('Support - Calculation Detail'!O3471="","",'Support - Calculation Detail'!O3471)</f>
        <v/>
      </c>
      <c r="Q3471" t="b">
        <v>1</v>
      </c>
      <c r="R3471" t="str">
        <f t="shared" si="270"/>
        <v/>
      </c>
      <c r="S3471" t="str">
        <f t="shared" si="271"/>
        <v/>
      </c>
      <c r="T3471" t="str">
        <f t="shared" si="272"/>
        <v/>
      </c>
      <c r="U3471" t="str">
        <f t="shared" si="273"/>
        <v/>
      </c>
      <c r="V3471" t="str">
        <f t="shared" si="274"/>
        <v/>
      </c>
    </row>
    <row r="3472" spans="1:22" x14ac:dyDescent="0.35">
      <c r="A3472" t="str">
        <f>IF('Support - Calculation Detail'!A3472="","",LEFT('Support - Calculation Detail'!A3472,7)&amp;"-"&amp;RIGHT('Support - Calculation Detail'!A3472,2))</f>
        <v/>
      </c>
      <c r="B3472" t="str">
        <f>IF('Support - Calculation Detail'!C3472="","",'Support - Calculation Detail'!C3472)</f>
        <v/>
      </c>
      <c r="C3472" t="str">
        <f>IF('Support - Calculation Detail'!B3472="","",'Support - Calculation Detail'!B3472)</f>
        <v/>
      </c>
      <c r="D3472" t="str">
        <f>IF('Support - Calculation Detail'!D3472="","",'Support - Calculation Detail'!D3472)</f>
        <v/>
      </c>
      <c r="E3472" t="str">
        <f>IF('Support - Calculation Detail'!E3472="","",'Support - Calculation Detail'!E3472)</f>
        <v/>
      </c>
      <c r="G3472" t="str">
        <f>IF('Support - Calculation Detail'!F3472="","",'Support - Calculation Detail'!F3472)</f>
        <v/>
      </c>
      <c r="H3472" t="str">
        <f>IF('Support - Calculation Detail'!G3472="","",'Support - Calculation Detail'!G3472)</f>
        <v/>
      </c>
      <c r="I3472" t="str">
        <f>IF('Support - Calculation Detail'!H3472="","",'Support - Calculation Detail'!H3472)</f>
        <v/>
      </c>
      <c r="J3472" t="str">
        <f>IF('Support - Calculation Detail'!I3472="","",'Support - Calculation Detail'!I3472)</f>
        <v/>
      </c>
      <c r="K3472" t="str">
        <f>IF('Support - Calculation Detail'!K3472="","",'Support - Calculation Detail'!K3472)</f>
        <v/>
      </c>
      <c r="L3472" t="str">
        <f>IF('Support - Calculation Detail'!L3472="","",'Support - Calculation Detail'!L3472)</f>
        <v/>
      </c>
      <c r="M3472" t="str">
        <f>IF('Support - Calculation Detail'!M3472="","",'Support - Calculation Detail'!M3472)</f>
        <v/>
      </c>
      <c r="N3472" t="str">
        <f>IF('Support - Calculation Detail'!N3472="","",'Support - Calculation Detail'!N3472)</f>
        <v/>
      </c>
      <c r="P3472" t="str">
        <f>IF('Support - Calculation Detail'!O3472="","",'Support - Calculation Detail'!O3472)</f>
        <v/>
      </c>
      <c r="Q3472" t="b">
        <v>1</v>
      </c>
      <c r="R3472" t="str">
        <f t="shared" si="270"/>
        <v/>
      </c>
      <c r="S3472" t="str">
        <f t="shared" si="271"/>
        <v/>
      </c>
      <c r="T3472" t="str">
        <f t="shared" si="272"/>
        <v/>
      </c>
      <c r="U3472" t="str">
        <f t="shared" si="273"/>
        <v/>
      </c>
      <c r="V3472" t="str">
        <f t="shared" si="274"/>
        <v/>
      </c>
    </row>
    <row r="3473" spans="1:22" x14ac:dyDescent="0.35">
      <c r="A3473" t="str">
        <f>IF('Support - Calculation Detail'!A3473="","",LEFT('Support - Calculation Detail'!A3473,7)&amp;"-"&amp;RIGHT('Support - Calculation Detail'!A3473,2))</f>
        <v/>
      </c>
      <c r="B3473" t="str">
        <f>IF('Support - Calculation Detail'!C3473="","",'Support - Calculation Detail'!C3473)</f>
        <v/>
      </c>
      <c r="C3473" t="str">
        <f>IF('Support - Calculation Detail'!B3473="","",'Support - Calculation Detail'!B3473)</f>
        <v/>
      </c>
      <c r="D3473" t="str">
        <f>IF('Support - Calculation Detail'!D3473="","",'Support - Calculation Detail'!D3473)</f>
        <v/>
      </c>
      <c r="E3473" t="str">
        <f>IF('Support - Calculation Detail'!E3473="","",'Support - Calculation Detail'!E3473)</f>
        <v/>
      </c>
      <c r="G3473" t="str">
        <f>IF('Support - Calculation Detail'!F3473="","",'Support - Calculation Detail'!F3473)</f>
        <v/>
      </c>
      <c r="H3473" t="str">
        <f>IF('Support - Calculation Detail'!G3473="","",'Support - Calculation Detail'!G3473)</f>
        <v/>
      </c>
      <c r="I3473" t="str">
        <f>IF('Support - Calculation Detail'!H3473="","",'Support - Calculation Detail'!H3473)</f>
        <v/>
      </c>
      <c r="J3473" t="str">
        <f>IF('Support - Calculation Detail'!I3473="","",'Support - Calculation Detail'!I3473)</f>
        <v/>
      </c>
      <c r="K3473" t="str">
        <f>IF('Support - Calculation Detail'!K3473="","",'Support - Calculation Detail'!K3473)</f>
        <v/>
      </c>
      <c r="L3473" t="str">
        <f>IF('Support - Calculation Detail'!L3473="","",'Support - Calculation Detail'!L3473)</f>
        <v/>
      </c>
      <c r="M3473" t="str">
        <f>IF('Support - Calculation Detail'!M3473="","",'Support - Calculation Detail'!M3473)</f>
        <v/>
      </c>
      <c r="N3473" t="str">
        <f>IF('Support - Calculation Detail'!N3473="","",'Support - Calculation Detail'!N3473)</f>
        <v/>
      </c>
      <c r="P3473" t="str">
        <f>IF('Support - Calculation Detail'!O3473="","",'Support - Calculation Detail'!O3473)</f>
        <v/>
      </c>
      <c r="Q3473" t="b">
        <v>1</v>
      </c>
      <c r="R3473" t="str">
        <f t="shared" si="270"/>
        <v/>
      </c>
      <c r="S3473" t="str">
        <f t="shared" si="271"/>
        <v/>
      </c>
      <c r="T3473" t="str">
        <f t="shared" si="272"/>
        <v/>
      </c>
      <c r="U3473" t="str">
        <f t="shared" si="273"/>
        <v/>
      </c>
      <c r="V3473" t="str">
        <f t="shared" si="274"/>
        <v/>
      </c>
    </row>
    <row r="3474" spans="1:22" x14ac:dyDescent="0.35">
      <c r="A3474" t="str">
        <f>IF('Support - Calculation Detail'!A3474="","",LEFT('Support - Calculation Detail'!A3474,7)&amp;"-"&amp;RIGHT('Support - Calculation Detail'!A3474,2))</f>
        <v/>
      </c>
      <c r="B3474" t="str">
        <f>IF('Support - Calculation Detail'!C3474="","",'Support - Calculation Detail'!C3474)</f>
        <v/>
      </c>
      <c r="C3474" t="str">
        <f>IF('Support - Calculation Detail'!B3474="","",'Support - Calculation Detail'!B3474)</f>
        <v/>
      </c>
      <c r="D3474" t="str">
        <f>IF('Support - Calculation Detail'!D3474="","",'Support - Calculation Detail'!D3474)</f>
        <v/>
      </c>
      <c r="E3474" t="str">
        <f>IF('Support - Calculation Detail'!E3474="","",'Support - Calculation Detail'!E3474)</f>
        <v/>
      </c>
      <c r="G3474" t="str">
        <f>IF('Support - Calculation Detail'!F3474="","",'Support - Calculation Detail'!F3474)</f>
        <v/>
      </c>
      <c r="H3474" t="str">
        <f>IF('Support - Calculation Detail'!G3474="","",'Support - Calculation Detail'!G3474)</f>
        <v/>
      </c>
      <c r="I3474" t="str">
        <f>IF('Support - Calculation Detail'!H3474="","",'Support - Calculation Detail'!H3474)</f>
        <v/>
      </c>
      <c r="J3474" t="str">
        <f>IF('Support - Calculation Detail'!I3474="","",'Support - Calculation Detail'!I3474)</f>
        <v/>
      </c>
      <c r="K3474" t="str">
        <f>IF('Support - Calculation Detail'!K3474="","",'Support - Calculation Detail'!K3474)</f>
        <v/>
      </c>
      <c r="L3474" t="str">
        <f>IF('Support - Calculation Detail'!L3474="","",'Support - Calculation Detail'!L3474)</f>
        <v/>
      </c>
      <c r="M3474" t="str">
        <f>IF('Support - Calculation Detail'!M3474="","",'Support - Calculation Detail'!M3474)</f>
        <v/>
      </c>
      <c r="N3474" t="str">
        <f>IF('Support - Calculation Detail'!N3474="","",'Support - Calculation Detail'!N3474)</f>
        <v/>
      </c>
      <c r="P3474" t="str">
        <f>IF('Support - Calculation Detail'!O3474="","",'Support - Calculation Detail'!O3474)</f>
        <v/>
      </c>
      <c r="Q3474" t="b">
        <v>1</v>
      </c>
      <c r="R3474" t="str">
        <f t="shared" si="270"/>
        <v/>
      </c>
      <c r="S3474" t="str">
        <f t="shared" si="271"/>
        <v/>
      </c>
      <c r="T3474" t="str">
        <f t="shared" si="272"/>
        <v/>
      </c>
      <c r="U3474" t="str">
        <f t="shared" si="273"/>
        <v/>
      </c>
      <c r="V3474" t="str">
        <f t="shared" si="274"/>
        <v/>
      </c>
    </row>
    <row r="3475" spans="1:22" x14ac:dyDescent="0.35">
      <c r="A3475" t="str">
        <f>IF('Support - Calculation Detail'!A3475="","",LEFT('Support - Calculation Detail'!A3475,7)&amp;"-"&amp;RIGHT('Support - Calculation Detail'!A3475,2))</f>
        <v/>
      </c>
      <c r="B3475" t="str">
        <f>IF('Support - Calculation Detail'!C3475="","",'Support - Calculation Detail'!C3475)</f>
        <v/>
      </c>
      <c r="C3475" t="str">
        <f>IF('Support - Calculation Detail'!B3475="","",'Support - Calculation Detail'!B3475)</f>
        <v/>
      </c>
      <c r="D3475" t="str">
        <f>IF('Support - Calculation Detail'!D3475="","",'Support - Calculation Detail'!D3475)</f>
        <v/>
      </c>
      <c r="E3475" t="str">
        <f>IF('Support - Calculation Detail'!E3475="","",'Support - Calculation Detail'!E3475)</f>
        <v/>
      </c>
      <c r="G3475" t="str">
        <f>IF('Support - Calculation Detail'!F3475="","",'Support - Calculation Detail'!F3475)</f>
        <v/>
      </c>
      <c r="H3475" t="str">
        <f>IF('Support - Calculation Detail'!G3475="","",'Support - Calculation Detail'!G3475)</f>
        <v/>
      </c>
      <c r="I3475" t="str">
        <f>IF('Support - Calculation Detail'!H3475="","",'Support - Calculation Detail'!H3475)</f>
        <v/>
      </c>
      <c r="J3475" t="str">
        <f>IF('Support - Calculation Detail'!I3475="","",'Support - Calculation Detail'!I3475)</f>
        <v/>
      </c>
      <c r="K3475" t="str">
        <f>IF('Support - Calculation Detail'!K3475="","",'Support - Calculation Detail'!K3475)</f>
        <v/>
      </c>
      <c r="L3475" t="str">
        <f>IF('Support - Calculation Detail'!L3475="","",'Support - Calculation Detail'!L3475)</f>
        <v/>
      </c>
      <c r="M3475" t="str">
        <f>IF('Support - Calculation Detail'!M3475="","",'Support - Calculation Detail'!M3475)</f>
        <v/>
      </c>
      <c r="N3475" t="str">
        <f>IF('Support - Calculation Detail'!N3475="","",'Support - Calculation Detail'!N3475)</f>
        <v/>
      </c>
      <c r="P3475" t="str">
        <f>IF('Support - Calculation Detail'!O3475="","",'Support - Calculation Detail'!O3475)</f>
        <v/>
      </c>
      <c r="Q3475" t="b">
        <v>1</v>
      </c>
      <c r="R3475" t="str">
        <f t="shared" si="270"/>
        <v/>
      </c>
      <c r="S3475" t="str">
        <f t="shared" si="271"/>
        <v/>
      </c>
      <c r="T3475" t="str">
        <f t="shared" si="272"/>
        <v/>
      </c>
      <c r="U3475" t="str">
        <f t="shared" si="273"/>
        <v/>
      </c>
      <c r="V3475" t="str">
        <f t="shared" si="274"/>
        <v/>
      </c>
    </row>
    <row r="3476" spans="1:22" x14ac:dyDescent="0.35">
      <c r="A3476" t="str">
        <f>IF('Support - Calculation Detail'!A3476="","",LEFT('Support - Calculation Detail'!A3476,7)&amp;"-"&amp;RIGHT('Support - Calculation Detail'!A3476,2))</f>
        <v/>
      </c>
      <c r="B3476" t="str">
        <f>IF('Support - Calculation Detail'!C3476="","",'Support - Calculation Detail'!C3476)</f>
        <v/>
      </c>
      <c r="C3476" t="str">
        <f>IF('Support - Calculation Detail'!B3476="","",'Support - Calculation Detail'!B3476)</f>
        <v/>
      </c>
      <c r="D3476" t="str">
        <f>IF('Support - Calculation Detail'!D3476="","",'Support - Calculation Detail'!D3476)</f>
        <v/>
      </c>
      <c r="E3476" t="str">
        <f>IF('Support - Calculation Detail'!E3476="","",'Support - Calculation Detail'!E3476)</f>
        <v/>
      </c>
      <c r="G3476" t="str">
        <f>IF('Support - Calculation Detail'!F3476="","",'Support - Calculation Detail'!F3476)</f>
        <v/>
      </c>
      <c r="H3476" t="str">
        <f>IF('Support - Calculation Detail'!G3476="","",'Support - Calculation Detail'!G3476)</f>
        <v/>
      </c>
      <c r="I3476" t="str">
        <f>IF('Support - Calculation Detail'!H3476="","",'Support - Calculation Detail'!H3476)</f>
        <v/>
      </c>
      <c r="J3476" t="str">
        <f>IF('Support - Calculation Detail'!I3476="","",'Support - Calculation Detail'!I3476)</f>
        <v/>
      </c>
      <c r="K3476" t="str">
        <f>IF('Support - Calculation Detail'!K3476="","",'Support - Calculation Detail'!K3476)</f>
        <v/>
      </c>
      <c r="L3476" t="str">
        <f>IF('Support - Calculation Detail'!L3476="","",'Support - Calculation Detail'!L3476)</f>
        <v/>
      </c>
      <c r="M3476" t="str">
        <f>IF('Support - Calculation Detail'!M3476="","",'Support - Calculation Detail'!M3476)</f>
        <v/>
      </c>
      <c r="N3476" t="str">
        <f>IF('Support - Calculation Detail'!N3476="","",'Support - Calculation Detail'!N3476)</f>
        <v/>
      </c>
      <c r="P3476" t="str">
        <f>IF('Support - Calculation Detail'!O3476="","",'Support - Calculation Detail'!O3476)</f>
        <v/>
      </c>
      <c r="Q3476" t="b">
        <v>1</v>
      </c>
      <c r="R3476" t="str">
        <f t="shared" si="270"/>
        <v/>
      </c>
      <c r="S3476" t="str">
        <f t="shared" si="271"/>
        <v/>
      </c>
      <c r="T3476" t="str">
        <f t="shared" si="272"/>
        <v/>
      </c>
      <c r="U3476" t="str">
        <f t="shared" si="273"/>
        <v/>
      </c>
      <c r="V3476" t="str">
        <f t="shared" si="274"/>
        <v/>
      </c>
    </row>
    <row r="3477" spans="1:22" x14ac:dyDescent="0.35">
      <c r="A3477" t="str">
        <f>IF('Support - Calculation Detail'!A3477="","",LEFT('Support - Calculation Detail'!A3477,7)&amp;"-"&amp;RIGHT('Support - Calculation Detail'!A3477,2))</f>
        <v/>
      </c>
      <c r="B3477" t="str">
        <f>IF('Support - Calculation Detail'!C3477="","",'Support - Calculation Detail'!C3477)</f>
        <v/>
      </c>
      <c r="C3477" t="str">
        <f>IF('Support - Calculation Detail'!B3477="","",'Support - Calculation Detail'!B3477)</f>
        <v/>
      </c>
      <c r="D3477" t="str">
        <f>IF('Support - Calculation Detail'!D3477="","",'Support - Calculation Detail'!D3477)</f>
        <v/>
      </c>
      <c r="E3477" t="str">
        <f>IF('Support - Calculation Detail'!E3477="","",'Support - Calculation Detail'!E3477)</f>
        <v/>
      </c>
      <c r="G3477" t="str">
        <f>IF('Support - Calculation Detail'!F3477="","",'Support - Calculation Detail'!F3477)</f>
        <v/>
      </c>
      <c r="H3477" t="str">
        <f>IF('Support - Calculation Detail'!G3477="","",'Support - Calculation Detail'!G3477)</f>
        <v/>
      </c>
      <c r="I3477" t="str">
        <f>IF('Support - Calculation Detail'!H3477="","",'Support - Calculation Detail'!H3477)</f>
        <v/>
      </c>
      <c r="J3477" t="str">
        <f>IF('Support - Calculation Detail'!I3477="","",'Support - Calculation Detail'!I3477)</f>
        <v/>
      </c>
      <c r="K3477" t="str">
        <f>IF('Support - Calculation Detail'!K3477="","",'Support - Calculation Detail'!K3477)</f>
        <v/>
      </c>
      <c r="L3477" t="str">
        <f>IF('Support - Calculation Detail'!L3477="","",'Support - Calculation Detail'!L3477)</f>
        <v/>
      </c>
      <c r="M3477" t="str">
        <f>IF('Support - Calculation Detail'!M3477="","",'Support - Calculation Detail'!M3477)</f>
        <v/>
      </c>
      <c r="N3477" t="str">
        <f>IF('Support - Calculation Detail'!N3477="","",'Support - Calculation Detail'!N3477)</f>
        <v/>
      </c>
      <c r="P3477" t="str">
        <f>IF('Support - Calculation Detail'!O3477="","",'Support - Calculation Detail'!O3477)</f>
        <v/>
      </c>
      <c r="Q3477" t="b">
        <v>1</v>
      </c>
      <c r="R3477" t="str">
        <f t="shared" si="270"/>
        <v/>
      </c>
      <c r="S3477" t="str">
        <f t="shared" si="271"/>
        <v/>
      </c>
      <c r="T3477" t="str">
        <f t="shared" si="272"/>
        <v/>
      </c>
      <c r="U3477" t="str">
        <f t="shared" si="273"/>
        <v/>
      </c>
      <c r="V3477" t="str">
        <f t="shared" si="274"/>
        <v/>
      </c>
    </row>
    <row r="3478" spans="1:22" x14ac:dyDescent="0.35">
      <c r="A3478" t="str">
        <f>IF('Support - Calculation Detail'!A3478="","",LEFT('Support - Calculation Detail'!A3478,7)&amp;"-"&amp;RIGHT('Support - Calculation Detail'!A3478,2))</f>
        <v/>
      </c>
      <c r="B3478" t="str">
        <f>IF('Support - Calculation Detail'!C3478="","",'Support - Calculation Detail'!C3478)</f>
        <v/>
      </c>
      <c r="C3478" t="str">
        <f>IF('Support - Calculation Detail'!B3478="","",'Support - Calculation Detail'!B3478)</f>
        <v/>
      </c>
      <c r="D3478" t="str">
        <f>IF('Support - Calculation Detail'!D3478="","",'Support - Calculation Detail'!D3478)</f>
        <v/>
      </c>
      <c r="E3478" t="str">
        <f>IF('Support - Calculation Detail'!E3478="","",'Support - Calculation Detail'!E3478)</f>
        <v/>
      </c>
      <c r="G3478" t="str">
        <f>IF('Support - Calculation Detail'!F3478="","",'Support - Calculation Detail'!F3478)</f>
        <v/>
      </c>
      <c r="H3478" t="str">
        <f>IF('Support - Calculation Detail'!G3478="","",'Support - Calculation Detail'!G3478)</f>
        <v/>
      </c>
      <c r="I3478" t="str">
        <f>IF('Support - Calculation Detail'!H3478="","",'Support - Calculation Detail'!H3478)</f>
        <v/>
      </c>
      <c r="J3478" t="str">
        <f>IF('Support - Calculation Detail'!I3478="","",'Support - Calculation Detail'!I3478)</f>
        <v/>
      </c>
      <c r="K3478" t="str">
        <f>IF('Support - Calculation Detail'!K3478="","",'Support - Calculation Detail'!K3478)</f>
        <v/>
      </c>
      <c r="L3478" t="str">
        <f>IF('Support - Calculation Detail'!L3478="","",'Support - Calculation Detail'!L3478)</f>
        <v/>
      </c>
      <c r="M3478" t="str">
        <f>IF('Support - Calculation Detail'!M3478="","",'Support - Calculation Detail'!M3478)</f>
        <v/>
      </c>
      <c r="N3478" t="str">
        <f>IF('Support - Calculation Detail'!N3478="","",'Support - Calculation Detail'!N3478)</f>
        <v/>
      </c>
      <c r="P3478" t="str">
        <f>IF('Support - Calculation Detail'!O3478="","",'Support - Calculation Detail'!O3478)</f>
        <v/>
      </c>
      <c r="Q3478" t="b">
        <v>1</v>
      </c>
      <c r="R3478" t="str">
        <f t="shared" si="270"/>
        <v/>
      </c>
      <c r="S3478" t="str">
        <f t="shared" si="271"/>
        <v/>
      </c>
      <c r="T3478" t="str">
        <f t="shared" si="272"/>
        <v/>
      </c>
      <c r="U3478" t="str">
        <f t="shared" si="273"/>
        <v/>
      </c>
      <c r="V3478" t="str">
        <f t="shared" si="274"/>
        <v/>
      </c>
    </row>
    <row r="3479" spans="1:22" x14ac:dyDescent="0.35">
      <c r="A3479" t="str">
        <f>IF('Support - Calculation Detail'!A3479="","",LEFT('Support - Calculation Detail'!A3479,7)&amp;"-"&amp;RIGHT('Support - Calculation Detail'!A3479,2))</f>
        <v/>
      </c>
      <c r="B3479" t="str">
        <f>IF('Support - Calculation Detail'!C3479="","",'Support - Calculation Detail'!C3479)</f>
        <v/>
      </c>
      <c r="C3479" t="str">
        <f>IF('Support - Calculation Detail'!B3479="","",'Support - Calculation Detail'!B3479)</f>
        <v/>
      </c>
      <c r="D3479" t="str">
        <f>IF('Support - Calculation Detail'!D3479="","",'Support - Calculation Detail'!D3479)</f>
        <v/>
      </c>
      <c r="E3479" t="str">
        <f>IF('Support - Calculation Detail'!E3479="","",'Support - Calculation Detail'!E3479)</f>
        <v/>
      </c>
      <c r="G3479" t="str">
        <f>IF('Support - Calculation Detail'!F3479="","",'Support - Calculation Detail'!F3479)</f>
        <v/>
      </c>
      <c r="H3479" t="str">
        <f>IF('Support - Calculation Detail'!G3479="","",'Support - Calculation Detail'!G3479)</f>
        <v/>
      </c>
      <c r="I3479" t="str">
        <f>IF('Support - Calculation Detail'!H3479="","",'Support - Calculation Detail'!H3479)</f>
        <v/>
      </c>
      <c r="J3479" t="str">
        <f>IF('Support - Calculation Detail'!I3479="","",'Support - Calculation Detail'!I3479)</f>
        <v/>
      </c>
      <c r="K3479" t="str">
        <f>IF('Support - Calculation Detail'!K3479="","",'Support - Calculation Detail'!K3479)</f>
        <v/>
      </c>
      <c r="L3479" t="str">
        <f>IF('Support - Calculation Detail'!L3479="","",'Support - Calculation Detail'!L3479)</f>
        <v/>
      </c>
      <c r="M3479" t="str">
        <f>IF('Support - Calculation Detail'!M3479="","",'Support - Calculation Detail'!M3479)</f>
        <v/>
      </c>
      <c r="N3479" t="str">
        <f>IF('Support - Calculation Detail'!N3479="","",'Support - Calculation Detail'!N3479)</f>
        <v/>
      </c>
      <c r="P3479" t="str">
        <f>IF('Support - Calculation Detail'!O3479="","",'Support - Calculation Detail'!O3479)</f>
        <v/>
      </c>
      <c r="Q3479" t="b">
        <v>1</v>
      </c>
      <c r="R3479" t="str">
        <f t="shared" si="270"/>
        <v/>
      </c>
      <c r="S3479" t="str">
        <f t="shared" si="271"/>
        <v/>
      </c>
      <c r="T3479" t="str">
        <f t="shared" si="272"/>
        <v/>
      </c>
      <c r="U3479" t="str">
        <f t="shared" si="273"/>
        <v/>
      </c>
      <c r="V3479" t="str">
        <f t="shared" si="274"/>
        <v/>
      </c>
    </row>
    <row r="3480" spans="1:22" x14ac:dyDescent="0.35">
      <c r="A3480" t="str">
        <f>IF('Support - Calculation Detail'!A3480="","",LEFT('Support - Calculation Detail'!A3480,7)&amp;"-"&amp;RIGHT('Support - Calculation Detail'!A3480,2))</f>
        <v/>
      </c>
      <c r="B3480" t="str">
        <f>IF('Support - Calculation Detail'!C3480="","",'Support - Calculation Detail'!C3480)</f>
        <v/>
      </c>
      <c r="C3480" t="str">
        <f>IF('Support - Calculation Detail'!B3480="","",'Support - Calculation Detail'!B3480)</f>
        <v/>
      </c>
      <c r="D3480" t="str">
        <f>IF('Support - Calculation Detail'!D3480="","",'Support - Calculation Detail'!D3480)</f>
        <v/>
      </c>
      <c r="E3480" t="str">
        <f>IF('Support - Calculation Detail'!E3480="","",'Support - Calculation Detail'!E3480)</f>
        <v/>
      </c>
      <c r="G3480" t="str">
        <f>IF('Support - Calculation Detail'!F3480="","",'Support - Calculation Detail'!F3480)</f>
        <v/>
      </c>
      <c r="H3480" t="str">
        <f>IF('Support - Calculation Detail'!G3480="","",'Support - Calculation Detail'!G3480)</f>
        <v/>
      </c>
      <c r="I3480" t="str">
        <f>IF('Support - Calculation Detail'!H3480="","",'Support - Calculation Detail'!H3480)</f>
        <v/>
      </c>
      <c r="J3480" t="str">
        <f>IF('Support - Calculation Detail'!I3480="","",'Support - Calculation Detail'!I3480)</f>
        <v/>
      </c>
      <c r="K3480" t="str">
        <f>IF('Support - Calculation Detail'!K3480="","",'Support - Calculation Detail'!K3480)</f>
        <v/>
      </c>
      <c r="L3480" t="str">
        <f>IF('Support - Calculation Detail'!L3480="","",'Support - Calculation Detail'!L3480)</f>
        <v/>
      </c>
      <c r="M3480" t="str">
        <f>IF('Support - Calculation Detail'!M3480="","",'Support - Calculation Detail'!M3480)</f>
        <v/>
      </c>
      <c r="N3480" t="str">
        <f>IF('Support - Calculation Detail'!N3480="","",'Support - Calculation Detail'!N3480)</f>
        <v/>
      </c>
      <c r="P3480" t="str">
        <f>IF('Support - Calculation Detail'!O3480="","",'Support - Calculation Detail'!O3480)</f>
        <v/>
      </c>
      <c r="Q3480" t="b">
        <v>1</v>
      </c>
      <c r="R3480" t="str">
        <f t="shared" si="270"/>
        <v/>
      </c>
      <c r="S3480" t="str">
        <f t="shared" si="271"/>
        <v/>
      </c>
      <c r="T3480" t="str">
        <f t="shared" si="272"/>
        <v/>
      </c>
      <c r="U3480" t="str">
        <f t="shared" si="273"/>
        <v/>
      </c>
      <c r="V3480" t="str">
        <f t="shared" si="274"/>
        <v/>
      </c>
    </row>
    <row r="3481" spans="1:22" x14ac:dyDescent="0.35">
      <c r="A3481" t="str">
        <f>IF('Support - Calculation Detail'!A3481="","",LEFT('Support - Calculation Detail'!A3481,7)&amp;"-"&amp;RIGHT('Support - Calculation Detail'!A3481,2))</f>
        <v/>
      </c>
      <c r="B3481" t="str">
        <f>IF('Support - Calculation Detail'!C3481="","",'Support - Calculation Detail'!C3481)</f>
        <v/>
      </c>
      <c r="C3481" t="str">
        <f>IF('Support - Calculation Detail'!B3481="","",'Support - Calculation Detail'!B3481)</f>
        <v/>
      </c>
      <c r="D3481" t="str">
        <f>IF('Support - Calculation Detail'!D3481="","",'Support - Calculation Detail'!D3481)</f>
        <v/>
      </c>
      <c r="E3481" t="str">
        <f>IF('Support - Calculation Detail'!E3481="","",'Support - Calculation Detail'!E3481)</f>
        <v/>
      </c>
      <c r="G3481" t="str">
        <f>IF('Support - Calculation Detail'!F3481="","",'Support - Calculation Detail'!F3481)</f>
        <v/>
      </c>
      <c r="H3481" t="str">
        <f>IF('Support - Calculation Detail'!G3481="","",'Support - Calculation Detail'!G3481)</f>
        <v/>
      </c>
      <c r="I3481" t="str">
        <f>IF('Support - Calculation Detail'!H3481="","",'Support - Calculation Detail'!H3481)</f>
        <v/>
      </c>
      <c r="J3481" t="str">
        <f>IF('Support - Calculation Detail'!I3481="","",'Support - Calculation Detail'!I3481)</f>
        <v/>
      </c>
      <c r="K3481" t="str">
        <f>IF('Support - Calculation Detail'!K3481="","",'Support - Calculation Detail'!K3481)</f>
        <v/>
      </c>
      <c r="L3481" t="str">
        <f>IF('Support - Calculation Detail'!L3481="","",'Support - Calculation Detail'!L3481)</f>
        <v/>
      </c>
      <c r="M3481" t="str">
        <f>IF('Support - Calculation Detail'!M3481="","",'Support - Calculation Detail'!M3481)</f>
        <v/>
      </c>
      <c r="N3481" t="str">
        <f>IF('Support - Calculation Detail'!N3481="","",'Support - Calculation Detail'!N3481)</f>
        <v/>
      </c>
      <c r="P3481" t="str">
        <f>IF('Support - Calculation Detail'!O3481="","",'Support - Calculation Detail'!O3481)</f>
        <v/>
      </c>
      <c r="Q3481" t="b">
        <v>1</v>
      </c>
      <c r="R3481" t="str">
        <f t="shared" si="270"/>
        <v/>
      </c>
      <c r="S3481" t="str">
        <f t="shared" si="271"/>
        <v/>
      </c>
      <c r="T3481" t="str">
        <f t="shared" si="272"/>
        <v/>
      </c>
      <c r="U3481" t="str">
        <f t="shared" si="273"/>
        <v/>
      </c>
      <c r="V3481" t="str">
        <f t="shared" si="274"/>
        <v/>
      </c>
    </row>
    <row r="3482" spans="1:22" x14ac:dyDescent="0.35">
      <c r="A3482" t="str">
        <f>IF('Support - Calculation Detail'!A3482="","",LEFT('Support - Calculation Detail'!A3482,7)&amp;"-"&amp;RIGHT('Support - Calculation Detail'!A3482,2))</f>
        <v/>
      </c>
      <c r="B3482" t="str">
        <f>IF('Support - Calculation Detail'!C3482="","",'Support - Calculation Detail'!C3482)</f>
        <v/>
      </c>
      <c r="C3482" t="str">
        <f>IF('Support - Calculation Detail'!B3482="","",'Support - Calculation Detail'!B3482)</f>
        <v/>
      </c>
      <c r="D3482" t="str">
        <f>IF('Support - Calculation Detail'!D3482="","",'Support - Calculation Detail'!D3482)</f>
        <v/>
      </c>
      <c r="E3482" t="str">
        <f>IF('Support - Calculation Detail'!E3482="","",'Support - Calculation Detail'!E3482)</f>
        <v/>
      </c>
      <c r="G3482" t="str">
        <f>IF('Support - Calculation Detail'!F3482="","",'Support - Calculation Detail'!F3482)</f>
        <v/>
      </c>
      <c r="H3482" t="str">
        <f>IF('Support - Calculation Detail'!G3482="","",'Support - Calculation Detail'!G3482)</f>
        <v/>
      </c>
      <c r="I3482" t="str">
        <f>IF('Support - Calculation Detail'!H3482="","",'Support - Calculation Detail'!H3482)</f>
        <v/>
      </c>
      <c r="J3482" t="str">
        <f>IF('Support - Calculation Detail'!I3482="","",'Support - Calculation Detail'!I3482)</f>
        <v/>
      </c>
      <c r="K3482" t="str">
        <f>IF('Support - Calculation Detail'!K3482="","",'Support - Calculation Detail'!K3482)</f>
        <v/>
      </c>
      <c r="L3482" t="str">
        <f>IF('Support - Calculation Detail'!L3482="","",'Support - Calculation Detail'!L3482)</f>
        <v/>
      </c>
      <c r="M3482" t="str">
        <f>IF('Support - Calculation Detail'!M3482="","",'Support - Calculation Detail'!M3482)</f>
        <v/>
      </c>
      <c r="N3482" t="str">
        <f>IF('Support - Calculation Detail'!N3482="","",'Support - Calculation Detail'!N3482)</f>
        <v/>
      </c>
      <c r="P3482" t="str">
        <f>IF('Support - Calculation Detail'!O3482="","",'Support - Calculation Detail'!O3482)</f>
        <v/>
      </c>
      <c r="Q3482" t="b">
        <v>1</v>
      </c>
      <c r="R3482" t="str">
        <f t="shared" si="270"/>
        <v/>
      </c>
      <c r="S3482" t="str">
        <f t="shared" si="271"/>
        <v/>
      </c>
      <c r="T3482" t="str">
        <f t="shared" si="272"/>
        <v/>
      </c>
      <c r="U3482" t="str">
        <f t="shared" si="273"/>
        <v/>
      </c>
      <c r="V3482" t="str">
        <f t="shared" si="274"/>
        <v/>
      </c>
    </row>
    <row r="3483" spans="1:22" x14ac:dyDescent="0.35">
      <c r="A3483" t="str">
        <f>IF('Support - Calculation Detail'!A3483="","",LEFT('Support - Calculation Detail'!A3483,7)&amp;"-"&amp;RIGHT('Support - Calculation Detail'!A3483,2))</f>
        <v/>
      </c>
      <c r="B3483" t="str">
        <f>IF('Support - Calculation Detail'!C3483="","",'Support - Calculation Detail'!C3483)</f>
        <v/>
      </c>
      <c r="C3483" t="str">
        <f>IF('Support - Calculation Detail'!B3483="","",'Support - Calculation Detail'!B3483)</f>
        <v/>
      </c>
      <c r="D3483" t="str">
        <f>IF('Support - Calculation Detail'!D3483="","",'Support - Calculation Detail'!D3483)</f>
        <v/>
      </c>
      <c r="E3483" t="str">
        <f>IF('Support - Calculation Detail'!E3483="","",'Support - Calculation Detail'!E3483)</f>
        <v/>
      </c>
      <c r="G3483" t="str">
        <f>IF('Support - Calculation Detail'!F3483="","",'Support - Calculation Detail'!F3483)</f>
        <v/>
      </c>
      <c r="H3483" t="str">
        <f>IF('Support - Calculation Detail'!G3483="","",'Support - Calculation Detail'!G3483)</f>
        <v/>
      </c>
      <c r="I3483" t="str">
        <f>IF('Support - Calculation Detail'!H3483="","",'Support - Calculation Detail'!H3483)</f>
        <v/>
      </c>
      <c r="J3483" t="str">
        <f>IF('Support - Calculation Detail'!I3483="","",'Support - Calculation Detail'!I3483)</f>
        <v/>
      </c>
      <c r="K3483" t="str">
        <f>IF('Support - Calculation Detail'!K3483="","",'Support - Calculation Detail'!K3483)</f>
        <v/>
      </c>
      <c r="L3483" t="str">
        <f>IF('Support - Calculation Detail'!L3483="","",'Support - Calculation Detail'!L3483)</f>
        <v/>
      </c>
      <c r="M3483" t="str">
        <f>IF('Support - Calculation Detail'!M3483="","",'Support - Calculation Detail'!M3483)</f>
        <v/>
      </c>
      <c r="N3483" t="str">
        <f>IF('Support - Calculation Detail'!N3483="","",'Support - Calculation Detail'!N3483)</f>
        <v/>
      </c>
      <c r="P3483" t="str">
        <f>IF('Support - Calculation Detail'!O3483="","",'Support - Calculation Detail'!O3483)</f>
        <v/>
      </c>
      <c r="Q3483" t="b">
        <v>1</v>
      </c>
      <c r="R3483" t="str">
        <f t="shared" si="270"/>
        <v/>
      </c>
      <c r="S3483" t="str">
        <f t="shared" si="271"/>
        <v/>
      </c>
      <c r="T3483" t="str">
        <f t="shared" si="272"/>
        <v/>
      </c>
      <c r="U3483" t="str">
        <f t="shared" si="273"/>
        <v/>
      </c>
      <c r="V3483" t="str">
        <f t="shared" si="274"/>
        <v/>
      </c>
    </row>
    <row r="3484" spans="1:22" x14ac:dyDescent="0.35">
      <c r="A3484" t="str">
        <f>IF('Support - Calculation Detail'!A3484="","",LEFT('Support - Calculation Detail'!A3484,7)&amp;"-"&amp;RIGHT('Support - Calculation Detail'!A3484,2))</f>
        <v/>
      </c>
      <c r="B3484" t="str">
        <f>IF('Support - Calculation Detail'!C3484="","",'Support - Calculation Detail'!C3484)</f>
        <v/>
      </c>
      <c r="C3484" t="str">
        <f>IF('Support - Calculation Detail'!B3484="","",'Support - Calculation Detail'!B3484)</f>
        <v/>
      </c>
      <c r="D3484" t="str">
        <f>IF('Support - Calculation Detail'!D3484="","",'Support - Calculation Detail'!D3484)</f>
        <v/>
      </c>
      <c r="E3484" t="str">
        <f>IF('Support - Calculation Detail'!E3484="","",'Support - Calculation Detail'!E3484)</f>
        <v/>
      </c>
      <c r="G3484" t="str">
        <f>IF('Support - Calculation Detail'!F3484="","",'Support - Calculation Detail'!F3484)</f>
        <v/>
      </c>
      <c r="H3484" t="str">
        <f>IF('Support - Calculation Detail'!G3484="","",'Support - Calculation Detail'!G3484)</f>
        <v/>
      </c>
      <c r="I3484" t="str">
        <f>IF('Support - Calculation Detail'!H3484="","",'Support - Calculation Detail'!H3484)</f>
        <v/>
      </c>
      <c r="J3484" t="str">
        <f>IF('Support - Calculation Detail'!I3484="","",'Support - Calculation Detail'!I3484)</f>
        <v/>
      </c>
      <c r="K3484" t="str">
        <f>IF('Support - Calculation Detail'!K3484="","",'Support - Calculation Detail'!K3484)</f>
        <v/>
      </c>
      <c r="L3484" t="str">
        <f>IF('Support - Calculation Detail'!L3484="","",'Support - Calculation Detail'!L3484)</f>
        <v/>
      </c>
      <c r="M3484" t="str">
        <f>IF('Support - Calculation Detail'!M3484="","",'Support - Calculation Detail'!M3484)</f>
        <v/>
      </c>
      <c r="N3484" t="str">
        <f>IF('Support - Calculation Detail'!N3484="","",'Support - Calculation Detail'!N3484)</f>
        <v/>
      </c>
      <c r="P3484" t="str">
        <f>IF('Support - Calculation Detail'!O3484="","",'Support - Calculation Detail'!O3484)</f>
        <v/>
      </c>
      <c r="Q3484" t="b">
        <v>1</v>
      </c>
      <c r="R3484" t="str">
        <f t="shared" si="270"/>
        <v/>
      </c>
      <c r="S3484" t="str">
        <f t="shared" si="271"/>
        <v/>
      </c>
      <c r="T3484" t="str">
        <f t="shared" si="272"/>
        <v/>
      </c>
      <c r="U3484" t="str">
        <f t="shared" si="273"/>
        <v/>
      </c>
      <c r="V3484" t="str">
        <f t="shared" si="274"/>
        <v/>
      </c>
    </row>
    <row r="3485" spans="1:22" x14ac:dyDescent="0.35">
      <c r="A3485" t="str">
        <f>IF('Support - Calculation Detail'!A3485="","",LEFT('Support - Calculation Detail'!A3485,7)&amp;"-"&amp;RIGHT('Support - Calculation Detail'!A3485,2))</f>
        <v/>
      </c>
      <c r="B3485" t="str">
        <f>IF('Support - Calculation Detail'!C3485="","",'Support - Calculation Detail'!C3485)</f>
        <v/>
      </c>
      <c r="C3485" t="str">
        <f>IF('Support - Calculation Detail'!B3485="","",'Support - Calculation Detail'!B3485)</f>
        <v/>
      </c>
      <c r="D3485" t="str">
        <f>IF('Support - Calculation Detail'!D3485="","",'Support - Calculation Detail'!D3485)</f>
        <v/>
      </c>
      <c r="E3485" t="str">
        <f>IF('Support - Calculation Detail'!E3485="","",'Support - Calculation Detail'!E3485)</f>
        <v/>
      </c>
      <c r="G3485" t="str">
        <f>IF('Support - Calculation Detail'!F3485="","",'Support - Calculation Detail'!F3485)</f>
        <v/>
      </c>
      <c r="H3485" t="str">
        <f>IF('Support - Calculation Detail'!G3485="","",'Support - Calculation Detail'!G3485)</f>
        <v/>
      </c>
      <c r="I3485" t="str">
        <f>IF('Support - Calculation Detail'!H3485="","",'Support - Calculation Detail'!H3485)</f>
        <v/>
      </c>
      <c r="J3485" t="str">
        <f>IF('Support - Calculation Detail'!I3485="","",'Support - Calculation Detail'!I3485)</f>
        <v/>
      </c>
      <c r="K3485" t="str">
        <f>IF('Support - Calculation Detail'!K3485="","",'Support - Calculation Detail'!K3485)</f>
        <v/>
      </c>
      <c r="L3485" t="str">
        <f>IF('Support - Calculation Detail'!L3485="","",'Support - Calculation Detail'!L3485)</f>
        <v/>
      </c>
      <c r="M3485" t="str">
        <f>IF('Support - Calculation Detail'!M3485="","",'Support - Calculation Detail'!M3485)</f>
        <v/>
      </c>
      <c r="N3485" t="str">
        <f>IF('Support - Calculation Detail'!N3485="","",'Support - Calculation Detail'!N3485)</f>
        <v/>
      </c>
      <c r="P3485" t="str">
        <f>IF('Support - Calculation Detail'!O3485="","",'Support - Calculation Detail'!O3485)</f>
        <v/>
      </c>
      <c r="Q3485" t="b">
        <v>1</v>
      </c>
      <c r="R3485" t="str">
        <f t="shared" si="270"/>
        <v/>
      </c>
      <c r="S3485" t="str">
        <f t="shared" si="271"/>
        <v/>
      </c>
      <c r="T3485" t="str">
        <f t="shared" si="272"/>
        <v/>
      </c>
      <c r="U3485" t="str">
        <f t="shared" si="273"/>
        <v/>
      </c>
      <c r="V3485" t="str">
        <f t="shared" si="274"/>
        <v/>
      </c>
    </row>
    <row r="3486" spans="1:22" x14ac:dyDescent="0.35">
      <c r="A3486" t="str">
        <f>IF('Support - Calculation Detail'!A3486="","",LEFT('Support - Calculation Detail'!A3486,7)&amp;"-"&amp;RIGHT('Support - Calculation Detail'!A3486,2))</f>
        <v/>
      </c>
      <c r="B3486" t="str">
        <f>IF('Support - Calculation Detail'!C3486="","",'Support - Calculation Detail'!C3486)</f>
        <v/>
      </c>
      <c r="C3486" t="str">
        <f>IF('Support - Calculation Detail'!B3486="","",'Support - Calculation Detail'!B3486)</f>
        <v/>
      </c>
      <c r="D3486" t="str">
        <f>IF('Support - Calculation Detail'!D3486="","",'Support - Calculation Detail'!D3486)</f>
        <v/>
      </c>
      <c r="E3486" t="str">
        <f>IF('Support - Calculation Detail'!E3486="","",'Support - Calculation Detail'!E3486)</f>
        <v/>
      </c>
      <c r="G3486" t="str">
        <f>IF('Support - Calculation Detail'!F3486="","",'Support - Calculation Detail'!F3486)</f>
        <v/>
      </c>
      <c r="H3486" t="str">
        <f>IF('Support - Calculation Detail'!G3486="","",'Support - Calculation Detail'!G3486)</f>
        <v/>
      </c>
      <c r="I3486" t="str">
        <f>IF('Support - Calculation Detail'!H3486="","",'Support - Calculation Detail'!H3486)</f>
        <v/>
      </c>
      <c r="J3486" t="str">
        <f>IF('Support - Calculation Detail'!I3486="","",'Support - Calculation Detail'!I3486)</f>
        <v/>
      </c>
      <c r="K3486" t="str">
        <f>IF('Support - Calculation Detail'!K3486="","",'Support - Calculation Detail'!K3486)</f>
        <v/>
      </c>
      <c r="L3486" t="str">
        <f>IF('Support - Calculation Detail'!L3486="","",'Support - Calculation Detail'!L3486)</f>
        <v/>
      </c>
      <c r="M3486" t="str">
        <f>IF('Support - Calculation Detail'!M3486="","",'Support - Calculation Detail'!M3486)</f>
        <v/>
      </c>
      <c r="N3486" t="str">
        <f>IF('Support - Calculation Detail'!N3486="","",'Support - Calculation Detail'!N3486)</f>
        <v/>
      </c>
      <c r="P3486" t="str">
        <f>IF('Support - Calculation Detail'!O3486="","",'Support - Calculation Detail'!O3486)</f>
        <v/>
      </c>
      <c r="Q3486" t="b">
        <v>1</v>
      </c>
      <c r="R3486" t="str">
        <f t="shared" si="270"/>
        <v/>
      </c>
      <c r="S3486" t="str">
        <f t="shared" si="271"/>
        <v/>
      </c>
      <c r="T3486" t="str">
        <f t="shared" si="272"/>
        <v/>
      </c>
      <c r="U3486" t="str">
        <f t="shared" si="273"/>
        <v/>
      </c>
      <c r="V3486" t="str">
        <f t="shared" si="274"/>
        <v/>
      </c>
    </row>
    <row r="3487" spans="1:22" x14ac:dyDescent="0.35">
      <c r="A3487" t="str">
        <f>IF('Support - Calculation Detail'!A3487="","",LEFT('Support - Calculation Detail'!A3487,7)&amp;"-"&amp;RIGHT('Support - Calculation Detail'!A3487,2))</f>
        <v/>
      </c>
      <c r="B3487" t="str">
        <f>IF('Support - Calculation Detail'!C3487="","",'Support - Calculation Detail'!C3487)</f>
        <v/>
      </c>
      <c r="C3487" t="str">
        <f>IF('Support - Calculation Detail'!B3487="","",'Support - Calculation Detail'!B3487)</f>
        <v/>
      </c>
      <c r="D3487" t="str">
        <f>IF('Support - Calculation Detail'!D3487="","",'Support - Calculation Detail'!D3487)</f>
        <v/>
      </c>
      <c r="E3487" t="str">
        <f>IF('Support - Calculation Detail'!E3487="","",'Support - Calculation Detail'!E3487)</f>
        <v/>
      </c>
      <c r="G3487" t="str">
        <f>IF('Support - Calculation Detail'!F3487="","",'Support - Calculation Detail'!F3487)</f>
        <v/>
      </c>
      <c r="H3487" t="str">
        <f>IF('Support - Calculation Detail'!G3487="","",'Support - Calculation Detail'!G3487)</f>
        <v/>
      </c>
      <c r="I3487" t="str">
        <f>IF('Support - Calculation Detail'!H3487="","",'Support - Calculation Detail'!H3487)</f>
        <v/>
      </c>
      <c r="J3487" t="str">
        <f>IF('Support - Calculation Detail'!I3487="","",'Support - Calculation Detail'!I3487)</f>
        <v/>
      </c>
      <c r="K3487" t="str">
        <f>IF('Support - Calculation Detail'!K3487="","",'Support - Calculation Detail'!K3487)</f>
        <v/>
      </c>
      <c r="L3487" t="str">
        <f>IF('Support - Calculation Detail'!L3487="","",'Support - Calculation Detail'!L3487)</f>
        <v/>
      </c>
      <c r="M3487" t="str">
        <f>IF('Support - Calculation Detail'!M3487="","",'Support - Calculation Detail'!M3487)</f>
        <v/>
      </c>
      <c r="N3487" t="str">
        <f>IF('Support - Calculation Detail'!N3487="","",'Support - Calculation Detail'!N3487)</f>
        <v/>
      </c>
      <c r="P3487" t="str">
        <f>IF('Support - Calculation Detail'!O3487="","",'Support - Calculation Detail'!O3487)</f>
        <v/>
      </c>
      <c r="Q3487" t="b">
        <v>1</v>
      </c>
      <c r="R3487" t="str">
        <f t="shared" si="270"/>
        <v/>
      </c>
      <c r="S3487" t="str">
        <f t="shared" si="271"/>
        <v/>
      </c>
      <c r="T3487" t="str">
        <f t="shared" si="272"/>
        <v/>
      </c>
      <c r="U3487" t="str">
        <f t="shared" si="273"/>
        <v/>
      </c>
      <c r="V3487" t="str">
        <f t="shared" si="274"/>
        <v/>
      </c>
    </row>
    <row r="3488" spans="1:22" x14ac:dyDescent="0.35">
      <c r="A3488" t="str">
        <f>IF('Support - Calculation Detail'!A3488="","",LEFT('Support - Calculation Detail'!A3488,7)&amp;"-"&amp;RIGHT('Support - Calculation Detail'!A3488,2))</f>
        <v/>
      </c>
      <c r="B3488" t="str">
        <f>IF('Support - Calculation Detail'!C3488="","",'Support - Calculation Detail'!C3488)</f>
        <v/>
      </c>
      <c r="C3488" t="str">
        <f>IF('Support - Calculation Detail'!B3488="","",'Support - Calculation Detail'!B3488)</f>
        <v/>
      </c>
      <c r="D3488" t="str">
        <f>IF('Support - Calculation Detail'!D3488="","",'Support - Calculation Detail'!D3488)</f>
        <v/>
      </c>
      <c r="E3488" t="str">
        <f>IF('Support - Calculation Detail'!E3488="","",'Support - Calculation Detail'!E3488)</f>
        <v/>
      </c>
      <c r="G3488" t="str">
        <f>IF('Support - Calculation Detail'!F3488="","",'Support - Calculation Detail'!F3488)</f>
        <v/>
      </c>
      <c r="H3488" t="str">
        <f>IF('Support - Calculation Detail'!G3488="","",'Support - Calculation Detail'!G3488)</f>
        <v/>
      </c>
      <c r="I3488" t="str">
        <f>IF('Support - Calculation Detail'!H3488="","",'Support - Calculation Detail'!H3488)</f>
        <v/>
      </c>
      <c r="J3488" t="str">
        <f>IF('Support - Calculation Detail'!I3488="","",'Support - Calculation Detail'!I3488)</f>
        <v/>
      </c>
      <c r="K3488" t="str">
        <f>IF('Support - Calculation Detail'!K3488="","",'Support - Calculation Detail'!K3488)</f>
        <v/>
      </c>
      <c r="L3488" t="str">
        <f>IF('Support - Calculation Detail'!L3488="","",'Support - Calculation Detail'!L3488)</f>
        <v/>
      </c>
      <c r="M3488" t="str">
        <f>IF('Support - Calculation Detail'!M3488="","",'Support - Calculation Detail'!M3488)</f>
        <v/>
      </c>
      <c r="N3488" t="str">
        <f>IF('Support - Calculation Detail'!N3488="","",'Support - Calculation Detail'!N3488)</f>
        <v/>
      </c>
      <c r="P3488" t="str">
        <f>IF('Support - Calculation Detail'!O3488="","",'Support - Calculation Detail'!O3488)</f>
        <v/>
      </c>
      <c r="Q3488" t="b">
        <v>1</v>
      </c>
      <c r="R3488" t="str">
        <f t="shared" si="270"/>
        <v/>
      </c>
      <c r="S3488" t="str">
        <f t="shared" si="271"/>
        <v/>
      </c>
      <c r="T3488" t="str">
        <f t="shared" si="272"/>
        <v/>
      </c>
      <c r="U3488" t="str">
        <f t="shared" si="273"/>
        <v/>
      </c>
      <c r="V3488" t="str">
        <f t="shared" si="274"/>
        <v/>
      </c>
    </row>
    <row r="3489" spans="1:22" x14ac:dyDescent="0.35">
      <c r="A3489" t="str">
        <f>IF('Support - Calculation Detail'!A3489="","",LEFT('Support - Calculation Detail'!A3489,7)&amp;"-"&amp;RIGHT('Support - Calculation Detail'!A3489,2))</f>
        <v/>
      </c>
      <c r="B3489" t="str">
        <f>IF('Support - Calculation Detail'!C3489="","",'Support - Calculation Detail'!C3489)</f>
        <v/>
      </c>
      <c r="C3489" t="str">
        <f>IF('Support - Calculation Detail'!B3489="","",'Support - Calculation Detail'!B3489)</f>
        <v/>
      </c>
      <c r="D3489" t="str">
        <f>IF('Support - Calculation Detail'!D3489="","",'Support - Calculation Detail'!D3489)</f>
        <v/>
      </c>
      <c r="E3489" t="str">
        <f>IF('Support - Calculation Detail'!E3489="","",'Support - Calculation Detail'!E3489)</f>
        <v/>
      </c>
      <c r="G3489" t="str">
        <f>IF('Support - Calculation Detail'!F3489="","",'Support - Calculation Detail'!F3489)</f>
        <v/>
      </c>
      <c r="H3489" t="str">
        <f>IF('Support - Calculation Detail'!G3489="","",'Support - Calculation Detail'!G3489)</f>
        <v/>
      </c>
      <c r="I3489" t="str">
        <f>IF('Support - Calculation Detail'!H3489="","",'Support - Calculation Detail'!H3489)</f>
        <v/>
      </c>
      <c r="J3489" t="str">
        <f>IF('Support - Calculation Detail'!I3489="","",'Support - Calculation Detail'!I3489)</f>
        <v/>
      </c>
      <c r="K3489" t="str">
        <f>IF('Support - Calculation Detail'!K3489="","",'Support - Calculation Detail'!K3489)</f>
        <v/>
      </c>
      <c r="L3489" t="str">
        <f>IF('Support - Calculation Detail'!L3489="","",'Support - Calculation Detail'!L3489)</f>
        <v/>
      </c>
      <c r="M3489" t="str">
        <f>IF('Support - Calculation Detail'!M3489="","",'Support - Calculation Detail'!M3489)</f>
        <v/>
      </c>
      <c r="N3489" t="str">
        <f>IF('Support - Calculation Detail'!N3489="","",'Support - Calculation Detail'!N3489)</f>
        <v/>
      </c>
      <c r="P3489" t="str">
        <f>IF('Support - Calculation Detail'!O3489="","",'Support - Calculation Detail'!O3489)</f>
        <v/>
      </c>
      <c r="Q3489" t="b">
        <v>1</v>
      </c>
      <c r="R3489" t="str">
        <f t="shared" si="270"/>
        <v/>
      </c>
      <c r="S3489" t="str">
        <f t="shared" si="271"/>
        <v/>
      </c>
      <c r="T3489" t="str">
        <f t="shared" si="272"/>
        <v/>
      </c>
      <c r="U3489" t="str">
        <f t="shared" si="273"/>
        <v/>
      </c>
      <c r="V3489" t="str">
        <f t="shared" si="274"/>
        <v/>
      </c>
    </row>
    <row r="3490" spans="1:22" x14ac:dyDescent="0.35">
      <c r="A3490" t="str">
        <f>IF('Support - Calculation Detail'!A3490="","",LEFT('Support - Calculation Detail'!A3490,7)&amp;"-"&amp;RIGHT('Support - Calculation Detail'!A3490,2))</f>
        <v/>
      </c>
      <c r="B3490" t="str">
        <f>IF('Support - Calculation Detail'!C3490="","",'Support - Calculation Detail'!C3490)</f>
        <v/>
      </c>
      <c r="C3490" t="str">
        <f>IF('Support - Calculation Detail'!B3490="","",'Support - Calculation Detail'!B3490)</f>
        <v/>
      </c>
      <c r="D3490" t="str">
        <f>IF('Support - Calculation Detail'!D3490="","",'Support - Calculation Detail'!D3490)</f>
        <v/>
      </c>
      <c r="E3490" t="str">
        <f>IF('Support - Calculation Detail'!E3490="","",'Support - Calculation Detail'!E3490)</f>
        <v/>
      </c>
      <c r="G3490" t="str">
        <f>IF('Support - Calculation Detail'!F3490="","",'Support - Calculation Detail'!F3490)</f>
        <v/>
      </c>
      <c r="H3490" t="str">
        <f>IF('Support - Calculation Detail'!G3490="","",'Support - Calculation Detail'!G3490)</f>
        <v/>
      </c>
      <c r="I3490" t="str">
        <f>IF('Support - Calculation Detail'!H3490="","",'Support - Calculation Detail'!H3490)</f>
        <v/>
      </c>
      <c r="J3490" t="str">
        <f>IF('Support - Calculation Detail'!I3490="","",'Support - Calculation Detail'!I3490)</f>
        <v/>
      </c>
      <c r="K3490" t="str">
        <f>IF('Support - Calculation Detail'!K3490="","",'Support - Calculation Detail'!K3490)</f>
        <v/>
      </c>
      <c r="L3490" t="str">
        <f>IF('Support - Calculation Detail'!L3490="","",'Support - Calculation Detail'!L3490)</f>
        <v/>
      </c>
      <c r="M3490" t="str">
        <f>IF('Support - Calculation Detail'!M3490="","",'Support - Calculation Detail'!M3490)</f>
        <v/>
      </c>
      <c r="N3490" t="str">
        <f>IF('Support - Calculation Detail'!N3490="","",'Support - Calculation Detail'!N3490)</f>
        <v/>
      </c>
      <c r="P3490" t="str">
        <f>IF('Support - Calculation Detail'!O3490="","",'Support - Calculation Detail'!O3490)</f>
        <v/>
      </c>
      <c r="Q3490" t="b">
        <v>1</v>
      </c>
      <c r="R3490" t="str">
        <f t="shared" si="270"/>
        <v/>
      </c>
      <c r="S3490" t="str">
        <f t="shared" si="271"/>
        <v/>
      </c>
      <c r="T3490" t="str">
        <f t="shared" si="272"/>
        <v/>
      </c>
      <c r="U3490" t="str">
        <f t="shared" si="273"/>
        <v/>
      </c>
      <c r="V3490" t="str">
        <f t="shared" si="274"/>
        <v/>
      </c>
    </row>
    <row r="3491" spans="1:22" x14ac:dyDescent="0.35">
      <c r="A3491" t="str">
        <f>IF('Support - Calculation Detail'!A3491="","",LEFT('Support - Calculation Detail'!A3491,7)&amp;"-"&amp;RIGHT('Support - Calculation Detail'!A3491,2))</f>
        <v/>
      </c>
      <c r="B3491" t="str">
        <f>IF('Support - Calculation Detail'!C3491="","",'Support - Calculation Detail'!C3491)</f>
        <v/>
      </c>
      <c r="C3491" t="str">
        <f>IF('Support - Calculation Detail'!B3491="","",'Support - Calculation Detail'!B3491)</f>
        <v/>
      </c>
      <c r="D3491" t="str">
        <f>IF('Support - Calculation Detail'!D3491="","",'Support - Calculation Detail'!D3491)</f>
        <v/>
      </c>
      <c r="E3491" t="str">
        <f>IF('Support - Calculation Detail'!E3491="","",'Support - Calculation Detail'!E3491)</f>
        <v/>
      </c>
      <c r="G3491" t="str">
        <f>IF('Support - Calculation Detail'!F3491="","",'Support - Calculation Detail'!F3491)</f>
        <v/>
      </c>
      <c r="H3491" t="str">
        <f>IF('Support - Calculation Detail'!G3491="","",'Support - Calculation Detail'!G3491)</f>
        <v/>
      </c>
      <c r="I3491" t="str">
        <f>IF('Support - Calculation Detail'!H3491="","",'Support - Calculation Detail'!H3491)</f>
        <v/>
      </c>
      <c r="J3491" t="str">
        <f>IF('Support - Calculation Detail'!I3491="","",'Support - Calculation Detail'!I3491)</f>
        <v/>
      </c>
      <c r="K3491" t="str">
        <f>IF('Support - Calculation Detail'!K3491="","",'Support - Calculation Detail'!K3491)</f>
        <v/>
      </c>
      <c r="L3491" t="str">
        <f>IF('Support - Calculation Detail'!L3491="","",'Support - Calculation Detail'!L3491)</f>
        <v/>
      </c>
      <c r="M3491" t="str">
        <f>IF('Support - Calculation Detail'!M3491="","",'Support - Calculation Detail'!M3491)</f>
        <v/>
      </c>
      <c r="N3491" t="str">
        <f>IF('Support - Calculation Detail'!N3491="","",'Support - Calculation Detail'!N3491)</f>
        <v/>
      </c>
      <c r="P3491" t="str">
        <f>IF('Support - Calculation Detail'!O3491="","",'Support - Calculation Detail'!O3491)</f>
        <v/>
      </c>
      <c r="Q3491" t="b">
        <v>1</v>
      </c>
      <c r="R3491" t="str">
        <f t="shared" si="270"/>
        <v/>
      </c>
      <c r="S3491" t="str">
        <f t="shared" si="271"/>
        <v/>
      </c>
      <c r="T3491" t="str">
        <f t="shared" si="272"/>
        <v/>
      </c>
      <c r="U3491" t="str">
        <f t="shared" si="273"/>
        <v/>
      </c>
      <c r="V3491" t="str">
        <f t="shared" si="274"/>
        <v/>
      </c>
    </row>
    <row r="3492" spans="1:22" x14ac:dyDescent="0.35">
      <c r="A3492" t="str">
        <f>IF('Support - Calculation Detail'!A3492="","",LEFT('Support - Calculation Detail'!A3492,7)&amp;"-"&amp;RIGHT('Support - Calculation Detail'!A3492,2))</f>
        <v/>
      </c>
      <c r="B3492" t="str">
        <f>IF('Support - Calculation Detail'!C3492="","",'Support - Calculation Detail'!C3492)</f>
        <v/>
      </c>
      <c r="C3492" t="str">
        <f>IF('Support - Calculation Detail'!B3492="","",'Support - Calculation Detail'!B3492)</f>
        <v/>
      </c>
      <c r="D3492" t="str">
        <f>IF('Support - Calculation Detail'!D3492="","",'Support - Calculation Detail'!D3492)</f>
        <v/>
      </c>
      <c r="E3492" t="str">
        <f>IF('Support - Calculation Detail'!E3492="","",'Support - Calculation Detail'!E3492)</f>
        <v/>
      </c>
      <c r="G3492" t="str">
        <f>IF('Support - Calculation Detail'!F3492="","",'Support - Calculation Detail'!F3492)</f>
        <v/>
      </c>
      <c r="H3492" t="str">
        <f>IF('Support - Calculation Detail'!G3492="","",'Support - Calculation Detail'!G3492)</f>
        <v/>
      </c>
      <c r="I3492" t="str">
        <f>IF('Support - Calculation Detail'!H3492="","",'Support - Calculation Detail'!H3492)</f>
        <v/>
      </c>
      <c r="J3492" t="str">
        <f>IF('Support - Calculation Detail'!I3492="","",'Support - Calculation Detail'!I3492)</f>
        <v/>
      </c>
      <c r="K3492" t="str">
        <f>IF('Support - Calculation Detail'!K3492="","",'Support - Calculation Detail'!K3492)</f>
        <v/>
      </c>
      <c r="L3492" t="str">
        <f>IF('Support - Calculation Detail'!L3492="","",'Support - Calculation Detail'!L3492)</f>
        <v/>
      </c>
      <c r="M3492" t="str">
        <f>IF('Support - Calculation Detail'!M3492="","",'Support - Calculation Detail'!M3492)</f>
        <v/>
      </c>
      <c r="N3492" t="str">
        <f>IF('Support - Calculation Detail'!N3492="","",'Support - Calculation Detail'!N3492)</f>
        <v/>
      </c>
      <c r="P3492" t="str">
        <f>IF('Support - Calculation Detail'!O3492="","",'Support - Calculation Detail'!O3492)</f>
        <v/>
      </c>
      <c r="Q3492" t="b">
        <v>1</v>
      </c>
      <c r="R3492" t="str">
        <f t="shared" si="270"/>
        <v/>
      </c>
      <c r="S3492" t="str">
        <f t="shared" si="271"/>
        <v/>
      </c>
      <c r="T3492" t="str">
        <f t="shared" si="272"/>
        <v/>
      </c>
      <c r="U3492" t="str">
        <f t="shared" si="273"/>
        <v/>
      </c>
      <c r="V3492" t="str">
        <f t="shared" si="274"/>
        <v/>
      </c>
    </row>
    <row r="3493" spans="1:22" x14ac:dyDescent="0.35">
      <c r="A3493" t="str">
        <f>IF('Support - Calculation Detail'!A3493="","",LEFT('Support - Calculation Detail'!A3493,7)&amp;"-"&amp;RIGHT('Support - Calculation Detail'!A3493,2))</f>
        <v/>
      </c>
      <c r="B3493" t="str">
        <f>IF('Support - Calculation Detail'!C3493="","",'Support - Calculation Detail'!C3493)</f>
        <v/>
      </c>
      <c r="C3493" t="str">
        <f>IF('Support - Calculation Detail'!B3493="","",'Support - Calculation Detail'!B3493)</f>
        <v/>
      </c>
      <c r="D3493" t="str">
        <f>IF('Support - Calculation Detail'!D3493="","",'Support - Calculation Detail'!D3493)</f>
        <v/>
      </c>
      <c r="E3493" t="str">
        <f>IF('Support - Calculation Detail'!E3493="","",'Support - Calculation Detail'!E3493)</f>
        <v/>
      </c>
      <c r="G3493" t="str">
        <f>IF('Support - Calculation Detail'!F3493="","",'Support - Calculation Detail'!F3493)</f>
        <v/>
      </c>
      <c r="H3493" t="str">
        <f>IF('Support - Calculation Detail'!G3493="","",'Support - Calculation Detail'!G3493)</f>
        <v/>
      </c>
      <c r="I3493" t="str">
        <f>IF('Support - Calculation Detail'!H3493="","",'Support - Calculation Detail'!H3493)</f>
        <v/>
      </c>
      <c r="J3493" t="str">
        <f>IF('Support - Calculation Detail'!I3493="","",'Support - Calculation Detail'!I3493)</f>
        <v/>
      </c>
      <c r="K3493" t="str">
        <f>IF('Support - Calculation Detail'!K3493="","",'Support - Calculation Detail'!K3493)</f>
        <v/>
      </c>
      <c r="L3493" t="str">
        <f>IF('Support - Calculation Detail'!L3493="","",'Support - Calculation Detail'!L3493)</f>
        <v/>
      </c>
      <c r="M3493" t="str">
        <f>IF('Support - Calculation Detail'!M3493="","",'Support - Calculation Detail'!M3493)</f>
        <v/>
      </c>
      <c r="N3493" t="str">
        <f>IF('Support - Calculation Detail'!N3493="","",'Support - Calculation Detail'!N3493)</f>
        <v/>
      </c>
      <c r="P3493" t="str">
        <f>IF('Support - Calculation Detail'!O3493="","",'Support - Calculation Detail'!O3493)</f>
        <v/>
      </c>
      <c r="Q3493" t="b">
        <v>1</v>
      </c>
      <c r="R3493" t="str">
        <f t="shared" si="270"/>
        <v/>
      </c>
      <c r="S3493" t="str">
        <f t="shared" si="271"/>
        <v/>
      </c>
      <c r="T3493" t="str">
        <f t="shared" si="272"/>
        <v/>
      </c>
      <c r="U3493" t="str">
        <f t="shared" si="273"/>
        <v/>
      </c>
      <c r="V3493" t="str">
        <f t="shared" si="274"/>
        <v/>
      </c>
    </row>
    <row r="3494" spans="1:22" x14ac:dyDescent="0.35">
      <c r="A3494" t="str">
        <f>IF('Support - Calculation Detail'!A3494="","",LEFT('Support - Calculation Detail'!A3494,7)&amp;"-"&amp;RIGHT('Support - Calculation Detail'!A3494,2))</f>
        <v/>
      </c>
      <c r="B3494" t="str">
        <f>IF('Support - Calculation Detail'!C3494="","",'Support - Calculation Detail'!C3494)</f>
        <v/>
      </c>
      <c r="C3494" t="str">
        <f>IF('Support - Calculation Detail'!B3494="","",'Support - Calculation Detail'!B3494)</f>
        <v/>
      </c>
      <c r="D3494" t="str">
        <f>IF('Support - Calculation Detail'!D3494="","",'Support - Calculation Detail'!D3494)</f>
        <v/>
      </c>
      <c r="E3494" t="str">
        <f>IF('Support - Calculation Detail'!E3494="","",'Support - Calculation Detail'!E3494)</f>
        <v/>
      </c>
      <c r="G3494" t="str">
        <f>IF('Support - Calculation Detail'!F3494="","",'Support - Calculation Detail'!F3494)</f>
        <v/>
      </c>
      <c r="H3494" t="str">
        <f>IF('Support - Calculation Detail'!G3494="","",'Support - Calculation Detail'!G3494)</f>
        <v/>
      </c>
      <c r="I3494" t="str">
        <f>IF('Support - Calculation Detail'!H3494="","",'Support - Calculation Detail'!H3494)</f>
        <v/>
      </c>
      <c r="J3494" t="str">
        <f>IF('Support - Calculation Detail'!I3494="","",'Support - Calculation Detail'!I3494)</f>
        <v/>
      </c>
      <c r="K3494" t="str">
        <f>IF('Support - Calculation Detail'!K3494="","",'Support - Calculation Detail'!K3494)</f>
        <v/>
      </c>
      <c r="L3494" t="str">
        <f>IF('Support - Calculation Detail'!L3494="","",'Support - Calculation Detail'!L3494)</f>
        <v/>
      </c>
      <c r="M3494" t="str">
        <f>IF('Support - Calculation Detail'!M3494="","",'Support - Calculation Detail'!M3494)</f>
        <v/>
      </c>
      <c r="N3494" t="str">
        <f>IF('Support - Calculation Detail'!N3494="","",'Support - Calculation Detail'!N3494)</f>
        <v/>
      </c>
      <c r="P3494" t="str">
        <f>IF('Support - Calculation Detail'!O3494="","",'Support - Calculation Detail'!O3494)</f>
        <v/>
      </c>
      <c r="Q3494" t="b">
        <v>1</v>
      </c>
      <c r="R3494" t="str">
        <f t="shared" si="270"/>
        <v/>
      </c>
      <c r="S3494" t="str">
        <f t="shared" si="271"/>
        <v/>
      </c>
      <c r="T3494" t="str">
        <f t="shared" si="272"/>
        <v/>
      </c>
      <c r="U3494" t="str">
        <f t="shared" si="273"/>
        <v/>
      </c>
      <c r="V3494" t="str">
        <f t="shared" si="274"/>
        <v/>
      </c>
    </row>
    <row r="3495" spans="1:22" x14ac:dyDescent="0.35">
      <c r="A3495" t="str">
        <f>IF('Support - Calculation Detail'!A3495="","",LEFT('Support - Calculation Detail'!A3495,7)&amp;"-"&amp;RIGHT('Support - Calculation Detail'!A3495,2))</f>
        <v/>
      </c>
      <c r="B3495" t="str">
        <f>IF('Support - Calculation Detail'!C3495="","",'Support - Calculation Detail'!C3495)</f>
        <v/>
      </c>
      <c r="C3495" t="str">
        <f>IF('Support - Calculation Detail'!B3495="","",'Support - Calculation Detail'!B3495)</f>
        <v/>
      </c>
      <c r="D3495" t="str">
        <f>IF('Support - Calculation Detail'!D3495="","",'Support - Calculation Detail'!D3495)</f>
        <v/>
      </c>
      <c r="E3495" t="str">
        <f>IF('Support - Calculation Detail'!E3495="","",'Support - Calculation Detail'!E3495)</f>
        <v/>
      </c>
      <c r="G3495" t="str">
        <f>IF('Support - Calculation Detail'!F3495="","",'Support - Calculation Detail'!F3495)</f>
        <v/>
      </c>
      <c r="H3495" t="str">
        <f>IF('Support - Calculation Detail'!G3495="","",'Support - Calculation Detail'!G3495)</f>
        <v/>
      </c>
      <c r="I3495" t="str">
        <f>IF('Support - Calculation Detail'!H3495="","",'Support - Calculation Detail'!H3495)</f>
        <v/>
      </c>
      <c r="J3495" t="str">
        <f>IF('Support - Calculation Detail'!I3495="","",'Support - Calculation Detail'!I3495)</f>
        <v/>
      </c>
      <c r="K3495" t="str">
        <f>IF('Support - Calculation Detail'!K3495="","",'Support - Calculation Detail'!K3495)</f>
        <v/>
      </c>
      <c r="L3495" t="str">
        <f>IF('Support - Calculation Detail'!L3495="","",'Support - Calculation Detail'!L3495)</f>
        <v/>
      </c>
      <c r="M3495" t="str">
        <f>IF('Support - Calculation Detail'!M3495="","",'Support - Calculation Detail'!M3495)</f>
        <v/>
      </c>
      <c r="N3495" t="str">
        <f>IF('Support - Calculation Detail'!N3495="","",'Support - Calculation Detail'!N3495)</f>
        <v/>
      </c>
      <c r="P3495" t="str">
        <f>IF('Support - Calculation Detail'!O3495="","",'Support - Calculation Detail'!O3495)</f>
        <v/>
      </c>
      <c r="Q3495" t="b">
        <v>1</v>
      </c>
      <c r="R3495" t="str">
        <f t="shared" si="270"/>
        <v/>
      </c>
      <c r="S3495" t="str">
        <f t="shared" si="271"/>
        <v/>
      </c>
      <c r="T3495" t="str">
        <f t="shared" si="272"/>
        <v/>
      </c>
      <c r="U3495" t="str">
        <f t="shared" si="273"/>
        <v/>
      </c>
      <c r="V3495" t="str">
        <f t="shared" si="274"/>
        <v/>
      </c>
    </row>
    <row r="3496" spans="1:22" x14ac:dyDescent="0.35">
      <c r="A3496" t="str">
        <f>IF('Support - Calculation Detail'!A3496="","",LEFT('Support - Calculation Detail'!A3496,7)&amp;"-"&amp;RIGHT('Support - Calculation Detail'!A3496,2))</f>
        <v/>
      </c>
      <c r="B3496" t="str">
        <f>IF('Support - Calculation Detail'!C3496="","",'Support - Calculation Detail'!C3496)</f>
        <v/>
      </c>
      <c r="C3496" t="str">
        <f>IF('Support - Calculation Detail'!B3496="","",'Support - Calculation Detail'!B3496)</f>
        <v/>
      </c>
      <c r="D3496" t="str">
        <f>IF('Support - Calculation Detail'!D3496="","",'Support - Calculation Detail'!D3496)</f>
        <v/>
      </c>
      <c r="E3496" t="str">
        <f>IF('Support - Calculation Detail'!E3496="","",'Support - Calculation Detail'!E3496)</f>
        <v/>
      </c>
      <c r="G3496" t="str">
        <f>IF('Support - Calculation Detail'!F3496="","",'Support - Calculation Detail'!F3496)</f>
        <v/>
      </c>
      <c r="H3496" t="str">
        <f>IF('Support - Calculation Detail'!G3496="","",'Support - Calculation Detail'!G3496)</f>
        <v/>
      </c>
      <c r="I3496" t="str">
        <f>IF('Support - Calculation Detail'!H3496="","",'Support - Calculation Detail'!H3496)</f>
        <v/>
      </c>
      <c r="J3496" t="str">
        <f>IF('Support - Calculation Detail'!I3496="","",'Support - Calculation Detail'!I3496)</f>
        <v/>
      </c>
      <c r="K3496" t="str">
        <f>IF('Support - Calculation Detail'!K3496="","",'Support - Calculation Detail'!K3496)</f>
        <v/>
      </c>
      <c r="L3496" t="str">
        <f>IF('Support - Calculation Detail'!L3496="","",'Support - Calculation Detail'!L3496)</f>
        <v/>
      </c>
      <c r="M3496" t="str">
        <f>IF('Support - Calculation Detail'!M3496="","",'Support - Calculation Detail'!M3496)</f>
        <v/>
      </c>
      <c r="N3496" t="str">
        <f>IF('Support - Calculation Detail'!N3496="","",'Support - Calculation Detail'!N3496)</f>
        <v/>
      </c>
      <c r="P3496" t="str">
        <f>IF('Support - Calculation Detail'!O3496="","",'Support - Calculation Detail'!O3496)</f>
        <v/>
      </c>
      <c r="Q3496" t="b">
        <v>1</v>
      </c>
      <c r="R3496" t="str">
        <f t="shared" si="270"/>
        <v/>
      </c>
      <c r="S3496" t="str">
        <f t="shared" si="271"/>
        <v/>
      </c>
      <c r="T3496" t="str">
        <f t="shared" si="272"/>
        <v/>
      </c>
      <c r="U3496" t="str">
        <f t="shared" si="273"/>
        <v/>
      </c>
      <c r="V3496" t="str">
        <f t="shared" si="274"/>
        <v/>
      </c>
    </row>
    <row r="3497" spans="1:22" x14ac:dyDescent="0.35">
      <c r="A3497" t="str">
        <f>IF('Support - Calculation Detail'!A3497="","",LEFT('Support - Calculation Detail'!A3497,7)&amp;"-"&amp;RIGHT('Support - Calculation Detail'!A3497,2))</f>
        <v/>
      </c>
      <c r="B3497" t="str">
        <f>IF('Support - Calculation Detail'!C3497="","",'Support - Calculation Detail'!C3497)</f>
        <v/>
      </c>
      <c r="C3497" t="str">
        <f>IF('Support - Calculation Detail'!B3497="","",'Support - Calculation Detail'!B3497)</f>
        <v/>
      </c>
      <c r="D3497" t="str">
        <f>IF('Support - Calculation Detail'!D3497="","",'Support - Calculation Detail'!D3497)</f>
        <v/>
      </c>
      <c r="E3497" t="str">
        <f>IF('Support - Calculation Detail'!E3497="","",'Support - Calculation Detail'!E3497)</f>
        <v/>
      </c>
      <c r="G3497" t="str">
        <f>IF('Support - Calculation Detail'!F3497="","",'Support - Calculation Detail'!F3497)</f>
        <v/>
      </c>
      <c r="H3497" t="str">
        <f>IF('Support - Calculation Detail'!G3497="","",'Support - Calculation Detail'!G3497)</f>
        <v/>
      </c>
      <c r="I3497" t="str">
        <f>IF('Support - Calculation Detail'!H3497="","",'Support - Calculation Detail'!H3497)</f>
        <v/>
      </c>
      <c r="J3497" t="str">
        <f>IF('Support - Calculation Detail'!I3497="","",'Support - Calculation Detail'!I3497)</f>
        <v/>
      </c>
      <c r="K3497" t="str">
        <f>IF('Support - Calculation Detail'!K3497="","",'Support - Calculation Detail'!K3497)</f>
        <v/>
      </c>
      <c r="L3497" t="str">
        <f>IF('Support - Calculation Detail'!L3497="","",'Support - Calculation Detail'!L3497)</f>
        <v/>
      </c>
      <c r="M3497" t="str">
        <f>IF('Support - Calculation Detail'!M3497="","",'Support - Calculation Detail'!M3497)</f>
        <v/>
      </c>
      <c r="N3497" t="str">
        <f>IF('Support - Calculation Detail'!N3497="","",'Support - Calculation Detail'!N3497)</f>
        <v/>
      </c>
      <c r="P3497" t="str">
        <f>IF('Support - Calculation Detail'!O3497="","",'Support - Calculation Detail'!O3497)</f>
        <v/>
      </c>
      <c r="Q3497" t="b">
        <v>1</v>
      </c>
      <c r="R3497" t="str">
        <f t="shared" si="270"/>
        <v/>
      </c>
      <c r="S3497" t="str">
        <f t="shared" si="271"/>
        <v/>
      </c>
      <c r="T3497" t="str">
        <f t="shared" si="272"/>
        <v/>
      </c>
      <c r="U3497" t="str">
        <f t="shared" si="273"/>
        <v/>
      </c>
      <c r="V3497" t="str">
        <f t="shared" si="274"/>
        <v/>
      </c>
    </row>
    <row r="3498" spans="1:22" x14ac:dyDescent="0.35">
      <c r="A3498" t="str">
        <f>IF('Support - Calculation Detail'!A3498="","",LEFT('Support - Calculation Detail'!A3498,7)&amp;"-"&amp;RIGHT('Support - Calculation Detail'!A3498,2))</f>
        <v/>
      </c>
      <c r="B3498" t="str">
        <f>IF('Support - Calculation Detail'!C3498="","",'Support - Calculation Detail'!C3498)</f>
        <v/>
      </c>
      <c r="C3498" t="str">
        <f>IF('Support - Calculation Detail'!B3498="","",'Support - Calculation Detail'!B3498)</f>
        <v/>
      </c>
      <c r="D3498" t="str">
        <f>IF('Support - Calculation Detail'!D3498="","",'Support - Calculation Detail'!D3498)</f>
        <v/>
      </c>
      <c r="E3498" t="str">
        <f>IF('Support - Calculation Detail'!E3498="","",'Support - Calculation Detail'!E3498)</f>
        <v/>
      </c>
      <c r="G3498" t="str">
        <f>IF('Support - Calculation Detail'!F3498="","",'Support - Calculation Detail'!F3498)</f>
        <v/>
      </c>
      <c r="H3498" t="str">
        <f>IF('Support - Calculation Detail'!G3498="","",'Support - Calculation Detail'!G3498)</f>
        <v/>
      </c>
      <c r="I3498" t="str">
        <f>IF('Support - Calculation Detail'!H3498="","",'Support - Calculation Detail'!H3498)</f>
        <v/>
      </c>
      <c r="J3498" t="str">
        <f>IF('Support - Calculation Detail'!I3498="","",'Support - Calculation Detail'!I3498)</f>
        <v/>
      </c>
      <c r="K3498" t="str">
        <f>IF('Support - Calculation Detail'!K3498="","",'Support - Calculation Detail'!K3498)</f>
        <v/>
      </c>
      <c r="L3498" t="str">
        <f>IF('Support - Calculation Detail'!L3498="","",'Support - Calculation Detail'!L3498)</f>
        <v/>
      </c>
      <c r="M3498" t="str">
        <f>IF('Support - Calculation Detail'!M3498="","",'Support - Calculation Detail'!M3498)</f>
        <v/>
      </c>
      <c r="N3498" t="str">
        <f>IF('Support - Calculation Detail'!N3498="","",'Support - Calculation Detail'!N3498)</f>
        <v/>
      </c>
      <c r="P3498" t="str">
        <f>IF('Support - Calculation Detail'!O3498="","",'Support - Calculation Detail'!O3498)</f>
        <v/>
      </c>
      <c r="Q3498" t="b">
        <v>1</v>
      </c>
      <c r="R3498" t="str">
        <f t="shared" si="270"/>
        <v/>
      </c>
      <c r="S3498" t="str">
        <f t="shared" si="271"/>
        <v/>
      </c>
      <c r="T3498" t="str">
        <f t="shared" si="272"/>
        <v/>
      </c>
      <c r="U3498" t="str">
        <f t="shared" si="273"/>
        <v/>
      </c>
      <c r="V3498" t="str">
        <f t="shared" si="274"/>
        <v/>
      </c>
    </row>
    <row r="3499" spans="1:22" x14ac:dyDescent="0.35">
      <c r="A3499" t="str">
        <f>IF('Support - Calculation Detail'!A3499="","",LEFT('Support - Calculation Detail'!A3499,7)&amp;"-"&amp;RIGHT('Support - Calculation Detail'!A3499,2))</f>
        <v/>
      </c>
      <c r="B3499" t="str">
        <f>IF('Support - Calculation Detail'!C3499="","",'Support - Calculation Detail'!C3499)</f>
        <v/>
      </c>
      <c r="C3499" t="str">
        <f>IF('Support - Calculation Detail'!B3499="","",'Support - Calculation Detail'!B3499)</f>
        <v/>
      </c>
      <c r="D3499" t="str">
        <f>IF('Support - Calculation Detail'!D3499="","",'Support - Calculation Detail'!D3499)</f>
        <v/>
      </c>
      <c r="E3499" t="str">
        <f>IF('Support - Calculation Detail'!E3499="","",'Support - Calculation Detail'!E3499)</f>
        <v/>
      </c>
      <c r="G3499" t="str">
        <f>IF('Support - Calculation Detail'!F3499="","",'Support - Calculation Detail'!F3499)</f>
        <v/>
      </c>
      <c r="H3499" t="str">
        <f>IF('Support - Calculation Detail'!G3499="","",'Support - Calculation Detail'!G3499)</f>
        <v/>
      </c>
      <c r="I3499" t="str">
        <f>IF('Support - Calculation Detail'!H3499="","",'Support - Calculation Detail'!H3499)</f>
        <v/>
      </c>
      <c r="J3499" t="str">
        <f>IF('Support - Calculation Detail'!I3499="","",'Support - Calculation Detail'!I3499)</f>
        <v/>
      </c>
      <c r="K3499" t="str">
        <f>IF('Support - Calculation Detail'!K3499="","",'Support - Calculation Detail'!K3499)</f>
        <v/>
      </c>
      <c r="L3499" t="str">
        <f>IF('Support - Calculation Detail'!L3499="","",'Support - Calculation Detail'!L3499)</f>
        <v/>
      </c>
      <c r="M3499" t="str">
        <f>IF('Support - Calculation Detail'!M3499="","",'Support - Calculation Detail'!M3499)</f>
        <v/>
      </c>
      <c r="N3499" t="str">
        <f>IF('Support - Calculation Detail'!N3499="","",'Support - Calculation Detail'!N3499)</f>
        <v/>
      </c>
      <c r="P3499" t="str">
        <f>IF('Support - Calculation Detail'!O3499="","",'Support - Calculation Detail'!O3499)</f>
        <v/>
      </c>
      <c r="Q3499" t="b">
        <v>1</v>
      </c>
      <c r="R3499" t="str">
        <f t="shared" si="270"/>
        <v/>
      </c>
      <c r="S3499" t="str">
        <f t="shared" si="271"/>
        <v/>
      </c>
      <c r="T3499" t="str">
        <f t="shared" si="272"/>
        <v/>
      </c>
      <c r="U3499" t="str">
        <f t="shared" si="273"/>
        <v/>
      </c>
      <c r="V3499" t="str">
        <f t="shared" si="274"/>
        <v/>
      </c>
    </row>
    <row r="3500" spans="1:22" x14ac:dyDescent="0.35">
      <c r="A3500" t="str">
        <f>IF('Support - Calculation Detail'!A3500="","",LEFT('Support - Calculation Detail'!A3500,7)&amp;"-"&amp;RIGHT('Support - Calculation Detail'!A3500,2))</f>
        <v/>
      </c>
      <c r="B3500" t="str">
        <f>IF('Support - Calculation Detail'!C3500="","",'Support - Calculation Detail'!C3500)</f>
        <v/>
      </c>
      <c r="C3500" t="str">
        <f>IF('Support - Calculation Detail'!B3500="","",'Support - Calculation Detail'!B3500)</f>
        <v/>
      </c>
      <c r="D3500" t="str">
        <f>IF('Support - Calculation Detail'!D3500="","",'Support - Calculation Detail'!D3500)</f>
        <v/>
      </c>
      <c r="E3500" t="str">
        <f>IF('Support - Calculation Detail'!E3500="","",'Support - Calculation Detail'!E3500)</f>
        <v/>
      </c>
      <c r="G3500" t="str">
        <f>IF('Support - Calculation Detail'!F3500="","",'Support - Calculation Detail'!F3500)</f>
        <v/>
      </c>
      <c r="H3500" t="str">
        <f>IF('Support - Calculation Detail'!G3500="","",'Support - Calculation Detail'!G3500)</f>
        <v/>
      </c>
      <c r="I3500" t="str">
        <f>IF('Support - Calculation Detail'!H3500="","",'Support - Calculation Detail'!H3500)</f>
        <v/>
      </c>
      <c r="J3500" t="str">
        <f>IF('Support - Calculation Detail'!I3500="","",'Support - Calculation Detail'!I3500)</f>
        <v/>
      </c>
      <c r="K3500" t="str">
        <f>IF('Support - Calculation Detail'!K3500="","",'Support - Calculation Detail'!K3500)</f>
        <v/>
      </c>
      <c r="L3500" t="str">
        <f>IF('Support - Calculation Detail'!L3500="","",'Support - Calculation Detail'!L3500)</f>
        <v/>
      </c>
      <c r="M3500" t="str">
        <f>IF('Support - Calculation Detail'!M3500="","",'Support - Calculation Detail'!M3500)</f>
        <v/>
      </c>
      <c r="N3500" t="str">
        <f>IF('Support - Calculation Detail'!N3500="","",'Support - Calculation Detail'!N3500)</f>
        <v/>
      </c>
      <c r="P3500" t="str">
        <f>IF('Support - Calculation Detail'!O3500="","",'Support - Calculation Detail'!O3500)</f>
        <v/>
      </c>
      <c r="Q3500" t="b">
        <v>1</v>
      </c>
      <c r="R3500" t="str">
        <f t="shared" si="270"/>
        <v/>
      </c>
      <c r="S3500" t="str">
        <f t="shared" si="271"/>
        <v/>
      </c>
      <c r="T3500" t="str">
        <f t="shared" si="272"/>
        <v/>
      </c>
      <c r="U3500" t="str">
        <f t="shared" si="273"/>
        <v/>
      </c>
      <c r="V3500" t="str">
        <f t="shared" si="274"/>
        <v/>
      </c>
    </row>
    <row r="3501" spans="1:22" x14ac:dyDescent="0.35">
      <c r="A3501" t="str">
        <f>IF('Support - Calculation Detail'!A3501="","",LEFT('Support - Calculation Detail'!A3501,7)&amp;"-"&amp;RIGHT('Support - Calculation Detail'!A3501,2))</f>
        <v/>
      </c>
      <c r="B3501" t="str">
        <f>IF('Support - Calculation Detail'!C3501="","",'Support - Calculation Detail'!C3501)</f>
        <v/>
      </c>
      <c r="C3501" t="str">
        <f>IF('Support - Calculation Detail'!B3501="","",'Support - Calculation Detail'!B3501)</f>
        <v/>
      </c>
      <c r="D3501" t="str">
        <f>IF('Support - Calculation Detail'!D3501="","",'Support - Calculation Detail'!D3501)</f>
        <v/>
      </c>
      <c r="E3501" t="str">
        <f>IF('Support - Calculation Detail'!E3501="","",'Support - Calculation Detail'!E3501)</f>
        <v/>
      </c>
      <c r="G3501" t="str">
        <f>IF('Support - Calculation Detail'!F3501="","",'Support - Calculation Detail'!F3501)</f>
        <v/>
      </c>
      <c r="H3501" t="str">
        <f>IF('Support - Calculation Detail'!G3501="","",'Support - Calculation Detail'!G3501)</f>
        <v/>
      </c>
      <c r="I3501" t="str">
        <f>IF('Support - Calculation Detail'!H3501="","",'Support - Calculation Detail'!H3501)</f>
        <v/>
      </c>
      <c r="J3501" t="str">
        <f>IF('Support - Calculation Detail'!I3501="","",'Support - Calculation Detail'!I3501)</f>
        <v/>
      </c>
      <c r="K3501" t="str">
        <f>IF('Support - Calculation Detail'!K3501="","",'Support - Calculation Detail'!K3501)</f>
        <v/>
      </c>
      <c r="L3501" t="str">
        <f>IF('Support - Calculation Detail'!L3501="","",'Support - Calculation Detail'!L3501)</f>
        <v/>
      </c>
      <c r="M3501" t="str">
        <f>IF('Support - Calculation Detail'!M3501="","",'Support - Calculation Detail'!M3501)</f>
        <v/>
      </c>
      <c r="N3501" t="str">
        <f>IF('Support - Calculation Detail'!N3501="","",'Support - Calculation Detail'!N3501)</f>
        <v/>
      </c>
      <c r="P3501" t="str">
        <f>IF('Support - Calculation Detail'!O3501="","",'Support - Calculation Detail'!O3501)</f>
        <v/>
      </c>
      <c r="Q3501" t="b">
        <v>1</v>
      </c>
      <c r="R3501" t="str">
        <f t="shared" si="270"/>
        <v/>
      </c>
      <c r="S3501" t="str">
        <f t="shared" si="271"/>
        <v/>
      </c>
      <c r="T3501" t="str">
        <f t="shared" si="272"/>
        <v/>
      </c>
      <c r="U3501" t="str">
        <f t="shared" si="273"/>
        <v/>
      </c>
      <c r="V3501" t="str">
        <f t="shared" si="274"/>
        <v/>
      </c>
    </row>
    <row r="3502" spans="1:22" x14ac:dyDescent="0.35">
      <c r="A3502" t="str">
        <f>IF('Support - Calculation Detail'!A3502="","",LEFT('Support - Calculation Detail'!A3502,7)&amp;"-"&amp;RIGHT('Support - Calculation Detail'!A3502,2))</f>
        <v/>
      </c>
      <c r="B3502" t="str">
        <f>IF('Support - Calculation Detail'!C3502="","",'Support - Calculation Detail'!C3502)</f>
        <v/>
      </c>
      <c r="C3502" t="str">
        <f>IF('Support - Calculation Detail'!B3502="","",'Support - Calculation Detail'!B3502)</f>
        <v/>
      </c>
      <c r="D3502" t="str">
        <f>IF('Support - Calculation Detail'!D3502="","",'Support - Calculation Detail'!D3502)</f>
        <v/>
      </c>
      <c r="E3502" t="str">
        <f>IF('Support - Calculation Detail'!E3502="","",'Support - Calculation Detail'!E3502)</f>
        <v/>
      </c>
      <c r="G3502" t="str">
        <f>IF('Support - Calculation Detail'!F3502="","",'Support - Calculation Detail'!F3502)</f>
        <v/>
      </c>
      <c r="H3502" t="str">
        <f>IF('Support - Calculation Detail'!G3502="","",'Support - Calculation Detail'!G3502)</f>
        <v/>
      </c>
      <c r="I3502" t="str">
        <f>IF('Support - Calculation Detail'!H3502="","",'Support - Calculation Detail'!H3502)</f>
        <v/>
      </c>
      <c r="J3502" t="str">
        <f>IF('Support - Calculation Detail'!I3502="","",'Support - Calculation Detail'!I3502)</f>
        <v/>
      </c>
      <c r="K3502" t="str">
        <f>IF('Support - Calculation Detail'!K3502="","",'Support - Calculation Detail'!K3502)</f>
        <v/>
      </c>
      <c r="L3502" t="str">
        <f>IF('Support - Calculation Detail'!L3502="","",'Support - Calculation Detail'!L3502)</f>
        <v/>
      </c>
      <c r="M3502" t="str">
        <f>IF('Support - Calculation Detail'!M3502="","",'Support - Calculation Detail'!M3502)</f>
        <v/>
      </c>
      <c r="N3502" t="str">
        <f>IF('Support - Calculation Detail'!N3502="","",'Support - Calculation Detail'!N3502)</f>
        <v/>
      </c>
      <c r="P3502" t="str">
        <f>IF('Support - Calculation Detail'!O3502="","",'Support - Calculation Detail'!O3502)</f>
        <v/>
      </c>
      <c r="Q3502" t="b">
        <v>1</v>
      </c>
      <c r="R3502" t="str">
        <f t="shared" si="270"/>
        <v/>
      </c>
      <c r="S3502" t="str">
        <f t="shared" si="271"/>
        <v/>
      </c>
      <c r="T3502" t="str">
        <f t="shared" si="272"/>
        <v/>
      </c>
      <c r="U3502" t="str">
        <f t="shared" si="273"/>
        <v/>
      </c>
      <c r="V3502" t="str">
        <f t="shared" si="274"/>
        <v/>
      </c>
    </row>
    <row r="3503" spans="1:22" x14ac:dyDescent="0.35">
      <c r="A3503" t="str">
        <f>IF('Support - Calculation Detail'!A3503="","",LEFT('Support - Calculation Detail'!A3503,7)&amp;"-"&amp;RIGHT('Support - Calculation Detail'!A3503,2))</f>
        <v/>
      </c>
      <c r="B3503" t="str">
        <f>IF('Support - Calculation Detail'!C3503="","",'Support - Calculation Detail'!C3503)</f>
        <v/>
      </c>
      <c r="C3503" t="str">
        <f>IF('Support - Calculation Detail'!B3503="","",'Support - Calculation Detail'!B3503)</f>
        <v/>
      </c>
      <c r="D3503" t="str">
        <f>IF('Support - Calculation Detail'!D3503="","",'Support - Calculation Detail'!D3503)</f>
        <v/>
      </c>
      <c r="E3503" t="str">
        <f>IF('Support - Calculation Detail'!E3503="","",'Support - Calculation Detail'!E3503)</f>
        <v/>
      </c>
      <c r="G3503" t="str">
        <f>IF('Support - Calculation Detail'!F3503="","",'Support - Calculation Detail'!F3503)</f>
        <v/>
      </c>
      <c r="H3503" t="str">
        <f>IF('Support - Calculation Detail'!G3503="","",'Support - Calculation Detail'!G3503)</f>
        <v/>
      </c>
      <c r="I3503" t="str">
        <f>IF('Support - Calculation Detail'!H3503="","",'Support - Calculation Detail'!H3503)</f>
        <v/>
      </c>
      <c r="J3503" t="str">
        <f>IF('Support - Calculation Detail'!I3503="","",'Support - Calculation Detail'!I3503)</f>
        <v/>
      </c>
      <c r="K3503" t="str">
        <f>IF('Support - Calculation Detail'!K3503="","",'Support - Calculation Detail'!K3503)</f>
        <v/>
      </c>
      <c r="L3503" t="str">
        <f>IF('Support - Calculation Detail'!L3503="","",'Support - Calculation Detail'!L3503)</f>
        <v/>
      </c>
      <c r="M3503" t="str">
        <f>IF('Support - Calculation Detail'!M3503="","",'Support - Calculation Detail'!M3503)</f>
        <v/>
      </c>
      <c r="N3503" t="str">
        <f>IF('Support - Calculation Detail'!N3503="","",'Support - Calculation Detail'!N3503)</f>
        <v/>
      </c>
      <c r="P3503" t="str">
        <f>IF('Support - Calculation Detail'!O3503="","",'Support - Calculation Detail'!O3503)</f>
        <v/>
      </c>
      <c r="Q3503" t="b">
        <v>1</v>
      </c>
      <c r="R3503" t="str">
        <f t="shared" si="270"/>
        <v/>
      </c>
      <c r="S3503" t="str">
        <f t="shared" si="271"/>
        <v/>
      </c>
      <c r="T3503" t="str">
        <f t="shared" si="272"/>
        <v/>
      </c>
      <c r="U3503" t="str">
        <f t="shared" si="273"/>
        <v/>
      </c>
      <c r="V3503" t="str">
        <f t="shared" si="274"/>
        <v/>
      </c>
    </row>
    <row r="3504" spans="1:22" x14ac:dyDescent="0.35">
      <c r="A3504" t="str">
        <f>IF('Support - Calculation Detail'!A3504="","",LEFT('Support - Calculation Detail'!A3504,7)&amp;"-"&amp;RIGHT('Support - Calculation Detail'!A3504,2))</f>
        <v/>
      </c>
      <c r="B3504" t="str">
        <f>IF('Support - Calculation Detail'!C3504="","",'Support - Calculation Detail'!C3504)</f>
        <v/>
      </c>
      <c r="C3504" t="str">
        <f>IF('Support - Calculation Detail'!B3504="","",'Support - Calculation Detail'!B3504)</f>
        <v/>
      </c>
      <c r="D3504" t="str">
        <f>IF('Support - Calculation Detail'!D3504="","",'Support - Calculation Detail'!D3504)</f>
        <v/>
      </c>
      <c r="E3504" t="str">
        <f>IF('Support - Calculation Detail'!E3504="","",'Support - Calculation Detail'!E3504)</f>
        <v/>
      </c>
      <c r="G3504" t="str">
        <f>IF('Support - Calculation Detail'!F3504="","",'Support - Calculation Detail'!F3504)</f>
        <v/>
      </c>
      <c r="H3504" t="str">
        <f>IF('Support - Calculation Detail'!G3504="","",'Support - Calculation Detail'!G3504)</f>
        <v/>
      </c>
      <c r="I3504" t="str">
        <f>IF('Support - Calculation Detail'!H3504="","",'Support - Calculation Detail'!H3504)</f>
        <v/>
      </c>
      <c r="J3504" t="str">
        <f>IF('Support - Calculation Detail'!I3504="","",'Support - Calculation Detail'!I3504)</f>
        <v/>
      </c>
      <c r="K3504" t="str">
        <f>IF('Support - Calculation Detail'!K3504="","",'Support - Calculation Detail'!K3504)</f>
        <v/>
      </c>
      <c r="L3504" t="str">
        <f>IF('Support - Calculation Detail'!L3504="","",'Support - Calculation Detail'!L3504)</f>
        <v/>
      </c>
      <c r="M3504" t="str">
        <f>IF('Support - Calculation Detail'!M3504="","",'Support - Calculation Detail'!M3504)</f>
        <v/>
      </c>
      <c r="N3504" t="str">
        <f>IF('Support - Calculation Detail'!N3504="","",'Support - Calculation Detail'!N3504)</f>
        <v/>
      </c>
      <c r="P3504" t="str">
        <f>IF('Support - Calculation Detail'!O3504="","",'Support - Calculation Detail'!O3504)</f>
        <v/>
      </c>
      <c r="Q3504" t="b">
        <v>1</v>
      </c>
      <c r="R3504" t="str">
        <f t="shared" si="270"/>
        <v/>
      </c>
      <c r="S3504" t="str">
        <f t="shared" si="271"/>
        <v/>
      </c>
      <c r="T3504" t="str">
        <f t="shared" si="272"/>
        <v/>
      </c>
      <c r="U3504" t="str">
        <f t="shared" si="273"/>
        <v/>
      </c>
      <c r="V3504" t="str">
        <f t="shared" si="274"/>
        <v/>
      </c>
    </row>
    <row r="3505" spans="1:22" x14ac:dyDescent="0.35">
      <c r="A3505" t="str">
        <f>IF('Support - Calculation Detail'!A3505="","",LEFT('Support - Calculation Detail'!A3505,7)&amp;"-"&amp;RIGHT('Support - Calculation Detail'!A3505,2))</f>
        <v/>
      </c>
      <c r="B3505" t="str">
        <f>IF('Support - Calculation Detail'!C3505="","",'Support - Calculation Detail'!C3505)</f>
        <v/>
      </c>
      <c r="C3505" t="str">
        <f>IF('Support - Calculation Detail'!B3505="","",'Support - Calculation Detail'!B3505)</f>
        <v/>
      </c>
      <c r="D3505" t="str">
        <f>IF('Support - Calculation Detail'!D3505="","",'Support - Calculation Detail'!D3505)</f>
        <v/>
      </c>
      <c r="E3505" t="str">
        <f>IF('Support - Calculation Detail'!E3505="","",'Support - Calculation Detail'!E3505)</f>
        <v/>
      </c>
      <c r="G3505" t="str">
        <f>IF('Support - Calculation Detail'!F3505="","",'Support - Calculation Detail'!F3505)</f>
        <v/>
      </c>
      <c r="H3505" t="str">
        <f>IF('Support - Calculation Detail'!G3505="","",'Support - Calculation Detail'!G3505)</f>
        <v/>
      </c>
      <c r="I3505" t="str">
        <f>IF('Support - Calculation Detail'!H3505="","",'Support - Calculation Detail'!H3505)</f>
        <v/>
      </c>
      <c r="J3505" t="str">
        <f>IF('Support - Calculation Detail'!I3505="","",'Support - Calculation Detail'!I3505)</f>
        <v/>
      </c>
      <c r="K3505" t="str">
        <f>IF('Support - Calculation Detail'!K3505="","",'Support - Calculation Detail'!K3505)</f>
        <v/>
      </c>
      <c r="L3505" t="str">
        <f>IF('Support - Calculation Detail'!L3505="","",'Support - Calculation Detail'!L3505)</f>
        <v/>
      </c>
      <c r="M3505" t="str">
        <f>IF('Support - Calculation Detail'!M3505="","",'Support - Calculation Detail'!M3505)</f>
        <v/>
      </c>
      <c r="N3505" t="str">
        <f>IF('Support - Calculation Detail'!N3505="","",'Support - Calculation Detail'!N3505)</f>
        <v/>
      </c>
      <c r="P3505" t="str">
        <f>IF('Support - Calculation Detail'!O3505="","",'Support - Calculation Detail'!O3505)</f>
        <v/>
      </c>
      <c r="Q3505" t="b">
        <v>1</v>
      </c>
      <c r="R3505" t="str">
        <f t="shared" si="270"/>
        <v/>
      </c>
      <c r="S3505" t="str">
        <f t="shared" si="271"/>
        <v/>
      </c>
      <c r="T3505" t="str">
        <f t="shared" si="272"/>
        <v/>
      </c>
      <c r="U3505" t="str">
        <f t="shared" si="273"/>
        <v/>
      </c>
      <c r="V3505" t="str">
        <f t="shared" si="274"/>
        <v/>
      </c>
    </row>
    <row r="3506" spans="1:22" x14ac:dyDescent="0.35">
      <c r="A3506" t="str">
        <f>IF('Support - Calculation Detail'!A3506="","",LEFT('Support - Calculation Detail'!A3506,7)&amp;"-"&amp;RIGHT('Support - Calculation Detail'!A3506,2))</f>
        <v/>
      </c>
      <c r="B3506" t="str">
        <f>IF('Support - Calculation Detail'!C3506="","",'Support - Calculation Detail'!C3506)</f>
        <v/>
      </c>
      <c r="C3506" t="str">
        <f>IF('Support - Calculation Detail'!B3506="","",'Support - Calculation Detail'!B3506)</f>
        <v/>
      </c>
      <c r="D3506" t="str">
        <f>IF('Support - Calculation Detail'!D3506="","",'Support - Calculation Detail'!D3506)</f>
        <v/>
      </c>
      <c r="E3506" t="str">
        <f>IF('Support - Calculation Detail'!E3506="","",'Support - Calculation Detail'!E3506)</f>
        <v/>
      </c>
      <c r="G3506" t="str">
        <f>IF('Support - Calculation Detail'!F3506="","",'Support - Calculation Detail'!F3506)</f>
        <v/>
      </c>
      <c r="H3506" t="str">
        <f>IF('Support - Calculation Detail'!G3506="","",'Support - Calculation Detail'!G3506)</f>
        <v/>
      </c>
      <c r="I3506" t="str">
        <f>IF('Support - Calculation Detail'!H3506="","",'Support - Calculation Detail'!H3506)</f>
        <v/>
      </c>
      <c r="J3506" t="str">
        <f>IF('Support - Calculation Detail'!I3506="","",'Support - Calculation Detail'!I3506)</f>
        <v/>
      </c>
      <c r="K3506" t="str">
        <f>IF('Support - Calculation Detail'!K3506="","",'Support - Calculation Detail'!K3506)</f>
        <v/>
      </c>
      <c r="L3506" t="str">
        <f>IF('Support - Calculation Detail'!L3506="","",'Support - Calculation Detail'!L3506)</f>
        <v/>
      </c>
      <c r="M3506" t="str">
        <f>IF('Support - Calculation Detail'!M3506="","",'Support - Calculation Detail'!M3506)</f>
        <v/>
      </c>
      <c r="N3506" t="str">
        <f>IF('Support - Calculation Detail'!N3506="","",'Support - Calculation Detail'!N3506)</f>
        <v/>
      </c>
      <c r="P3506" t="str">
        <f>IF('Support - Calculation Detail'!O3506="","",'Support - Calculation Detail'!O3506)</f>
        <v/>
      </c>
      <c r="Q3506" t="b">
        <v>1</v>
      </c>
      <c r="R3506" t="str">
        <f t="shared" si="270"/>
        <v/>
      </c>
      <c r="S3506" t="str">
        <f t="shared" si="271"/>
        <v/>
      </c>
      <c r="T3506" t="str">
        <f t="shared" si="272"/>
        <v/>
      </c>
      <c r="U3506" t="str">
        <f t="shared" si="273"/>
        <v/>
      </c>
      <c r="V3506" t="str">
        <f t="shared" si="274"/>
        <v/>
      </c>
    </row>
    <row r="3507" spans="1:22" x14ac:dyDescent="0.35">
      <c r="A3507" t="str">
        <f>IF('Support - Calculation Detail'!A3507="","",LEFT('Support - Calculation Detail'!A3507,7)&amp;"-"&amp;RIGHT('Support - Calculation Detail'!A3507,2))</f>
        <v/>
      </c>
      <c r="B3507" t="str">
        <f>IF('Support - Calculation Detail'!C3507="","",'Support - Calculation Detail'!C3507)</f>
        <v/>
      </c>
      <c r="C3507" t="str">
        <f>IF('Support - Calculation Detail'!B3507="","",'Support - Calculation Detail'!B3507)</f>
        <v/>
      </c>
      <c r="D3507" t="str">
        <f>IF('Support - Calculation Detail'!D3507="","",'Support - Calculation Detail'!D3507)</f>
        <v/>
      </c>
      <c r="E3507" t="str">
        <f>IF('Support - Calculation Detail'!E3507="","",'Support - Calculation Detail'!E3507)</f>
        <v/>
      </c>
      <c r="G3507" t="str">
        <f>IF('Support - Calculation Detail'!F3507="","",'Support - Calculation Detail'!F3507)</f>
        <v/>
      </c>
      <c r="H3507" t="str">
        <f>IF('Support - Calculation Detail'!G3507="","",'Support - Calculation Detail'!G3507)</f>
        <v/>
      </c>
      <c r="I3507" t="str">
        <f>IF('Support - Calculation Detail'!H3507="","",'Support - Calculation Detail'!H3507)</f>
        <v/>
      </c>
      <c r="J3507" t="str">
        <f>IF('Support - Calculation Detail'!I3507="","",'Support - Calculation Detail'!I3507)</f>
        <v/>
      </c>
      <c r="K3507" t="str">
        <f>IF('Support - Calculation Detail'!K3507="","",'Support - Calculation Detail'!K3507)</f>
        <v/>
      </c>
      <c r="L3507" t="str">
        <f>IF('Support - Calculation Detail'!L3507="","",'Support - Calculation Detail'!L3507)</f>
        <v/>
      </c>
      <c r="M3507" t="str">
        <f>IF('Support - Calculation Detail'!M3507="","",'Support - Calculation Detail'!M3507)</f>
        <v/>
      </c>
      <c r="N3507" t="str">
        <f>IF('Support - Calculation Detail'!N3507="","",'Support - Calculation Detail'!N3507)</f>
        <v/>
      </c>
      <c r="P3507" t="str">
        <f>IF('Support - Calculation Detail'!O3507="","",'Support - Calculation Detail'!O3507)</f>
        <v/>
      </c>
      <c r="Q3507" t="b">
        <v>1</v>
      </c>
      <c r="R3507" t="str">
        <f t="shared" si="270"/>
        <v/>
      </c>
      <c r="S3507" t="str">
        <f t="shared" si="271"/>
        <v/>
      </c>
      <c r="T3507" t="str">
        <f t="shared" si="272"/>
        <v/>
      </c>
      <c r="U3507" t="str">
        <f t="shared" si="273"/>
        <v/>
      </c>
      <c r="V3507" t="str">
        <f t="shared" si="274"/>
        <v/>
      </c>
    </row>
    <row r="3508" spans="1:22" x14ac:dyDescent="0.35">
      <c r="A3508" t="str">
        <f>IF('Support - Calculation Detail'!A3508="","",LEFT('Support - Calculation Detail'!A3508,7)&amp;"-"&amp;RIGHT('Support - Calculation Detail'!A3508,2))</f>
        <v/>
      </c>
      <c r="B3508" t="str">
        <f>IF('Support - Calculation Detail'!C3508="","",'Support - Calculation Detail'!C3508)</f>
        <v/>
      </c>
      <c r="C3508" t="str">
        <f>IF('Support - Calculation Detail'!B3508="","",'Support - Calculation Detail'!B3508)</f>
        <v/>
      </c>
      <c r="D3508" t="str">
        <f>IF('Support - Calculation Detail'!D3508="","",'Support - Calculation Detail'!D3508)</f>
        <v/>
      </c>
      <c r="E3508" t="str">
        <f>IF('Support - Calculation Detail'!E3508="","",'Support - Calculation Detail'!E3508)</f>
        <v/>
      </c>
      <c r="G3508" t="str">
        <f>IF('Support - Calculation Detail'!F3508="","",'Support - Calculation Detail'!F3508)</f>
        <v/>
      </c>
      <c r="H3508" t="str">
        <f>IF('Support - Calculation Detail'!G3508="","",'Support - Calculation Detail'!G3508)</f>
        <v/>
      </c>
      <c r="I3508" t="str">
        <f>IF('Support - Calculation Detail'!H3508="","",'Support - Calculation Detail'!H3508)</f>
        <v/>
      </c>
      <c r="J3508" t="str">
        <f>IF('Support - Calculation Detail'!I3508="","",'Support - Calculation Detail'!I3508)</f>
        <v/>
      </c>
      <c r="K3508" t="str">
        <f>IF('Support - Calculation Detail'!K3508="","",'Support - Calculation Detail'!K3508)</f>
        <v/>
      </c>
      <c r="L3508" t="str">
        <f>IF('Support - Calculation Detail'!L3508="","",'Support - Calculation Detail'!L3508)</f>
        <v/>
      </c>
      <c r="M3508" t="str">
        <f>IF('Support - Calculation Detail'!M3508="","",'Support - Calculation Detail'!M3508)</f>
        <v/>
      </c>
      <c r="N3508" t="str">
        <f>IF('Support - Calculation Detail'!N3508="","",'Support - Calculation Detail'!N3508)</f>
        <v/>
      </c>
      <c r="P3508" t="str">
        <f>IF('Support - Calculation Detail'!O3508="","",'Support - Calculation Detail'!O3508)</f>
        <v/>
      </c>
      <c r="Q3508" t="b">
        <v>1</v>
      </c>
      <c r="R3508" t="str">
        <f t="shared" si="270"/>
        <v/>
      </c>
      <c r="S3508" t="str">
        <f t="shared" si="271"/>
        <v/>
      </c>
      <c r="T3508" t="str">
        <f t="shared" si="272"/>
        <v/>
      </c>
      <c r="U3508" t="str">
        <f t="shared" si="273"/>
        <v/>
      </c>
      <c r="V3508" t="str">
        <f t="shared" si="274"/>
        <v/>
      </c>
    </row>
    <row r="3509" spans="1:22" x14ac:dyDescent="0.35">
      <c r="A3509" t="str">
        <f>IF('Support - Calculation Detail'!A3509="","",LEFT('Support - Calculation Detail'!A3509,7)&amp;"-"&amp;RIGHT('Support - Calculation Detail'!A3509,2))</f>
        <v/>
      </c>
      <c r="B3509" t="str">
        <f>IF('Support - Calculation Detail'!C3509="","",'Support - Calculation Detail'!C3509)</f>
        <v/>
      </c>
      <c r="C3509" t="str">
        <f>IF('Support - Calculation Detail'!B3509="","",'Support - Calculation Detail'!B3509)</f>
        <v/>
      </c>
      <c r="D3509" t="str">
        <f>IF('Support - Calculation Detail'!D3509="","",'Support - Calculation Detail'!D3509)</f>
        <v/>
      </c>
      <c r="E3509" t="str">
        <f>IF('Support - Calculation Detail'!E3509="","",'Support - Calculation Detail'!E3509)</f>
        <v/>
      </c>
      <c r="G3509" t="str">
        <f>IF('Support - Calculation Detail'!F3509="","",'Support - Calculation Detail'!F3509)</f>
        <v/>
      </c>
      <c r="H3509" t="str">
        <f>IF('Support - Calculation Detail'!G3509="","",'Support - Calculation Detail'!G3509)</f>
        <v/>
      </c>
      <c r="I3509" t="str">
        <f>IF('Support - Calculation Detail'!H3509="","",'Support - Calculation Detail'!H3509)</f>
        <v/>
      </c>
      <c r="J3509" t="str">
        <f>IF('Support - Calculation Detail'!I3509="","",'Support - Calculation Detail'!I3509)</f>
        <v/>
      </c>
      <c r="K3509" t="str">
        <f>IF('Support - Calculation Detail'!K3509="","",'Support - Calculation Detail'!K3509)</f>
        <v/>
      </c>
      <c r="L3509" t="str">
        <f>IF('Support - Calculation Detail'!L3509="","",'Support - Calculation Detail'!L3509)</f>
        <v/>
      </c>
      <c r="M3509" t="str">
        <f>IF('Support - Calculation Detail'!M3509="","",'Support - Calculation Detail'!M3509)</f>
        <v/>
      </c>
      <c r="N3509" t="str">
        <f>IF('Support - Calculation Detail'!N3509="","",'Support - Calculation Detail'!N3509)</f>
        <v/>
      </c>
      <c r="P3509" t="str">
        <f>IF('Support - Calculation Detail'!O3509="","",'Support - Calculation Detail'!O3509)</f>
        <v/>
      </c>
      <c r="Q3509" t="b">
        <v>1</v>
      </c>
      <c r="R3509" t="str">
        <f t="shared" si="270"/>
        <v/>
      </c>
      <c r="S3509" t="str">
        <f t="shared" si="271"/>
        <v/>
      </c>
      <c r="T3509" t="str">
        <f t="shared" si="272"/>
        <v/>
      </c>
      <c r="U3509" t="str">
        <f t="shared" si="273"/>
        <v/>
      </c>
      <c r="V3509" t="str">
        <f t="shared" si="274"/>
        <v/>
      </c>
    </row>
    <row r="3510" spans="1:22" x14ac:dyDescent="0.35">
      <c r="A3510" t="str">
        <f>IF('Support - Calculation Detail'!A3510="","",LEFT('Support - Calculation Detail'!A3510,7)&amp;"-"&amp;RIGHT('Support - Calculation Detail'!A3510,2))</f>
        <v/>
      </c>
      <c r="B3510" t="str">
        <f>IF('Support - Calculation Detail'!C3510="","",'Support - Calculation Detail'!C3510)</f>
        <v/>
      </c>
      <c r="C3510" t="str">
        <f>IF('Support - Calculation Detail'!B3510="","",'Support - Calculation Detail'!B3510)</f>
        <v/>
      </c>
      <c r="D3510" t="str">
        <f>IF('Support - Calculation Detail'!D3510="","",'Support - Calculation Detail'!D3510)</f>
        <v/>
      </c>
      <c r="E3510" t="str">
        <f>IF('Support - Calculation Detail'!E3510="","",'Support - Calculation Detail'!E3510)</f>
        <v/>
      </c>
      <c r="G3510" t="str">
        <f>IF('Support - Calculation Detail'!F3510="","",'Support - Calculation Detail'!F3510)</f>
        <v/>
      </c>
      <c r="H3510" t="str">
        <f>IF('Support - Calculation Detail'!G3510="","",'Support - Calculation Detail'!G3510)</f>
        <v/>
      </c>
      <c r="I3510" t="str">
        <f>IF('Support - Calculation Detail'!H3510="","",'Support - Calculation Detail'!H3510)</f>
        <v/>
      </c>
      <c r="J3510" t="str">
        <f>IF('Support - Calculation Detail'!I3510="","",'Support - Calculation Detail'!I3510)</f>
        <v/>
      </c>
      <c r="K3510" t="str">
        <f>IF('Support - Calculation Detail'!K3510="","",'Support - Calculation Detail'!K3510)</f>
        <v/>
      </c>
      <c r="L3510" t="str">
        <f>IF('Support - Calculation Detail'!L3510="","",'Support - Calculation Detail'!L3510)</f>
        <v/>
      </c>
      <c r="M3510" t="str">
        <f>IF('Support - Calculation Detail'!M3510="","",'Support - Calculation Detail'!M3510)</f>
        <v/>
      </c>
      <c r="N3510" t="str">
        <f>IF('Support - Calculation Detail'!N3510="","",'Support - Calculation Detail'!N3510)</f>
        <v/>
      </c>
      <c r="P3510" t="str">
        <f>IF('Support - Calculation Detail'!O3510="","",'Support - Calculation Detail'!O3510)</f>
        <v/>
      </c>
      <c r="Q3510" t="b">
        <v>1</v>
      </c>
      <c r="R3510" t="str">
        <f t="shared" si="270"/>
        <v/>
      </c>
      <c r="S3510" t="str">
        <f t="shared" si="271"/>
        <v/>
      </c>
      <c r="T3510" t="str">
        <f t="shared" si="272"/>
        <v/>
      </c>
      <c r="U3510" t="str">
        <f t="shared" si="273"/>
        <v/>
      </c>
      <c r="V3510" t="str">
        <f t="shared" si="274"/>
        <v/>
      </c>
    </row>
    <row r="3511" spans="1:22" x14ac:dyDescent="0.35">
      <c r="A3511" t="str">
        <f>IF('Support - Calculation Detail'!A3511="","",LEFT('Support - Calculation Detail'!A3511,7)&amp;"-"&amp;RIGHT('Support - Calculation Detail'!A3511,2))</f>
        <v/>
      </c>
      <c r="B3511" t="str">
        <f>IF('Support - Calculation Detail'!C3511="","",'Support - Calculation Detail'!C3511)</f>
        <v/>
      </c>
      <c r="C3511" t="str">
        <f>IF('Support - Calculation Detail'!B3511="","",'Support - Calculation Detail'!B3511)</f>
        <v/>
      </c>
      <c r="D3511" t="str">
        <f>IF('Support - Calculation Detail'!D3511="","",'Support - Calculation Detail'!D3511)</f>
        <v/>
      </c>
      <c r="E3511" t="str">
        <f>IF('Support - Calculation Detail'!E3511="","",'Support - Calculation Detail'!E3511)</f>
        <v/>
      </c>
      <c r="G3511" t="str">
        <f>IF('Support - Calculation Detail'!F3511="","",'Support - Calculation Detail'!F3511)</f>
        <v/>
      </c>
      <c r="H3511" t="str">
        <f>IF('Support - Calculation Detail'!G3511="","",'Support - Calculation Detail'!G3511)</f>
        <v/>
      </c>
      <c r="I3511" t="str">
        <f>IF('Support - Calculation Detail'!H3511="","",'Support - Calculation Detail'!H3511)</f>
        <v/>
      </c>
      <c r="J3511" t="str">
        <f>IF('Support - Calculation Detail'!I3511="","",'Support - Calculation Detail'!I3511)</f>
        <v/>
      </c>
      <c r="K3511" t="str">
        <f>IF('Support - Calculation Detail'!K3511="","",'Support - Calculation Detail'!K3511)</f>
        <v/>
      </c>
      <c r="L3511" t="str">
        <f>IF('Support - Calculation Detail'!L3511="","",'Support - Calculation Detail'!L3511)</f>
        <v/>
      </c>
      <c r="M3511" t="str">
        <f>IF('Support - Calculation Detail'!M3511="","",'Support - Calculation Detail'!M3511)</f>
        <v/>
      </c>
      <c r="N3511" t="str">
        <f>IF('Support - Calculation Detail'!N3511="","",'Support - Calculation Detail'!N3511)</f>
        <v/>
      </c>
      <c r="P3511" t="str">
        <f>IF('Support - Calculation Detail'!O3511="","",'Support - Calculation Detail'!O3511)</f>
        <v/>
      </c>
      <c r="Q3511" t="b">
        <v>1</v>
      </c>
      <c r="R3511" t="str">
        <f t="shared" si="270"/>
        <v/>
      </c>
      <c r="S3511" t="str">
        <f t="shared" si="271"/>
        <v/>
      </c>
      <c r="T3511" t="str">
        <f t="shared" si="272"/>
        <v/>
      </c>
      <c r="U3511" t="str">
        <f t="shared" si="273"/>
        <v/>
      </c>
      <c r="V3511" t="str">
        <f t="shared" si="274"/>
        <v/>
      </c>
    </row>
    <row r="3512" spans="1:22" x14ac:dyDescent="0.35">
      <c r="A3512" t="str">
        <f>IF('Support - Calculation Detail'!A3512="","",LEFT('Support - Calculation Detail'!A3512,7)&amp;"-"&amp;RIGHT('Support - Calculation Detail'!A3512,2))</f>
        <v/>
      </c>
      <c r="B3512" t="str">
        <f>IF('Support - Calculation Detail'!C3512="","",'Support - Calculation Detail'!C3512)</f>
        <v/>
      </c>
      <c r="C3512" t="str">
        <f>IF('Support - Calculation Detail'!B3512="","",'Support - Calculation Detail'!B3512)</f>
        <v/>
      </c>
      <c r="D3512" t="str">
        <f>IF('Support - Calculation Detail'!D3512="","",'Support - Calculation Detail'!D3512)</f>
        <v/>
      </c>
      <c r="E3512" t="str">
        <f>IF('Support - Calculation Detail'!E3512="","",'Support - Calculation Detail'!E3512)</f>
        <v/>
      </c>
      <c r="G3512" t="str">
        <f>IF('Support - Calculation Detail'!F3512="","",'Support - Calculation Detail'!F3512)</f>
        <v/>
      </c>
      <c r="H3512" t="str">
        <f>IF('Support - Calculation Detail'!G3512="","",'Support - Calculation Detail'!G3512)</f>
        <v/>
      </c>
      <c r="I3512" t="str">
        <f>IF('Support - Calculation Detail'!H3512="","",'Support - Calculation Detail'!H3512)</f>
        <v/>
      </c>
      <c r="J3512" t="str">
        <f>IF('Support - Calculation Detail'!I3512="","",'Support - Calculation Detail'!I3512)</f>
        <v/>
      </c>
      <c r="K3512" t="str">
        <f>IF('Support - Calculation Detail'!K3512="","",'Support - Calculation Detail'!K3512)</f>
        <v/>
      </c>
      <c r="L3512" t="str">
        <f>IF('Support - Calculation Detail'!L3512="","",'Support - Calculation Detail'!L3512)</f>
        <v/>
      </c>
      <c r="M3512" t="str">
        <f>IF('Support - Calculation Detail'!M3512="","",'Support - Calculation Detail'!M3512)</f>
        <v/>
      </c>
      <c r="N3512" t="str">
        <f>IF('Support - Calculation Detail'!N3512="","",'Support - Calculation Detail'!N3512)</f>
        <v/>
      </c>
      <c r="P3512" t="str">
        <f>IF('Support - Calculation Detail'!O3512="","",'Support - Calculation Detail'!O3512)</f>
        <v/>
      </c>
      <c r="Q3512" t="b">
        <v>1</v>
      </c>
      <c r="R3512" t="str">
        <f t="shared" si="270"/>
        <v/>
      </c>
      <c r="S3512" t="str">
        <f t="shared" si="271"/>
        <v/>
      </c>
      <c r="T3512" t="str">
        <f t="shared" si="272"/>
        <v/>
      </c>
      <c r="U3512" t="str">
        <f t="shared" si="273"/>
        <v/>
      </c>
      <c r="V3512" t="str">
        <f t="shared" si="274"/>
        <v/>
      </c>
    </row>
    <row r="3513" spans="1:22" x14ac:dyDescent="0.35">
      <c r="A3513" t="str">
        <f>IF('Support - Calculation Detail'!A3513="","",LEFT('Support - Calculation Detail'!A3513,7)&amp;"-"&amp;RIGHT('Support - Calculation Detail'!A3513,2))</f>
        <v/>
      </c>
      <c r="B3513" t="str">
        <f>IF('Support - Calculation Detail'!C3513="","",'Support - Calculation Detail'!C3513)</f>
        <v/>
      </c>
      <c r="C3513" t="str">
        <f>IF('Support - Calculation Detail'!B3513="","",'Support - Calculation Detail'!B3513)</f>
        <v/>
      </c>
      <c r="D3513" t="str">
        <f>IF('Support - Calculation Detail'!D3513="","",'Support - Calculation Detail'!D3513)</f>
        <v/>
      </c>
      <c r="E3513" t="str">
        <f>IF('Support - Calculation Detail'!E3513="","",'Support - Calculation Detail'!E3513)</f>
        <v/>
      </c>
      <c r="G3513" t="str">
        <f>IF('Support - Calculation Detail'!F3513="","",'Support - Calculation Detail'!F3513)</f>
        <v/>
      </c>
      <c r="H3513" t="str">
        <f>IF('Support - Calculation Detail'!G3513="","",'Support - Calculation Detail'!G3513)</f>
        <v/>
      </c>
      <c r="I3513" t="str">
        <f>IF('Support - Calculation Detail'!H3513="","",'Support - Calculation Detail'!H3513)</f>
        <v/>
      </c>
      <c r="J3513" t="str">
        <f>IF('Support - Calculation Detail'!I3513="","",'Support - Calculation Detail'!I3513)</f>
        <v/>
      </c>
      <c r="K3513" t="str">
        <f>IF('Support - Calculation Detail'!K3513="","",'Support - Calculation Detail'!K3513)</f>
        <v/>
      </c>
      <c r="L3513" t="str">
        <f>IF('Support - Calculation Detail'!L3513="","",'Support - Calculation Detail'!L3513)</f>
        <v/>
      </c>
      <c r="M3513" t="str">
        <f>IF('Support - Calculation Detail'!M3513="","",'Support - Calculation Detail'!M3513)</f>
        <v/>
      </c>
      <c r="N3513" t="str">
        <f>IF('Support - Calculation Detail'!N3513="","",'Support - Calculation Detail'!N3513)</f>
        <v/>
      </c>
      <c r="P3513" t="str">
        <f>IF('Support - Calculation Detail'!O3513="","",'Support - Calculation Detail'!O3513)</f>
        <v/>
      </c>
      <c r="Q3513" t="b">
        <v>1</v>
      </c>
      <c r="R3513" t="str">
        <f t="shared" si="270"/>
        <v/>
      </c>
      <c r="S3513" t="str">
        <f t="shared" si="271"/>
        <v/>
      </c>
      <c r="T3513" t="str">
        <f t="shared" si="272"/>
        <v/>
      </c>
      <c r="U3513" t="str">
        <f t="shared" si="273"/>
        <v/>
      </c>
      <c r="V3513" t="str">
        <f t="shared" si="274"/>
        <v/>
      </c>
    </row>
    <row r="3514" spans="1:22" x14ac:dyDescent="0.35">
      <c r="A3514" t="str">
        <f>IF('Support - Calculation Detail'!A3514="","",LEFT('Support - Calculation Detail'!A3514,7)&amp;"-"&amp;RIGHT('Support - Calculation Detail'!A3514,2))</f>
        <v/>
      </c>
      <c r="B3514" t="str">
        <f>IF('Support - Calculation Detail'!C3514="","",'Support - Calculation Detail'!C3514)</f>
        <v/>
      </c>
      <c r="C3514" t="str">
        <f>IF('Support - Calculation Detail'!B3514="","",'Support - Calculation Detail'!B3514)</f>
        <v/>
      </c>
      <c r="D3514" t="str">
        <f>IF('Support - Calculation Detail'!D3514="","",'Support - Calculation Detail'!D3514)</f>
        <v/>
      </c>
      <c r="E3514" t="str">
        <f>IF('Support - Calculation Detail'!E3514="","",'Support - Calculation Detail'!E3514)</f>
        <v/>
      </c>
      <c r="G3514" t="str">
        <f>IF('Support - Calculation Detail'!F3514="","",'Support - Calculation Detail'!F3514)</f>
        <v/>
      </c>
      <c r="H3514" t="str">
        <f>IF('Support - Calculation Detail'!G3514="","",'Support - Calculation Detail'!G3514)</f>
        <v/>
      </c>
      <c r="I3514" t="str">
        <f>IF('Support - Calculation Detail'!H3514="","",'Support - Calculation Detail'!H3514)</f>
        <v/>
      </c>
      <c r="J3514" t="str">
        <f>IF('Support - Calculation Detail'!I3514="","",'Support - Calculation Detail'!I3514)</f>
        <v/>
      </c>
      <c r="K3514" t="str">
        <f>IF('Support - Calculation Detail'!K3514="","",'Support - Calculation Detail'!K3514)</f>
        <v/>
      </c>
      <c r="L3514" t="str">
        <f>IF('Support - Calculation Detail'!L3514="","",'Support - Calculation Detail'!L3514)</f>
        <v/>
      </c>
      <c r="M3514" t="str">
        <f>IF('Support - Calculation Detail'!M3514="","",'Support - Calculation Detail'!M3514)</f>
        <v/>
      </c>
      <c r="N3514" t="str">
        <f>IF('Support - Calculation Detail'!N3514="","",'Support - Calculation Detail'!N3514)</f>
        <v/>
      </c>
      <c r="P3514" t="str">
        <f>IF('Support - Calculation Detail'!O3514="","",'Support - Calculation Detail'!O3514)</f>
        <v/>
      </c>
      <c r="Q3514" t="b">
        <v>1</v>
      </c>
      <c r="R3514" t="str">
        <f t="shared" si="270"/>
        <v/>
      </c>
      <c r="S3514" t="str">
        <f t="shared" si="271"/>
        <v/>
      </c>
      <c r="T3514" t="str">
        <f t="shared" si="272"/>
        <v/>
      </c>
      <c r="U3514" t="str">
        <f t="shared" si="273"/>
        <v/>
      </c>
      <c r="V3514" t="str">
        <f t="shared" si="274"/>
        <v/>
      </c>
    </row>
    <row r="3515" spans="1:22" x14ac:dyDescent="0.35">
      <c r="A3515" t="str">
        <f>IF('Support - Calculation Detail'!A3515="","",LEFT('Support - Calculation Detail'!A3515,7)&amp;"-"&amp;RIGHT('Support - Calculation Detail'!A3515,2))</f>
        <v/>
      </c>
      <c r="B3515" t="str">
        <f>IF('Support - Calculation Detail'!C3515="","",'Support - Calculation Detail'!C3515)</f>
        <v/>
      </c>
      <c r="C3515" t="str">
        <f>IF('Support - Calculation Detail'!B3515="","",'Support - Calculation Detail'!B3515)</f>
        <v/>
      </c>
      <c r="D3515" t="str">
        <f>IF('Support - Calculation Detail'!D3515="","",'Support - Calculation Detail'!D3515)</f>
        <v/>
      </c>
      <c r="E3515" t="str">
        <f>IF('Support - Calculation Detail'!E3515="","",'Support - Calculation Detail'!E3515)</f>
        <v/>
      </c>
      <c r="G3515" t="str">
        <f>IF('Support - Calculation Detail'!F3515="","",'Support - Calculation Detail'!F3515)</f>
        <v/>
      </c>
      <c r="H3515" t="str">
        <f>IF('Support - Calculation Detail'!G3515="","",'Support - Calculation Detail'!G3515)</f>
        <v/>
      </c>
      <c r="I3515" t="str">
        <f>IF('Support - Calculation Detail'!H3515="","",'Support - Calculation Detail'!H3515)</f>
        <v/>
      </c>
      <c r="J3515" t="str">
        <f>IF('Support - Calculation Detail'!I3515="","",'Support - Calculation Detail'!I3515)</f>
        <v/>
      </c>
      <c r="K3515" t="str">
        <f>IF('Support - Calculation Detail'!K3515="","",'Support - Calculation Detail'!K3515)</f>
        <v/>
      </c>
      <c r="L3515" t="str">
        <f>IF('Support - Calculation Detail'!L3515="","",'Support - Calculation Detail'!L3515)</f>
        <v/>
      </c>
      <c r="M3515" t="str">
        <f>IF('Support - Calculation Detail'!M3515="","",'Support - Calculation Detail'!M3515)</f>
        <v/>
      </c>
      <c r="N3515" t="str">
        <f>IF('Support - Calculation Detail'!N3515="","",'Support - Calculation Detail'!N3515)</f>
        <v/>
      </c>
      <c r="P3515" t="str">
        <f>IF('Support - Calculation Detail'!O3515="","",'Support - Calculation Detail'!O3515)</f>
        <v/>
      </c>
      <c r="Q3515" t="b">
        <v>1</v>
      </c>
      <c r="R3515" t="str">
        <f t="shared" si="270"/>
        <v/>
      </c>
      <c r="S3515" t="str">
        <f t="shared" si="271"/>
        <v/>
      </c>
      <c r="T3515" t="str">
        <f t="shared" si="272"/>
        <v/>
      </c>
      <c r="U3515" t="str">
        <f t="shared" si="273"/>
        <v/>
      </c>
      <c r="V3515" t="str">
        <f t="shared" si="274"/>
        <v/>
      </c>
    </row>
    <row r="3516" spans="1:22" x14ac:dyDescent="0.35">
      <c r="A3516" t="str">
        <f>IF('Support - Calculation Detail'!A3516="","",LEFT('Support - Calculation Detail'!A3516,7)&amp;"-"&amp;RIGHT('Support - Calculation Detail'!A3516,2))</f>
        <v/>
      </c>
      <c r="B3516" t="str">
        <f>IF('Support - Calculation Detail'!C3516="","",'Support - Calculation Detail'!C3516)</f>
        <v/>
      </c>
      <c r="C3516" t="str">
        <f>IF('Support - Calculation Detail'!B3516="","",'Support - Calculation Detail'!B3516)</f>
        <v/>
      </c>
      <c r="D3516" t="str">
        <f>IF('Support - Calculation Detail'!D3516="","",'Support - Calculation Detail'!D3516)</f>
        <v/>
      </c>
      <c r="E3516" t="str">
        <f>IF('Support - Calculation Detail'!E3516="","",'Support - Calculation Detail'!E3516)</f>
        <v/>
      </c>
      <c r="G3516" t="str">
        <f>IF('Support - Calculation Detail'!F3516="","",'Support - Calculation Detail'!F3516)</f>
        <v/>
      </c>
      <c r="H3516" t="str">
        <f>IF('Support - Calculation Detail'!G3516="","",'Support - Calculation Detail'!G3516)</f>
        <v/>
      </c>
      <c r="I3516" t="str">
        <f>IF('Support - Calculation Detail'!H3516="","",'Support - Calculation Detail'!H3516)</f>
        <v/>
      </c>
      <c r="J3516" t="str">
        <f>IF('Support - Calculation Detail'!I3516="","",'Support - Calculation Detail'!I3516)</f>
        <v/>
      </c>
      <c r="K3516" t="str">
        <f>IF('Support - Calculation Detail'!K3516="","",'Support - Calculation Detail'!K3516)</f>
        <v/>
      </c>
      <c r="L3516" t="str">
        <f>IF('Support - Calculation Detail'!L3516="","",'Support - Calculation Detail'!L3516)</f>
        <v/>
      </c>
      <c r="M3516" t="str">
        <f>IF('Support - Calculation Detail'!M3516="","",'Support - Calculation Detail'!M3516)</f>
        <v/>
      </c>
      <c r="N3516" t="str">
        <f>IF('Support - Calculation Detail'!N3516="","",'Support - Calculation Detail'!N3516)</f>
        <v/>
      </c>
      <c r="P3516" t="str">
        <f>IF('Support - Calculation Detail'!O3516="","",'Support - Calculation Detail'!O3516)</f>
        <v/>
      </c>
      <c r="Q3516" t="b">
        <v>1</v>
      </c>
      <c r="R3516" t="str">
        <f t="shared" si="270"/>
        <v/>
      </c>
      <c r="S3516" t="str">
        <f t="shared" si="271"/>
        <v/>
      </c>
      <c r="T3516" t="str">
        <f t="shared" si="272"/>
        <v/>
      </c>
      <c r="U3516" t="str">
        <f t="shared" si="273"/>
        <v/>
      </c>
      <c r="V3516" t="str">
        <f t="shared" si="274"/>
        <v/>
      </c>
    </row>
    <row r="3517" spans="1:22" x14ac:dyDescent="0.35">
      <c r="A3517" t="str">
        <f>IF('Support - Calculation Detail'!A3517="","",LEFT('Support - Calculation Detail'!A3517,7)&amp;"-"&amp;RIGHT('Support - Calculation Detail'!A3517,2))</f>
        <v/>
      </c>
      <c r="B3517" t="str">
        <f>IF('Support - Calculation Detail'!C3517="","",'Support - Calculation Detail'!C3517)</f>
        <v/>
      </c>
      <c r="C3517" t="str">
        <f>IF('Support - Calculation Detail'!B3517="","",'Support - Calculation Detail'!B3517)</f>
        <v/>
      </c>
      <c r="D3517" t="str">
        <f>IF('Support - Calculation Detail'!D3517="","",'Support - Calculation Detail'!D3517)</f>
        <v/>
      </c>
      <c r="E3517" t="str">
        <f>IF('Support - Calculation Detail'!E3517="","",'Support - Calculation Detail'!E3517)</f>
        <v/>
      </c>
      <c r="G3517" t="str">
        <f>IF('Support - Calculation Detail'!F3517="","",'Support - Calculation Detail'!F3517)</f>
        <v/>
      </c>
      <c r="H3517" t="str">
        <f>IF('Support - Calculation Detail'!G3517="","",'Support - Calculation Detail'!G3517)</f>
        <v/>
      </c>
      <c r="I3517" t="str">
        <f>IF('Support - Calculation Detail'!H3517="","",'Support - Calculation Detail'!H3517)</f>
        <v/>
      </c>
      <c r="J3517" t="str">
        <f>IF('Support - Calculation Detail'!I3517="","",'Support - Calculation Detail'!I3517)</f>
        <v/>
      </c>
      <c r="K3517" t="str">
        <f>IF('Support - Calculation Detail'!K3517="","",'Support - Calculation Detail'!K3517)</f>
        <v/>
      </c>
      <c r="L3517" t="str">
        <f>IF('Support - Calculation Detail'!L3517="","",'Support - Calculation Detail'!L3517)</f>
        <v/>
      </c>
      <c r="M3517" t="str">
        <f>IF('Support - Calculation Detail'!M3517="","",'Support - Calculation Detail'!M3517)</f>
        <v/>
      </c>
      <c r="N3517" t="str">
        <f>IF('Support - Calculation Detail'!N3517="","",'Support - Calculation Detail'!N3517)</f>
        <v/>
      </c>
      <c r="P3517" t="str">
        <f>IF('Support - Calculation Detail'!O3517="","",'Support - Calculation Detail'!O3517)</f>
        <v/>
      </c>
      <c r="Q3517" t="b">
        <v>1</v>
      </c>
      <c r="R3517" t="str">
        <f t="shared" si="270"/>
        <v/>
      </c>
      <c r="S3517" t="str">
        <f t="shared" si="271"/>
        <v/>
      </c>
      <c r="T3517" t="str">
        <f t="shared" si="272"/>
        <v/>
      </c>
      <c r="U3517" t="str">
        <f t="shared" si="273"/>
        <v/>
      </c>
      <c r="V3517" t="str">
        <f t="shared" si="274"/>
        <v/>
      </c>
    </row>
    <row r="3518" spans="1:22" x14ac:dyDescent="0.35">
      <c r="A3518" t="str">
        <f>IF('Support - Calculation Detail'!A3518="","",LEFT('Support - Calculation Detail'!A3518,7)&amp;"-"&amp;RIGHT('Support - Calculation Detail'!A3518,2))</f>
        <v/>
      </c>
      <c r="B3518" t="str">
        <f>IF('Support - Calculation Detail'!C3518="","",'Support - Calculation Detail'!C3518)</f>
        <v/>
      </c>
      <c r="C3518" t="str">
        <f>IF('Support - Calculation Detail'!B3518="","",'Support - Calculation Detail'!B3518)</f>
        <v/>
      </c>
      <c r="D3518" t="str">
        <f>IF('Support - Calculation Detail'!D3518="","",'Support - Calculation Detail'!D3518)</f>
        <v/>
      </c>
      <c r="E3518" t="str">
        <f>IF('Support - Calculation Detail'!E3518="","",'Support - Calculation Detail'!E3518)</f>
        <v/>
      </c>
      <c r="G3518" t="str">
        <f>IF('Support - Calculation Detail'!F3518="","",'Support - Calculation Detail'!F3518)</f>
        <v/>
      </c>
      <c r="H3518" t="str">
        <f>IF('Support - Calculation Detail'!G3518="","",'Support - Calculation Detail'!G3518)</f>
        <v/>
      </c>
      <c r="I3518" t="str">
        <f>IF('Support - Calculation Detail'!H3518="","",'Support - Calculation Detail'!H3518)</f>
        <v/>
      </c>
      <c r="J3518" t="str">
        <f>IF('Support - Calculation Detail'!I3518="","",'Support - Calculation Detail'!I3518)</f>
        <v/>
      </c>
      <c r="K3518" t="str">
        <f>IF('Support - Calculation Detail'!K3518="","",'Support - Calculation Detail'!K3518)</f>
        <v/>
      </c>
      <c r="L3518" t="str">
        <f>IF('Support - Calculation Detail'!L3518="","",'Support - Calculation Detail'!L3518)</f>
        <v/>
      </c>
      <c r="M3518" t="str">
        <f>IF('Support - Calculation Detail'!M3518="","",'Support - Calculation Detail'!M3518)</f>
        <v/>
      </c>
      <c r="N3518" t="str">
        <f>IF('Support - Calculation Detail'!N3518="","",'Support - Calculation Detail'!N3518)</f>
        <v/>
      </c>
      <c r="P3518" t="str">
        <f>IF('Support - Calculation Detail'!O3518="","",'Support - Calculation Detail'!O3518)</f>
        <v/>
      </c>
      <c r="Q3518" t="b">
        <v>1</v>
      </c>
      <c r="R3518" t="str">
        <f t="shared" si="270"/>
        <v/>
      </c>
      <c r="S3518" t="str">
        <f t="shared" si="271"/>
        <v/>
      </c>
      <c r="T3518" t="str">
        <f t="shared" si="272"/>
        <v/>
      </c>
      <c r="U3518" t="str">
        <f t="shared" si="273"/>
        <v/>
      </c>
      <c r="V3518" t="str">
        <f t="shared" si="274"/>
        <v/>
      </c>
    </row>
    <row r="3519" spans="1:22" x14ac:dyDescent="0.35">
      <c r="A3519" t="str">
        <f>IF('Support - Calculation Detail'!A3519="","",LEFT('Support - Calculation Detail'!A3519,7)&amp;"-"&amp;RIGHT('Support - Calculation Detail'!A3519,2))</f>
        <v/>
      </c>
      <c r="B3519" t="str">
        <f>IF('Support - Calculation Detail'!C3519="","",'Support - Calculation Detail'!C3519)</f>
        <v/>
      </c>
      <c r="C3519" t="str">
        <f>IF('Support - Calculation Detail'!B3519="","",'Support - Calculation Detail'!B3519)</f>
        <v/>
      </c>
      <c r="D3519" t="str">
        <f>IF('Support - Calculation Detail'!D3519="","",'Support - Calculation Detail'!D3519)</f>
        <v/>
      </c>
      <c r="E3519" t="str">
        <f>IF('Support - Calculation Detail'!E3519="","",'Support - Calculation Detail'!E3519)</f>
        <v/>
      </c>
      <c r="G3519" t="str">
        <f>IF('Support - Calculation Detail'!F3519="","",'Support - Calculation Detail'!F3519)</f>
        <v/>
      </c>
      <c r="H3519" t="str">
        <f>IF('Support - Calculation Detail'!G3519="","",'Support - Calculation Detail'!G3519)</f>
        <v/>
      </c>
      <c r="I3519" t="str">
        <f>IF('Support - Calculation Detail'!H3519="","",'Support - Calculation Detail'!H3519)</f>
        <v/>
      </c>
      <c r="J3519" t="str">
        <f>IF('Support - Calculation Detail'!I3519="","",'Support - Calculation Detail'!I3519)</f>
        <v/>
      </c>
      <c r="K3519" t="str">
        <f>IF('Support - Calculation Detail'!K3519="","",'Support - Calculation Detail'!K3519)</f>
        <v/>
      </c>
      <c r="L3519" t="str">
        <f>IF('Support - Calculation Detail'!L3519="","",'Support - Calculation Detail'!L3519)</f>
        <v/>
      </c>
      <c r="M3519" t="str">
        <f>IF('Support - Calculation Detail'!M3519="","",'Support - Calculation Detail'!M3519)</f>
        <v/>
      </c>
      <c r="N3519" t="str">
        <f>IF('Support - Calculation Detail'!N3519="","",'Support - Calculation Detail'!N3519)</f>
        <v/>
      </c>
      <c r="P3519" t="str">
        <f>IF('Support - Calculation Detail'!O3519="","",'Support - Calculation Detail'!O3519)</f>
        <v/>
      </c>
      <c r="Q3519" t="b">
        <v>1</v>
      </c>
      <c r="R3519" t="str">
        <f t="shared" si="270"/>
        <v/>
      </c>
      <c r="S3519" t="str">
        <f t="shared" si="271"/>
        <v/>
      </c>
      <c r="T3519" t="str">
        <f t="shared" si="272"/>
        <v/>
      </c>
      <c r="U3519" t="str">
        <f t="shared" si="273"/>
        <v/>
      </c>
      <c r="V3519" t="str">
        <f t="shared" si="274"/>
        <v/>
      </c>
    </row>
    <row r="3520" spans="1:22" x14ac:dyDescent="0.35">
      <c r="A3520" t="str">
        <f>IF('Support - Calculation Detail'!A3520="","",LEFT('Support - Calculation Detail'!A3520,7)&amp;"-"&amp;RIGHT('Support - Calculation Detail'!A3520,2))</f>
        <v/>
      </c>
      <c r="B3520" t="str">
        <f>IF('Support - Calculation Detail'!C3520="","",'Support - Calculation Detail'!C3520)</f>
        <v/>
      </c>
      <c r="C3520" t="str">
        <f>IF('Support - Calculation Detail'!B3520="","",'Support - Calculation Detail'!B3520)</f>
        <v/>
      </c>
      <c r="D3520" t="str">
        <f>IF('Support - Calculation Detail'!D3520="","",'Support - Calculation Detail'!D3520)</f>
        <v/>
      </c>
      <c r="E3520" t="str">
        <f>IF('Support - Calculation Detail'!E3520="","",'Support - Calculation Detail'!E3520)</f>
        <v/>
      </c>
      <c r="G3520" t="str">
        <f>IF('Support - Calculation Detail'!F3520="","",'Support - Calculation Detail'!F3520)</f>
        <v/>
      </c>
      <c r="H3520" t="str">
        <f>IF('Support - Calculation Detail'!G3520="","",'Support - Calculation Detail'!G3520)</f>
        <v/>
      </c>
      <c r="I3520" t="str">
        <f>IF('Support - Calculation Detail'!H3520="","",'Support - Calculation Detail'!H3520)</f>
        <v/>
      </c>
      <c r="J3520" t="str">
        <f>IF('Support - Calculation Detail'!I3520="","",'Support - Calculation Detail'!I3520)</f>
        <v/>
      </c>
      <c r="K3520" t="str">
        <f>IF('Support - Calculation Detail'!K3520="","",'Support - Calculation Detail'!K3520)</f>
        <v/>
      </c>
      <c r="L3520" t="str">
        <f>IF('Support - Calculation Detail'!L3520="","",'Support - Calculation Detail'!L3520)</f>
        <v/>
      </c>
      <c r="M3520" t="str">
        <f>IF('Support - Calculation Detail'!M3520="","",'Support - Calculation Detail'!M3520)</f>
        <v/>
      </c>
      <c r="N3520" t="str">
        <f>IF('Support - Calculation Detail'!N3520="","",'Support - Calculation Detail'!N3520)</f>
        <v/>
      </c>
      <c r="P3520" t="str">
        <f>IF('Support - Calculation Detail'!O3520="","",'Support - Calculation Detail'!O3520)</f>
        <v/>
      </c>
      <c r="Q3520" t="b">
        <v>1</v>
      </c>
      <c r="R3520" t="str">
        <f t="shared" si="270"/>
        <v/>
      </c>
      <c r="S3520" t="str">
        <f t="shared" si="271"/>
        <v/>
      </c>
      <c r="T3520" t="str">
        <f t="shared" si="272"/>
        <v/>
      </c>
      <c r="U3520" t="str">
        <f t="shared" si="273"/>
        <v/>
      </c>
      <c r="V3520" t="str">
        <f t="shared" si="274"/>
        <v/>
      </c>
    </row>
    <row r="3521" spans="1:22" x14ac:dyDescent="0.35">
      <c r="A3521" t="str">
        <f>IF('Support - Calculation Detail'!A3521="","",LEFT('Support - Calculation Detail'!A3521,7)&amp;"-"&amp;RIGHT('Support - Calculation Detail'!A3521,2))</f>
        <v/>
      </c>
      <c r="B3521" t="str">
        <f>IF('Support - Calculation Detail'!C3521="","",'Support - Calculation Detail'!C3521)</f>
        <v/>
      </c>
      <c r="C3521" t="str">
        <f>IF('Support - Calculation Detail'!B3521="","",'Support - Calculation Detail'!B3521)</f>
        <v/>
      </c>
      <c r="D3521" t="str">
        <f>IF('Support - Calculation Detail'!D3521="","",'Support - Calculation Detail'!D3521)</f>
        <v/>
      </c>
      <c r="E3521" t="str">
        <f>IF('Support - Calculation Detail'!E3521="","",'Support - Calculation Detail'!E3521)</f>
        <v/>
      </c>
      <c r="G3521" t="str">
        <f>IF('Support - Calculation Detail'!F3521="","",'Support - Calculation Detail'!F3521)</f>
        <v/>
      </c>
      <c r="H3521" t="str">
        <f>IF('Support - Calculation Detail'!G3521="","",'Support - Calculation Detail'!G3521)</f>
        <v/>
      </c>
      <c r="I3521" t="str">
        <f>IF('Support - Calculation Detail'!H3521="","",'Support - Calculation Detail'!H3521)</f>
        <v/>
      </c>
      <c r="J3521" t="str">
        <f>IF('Support - Calculation Detail'!I3521="","",'Support - Calculation Detail'!I3521)</f>
        <v/>
      </c>
      <c r="K3521" t="str">
        <f>IF('Support - Calculation Detail'!K3521="","",'Support - Calculation Detail'!K3521)</f>
        <v/>
      </c>
      <c r="L3521" t="str">
        <f>IF('Support - Calculation Detail'!L3521="","",'Support - Calculation Detail'!L3521)</f>
        <v/>
      </c>
      <c r="M3521" t="str">
        <f>IF('Support - Calculation Detail'!M3521="","",'Support - Calculation Detail'!M3521)</f>
        <v/>
      </c>
      <c r="N3521" t="str">
        <f>IF('Support - Calculation Detail'!N3521="","",'Support - Calculation Detail'!N3521)</f>
        <v/>
      </c>
      <c r="P3521" t="str">
        <f>IF('Support - Calculation Detail'!O3521="","",'Support - Calculation Detail'!O3521)</f>
        <v/>
      </c>
      <c r="Q3521" t="b">
        <v>1</v>
      </c>
      <c r="R3521" t="str">
        <f t="shared" si="270"/>
        <v/>
      </c>
      <c r="S3521" t="str">
        <f t="shared" si="271"/>
        <v/>
      </c>
      <c r="T3521" t="str">
        <f t="shared" si="272"/>
        <v/>
      </c>
      <c r="U3521" t="str">
        <f t="shared" si="273"/>
        <v/>
      </c>
      <c r="V3521" t="str">
        <f t="shared" si="274"/>
        <v/>
      </c>
    </row>
    <row r="3522" spans="1:22" x14ac:dyDescent="0.35">
      <c r="A3522" t="str">
        <f>IF('Support - Calculation Detail'!A3522="","",LEFT('Support - Calculation Detail'!A3522,7)&amp;"-"&amp;RIGHT('Support - Calculation Detail'!A3522,2))</f>
        <v/>
      </c>
      <c r="B3522" t="str">
        <f>IF('Support - Calculation Detail'!C3522="","",'Support - Calculation Detail'!C3522)</f>
        <v/>
      </c>
      <c r="C3522" t="str">
        <f>IF('Support - Calculation Detail'!B3522="","",'Support - Calculation Detail'!B3522)</f>
        <v/>
      </c>
      <c r="D3522" t="str">
        <f>IF('Support - Calculation Detail'!D3522="","",'Support - Calculation Detail'!D3522)</f>
        <v/>
      </c>
      <c r="E3522" t="str">
        <f>IF('Support - Calculation Detail'!E3522="","",'Support - Calculation Detail'!E3522)</f>
        <v/>
      </c>
      <c r="G3522" t="str">
        <f>IF('Support - Calculation Detail'!F3522="","",'Support - Calculation Detail'!F3522)</f>
        <v/>
      </c>
      <c r="H3522" t="str">
        <f>IF('Support - Calculation Detail'!G3522="","",'Support - Calculation Detail'!G3522)</f>
        <v/>
      </c>
      <c r="I3522" t="str">
        <f>IF('Support - Calculation Detail'!H3522="","",'Support - Calculation Detail'!H3522)</f>
        <v/>
      </c>
      <c r="J3522" t="str">
        <f>IF('Support - Calculation Detail'!I3522="","",'Support - Calculation Detail'!I3522)</f>
        <v/>
      </c>
      <c r="K3522" t="str">
        <f>IF('Support - Calculation Detail'!K3522="","",'Support - Calculation Detail'!K3522)</f>
        <v/>
      </c>
      <c r="L3522" t="str">
        <f>IF('Support - Calculation Detail'!L3522="","",'Support - Calculation Detail'!L3522)</f>
        <v/>
      </c>
      <c r="M3522" t="str">
        <f>IF('Support - Calculation Detail'!M3522="","",'Support - Calculation Detail'!M3522)</f>
        <v/>
      </c>
      <c r="N3522" t="str">
        <f>IF('Support - Calculation Detail'!N3522="","",'Support - Calculation Detail'!N3522)</f>
        <v/>
      </c>
      <c r="P3522" t="str">
        <f>IF('Support - Calculation Detail'!O3522="","",'Support - Calculation Detail'!O3522)</f>
        <v/>
      </c>
      <c r="Q3522" t="b">
        <v>1</v>
      </c>
      <c r="R3522" t="str">
        <f t="shared" si="270"/>
        <v/>
      </c>
      <c r="S3522" t="str">
        <f t="shared" si="271"/>
        <v/>
      </c>
      <c r="T3522" t="str">
        <f t="shared" si="272"/>
        <v/>
      </c>
      <c r="U3522" t="str">
        <f t="shared" si="273"/>
        <v/>
      </c>
      <c r="V3522" t="str">
        <f t="shared" si="274"/>
        <v/>
      </c>
    </row>
    <row r="3523" spans="1:22" x14ac:dyDescent="0.35">
      <c r="A3523" t="str">
        <f>IF('Support - Calculation Detail'!A3523="","",LEFT('Support - Calculation Detail'!A3523,7)&amp;"-"&amp;RIGHT('Support - Calculation Detail'!A3523,2))</f>
        <v/>
      </c>
      <c r="B3523" t="str">
        <f>IF('Support - Calculation Detail'!C3523="","",'Support - Calculation Detail'!C3523)</f>
        <v/>
      </c>
      <c r="C3523" t="str">
        <f>IF('Support - Calculation Detail'!B3523="","",'Support - Calculation Detail'!B3523)</f>
        <v/>
      </c>
      <c r="D3523" t="str">
        <f>IF('Support - Calculation Detail'!D3523="","",'Support - Calculation Detail'!D3523)</f>
        <v/>
      </c>
      <c r="E3523" t="str">
        <f>IF('Support - Calculation Detail'!E3523="","",'Support - Calculation Detail'!E3523)</f>
        <v/>
      </c>
      <c r="G3523" t="str">
        <f>IF('Support - Calculation Detail'!F3523="","",'Support - Calculation Detail'!F3523)</f>
        <v/>
      </c>
      <c r="H3523" t="str">
        <f>IF('Support - Calculation Detail'!G3523="","",'Support - Calculation Detail'!G3523)</f>
        <v/>
      </c>
      <c r="I3523" t="str">
        <f>IF('Support - Calculation Detail'!H3523="","",'Support - Calculation Detail'!H3523)</f>
        <v/>
      </c>
      <c r="J3523" t="str">
        <f>IF('Support - Calculation Detail'!I3523="","",'Support - Calculation Detail'!I3523)</f>
        <v/>
      </c>
      <c r="K3523" t="str">
        <f>IF('Support - Calculation Detail'!K3523="","",'Support - Calculation Detail'!K3523)</f>
        <v/>
      </c>
      <c r="L3523" t="str">
        <f>IF('Support - Calculation Detail'!L3523="","",'Support - Calculation Detail'!L3523)</f>
        <v/>
      </c>
      <c r="M3523" t="str">
        <f>IF('Support - Calculation Detail'!M3523="","",'Support - Calculation Detail'!M3523)</f>
        <v/>
      </c>
      <c r="N3523" t="str">
        <f>IF('Support - Calculation Detail'!N3523="","",'Support - Calculation Detail'!N3523)</f>
        <v/>
      </c>
      <c r="P3523" t="str">
        <f>IF('Support - Calculation Detail'!O3523="","",'Support - Calculation Detail'!O3523)</f>
        <v/>
      </c>
      <c r="Q3523" t="b">
        <v>1</v>
      </c>
      <c r="R3523" t="str">
        <f t="shared" ref="R3523:R3586" si="275">LEFT(A3523,7)</f>
        <v/>
      </c>
      <c r="S3523" t="str">
        <f t="shared" ref="S3523:S3586" si="276">A3523</f>
        <v/>
      </c>
      <c r="T3523" t="str">
        <f t="shared" ref="T3523:T3586" si="277">S3523</f>
        <v/>
      </c>
      <c r="U3523" t="str">
        <f t="shared" ref="U3523:U3586" si="278">MID(S3523,3,1)</f>
        <v/>
      </c>
      <c r="V3523" t="str">
        <f t="shared" ref="V3523:V3586" si="279">RIGHT(T3523,2)</f>
        <v/>
      </c>
    </row>
    <row r="3524" spans="1:22" x14ac:dyDescent="0.35">
      <c r="A3524" t="str">
        <f>IF('Support - Calculation Detail'!A3524="","",LEFT('Support - Calculation Detail'!A3524,7)&amp;"-"&amp;RIGHT('Support - Calculation Detail'!A3524,2))</f>
        <v/>
      </c>
      <c r="B3524" t="str">
        <f>IF('Support - Calculation Detail'!C3524="","",'Support - Calculation Detail'!C3524)</f>
        <v/>
      </c>
      <c r="C3524" t="str">
        <f>IF('Support - Calculation Detail'!B3524="","",'Support - Calculation Detail'!B3524)</f>
        <v/>
      </c>
      <c r="D3524" t="str">
        <f>IF('Support - Calculation Detail'!D3524="","",'Support - Calculation Detail'!D3524)</f>
        <v/>
      </c>
      <c r="E3524" t="str">
        <f>IF('Support - Calculation Detail'!E3524="","",'Support - Calculation Detail'!E3524)</f>
        <v/>
      </c>
      <c r="G3524" t="str">
        <f>IF('Support - Calculation Detail'!F3524="","",'Support - Calculation Detail'!F3524)</f>
        <v/>
      </c>
      <c r="H3524" t="str">
        <f>IF('Support - Calculation Detail'!G3524="","",'Support - Calculation Detail'!G3524)</f>
        <v/>
      </c>
      <c r="I3524" t="str">
        <f>IF('Support - Calculation Detail'!H3524="","",'Support - Calculation Detail'!H3524)</f>
        <v/>
      </c>
      <c r="J3524" t="str">
        <f>IF('Support - Calculation Detail'!I3524="","",'Support - Calculation Detail'!I3524)</f>
        <v/>
      </c>
      <c r="K3524" t="str">
        <f>IF('Support - Calculation Detail'!K3524="","",'Support - Calculation Detail'!K3524)</f>
        <v/>
      </c>
      <c r="L3524" t="str">
        <f>IF('Support - Calculation Detail'!L3524="","",'Support - Calculation Detail'!L3524)</f>
        <v/>
      </c>
      <c r="M3524" t="str">
        <f>IF('Support - Calculation Detail'!M3524="","",'Support - Calculation Detail'!M3524)</f>
        <v/>
      </c>
      <c r="N3524" t="str">
        <f>IF('Support - Calculation Detail'!N3524="","",'Support - Calculation Detail'!N3524)</f>
        <v/>
      </c>
      <c r="P3524" t="str">
        <f>IF('Support - Calculation Detail'!O3524="","",'Support - Calculation Detail'!O3524)</f>
        <v/>
      </c>
      <c r="Q3524" t="b">
        <v>1</v>
      </c>
      <c r="R3524" t="str">
        <f t="shared" si="275"/>
        <v/>
      </c>
      <c r="S3524" t="str">
        <f t="shared" si="276"/>
        <v/>
      </c>
      <c r="T3524" t="str">
        <f t="shared" si="277"/>
        <v/>
      </c>
      <c r="U3524" t="str">
        <f t="shared" si="278"/>
        <v/>
      </c>
      <c r="V3524" t="str">
        <f t="shared" si="279"/>
        <v/>
      </c>
    </row>
    <row r="3525" spans="1:22" x14ac:dyDescent="0.35">
      <c r="A3525" t="str">
        <f>IF('Support - Calculation Detail'!A3525="","",LEFT('Support - Calculation Detail'!A3525,7)&amp;"-"&amp;RIGHT('Support - Calculation Detail'!A3525,2))</f>
        <v/>
      </c>
      <c r="B3525" t="str">
        <f>IF('Support - Calculation Detail'!C3525="","",'Support - Calculation Detail'!C3525)</f>
        <v/>
      </c>
      <c r="C3525" t="str">
        <f>IF('Support - Calculation Detail'!B3525="","",'Support - Calculation Detail'!B3525)</f>
        <v/>
      </c>
      <c r="D3525" t="str">
        <f>IF('Support - Calculation Detail'!D3525="","",'Support - Calculation Detail'!D3525)</f>
        <v/>
      </c>
      <c r="E3525" t="str">
        <f>IF('Support - Calculation Detail'!E3525="","",'Support - Calculation Detail'!E3525)</f>
        <v/>
      </c>
      <c r="G3525" t="str">
        <f>IF('Support - Calculation Detail'!F3525="","",'Support - Calculation Detail'!F3525)</f>
        <v/>
      </c>
      <c r="H3525" t="str">
        <f>IF('Support - Calculation Detail'!G3525="","",'Support - Calculation Detail'!G3525)</f>
        <v/>
      </c>
      <c r="I3525" t="str">
        <f>IF('Support - Calculation Detail'!H3525="","",'Support - Calculation Detail'!H3525)</f>
        <v/>
      </c>
      <c r="J3525" t="str">
        <f>IF('Support - Calculation Detail'!I3525="","",'Support - Calculation Detail'!I3525)</f>
        <v/>
      </c>
      <c r="K3525" t="str">
        <f>IF('Support - Calculation Detail'!K3525="","",'Support - Calculation Detail'!K3525)</f>
        <v/>
      </c>
      <c r="L3525" t="str">
        <f>IF('Support - Calculation Detail'!L3525="","",'Support - Calculation Detail'!L3525)</f>
        <v/>
      </c>
      <c r="M3525" t="str">
        <f>IF('Support - Calculation Detail'!M3525="","",'Support - Calculation Detail'!M3525)</f>
        <v/>
      </c>
      <c r="N3525" t="str">
        <f>IF('Support - Calculation Detail'!N3525="","",'Support - Calculation Detail'!N3525)</f>
        <v/>
      </c>
      <c r="P3525" t="str">
        <f>IF('Support - Calculation Detail'!O3525="","",'Support - Calculation Detail'!O3525)</f>
        <v/>
      </c>
      <c r="Q3525" t="b">
        <v>1</v>
      </c>
      <c r="R3525" t="str">
        <f t="shared" si="275"/>
        <v/>
      </c>
      <c r="S3525" t="str">
        <f t="shared" si="276"/>
        <v/>
      </c>
      <c r="T3525" t="str">
        <f t="shared" si="277"/>
        <v/>
      </c>
      <c r="U3525" t="str">
        <f t="shared" si="278"/>
        <v/>
      </c>
      <c r="V3525" t="str">
        <f t="shared" si="279"/>
        <v/>
      </c>
    </row>
    <row r="3526" spans="1:22" x14ac:dyDescent="0.35">
      <c r="A3526" t="str">
        <f>IF('Support - Calculation Detail'!A3526="","",LEFT('Support - Calculation Detail'!A3526,7)&amp;"-"&amp;RIGHT('Support - Calculation Detail'!A3526,2))</f>
        <v/>
      </c>
      <c r="B3526" t="str">
        <f>IF('Support - Calculation Detail'!C3526="","",'Support - Calculation Detail'!C3526)</f>
        <v/>
      </c>
      <c r="C3526" t="str">
        <f>IF('Support - Calculation Detail'!B3526="","",'Support - Calculation Detail'!B3526)</f>
        <v/>
      </c>
      <c r="D3526" t="str">
        <f>IF('Support - Calculation Detail'!D3526="","",'Support - Calculation Detail'!D3526)</f>
        <v/>
      </c>
      <c r="E3526" t="str">
        <f>IF('Support - Calculation Detail'!E3526="","",'Support - Calculation Detail'!E3526)</f>
        <v/>
      </c>
      <c r="G3526" t="str">
        <f>IF('Support - Calculation Detail'!F3526="","",'Support - Calculation Detail'!F3526)</f>
        <v/>
      </c>
      <c r="H3526" t="str">
        <f>IF('Support - Calculation Detail'!G3526="","",'Support - Calculation Detail'!G3526)</f>
        <v/>
      </c>
      <c r="I3526" t="str">
        <f>IF('Support - Calculation Detail'!H3526="","",'Support - Calculation Detail'!H3526)</f>
        <v/>
      </c>
      <c r="J3526" t="str">
        <f>IF('Support - Calculation Detail'!I3526="","",'Support - Calculation Detail'!I3526)</f>
        <v/>
      </c>
      <c r="K3526" t="str">
        <f>IF('Support - Calculation Detail'!K3526="","",'Support - Calculation Detail'!K3526)</f>
        <v/>
      </c>
      <c r="L3526" t="str">
        <f>IF('Support - Calculation Detail'!L3526="","",'Support - Calculation Detail'!L3526)</f>
        <v/>
      </c>
      <c r="M3526" t="str">
        <f>IF('Support - Calculation Detail'!M3526="","",'Support - Calculation Detail'!M3526)</f>
        <v/>
      </c>
      <c r="N3526" t="str">
        <f>IF('Support - Calculation Detail'!N3526="","",'Support - Calculation Detail'!N3526)</f>
        <v/>
      </c>
      <c r="P3526" t="str">
        <f>IF('Support - Calculation Detail'!O3526="","",'Support - Calculation Detail'!O3526)</f>
        <v/>
      </c>
      <c r="Q3526" t="b">
        <v>1</v>
      </c>
      <c r="R3526" t="str">
        <f t="shared" si="275"/>
        <v/>
      </c>
      <c r="S3526" t="str">
        <f t="shared" si="276"/>
        <v/>
      </c>
      <c r="T3526" t="str">
        <f t="shared" si="277"/>
        <v/>
      </c>
      <c r="U3526" t="str">
        <f t="shared" si="278"/>
        <v/>
      </c>
      <c r="V3526" t="str">
        <f t="shared" si="279"/>
        <v/>
      </c>
    </row>
    <row r="3527" spans="1:22" x14ac:dyDescent="0.35">
      <c r="A3527" t="str">
        <f>IF('Support - Calculation Detail'!A3527="","",LEFT('Support - Calculation Detail'!A3527,7)&amp;"-"&amp;RIGHT('Support - Calculation Detail'!A3527,2))</f>
        <v/>
      </c>
      <c r="B3527" t="str">
        <f>IF('Support - Calculation Detail'!C3527="","",'Support - Calculation Detail'!C3527)</f>
        <v/>
      </c>
      <c r="C3527" t="str">
        <f>IF('Support - Calculation Detail'!B3527="","",'Support - Calculation Detail'!B3527)</f>
        <v/>
      </c>
      <c r="D3527" t="str">
        <f>IF('Support - Calculation Detail'!D3527="","",'Support - Calculation Detail'!D3527)</f>
        <v/>
      </c>
      <c r="E3527" t="str">
        <f>IF('Support - Calculation Detail'!E3527="","",'Support - Calculation Detail'!E3527)</f>
        <v/>
      </c>
      <c r="G3527" t="str">
        <f>IF('Support - Calculation Detail'!F3527="","",'Support - Calculation Detail'!F3527)</f>
        <v/>
      </c>
      <c r="H3527" t="str">
        <f>IF('Support - Calculation Detail'!G3527="","",'Support - Calculation Detail'!G3527)</f>
        <v/>
      </c>
      <c r="I3527" t="str">
        <f>IF('Support - Calculation Detail'!H3527="","",'Support - Calculation Detail'!H3527)</f>
        <v/>
      </c>
      <c r="J3527" t="str">
        <f>IF('Support - Calculation Detail'!I3527="","",'Support - Calculation Detail'!I3527)</f>
        <v/>
      </c>
      <c r="K3527" t="str">
        <f>IF('Support - Calculation Detail'!K3527="","",'Support - Calculation Detail'!K3527)</f>
        <v/>
      </c>
      <c r="L3527" t="str">
        <f>IF('Support - Calculation Detail'!L3527="","",'Support - Calculation Detail'!L3527)</f>
        <v/>
      </c>
      <c r="M3527" t="str">
        <f>IF('Support - Calculation Detail'!M3527="","",'Support - Calculation Detail'!M3527)</f>
        <v/>
      </c>
      <c r="N3527" t="str">
        <f>IF('Support - Calculation Detail'!N3527="","",'Support - Calculation Detail'!N3527)</f>
        <v/>
      </c>
      <c r="P3527" t="str">
        <f>IF('Support - Calculation Detail'!O3527="","",'Support - Calculation Detail'!O3527)</f>
        <v/>
      </c>
      <c r="Q3527" t="b">
        <v>1</v>
      </c>
      <c r="R3527" t="str">
        <f t="shared" si="275"/>
        <v/>
      </c>
      <c r="S3527" t="str">
        <f t="shared" si="276"/>
        <v/>
      </c>
      <c r="T3527" t="str">
        <f t="shared" si="277"/>
        <v/>
      </c>
      <c r="U3527" t="str">
        <f t="shared" si="278"/>
        <v/>
      </c>
      <c r="V3527" t="str">
        <f t="shared" si="279"/>
        <v/>
      </c>
    </row>
    <row r="3528" spans="1:22" x14ac:dyDescent="0.35">
      <c r="A3528" t="str">
        <f>IF('Support - Calculation Detail'!A3528="","",LEFT('Support - Calculation Detail'!A3528,7)&amp;"-"&amp;RIGHT('Support - Calculation Detail'!A3528,2))</f>
        <v/>
      </c>
      <c r="B3528" t="str">
        <f>IF('Support - Calculation Detail'!C3528="","",'Support - Calculation Detail'!C3528)</f>
        <v/>
      </c>
      <c r="C3528" t="str">
        <f>IF('Support - Calculation Detail'!B3528="","",'Support - Calculation Detail'!B3528)</f>
        <v/>
      </c>
      <c r="D3528" t="str">
        <f>IF('Support - Calculation Detail'!D3528="","",'Support - Calculation Detail'!D3528)</f>
        <v/>
      </c>
      <c r="E3528" t="str">
        <f>IF('Support - Calculation Detail'!E3528="","",'Support - Calculation Detail'!E3528)</f>
        <v/>
      </c>
      <c r="G3528" t="str">
        <f>IF('Support - Calculation Detail'!F3528="","",'Support - Calculation Detail'!F3528)</f>
        <v/>
      </c>
      <c r="H3528" t="str">
        <f>IF('Support - Calculation Detail'!G3528="","",'Support - Calculation Detail'!G3528)</f>
        <v/>
      </c>
      <c r="I3528" t="str">
        <f>IF('Support - Calculation Detail'!H3528="","",'Support - Calculation Detail'!H3528)</f>
        <v/>
      </c>
      <c r="J3528" t="str">
        <f>IF('Support - Calculation Detail'!I3528="","",'Support - Calculation Detail'!I3528)</f>
        <v/>
      </c>
      <c r="K3528" t="str">
        <f>IF('Support - Calculation Detail'!K3528="","",'Support - Calculation Detail'!K3528)</f>
        <v/>
      </c>
      <c r="L3528" t="str">
        <f>IF('Support - Calculation Detail'!L3528="","",'Support - Calculation Detail'!L3528)</f>
        <v/>
      </c>
      <c r="M3528" t="str">
        <f>IF('Support - Calculation Detail'!M3528="","",'Support - Calculation Detail'!M3528)</f>
        <v/>
      </c>
      <c r="N3528" t="str">
        <f>IF('Support - Calculation Detail'!N3528="","",'Support - Calculation Detail'!N3528)</f>
        <v/>
      </c>
      <c r="P3528" t="str">
        <f>IF('Support - Calculation Detail'!O3528="","",'Support - Calculation Detail'!O3528)</f>
        <v/>
      </c>
      <c r="Q3528" t="b">
        <v>1</v>
      </c>
      <c r="R3528" t="str">
        <f t="shared" si="275"/>
        <v/>
      </c>
      <c r="S3528" t="str">
        <f t="shared" si="276"/>
        <v/>
      </c>
      <c r="T3528" t="str">
        <f t="shared" si="277"/>
        <v/>
      </c>
      <c r="U3528" t="str">
        <f t="shared" si="278"/>
        <v/>
      </c>
      <c r="V3528" t="str">
        <f t="shared" si="279"/>
        <v/>
      </c>
    </row>
    <row r="3529" spans="1:22" x14ac:dyDescent="0.35">
      <c r="A3529" t="str">
        <f>IF('Support - Calculation Detail'!A3529="","",LEFT('Support - Calculation Detail'!A3529,7)&amp;"-"&amp;RIGHT('Support - Calculation Detail'!A3529,2))</f>
        <v/>
      </c>
      <c r="B3529" t="str">
        <f>IF('Support - Calculation Detail'!C3529="","",'Support - Calculation Detail'!C3529)</f>
        <v/>
      </c>
      <c r="C3529" t="str">
        <f>IF('Support - Calculation Detail'!B3529="","",'Support - Calculation Detail'!B3529)</f>
        <v/>
      </c>
      <c r="D3529" t="str">
        <f>IF('Support - Calculation Detail'!D3529="","",'Support - Calculation Detail'!D3529)</f>
        <v/>
      </c>
      <c r="E3529" t="str">
        <f>IF('Support - Calculation Detail'!E3529="","",'Support - Calculation Detail'!E3529)</f>
        <v/>
      </c>
      <c r="G3529" t="str">
        <f>IF('Support - Calculation Detail'!F3529="","",'Support - Calculation Detail'!F3529)</f>
        <v/>
      </c>
      <c r="H3529" t="str">
        <f>IF('Support - Calculation Detail'!G3529="","",'Support - Calculation Detail'!G3529)</f>
        <v/>
      </c>
      <c r="I3529" t="str">
        <f>IF('Support - Calculation Detail'!H3529="","",'Support - Calculation Detail'!H3529)</f>
        <v/>
      </c>
      <c r="J3529" t="str">
        <f>IF('Support - Calculation Detail'!I3529="","",'Support - Calculation Detail'!I3529)</f>
        <v/>
      </c>
      <c r="K3529" t="str">
        <f>IF('Support - Calculation Detail'!K3529="","",'Support - Calculation Detail'!K3529)</f>
        <v/>
      </c>
      <c r="L3529" t="str">
        <f>IF('Support - Calculation Detail'!L3529="","",'Support - Calculation Detail'!L3529)</f>
        <v/>
      </c>
      <c r="M3529" t="str">
        <f>IF('Support - Calculation Detail'!M3529="","",'Support - Calculation Detail'!M3529)</f>
        <v/>
      </c>
      <c r="N3529" t="str">
        <f>IF('Support - Calculation Detail'!N3529="","",'Support - Calculation Detail'!N3529)</f>
        <v/>
      </c>
      <c r="P3529" t="str">
        <f>IF('Support - Calculation Detail'!O3529="","",'Support - Calculation Detail'!O3529)</f>
        <v/>
      </c>
      <c r="Q3529" t="b">
        <v>1</v>
      </c>
      <c r="R3529" t="str">
        <f t="shared" si="275"/>
        <v/>
      </c>
      <c r="S3529" t="str">
        <f t="shared" si="276"/>
        <v/>
      </c>
      <c r="T3529" t="str">
        <f t="shared" si="277"/>
        <v/>
      </c>
      <c r="U3529" t="str">
        <f t="shared" si="278"/>
        <v/>
      </c>
      <c r="V3529" t="str">
        <f t="shared" si="279"/>
        <v/>
      </c>
    </row>
    <row r="3530" spans="1:22" x14ac:dyDescent="0.35">
      <c r="A3530" t="str">
        <f>IF('Support - Calculation Detail'!A3530="","",LEFT('Support - Calculation Detail'!A3530,7)&amp;"-"&amp;RIGHT('Support - Calculation Detail'!A3530,2))</f>
        <v/>
      </c>
      <c r="B3530" t="str">
        <f>IF('Support - Calculation Detail'!C3530="","",'Support - Calculation Detail'!C3530)</f>
        <v/>
      </c>
      <c r="C3530" t="str">
        <f>IF('Support - Calculation Detail'!B3530="","",'Support - Calculation Detail'!B3530)</f>
        <v/>
      </c>
      <c r="D3530" t="str">
        <f>IF('Support - Calculation Detail'!D3530="","",'Support - Calculation Detail'!D3530)</f>
        <v/>
      </c>
      <c r="E3530" t="str">
        <f>IF('Support - Calculation Detail'!E3530="","",'Support - Calculation Detail'!E3530)</f>
        <v/>
      </c>
      <c r="G3530" t="str">
        <f>IF('Support - Calculation Detail'!F3530="","",'Support - Calculation Detail'!F3530)</f>
        <v/>
      </c>
      <c r="H3530" t="str">
        <f>IF('Support - Calculation Detail'!G3530="","",'Support - Calculation Detail'!G3530)</f>
        <v/>
      </c>
      <c r="I3530" t="str">
        <f>IF('Support - Calculation Detail'!H3530="","",'Support - Calculation Detail'!H3530)</f>
        <v/>
      </c>
      <c r="J3530" t="str">
        <f>IF('Support - Calculation Detail'!I3530="","",'Support - Calculation Detail'!I3530)</f>
        <v/>
      </c>
      <c r="K3530" t="str">
        <f>IF('Support - Calculation Detail'!K3530="","",'Support - Calculation Detail'!K3530)</f>
        <v/>
      </c>
      <c r="L3530" t="str">
        <f>IF('Support - Calculation Detail'!L3530="","",'Support - Calculation Detail'!L3530)</f>
        <v/>
      </c>
      <c r="M3530" t="str">
        <f>IF('Support - Calculation Detail'!M3530="","",'Support - Calculation Detail'!M3530)</f>
        <v/>
      </c>
      <c r="N3530" t="str">
        <f>IF('Support - Calculation Detail'!N3530="","",'Support - Calculation Detail'!N3530)</f>
        <v/>
      </c>
      <c r="P3530" t="str">
        <f>IF('Support - Calculation Detail'!O3530="","",'Support - Calculation Detail'!O3530)</f>
        <v/>
      </c>
      <c r="Q3530" t="b">
        <v>1</v>
      </c>
      <c r="R3530" t="str">
        <f t="shared" si="275"/>
        <v/>
      </c>
      <c r="S3530" t="str">
        <f t="shared" si="276"/>
        <v/>
      </c>
      <c r="T3530" t="str">
        <f t="shared" si="277"/>
        <v/>
      </c>
      <c r="U3530" t="str">
        <f t="shared" si="278"/>
        <v/>
      </c>
      <c r="V3530" t="str">
        <f t="shared" si="279"/>
        <v/>
      </c>
    </row>
    <row r="3531" spans="1:22" x14ac:dyDescent="0.35">
      <c r="A3531" t="str">
        <f>IF('Support - Calculation Detail'!A3531="","",LEFT('Support - Calculation Detail'!A3531,7)&amp;"-"&amp;RIGHT('Support - Calculation Detail'!A3531,2))</f>
        <v/>
      </c>
      <c r="B3531" t="str">
        <f>IF('Support - Calculation Detail'!C3531="","",'Support - Calculation Detail'!C3531)</f>
        <v/>
      </c>
      <c r="C3531" t="str">
        <f>IF('Support - Calculation Detail'!B3531="","",'Support - Calculation Detail'!B3531)</f>
        <v/>
      </c>
      <c r="D3531" t="str">
        <f>IF('Support - Calculation Detail'!D3531="","",'Support - Calculation Detail'!D3531)</f>
        <v/>
      </c>
      <c r="E3531" t="str">
        <f>IF('Support - Calculation Detail'!E3531="","",'Support - Calculation Detail'!E3531)</f>
        <v/>
      </c>
      <c r="G3531" t="str">
        <f>IF('Support - Calculation Detail'!F3531="","",'Support - Calculation Detail'!F3531)</f>
        <v/>
      </c>
      <c r="H3531" t="str">
        <f>IF('Support - Calculation Detail'!G3531="","",'Support - Calculation Detail'!G3531)</f>
        <v/>
      </c>
      <c r="I3531" t="str">
        <f>IF('Support - Calculation Detail'!H3531="","",'Support - Calculation Detail'!H3531)</f>
        <v/>
      </c>
      <c r="J3531" t="str">
        <f>IF('Support - Calculation Detail'!I3531="","",'Support - Calculation Detail'!I3531)</f>
        <v/>
      </c>
      <c r="K3531" t="str">
        <f>IF('Support - Calculation Detail'!K3531="","",'Support - Calculation Detail'!K3531)</f>
        <v/>
      </c>
      <c r="L3531" t="str">
        <f>IF('Support - Calculation Detail'!L3531="","",'Support - Calculation Detail'!L3531)</f>
        <v/>
      </c>
      <c r="M3531" t="str">
        <f>IF('Support - Calculation Detail'!M3531="","",'Support - Calculation Detail'!M3531)</f>
        <v/>
      </c>
      <c r="N3531" t="str">
        <f>IF('Support - Calculation Detail'!N3531="","",'Support - Calculation Detail'!N3531)</f>
        <v/>
      </c>
      <c r="P3531" t="str">
        <f>IF('Support - Calculation Detail'!O3531="","",'Support - Calculation Detail'!O3531)</f>
        <v/>
      </c>
      <c r="Q3531" t="b">
        <v>1</v>
      </c>
      <c r="R3531" t="str">
        <f t="shared" si="275"/>
        <v/>
      </c>
      <c r="S3531" t="str">
        <f t="shared" si="276"/>
        <v/>
      </c>
      <c r="T3531" t="str">
        <f t="shared" si="277"/>
        <v/>
      </c>
      <c r="U3531" t="str">
        <f t="shared" si="278"/>
        <v/>
      </c>
      <c r="V3531" t="str">
        <f t="shared" si="279"/>
        <v/>
      </c>
    </row>
    <row r="3532" spans="1:22" x14ac:dyDescent="0.35">
      <c r="A3532" t="str">
        <f>IF('Support - Calculation Detail'!A3532="","",LEFT('Support - Calculation Detail'!A3532,7)&amp;"-"&amp;RIGHT('Support - Calculation Detail'!A3532,2))</f>
        <v/>
      </c>
      <c r="B3532" t="str">
        <f>IF('Support - Calculation Detail'!C3532="","",'Support - Calculation Detail'!C3532)</f>
        <v/>
      </c>
      <c r="C3532" t="str">
        <f>IF('Support - Calculation Detail'!B3532="","",'Support - Calculation Detail'!B3532)</f>
        <v/>
      </c>
      <c r="D3532" t="str">
        <f>IF('Support - Calculation Detail'!D3532="","",'Support - Calculation Detail'!D3532)</f>
        <v/>
      </c>
      <c r="E3532" t="str">
        <f>IF('Support - Calculation Detail'!E3532="","",'Support - Calculation Detail'!E3532)</f>
        <v/>
      </c>
      <c r="G3532" t="str">
        <f>IF('Support - Calculation Detail'!F3532="","",'Support - Calculation Detail'!F3532)</f>
        <v/>
      </c>
      <c r="H3532" t="str">
        <f>IF('Support - Calculation Detail'!G3532="","",'Support - Calculation Detail'!G3532)</f>
        <v/>
      </c>
      <c r="I3532" t="str">
        <f>IF('Support - Calculation Detail'!H3532="","",'Support - Calculation Detail'!H3532)</f>
        <v/>
      </c>
      <c r="J3532" t="str">
        <f>IF('Support - Calculation Detail'!I3532="","",'Support - Calculation Detail'!I3532)</f>
        <v/>
      </c>
      <c r="K3532" t="str">
        <f>IF('Support - Calculation Detail'!K3532="","",'Support - Calculation Detail'!K3532)</f>
        <v/>
      </c>
      <c r="L3532" t="str">
        <f>IF('Support - Calculation Detail'!L3532="","",'Support - Calculation Detail'!L3532)</f>
        <v/>
      </c>
      <c r="M3532" t="str">
        <f>IF('Support - Calculation Detail'!M3532="","",'Support - Calculation Detail'!M3532)</f>
        <v/>
      </c>
      <c r="N3532" t="str">
        <f>IF('Support - Calculation Detail'!N3532="","",'Support - Calculation Detail'!N3532)</f>
        <v/>
      </c>
      <c r="P3532" t="str">
        <f>IF('Support - Calculation Detail'!O3532="","",'Support - Calculation Detail'!O3532)</f>
        <v/>
      </c>
      <c r="Q3532" t="b">
        <v>1</v>
      </c>
      <c r="R3532" t="str">
        <f t="shared" si="275"/>
        <v/>
      </c>
      <c r="S3532" t="str">
        <f t="shared" si="276"/>
        <v/>
      </c>
      <c r="T3532" t="str">
        <f t="shared" si="277"/>
        <v/>
      </c>
      <c r="U3532" t="str">
        <f t="shared" si="278"/>
        <v/>
      </c>
      <c r="V3532" t="str">
        <f t="shared" si="279"/>
        <v/>
      </c>
    </row>
    <row r="3533" spans="1:22" x14ac:dyDescent="0.35">
      <c r="A3533" t="str">
        <f>IF('Support - Calculation Detail'!A3533="","",LEFT('Support - Calculation Detail'!A3533,7)&amp;"-"&amp;RIGHT('Support - Calculation Detail'!A3533,2))</f>
        <v/>
      </c>
      <c r="B3533" t="str">
        <f>IF('Support - Calculation Detail'!C3533="","",'Support - Calculation Detail'!C3533)</f>
        <v/>
      </c>
      <c r="C3533" t="str">
        <f>IF('Support - Calculation Detail'!B3533="","",'Support - Calculation Detail'!B3533)</f>
        <v/>
      </c>
      <c r="D3533" t="str">
        <f>IF('Support - Calculation Detail'!D3533="","",'Support - Calculation Detail'!D3533)</f>
        <v/>
      </c>
      <c r="E3533" t="str">
        <f>IF('Support - Calculation Detail'!E3533="","",'Support - Calculation Detail'!E3533)</f>
        <v/>
      </c>
      <c r="G3533" t="str">
        <f>IF('Support - Calculation Detail'!F3533="","",'Support - Calculation Detail'!F3533)</f>
        <v/>
      </c>
      <c r="H3533" t="str">
        <f>IF('Support - Calculation Detail'!G3533="","",'Support - Calculation Detail'!G3533)</f>
        <v/>
      </c>
      <c r="I3533" t="str">
        <f>IF('Support - Calculation Detail'!H3533="","",'Support - Calculation Detail'!H3533)</f>
        <v/>
      </c>
      <c r="J3533" t="str">
        <f>IF('Support - Calculation Detail'!I3533="","",'Support - Calculation Detail'!I3533)</f>
        <v/>
      </c>
      <c r="K3533" t="str">
        <f>IF('Support - Calculation Detail'!K3533="","",'Support - Calculation Detail'!K3533)</f>
        <v/>
      </c>
      <c r="L3533" t="str">
        <f>IF('Support - Calculation Detail'!L3533="","",'Support - Calculation Detail'!L3533)</f>
        <v/>
      </c>
      <c r="M3533" t="str">
        <f>IF('Support - Calculation Detail'!M3533="","",'Support - Calculation Detail'!M3533)</f>
        <v/>
      </c>
      <c r="N3533" t="str">
        <f>IF('Support - Calculation Detail'!N3533="","",'Support - Calculation Detail'!N3533)</f>
        <v/>
      </c>
      <c r="P3533" t="str">
        <f>IF('Support - Calculation Detail'!O3533="","",'Support - Calculation Detail'!O3533)</f>
        <v/>
      </c>
      <c r="Q3533" t="b">
        <v>1</v>
      </c>
      <c r="R3533" t="str">
        <f t="shared" si="275"/>
        <v/>
      </c>
      <c r="S3533" t="str">
        <f t="shared" si="276"/>
        <v/>
      </c>
      <c r="T3533" t="str">
        <f t="shared" si="277"/>
        <v/>
      </c>
      <c r="U3533" t="str">
        <f t="shared" si="278"/>
        <v/>
      </c>
      <c r="V3533" t="str">
        <f t="shared" si="279"/>
        <v/>
      </c>
    </row>
    <row r="3534" spans="1:22" x14ac:dyDescent="0.35">
      <c r="A3534" t="str">
        <f>IF('Support - Calculation Detail'!A3534="","",LEFT('Support - Calculation Detail'!A3534,7)&amp;"-"&amp;RIGHT('Support - Calculation Detail'!A3534,2))</f>
        <v/>
      </c>
      <c r="B3534" t="str">
        <f>IF('Support - Calculation Detail'!C3534="","",'Support - Calculation Detail'!C3534)</f>
        <v/>
      </c>
      <c r="C3534" t="str">
        <f>IF('Support - Calculation Detail'!B3534="","",'Support - Calculation Detail'!B3534)</f>
        <v/>
      </c>
      <c r="D3534" t="str">
        <f>IF('Support - Calculation Detail'!D3534="","",'Support - Calculation Detail'!D3534)</f>
        <v/>
      </c>
      <c r="E3534" t="str">
        <f>IF('Support - Calculation Detail'!E3534="","",'Support - Calculation Detail'!E3534)</f>
        <v/>
      </c>
      <c r="G3534" t="str">
        <f>IF('Support - Calculation Detail'!F3534="","",'Support - Calculation Detail'!F3534)</f>
        <v/>
      </c>
      <c r="H3534" t="str">
        <f>IF('Support - Calculation Detail'!G3534="","",'Support - Calculation Detail'!G3534)</f>
        <v/>
      </c>
      <c r="I3534" t="str">
        <f>IF('Support - Calculation Detail'!H3534="","",'Support - Calculation Detail'!H3534)</f>
        <v/>
      </c>
      <c r="J3534" t="str">
        <f>IF('Support - Calculation Detail'!I3534="","",'Support - Calculation Detail'!I3534)</f>
        <v/>
      </c>
      <c r="K3534" t="str">
        <f>IF('Support - Calculation Detail'!K3534="","",'Support - Calculation Detail'!K3534)</f>
        <v/>
      </c>
      <c r="L3534" t="str">
        <f>IF('Support - Calculation Detail'!L3534="","",'Support - Calculation Detail'!L3534)</f>
        <v/>
      </c>
      <c r="M3534" t="str">
        <f>IF('Support - Calculation Detail'!M3534="","",'Support - Calculation Detail'!M3534)</f>
        <v/>
      </c>
      <c r="N3534" t="str">
        <f>IF('Support - Calculation Detail'!N3534="","",'Support - Calculation Detail'!N3534)</f>
        <v/>
      </c>
      <c r="P3534" t="str">
        <f>IF('Support - Calculation Detail'!O3534="","",'Support - Calculation Detail'!O3534)</f>
        <v/>
      </c>
      <c r="Q3534" t="b">
        <v>1</v>
      </c>
      <c r="R3534" t="str">
        <f t="shared" si="275"/>
        <v/>
      </c>
      <c r="S3534" t="str">
        <f t="shared" si="276"/>
        <v/>
      </c>
      <c r="T3534" t="str">
        <f t="shared" si="277"/>
        <v/>
      </c>
      <c r="U3534" t="str">
        <f t="shared" si="278"/>
        <v/>
      </c>
      <c r="V3534" t="str">
        <f t="shared" si="279"/>
        <v/>
      </c>
    </row>
    <row r="3535" spans="1:22" x14ac:dyDescent="0.35">
      <c r="A3535" t="str">
        <f>IF('Support - Calculation Detail'!A3535="","",LEFT('Support - Calculation Detail'!A3535,7)&amp;"-"&amp;RIGHT('Support - Calculation Detail'!A3535,2))</f>
        <v/>
      </c>
      <c r="B3535" t="str">
        <f>IF('Support - Calculation Detail'!C3535="","",'Support - Calculation Detail'!C3535)</f>
        <v/>
      </c>
      <c r="C3535" t="str">
        <f>IF('Support - Calculation Detail'!B3535="","",'Support - Calculation Detail'!B3535)</f>
        <v/>
      </c>
      <c r="D3535" t="str">
        <f>IF('Support - Calculation Detail'!D3535="","",'Support - Calculation Detail'!D3535)</f>
        <v/>
      </c>
      <c r="E3535" t="str">
        <f>IF('Support - Calculation Detail'!E3535="","",'Support - Calculation Detail'!E3535)</f>
        <v/>
      </c>
      <c r="G3535" t="str">
        <f>IF('Support - Calculation Detail'!F3535="","",'Support - Calculation Detail'!F3535)</f>
        <v/>
      </c>
      <c r="H3535" t="str">
        <f>IF('Support - Calculation Detail'!G3535="","",'Support - Calculation Detail'!G3535)</f>
        <v/>
      </c>
      <c r="I3535" t="str">
        <f>IF('Support - Calculation Detail'!H3535="","",'Support - Calculation Detail'!H3535)</f>
        <v/>
      </c>
      <c r="J3535" t="str">
        <f>IF('Support - Calculation Detail'!I3535="","",'Support - Calculation Detail'!I3535)</f>
        <v/>
      </c>
      <c r="K3535" t="str">
        <f>IF('Support - Calculation Detail'!K3535="","",'Support - Calculation Detail'!K3535)</f>
        <v/>
      </c>
      <c r="L3535" t="str">
        <f>IF('Support - Calculation Detail'!L3535="","",'Support - Calculation Detail'!L3535)</f>
        <v/>
      </c>
      <c r="M3535" t="str">
        <f>IF('Support - Calculation Detail'!M3535="","",'Support - Calculation Detail'!M3535)</f>
        <v/>
      </c>
      <c r="N3535" t="str">
        <f>IF('Support - Calculation Detail'!N3535="","",'Support - Calculation Detail'!N3535)</f>
        <v/>
      </c>
      <c r="P3535" t="str">
        <f>IF('Support - Calculation Detail'!O3535="","",'Support - Calculation Detail'!O3535)</f>
        <v/>
      </c>
      <c r="Q3535" t="b">
        <v>1</v>
      </c>
      <c r="R3535" t="str">
        <f t="shared" si="275"/>
        <v/>
      </c>
      <c r="S3535" t="str">
        <f t="shared" si="276"/>
        <v/>
      </c>
      <c r="T3535" t="str">
        <f t="shared" si="277"/>
        <v/>
      </c>
      <c r="U3535" t="str">
        <f t="shared" si="278"/>
        <v/>
      </c>
      <c r="V3535" t="str">
        <f t="shared" si="279"/>
        <v/>
      </c>
    </row>
    <row r="3536" spans="1:22" x14ac:dyDescent="0.35">
      <c r="A3536" t="str">
        <f>IF('Support - Calculation Detail'!A3536="","",LEFT('Support - Calculation Detail'!A3536,7)&amp;"-"&amp;RIGHT('Support - Calculation Detail'!A3536,2))</f>
        <v/>
      </c>
      <c r="B3536" t="str">
        <f>IF('Support - Calculation Detail'!C3536="","",'Support - Calculation Detail'!C3536)</f>
        <v/>
      </c>
      <c r="C3536" t="str">
        <f>IF('Support - Calculation Detail'!B3536="","",'Support - Calculation Detail'!B3536)</f>
        <v/>
      </c>
      <c r="D3536" t="str">
        <f>IF('Support - Calculation Detail'!D3536="","",'Support - Calculation Detail'!D3536)</f>
        <v/>
      </c>
      <c r="E3536" t="str">
        <f>IF('Support - Calculation Detail'!E3536="","",'Support - Calculation Detail'!E3536)</f>
        <v/>
      </c>
      <c r="G3536" t="str">
        <f>IF('Support - Calculation Detail'!F3536="","",'Support - Calculation Detail'!F3536)</f>
        <v/>
      </c>
      <c r="H3536" t="str">
        <f>IF('Support - Calculation Detail'!G3536="","",'Support - Calculation Detail'!G3536)</f>
        <v/>
      </c>
      <c r="I3536" t="str">
        <f>IF('Support - Calculation Detail'!H3536="","",'Support - Calculation Detail'!H3536)</f>
        <v/>
      </c>
      <c r="J3536" t="str">
        <f>IF('Support - Calculation Detail'!I3536="","",'Support - Calculation Detail'!I3536)</f>
        <v/>
      </c>
      <c r="K3536" t="str">
        <f>IF('Support - Calculation Detail'!K3536="","",'Support - Calculation Detail'!K3536)</f>
        <v/>
      </c>
      <c r="L3536" t="str">
        <f>IF('Support - Calculation Detail'!L3536="","",'Support - Calculation Detail'!L3536)</f>
        <v/>
      </c>
      <c r="M3536" t="str">
        <f>IF('Support - Calculation Detail'!M3536="","",'Support - Calculation Detail'!M3536)</f>
        <v/>
      </c>
      <c r="N3536" t="str">
        <f>IF('Support - Calculation Detail'!N3536="","",'Support - Calculation Detail'!N3536)</f>
        <v/>
      </c>
      <c r="P3536" t="str">
        <f>IF('Support - Calculation Detail'!O3536="","",'Support - Calculation Detail'!O3536)</f>
        <v/>
      </c>
      <c r="Q3536" t="b">
        <v>1</v>
      </c>
      <c r="R3536" t="str">
        <f t="shared" si="275"/>
        <v/>
      </c>
      <c r="S3536" t="str">
        <f t="shared" si="276"/>
        <v/>
      </c>
      <c r="T3536" t="str">
        <f t="shared" si="277"/>
        <v/>
      </c>
      <c r="U3536" t="str">
        <f t="shared" si="278"/>
        <v/>
      </c>
      <c r="V3536" t="str">
        <f t="shared" si="279"/>
        <v/>
      </c>
    </row>
    <row r="3537" spans="1:22" x14ac:dyDescent="0.35">
      <c r="A3537" t="str">
        <f>IF('Support - Calculation Detail'!A3537="","",LEFT('Support - Calculation Detail'!A3537,7)&amp;"-"&amp;RIGHT('Support - Calculation Detail'!A3537,2))</f>
        <v/>
      </c>
      <c r="B3537" t="str">
        <f>IF('Support - Calculation Detail'!C3537="","",'Support - Calculation Detail'!C3537)</f>
        <v/>
      </c>
      <c r="C3537" t="str">
        <f>IF('Support - Calculation Detail'!B3537="","",'Support - Calculation Detail'!B3537)</f>
        <v/>
      </c>
      <c r="D3537" t="str">
        <f>IF('Support - Calculation Detail'!D3537="","",'Support - Calculation Detail'!D3537)</f>
        <v/>
      </c>
      <c r="E3537" t="str">
        <f>IF('Support - Calculation Detail'!E3537="","",'Support - Calculation Detail'!E3537)</f>
        <v/>
      </c>
      <c r="G3537" t="str">
        <f>IF('Support - Calculation Detail'!F3537="","",'Support - Calculation Detail'!F3537)</f>
        <v/>
      </c>
      <c r="H3537" t="str">
        <f>IF('Support - Calculation Detail'!G3537="","",'Support - Calculation Detail'!G3537)</f>
        <v/>
      </c>
      <c r="I3537" t="str">
        <f>IF('Support - Calculation Detail'!H3537="","",'Support - Calculation Detail'!H3537)</f>
        <v/>
      </c>
      <c r="J3537" t="str">
        <f>IF('Support - Calculation Detail'!I3537="","",'Support - Calculation Detail'!I3537)</f>
        <v/>
      </c>
      <c r="K3537" t="str">
        <f>IF('Support - Calculation Detail'!K3537="","",'Support - Calculation Detail'!K3537)</f>
        <v/>
      </c>
      <c r="L3537" t="str">
        <f>IF('Support - Calculation Detail'!L3537="","",'Support - Calculation Detail'!L3537)</f>
        <v/>
      </c>
      <c r="M3537" t="str">
        <f>IF('Support - Calculation Detail'!M3537="","",'Support - Calculation Detail'!M3537)</f>
        <v/>
      </c>
      <c r="N3537" t="str">
        <f>IF('Support - Calculation Detail'!N3537="","",'Support - Calculation Detail'!N3537)</f>
        <v/>
      </c>
      <c r="P3537" t="str">
        <f>IF('Support - Calculation Detail'!O3537="","",'Support - Calculation Detail'!O3537)</f>
        <v/>
      </c>
      <c r="Q3537" t="b">
        <v>1</v>
      </c>
      <c r="R3537" t="str">
        <f t="shared" si="275"/>
        <v/>
      </c>
      <c r="S3537" t="str">
        <f t="shared" si="276"/>
        <v/>
      </c>
      <c r="T3537" t="str">
        <f t="shared" si="277"/>
        <v/>
      </c>
      <c r="U3537" t="str">
        <f t="shared" si="278"/>
        <v/>
      </c>
      <c r="V3537" t="str">
        <f t="shared" si="279"/>
        <v/>
      </c>
    </row>
    <row r="3538" spans="1:22" x14ac:dyDescent="0.35">
      <c r="A3538" t="str">
        <f>IF('Support - Calculation Detail'!A3538="","",LEFT('Support - Calculation Detail'!A3538,7)&amp;"-"&amp;RIGHT('Support - Calculation Detail'!A3538,2))</f>
        <v/>
      </c>
      <c r="B3538" t="str">
        <f>IF('Support - Calculation Detail'!C3538="","",'Support - Calculation Detail'!C3538)</f>
        <v/>
      </c>
      <c r="C3538" t="str">
        <f>IF('Support - Calculation Detail'!B3538="","",'Support - Calculation Detail'!B3538)</f>
        <v/>
      </c>
      <c r="D3538" t="str">
        <f>IF('Support - Calculation Detail'!D3538="","",'Support - Calculation Detail'!D3538)</f>
        <v/>
      </c>
      <c r="E3538" t="str">
        <f>IF('Support - Calculation Detail'!E3538="","",'Support - Calculation Detail'!E3538)</f>
        <v/>
      </c>
      <c r="G3538" t="str">
        <f>IF('Support - Calculation Detail'!F3538="","",'Support - Calculation Detail'!F3538)</f>
        <v/>
      </c>
      <c r="H3538" t="str">
        <f>IF('Support - Calculation Detail'!G3538="","",'Support - Calculation Detail'!G3538)</f>
        <v/>
      </c>
      <c r="I3538" t="str">
        <f>IF('Support - Calculation Detail'!H3538="","",'Support - Calculation Detail'!H3538)</f>
        <v/>
      </c>
      <c r="J3538" t="str">
        <f>IF('Support - Calculation Detail'!I3538="","",'Support - Calculation Detail'!I3538)</f>
        <v/>
      </c>
      <c r="K3538" t="str">
        <f>IF('Support - Calculation Detail'!K3538="","",'Support - Calculation Detail'!K3538)</f>
        <v/>
      </c>
      <c r="L3538" t="str">
        <f>IF('Support - Calculation Detail'!L3538="","",'Support - Calculation Detail'!L3538)</f>
        <v/>
      </c>
      <c r="M3538" t="str">
        <f>IF('Support - Calculation Detail'!M3538="","",'Support - Calculation Detail'!M3538)</f>
        <v/>
      </c>
      <c r="N3538" t="str">
        <f>IF('Support - Calculation Detail'!N3538="","",'Support - Calculation Detail'!N3538)</f>
        <v/>
      </c>
      <c r="P3538" t="str">
        <f>IF('Support - Calculation Detail'!O3538="","",'Support - Calculation Detail'!O3538)</f>
        <v/>
      </c>
      <c r="Q3538" t="b">
        <v>1</v>
      </c>
      <c r="R3538" t="str">
        <f t="shared" si="275"/>
        <v/>
      </c>
      <c r="S3538" t="str">
        <f t="shared" si="276"/>
        <v/>
      </c>
      <c r="T3538" t="str">
        <f t="shared" si="277"/>
        <v/>
      </c>
      <c r="U3538" t="str">
        <f t="shared" si="278"/>
        <v/>
      </c>
      <c r="V3538" t="str">
        <f t="shared" si="279"/>
        <v/>
      </c>
    </row>
    <row r="3539" spans="1:22" x14ac:dyDescent="0.35">
      <c r="A3539" t="str">
        <f>IF('Support - Calculation Detail'!A3539="","",LEFT('Support - Calculation Detail'!A3539,7)&amp;"-"&amp;RIGHT('Support - Calculation Detail'!A3539,2))</f>
        <v/>
      </c>
      <c r="B3539" t="str">
        <f>IF('Support - Calculation Detail'!C3539="","",'Support - Calculation Detail'!C3539)</f>
        <v/>
      </c>
      <c r="C3539" t="str">
        <f>IF('Support - Calculation Detail'!B3539="","",'Support - Calculation Detail'!B3539)</f>
        <v/>
      </c>
      <c r="D3539" t="str">
        <f>IF('Support - Calculation Detail'!D3539="","",'Support - Calculation Detail'!D3539)</f>
        <v/>
      </c>
      <c r="E3539" t="str">
        <f>IF('Support - Calculation Detail'!E3539="","",'Support - Calculation Detail'!E3539)</f>
        <v/>
      </c>
      <c r="G3539" t="str">
        <f>IF('Support - Calculation Detail'!F3539="","",'Support - Calculation Detail'!F3539)</f>
        <v/>
      </c>
      <c r="H3539" t="str">
        <f>IF('Support - Calculation Detail'!G3539="","",'Support - Calculation Detail'!G3539)</f>
        <v/>
      </c>
      <c r="I3539" t="str">
        <f>IF('Support - Calculation Detail'!H3539="","",'Support - Calculation Detail'!H3539)</f>
        <v/>
      </c>
      <c r="J3539" t="str">
        <f>IF('Support - Calculation Detail'!I3539="","",'Support - Calculation Detail'!I3539)</f>
        <v/>
      </c>
      <c r="K3539" t="str">
        <f>IF('Support - Calculation Detail'!K3539="","",'Support - Calculation Detail'!K3539)</f>
        <v/>
      </c>
      <c r="L3539" t="str">
        <f>IF('Support - Calculation Detail'!L3539="","",'Support - Calculation Detail'!L3539)</f>
        <v/>
      </c>
      <c r="M3539" t="str">
        <f>IF('Support - Calculation Detail'!M3539="","",'Support - Calculation Detail'!M3539)</f>
        <v/>
      </c>
      <c r="N3539" t="str">
        <f>IF('Support - Calculation Detail'!N3539="","",'Support - Calculation Detail'!N3539)</f>
        <v/>
      </c>
      <c r="P3539" t="str">
        <f>IF('Support - Calculation Detail'!O3539="","",'Support - Calculation Detail'!O3539)</f>
        <v/>
      </c>
      <c r="Q3539" t="b">
        <v>1</v>
      </c>
      <c r="R3539" t="str">
        <f t="shared" si="275"/>
        <v/>
      </c>
      <c r="S3539" t="str">
        <f t="shared" si="276"/>
        <v/>
      </c>
      <c r="T3539" t="str">
        <f t="shared" si="277"/>
        <v/>
      </c>
      <c r="U3539" t="str">
        <f t="shared" si="278"/>
        <v/>
      </c>
      <c r="V3539" t="str">
        <f t="shared" si="279"/>
        <v/>
      </c>
    </row>
    <row r="3540" spans="1:22" x14ac:dyDescent="0.35">
      <c r="A3540" t="str">
        <f>IF('Support - Calculation Detail'!A3540="","",LEFT('Support - Calculation Detail'!A3540,7)&amp;"-"&amp;RIGHT('Support - Calculation Detail'!A3540,2))</f>
        <v/>
      </c>
      <c r="B3540" t="str">
        <f>IF('Support - Calculation Detail'!C3540="","",'Support - Calculation Detail'!C3540)</f>
        <v/>
      </c>
      <c r="C3540" t="str">
        <f>IF('Support - Calculation Detail'!B3540="","",'Support - Calculation Detail'!B3540)</f>
        <v/>
      </c>
      <c r="D3540" t="str">
        <f>IF('Support - Calculation Detail'!D3540="","",'Support - Calculation Detail'!D3540)</f>
        <v/>
      </c>
      <c r="E3540" t="str">
        <f>IF('Support - Calculation Detail'!E3540="","",'Support - Calculation Detail'!E3540)</f>
        <v/>
      </c>
      <c r="G3540" t="str">
        <f>IF('Support - Calculation Detail'!F3540="","",'Support - Calculation Detail'!F3540)</f>
        <v/>
      </c>
      <c r="H3540" t="str">
        <f>IF('Support - Calculation Detail'!G3540="","",'Support - Calculation Detail'!G3540)</f>
        <v/>
      </c>
      <c r="I3540" t="str">
        <f>IF('Support - Calculation Detail'!H3540="","",'Support - Calculation Detail'!H3540)</f>
        <v/>
      </c>
      <c r="J3540" t="str">
        <f>IF('Support - Calculation Detail'!I3540="","",'Support - Calculation Detail'!I3540)</f>
        <v/>
      </c>
      <c r="K3540" t="str">
        <f>IF('Support - Calculation Detail'!K3540="","",'Support - Calculation Detail'!K3540)</f>
        <v/>
      </c>
      <c r="L3540" t="str">
        <f>IF('Support - Calculation Detail'!L3540="","",'Support - Calculation Detail'!L3540)</f>
        <v/>
      </c>
      <c r="M3540" t="str">
        <f>IF('Support - Calculation Detail'!M3540="","",'Support - Calculation Detail'!M3540)</f>
        <v/>
      </c>
      <c r="N3540" t="str">
        <f>IF('Support - Calculation Detail'!N3540="","",'Support - Calculation Detail'!N3540)</f>
        <v/>
      </c>
      <c r="P3540" t="str">
        <f>IF('Support - Calculation Detail'!O3540="","",'Support - Calculation Detail'!O3540)</f>
        <v/>
      </c>
      <c r="Q3540" t="b">
        <v>1</v>
      </c>
      <c r="R3540" t="str">
        <f t="shared" si="275"/>
        <v/>
      </c>
      <c r="S3540" t="str">
        <f t="shared" si="276"/>
        <v/>
      </c>
      <c r="T3540" t="str">
        <f t="shared" si="277"/>
        <v/>
      </c>
      <c r="U3540" t="str">
        <f t="shared" si="278"/>
        <v/>
      </c>
      <c r="V3540" t="str">
        <f t="shared" si="279"/>
        <v/>
      </c>
    </row>
    <row r="3541" spans="1:22" x14ac:dyDescent="0.35">
      <c r="A3541" t="str">
        <f>IF('Support - Calculation Detail'!A3541="","",LEFT('Support - Calculation Detail'!A3541,7)&amp;"-"&amp;RIGHT('Support - Calculation Detail'!A3541,2))</f>
        <v/>
      </c>
      <c r="B3541" t="str">
        <f>IF('Support - Calculation Detail'!C3541="","",'Support - Calculation Detail'!C3541)</f>
        <v/>
      </c>
      <c r="C3541" t="str">
        <f>IF('Support - Calculation Detail'!B3541="","",'Support - Calculation Detail'!B3541)</f>
        <v/>
      </c>
      <c r="D3541" t="str">
        <f>IF('Support - Calculation Detail'!D3541="","",'Support - Calculation Detail'!D3541)</f>
        <v/>
      </c>
      <c r="E3541" t="str">
        <f>IF('Support - Calculation Detail'!E3541="","",'Support - Calculation Detail'!E3541)</f>
        <v/>
      </c>
      <c r="G3541" t="str">
        <f>IF('Support - Calculation Detail'!F3541="","",'Support - Calculation Detail'!F3541)</f>
        <v/>
      </c>
      <c r="H3541" t="str">
        <f>IF('Support - Calculation Detail'!G3541="","",'Support - Calculation Detail'!G3541)</f>
        <v/>
      </c>
      <c r="I3541" t="str">
        <f>IF('Support - Calculation Detail'!H3541="","",'Support - Calculation Detail'!H3541)</f>
        <v/>
      </c>
      <c r="J3541" t="str">
        <f>IF('Support - Calculation Detail'!I3541="","",'Support - Calculation Detail'!I3541)</f>
        <v/>
      </c>
      <c r="K3541" t="str">
        <f>IF('Support - Calculation Detail'!K3541="","",'Support - Calculation Detail'!K3541)</f>
        <v/>
      </c>
      <c r="L3541" t="str">
        <f>IF('Support - Calculation Detail'!L3541="","",'Support - Calculation Detail'!L3541)</f>
        <v/>
      </c>
      <c r="M3541" t="str">
        <f>IF('Support - Calculation Detail'!M3541="","",'Support - Calculation Detail'!M3541)</f>
        <v/>
      </c>
      <c r="N3541" t="str">
        <f>IF('Support - Calculation Detail'!N3541="","",'Support - Calculation Detail'!N3541)</f>
        <v/>
      </c>
      <c r="P3541" t="str">
        <f>IF('Support - Calculation Detail'!O3541="","",'Support - Calculation Detail'!O3541)</f>
        <v/>
      </c>
      <c r="Q3541" t="b">
        <v>1</v>
      </c>
      <c r="R3541" t="str">
        <f t="shared" si="275"/>
        <v/>
      </c>
      <c r="S3541" t="str">
        <f t="shared" si="276"/>
        <v/>
      </c>
      <c r="T3541" t="str">
        <f t="shared" si="277"/>
        <v/>
      </c>
      <c r="U3541" t="str">
        <f t="shared" si="278"/>
        <v/>
      </c>
      <c r="V3541" t="str">
        <f t="shared" si="279"/>
        <v/>
      </c>
    </row>
    <row r="3542" spans="1:22" x14ac:dyDescent="0.35">
      <c r="A3542" t="str">
        <f>IF('Support - Calculation Detail'!A3542="","",LEFT('Support - Calculation Detail'!A3542,7)&amp;"-"&amp;RIGHT('Support - Calculation Detail'!A3542,2))</f>
        <v/>
      </c>
      <c r="B3542" t="str">
        <f>IF('Support - Calculation Detail'!C3542="","",'Support - Calculation Detail'!C3542)</f>
        <v/>
      </c>
      <c r="C3542" t="str">
        <f>IF('Support - Calculation Detail'!B3542="","",'Support - Calculation Detail'!B3542)</f>
        <v/>
      </c>
      <c r="D3542" t="str">
        <f>IF('Support - Calculation Detail'!D3542="","",'Support - Calculation Detail'!D3542)</f>
        <v/>
      </c>
      <c r="E3542" t="str">
        <f>IF('Support - Calculation Detail'!E3542="","",'Support - Calculation Detail'!E3542)</f>
        <v/>
      </c>
      <c r="G3542" t="str">
        <f>IF('Support - Calculation Detail'!F3542="","",'Support - Calculation Detail'!F3542)</f>
        <v/>
      </c>
      <c r="H3542" t="str">
        <f>IF('Support - Calculation Detail'!G3542="","",'Support - Calculation Detail'!G3542)</f>
        <v/>
      </c>
      <c r="I3542" t="str">
        <f>IF('Support - Calculation Detail'!H3542="","",'Support - Calculation Detail'!H3542)</f>
        <v/>
      </c>
      <c r="J3542" t="str">
        <f>IF('Support - Calculation Detail'!I3542="","",'Support - Calculation Detail'!I3542)</f>
        <v/>
      </c>
      <c r="K3542" t="str">
        <f>IF('Support - Calculation Detail'!K3542="","",'Support - Calculation Detail'!K3542)</f>
        <v/>
      </c>
      <c r="L3542" t="str">
        <f>IF('Support - Calculation Detail'!L3542="","",'Support - Calculation Detail'!L3542)</f>
        <v/>
      </c>
      <c r="M3542" t="str">
        <f>IF('Support - Calculation Detail'!M3542="","",'Support - Calculation Detail'!M3542)</f>
        <v/>
      </c>
      <c r="N3542" t="str">
        <f>IF('Support - Calculation Detail'!N3542="","",'Support - Calculation Detail'!N3542)</f>
        <v/>
      </c>
      <c r="P3542" t="str">
        <f>IF('Support - Calculation Detail'!O3542="","",'Support - Calculation Detail'!O3542)</f>
        <v/>
      </c>
      <c r="Q3542" t="b">
        <v>1</v>
      </c>
      <c r="R3542" t="str">
        <f t="shared" si="275"/>
        <v/>
      </c>
      <c r="S3542" t="str">
        <f t="shared" si="276"/>
        <v/>
      </c>
      <c r="T3542" t="str">
        <f t="shared" si="277"/>
        <v/>
      </c>
      <c r="U3542" t="str">
        <f t="shared" si="278"/>
        <v/>
      </c>
      <c r="V3542" t="str">
        <f t="shared" si="279"/>
        <v/>
      </c>
    </row>
    <row r="3543" spans="1:22" x14ac:dyDescent="0.35">
      <c r="A3543" t="str">
        <f>IF('Support - Calculation Detail'!A3543="","",LEFT('Support - Calculation Detail'!A3543,7)&amp;"-"&amp;RIGHT('Support - Calculation Detail'!A3543,2))</f>
        <v/>
      </c>
      <c r="B3543" t="str">
        <f>IF('Support - Calculation Detail'!C3543="","",'Support - Calculation Detail'!C3543)</f>
        <v/>
      </c>
      <c r="C3543" t="str">
        <f>IF('Support - Calculation Detail'!B3543="","",'Support - Calculation Detail'!B3543)</f>
        <v/>
      </c>
      <c r="D3543" t="str">
        <f>IF('Support - Calculation Detail'!D3543="","",'Support - Calculation Detail'!D3543)</f>
        <v/>
      </c>
      <c r="E3543" t="str">
        <f>IF('Support - Calculation Detail'!E3543="","",'Support - Calculation Detail'!E3543)</f>
        <v/>
      </c>
      <c r="G3543" t="str">
        <f>IF('Support - Calculation Detail'!F3543="","",'Support - Calculation Detail'!F3543)</f>
        <v/>
      </c>
      <c r="H3543" t="str">
        <f>IF('Support - Calculation Detail'!G3543="","",'Support - Calculation Detail'!G3543)</f>
        <v/>
      </c>
      <c r="I3543" t="str">
        <f>IF('Support - Calculation Detail'!H3543="","",'Support - Calculation Detail'!H3543)</f>
        <v/>
      </c>
      <c r="J3543" t="str">
        <f>IF('Support - Calculation Detail'!I3543="","",'Support - Calculation Detail'!I3543)</f>
        <v/>
      </c>
      <c r="K3543" t="str">
        <f>IF('Support - Calculation Detail'!K3543="","",'Support - Calculation Detail'!K3543)</f>
        <v/>
      </c>
      <c r="L3543" t="str">
        <f>IF('Support - Calculation Detail'!L3543="","",'Support - Calculation Detail'!L3543)</f>
        <v/>
      </c>
      <c r="M3543" t="str">
        <f>IF('Support - Calculation Detail'!M3543="","",'Support - Calculation Detail'!M3543)</f>
        <v/>
      </c>
      <c r="N3543" t="str">
        <f>IF('Support - Calculation Detail'!N3543="","",'Support - Calculation Detail'!N3543)</f>
        <v/>
      </c>
      <c r="P3543" t="str">
        <f>IF('Support - Calculation Detail'!O3543="","",'Support - Calculation Detail'!O3543)</f>
        <v/>
      </c>
      <c r="Q3543" t="b">
        <v>1</v>
      </c>
      <c r="R3543" t="str">
        <f t="shared" si="275"/>
        <v/>
      </c>
      <c r="S3543" t="str">
        <f t="shared" si="276"/>
        <v/>
      </c>
      <c r="T3543" t="str">
        <f t="shared" si="277"/>
        <v/>
      </c>
      <c r="U3543" t="str">
        <f t="shared" si="278"/>
        <v/>
      </c>
      <c r="V3543" t="str">
        <f t="shared" si="279"/>
        <v/>
      </c>
    </row>
    <row r="3544" spans="1:22" x14ac:dyDescent="0.35">
      <c r="A3544" t="str">
        <f>IF('Support - Calculation Detail'!A3544="","",LEFT('Support - Calculation Detail'!A3544,7)&amp;"-"&amp;RIGHT('Support - Calculation Detail'!A3544,2))</f>
        <v/>
      </c>
      <c r="B3544" t="str">
        <f>IF('Support - Calculation Detail'!C3544="","",'Support - Calculation Detail'!C3544)</f>
        <v/>
      </c>
      <c r="C3544" t="str">
        <f>IF('Support - Calculation Detail'!B3544="","",'Support - Calculation Detail'!B3544)</f>
        <v/>
      </c>
      <c r="D3544" t="str">
        <f>IF('Support - Calculation Detail'!D3544="","",'Support - Calculation Detail'!D3544)</f>
        <v/>
      </c>
      <c r="E3544" t="str">
        <f>IF('Support - Calculation Detail'!E3544="","",'Support - Calculation Detail'!E3544)</f>
        <v/>
      </c>
      <c r="G3544" t="str">
        <f>IF('Support - Calculation Detail'!F3544="","",'Support - Calculation Detail'!F3544)</f>
        <v/>
      </c>
      <c r="H3544" t="str">
        <f>IF('Support - Calculation Detail'!G3544="","",'Support - Calculation Detail'!G3544)</f>
        <v/>
      </c>
      <c r="I3544" t="str">
        <f>IF('Support - Calculation Detail'!H3544="","",'Support - Calculation Detail'!H3544)</f>
        <v/>
      </c>
      <c r="J3544" t="str">
        <f>IF('Support - Calculation Detail'!I3544="","",'Support - Calculation Detail'!I3544)</f>
        <v/>
      </c>
      <c r="K3544" t="str">
        <f>IF('Support - Calculation Detail'!K3544="","",'Support - Calculation Detail'!K3544)</f>
        <v/>
      </c>
      <c r="L3544" t="str">
        <f>IF('Support - Calculation Detail'!L3544="","",'Support - Calculation Detail'!L3544)</f>
        <v/>
      </c>
      <c r="M3544" t="str">
        <f>IF('Support - Calculation Detail'!M3544="","",'Support - Calculation Detail'!M3544)</f>
        <v/>
      </c>
      <c r="N3544" t="str">
        <f>IF('Support - Calculation Detail'!N3544="","",'Support - Calculation Detail'!N3544)</f>
        <v/>
      </c>
      <c r="P3544" t="str">
        <f>IF('Support - Calculation Detail'!O3544="","",'Support - Calculation Detail'!O3544)</f>
        <v/>
      </c>
      <c r="Q3544" t="b">
        <v>1</v>
      </c>
      <c r="R3544" t="str">
        <f t="shared" si="275"/>
        <v/>
      </c>
      <c r="S3544" t="str">
        <f t="shared" si="276"/>
        <v/>
      </c>
      <c r="T3544" t="str">
        <f t="shared" si="277"/>
        <v/>
      </c>
      <c r="U3544" t="str">
        <f t="shared" si="278"/>
        <v/>
      </c>
      <c r="V3544" t="str">
        <f t="shared" si="279"/>
        <v/>
      </c>
    </row>
    <row r="3545" spans="1:22" x14ac:dyDescent="0.35">
      <c r="A3545" t="str">
        <f>IF('Support - Calculation Detail'!A3545="","",LEFT('Support - Calculation Detail'!A3545,7)&amp;"-"&amp;RIGHT('Support - Calculation Detail'!A3545,2))</f>
        <v/>
      </c>
      <c r="B3545" t="str">
        <f>IF('Support - Calculation Detail'!C3545="","",'Support - Calculation Detail'!C3545)</f>
        <v/>
      </c>
      <c r="C3545" t="str">
        <f>IF('Support - Calculation Detail'!B3545="","",'Support - Calculation Detail'!B3545)</f>
        <v/>
      </c>
      <c r="D3545" t="str">
        <f>IF('Support - Calculation Detail'!D3545="","",'Support - Calculation Detail'!D3545)</f>
        <v/>
      </c>
      <c r="E3545" t="str">
        <f>IF('Support - Calculation Detail'!E3545="","",'Support - Calculation Detail'!E3545)</f>
        <v/>
      </c>
      <c r="G3545" t="str">
        <f>IF('Support - Calculation Detail'!F3545="","",'Support - Calculation Detail'!F3545)</f>
        <v/>
      </c>
      <c r="H3545" t="str">
        <f>IF('Support - Calculation Detail'!G3545="","",'Support - Calculation Detail'!G3545)</f>
        <v/>
      </c>
      <c r="I3545" t="str">
        <f>IF('Support - Calculation Detail'!H3545="","",'Support - Calculation Detail'!H3545)</f>
        <v/>
      </c>
      <c r="J3545" t="str">
        <f>IF('Support - Calculation Detail'!I3545="","",'Support - Calculation Detail'!I3545)</f>
        <v/>
      </c>
      <c r="K3545" t="str">
        <f>IF('Support - Calculation Detail'!K3545="","",'Support - Calculation Detail'!K3545)</f>
        <v/>
      </c>
      <c r="L3545" t="str">
        <f>IF('Support - Calculation Detail'!L3545="","",'Support - Calculation Detail'!L3545)</f>
        <v/>
      </c>
      <c r="M3545" t="str">
        <f>IF('Support - Calculation Detail'!M3545="","",'Support - Calculation Detail'!M3545)</f>
        <v/>
      </c>
      <c r="N3545" t="str">
        <f>IF('Support - Calculation Detail'!N3545="","",'Support - Calculation Detail'!N3545)</f>
        <v/>
      </c>
      <c r="P3545" t="str">
        <f>IF('Support - Calculation Detail'!O3545="","",'Support - Calculation Detail'!O3545)</f>
        <v/>
      </c>
      <c r="Q3545" t="b">
        <v>1</v>
      </c>
      <c r="R3545" t="str">
        <f t="shared" si="275"/>
        <v/>
      </c>
      <c r="S3545" t="str">
        <f t="shared" si="276"/>
        <v/>
      </c>
      <c r="T3545" t="str">
        <f t="shared" si="277"/>
        <v/>
      </c>
      <c r="U3545" t="str">
        <f t="shared" si="278"/>
        <v/>
      </c>
      <c r="V3545" t="str">
        <f t="shared" si="279"/>
        <v/>
      </c>
    </row>
    <row r="3546" spans="1:22" x14ac:dyDescent="0.35">
      <c r="A3546" t="str">
        <f>IF('Support - Calculation Detail'!A3546="","",LEFT('Support - Calculation Detail'!A3546,7)&amp;"-"&amp;RIGHT('Support - Calculation Detail'!A3546,2))</f>
        <v/>
      </c>
      <c r="B3546" t="str">
        <f>IF('Support - Calculation Detail'!C3546="","",'Support - Calculation Detail'!C3546)</f>
        <v/>
      </c>
      <c r="C3546" t="str">
        <f>IF('Support - Calculation Detail'!B3546="","",'Support - Calculation Detail'!B3546)</f>
        <v/>
      </c>
      <c r="D3546" t="str">
        <f>IF('Support - Calculation Detail'!D3546="","",'Support - Calculation Detail'!D3546)</f>
        <v/>
      </c>
      <c r="E3546" t="str">
        <f>IF('Support - Calculation Detail'!E3546="","",'Support - Calculation Detail'!E3546)</f>
        <v/>
      </c>
      <c r="G3546" t="str">
        <f>IF('Support - Calculation Detail'!F3546="","",'Support - Calculation Detail'!F3546)</f>
        <v/>
      </c>
      <c r="H3546" t="str">
        <f>IF('Support - Calculation Detail'!G3546="","",'Support - Calculation Detail'!G3546)</f>
        <v/>
      </c>
      <c r="I3546" t="str">
        <f>IF('Support - Calculation Detail'!H3546="","",'Support - Calculation Detail'!H3546)</f>
        <v/>
      </c>
      <c r="J3546" t="str">
        <f>IF('Support - Calculation Detail'!I3546="","",'Support - Calculation Detail'!I3546)</f>
        <v/>
      </c>
      <c r="K3546" t="str">
        <f>IF('Support - Calculation Detail'!K3546="","",'Support - Calculation Detail'!K3546)</f>
        <v/>
      </c>
      <c r="L3546" t="str">
        <f>IF('Support - Calculation Detail'!L3546="","",'Support - Calculation Detail'!L3546)</f>
        <v/>
      </c>
      <c r="M3546" t="str">
        <f>IF('Support - Calculation Detail'!M3546="","",'Support - Calculation Detail'!M3546)</f>
        <v/>
      </c>
      <c r="N3546" t="str">
        <f>IF('Support - Calculation Detail'!N3546="","",'Support - Calculation Detail'!N3546)</f>
        <v/>
      </c>
      <c r="P3546" t="str">
        <f>IF('Support - Calculation Detail'!O3546="","",'Support - Calculation Detail'!O3546)</f>
        <v/>
      </c>
      <c r="Q3546" t="b">
        <v>1</v>
      </c>
      <c r="R3546" t="str">
        <f t="shared" si="275"/>
        <v/>
      </c>
      <c r="S3546" t="str">
        <f t="shared" si="276"/>
        <v/>
      </c>
      <c r="T3546" t="str">
        <f t="shared" si="277"/>
        <v/>
      </c>
      <c r="U3546" t="str">
        <f t="shared" si="278"/>
        <v/>
      </c>
      <c r="V3546" t="str">
        <f t="shared" si="279"/>
        <v/>
      </c>
    </row>
    <row r="3547" spans="1:22" x14ac:dyDescent="0.35">
      <c r="A3547" t="str">
        <f>IF('Support - Calculation Detail'!A3547="","",LEFT('Support - Calculation Detail'!A3547,7)&amp;"-"&amp;RIGHT('Support - Calculation Detail'!A3547,2))</f>
        <v/>
      </c>
      <c r="B3547" t="str">
        <f>IF('Support - Calculation Detail'!C3547="","",'Support - Calculation Detail'!C3547)</f>
        <v/>
      </c>
      <c r="C3547" t="str">
        <f>IF('Support - Calculation Detail'!B3547="","",'Support - Calculation Detail'!B3547)</f>
        <v/>
      </c>
      <c r="D3547" t="str">
        <f>IF('Support - Calculation Detail'!D3547="","",'Support - Calculation Detail'!D3547)</f>
        <v/>
      </c>
      <c r="E3547" t="str">
        <f>IF('Support - Calculation Detail'!E3547="","",'Support - Calculation Detail'!E3547)</f>
        <v/>
      </c>
      <c r="G3547" t="str">
        <f>IF('Support - Calculation Detail'!F3547="","",'Support - Calculation Detail'!F3547)</f>
        <v/>
      </c>
      <c r="H3547" t="str">
        <f>IF('Support - Calculation Detail'!G3547="","",'Support - Calculation Detail'!G3547)</f>
        <v/>
      </c>
      <c r="I3547" t="str">
        <f>IF('Support - Calculation Detail'!H3547="","",'Support - Calculation Detail'!H3547)</f>
        <v/>
      </c>
      <c r="J3547" t="str">
        <f>IF('Support - Calculation Detail'!I3547="","",'Support - Calculation Detail'!I3547)</f>
        <v/>
      </c>
      <c r="K3547" t="str">
        <f>IF('Support - Calculation Detail'!K3547="","",'Support - Calculation Detail'!K3547)</f>
        <v/>
      </c>
      <c r="L3547" t="str">
        <f>IF('Support - Calculation Detail'!L3547="","",'Support - Calculation Detail'!L3547)</f>
        <v/>
      </c>
      <c r="M3547" t="str">
        <f>IF('Support - Calculation Detail'!M3547="","",'Support - Calculation Detail'!M3547)</f>
        <v/>
      </c>
      <c r="N3547" t="str">
        <f>IF('Support - Calculation Detail'!N3547="","",'Support - Calculation Detail'!N3547)</f>
        <v/>
      </c>
      <c r="P3547" t="str">
        <f>IF('Support - Calculation Detail'!O3547="","",'Support - Calculation Detail'!O3547)</f>
        <v/>
      </c>
      <c r="Q3547" t="b">
        <v>1</v>
      </c>
      <c r="R3547" t="str">
        <f t="shared" si="275"/>
        <v/>
      </c>
      <c r="S3547" t="str">
        <f t="shared" si="276"/>
        <v/>
      </c>
      <c r="T3547" t="str">
        <f t="shared" si="277"/>
        <v/>
      </c>
      <c r="U3547" t="str">
        <f t="shared" si="278"/>
        <v/>
      </c>
      <c r="V3547" t="str">
        <f t="shared" si="279"/>
        <v/>
      </c>
    </row>
    <row r="3548" spans="1:22" x14ac:dyDescent="0.35">
      <c r="A3548" t="str">
        <f>IF('Support - Calculation Detail'!A3548="","",LEFT('Support - Calculation Detail'!A3548,7)&amp;"-"&amp;RIGHT('Support - Calculation Detail'!A3548,2))</f>
        <v/>
      </c>
      <c r="B3548" t="str">
        <f>IF('Support - Calculation Detail'!C3548="","",'Support - Calculation Detail'!C3548)</f>
        <v/>
      </c>
      <c r="C3548" t="str">
        <f>IF('Support - Calculation Detail'!B3548="","",'Support - Calculation Detail'!B3548)</f>
        <v/>
      </c>
      <c r="D3548" t="str">
        <f>IF('Support - Calculation Detail'!D3548="","",'Support - Calculation Detail'!D3548)</f>
        <v/>
      </c>
      <c r="E3548" t="str">
        <f>IF('Support - Calculation Detail'!E3548="","",'Support - Calculation Detail'!E3548)</f>
        <v/>
      </c>
      <c r="G3548" t="str">
        <f>IF('Support - Calculation Detail'!F3548="","",'Support - Calculation Detail'!F3548)</f>
        <v/>
      </c>
      <c r="H3548" t="str">
        <f>IF('Support - Calculation Detail'!G3548="","",'Support - Calculation Detail'!G3548)</f>
        <v/>
      </c>
      <c r="I3548" t="str">
        <f>IF('Support - Calculation Detail'!H3548="","",'Support - Calculation Detail'!H3548)</f>
        <v/>
      </c>
      <c r="J3548" t="str">
        <f>IF('Support - Calculation Detail'!I3548="","",'Support - Calculation Detail'!I3548)</f>
        <v/>
      </c>
      <c r="K3548" t="str">
        <f>IF('Support - Calculation Detail'!K3548="","",'Support - Calculation Detail'!K3548)</f>
        <v/>
      </c>
      <c r="L3548" t="str">
        <f>IF('Support - Calculation Detail'!L3548="","",'Support - Calculation Detail'!L3548)</f>
        <v/>
      </c>
      <c r="M3548" t="str">
        <f>IF('Support - Calculation Detail'!M3548="","",'Support - Calculation Detail'!M3548)</f>
        <v/>
      </c>
      <c r="N3548" t="str">
        <f>IF('Support - Calculation Detail'!N3548="","",'Support - Calculation Detail'!N3548)</f>
        <v/>
      </c>
      <c r="P3548" t="str">
        <f>IF('Support - Calculation Detail'!O3548="","",'Support - Calculation Detail'!O3548)</f>
        <v/>
      </c>
      <c r="Q3548" t="b">
        <v>1</v>
      </c>
      <c r="R3548" t="str">
        <f t="shared" si="275"/>
        <v/>
      </c>
      <c r="S3548" t="str">
        <f t="shared" si="276"/>
        <v/>
      </c>
      <c r="T3548" t="str">
        <f t="shared" si="277"/>
        <v/>
      </c>
      <c r="U3548" t="str">
        <f t="shared" si="278"/>
        <v/>
      </c>
      <c r="V3548" t="str">
        <f t="shared" si="279"/>
        <v/>
      </c>
    </row>
    <row r="3549" spans="1:22" x14ac:dyDescent="0.35">
      <c r="A3549" t="str">
        <f>IF('Support - Calculation Detail'!A3549="","",LEFT('Support - Calculation Detail'!A3549,7)&amp;"-"&amp;RIGHT('Support - Calculation Detail'!A3549,2))</f>
        <v/>
      </c>
      <c r="B3549" t="str">
        <f>IF('Support - Calculation Detail'!C3549="","",'Support - Calculation Detail'!C3549)</f>
        <v/>
      </c>
      <c r="C3549" t="str">
        <f>IF('Support - Calculation Detail'!B3549="","",'Support - Calculation Detail'!B3549)</f>
        <v/>
      </c>
      <c r="D3549" t="str">
        <f>IF('Support - Calculation Detail'!D3549="","",'Support - Calculation Detail'!D3549)</f>
        <v/>
      </c>
      <c r="E3549" t="str">
        <f>IF('Support - Calculation Detail'!E3549="","",'Support - Calculation Detail'!E3549)</f>
        <v/>
      </c>
      <c r="G3549" t="str">
        <f>IF('Support - Calculation Detail'!F3549="","",'Support - Calculation Detail'!F3549)</f>
        <v/>
      </c>
      <c r="H3549" t="str">
        <f>IF('Support - Calculation Detail'!G3549="","",'Support - Calculation Detail'!G3549)</f>
        <v/>
      </c>
      <c r="I3549" t="str">
        <f>IF('Support - Calculation Detail'!H3549="","",'Support - Calculation Detail'!H3549)</f>
        <v/>
      </c>
      <c r="J3549" t="str">
        <f>IF('Support - Calculation Detail'!I3549="","",'Support - Calculation Detail'!I3549)</f>
        <v/>
      </c>
      <c r="K3549" t="str">
        <f>IF('Support - Calculation Detail'!K3549="","",'Support - Calculation Detail'!K3549)</f>
        <v/>
      </c>
      <c r="L3549" t="str">
        <f>IF('Support - Calculation Detail'!L3549="","",'Support - Calculation Detail'!L3549)</f>
        <v/>
      </c>
      <c r="M3549" t="str">
        <f>IF('Support - Calculation Detail'!M3549="","",'Support - Calculation Detail'!M3549)</f>
        <v/>
      </c>
      <c r="N3549" t="str">
        <f>IF('Support - Calculation Detail'!N3549="","",'Support - Calculation Detail'!N3549)</f>
        <v/>
      </c>
      <c r="P3549" t="str">
        <f>IF('Support - Calculation Detail'!O3549="","",'Support - Calculation Detail'!O3549)</f>
        <v/>
      </c>
      <c r="Q3549" t="b">
        <v>1</v>
      </c>
      <c r="R3549" t="str">
        <f t="shared" si="275"/>
        <v/>
      </c>
      <c r="S3549" t="str">
        <f t="shared" si="276"/>
        <v/>
      </c>
      <c r="T3549" t="str">
        <f t="shared" si="277"/>
        <v/>
      </c>
      <c r="U3549" t="str">
        <f t="shared" si="278"/>
        <v/>
      </c>
      <c r="V3549" t="str">
        <f t="shared" si="279"/>
        <v/>
      </c>
    </row>
    <row r="3550" spans="1:22" x14ac:dyDescent="0.35">
      <c r="A3550" t="str">
        <f>IF('Support - Calculation Detail'!A3550="","",LEFT('Support - Calculation Detail'!A3550,7)&amp;"-"&amp;RIGHT('Support - Calculation Detail'!A3550,2))</f>
        <v/>
      </c>
      <c r="B3550" t="str">
        <f>IF('Support - Calculation Detail'!C3550="","",'Support - Calculation Detail'!C3550)</f>
        <v/>
      </c>
      <c r="C3550" t="str">
        <f>IF('Support - Calculation Detail'!B3550="","",'Support - Calculation Detail'!B3550)</f>
        <v/>
      </c>
      <c r="D3550" t="str">
        <f>IF('Support - Calculation Detail'!D3550="","",'Support - Calculation Detail'!D3550)</f>
        <v/>
      </c>
      <c r="E3550" t="str">
        <f>IF('Support - Calculation Detail'!E3550="","",'Support - Calculation Detail'!E3550)</f>
        <v/>
      </c>
      <c r="G3550" t="str">
        <f>IF('Support - Calculation Detail'!F3550="","",'Support - Calculation Detail'!F3550)</f>
        <v/>
      </c>
      <c r="H3550" t="str">
        <f>IF('Support - Calculation Detail'!G3550="","",'Support - Calculation Detail'!G3550)</f>
        <v/>
      </c>
      <c r="I3550" t="str">
        <f>IF('Support - Calculation Detail'!H3550="","",'Support - Calculation Detail'!H3550)</f>
        <v/>
      </c>
      <c r="J3550" t="str">
        <f>IF('Support - Calculation Detail'!I3550="","",'Support - Calculation Detail'!I3550)</f>
        <v/>
      </c>
      <c r="K3550" t="str">
        <f>IF('Support - Calculation Detail'!K3550="","",'Support - Calculation Detail'!K3550)</f>
        <v/>
      </c>
      <c r="L3550" t="str">
        <f>IF('Support - Calculation Detail'!L3550="","",'Support - Calculation Detail'!L3550)</f>
        <v/>
      </c>
      <c r="M3550" t="str">
        <f>IF('Support - Calculation Detail'!M3550="","",'Support - Calculation Detail'!M3550)</f>
        <v/>
      </c>
      <c r="N3550" t="str">
        <f>IF('Support - Calculation Detail'!N3550="","",'Support - Calculation Detail'!N3550)</f>
        <v/>
      </c>
      <c r="P3550" t="str">
        <f>IF('Support - Calculation Detail'!O3550="","",'Support - Calculation Detail'!O3550)</f>
        <v/>
      </c>
      <c r="Q3550" t="b">
        <v>1</v>
      </c>
      <c r="R3550" t="str">
        <f t="shared" si="275"/>
        <v/>
      </c>
      <c r="S3550" t="str">
        <f t="shared" si="276"/>
        <v/>
      </c>
      <c r="T3550" t="str">
        <f t="shared" si="277"/>
        <v/>
      </c>
      <c r="U3550" t="str">
        <f t="shared" si="278"/>
        <v/>
      </c>
      <c r="V3550" t="str">
        <f t="shared" si="279"/>
        <v/>
      </c>
    </row>
    <row r="3551" spans="1:22" x14ac:dyDescent="0.35">
      <c r="A3551" t="str">
        <f>IF('Support - Calculation Detail'!A3551="","",LEFT('Support - Calculation Detail'!A3551,7)&amp;"-"&amp;RIGHT('Support - Calculation Detail'!A3551,2))</f>
        <v/>
      </c>
      <c r="B3551" t="str">
        <f>IF('Support - Calculation Detail'!C3551="","",'Support - Calculation Detail'!C3551)</f>
        <v/>
      </c>
      <c r="C3551" t="str">
        <f>IF('Support - Calculation Detail'!B3551="","",'Support - Calculation Detail'!B3551)</f>
        <v/>
      </c>
      <c r="D3551" t="str">
        <f>IF('Support - Calculation Detail'!D3551="","",'Support - Calculation Detail'!D3551)</f>
        <v/>
      </c>
      <c r="E3551" t="str">
        <f>IF('Support - Calculation Detail'!E3551="","",'Support - Calculation Detail'!E3551)</f>
        <v/>
      </c>
      <c r="G3551" t="str">
        <f>IF('Support - Calculation Detail'!F3551="","",'Support - Calculation Detail'!F3551)</f>
        <v/>
      </c>
      <c r="H3551" t="str">
        <f>IF('Support - Calculation Detail'!G3551="","",'Support - Calculation Detail'!G3551)</f>
        <v/>
      </c>
      <c r="I3551" t="str">
        <f>IF('Support - Calculation Detail'!H3551="","",'Support - Calculation Detail'!H3551)</f>
        <v/>
      </c>
      <c r="J3551" t="str">
        <f>IF('Support - Calculation Detail'!I3551="","",'Support - Calculation Detail'!I3551)</f>
        <v/>
      </c>
      <c r="K3551" t="str">
        <f>IF('Support - Calculation Detail'!K3551="","",'Support - Calculation Detail'!K3551)</f>
        <v/>
      </c>
      <c r="L3551" t="str">
        <f>IF('Support - Calculation Detail'!L3551="","",'Support - Calculation Detail'!L3551)</f>
        <v/>
      </c>
      <c r="M3551" t="str">
        <f>IF('Support - Calculation Detail'!M3551="","",'Support - Calculation Detail'!M3551)</f>
        <v/>
      </c>
      <c r="N3551" t="str">
        <f>IF('Support - Calculation Detail'!N3551="","",'Support - Calculation Detail'!N3551)</f>
        <v/>
      </c>
      <c r="P3551" t="str">
        <f>IF('Support - Calculation Detail'!O3551="","",'Support - Calculation Detail'!O3551)</f>
        <v/>
      </c>
      <c r="Q3551" t="b">
        <v>1</v>
      </c>
      <c r="R3551" t="str">
        <f t="shared" si="275"/>
        <v/>
      </c>
      <c r="S3551" t="str">
        <f t="shared" si="276"/>
        <v/>
      </c>
      <c r="T3551" t="str">
        <f t="shared" si="277"/>
        <v/>
      </c>
      <c r="U3551" t="str">
        <f t="shared" si="278"/>
        <v/>
      </c>
      <c r="V3551" t="str">
        <f t="shared" si="279"/>
        <v/>
      </c>
    </row>
    <row r="3552" spans="1:22" x14ac:dyDescent="0.35">
      <c r="A3552" t="str">
        <f>IF('Support - Calculation Detail'!A3552="","",LEFT('Support - Calculation Detail'!A3552,7)&amp;"-"&amp;RIGHT('Support - Calculation Detail'!A3552,2))</f>
        <v/>
      </c>
      <c r="B3552" t="str">
        <f>IF('Support - Calculation Detail'!C3552="","",'Support - Calculation Detail'!C3552)</f>
        <v/>
      </c>
      <c r="C3552" t="str">
        <f>IF('Support - Calculation Detail'!B3552="","",'Support - Calculation Detail'!B3552)</f>
        <v/>
      </c>
      <c r="D3552" t="str">
        <f>IF('Support - Calculation Detail'!D3552="","",'Support - Calculation Detail'!D3552)</f>
        <v/>
      </c>
      <c r="E3552" t="str">
        <f>IF('Support - Calculation Detail'!E3552="","",'Support - Calculation Detail'!E3552)</f>
        <v/>
      </c>
      <c r="G3552" t="str">
        <f>IF('Support - Calculation Detail'!F3552="","",'Support - Calculation Detail'!F3552)</f>
        <v/>
      </c>
      <c r="H3552" t="str">
        <f>IF('Support - Calculation Detail'!G3552="","",'Support - Calculation Detail'!G3552)</f>
        <v/>
      </c>
      <c r="I3552" t="str">
        <f>IF('Support - Calculation Detail'!H3552="","",'Support - Calculation Detail'!H3552)</f>
        <v/>
      </c>
      <c r="J3552" t="str">
        <f>IF('Support - Calculation Detail'!I3552="","",'Support - Calculation Detail'!I3552)</f>
        <v/>
      </c>
      <c r="K3552" t="str">
        <f>IF('Support - Calculation Detail'!K3552="","",'Support - Calculation Detail'!K3552)</f>
        <v/>
      </c>
      <c r="L3552" t="str">
        <f>IF('Support - Calculation Detail'!L3552="","",'Support - Calculation Detail'!L3552)</f>
        <v/>
      </c>
      <c r="M3552" t="str">
        <f>IF('Support - Calculation Detail'!M3552="","",'Support - Calculation Detail'!M3552)</f>
        <v/>
      </c>
      <c r="N3552" t="str">
        <f>IF('Support - Calculation Detail'!N3552="","",'Support - Calculation Detail'!N3552)</f>
        <v/>
      </c>
      <c r="P3552" t="str">
        <f>IF('Support - Calculation Detail'!O3552="","",'Support - Calculation Detail'!O3552)</f>
        <v/>
      </c>
      <c r="Q3552" t="b">
        <v>1</v>
      </c>
      <c r="R3552" t="str">
        <f t="shared" si="275"/>
        <v/>
      </c>
      <c r="S3552" t="str">
        <f t="shared" si="276"/>
        <v/>
      </c>
      <c r="T3552" t="str">
        <f t="shared" si="277"/>
        <v/>
      </c>
      <c r="U3552" t="str">
        <f t="shared" si="278"/>
        <v/>
      </c>
      <c r="V3552" t="str">
        <f t="shared" si="279"/>
        <v/>
      </c>
    </row>
    <row r="3553" spans="1:22" x14ac:dyDescent="0.35">
      <c r="A3553" t="str">
        <f>IF('Support - Calculation Detail'!A3553="","",LEFT('Support - Calculation Detail'!A3553,7)&amp;"-"&amp;RIGHT('Support - Calculation Detail'!A3553,2))</f>
        <v/>
      </c>
      <c r="B3553" t="str">
        <f>IF('Support - Calculation Detail'!C3553="","",'Support - Calculation Detail'!C3553)</f>
        <v/>
      </c>
      <c r="C3553" t="str">
        <f>IF('Support - Calculation Detail'!B3553="","",'Support - Calculation Detail'!B3553)</f>
        <v/>
      </c>
      <c r="D3553" t="str">
        <f>IF('Support - Calculation Detail'!D3553="","",'Support - Calculation Detail'!D3553)</f>
        <v/>
      </c>
      <c r="E3553" t="str">
        <f>IF('Support - Calculation Detail'!E3553="","",'Support - Calculation Detail'!E3553)</f>
        <v/>
      </c>
      <c r="G3553" t="str">
        <f>IF('Support - Calculation Detail'!F3553="","",'Support - Calculation Detail'!F3553)</f>
        <v/>
      </c>
      <c r="H3553" t="str">
        <f>IF('Support - Calculation Detail'!G3553="","",'Support - Calculation Detail'!G3553)</f>
        <v/>
      </c>
      <c r="I3553" t="str">
        <f>IF('Support - Calculation Detail'!H3553="","",'Support - Calculation Detail'!H3553)</f>
        <v/>
      </c>
      <c r="J3553" t="str">
        <f>IF('Support - Calculation Detail'!I3553="","",'Support - Calculation Detail'!I3553)</f>
        <v/>
      </c>
      <c r="K3553" t="str">
        <f>IF('Support - Calculation Detail'!K3553="","",'Support - Calculation Detail'!K3553)</f>
        <v/>
      </c>
      <c r="L3553" t="str">
        <f>IF('Support - Calculation Detail'!L3553="","",'Support - Calculation Detail'!L3553)</f>
        <v/>
      </c>
      <c r="M3553" t="str">
        <f>IF('Support - Calculation Detail'!M3553="","",'Support - Calculation Detail'!M3553)</f>
        <v/>
      </c>
      <c r="N3553" t="str">
        <f>IF('Support - Calculation Detail'!N3553="","",'Support - Calculation Detail'!N3553)</f>
        <v/>
      </c>
      <c r="P3553" t="str">
        <f>IF('Support - Calculation Detail'!O3553="","",'Support - Calculation Detail'!O3553)</f>
        <v/>
      </c>
      <c r="Q3553" t="b">
        <v>1</v>
      </c>
      <c r="R3553" t="str">
        <f t="shared" si="275"/>
        <v/>
      </c>
      <c r="S3553" t="str">
        <f t="shared" si="276"/>
        <v/>
      </c>
      <c r="T3553" t="str">
        <f t="shared" si="277"/>
        <v/>
      </c>
      <c r="U3553" t="str">
        <f t="shared" si="278"/>
        <v/>
      </c>
      <c r="V3553" t="str">
        <f t="shared" si="279"/>
        <v/>
      </c>
    </row>
    <row r="3554" spans="1:22" x14ac:dyDescent="0.35">
      <c r="A3554" t="str">
        <f>IF('Support - Calculation Detail'!A3554="","",LEFT('Support - Calculation Detail'!A3554,7)&amp;"-"&amp;RIGHT('Support - Calculation Detail'!A3554,2))</f>
        <v/>
      </c>
      <c r="B3554" t="str">
        <f>IF('Support - Calculation Detail'!C3554="","",'Support - Calculation Detail'!C3554)</f>
        <v/>
      </c>
      <c r="C3554" t="str">
        <f>IF('Support - Calculation Detail'!B3554="","",'Support - Calculation Detail'!B3554)</f>
        <v/>
      </c>
      <c r="D3554" t="str">
        <f>IF('Support - Calculation Detail'!D3554="","",'Support - Calculation Detail'!D3554)</f>
        <v/>
      </c>
      <c r="E3554" t="str">
        <f>IF('Support - Calculation Detail'!E3554="","",'Support - Calculation Detail'!E3554)</f>
        <v/>
      </c>
      <c r="G3554" t="str">
        <f>IF('Support - Calculation Detail'!F3554="","",'Support - Calculation Detail'!F3554)</f>
        <v/>
      </c>
      <c r="H3554" t="str">
        <f>IF('Support - Calculation Detail'!G3554="","",'Support - Calculation Detail'!G3554)</f>
        <v/>
      </c>
      <c r="I3554" t="str">
        <f>IF('Support - Calculation Detail'!H3554="","",'Support - Calculation Detail'!H3554)</f>
        <v/>
      </c>
      <c r="J3554" t="str">
        <f>IF('Support - Calculation Detail'!I3554="","",'Support - Calculation Detail'!I3554)</f>
        <v/>
      </c>
      <c r="K3554" t="str">
        <f>IF('Support - Calculation Detail'!K3554="","",'Support - Calculation Detail'!K3554)</f>
        <v/>
      </c>
      <c r="L3554" t="str">
        <f>IF('Support - Calculation Detail'!L3554="","",'Support - Calculation Detail'!L3554)</f>
        <v/>
      </c>
      <c r="M3554" t="str">
        <f>IF('Support - Calculation Detail'!M3554="","",'Support - Calculation Detail'!M3554)</f>
        <v/>
      </c>
      <c r="N3554" t="str">
        <f>IF('Support - Calculation Detail'!N3554="","",'Support - Calculation Detail'!N3554)</f>
        <v/>
      </c>
      <c r="P3554" t="str">
        <f>IF('Support - Calculation Detail'!O3554="","",'Support - Calculation Detail'!O3554)</f>
        <v/>
      </c>
      <c r="Q3554" t="b">
        <v>1</v>
      </c>
      <c r="R3554" t="str">
        <f t="shared" si="275"/>
        <v/>
      </c>
      <c r="S3554" t="str">
        <f t="shared" si="276"/>
        <v/>
      </c>
      <c r="T3554" t="str">
        <f t="shared" si="277"/>
        <v/>
      </c>
      <c r="U3554" t="str">
        <f t="shared" si="278"/>
        <v/>
      </c>
      <c r="V3554" t="str">
        <f t="shared" si="279"/>
        <v/>
      </c>
    </row>
    <row r="3555" spans="1:22" x14ac:dyDescent="0.35">
      <c r="A3555" t="str">
        <f>IF('Support - Calculation Detail'!A3555="","",LEFT('Support - Calculation Detail'!A3555,7)&amp;"-"&amp;RIGHT('Support - Calculation Detail'!A3555,2))</f>
        <v/>
      </c>
      <c r="B3555" t="str">
        <f>IF('Support - Calculation Detail'!C3555="","",'Support - Calculation Detail'!C3555)</f>
        <v/>
      </c>
      <c r="C3555" t="str">
        <f>IF('Support - Calculation Detail'!B3555="","",'Support - Calculation Detail'!B3555)</f>
        <v/>
      </c>
      <c r="D3555" t="str">
        <f>IF('Support - Calculation Detail'!D3555="","",'Support - Calculation Detail'!D3555)</f>
        <v/>
      </c>
      <c r="E3555" t="str">
        <f>IF('Support - Calculation Detail'!E3555="","",'Support - Calculation Detail'!E3555)</f>
        <v/>
      </c>
      <c r="G3555" t="str">
        <f>IF('Support - Calculation Detail'!F3555="","",'Support - Calculation Detail'!F3555)</f>
        <v/>
      </c>
      <c r="H3555" t="str">
        <f>IF('Support - Calculation Detail'!G3555="","",'Support - Calculation Detail'!G3555)</f>
        <v/>
      </c>
      <c r="I3555" t="str">
        <f>IF('Support - Calculation Detail'!H3555="","",'Support - Calculation Detail'!H3555)</f>
        <v/>
      </c>
      <c r="J3555" t="str">
        <f>IF('Support - Calculation Detail'!I3555="","",'Support - Calculation Detail'!I3555)</f>
        <v/>
      </c>
      <c r="K3555" t="str">
        <f>IF('Support - Calculation Detail'!K3555="","",'Support - Calculation Detail'!K3555)</f>
        <v/>
      </c>
      <c r="L3555" t="str">
        <f>IF('Support - Calculation Detail'!L3555="","",'Support - Calculation Detail'!L3555)</f>
        <v/>
      </c>
      <c r="M3555" t="str">
        <f>IF('Support - Calculation Detail'!M3555="","",'Support - Calculation Detail'!M3555)</f>
        <v/>
      </c>
      <c r="N3555" t="str">
        <f>IF('Support - Calculation Detail'!N3555="","",'Support - Calculation Detail'!N3555)</f>
        <v/>
      </c>
      <c r="P3555" t="str">
        <f>IF('Support - Calculation Detail'!O3555="","",'Support - Calculation Detail'!O3555)</f>
        <v/>
      </c>
      <c r="Q3555" t="b">
        <v>1</v>
      </c>
      <c r="R3555" t="str">
        <f t="shared" si="275"/>
        <v/>
      </c>
      <c r="S3555" t="str">
        <f t="shared" si="276"/>
        <v/>
      </c>
      <c r="T3555" t="str">
        <f t="shared" si="277"/>
        <v/>
      </c>
      <c r="U3555" t="str">
        <f t="shared" si="278"/>
        <v/>
      </c>
      <c r="V3555" t="str">
        <f t="shared" si="279"/>
        <v/>
      </c>
    </row>
    <row r="3556" spans="1:22" x14ac:dyDescent="0.35">
      <c r="A3556" t="str">
        <f>IF('Support - Calculation Detail'!A3556="","",LEFT('Support - Calculation Detail'!A3556,7)&amp;"-"&amp;RIGHT('Support - Calculation Detail'!A3556,2))</f>
        <v/>
      </c>
      <c r="B3556" t="str">
        <f>IF('Support - Calculation Detail'!C3556="","",'Support - Calculation Detail'!C3556)</f>
        <v/>
      </c>
      <c r="C3556" t="str">
        <f>IF('Support - Calculation Detail'!B3556="","",'Support - Calculation Detail'!B3556)</f>
        <v/>
      </c>
      <c r="D3556" t="str">
        <f>IF('Support - Calculation Detail'!D3556="","",'Support - Calculation Detail'!D3556)</f>
        <v/>
      </c>
      <c r="E3556" t="str">
        <f>IF('Support - Calculation Detail'!E3556="","",'Support - Calculation Detail'!E3556)</f>
        <v/>
      </c>
      <c r="G3556" t="str">
        <f>IF('Support - Calculation Detail'!F3556="","",'Support - Calculation Detail'!F3556)</f>
        <v/>
      </c>
      <c r="H3556" t="str">
        <f>IF('Support - Calculation Detail'!G3556="","",'Support - Calculation Detail'!G3556)</f>
        <v/>
      </c>
      <c r="I3556" t="str">
        <f>IF('Support - Calculation Detail'!H3556="","",'Support - Calculation Detail'!H3556)</f>
        <v/>
      </c>
      <c r="J3556" t="str">
        <f>IF('Support - Calculation Detail'!I3556="","",'Support - Calculation Detail'!I3556)</f>
        <v/>
      </c>
      <c r="K3556" t="str">
        <f>IF('Support - Calculation Detail'!K3556="","",'Support - Calculation Detail'!K3556)</f>
        <v/>
      </c>
      <c r="L3556" t="str">
        <f>IF('Support - Calculation Detail'!L3556="","",'Support - Calculation Detail'!L3556)</f>
        <v/>
      </c>
      <c r="M3556" t="str">
        <f>IF('Support - Calculation Detail'!M3556="","",'Support - Calculation Detail'!M3556)</f>
        <v/>
      </c>
      <c r="N3556" t="str">
        <f>IF('Support - Calculation Detail'!N3556="","",'Support - Calculation Detail'!N3556)</f>
        <v/>
      </c>
      <c r="P3556" t="str">
        <f>IF('Support - Calculation Detail'!O3556="","",'Support - Calculation Detail'!O3556)</f>
        <v/>
      </c>
      <c r="Q3556" t="b">
        <v>1</v>
      </c>
      <c r="R3556" t="str">
        <f t="shared" si="275"/>
        <v/>
      </c>
      <c r="S3556" t="str">
        <f t="shared" si="276"/>
        <v/>
      </c>
      <c r="T3556" t="str">
        <f t="shared" si="277"/>
        <v/>
      </c>
      <c r="U3556" t="str">
        <f t="shared" si="278"/>
        <v/>
      </c>
      <c r="V3556" t="str">
        <f t="shared" si="279"/>
        <v/>
      </c>
    </row>
    <row r="3557" spans="1:22" x14ac:dyDescent="0.35">
      <c r="A3557" t="str">
        <f>IF('Support - Calculation Detail'!A3557="","",LEFT('Support - Calculation Detail'!A3557,7)&amp;"-"&amp;RIGHT('Support - Calculation Detail'!A3557,2))</f>
        <v/>
      </c>
      <c r="B3557" t="str">
        <f>IF('Support - Calculation Detail'!C3557="","",'Support - Calculation Detail'!C3557)</f>
        <v/>
      </c>
      <c r="C3557" t="str">
        <f>IF('Support - Calculation Detail'!B3557="","",'Support - Calculation Detail'!B3557)</f>
        <v/>
      </c>
      <c r="D3557" t="str">
        <f>IF('Support - Calculation Detail'!D3557="","",'Support - Calculation Detail'!D3557)</f>
        <v/>
      </c>
      <c r="E3557" t="str">
        <f>IF('Support - Calculation Detail'!E3557="","",'Support - Calculation Detail'!E3557)</f>
        <v/>
      </c>
      <c r="G3557" t="str">
        <f>IF('Support - Calculation Detail'!F3557="","",'Support - Calculation Detail'!F3557)</f>
        <v/>
      </c>
      <c r="H3557" t="str">
        <f>IF('Support - Calculation Detail'!G3557="","",'Support - Calculation Detail'!G3557)</f>
        <v/>
      </c>
      <c r="I3557" t="str">
        <f>IF('Support - Calculation Detail'!H3557="","",'Support - Calculation Detail'!H3557)</f>
        <v/>
      </c>
      <c r="J3557" t="str">
        <f>IF('Support - Calculation Detail'!I3557="","",'Support - Calculation Detail'!I3557)</f>
        <v/>
      </c>
      <c r="K3557" t="str">
        <f>IF('Support - Calculation Detail'!K3557="","",'Support - Calculation Detail'!K3557)</f>
        <v/>
      </c>
      <c r="L3557" t="str">
        <f>IF('Support - Calculation Detail'!L3557="","",'Support - Calculation Detail'!L3557)</f>
        <v/>
      </c>
      <c r="M3557" t="str">
        <f>IF('Support - Calculation Detail'!M3557="","",'Support - Calculation Detail'!M3557)</f>
        <v/>
      </c>
      <c r="N3557" t="str">
        <f>IF('Support - Calculation Detail'!N3557="","",'Support - Calculation Detail'!N3557)</f>
        <v/>
      </c>
      <c r="P3557" t="str">
        <f>IF('Support - Calculation Detail'!O3557="","",'Support - Calculation Detail'!O3557)</f>
        <v/>
      </c>
      <c r="Q3557" t="b">
        <v>1</v>
      </c>
      <c r="R3557" t="str">
        <f t="shared" si="275"/>
        <v/>
      </c>
      <c r="S3557" t="str">
        <f t="shared" si="276"/>
        <v/>
      </c>
      <c r="T3557" t="str">
        <f t="shared" si="277"/>
        <v/>
      </c>
      <c r="U3557" t="str">
        <f t="shared" si="278"/>
        <v/>
      </c>
      <c r="V3557" t="str">
        <f t="shared" si="279"/>
        <v/>
      </c>
    </row>
    <row r="3558" spans="1:22" x14ac:dyDescent="0.35">
      <c r="A3558" t="str">
        <f>IF('Support - Calculation Detail'!A3558="","",LEFT('Support - Calculation Detail'!A3558,7)&amp;"-"&amp;RIGHT('Support - Calculation Detail'!A3558,2))</f>
        <v/>
      </c>
      <c r="B3558" t="str">
        <f>IF('Support - Calculation Detail'!C3558="","",'Support - Calculation Detail'!C3558)</f>
        <v/>
      </c>
      <c r="C3558" t="str">
        <f>IF('Support - Calculation Detail'!B3558="","",'Support - Calculation Detail'!B3558)</f>
        <v/>
      </c>
      <c r="D3558" t="str">
        <f>IF('Support - Calculation Detail'!D3558="","",'Support - Calculation Detail'!D3558)</f>
        <v/>
      </c>
      <c r="E3558" t="str">
        <f>IF('Support - Calculation Detail'!E3558="","",'Support - Calculation Detail'!E3558)</f>
        <v/>
      </c>
      <c r="G3558" t="str">
        <f>IF('Support - Calculation Detail'!F3558="","",'Support - Calculation Detail'!F3558)</f>
        <v/>
      </c>
      <c r="H3558" t="str">
        <f>IF('Support - Calculation Detail'!G3558="","",'Support - Calculation Detail'!G3558)</f>
        <v/>
      </c>
      <c r="I3558" t="str">
        <f>IF('Support - Calculation Detail'!H3558="","",'Support - Calculation Detail'!H3558)</f>
        <v/>
      </c>
      <c r="J3558" t="str">
        <f>IF('Support - Calculation Detail'!I3558="","",'Support - Calculation Detail'!I3558)</f>
        <v/>
      </c>
      <c r="K3558" t="str">
        <f>IF('Support - Calculation Detail'!K3558="","",'Support - Calculation Detail'!K3558)</f>
        <v/>
      </c>
      <c r="L3558" t="str">
        <f>IF('Support - Calculation Detail'!L3558="","",'Support - Calculation Detail'!L3558)</f>
        <v/>
      </c>
      <c r="M3558" t="str">
        <f>IF('Support - Calculation Detail'!M3558="","",'Support - Calculation Detail'!M3558)</f>
        <v/>
      </c>
      <c r="N3558" t="str">
        <f>IF('Support - Calculation Detail'!N3558="","",'Support - Calculation Detail'!N3558)</f>
        <v/>
      </c>
      <c r="P3558" t="str">
        <f>IF('Support - Calculation Detail'!O3558="","",'Support - Calculation Detail'!O3558)</f>
        <v/>
      </c>
      <c r="Q3558" t="b">
        <v>1</v>
      </c>
      <c r="R3558" t="str">
        <f t="shared" si="275"/>
        <v/>
      </c>
      <c r="S3558" t="str">
        <f t="shared" si="276"/>
        <v/>
      </c>
      <c r="T3558" t="str">
        <f t="shared" si="277"/>
        <v/>
      </c>
      <c r="U3558" t="str">
        <f t="shared" si="278"/>
        <v/>
      </c>
      <c r="V3558" t="str">
        <f t="shared" si="279"/>
        <v/>
      </c>
    </row>
    <row r="3559" spans="1:22" x14ac:dyDescent="0.35">
      <c r="A3559" t="str">
        <f>IF('Support - Calculation Detail'!A3559="","",LEFT('Support - Calculation Detail'!A3559,7)&amp;"-"&amp;RIGHT('Support - Calculation Detail'!A3559,2))</f>
        <v/>
      </c>
      <c r="B3559" t="str">
        <f>IF('Support - Calculation Detail'!C3559="","",'Support - Calculation Detail'!C3559)</f>
        <v/>
      </c>
      <c r="C3559" t="str">
        <f>IF('Support - Calculation Detail'!B3559="","",'Support - Calculation Detail'!B3559)</f>
        <v/>
      </c>
      <c r="D3559" t="str">
        <f>IF('Support - Calculation Detail'!D3559="","",'Support - Calculation Detail'!D3559)</f>
        <v/>
      </c>
      <c r="E3559" t="str">
        <f>IF('Support - Calculation Detail'!E3559="","",'Support - Calculation Detail'!E3559)</f>
        <v/>
      </c>
      <c r="G3559" t="str">
        <f>IF('Support - Calculation Detail'!F3559="","",'Support - Calculation Detail'!F3559)</f>
        <v/>
      </c>
      <c r="H3559" t="str">
        <f>IF('Support - Calculation Detail'!G3559="","",'Support - Calculation Detail'!G3559)</f>
        <v/>
      </c>
      <c r="I3559" t="str">
        <f>IF('Support - Calculation Detail'!H3559="","",'Support - Calculation Detail'!H3559)</f>
        <v/>
      </c>
      <c r="J3559" t="str">
        <f>IF('Support - Calculation Detail'!I3559="","",'Support - Calculation Detail'!I3559)</f>
        <v/>
      </c>
      <c r="K3559" t="str">
        <f>IF('Support - Calculation Detail'!K3559="","",'Support - Calculation Detail'!K3559)</f>
        <v/>
      </c>
      <c r="L3559" t="str">
        <f>IF('Support - Calculation Detail'!L3559="","",'Support - Calculation Detail'!L3559)</f>
        <v/>
      </c>
      <c r="M3559" t="str">
        <f>IF('Support - Calculation Detail'!M3559="","",'Support - Calculation Detail'!M3559)</f>
        <v/>
      </c>
      <c r="N3559" t="str">
        <f>IF('Support - Calculation Detail'!N3559="","",'Support - Calculation Detail'!N3559)</f>
        <v/>
      </c>
      <c r="P3559" t="str">
        <f>IF('Support - Calculation Detail'!O3559="","",'Support - Calculation Detail'!O3559)</f>
        <v/>
      </c>
      <c r="Q3559" t="b">
        <v>1</v>
      </c>
      <c r="R3559" t="str">
        <f t="shared" si="275"/>
        <v/>
      </c>
      <c r="S3559" t="str">
        <f t="shared" si="276"/>
        <v/>
      </c>
      <c r="T3559" t="str">
        <f t="shared" si="277"/>
        <v/>
      </c>
      <c r="U3559" t="str">
        <f t="shared" si="278"/>
        <v/>
      </c>
      <c r="V3559" t="str">
        <f t="shared" si="279"/>
        <v/>
      </c>
    </row>
    <row r="3560" spans="1:22" x14ac:dyDescent="0.35">
      <c r="A3560" t="str">
        <f>IF('Support - Calculation Detail'!A3560="","",LEFT('Support - Calculation Detail'!A3560,7)&amp;"-"&amp;RIGHT('Support - Calculation Detail'!A3560,2))</f>
        <v/>
      </c>
      <c r="B3560" t="str">
        <f>IF('Support - Calculation Detail'!C3560="","",'Support - Calculation Detail'!C3560)</f>
        <v/>
      </c>
      <c r="C3560" t="str">
        <f>IF('Support - Calculation Detail'!B3560="","",'Support - Calculation Detail'!B3560)</f>
        <v/>
      </c>
      <c r="D3560" t="str">
        <f>IF('Support - Calculation Detail'!D3560="","",'Support - Calculation Detail'!D3560)</f>
        <v/>
      </c>
      <c r="E3560" t="str">
        <f>IF('Support - Calculation Detail'!E3560="","",'Support - Calculation Detail'!E3560)</f>
        <v/>
      </c>
      <c r="G3560" t="str">
        <f>IF('Support - Calculation Detail'!F3560="","",'Support - Calculation Detail'!F3560)</f>
        <v/>
      </c>
      <c r="H3560" t="str">
        <f>IF('Support - Calculation Detail'!G3560="","",'Support - Calculation Detail'!G3560)</f>
        <v/>
      </c>
      <c r="I3560" t="str">
        <f>IF('Support - Calculation Detail'!H3560="","",'Support - Calculation Detail'!H3560)</f>
        <v/>
      </c>
      <c r="J3560" t="str">
        <f>IF('Support - Calculation Detail'!I3560="","",'Support - Calculation Detail'!I3560)</f>
        <v/>
      </c>
      <c r="K3560" t="str">
        <f>IF('Support - Calculation Detail'!K3560="","",'Support - Calculation Detail'!K3560)</f>
        <v/>
      </c>
      <c r="L3560" t="str">
        <f>IF('Support - Calculation Detail'!L3560="","",'Support - Calculation Detail'!L3560)</f>
        <v/>
      </c>
      <c r="M3560" t="str">
        <f>IF('Support - Calculation Detail'!M3560="","",'Support - Calculation Detail'!M3560)</f>
        <v/>
      </c>
      <c r="N3560" t="str">
        <f>IF('Support - Calculation Detail'!N3560="","",'Support - Calculation Detail'!N3560)</f>
        <v/>
      </c>
      <c r="P3560" t="str">
        <f>IF('Support - Calculation Detail'!O3560="","",'Support - Calculation Detail'!O3560)</f>
        <v/>
      </c>
      <c r="Q3560" t="b">
        <v>1</v>
      </c>
      <c r="R3560" t="str">
        <f t="shared" si="275"/>
        <v/>
      </c>
      <c r="S3560" t="str">
        <f t="shared" si="276"/>
        <v/>
      </c>
      <c r="T3560" t="str">
        <f t="shared" si="277"/>
        <v/>
      </c>
      <c r="U3560" t="str">
        <f t="shared" si="278"/>
        <v/>
      </c>
      <c r="V3560" t="str">
        <f t="shared" si="279"/>
        <v/>
      </c>
    </row>
    <row r="3561" spans="1:22" x14ac:dyDescent="0.35">
      <c r="A3561" t="str">
        <f>IF('Support - Calculation Detail'!A3561="","",LEFT('Support - Calculation Detail'!A3561,7)&amp;"-"&amp;RIGHT('Support - Calculation Detail'!A3561,2))</f>
        <v/>
      </c>
      <c r="B3561" t="str">
        <f>IF('Support - Calculation Detail'!C3561="","",'Support - Calculation Detail'!C3561)</f>
        <v/>
      </c>
      <c r="C3561" t="str">
        <f>IF('Support - Calculation Detail'!B3561="","",'Support - Calculation Detail'!B3561)</f>
        <v/>
      </c>
      <c r="D3561" t="str">
        <f>IF('Support - Calculation Detail'!D3561="","",'Support - Calculation Detail'!D3561)</f>
        <v/>
      </c>
      <c r="E3561" t="str">
        <f>IF('Support - Calculation Detail'!E3561="","",'Support - Calculation Detail'!E3561)</f>
        <v/>
      </c>
      <c r="G3561" t="str">
        <f>IF('Support - Calculation Detail'!F3561="","",'Support - Calculation Detail'!F3561)</f>
        <v/>
      </c>
      <c r="H3561" t="str">
        <f>IF('Support - Calculation Detail'!G3561="","",'Support - Calculation Detail'!G3561)</f>
        <v/>
      </c>
      <c r="I3561" t="str">
        <f>IF('Support - Calculation Detail'!H3561="","",'Support - Calculation Detail'!H3561)</f>
        <v/>
      </c>
      <c r="J3561" t="str">
        <f>IF('Support - Calculation Detail'!I3561="","",'Support - Calculation Detail'!I3561)</f>
        <v/>
      </c>
      <c r="K3561" t="str">
        <f>IF('Support - Calculation Detail'!K3561="","",'Support - Calculation Detail'!K3561)</f>
        <v/>
      </c>
      <c r="L3561" t="str">
        <f>IF('Support - Calculation Detail'!L3561="","",'Support - Calculation Detail'!L3561)</f>
        <v/>
      </c>
      <c r="M3561" t="str">
        <f>IF('Support - Calculation Detail'!M3561="","",'Support - Calculation Detail'!M3561)</f>
        <v/>
      </c>
      <c r="N3561" t="str">
        <f>IF('Support - Calculation Detail'!N3561="","",'Support - Calculation Detail'!N3561)</f>
        <v/>
      </c>
      <c r="P3561" t="str">
        <f>IF('Support - Calculation Detail'!O3561="","",'Support - Calculation Detail'!O3561)</f>
        <v/>
      </c>
      <c r="Q3561" t="b">
        <v>1</v>
      </c>
      <c r="R3561" t="str">
        <f t="shared" si="275"/>
        <v/>
      </c>
      <c r="S3561" t="str">
        <f t="shared" si="276"/>
        <v/>
      </c>
      <c r="T3561" t="str">
        <f t="shared" si="277"/>
        <v/>
      </c>
      <c r="U3561" t="str">
        <f t="shared" si="278"/>
        <v/>
      </c>
      <c r="V3561" t="str">
        <f t="shared" si="279"/>
        <v/>
      </c>
    </row>
    <row r="3562" spans="1:22" x14ac:dyDescent="0.35">
      <c r="A3562" t="str">
        <f>IF('Support - Calculation Detail'!A3562="","",LEFT('Support - Calculation Detail'!A3562,7)&amp;"-"&amp;RIGHT('Support - Calculation Detail'!A3562,2))</f>
        <v/>
      </c>
      <c r="B3562" t="str">
        <f>IF('Support - Calculation Detail'!C3562="","",'Support - Calculation Detail'!C3562)</f>
        <v/>
      </c>
      <c r="C3562" t="str">
        <f>IF('Support - Calculation Detail'!B3562="","",'Support - Calculation Detail'!B3562)</f>
        <v/>
      </c>
      <c r="D3562" t="str">
        <f>IF('Support - Calculation Detail'!D3562="","",'Support - Calculation Detail'!D3562)</f>
        <v/>
      </c>
      <c r="E3562" t="str">
        <f>IF('Support - Calculation Detail'!E3562="","",'Support - Calculation Detail'!E3562)</f>
        <v/>
      </c>
      <c r="G3562" t="str">
        <f>IF('Support - Calculation Detail'!F3562="","",'Support - Calculation Detail'!F3562)</f>
        <v/>
      </c>
      <c r="H3562" t="str">
        <f>IF('Support - Calculation Detail'!G3562="","",'Support - Calculation Detail'!G3562)</f>
        <v/>
      </c>
      <c r="I3562" t="str">
        <f>IF('Support - Calculation Detail'!H3562="","",'Support - Calculation Detail'!H3562)</f>
        <v/>
      </c>
      <c r="J3562" t="str">
        <f>IF('Support - Calculation Detail'!I3562="","",'Support - Calculation Detail'!I3562)</f>
        <v/>
      </c>
      <c r="K3562" t="str">
        <f>IF('Support - Calculation Detail'!K3562="","",'Support - Calculation Detail'!K3562)</f>
        <v/>
      </c>
      <c r="L3562" t="str">
        <f>IF('Support - Calculation Detail'!L3562="","",'Support - Calculation Detail'!L3562)</f>
        <v/>
      </c>
      <c r="M3562" t="str">
        <f>IF('Support - Calculation Detail'!M3562="","",'Support - Calculation Detail'!M3562)</f>
        <v/>
      </c>
      <c r="N3562" t="str">
        <f>IF('Support - Calculation Detail'!N3562="","",'Support - Calculation Detail'!N3562)</f>
        <v/>
      </c>
      <c r="P3562" t="str">
        <f>IF('Support - Calculation Detail'!O3562="","",'Support - Calculation Detail'!O3562)</f>
        <v/>
      </c>
      <c r="Q3562" t="b">
        <v>1</v>
      </c>
      <c r="R3562" t="str">
        <f t="shared" si="275"/>
        <v/>
      </c>
      <c r="S3562" t="str">
        <f t="shared" si="276"/>
        <v/>
      </c>
      <c r="T3562" t="str">
        <f t="shared" si="277"/>
        <v/>
      </c>
      <c r="U3562" t="str">
        <f t="shared" si="278"/>
        <v/>
      </c>
      <c r="V3562" t="str">
        <f t="shared" si="279"/>
        <v/>
      </c>
    </row>
    <row r="3563" spans="1:22" x14ac:dyDescent="0.35">
      <c r="A3563" t="str">
        <f>IF('Support - Calculation Detail'!A3563="","",LEFT('Support - Calculation Detail'!A3563,7)&amp;"-"&amp;RIGHT('Support - Calculation Detail'!A3563,2))</f>
        <v/>
      </c>
      <c r="B3563" t="str">
        <f>IF('Support - Calculation Detail'!C3563="","",'Support - Calculation Detail'!C3563)</f>
        <v/>
      </c>
      <c r="C3563" t="str">
        <f>IF('Support - Calculation Detail'!B3563="","",'Support - Calculation Detail'!B3563)</f>
        <v/>
      </c>
      <c r="D3563" t="str">
        <f>IF('Support - Calculation Detail'!D3563="","",'Support - Calculation Detail'!D3563)</f>
        <v/>
      </c>
      <c r="E3563" t="str">
        <f>IF('Support - Calculation Detail'!E3563="","",'Support - Calculation Detail'!E3563)</f>
        <v/>
      </c>
      <c r="G3563" t="str">
        <f>IF('Support - Calculation Detail'!F3563="","",'Support - Calculation Detail'!F3563)</f>
        <v/>
      </c>
      <c r="H3563" t="str">
        <f>IF('Support - Calculation Detail'!G3563="","",'Support - Calculation Detail'!G3563)</f>
        <v/>
      </c>
      <c r="I3563" t="str">
        <f>IF('Support - Calculation Detail'!H3563="","",'Support - Calculation Detail'!H3563)</f>
        <v/>
      </c>
      <c r="J3563" t="str">
        <f>IF('Support - Calculation Detail'!I3563="","",'Support - Calculation Detail'!I3563)</f>
        <v/>
      </c>
      <c r="K3563" t="str">
        <f>IF('Support - Calculation Detail'!K3563="","",'Support - Calculation Detail'!K3563)</f>
        <v/>
      </c>
      <c r="L3563" t="str">
        <f>IF('Support - Calculation Detail'!L3563="","",'Support - Calculation Detail'!L3563)</f>
        <v/>
      </c>
      <c r="M3563" t="str">
        <f>IF('Support - Calculation Detail'!M3563="","",'Support - Calculation Detail'!M3563)</f>
        <v/>
      </c>
      <c r="N3563" t="str">
        <f>IF('Support - Calculation Detail'!N3563="","",'Support - Calculation Detail'!N3563)</f>
        <v/>
      </c>
      <c r="P3563" t="str">
        <f>IF('Support - Calculation Detail'!O3563="","",'Support - Calculation Detail'!O3563)</f>
        <v/>
      </c>
      <c r="Q3563" t="b">
        <v>1</v>
      </c>
      <c r="R3563" t="str">
        <f t="shared" si="275"/>
        <v/>
      </c>
      <c r="S3563" t="str">
        <f t="shared" si="276"/>
        <v/>
      </c>
      <c r="T3563" t="str">
        <f t="shared" si="277"/>
        <v/>
      </c>
      <c r="U3563" t="str">
        <f t="shared" si="278"/>
        <v/>
      </c>
      <c r="V3563" t="str">
        <f t="shared" si="279"/>
        <v/>
      </c>
    </row>
    <row r="3564" spans="1:22" x14ac:dyDescent="0.35">
      <c r="A3564" t="str">
        <f>IF('Support - Calculation Detail'!A3564="","",LEFT('Support - Calculation Detail'!A3564,7)&amp;"-"&amp;RIGHT('Support - Calculation Detail'!A3564,2))</f>
        <v/>
      </c>
      <c r="B3564" t="str">
        <f>IF('Support - Calculation Detail'!C3564="","",'Support - Calculation Detail'!C3564)</f>
        <v/>
      </c>
      <c r="C3564" t="str">
        <f>IF('Support - Calculation Detail'!B3564="","",'Support - Calculation Detail'!B3564)</f>
        <v/>
      </c>
      <c r="D3564" t="str">
        <f>IF('Support - Calculation Detail'!D3564="","",'Support - Calculation Detail'!D3564)</f>
        <v/>
      </c>
      <c r="E3564" t="str">
        <f>IF('Support - Calculation Detail'!E3564="","",'Support - Calculation Detail'!E3564)</f>
        <v/>
      </c>
      <c r="G3564" t="str">
        <f>IF('Support - Calculation Detail'!F3564="","",'Support - Calculation Detail'!F3564)</f>
        <v/>
      </c>
      <c r="H3564" t="str">
        <f>IF('Support - Calculation Detail'!G3564="","",'Support - Calculation Detail'!G3564)</f>
        <v/>
      </c>
      <c r="I3564" t="str">
        <f>IF('Support - Calculation Detail'!H3564="","",'Support - Calculation Detail'!H3564)</f>
        <v/>
      </c>
      <c r="J3564" t="str">
        <f>IF('Support - Calculation Detail'!I3564="","",'Support - Calculation Detail'!I3564)</f>
        <v/>
      </c>
      <c r="K3564" t="str">
        <f>IF('Support - Calculation Detail'!K3564="","",'Support - Calculation Detail'!K3564)</f>
        <v/>
      </c>
      <c r="L3564" t="str">
        <f>IF('Support - Calculation Detail'!L3564="","",'Support - Calculation Detail'!L3564)</f>
        <v/>
      </c>
      <c r="M3564" t="str">
        <f>IF('Support - Calculation Detail'!M3564="","",'Support - Calculation Detail'!M3564)</f>
        <v/>
      </c>
      <c r="N3564" t="str">
        <f>IF('Support - Calculation Detail'!N3564="","",'Support - Calculation Detail'!N3564)</f>
        <v/>
      </c>
      <c r="P3564" t="str">
        <f>IF('Support - Calculation Detail'!O3564="","",'Support - Calculation Detail'!O3564)</f>
        <v/>
      </c>
      <c r="Q3564" t="b">
        <v>1</v>
      </c>
      <c r="R3564" t="str">
        <f t="shared" si="275"/>
        <v/>
      </c>
      <c r="S3564" t="str">
        <f t="shared" si="276"/>
        <v/>
      </c>
      <c r="T3564" t="str">
        <f t="shared" si="277"/>
        <v/>
      </c>
      <c r="U3564" t="str">
        <f t="shared" si="278"/>
        <v/>
      </c>
      <c r="V3564" t="str">
        <f t="shared" si="279"/>
        <v/>
      </c>
    </row>
    <row r="3565" spans="1:22" x14ac:dyDescent="0.35">
      <c r="A3565" t="str">
        <f>IF('Support - Calculation Detail'!A3565="","",LEFT('Support - Calculation Detail'!A3565,7)&amp;"-"&amp;RIGHT('Support - Calculation Detail'!A3565,2))</f>
        <v/>
      </c>
      <c r="B3565" t="str">
        <f>IF('Support - Calculation Detail'!C3565="","",'Support - Calculation Detail'!C3565)</f>
        <v/>
      </c>
      <c r="C3565" t="str">
        <f>IF('Support - Calculation Detail'!B3565="","",'Support - Calculation Detail'!B3565)</f>
        <v/>
      </c>
      <c r="D3565" t="str">
        <f>IF('Support - Calculation Detail'!D3565="","",'Support - Calculation Detail'!D3565)</f>
        <v/>
      </c>
      <c r="E3565" t="str">
        <f>IF('Support - Calculation Detail'!E3565="","",'Support - Calculation Detail'!E3565)</f>
        <v/>
      </c>
      <c r="G3565" t="str">
        <f>IF('Support - Calculation Detail'!F3565="","",'Support - Calculation Detail'!F3565)</f>
        <v/>
      </c>
      <c r="H3565" t="str">
        <f>IF('Support - Calculation Detail'!G3565="","",'Support - Calculation Detail'!G3565)</f>
        <v/>
      </c>
      <c r="I3565" t="str">
        <f>IF('Support - Calculation Detail'!H3565="","",'Support - Calculation Detail'!H3565)</f>
        <v/>
      </c>
      <c r="J3565" t="str">
        <f>IF('Support - Calculation Detail'!I3565="","",'Support - Calculation Detail'!I3565)</f>
        <v/>
      </c>
      <c r="K3565" t="str">
        <f>IF('Support - Calculation Detail'!K3565="","",'Support - Calculation Detail'!K3565)</f>
        <v/>
      </c>
      <c r="L3565" t="str">
        <f>IF('Support - Calculation Detail'!L3565="","",'Support - Calculation Detail'!L3565)</f>
        <v/>
      </c>
      <c r="M3565" t="str">
        <f>IF('Support - Calculation Detail'!M3565="","",'Support - Calculation Detail'!M3565)</f>
        <v/>
      </c>
      <c r="N3565" t="str">
        <f>IF('Support - Calculation Detail'!N3565="","",'Support - Calculation Detail'!N3565)</f>
        <v/>
      </c>
      <c r="P3565" t="str">
        <f>IF('Support - Calculation Detail'!O3565="","",'Support - Calculation Detail'!O3565)</f>
        <v/>
      </c>
      <c r="Q3565" t="b">
        <v>1</v>
      </c>
      <c r="R3565" t="str">
        <f t="shared" si="275"/>
        <v/>
      </c>
      <c r="S3565" t="str">
        <f t="shared" si="276"/>
        <v/>
      </c>
      <c r="T3565" t="str">
        <f t="shared" si="277"/>
        <v/>
      </c>
      <c r="U3565" t="str">
        <f t="shared" si="278"/>
        <v/>
      </c>
      <c r="V3565" t="str">
        <f t="shared" si="279"/>
        <v/>
      </c>
    </row>
    <row r="3566" spans="1:22" x14ac:dyDescent="0.35">
      <c r="A3566" t="str">
        <f>IF('Support - Calculation Detail'!A3566="","",LEFT('Support - Calculation Detail'!A3566,7)&amp;"-"&amp;RIGHT('Support - Calculation Detail'!A3566,2))</f>
        <v/>
      </c>
      <c r="B3566" t="str">
        <f>IF('Support - Calculation Detail'!C3566="","",'Support - Calculation Detail'!C3566)</f>
        <v/>
      </c>
      <c r="C3566" t="str">
        <f>IF('Support - Calculation Detail'!B3566="","",'Support - Calculation Detail'!B3566)</f>
        <v/>
      </c>
      <c r="D3566" t="str">
        <f>IF('Support - Calculation Detail'!D3566="","",'Support - Calculation Detail'!D3566)</f>
        <v/>
      </c>
      <c r="E3566" t="str">
        <f>IF('Support - Calculation Detail'!E3566="","",'Support - Calculation Detail'!E3566)</f>
        <v/>
      </c>
      <c r="G3566" t="str">
        <f>IF('Support - Calculation Detail'!F3566="","",'Support - Calculation Detail'!F3566)</f>
        <v/>
      </c>
      <c r="H3566" t="str">
        <f>IF('Support - Calculation Detail'!G3566="","",'Support - Calculation Detail'!G3566)</f>
        <v/>
      </c>
      <c r="I3566" t="str">
        <f>IF('Support - Calculation Detail'!H3566="","",'Support - Calculation Detail'!H3566)</f>
        <v/>
      </c>
      <c r="J3566" t="str">
        <f>IF('Support - Calculation Detail'!I3566="","",'Support - Calculation Detail'!I3566)</f>
        <v/>
      </c>
      <c r="K3566" t="str">
        <f>IF('Support - Calculation Detail'!K3566="","",'Support - Calculation Detail'!K3566)</f>
        <v/>
      </c>
      <c r="L3566" t="str">
        <f>IF('Support - Calculation Detail'!L3566="","",'Support - Calculation Detail'!L3566)</f>
        <v/>
      </c>
      <c r="M3566" t="str">
        <f>IF('Support - Calculation Detail'!M3566="","",'Support - Calculation Detail'!M3566)</f>
        <v/>
      </c>
      <c r="N3566" t="str">
        <f>IF('Support - Calculation Detail'!N3566="","",'Support - Calculation Detail'!N3566)</f>
        <v/>
      </c>
      <c r="P3566" t="str">
        <f>IF('Support - Calculation Detail'!O3566="","",'Support - Calculation Detail'!O3566)</f>
        <v/>
      </c>
      <c r="Q3566" t="b">
        <v>1</v>
      </c>
      <c r="R3566" t="str">
        <f t="shared" si="275"/>
        <v/>
      </c>
      <c r="S3566" t="str">
        <f t="shared" si="276"/>
        <v/>
      </c>
      <c r="T3566" t="str">
        <f t="shared" si="277"/>
        <v/>
      </c>
      <c r="U3566" t="str">
        <f t="shared" si="278"/>
        <v/>
      </c>
      <c r="V3566" t="str">
        <f t="shared" si="279"/>
        <v/>
      </c>
    </row>
    <row r="3567" spans="1:22" x14ac:dyDescent="0.35">
      <c r="A3567" t="str">
        <f>IF('Support - Calculation Detail'!A3567="","",LEFT('Support - Calculation Detail'!A3567,7)&amp;"-"&amp;RIGHT('Support - Calculation Detail'!A3567,2))</f>
        <v/>
      </c>
      <c r="B3567" t="str">
        <f>IF('Support - Calculation Detail'!C3567="","",'Support - Calculation Detail'!C3567)</f>
        <v/>
      </c>
      <c r="C3567" t="str">
        <f>IF('Support - Calculation Detail'!B3567="","",'Support - Calculation Detail'!B3567)</f>
        <v/>
      </c>
      <c r="D3567" t="str">
        <f>IF('Support - Calculation Detail'!D3567="","",'Support - Calculation Detail'!D3567)</f>
        <v/>
      </c>
      <c r="E3567" t="str">
        <f>IF('Support - Calculation Detail'!E3567="","",'Support - Calculation Detail'!E3567)</f>
        <v/>
      </c>
      <c r="G3567" t="str">
        <f>IF('Support - Calculation Detail'!F3567="","",'Support - Calculation Detail'!F3567)</f>
        <v/>
      </c>
      <c r="H3567" t="str">
        <f>IF('Support - Calculation Detail'!G3567="","",'Support - Calculation Detail'!G3567)</f>
        <v/>
      </c>
      <c r="I3567" t="str">
        <f>IF('Support - Calculation Detail'!H3567="","",'Support - Calculation Detail'!H3567)</f>
        <v/>
      </c>
      <c r="J3567" t="str">
        <f>IF('Support - Calculation Detail'!I3567="","",'Support - Calculation Detail'!I3567)</f>
        <v/>
      </c>
      <c r="K3567" t="str">
        <f>IF('Support - Calculation Detail'!K3567="","",'Support - Calculation Detail'!K3567)</f>
        <v/>
      </c>
      <c r="L3567" t="str">
        <f>IF('Support - Calculation Detail'!L3567="","",'Support - Calculation Detail'!L3567)</f>
        <v/>
      </c>
      <c r="M3567" t="str">
        <f>IF('Support - Calculation Detail'!M3567="","",'Support - Calculation Detail'!M3567)</f>
        <v/>
      </c>
      <c r="N3567" t="str">
        <f>IF('Support - Calculation Detail'!N3567="","",'Support - Calculation Detail'!N3567)</f>
        <v/>
      </c>
      <c r="P3567" t="str">
        <f>IF('Support - Calculation Detail'!O3567="","",'Support - Calculation Detail'!O3567)</f>
        <v/>
      </c>
      <c r="Q3567" t="b">
        <v>1</v>
      </c>
      <c r="R3567" t="str">
        <f t="shared" si="275"/>
        <v/>
      </c>
      <c r="S3567" t="str">
        <f t="shared" si="276"/>
        <v/>
      </c>
      <c r="T3567" t="str">
        <f t="shared" si="277"/>
        <v/>
      </c>
      <c r="U3567" t="str">
        <f t="shared" si="278"/>
        <v/>
      </c>
      <c r="V3567" t="str">
        <f t="shared" si="279"/>
        <v/>
      </c>
    </row>
    <row r="3568" spans="1:22" x14ac:dyDescent="0.35">
      <c r="A3568" t="str">
        <f>IF('Support - Calculation Detail'!A3568="","",LEFT('Support - Calculation Detail'!A3568,7)&amp;"-"&amp;RIGHT('Support - Calculation Detail'!A3568,2))</f>
        <v/>
      </c>
      <c r="B3568" t="str">
        <f>IF('Support - Calculation Detail'!C3568="","",'Support - Calculation Detail'!C3568)</f>
        <v/>
      </c>
      <c r="C3568" t="str">
        <f>IF('Support - Calculation Detail'!B3568="","",'Support - Calculation Detail'!B3568)</f>
        <v/>
      </c>
      <c r="D3568" t="str">
        <f>IF('Support - Calculation Detail'!D3568="","",'Support - Calculation Detail'!D3568)</f>
        <v/>
      </c>
      <c r="E3568" t="str">
        <f>IF('Support - Calculation Detail'!E3568="","",'Support - Calculation Detail'!E3568)</f>
        <v/>
      </c>
      <c r="G3568" t="str">
        <f>IF('Support - Calculation Detail'!F3568="","",'Support - Calculation Detail'!F3568)</f>
        <v/>
      </c>
      <c r="H3568" t="str">
        <f>IF('Support - Calculation Detail'!G3568="","",'Support - Calculation Detail'!G3568)</f>
        <v/>
      </c>
      <c r="I3568" t="str">
        <f>IF('Support - Calculation Detail'!H3568="","",'Support - Calculation Detail'!H3568)</f>
        <v/>
      </c>
      <c r="J3568" t="str">
        <f>IF('Support - Calculation Detail'!I3568="","",'Support - Calculation Detail'!I3568)</f>
        <v/>
      </c>
      <c r="K3568" t="str">
        <f>IF('Support - Calculation Detail'!K3568="","",'Support - Calculation Detail'!K3568)</f>
        <v/>
      </c>
      <c r="L3568" t="str">
        <f>IF('Support - Calculation Detail'!L3568="","",'Support - Calculation Detail'!L3568)</f>
        <v/>
      </c>
      <c r="M3568" t="str">
        <f>IF('Support - Calculation Detail'!M3568="","",'Support - Calculation Detail'!M3568)</f>
        <v/>
      </c>
      <c r="N3568" t="str">
        <f>IF('Support - Calculation Detail'!N3568="","",'Support - Calculation Detail'!N3568)</f>
        <v/>
      </c>
      <c r="P3568" t="str">
        <f>IF('Support - Calculation Detail'!O3568="","",'Support - Calculation Detail'!O3568)</f>
        <v/>
      </c>
      <c r="Q3568" t="b">
        <v>1</v>
      </c>
      <c r="R3568" t="str">
        <f t="shared" si="275"/>
        <v/>
      </c>
      <c r="S3568" t="str">
        <f t="shared" si="276"/>
        <v/>
      </c>
      <c r="T3568" t="str">
        <f t="shared" si="277"/>
        <v/>
      </c>
      <c r="U3568" t="str">
        <f t="shared" si="278"/>
        <v/>
      </c>
      <c r="V3568" t="str">
        <f t="shared" si="279"/>
        <v/>
      </c>
    </row>
    <row r="3569" spans="1:22" x14ac:dyDescent="0.35">
      <c r="A3569" t="str">
        <f>IF('Support - Calculation Detail'!A3569="","",LEFT('Support - Calculation Detail'!A3569,7)&amp;"-"&amp;RIGHT('Support - Calculation Detail'!A3569,2))</f>
        <v/>
      </c>
      <c r="B3569" t="str">
        <f>IF('Support - Calculation Detail'!C3569="","",'Support - Calculation Detail'!C3569)</f>
        <v/>
      </c>
      <c r="C3569" t="str">
        <f>IF('Support - Calculation Detail'!B3569="","",'Support - Calculation Detail'!B3569)</f>
        <v/>
      </c>
      <c r="D3569" t="str">
        <f>IF('Support - Calculation Detail'!D3569="","",'Support - Calculation Detail'!D3569)</f>
        <v/>
      </c>
      <c r="E3569" t="str">
        <f>IF('Support - Calculation Detail'!E3569="","",'Support - Calculation Detail'!E3569)</f>
        <v/>
      </c>
      <c r="G3569" t="str">
        <f>IF('Support - Calculation Detail'!F3569="","",'Support - Calculation Detail'!F3569)</f>
        <v/>
      </c>
      <c r="H3569" t="str">
        <f>IF('Support - Calculation Detail'!G3569="","",'Support - Calculation Detail'!G3569)</f>
        <v/>
      </c>
      <c r="I3569" t="str">
        <f>IF('Support - Calculation Detail'!H3569="","",'Support - Calculation Detail'!H3569)</f>
        <v/>
      </c>
      <c r="J3569" t="str">
        <f>IF('Support - Calculation Detail'!I3569="","",'Support - Calculation Detail'!I3569)</f>
        <v/>
      </c>
      <c r="K3569" t="str">
        <f>IF('Support - Calculation Detail'!K3569="","",'Support - Calculation Detail'!K3569)</f>
        <v/>
      </c>
      <c r="L3569" t="str">
        <f>IF('Support - Calculation Detail'!L3569="","",'Support - Calculation Detail'!L3569)</f>
        <v/>
      </c>
      <c r="M3569" t="str">
        <f>IF('Support - Calculation Detail'!M3569="","",'Support - Calculation Detail'!M3569)</f>
        <v/>
      </c>
      <c r="N3569" t="str">
        <f>IF('Support - Calculation Detail'!N3569="","",'Support - Calculation Detail'!N3569)</f>
        <v/>
      </c>
      <c r="P3569" t="str">
        <f>IF('Support - Calculation Detail'!O3569="","",'Support - Calculation Detail'!O3569)</f>
        <v/>
      </c>
      <c r="Q3569" t="b">
        <v>1</v>
      </c>
      <c r="R3569" t="str">
        <f t="shared" si="275"/>
        <v/>
      </c>
      <c r="S3569" t="str">
        <f t="shared" si="276"/>
        <v/>
      </c>
      <c r="T3569" t="str">
        <f t="shared" si="277"/>
        <v/>
      </c>
      <c r="U3569" t="str">
        <f t="shared" si="278"/>
        <v/>
      </c>
      <c r="V3569" t="str">
        <f t="shared" si="279"/>
        <v/>
      </c>
    </row>
    <row r="3570" spans="1:22" x14ac:dyDescent="0.35">
      <c r="A3570" t="str">
        <f>IF('Support - Calculation Detail'!A3570="","",LEFT('Support - Calculation Detail'!A3570,7)&amp;"-"&amp;RIGHT('Support - Calculation Detail'!A3570,2))</f>
        <v/>
      </c>
      <c r="B3570" t="str">
        <f>IF('Support - Calculation Detail'!C3570="","",'Support - Calculation Detail'!C3570)</f>
        <v/>
      </c>
      <c r="C3570" t="str">
        <f>IF('Support - Calculation Detail'!B3570="","",'Support - Calculation Detail'!B3570)</f>
        <v/>
      </c>
      <c r="D3570" t="str">
        <f>IF('Support - Calculation Detail'!D3570="","",'Support - Calculation Detail'!D3570)</f>
        <v/>
      </c>
      <c r="E3570" t="str">
        <f>IF('Support - Calculation Detail'!E3570="","",'Support - Calculation Detail'!E3570)</f>
        <v/>
      </c>
      <c r="G3570" t="str">
        <f>IF('Support - Calculation Detail'!F3570="","",'Support - Calculation Detail'!F3570)</f>
        <v/>
      </c>
      <c r="H3570" t="str">
        <f>IF('Support - Calculation Detail'!G3570="","",'Support - Calculation Detail'!G3570)</f>
        <v/>
      </c>
      <c r="I3570" t="str">
        <f>IF('Support - Calculation Detail'!H3570="","",'Support - Calculation Detail'!H3570)</f>
        <v/>
      </c>
      <c r="J3570" t="str">
        <f>IF('Support - Calculation Detail'!I3570="","",'Support - Calculation Detail'!I3570)</f>
        <v/>
      </c>
      <c r="K3570" t="str">
        <f>IF('Support - Calculation Detail'!K3570="","",'Support - Calculation Detail'!K3570)</f>
        <v/>
      </c>
      <c r="L3570" t="str">
        <f>IF('Support - Calculation Detail'!L3570="","",'Support - Calculation Detail'!L3570)</f>
        <v/>
      </c>
      <c r="M3570" t="str">
        <f>IF('Support - Calculation Detail'!M3570="","",'Support - Calculation Detail'!M3570)</f>
        <v/>
      </c>
      <c r="N3570" t="str">
        <f>IF('Support - Calculation Detail'!N3570="","",'Support - Calculation Detail'!N3570)</f>
        <v/>
      </c>
      <c r="P3570" t="str">
        <f>IF('Support - Calculation Detail'!O3570="","",'Support - Calculation Detail'!O3570)</f>
        <v/>
      </c>
      <c r="Q3570" t="b">
        <v>1</v>
      </c>
      <c r="R3570" t="str">
        <f t="shared" si="275"/>
        <v/>
      </c>
      <c r="S3570" t="str">
        <f t="shared" si="276"/>
        <v/>
      </c>
      <c r="T3570" t="str">
        <f t="shared" si="277"/>
        <v/>
      </c>
      <c r="U3570" t="str">
        <f t="shared" si="278"/>
        <v/>
      </c>
      <c r="V3570" t="str">
        <f t="shared" si="279"/>
        <v/>
      </c>
    </row>
    <row r="3571" spans="1:22" x14ac:dyDescent="0.35">
      <c r="A3571" t="str">
        <f>IF('Support - Calculation Detail'!A3571="","",LEFT('Support - Calculation Detail'!A3571,7)&amp;"-"&amp;RIGHT('Support - Calculation Detail'!A3571,2))</f>
        <v/>
      </c>
      <c r="B3571" t="str">
        <f>IF('Support - Calculation Detail'!C3571="","",'Support - Calculation Detail'!C3571)</f>
        <v/>
      </c>
      <c r="C3571" t="str">
        <f>IF('Support - Calculation Detail'!B3571="","",'Support - Calculation Detail'!B3571)</f>
        <v/>
      </c>
      <c r="D3571" t="str">
        <f>IF('Support - Calculation Detail'!D3571="","",'Support - Calculation Detail'!D3571)</f>
        <v/>
      </c>
      <c r="E3571" t="str">
        <f>IF('Support - Calculation Detail'!E3571="","",'Support - Calculation Detail'!E3571)</f>
        <v/>
      </c>
      <c r="G3571" t="str">
        <f>IF('Support - Calculation Detail'!F3571="","",'Support - Calculation Detail'!F3571)</f>
        <v/>
      </c>
      <c r="H3571" t="str">
        <f>IF('Support - Calculation Detail'!G3571="","",'Support - Calculation Detail'!G3571)</f>
        <v/>
      </c>
      <c r="I3571" t="str">
        <f>IF('Support - Calculation Detail'!H3571="","",'Support - Calculation Detail'!H3571)</f>
        <v/>
      </c>
      <c r="J3571" t="str">
        <f>IF('Support - Calculation Detail'!I3571="","",'Support - Calculation Detail'!I3571)</f>
        <v/>
      </c>
      <c r="K3571" t="str">
        <f>IF('Support - Calculation Detail'!K3571="","",'Support - Calculation Detail'!K3571)</f>
        <v/>
      </c>
      <c r="L3571" t="str">
        <f>IF('Support - Calculation Detail'!L3571="","",'Support - Calculation Detail'!L3571)</f>
        <v/>
      </c>
      <c r="M3571" t="str">
        <f>IF('Support - Calculation Detail'!M3571="","",'Support - Calculation Detail'!M3571)</f>
        <v/>
      </c>
      <c r="N3571" t="str">
        <f>IF('Support - Calculation Detail'!N3571="","",'Support - Calculation Detail'!N3571)</f>
        <v/>
      </c>
      <c r="P3571" t="str">
        <f>IF('Support - Calculation Detail'!O3571="","",'Support - Calculation Detail'!O3571)</f>
        <v/>
      </c>
      <c r="Q3571" t="b">
        <v>1</v>
      </c>
      <c r="R3571" t="str">
        <f t="shared" si="275"/>
        <v/>
      </c>
      <c r="S3571" t="str">
        <f t="shared" si="276"/>
        <v/>
      </c>
      <c r="T3571" t="str">
        <f t="shared" si="277"/>
        <v/>
      </c>
      <c r="U3571" t="str">
        <f t="shared" si="278"/>
        <v/>
      </c>
      <c r="V3571" t="str">
        <f t="shared" si="279"/>
        <v/>
      </c>
    </row>
    <row r="3572" spans="1:22" x14ac:dyDescent="0.35">
      <c r="A3572" t="str">
        <f>IF('Support - Calculation Detail'!A3572="","",LEFT('Support - Calculation Detail'!A3572,7)&amp;"-"&amp;RIGHT('Support - Calculation Detail'!A3572,2))</f>
        <v/>
      </c>
      <c r="B3572" t="str">
        <f>IF('Support - Calculation Detail'!C3572="","",'Support - Calculation Detail'!C3572)</f>
        <v/>
      </c>
      <c r="C3572" t="str">
        <f>IF('Support - Calculation Detail'!B3572="","",'Support - Calculation Detail'!B3572)</f>
        <v/>
      </c>
      <c r="D3572" t="str">
        <f>IF('Support - Calculation Detail'!D3572="","",'Support - Calculation Detail'!D3572)</f>
        <v/>
      </c>
      <c r="E3572" t="str">
        <f>IF('Support - Calculation Detail'!E3572="","",'Support - Calculation Detail'!E3572)</f>
        <v/>
      </c>
      <c r="G3572" t="str">
        <f>IF('Support - Calculation Detail'!F3572="","",'Support - Calculation Detail'!F3572)</f>
        <v/>
      </c>
      <c r="H3572" t="str">
        <f>IF('Support - Calculation Detail'!G3572="","",'Support - Calculation Detail'!G3572)</f>
        <v/>
      </c>
      <c r="I3572" t="str">
        <f>IF('Support - Calculation Detail'!H3572="","",'Support - Calculation Detail'!H3572)</f>
        <v/>
      </c>
      <c r="J3572" t="str">
        <f>IF('Support - Calculation Detail'!I3572="","",'Support - Calculation Detail'!I3572)</f>
        <v/>
      </c>
      <c r="K3572" t="str">
        <f>IF('Support - Calculation Detail'!K3572="","",'Support - Calculation Detail'!K3572)</f>
        <v/>
      </c>
      <c r="L3572" t="str">
        <f>IF('Support - Calculation Detail'!L3572="","",'Support - Calculation Detail'!L3572)</f>
        <v/>
      </c>
      <c r="M3572" t="str">
        <f>IF('Support - Calculation Detail'!M3572="","",'Support - Calculation Detail'!M3572)</f>
        <v/>
      </c>
      <c r="N3572" t="str">
        <f>IF('Support - Calculation Detail'!N3572="","",'Support - Calculation Detail'!N3572)</f>
        <v/>
      </c>
      <c r="P3572" t="str">
        <f>IF('Support - Calculation Detail'!O3572="","",'Support - Calculation Detail'!O3572)</f>
        <v/>
      </c>
      <c r="Q3572" t="b">
        <v>1</v>
      </c>
      <c r="R3572" t="str">
        <f t="shared" si="275"/>
        <v/>
      </c>
      <c r="S3572" t="str">
        <f t="shared" si="276"/>
        <v/>
      </c>
      <c r="T3572" t="str">
        <f t="shared" si="277"/>
        <v/>
      </c>
      <c r="U3572" t="str">
        <f t="shared" si="278"/>
        <v/>
      </c>
      <c r="V3572" t="str">
        <f t="shared" si="279"/>
        <v/>
      </c>
    </row>
    <row r="3573" spans="1:22" x14ac:dyDescent="0.35">
      <c r="A3573" t="str">
        <f>IF('Support - Calculation Detail'!A3573="","",LEFT('Support - Calculation Detail'!A3573,7)&amp;"-"&amp;RIGHT('Support - Calculation Detail'!A3573,2))</f>
        <v/>
      </c>
      <c r="B3573" t="str">
        <f>IF('Support - Calculation Detail'!C3573="","",'Support - Calculation Detail'!C3573)</f>
        <v/>
      </c>
      <c r="C3573" t="str">
        <f>IF('Support - Calculation Detail'!B3573="","",'Support - Calculation Detail'!B3573)</f>
        <v/>
      </c>
      <c r="D3573" t="str">
        <f>IF('Support - Calculation Detail'!D3573="","",'Support - Calculation Detail'!D3573)</f>
        <v/>
      </c>
      <c r="E3573" t="str">
        <f>IF('Support - Calculation Detail'!E3573="","",'Support - Calculation Detail'!E3573)</f>
        <v/>
      </c>
      <c r="G3573" t="str">
        <f>IF('Support - Calculation Detail'!F3573="","",'Support - Calculation Detail'!F3573)</f>
        <v/>
      </c>
      <c r="H3573" t="str">
        <f>IF('Support - Calculation Detail'!G3573="","",'Support - Calculation Detail'!G3573)</f>
        <v/>
      </c>
      <c r="I3573" t="str">
        <f>IF('Support - Calculation Detail'!H3573="","",'Support - Calculation Detail'!H3573)</f>
        <v/>
      </c>
      <c r="J3573" t="str">
        <f>IF('Support - Calculation Detail'!I3573="","",'Support - Calculation Detail'!I3573)</f>
        <v/>
      </c>
      <c r="K3573" t="str">
        <f>IF('Support - Calculation Detail'!K3573="","",'Support - Calculation Detail'!K3573)</f>
        <v/>
      </c>
      <c r="L3573" t="str">
        <f>IF('Support - Calculation Detail'!L3573="","",'Support - Calculation Detail'!L3573)</f>
        <v/>
      </c>
      <c r="M3573" t="str">
        <f>IF('Support - Calculation Detail'!M3573="","",'Support - Calculation Detail'!M3573)</f>
        <v/>
      </c>
      <c r="N3573" t="str">
        <f>IF('Support - Calculation Detail'!N3573="","",'Support - Calculation Detail'!N3573)</f>
        <v/>
      </c>
      <c r="P3573" t="str">
        <f>IF('Support - Calculation Detail'!O3573="","",'Support - Calculation Detail'!O3573)</f>
        <v/>
      </c>
      <c r="Q3573" t="b">
        <v>1</v>
      </c>
      <c r="R3573" t="str">
        <f t="shared" si="275"/>
        <v/>
      </c>
      <c r="S3573" t="str">
        <f t="shared" si="276"/>
        <v/>
      </c>
      <c r="T3573" t="str">
        <f t="shared" si="277"/>
        <v/>
      </c>
      <c r="U3573" t="str">
        <f t="shared" si="278"/>
        <v/>
      </c>
      <c r="V3573" t="str">
        <f t="shared" si="279"/>
        <v/>
      </c>
    </row>
    <row r="3574" spans="1:22" x14ac:dyDescent="0.35">
      <c r="A3574" t="str">
        <f>IF('Support - Calculation Detail'!A3574="","",LEFT('Support - Calculation Detail'!A3574,7)&amp;"-"&amp;RIGHT('Support - Calculation Detail'!A3574,2))</f>
        <v/>
      </c>
      <c r="B3574" t="str">
        <f>IF('Support - Calculation Detail'!C3574="","",'Support - Calculation Detail'!C3574)</f>
        <v/>
      </c>
      <c r="C3574" t="str">
        <f>IF('Support - Calculation Detail'!B3574="","",'Support - Calculation Detail'!B3574)</f>
        <v/>
      </c>
      <c r="D3574" t="str">
        <f>IF('Support - Calculation Detail'!D3574="","",'Support - Calculation Detail'!D3574)</f>
        <v/>
      </c>
      <c r="E3574" t="str">
        <f>IF('Support - Calculation Detail'!E3574="","",'Support - Calculation Detail'!E3574)</f>
        <v/>
      </c>
      <c r="G3574" t="str">
        <f>IF('Support - Calculation Detail'!F3574="","",'Support - Calculation Detail'!F3574)</f>
        <v/>
      </c>
      <c r="H3574" t="str">
        <f>IF('Support - Calculation Detail'!G3574="","",'Support - Calculation Detail'!G3574)</f>
        <v/>
      </c>
      <c r="I3574" t="str">
        <f>IF('Support - Calculation Detail'!H3574="","",'Support - Calculation Detail'!H3574)</f>
        <v/>
      </c>
      <c r="J3574" t="str">
        <f>IF('Support - Calculation Detail'!I3574="","",'Support - Calculation Detail'!I3574)</f>
        <v/>
      </c>
      <c r="K3574" t="str">
        <f>IF('Support - Calculation Detail'!K3574="","",'Support - Calculation Detail'!K3574)</f>
        <v/>
      </c>
      <c r="L3574" t="str">
        <f>IF('Support - Calculation Detail'!L3574="","",'Support - Calculation Detail'!L3574)</f>
        <v/>
      </c>
      <c r="M3574" t="str">
        <f>IF('Support - Calculation Detail'!M3574="","",'Support - Calculation Detail'!M3574)</f>
        <v/>
      </c>
      <c r="N3574" t="str">
        <f>IF('Support - Calculation Detail'!N3574="","",'Support - Calculation Detail'!N3574)</f>
        <v/>
      </c>
      <c r="P3574" t="str">
        <f>IF('Support - Calculation Detail'!O3574="","",'Support - Calculation Detail'!O3574)</f>
        <v/>
      </c>
      <c r="Q3574" t="b">
        <v>1</v>
      </c>
      <c r="R3574" t="str">
        <f t="shared" si="275"/>
        <v/>
      </c>
      <c r="S3574" t="str">
        <f t="shared" si="276"/>
        <v/>
      </c>
      <c r="T3574" t="str">
        <f t="shared" si="277"/>
        <v/>
      </c>
      <c r="U3574" t="str">
        <f t="shared" si="278"/>
        <v/>
      </c>
      <c r="V3574" t="str">
        <f t="shared" si="279"/>
        <v/>
      </c>
    </row>
    <row r="3575" spans="1:22" x14ac:dyDescent="0.35">
      <c r="A3575" t="str">
        <f>IF('Support - Calculation Detail'!A3575="","",LEFT('Support - Calculation Detail'!A3575,7)&amp;"-"&amp;RIGHT('Support - Calculation Detail'!A3575,2))</f>
        <v/>
      </c>
      <c r="B3575" t="str">
        <f>IF('Support - Calculation Detail'!C3575="","",'Support - Calculation Detail'!C3575)</f>
        <v/>
      </c>
      <c r="C3575" t="str">
        <f>IF('Support - Calculation Detail'!B3575="","",'Support - Calculation Detail'!B3575)</f>
        <v/>
      </c>
      <c r="D3575" t="str">
        <f>IF('Support - Calculation Detail'!D3575="","",'Support - Calculation Detail'!D3575)</f>
        <v/>
      </c>
      <c r="E3575" t="str">
        <f>IF('Support - Calculation Detail'!E3575="","",'Support - Calculation Detail'!E3575)</f>
        <v/>
      </c>
      <c r="G3575" t="str">
        <f>IF('Support - Calculation Detail'!F3575="","",'Support - Calculation Detail'!F3575)</f>
        <v/>
      </c>
      <c r="H3575" t="str">
        <f>IF('Support - Calculation Detail'!G3575="","",'Support - Calculation Detail'!G3575)</f>
        <v/>
      </c>
      <c r="I3575" t="str">
        <f>IF('Support - Calculation Detail'!H3575="","",'Support - Calculation Detail'!H3575)</f>
        <v/>
      </c>
      <c r="J3575" t="str">
        <f>IF('Support - Calculation Detail'!I3575="","",'Support - Calculation Detail'!I3575)</f>
        <v/>
      </c>
      <c r="K3575" t="str">
        <f>IF('Support - Calculation Detail'!K3575="","",'Support - Calculation Detail'!K3575)</f>
        <v/>
      </c>
      <c r="L3575" t="str">
        <f>IF('Support - Calculation Detail'!L3575="","",'Support - Calculation Detail'!L3575)</f>
        <v/>
      </c>
      <c r="M3575" t="str">
        <f>IF('Support - Calculation Detail'!M3575="","",'Support - Calculation Detail'!M3575)</f>
        <v/>
      </c>
      <c r="N3575" t="str">
        <f>IF('Support - Calculation Detail'!N3575="","",'Support - Calculation Detail'!N3575)</f>
        <v/>
      </c>
      <c r="P3575" t="str">
        <f>IF('Support - Calculation Detail'!O3575="","",'Support - Calculation Detail'!O3575)</f>
        <v/>
      </c>
      <c r="Q3575" t="b">
        <v>1</v>
      </c>
      <c r="R3575" t="str">
        <f t="shared" si="275"/>
        <v/>
      </c>
      <c r="S3575" t="str">
        <f t="shared" si="276"/>
        <v/>
      </c>
      <c r="T3575" t="str">
        <f t="shared" si="277"/>
        <v/>
      </c>
      <c r="U3575" t="str">
        <f t="shared" si="278"/>
        <v/>
      </c>
      <c r="V3575" t="str">
        <f t="shared" si="279"/>
        <v/>
      </c>
    </row>
    <row r="3576" spans="1:22" x14ac:dyDescent="0.35">
      <c r="A3576" t="str">
        <f>IF('Support - Calculation Detail'!A3576="","",LEFT('Support - Calculation Detail'!A3576,7)&amp;"-"&amp;RIGHT('Support - Calculation Detail'!A3576,2))</f>
        <v/>
      </c>
      <c r="B3576" t="str">
        <f>IF('Support - Calculation Detail'!C3576="","",'Support - Calculation Detail'!C3576)</f>
        <v/>
      </c>
      <c r="C3576" t="str">
        <f>IF('Support - Calculation Detail'!B3576="","",'Support - Calculation Detail'!B3576)</f>
        <v/>
      </c>
      <c r="D3576" t="str">
        <f>IF('Support - Calculation Detail'!D3576="","",'Support - Calculation Detail'!D3576)</f>
        <v/>
      </c>
      <c r="E3576" t="str">
        <f>IF('Support - Calculation Detail'!E3576="","",'Support - Calculation Detail'!E3576)</f>
        <v/>
      </c>
      <c r="G3576" t="str">
        <f>IF('Support - Calculation Detail'!F3576="","",'Support - Calculation Detail'!F3576)</f>
        <v/>
      </c>
      <c r="H3576" t="str">
        <f>IF('Support - Calculation Detail'!G3576="","",'Support - Calculation Detail'!G3576)</f>
        <v/>
      </c>
      <c r="I3576" t="str">
        <f>IF('Support - Calculation Detail'!H3576="","",'Support - Calculation Detail'!H3576)</f>
        <v/>
      </c>
      <c r="J3576" t="str">
        <f>IF('Support - Calculation Detail'!I3576="","",'Support - Calculation Detail'!I3576)</f>
        <v/>
      </c>
      <c r="K3576" t="str">
        <f>IF('Support - Calculation Detail'!K3576="","",'Support - Calculation Detail'!K3576)</f>
        <v/>
      </c>
      <c r="L3576" t="str">
        <f>IF('Support - Calculation Detail'!L3576="","",'Support - Calculation Detail'!L3576)</f>
        <v/>
      </c>
      <c r="M3576" t="str">
        <f>IF('Support - Calculation Detail'!M3576="","",'Support - Calculation Detail'!M3576)</f>
        <v/>
      </c>
      <c r="N3576" t="str">
        <f>IF('Support - Calculation Detail'!N3576="","",'Support - Calculation Detail'!N3576)</f>
        <v/>
      </c>
      <c r="P3576" t="str">
        <f>IF('Support - Calculation Detail'!O3576="","",'Support - Calculation Detail'!O3576)</f>
        <v/>
      </c>
      <c r="Q3576" t="b">
        <v>1</v>
      </c>
      <c r="R3576" t="str">
        <f t="shared" si="275"/>
        <v/>
      </c>
      <c r="S3576" t="str">
        <f t="shared" si="276"/>
        <v/>
      </c>
      <c r="T3576" t="str">
        <f t="shared" si="277"/>
        <v/>
      </c>
      <c r="U3576" t="str">
        <f t="shared" si="278"/>
        <v/>
      </c>
      <c r="V3576" t="str">
        <f t="shared" si="279"/>
        <v/>
      </c>
    </row>
    <row r="3577" spans="1:22" x14ac:dyDescent="0.35">
      <c r="A3577" t="str">
        <f>IF('Support - Calculation Detail'!A3577="","",LEFT('Support - Calculation Detail'!A3577,7)&amp;"-"&amp;RIGHT('Support - Calculation Detail'!A3577,2))</f>
        <v/>
      </c>
      <c r="B3577" t="str">
        <f>IF('Support - Calculation Detail'!C3577="","",'Support - Calculation Detail'!C3577)</f>
        <v/>
      </c>
      <c r="C3577" t="str">
        <f>IF('Support - Calculation Detail'!B3577="","",'Support - Calculation Detail'!B3577)</f>
        <v/>
      </c>
      <c r="D3577" t="str">
        <f>IF('Support - Calculation Detail'!D3577="","",'Support - Calculation Detail'!D3577)</f>
        <v/>
      </c>
      <c r="E3577" t="str">
        <f>IF('Support - Calculation Detail'!E3577="","",'Support - Calculation Detail'!E3577)</f>
        <v/>
      </c>
      <c r="G3577" t="str">
        <f>IF('Support - Calculation Detail'!F3577="","",'Support - Calculation Detail'!F3577)</f>
        <v/>
      </c>
      <c r="H3577" t="str">
        <f>IF('Support - Calculation Detail'!G3577="","",'Support - Calculation Detail'!G3577)</f>
        <v/>
      </c>
      <c r="I3577" t="str">
        <f>IF('Support - Calculation Detail'!H3577="","",'Support - Calculation Detail'!H3577)</f>
        <v/>
      </c>
      <c r="J3577" t="str">
        <f>IF('Support - Calculation Detail'!I3577="","",'Support - Calculation Detail'!I3577)</f>
        <v/>
      </c>
      <c r="K3577" t="str">
        <f>IF('Support - Calculation Detail'!K3577="","",'Support - Calculation Detail'!K3577)</f>
        <v/>
      </c>
      <c r="L3577" t="str">
        <f>IF('Support - Calculation Detail'!L3577="","",'Support - Calculation Detail'!L3577)</f>
        <v/>
      </c>
      <c r="M3577" t="str">
        <f>IF('Support - Calculation Detail'!M3577="","",'Support - Calculation Detail'!M3577)</f>
        <v/>
      </c>
      <c r="N3577" t="str">
        <f>IF('Support - Calculation Detail'!N3577="","",'Support - Calculation Detail'!N3577)</f>
        <v/>
      </c>
      <c r="P3577" t="str">
        <f>IF('Support - Calculation Detail'!O3577="","",'Support - Calculation Detail'!O3577)</f>
        <v/>
      </c>
      <c r="Q3577" t="b">
        <v>1</v>
      </c>
      <c r="R3577" t="str">
        <f t="shared" si="275"/>
        <v/>
      </c>
      <c r="S3577" t="str">
        <f t="shared" si="276"/>
        <v/>
      </c>
      <c r="T3577" t="str">
        <f t="shared" si="277"/>
        <v/>
      </c>
      <c r="U3577" t="str">
        <f t="shared" si="278"/>
        <v/>
      </c>
      <c r="V3577" t="str">
        <f t="shared" si="279"/>
        <v/>
      </c>
    </row>
    <row r="3578" spans="1:22" x14ac:dyDescent="0.35">
      <c r="A3578" t="str">
        <f>IF('Support - Calculation Detail'!A3578="","",LEFT('Support - Calculation Detail'!A3578,7)&amp;"-"&amp;RIGHT('Support - Calculation Detail'!A3578,2))</f>
        <v/>
      </c>
      <c r="B3578" t="str">
        <f>IF('Support - Calculation Detail'!C3578="","",'Support - Calculation Detail'!C3578)</f>
        <v/>
      </c>
      <c r="C3578" t="str">
        <f>IF('Support - Calculation Detail'!B3578="","",'Support - Calculation Detail'!B3578)</f>
        <v/>
      </c>
      <c r="D3578" t="str">
        <f>IF('Support - Calculation Detail'!D3578="","",'Support - Calculation Detail'!D3578)</f>
        <v/>
      </c>
      <c r="E3578" t="str">
        <f>IF('Support - Calculation Detail'!E3578="","",'Support - Calculation Detail'!E3578)</f>
        <v/>
      </c>
      <c r="G3578" t="str">
        <f>IF('Support - Calculation Detail'!F3578="","",'Support - Calculation Detail'!F3578)</f>
        <v/>
      </c>
      <c r="H3578" t="str">
        <f>IF('Support - Calculation Detail'!G3578="","",'Support - Calculation Detail'!G3578)</f>
        <v/>
      </c>
      <c r="I3578" t="str">
        <f>IF('Support - Calculation Detail'!H3578="","",'Support - Calculation Detail'!H3578)</f>
        <v/>
      </c>
      <c r="J3578" t="str">
        <f>IF('Support - Calculation Detail'!I3578="","",'Support - Calculation Detail'!I3578)</f>
        <v/>
      </c>
      <c r="K3578" t="str">
        <f>IF('Support - Calculation Detail'!K3578="","",'Support - Calculation Detail'!K3578)</f>
        <v/>
      </c>
      <c r="L3578" t="str">
        <f>IF('Support - Calculation Detail'!L3578="","",'Support - Calculation Detail'!L3578)</f>
        <v/>
      </c>
      <c r="M3578" t="str">
        <f>IF('Support - Calculation Detail'!M3578="","",'Support - Calculation Detail'!M3578)</f>
        <v/>
      </c>
      <c r="N3578" t="str">
        <f>IF('Support - Calculation Detail'!N3578="","",'Support - Calculation Detail'!N3578)</f>
        <v/>
      </c>
      <c r="P3578" t="str">
        <f>IF('Support - Calculation Detail'!O3578="","",'Support - Calculation Detail'!O3578)</f>
        <v/>
      </c>
      <c r="Q3578" t="b">
        <v>1</v>
      </c>
      <c r="R3578" t="str">
        <f t="shared" si="275"/>
        <v/>
      </c>
      <c r="S3578" t="str">
        <f t="shared" si="276"/>
        <v/>
      </c>
      <c r="T3578" t="str">
        <f t="shared" si="277"/>
        <v/>
      </c>
      <c r="U3578" t="str">
        <f t="shared" si="278"/>
        <v/>
      </c>
      <c r="V3578" t="str">
        <f t="shared" si="279"/>
        <v/>
      </c>
    </row>
    <row r="3579" spans="1:22" x14ac:dyDescent="0.35">
      <c r="A3579" t="str">
        <f>IF('Support - Calculation Detail'!A3579="","",LEFT('Support - Calculation Detail'!A3579,7)&amp;"-"&amp;RIGHT('Support - Calculation Detail'!A3579,2))</f>
        <v/>
      </c>
      <c r="B3579" t="str">
        <f>IF('Support - Calculation Detail'!C3579="","",'Support - Calculation Detail'!C3579)</f>
        <v/>
      </c>
      <c r="C3579" t="str">
        <f>IF('Support - Calculation Detail'!B3579="","",'Support - Calculation Detail'!B3579)</f>
        <v/>
      </c>
      <c r="D3579" t="str">
        <f>IF('Support - Calculation Detail'!D3579="","",'Support - Calculation Detail'!D3579)</f>
        <v/>
      </c>
      <c r="E3579" t="str">
        <f>IF('Support - Calculation Detail'!E3579="","",'Support - Calculation Detail'!E3579)</f>
        <v/>
      </c>
      <c r="G3579" t="str">
        <f>IF('Support - Calculation Detail'!F3579="","",'Support - Calculation Detail'!F3579)</f>
        <v/>
      </c>
      <c r="H3579" t="str">
        <f>IF('Support - Calculation Detail'!G3579="","",'Support - Calculation Detail'!G3579)</f>
        <v/>
      </c>
      <c r="I3579" t="str">
        <f>IF('Support - Calculation Detail'!H3579="","",'Support - Calculation Detail'!H3579)</f>
        <v/>
      </c>
      <c r="J3579" t="str">
        <f>IF('Support - Calculation Detail'!I3579="","",'Support - Calculation Detail'!I3579)</f>
        <v/>
      </c>
      <c r="K3579" t="str">
        <f>IF('Support - Calculation Detail'!K3579="","",'Support - Calculation Detail'!K3579)</f>
        <v/>
      </c>
      <c r="L3579" t="str">
        <f>IF('Support - Calculation Detail'!L3579="","",'Support - Calculation Detail'!L3579)</f>
        <v/>
      </c>
      <c r="M3579" t="str">
        <f>IF('Support - Calculation Detail'!M3579="","",'Support - Calculation Detail'!M3579)</f>
        <v/>
      </c>
      <c r="N3579" t="str">
        <f>IF('Support - Calculation Detail'!N3579="","",'Support - Calculation Detail'!N3579)</f>
        <v/>
      </c>
      <c r="P3579" t="str">
        <f>IF('Support - Calculation Detail'!O3579="","",'Support - Calculation Detail'!O3579)</f>
        <v/>
      </c>
      <c r="Q3579" t="b">
        <v>1</v>
      </c>
      <c r="R3579" t="str">
        <f t="shared" si="275"/>
        <v/>
      </c>
      <c r="S3579" t="str">
        <f t="shared" si="276"/>
        <v/>
      </c>
      <c r="T3579" t="str">
        <f t="shared" si="277"/>
        <v/>
      </c>
      <c r="U3579" t="str">
        <f t="shared" si="278"/>
        <v/>
      </c>
      <c r="V3579" t="str">
        <f t="shared" si="279"/>
        <v/>
      </c>
    </row>
    <row r="3580" spans="1:22" x14ac:dyDescent="0.35">
      <c r="A3580" t="str">
        <f>IF('Support - Calculation Detail'!A3580="","",LEFT('Support - Calculation Detail'!A3580,7)&amp;"-"&amp;RIGHT('Support - Calculation Detail'!A3580,2))</f>
        <v/>
      </c>
      <c r="B3580" t="str">
        <f>IF('Support - Calculation Detail'!C3580="","",'Support - Calculation Detail'!C3580)</f>
        <v/>
      </c>
      <c r="C3580" t="str">
        <f>IF('Support - Calculation Detail'!B3580="","",'Support - Calculation Detail'!B3580)</f>
        <v/>
      </c>
      <c r="D3580" t="str">
        <f>IF('Support - Calculation Detail'!D3580="","",'Support - Calculation Detail'!D3580)</f>
        <v/>
      </c>
      <c r="E3580" t="str">
        <f>IF('Support - Calculation Detail'!E3580="","",'Support - Calculation Detail'!E3580)</f>
        <v/>
      </c>
      <c r="G3580" t="str">
        <f>IF('Support - Calculation Detail'!F3580="","",'Support - Calculation Detail'!F3580)</f>
        <v/>
      </c>
      <c r="H3580" t="str">
        <f>IF('Support - Calculation Detail'!G3580="","",'Support - Calculation Detail'!G3580)</f>
        <v/>
      </c>
      <c r="I3580" t="str">
        <f>IF('Support - Calculation Detail'!H3580="","",'Support - Calculation Detail'!H3580)</f>
        <v/>
      </c>
      <c r="J3580" t="str">
        <f>IF('Support - Calculation Detail'!I3580="","",'Support - Calculation Detail'!I3580)</f>
        <v/>
      </c>
      <c r="K3580" t="str">
        <f>IF('Support - Calculation Detail'!K3580="","",'Support - Calculation Detail'!K3580)</f>
        <v/>
      </c>
      <c r="L3580" t="str">
        <f>IF('Support - Calculation Detail'!L3580="","",'Support - Calculation Detail'!L3580)</f>
        <v/>
      </c>
      <c r="M3580" t="str">
        <f>IF('Support - Calculation Detail'!M3580="","",'Support - Calculation Detail'!M3580)</f>
        <v/>
      </c>
      <c r="N3580" t="str">
        <f>IF('Support - Calculation Detail'!N3580="","",'Support - Calculation Detail'!N3580)</f>
        <v/>
      </c>
      <c r="P3580" t="str">
        <f>IF('Support - Calculation Detail'!O3580="","",'Support - Calculation Detail'!O3580)</f>
        <v/>
      </c>
      <c r="Q3580" t="b">
        <v>1</v>
      </c>
      <c r="R3580" t="str">
        <f t="shared" si="275"/>
        <v/>
      </c>
      <c r="S3580" t="str">
        <f t="shared" si="276"/>
        <v/>
      </c>
      <c r="T3580" t="str">
        <f t="shared" si="277"/>
        <v/>
      </c>
      <c r="U3580" t="str">
        <f t="shared" si="278"/>
        <v/>
      </c>
      <c r="V3580" t="str">
        <f t="shared" si="279"/>
        <v/>
      </c>
    </row>
    <row r="3581" spans="1:22" x14ac:dyDescent="0.35">
      <c r="A3581" t="str">
        <f>IF('Support - Calculation Detail'!A3581="","",LEFT('Support - Calculation Detail'!A3581,7)&amp;"-"&amp;RIGHT('Support - Calculation Detail'!A3581,2))</f>
        <v/>
      </c>
      <c r="B3581" t="str">
        <f>IF('Support - Calculation Detail'!C3581="","",'Support - Calculation Detail'!C3581)</f>
        <v/>
      </c>
      <c r="C3581" t="str">
        <f>IF('Support - Calculation Detail'!B3581="","",'Support - Calculation Detail'!B3581)</f>
        <v/>
      </c>
      <c r="D3581" t="str">
        <f>IF('Support - Calculation Detail'!D3581="","",'Support - Calculation Detail'!D3581)</f>
        <v/>
      </c>
      <c r="E3581" t="str">
        <f>IF('Support - Calculation Detail'!E3581="","",'Support - Calculation Detail'!E3581)</f>
        <v/>
      </c>
      <c r="G3581" t="str">
        <f>IF('Support - Calculation Detail'!F3581="","",'Support - Calculation Detail'!F3581)</f>
        <v/>
      </c>
      <c r="H3581" t="str">
        <f>IF('Support - Calculation Detail'!G3581="","",'Support - Calculation Detail'!G3581)</f>
        <v/>
      </c>
      <c r="I3581" t="str">
        <f>IF('Support - Calculation Detail'!H3581="","",'Support - Calculation Detail'!H3581)</f>
        <v/>
      </c>
      <c r="J3581" t="str">
        <f>IF('Support - Calculation Detail'!I3581="","",'Support - Calculation Detail'!I3581)</f>
        <v/>
      </c>
      <c r="K3581" t="str">
        <f>IF('Support - Calculation Detail'!K3581="","",'Support - Calculation Detail'!K3581)</f>
        <v/>
      </c>
      <c r="L3581" t="str">
        <f>IF('Support - Calculation Detail'!L3581="","",'Support - Calculation Detail'!L3581)</f>
        <v/>
      </c>
      <c r="M3581" t="str">
        <f>IF('Support - Calculation Detail'!M3581="","",'Support - Calculation Detail'!M3581)</f>
        <v/>
      </c>
      <c r="N3581" t="str">
        <f>IF('Support - Calculation Detail'!N3581="","",'Support - Calculation Detail'!N3581)</f>
        <v/>
      </c>
      <c r="P3581" t="str">
        <f>IF('Support - Calculation Detail'!O3581="","",'Support - Calculation Detail'!O3581)</f>
        <v/>
      </c>
      <c r="Q3581" t="b">
        <v>1</v>
      </c>
      <c r="R3581" t="str">
        <f t="shared" si="275"/>
        <v/>
      </c>
      <c r="S3581" t="str">
        <f t="shared" si="276"/>
        <v/>
      </c>
      <c r="T3581" t="str">
        <f t="shared" si="277"/>
        <v/>
      </c>
      <c r="U3581" t="str">
        <f t="shared" si="278"/>
        <v/>
      </c>
      <c r="V3581" t="str">
        <f t="shared" si="279"/>
        <v/>
      </c>
    </row>
    <row r="3582" spans="1:22" x14ac:dyDescent="0.35">
      <c r="A3582" t="str">
        <f>IF('Support - Calculation Detail'!A3582="","",LEFT('Support - Calculation Detail'!A3582,7)&amp;"-"&amp;RIGHT('Support - Calculation Detail'!A3582,2))</f>
        <v/>
      </c>
      <c r="B3582" t="str">
        <f>IF('Support - Calculation Detail'!C3582="","",'Support - Calculation Detail'!C3582)</f>
        <v/>
      </c>
      <c r="C3582" t="str">
        <f>IF('Support - Calculation Detail'!B3582="","",'Support - Calculation Detail'!B3582)</f>
        <v/>
      </c>
      <c r="D3582" t="str">
        <f>IF('Support - Calculation Detail'!D3582="","",'Support - Calculation Detail'!D3582)</f>
        <v/>
      </c>
      <c r="E3582" t="str">
        <f>IF('Support - Calculation Detail'!E3582="","",'Support - Calculation Detail'!E3582)</f>
        <v/>
      </c>
      <c r="G3582" t="str">
        <f>IF('Support - Calculation Detail'!F3582="","",'Support - Calculation Detail'!F3582)</f>
        <v/>
      </c>
      <c r="H3582" t="str">
        <f>IF('Support - Calculation Detail'!G3582="","",'Support - Calculation Detail'!G3582)</f>
        <v/>
      </c>
      <c r="I3582" t="str">
        <f>IF('Support - Calculation Detail'!H3582="","",'Support - Calculation Detail'!H3582)</f>
        <v/>
      </c>
      <c r="J3582" t="str">
        <f>IF('Support - Calculation Detail'!I3582="","",'Support - Calculation Detail'!I3582)</f>
        <v/>
      </c>
      <c r="K3582" t="str">
        <f>IF('Support - Calculation Detail'!K3582="","",'Support - Calculation Detail'!K3582)</f>
        <v/>
      </c>
      <c r="L3582" t="str">
        <f>IF('Support - Calculation Detail'!L3582="","",'Support - Calculation Detail'!L3582)</f>
        <v/>
      </c>
      <c r="M3582" t="str">
        <f>IF('Support - Calculation Detail'!M3582="","",'Support - Calculation Detail'!M3582)</f>
        <v/>
      </c>
      <c r="N3582" t="str">
        <f>IF('Support - Calculation Detail'!N3582="","",'Support - Calculation Detail'!N3582)</f>
        <v/>
      </c>
      <c r="P3582" t="str">
        <f>IF('Support - Calculation Detail'!O3582="","",'Support - Calculation Detail'!O3582)</f>
        <v/>
      </c>
      <c r="Q3582" t="b">
        <v>1</v>
      </c>
      <c r="R3582" t="str">
        <f t="shared" si="275"/>
        <v/>
      </c>
      <c r="S3582" t="str">
        <f t="shared" si="276"/>
        <v/>
      </c>
      <c r="T3582" t="str">
        <f t="shared" si="277"/>
        <v/>
      </c>
      <c r="U3582" t="str">
        <f t="shared" si="278"/>
        <v/>
      </c>
      <c r="V3582" t="str">
        <f t="shared" si="279"/>
        <v/>
      </c>
    </row>
    <row r="3583" spans="1:22" x14ac:dyDescent="0.35">
      <c r="A3583" t="str">
        <f>IF('Support - Calculation Detail'!A3583="","",LEFT('Support - Calculation Detail'!A3583,7)&amp;"-"&amp;RIGHT('Support - Calculation Detail'!A3583,2))</f>
        <v/>
      </c>
      <c r="B3583" t="str">
        <f>IF('Support - Calculation Detail'!C3583="","",'Support - Calculation Detail'!C3583)</f>
        <v/>
      </c>
      <c r="C3583" t="str">
        <f>IF('Support - Calculation Detail'!B3583="","",'Support - Calculation Detail'!B3583)</f>
        <v/>
      </c>
      <c r="D3583" t="str">
        <f>IF('Support - Calculation Detail'!D3583="","",'Support - Calculation Detail'!D3583)</f>
        <v/>
      </c>
      <c r="E3583" t="str">
        <f>IF('Support - Calculation Detail'!E3583="","",'Support - Calculation Detail'!E3583)</f>
        <v/>
      </c>
      <c r="G3583" t="str">
        <f>IF('Support - Calculation Detail'!F3583="","",'Support - Calculation Detail'!F3583)</f>
        <v/>
      </c>
      <c r="H3583" t="str">
        <f>IF('Support - Calculation Detail'!G3583="","",'Support - Calculation Detail'!G3583)</f>
        <v/>
      </c>
      <c r="I3583" t="str">
        <f>IF('Support - Calculation Detail'!H3583="","",'Support - Calculation Detail'!H3583)</f>
        <v/>
      </c>
      <c r="J3583" t="str">
        <f>IF('Support - Calculation Detail'!I3583="","",'Support - Calculation Detail'!I3583)</f>
        <v/>
      </c>
      <c r="K3583" t="str">
        <f>IF('Support - Calculation Detail'!K3583="","",'Support - Calculation Detail'!K3583)</f>
        <v/>
      </c>
      <c r="L3583" t="str">
        <f>IF('Support - Calculation Detail'!L3583="","",'Support - Calculation Detail'!L3583)</f>
        <v/>
      </c>
      <c r="M3583" t="str">
        <f>IF('Support - Calculation Detail'!M3583="","",'Support - Calculation Detail'!M3583)</f>
        <v/>
      </c>
      <c r="N3583" t="str">
        <f>IF('Support - Calculation Detail'!N3583="","",'Support - Calculation Detail'!N3583)</f>
        <v/>
      </c>
      <c r="P3583" t="str">
        <f>IF('Support - Calculation Detail'!O3583="","",'Support - Calculation Detail'!O3583)</f>
        <v/>
      </c>
      <c r="Q3583" t="b">
        <v>1</v>
      </c>
      <c r="R3583" t="str">
        <f t="shared" si="275"/>
        <v/>
      </c>
      <c r="S3583" t="str">
        <f t="shared" si="276"/>
        <v/>
      </c>
      <c r="T3583" t="str">
        <f t="shared" si="277"/>
        <v/>
      </c>
      <c r="U3583" t="str">
        <f t="shared" si="278"/>
        <v/>
      </c>
      <c r="V3583" t="str">
        <f t="shared" si="279"/>
        <v/>
      </c>
    </row>
    <row r="3584" spans="1:22" x14ac:dyDescent="0.35">
      <c r="A3584" t="str">
        <f>IF('Support - Calculation Detail'!A3584="","",LEFT('Support - Calculation Detail'!A3584,7)&amp;"-"&amp;RIGHT('Support - Calculation Detail'!A3584,2))</f>
        <v/>
      </c>
      <c r="B3584" t="str">
        <f>IF('Support - Calculation Detail'!C3584="","",'Support - Calculation Detail'!C3584)</f>
        <v/>
      </c>
      <c r="C3584" t="str">
        <f>IF('Support - Calculation Detail'!B3584="","",'Support - Calculation Detail'!B3584)</f>
        <v/>
      </c>
      <c r="D3584" t="str">
        <f>IF('Support - Calculation Detail'!D3584="","",'Support - Calculation Detail'!D3584)</f>
        <v/>
      </c>
      <c r="E3584" t="str">
        <f>IF('Support - Calculation Detail'!E3584="","",'Support - Calculation Detail'!E3584)</f>
        <v/>
      </c>
      <c r="G3584" t="str">
        <f>IF('Support - Calculation Detail'!F3584="","",'Support - Calculation Detail'!F3584)</f>
        <v/>
      </c>
      <c r="H3584" t="str">
        <f>IF('Support - Calculation Detail'!G3584="","",'Support - Calculation Detail'!G3584)</f>
        <v/>
      </c>
      <c r="I3584" t="str">
        <f>IF('Support - Calculation Detail'!H3584="","",'Support - Calculation Detail'!H3584)</f>
        <v/>
      </c>
      <c r="J3584" t="str">
        <f>IF('Support - Calculation Detail'!I3584="","",'Support - Calculation Detail'!I3584)</f>
        <v/>
      </c>
      <c r="K3584" t="str">
        <f>IF('Support - Calculation Detail'!K3584="","",'Support - Calculation Detail'!K3584)</f>
        <v/>
      </c>
      <c r="L3584" t="str">
        <f>IF('Support - Calculation Detail'!L3584="","",'Support - Calculation Detail'!L3584)</f>
        <v/>
      </c>
      <c r="M3584" t="str">
        <f>IF('Support - Calculation Detail'!M3584="","",'Support - Calculation Detail'!M3584)</f>
        <v/>
      </c>
      <c r="N3584" t="str">
        <f>IF('Support - Calculation Detail'!N3584="","",'Support - Calculation Detail'!N3584)</f>
        <v/>
      </c>
      <c r="P3584" t="str">
        <f>IF('Support - Calculation Detail'!O3584="","",'Support - Calculation Detail'!O3584)</f>
        <v/>
      </c>
      <c r="Q3584" t="b">
        <v>1</v>
      </c>
      <c r="R3584" t="str">
        <f t="shared" si="275"/>
        <v/>
      </c>
      <c r="S3584" t="str">
        <f t="shared" si="276"/>
        <v/>
      </c>
      <c r="T3584" t="str">
        <f t="shared" si="277"/>
        <v/>
      </c>
      <c r="U3584" t="str">
        <f t="shared" si="278"/>
        <v/>
      </c>
      <c r="V3584" t="str">
        <f t="shared" si="279"/>
        <v/>
      </c>
    </row>
    <row r="3585" spans="1:22" x14ac:dyDescent="0.35">
      <c r="A3585" t="str">
        <f>IF('Support - Calculation Detail'!A3585="","",LEFT('Support - Calculation Detail'!A3585,7)&amp;"-"&amp;RIGHT('Support - Calculation Detail'!A3585,2))</f>
        <v/>
      </c>
      <c r="B3585" t="str">
        <f>IF('Support - Calculation Detail'!C3585="","",'Support - Calculation Detail'!C3585)</f>
        <v/>
      </c>
      <c r="C3585" t="str">
        <f>IF('Support - Calculation Detail'!B3585="","",'Support - Calculation Detail'!B3585)</f>
        <v/>
      </c>
      <c r="D3585" t="str">
        <f>IF('Support - Calculation Detail'!D3585="","",'Support - Calculation Detail'!D3585)</f>
        <v/>
      </c>
      <c r="E3585" t="str">
        <f>IF('Support - Calculation Detail'!E3585="","",'Support - Calculation Detail'!E3585)</f>
        <v/>
      </c>
      <c r="G3585" t="str">
        <f>IF('Support - Calculation Detail'!F3585="","",'Support - Calculation Detail'!F3585)</f>
        <v/>
      </c>
      <c r="H3585" t="str">
        <f>IF('Support - Calculation Detail'!G3585="","",'Support - Calculation Detail'!G3585)</f>
        <v/>
      </c>
      <c r="I3585" t="str">
        <f>IF('Support - Calculation Detail'!H3585="","",'Support - Calculation Detail'!H3585)</f>
        <v/>
      </c>
      <c r="J3585" t="str">
        <f>IF('Support - Calculation Detail'!I3585="","",'Support - Calculation Detail'!I3585)</f>
        <v/>
      </c>
      <c r="K3585" t="str">
        <f>IF('Support - Calculation Detail'!K3585="","",'Support - Calculation Detail'!K3585)</f>
        <v/>
      </c>
      <c r="L3585" t="str">
        <f>IF('Support - Calculation Detail'!L3585="","",'Support - Calculation Detail'!L3585)</f>
        <v/>
      </c>
      <c r="M3585" t="str">
        <f>IF('Support - Calculation Detail'!M3585="","",'Support - Calculation Detail'!M3585)</f>
        <v/>
      </c>
      <c r="N3585" t="str">
        <f>IF('Support - Calculation Detail'!N3585="","",'Support - Calculation Detail'!N3585)</f>
        <v/>
      </c>
      <c r="P3585" t="str">
        <f>IF('Support - Calculation Detail'!O3585="","",'Support - Calculation Detail'!O3585)</f>
        <v/>
      </c>
      <c r="Q3585" t="b">
        <v>1</v>
      </c>
      <c r="R3585" t="str">
        <f t="shared" si="275"/>
        <v/>
      </c>
      <c r="S3585" t="str">
        <f t="shared" si="276"/>
        <v/>
      </c>
      <c r="T3585" t="str">
        <f t="shared" si="277"/>
        <v/>
      </c>
      <c r="U3585" t="str">
        <f t="shared" si="278"/>
        <v/>
      </c>
      <c r="V3585" t="str">
        <f t="shared" si="279"/>
        <v/>
      </c>
    </row>
    <row r="3586" spans="1:22" x14ac:dyDescent="0.35">
      <c r="A3586" t="str">
        <f>IF('Support - Calculation Detail'!A3586="","",LEFT('Support - Calculation Detail'!A3586,7)&amp;"-"&amp;RIGHT('Support - Calculation Detail'!A3586,2))</f>
        <v/>
      </c>
      <c r="B3586" t="str">
        <f>IF('Support - Calculation Detail'!C3586="","",'Support - Calculation Detail'!C3586)</f>
        <v/>
      </c>
      <c r="C3586" t="str">
        <f>IF('Support - Calculation Detail'!B3586="","",'Support - Calculation Detail'!B3586)</f>
        <v/>
      </c>
      <c r="D3586" t="str">
        <f>IF('Support - Calculation Detail'!D3586="","",'Support - Calculation Detail'!D3586)</f>
        <v/>
      </c>
      <c r="E3586" t="str">
        <f>IF('Support - Calculation Detail'!E3586="","",'Support - Calculation Detail'!E3586)</f>
        <v/>
      </c>
      <c r="G3586" t="str">
        <f>IF('Support - Calculation Detail'!F3586="","",'Support - Calculation Detail'!F3586)</f>
        <v/>
      </c>
      <c r="H3586" t="str">
        <f>IF('Support - Calculation Detail'!G3586="","",'Support - Calculation Detail'!G3586)</f>
        <v/>
      </c>
      <c r="I3586" t="str">
        <f>IF('Support - Calculation Detail'!H3586="","",'Support - Calculation Detail'!H3586)</f>
        <v/>
      </c>
      <c r="J3586" t="str">
        <f>IF('Support - Calculation Detail'!I3586="","",'Support - Calculation Detail'!I3586)</f>
        <v/>
      </c>
      <c r="K3586" t="str">
        <f>IF('Support - Calculation Detail'!K3586="","",'Support - Calculation Detail'!K3586)</f>
        <v/>
      </c>
      <c r="L3586" t="str">
        <f>IF('Support - Calculation Detail'!L3586="","",'Support - Calculation Detail'!L3586)</f>
        <v/>
      </c>
      <c r="M3586" t="str">
        <f>IF('Support - Calculation Detail'!M3586="","",'Support - Calculation Detail'!M3586)</f>
        <v/>
      </c>
      <c r="N3586" t="str">
        <f>IF('Support - Calculation Detail'!N3586="","",'Support - Calculation Detail'!N3586)</f>
        <v/>
      </c>
      <c r="P3586" t="str">
        <f>IF('Support - Calculation Detail'!O3586="","",'Support - Calculation Detail'!O3586)</f>
        <v/>
      </c>
      <c r="Q3586" t="b">
        <v>1</v>
      </c>
      <c r="R3586" t="str">
        <f t="shared" si="275"/>
        <v/>
      </c>
      <c r="S3586" t="str">
        <f t="shared" si="276"/>
        <v/>
      </c>
      <c r="T3586" t="str">
        <f t="shared" si="277"/>
        <v/>
      </c>
      <c r="U3586" t="str">
        <f t="shared" si="278"/>
        <v/>
      </c>
      <c r="V3586" t="str">
        <f t="shared" si="279"/>
        <v/>
      </c>
    </row>
    <row r="3587" spans="1:22" x14ac:dyDescent="0.35">
      <c r="A3587" t="str">
        <f>IF('Support - Calculation Detail'!A3587="","",LEFT('Support - Calculation Detail'!A3587,7)&amp;"-"&amp;RIGHT('Support - Calculation Detail'!A3587,2))</f>
        <v/>
      </c>
      <c r="B3587" t="str">
        <f>IF('Support - Calculation Detail'!C3587="","",'Support - Calculation Detail'!C3587)</f>
        <v/>
      </c>
      <c r="C3587" t="str">
        <f>IF('Support - Calculation Detail'!B3587="","",'Support - Calculation Detail'!B3587)</f>
        <v/>
      </c>
      <c r="D3587" t="str">
        <f>IF('Support - Calculation Detail'!D3587="","",'Support - Calculation Detail'!D3587)</f>
        <v/>
      </c>
      <c r="E3587" t="str">
        <f>IF('Support - Calculation Detail'!E3587="","",'Support - Calculation Detail'!E3587)</f>
        <v/>
      </c>
      <c r="G3587" t="str">
        <f>IF('Support - Calculation Detail'!F3587="","",'Support - Calculation Detail'!F3587)</f>
        <v/>
      </c>
      <c r="H3587" t="str">
        <f>IF('Support - Calculation Detail'!G3587="","",'Support - Calculation Detail'!G3587)</f>
        <v/>
      </c>
      <c r="I3587" t="str">
        <f>IF('Support - Calculation Detail'!H3587="","",'Support - Calculation Detail'!H3587)</f>
        <v/>
      </c>
      <c r="J3587" t="str">
        <f>IF('Support - Calculation Detail'!I3587="","",'Support - Calculation Detail'!I3587)</f>
        <v/>
      </c>
      <c r="K3587" t="str">
        <f>IF('Support - Calculation Detail'!K3587="","",'Support - Calculation Detail'!K3587)</f>
        <v/>
      </c>
      <c r="L3587" t="str">
        <f>IF('Support - Calculation Detail'!L3587="","",'Support - Calculation Detail'!L3587)</f>
        <v/>
      </c>
      <c r="M3587" t="str">
        <f>IF('Support - Calculation Detail'!M3587="","",'Support - Calculation Detail'!M3587)</f>
        <v/>
      </c>
      <c r="N3587" t="str">
        <f>IF('Support - Calculation Detail'!N3587="","",'Support - Calculation Detail'!N3587)</f>
        <v/>
      </c>
      <c r="P3587" t="str">
        <f>IF('Support - Calculation Detail'!O3587="","",'Support - Calculation Detail'!O3587)</f>
        <v/>
      </c>
      <c r="Q3587" t="b">
        <v>1</v>
      </c>
      <c r="R3587" t="str">
        <f t="shared" ref="R3587:R3650" si="280">LEFT(A3587,7)</f>
        <v/>
      </c>
      <c r="S3587" t="str">
        <f t="shared" ref="S3587:S3650" si="281">A3587</f>
        <v/>
      </c>
      <c r="T3587" t="str">
        <f t="shared" ref="T3587:T3650" si="282">S3587</f>
        <v/>
      </c>
      <c r="U3587" t="str">
        <f t="shared" ref="U3587:U3650" si="283">MID(S3587,3,1)</f>
        <v/>
      </c>
      <c r="V3587" t="str">
        <f t="shared" ref="V3587:V3650" si="284">RIGHT(T3587,2)</f>
        <v/>
      </c>
    </row>
    <row r="3588" spans="1:22" x14ac:dyDescent="0.35">
      <c r="A3588" t="str">
        <f>IF('Support - Calculation Detail'!A3588="","",LEFT('Support - Calculation Detail'!A3588,7)&amp;"-"&amp;RIGHT('Support - Calculation Detail'!A3588,2))</f>
        <v/>
      </c>
      <c r="B3588" t="str">
        <f>IF('Support - Calculation Detail'!C3588="","",'Support - Calculation Detail'!C3588)</f>
        <v/>
      </c>
      <c r="C3588" t="str">
        <f>IF('Support - Calculation Detail'!B3588="","",'Support - Calculation Detail'!B3588)</f>
        <v/>
      </c>
      <c r="D3588" t="str">
        <f>IF('Support - Calculation Detail'!D3588="","",'Support - Calculation Detail'!D3588)</f>
        <v/>
      </c>
      <c r="E3588" t="str">
        <f>IF('Support - Calculation Detail'!E3588="","",'Support - Calculation Detail'!E3588)</f>
        <v/>
      </c>
      <c r="G3588" t="str">
        <f>IF('Support - Calculation Detail'!F3588="","",'Support - Calculation Detail'!F3588)</f>
        <v/>
      </c>
      <c r="H3588" t="str">
        <f>IF('Support - Calculation Detail'!G3588="","",'Support - Calculation Detail'!G3588)</f>
        <v/>
      </c>
      <c r="I3588" t="str">
        <f>IF('Support - Calculation Detail'!H3588="","",'Support - Calculation Detail'!H3588)</f>
        <v/>
      </c>
      <c r="J3588" t="str">
        <f>IF('Support - Calculation Detail'!I3588="","",'Support - Calculation Detail'!I3588)</f>
        <v/>
      </c>
      <c r="K3588" t="str">
        <f>IF('Support - Calculation Detail'!K3588="","",'Support - Calculation Detail'!K3588)</f>
        <v/>
      </c>
      <c r="L3588" t="str">
        <f>IF('Support - Calculation Detail'!L3588="","",'Support - Calculation Detail'!L3588)</f>
        <v/>
      </c>
      <c r="M3588" t="str">
        <f>IF('Support - Calculation Detail'!M3588="","",'Support - Calculation Detail'!M3588)</f>
        <v/>
      </c>
      <c r="N3588" t="str">
        <f>IF('Support - Calculation Detail'!N3588="","",'Support - Calculation Detail'!N3588)</f>
        <v/>
      </c>
      <c r="P3588" t="str">
        <f>IF('Support - Calculation Detail'!O3588="","",'Support - Calculation Detail'!O3588)</f>
        <v/>
      </c>
      <c r="Q3588" t="b">
        <v>1</v>
      </c>
      <c r="R3588" t="str">
        <f t="shared" si="280"/>
        <v/>
      </c>
      <c r="S3588" t="str">
        <f t="shared" si="281"/>
        <v/>
      </c>
      <c r="T3588" t="str">
        <f t="shared" si="282"/>
        <v/>
      </c>
      <c r="U3588" t="str">
        <f t="shared" si="283"/>
        <v/>
      </c>
      <c r="V3588" t="str">
        <f t="shared" si="284"/>
        <v/>
      </c>
    </row>
    <row r="3589" spans="1:22" x14ac:dyDescent="0.35">
      <c r="A3589" t="str">
        <f>IF('Support - Calculation Detail'!A3589="","",LEFT('Support - Calculation Detail'!A3589,7)&amp;"-"&amp;RIGHT('Support - Calculation Detail'!A3589,2))</f>
        <v/>
      </c>
      <c r="B3589" t="str">
        <f>IF('Support - Calculation Detail'!C3589="","",'Support - Calculation Detail'!C3589)</f>
        <v/>
      </c>
      <c r="C3589" t="str">
        <f>IF('Support - Calculation Detail'!B3589="","",'Support - Calculation Detail'!B3589)</f>
        <v/>
      </c>
      <c r="D3589" t="str">
        <f>IF('Support - Calculation Detail'!D3589="","",'Support - Calculation Detail'!D3589)</f>
        <v/>
      </c>
      <c r="E3589" t="str">
        <f>IF('Support - Calculation Detail'!E3589="","",'Support - Calculation Detail'!E3589)</f>
        <v/>
      </c>
      <c r="G3589" t="str">
        <f>IF('Support - Calculation Detail'!F3589="","",'Support - Calculation Detail'!F3589)</f>
        <v/>
      </c>
      <c r="H3589" t="str">
        <f>IF('Support - Calculation Detail'!G3589="","",'Support - Calculation Detail'!G3589)</f>
        <v/>
      </c>
      <c r="I3589" t="str">
        <f>IF('Support - Calculation Detail'!H3589="","",'Support - Calculation Detail'!H3589)</f>
        <v/>
      </c>
      <c r="J3589" t="str">
        <f>IF('Support - Calculation Detail'!I3589="","",'Support - Calculation Detail'!I3589)</f>
        <v/>
      </c>
      <c r="K3589" t="str">
        <f>IF('Support - Calculation Detail'!K3589="","",'Support - Calculation Detail'!K3589)</f>
        <v/>
      </c>
      <c r="L3589" t="str">
        <f>IF('Support - Calculation Detail'!L3589="","",'Support - Calculation Detail'!L3589)</f>
        <v/>
      </c>
      <c r="M3589" t="str">
        <f>IF('Support - Calculation Detail'!M3589="","",'Support - Calculation Detail'!M3589)</f>
        <v/>
      </c>
      <c r="N3589" t="str">
        <f>IF('Support - Calculation Detail'!N3589="","",'Support - Calculation Detail'!N3589)</f>
        <v/>
      </c>
      <c r="P3589" t="str">
        <f>IF('Support - Calculation Detail'!O3589="","",'Support - Calculation Detail'!O3589)</f>
        <v/>
      </c>
      <c r="Q3589" t="b">
        <v>1</v>
      </c>
      <c r="R3589" t="str">
        <f t="shared" si="280"/>
        <v/>
      </c>
      <c r="S3589" t="str">
        <f t="shared" si="281"/>
        <v/>
      </c>
      <c r="T3589" t="str">
        <f t="shared" si="282"/>
        <v/>
      </c>
      <c r="U3589" t="str">
        <f t="shared" si="283"/>
        <v/>
      </c>
      <c r="V3589" t="str">
        <f t="shared" si="284"/>
        <v/>
      </c>
    </row>
    <row r="3590" spans="1:22" x14ac:dyDescent="0.35">
      <c r="A3590" t="str">
        <f>IF('Support - Calculation Detail'!A3590="","",LEFT('Support - Calculation Detail'!A3590,7)&amp;"-"&amp;RIGHT('Support - Calculation Detail'!A3590,2))</f>
        <v/>
      </c>
      <c r="B3590" t="str">
        <f>IF('Support - Calculation Detail'!C3590="","",'Support - Calculation Detail'!C3590)</f>
        <v/>
      </c>
      <c r="C3590" t="str">
        <f>IF('Support - Calculation Detail'!B3590="","",'Support - Calculation Detail'!B3590)</f>
        <v/>
      </c>
      <c r="D3590" t="str">
        <f>IF('Support - Calculation Detail'!D3590="","",'Support - Calculation Detail'!D3590)</f>
        <v/>
      </c>
      <c r="E3590" t="str">
        <f>IF('Support - Calculation Detail'!E3590="","",'Support - Calculation Detail'!E3590)</f>
        <v/>
      </c>
      <c r="G3590" t="str">
        <f>IF('Support - Calculation Detail'!F3590="","",'Support - Calculation Detail'!F3590)</f>
        <v/>
      </c>
      <c r="H3590" t="str">
        <f>IF('Support - Calculation Detail'!G3590="","",'Support - Calculation Detail'!G3590)</f>
        <v/>
      </c>
      <c r="I3590" t="str">
        <f>IF('Support - Calculation Detail'!H3590="","",'Support - Calculation Detail'!H3590)</f>
        <v/>
      </c>
      <c r="J3590" t="str">
        <f>IF('Support - Calculation Detail'!I3590="","",'Support - Calculation Detail'!I3590)</f>
        <v/>
      </c>
      <c r="K3590" t="str">
        <f>IF('Support - Calculation Detail'!K3590="","",'Support - Calculation Detail'!K3590)</f>
        <v/>
      </c>
      <c r="L3590" t="str">
        <f>IF('Support - Calculation Detail'!L3590="","",'Support - Calculation Detail'!L3590)</f>
        <v/>
      </c>
      <c r="M3590" t="str">
        <f>IF('Support - Calculation Detail'!M3590="","",'Support - Calculation Detail'!M3590)</f>
        <v/>
      </c>
      <c r="N3590" t="str">
        <f>IF('Support - Calculation Detail'!N3590="","",'Support - Calculation Detail'!N3590)</f>
        <v/>
      </c>
      <c r="P3590" t="str">
        <f>IF('Support - Calculation Detail'!O3590="","",'Support - Calculation Detail'!O3590)</f>
        <v/>
      </c>
      <c r="Q3590" t="b">
        <v>1</v>
      </c>
      <c r="R3590" t="str">
        <f t="shared" si="280"/>
        <v/>
      </c>
      <c r="S3590" t="str">
        <f t="shared" si="281"/>
        <v/>
      </c>
      <c r="T3590" t="str">
        <f t="shared" si="282"/>
        <v/>
      </c>
      <c r="U3590" t="str">
        <f t="shared" si="283"/>
        <v/>
      </c>
      <c r="V3590" t="str">
        <f t="shared" si="284"/>
        <v/>
      </c>
    </row>
    <row r="3591" spans="1:22" x14ac:dyDescent="0.35">
      <c r="A3591" t="str">
        <f>IF('Support - Calculation Detail'!A3591="","",LEFT('Support - Calculation Detail'!A3591,7)&amp;"-"&amp;RIGHT('Support - Calculation Detail'!A3591,2))</f>
        <v/>
      </c>
      <c r="B3591" t="str">
        <f>IF('Support - Calculation Detail'!C3591="","",'Support - Calculation Detail'!C3591)</f>
        <v/>
      </c>
      <c r="C3591" t="str">
        <f>IF('Support - Calculation Detail'!B3591="","",'Support - Calculation Detail'!B3591)</f>
        <v/>
      </c>
      <c r="D3591" t="str">
        <f>IF('Support - Calculation Detail'!D3591="","",'Support - Calculation Detail'!D3591)</f>
        <v/>
      </c>
      <c r="E3591" t="str">
        <f>IF('Support - Calculation Detail'!E3591="","",'Support - Calculation Detail'!E3591)</f>
        <v/>
      </c>
      <c r="G3591" t="str">
        <f>IF('Support - Calculation Detail'!F3591="","",'Support - Calculation Detail'!F3591)</f>
        <v/>
      </c>
      <c r="H3591" t="str">
        <f>IF('Support - Calculation Detail'!G3591="","",'Support - Calculation Detail'!G3591)</f>
        <v/>
      </c>
      <c r="I3591" t="str">
        <f>IF('Support - Calculation Detail'!H3591="","",'Support - Calculation Detail'!H3591)</f>
        <v/>
      </c>
      <c r="J3591" t="str">
        <f>IF('Support - Calculation Detail'!I3591="","",'Support - Calculation Detail'!I3591)</f>
        <v/>
      </c>
      <c r="K3591" t="str">
        <f>IF('Support - Calculation Detail'!K3591="","",'Support - Calculation Detail'!K3591)</f>
        <v/>
      </c>
      <c r="L3591" t="str">
        <f>IF('Support - Calculation Detail'!L3591="","",'Support - Calculation Detail'!L3591)</f>
        <v/>
      </c>
      <c r="M3591" t="str">
        <f>IF('Support - Calculation Detail'!M3591="","",'Support - Calculation Detail'!M3591)</f>
        <v/>
      </c>
      <c r="N3591" t="str">
        <f>IF('Support - Calculation Detail'!N3591="","",'Support - Calculation Detail'!N3591)</f>
        <v/>
      </c>
      <c r="P3591" t="str">
        <f>IF('Support - Calculation Detail'!O3591="","",'Support - Calculation Detail'!O3591)</f>
        <v/>
      </c>
      <c r="Q3591" t="b">
        <v>1</v>
      </c>
      <c r="R3591" t="str">
        <f t="shared" si="280"/>
        <v/>
      </c>
      <c r="S3591" t="str">
        <f t="shared" si="281"/>
        <v/>
      </c>
      <c r="T3591" t="str">
        <f t="shared" si="282"/>
        <v/>
      </c>
      <c r="U3591" t="str">
        <f t="shared" si="283"/>
        <v/>
      </c>
      <c r="V3591" t="str">
        <f t="shared" si="284"/>
        <v/>
      </c>
    </row>
    <row r="3592" spans="1:22" x14ac:dyDescent="0.35">
      <c r="A3592" t="str">
        <f>IF('Support - Calculation Detail'!A3592="","",LEFT('Support - Calculation Detail'!A3592,7)&amp;"-"&amp;RIGHT('Support - Calculation Detail'!A3592,2))</f>
        <v/>
      </c>
      <c r="B3592" t="str">
        <f>IF('Support - Calculation Detail'!C3592="","",'Support - Calculation Detail'!C3592)</f>
        <v/>
      </c>
      <c r="C3592" t="str">
        <f>IF('Support - Calculation Detail'!B3592="","",'Support - Calculation Detail'!B3592)</f>
        <v/>
      </c>
      <c r="D3592" t="str">
        <f>IF('Support - Calculation Detail'!D3592="","",'Support - Calculation Detail'!D3592)</f>
        <v/>
      </c>
      <c r="E3592" t="str">
        <f>IF('Support - Calculation Detail'!E3592="","",'Support - Calculation Detail'!E3592)</f>
        <v/>
      </c>
      <c r="G3592" t="str">
        <f>IF('Support - Calculation Detail'!F3592="","",'Support - Calculation Detail'!F3592)</f>
        <v/>
      </c>
      <c r="H3592" t="str">
        <f>IF('Support - Calculation Detail'!G3592="","",'Support - Calculation Detail'!G3592)</f>
        <v/>
      </c>
      <c r="I3592" t="str">
        <f>IF('Support - Calculation Detail'!H3592="","",'Support - Calculation Detail'!H3592)</f>
        <v/>
      </c>
      <c r="J3592" t="str">
        <f>IF('Support - Calculation Detail'!I3592="","",'Support - Calculation Detail'!I3592)</f>
        <v/>
      </c>
      <c r="K3592" t="str">
        <f>IF('Support - Calculation Detail'!K3592="","",'Support - Calculation Detail'!K3592)</f>
        <v/>
      </c>
      <c r="L3592" t="str">
        <f>IF('Support - Calculation Detail'!L3592="","",'Support - Calculation Detail'!L3592)</f>
        <v/>
      </c>
      <c r="M3592" t="str">
        <f>IF('Support - Calculation Detail'!M3592="","",'Support - Calculation Detail'!M3592)</f>
        <v/>
      </c>
      <c r="N3592" t="str">
        <f>IF('Support - Calculation Detail'!N3592="","",'Support - Calculation Detail'!N3592)</f>
        <v/>
      </c>
      <c r="P3592" t="str">
        <f>IF('Support - Calculation Detail'!O3592="","",'Support - Calculation Detail'!O3592)</f>
        <v/>
      </c>
      <c r="Q3592" t="b">
        <v>1</v>
      </c>
      <c r="R3592" t="str">
        <f t="shared" si="280"/>
        <v/>
      </c>
      <c r="S3592" t="str">
        <f t="shared" si="281"/>
        <v/>
      </c>
      <c r="T3592" t="str">
        <f t="shared" si="282"/>
        <v/>
      </c>
      <c r="U3592" t="str">
        <f t="shared" si="283"/>
        <v/>
      </c>
      <c r="V3592" t="str">
        <f t="shared" si="284"/>
        <v/>
      </c>
    </row>
    <row r="3593" spans="1:22" x14ac:dyDescent="0.35">
      <c r="A3593" t="str">
        <f>IF('Support - Calculation Detail'!A3593="","",LEFT('Support - Calculation Detail'!A3593,7)&amp;"-"&amp;RIGHT('Support - Calculation Detail'!A3593,2))</f>
        <v/>
      </c>
      <c r="B3593" t="str">
        <f>IF('Support - Calculation Detail'!C3593="","",'Support - Calculation Detail'!C3593)</f>
        <v/>
      </c>
      <c r="C3593" t="str">
        <f>IF('Support - Calculation Detail'!B3593="","",'Support - Calculation Detail'!B3593)</f>
        <v/>
      </c>
      <c r="D3593" t="str">
        <f>IF('Support - Calculation Detail'!D3593="","",'Support - Calculation Detail'!D3593)</f>
        <v/>
      </c>
      <c r="E3593" t="str">
        <f>IF('Support - Calculation Detail'!E3593="","",'Support - Calculation Detail'!E3593)</f>
        <v/>
      </c>
      <c r="G3593" t="str">
        <f>IF('Support - Calculation Detail'!F3593="","",'Support - Calculation Detail'!F3593)</f>
        <v/>
      </c>
      <c r="H3593" t="str">
        <f>IF('Support - Calculation Detail'!G3593="","",'Support - Calculation Detail'!G3593)</f>
        <v/>
      </c>
      <c r="I3593" t="str">
        <f>IF('Support - Calculation Detail'!H3593="","",'Support - Calculation Detail'!H3593)</f>
        <v/>
      </c>
      <c r="J3593" t="str">
        <f>IF('Support - Calculation Detail'!I3593="","",'Support - Calculation Detail'!I3593)</f>
        <v/>
      </c>
      <c r="K3593" t="str">
        <f>IF('Support - Calculation Detail'!K3593="","",'Support - Calculation Detail'!K3593)</f>
        <v/>
      </c>
      <c r="L3593" t="str">
        <f>IF('Support - Calculation Detail'!L3593="","",'Support - Calculation Detail'!L3593)</f>
        <v/>
      </c>
      <c r="M3593" t="str">
        <f>IF('Support - Calculation Detail'!M3593="","",'Support - Calculation Detail'!M3593)</f>
        <v/>
      </c>
      <c r="N3593" t="str">
        <f>IF('Support - Calculation Detail'!N3593="","",'Support - Calculation Detail'!N3593)</f>
        <v/>
      </c>
      <c r="P3593" t="str">
        <f>IF('Support - Calculation Detail'!O3593="","",'Support - Calculation Detail'!O3593)</f>
        <v/>
      </c>
      <c r="Q3593" t="b">
        <v>1</v>
      </c>
      <c r="R3593" t="str">
        <f t="shared" si="280"/>
        <v/>
      </c>
      <c r="S3593" t="str">
        <f t="shared" si="281"/>
        <v/>
      </c>
      <c r="T3593" t="str">
        <f t="shared" si="282"/>
        <v/>
      </c>
      <c r="U3593" t="str">
        <f t="shared" si="283"/>
        <v/>
      </c>
      <c r="V3593" t="str">
        <f t="shared" si="284"/>
        <v/>
      </c>
    </row>
    <row r="3594" spans="1:22" x14ac:dyDescent="0.35">
      <c r="A3594" t="str">
        <f>IF('Support - Calculation Detail'!A3594="","",LEFT('Support - Calculation Detail'!A3594,7)&amp;"-"&amp;RIGHT('Support - Calculation Detail'!A3594,2))</f>
        <v/>
      </c>
      <c r="B3594" t="str">
        <f>IF('Support - Calculation Detail'!C3594="","",'Support - Calculation Detail'!C3594)</f>
        <v/>
      </c>
      <c r="C3594" t="str">
        <f>IF('Support - Calculation Detail'!B3594="","",'Support - Calculation Detail'!B3594)</f>
        <v/>
      </c>
      <c r="D3594" t="str">
        <f>IF('Support - Calculation Detail'!D3594="","",'Support - Calculation Detail'!D3594)</f>
        <v/>
      </c>
      <c r="E3594" t="str">
        <f>IF('Support - Calculation Detail'!E3594="","",'Support - Calculation Detail'!E3594)</f>
        <v/>
      </c>
      <c r="G3594" t="str">
        <f>IF('Support - Calculation Detail'!F3594="","",'Support - Calculation Detail'!F3594)</f>
        <v/>
      </c>
      <c r="H3594" t="str">
        <f>IF('Support - Calculation Detail'!G3594="","",'Support - Calculation Detail'!G3594)</f>
        <v/>
      </c>
      <c r="I3594" t="str">
        <f>IF('Support - Calculation Detail'!H3594="","",'Support - Calculation Detail'!H3594)</f>
        <v/>
      </c>
      <c r="J3594" t="str">
        <f>IF('Support - Calculation Detail'!I3594="","",'Support - Calculation Detail'!I3594)</f>
        <v/>
      </c>
      <c r="K3594" t="str">
        <f>IF('Support - Calculation Detail'!K3594="","",'Support - Calculation Detail'!K3594)</f>
        <v/>
      </c>
      <c r="L3594" t="str">
        <f>IF('Support - Calculation Detail'!L3594="","",'Support - Calculation Detail'!L3594)</f>
        <v/>
      </c>
      <c r="M3594" t="str">
        <f>IF('Support - Calculation Detail'!M3594="","",'Support - Calculation Detail'!M3594)</f>
        <v/>
      </c>
      <c r="N3594" t="str">
        <f>IF('Support - Calculation Detail'!N3594="","",'Support - Calculation Detail'!N3594)</f>
        <v/>
      </c>
      <c r="P3594" t="str">
        <f>IF('Support - Calculation Detail'!O3594="","",'Support - Calculation Detail'!O3594)</f>
        <v/>
      </c>
      <c r="Q3594" t="b">
        <v>1</v>
      </c>
      <c r="R3594" t="str">
        <f t="shared" si="280"/>
        <v/>
      </c>
      <c r="S3594" t="str">
        <f t="shared" si="281"/>
        <v/>
      </c>
      <c r="T3594" t="str">
        <f t="shared" si="282"/>
        <v/>
      </c>
      <c r="U3594" t="str">
        <f t="shared" si="283"/>
        <v/>
      </c>
      <c r="V3594" t="str">
        <f t="shared" si="284"/>
        <v/>
      </c>
    </row>
    <row r="3595" spans="1:22" x14ac:dyDescent="0.35">
      <c r="A3595" t="str">
        <f>IF('Support - Calculation Detail'!A3595="","",LEFT('Support - Calculation Detail'!A3595,7)&amp;"-"&amp;RIGHT('Support - Calculation Detail'!A3595,2))</f>
        <v/>
      </c>
      <c r="B3595" t="str">
        <f>IF('Support - Calculation Detail'!C3595="","",'Support - Calculation Detail'!C3595)</f>
        <v/>
      </c>
      <c r="C3595" t="str">
        <f>IF('Support - Calculation Detail'!B3595="","",'Support - Calculation Detail'!B3595)</f>
        <v/>
      </c>
      <c r="D3595" t="str">
        <f>IF('Support - Calculation Detail'!D3595="","",'Support - Calculation Detail'!D3595)</f>
        <v/>
      </c>
      <c r="E3595" t="str">
        <f>IF('Support - Calculation Detail'!E3595="","",'Support - Calculation Detail'!E3595)</f>
        <v/>
      </c>
      <c r="G3595" t="str">
        <f>IF('Support - Calculation Detail'!F3595="","",'Support - Calculation Detail'!F3595)</f>
        <v/>
      </c>
      <c r="H3595" t="str">
        <f>IF('Support - Calculation Detail'!G3595="","",'Support - Calculation Detail'!G3595)</f>
        <v/>
      </c>
      <c r="I3595" t="str">
        <f>IF('Support - Calculation Detail'!H3595="","",'Support - Calculation Detail'!H3595)</f>
        <v/>
      </c>
      <c r="J3595" t="str">
        <f>IF('Support - Calculation Detail'!I3595="","",'Support - Calculation Detail'!I3595)</f>
        <v/>
      </c>
      <c r="K3595" t="str">
        <f>IF('Support - Calculation Detail'!K3595="","",'Support - Calculation Detail'!K3595)</f>
        <v/>
      </c>
      <c r="L3595" t="str">
        <f>IF('Support - Calculation Detail'!L3595="","",'Support - Calculation Detail'!L3595)</f>
        <v/>
      </c>
      <c r="M3595" t="str">
        <f>IF('Support - Calculation Detail'!M3595="","",'Support - Calculation Detail'!M3595)</f>
        <v/>
      </c>
      <c r="N3595" t="str">
        <f>IF('Support - Calculation Detail'!N3595="","",'Support - Calculation Detail'!N3595)</f>
        <v/>
      </c>
      <c r="P3595" t="str">
        <f>IF('Support - Calculation Detail'!O3595="","",'Support - Calculation Detail'!O3595)</f>
        <v/>
      </c>
      <c r="Q3595" t="b">
        <v>1</v>
      </c>
      <c r="R3595" t="str">
        <f t="shared" si="280"/>
        <v/>
      </c>
      <c r="S3595" t="str">
        <f t="shared" si="281"/>
        <v/>
      </c>
      <c r="T3595" t="str">
        <f t="shared" si="282"/>
        <v/>
      </c>
      <c r="U3595" t="str">
        <f t="shared" si="283"/>
        <v/>
      </c>
      <c r="V3595" t="str">
        <f t="shared" si="284"/>
        <v/>
      </c>
    </row>
    <row r="3596" spans="1:22" x14ac:dyDescent="0.35">
      <c r="A3596" t="str">
        <f>IF('Support - Calculation Detail'!A3596="","",LEFT('Support - Calculation Detail'!A3596,7)&amp;"-"&amp;RIGHT('Support - Calculation Detail'!A3596,2))</f>
        <v/>
      </c>
      <c r="B3596" t="str">
        <f>IF('Support - Calculation Detail'!C3596="","",'Support - Calculation Detail'!C3596)</f>
        <v/>
      </c>
      <c r="C3596" t="str">
        <f>IF('Support - Calculation Detail'!B3596="","",'Support - Calculation Detail'!B3596)</f>
        <v/>
      </c>
      <c r="D3596" t="str">
        <f>IF('Support - Calculation Detail'!D3596="","",'Support - Calculation Detail'!D3596)</f>
        <v/>
      </c>
      <c r="E3596" t="str">
        <f>IF('Support - Calculation Detail'!E3596="","",'Support - Calculation Detail'!E3596)</f>
        <v/>
      </c>
      <c r="G3596" t="str">
        <f>IF('Support - Calculation Detail'!F3596="","",'Support - Calculation Detail'!F3596)</f>
        <v/>
      </c>
      <c r="H3596" t="str">
        <f>IF('Support - Calculation Detail'!G3596="","",'Support - Calculation Detail'!G3596)</f>
        <v/>
      </c>
      <c r="I3596" t="str">
        <f>IF('Support - Calculation Detail'!H3596="","",'Support - Calculation Detail'!H3596)</f>
        <v/>
      </c>
      <c r="J3596" t="str">
        <f>IF('Support - Calculation Detail'!I3596="","",'Support - Calculation Detail'!I3596)</f>
        <v/>
      </c>
      <c r="K3596" t="str">
        <f>IF('Support - Calculation Detail'!K3596="","",'Support - Calculation Detail'!K3596)</f>
        <v/>
      </c>
      <c r="L3596" t="str">
        <f>IF('Support - Calculation Detail'!L3596="","",'Support - Calculation Detail'!L3596)</f>
        <v/>
      </c>
      <c r="M3596" t="str">
        <f>IF('Support - Calculation Detail'!M3596="","",'Support - Calculation Detail'!M3596)</f>
        <v/>
      </c>
      <c r="N3596" t="str">
        <f>IF('Support - Calculation Detail'!N3596="","",'Support - Calculation Detail'!N3596)</f>
        <v/>
      </c>
      <c r="P3596" t="str">
        <f>IF('Support - Calculation Detail'!O3596="","",'Support - Calculation Detail'!O3596)</f>
        <v/>
      </c>
      <c r="Q3596" t="b">
        <v>1</v>
      </c>
      <c r="R3596" t="str">
        <f t="shared" si="280"/>
        <v/>
      </c>
      <c r="S3596" t="str">
        <f t="shared" si="281"/>
        <v/>
      </c>
      <c r="T3596" t="str">
        <f t="shared" si="282"/>
        <v/>
      </c>
      <c r="U3596" t="str">
        <f t="shared" si="283"/>
        <v/>
      </c>
      <c r="V3596" t="str">
        <f t="shared" si="284"/>
        <v/>
      </c>
    </row>
    <row r="3597" spans="1:22" x14ac:dyDescent="0.35">
      <c r="A3597" t="str">
        <f>IF('Support - Calculation Detail'!A3597="","",LEFT('Support - Calculation Detail'!A3597,7)&amp;"-"&amp;RIGHT('Support - Calculation Detail'!A3597,2))</f>
        <v/>
      </c>
      <c r="B3597" t="str">
        <f>IF('Support - Calculation Detail'!C3597="","",'Support - Calculation Detail'!C3597)</f>
        <v/>
      </c>
      <c r="C3597" t="str">
        <f>IF('Support - Calculation Detail'!B3597="","",'Support - Calculation Detail'!B3597)</f>
        <v/>
      </c>
      <c r="D3597" t="str">
        <f>IF('Support - Calculation Detail'!D3597="","",'Support - Calculation Detail'!D3597)</f>
        <v/>
      </c>
      <c r="E3597" t="str">
        <f>IF('Support - Calculation Detail'!E3597="","",'Support - Calculation Detail'!E3597)</f>
        <v/>
      </c>
      <c r="G3597" t="str">
        <f>IF('Support - Calculation Detail'!F3597="","",'Support - Calculation Detail'!F3597)</f>
        <v/>
      </c>
      <c r="H3597" t="str">
        <f>IF('Support - Calculation Detail'!G3597="","",'Support - Calculation Detail'!G3597)</f>
        <v/>
      </c>
      <c r="I3597" t="str">
        <f>IF('Support - Calculation Detail'!H3597="","",'Support - Calculation Detail'!H3597)</f>
        <v/>
      </c>
      <c r="J3597" t="str">
        <f>IF('Support - Calculation Detail'!I3597="","",'Support - Calculation Detail'!I3597)</f>
        <v/>
      </c>
      <c r="K3597" t="str">
        <f>IF('Support - Calculation Detail'!K3597="","",'Support - Calculation Detail'!K3597)</f>
        <v/>
      </c>
      <c r="L3597" t="str">
        <f>IF('Support - Calculation Detail'!L3597="","",'Support - Calculation Detail'!L3597)</f>
        <v/>
      </c>
      <c r="M3597" t="str">
        <f>IF('Support - Calculation Detail'!M3597="","",'Support - Calculation Detail'!M3597)</f>
        <v/>
      </c>
      <c r="N3597" t="str">
        <f>IF('Support - Calculation Detail'!N3597="","",'Support - Calculation Detail'!N3597)</f>
        <v/>
      </c>
      <c r="P3597" t="str">
        <f>IF('Support - Calculation Detail'!O3597="","",'Support - Calculation Detail'!O3597)</f>
        <v/>
      </c>
      <c r="Q3597" t="b">
        <v>1</v>
      </c>
      <c r="R3597" t="str">
        <f t="shared" si="280"/>
        <v/>
      </c>
      <c r="S3597" t="str">
        <f t="shared" si="281"/>
        <v/>
      </c>
      <c r="T3597" t="str">
        <f t="shared" si="282"/>
        <v/>
      </c>
      <c r="U3597" t="str">
        <f t="shared" si="283"/>
        <v/>
      </c>
      <c r="V3597" t="str">
        <f t="shared" si="284"/>
        <v/>
      </c>
    </row>
    <row r="3598" spans="1:22" x14ac:dyDescent="0.35">
      <c r="A3598" t="str">
        <f>IF('Support - Calculation Detail'!A3598="","",LEFT('Support - Calculation Detail'!A3598,7)&amp;"-"&amp;RIGHT('Support - Calculation Detail'!A3598,2))</f>
        <v/>
      </c>
      <c r="B3598" t="str">
        <f>IF('Support - Calculation Detail'!C3598="","",'Support - Calculation Detail'!C3598)</f>
        <v/>
      </c>
      <c r="C3598" t="str">
        <f>IF('Support - Calculation Detail'!B3598="","",'Support - Calculation Detail'!B3598)</f>
        <v/>
      </c>
      <c r="D3598" t="str">
        <f>IF('Support - Calculation Detail'!D3598="","",'Support - Calculation Detail'!D3598)</f>
        <v/>
      </c>
      <c r="E3598" t="str">
        <f>IF('Support - Calculation Detail'!E3598="","",'Support - Calculation Detail'!E3598)</f>
        <v/>
      </c>
      <c r="G3598" t="str">
        <f>IF('Support - Calculation Detail'!F3598="","",'Support - Calculation Detail'!F3598)</f>
        <v/>
      </c>
      <c r="H3598" t="str">
        <f>IF('Support - Calculation Detail'!G3598="","",'Support - Calculation Detail'!G3598)</f>
        <v/>
      </c>
      <c r="I3598" t="str">
        <f>IF('Support - Calculation Detail'!H3598="","",'Support - Calculation Detail'!H3598)</f>
        <v/>
      </c>
      <c r="J3598" t="str">
        <f>IF('Support - Calculation Detail'!I3598="","",'Support - Calculation Detail'!I3598)</f>
        <v/>
      </c>
      <c r="K3598" t="str">
        <f>IF('Support - Calculation Detail'!K3598="","",'Support - Calculation Detail'!K3598)</f>
        <v/>
      </c>
      <c r="L3598" t="str">
        <f>IF('Support - Calculation Detail'!L3598="","",'Support - Calculation Detail'!L3598)</f>
        <v/>
      </c>
      <c r="M3598" t="str">
        <f>IF('Support - Calculation Detail'!M3598="","",'Support - Calculation Detail'!M3598)</f>
        <v/>
      </c>
      <c r="N3598" t="str">
        <f>IF('Support - Calculation Detail'!N3598="","",'Support - Calculation Detail'!N3598)</f>
        <v/>
      </c>
      <c r="P3598" t="str">
        <f>IF('Support - Calculation Detail'!O3598="","",'Support - Calculation Detail'!O3598)</f>
        <v/>
      </c>
      <c r="Q3598" t="b">
        <v>1</v>
      </c>
      <c r="R3598" t="str">
        <f t="shared" si="280"/>
        <v/>
      </c>
      <c r="S3598" t="str">
        <f t="shared" si="281"/>
        <v/>
      </c>
      <c r="T3598" t="str">
        <f t="shared" si="282"/>
        <v/>
      </c>
      <c r="U3598" t="str">
        <f t="shared" si="283"/>
        <v/>
      </c>
      <c r="V3598" t="str">
        <f t="shared" si="284"/>
        <v/>
      </c>
    </row>
    <row r="3599" spans="1:22" x14ac:dyDescent="0.35">
      <c r="A3599" t="str">
        <f>IF('Support - Calculation Detail'!A3599="","",LEFT('Support - Calculation Detail'!A3599,7)&amp;"-"&amp;RIGHT('Support - Calculation Detail'!A3599,2))</f>
        <v/>
      </c>
      <c r="B3599" t="str">
        <f>IF('Support - Calculation Detail'!C3599="","",'Support - Calculation Detail'!C3599)</f>
        <v/>
      </c>
      <c r="C3599" t="str">
        <f>IF('Support - Calculation Detail'!B3599="","",'Support - Calculation Detail'!B3599)</f>
        <v/>
      </c>
      <c r="D3599" t="str">
        <f>IF('Support - Calculation Detail'!D3599="","",'Support - Calculation Detail'!D3599)</f>
        <v/>
      </c>
      <c r="E3599" t="str">
        <f>IF('Support - Calculation Detail'!E3599="","",'Support - Calculation Detail'!E3599)</f>
        <v/>
      </c>
      <c r="G3599" t="str">
        <f>IF('Support - Calculation Detail'!F3599="","",'Support - Calculation Detail'!F3599)</f>
        <v/>
      </c>
      <c r="H3599" t="str">
        <f>IF('Support - Calculation Detail'!G3599="","",'Support - Calculation Detail'!G3599)</f>
        <v/>
      </c>
      <c r="I3599" t="str">
        <f>IF('Support - Calculation Detail'!H3599="","",'Support - Calculation Detail'!H3599)</f>
        <v/>
      </c>
      <c r="J3599" t="str">
        <f>IF('Support - Calculation Detail'!I3599="","",'Support - Calculation Detail'!I3599)</f>
        <v/>
      </c>
      <c r="K3599" t="str">
        <f>IF('Support - Calculation Detail'!K3599="","",'Support - Calculation Detail'!K3599)</f>
        <v/>
      </c>
      <c r="L3599" t="str">
        <f>IF('Support - Calculation Detail'!L3599="","",'Support - Calculation Detail'!L3599)</f>
        <v/>
      </c>
      <c r="M3599" t="str">
        <f>IF('Support - Calculation Detail'!M3599="","",'Support - Calculation Detail'!M3599)</f>
        <v/>
      </c>
      <c r="N3599" t="str">
        <f>IF('Support - Calculation Detail'!N3599="","",'Support - Calculation Detail'!N3599)</f>
        <v/>
      </c>
      <c r="P3599" t="str">
        <f>IF('Support - Calculation Detail'!O3599="","",'Support - Calculation Detail'!O3599)</f>
        <v/>
      </c>
      <c r="Q3599" t="b">
        <v>1</v>
      </c>
      <c r="R3599" t="str">
        <f t="shared" si="280"/>
        <v/>
      </c>
      <c r="S3599" t="str">
        <f t="shared" si="281"/>
        <v/>
      </c>
      <c r="T3599" t="str">
        <f t="shared" si="282"/>
        <v/>
      </c>
      <c r="U3599" t="str">
        <f t="shared" si="283"/>
        <v/>
      </c>
      <c r="V3599" t="str">
        <f t="shared" si="284"/>
        <v/>
      </c>
    </row>
    <row r="3600" spans="1:22" x14ac:dyDescent="0.35">
      <c r="A3600" t="str">
        <f>IF('Support - Calculation Detail'!A3600="","",LEFT('Support - Calculation Detail'!A3600,7)&amp;"-"&amp;RIGHT('Support - Calculation Detail'!A3600,2))</f>
        <v/>
      </c>
      <c r="B3600" t="str">
        <f>IF('Support - Calculation Detail'!C3600="","",'Support - Calculation Detail'!C3600)</f>
        <v/>
      </c>
      <c r="C3600" t="str">
        <f>IF('Support - Calculation Detail'!B3600="","",'Support - Calculation Detail'!B3600)</f>
        <v/>
      </c>
      <c r="D3600" t="str">
        <f>IF('Support - Calculation Detail'!D3600="","",'Support - Calculation Detail'!D3600)</f>
        <v/>
      </c>
      <c r="E3600" t="str">
        <f>IF('Support - Calculation Detail'!E3600="","",'Support - Calculation Detail'!E3600)</f>
        <v/>
      </c>
      <c r="G3600" t="str">
        <f>IF('Support - Calculation Detail'!F3600="","",'Support - Calculation Detail'!F3600)</f>
        <v/>
      </c>
      <c r="H3600" t="str">
        <f>IF('Support - Calculation Detail'!G3600="","",'Support - Calculation Detail'!G3600)</f>
        <v/>
      </c>
      <c r="I3600" t="str">
        <f>IF('Support - Calculation Detail'!H3600="","",'Support - Calculation Detail'!H3600)</f>
        <v/>
      </c>
      <c r="J3600" t="str">
        <f>IF('Support - Calculation Detail'!I3600="","",'Support - Calculation Detail'!I3600)</f>
        <v/>
      </c>
      <c r="K3600" t="str">
        <f>IF('Support - Calculation Detail'!K3600="","",'Support - Calculation Detail'!K3600)</f>
        <v/>
      </c>
      <c r="L3600" t="str">
        <f>IF('Support - Calculation Detail'!L3600="","",'Support - Calculation Detail'!L3600)</f>
        <v/>
      </c>
      <c r="M3600" t="str">
        <f>IF('Support - Calculation Detail'!M3600="","",'Support - Calculation Detail'!M3600)</f>
        <v/>
      </c>
      <c r="N3600" t="str">
        <f>IF('Support - Calculation Detail'!N3600="","",'Support - Calculation Detail'!N3600)</f>
        <v/>
      </c>
      <c r="P3600" t="str">
        <f>IF('Support - Calculation Detail'!O3600="","",'Support - Calculation Detail'!O3600)</f>
        <v/>
      </c>
      <c r="Q3600" t="b">
        <v>1</v>
      </c>
      <c r="R3600" t="str">
        <f t="shared" si="280"/>
        <v/>
      </c>
      <c r="S3600" t="str">
        <f t="shared" si="281"/>
        <v/>
      </c>
      <c r="T3600" t="str">
        <f t="shared" si="282"/>
        <v/>
      </c>
      <c r="U3600" t="str">
        <f t="shared" si="283"/>
        <v/>
      </c>
      <c r="V3600" t="str">
        <f t="shared" si="284"/>
        <v/>
      </c>
    </row>
    <row r="3601" spans="1:22" x14ac:dyDescent="0.35">
      <c r="A3601" t="str">
        <f>IF('Support - Calculation Detail'!A3601="","",LEFT('Support - Calculation Detail'!A3601,7)&amp;"-"&amp;RIGHT('Support - Calculation Detail'!A3601,2))</f>
        <v/>
      </c>
      <c r="B3601" t="str">
        <f>IF('Support - Calculation Detail'!C3601="","",'Support - Calculation Detail'!C3601)</f>
        <v/>
      </c>
      <c r="C3601" t="str">
        <f>IF('Support - Calculation Detail'!B3601="","",'Support - Calculation Detail'!B3601)</f>
        <v/>
      </c>
      <c r="D3601" t="str">
        <f>IF('Support - Calculation Detail'!D3601="","",'Support - Calculation Detail'!D3601)</f>
        <v/>
      </c>
      <c r="E3601" t="str">
        <f>IF('Support - Calculation Detail'!E3601="","",'Support - Calculation Detail'!E3601)</f>
        <v/>
      </c>
      <c r="G3601" t="str">
        <f>IF('Support - Calculation Detail'!F3601="","",'Support - Calculation Detail'!F3601)</f>
        <v/>
      </c>
      <c r="H3601" t="str">
        <f>IF('Support - Calculation Detail'!G3601="","",'Support - Calculation Detail'!G3601)</f>
        <v/>
      </c>
      <c r="I3601" t="str">
        <f>IF('Support - Calculation Detail'!H3601="","",'Support - Calculation Detail'!H3601)</f>
        <v/>
      </c>
      <c r="J3601" t="str">
        <f>IF('Support - Calculation Detail'!I3601="","",'Support - Calculation Detail'!I3601)</f>
        <v/>
      </c>
      <c r="K3601" t="str">
        <f>IF('Support - Calculation Detail'!K3601="","",'Support - Calculation Detail'!K3601)</f>
        <v/>
      </c>
      <c r="L3601" t="str">
        <f>IF('Support - Calculation Detail'!L3601="","",'Support - Calculation Detail'!L3601)</f>
        <v/>
      </c>
      <c r="M3601" t="str">
        <f>IF('Support - Calculation Detail'!M3601="","",'Support - Calculation Detail'!M3601)</f>
        <v/>
      </c>
      <c r="N3601" t="str">
        <f>IF('Support - Calculation Detail'!N3601="","",'Support - Calculation Detail'!N3601)</f>
        <v/>
      </c>
      <c r="P3601" t="str">
        <f>IF('Support - Calculation Detail'!O3601="","",'Support - Calculation Detail'!O3601)</f>
        <v/>
      </c>
      <c r="Q3601" t="b">
        <v>1</v>
      </c>
      <c r="R3601" t="str">
        <f t="shared" si="280"/>
        <v/>
      </c>
      <c r="S3601" t="str">
        <f t="shared" si="281"/>
        <v/>
      </c>
      <c r="T3601" t="str">
        <f t="shared" si="282"/>
        <v/>
      </c>
      <c r="U3601" t="str">
        <f t="shared" si="283"/>
        <v/>
      </c>
      <c r="V3601" t="str">
        <f t="shared" si="284"/>
        <v/>
      </c>
    </row>
    <row r="3602" spans="1:22" x14ac:dyDescent="0.35">
      <c r="A3602" t="str">
        <f>IF('Support - Calculation Detail'!A3602="","",LEFT('Support - Calculation Detail'!A3602,7)&amp;"-"&amp;RIGHT('Support - Calculation Detail'!A3602,2))</f>
        <v/>
      </c>
      <c r="B3602" t="str">
        <f>IF('Support - Calculation Detail'!C3602="","",'Support - Calculation Detail'!C3602)</f>
        <v/>
      </c>
      <c r="C3602" t="str">
        <f>IF('Support - Calculation Detail'!B3602="","",'Support - Calculation Detail'!B3602)</f>
        <v/>
      </c>
      <c r="D3602" t="str">
        <f>IF('Support - Calculation Detail'!D3602="","",'Support - Calculation Detail'!D3602)</f>
        <v/>
      </c>
      <c r="E3602" t="str">
        <f>IF('Support - Calculation Detail'!E3602="","",'Support - Calculation Detail'!E3602)</f>
        <v/>
      </c>
      <c r="G3602" t="str">
        <f>IF('Support - Calculation Detail'!F3602="","",'Support - Calculation Detail'!F3602)</f>
        <v/>
      </c>
      <c r="H3602" t="str">
        <f>IF('Support - Calculation Detail'!G3602="","",'Support - Calculation Detail'!G3602)</f>
        <v/>
      </c>
      <c r="I3602" t="str">
        <f>IF('Support - Calculation Detail'!H3602="","",'Support - Calculation Detail'!H3602)</f>
        <v/>
      </c>
      <c r="J3602" t="str">
        <f>IF('Support - Calculation Detail'!I3602="","",'Support - Calculation Detail'!I3602)</f>
        <v/>
      </c>
      <c r="K3602" t="str">
        <f>IF('Support - Calculation Detail'!K3602="","",'Support - Calculation Detail'!K3602)</f>
        <v/>
      </c>
      <c r="L3602" t="str">
        <f>IF('Support - Calculation Detail'!L3602="","",'Support - Calculation Detail'!L3602)</f>
        <v/>
      </c>
      <c r="M3602" t="str">
        <f>IF('Support - Calculation Detail'!M3602="","",'Support - Calculation Detail'!M3602)</f>
        <v/>
      </c>
      <c r="N3602" t="str">
        <f>IF('Support - Calculation Detail'!N3602="","",'Support - Calculation Detail'!N3602)</f>
        <v/>
      </c>
      <c r="P3602" t="str">
        <f>IF('Support - Calculation Detail'!O3602="","",'Support - Calculation Detail'!O3602)</f>
        <v/>
      </c>
      <c r="Q3602" t="b">
        <v>1</v>
      </c>
      <c r="R3602" t="str">
        <f t="shared" si="280"/>
        <v/>
      </c>
      <c r="S3602" t="str">
        <f t="shared" si="281"/>
        <v/>
      </c>
      <c r="T3602" t="str">
        <f t="shared" si="282"/>
        <v/>
      </c>
      <c r="U3602" t="str">
        <f t="shared" si="283"/>
        <v/>
      </c>
      <c r="V3602" t="str">
        <f t="shared" si="284"/>
        <v/>
      </c>
    </row>
    <row r="3603" spans="1:22" x14ac:dyDescent="0.35">
      <c r="A3603" t="str">
        <f>IF('Support - Calculation Detail'!A3603="","",LEFT('Support - Calculation Detail'!A3603,7)&amp;"-"&amp;RIGHT('Support - Calculation Detail'!A3603,2))</f>
        <v/>
      </c>
      <c r="B3603" t="str">
        <f>IF('Support - Calculation Detail'!C3603="","",'Support - Calculation Detail'!C3603)</f>
        <v/>
      </c>
      <c r="C3603" t="str">
        <f>IF('Support - Calculation Detail'!B3603="","",'Support - Calculation Detail'!B3603)</f>
        <v/>
      </c>
      <c r="D3603" t="str">
        <f>IF('Support - Calculation Detail'!D3603="","",'Support - Calculation Detail'!D3603)</f>
        <v/>
      </c>
      <c r="E3603" t="str">
        <f>IF('Support - Calculation Detail'!E3603="","",'Support - Calculation Detail'!E3603)</f>
        <v/>
      </c>
      <c r="G3603" t="str">
        <f>IF('Support - Calculation Detail'!F3603="","",'Support - Calculation Detail'!F3603)</f>
        <v/>
      </c>
      <c r="H3603" t="str">
        <f>IF('Support - Calculation Detail'!G3603="","",'Support - Calculation Detail'!G3603)</f>
        <v/>
      </c>
      <c r="I3603" t="str">
        <f>IF('Support - Calculation Detail'!H3603="","",'Support - Calculation Detail'!H3603)</f>
        <v/>
      </c>
      <c r="J3603" t="str">
        <f>IF('Support - Calculation Detail'!I3603="","",'Support - Calculation Detail'!I3603)</f>
        <v/>
      </c>
      <c r="K3603" t="str">
        <f>IF('Support - Calculation Detail'!K3603="","",'Support - Calculation Detail'!K3603)</f>
        <v/>
      </c>
      <c r="L3603" t="str">
        <f>IF('Support - Calculation Detail'!L3603="","",'Support - Calculation Detail'!L3603)</f>
        <v/>
      </c>
      <c r="M3603" t="str">
        <f>IF('Support - Calculation Detail'!M3603="","",'Support - Calculation Detail'!M3603)</f>
        <v/>
      </c>
      <c r="N3603" t="str">
        <f>IF('Support - Calculation Detail'!N3603="","",'Support - Calculation Detail'!N3603)</f>
        <v/>
      </c>
      <c r="P3603" t="str">
        <f>IF('Support - Calculation Detail'!O3603="","",'Support - Calculation Detail'!O3603)</f>
        <v/>
      </c>
      <c r="Q3603" t="b">
        <v>1</v>
      </c>
      <c r="R3603" t="str">
        <f t="shared" si="280"/>
        <v/>
      </c>
      <c r="S3603" t="str">
        <f t="shared" si="281"/>
        <v/>
      </c>
      <c r="T3603" t="str">
        <f t="shared" si="282"/>
        <v/>
      </c>
      <c r="U3603" t="str">
        <f t="shared" si="283"/>
        <v/>
      </c>
      <c r="V3603" t="str">
        <f t="shared" si="284"/>
        <v/>
      </c>
    </row>
    <row r="3604" spans="1:22" x14ac:dyDescent="0.35">
      <c r="A3604" t="str">
        <f>IF('Support - Calculation Detail'!A3604="","",LEFT('Support - Calculation Detail'!A3604,7)&amp;"-"&amp;RIGHT('Support - Calculation Detail'!A3604,2))</f>
        <v/>
      </c>
      <c r="B3604" t="str">
        <f>IF('Support - Calculation Detail'!C3604="","",'Support - Calculation Detail'!C3604)</f>
        <v/>
      </c>
      <c r="C3604" t="str">
        <f>IF('Support - Calculation Detail'!B3604="","",'Support - Calculation Detail'!B3604)</f>
        <v/>
      </c>
      <c r="D3604" t="str">
        <f>IF('Support - Calculation Detail'!D3604="","",'Support - Calculation Detail'!D3604)</f>
        <v/>
      </c>
      <c r="E3604" t="str">
        <f>IF('Support - Calculation Detail'!E3604="","",'Support - Calculation Detail'!E3604)</f>
        <v/>
      </c>
      <c r="G3604" t="str">
        <f>IF('Support - Calculation Detail'!F3604="","",'Support - Calculation Detail'!F3604)</f>
        <v/>
      </c>
      <c r="H3604" t="str">
        <f>IF('Support - Calculation Detail'!G3604="","",'Support - Calculation Detail'!G3604)</f>
        <v/>
      </c>
      <c r="I3604" t="str">
        <f>IF('Support - Calculation Detail'!H3604="","",'Support - Calculation Detail'!H3604)</f>
        <v/>
      </c>
      <c r="J3604" t="str">
        <f>IF('Support - Calculation Detail'!I3604="","",'Support - Calculation Detail'!I3604)</f>
        <v/>
      </c>
      <c r="K3604" t="str">
        <f>IF('Support - Calculation Detail'!K3604="","",'Support - Calculation Detail'!K3604)</f>
        <v/>
      </c>
      <c r="L3604" t="str">
        <f>IF('Support - Calculation Detail'!L3604="","",'Support - Calculation Detail'!L3604)</f>
        <v/>
      </c>
      <c r="M3604" t="str">
        <f>IF('Support - Calculation Detail'!M3604="","",'Support - Calculation Detail'!M3604)</f>
        <v/>
      </c>
      <c r="N3604" t="str">
        <f>IF('Support - Calculation Detail'!N3604="","",'Support - Calculation Detail'!N3604)</f>
        <v/>
      </c>
      <c r="P3604" t="str">
        <f>IF('Support - Calculation Detail'!O3604="","",'Support - Calculation Detail'!O3604)</f>
        <v/>
      </c>
      <c r="Q3604" t="b">
        <v>1</v>
      </c>
      <c r="R3604" t="str">
        <f t="shared" si="280"/>
        <v/>
      </c>
      <c r="S3604" t="str">
        <f t="shared" si="281"/>
        <v/>
      </c>
      <c r="T3604" t="str">
        <f t="shared" si="282"/>
        <v/>
      </c>
      <c r="U3604" t="str">
        <f t="shared" si="283"/>
        <v/>
      </c>
      <c r="V3604" t="str">
        <f t="shared" si="284"/>
        <v/>
      </c>
    </row>
    <row r="3605" spans="1:22" x14ac:dyDescent="0.35">
      <c r="A3605" t="str">
        <f>IF('Support - Calculation Detail'!A3605="","",LEFT('Support - Calculation Detail'!A3605,7)&amp;"-"&amp;RIGHT('Support - Calculation Detail'!A3605,2))</f>
        <v/>
      </c>
      <c r="B3605" t="str">
        <f>IF('Support - Calculation Detail'!C3605="","",'Support - Calculation Detail'!C3605)</f>
        <v/>
      </c>
      <c r="C3605" t="str">
        <f>IF('Support - Calculation Detail'!B3605="","",'Support - Calculation Detail'!B3605)</f>
        <v/>
      </c>
      <c r="D3605" t="str">
        <f>IF('Support - Calculation Detail'!D3605="","",'Support - Calculation Detail'!D3605)</f>
        <v/>
      </c>
      <c r="E3605" t="str">
        <f>IF('Support - Calculation Detail'!E3605="","",'Support - Calculation Detail'!E3605)</f>
        <v/>
      </c>
      <c r="G3605" t="str">
        <f>IF('Support - Calculation Detail'!F3605="","",'Support - Calculation Detail'!F3605)</f>
        <v/>
      </c>
      <c r="H3605" t="str">
        <f>IF('Support - Calculation Detail'!G3605="","",'Support - Calculation Detail'!G3605)</f>
        <v/>
      </c>
      <c r="I3605" t="str">
        <f>IF('Support - Calculation Detail'!H3605="","",'Support - Calculation Detail'!H3605)</f>
        <v/>
      </c>
      <c r="J3605" t="str">
        <f>IF('Support - Calculation Detail'!I3605="","",'Support - Calculation Detail'!I3605)</f>
        <v/>
      </c>
      <c r="K3605" t="str">
        <f>IF('Support - Calculation Detail'!K3605="","",'Support - Calculation Detail'!K3605)</f>
        <v/>
      </c>
      <c r="L3605" t="str">
        <f>IF('Support - Calculation Detail'!L3605="","",'Support - Calculation Detail'!L3605)</f>
        <v/>
      </c>
      <c r="M3605" t="str">
        <f>IF('Support - Calculation Detail'!M3605="","",'Support - Calculation Detail'!M3605)</f>
        <v/>
      </c>
      <c r="N3605" t="str">
        <f>IF('Support - Calculation Detail'!N3605="","",'Support - Calculation Detail'!N3605)</f>
        <v/>
      </c>
      <c r="P3605" t="str">
        <f>IF('Support - Calculation Detail'!O3605="","",'Support - Calculation Detail'!O3605)</f>
        <v/>
      </c>
      <c r="Q3605" t="b">
        <v>1</v>
      </c>
      <c r="R3605" t="str">
        <f t="shared" si="280"/>
        <v/>
      </c>
      <c r="S3605" t="str">
        <f t="shared" si="281"/>
        <v/>
      </c>
      <c r="T3605" t="str">
        <f t="shared" si="282"/>
        <v/>
      </c>
      <c r="U3605" t="str">
        <f t="shared" si="283"/>
        <v/>
      </c>
      <c r="V3605" t="str">
        <f t="shared" si="284"/>
        <v/>
      </c>
    </row>
    <row r="3606" spans="1:22" x14ac:dyDescent="0.35">
      <c r="A3606" t="str">
        <f>IF('Support - Calculation Detail'!A3606="","",LEFT('Support - Calculation Detail'!A3606,7)&amp;"-"&amp;RIGHT('Support - Calculation Detail'!A3606,2))</f>
        <v/>
      </c>
      <c r="B3606" t="str">
        <f>IF('Support - Calculation Detail'!C3606="","",'Support - Calculation Detail'!C3606)</f>
        <v/>
      </c>
      <c r="C3606" t="str">
        <f>IF('Support - Calculation Detail'!B3606="","",'Support - Calculation Detail'!B3606)</f>
        <v/>
      </c>
      <c r="D3606" t="str">
        <f>IF('Support - Calculation Detail'!D3606="","",'Support - Calculation Detail'!D3606)</f>
        <v/>
      </c>
      <c r="E3606" t="str">
        <f>IF('Support - Calculation Detail'!E3606="","",'Support - Calculation Detail'!E3606)</f>
        <v/>
      </c>
      <c r="G3606" t="str">
        <f>IF('Support - Calculation Detail'!F3606="","",'Support - Calculation Detail'!F3606)</f>
        <v/>
      </c>
      <c r="H3606" t="str">
        <f>IF('Support - Calculation Detail'!G3606="","",'Support - Calculation Detail'!G3606)</f>
        <v/>
      </c>
      <c r="I3606" t="str">
        <f>IF('Support - Calculation Detail'!H3606="","",'Support - Calculation Detail'!H3606)</f>
        <v/>
      </c>
      <c r="J3606" t="str">
        <f>IF('Support - Calculation Detail'!I3606="","",'Support - Calculation Detail'!I3606)</f>
        <v/>
      </c>
      <c r="K3606" t="str">
        <f>IF('Support - Calculation Detail'!K3606="","",'Support - Calculation Detail'!K3606)</f>
        <v/>
      </c>
      <c r="L3606" t="str">
        <f>IF('Support - Calculation Detail'!L3606="","",'Support - Calculation Detail'!L3606)</f>
        <v/>
      </c>
      <c r="M3606" t="str">
        <f>IF('Support - Calculation Detail'!M3606="","",'Support - Calculation Detail'!M3606)</f>
        <v/>
      </c>
      <c r="N3606" t="str">
        <f>IF('Support - Calculation Detail'!N3606="","",'Support - Calculation Detail'!N3606)</f>
        <v/>
      </c>
      <c r="P3606" t="str">
        <f>IF('Support - Calculation Detail'!O3606="","",'Support - Calculation Detail'!O3606)</f>
        <v/>
      </c>
      <c r="Q3606" t="b">
        <v>1</v>
      </c>
      <c r="R3606" t="str">
        <f t="shared" si="280"/>
        <v/>
      </c>
      <c r="S3606" t="str">
        <f t="shared" si="281"/>
        <v/>
      </c>
      <c r="T3606" t="str">
        <f t="shared" si="282"/>
        <v/>
      </c>
      <c r="U3606" t="str">
        <f t="shared" si="283"/>
        <v/>
      </c>
      <c r="V3606" t="str">
        <f t="shared" si="284"/>
        <v/>
      </c>
    </row>
    <row r="3607" spans="1:22" x14ac:dyDescent="0.35">
      <c r="A3607" t="str">
        <f>IF('Support - Calculation Detail'!A3607="","",LEFT('Support - Calculation Detail'!A3607,7)&amp;"-"&amp;RIGHT('Support - Calculation Detail'!A3607,2))</f>
        <v/>
      </c>
      <c r="B3607" t="str">
        <f>IF('Support - Calculation Detail'!C3607="","",'Support - Calculation Detail'!C3607)</f>
        <v/>
      </c>
      <c r="C3607" t="str">
        <f>IF('Support - Calculation Detail'!B3607="","",'Support - Calculation Detail'!B3607)</f>
        <v/>
      </c>
      <c r="D3607" t="str">
        <f>IF('Support - Calculation Detail'!D3607="","",'Support - Calculation Detail'!D3607)</f>
        <v/>
      </c>
      <c r="E3607" t="str">
        <f>IF('Support - Calculation Detail'!E3607="","",'Support - Calculation Detail'!E3607)</f>
        <v/>
      </c>
      <c r="G3607" t="str">
        <f>IF('Support - Calculation Detail'!F3607="","",'Support - Calculation Detail'!F3607)</f>
        <v/>
      </c>
      <c r="H3607" t="str">
        <f>IF('Support - Calculation Detail'!G3607="","",'Support - Calculation Detail'!G3607)</f>
        <v/>
      </c>
      <c r="I3607" t="str">
        <f>IF('Support - Calculation Detail'!H3607="","",'Support - Calculation Detail'!H3607)</f>
        <v/>
      </c>
      <c r="J3607" t="str">
        <f>IF('Support - Calculation Detail'!I3607="","",'Support - Calculation Detail'!I3607)</f>
        <v/>
      </c>
      <c r="K3607" t="str">
        <f>IF('Support - Calculation Detail'!K3607="","",'Support - Calculation Detail'!K3607)</f>
        <v/>
      </c>
      <c r="L3607" t="str">
        <f>IF('Support - Calculation Detail'!L3607="","",'Support - Calculation Detail'!L3607)</f>
        <v/>
      </c>
      <c r="M3607" t="str">
        <f>IF('Support - Calculation Detail'!M3607="","",'Support - Calculation Detail'!M3607)</f>
        <v/>
      </c>
      <c r="N3607" t="str">
        <f>IF('Support - Calculation Detail'!N3607="","",'Support - Calculation Detail'!N3607)</f>
        <v/>
      </c>
      <c r="P3607" t="str">
        <f>IF('Support - Calculation Detail'!O3607="","",'Support - Calculation Detail'!O3607)</f>
        <v/>
      </c>
      <c r="Q3607" t="b">
        <v>1</v>
      </c>
      <c r="R3607" t="str">
        <f t="shared" si="280"/>
        <v/>
      </c>
      <c r="S3607" t="str">
        <f t="shared" si="281"/>
        <v/>
      </c>
      <c r="T3607" t="str">
        <f t="shared" si="282"/>
        <v/>
      </c>
      <c r="U3607" t="str">
        <f t="shared" si="283"/>
        <v/>
      </c>
      <c r="V3607" t="str">
        <f t="shared" si="284"/>
        <v/>
      </c>
    </row>
    <row r="3608" spans="1:22" x14ac:dyDescent="0.35">
      <c r="A3608" t="str">
        <f>IF('Support - Calculation Detail'!A3608="","",LEFT('Support - Calculation Detail'!A3608,7)&amp;"-"&amp;RIGHT('Support - Calculation Detail'!A3608,2))</f>
        <v/>
      </c>
      <c r="B3608" t="str">
        <f>IF('Support - Calculation Detail'!C3608="","",'Support - Calculation Detail'!C3608)</f>
        <v/>
      </c>
      <c r="C3608" t="str">
        <f>IF('Support - Calculation Detail'!B3608="","",'Support - Calculation Detail'!B3608)</f>
        <v/>
      </c>
      <c r="D3608" t="str">
        <f>IF('Support - Calculation Detail'!D3608="","",'Support - Calculation Detail'!D3608)</f>
        <v/>
      </c>
      <c r="E3608" t="str">
        <f>IF('Support - Calculation Detail'!E3608="","",'Support - Calculation Detail'!E3608)</f>
        <v/>
      </c>
      <c r="G3608" t="str">
        <f>IF('Support - Calculation Detail'!F3608="","",'Support - Calculation Detail'!F3608)</f>
        <v/>
      </c>
      <c r="H3608" t="str">
        <f>IF('Support - Calculation Detail'!G3608="","",'Support - Calculation Detail'!G3608)</f>
        <v/>
      </c>
      <c r="I3608" t="str">
        <f>IF('Support - Calculation Detail'!H3608="","",'Support - Calculation Detail'!H3608)</f>
        <v/>
      </c>
      <c r="J3608" t="str">
        <f>IF('Support - Calculation Detail'!I3608="","",'Support - Calculation Detail'!I3608)</f>
        <v/>
      </c>
      <c r="K3608" t="str">
        <f>IF('Support - Calculation Detail'!K3608="","",'Support - Calculation Detail'!K3608)</f>
        <v/>
      </c>
      <c r="L3608" t="str">
        <f>IF('Support - Calculation Detail'!L3608="","",'Support - Calculation Detail'!L3608)</f>
        <v/>
      </c>
      <c r="M3608" t="str">
        <f>IF('Support - Calculation Detail'!M3608="","",'Support - Calculation Detail'!M3608)</f>
        <v/>
      </c>
      <c r="N3608" t="str">
        <f>IF('Support - Calculation Detail'!N3608="","",'Support - Calculation Detail'!N3608)</f>
        <v/>
      </c>
      <c r="P3608" t="str">
        <f>IF('Support - Calculation Detail'!O3608="","",'Support - Calculation Detail'!O3608)</f>
        <v/>
      </c>
      <c r="Q3608" t="b">
        <v>1</v>
      </c>
      <c r="R3608" t="str">
        <f t="shared" si="280"/>
        <v/>
      </c>
      <c r="S3608" t="str">
        <f t="shared" si="281"/>
        <v/>
      </c>
      <c r="T3608" t="str">
        <f t="shared" si="282"/>
        <v/>
      </c>
      <c r="U3608" t="str">
        <f t="shared" si="283"/>
        <v/>
      </c>
      <c r="V3608" t="str">
        <f t="shared" si="284"/>
        <v/>
      </c>
    </row>
    <row r="3609" spans="1:22" x14ac:dyDescent="0.35">
      <c r="A3609" t="str">
        <f>IF('Support - Calculation Detail'!A3609="","",LEFT('Support - Calculation Detail'!A3609,7)&amp;"-"&amp;RIGHT('Support - Calculation Detail'!A3609,2))</f>
        <v/>
      </c>
      <c r="B3609" t="str">
        <f>IF('Support - Calculation Detail'!C3609="","",'Support - Calculation Detail'!C3609)</f>
        <v/>
      </c>
      <c r="C3609" t="str">
        <f>IF('Support - Calculation Detail'!B3609="","",'Support - Calculation Detail'!B3609)</f>
        <v/>
      </c>
      <c r="D3609" t="str">
        <f>IF('Support - Calculation Detail'!D3609="","",'Support - Calculation Detail'!D3609)</f>
        <v/>
      </c>
      <c r="E3609" t="str">
        <f>IF('Support - Calculation Detail'!E3609="","",'Support - Calculation Detail'!E3609)</f>
        <v/>
      </c>
      <c r="G3609" t="str">
        <f>IF('Support - Calculation Detail'!F3609="","",'Support - Calculation Detail'!F3609)</f>
        <v/>
      </c>
      <c r="H3609" t="str">
        <f>IF('Support - Calculation Detail'!G3609="","",'Support - Calculation Detail'!G3609)</f>
        <v/>
      </c>
      <c r="I3609" t="str">
        <f>IF('Support - Calculation Detail'!H3609="","",'Support - Calculation Detail'!H3609)</f>
        <v/>
      </c>
      <c r="J3609" t="str">
        <f>IF('Support - Calculation Detail'!I3609="","",'Support - Calculation Detail'!I3609)</f>
        <v/>
      </c>
      <c r="K3609" t="str">
        <f>IF('Support - Calculation Detail'!K3609="","",'Support - Calculation Detail'!K3609)</f>
        <v/>
      </c>
      <c r="L3609" t="str">
        <f>IF('Support - Calculation Detail'!L3609="","",'Support - Calculation Detail'!L3609)</f>
        <v/>
      </c>
      <c r="M3609" t="str">
        <f>IF('Support - Calculation Detail'!M3609="","",'Support - Calculation Detail'!M3609)</f>
        <v/>
      </c>
      <c r="N3609" t="str">
        <f>IF('Support - Calculation Detail'!N3609="","",'Support - Calculation Detail'!N3609)</f>
        <v/>
      </c>
      <c r="P3609" t="str">
        <f>IF('Support - Calculation Detail'!O3609="","",'Support - Calculation Detail'!O3609)</f>
        <v/>
      </c>
      <c r="Q3609" t="b">
        <v>1</v>
      </c>
      <c r="R3609" t="str">
        <f t="shared" si="280"/>
        <v/>
      </c>
      <c r="S3609" t="str">
        <f t="shared" si="281"/>
        <v/>
      </c>
      <c r="T3609" t="str">
        <f t="shared" si="282"/>
        <v/>
      </c>
      <c r="U3609" t="str">
        <f t="shared" si="283"/>
        <v/>
      </c>
      <c r="V3609" t="str">
        <f t="shared" si="284"/>
        <v/>
      </c>
    </row>
    <row r="3610" spans="1:22" x14ac:dyDescent="0.35">
      <c r="A3610" t="str">
        <f>IF('Support - Calculation Detail'!A3610="","",LEFT('Support - Calculation Detail'!A3610,7)&amp;"-"&amp;RIGHT('Support - Calculation Detail'!A3610,2))</f>
        <v/>
      </c>
      <c r="B3610" t="str">
        <f>IF('Support - Calculation Detail'!C3610="","",'Support - Calculation Detail'!C3610)</f>
        <v/>
      </c>
      <c r="C3610" t="str">
        <f>IF('Support - Calculation Detail'!B3610="","",'Support - Calculation Detail'!B3610)</f>
        <v/>
      </c>
      <c r="D3610" t="str">
        <f>IF('Support - Calculation Detail'!D3610="","",'Support - Calculation Detail'!D3610)</f>
        <v/>
      </c>
      <c r="E3610" t="str">
        <f>IF('Support - Calculation Detail'!E3610="","",'Support - Calculation Detail'!E3610)</f>
        <v/>
      </c>
      <c r="G3610" t="str">
        <f>IF('Support - Calculation Detail'!F3610="","",'Support - Calculation Detail'!F3610)</f>
        <v/>
      </c>
      <c r="H3610" t="str">
        <f>IF('Support - Calculation Detail'!G3610="","",'Support - Calculation Detail'!G3610)</f>
        <v/>
      </c>
      <c r="I3610" t="str">
        <f>IF('Support - Calculation Detail'!H3610="","",'Support - Calculation Detail'!H3610)</f>
        <v/>
      </c>
      <c r="J3610" t="str">
        <f>IF('Support - Calculation Detail'!I3610="","",'Support - Calculation Detail'!I3610)</f>
        <v/>
      </c>
      <c r="K3610" t="str">
        <f>IF('Support - Calculation Detail'!K3610="","",'Support - Calculation Detail'!K3610)</f>
        <v/>
      </c>
      <c r="L3610" t="str">
        <f>IF('Support - Calculation Detail'!L3610="","",'Support - Calculation Detail'!L3610)</f>
        <v/>
      </c>
      <c r="M3610" t="str">
        <f>IF('Support - Calculation Detail'!M3610="","",'Support - Calculation Detail'!M3610)</f>
        <v/>
      </c>
      <c r="N3610" t="str">
        <f>IF('Support - Calculation Detail'!N3610="","",'Support - Calculation Detail'!N3610)</f>
        <v/>
      </c>
      <c r="P3610" t="str">
        <f>IF('Support - Calculation Detail'!O3610="","",'Support - Calculation Detail'!O3610)</f>
        <v/>
      </c>
      <c r="Q3610" t="b">
        <v>1</v>
      </c>
      <c r="R3610" t="str">
        <f t="shared" si="280"/>
        <v/>
      </c>
      <c r="S3610" t="str">
        <f t="shared" si="281"/>
        <v/>
      </c>
      <c r="T3610" t="str">
        <f t="shared" si="282"/>
        <v/>
      </c>
      <c r="U3610" t="str">
        <f t="shared" si="283"/>
        <v/>
      </c>
      <c r="V3610" t="str">
        <f t="shared" si="284"/>
        <v/>
      </c>
    </row>
    <row r="3611" spans="1:22" x14ac:dyDescent="0.35">
      <c r="A3611" t="str">
        <f>IF('Support - Calculation Detail'!A3611="","",LEFT('Support - Calculation Detail'!A3611,7)&amp;"-"&amp;RIGHT('Support - Calculation Detail'!A3611,2))</f>
        <v/>
      </c>
      <c r="B3611" t="str">
        <f>IF('Support - Calculation Detail'!C3611="","",'Support - Calculation Detail'!C3611)</f>
        <v/>
      </c>
      <c r="C3611" t="str">
        <f>IF('Support - Calculation Detail'!B3611="","",'Support - Calculation Detail'!B3611)</f>
        <v/>
      </c>
      <c r="D3611" t="str">
        <f>IF('Support - Calculation Detail'!D3611="","",'Support - Calculation Detail'!D3611)</f>
        <v/>
      </c>
      <c r="E3611" t="str">
        <f>IF('Support - Calculation Detail'!E3611="","",'Support - Calculation Detail'!E3611)</f>
        <v/>
      </c>
      <c r="G3611" t="str">
        <f>IF('Support - Calculation Detail'!F3611="","",'Support - Calculation Detail'!F3611)</f>
        <v/>
      </c>
      <c r="H3611" t="str">
        <f>IF('Support - Calculation Detail'!G3611="","",'Support - Calculation Detail'!G3611)</f>
        <v/>
      </c>
      <c r="I3611" t="str">
        <f>IF('Support - Calculation Detail'!H3611="","",'Support - Calculation Detail'!H3611)</f>
        <v/>
      </c>
      <c r="J3611" t="str">
        <f>IF('Support - Calculation Detail'!I3611="","",'Support - Calculation Detail'!I3611)</f>
        <v/>
      </c>
      <c r="K3611" t="str">
        <f>IF('Support - Calculation Detail'!K3611="","",'Support - Calculation Detail'!K3611)</f>
        <v/>
      </c>
      <c r="L3611" t="str">
        <f>IF('Support - Calculation Detail'!L3611="","",'Support - Calculation Detail'!L3611)</f>
        <v/>
      </c>
      <c r="M3611" t="str">
        <f>IF('Support - Calculation Detail'!M3611="","",'Support - Calculation Detail'!M3611)</f>
        <v/>
      </c>
      <c r="N3611" t="str">
        <f>IF('Support - Calculation Detail'!N3611="","",'Support - Calculation Detail'!N3611)</f>
        <v/>
      </c>
      <c r="P3611" t="str">
        <f>IF('Support - Calculation Detail'!O3611="","",'Support - Calculation Detail'!O3611)</f>
        <v/>
      </c>
      <c r="Q3611" t="b">
        <v>1</v>
      </c>
      <c r="R3611" t="str">
        <f t="shared" si="280"/>
        <v/>
      </c>
      <c r="S3611" t="str">
        <f t="shared" si="281"/>
        <v/>
      </c>
      <c r="T3611" t="str">
        <f t="shared" si="282"/>
        <v/>
      </c>
      <c r="U3611" t="str">
        <f t="shared" si="283"/>
        <v/>
      </c>
      <c r="V3611" t="str">
        <f t="shared" si="284"/>
        <v/>
      </c>
    </row>
    <row r="3612" spans="1:22" x14ac:dyDescent="0.35">
      <c r="A3612" t="str">
        <f>IF('Support - Calculation Detail'!A3612="","",LEFT('Support - Calculation Detail'!A3612,7)&amp;"-"&amp;RIGHT('Support - Calculation Detail'!A3612,2))</f>
        <v/>
      </c>
      <c r="B3612" t="str">
        <f>IF('Support - Calculation Detail'!C3612="","",'Support - Calculation Detail'!C3612)</f>
        <v/>
      </c>
      <c r="C3612" t="str">
        <f>IF('Support - Calculation Detail'!B3612="","",'Support - Calculation Detail'!B3612)</f>
        <v/>
      </c>
      <c r="D3612" t="str">
        <f>IF('Support - Calculation Detail'!D3612="","",'Support - Calculation Detail'!D3612)</f>
        <v/>
      </c>
      <c r="E3612" t="str">
        <f>IF('Support - Calculation Detail'!E3612="","",'Support - Calculation Detail'!E3612)</f>
        <v/>
      </c>
      <c r="G3612" t="str">
        <f>IF('Support - Calculation Detail'!F3612="","",'Support - Calculation Detail'!F3612)</f>
        <v/>
      </c>
      <c r="H3612" t="str">
        <f>IF('Support - Calculation Detail'!G3612="","",'Support - Calculation Detail'!G3612)</f>
        <v/>
      </c>
      <c r="I3612" t="str">
        <f>IF('Support - Calculation Detail'!H3612="","",'Support - Calculation Detail'!H3612)</f>
        <v/>
      </c>
      <c r="J3612" t="str">
        <f>IF('Support - Calculation Detail'!I3612="","",'Support - Calculation Detail'!I3612)</f>
        <v/>
      </c>
      <c r="K3612" t="str">
        <f>IF('Support - Calculation Detail'!K3612="","",'Support - Calculation Detail'!K3612)</f>
        <v/>
      </c>
      <c r="L3612" t="str">
        <f>IF('Support - Calculation Detail'!L3612="","",'Support - Calculation Detail'!L3612)</f>
        <v/>
      </c>
      <c r="M3612" t="str">
        <f>IF('Support - Calculation Detail'!M3612="","",'Support - Calculation Detail'!M3612)</f>
        <v/>
      </c>
      <c r="N3612" t="str">
        <f>IF('Support - Calculation Detail'!N3612="","",'Support - Calculation Detail'!N3612)</f>
        <v/>
      </c>
      <c r="P3612" t="str">
        <f>IF('Support - Calculation Detail'!O3612="","",'Support - Calculation Detail'!O3612)</f>
        <v/>
      </c>
      <c r="Q3612" t="b">
        <v>1</v>
      </c>
      <c r="R3612" t="str">
        <f t="shared" si="280"/>
        <v/>
      </c>
      <c r="S3612" t="str">
        <f t="shared" si="281"/>
        <v/>
      </c>
      <c r="T3612" t="str">
        <f t="shared" si="282"/>
        <v/>
      </c>
      <c r="U3612" t="str">
        <f t="shared" si="283"/>
        <v/>
      </c>
      <c r="V3612" t="str">
        <f t="shared" si="284"/>
        <v/>
      </c>
    </row>
    <row r="3613" spans="1:22" x14ac:dyDescent="0.35">
      <c r="A3613" t="str">
        <f>IF('Support - Calculation Detail'!A3613="","",LEFT('Support - Calculation Detail'!A3613,7)&amp;"-"&amp;RIGHT('Support - Calculation Detail'!A3613,2))</f>
        <v/>
      </c>
      <c r="B3613" t="str">
        <f>IF('Support - Calculation Detail'!C3613="","",'Support - Calculation Detail'!C3613)</f>
        <v/>
      </c>
      <c r="C3613" t="str">
        <f>IF('Support - Calculation Detail'!B3613="","",'Support - Calculation Detail'!B3613)</f>
        <v/>
      </c>
      <c r="D3613" t="str">
        <f>IF('Support - Calculation Detail'!D3613="","",'Support - Calculation Detail'!D3613)</f>
        <v/>
      </c>
      <c r="E3613" t="str">
        <f>IF('Support - Calculation Detail'!E3613="","",'Support - Calculation Detail'!E3613)</f>
        <v/>
      </c>
      <c r="G3613" t="str">
        <f>IF('Support - Calculation Detail'!F3613="","",'Support - Calculation Detail'!F3613)</f>
        <v/>
      </c>
      <c r="H3613" t="str">
        <f>IF('Support - Calculation Detail'!G3613="","",'Support - Calculation Detail'!G3613)</f>
        <v/>
      </c>
      <c r="I3613" t="str">
        <f>IF('Support - Calculation Detail'!H3613="","",'Support - Calculation Detail'!H3613)</f>
        <v/>
      </c>
      <c r="J3613" t="str">
        <f>IF('Support - Calculation Detail'!I3613="","",'Support - Calculation Detail'!I3613)</f>
        <v/>
      </c>
      <c r="K3613" t="str">
        <f>IF('Support - Calculation Detail'!K3613="","",'Support - Calculation Detail'!K3613)</f>
        <v/>
      </c>
      <c r="L3613" t="str">
        <f>IF('Support - Calculation Detail'!L3613="","",'Support - Calculation Detail'!L3613)</f>
        <v/>
      </c>
      <c r="M3613" t="str">
        <f>IF('Support - Calculation Detail'!M3613="","",'Support - Calculation Detail'!M3613)</f>
        <v/>
      </c>
      <c r="N3613" t="str">
        <f>IF('Support - Calculation Detail'!N3613="","",'Support - Calculation Detail'!N3613)</f>
        <v/>
      </c>
      <c r="P3613" t="str">
        <f>IF('Support - Calculation Detail'!O3613="","",'Support - Calculation Detail'!O3613)</f>
        <v/>
      </c>
      <c r="Q3613" t="b">
        <v>1</v>
      </c>
      <c r="R3613" t="str">
        <f t="shared" si="280"/>
        <v/>
      </c>
      <c r="S3613" t="str">
        <f t="shared" si="281"/>
        <v/>
      </c>
      <c r="T3613" t="str">
        <f t="shared" si="282"/>
        <v/>
      </c>
      <c r="U3613" t="str">
        <f t="shared" si="283"/>
        <v/>
      </c>
      <c r="V3613" t="str">
        <f t="shared" si="284"/>
        <v/>
      </c>
    </row>
    <row r="3614" spans="1:22" x14ac:dyDescent="0.35">
      <c r="A3614" t="str">
        <f>IF('Support - Calculation Detail'!A3614="","",LEFT('Support - Calculation Detail'!A3614,7)&amp;"-"&amp;RIGHT('Support - Calculation Detail'!A3614,2))</f>
        <v/>
      </c>
      <c r="B3614" t="str">
        <f>IF('Support - Calculation Detail'!C3614="","",'Support - Calculation Detail'!C3614)</f>
        <v/>
      </c>
      <c r="C3614" t="str">
        <f>IF('Support - Calculation Detail'!B3614="","",'Support - Calculation Detail'!B3614)</f>
        <v/>
      </c>
      <c r="D3614" t="str">
        <f>IF('Support - Calculation Detail'!D3614="","",'Support - Calculation Detail'!D3614)</f>
        <v/>
      </c>
      <c r="E3614" t="str">
        <f>IF('Support - Calculation Detail'!E3614="","",'Support - Calculation Detail'!E3614)</f>
        <v/>
      </c>
      <c r="G3614" t="str">
        <f>IF('Support - Calculation Detail'!F3614="","",'Support - Calculation Detail'!F3614)</f>
        <v/>
      </c>
      <c r="H3614" t="str">
        <f>IF('Support - Calculation Detail'!G3614="","",'Support - Calculation Detail'!G3614)</f>
        <v/>
      </c>
      <c r="I3614" t="str">
        <f>IF('Support - Calculation Detail'!H3614="","",'Support - Calculation Detail'!H3614)</f>
        <v/>
      </c>
      <c r="J3614" t="str">
        <f>IF('Support - Calculation Detail'!I3614="","",'Support - Calculation Detail'!I3614)</f>
        <v/>
      </c>
      <c r="K3614" t="str">
        <f>IF('Support - Calculation Detail'!K3614="","",'Support - Calculation Detail'!K3614)</f>
        <v/>
      </c>
      <c r="L3614" t="str">
        <f>IF('Support - Calculation Detail'!L3614="","",'Support - Calculation Detail'!L3614)</f>
        <v/>
      </c>
      <c r="M3614" t="str">
        <f>IF('Support - Calculation Detail'!M3614="","",'Support - Calculation Detail'!M3614)</f>
        <v/>
      </c>
      <c r="N3614" t="str">
        <f>IF('Support - Calculation Detail'!N3614="","",'Support - Calculation Detail'!N3614)</f>
        <v/>
      </c>
      <c r="P3614" t="str">
        <f>IF('Support - Calculation Detail'!O3614="","",'Support - Calculation Detail'!O3614)</f>
        <v/>
      </c>
      <c r="Q3614" t="b">
        <v>1</v>
      </c>
      <c r="R3614" t="str">
        <f t="shared" si="280"/>
        <v/>
      </c>
      <c r="S3614" t="str">
        <f t="shared" si="281"/>
        <v/>
      </c>
      <c r="T3614" t="str">
        <f t="shared" si="282"/>
        <v/>
      </c>
      <c r="U3614" t="str">
        <f t="shared" si="283"/>
        <v/>
      </c>
      <c r="V3614" t="str">
        <f t="shared" si="284"/>
        <v/>
      </c>
    </row>
    <row r="3615" spans="1:22" x14ac:dyDescent="0.35">
      <c r="A3615" t="str">
        <f>IF('Support - Calculation Detail'!A3615="","",LEFT('Support - Calculation Detail'!A3615,7)&amp;"-"&amp;RIGHT('Support - Calculation Detail'!A3615,2))</f>
        <v/>
      </c>
      <c r="B3615" t="str">
        <f>IF('Support - Calculation Detail'!C3615="","",'Support - Calculation Detail'!C3615)</f>
        <v/>
      </c>
      <c r="C3615" t="str">
        <f>IF('Support - Calculation Detail'!B3615="","",'Support - Calculation Detail'!B3615)</f>
        <v/>
      </c>
      <c r="D3615" t="str">
        <f>IF('Support - Calculation Detail'!D3615="","",'Support - Calculation Detail'!D3615)</f>
        <v/>
      </c>
      <c r="E3615" t="str">
        <f>IF('Support - Calculation Detail'!E3615="","",'Support - Calculation Detail'!E3615)</f>
        <v/>
      </c>
      <c r="G3615" t="str">
        <f>IF('Support - Calculation Detail'!F3615="","",'Support - Calculation Detail'!F3615)</f>
        <v/>
      </c>
      <c r="H3615" t="str">
        <f>IF('Support - Calculation Detail'!G3615="","",'Support - Calculation Detail'!G3615)</f>
        <v/>
      </c>
      <c r="I3615" t="str">
        <f>IF('Support - Calculation Detail'!H3615="","",'Support - Calculation Detail'!H3615)</f>
        <v/>
      </c>
      <c r="J3615" t="str">
        <f>IF('Support - Calculation Detail'!I3615="","",'Support - Calculation Detail'!I3615)</f>
        <v/>
      </c>
      <c r="K3615" t="str">
        <f>IF('Support - Calculation Detail'!K3615="","",'Support - Calculation Detail'!K3615)</f>
        <v/>
      </c>
      <c r="L3615" t="str">
        <f>IF('Support - Calculation Detail'!L3615="","",'Support - Calculation Detail'!L3615)</f>
        <v/>
      </c>
      <c r="M3615" t="str">
        <f>IF('Support - Calculation Detail'!M3615="","",'Support - Calculation Detail'!M3615)</f>
        <v/>
      </c>
      <c r="N3615" t="str">
        <f>IF('Support - Calculation Detail'!N3615="","",'Support - Calculation Detail'!N3615)</f>
        <v/>
      </c>
      <c r="P3615" t="str">
        <f>IF('Support - Calculation Detail'!O3615="","",'Support - Calculation Detail'!O3615)</f>
        <v/>
      </c>
      <c r="Q3615" t="b">
        <v>1</v>
      </c>
      <c r="R3615" t="str">
        <f t="shared" si="280"/>
        <v/>
      </c>
      <c r="S3615" t="str">
        <f t="shared" si="281"/>
        <v/>
      </c>
      <c r="T3615" t="str">
        <f t="shared" si="282"/>
        <v/>
      </c>
      <c r="U3615" t="str">
        <f t="shared" si="283"/>
        <v/>
      </c>
      <c r="V3615" t="str">
        <f t="shared" si="284"/>
        <v/>
      </c>
    </row>
    <row r="3616" spans="1:22" x14ac:dyDescent="0.35">
      <c r="A3616" t="str">
        <f>IF('Support - Calculation Detail'!A3616="","",LEFT('Support - Calculation Detail'!A3616,7)&amp;"-"&amp;RIGHT('Support - Calculation Detail'!A3616,2))</f>
        <v/>
      </c>
      <c r="B3616" t="str">
        <f>IF('Support - Calculation Detail'!C3616="","",'Support - Calculation Detail'!C3616)</f>
        <v/>
      </c>
      <c r="C3616" t="str">
        <f>IF('Support - Calculation Detail'!B3616="","",'Support - Calculation Detail'!B3616)</f>
        <v/>
      </c>
      <c r="D3616" t="str">
        <f>IF('Support - Calculation Detail'!D3616="","",'Support - Calculation Detail'!D3616)</f>
        <v/>
      </c>
      <c r="E3616" t="str">
        <f>IF('Support - Calculation Detail'!E3616="","",'Support - Calculation Detail'!E3616)</f>
        <v/>
      </c>
      <c r="G3616" t="str">
        <f>IF('Support - Calculation Detail'!F3616="","",'Support - Calculation Detail'!F3616)</f>
        <v/>
      </c>
      <c r="H3616" t="str">
        <f>IF('Support - Calculation Detail'!G3616="","",'Support - Calculation Detail'!G3616)</f>
        <v/>
      </c>
      <c r="I3616" t="str">
        <f>IF('Support - Calculation Detail'!H3616="","",'Support - Calculation Detail'!H3616)</f>
        <v/>
      </c>
      <c r="J3616" t="str">
        <f>IF('Support - Calculation Detail'!I3616="","",'Support - Calculation Detail'!I3616)</f>
        <v/>
      </c>
      <c r="K3616" t="str">
        <f>IF('Support - Calculation Detail'!K3616="","",'Support - Calculation Detail'!K3616)</f>
        <v/>
      </c>
      <c r="L3616" t="str">
        <f>IF('Support - Calculation Detail'!L3616="","",'Support - Calculation Detail'!L3616)</f>
        <v/>
      </c>
      <c r="M3616" t="str">
        <f>IF('Support - Calculation Detail'!M3616="","",'Support - Calculation Detail'!M3616)</f>
        <v/>
      </c>
      <c r="N3616" t="str">
        <f>IF('Support - Calculation Detail'!N3616="","",'Support - Calculation Detail'!N3616)</f>
        <v/>
      </c>
      <c r="P3616" t="str">
        <f>IF('Support - Calculation Detail'!O3616="","",'Support - Calculation Detail'!O3616)</f>
        <v/>
      </c>
      <c r="Q3616" t="b">
        <v>1</v>
      </c>
      <c r="R3616" t="str">
        <f t="shared" si="280"/>
        <v/>
      </c>
      <c r="S3616" t="str">
        <f t="shared" si="281"/>
        <v/>
      </c>
      <c r="T3616" t="str">
        <f t="shared" si="282"/>
        <v/>
      </c>
      <c r="U3616" t="str">
        <f t="shared" si="283"/>
        <v/>
      </c>
      <c r="V3616" t="str">
        <f t="shared" si="284"/>
        <v/>
      </c>
    </row>
    <row r="3617" spans="1:22" x14ac:dyDescent="0.35">
      <c r="A3617" t="str">
        <f>IF('Support - Calculation Detail'!A3617="","",LEFT('Support - Calculation Detail'!A3617,7)&amp;"-"&amp;RIGHT('Support - Calculation Detail'!A3617,2))</f>
        <v/>
      </c>
      <c r="B3617" t="str">
        <f>IF('Support - Calculation Detail'!C3617="","",'Support - Calculation Detail'!C3617)</f>
        <v/>
      </c>
      <c r="C3617" t="str">
        <f>IF('Support - Calculation Detail'!B3617="","",'Support - Calculation Detail'!B3617)</f>
        <v/>
      </c>
      <c r="D3617" t="str">
        <f>IF('Support - Calculation Detail'!D3617="","",'Support - Calculation Detail'!D3617)</f>
        <v/>
      </c>
      <c r="E3617" t="str">
        <f>IF('Support - Calculation Detail'!E3617="","",'Support - Calculation Detail'!E3617)</f>
        <v/>
      </c>
      <c r="G3617" t="str">
        <f>IF('Support - Calculation Detail'!F3617="","",'Support - Calculation Detail'!F3617)</f>
        <v/>
      </c>
      <c r="H3617" t="str">
        <f>IF('Support - Calculation Detail'!G3617="","",'Support - Calculation Detail'!G3617)</f>
        <v/>
      </c>
      <c r="I3617" t="str">
        <f>IF('Support - Calculation Detail'!H3617="","",'Support - Calculation Detail'!H3617)</f>
        <v/>
      </c>
      <c r="J3617" t="str">
        <f>IF('Support - Calculation Detail'!I3617="","",'Support - Calculation Detail'!I3617)</f>
        <v/>
      </c>
      <c r="K3617" t="str">
        <f>IF('Support - Calculation Detail'!K3617="","",'Support - Calculation Detail'!K3617)</f>
        <v/>
      </c>
      <c r="L3617" t="str">
        <f>IF('Support - Calculation Detail'!L3617="","",'Support - Calculation Detail'!L3617)</f>
        <v/>
      </c>
      <c r="M3617" t="str">
        <f>IF('Support - Calculation Detail'!M3617="","",'Support - Calculation Detail'!M3617)</f>
        <v/>
      </c>
      <c r="N3617" t="str">
        <f>IF('Support - Calculation Detail'!N3617="","",'Support - Calculation Detail'!N3617)</f>
        <v/>
      </c>
      <c r="P3617" t="str">
        <f>IF('Support - Calculation Detail'!O3617="","",'Support - Calculation Detail'!O3617)</f>
        <v/>
      </c>
      <c r="Q3617" t="b">
        <v>1</v>
      </c>
      <c r="R3617" t="str">
        <f t="shared" si="280"/>
        <v/>
      </c>
      <c r="S3617" t="str">
        <f t="shared" si="281"/>
        <v/>
      </c>
      <c r="T3617" t="str">
        <f t="shared" si="282"/>
        <v/>
      </c>
      <c r="U3617" t="str">
        <f t="shared" si="283"/>
        <v/>
      </c>
      <c r="V3617" t="str">
        <f t="shared" si="284"/>
        <v/>
      </c>
    </row>
    <row r="3618" spans="1:22" x14ac:dyDescent="0.35">
      <c r="A3618" t="str">
        <f>IF('Support - Calculation Detail'!A3618="","",LEFT('Support - Calculation Detail'!A3618,7)&amp;"-"&amp;RIGHT('Support - Calculation Detail'!A3618,2))</f>
        <v/>
      </c>
      <c r="B3618" t="str">
        <f>IF('Support - Calculation Detail'!C3618="","",'Support - Calculation Detail'!C3618)</f>
        <v/>
      </c>
      <c r="C3618" t="str">
        <f>IF('Support - Calculation Detail'!B3618="","",'Support - Calculation Detail'!B3618)</f>
        <v/>
      </c>
      <c r="D3618" t="str">
        <f>IF('Support - Calculation Detail'!D3618="","",'Support - Calculation Detail'!D3618)</f>
        <v/>
      </c>
      <c r="E3618" t="str">
        <f>IF('Support - Calculation Detail'!E3618="","",'Support - Calculation Detail'!E3618)</f>
        <v/>
      </c>
      <c r="G3618" t="str">
        <f>IF('Support - Calculation Detail'!F3618="","",'Support - Calculation Detail'!F3618)</f>
        <v/>
      </c>
      <c r="H3618" t="str">
        <f>IF('Support - Calculation Detail'!G3618="","",'Support - Calculation Detail'!G3618)</f>
        <v/>
      </c>
      <c r="I3618" t="str">
        <f>IF('Support - Calculation Detail'!H3618="","",'Support - Calculation Detail'!H3618)</f>
        <v/>
      </c>
      <c r="J3618" t="str">
        <f>IF('Support - Calculation Detail'!I3618="","",'Support - Calculation Detail'!I3618)</f>
        <v/>
      </c>
      <c r="K3618" t="str">
        <f>IF('Support - Calculation Detail'!K3618="","",'Support - Calculation Detail'!K3618)</f>
        <v/>
      </c>
      <c r="L3618" t="str">
        <f>IF('Support - Calculation Detail'!L3618="","",'Support - Calculation Detail'!L3618)</f>
        <v/>
      </c>
      <c r="M3618" t="str">
        <f>IF('Support - Calculation Detail'!M3618="","",'Support - Calculation Detail'!M3618)</f>
        <v/>
      </c>
      <c r="N3618" t="str">
        <f>IF('Support - Calculation Detail'!N3618="","",'Support - Calculation Detail'!N3618)</f>
        <v/>
      </c>
      <c r="P3618" t="str">
        <f>IF('Support - Calculation Detail'!O3618="","",'Support - Calculation Detail'!O3618)</f>
        <v/>
      </c>
      <c r="Q3618" t="b">
        <v>1</v>
      </c>
      <c r="R3618" t="str">
        <f t="shared" si="280"/>
        <v/>
      </c>
      <c r="S3618" t="str">
        <f t="shared" si="281"/>
        <v/>
      </c>
      <c r="T3618" t="str">
        <f t="shared" si="282"/>
        <v/>
      </c>
      <c r="U3618" t="str">
        <f t="shared" si="283"/>
        <v/>
      </c>
      <c r="V3618" t="str">
        <f t="shared" si="284"/>
        <v/>
      </c>
    </row>
    <row r="3619" spans="1:22" x14ac:dyDescent="0.35">
      <c r="A3619" t="str">
        <f>IF('Support - Calculation Detail'!A3619="","",LEFT('Support - Calculation Detail'!A3619,7)&amp;"-"&amp;RIGHT('Support - Calculation Detail'!A3619,2))</f>
        <v/>
      </c>
      <c r="B3619" t="str">
        <f>IF('Support - Calculation Detail'!C3619="","",'Support - Calculation Detail'!C3619)</f>
        <v/>
      </c>
      <c r="C3619" t="str">
        <f>IF('Support - Calculation Detail'!B3619="","",'Support - Calculation Detail'!B3619)</f>
        <v/>
      </c>
      <c r="D3619" t="str">
        <f>IF('Support - Calculation Detail'!D3619="","",'Support - Calculation Detail'!D3619)</f>
        <v/>
      </c>
      <c r="E3619" t="str">
        <f>IF('Support - Calculation Detail'!E3619="","",'Support - Calculation Detail'!E3619)</f>
        <v/>
      </c>
      <c r="G3619" t="str">
        <f>IF('Support - Calculation Detail'!F3619="","",'Support - Calculation Detail'!F3619)</f>
        <v/>
      </c>
      <c r="H3619" t="str">
        <f>IF('Support - Calculation Detail'!G3619="","",'Support - Calculation Detail'!G3619)</f>
        <v/>
      </c>
      <c r="I3619" t="str">
        <f>IF('Support - Calculation Detail'!H3619="","",'Support - Calculation Detail'!H3619)</f>
        <v/>
      </c>
      <c r="J3619" t="str">
        <f>IF('Support - Calculation Detail'!I3619="","",'Support - Calculation Detail'!I3619)</f>
        <v/>
      </c>
      <c r="K3619" t="str">
        <f>IF('Support - Calculation Detail'!K3619="","",'Support - Calculation Detail'!K3619)</f>
        <v/>
      </c>
      <c r="L3619" t="str">
        <f>IF('Support - Calculation Detail'!L3619="","",'Support - Calculation Detail'!L3619)</f>
        <v/>
      </c>
      <c r="M3619" t="str">
        <f>IF('Support - Calculation Detail'!M3619="","",'Support - Calculation Detail'!M3619)</f>
        <v/>
      </c>
      <c r="N3619" t="str">
        <f>IF('Support - Calculation Detail'!N3619="","",'Support - Calculation Detail'!N3619)</f>
        <v/>
      </c>
      <c r="P3619" t="str">
        <f>IF('Support - Calculation Detail'!O3619="","",'Support - Calculation Detail'!O3619)</f>
        <v/>
      </c>
      <c r="Q3619" t="b">
        <v>1</v>
      </c>
      <c r="R3619" t="str">
        <f t="shared" si="280"/>
        <v/>
      </c>
      <c r="S3619" t="str">
        <f t="shared" si="281"/>
        <v/>
      </c>
      <c r="T3619" t="str">
        <f t="shared" si="282"/>
        <v/>
      </c>
      <c r="U3619" t="str">
        <f t="shared" si="283"/>
        <v/>
      </c>
      <c r="V3619" t="str">
        <f t="shared" si="284"/>
        <v/>
      </c>
    </row>
    <row r="3620" spans="1:22" x14ac:dyDescent="0.35">
      <c r="A3620" t="str">
        <f>IF('Support - Calculation Detail'!A3620="","",LEFT('Support - Calculation Detail'!A3620,7)&amp;"-"&amp;RIGHT('Support - Calculation Detail'!A3620,2))</f>
        <v/>
      </c>
      <c r="B3620" t="str">
        <f>IF('Support - Calculation Detail'!C3620="","",'Support - Calculation Detail'!C3620)</f>
        <v/>
      </c>
      <c r="C3620" t="str">
        <f>IF('Support - Calculation Detail'!B3620="","",'Support - Calculation Detail'!B3620)</f>
        <v/>
      </c>
      <c r="D3620" t="str">
        <f>IF('Support - Calculation Detail'!D3620="","",'Support - Calculation Detail'!D3620)</f>
        <v/>
      </c>
      <c r="E3620" t="str">
        <f>IF('Support - Calculation Detail'!E3620="","",'Support - Calculation Detail'!E3620)</f>
        <v/>
      </c>
      <c r="G3620" t="str">
        <f>IF('Support - Calculation Detail'!F3620="","",'Support - Calculation Detail'!F3620)</f>
        <v/>
      </c>
      <c r="H3620" t="str">
        <f>IF('Support - Calculation Detail'!G3620="","",'Support - Calculation Detail'!G3620)</f>
        <v/>
      </c>
      <c r="I3620" t="str">
        <f>IF('Support - Calculation Detail'!H3620="","",'Support - Calculation Detail'!H3620)</f>
        <v/>
      </c>
      <c r="J3620" t="str">
        <f>IF('Support - Calculation Detail'!I3620="","",'Support - Calculation Detail'!I3620)</f>
        <v/>
      </c>
      <c r="K3620" t="str">
        <f>IF('Support - Calculation Detail'!K3620="","",'Support - Calculation Detail'!K3620)</f>
        <v/>
      </c>
      <c r="L3620" t="str">
        <f>IF('Support - Calculation Detail'!L3620="","",'Support - Calculation Detail'!L3620)</f>
        <v/>
      </c>
      <c r="M3620" t="str">
        <f>IF('Support - Calculation Detail'!M3620="","",'Support - Calculation Detail'!M3620)</f>
        <v/>
      </c>
      <c r="N3620" t="str">
        <f>IF('Support - Calculation Detail'!N3620="","",'Support - Calculation Detail'!N3620)</f>
        <v/>
      </c>
      <c r="P3620" t="str">
        <f>IF('Support - Calculation Detail'!O3620="","",'Support - Calculation Detail'!O3620)</f>
        <v/>
      </c>
      <c r="Q3620" t="b">
        <v>1</v>
      </c>
      <c r="R3620" t="str">
        <f t="shared" si="280"/>
        <v/>
      </c>
      <c r="S3620" t="str">
        <f t="shared" si="281"/>
        <v/>
      </c>
      <c r="T3620" t="str">
        <f t="shared" si="282"/>
        <v/>
      </c>
      <c r="U3620" t="str">
        <f t="shared" si="283"/>
        <v/>
      </c>
      <c r="V3620" t="str">
        <f t="shared" si="284"/>
        <v/>
      </c>
    </row>
    <row r="3621" spans="1:22" x14ac:dyDescent="0.35">
      <c r="A3621" t="str">
        <f>IF('Support - Calculation Detail'!A3621="","",LEFT('Support - Calculation Detail'!A3621,7)&amp;"-"&amp;RIGHT('Support - Calculation Detail'!A3621,2))</f>
        <v/>
      </c>
      <c r="B3621" t="str">
        <f>IF('Support - Calculation Detail'!C3621="","",'Support - Calculation Detail'!C3621)</f>
        <v/>
      </c>
      <c r="C3621" t="str">
        <f>IF('Support - Calculation Detail'!B3621="","",'Support - Calculation Detail'!B3621)</f>
        <v/>
      </c>
      <c r="D3621" t="str">
        <f>IF('Support - Calculation Detail'!D3621="","",'Support - Calculation Detail'!D3621)</f>
        <v/>
      </c>
      <c r="E3621" t="str">
        <f>IF('Support - Calculation Detail'!E3621="","",'Support - Calculation Detail'!E3621)</f>
        <v/>
      </c>
      <c r="G3621" t="str">
        <f>IF('Support - Calculation Detail'!F3621="","",'Support - Calculation Detail'!F3621)</f>
        <v/>
      </c>
      <c r="H3621" t="str">
        <f>IF('Support - Calculation Detail'!G3621="","",'Support - Calculation Detail'!G3621)</f>
        <v/>
      </c>
      <c r="I3621" t="str">
        <f>IF('Support - Calculation Detail'!H3621="","",'Support - Calculation Detail'!H3621)</f>
        <v/>
      </c>
      <c r="J3621" t="str">
        <f>IF('Support - Calculation Detail'!I3621="","",'Support - Calculation Detail'!I3621)</f>
        <v/>
      </c>
      <c r="K3621" t="str">
        <f>IF('Support - Calculation Detail'!K3621="","",'Support - Calculation Detail'!K3621)</f>
        <v/>
      </c>
      <c r="L3621" t="str">
        <f>IF('Support - Calculation Detail'!L3621="","",'Support - Calculation Detail'!L3621)</f>
        <v/>
      </c>
      <c r="M3621" t="str">
        <f>IF('Support - Calculation Detail'!M3621="","",'Support - Calculation Detail'!M3621)</f>
        <v/>
      </c>
      <c r="N3621" t="str">
        <f>IF('Support - Calculation Detail'!N3621="","",'Support - Calculation Detail'!N3621)</f>
        <v/>
      </c>
      <c r="P3621" t="str">
        <f>IF('Support - Calculation Detail'!O3621="","",'Support - Calculation Detail'!O3621)</f>
        <v/>
      </c>
      <c r="Q3621" t="b">
        <v>1</v>
      </c>
      <c r="R3621" t="str">
        <f t="shared" si="280"/>
        <v/>
      </c>
      <c r="S3621" t="str">
        <f t="shared" si="281"/>
        <v/>
      </c>
      <c r="T3621" t="str">
        <f t="shared" si="282"/>
        <v/>
      </c>
      <c r="U3621" t="str">
        <f t="shared" si="283"/>
        <v/>
      </c>
      <c r="V3621" t="str">
        <f t="shared" si="284"/>
        <v/>
      </c>
    </row>
    <row r="3622" spans="1:22" x14ac:dyDescent="0.35">
      <c r="A3622" t="str">
        <f>IF('Support - Calculation Detail'!A3622="","",LEFT('Support - Calculation Detail'!A3622,7)&amp;"-"&amp;RIGHT('Support - Calculation Detail'!A3622,2))</f>
        <v/>
      </c>
      <c r="B3622" t="str">
        <f>IF('Support - Calculation Detail'!C3622="","",'Support - Calculation Detail'!C3622)</f>
        <v/>
      </c>
      <c r="C3622" t="str">
        <f>IF('Support - Calculation Detail'!B3622="","",'Support - Calculation Detail'!B3622)</f>
        <v/>
      </c>
      <c r="D3622" t="str">
        <f>IF('Support - Calculation Detail'!D3622="","",'Support - Calculation Detail'!D3622)</f>
        <v/>
      </c>
      <c r="E3622" t="str">
        <f>IF('Support - Calculation Detail'!E3622="","",'Support - Calculation Detail'!E3622)</f>
        <v/>
      </c>
      <c r="G3622" t="str">
        <f>IF('Support - Calculation Detail'!F3622="","",'Support - Calculation Detail'!F3622)</f>
        <v/>
      </c>
      <c r="H3622" t="str">
        <f>IF('Support - Calculation Detail'!G3622="","",'Support - Calculation Detail'!G3622)</f>
        <v/>
      </c>
      <c r="I3622" t="str">
        <f>IF('Support - Calculation Detail'!H3622="","",'Support - Calculation Detail'!H3622)</f>
        <v/>
      </c>
      <c r="J3622" t="str">
        <f>IF('Support - Calculation Detail'!I3622="","",'Support - Calculation Detail'!I3622)</f>
        <v/>
      </c>
      <c r="K3622" t="str">
        <f>IF('Support - Calculation Detail'!K3622="","",'Support - Calculation Detail'!K3622)</f>
        <v/>
      </c>
      <c r="L3622" t="str">
        <f>IF('Support - Calculation Detail'!L3622="","",'Support - Calculation Detail'!L3622)</f>
        <v/>
      </c>
      <c r="M3622" t="str">
        <f>IF('Support - Calculation Detail'!M3622="","",'Support - Calculation Detail'!M3622)</f>
        <v/>
      </c>
      <c r="N3622" t="str">
        <f>IF('Support - Calculation Detail'!N3622="","",'Support - Calculation Detail'!N3622)</f>
        <v/>
      </c>
      <c r="P3622" t="str">
        <f>IF('Support - Calculation Detail'!O3622="","",'Support - Calculation Detail'!O3622)</f>
        <v/>
      </c>
      <c r="Q3622" t="b">
        <v>1</v>
      </c>
      <c r="R3622" t="str">
        <f t="shared" si="280"/>
        <v/>
      </c>
      <c r="S3622" t="str">
        <f t="shared" si="281"/>
        <v/>
      </c>
      <c r="T3622" t="str">
        <f t="shared" si="282"/>
        <v/>
      </c>
      <c r="U3622" t="str">
        <f t="shared" si="283"/>
        <v/>
      </c>
      <c r="V3622" t="str">
        <f t="shared" si="284"/>
        <v/>
      </c>
    </row>
    <row r="3623" spans="1:22" x14ac:dyDescent="0.35">
      <c r="A3623" t="str">
        <f>IF('Support - Calculation Detail'!A3623="","",LEFT('Support - Calculation Detail'!A3623,7)&amp;"-"&amp;RIGHT('Support - Calculation Detail'!A3623,2))</f>
        <v/>
      </c>
      <c r="B3623" t="str">
        <f>IF('Support - Calculation Detail'!C3623="","",'Support - Calculation Detail'!C3623)</f>
        <v/>
      </c>
      <c r="C3623" t="str">
        <f>IF('Support - Calculation Detail'!B3623="","",'Support - Calculation Detail'!B3623)</f>
        <v/>
      </c>
      <c r="D3623" t="str">
        <f>IF('Support - Calculation Detail'!D3623="","",'Support - Calculation Detail'!D3623)</f>
        <v/>
      </c>
      <c r="E3623" t="str">
        <f>IF('Support - Calculation Detail'!E3623="","",'Support - Calculation Detail'!E3623)</f>
        <v/>
      </c>
      <c r="G3623" t="str">
        <f>IF('Support - Calculation Detail'!F3623="","",'Support - Calculation Detail'!F3623)</f>
        <v/>
      </c>
      <c r="H3623" t="str">
        <f>IF('Support - Calculation Detail'!G3623="","",'Support - Calculation Detail'!G3623)</f>
        <v/>
      </c>
      <c r="I3623" t="str">
        <f>IF('Support - Calculation Detail'!H3623="","",'Support - Calculation Detail'!H3623)</f>
        <v/>
      </c>
      <c r="J3623" t="str">
        <f>IF('Support - Calculation Detail'!I3623="","",'Support - Calculation Detail'!I3623)</f>
        <v/>
      </c>
      <c r="K3623" t="str">
        <f>IF('Support - Calculation Detail'!K3623="","",'Support - Calculation Detail'!K3623)</f>
        <v/>
      </c>
      <c r="L3623" t="str">
        <f>IF('Support - Calculation Detail'!L3623="","",'Support - Calculation Detail'!L3623)</f>
        <v/>
      </c>
      <c r="M3623" t="str">
        <f>IF('Support - Calculation Detail'!M3623="","",'Support - Calculation Detail'!M3623)</f>
        <v/>
      </c>
      <c r="N3623" t="str">
        <f>IF('Support - Calculation Detail'!N3623="","",'Support - Calculation Detail'!N3623)</f>
        <v/>
      </c>
      <c r="P3623" t="str">
        <f>IF('Support - Calculation Detail'!O3623="","",'Support - Calculation Detail'!O3623)</f>
        <v/>
      </c>
      <c r="Q3623" t="b">
        <v>1</v>
      </c>
      <c r="R3623" t="str">
        <f t="shared" si="280"/>
        <v/>
      </c>
      <c r="S3623" t="str">
        <f t="shared" si="281"/>
        <v/>
      </c>
      <c r="T3623" t="str">
        <f t="shared" si="282"/>
        <v/>
      </c>
      <c r="U3623" t="str">
        <f t="shared" si="283"/>
        <v/>
      </c>
      <c r="V3623" t="str">
        <f t="shared" si="284"/>
        <v/>
      </c>
    </row>
    <row r="3624" spans="1:22" x14ac:dyDescent="0.35">
      <c r="A3624" t="str">
        <f>IF('Support - Calculation Detail'!A3624="","",LEFT('Support - Calculation Detail'!A3624,7)&amp;"-"&amp;RIGHT('Support - Calculation Detail'!A3624,2))</f>
        <v/>
      </c>
      <c r="B3624" t="str">
        <f>IF('Support - Calculation Detail'!C3624="","",'Support - Calculation Detail'!C3624)</f>
        <v/>
      </c>
      <c r="C3624" t="str">
        <f>IF('Support - Calculation Detail'!B3624="","",'Support - Calculation Detail'!B3624)</f>
        <v/>
      </c>
      <c r="D3624" t="str">
        <f>IF('Support - Calculation Detail'!D3624="","",'Support - Calculation Detail'!D3624)</f>
        <v/>
      </c>
      <c r="E3624" t="str">
        <f>IF('Support - Calculation Detail'!E3624="","",'Support - Calculation Detail'!E3624)</f>
        <v/>
      </c>
      <c r="G3624" t="str">
        <f>IF('Support - Calculation Detail'!F3624="","",'Support - Calculation Detail'!F3624)</f>
        <v/>
      </c>
      <c r="H3624" t="str">
        <f>IF('Support - Calculation Detail'!G3624="","",'Support - Calculation Detail'!G3624)</f>
        <v/>
      </c>
      <c r="I3624" t="str">
        <f>IF('Support - Calculation Detail'!H3624="","",'Support - Calculation Detail'!H3624)</f>
        <v/>
      </c>
      <c r="J3624" t="str">
        <f>IF('Support - Calculation Detail'!I3624="","",'Support - Calculation Detail'!I3624)</f>
        <v/>
      </c>
      <c r="K3624" t="str">
        <f>IF('Support - Calculation Detail'!K3624="","",'Support - Calculation Detail'!K3624)</f>
        <v/>
      </c>
      <c r="L3624" t="str">
        <f>IF('Support - Calculation Detail'!L3624="","",'Support - Calculation Detail'!L3624)</f>
        <v/>
      </c>
      <c r="M3624" t="str">
        <f>IF('Support - Calculation Detail'!M3624="","",'Support - Calculation Detail'!M3624)</f>
        <v/>
      </c>
      <c r="N3624" t="str">
        <f>IF('Support - Calculation Detail'!N3624="","",'Support - Calculation Detail'!N3624)</f>
        <v/>
      </c>
      <c r="P3624" t="str">
        <f>IF('Support - Calculation Detail'!O3624="","",'Support - Calculation Detail'!O3624)</f>
        <v/>
      </c>
      <c r="Q3624" t="b">
        <v>1</v>
      </c>
      <c r="R3624" t="str">
        <f t="shared" si="280"/>
        <v/>
      </c>
      <c r="S3624" t="str">
        <f t="shared" si="281"/>
        <v/>
      </c>
      <c r="T3624" t="str">
        <f t="shared" si="282"/>
        <v/>
      </c>
      <c r="U3624" t="str">
        <f t="shared" si="283"/>
        <v/>
      </c>
      <c r="V3624" t="str">
        <f t="shared" si="284"/>
        <v/>
      </c>
    </row>
    <row r="3625" spans="1:22" x14ac:dyDescent="0.35">
      <c r="A3625" t="str">
        <f>IF('Support - Calculation Detail'!A3625="","",LEFT('Support - Calculation Detail'!A3625,7)&amp;"-"&amp;RIGHT('Support - Calculation Detail'!A3625,2))</f>
        <v/>
      </c>
      <c r="B3625" t="str">
        <f>IF('Support - Calculation Detail'!C3625="","",'Support - Calculation Detail'!C3625)</f>
        <v/>
      </c>
      <c r="C3625" t="str">
        <f>IF('Support - Calculation Detail'!B3625="","",'Support - Calculation Detail'!B3625)</f>
        <v/>
      </c>
      <c r="D3625" t="str">
        <f>IF('Support - Calculation Detail'!D3625="","",'Support - Calculation Detail'!D3625)</f>
        <v/>
      </c>
      <c r="E3625" t="str">
        <f>IF('Support - Calculation Detail'!E3625="","",'Support - Calculation Detail'!E3625)</f>
        <v/>
      </c>
      <c r="G3625" t="str">
        <f>IF('Support - Calculation Detail'!F3625="","",'Support - Calculation Detail'!F3625)</f>
        <v/>
      </c>
      <c r="H3625" t="str">
        <f>IF('Support - Calculation Detail'!G3625="","",'Support - Calculation Detail'!G3625)</f>
        <v/>
      </c>
      <c r="I3625" t="str">
        <f>IF('Support - Calculation Detail'!H3625="","",'Support - Calculation Detail'!H3625)</f>
        <v/>
      </c>
      <c r="J3625" t="str">
        <f>IF('Support - Calculation Detail'!I3625="","",'Support - Calculation Detail'!I3625)</f>
        <v/>
      </c>
      <c r="K3625" t="str">
        <f>IF('Support - Calculation Detail'!K3625="","",'Support - Calculation Detail'!K3625)</f>
        <v/>
      </c>
      <c r="L3625" t="str">
        <f>IF('Support - Calculation Detail'!L3625="","",'Support - Calculation Detail'!L3625)</f>
        <v/>
      </c>
      <c r="M3625" t="str">
        <f>IF('Support - Calculation Detail'!M3625="","",'Support - Calculation Detail'!M3625)</f>
        <v/>
      </c>
      <c r="N3625" t="str">
        <f>IF('Support - Calculation Detail'!N3625="","",'Support - Calculation Detail'!N3625)</f>
        <v/>
      </c>
      <c r="P3625" t="str">
        <f>IF('Support - Calculation Detail'!O3625="","",'Support - Calculation Detail'!O3625)</f>
        <v/>
      </c>
      <c r="Q3625" t="b">
        <v>1</v>
      </c>
      <c r="R3625" t="str">
        <f t="shared" si="280"/>
        <v/>
      </c>
      <c r="S3625" t="str">
        <f t="shared" si="281"/>
        <v/>
      </c>
      <c r="T3625" t="str">
        <f t="shared" si="282"/>
        <v/>
      </c>
      <c r="U3625" t="str">
        <f t="shared" si="283"/>
        <v/>
      </c>
      <c r="V3625" t="str">
        <f t="shared" si="284"/>
        <v/>
      </c>
    </row>
    <row r="3626" spans="1:22" x14ac:dyDescent="0.35">
      <c r="A3626" t="str">
        <f>IF('Support - Calculation Detail'!A3626="","",LEFT('Support - Calculation Detail'!A3626,7)&amp;"-"&amp;RIGHT('Support - Calculation Detail'!A3626,2))</f>
        <v/>
      </c>
      <c r="B3626" t="str">
        <f>IF('Support - Calculation Detail'!C3626="","",'Support - Calculation Detail'!C3626)</f>
        <v/>
      </c>
      <c r="C3626" t="str">
        <f>IF('Support - Calculation Detail'!B3626="","",'Support - Calculation Detail'!B3626)</f>
        <v/>
      </c>
      <c r="D3626" t="str">
        <f>IF('Support - Calculation Detail'!D3626="","",'Support - Calculation Detail'!D3626)</f>
        <v/>
      </c>
      <c r="E3626" t="str">
        <f>IF('Support - Calculation Detail'!E3626="","",'Support - Calculation Detail'!E3626)</f>
        <v/>
      </c>
      <c r="G3626" t="str">
        <f>IF('Support - Calculation Detail'!F3626="","",'Support - Calculation Detail'!F3626)</f>
        <v/>
      </c>
      <c r="H3626" t="str">
        <f>IF('Support - Calculation Detail'!G3626="","",'Support - Calculation Detail'!G3626)</f>
        <v/>
      </c>
      <c r="I3626" t="str">
        <f>IF('Support - Calculation Detail'!H3626="","",'Support - Calculation Detail'!H3626)</f>
        <v/>
      </c>
      <c r="J3626" t="str">
        <f>IF('Support - Calculation Detail'!I3626="","",'Support - Calculation Detail'!I3626)</f>
        <v/>
      </c>
      <c r="K3626" t="str">
        <f>IF('Support - Calculation Detail'!K3626="","",'Support - Calculation Detail'!K3626)</f>
        <v/>
      </c>
      <c r="L3626" t="str">
        <f>IF('Support - Calculation Detail'!L3626="","",'Support - Calculation Detail'!L3626)</f>
        <v/>
      </c>
      <c r="M3626" t="str">
        <f>IF('Support - Calculation Detail'!M3626="","",'Support - Calculation Detail'!M3626)</f>
        <v/>
      </c>
      <c r="N3626" t="str">
        <f>IF('Support - Calculation Detail'!N3626="","",'Support - Calculation Detail'!N3626)</f>
        <v/>
      </c>
      <c r="P3626" t="str">
        <f>IF('Support - Calculation Detail'!O3626="","",'Support - Calculation Detail'!O3626)</f>
        <v/>
      </c>
      <c r="Q3626" t="b">
        <v>1</v>
      </c>
      <c r="R3626" t="str">
        <f t="shared" si="280"/>
        <v/>
      </c>
      <c r="S3626" t="str">
        <f t="shared" si="281"/>
        <v/>
      </c>
      <c r="T3626" t="str">
        <f t="shared" si="282"/>
        <v/>
      </c>
      <c r="U3626" t="str">
        <f t="shared" si="283"/>
        <v/>
      </c>
      <c r="V3626" t="str">
        <f t="shared" si="284"/>
        <v/>
      </c>
    </row>
    <row r="3627" spans="1:22" x14ac:dyDescent="0.35">
      <c r="A3627" t="str">
        <f>IF('Support - Calculation Detail'!A3627="","",LEFT('Support - Calculation Detail'!A3627,7)&amp;"-"&amp;RIGHT('Support - Calculation Detail'!A3627,2))</f>
        <v/>
      </c>
      <c r="B3627" t="str">
        <f>IF('Support - Calculation Detail'!C3627="","",'Support - Calculation Detail'!C3627)</f>
        <v/>
      </c>
      <c r="C3627" t="str">
        <f>IF('Support - Calculation Detail'!B3627="","",'Support - Calculation Detail'!B3627)</f>
        <v/>
      </c>
      <c r="D3627" t="str">
        <f>IF('Support - Calculation Detail'!D3627="","",'Support - Calculation Detail'!D3627)</f>
        <v/>
      </c>
      <c r="E3627" t="str">
        <f>IF('Support - Calculation Detail'!E3627="","",'Support - Calculation Detail'!E3627)</f>
        <v/>
      </c>
      <c r="G3627" t="str">
        <f>IF('Support - Calculation Detail'!F3627="","",'Support - Calculation Detail'!F3627)</f>
        <v/>
      </c>
      <c r="H3627" t="str">
        <f>IF('Support - Calculation Detail'!G3627="","",'Support - Calculation Detail'!G3627)</f>
        <v/>
      </c>
      <c r="I3627" t="str">
        <f>IF('Support - Calculation Detail'!H3627="","",'Support - Calculation Detail'!H3627)</f>
        <v/>
      </c>
      <c r="J3627" t="str">
        <f>IF('Support - Calculation Detail'!I3627="","",'Support - Calculation Detail'!I3627)</f>
        <v/>
      </c>
      <c r="K3627" t="str">
        <f>IF('Support - Calculation Detail'!K3627="","",'Support - Calculation Detail'!K3627)</f>
        <v/>
      </c>
      <c r="L3627" t="str">
        <f>IF('Support - Calculation Detail'!L3627="","",'Support - Calculation Detail'!L3627)</f>
        <v/>
      </c>
      <c r="M3627" t="str">
        <f>IF('Support - Calculation Detail'!M3627="","",'Support - Calculation Detail'!M3627)</f>
        <v/>
      </c>
      <c r="N3627" t="str">
        <f>IF('Support - Calculation Detail'!N3627="","",'Support - Calculation Detail'!N3627)</f>
        <v/>
      </c>
      <c r="P3627" t="str">
        <f>IF('Support - Calculation Detail'!O3627="","",'Support - Calculation Detail'!O3627)</f>
        <v/>
      </c>
      <c r="Q3627" t="b">
        <v>1</v>
      </c>
      <c r="R3627" t="str">
        <f t="shared" si="280"/>
        <v/>
      </c>
      <c r="S3627" t="str">
        <f t="shared" si="281"/>
        <v/>
      </c>
      <c r="T3627" t="str">
        <f t="shared" si="282"/>
        <v/>
      </c>
      <c r="U3627" t="str">
        <f t="shared" si="283"/>
        <v/>
      </c>
      <c r="V3627" t="str">
        <f t="shared" si="284"/>
        <v/>
      </c>
    </row>
    <row r="3628" spans="1:22" x14ac:dyDescent="0.35">
      <c r="A3628" t="str">
        <f>IF('Support - Calculation Detail'!A3628="","",LEFT('Support - Calculation Detail'!A3628,7)&amp;"-"&amp;RIGHT('Support - Calculation Detail'!A3628,2))</f>
        <v/>
      </c>
      <c r="B3628" t="str">
        <f>IF('Support - Calculation Detail'!C3628="","",'Support - Calculation Detail'!C3628)</f>
        <v/>
      </c>
      <c r="C3628" t="str">
        <f>IF('Support - Calculation Detail'!B3628="","",'Support - Calculation Detail'!B3628)</f>
        <v/>
      </c>
      <c r="D3628" t="str">
        <f>IF('Support - Calculation Detail'!D3628="","",'Support - Calculation Detail'!D3628)</f>
        <v/>
      </c>
      <c r="E3628" t="str">
        <f>IF('Support - Calculation Detail'!E3628="","",'Support - Calculation Detail'!E3628)</f>
        <v/>
      </c>
      <c r="G3628" t="str">
        <f>IF('Support - Calculation Detail'!F3628="","",'Support - Calculation Detail'!F3628)</f>
        <v/>
      </c>
      <c r="H3628" t="str">
        <f>IF('Support - Calculation Detail'!G3628="","",'Support - Calculation Detail'!G3628)</f>
        <v/>
      </c>
      <c r="I3628" t="str">
        <f>IF('Support - Calculation Detail'!H3628="","",'Support - Calculation Detail'!H3628)</f>
        <v/>
      </c>
      <c r="J3628" t="str">
        <f>IF('Support - Calculation Detail'!I3628="","",'Support - Calculation Detail'!I3628)</f>
        <v/>
      </c>
      <c r="K3628" t="str">
        <f>IF('Support - Calculation Detail'!K3628="","",'Support - Calculation Detail'!K3628)</f>
        <v/>
      </c>
      <c r="L3628" t="str">
        <f>IF('Support - Calculation Detail'!L3628="","",'Support - Calculation Detail'!L3628)</f>
        <v/>
      </c>
      <c r="M3628" t="str">
        <f>IF('Support - Calculation Detail'!M3628="","",'Support - Calculation Detail'!M3628)</f>
        <v/>
      </c>
      <c r="N3628" t="str">
        <f>IF('Support - Calculation Detail'!N3628="","",'Support - Calculation Detail'!N3628)</f>
        <v/>
      </c>
      <c r="P3628" t="str">
        <f>IF('Support - Calculation Detail'!O3628="","",'Support - Calculation Detail'!O3628)</f>
        <v/>
      </c>
      <c r="Q3628" t="b">
        <v>1</v>
      </c>
      <c r="R3628" t="str">
        <f t="shared" si="280"/>
        <v/>
      </c>
      <c r="S3628" t="str">
        <f t="shared" si="281"/>
        <v/>
      </c>
      <c r="T3628" t="str">
        <f t="shared" si="282"/>
        <v/>
      </c>
      <c r="U3628" t="str">
        <f t="shared" si="283"/>
        <v/>
      </c>
      <c r="V3628" t="str">
        <f t="shared" si="284"/>
        <v/>
      </c>
    </row>
    <row r="3629" spans="1:22" x14ac:dyDescent="0.35">
      <c r="A3629" t="str">
        <f>IF('Support - Calculation Detail'!A3629="","",LEFT('Support - Calculation Detail'!A3629,7)&amp;"-"&amp;RIGHT('Support - Calculation Detail'!A3629,2))</f>
        <v/>
      </c>
      <c r="B3629" t="str">
        <f>IF('Support - Calculation Detail'!C3629="","",'Support - Calculation Detail'!C3629)</f>
        <v/>
      </c>
      <c r="C3629" t="str">
        <f>IF('Support - Calculation Detail'!B3629="","",'Support - Calculation Detail'!B3629)</f>
        <v/>
      </c>
      <c r="D3629" t="str">
        <f>IF('Support - Calculation Detail'!D3629="","",'Support - Calculation Detail'!D3629)</f>
        <v/>
      </c>
      <c r="E3629" t="str">
        <f>IF('Support - Calculation Detail'!E3629="","",'Support - Calculation Detail'!E3629)</f>
        <v/>
      </c>
      <c r="G3629" t="str">
        <f>IF('Support - Calculation Detail'!F3629="","",'Support - Calculation Detail'!F3629)</f>
        <v/>
      </c>
      <c r="H3629" t="str">
        <f>IF('Support - Calculation Detail'!G3629="","",'Support - Calculation Detail'!G3629)</f>
        <v/>
      </c>
      <c r="I3629" t="str">
        <f>IF('Support - Calculation Detail'!H3629="","",'Support - Calculation Detail'!H3629)</f>
        <v/>
      </c>
      <c r="J3629" t="str">
        <f>IF('Support - Calculation Detail'!I3629="","",'Support - Calculation Detail'!I3629)</f>
        <v/>
      </c>
      <c r="K3629" t="str">
        <f>IF('Support - Calculation Detail'!K3629="","",'Support - Calculation Detail'!K3629)</f>
        <v/>
      </c>
      <c r="L3629" t="str">
        <f>IF('Support - Calculation Detail'!L3629="","",'Support - Calculation Detail'!L3629)</f>
        <v/>
      </c>
      <c r="M3629" t="str">
        <f>IF('Support - Calculation Detail'!M3629="","",'Support - Calculation Detail'!M3629)</f>
        <v/>
      </c>
      <c r="N3629" t="str">
        <f>IF('Support - Calculation Detail'!N3629="","",'Support - Calculation Detail'!N3629)</f>
        <v/>
      </c>
      <c r="P3629" t="str">
        <f>IF('Support - Calculation Detail'!O3629="","",'Support - Calculation Detail'!O3629)</f>
        <v/>
      </c>
      <c r="Q3629" t="b">
        <v>1</v>
      </c>
      <c r="R3629" t="str">
        <f t="shared" si="280"/>
        <v/>
      </c>
      <c r="S3629" t="str">
        <f t="shared" si="281"/>
        <v/>
      </c>
      <c r="T3629" t="str">
        <f t="shared" si="282"/>
        <v/>
      </c>
      <c r="U3629" t="str">
        <f t="shared" si="283"/>
        <v/>
      </c>
      <c r="V3629" t="str">
        <f t="shared" si="284"/>
        <v/>
      </c>
    </row>
    <row r="3630" spans="1:22" x14ac:dyDescent="0.35">
      <c r="A3630" t="str">
        <f>IF('Support - Calculation Detail'!A3630="","",LEFT('Support - Calculation Detail'!A3630,7)&amp;"-"&amp;RIGHT('Support - Calculation Detail'!A3630,2))</f>
        <v/>
      </c>
      <c r="B3630" t="str">
        <f>IF('Support - Calculation Detail'!C3630="","",'Support - Calculation Detail'!C3630)</f>
        <v/>
      </c>
      <c r="C3630" t="str">
        <f>IF('Support - Calculation Detail'!B3630="","",'Support - Calculation Detail'!B3630)</f>
        <v/>
      </c>
      <c r="D3630" t="str">
        <f>IF('Support - Calculation Detail'!D3630="","",'Support - Calculation Detail'!D3630)</f>
        <v/>
      </c>
      <c r="E3630" t="str">
        <f>IF('Support - Calculation Detail'!E3630="","",'Support - Calculation Detail'!E3630)</f>
        <v/>
      </c>
      <c r="G3630" t="str">
        <f>IF('Support - Calculation Detail'!F3630="","",'Support - Calculation Detail'!F3630)</f>
        <v/>
      </c>
      <c r="H3630" t="str">
        <f>IF('Support - Calculation Detail'!G3630="","",'Support - Calculation Detail'!G3630)</f>
        <v/>
      </c>
      <c r="I3630" t="str">
        <f>IF('Support - Calculation Detail'!H3630="","",'Support - Calculation Detail'!H3630)</f>
        <v/>
      </c>
      <c r="J3630" t="str">
        <f>IF('Support - Calculation Detail'!I3630="","",'Support - Calculation Detail'!I3630)</f>
        <v/>
      </c>
      <c r="K3630" t="str">
        <f>IF('Support - Calculation Detail'!K3630="","",'Support - Calculation Detail'!K3630)</f>
        <v/>
      </c>
      <c r="L3630" t="str">
        <f>IF('Support - Calculation Detail'!L3630="","",'Support - Calculation Detail'!L3630)</f>
        <v/>
      </c>
      <c r="M3630" t="str">
        <f>IF('Support - Calculation Detail'!M3630="","",'Support - Calculation Detail'!M3630)</f>
        <v/>
      </c>
      <c r="N3630" t="str">
        <f>IF('Support - Calculation Detail'!N3630="","",'Support - Calculation Detail'!N3630)</f>
        <v/>
      </c>
      <c r="P3630" t="str">
        <f>IF('Support - Calculation Detail'!O3630="","",'Support - Calculation Detail'!O3630)</f>
        <v/>
      </c>
      <c r="Q3630" t="b">
        <v>1</v>
      </c>
      <c r="R3630" t="str">
        <f t="shared" si="280"/>
        <v/>
      </c>
      <c r="S3630" t="str">
        <f t="shared" si="281"/>
        <v/>
      </c>
      <c r="T3630" t="str">
        <f t="shared" si="282"/>
        <v/>
      </c>
      <c r="U3630" t="str">
        <f t="shared" si="283"/>
        <v/>
      </c>
      <c r="V3630" t="str">
        <f t="shared" si="284"/>
        <v/>
      </c>
    </row>
    <row r="3631" spans="1:22" x14ac:dyDescent="0.35">
      <c r="A3631" t="str">
        <f>IF('Support - Calculation Detail'!A3631="","",LEFT('Support - Calculation Detail'!A3631,7)&amp;"-"&amp;RIGHT('Support - Calculation Detail'!A3631,2))</f>
        <v/>
      </c>
      <c r="B3631" t="str">
        <f>IF('Support - Calculation Detail'!C3631="","",'Support - Calculation Detail'!C3631)</f>
        <v/>
      </c>
      <c r="C3631" t="str">
        <f>IF('Support - Calculation Detail'!B3631="","",'Support - Calculation Detail'!B3631)</f>
        <v/>
      </c>
      <c r="D3631" t="str">
        <f>IF('Support - Calculation Detail'!D3631="","",'Support - Calculation Detail'!D3631)</f>
        <v/>
      </c>
      <c r="E3631" t="str">
        <f>IF('Support - Calculation Detail'!E3631="","",'Support - Calculation Detail'!E3631)</f>
        <v/>
      </c>
      <c r="G3631" t="str">
        <f>IF('Support - Calculation Detail'!F3631="","",'Support - Calculation Detail'!F3631)</f>
        <v/>
      </c>
      <c r="H3631" t="str">
        <f>IF('Support - Calculation Detail'!G3631="","",'Support - Calculation Detail'!G3631)</f>
        <v/>
      </c>
      <c r="I3631" t="str">
        <f>IF('Support - Calculation Detail'!H3631="","",'Support - Calculation Detail'!H3631)</f>
        <v/>
      </c>
      <c r="J3631" t="str">
        <f>IF('Support - Calculation Detail'!I3631="","",'Support - Calculation Detail'!I3631)</f>
        <v/>
      </c>
      <c r="K3631" t="str">
        <f>IF('Support - Calculation Detail'!K3631="","",'Support - Calculation Detail'!K3631)</f>
        <v/>
      </c>
      <c r="L3631" t="str">
        <f>IF('Support - Calculation Detail'!L3631="","",'Support - Calculation Detail'!L3631)</f>
        <v/>
      </c>
      <c r="M3631" t="str">
        <f>IF('Support - Calculation Detail'!M3631="","",'Support - Calculation Detail'!M3631)</f>
        <v/>
      </c>
      <c r="N3631" t="str">
        <f>IF('Support - Calculation Detail'!N3631="","",'Support - Calculation Detail'!N3631)</f>
        <v/>
      </c>
      <c r="P3631" t="str">
        <f>IF('Support - Calculation Detail'!O3631="","",'Support - Calculation Detail'!O3631)</f>
        <v/>
      </c>
      <c r="Q3631" t="b">
        <v>1</v>
      </c>
      <c r="R3631" t="str">
        <f t="shared" si="280"/>
        <v/>
      </c>
      <c r="S3631" t="str">
        <f t="shared" si="281"/>
        <v/>
      </c>
      <c r="T3631" t="str">
        <f t="shared" si="282"/>
        <v/>
      </c>
      <c r="U3631" t="str">
        <f t="shared" si="283"/>
        <v/>
      </c>
      <c r="V3631" t="str">
        <f t="shared" si="284"/>
        <v/>
      </c>
    </row>
    <row r="3632" spans="1:22" x14ac:dyDescent="0.35">
      <c r="A3632" t="str">
        <f>IF('Support - Calculation Detail'!A3632="","",LEFT('Support - Calculation Detail'!A3632,7)&amp;"-"&amp;RIGHT('Support - Calculation Detail'!A3632,2))</f>
        <v/>
      </c>
      <c r="B3632" t="str">
        <f>IF('Support - Calculation Detail'!C3632="","",'Support - Calculation Detail'!C3632)</f>
        <v/>
      </c>
      <c r="C3632" t="str">
        <f>IF('Support - Calculation Detail'!B3632="","",'Support - Calculation Detail'!B3632)</f>
        <v/>
      </c>
      <c r="D3632" t="str">
        <f>IF('Support - Calculation Detail'!D3632="","",'Support - Calculation Detail'!D3632)</f>
        <v/>
      </c>
      <c r="E3632" t="str">
        <f>IF('Support - Calculation Detail'!E3632="","",'Support - Calculation Detail'!E3632)</f>
        <v/>
      </c>
      <c r="G3632" t="str">
        <f>IF('Support - Calculation Detail'!F3632="","",'Support - Calculation Detail'!F3632)</f>
        <v/>
      </c>
      <c r="H3632" t="str">
        <f>IF('Support - Calculation Detail'!G3632="","",'Support - Calculation Detail'!G3632)</f>
        <v/>
      </c>
      <c r="I3632" t="str">
        <f>IF('Support - Calculation Detail'!H3632="","",'Support - Calculation Detail'!H3632)</f>
        <v/>
      </c>
      <c r="J3632" t="str">
        <f>IF('Support - Calculation Detail'!I3632="","",'Support - Calculation Detail'!I3632)</f>
        <v/>
      </c>
      <c r="K3632" t="str">
        <f>IF('Support - Calculation Detail'!K3632="","",'Support - Calculation Detail'!K3632)</f>
        <v/>
      </c>
      <c r="L3632" t="str">
        <f>IF('Support - Calculation Detail'!L3632="","",'Support - Calculation Detail'!L3632)</f>
        <v/>
      </c>
      <c r="M3632" t="str">
        <f>IF('Support - Calculation Detail'!M3632="","",'Support - Calculation Detail'!M3632)</f>
        <v/>
      </c>
      <c r="N3632" t="str">
        <f>IF('Support - Calculation Detail'!N3632="","",'Support - Calculation Detail'!N3632)</f>
        <v/>
      </c>
      <c r="P3632" t="str">
        <f>IF('Support - Calculation Detail'!O3632="","",'Support - Calculation Detail'!O3632)</f>
        <v/>
      </c>
      <c r="Q3632" t="b">
        <v>1</v>
      </c>
      <c r="R3632" t="str">
        <f t="shared" si="280"/>
        <v/>
      </c>
      <c r="S3632" t="str">
        <f t="shared" si="281"/>
        <v/>
      </c>
      <c r="T3632" t="str">
        <f t="shared" si="282"/>
        <v/>
      </c>
      <c r="U3632" t="str">
        <f t="shared" si="283"/>
        <v/>
      </c>
      <c r="V3632" t="str">
        <f t="shared" si="284"/>
        <v/>
      </c>
    </row>
    <row r="3633" spans="1:22" x14ac:dyDescent="0.35">
      <c r="A3633" t="str">
        <f>IF('Support - Calculation Detail'!A3633="","",LEFT('Support - Calculation Detail'!A3633,7)&amp;"-"&amp;RIGHT('Support - Calculation Detail'!A3633,2))</f>
        <v/>
      </c>
      <c r="B3633" t="str">
        <f>IF('Support - Calculation Detail'!C3633="","",'Support - Calculation Detail'!C3633)</f>
        <v/>
      </c>
      <c r="C3633" t="str">
        <f>IF('Support - Calculation Detail'!B3633="","",'Support - Calculation Detail'!B3633)</f>
        <v/>
      </c>
      <c r="D3633" t="str">
        <f>IF('Support - Calculation Detail'!D3633="","",'Support - Calculation Detail'!D3633)</f>
        <v/>
      </c>
      <c r="E3633" t="str">
        <f>IF('Support - Calculation Detail'!E3633="","",'Support - Calculation Detail'!E3633)</f>
        <v/>
      </c>
      <c r="G3633" t="str">
        <f>IF('Support - Calculation Detail'!F3633="","",'Support - Calculation Detail'!F3633)</f>
        <v/>
      </c>
      <c r="H3633" t="str">
        <f>IF('Support - Calculation Detail'!G3633="","",'Support - Calculation Detail'!G3633)</f>
        <v/>
      </c>
      <c r="I3633" t="str">
        <f>IF('Support - Calculation Detail'!H3633="","",'Support - Calculation Detail'!H3633)</f>
        <v/>
      </c>
      <c r="J3633" t="str">
        <f>IF('Support - Calculation Detail'!I3633="","",'Support - Calculation Detail'!I3633)</f>
        <v/>
      </c>
      <c r="K3633" t="str">
        <f>IF('Support - Calculation Detail'!K3633="","",'Support - Calculation Detail'!K3633)</f>
        <v/>
      </c>
      <c r="L3633" t="str">
        <f>IF('Support - Calculation Detail'!L3633="","",'Support - Calculation Detail'!L3633)</f>
        <v/>
      </c>
      <c r="M3633" t="str">
        <f>IF('Support - Calculation Detail'!M3633="","",'Support - Calculation Detail'!M3633)</f>
        <v/>
      </c>
      <c r="N3633" t="str">
        <f>IF('Support - Calculation Detail'!N3633="","",'Support - Calculation Detail'!N3633)</f>
        <v/>
      </c>
      <c r="P3633" t="str">
        <f>IF('Support - Calculation Detail'!O3633="","",'Support - Calculation Detail'!O3633)</f>
        <v/>
      </c>
      <c r="Q3633" t="b">
        <v>1</v>
      </c>
      <c r="R3633" t="str">
        <f t="shared" si="280"/>
        <v/>
      </c>
      <c r="S3633" t="str">
        <f t="shared" si="281"/>
        <v/>
      </c>
      <c r="T3633" t="str">
        <f t="shared" si="282"/>
        <v/>
      </c>
      <c r="U3633" t="str">
        <f t="shared" si="283"/>
        <v/>
      </c>
      <c r="V3633" t="str">
        <f t="shared" si="284"/>
        <v/>
      </c>
    </row>
    <row r="3634" spans="1:22" x14ac:dyDescent="0.35">
      <c r="A3634" t="str">
        <f>IF('Support - Calculation Detail'!A3634="","",LEFT('Support - Calculation Detail'!A3634,7)&amp;"-"&amp;RIGHT('Support - Calculation Detail'!A3634,2))</f>
        <v/>
      </c>
      <c r="B3634" t="str">
        <f>IF('Support - Calculation Detail'!C3634="","",'Support - Calculation Detail'!C3634)</f>
        <v/>
      </c>
      <c r="C3634" t="str">
        <f>IF('Support - Calculation Detail'!B3634="","",'Support - Calculation Detail'!B3634)</f>
        <v/>
      </c>
      <c r="D3634" t="str">
        <f>IF('Support - Calculation Detail'!D3634="","",'Support - Calculation Detail'!D3634)</f>
        <v/>
      </c>
      <c r="E3634" t="str">
        <f>IF('Support - Calculation Detail'!E3634="","",'Support - Calculation Detail'!E3634)</f>
        <v/>
      </c>
      <c r="G3634" t="str">
        <f>IF('Support - Calculation Detail'!F3634="","",'Support - Calculation Detail'!F3634)</f>
        <v/>
      </c>
      <c r="H3634" t="str">
        <f>IF('Support - Calculation Detail'!G3634="","",'Support - Calculation Detail'!G3634)</f>
        <v/>
      </c>
      <c r="I3634" t="str">
        <f>IF('Support - Calculation Detail'!H3634="","",'Support - Calculation Detail'!H3634)</f>
        <v/>
      </c>
      <c r="J3634" t="str">
        <f>IF('Support - Calculation Detail'!I3634="","",'Support - Calculation Detail'!I3634)</f>
        <v/>
      </c>
      <c r="K3634" t="str">
        <f>IF('Support - Calculation Detail'!K3634="","",'Support - Calculation Detail'!K3634)</f>
        <v/>
      </c>
      <c r="L3634" t="str">
        <f>IF('Support - Calculation Detail'!L3634="","",'Support - Calculation Detail'!L3634)</f>
        <v/>
      </c>
      <c r="M3634" t="str">
        <f>IF('Support - Calculation Detail'!M3634="","",'Support - Calculation Detail'!M3634)</f>
        <v/>
      </c>
      <c r="N3634" t="str">
        <f>IF('Support - Calculation Detail'!N3634="","",'Support - Calculation Detail'!N3634)</f>
        <v/>
      </c>
      <c r="P3634" t="str">
        <f>IF('Support - Calculation Detail'!O3634="","",'Support - Calculation Detail'!O3634)</f>
        <v/>
      </c>
      <c r="Q3634" t="b">
        <v>1</v>
      </c>
      <c r="R3634" t="str">
        <f t="shared" si="280"/>
        <v/>
      </c>
      <c r="S3634" t="str">
        <f t="shared" si="281"/>
        <v/>
      </c>
      <c r="T3634" t="str">
        <f t="shared" si="282"/>
        <v/>
      </c>
      <c r="U3634" t="str">
        <f t="shared" si="283"/>
        <v/>
      </c>
      <c r="V3634" t="str">
        <f t="shared" si="284"/>
        <v/>
      </c>
    </row>
    <row r="3635" spans="1:22" x14ac:dyDescent="0.35">
      <c r="A3635" t="str">
        <f>IF('Support - Calculation Detail'!A3635="","",LEFT('Support - Calculation Detail'!A3635,7)&amp;"-"&amp;RIGHT('Support - Calculation Detail'!A3635,2))</f>
        <v/>
      </c>
      <c r="B3635" t="str">
        <f>IF('Support - Calculation Detail'!C3635="","",'Support - Calculation Detail'!C3635)</f>
        <v/>
      </c>
      <c r="C3635" t="str">
        <f>IF('Support - Calculation Detail'!B3635="","",'Support - Calculation Detail'!B3635)</f>
        <v/>
      </c>
      <c r="D3635" t="str">
        <f>IF('Support - Calculation Detail'!D3635="","",'Support - Calculation Detail'!D3635)</f>
        <v/>
      </c>
      <c r="E3635" t="str">
        <f>IF('Support - Calculation Detail'!E3635="","",'Support - Calculation Detail'!E3635)</f>
        <v/>
      </c>
      <c r="G3635" t="str">
        <f>IF('Support - Calculation Detail'!F3635="","",'Support - Calculation Detail'!F3635)</f>
        <v/>
      </c>
      <c r="H3635" t="str">
        <f>IF('Support - Calculation Detail'!G3635="","",'Support - Calculation Detail'!G3635)</f>
        <v/>
      </c>
      <c r="I3635" t="str">
        <f>IF('Support - Calculation Detail'!H3635="","",'Support - Calculation Detail'!H3635)</f>
        <v/>
      </c>
      <c r="J3635" t="str">
        <f>IF('Support - Calculation Detail'!I3635="","",'Support - Calculation Detail'!I3635)</f>
        <v/>
      </c>
      <c r="K3635" t="str">
        <f>IF('Support - Calculation Detail'!K3635="","",'Support - Calculation Detail'!K3635)</f>
        <v/>
      </c>
      <c r="L3635" t="str">
        <f>IF('Support - Calculation Detail'!L3635="","",'Support - Calculation Detail'!L3635)</f>
        <v/>
      </c>
      <c r="M3635" t="str">
        <f>IF('Support - Calculation Detail'!M3635="","",'Support - Calculation Detail'!M3635)</f>
        <v/>
      </c>
      <c r="N3635" t="str">
        <f>IF('Support - Calculation Detail'!N3635="","",'Support - Calculation Detail'!N3635)</f>
        <v/>
      </c>
      <c r="P3635" t="str">
        <f>IF('Support - Calculation Detail'!O3635="","",'Support - Calculation Detail'!O3635)</f>
        <v/>
      </c>
      <c r="Q3635" t="b">
        <v>1</v>
      </c>
      <c r="R3635" t="str">
        <f t="shared" si="280"/>
        <v/>
      </c>
      <c r="S3635" t="str">
        <f t="shared" si="281"/>
        <v/>
      </c>
      <c r="T3635" t="str">
        <f t="shared" si="282"/>
        <v/>
      </c>
      <c r="U3635" t="str">
        <f t="shared" si="283"/>
        <v/>
      </c>
      <c r="V3635" t="str">
        <f t="shared" si="284"/>
        <v/>
      </c>
    </row>
    <row r="3636" spans="1:22" x14ac:dyDescent="0.35">
      <c r="A3636" t="str">
        <f>IF('Support - Calculation Detail'!A3636="","",LEFT('Support - Calculation Detail'!A3636,7)&amp;"-"&amp;RIGHT('Support - Calculation Detail'!A3636,2))</f>
        <v/>
      </c>
      <c r="B3636" t="str">
        <f>IF('Support - Calculation Detail'!C3636="","",'Support - Calculation Detail'!C3636)</f>
        <v/>
      </c>
      <c r="C3636" t="str">
        <f>IF('Support - Calculation Detail'!B3636="","",'Support - Calculation Detail'!B3636)</f>
        <v/>
      </c>
      <c r="D3636" t="str">
        <f>IF('Support - Calculation Detail'!D3636="","",'Support - Calculation Detail'!D3636)</f>
        <v/>
      </c>
      <c r="E3636" t="str">
        <f>IF('Support - Calculation Detail'!E3636="","",'Support - Calculation Detail'!E3636)</f>
        <v/>
      </c>
      <c r="G3636" t="str">
        <f>IF('Support - Calculation Detail'!F3636="","",'Support - Calculation Detail'!F3636)</f>
        <v/>
      </c>
      <c r="H3636" t="str">
        <f>IF('Support - Calculation Detail'!G3636="","",'Support - Calculation Detail'!G3636)</f>
        <v/>
      </c>
      <c r="I3636" t="str">
        <f>IF('Support - Calculation Detail'!H3636="","",'Support - Calculation Detail'!H3636)</f>
        <v/>
      </c>
      <c r="J3636" t="str">
        <f>IF('Support - Calculation Detail'!I3636="","",'Support - Calculation Detail'!I3636)</f>
        <v/>
      </c>
      <c r="K3636" t="str">
        <f>IF('Support - Calculation Detail'!K3636="","",'Support - Calculation Detail'!K3636)</f>
        <v/>
      </c>
      <c r="L3636" t="str">
        <f>IF('Support - Calculation Detail'!L3636="","",'Support - Calculation Detail'!L3636)</f>
        <v/>
      </c>
      <c r="M3636" t="str">
        <f>IF('Support - Calculation Detail'!M3636="","",'Support - Calculation Detail'!M3636)</f>
        <v/>
      </c>
      <c r="N3636" t="str">
        <f>IF('Support - Calculation Detail'!N3636="","",'Support - Calculation Detail'!N3636)</f>
        <v/>
      </c>
      <c r="P3636" t="str">
        <f>IF('Support - Calculation Detail'!O3636="","",'Support - Calculation Detail'!O3636)</f>
        <v/>
      </c>
      <c r="Q3636" t="b">
        <v>1</v>
      </c>
      <c r="R3636" t="str">
        <f t="shared" si="280"/>
        <v/>
      </c>
      <c r="S3636" t="str">
        <f t="shared" si="281"/>
        <v/>
      </c>
      <c r="T3636" t="str">
        <f t="shared" si="282"/>
        <v/>
      </c>
      <c r="U3636" t="str">
        <f t="shared" si="283"/>
        <v/>
      </c>
      <c r="V3636" t="str">
        <f t="shared" si="284"/>
        <v/>
      </c>
    </row>
    <row r="3637" spans="1:22" x14ac:dyDescent="0.35">
      <c r="A3637" t="str">
        <f>IF('Support - Calculation Detail'!A3637="","",LEFT('Support - Calculation Detail'!A3637,7)&amp;"-"&amp;RIGHT('Support - Calculation Detail'!A3637,2))</f>
        <v/>
      </c>
      <c r="B3637" t="str">
        <f>IF('Support - Calculation Detail'!C3637="","",'Support - Calculation Detail'!C3637)</f>
        <v/>
      </c>
      <c r="C3637" t="str">
        <f>IF('Support - Calculation Detail'!B3637="","",'Support - Calculation Detail'!B3637)</f>
        <v/>
      </c>
      <c r="D3637" t="str">
        <f>IF('Support - Calculation Detail'!D3637="","",'Support - Calculation Detail'!D3637)</f>
        <v/>
      </c>
      <c r="E3637" t="str">
        <f>IF('Support - Calculation Detail'!E3637="","",'Support - Calculation Detail'!E3637)</f>
        <v/>
      </c>
      <c r="G3637" t="str">
        <f>IF('Support - Calculation Detail'!F3637="","",'Support - Calculation Detail'!F3637)</f>
        <v/>
      </c>
      <c r="H3637" t="str">
        <f>IF('Support - Calculation Detail'!G3637="","",'Support - Calculation Detail'!G3637)</f>
        <v/>
      </c>
      <c r="I3637" t="str">
        <f>IF('Support - Calculation Detail'!H3637="","",'Support - Calculation Detail'!H3637)</f>
        <v/>
      </c>
      <c r="J3637" t="str">
        <f>IF('Support - Calculation Detail'!I3637="","",'Support - Calculation Detail'!I3637)</f>
        <v/>
      </c>
      <c r="K3637" t="str">
        <f>IF('Support - Calculation Detail'!K3637="","",'Support - Calculation Detail'!K3637)</f>
        <v/>
      </c>
      <c r="L3637" t="str">
        <f>IF('Support - Calculation Detail'!L3637="","",'Support - Calculation Detail'!L3637)</f>
        <v/>
      </c>
      <c r="M3637" t="str">
        <f>IF('Support - Calculation Detail'!M3637="","",'Support - Calculation Detail'!M3637)</f>
        <v/>
      </c>
      <c r="N3637" t="str">
        <f>IF('Support - Calculation Detail'!N3637="","",'Support - Calculation Detail'!N3637)</f>
        <v/>
      </c>
      <c r="P3637" t="str">
        <f>IF('Support - Calculation Detail'!O3637="","",'Support - Calculation Detail'!O3637)</f>
        <v/>
      </c>
      <c r="Q3637" t="b">
        <v>1</v>
      </c>
      <c r="R3637" t="str">
        <f t="shared" si="280"/>
        <v/>
      </c>
      <c r="S3637" t="str">
        <f t="shared" si="281"/>
        <v/>
      </c>
      <c r="T3637" t="str">
        <f t="shared" si="282"/>
        <v/>
      </c>
      <c r="U3637" t="str">
        <f t="shared" si="283"/>
        <v/>
      </c>
      <c r="V3637" t="str">
        <f t="shared" si="284"/>
        <v/>
      </c>
    </row>
    <row r="3638" spans="1:22" x14ac:dyDescent="0.35">
      <c r="A3638" t="str">
        <f>IF('Support - Calculation Detail'!A3638="","",LEFT('Support - Calculation Detail'!A3638,7)&amp;"-"&amp;RIGHT('Support - Calculation Detail'!A3638,2))</f>
        <v/>
      </c>
      <c r="B3638" t="str">
        <f>IF('Support - Calculation Detail'!C3638="","",'Support - Calculation Detail'!C3638)</f>
        <v/>
      </c>
      <c r="C3638" t="str">
        <f>IF('Support - Calculation Detail'!B3638="","",'Support - Calculation Detail'!B3638)</f>
        <v/>
      </c>
      <c r="D3638" t="str">
        <f>IF('Support - Calculation Detail'!D3638="","",'Support - Calculation Detail'!D3638)</f>
        <v/>
      </c>
      <c r="E3638" t="str">
        <f>IF('Support - Calculation Detail'!E3638="","",'Support - Calculation Detail'!E3638)</f>
        <v/>
      </c>
      <c r="G3638" t="str">
        <f>IF('Support - Calculation Detail'!F3638="","",'Support - Calculation Detail'!F3638)</f>
        <v/>
      </c>
      <c r="H3638" t="str">
        <f>IF('Support - Calculation Detail'!G3638="","",'Support - Calculation Detail'!G3638)</f>
        <v/>
      </c>
      <c r="I3638" t="str">
        <f>IF('Support - Calculation Detail'!H3638="","",'Support - Calculation Detail'!H3638)</f>
        <v/>
      </c>
      <c r="J3638" t="str">
        <f>IF('Support - Calculation Detail'!I3638="","",'Support - Calculation Detail'!I3638)</f>
        <v/>
      </c>
      <c r="K3638" t="str">
        <f>IF('Support - Calculation Detail'!K3638="","",'Support - Calculation Detail'!K3638)</f>
        <v/>
      </c>
      <c r="L3638" t="str">
        <f>IF('Support - Calculation Detail'!L3638="","",'Support - Calculation Detail'!L3638)</f>
        <v/>
      </c>
      <c r="M3638" t="str">
        <f>IF('Support - Calculation Detail'!M3638="","",'Support - Calculation Detail'!M3638)</f>
        <v/>
      </c>
      <c r="N3638" t="str">
        <f>IF('Support - Calculation Detail'!N3638="","",'Support - Calculation Detail'!N3638)</f>
        <v/>
      </c>
      <c r="P3638" t="str">
        <f>IF('Support - Calculation Detail'!O3638="","",'Support - Calculation Detail'!O3638)</f>
        <v/>
      </c>
      <c r="Q3638" t="b">
        <v>1</v>
      </c>
      <c r="R3638" t="str">
        <f t="shared" si="280"/>
        <v/>
      </c>
      <c r="S3638" t="str">
        <f t="shared" si="281"/>
        <v/>
      </c>
      <c r="T3638" t="str">
        <f t="shared" si="282"/>
        <v/>
      </c>
      <c r="U3638" t="str">
        <f t="shared" si="283"/>
        <v/>
      </c>
      <c r="V3638" t="str">
        <f t="shared" si="284"/>
        <v/>
      </c>
    </row>
    <row r="3639" spans="1:22" x14ac:dyDescent="0.35">
      <c r="A3639" t="str">
        <f>IF('Support - Calculation Detail'!A3639="","",LEFT('Support - Calculation Detail'!A3639,7)&amp;"-"&amp;RIGHT('Support - Calculation Detail'!A3639,2))</f>
        <v/>
      </c>
      <c r="B3639" t="str">
        <f>IF('Support - Calculation Detail'!C3639="","",'Support - Calculation Detail'!C3639)</f>
        <v/>
      </c>
      <c r="C3639" t="str">
        <f>IF('Support - Calculation Detail'!B3639="","",'Support - Calculation Detail'!B3639)</f>
        <v/>
      </c>
      <c r="D3639" t="str">
        <f>IF('Support - Calculation Detail'!D3639="","",'Support - Calculation Detail'!D3639)</f>
        <v/>
      </c>
      <c r="E3639" t="str">
        <f>IF('Support - Calculation Detail'!E3639="","",'Support - Calculation Detail'!E3639)</f>
        <v/>
      </c>
      <c r="G3639" t="str">
        <f>IF('Support - Calculation Detail'!F3639="","",'Support - Calculation Detail'!F3639)</f>
        <v/>
      </c>
      <c r="H3639" t="str">
        <f>IF('Support - Calculation Detail'!G3639="","",'Support - Calculation Detail'!G3639)</f>
        <v/>
      </c>
      <c r="I3639" t="str">
        <f>IF('Support - Calculation Detail'!H3639="","",'Support - Calculation Detail'!H3639)</f>
        <v/>
      </c>
      <c r="J3639" t="str">
        <f>IF('Support - Calculation Detail'!I3639="","",'Support - Calculation Detail'!I3639)</f>
        <v/>
      </c>
      <c r="K3639" t="str">
        <f>IF('Support - Calculation Detail'!K3639="","",'Support - Calculation Detail'!K3639)</f>
        <v/>
      </c>
      <c r="L3639" t="str">
        <f>IF('Support - Calculation Detail'!L3639="","",'Support - Calculation Detail'!L3639)</f>
        <v/>
      </c>
      <c r="M3639" t="str">
        <f>IF('Support - Calculation Detail'!M3639="","",'Support - Calculation Detail'!M3639)</f>
        <v/>
      </c>
      <c r="N3639" t="str">
        <f>IF('Support - Calculation Detail'!N3639="","",'Support - Calculation Detail'!N3639)</f>
        <v/>
      </c>
      <c r="P3639" t="str">
        <f>IF('Support - Calculation Detail'!O3639="","",'Support - Calculation Detail'!O3639)</f>
        <v/>
      </c>
      <c r="Q3639" t="b">
        <v>1</v>
      </c>
      <c r="R3639" t="str">
        <f t="shared" si="280"/>
        <v/>
      </c>
      <c r="S3639" t="str">
        <f t="shared" si="281"/>
        <v/>
      </c>
      <c r="T3639" t="str">
        <f t="shared" si="282"/>
        <v/>
      </c>
      <c r="U3639" t="str">
        <f t="shared" si="283"/>
        <v/>
      </c>
      <c r="V3639" t="str">
        <f t="shared" si="284"/>
        <v/>
      </c>
    </row>
    <row r="3640" spans="1:22" x14ac:dyDescent="0.35">
      <c r="A3640" t="str">
        <f>IF('Support - Calculation Detail'!A3640="","",LEFT('Support - Calculation Detail'!A3640,7)&amp;"-"&amp;RIGHT('Support - Calculation Detail'!A3640,2))</f>
        <v/>
      </c>
      <c r="B3640" t="str">
        <f>IF('Support - Calculation Detail'!C3640="","",'Support - Calculation Detail'!C3640)</f>
        <v/>
      </c>
      <c r="C3640" t="str">
        <f>IF('Support - Calculation Detail'!B3640="","",'Support - Calculation Detail'!B3640)</f>
        <v/>
      </c>
      <c r="D3640" t="str">
        <f>IF('Support - Calculation Detail'!D3640="","",'Support - Calculation Detail'!D3640)</f>
        <v/>
      </c>
      <c r="E3640" t="str">
        <f>IF('Support - Calculation Detail'!E3640="","",'Support - Calculation Detail'!E3640)</f>
        <v/>
      </c>
      <c r="G3640" t="str">
        <f>IF('Support - Calculation Detail'!F3640="","",'Support - Calculation Detail'!F3640)</f>
        <v/>
      </c>
      <c r="H3640" t="str">
        <f>IF('Support - Calculation Detail'!G3640="","",'Support - Calculation Detail'!G3640)</f>
        <v/>
      </c>
      <c r="I3640" t="str">
        <f>IF('Support - Calculation Detail'!H3640="","",'Support - Calculation Detail'!H3640)</f>
        <v/>
      </c>
      <c r="J3640" t="str">
        <f>IF('Support - Calculation Detail'!I3640="","",'Support - Calculation Detail'!I3640)</f>
        <v/>
      </c>
      <c r="K3640" t="str">
        <f>IF('Support - Calculation Detail'!K3640="","",'Support - Calculation Detail'!K3640)</f>
        <v/>
      </c>
      <c r="L3640" t="str">
        <f>IF('Support - Calculation Detail'!L3640="","",'Support - Calculation Detail'!L3640)</f>
        <v/>
      </c>
      <c r="M3640" t="str">
        <f>IF('Support - Calculation Detail'!M3640="","",'Support - Calculation Detail'!M3640)</f>
        <v/>
      </c>
      <c r="N3640" t="str">
        <f>IF('Support - Calculation Detail'!N3640="","",'Support - Calculation Detail'!N3640)</f>
        <v/>
      </c>
      <c r="P3640" t="str">
        <f>IF('Support - Calculation Detail'!O3640="","",'Support - Calculation Detail'!O3640)</f>
        <v/>
      </c>
      <c r="Q3640" t="b">
        <v>1</v>
      </c>
      <c r="R3640" t="str">
        <f t="shared" si="280"/>
        <v/>
      </c>
      <c r="S3640" t="str">
        <f t="shared" si="281"/>
        <v/>
      </c>
      <c r="T3640" t="str">
        <f t="shared" si="282"/>
        <v/>
      </c>
      <c r="U3640" t="str">
        <f t="shared" si="283"/>
        <v/>
      </c>
      <c r="V3640" t="str">
        <f t="shared" si="284"/>
        <v/>
      </c>
    </row>
    <row r="3641" spans="1:22" x14ac:dyDescent="0.35">
      <c r="A3641" t="str">
        <f>IF('Support - Calculation Detail'!A3641="","",LEFT('Support - Calculation Detail'!A3641,7)&amp;"-"&amp;RIGHT('Support - Calculation Detail'!A3641,2))</f>
        <v/>
      </c>
      <c r="B3641" t="str">
        <f>IF('Support - Calculation Detail'!C3641="","",'Support - Calculation Detail'!C3641)</f>
        <v/>
      </c>
      <c r="C3641" t="str">
        <f>IF('Support - Calculation Detail'!B3641="","",'Support - Calculation Detail'!B3641)</f>
        <v/>
      </c>
      <c r="D3641" t="str">
        <f>IF('Support - Calculation Detail'!D3641="","",'Support - Calculation Detail'!D3641)</f>
        <v/>
      </c>
      <c r="E3641" t="str">
        <f>IF('Support - Calculation Detail'!E3641="","",'Support - Calculation Detail'!E3641)</f>
        <v/>
      </c>
      <c r="G3641" t="str">
        <f>IF('Support - Calculation Detail'!F3641="","",'Support - Calculation Detail'!F3641)</f>
        <v/>
      </c>
      <c r="H3641" t="str">
        <f>IF('Support - Calculation Detail'!G3641="","",'Support - Calculation Detail'!G3641)</f>
        <v/>
      </c>
      <c r="I3641" t="str">
        <f>IF('Support - Calculation Detail'!H3641="","",'Support - Calculation Detail'!H3641)</f>
        <v/>
      </c>
      <c r="J3641" t="str">
        <f>IF('Support - Calculation Detail'!I3641="","",'Support - Calculation Detail'!I3641)</f>
        <v/>
      </c>
      <c r="K3641" t="str">
        <f>IF('Support - Calculation Detail'!K3641="","",'Support - Calculation Detail'!K3641)</f>
        <v/>
      </c>
      <c r="L3641" t="str">
        <f>IF('Support - Calculation Detail'!L3641="","",'Support - Calculation Detail'!L3641)</f>
        <v/>
      </c>
      <c r="M3641" t="str">
        <f>IF('Support - Calculation Detail'!M3641="","",'Support - Calculation Detail'!M3641)</f>
        <v/>
      </c>
      <c r="N3641" t="str">
        <f>IF('Support - Calculation Detail'!N3641="","",'Support - Calculation Detail'!N3641)</f>
        <v/>
      </c>
      <c r="P3641" t="str">
        <f>IF('Support - Calculation Detail'!O3641="","",'Support - Calculation Detail'!O3641)</f>
        <v/>
      </c>
      <c r="Q3641" t="b">
        <v>1</v>
      </c>
      <c r="R3641" t="str">
        <f t="shared" si="280"/>
        <v/>
      </c>
      <c r="S3641" t="str">
        <f t="shared" si="281"/>
        <v/>
      </c>
      <c r="T3641" t="str">
        <f t="shared" si="282"/>
        <v/>
      </c>
      <c r="U3641" t="str">
        <f t="shared" si="283"/>
        <v/>
      </c>
      <c r="V3641" t="str">
        <f t="shared" si="284"/>
        <v/>
      </c>
    </row>
    <row r="3642" spans="1:22" x14ac:dyDescent="0.35">
      <c r="A3642" t="str">
        <f>IF('Support - Calculation Detail'!A3642="","",LEFT('Support - Calculation Detail'!A3642,7)&amp;"-"&amp;RIGHT('Support - Calculation Detail'!A3642,2))</f>
        <v/>
      </c>
      <c r="B3642" t="str">
        <f>IF('Support - Calculation Detail'!C3642="","",'Support - Calculation Detail'!C3642)</f>
        <v/>
      </c>
      <c r="C3642" t="str">
        <f>IF('Support - Calculation Detail'!B3642="","",'Support - Calculation Detail'!B3642)</f>
        <v/>
      </c>
      <c r="D3642" t="str">
        <f>IF('Support - Calculation Detail'!D3642="","",'Support - Calculation Detail'!D3642)</f>
        <v/>
      </c>
      <c r="E3642" t="str">
        <f>IF('Support - Calculation Detail'!E3642="","",'Support - Calculation Detail'!E3642)</f>
        <v/>
      </c>
      <c r="G3642" t="str">
        <f>IF('Support - Calculation Detail'!F3642="","",'Support - Calculation Detail'!F3642)</f>
        <v/>
      </c>
      <c r="H3642" t="str">
        <f>IF('Support - Calculation Detail'!G3642="","",'Support - Calculation Detail'!G3642)</f>
        <v/>
      </c>
      <c r="I3642" t="str">
        <f>IF('Support - Calculation Detail'!H3642="","",'Support - Calculation Detail'!H3642)</f>
        <v/>
      </c>
      <c r="J3642" t="str">
        <f>IF('Support - Calculation Detail'!I3642="","",'Support - Calculation Detail'!I3642)</f>
        <v/>
      </c>
      <c r="K3642" t="str">
        <f>IF('Support - Calculation Detail'!K3642="","",'Support - Calculation Detail'!K3642)</f>
        <v/>
      </c>
      <c r="L3642" t="str">
        <f>IF('Support - Calculation Detail'!L3642="","",'Support - Calculation Detail'!L3642)</f>
        <v/>
      </c>
      <c r="M3642" t="str">
        <f>IF('Support - Calculation Detail'!M3642="","",'Support - Calculation Detail'!M3642)</f>
        <v/>
      </c>
      <c r="N3642" t="str">
        <f>IF('Support - Calculation Detail'!N3642="","",'Support - Calculation Detail'!N3642)</f>
        <v/>
      </c>
      <c r="P3642" t="str">
        <f>IF('Support - Calculation Detail'!O3642="","",'Support - Calculation Detail'!O3642)</f>
        <v/>
      </c>
      <c r="Q3642" t="b">
        <v>1</v>
      </c>
      <c r="R3642" t="str">
        <f t="shared" si="280"/>
        <v/>
      </c>
      <c r="S3642" t="str">
        <f t="shared" si="281"/>
        <v/>
      </c>
      <c r="T3642" t="str">
        <f t="shared" si="282"/>
        <v/>
      </c>
      <c r="U3642" t="str">
        <f t="shared" si="283"/>
        <v/>
      </c>
      <c r="V3642" t="str">
        <f t="shared" si="284"/>
        <v/>
      </c>
    </row>
    <row r="3643" spans="1:22" x14ac:dyDescent="0.35">
      <c r="A3643" t="str">
        <f>IF('Support - Calculation Detail'!A3643="","",LEFT('Support - Calculation Detail'!A3643,7)&amp;"-"&amp;RIGHT('Support - Calculation Detail'!A3643,2))</f>
        <v/>
      </c>
      <c r="B3643" t="str">
        <f>IF('Support - Calculation Detail'!C3643="","",'Support - Calculation Detail'!C3643)</f>
        <v/>
      </c>
      <c r="C3643" t="str">
        <f>IF('Support - Calculation Detail'!B3643="","",'Support - Calculation Detail'!B3643)</f>
        <v/>
      </c>
      <c r="D3643" t="str">
        <f>IF('Support - Calculation Detail'!D3643="","",'Support - Calculation Detail'!D3643)</f>
        <v/>
      </c>
      <c r="E3643" t="str">
        <f>IF('Support - Calculation Detail'!E3643="","",'Support - Calculation Detail'!E3643)</f>
        <v/>
      </c>
      <c r="G3643" t="str">
        <f>IF('Support - Calculation Detail'!F3643="","",'Support - Calculation Detail'!F3643)</f>
        <v/>
      </c>
      <c r="H3643" t="str">
        <f>IF('Support - Calculation Detail'!G3643="","",'Support - Calculation Detail'!G3643)</f>
        <v/>
      </c>
      <c r="I3643" t="str">
        <f>IF('Support - Calculation Detail'!H3643="","",'Support - Calculation Detail'!H3643)</f>
        <v/>
      </c>
      <c r="J3643" t="str">
        <f>IF('Support - Calculation Detail'!I3643="","",'Support - Calculation Detail'!I3643)</f>
        <v/>
      </c>
      <c r="K3643" t="str">
        <f>IF('Support - Calculation Detail'!K3643="","",'Support - Calculation Detail'!K3643)</f>
        <v/>
      </c>
      <c r="L3643" t="str">
        <f>IF('Support - Calculation Detail'!L3643="","",'Support - Calculation Detail'!L3643)</f>
        <v/>
      </c>
      <c r="M3643" t="str">
        <f>IF('Support - Calculation Detail'!M3643="","",'Support - Calculation Detail'!M3643)</f>
        <v/>
      </c>
      <c r="N3643" t="str">
        <f>IF('Support - Calculation Detail'!N3643="","",'Support - Calculation Detail'!N3643)</f>
        <v/>
      </c>
      <c r="P3643" t="str">
        <f>IF('Support - Calculation Detail'!O3643="","",'Support - Calculation Detail'!O3643)</f>
        <v/>
      </c>
      <c r="Q3643" t="b">
        <v>1</v>
      </c>
      <c r="R3643" t="str">
        <f t="shared" si="280"/>
        <v/>
      </c>
      <c r="S3643" t="str">
        <f t="shared" si="281"/>
        <v/>
      </c>
      <c r="T3643" t="str">
        <f t="shared" si="282"/>
        <v/>
      </c>
      <c r="U3643" t="str">
        <f t="shared" si="283"/>
        <v/>
      </c>
      <c r="V3643" t="str">
        <f t="shared" si="284"/>
        <v/>
      </c>
    </row>
    <row r="3644" spans="1:22" x14ac:dyDescent="0.35">
      <c r="A3644" t="str">
        <f>IF('Support - Calculation Detail'!A3644="","",LEFT('Support - Calculation Detail'!A3644,7)&amp;"-"&amp;RIGHT('Support - Calculation Detail'!A3644,2))</f>
        <v/>
      </c>
      <c r="B3644" t="str">
        <f>IF('Support - Calculation Detail'!C3644="","",'Support - Calculation Detail'!C3644)</f>
        <v/>
      </c>
      <c r="C3644" t="str">
        <f>IF('Support - Calculation Detail'!B3644="","",'Support - Calculation Detail'!B3644)</f>
        <v/>
      </c>
      <c r="D3644" t="str">
        <f>IF('Support - Calculation Detail'!D3644="","",'Support - Calculation Detail'!D3644)</f>
        <v/>
      </c>
      <c r="E3644" t="str">
        <f>IF('Support - Calculation Detail'!E3644="","",'Support - Calculation Detail'!E3644)</f>
        <v/>
      </c>
      <c r="G3644" t="str">
        <f>IF('Support - Calculation Detail'!F3644="","",'Support - Calculation Detail'!F3644)</f>
        <v/>
      </c>
      <c r="H3644" t="str">
        <f>IF('Support - Calculation Detail'!G3644="","",'Support - Calculation Detail'!G3644)</f>
        <v/>
      </c>
      <c r="I3644" t="str">
        <f>IF('Support - Calculation Detail'!H3644="","",'Support - Calculation Detail'!H3644)</f>
        <v/>
      </c>
      <c r="J3644" t="str">
        <f>IF('Support - Calculation Detail'!I3644="","",'Support - Calculation Detail'!I3644)</f>
        <v/>
      </c>
      <c r="K3644" t="str">
        <f>IF('Support - Calculation Detail'!K3644="","",'Support - Calculation Detail'!K3644)</f>
        <v/>
      </c>
      <c r="L3644" t="str">
        <f>IF('Support - Calculation Detail'!L3644="","",'Support - Calculation Detail'!L3644)</f>
        <v/>
      </c>
      <c r="M3644" t="str">
        <f>IF('Support - Calculation Detail'!M3644="","",'Support - Calculation Detail'!M3644)</f>
        <v/>
      </c>
      <c r="N3644" t="str">
        <f>IF('Support - Calculation Detail'!N3644="","",'Support - Calculation Detail'!N3644)</f>
        <v/>
      </c>
      <c r="P3644" t="str">
        <f>IF('Support - Calculation Detail'!O3644="","",'Support - Calculation Detail'!O3644)</f>
        <v/>
      </c>
      <c r="Q3644" t="b">
        <v>1</v>
      </c>
      <c r="R3644" t="str">
        <f t="shared" si="280"/>
        <v/>
      </c>
      <c r="S3644" t="str">
        <f t="shared" si="281"/>
        <v/>
      </c>
      <c r="T3644" t="str">
        <f t="shared" si="282"/>
        <v/>
      </c>
      <c r="U3644" t="str">
        <f t="shared" si="283"/>
        <v/>
      </c>
      <c r="V3644" t="str">
        <f t="shared" si="284"/>
        <v/>
      </c>
    </row>
    <row r="3645" spans="1:22" x14ac:dyDescent="0.35">
      <c r="A3645" t="str">
        <f>IF('Support - Calculation Detail'!A3645="","",LEFT('Support - Calculation Detail'!A3645,7)&amp;"-"&amp;RIGHT('Support - Calculation Detail'!A3645,2))</f>
        <v/>
      </c>
      <c r="B3645" t="str">
        <f>IF('Support - Calculation Detail'!C3645="","",'Support - Calculation Detail'!C3645)</f>
        <v/>
      </c>
      <c r="C3645" t="str">
        <f>IF('Support - Calculation Detail'!B3645="","",'Support - Calculation Detail'!B3645)</f>
        <v/>
      </c>
      <c r="D3645" t="str">
        <f>IF('Support - Calculation Detail'!D3645="","",'Support - Calculation Detail'!D3645)</f>
        <v/>
      </c>
      <c r="E3645" t="str">
        <f>IF('Support - Calculation Detail'!E3645="","",'Support - Calculation Detail'!E3645)</f>
        <v/>
      </c>
      <c r="G3645" t="str">
        <f>IF('Support - Calculation Detail'!F3645="","",'Support - Calculation Detail'!F3645)</f>
        <v/>
      </c>
      <c r="H3645" t="str">
        <f>IF('Support - Calculation Detail'!G3645="","",'Support - Calculation Detail'!G3645)</f>
        <v/>
      </c>
      <c r="I3645" t="str">
        <f>IF('Support - Calculation Detail'!H3645="","",'Support - Calculation Detail'!H3645)</f>
        <v/>
      </c>
      <c r="J3645" t="str">
        <f>IF('Support - Calculation Detail'!I3645="","",'Support - Calculation Detail'!I3645)</f>
        <v/>
      </c>
      <c r="K3645" t="str">
        <f>IF('Support - Calculation Detail'!K3645="","",'Support - Calculation Detail'!K3645)</f>
        <v/>
      </c>
      <c r="L3645" t="str">
        <f>IF('Support - Calculation Detail'!L3645="","",'Support - Calculation Detail'!L3645)</f>
        <v/>
      </c>
      <c r="M3645" t="str">
        <f>IF('Support - Calculation Detail'!M3645="","",'Support - Calculation Detail'!M3645)</f>
        <v/>
      </c>
      <c r="N3645" t="str">
        <f>IF('Support - Calculation Detail'!N3645="","",'Support - Calculation Detail'!N3645)</f>
        <v/>
      </c>
      <c r="P3645" t="str">
        <f>IF('Support - Calculation Detail'!O3645="","",'Support - Calculation Detail'!O3645)</f>
        <v/>
      </c>
      <c r="Q3645" t="b">
        <v>1</v>
      </c>
      <c r="R3645" t="str">
        <f t="shared" si="280"/>
        <v/>
      </c>
      <c r="S3645" t="str">
        <f t="shared" si="281"/>
        <v/>
      </c>
      <c r="T3645" t="str">
        <f t="shared" si="282"/>
        <v/>
      </c>
      <c r="U3645" t="str">
        <f t="shared" si="283"/>
        <v/>
      </c>
      <c r="V3645" t="str">
        <f t="shared" si="284"/>
        <v/>
      </c>
    </row>
    <row r="3646" spans="1:22" x14ac:dyDescent="0.35">
      <c r="A3646" t="str">
        <f>IF('Support - Calculation Detail'!A3646="","",LEFT('Support - Calculation Detail'!A3646,7)&amp;"-"&amp;RIGHT('Support - Calculation Detail'!A3646,2))</f>
        <v/>
      </c>
      <c r="B3646" t="str">
        <f>IF('Support - Calculation Detail'!C3646="","",'Support - Calculation Detail'!C3646)</f>
        <v/>
      </c>
      <c r="C3646" t="str">
        <f>IF('Support - Calculation Detail'!B3646="","",'Support - Calculation Detail'!B3646)</f>
        <v/>
      </c>
      <c r="D3646" t="str">
        <f>IF('Support - Calculation Detail'!D3646="","",'Support - Calculation Detail'!D3646)</f>
        <v/>
      </c>
      <c r="E3646" t="str">
        <f>IF('Support - Calculation Detail'!E3646="","",'Support - Calculation Detail'!E3646)</f>
        <v/>
      </c>
      <c r="G3646" t="str">
        <f>IF('Support - Calculation Detail'!F3646="","",'Support - Calculation Detail'!F3646)</f>
        <v/>
      </c>
      <c r="H3646" t="str">
        <f>IF('Support - Calculation Detail'!G3646="","",'Support - Calculation Detail'!G3646)</f>
        <v/>
      </c>
      <c r="I3646" t="str">
        <f>IF('Support - Calculation Detail'!H3646="","",'Support - Calculation Detail'!H3646)</f>
        <v/>
      </c>
      <c r="J3646" t="str">
        <f>IF('Support - Calculation Detail'!I3646="","",'Support - Calculation Detail'!I3646)</f>
        <v/>
      </c>
      <c r="K3646" t="str">
        <f>IF('Support - Calculation Detail'!K3646="","",'Support - Calculation Detail'!K3646)</f>
        <v/>
      </c>
      <c r="L3646" t="str">
        <f>IF('Support - Calculation Detail'!L3646="","",'Support - Calculation Detail'!L3646)</f>
        <v/>
      </c>
      <c r="M3646" t="str">
        <f>IF('Support - Calculation Detail'!M3646="","",'Support - Calculation Detail'!M3646)</f>
        <v/>
      </c>
      <c r="N3646" t="str">
        <f>IF('Support - Calculation Detail'!N3646="","",'Support - Calculation Detail'!N3646)</f>
        <v/>
      </c>
      <c r="P3646" t="str">
        <f>IF('Support - Calculation Detail'!O3646="","",'Support - Calculation Detail'!O3646)</f>
        <v/>
      </c>
      <c r="Q3646" t="b">
        <v>1</v>
      </c>
      <c r="R3646" t="str">
        <f t="shared" si="280"/>
        <v/>
      </c>
      <c r="S3646" t="str">
        <f t="shared" si="281"/>
        <v/>
      </c>
      <c r="T3646" t="str">
        <f t="shared" si="282"/>
        <v/>
      </c>
      <c r="U3646" t="str">
        <f t="shared" si="283"/>
        <v/>
      </c>
      <c r="V3646" t="str">
        <f t="shared" si="284"/>
        <v/>
      </c>
    </row>
    <row r="3647" spans="1:22" x14ac:dyDescent="0.35">
      <c r="A3647" t="str">
        <f>IF('Support - Calculation Detail'!A3647="","",LEFT('Support - Calculation Detail'!A3647,7)&amp;"-"&amp;RIGHT('Support - Calculation Detail'!A3647,2))</f>
        <v/>
      </c>
      <c r="B3647" t="str">
        <f>IF('Support - Calculation Detail'!C3647="","",'Support - Calculation Detail'!C3647)</f>
        <v/>
      </c>
      <c r="C3647" t="str">
        <f>IF('Support - Calculation Detail'!B3647="","",'Support - Calculation Detail'!B3647)</f>
        <v/>
      </c>
      <c r="D3647" t="str">
        <f>IF('Support - Calculation Detail'!D3647="","",'Support - Calculation Detail'!D3647)</f>
        <v/>
      </c>
      <c r="E3647" t="str">
        <f>IF('Support - Calculation Detail'!E3647="","",'Support - Calculation Detail'!E3647)</f>
        <v/>
      </c>
      <c r="G3647" t="str">
        <f>IF('Support - Calculation Detail'!F3647="","",'Support - Calculation Detail'!F3647)</f>
        <v/>
      </c>
      <c r="H3647" t="str">
        <f>IF('Support - Calculation Detail'!G3647="","",'Support - Calculation Detail'!G3647)</f>
        <v/>
      </c>
      <c r="I3647" t="str">
        <f>IF('Support - Calculation Detail'!H3647="","",'Support - Calculation Detail'!H3647)</f>
        <v/>
      </c>
      <c r="J3647" t="str">
        <f>IF('Support - Calculation Detail'!I3647="","",'Support - Calculation Detail'!I3647)</f>
        <v/>
      </c>
      <c r="K3647" t="str">
        <f>IF('Support - Calculation Detail'!K3647="","",'Support - Calculation Detail'!K3647)</f>
        <v/>
      </c>
      <c r="L3647" t="str">
        <f>IF('Support - Calculation Detail'!L3647="","",'Support - Calculation Detail'!L3647)</f>
        <v/>
      </c>
      <c r="M3647" t="str">
        <f>IF('Support - Calculation Detail'!M3647="","",'Support - Calculation Detail'!M3647)</f>
        <v/>
      </c>
      <c r="N3647" t="str">
        <f>IF('Support - Calculation Detail'!N3647="","",'Support - Calculation Detail'!N3647)</f>
        <v/>
      </c>
      <c r="P3647" t="str">
        <f>IF('Support - Calculation Detail'!O3647="","",'Support - Calculation Detail'!O3647)</f>
        <v/>
      </c>
      <c r="Q3647" t="b">
        <v>1</v>
      </c>
      <c r="R3647" t="str">
        <f t="shared" si="280"/>
        <v/>
      </c>
      <c r="S3647" t="str">
        <f t="shared" si="281"/>
        <v/>
      </c>
      <c r="T3647" t="str">
        <f t="shared" si="282"/>
        <v/>
      </c>
      <c r="U3647" t="str">
        <f t="shared" si="283"/>
        <v/>
      </c>
      <c r="V3647" t="str">
        <f t="shared" si="284"/>
        <v/>
      </c>
    </row>
    <row r="3648" spans="1:22" x14ac:dyDescent="0.35">
      <c r="A3648" t="str">
        <f>IF('Support - Calculation Detail'!A3648="","",LEFT('Support - Calculation Detail'!A3648,7)&amp;"-"&amp;RIGHT('Support - Calculation Detail'!A3648,2))</f>
        <v/>
      </c>
      <c r="B3648" t="str">
        <f>IF('Support - Calculation Detail'!C3648="","",'Support - Calculation Detail'!C3648)</f>
        <v/>
      </c>
      <c r="C3648" t="str">
        <f>IF('Support - Calculation Detail'!B3648="","",'Support - Calculation Detail'!B3648)</f>
        <v/>
      </c>
      <c r="D3648" t="str">
        <f>IF('Support - Calculation Detail'!D3648="","",'Support - Calculation Detail'!D3648)</f>
        <v/>
      </c>
      <c r="E3648" t="str">
        <f>IF('Support - Calculation Detail'!E3648="","",'Support - Calculation Detail'!E3648)</f>
        <v/>
      </c>
      <c r="G3648" t="str">
        <f>IF('Support - Calculation Detail'!F3648="","",'Support - Calculation Detail'!F3648)</f>
        <v/>
      </c>
      <c r="H3648" t="str">
        <f>IF('Support - Calculation Detail'!G3648="","",'Support - Calculation Detail'!G3648)</f>
        <v/>
      </c>
      <c r="I3648" t="str">
        <f>IF('Support - Calculation Detail'!H3648="","",'Support - Calculation Detail'!H3648)</f>
        <v/>
      </c>
      <c r="J3648" t="str">
        <f>IF('Support - Calculation Detail'!I3648="","",'Support - Calculation Detail'!I3648)</f>
        <v/>
      </c>
      <c r="K3648" t="str">
        <f>IF('Support - Calculation Detail'!K3648="","",'Support - Calculation Detail'!K3648)</f>
        <v/>
      </c>
      <c r="L3648" t="str">
        <f>IF('Support - Calculation Detail'!L3648="","",'Support - Calculation Detail'!L3648)</f>
        <v/>
      </c>
      <c r="M3648" t="str">
        <f>IF('Support - Calculation Detail'!M3648="","",'Support - Calculation Detail'!M3648)</f>
        <v/>
      </c>
      <c r="N3648" t="str">
        <f>IF('Support - Calculation Detail'!N3648="","",'Support - Calculation Detail'!N3648)</f>
        <v/>
      </c>
      <c r="P3648" t="str">
        <f>IF('Support - Calculation Detail'!O3648="","",'Support - Calculation Detail'!O3648)</f>
        <v/>
      </c>
      <c r="Q3648" t="b">
        <v>1</v>
      </c>
      <c r="R3648" t="str">
        <f t="shared" si="280"/>
        <v/>
      </c>
      <c r="S3648" t="str">
        <f t="shared" si="281"/>
        <v/>
      </c>
      <c r="T3648" t="str">
        <f t="shared" si="282"/>
        <v/>
      </c>
      <c r="U3648" t="str">
        <f t="shared" si="283"/>
        <v/>
      </c>
      <c r="V3648" t="str">
        <f t="shared" si="284"/>
        <v/>
      </c>
    </row>
    <row r="3649" spans="1:22" x14ac:dyDescent="0.35">
      <c r="A3649" t="str">
        <f>IF('Support - Calculation Detail'!A3649="","",LEFT('Support - Calculation Detail'!A3649,7)&amp;"-"&amp;RIGHT('Support - Calculation Detail'!A3649,2))</f>
        <v/>
      </c>
      <c r="B3649" t="str">
        <f>IF('Support - Calculation Detail'!C3649="","",'Support - Calculation Detail'!C3649)</f>
        <v/>
      </c>
      <c r="C3649" t="str">
        <f>IF('Support - Calculation Detail'!B3649="","",'Support - Calculation Detail'!B3649)</f>
        <v/>
      </c>
      <c r="D3649" t="str">
        <f>IF('Support - Calculation Detail'!D3649="","",'Support - Calculation Detail'!D3649)</f>
        <v/>
      </c>
      <c r="E3649" t="str">
        <f>IF('Support - Calculation Detail'!E3649="","",'Support - Calculation Detail'!E3649)</f>
        <v/>
      </c>
      <c r="G3649" t="str">
        <f>IF('Support - Calculation Detail'!F3649="","",'Support - Calculation Detail'!F3649)</f>
        <v/>
      </c>
      <c r="H3649" t="str">
        <f>IF('Support - Calculation Detail'!G3649="","",'Support - Calculation Detail'!G3649)</f>
        <v/>
      </c>
      <c r="I3649" t="str">
        <f>IF('Support - Calculation Detail'!H3649="","",'Support - Calculation Detail'!H3649)</f>
        <v/>
      </c>
      <c r="J3649" t="str">
        <f>IF('Support - Calculation Detail'!I3649="","",'Support - Calculation Detail'!I3649)</f>
        <v/>
      </c>
      <c r="K3649" t="str">
        <f>IF('Support - Calculation Detail'!K3649="","",'Support - Calculation Detail'!K3649)</f>
        <v/>
      </c>
      <c r="L3649" t="str">
        <f>IF('Support - Calculation Detail'!L3649="","",'Support - Calculation Detail'!L3649)</f>
        <v/>
      </c>
      <c r="M3649" t="str">
        <f>IF('Support - Calculation Detail'!M3649="","",'Support - Calculation Detail'!M3649)</f>
        <v/>
      </c>
      <c r="N3649" t="str">
        <f>IF('Support - Calculation Detail'!N3649="","",'Support - Calculation Detail'!N3649)</f>
        <v/>
      </c>
      <c r="P3649" t="str">
        <f>IF('Support - Calculation Detail'!O3649="","",'Support - Calculation Detail'!O3649)</f>
        <v/>
      </c>
      <c r="Q3649" t="b">
        <v>1</v>
      </c>
      <c r="R3649" t="str">
        <f t="shared" si="280"/>
        <v/>
      </c>
      <c r="S3649" t="str">
        <f t="shared" si="281"/>
        <v/>
      </c>
      <c r="T3649" t="str">
        <f t="shared" si="282"/>
        <v/>
      </c>
      <c r="U3649" t="str">
        <f t="shared" si="283"/>
        <v/>
      </c>
      <c r="V3649" t="str">
        <f t="shared" si="284"/>
        <v/>
      </c>
    </row>
    <row r="3650" spans="1:22" x14ac:dyDescent="0.35">
      <c r="A3650" t="str">
        <f>IF('Support - Calculation Detail'!A3650="","",LEFT('Support - Calculation Detail'!A3650,7)&amp;"-"&amp;RIGHT('Support - Calculation Detail'!A3650,2))</f>
        <v/>
      </c>
      <c r="B3650" t="str">
        <f>IF('Support - Calculation Detail'!C3650="","",'Support - Calculation Detail'!C3650)</f>
        <v/>
      </c>
      <c r="C3650" t="str">
        <f>IF('Support - Calculation Detail'!B3650="","",'Support - Calculation Detail'!B3650)</f>
        <v/>
      </c>
      <c r="D3650" t="str">
        <f>IF('Support - Calculation Detail'!D3650="","",'Support - Calculation Detail'!D3650)</f>
        <v/>
      </c>
      <c r="E3650" t="str">
        <f>IF('Support - Calculation Detail'!E3650="","",'Support - Calculation Detail'!E3650)</f>
        <v/>
      </c>
      <c r="G3650" t="str">
        <f>IF('Support - Calculation Detail'!F3650="","",'Support - Calculation Detail'!F3650)</f>
        <v/>
      </c>
      <c r="H3650" t="str">
        <f>IF('Support - Calculation Detail'!G3650="","",'Support - Calculation Detail'!G3650)</f>
        <v/>
      </c>
      <c r="I3650" t="str">
        <f>IF('Support - Calculation Detail'!H3650="","",'Support - Calculation Detail'!H3650)</f>
        <v/>
      </c>
      <c r="J3650" t="str">
        <f>IF('Support - Calculation Detail'!I3650="","",'Support - Calculation Detail'!I3650)</f>
        <v/>
      </c>
      <c r="K3650" t="str">
        <f>IF('Support - Calculation Detail'!K3650="","",'Support - Calculation Detail'!K3650)</f>
        <v/>
      </c>
      <c r="L3650" t="str">
        <f>IF('Support - Calculation Detail'!L3650="","",'Support - Calculation Detail'!L3650)</f>
        <v/>
      </c>
      <c r="M3650" t="str">
        <f>IF('Support - Calculation Detail'!M3650="","",'Support - Calculation Detail'!M3650)</f>
        <v/>
      </c>
      <c r="N3650" t="str">
        <f>IF('Support - Calculation Detail'!N3650="","",'Support - Calculation Detail'!N3650)</f>
        <v/>
      </c>
      <c r="P3650" t="str">
        <f>IF('Support - Calculation Detail'!O3650="","",'Support - Calculation Detail'!O3650)</f>
        <v/>
      </c>
      <c r="Q3650" t="b">
        <v>1</v>
      </c>
      <c r="R3650" t="str">
        <f t="shared" si="280"/>
        <v/>
      </c>
      <c r="S3650" t="str">
        <f t="shared" si="281"/>
        <v/>
      </c>
      <c r="T3650" t="str">
        <f t="shared" si="282"/>
        <v/>
      </c>
      <c r="U3650" t="str">
        <f t="shared" si="283"/>
        <v/>
      </c>
      <c r="V3650" t="str">
        <f t="shared" si="284"/>
        <v/>
      </c>
    </row>
    <row r="3651" spans="1:22" x14ac:dyDescent="0.35">
      <c r="A3651" t="str">
        <f>IF('Support - Calculation Detail'!A3651="","",LEFT('Support - Calculation Detail'!A3651,7)&amp;"-"&amp;RIGHT('Support - Calculation Detail'!A3651,2))</f>
        <v/>
      </c>
      <c r="B3651" t="str">
        <f>IF('Support - Calculation Detail'!C3651="","",'Support - Calculation Detail'!C3651)</f>
        <v/>
      </c>
      <c r="C3651" t="str">
        <f>IF('Support - Calculation Detail'!B3651="","",'Support - Calculation Detail'!B3651)</f>
        <v/>
      </c>
      <c r="D3651" t="str">
        <f>IF('Support - Calculation Detail'!D3651="","",'Support - Calculation Detail'!D3651)</f>
        <v/>
      </c>
      <c r="E3651" t="str">
        <f>IF('Support - Calculation Detail'!E3651="","",'Support - Calculation Detail'!E3651)</f>
        <v/>
      </c>
      <c r="G3651" t="str">
        <f>IF('Support - Calculation Detail'!F3651="","",'Support - Calculation Detail'!F3651)</f>
        <v/>
      </c>
      <c r="H3651" t="str">
        <f>IF('Support - Calculation Detail'!G3651="","",'Support - Calculation Detail'!G3651)</f>
        <v/>
      </c>
      <c r="I3651" t="str">
        <f>IF('Support - Calculation Detail'!H3651="","",'Support - Calculation Detail'!H3651)</f>
        <v/>
      </c>
      <c r="J3651" t="str">
        <f>IF('Support - Calculation Detail'!I3651="","",'Support - Calculation Detail'!I3651)</f>
        <v/>
      </c>
      <c r="K3651" t="str">
        <f>IF('Support - Calculation Detail'!K3651="","",'Support - Calculation Detail'!K3651)</f>
        <v/>
      </c>
      <c r="L3651" t="str">
        <f>IF('Support - Calculation Detail'!L3651="","",'Support - Calculation Detail'!L3651)</f>
        <v/>
      </c>
      <c r="M3651" t="str">
        <f>IF('Support - Calculation Detail'!M3651="","",'Support - Calculation Detail'!M3651)</f>
        <v/>
      </c>
      <c r="N3651" t="str">
        <f>IF('Support - Calculation Detail'!N3651="","",'Support - Calculation Detail'!N3651)</f>
        <v/>
      </c>
      <c r="P3651" t="str">
        <f>IF('Support - Calculation Detail'!O3651="","",'Support - Calculation Detail'!O3651)</f>
        <v/>
      </c>
      <c r="Q3651" t="b">
        <v>1</v>
      </c>
      <c r="R3651" t="str">
        <f t="shared" ref="R3651:R3714" si="285">LEFT(A3651,7)</f>
        <v/>
      </c>
      <c r="S3651" t="str">
        <f t="shared" ref="S3651:S3714" si="286">A3651</f>
        <v/>
      </c>
      <c r="T3651" t="str">
        <f t="shared" ref="T3651:T3714" si="287">S3651</f>
        <v/>
      </c>
      <c r="U3651" t="str">
        <f t="shared" ref="U3651:U3714" si="288">MID(S3651,3,1)</f>
        <v/>
      </c>
      <c r="V3651" t="str">
        <f t="shared" ref="V3651:V3714" si="289">RIGHT(T3651,2)</f>
        <v/>
      </c>
    </row>
    <row r="3652" spans="1:22" x14ac:dyDescent="0.35">
      <c r="A3652" t="str">
        <f>IF('Support - Calculation Detail'!A3652="","",LEFT('Support - Calculation Detail'!A3652,7)&amp;"-"&amp;RIGHT('Support - Calculation Detail'!A3652,2))</f>
        <v/>
      </c>
      <c r="B3652" t="str">
        <f>IF('Support - Calculation Detail'!C3652="","",'Support - Calculation Detail'!C3652)</f>
        <v/>
      </c>
      <c r="C3652" t="str">
        <f>IF('Support - Calculation Detail'!B3652="","",'Support - Calculation Detail'!B3652)</f>
        <v/>
      </c>
      <c r="D3652" t="str">
        <f>IF('Support - Calculation Detail'!D3652="","",'Support - Calculation Detail'!D3652)</f>
        <v/>
      </c>
      <c r="E3652" t="str">
        <f>IF('Support - Calculation Detail'!E3652="","",'Support - Calculation Detail'!E3652)</f>
        <v/>
      </c>
      <c r="G3652" t="str">
        <f>IF('Support - Calculation Detail'!F3652="","",'Support - Calculation Detail'!F3652)</f>
        <v/>
      </c>
      <c r="H3652" t="str">
        <f>IF('Support - Calculation Detail'!G3652="","",'Support - Calculation Detail'!G3652)</f>
        <v/>
      </c>
      <c r="I3652" t="str">
        <f>IF('Support - Calculation Detail'!H3652="","",'Support - Calculation Detail'!H3652)</f>
        <v/>
      </c>
      <c r="J3652" t="str">
        <f>IF('Support - Calculation Detail'!I3652="","",'Support - Calculation Detail'!I3652)</f>
        <v/>
      </c>
      <c r="K3652" t="str">
        <f>IF('Support - Calculation Detail'!K3652="","",'Support - Calculation Detail'!K3652)</f>
        <v/>
      </c>
      <c r="L3652" t="str">
        <f>IF('Support - Calculation Detail'!L3652="","",'Support - Calculation Detail'!L3652)</f>
        <v/>
      </c>
      <c r="M3652" t="str">
        <f>IF('Support - Calculation Detail'!M3652="","",'Support - Calculation Detail'!M3652)</f>
        <v/>
      </c>
      <c r="N3652" t="str">
        <f>IF('Support - Calculation Detail'!N3652="","",'Support - Calculation Detail'!N3652)</f>
        <v/>
      </c>
      <c r="P3652" t="str">
        <f>IF('Support - Calculation Detail'!O3652="","",'Support - Calculation Detail'!O3652)</f>
        <v/>
      </c>
      <c r="Q3652" t="b">
        <v>1</v>
      </c>
      <c r="R3652" t="str">
        <f t="shared" si="285"/>
        <v/>
      </c>
      <c r="S3652" t="str">
        <f t="shared" si="286"/>
        <v/>
      </c>
      <c r="T3652" t="str">
        <f t="shared" si="287"/>
        <v/>
      </c>
      <c r="U3652" t="str">
        <f t="shared" si="288"/>
        <v/>
      </c>
      <c r="V3652" t="str">
        <f t="shared" si="289"/>
        <v/>
      </c>
    </row>
    <row r="3653" spans="1:22" x14ac:dyDescent="0.35">
      <c r="A3653" t="str">
        <f>IF('Support - Calculation Detail'!A3653="","",LEFT('Support - Calculation Detail'!A3653,7)&amp;"-"&amp;RIGHT('Support - Calculation Detail'!A3653,2))</f>
        <v/>
      </c>
      <c r="B3653" t="str">
        <f>IF('Support - Calculation Detail'!C3653="","",'Support - Calculation Detail'!C3653)</f>
        <v/>
      </c>
      <c r="C3653" t="str">
        <f>IF('Support - Calculation Detail'!B3653="","",'Support - Calculation Detail'!B3653)</f>
        <v/>
      </c>
      <c r="D3653" t="str">
        <f>IF('Support - Calculation Detail'!D3653="","",'Support - Calculation Detail'!D3653)</f>
        <v/>
      </c>
      <c r="E3653" t="str">
        <f>IF('Support - Calculation Detail'!E3653="","",'Support - Calculation Detail'!E3653)</f>
        <v/>
      </c>
      <c r="G3653" t="str">
        <f>IF('Support - Calculation Detail'!F3653="","",'Support - Calculation Detail'!F3653)</f>
        <v/>
      </c>
      <c r="H3653" t="str">
        <f>IF('Support - Calculation Detail'!G3653="","",'Support - Calculation Detail'!G3653)</f>
        <v/>
      </c>
      <c r="I3653" t="str">
        <f>IF('Support - Calculation Detail'!H3653="","",'Support - Calculation Detail'!H3653)</f>
        <v/>
      </c>
      <c r="J3653" t="str">
        <f>IF('Support - Calculation Detail'!I3653="","",'Support - Calculation Detail'!I3653)</f>
        <v/>
      </c>
      <c r="K3653" t="str">
        <f>IF('Support - Calculation Detail'!K3653="","",'Support - Calculation Detail'!K3653)</f>
        <v/>
      </c>
      <c r="L3653" t="str">
        <f>IF('Support - Calculation Detail'!L3653="","",'Support - Calculation Detail'!L3653)</f>
        <v/>
      </c>
      <c r="M3653" t="str">
        <f>IF('Support - Calculation Detail'!M3653="","",'Support - Calculation Detail'!M3653)</f>
        <v/>
      </c>
      <c r="N3653" t="str">
        <f>IF('Support - Calculation Detail'!N3653="","",'Support - Calculation Detail'!N3653)</f>
        <v/>
      </c>
      <c r="P3653" t="str">
        <f>IF('Support - Calculation Detail'!O3653="","",'Support - Calculation Detail'!O3653)</f>
        <v/>
      </c>
      <c r="Q3653" t="b">
        <v>1</v>
      </c>
      <c r="R3653" t="str">
        <f t="shared" si="285"/>
        <v/>
      </c>
      <c r="S3653" t="str">
        <f t="shared" si="286"/>
        <v/>
      </c>
      <c r="T3653" t="str">
        <f t="shared" si="287"/>
        <v/>
      </c>
      <c r="U3653" t="str">
        <f t="shared" si="288"/>
        <v/>
      </c>
      <c r="V3653" t="str">
        <f t="shared" si="289"/>
        <v/>
      </c>
    </row>
    <row r="3654" spans="1:22" x14ac:dyDescent="0.35">
      <c r="A3654" t="str">
        <f>IF('Support - Calculation Detail'!A3654="","",LEFT('Support - Calculation Detail'!A3654,7)&amp;"-"&amp;RIGHT('Support - Calculation Detail'!A3654,2))</f>
        <v/>
      </c>
      <c r="B3654" t="str">
        <f>IF('Support - Calculation Detail'!C3654="","",'Support - Calculation Detail'!C3654)</f>
        <v/>
      </c>
      <c r="C3654" t="str">
        <f>IF('Support - Calculation Detail'!B3654="","",'Support - Calculation Detail'!B3654)</f>
        <v/>
      </c>
      <c r="D3654" t="str">
        <f>IF('Support - Calculation Detail'!D3654="","",'Support - Calculation Detail'!D3654)</f>
        <v/>
      </c>
      <c r="E3654" t="str">
        <f>IF('Support - Calculation Detail'!E3654="","",'Support - Calculation Detail'!E3654)</f>
        <v/>
      </c>
      <c r="G3654" t="str">
        <f>IF('Support - Calculation Detail'!F3654="","",'Support - Calculation Detail'!F3654)</f>
        <v/>
      </c>
      <c r="H3654" t="str">
        <f>IF('Support - Calculation Detail'!G3654="","",'Support - Calculation Detail'!G3654)</f>
        <v/>
      </c>
      <c r="I3654" t="str">
        <f>IF('Support - Calculation Detail'!H3654="","",'Support - Calculation Detail'!H3654)</f>
        <v/>
      </c>
      <c r="J3654" t="str">
        <f>IF('Support - Calculation Detail'!I3654="","",'Support - Calculation Detail'!I3654)</f>
        <v/>
      </c>
      <c r="K3654" t="str">
        <f>IF('Support - Calculation Detail'!K3654="","",'Support - Calculation Detail'!K3654)</f>
        <v/>
      </c>
      <c r="L3654" t="str">
        <f>IF('Support - Calculation Detail'!L3654="","",'Support - Calculation Detail'!L3654)</f>
        <v/>
      </c>
      <c r="M3654" t="str">
        <f>IF('Support - Calculation Detail'!M3654="","",'Support - Calculation Detail'!M3654)</f>
        <v/>
      </c>
      <c r="N3654" t="str">
        <f>IF('Support - Calculation Detail'!N3654="","",'Support - Calculation Detail'!N3654)</f>
        <v/>
      </c>
      <c r="P3654" t="str">
        <f>IF('Support - Calculation Detail'!O3654="","",'Support - Calculation Detail'!O3654)</f>
        <v/>
      </c>
      <c r="Q3654" t="b">
        <v>1</v>
      </c>
      <c r="R3654" t="str">
        <f t="shared" si="285"/>
        <v/>
      </c>
      <c r="S3654" t="str">
        <f t="shared" si="286"/>
        <v/>
      </c>
      <c r="T3654" t="str">
        <f t="shared" si="287"/>
        <v/>
      </c>
      <c r="U3654" t="str">
        <f t="shared" si="288"/>
        <v/>
      </c>
      <c r="V3654" t="str">
        <f t="shared" si="289"/>
        <v/>
      </c>
    </row>
    <row r="3655" spans="1:22" x14ac:dyDescent="0.35">
      <c r="A3655" t="str">
        <f>IF('Support - Calculation Detail'!A3655="","",LEFT('Support - Calculation Detail'!A3655,7)&amp;"-"&amp;RIGHT('Support - Calculation Detail'!A3655,2))</f>
        <v/>
      </c>
      <c r="B3655" t="str">
        <f>IF('Support - Calculation Detail'!C3655="","",'Support - Calculation Detail'!C3655)</f>
        <v/>
      </c>
      <c r="C3655" t="str">
        <f>IF('Support - Calculation Detail'!B3655="","",'Support - Calculation Detail'!B3655)</f>
        <v/>
      </c>
      <c r="D3655" t="str">
        <f>IF('Support - Calculation Detail'!D3655="","",'Support - Calculation Detail'!D3655)</f>
        <v/>
      </c>
      <c r="E3655" t="str">
        <f>IF('Support - Calculation Detail'!E3655="","",'Support - Calculation Detail'!E3655)</f>
        <v/>
      </c>
      <c r="G3655" t="str">
        <f>IF('Support - Calculation Detail'!F3655="","",'Support - Calculation Detail'!F3655)</f>
        <v/>
      </c>
      <c r="H3655" t="str">
        <f>IF('Support - Calculation Detail'!G3655="","",'Support - Calculation Detail'!G3655)</f>
        <v/>
      </c>
      <c r="I3655" t="str">
        <f>IF('Support - Calculation Detail'!H3655="","",'Support - Calculation Detail'!H3655)</f>
        <v/>
      </c>
      <c r="J3655" t="str">
        <f>IF('Support - Calculation Detail'!I3655="","",'Support - Calculation Detail'!I3655)</f>
        <v/>
      </c>
      <c r="K3655" t="str">
        <f>IF('Support - Calculation Detail'!K3655="","",'Support - Calculation Detail'!K3655)</f>
        <v/>
      </c>
      <c r="L3655" t="str">
        <f>IF('Support - Calculation Detail'!L3655="","",'Support - Calculation Detail'!L3655)</f>
        <v/>
      </c>
      <c r="M3655" t="str">
        <f>IF('Support - Calculation Detail'!M3655="","",'Support - Calculation Detail'!M3655)</f>
        <v/>
      </c>
      <c r="N3655" t="str">
        <f>IF('Support - Calculation Detail'!N3655="","",'Support - Calculation Detail'!N3655)</f>
        <v/>
      </c>
      <c r="P3655" t="str">
        <f>IF('Support - Calculation Detail'!O3655="","",'Support - Calculation Detail'!O3655)</f>
        <v/>
      </c>
      <c r="Q3655" t="b">
        <v>1</v>
      </c>
      <c r="R3655" t="str">
        <f t="shared" si="285"/>
        <v/>
      </c>
      <c r="S3655" t="str">
        <f t="shared" si="286"/>
        <v/>
      </c>
      <c r="T3655" t="str">
        <f t="shared" si="287"/>
        <v/>
      </c>
      <c r="U3655" t="str">
        <f t="shared" si="288"/>
        <v/>
      </c>
      <c r="V3655" t="str">
        <f t="shared" si="289"/>
        <v/>
      </c>
    </row>
    <row r="3656" spans="1:22" x14ac:dyDescent="0.35">
      <c r="A3656" t="str">
        <f>IF('Support - Calculation Detail'!A3656="","",LEFT('Support - Calculation Detail'!A3656,7)&amp;"-"&amp;RIGHT('Support - Calculation Detail'!A3656,2))</f>
        <v/>
      </c>
      <c r="B3656" t="str">
        <f>IF('Support - Calculation Detail'!C3656="","",'Support - Calculation Detail'!C3656)</f>
        <v/>
      </c>
      <c r="C3656" t="str">
        <f>IF('Support - Calculation Detail'!B3656="","",'Support - Calculation Detail'!B3656)</f>
        <v/>
      </c>
      <c r="D3656" t="str">
        <f>IF('Support - Calculation Detail'!D3656="","",'Support - Calculation Detail'!D3656)</f>
        <v/>
      </c>
      <c r="E3656" t="str">
        <f>IF('Support - Calculation Detail'!E3656="","",'Support - Calculation Detail'!E3656)</f>
        <v/>
      </c>
      <c r="G3656" t="str">
        <f>IF('Support - Calculation Detail'!F3656="","",'Support - Calculation Detail'!F3656)</f>
        <v/>
      </c>
      <c r="H3656" t="str">
        <f>IF('Support - Calculation Detail'!G3656="","",'Support - Calculation Detail'!G3656)</f>
        <v/>
      </c>
      <c r="I3656" t="str">
        <f>IF('Support - Calculation Detail'!H3656="","",'Support - Calculation Detail'!H3656)</f>
        <v/>
      </c>
      <c r="J3656" t="str">
        <f>IF('Support - Calculation Detail'!I3656="","",'Support - Calculation Detail'!I3656)</f>
        <v/>
      </c>
      <c r="K3656" t="str">
        <f>IF('Support - Calculation Detail'!K3656="","",'Support - Calculation Detail'!K3656)</f>
        <v/>
      </c>
      <c r="L3656" t="str">
        <f>IF('Support - Calculation Detail'!L3656="","",'Support - Calculation Detail'!L3656)</f>
        <v/>
      </c>
      <c r="M3656" t="str">
        <f>IF('Support - Calculation Detail'!M3656="","",'Support - Calculation Detail'!M3656)</f>
        <v/>
      </c>
      <c r="N3656" t="str">
        <f>IF('Support - Calculation Detail'!N3656="","",'Support - Calculation Detail'!N3656)</f>
        <v/>
      </c>
      <c r="P3656" t="str">
        <f>IF('Support - Calculation Detail'!O3656="","",'Support - Calculation Detail'!O3656)</f>
        <v/>
      </c>
      <c r="Q3656" t="b">
        <v>1</v>
      </c>
      <c r="R3656" t="str">
        <f t="shared" si="285"/>
        <v/>
      </c>
      <c r="S3656" t="str">
        <f t="shared" si="286"/>
        <v/>
      </c>
      <c r="T3656" t="str">
        <f t="shared" si="287"/>
        <v/>
      </c>
      <c r="U3656" t="str">
        <f t="shared" si="288"/>
        <v/>
      </c>
      <c r="V3656" t="str">
        <f t="shared" si="289"/>
        <v/>
      </c>
    </row>
    <row r="3657" spans="1:22" x14ac:dyDescent="0.35">
      <c r="A3657" t="str">
        <f>IF('Support - Calculation Detail'!A3657="","",LEFT('Support - Calculation Detail'!A3657,7)&amp;"-"&amp;RIGHT('Support - Calculation Detail'!A3657,2))</f>
        <v/>
      </c>
      <c r="B3657" t="str">
        <f>IF('Support - Calculation Detail'!C3657="","",'Support - Calculation Detail'!C3657)</f>
        <v/>
      </c>
      <c r="C3657" t="str">
        <f>IF('Support - Calculation Detail'!B3657="","",'Support - Calculation Detail'!B3657)</f>
        <v/>
      </c>
      <c r="D3657" t="str">
        <f>IF('Support - Calculation Detail'!D3657="","",'Support - Calculation Detail'!D3657)</f>
        <v/>
      </c>
      <c r="E3657" t="str">
        <f>IF('Support - Calculation Detail'!E3657="","",'Support - Calculation Detail'!E3657)</f>
        <v/>
      </c>
      <c r="G3657" t="str">
        <f>IF('Support - Calculation Detail'!F3657="","",'Support - Calculation Detail'!F3657)</f>
        <v/>
      </c>
      <c r="H3657" t="str">
        <f>IF('Support - Calculation Detail'!G3657="","",'Support - Calculation Detail'!G3657)</f>
        <v/>
      </c>
      <c r="I3657" t="str">
        <f>IF('Support - Calculation Detail'!H3657="","",'Support - Calculation Detail'!H3657)</f>
        <v/>
      </c>
      <c r="J3657" t="str">
        <f>IF('Support - Calculation Detail'!I3657="","",'Support - Calculation Detail'!I3657)</f>
        <v/>
      </c>
      <c r="K3657" t="str">
        <f>IF('Support - Calculation Detail'!K3657="","",'Support - Calculation Detail'!K3657)</f>
        <v/>
      </c>
      <c r="L3657" t="str">
        <f>IF('Support - Calculation Detail'!L3657="","",'Support - Calculation Detail'!L3657)</f>
        <v/>
      </c>
      <c r="M3657" t="str">
        <f>IF('Support - Calculation Detail'!M3657="","",'Support - Calculation Detail'!M3657)</f>
        <v/>
      </c>
      <c r="N3657" t="str">
        <f>IF('Support - Calculation Detail'!N3657="","",'Support - Calculation Detail'!N3657)</f>
        <v/>
      </c>
      <c r="P3657" t="str">
        <f>IF('Support - Calculation Detail'!O3657="","",'Support - Calculation Detail'!O3657)</f>
        <v/>
      </c>
      <c r="Q3657" t="b">
        <v>1</v>
      </c>
      <c r="R3657" t="str">
        <f t="shared" si="285"/>
        <v/>
      </c>
      <c r="S3657" t="str">
        <f t="shared" si="286"/>
        <v/>
      </c>
      <c r="T3657" t="str">
        <f t="shared" si="287"/>
        <v/>
      </c>
      <c r="U3657" t="str">
        <f t="shared" si="288"/>
        <v/>
      </c>
      <c r="V3657" t="str">
        <f t="shared" si="289"/>
        <v/>
      </c>
    </row>
    <row r="3658" spans="1:22" x14ac:dyDescent="0.35">
      <c r="A3658" t="str">
        <f>IF('Support - Calculation Detail'!A3658="","",LEFT('Support - Calculation Detail'!A3658,7)&amp;"-"&amp;RIGHT('Support - Calculation Detail'!A3658,2))</f>
        <v/>
      </c>
      <c r="B3658" t="str">
        <f>IF('Support - Calculation Detail'!C3658="","",'Support - Calculation Detail'!C3658)</f>
        <v/>
      </c>
      <c r="C3658" t="str">
        <f>IF('Support - Calculation Detail'!B3658="","",'Support - Calculation Detail'!B3658)</f>
        <v/>
      </c>
      <c r="D3658" t="str">
        <f>IF('Support - Calculation Detail'!D3658="","",'Support - Calculation Detail'!D3658)</f>
        <v/>
      </c>
      <c r="E3658" t="str">
        <f>IF('Support - Calculation Detail'!E3658="","",'Support - Calculation Detail'!E3658)</f>
        <v/>
      </c>
      <c r="G3658" t="str">
        <f>IF('Support - Calculation Detail'!F3658="","",'Support - Calculation Detail'!F3658)</f>
        <v/>
      </c>
      <c r="H3658" t="str">
        <f>IF('Support - Calculation Detail'!G3658="","",'Support - Calculation Detail'!G3658)</f>
        <v/>
      </c>
      <c r="I3658" t="str">
        <f>IF('Support - Calculation Detail'!H3658="","",'Support - Calculation Detail'!H3658)</f>
        <v/>
      </c>
      <c r="J3658" t="str">
        <f>IF('Support - Calculation Detail'!I3658="","",'Support - Calculation Detail'!I3658)</f>
        <v/>
      </c>
      <c r="K3658" t="str">
        <f>IF('Support - Calculation Detail'!K3658="","",'Support - Calculation Detail'!K3658)</f>
        <v/>
      </c>
      <c r="L3658" t="str">
        <f>IF('Support - Calculation Detail'!L3658="","",'Support - Calculation Detail'!L3658)</f>
        <v/>
      </c>
      <c r="M3658" t="str">
        <f>IF('Support - Calculation Detail'!M3658="","",'Support - Calculation Detail'!M3658)</f>
        <v/>
      </c>
      <c r="N3658" t="str">
        <f>IF('Support - Calculation Detail'!N3658="","",'Support - Calculation Detail'!N3658)</f>
        <v/>
      </c>
      <c r="P3658" t="str">
        <f>IF('Support - Calculation Detail'!O3658="","",'Support - Calculation Detail'!O3658)</f>
        <v/>
      </c>
      <c r="Q3658" t="b">
        <v>1</v>
      </c>
      <c r="R3658" t="str">
        <f t="shared" si="285"/>
        <v/>
      </c>
      <c r="S3658" t="str">
        <f t="shared" si="286"/>
        <v/>
      </c>
      <c r="T3658" t="str">
        <f t="shared" si="287"/>
        <v/>
      </c>
      <c r="U3658" t="str">
        <f t="shared" si="288"/>
        <v/>
      </c>
      <c r="V3658" t="str">
        <f t="shared" si="289"/>
        <v/>
      </c>
    </row>
    <row r="3659" spans="1:22" x14ac:dyDescent="0.35">
      <c r="A3659" t="str">
        <f>IF('Support - Calculation Detail'!A3659="","",LEFT('Support - Calculation Detail'!A3659,7)&amp;"-"&amp;RIGHT('Support - Calculation Detail'!A3659,2))</f>
        <v/>
      </c>
      <c r="B3659" t="str">
        <f>IF('Support - Calculation Detail'!C3659="","",'Support - Calculation Detail'!C3659)</f>
        <v/>
      </c>
      <c r="C3659" t="str">
        <f>IF('Support - Calculation Detail'!B3659="","",'Support - Calculation Detail'!B3659)</f>
        <v/>
      </c>
      <c r="D3659" t="str">
        <f>IF('Support - Calculation Detail'!D3659="","",'Support - Calculation Detail'!D3659)</f>
        <v/>
      </c>
      <c r="E3659" t="str">
        <f>IF('Support - Calculation Detail'!E3659="","",'Support - Calculation Detail'!E3659)</f>
        <v/>
      </c>
      <c r="G3659" t="str">
        <f>IF('Support - Calculation Detail'!F3659="","",'Support - Calculation Detail'!F3659)</f>
        <v/>
      </c>
      <c r="H3659" t="str">
        <f>IF('Support - Calculation Detail'!G3659="","",'Support - Calculation Detail'!G3659)</f>
        <v/>
      </c>
      <c r="I3659" t="str">
        <f>IF('Support - Calculation Detail'!H3659="","",'Support - Calculation Detail'!H3659)</f>
        <v/>
      </c>
      <c r="J3659" t="str">
        <f>IF('Support - Calculation Detail'!I3659="","",'Support - Calculation Detail'!I3659)</f>
        <v/>
      </c>
      <c r="K3659" t="str">
        <f>IF('Support - Calculation Detail'!K3659="","",'Support - Calculation Detail'!K3659)</f>
        <v/>
      </c>
      <c r="L3659" t="str">
        <f>IF('Support - Calculation Detail'!L3659="","",'Support - Calculation Detail'!L3659)</f>
        <v/>
      </c>
      <c r="M3659" t="str">
        <f>IF('Support - Calculation Detail'!M3659="","",'Support - Calculation Detail'!M3659)</f>
        <v/>
      </c>
      <c r="N3659" t="str">
        <f>IF('Support - Calculation Detail'!N3659="","",'Support - Calculation Detail'!N3659)</f>
        <v/>
      </c>
      <c r="P3659" t="str">
        <f>IF('Support - Calculation Detail'!O3659="","",'Support - Calculation Detail'!O3659)</f>
        <v/>
      </c>
      <c r="Q3659" t="b">
        <v>1</v>
      </c>
      <c r="R3659" t="str">
        <f t="shared" si="285"/>
        <v/>
      </c>
      <c r="S3659" t="str">
        <f t="shared" si="286"/>
        <v/>
      </c>
      <c r="T3659" t="str">
        <f t="shared" si="287"/>
        <v/>
      </c>
      <c r="U3659" t="str">
        <f t="shared" si="288"/>
        <v/>
      </c>
      <c r="V3659" t="str">
        <f t="shared" si="289"/>
        <v/>
      </c>
    </row>
    <row r="3660" spans="1:22" x14ac:dyDescent="0.35">
      <c r="A3660" t="str">
        <f>IF('Support - Calculation Detail'!A3660="","",LEFT('Support - Calculation Detail'!A3660,7)&amp;"-"&amp;RIGHT('Support - Calculation Detail'!A3660,2))</f>
        <v/>
      </c>
      <c r="B3660" t="str">
        <f>IF('Support - Calculation Detail'!C3660="","",'Support - Calculation Detail'!C3660)</f>
        <v/>
      </c>
      <c r="C3660" t="str">
        <f>IF('Support - Calculation Detail'!B3660="","",'Support - Calculation Detail'!B3660)</f>
        <v/>
      </c>
      <c r="D3660" t="str">
        <f>IF('Support - Calculation Detail'!D3660="","",'Support - Calculation Detail'!D3660)</f>
        <v/>
      </c>
      <c r="E3660" t="str">
        <f>IF('Support - Calculation Detail'!E3660="","",'Support - Calculation Detail'!E3660)</f>
        <v/>
      </c>
      <c r="G3660" t="str">
        <f>IF('Support - Calculation Detail'!F3660="","",'Support - Calculation Detail'!F3660)</f>
        <v/>
      </c>
      <c r="H3660" t="str">
        <f>IF('Support - Calculation Detail'!G3660="","",'Support - Calculation Detail'!G3660)</f>
        <v/>
      </c>
      <c r="I3660" t="str">
        <f>IF('Support - Calculation Detail'!H3660="","",'Support - Calculation Detail'!H3660)</f>
        <v/>
      </c>
      <c r="J3660" t="str">
        <f>IF('Support - Calculation Detail'!I3660="","",'Support - Calculation Detail'!I3660)</f>
        <v/>
      </c>
      <c r="K3660" t="str">
        <f>IF('Support - Calculation Detail'!K3660="","",'Support - Calculation Detail'!K3660)</f>
        <v/>
      </c>
      <c r="L3660" t="str">
        <f>IF('Support - Calculation Detail'!L3660="","",'Support - Calculation Detail'!L3660)</f>
        <v/>
      </c>
      <c r="M3660" t="str">
        <f>IF('Support - Calculation Detail'!M3660="","",'Support - Calculation Detail'!M3660)</f>
        <v/>
      </c>
      <c r="N3660" t="str">
        <f>IF('Support - Calculation Detail'!N3660="","",'Support - Calculation Detail'!N3660)</f>
        <v/>
      </c>
      <c r="P3660" t="str">
        <f>IF('Support - Calculation Detail'!O3660="","",'Support - Calculation Detail'!O3660)</f>
        <v/>
      </c>
      <c r="Q3660" t="b">
        <v>1</v>
      </c>
      <c r="R3660" t="str">
        <f t="shared" si="285"/>
        <v/>
      </c>
      <c r="S3660" t="str">
        <f t="shared" si="286"/>
        <v/>
      </c>
      <c r="T3660" t="str">
        <f t="shared" si="287"/>
        <v/>
      </c>
      <c r="U3660" t="str">
        <f t="shared" si="288"/>
        <v/>
      </c>
      <c r="V3660" t="str">
        <f t="shared" si="289"/>
        <v/>
      </c>
    </row>
    <row r="3661" spans="1:22" x14ac:dyDescent="0.35">
      <c r="A3661" t="str">
        <f>IF('Support - Calculation Detail'!A3661="","",LEFT('Support - Calculation Detail'!A3661,7)&amp;"-"&amp;RIGHT('Support - Calculation Detail'!A3661,2))</f>
        <v/>
      </c>
      <c r="B3661" t="str">
        <f>IF('Support - Calculation Detail'!C3661="","",'Support - Calculation Detail'!C3661)</f>
        <v/>
      </c>
      <c r="C3661" t="str">
        <f>IF('Support - Calculation Detail'!B3661="","",'Support - Calculation Detail'!B3661)</f>
        <v/>
      </c>
      <c r="D3661" t="str">
        <f>IF('Support - Calculation Detail'!D3661="","",'Support - Calculation Detail'!D3661)</f>
        <v/>
      </c>
      <c r="E3661" t="str">
        <f>IF('Support - Calculation Detail'!E3661="","",'Support - Calculation Detail'!E3661)</f>
        <v/>
      </c>
      <c r="G3661" t="str">
        <f>IF('Support - Calculation Detail'!F3661="","",'Support - Calculation Detail'!F3661)</f>
        <v/>
      </c>
      <c r="H3661" t="str">
        <f>IF('Support - Calculation Detail'!G3661="","",'Support - Calculation Detail'!G3661)</f>
        <v/>
      </c>
      <c r="I3661" t="str">
        <f>IF('Support - Calculation Detail'!H3661="","",'Support - Calculation Detail'!H3661)</f>
        <v/>
      </c>
      <c r="J3661" t="str">
        <f>IF('Support - Calculation Detail'!I3661="","",'Support - Calculation Detail'!I3661)</f>
        <v/>
      </c>
      <c r="K3661" t="str">
        <f>IF('Support - Calculation Detail'!K3661="","",'Support - Calculation Detail'!K3661)</f>
        <v/>
      </c>
      <c r="L3661" t="str">
        <f>IF('Support - Calculation Detail'!L3661="","",'Support - Calculation Detail'!L3661)</f>
        <v/>
      </c>
      <c r="M3661" t="str">
        <f>IF('Support - Calculation Detail'!M3661="","",'Support - Calculation Detail'!M3661)</f>
        <v/>
      </c>
      <c r="N3661" t="str">
        <f>IF('Support - Calculation Detail'!N3661="","",'Support - Calculation Detail'!N3661)</f>
        <v/>
      </c>
      <c r="P3661" t="str">
        <f>IF('Support - Calculation Detail'!O3661="","",'Support - Calculation Detail'!O3661)</f>
        <v/>
      </c>
      <c r="Q3661" t="b">
        <v>1</v>
      </c>
      <c r="R3661" t="str">
        <f t="shared" si="285"/>
        <v/>
      </c>
      <c r="S3661" t="str">
        <f t="shared" si="286"/>
        <v/>
      </c>
      <c r="T3661" t="str">
        <f t="shared" si="287"/>
        <v/>
      </c>
      <c r="U3661" t="str">
        <f t="shared" si="288"/>
        <v/>
      </c>
      <c r="V3661" t="str">
        <f t="shared" si="289"/>
        <v/>
      </c>
    </row>
    <row r="3662" spans="1:22" x14ac:dyDescent="0.35">
      <c r="A3662" t="str">
        <f>IF('Support - Calculation Detail'!A3662="","",LEFT('Support - Calculation Detail'!A3662,7)&amp;"-"&amp;RIGHT('Support - Calculation Detail'!A3662,2))</f>
        <v/>
      </c>
      <c r="B3662" t="str">
        <f>IF('Support - Calculation Detail'!C3662="","",'Support - Calculation Detail'!C3662)</f>
        <v/>
      </c>
      <c r="C3662" t="str">
        <f>IF('Support - Calculation Detail'!B3662="","",'Support - Calculation Detail'!B3662)</f>
        <v/>
      </c>
      <c r="D3662" t="str">
        <f>IF('Support - Calculation Detail'!D3662="","",'Support - Calculation Detail'!D3662)</f>
        <v/>
      </c>
      <c r="E3662" t="str">
        <f>IF('Support - Calculation Detail'!E3662="","",'Support - Calculation Detail'!E3662)</f>
        <v/>
      </c>
      <c r="G3662" t="str">
        <f>IF('Support - Calculation Detail'!F3662="","",'Support - Calculation Detail'!F3662)</f>
        <v/>
      </c>
      <c r="H3662" t="str">
        <f>IF('Support - Calculation Detail'!G3662="","",'Support - Calculation Detail'!G3662)</f>
        <v/>
      </c>
      <c r="I3662" t="str">
        <f>IF('Support - Calculation Detail'!H3662="","",'Support - Calculation Detail'!H3662)</f>
        <v/>
      </c>
      <c r="J3662" t="str">
        <f>IF('Support - Calculation Detail'!I3662="","",'Support - Calculation Detail'!I3662)</f>
        <v/>
      </c>
      <c r="K3662" t="str">
        <f>IF('Support - Calculation Detail'!K3662="","",'Support - Calculation Detail'!K3662)</f>
        <v/>
      </c>
      <c r="L3662" t="str">
        <f>IF('Support - Calculation Detail'!L3662="","",'Support - Calculation Detail'!L3662)</f>
        <v/>
      </c>
      <c r="M3662" t="str">
        <f>IF('Support - Calculation Detail'!M3662="","",'Support - Calculation Detail'!M3662)</f>
        <v/>
      </c>
      <c r="N3662" t="str">
        <f>IF('Support - Calculation Detail'!N3662="","",'Support - Calculation Detail'!N3662)</f>
        <v/>
      </c>
      <c r="P3662" t="str">
        <f>IF('Support - Calculation Detail'!O3662="","",'Support - Calculation Detail'!O3662)</f>
        <v/>
      </c>
      <c r="Q3662" t="b">
        <v>1</v>
      </c>
      <c r="R3662" t="str">
        <f t="shared" si="285"/>
        <v/>
      </c>
      <c r="S3662" t="str">
        <f t="shared" si="286"/>
        <v/>
      </c>
      <c r="T3662" t="str">
        <f t="shared" si="287"/>
        <v/>
      </c>
      <c r="U3662" t="str">
        <f t="shared" si="288"/>
        <v/>
      </c>
      <c r="V3662" t="str">
        <f t="shared" si="289"/>
        <v/>
      </c>
    </row>
    <row r="3663" spans="1:22" x14ac:dyDescent="0.35">
      <c r="A3663" t="str">
        <f>IF('Support - Calculation Detail'!A3663="","",LEFT('Support - Calculation Detail'!A3663,7)&amp;"-"&amp;RIGHT('Support - Calculation Detail'!A3663,2))</f>
        <v/>
      </c>
      <c r="B3663" t="str">
        <f>IF('Support - Calculation Detail'!C3663="","",'Support - Calculation Detail'!C3663)</f>
        <v/>
      </c>
      <c r="C3663" t="str">
        <f>IF('Support - Calculation Detail'!B3663="","",'Support - Calculation Detail'!B3663)</f>
        <v/>
      </c>
      <c r="D3663" t="str">
        <f>IF('Support - Calculation Detail'!D3663="","",'Support - Calculation Detail'!D3663)</f>
        <v/>
      </c>
      <c r="E3663" t="str">
        <f>IF('Support - Calculation Detail'!E3663="","",'Support - Calculation Detail'!E3663)</f>
        <v/>
      </c>
      <c r="G3663" t="str">
        <f>IF('Support - Calculation Detail'!F3663="","",'Support - Calculation Detail'!F3663)</f>
        <v/>
      </c>
      <c r="H3663" t="str">
        <f>IF('Support - Calculation Detail'!G3663="","",'Support - Calculation Detail'!G3663)</f>
        <v/>
      </c>
      <c r="I3663" t="str">
        <f>IF('Support - Calculation Detail'!H3663="","",'Support - Calculation Detail'!H3663)</f>
        <v/>
      </c>
      <c r="J3663" t="str">
        <f>IF('Support - Calculation Detail'!I3663="","",'Support - Calculation Detail'!I3663)</f>
        <v/>
      </c>
      <c r="K3663" t="str">
        <f>IF('Support - Calculation Detail'!K3663="","",'Support - Calculation Detail'!K3663)</f>
        <v/>
      </c>
      <c r="L3663" t="str">
        <f>IF('Support - Calculation Detail'!L3663="","",'Support - Calculation Detail'!L3663)</f>
        <v/>
      </c>
      <c r="M3663" t="str">
        <f>IF('Support - Calculation Detail'!M3663="","",'Support - Calculation Detail'!M3663)</f>
        <v/>
      </c>
      <c r="N3663" t="str">
        <f>IF('Support - Calculation Detail'!N3663="","",'Support - Calculation Detail'!N3663)</f>
        <v/>
      </c>
      <c r="P3663" t="str">
        <f>IF('Support - Calculation Detail'!O3663="","",'Support - Calculation Detail'!O3663)</f>
        <v/>
      </c>
      <c r="Q3663" t="b">
        <v>1</v>
      </c>
      <c r="R3663" t="str">
        <f t="shared" si="285"/>
        <v/>
      </c>
      <c r="S3663" t="str">
        <f t="shared" si="286"/>
        <v/>
      </c>
      <c r="T3663" t="str">
        <f t="shared" si="287"/>
        <v/>
      </c>
      <c r="U3663" t="str">
        <f t="shared" si="288"/>
        <v/>
      </c>
      <c r="V3663" t="str">
        <f t="shared" si="289"/>
        <v/>
      </c>
    </row>
    <row r="3664" spans="1:22" x14ac:dyDescent="0.35">
      <c r="A3664" t="str">
        <f>IF('Support - Calculation Detail'!A3664="","",LEFT('Support - Calculation Detail'!A3664,7)&amp;"-"&amp;RIGHT('Support - Calculation Detail'!A3664,2))</f>
        <v/>
      </c>
      <c r="B3664" t="str">
        <f>IF('Support - Calculation Detail'!C3664="","",'Support - Calculation Detail'!C3664)</f>
        <v/>
      </c>
      <c r="C3664" t="str">
        <f>IF('Support - Calculation Detail'!B3664="","",'Support - Calculation Detail'!B3664)</f>
        <v/>
      </c>
      <c r="D3664" t="str">
        <f>IF('Support - Calculation Detail'!D3664="","",'Support - Calculation Detail'!D3664)</f>
        <v/>
      </c>
      <c r="E3664" t="str">
        <f>IF('Support - Calculation Detail'!E3664="","",'Support - Calculation Detail'!E3664)</f>
        <v/>
      </c>
      <c r="G3664" t="str">
        <f>IF('Support - Calculation Detail'!F3664="","",'Support - Calculation Detail'!F3664)</f>
        <v/>
      </c>
      <c r="H3664" t="str">
        <f>IF('Support - Calculation Detail'!G3664="","",'Support - Calculation Detail'!G3664)</f>
        <v/>
      </c>
      <c r="I3664" t="str">
        <f>IF('Support - Calculation Detail'!H3664="","",'Support - Calculation Detail'!H3664)</f>
        <v/>
      </c>
      <c r="J3664" t="str">
        <f>IF('Support - Calculation Detail'!I3664="","",'Support - Calculation Detail'!I3664)</f>
        <v/>
      </c>
      <c r="K3664" t="str">
        <f>IF('Support - Calculation Detail'!K3664="","",'Support - Calculation Detail'!K3664)</f>
        <v/>
      </c>
      <c r="L3664" t="str">
        <f>IF('Support - Calculation Detail'!L3664="","",'Support - Calculation Detail'!L3664)</f>
        <v/>
      </c>
      <c r="M3664" t="str">
        <f>IF('Support - Calculation Detail'!M3664="","",'Support - Calculation Detail'!M3664)</f>
        <v/>
      </c>
      <c r="N3664" t="str">
        <f>IF('Support - Calculation Detail'!N3664="","",'Support - Calculation Detail'!N3664)</f>
        <v/>
      </c>
      <c r="P3664" t="str">
        <f>IF('Support - Calculation Detail'!O3664="","",'Support - Calculation Detail'!O3664)</f>
        <v/>
      </c>
      <c r="Q3664" t="b">
        <v>1</v>
      </c>
      <c r="R3664" t="str">
        <f t="shared" si="285"/>
        <v/>
      </c>
      <c r="S3664" t="str">
        <f t="shared" si="286"/>
        <v/>
      </c>
      <c r="T3664" t="str">
        <f t="shared" si="287"/>
        <v/>
      </c>
      <c r="U3664" t="str">
        <f t="shared" si="288"/>
        <v/>
      </c>
      <c r="V3664" t="str">
        <f t="shared" si="289"/>
        <v/>
      </c>
    </row>
    <row r="3665" spans="1:22" x14ac:dyDescent="0.35">
      <c r="A3665" t="str">
        <f>IF('Support - Calculation Detail'!A3665="","",LEFT('Support - Calculation Detail'!A3665,7)&amp;"-"&amp;RIGHT('Support - Calculation Detail'!A3665,2))</f>
        <v/>
      </c>
      <c r="B3665" t="str">
        <f>IF('Support - Calculation Detail'!C3665="","",'Support - Calculation Detail'!C3665)</f>
        <v/>
      </c>
      <c r="C3665" t="str">
        <f>IF('Support - Calculation Detail'!B3665="","",'Support - Calculation Detail'!B3665)</f>
        <v/>
      </c>
      <c r="D3665" t="str">
        <f>IF('Support - Calculation Detail'!D3665="","",'Support - Calculation Detail'!D3665)</f>
        <v/>
      </c>
      <c r="E3665" t="str">
        <f>IF('Support - Calculation Detail'!E3665="","",'Support - Calculation Detail'!E3665)</f>
        <v/>
      </c>
      <c r="G3665" t="str">
        <f>IF('Support - Calculation Detail'!F3665="","",'Support - Calculation Detail'!F3665)</f>
        <v/>
      </c>
      <c r="H3665" t="str">
        <f>IF('Support - Calculation Detail'!G3665="","",'Support - Calculation Detail'!G3665)</f>
        <v/>
      </c>
      <c r="I3665" t="str">
        <f>IF('Support - Calculation Detail'!H3665="","",'Support - Calculation Detail'!H3665)</f>
        <v/>
      </c>
      <c r="J3665" t="str">
        <f>IF('Support - Calculation Detail'!I3665="","",'Support - Calculation Detail'!I3665)</f>
        <v/>
      </c>
      <c r="K3665" t="str">
        <f>IF('Support - Calculation Detail'!K3665="","",'Support - Calculation Detail'!K3665)</f>
        <v/>
      </c>
      <c r="L3665" t="str">
        <f>IF('Support - Calculation Detail'!L3665="","",'Support - Calculation Detail'!L3665)</f>
        <v/>
      </c>
      <c r="M3665" t="str">
        <f>IF('Support - Calculation Detail'!M3665="","",'Support - Calculation Detail'!M3665)</f>
        <v/>
      </c>
      <c r="N3665" t="str">
        <f>IF('Support - Calculation Detail'!N3665="","",'Support - Calculation Detail'!N3665)</f>
        <v/>
      </c>
      <c r="P3665" t="str">
        <f>IF('Support - Calculation Detail'!O3665="","",'Support - Calculation Detail'!O3665)</f>
        <v/>
      </c>
      <c r="Q3665" t="b">
        <v>1</v>
      </c>
      <c r="R3665" t="str">
        <f t="shared" si="285"/>
        <v/>
      </c>
      <c r="S3665" t="str">
        <f t="shared" si="286"/>
        <v/>
      </c>
      <c r="T3665" t="str">
        <f t="shared" si="287"/>
        <v/>
      </c>
      <c r="U3665" t="str">
        <f t="shared" si="288"/>
        <v/>
      </c>
      <c r="V3665" t="str">
        <f t="shared" si="289"/>
        <v/>
      </c>
    </row>
    <row r="3666" spans="1:22" x14ac:dyDescent="0.35">
      <c r="A3666" t="str">
        <f>IF('Support - Calculation Detail'!A3666="","",LEFT('Support - Calculation Detail'!A3666,7)&amp;"-"&amp;RIGHT('Support - Calculation Detail'!A3666,2))</f>
        <v/>
      </c>
      <c r="B3666" t="str">
        <f>IF('Support - Calculation Detail'!C3666="","",'Support - Calculation Detail'!C3666)</f>
        <v/>
      </c>
      <c r="C3666" t="str">
        <f>IF('Support - Calculation Detail'!B3666="","",'Support - Calculation Detail'!B3666)</f>
        <v/>
      </c>
      <c r="D3666" t="str">
        <f>IF('Support - Calculation Detail'!D3666="","",'Support - Calculation Detail'!D3666)</f>
        <v/>
      </c>
      <c r="E3666" t="str">
        <f>IF('Support - Calculation Detail'!E3666="","",'Support - Calculation Detail'!E3666)</f>
        <v/>
      </c>
      <c r="G3666" t="str">
        <f>IF('Support - Calculation Detail'!F3666="","",'Support - Calculation Detail'!F3666)</f>
        <v/>
      </c>
      <c r="H3666" t="str">
        <f>IF('Support - Calculation Detail'!G3666="","",'Support - Calculation Detail'!G3666)</f>
        <v/>
      </c>
      <c r="I3666" t="str">
        <f>IF('Support - Calculation Detail'!H3666="","",'Support - Calculation Detail'!H3666)</f>
        <v/>
      </c>
      <c r="J3666" t="str">
        <f>IF('Support - Calculation Detail'!I3666="","",'Support - Calculation Detail'!I3666)</f>
        <v/>
      </c>
      <c r="K3666" t="str">
        <f>IF('Support - Calculation Detail'!K3666="","",'Support - Calculation Detail'!K3666)</f>
        <v/>
      </c>
      <c r="L3666" t="str">
        <f>IF('Support - Calculation Detail'!L3666="","",'Support - Calculation Detail'!L3666)</f>
        <v/>
      </c>
      <c r="M3666" t="str">
        <f>IF('Support - Calculation Detail'!M3666="","",'Support - Calculation Detail'!M3666)</f>
        <v/>
      </c>
      <c r="N3666" t="str">
        <f>IF('Support - Calculation Detail'!N3666="","",'Support - Calculation Detail'!N3666)</f>
        <v/>
      </c>
      <c r="P3666" t="str">
        <f>IF('Support - Calculation Detail'!O3666="","",'Support - Calculation Detail'!O3666)</f>
        <v/>
      </c>
      <c r="Q3666" t="b">
        <v>1</v>
      </c>
      <c r="R3666" t="str">
        <f t="shared" si="285"/>
        <v/>
      </c>
      <c r="S3666" t="str">
        <f t="shared" si="286"/>
        <v/>
      </c>
      <c r="T3666" t="str">
        <f t="shared" si="287"/>
        <v/>
      </c>
      <c r="U3666" t="str">
        <f t="shared" si="288"/>
        <v/>
      </c>
      <c r="V3666" t="str">
        <f t="shared" si="289"/>
        <v/>
      </c>
    </row>
    <row r="3667" spans="1:22" x14ac:dyDescent="0.35">
      <c r="A3667" t="str">
        <f>IF('Support - Calculation Detail'!A3667="","",LEFT('Support - Calculation Detail'!A3667,7)&amp;"-"&amp;RIGHT('Support - Calculation Detail'!A3667,2))</f>
        <v/>
      </c>
      <c r="B3667" t="str">
        <f>IF('Support - Calculation Detail'!C3667="","",'Support - Calculation Detail'!C3667)</f>
        <v/>
      </c>
      <c r="C3667" t="str">
        <f>IF('Support - Calculation Detail'!B3667="","",'Support - Calculation Detail'!B3667)</f>
        <v/>
      </c>
      <c r="D3667" t="str">
        <f>IF('Support - Calculation Detail'!D3667="","",'Support - Calculation Detail'!D3667)</f>
        <v/>
      </c>
      <c r="E3667" t="str">
        <f>IF('Support - Calculation Detail'!E3667="","",'Support - Calculation Detail'!E3667)</f>
        <v/>
      </c>
      <c r="G3667" t="str">
        <f>IF('Support - Calculation Detail'!F3667="","",'Support - Calculation Detail'!F3667)</f>
        <v/>
      </c>
      <c r="H3667" t="str">
        <f>IF('Support - Calculation Detail'!G3667="","",'Support - Calculation Detail'!G3667)</f>
        <v/>
      </c>
      <c r="I3667" t="str">
        <f>IF('Support - Calculation Detail'!H3667="","",'Support - Calculation Detail'!H3667)</f>
        <v/>
      </c>
      <c r="J3667" t="str">
        <f>IF('Support - Calculation Detail'!I3667="","",'Support - Calculation Detail'!I3667)</f>
        <v/>
      </c>
      <c r="K3667" t="str">
        <f>IF('Support - Calculation Detail'!K3667="","",'Support - Calculation Detail'!K3667)</f>
        <v/>
      </c>
      <c r="L3667" t="str">
        <f>IF('Support - Calculation Detail'!L3667="","",'Support - Calculation Detail'!L3667)</f>
        <v/>
      </c>
      <c r="M3667" t="str">
        <f>IF('Support - Calculation Detail'!M3667="","",'Support - Calculation Detail'!M3667)</f>
        <v/>
      </c>
      <c r="N3667" t="str">
        <f>IF('Support - Calculation Detail'!N3667="","",'Support - Calculation Detail'!N3667)</f>
        <v/>
      </c>
      <c r="P3667" t="str">
        <f>IF('Support - Calculation Detail'!O3667="","",'Support - Calculation Detail'!O3667)</f>
        <v/>
      </c>
      <c r="Q3667" t="b">
        <v>1</v>
      </c>
      <c r="R3667" t="str">
        <f t="shared" si="285"/>
        <v/>
      </c>
      <c r="S3667" t="str">
        <f t="shared" si="286"/>
        <v/>
      </c>
      <c r="T3667" t="str">
        <f t="shared" si="287"/>
        <v/>
      </c>
      <c r="U3667" t="str">
        <f t="shared" si="288"/>
        <v/>
      </c>
      <c r="V3667" t="str">
        <f t="shared" si="289"/>
        <v/>
      </c>
    </row>
    <row r="3668" spans="1:22" x14ac:dyDescent="0.35">
      <c r="A3668" t="str">
        <f>IF('Support - Calculation Detail'!A3668="","",LEFT('Support - Calculation Detail'!A3668,7)&amp;"-"&amp;RIGHT('Support - Calculation Detail'!A3668,2))</f>
        <v/>
      </c>
      <c r="B3668" t="str">
        <f>IF('Support - Calculation Detail'!C3668="","",'Support - Calculation Detail'!C3668)</f>
        <v/>
      </c>
      <c r="C3668" t="str">
        <f>IF('Support - Calculation Detail'!B3668="","",'Support - Calculation Detail'!B3668)</f>
        <v/>
      </c>
      <c r="D3668" t="str">
        <f>IF('Support - Calculation Detail'!D3668="","",'Support - Calculation Detail'!D3668)</f>
        <v/>
      </c>
      <c r="E3668" t="str">
        <f>IF('Support - Calculation Detail'!E3668="","",'Support - Calculation Detail'!E3668)</f>
        <v/>
      </c>
      <c r="G3668" t="str">
        <f>IF('Support - Calculation Detail'!F3668="","",'Support - Calculation Detail'!F3668)</f>
        <v/>
      </c>
      <c r="H3668" t="str">
        <f>IF('Support - Calculation Detail'!G3668="","",'Support - Calculation Detail'!G3668)</f>
        <v/>
      </c>
      <c r="I3668" t="str">
        <f>IF('Support - Calculation Detail'!H3668="","",'Support - Calculation Detail'!H3668)</f>
        <v/>
      </c>
      <c r="J3668" t="str">
        <f>IF('Support - Calculation Detail'!I3668="","",'Support - Calculation Detail'!I3668)</f>
        <v/>
      </c>
      <c r="K3668" t="str">
        <f>IF('Support - Calculation Detail'!K3668="","",'Support - Calculation Detail'!K3668)</f>
        <v/>
      </c>
      <c r="L3668" t="str">
        <f>IF('Support - Calculation Detail'!L3668="","",'Support - Calculation Detail'!L3668)</f>
        <v/>
      </c>
      <c r="M3668" t="str">
        <f>IF('Support - Calculation Detail'!M3668="","",'Support - Calculation Detail'!M3668)</f>
        <v/>
      </c>
      <c r="N3668" t="str">
        <f>IF('Support - Calculation Detail'!N3668="","",'Support - Calculation Detail'!N3668)</f>
        <v/>
      </c>
      <c r="P3668" t="str">
        <f>IF('Support - Calculation Detail'!O3668="","",'Support - Calculation Detail'!O3668)</f>
        <v/>
      </c>
      <c r="Q3668" t="b">
        <v>1</v>
      </c>
      <c r="R3668" t="str">
        <f t="shared" si="285"/>
        <v/>
      </c>
      <c r="S3668" t="str">
        <f t="shared" si="286"/>
        <v/>
      </c>
      <c r="T3668" t="str">
        <f t="shared" si="287"/>
        <v/>
      </c>
      <c r="U3668" t="str">
        <f t="shared" si="288"/>
        <v/>
      </c>
      <c r="V3668" t="str">
        <f t="shared" si="289"/>
        <v/>
      </c>
    </row>
    <row r="3669" spans="1:22" x14ac:dyDescent="0.35">
      <c r="A3669" t="str">
        <f>IF('Support - Calculation Detail'!A3669="","",LEFT('Support - Calculation Detail'!A3669,7)&amp;"-"&amp;RIGHT('Support - Calculation Detail'!A3669,2))</f>
        <v/>
      </c>
      <c r="B3669" t="str">
        <f>IF('Support - Calculation Detail'!C3669="","",'Support - Calculation Detail'!C3669)</f>
        <v/>
      </c>
      <c r="C3669" t="str">
        <f>IF('Support - Calculation Detail'!B3669="","",'Support - Calculation Detail'!B3669)</f>
        <v/>
      </c>
      <c r="D3669" t="str">
        <f>IF('Support - Calculation Detail'!D3669="","",'Support - Calculation Detail'!D3669)</f>
        <v/>
      </c>
      <c r="E3669" t="str">
        <f>IF('Support - Calculation Detail'!E3669="","",'Support - Calculation Detail'!E3669)</f>
        <v/>
      </c>
      <c r="G3669" t="str">
        <f>IF('Support - Calculation Detail'!F3669="","",'Support - Calculation Detail'!F3669)</f>
        <v/>
      </c>
      <c r="H3669" t="str">
        <f>IF('Support - Calculation Detail'!G3669="","",'Support - Calculation Detail'!G3669)</f>
        <v/>
      </c>
      <c r="I3669" t="str">
        <f>IF('Support - Calculation Detail'!H3669="","",'Support - Calculation Detail'!H3669)</f>
        <v/>
      </c>
      <c r="J3669" t="str">
        <f>IF('Support - Calculation Detail'!I3669="","",'Support - Calculation Detail'!I3669)</f>
        <v/>
      </c>
      <c r="K3669" t="str">
        <f>IF('Support - Calculation Detail'!K3669="","",'Support - Calculation Detail'!K3669)</f>
        <v/>
      </c>
      <c r="L3669" t="str">
        <f>IF('Support - Calculation Detail'!L3669="","",'Support - Calculation Detail'!L3669)</f>
        <v/>
      </c>
      <c r="M3669" t="str">
        <f>IF('Support - Calculation Detail'!M3669="","",'Support - Calculation Detail'!M3669)</f>
        <v/>
      </c>
      <c r="N3669" t="str">
        <f>IF('Support - Calculation Detail'!N3669="","",'Support - Calculation Detail'!N3669)</f>
        <v/>
      </c>
      <c r="P3669" t="str">
        <f>IF('Support - Calculation Detail'!O3669="","",'Support - Calculation Detail'!O3669)</f>
        <v/>
      </c>
      <c r="Q3669" t="b">
        <v>1</v>
      </c>
      <c r="R3669" t="str">
        <f t="shared" si="285"/>
        <v/>
      </c>
      <c r="S3669" t="str">
        <f t="shared" si="286"/>
        <v/>
      </c>
      <c r="T3669" t="str">
        <f t="shared" si="287"/>
        <v/>
      </c>
      <c r="U3669" t="str">
        <f t="shared" si="288"/>
        <v/>
      </c>
      <c r="V3669" t="str">
        <f t="shared" si="289"/>
        <v/>
      </c>
    </row>
    <row r="3670" spans="1:22" x14ac:dyDescent="0.35">
      <c r="A3670" t="str">
        <f>IF('Support - Calculation Detail'!A3670="","",LEFT('Support - Calculation Detail'!A3670,7)&amp;"-"&amp;RIGHT('Support - Calculation Detail'!A3670,2))</f>
        <v/>
      </c>
      <c r="B3670" t="str">
        <f>IF('Support - Calculation Detail'!C3670="","",'Support - Calculation Detail'!C3670)</f>
        <v/>
      </c>
      <c r="C3670" t="str">
        <f>IF('Support - Calculation Detail'!B3670="","",'Support - Calculation Detail'!B3670)</f>
        <v/>
      </c>
      <c r="D3670" t="str">
        <f>IF('Support - Calculation Detail'!D3670="","",'Support - Calculation Detail'!D3670)</f>
        <v/>
      </c>
      <c r="E3670" t="str">
        <f>IF('Support - Calculation Detail'!E3670="","",'Support - Calculation Detail'!E3670)</f>
        <v/>
      </c>
      <c r="G3670" t="str">
        <f>IF('Support - Calculation Detail'!F3670="","",'Support - Calculation Detail'!F3670)</f>
        <v/>
      </c>
      <c r="H3670" t="str">
        <f>IF('Support - Calculation Detail'!G3670="","",'Support - Calculation Detail'!G3670)</f>
        <v/>
      </c>
      <c r="I3670" t="str">
        <f>IF('Support - Calculation Detail'!H3670="","",'Support - Calculation Detail'!H3670)</f>
        <v/>
      </c>
      <c r="J3670" t="str">
        <f>IF('Support - Calculation Detail'!I3670="","",'Support - Calculation Detail'!I3670)</f>
        <v/>
      </c>
      <c r="K3670" t="str">
        <f>IF('Support - Calculation Detail'!K3670="","",'Support - Calculation Detail'!K3670)</f>
        <v/>
      </c>
      <c r="L3670" t="str">
        <f>IF('Support - Calculation Detail'!L3670="","",'Support - Calculation Detail'!L3670)</f>
        <v/>
      </c>
      <c r="M3670" t="str">
        <f>IF('Support - Calculation Detail'!M3670="","",'Support - Calculation Detail'!M3670)</f>
        <v/>
      </c>
      <c r="N3670" t="str">
        <f>IF('Support - Calculation Detail'!N3670="","",'Support - Calculation Detail'!N3670)</f>
        <v/>
      </c>
      <c r="P3670" t="str">
        <f>IF('Support - Calculation Detail'!O3670="","",'Support - Calculation Detail'!O3670)</f>
        <v/>
      </c>
      <c r="Q3670" t="b">
        <v>1</v>
      </c>
      <c r="R3670" t="str">
        <f t="shared" si="285"/>
        <v/>
      </c>
      <c r="S3670" t="str">
        <f t="shared" si="286"/>
        <v/>
      </c>
      <c r="T3670" t="str">
        <f t="shared" si="287"/>
        <v/>
      </c>
      <c r="U3670" t="str">
        <f t="shared" si="288"/>
        <v/>
      </c>
      <c r="V3670" t="str">
        <f t="shared" si="289"/>
        <v/>
      </c>
    </row>
    <row r="3671" spans="1:22" x14ac:dyDescent="0.35">
      <c r="A3671" t="str">
        <f>IF('Support - Calculation Detail'!A3671="","",LEFT('Support - Calculation Detail'!A3671,7)&amp;"-"&amp;RIGHT('Support - Calculation Detail'!A3671,2))</f>
        <v/>
      </c>
      <c r="B3671" t="str">
        <f>IF('Support - Calculation Detail'!C3671="","",'Support - Calculation Detail'!C3671)</f>
        <v/>
      </c>
      <c r="C3671" t="str">
        <f>IF('Support - Calculation Detail'!B3671="","",'Support - Calculation Detail'!B3671)</f>
        <v/>
      </c>
      <c r="D3671" t="str">
        <f>IF('Support - Calculation Detail'!D3671="","",'Support - Calculation Detail'!D3671)</f>
        <v/>
      </c>
      <c r="E3671" t="str">
        <f>IF('Support - Calculation Detail'!E3671="","",'Support - Calculation Detail'!E3671)</f>
        <v/>
      </c>
      <c r="G3671" t="str">
        <f>IF('Support - Calculation Detail'!F3671="","",'Support - Calculation Detail'!F3671)</f>
        <v/>
      </c>
      <c r="H3671" t="str">
        <f>IF('Support - Calculation Detail'!G3671="","",'Support - Calculation Detail'!G3671)</f>
        <v/>
      </c>
      <c r="I3671" t="str">
        <f>IF('Support - Calculation Detail'!H3671="","",'Support - Calculation Detail'!H3671)</f>
        <v/>
      </c>
      <c r="J3671" t="str">
        <f>IF('Support - Calculation Detail'!I3671="","",'Support - Calculation Detail'!I3671)</f>
        <v/>
      </c>
      <c r="K3671" t="str">
        <f>IF('Support - Calculation Detail'!K3671="","",'Support - Calculation Detail'!K3671)</f>
        <v/>
      </c>
      <c r="L3671" t="str">
        <f>IF('Support - Calculation Detail'!L3671="","",'Support - Calculation Detail'!L3671)</f>
        <v/>
      </c>
      <c r="M3671" t="str">
        <f>IF('Support - Calculation Detail'!M3671="","",'Support - Calculation Detail'!M3671)</f>
        <v/>
      </c>
      <c r="N3671" t="str">
        <f>IF('Support - Calculation Detail'!N3671="","",'Support - Calculation Detail'!N3671)</f>
        <v/>
      </c>
      <c r="P3671" t="str">
        <f>IF('Support - Calculation Detail'!O3671="","",'Support - Calculation Detail'!O3671)</f>
        <v/>
      </c>
      <c r="Q3671" t="b">
        <v>1</v>
      </c>
      <c r="R3671" t="str">
        <f t="shared" si="285"/>
        <v/>
      </c>
      <c r="S3671" t="str">
        <f t="shared" si="286"/>
        <v/>
      </c>
      <c r="T3671" t="str">
        <f t="shared" si="287"/>
        <v/>
      </c>
      <c r="U3671" t="str">
        <f t="shared" si="288"/>
        <v/>
      </c>
      <c r="V3671" t="str">
        <f t="shared" si="289"/>
        <v/>
      </c>
    </row>
    <row r="3672" spans="1:22" x14ac:dyDescent="0.35">
      <c r="A3672" t="str">
        <f>IF('Support - Calculation Detail'!A3672="","",LEFT('Support - Calculation Detail'!A3672,7)&amp;"-"&amp;RIGHT('Support - Calculation Detail'!A3672,2))</f>
        <v/>
      </c>
      <c r="B3672" t="str">
        <f>IF('Support - Calculation Detail'!C3672="","",'Support - Calculation Detail'!C3672)</f>
        <v/>
      </c>
      <c r="C3672" t="str">
        <f>IF('Support - Calculation Detail'!B3672="","",'Support - Calculation Detail'!B3672)</f>
        <v/>
      </c>
      <c r="D3672" t="str">
        <f>IF('Support - Calculation Detail'!D3672="","",'Support - Calculation Detail'!D3672)</f>
        <v/>
      </c>
      <c r="E3672" t="str">
        <f>IF('Support - Calculation Detail'!E3672="","",'Support - Calculation Detail'!E3672)</f>
        <v/>
      </c>
      <c r="G3672" t="str">
        <f>IF('Support - Calculation Detail'!F3672="","",'Support - Calculation Detail'!F3672)</f>
        <v/>
      </c>
      <c r="H3672" t="str">
        <f>IF('Support - Calculation Detail'!G3672="","",'Support - Calculation Detail'!G3672)</f>
        <v/>
      </c>
      <c r="I3672" t="str">
        <f>IF('Support - Calculation Detail'!H3672="","",'Support - Calculation Detail'!H3672)</f>
        <v/>
      </c>
      <c r="J3672" t="str">
        <f>IF('Support - Calculation Detail'!I3672="","",'Support - Calculation Detail'!I3672)</f>
        <v/>
      </c>
      <c r="K3672" t="str">
        <f>IF('Support - Calculation Detail'!K3672="","",'Support - Calculation Detail'!K3672)</f>
        <v/>
      </c>
      <c r="L3672" t="str">
        <f>IF('Support - Calculation Detail'!L3672="","",'Support - Calculation Detail'!L3672)</f>
        <v/>
      </c>
      <c r="M3672" t="str">
        <f>IF('Support - Calculation Detail'!M3672="","",'Support - Calculation Detail'!M3672)</f>
        <v/>
      </c>
      <c r="N3672" t="str">
        <f>IF('Support - Calculation Detail'!N3672="","",'Support - Calculation Detail'!N3672)</f>
        <v/>
      </c>
      <c r="P3672" t="str">
        <f>IF('Support - Calculation Detail'!O3672="","",'Support - Calculation Detail'!O3672)</f>
        <v/>
      </c>
      <c r="Q3672" t="b">
        <v>1</v>
      </c>
      <c r="R3672" t="str">
        <f t="shared" si="285"/>
        <v/>
      </c>
      <c r="S3672" t="str">
        <f t="shared" si="286"/>
        <v/>
      </c>
      <c r="T3672" t="str">
        <f t="shared" si="287"/>
        <v/>
      </c>
      <c r="U3672" t="str">
        <f t="shared" si="288"/>
        <v/>
      </c>
      <c r="V3672" t="str">
        <f t="shared" si="289"/>
        <v/>
      </c>
    </row>
    <row r="3673" spans="1:22" x14ac:dyDescent="0.35">
      <c r="A3673" t="str">
        <f>IF('Support - Calculation Detail'!A3673="","",LEFT('Support - Calculation Detail'!A3673,7)&amp;"-"&amp;RIGHT('Support - Calculation Detail'!A3673,2))</f>
        <v/>
      </c>
      <c r="B3673" t="str">
        <f>IF('Support - Calculation Detail'!C3673="","",'Support - Calculation Detail'!C3673)</f>
        <v/>
      </c>
      <c r="C3673" t="str">
        <f>IF('Support - Calculation Detail'!B3673="","",'Support - Calculation Detail'!B3673)</f>
        <v/>
      </c>
      <c r="D3673" t="str">
        <f>IF('Support - Calculation Detail'!D3673="","",'Support - Calculation Detail'!D3673)</f>
        <v/>
      </c>
      <c r="E3673" t="str">
        <f>IF('Support - Calculation Detail'!E3673="","",'Support - Calculation Detail'!E3673)</f>
        <v/>
      </c>
      <c r="G3673" t="str">
        <f>IF('Support - Calculation Detail'!F3673="","",'Support - Calculation Detail'!F3673)</f>
        <v/>
      </c>
      <c r="H3673" t="str">
        <f>IF('Support - Calculation Detail'!G3673="","",'Support - Calculation Detail'!G3673)</f>
        <v/>
      </c>
      <c r="I3673" t="str">
        <f>IF('Support - Calculation Detail'!H3673="","",'Support - Calculation Detail'!H3673)</f>
        <v/>
      </c>
      <c r="J3673" t="str">
        <f>IF('Support - Calculation Detail'!I3673="","",'Support - Calculation Detail'!I3673)</f>
        <v/>
      </c>
      <c r="K3673" t="str">
        <f>IF('Support - Calculation Detail'!K3673="","",'Support - Calculation Detail'!K3673)</f>
        <v/>
      </c>
      <c r="L3673" t="str">
        <f>IF('Support - Calculation Detail'!L3673="","",'Support - Calculation Detail'!L3673)</f>
        <v/>
      </c>
      <c r="M3673" t="str">
        <f>IF('Support - Calculation Detail'!M3673="","",'Support - Calculation Detail'!M3673)</f>
        <v/>
      </c>
      <c r="N3673" t="str">
        <f>IF('Support - Calculation Detail'!N3673="","",'Support - Calculation Detail'!N3673)</f>
        <v/>
      </c>
      <c r="P3673" t="str">
        <f>IF('Support - Calculation Detail'!O3673="","",'Support - Calculation Detail'!O3673)</f>
        <v/>
      </c>
      <c r="Q3673" t="b">
        <v>1</v>
      </c>
      <c r="R3673" t="str">
        <f t="shared" si="285"/>
        <v/>
      </c>
      <c r="S3673" t="str">
        <f t="shared" si="286"/>
        <v/>
      </c>
      <c r="T3673" t="str">
        <f t="shared" si="287"/>
        <v/>
      </c>
      <c r="U3673" t="str">
        <f t="shared" si="288"/>
        <v/>
      </c>
      <c r="V3673" t="str">
        <f t="shared" si="289"/>
        <v/>
      </c>
    </row>
    <row r="3674" spans="1:22" x14ac:dyDescent="0.35">
      <c r="A3674" t="str">
        <f>IF('Support - Calculation Detail'!A3674="","",LEFT('Support - Calculation Detail'!A3674,7)&amp;"-"&amp;RIGHT('Support - Calculation Detail'!A3674,2))</f>
        <v/>
      </c>
      <c r="B3674" t="str">
        <f>IF('Support - Calculation Detail'!C3674="","",'Support - Calculation Detail'!C3674)</f>
        <v/>
      </c>
      <c r="C3674" t="str">
        <f>IF('Support - Calculation Detail'!B3674="","",'Support - Calculation Detail'!B3674)</f>
        <v/>
      </c>
      <c r="D3674" t="str">
        <f>IF('Support - Calculation Detail'!D3674="","",'Support - Calculation Detail'!D3674)</f>
        <v/>
      </c>
      <c r="E3674" t="str">
        <f>IF('Support - Calculation Detail'!E3674="","",'Support - Calculation Detail'!E3674)</f>
        <v/>
      </c>
      <c r="G3674" t="str">
        <f>IF('Support - Calculation Detail'!F3674="","",'Support - Calculation Detail'!F3674)</f>
        <v/>
      </c>
      <c r="H3674" t="str">
        <f>IF('Support - Calculation Detail'!G3674="","",'Support - Calculation Detail'!G3674)</f>
        <v/>
      </c>
      <c r="I3674" t="str">
        <f>IF('Support - Calculation Detail'!H3674="","",'Support - Calculation Detail'!H3674)</f>
        <v/>
      </c>
      <c r="J3674" t="str">
        <f>IF('Support - Calculation Detail'!I3674="","",'Support - Calculation Detail'!I3674)</f>
        <v/>
      </c>
      <c r="K3674" t="str">
        <f>IF('Support - Calculation Detail'!K3674="","",'Support - Calculation Detail'!K3674)</f>
        <v/>
      </c>
      <c r="L3674" t="str">
        <f>IF('Support - Calculation Detail'!L3674="","",'Support - Calculation Detail'!L3674)</f>
        <v/>
      </c>
      <c r="M3674" t="str">
        <f>IF('Support - Calculation Detail'!M3674="","",'Support - Calculation Detail'!M3674)</f>
        <v/>
      </c>
      <c r="N3674" t="str">
        <f>IF('Support - Calculation Detail'!N3674="","",'Support - Calculation Detail'!N3674)</f>
        <v/>
      </c>
      <c r="P3674" t="str">
        <f>IF('Support - Calculation Detail'!O3674="","",'Support - Calculation Detail'!O3674)</f>
        <v/>
      </c>
      <c r="Q3674" t="b">
        <v>1</v>
      </c>
      <c r="R3674" t="str">
        <f t="shared" si="285"/>
        <v/>
      </c>
      <c r="S3674" t="str">
        <f t="shared" si="286"/>
        <v/>
      </c>
      <c r="T3674" t="str">
        <f t="shared" si="287"/>
        <v/>
      </c>
      <c r="U3674" t="str">
        <f t="shared" si="288"/>
        <v/>
      </c>
      <c r="V3674" t="str">
        <f t="shared" si="289"/>
        <v/>
      </c>
    </row>
    <row r="3675" spans="1:22" x14ac:dyDescent="0.35">
      <c r="A3675" t="str">
        <f>IF('Support - Calculation Detail'!A3675="","",LEFT('Support - Calculation Detail'!A3675,7)&amp;"-"&amp;RIGHT('Support - Calculation Detail'!A3675,2))</f>
        <v/>
      </c>
      <c r="B3675" t="str">
        <f>IF('Support - Calculation Detail'!C3675="","",'Support - Calculation Detail'!C3675)</f>
        <v/>
      </c>
      <c r="C3675" t="str">
        <f>IF('Support - Calculation Detail'!B3675="","",'Support - Calculation Detail'!B3675)</f>
        <v/>
      </c>
      <c r="D3675" t="str">
        <f>IF('Support - Calculation Detail'!D3675="","",'Support - Calculation Detail'!D3675)</f>
        <v/>
      </c>
      <c r="E3675" t="str">
        <f>IF('Support - Calculation Detail'!E3675="","",'Support - Calculation Detail'!E3675)</f>
        <v/>
      </c>
      <c r="G3675" t="str">
        <f>IF('Support - Calculation Detail'!F3675="","",'Support - Calculation Detail'!F3675)</f>
        <v/>
      </c>
      <c r="H3675" t="str">
        <f>IF('Support - Calculation Detail'!G3675="","",'Support - Calculation Detail'!G3675)</f>
        <v/>
      </c>
      <c r="I3675" t="str">
        <f>IF('Support - Calculation Detail'!H3675="","",'Support - Calculation Detail'!H3675)</f>
        <v/>
      </c>
      <c r="J3675" t="str">
        <f>IF('Support - Calculation Detail'!I3675="","",'Support - Calculation Detail'!I3675)</f>
        <v/>
      </c>
      <c r="K3675" t="str">
        <f>IF('Support - Calculation Detail'!K3675="","",'Support - Calculation Detail'!K3675)</f>
        <v/>
      </c>
      <c r="L3675" t="str">
        <f>IF('Support - Calculation Detail'!L3675="","",'Support - Calculation Detail'!L3675)</f>
        <v/>
      </c>
      <c r="M3675" t="str">
        <f>IF('Support - Calculation Detail'!M3675="","",'Support - Calculation Detail'!M3675)</f>
        <v/>
      </c>
      <c r="N3675" t="str">
        <f>IF('Support - Calculation Detail'!N3675="","",'Support - Calculation Detail'!N3675)</f>
        <v/>
      </c>
      <c r="P3675" t="str">
        <f>IF('Support - Calculation Detail'!O3675="","",'Support - Calculation Detail'!O3675)</f>
        <v/>
      </c>
      <c r="Q3675" t="b">
        <v>1</v>
      </c>
      <c r="R3675" t="str">
        <f t="shared" si="285"/>
        <v/>
      </c>
      <c r="S3675" t="str">
        <f t="shared" si="286"/>
        <v/>
      </c>
      <c r="T3675" t="str">
        <f t="shared" si="287"/>
        <v/>
      </c>
      <c r="U3675" t="str">
        <f t="shared" si="288"/>
        <v/>
      </c>
      <c r="V3675" t="str">
        <f t="shared" si="289"/>
        <v/>
      </c>
    </row>
    <row r="3676" spans="1:22" x14ac:dyDescent="0.35">
      <c r="A3676" t="str">
        <f>IF('Support - Calculation Detail'!A3676="","",LEFT('Support - Calculation Detail'!A3676,7)&amp;"-"&amp;RIGHT('Support - Calculation Detail'!A3676,2))</f>
        <v/>
      </c>
      <c r="B3676" t="str">
        <f>IF('Support - Calculation Detail'!C3676="","",'Support - Calculation Detail'!C3676)</f>
        <v/>
      </c>
      <c r="C3676" t="str">
        <f>IF('Support - Calculation Detail'!B3676="","",'Support - Calculation Detail'!B3676)</f>
        <v/>
      </c>
      <c r="D3676" t="str">
        <f>IF('Support - Calculation Detail'!D3676="","",'Support - Calculation Detail'!D3676)</f>
        <v/>
      </c>
      <c r="E3676" t="str">
        <f>IF('Support - Calculation Detail'!E3676="","",'Support - Calculation Detail'!E3676)</f>
        <v/>
      </c>
      <c r="G3676" t="str">
        <f>IF('Support - Calculation Detail'!F3676="","",'Support - Calculation Detail'!F3676)</f>
        <v/>
      </c>
      <c r="H3676" t="str">
        <f>IF('Support - Calculation Detail'!G3676="","",'Support - Calculation Detail'!G3676)</f>
        <v/>
      </c>
      <c r="I3676" t="str">
        <f>IF('Support - Calculation Detail'!H3676="","",'Support - Calculation Detail'!H3676)</f>
        <v/>
      </c>
      <c r="J3676" t="str">
        <f>IF('Support - Calculation Detail'!I3676="","",'Support - Calculation Detail'!I3676)</f>
        <v/>
      </c>
      <c r="K3676" t="str">
        <f>IF('Support - Calculation Detail'!K3676="","",'Support - Calculation Detail'!K3676)</f>
        <v/>
      </c>
      <c r="L3676" t="str">
        <f>IF('Support - Calculation Detail'!L3676="","",'Support - Calculation Detail'!L3676)</f>
        <v/>
      </c>
      <c r="M3676" t="str">
        <f>IF('Support - Calculation Detail'!M3676="","",'Support - Calculation Detail'!M3676)</f>
        <v/>
      </c>
      <c r="N3676" t="str">
        <f>IF('Support - Calculation Detail'!N3676="","",'Support - Calculation Detail'!N3676)</f>
        <v/>
      </c>
      <c r="P3676" t="str">
        <f>IF('Support - Calculation Detail'!O3676="","",'Support - Calculation Detail'!O3676)</f>
        <v/>
      </c>
      <c r="Q3676" t="b">
        <v>1</v>
      </c>
      <c r="R3676" t="str">
        <f t="shared" si="285"/>
        <v/>
      </c>
      <c r="S3676" t="str">
        <f t="shared" si="286"/>
        <v/>
      </c>
      <c r="T3676" t="str">
        <f t="shared" si="287"/>
        <v/>
      </c>
      <c r="U3676" t="str">
        <f t="shared" si="288"/>
        <v/>
      </c>
      <c r="V3676" t="str">
        <f t="shared" si="289"/>
        <v/>
      </c>
    </row>
    <row r="3677" spans="1:22" x14ac:dyDescent="0.35">
      <c r="A3677" t="str">
        <f>IF('Support - Calculation Detail'!A3677="","",LEFT('Support - Calculation Detail'!A3677,7)&amp;"-"&amp;RIGHT('Support - Calculation Detail'!A3677,2))</f>
        <v/>
      </c>
      <c r="B3677" t="str">
        <f>IF('Support - Calculation Detail'!C3677="","",'Support - Calculation Detail'!C3677)</f>
        <v/>
      </c>
      <c r="C3677" t="str">
        <f>IF('Support - Calculation Detail'!B3677="","",'Support - Calculation Detail'!B3677)</f>
        <v/>
      </c>
      <c r="D3677" t="str">
        <f>IF('Support - Calculation Detail'!D3677="","",'Support - Calculation Detail'!D3677)</f>
        <v/>
      </c>
      <c r="E3677" t="str">
        <f>IF('Support - Calculation Detail'!E3677="","",'Support - Calculation Detail'!E3677)</f>
        <v/>
      </c>
      <c r="G3677" t="str">
        <f>IF('Support - Calculation Detail'!F3677="","",'Support - Calculation Detail'!F3677)</f>
        <v/>
      </c>
      <c r="H3677" t="str">
        <f>IF('Support - Calculation Detail'!G3677="","",'Support - Calculation Detail'!G3677)</f>
        <v/>
      </c>
      <c r="I3677" t="str">
        <f>IF('Support - Calculation Detail'!H3677="","",'Support - Calculation Detail'!H3677)</f>
        <v/>
      </c>
      <c r="J3677" t="str">
        <f>IF('Support - Calculation Detail'!I3677="","",'Support - Calculation Detail'!I3677)</f>
        <v/>
      </c>
      <c r="K3677" t="str">
        <f>IF('Support - Calculation Detail'!K3677="","",'Support - Calculation Detail'!K3677)</f>
        <v/>
      </c>
      <c r="L3677" t="str">
        <f>IF('Support - Calculation Detail'!L3677="","",'Support - Calculation Detail'!L3677)</f>
        <v/>
      </c>
      <c r="M3677" t="str">
        <f>IF('Support - Calculation Detail'!M3677="","",'Support - Calculation Detail'!M3677)</f>
        <v/>
      </c>
      <c r="N3677" t="str">
        <f>IF('Support - Calculation Detail'!N3677="","",'Support - Calculation Detail'!N3677)</f>
        <v/>
      </c>
      <c r="P3677" t="str">
        <f>IF('Support - Calculation Detail'!O3677="","",'Support - Calculation Detail'!O3677)</f>
        <v/>
      </c>
      <c r="Q3677" t="b">
        <v>1</v>
      </c>
      <c r="R3677" t="str">
        <f t="shared" si="285"/>
        <v/>
      </c>
      <c r="S3677" t="str">
        <f t="shared" si="286"/>
        <v/>
      </c>
      <c r="T3677" t="str">
        <f t="shared" si="287"/>
        <v/>
      </c>
      <c r="U3677" t="str">
        <f t="shared" si="288"/>
        <v/>
      </c>
      <c r="V3677" t="str">
        <f t="shared" si="289"/>
        <v/>
      </c>
    </row>
    <row r="3678" spans="1:22" x14ac:dyDescent="0.35">
      <c r="A3678" t="str">
        <f>IF('Support - Calculation Detail'!A3678="","",LEFT('Support - Calculation Detail'!A3678,7)&amp;"-"&amp;RIGHT('Support - Calculation Detail'!A3678,2))</f>
        <v/>
      </c>
      <c r="B3678" t="str">
        <f>IF('Support - Calculation Detail'!C3678="","",'Support - Calculation Detail'!C3678)</f>
        <v/>
      </c>
      <c r="C3678" t="str">
        <f>IF('Support - Calculation Detail'!B3678="","",'Support - Calculation Detail'!B3678)</f>
        <v/>
      </c>
      <c r="D3678" t="str">
        <f>IF('Support - Calculation Detail'!D3678="","",'Support - Calculation Detail'!D3678)</f>
        <v/>
      </c>
      <c r="E3678" t="str">
        <f>IF('Support - Calculation Detail'!E3678="","",'Support - Calculation Detail'!E3678)</f>
        <v/>
      </c>
      <c r="G3678" t="str">
        <f>IF('Support - Calculation Detail'!F3678="","",'Support - Calculation Detail'!F3678)</f>
        <v/>
      </c>
      <c r="H3678" t="str">
        <f>IF('Support - Calculation Detail'!G3678="","",'Support - Calculation Detail'!G3678)</f>
        <v/>
      </c>
      <c r="I3678" t="str">
        <f>IF('Support - Calculation Detail'!H3678="","",'Support - Calculation Detail'!H3678)</f>
        <v/>
      </c>
      <c r="J3678" t="str">
        <f>IF('Support - Calculation Detail'!I3678="","",'Support - Calculation Detail'!I3678)</f>
        <v/>
      </c>
      <c r="K3678" t="str">
        <f>IF('Support - Calculation Detail'!K3678="","",'Support - Calculation Detail'!K3678)</f>
        <v/>
      </c>
      <c r="L3678" t="str">
        <f>IF('Support - Calculation Detail'!L3678="","",'Support - Calculation Detail'!L3678)</f>
        <v/>
      </c>
      <c r="M3678" t="str">
        <f>IF('Support - Calculation Detail'!M3678="","",'Support - Calculation Detail'!M3678)</f>
        <v/>
      </c>
      <c r="N3678" t="str">
        <f>IF('Support - Calculation Detail'!N3678="","",'Support - Calculation Detail'!N3678)</f>
        <v/>
      </c>
      <c r="P3678" t="str">
        <f>IF('Support - Calculation Detail'!O3678="","",'Support - Calculation Detail'!O3678)</f>
        <v/>
      </c>
      <c r="Q3678" t="b">
        <v>1</v>
      </c>
      <c r="R3678" t="str">
        <f t="shared" si="285"/>
        <v/>
      </c>
      <c r="S3678" t="str">
        <f t="shared" si="286"/>
        <v/>
      </c>
      <c r="T3678" t="str">
        <f t="shared" si="287"/>
        <v/>
      </c>
      <c r="U3678" t="str">
        <f t="shared" si="288"/>
        <v/>
      </c>
      <c r="V3678" t="str">
        <f t="shared" si="289"/>
        <v/>
      </c>
    </row>
    <row r="3679" spans="1:22" x14ac:dyDescent="0.35">
      <c r="A3679" t="str">
        <f>IF('Support - Calculation Detail'!A3679="","",LEFT('Support - Calculation Detail'!A3679,7)&amp;"-"&amp;RIGHT('Support - Calculation Detail'!A3679,2))</f>
        <v/>
      </c>
      <c r="B3679" t="str">
        <f>IF('Support - Calculation Detail'!C3679="","",'Support - Calculation Detail'!C3679)</f>
        <v/>
      </c>
      <c r="C3679" t="str">
        <f>IF('Support - Calculation Detail'!B3679="","",'Support - Calculation Detail'!B3679)</f>
        <v/>
      </c>
      <c r="D3679" t="str">
        <f>IF('Support - Calculation Detail'!D3679="","",'Support - Calculation Detail'!D3679)</f>
        <v/>
      </c>
      <c r="E3679" t="str">
        <f>IF('Support - Calculation Detail'!E3679="","",'Support - Calculation Detail'!E3679)</f>
        <v/>
      </c>
      <c r="G3679" t="str">
        <f>IF('Support - Calculation Detail'!F3679="","",'Support - Calculation Detail'!F3679)</f>
        <v/>
      </c>
      <c r="H3679" t="str">
        <f>IF('Support - Calculation Detail'!G3679="","",'Support - Calculation Detail'!G3679)</f>
        <v/>
      </c>
      <c r="I3679" t="str">
        <f>IF('Support - Calculation Detail'!H3679="","",'Support - Calculation Detail'!H3679)</f>
        <v/>
      </c>
      <c r="J3679" t="str">
        <f>IF('Support - Calculation Detail'!I3679="","",'Support - Calculation Detail'!I3679)</f>
        <v/>
      </c>
      <c r="K3679" t="str">
        <f>IF('Support - Calculation Detail'!K3679="","",'Support - Calculation Detail'!K3679)</f>
        <v/>
      </c>
      <c r="L3679" t="str">
        <f>IF('Support - Calculation Detail'!L3679="","",'Support - Calculation Detail'!L3679)</f>
        <v/>
      </c>
      <c r="M3679" t="str">
        <f>IF('Support - Calculation Detail'!M3679="","",'Support - Calculation Detail'!M3679)</f>
        <v/>
      </c>
      <c r="N3679" t="str">
        <f>IF('Support - Calculation Detail'!N3679="","",'Support - Calculation Detail'!N3679)</f>
        <v/>
      </c>
      <c r="P3679" t="str">
        <f>IF('Support - Calculation Detail'!O3679="","",'Support - Calculation Detail'!O3679)</f>
        <v/>
      </c>
      <c r="Q3679" t="b">
        <v>1</v>
      </c>
      <c r="R3679" t="str">
        <f t="shared" si="285"/>
        <v/>
      </c>
      <c r="S3679" t="str">
        <f t="shared" si="286"/>
        <v/>
      </c>
      <c r="T3679" t="str">
        <f t="shared" si="287"/>
        <v/>
      </c>
      <c r="U3679" t="str">
        <f t="shared" si="288"/>
        <v/>
      </c>
      <c r="V3679" t="str">
        <f t="shared" si="289"/>
        <v/>
      </c>
    </row>
    <row r="3680" spans="1:22" x14ac:dyDescent="0.35">
      <c r="A3680" t="str">
        <f>IF('Support - Calculation Detail'!A3680="","",LEFT('Support - Calculation Detail'!A3680,7)&amp;"-"&amp;RIGHT('Support - Calculation Detail'!A3680,2))</f>
        <v/>
      </c>
      <c r="B3680" t="str">
        <f>IF('Support - Calculation Detail'!C3680="","",'Support - Calculation Detail'!C3680)</f>
        <v/>
      </c>
      <c r="C3680" t="str">
        <f>IF('Support - Calculation Detail'!B3680="","",'Support - Calculation Detail'!B3680)</f>
        <v/>
      </c>
      <c r="D3680" t="str">
        <f>IF('Support - Calculation Detail'!D3680="","",'Support - Calculation Detail'!D3680)</f>
        <v/>
      </c>
      <c r="E3680" t="str">
        <f>IF('Support - Calculation Detail'!E3680="","",'Support - Calculation Detail'!E3680)</f>
        <v/>
      </c>
      <c r="G3680" t="str">
        <f>IF('Support - Calculation Detail'!F3680="","",'Support - Calculation Detail'!F3680)</f>
        <v/>
      </c>
      <c r="H3680" t="str">
        <f>IF('Support - Calculation Detail'!G3680="","",'Support - Calculation Detail'!G3680)</f>
        <v/>
      </c>
      <c r="I3680" t="str">
        <f>IF('Support - Calculation Detail'!H3680="","",'Support - Calculation Detail'!H3680)</f>
        <v/>
      </c>
      <c r="J3680" t="str">
        <f>IF('Support - Calculation Detail'!I3680="","",'Support - Calculation Detail'!I3680)</f>
        <v/>
      </c>
      <c r="K3680" t="str">
        <f>IF('Support - Calculation Detail'!K3680="","",'Support - Calculation Detail'!K3680)</f>
        <v/>
      </c>
      <c r="L3680" t="str">
        <f>IF('Support - Calculation Detail'!L3680="","",'Support - Calculation Detail'!L3680)</f>
        <v/>
      </c>
      <c r="M3680" t="str">
        <f>IF('Support - Calculation Detail'!M3680="","",'Support - Calculation Detail'!M3680)</f>
        <v/>
      </c>
      <c r="N3680" t="str">
        <f>IF('Support - Calculation Detail'!N3680="","",'Support - Calculation Detail'!N3680)</f>
        <v/>
      </c>
      <c r="P3680" t="str">
        <f>IF('Support - Calculation Detail'!O3680="","",'Support - Calculation Detail'!O3680)</f>
        <v/>
      </c>
      <c r="Q3680" t="b">
        <v>1</v>
      </c>
      <c r="R3680" t="str">
        <f t="shared" si="285"/>
        <v/>
      </c>
      <c r="S3680" t="str">
        <f t="shared" si="286"/>
        <v/>
      </c>
      <c r="T3680" t="str">
        <f t="shared" si="287"/>
        <v/>
      </c>
      <c r="U3680" t="str">
        <f t="shared" si="288"/>
        <v/>
      </c>
      <c r="V3680" t="str">
        <f t="shared" si="289"/>
        <v/>
      </c>
    </row>
    <row r="3681" spans="1:22" x14ac:dyDescent="0.35">
      <c r="A3681" t="str">
        <f>IF('Support - Calculation Detail'!A3681="","",LEFT('Support - Calculation Detail'!A3681,7)&amp;"-"&amp;RIGHT('Support - Calculation Detail'!A3681,2))</f>
        <v/>
      </c>
      <c r="B3681" t="str">
        <f>IF('Support - Calculation Detail'!C3681="","",'Support - Calculation Detail'!C3681)</f>
        <v/>
      </c>
      <c r="C3681" t="str">
        <f>IF('Support - Calculation Detail'!B3681="","",'Support - Calculation Detail'!B3681)</f>
        <v/>
      </c>
      <c r="D3681" t="str">
        <f>IF('Support - Calculation Detail'!D3681="","",'Support - Calculation Detail'!D3681)</f>
        <v/>
      </c>
      <c r="E3681" t="str">
        <f>IF('Support - Calculation Detail'!E3681="","",'Support - Calculation Detail'!E3681)</f>
        <v/>
      </c>
      <c r="G3681" t="str">
        <f>IF('Support - Calculation Detail'!F3681="","",'Support - Calculation Detail'!F3681)</f>
        <v/>
      </c>
      <c r="H3681" t="str">
        <f>IF('Support - Calculation Detail'!G3681="","",'Support - Calculation Detail'!G3681)</f>
        <v/>
      </c>
      <c r="I3681" t="str">
        <f>IF('Support - Calculation Detail'!H3681="","",'Support - Calculation Detail'!H3681)</f>
        <v/>
      </c>
      <c r="J3681" t="str">
        <f>IF('Support - Calculation Detail'!I3681="","",'Support - Calculation Detail'!I3681)</f>
        <v/>
      </c>
      <c r="K3681" t="str">
        <f>IF('Support - Calculation Detail'!K3681="","",'Support - Calculation Detail'!K3681)</f>
        <v/>
      </c>
      <c r="L3681" t="str">
        <f>IF('Support - Calculation Detail'!L3681="","",'Support - Calculation Detail'!L3681)</f>
        <v/>
      </c>
      <c r="M3681" t="str">
        <f>IF('Support - Calculation Detail'!M3681="","",'Support - Calculation Detail'!M3681)</f>
        <v/>
      </c>
      <c r="N3681" t="str">
        <f>IF('Support - Calculation Detail'!N3681="","",'Support - Calculation Detail'!N3681)</f>
        <v/>
      </c>
      <c r="P3681" t="str">
        <f>IF('Support - Calculation Detail'!O3681="","",'Support - Calculation Detail'!O3681)</f>
        <v/>
      </c>
      <c r="Q3681" t="b">
        <v>1</v>
      </c>
      <c r="R3681" t="str">
        <f t="shared" si="285"/>
        <v/>
      </c>
      <c r="S3681" t="str">
        <f t="shared" si="286"/>
        <v/>
      </c>
      <c r="T3681" t="str">
        <f t="shared" si="287"/>
        <v/>
      </c>
      <c r="U3681" t="str">
        <f t="shared" si="288"/>
        <v/>
      </c>
      <c r="V3681" t="str">
        <f t="shared" si="289"/>
        <v/>
      </c>
    </row>
    <row r="3682" spans="1:22" x14ac:dyDescent="0.35">
      <c r="A3682" t="str">
        <f>IF('Support - Calculation Detail'!A3682="","",LEFT('Support - Calculation Detail'!A3682,7)&amp;"-"&amp;RIGHT('Support - Calculation Detail'!A3682,2))</f>
        <v/>
      </c>
      <c r="B3682" t="str">
        <f>IF('Support - Calculation Detail'!C3682="","",'Support - Calculation Detail'!C3682)</f>
        <v/>
      </c>
      <c r="C3682" t="str">
        <f>IF('Support - Calculation Detail'!B3682="","",'Support - Calculation Detail'!B3682)</f>
        <v/>
      </c>
      <c r="D3682" t="str">
        <f>IF('Support - Calculation Detail'!D3682="","",'Support - Calculation Detail'!D3682)</f>
        <v/>
      </c>
      <c r="E3682" t="str">
        <f>IF('Support - Calculation Detail'!E3682="","",'Support - Calculation Detail'!E3682)</f>
        <v/>
      </c>
      <c r="G3682" t="str">
        <f>IF('Support - Calculation Detail'!F3682="","",'Support - Calculation Detail'!F3682)</f>
        <v/>
      </c>
      <c r="H3682" t="str">
        <f>IF('Support - Calculation Detail'!G3682="","",'Support - Calculation Detail'!G3682)</f>
        <v/>
      </c>
      <c r="I3682" t="str">
        <f>IF('Support - Calculation Detail'!H3682="","",'Support - Calculation Detail'!H3682)</f>
        <v/>
      </c>
      <c r="J3682" t="str">
        <f>IF('Support - Calculation Detail'!I3682="","",'Support - Calculation Detail'!I3682)</f>
        <v/>
      </c>
      <c r="K3682" t="str">
        <f>IF('Support - Calculation Detail'!K3682="","",'Support - Calculation Detail'!K3682)</f>
        <v/>
      </c>
      <c r="L3682" t="str">
        <f>IF('Support - Calculation Detail'!L3682="","",'Support - Calculation Detail'!L3682)</f>
        <v/>
      </c>
      <c r="M3682" t="str">
        <f>IF('Support - Calculation Detail'!M3682="","",'Support - Calculation Detail'!M3682)</f>
        <v/>
      </c>
      <c r="N3682" t="str">
        <f>IF('Support - Calculation Detail'!N3682="","",'Support - Calculation Detail'!N3682)</f>
        <v/>
      </c>
      <c r="P3682" t="str">
        <f>IF('Support - Calculation Detail'!O3682="","",'Support - Calculation Detail'!O3682)</f>
        <v/>
      </c>
      <c r="Q3682" t="b">
        <v>1</v>
      </c>
      <c r="R3682" t="str">
        <f t="shared" si="285"/>
        <v/>
      </c>
      <c r="S3682" t="str">
        <f t="shared" si="286"/>
        <v/>
      </c>
      <c r="T3682" t="str">
        <f t="shared" si="287"/>
        <v/>
      </c>
      <c r="U3682" t="str">
        <f t="shared" si="288"/>
        <v/>
      </c>
      <c r="V3682" t="str">
        <f t="shared" si="289"/>
        <v/>
      </c>
    </row>
    <row r="3683" spans="1:22" x14ac:dyDescent="0.35">
      <c r="A3683" t="str">
        <f>IF('Support - Calculation Detail'!A3683="","",LEFT('Support - Calculation Detail'!A3683,7)&amp;"-"&amp;RIGHT('Support - Calculation Detail'!A3683,2))</f>
        <v/>
      </c>
      <c r="B3683" t="str">
        <f>IF('Support - Calculation Detail'!C3683="","",'Support - Calculation Detail'!C3683)</f>
        <v/>
      </c>
      <c r="C3683" t="str">
        <f>IF('Support - Calculation Detail'!B3683="","",'Support - Calculation Detail'!B3683)</f>
        <v/>
      </c>
      <c r="D3683" t="str">
        <f>IF('Support - Calculation Detail'!D3683="","",'Support - Calculation Detail'!D3683)</f>
        <v/>
      </c>
      <c r="E3683" t="str">
        <f>IF('Support - Calculation Detail'!E3683="","",'Support - Calculation Detail'!E3683)</f>
        <v/>
      </c>
      <c r="G3683" t="str">
        <f>IF('Support - Calculation Detail'!F3683="","",'Support - Calculation Detail'!F3683)</f>
        <v/>
      </c>
      <c r="H3683" t="str">
        <f>IF('Support - Calculation Detail'!G3683="","",'Support - Calculation Detail'!G3683)</f>
        <v/>
      </c>
      <c r="I3683" t="str">
        <f>IF('Support - Calculation Detail'!H3683="","",'Support - Calculation Detail'!H3683)</f>
        <v/>
      </c>
      <c r="J3683" t="str">
        <f>IF('Support - Calculation Detail'!I3683="","",'Support - Calculation Detail'!I3683)</f>
        <v/>
      </c>
      <c r="K3683" t="str">
        <f>IF('Support - Calculation Detail'!K3683="","",'Support - Calculation Detail'!K3683)</f>
        <v/>
      </c>
      <c r="L3683" t="str">
        <f>IF('Support - Calculation Detail'!L3683="","",'Support - Calculation Detail'!L3683)</f>
        <v/>
      </c>
      <c r="M3683" t="str">
        <f>IF('Support - Calculation Detail'!M3683="","",'Support - Calculation Detail'!M3683)</f>
        <v/>
      </c>
      <c r="N3683" t="str">
        <f>IF('Support - Calculation Detail'!N3683="","",'Support - Calculation Detail'!N3683)</f>
        <v/>
      </c>
      <c r="P3683" t="str">
        <f>IF('Support - Calculation Detail'!O3683="","",'Support - Calculation Detail'!O3683)</f>
        <v/>
      </c>
      <c r="Q3683" t="b">
        <v>1</v>
      </c>
      <c r="R3683" t="str">
        <f t="shared" si="285"/>
        <v/>
      </c>
      <c r="S3683" t="str">
        <f t="shared" si="286"/>
        <v/>
      </c>
      <c r="T3683" t="str">
        <f t="shared" si="287"/>
        <v/>
      </c>
      <c r="U3683" t="str">
        <f t="shared" si="288"/>
        <v/>
      </c>
      <c r="V3683" t="str">
        <f t="shared" si="289"/>
        <v/>
      </c>
    </row>
    <row r="3684" spans="1:22" x14ac:dyDescent="0.35">
      <c r="A3684" t="str">
        <f>IF('Support - Calculation Detail'!A3684="","",LEFT('Support - Calculation Detail'!A3684,7)&amp;"-"&amp;RIGHT('Support - Calculation Detail'!A3684,2))</f>
        <v/>
      </c>
      <c r="B3684" t="str">
        <f>IF('Support - Calculation Detail'!C3684="","",'Support - Calculation Detail'!C3684)</f>
        <v/>
      </c>
      <c r="C3684" t="str">
        <f>IF('Support - Calculation Detail'!B3684="","",'Support - Calculation Detail'!B3684)</f>
        <v/>
      </c>
      <c r="D3684" t="str">
        <f>IF('Support - Calculation Detail'!D3684="","",'Support - Calculation Detail'!D3684)</f>
        <v/>
      </c>
      <c r="E3684" t="str">
        <f>IF('Support - Calculation Detail'!E3684="","",'Support - Calculation Detail'!E3684)</f>
        <v/>
      </c>
      <c r="G3684" t="str">
        <f>IF('Support - Calculation Detail'!F3684="","",'Support - Calculation Detail'!F3684)</f>
        <v/>
      </c>
      <c r="H3684" t="str">
        <f>IF('Support - Calculation Detail'!G3684="","",'Support - Calculation Detail'!G3684)</f>
        <v/>
      </c>
      <c r="I3684" t="str">
        <f>IF('Support - Calculation Detail'!H3684="","",'Support - Calculation Detail'!H3684)</f>
        <v/>
      </c>
      <c r="J3684" t="str">
        <f>IF('Support - Calculation Detail'!I3684="","",'Support - Calculation Detail'!I3684)</f>
        <v/>
      </c>
      <c r="K3684" t="str">
        <f>IF('Support - Calculation Detail'!K3684="","",'Support - Calculation Detail'!K3684)</f>
        <v/>
      </c>
      <c r="L3684" t="str">
        <f>IF('Support - Calculation Detail'!L3684="","",'Support - Calculation Detail'!L3684)</f>
        <v/>
      </c>
      <c r="M3684" t="str">
        <f>IF('Support - Calculation Detail'!M3684="","",'Support - Calculation Detail'!M3684)</f>
        <v/>
      </c>
      <c r="N3684" t="str">
        <f>IF('Support - Calculation Detail'!N3684="","",'Support - Calculation Detail'!N3684)</f>
        <v/>
      </c>
      <c r="P3684" t="str">
        <f>IF('Support - Calculation Detail'!O3684="","",'Support - Calculation Detail'!O3684)</f>
        <v/>
      </c>
      <c r="Q3684" t="b">
        <v>1</v>
      </c>
      <c r="R3684" t="str">
        <f t="shared" si="285"/>
        <v/>
      </c>
      <c r="S3684" t="str">
        <f t="shared" si="286"/>
        <v/>
      </c>
      <c r="T3684" t="str">
        <f t="shared" si="287"/>
        <v/>
      </c>
      <c r="U3684" t="str">
        <f t="shared" si="288"/>
        <v/>
      </c>
      <c r="V3684" t="str">
        <f t="shared" si="289"/>
        <v/>
      </c>
    </row>
    <row r="3685" spans="1:22" x14ac:dyDescent="0.35">
      <c r="A3685" t="str">
        <f>IF('Support - Calculation Detail'!A3685="","",LEFT('Support - Calculation Detail'!A3685,7)&amp;"-"&amp;RIGHT('Support - Calculation Detail'!A3685,2))</f>
        <v/>
      </c>
      <c r="B3685" t="str">
        <f>IF('Support - Calculation Detail'!C3685="","",'Support - Calculation Detail'!C3685)</f>
        <v/>
      </c>
      <c r="C3685" t="str">
        <f>IF('Support - Calculation Detail'!B3685="","",'Support - Calculation Detail'!B3685)</f>
        <v/>
      </c>
      <c r="D3685" t="str">
        <f>IF('Support - Calculation Detail'!D3685="","",'Support - Calculation Detail'!D3685)</f>
        <v/>
      </c>
      <c r="E3685" t="str">
        <f>IF('Support - Calculation Detail'!E3685="","",'Support - Calculation Detail'!E3685)</f>
        <v/>
      </c>
      <c r="G3685" t="str">
        <f>IF('Support - Calculation Detail'!F3685="","",'Support - Calculation Detail'!F3685)</f>
        <v/>
      </c>
      <c r="H3685" t="str">
        <f>IF('Support - Calculation Detail'!G3685="","",'Support - Calculation Detail'!G3685)</f>
        <v/>
      </c>
      <c r="I3685" t="str">
        <f>IF('Support - Calculation Detail'!H3685="","",'Support - Calculation Detail'!H3685)</f>
        <v/>
      </c>
      <c r="J3685" t="str">
        <f>IF('Support - Calculation Detail'!I3685="","",'Support - Calculation Detail'!I3685)</f>
        <v/>
      </c>
      <c r="K3685" t="str">
        <f>IF('Support - Calculation Detail'!K3685="","",'Support - Calculation Detail'!K3685)</f>
        <v/>
      </c>
      <c r="L3685" t="str">
        <f>IF('Support - Calculation Detail'!L3685="","",'Support - Calculation Detail'!L3685)</f>
        <v/>
      </c>
      <c r="M3685" t="str">
        <f>IF('Support - Calculation Detail'!M3685="","",'Support - Calculation Detail'!M3685)</f>
        <v/>
      </c>
      <c r="N3685" t="str">
        <f>IF('Support - Calculation Detail'!N3685="","",'Support - Calculation Detail'!N3685)</f>
        <v/>
      </c>
      <c r="P3685" t="str">
        <f>IF('Support - Calculation Detail'!O3685="","",'Support - Calculation Detail'!O3685)</f>
        <v/>
      </c>
      <c r="Q3685" t="b">
        <v>1</v>
      </c>
      <c r="R3685" t="str">
        <f t="shared" si="285"/>
        <v/>
      </c>
      <c r="S3685" t="str">
        <f t="shared" si="286"/>
        <v/>
      </c>
      <c r="T3685" t="str">
        <f t="shared" si="287"/>
        <v/>
      </c>
      <c r="U3685" t="str">
        <f t="shared" si="288"/>
        <v/>
      </c>
      <c r="V3685" t="str">
        <f t="shared" si="289"/>
        <v/>
      </c>
    </row>
    <row r="3686" spans="1:22" x14ac:dyDescent="0.35">
      <c r="A3686" t="str">
        <f>IF('Support - Calculation Detail'!A3686="","",LEFT('Support - Calculation Detail'!A3686,7)&amp;"-"&amp;RIGHT('Support - Calculation Detail'!A3686,2))</f>
        <v/>
      </c>
      <c r="B3686" t="str">
        <f>IF('Support - Calculation Detail'!C3686="","",'Support - Calculation Detail'!C3686)</f>
        <v/>
      </c>
      <c r="C3686" t="str">
        <f>IF('Support - Calculation Detail'!B3686="","",'Support - Calculation Detail'!B3686)</f>
        <v/>
      </c>
      <c r="D3686" t="str">
        <f>IF('Support - Calculation Detail'!D3686="","",'Support - Calculation Detail'!D3686)</f>
        <v/>
      </c>
      <c r="E3686" t="str">
        <f>IF('Support - Calculation Detail'!E3686="","",'Support - Calculation Detail'!E3686)</f>
        <v/>
      </c>
      <c r="G3686" t="str">
        <f>IF('Support - Calculation Detail'!F3686="","",'Support - Calculation Detail'!F3686)</f>
        <v/>
      </c>
      <c r="H3686" t="str">
        <f>IF('Support - Calculation Detail'!G3686="","",'Support - Calculation Detail'!G3686)</f>
        <v/>
      </c>
      <c r="I3686" t="str">
        <f>IF('Support - Calculation Detail'!H3686="","",'Support - Calculation Detail'!H3686)</f>
        <v/>
      </c>
      <c r="J3686" t="str">
        <f>IF('Support - Calculation Detail'!I3686="","",'Support - Calculation Detail'!I3686)</f>
        <v/>
      </c>
      <c r="K3686" t="str">
        <f>IF('Support - Calculation Detail'!K3686="","",'Support - Calculation Detail'!K3686)</f>
        <v/>
      </c>
      <c r="L3686" t="str">
        <f>IF('Support - Calculation Detail'!L3686="","",'Support - Calculation Detail'!L3686)</f>
        <v/>
      </c>
      <c r="M3686" t="str">
        <f>IF('Support - Calculation Detail'!M3686="","",'Support - Calculation Detail'!M3686)</f>
        <v/>
      </c>
      <c r="N3686" t="str">
        <f>IF('Support - Calculation Detail'!N3686="","",'Support - Calculation Detail'!N3686)</f>
        <v/>
      </c>
      <c r="P3686" t="str">
        <f>IF('Support - Calculation Detail'!O3686="","",'Support - Calculation Detail'!O3686)</f>
        <v/>
      </c>
      <c r="Q3686" t="b">
        <v>1</v>
      </c>
      <c r="R3686" t="str">
        <f t="shared" si="285"/>
        <v/>
      </c>
      <c r="S3686" t="str">
        <f t="shared" si="286"/>
        <v/>
      </c>
      <c r="T3686" t="str">
        <f t="shared" si="287"/>
        <v/>
      </c>
      <c r="U3686" t="str">
        <f t="shared" si="288"/>
        <v/>
      </c>
      <c r="V3686" t="str">
        <f t="shared" si="289"/>
        <v/>
      </c>
    </row>
    <row r="3687" spans="1:22" x14ac:dyDescent="0.35">
      <c r="A3687" t="str">
        <f>IF('Support - Calculation Detail'!A3687="","",LEFT('Support - Calculation Detail'!A3687,7)&amp;"-"&amp;RIGHT('Support - Calculation Detail'!A3687,2))</f>
        <v/>
      </c>
      <c r="B3687" t="str">
        <f>IF('Support - Calculation Detail'!C3687="","",'Support - Calculation Detail'!C3687)</f>
        <v/>
      </c>
      <c r="C3687" t="str">
        <f>IF('Support - Calculation Detail'!B3687="","",'Support - Calculation Detail'!B3687)</f>
        <v/>
      </c>
      <c r="D3687" t="str">
        <f>IF('Support - Calculation Detail'!D3687="","",'Support - Calculation Detail'!D3687)</f>
        <v/>
      </c>
      <c r="E3687" t="str">
        <f>IF('Support - Calculation Detail'!E3687="","",'Support - Calculation Detail'!E3687)</f>
        <v/>
      </c>
      <c r="G3687" t="str">
        <f>IF('Support - Calculation Detail'!F3687="","",'Support - Calculation Detail'!F3687)</f>
        <v/>
      </c>
      <c r="H3687" t="str">
        <f>IF('Support - Calculation Detail'!G3687="","",'Support - Calculation Detail'!G3687)</f>
        <v/>
      </c>
      <c r="I3687" t="str">
        <f>IF('Support - Calculation Detail'!H3687="","",'Support - Calculation Detail'!H3687)</f>
        <v/>
      </c>
      <c r="J3687" t="str">
        <f>IF('Support - Calculation Detail'!I3687="","",'Support - Calculation Detail'!I3687)</f>
        <v/>
      </c>
      <c r="K3687" t="str">
        <f>IF('Support - Calculation Detail'!K3687="","",'Support - Calculation Detail'!K3687)</f>
        <v/>
      </c>
      <c r="L3687" t="str">
        <f>IF('Support - Calculation Detail'!L3687="","",'Support - Calculation Detail'!L3687)</f>
        <v/>
      </c>
      <c r="M3687" t="str">
        <f>IF('Support - Calculation Detail'!M3687="","",'Support - Calculation Detail'!M3687)</f>
        <v/>
      </c>
      <c r="N3687" t="str">
        <f>IF('Support - Calculation Detail'!N3687="","",'Support - Calculation Detail'!N3687)</f>
        <v/>
      </c>
      <c r="P3687" t="str">
        <f>IF('Support - Calculation Detail'!O3687="","",'Support - Calculation Detail'!O3687)</f>
        <v/>
      </c>
      <c r="Q3687" t="b">
        <v>1</v>
      </c>
      <c r="R3687" t="str">
        <f t="shared" si="285"/>
        <v/>
      </c>
      <c r="S3687" t="str">
        <f t="shared" si="286"/>
        <v/>
      </c>
      <c r="T3687" t="str">
        <f t="shared" si="287"/>
        <v/>
      </c>
      <c r="U3687" t="str">
        <f t="shared" si="288"/>
        <v/>
      </c>
      <c r="V3687" t="str">
        <f t="shared" si="289"/>
        <v/>
      </c>
    </row>
    <row r="3688" spans="1:22" x14ac:dyDescent="0.35">
      <c r="A3688" t="str">
        <f>IF('Support - Calculation Detail'!A3688="","",LEFT('Support - Calculation Detail'!A3688,7)&amp;"-"&amp;RIGHT('Support - Calculation Detail'!A3688,2))</f>
        <v/>
      </c>
      <c r="B3688" t="str">
        <f>IF('Support - Calculation Detail'!C3688="","",'Support - Calculation Detail'!C3688)</f>
        <v/>
      </c>
      <c r="C3688" t="str">
        <f>IF('Support - Calculation Detail'!B3688="","",'Support - Calculation Detail'!B3688)</f>
        <v/>
      </c>
      <c r="D3688" t="str">
        <f>IF('Support - Calculation Detail'!D3688="","",'Support - Calculation Detail'!D3688)</f>
        <v/>
      </c>
      <c r="E3688" t="str">
        <f>IF('Support - Calculation Detail'!E3688="","",'Support - Calculation Detail'!E3688)</f>
        <v/>
      </c>
      <c r="G3688" t="str">
        <f>IF('Support - Calculation Detail'!F3688="","",'Support - Calculation Detail'!F3688)</f>
        <v/>
      </c>
      <c r="H3688" t="str">
        <f>IF('Support - Calculation Detail'!G3688="","",'Support - Calculation Detail'!G3688)</f>
        <v/>
      </c>
      <c r="I3688" t="str">
        <f>IF('Support - Calculation Detail'!H3688="","",'Support - Calculation Detail'!H3688)</f>
        <v/>
      </c>
      <c r="J3688" t="str">
        <f>IF('Support - Calculation Detail'!I3688="","",'Support - Calculation Detail'!I3688)</f>
        <v/>
      </c>
      <c r="K3688" t="str">
        <f>IF('Support - Calculation Detail'!K3688="","",'Support - Calculation Detail'!K3688)</f>
        <v/>
      </c>
      <c r="L3688" t="str">
        <f>IF('Support - Calculation Detail'!L3688="","",'Support - Calculation Detail'!L3688)</f>
        <v/>
      </c>
      <c r="M3688" t="str">
        <f>IF('Support - Calculation Detail'!M3688="","",'Support - Calculation Detail'!M3688)</f>
        <v/>
      </c>
      <c r="N3688" t="str">
        <f>IF('Support - Calculation Detail'!N3688="","",'Support - Calculation Detail'!N3688)</f>
        <v/>
      </c>
      <c r="P3688" t="str">
        <f>IF('Support - Calculation Detail'!O3688="","",'Support - Calculation Detail'!O3688)</f>
        <v/>
      </c>
      <c r="Q3688" t="b">
        <v>1</v>
      </c>
      <c r="R3688" t="str">
        <f t="shared" si="285"/>
        <v/>
      </c>
      <c r="S3688" t="str">
        <f t="shared" si="286"/>
        <v/>
      </c>
      <c r="T3688" t="str">
        <f t="shared" si="287"/>
        <v/>
      </c>
      <c r="U3688" t="str">
        <f t="shared" si="288"/>
        <v/>
      </c>
      <c r="V3688" t="str">
        <f t="shared" si="289"/>
        <v/>
      </c>
    </row>
    <row r="3689" spans="1:22" x14ac:dyDescent="0.35">
      <c r="A3689" t="str">
        <f>IF('Support - Calculation Detail'!A3689="","",LEFT('Support - Calculation Detail'!A3689,7)&amp;"-"&amp;RIGHT('Support - Calculation Detail'!A3689,2))</f>
        <v/>
      </c>
      <c r="B3689" t="str">
        <f>IF('Support - Calculation Detail'!C3689="","",'Support - Calculation Detail'!C3689)</f>
        <v/>
      </c>
      <c r="C3689" t="str">
        <f>IF('Support - Calculation Detail'!B3689="","",'Support - Calculation Detail'!B3689)</f>
        <v/>
      </c>
      <c r="D3689" t="str">
        <f>IF('Support - Calculation Detail'!D3689="","",'Support - Calculation Detail'!D3689)</f>
        <v/>
      </c>
      <c r="E3689" t="str">
        <f>IF('Support - Calculation Detail'!E3689="","",'Support - Calculation Detail'!E3689)</f>
        <v/>
      </c>
      <c r="G3689" t="str">
        <f>IF('Support - Calculation Detail'!F3689="","",'Support - Calculation Detail'!F3689)</f>
        <v/>
      </c>
      <c r="H3689" t="str">
        <f>IF('Support - Calculation Detail'!G3689="","",'Support - Calculation Detail'!G3689)</f>
        <v/>
      </c>
      <c r="I3689" t="str">
        <f>IF('Support - Calculation Detail'!H3689="","",'Support - Calculation Detail'!H3689)</f>
        <v/>
      </c>
      <c r="J3689" t="str">
        <f>IF('Support - Calculation Detail'!I3689="","",'Support - Calculation Detail'!I3689)</f>
        <v/>
      </c>
      <c r="K3689" t="str">
        <f>IF('Support - Calculation Detail'!K3689="","",'Support - Calculation Detail'!K3689)</f>
        <v/>
      </c>
      <c r="L3689" t="str">
        <f>IF('Support - Calculation Detail'!L3689="","",'Support - Calculation Detail'!L3689)</f>
        <v/>
      </c>
      <c r="M3689" t="str">
        <f>IF('Support - Calculation Detail'!M3689="","",'Support - Calculation Detail'!M3689)</f>
        <v/>
      </c>
      <c r="N3689" t="str">
        <f>IF('Support - Calculation Detail'!N3689="","",'Support - Calculation Detail'!N3689)</f>
        <v/>
      </c>
      <c r="P3689" t="str">
        <f>IF('Support - Calculation Detail'!O3689="","",'Support - Calculation Detail'!O3689)</f>
        <v/>
      </c>
      <c r="Q3689" t="b">
        <v>1</v>
      </c>
      <c r="R3689" t="str">
        <f t="shared" si="285"/>
        <v/>
      </c>
      <c r="S3689" t="str">
        <f t="shared" si="286"/>
        <v/>
      </c>
      <c r="T3689" t="str">
        <f t="shared" si="287"/>
        <v/>
      </c>
      <c r="U3689" t="str">
        <f t="shared" si="288"/>
        <v/>
      </c>
      <c r="V3689" t="str">
        <f t="shared" si="289"/>
        <v/>
      </c>
    </row>
    <row r="3690" spans="1:22" x14ac:dyDescent="0.35">
      <c r="A3690" t="str">
        <f>IF('Support - Calculation Detail'!A3690="","",LEFT('Support - Calculation Detail'!A3690,7)&amp;"-"&amp;RIGHT('Support - Calculation Detail'!A3690,2))</f>
        <v/>
      </c>
      <c r="B3690" t="str">
        <f>IF('Support - Calculation Detail'!C3690="","",'Support - Calculation Detail'!C3690)</f>
        <v/>
      </c>
      <c r="C3690" t="str">
        <f>IF('Support - Calculation Detail'!B3690="","",'Support - Calculation Detail'!B3690)</f>
        <v/>
      </c>
      <c r="D3690" t="str">
        <f>IF('Support - Calculation Detail'!D3690="","",'Support - Calculation Detail'!D3690)</f>
        <v/>
      </c>
      <c r="E3690" t="str">
        <f>IF('Support - Calculation Detail'!E3690="","",'Support - Calculation Detail'!E3690)</f>
        <v/>
      </c>
      <c r="G3690" t="str">
        <f>IF('Support - Calculation Detail'!F3690="","",'Support - Calculation Detail'!F3690)</f>
        <v/>
      </c>
      <c r="H3690" t="str">
        <f>IF('Support - Calculation Detail'!G3690="","",'Support - Calculation Detail'!G3690)</f>
        <v/>
      </c>
      <c r="I3690" t="str">
        <f>IF('Support - Calculation Detail'!H3690="","",'Support - Calculation Detail'!H3690)</f>
        <v/>
      </c>
      <c r="J3690" t="str">
        <f>IF('Support - Calculation Detail'!I3690="","",'Support - Calculation Detail'!I3690)</f>
        <v/>
      </c>
      <c r="K3690" t="str">
        <f>IF('Support - Calculation Detail'!K3690="","",'Support - Calculation Detail'!K3690)</f>
        <v/>
      </c>
      <c r="L3690" t="str">
        <f>IF('Support - Calculation Detail'!L3690="","",'Support - Calculation Detail'!L3690)</f>
        <v/>
      </c>
      <c r="M3690" t="str">
        <f>IF('Support - Calculation Detail'!M3690="","",'Support - Calculation Detail'!M3690)</f>
        <v/>
      </c>
      <c r="N3690" t="str">
        <f>IF('Support - Calculation Detail'!N3690="","",'Support - Calculation Detail'!N3690)</f>
        <v/>
      </c>
      <c r="P3690" t="str">
        <f>IF('Support - Calculation Detail'!O3690="","",'Support - Calculation Detail'!O3690)</f>
        <v/>
      </c>
      <c r="Q3690" t="b">
        <v>1</v>
      </c>
      <c r="R3690" t="str">
        <f t="shared" si="285"/>
        <v/>
      </c>
      <c r="S3690" t="str">
        <f t="shared" si="286"/>
        <v/>
      </c>
      <c r="T3690" t="str">
        <f t="shared" si="287"/>
        <v/>
      </c>
      <c r="U3690" t="str">
        <f t="shared" si="288"/>
        <v/>
      </c>
      <c r="V3690" t="str">
        <f t="shared" si="289"/>
        <v/>
      </c>
    </row>
    <row r="3691" spans="1:22" x14ac:dyDescent="0.35">
      <c r="A3691" t="str">
        <f>IF('Support - Calculation Detail'!A3691="","",LEFT('Support - Calculation Detail'!A3691,7)&amp;"-"&amp;RIGHT('Support - Calculation Detail'!A3691,2))</f>
        <v/>
      </c>
      <c r="B3691" t="str">
        <f>IF('Support - Calculation Detail'!C3691="","",'Support - Calculation Detail'!C3691)</f>
        <v/>
      </c>
      <c r="C3691" t="str">
        <f>IF('Support - Calculation Detail'!B3691="","",'Support - Calculation Detail'!B3691)</f>
        <v/>
      </c>
      <c r="D3691" t="str">
        <f>IF('Support - Calculation Detail'!D3691="","",'Support - Calculation Detail'!D3691)</f>
        <v/>
      </c>
      <c r="E3691" t="str">
        <f>IF('Support - Calculation Detail'!E3691="","",'Support - Calculation Detail'!E3691)</f>
        <v/>
      </c>
      <c r="G3691" t="str">
        <f>IF('Support - Calculation Detail'!F3691="","",'Support - Calculation Detail'!F3691)</f>
        <v/>
      </c>
      <c r="H3691" t="str">
        <f>IF('Support - Calculation Detail'!G3691="","",'Support - Calculation Detail'!G3691)</f>
        <v/>
      </c>
      <c r="I3691" t="str">
        <f>IF('Support - Calculation Detail'!H3691="","",'Support - Calculation Detail'!H3691)</f>
        <v/>
      </c>
      <c r="J3691" t="str">
        <f>IF('Support - Calculation Detail'!I3691="","",'Support - Calculation Detail'!I3691)</f>
        <v/>
      </c>
      <c r="K3691" t="str">
        <f>IF('Support - Calculation Detail'!K3691="","",'Support - Calculation Detail'!K3691)</f>
        <v/>
      </c>
      <c r="L3691" t="str">
        <f>IF('Support - Calculation Detail'!L3691="","",'Support - Calculation Detail'!L3691)</f>
        <v/>
      </c>
      <c r="M3691" t="str">
        <f>IF('Support - Calculation Detail'!M3691="","",'Support - Calculation Detail'!M3691)</f>
        <v/>
      </c>
      <c r="N3691" t="str">
        <f>IF('Support - Calculation Detail'!N3691="","",'Support - Calculation Detail'!N3691)</f>
        <v/>
      </c>
      <c r="P3691" t="str">
        <f>IF('Support - Calculation Detail'!O3691="","",'Support - Calculation Detail'!O3691)</f>
        <v/>
      </c>
      <c r="Q3691" t="b">
        <v>1</v>
      </c>
      <c r="R3691" t="str">
        <f t="shared" si="285"/>
        <v/>
      </c>
      <c r="S3691" t="str">
        <f t="shared" si="286"/>
        <v/>
      </c>
      <c r="T3691" t="str">
        <f t="shared" si="287"/>
        <v/>
      </c>
      <c r="U3691" t="str">
        <f t="shared" si="288"/>
        <v/>
      </c>
      <c r="V3691" t="str">
        <f t="shared" si="289"/>
        <v/>
      </c>
    </row>
    <row r="3692" spans="1:22" x14ac:dyDescent="0.35">
      <c r="A3692" t="str">
        <f>IF('Support - Calculation Detail'!A3692="","",LEFT('Support - Calculation Detail'!A3692,7)&amp;"-"&amp;RIGHT('Support - Calculation Detail'!A3692,2))</f>
        <v/>
      </c>
      <c r="B3692" t="str">
        <f>IF('Support - Calculation Detail'!C3692="","",'Support - Calculation Detail'!C3692)</f>
        <v/>
      </c>
      <c r="C3692" t="str">
        <f>IF('Support - Calculation Detail'!B3692="","",'Support - Calculation Detail'!B3692)</f>
        <v/>
      </c>
      <c r="D3692" t="str">
        <f>IF('Support - Calculation Detail'!D3692="","",'Support - Calculation Detail'!D3692)</f>
        <v/>
      </c>
      <c r="E3692" t="str">
        <f>IF('Support - Calculation Detail'!E3692="","",'Support - Calculation Detail'!E3692)</f>
        <v/>
      </c>
      <c r="G3692" t="str">
        <f>IF('Support - Calculation Detail'!F3692="","",'Support - Calculation Detail'!F3692)</f>
        <v/>
      </c>
      <c r="H3692" t="str">
        <f>IF('Support - Calculation Detail'!G3692="","",'Support - Calculation Detail'!G3692)</f>
        <v/>
      </c>
      <c r="I3692" t="str">
        <f>IF('Support - Calculation Detail'!H3692="","",'Support - Calculation Detail'!H3692)</f>
        <v/>
      </c>
      <c r="J3692" t="str">
        <f>IF('Support - Calculation Detail'!I3692="","",'Support - Calculation Detail'!I3692)</f>
        <v/>
      </c>
      <c r="K3692" t="str">
        <f>IF('Support - Calculation Detail'!K3692="","",'Support - Calculation Detail'!K3692)</f>
        <v/>
      </c>
      <c r="L3692" t="str">
        <f>IF('Support - Calculation Detail'!L3692="","",'Support - Calculation Detail'!L3692)</f>
        <v/>
      </c>
      <c r="M3692" t="str">
        <f>IF('Support - Calculation Detail'!M3692="","",'Support - Calculation Detail'!M3692)</f>
        <v/>
      </c>
      <c r="N3692" t="str">
        <f>IF('Support - Calculation Detail'!N3692="","",'Support - Calculation Detail'!N3692)</f>
        <v/>
      </c>
      <c r="P3692" t="str">
        <f>IF('Support - Calculation Detail'!O3692="","",'Support - Calculation Detail'!O3692)</f>
        <v/>
      </c>
      <c r="Q3692" t="b">
        <v>1</v>
      </c>
      <c r="R3692" t="str">
        <f t="shared" si="285"/>
        <v/>
      </c>
      <c r="S3692" t="str">
        <f t="shared" si="286"/>
        <v/>
      </c>
      <c r="T3692" t="str">
        <f t="shared" si="287"/>
        <v/>
      </c>
      <c r="U3692" t="str">
        <f t="shared" si="288"/>
        <v/>
      </c>
      <c r="V3692" t="str">
        <f t="shared" si="289"/>
        <v/>
      </c>
    </row>
    <row r="3693" spans="1:22" x14ac:dyDescent="0.35">
      <c r="A3693" t="str">
        <f>IF('Support - Calculation Detail'!A3693="","",LEFT('Support - Calculation Detail'!A3693,7)&amp;"-"&amp;RIGHT('Support - Calculation Detail'!A3693,2))</f>
        <v/>
      </c>
      <c r="B3693" t="str">
        <f>IF('Support - Calculation Detail'!C3693="","",'Support - Calculation Detail'!C3693)</f>
        <v/>
      </c>
      <c r="C3693" t="str">
        <f>IF('Support - Calculation Detail'!B3693="","",'Support - Calculation Detail'!B3693)</f>
        <v/>
      </c>
      <c r="D3693" t="str">
        <f>IF('Support - Calculation Detail'!D3693="","",'Support - Calculation Detail'!D3693)</f>
        <v/>
      </c>
      <c r="E3693" t="str">
        <f>IF('Support - Calculation Detail'!E3693="","",'Support - Calculation Detail'!E3693)</f>
        <v/>
      </c>
      <c r="G3693" t="str">
        <f>IF('Support - Calculation Detail'!F3693="","",'Support - Calculation Detail'!F3693)</f>
        <v/>
      </c>
      <c r="H3693" t="str">
        <f>IF('Support - Calculation Detail'!G3693="","",'Support - Calculation Detail'!G3693)</f>
        <v/>
      </c>
      <c r="I3693" t="str">
        <f>IF('Support - Calculation Detail'!H3693="","",'Support - Calculation Detail'!H3693)</f>
        <v/>
      </c>
      <c r="J3693" t="str">
        <f>IF('Support - Calculation Detail'!I3693="","",'Support - Calculation Detail'!I3693)</f>
        <v/>
      </c>
      <c r="K3693" t="str">
        <f>IF('Support - Calculation Detail'!K3693="","",'Support - Calculation Detail'!K3693)</f>
        <v/>
      </c>
      <c r="L3693" t="str">
        <f>IF('Support - Calculation Detail'!L3693="","",'Support - Calculation Detail'!L3693)</f>
        <v/>
      </c>
      <c r="M3693" t="str">
        <f>IF('Support - Calculation Detail'!M3693="","",'Support - Calculation Detail'!M3693)</f>
        <v/>
      </c>
      <c r="N3693" t="str">
        <f>IF('Support - Calculation Detail'!N3693="","",'Support - Calculation Detail'!N3693)</f>
        <v/>
      </c>
      <c r="P3693" t="str">
        <f>IF('Support - Calculation Detail'!O3693="","",'Support - Calculation Detail'!O3693)</f>
        <v/>
      </c>
      <c r="Q3693" t="b">
        <v>1</v>
      </c>
      <c r="R3693" t="str">
        <f t="shared" si="285"/>
        <v/>
      </c>
      <c r="S3693" t="str">
        <f t="shared" si="286"/>
        <v/>
      </c>
      <c r="T3693" t="str">
        <f t="shared" si="287"/>
        <v/>
      </c>
      <c r="U3693" t="str">
        <f t="shared" si="288"/>
        <v/>
      </c>
      <c r="V3693" t="str">
        <f t="shared" si="289"/>
        <v/>
      </c>
    </row>
    <row r="3694" spans="1:22" x14ac:dyDescent="0.35">
      <c r="A3694" t="str">
        <f>IF('Support - Calculation Detail'!A3694="","",LEFT('Support - Calculation Detail'!A3694,7)&amp;"-"&amp;RIGHT('Support - Calculation Detail'!A3694,2))</f>
        <v/>
      </c>
      <c r="B3694" t="str">
        <f>IF('Support - Calculation Detail'!C3694="","",'Support - Calculation Detail'!C3694)</f>
        <v/>
      </c>
      <c r="C3694" t="str">
        <f>IF('Support - Calculation Detail'!B3694="","",'Support - Calculation Detail'!B3694)</f>
        <v/>
      </c>
      <c r="D3694" t="str">
        <f>IF('Support - Calculation Detail'!D3694="","",'Support - Calculation Detail'!D3694)</f>
        <v/>
      </c>
      <c r="E3694" t="str">
        <f>IF('Support - Calculation Detail'!E3694="","",'Support - Calculation Detail'!E3694)</f>
        <v/>
      </c>
      <c r="G3694" t="str">
        <f>IF('Support - Calculation Detail'!F3694="","",'Support - Calculation Detail'!F3694)</f>
        <v/>
      </c>
      <c r="H3694" t="str">
        <f>IF('Support - Calculation Detail'!G3694="","",'Support - Calculation Detail'!G3694)</f>
        <v/>
      </c>
      <c r="I3694" t="str">
        <f>IF('Support - Calculation Detail'!H3694="","",'Support - Calculation Detail'!H3694)</f>
        <v/>
      </c>
      <c r="J3694" t="str">
        <f>IF('Support - Calculation Detail'!I3694="","",'Support - Calculation Detail'!I3694)</f>
        <v/>
      </c>
      <c r="K3694" t="str">
        <f>IF('Support - Calculation Detail'!K3694="","",'Support - Calculation Detail'!K3694)</f>
        <v/>
      </c>
      <c r="L3694" t="str">
        <f>IF('Support - Calculation Detail'!L3694="","",'Support - Calculation Detail'!L3694)</f>
        <v/>
      </c>
      <c r="M3694" t="str">
        <f>IF('Support - Calculation Detail'!M3694="","",'Support - Calculation Detail'!M3694)</f>
        <v/>
      </c>
      <c r="N3694" t="str">
        <f>IF('Support - Calculation Detail'!N3694="","",'Support - Calculation Detail'!N3694)</f>
        <v/>
      </c>
      <c r="P3694" t="str">
        <f>IF('Support - Calculation Detail'!O3694="","",'Support - Calculation Detail'!O3694)</f>
        <v/>
      </c>
      <c r="Q3694" t="b">
        <v>1</v>
      </c>
      <c r="R3694" t="str">
        <f t="shared" si="285"/>
        <v/>
      </c>
      <c r="S3694" t="str">
        <f t="shared" si="286"/>
        <v/>
      </c>
      <c r="T3694" t="str">
        <f t="shared" si="287"/>
        <v/>
      </c>
      <c r="U3694" t="str">
        <f t="shared" si="288"/>
        <v/>
      </c>
      <c r="V3694" t="str">
        <f t="shared" si="289"/>
        <v/>
      </c>
    </row>
    <row r="3695" spans="1:22" x14ac:dyDescent="0.35">
      <c r="A3695" t="str">
        <f>IF('Support - Calculation Detail'!A3695="","",LEFT('Support - Calculation Detail'!A3695,7)&amp;"-"&amp;RIGHT('Support - Calculation Detail'!A3695,2))</f>
        <v/>
      </c>
      <c r="B3695" t="str">
        <f>IF('Support - Calculation Detail'!C3695="","",'Support - Calculation Detail'!C3695)</f>
        <v/>
      </c>
      <c r="C3695" t="str">
        <f>IF('Support - Calculation Detail'!B3695="","",'Support - Calculation Detail'!B3695)</f>
        <v/>
      </c>
      <c r="D3695" t="str">
        <f>IF('Support - Calculation Detail'!D3695="","",'Support - Calculation Detail'!D3695)</f>
        <v/>
      </c>
      <c r="E3695" t="str">
        <f>IF('Support - Calculation Detail'!E3695="","",'Support - Calculation Detail'!E3695)</f>
        <v/>
      </c>
      <c r="G3695" t="str">
        <f>IF('Support - Calculation Detail'!F3695="","",'Support - Calculation Detail'!F3695)</f>
        <v/>
      </c>
      <c r="H3695" t="str">
        <f>IF('Support - Calculation Detail'!G3695="","",'Support - Calculation Detail'!G3695)</f>
        <v/>
      </c>
      <c r="I3695" t="str">
        <f>IF('Support - Calculation Detail'!H3695="","",'Support - Calculation Detail'!H3695)</f>
        <v/>
      </c>
      <c r="J3695" t="str">
        <f>IF('Support - Calculation Detail'!I3695="","",'Support - Calculation Detail'!I3695)</f>
        <v/>
      </c>
      <c r="K3695" t="str">
        <f>IF('Support - Calculation Detail'!K3695="","",'Support - Calculation Detail'!K3695)</f>
        <v/>
      </c>
      <c r="L3695" t="str">
        <f>IF('Support - Calculation Detail'!L3695="","",'Support - Calculation Detail'!L3695)</f>
        <v/>
      </c>
      <c r="M3695" t="str">
        <f>IF('Support - Calculation Detail'!M3695="","",'Support - Calculation Detail'!M3695)</f>
        <v/>
      </c>
      <c r="N3695" t="str">
        <f>IF('Support - Calculation Detail'!N3695="","",'Support - Calculation Detail'!N3695)</f>
        <v/>
      </c>
      <c r="P3695" t="str">
        <f>IF('Support - Calculation Detail'!O3695="","",'Support - Calculation Detail'!O3695)</f>
        <v/>
      </c>
      <c r="Q3695" t="b">
        <v>1</v>
      </c>
      <c r="R3695" t="str">
        <f t="shared" si="285"/>
        <v/>
      </c>
      <c r="S3695" t="str">
        <f t="shared" si="286"/>
        <v/>
      </c>
      <c r="T3695" t="str">
        <f t="shared" si="287"/>
        <v/>
      </c>
      <c r="U3695" t="str">
        <f t="shared" si="288"/>
        <v/>
      </c>
      <c r="V3695" t="str">
        <f t="shared" si="289"/>
        <v/>
      </c>
    </row>
    <row r="3696" spans="1:22" x14ac:dyDescent="0.35">
      <c r="A3696" t="str">
        <f>IF('Support - Calculation Detail'!A3696="","",LEFT('Support - Calculation Detail'!A3696,7)&amp;"-"&amp;RIGHT('Support - Calculation Detail'!A3696,2))</f>
        <v/>
      </c>
      <c r="B3696" t="str">
        <f>IF('Support - Calculation Detail'!C3696="","",'Support - Calculation Detail'!C3696)</f>
        <v/>
      </c>
      <c r="C3696" t="str">
        <f>IF('Support - Calculation Detail'!B3696="","",'Support - Calculation Detail'!B3696)</f>
        <v/>
      </c>
      <c r="D3696" t="str">
        <f>IF('Support - Calculation Detail'!D3696="","",'Support - Calculation Detail'!D3696)</f>
        <v/>
      </c>
      <c r="E3696" t="str">
        <f>IF('Support - Calculation Detail'!E3696="","",'Support - Calculation Detail'!E3696)</f>
        <v/>
      </c>
      <c r="G3696" t="str">
        <f>IF('Support - Calculation Detail'!F3696="","",'Support - Calculation Detail'!F3696)</f>
        <v/>
      </c>
      <c r="H3696" t="str">
        <f>IF('Support - Calculation Detail'!G3696="","",'Support - Calculation Detail'!G3696)</f>
        <v/>
      </c>
      <c r="I3696" t="str">
        <f>IF('Support - Calculation Detail'!H3696="","",'Support - Calculation Detail'!H3696)</f>
        <v/>
      </c>
      <c r="J3696" t="str">
        <f>IF('Support - Calculation Detail'!I3696="","",'Support - Calculation Detail'!I3696)</f>
        <v/>
      </c>
      <c r="K3696" t="str">
        <f>IF('Support - Calculation Detail'!K3696="","",'Support - Calculation Detail'!K3696)</f>
        <v/>
      </c>
      <c r="L3696" t="str">
        <f>IF('Support - Calculation Detail'!L3696="","",'Support - Calculation Detail'!L3696)</f>
        <v/>
      </c>
      <c r="M3696" t="str">
        <f>IF('Support - Calculation Detail'!M3696="","",'Support - Calculation Detail'!M3696)</f>
        <v/>
      </c>
      <c r="N3696" t="str">
        <f>IF('Support - Calculation Detail'!N3696="","",'Support - Calculation Detail'!N3696)</f>
        <v/>
      </c>
      <c r="P3696" t="str">
        <f>IF('Support - Calculation Detail'!O3696="","",'Support - Calculation Detail'!O3696)</f>
        <v/>
      </c>
      <c r="Q3696" t="b">
        <v>1</v>
      </c>
      <c r="R3696" t="str">
        <f t="shared" si="285"/>
        <v/>
      </c>
      <c r="S3696" t="str">
        <f t="shared" si="286"/>
        <v/>
      </c>
      <c r="T3696" t="str">
        <f t="shared" si="287"/>
        <v/>
      </c>
      <c r="U3696" t="str">
        <f t="shared" si="288"/>
        <v/>
      </c>
      <c r="V3696" t="str">
        <f t="shared" si="289"/>
        <v/>
      </c>
    </row>
    <row r="3697" spans="1:22" x14ac:dyDescent="0.35">
      <c r="A3697" t="str">
        <f>IF('Support - Calculation Detail'!A3697="","",LEFT('Support - Calculation Detail'!A3697,7)&amp;"-"&amp;RIGHT('Support - Calculation Detail'!A3697,2))</f>
        <v/>
      </c>
      <c r="B3697" t="str">
        <f>IF('Support - Calculation Detail'!C3697="","",'Support - Calculation Detail'!C3697)</f>
        <v/>
      </c>
      <c r="C3697" t="str">
        <f>IF('Support - Calculation Detail'!B3697="","",'Support - Calculation Detail'!B3697)</f>
        <v/>
      </c>
      <c r="D3697" t="str">
        <f>IF('Support - Calculation Detail'!D3697="","",'Support - Calculation Detail'!D3697)</f>
        <v/>
      </c>
      <c r="E3697" t="str">
        <f>IF('Support - Calculation Detail'!E3697="","",'Support - Calculation Detail'!E3697)</f>
        <v/>
      </c>
      <c r="G3697" t="str">
        <f>IF('Support - Calculation Detail'!F3697="","",'Support - Calculation Detail'!F3697)</f>
        <v/>
      </c>
      <c r="H3697" t="str">
        <f>IF('Support - Calculation Detail'!G3697="","",'Support - Calculation Detail'!G3697)</f>
        <v/>
      </c>
      <c r="I3697" t="str">
        <f>IF('Support - Calculation Detail'!H3697="","",'Support - Calculation Detail'!H3697)</f>
        <v/>
      </c>
      <c r="J3697" t="str">
        <f>IF('Support - Calculation Detail'!I3697="","",'Support - Calculation Detail'!I3697)</f>
        <v/>
      </c>
      <c r="K3697" t="str">
        <f>IF('Support - Calculation Detail'!K3697="","",'Support - Calculation Detail'!K3697)</f>
        <v/>
      </c>
      <c r="L3697" t="str">
        <f>IF('Support - Calculation Detail'!L3697="","",'Support - Calculation Detail'!L3697)</f>
        <v/>
      </c>
      <c r="M3697" t="str">
        <f>IF('Support - Calculation Detail'!M3697="","",'Support - Calculation Detail'!M3697)</f>
        <v/>
      </c>
      <c r="N3697" t="str">
        <f>IF('Support - Calculation Detail'!N3697="","",'Support - Calculation Detail'!N3697)</f>
        <v/>
      </c>
      <c r="P3697" t="str">
        <f>IF('Support - Calculation Detail'!O3697="","",'Support - Calculation Detail'!O3697)</f>
        <v/>
      </c>
      <c r="Q3697" t="b">
        <v>1</v>
      </c>
      <c r="R3697" t="str">
        <f t="shared" si="285"/>
        <v/>
      </c>
      <c r="S3697" t="str">
        <f t="shared" si="286"/>
        <v/>
      </c>
      <c r="T3697" t="str">
        <f t="shared" si="287"/>
        <v/>
      </c>
      <c r="U3697" t="str">
        <f t="shared" si="288"/>
        <v/>
      </c>
      <c r="V3697" t="str">
        <f t="shared" si="289"/>
        <v/>
      </c>
    </row>
    <row r="3698" spans="1:22" x14ac:dyDescent="0.35">
      <c r="A3698" t="str">
        <f>IF('Support - Calculation Detail'!A3698="","",LEFT('Support - Calculation Detail'!A3698,7)&amp;"-"&amp;RIGHT('Support - Calculation Detail'!A3698,2))</f>
        <v/>
      </c>
      <c r="B3698" t="str">
        <f>IF('Support - Calculation Detail'!C3698="","",'Support - Calculation Detail'!C3698)</f>
        <v/>
      </c>
      <c r="C3698" t="str">
        <f>IF('Support - Calculation Detail'!B3698="","",'Support - Calculation Detail'!B3698)</f>
        <v/>
      </c>
      <c r="D3698" t="str">
        <f>IF('Support - Calculation Detail'!D3698="","",'Support - Calculation Detail'!D3698)</f>
        <v/>
      </c>
      <c r="E3698" t="str">
        <f>IF('Support - Calculation Detail'!E3698="","",'Support - Calculation Detail'!E3698)</f>
        <v/>
      </c>
      <c r="G3698" t="str">
        <f>IF('Support - Calculation Detail'!F3698="","",'Support - Calculation Detail'!F3698)</f>
        <v/>
      </c>
      <c r="H3698" t="str">
        <f>IF('Support - Calculation Detail'!G3698="","",'Support - Calculation Detail'!G3698)</f>
        <v/>
      </c>
      <c r="I3698" t="str">
        <f>IF('Support - Calculation Detail'!H3698="","",'Support - Calculation Detail'!H3698)</f>
        <v/>
      </c>
      <c r="J3698" t="str">
        <f>IF('Support - Calculation Detail'!I3698="","",'Support - Calculation Detail'!I3698)</f>
        <v/>
      </c>
      <c r="K3698" t="str">
        <f>IF('Support - Calculation Detail'!K3698="","",'Support - Calculation Detail'!K3698)</f>
        <v/>
      </c>
      <c r="L3698" t="str">
        <f>IF('Support - Calculation Detail'!L3698="","",'Support - Calculation Detail'!L3698)</f>
        <v/>
      </c>
      <c r="M3698" t="str">
        <f>IF('Support - Calculation Detail'!M3698="","",'Support - Calculation Detail'!M3698)</f>
        <v/>
      </c>
      <c r="N3698" t="str">
        <f>IF('Support - Calculation Detail'!N3698="","",'Support - Calculation Detail'!N3698)</f>
        <v/>
      </c>
      <c r="P3698" t="str">
        <f>IF('Support - Calculation Detail'!O3698="","",'Support - Calculation Detail'!O3698)</f>
        <v/>
      </c>
      <c r="Q3698" t="b">
        <v>1</v>
      </c>
      <c r="R3698" t="str">
        <f t="shared" si="285"/>
        <v/>
      </c>
      <c r="S3698" t="str">
        <f t="shared" si="286"/>
        <v/>
      </c>
      <c r="T3698" t="str">
        <f t="shared" si="287"/>
        <v/>
      </c>
      <c r="U3698" t="str">
        <f t="shared" si="288"/>
        <v/>
      </c>
      <c r="V3698" t="str">
        <f t="shared" si="289"/>
        <v/>
      </c>
    </row>
    <row r="3699" spans="1:22" x14ac:dyDescent="0.35">
      <c r="A3699" t="str">
        <f>IF('Support - Calculation Detail'!A3699="","",LEFT('Support - Calculation Detail'!A3699,7)&amp;"-"&amp;RIGHT('Support - Calculation Detail'!A3699,2))</f>
        <v/>
      </c>
      <c r="B3699" t="str">
        <f>IF('Support - Calculation Detail'!C3699="","",'Support - Calculation Detail'!C3699)</f>
        <v/>
      </c>
      <c r="C3699" t="str">
        <f>IF('Support - Calculation Detail'!B3699="","",'Support - Calculation Detail'!B3699)</f>
        <v/>
      </c>
      <c r="D3699" t="str">
        <f>IF('Support - Calculation Detail'!D3699="","",'Support - Calculation Detail'!D3699)</f>
        <v/>
      </c>
      <c r="E3699" t="str">
        <f>IF('Support - Calculation Detail'!E3699="","",'Support - Calculation Detail'!E3699)</f>
        <v/>
      </c>
      <c r="G3699" t="str">
        <f>IF('Support - Calculation Detail'!F3699="","",'Support - Calculation Detail'!F3699)</f>
        <v/>
      </c>
      <c r="H3699" t="str">
        <f>IF('Support - Calculation Detail'!G3699="","",'Support - Calculation Detail'!G3699)</f>
        <v/>
      </c>
      <c r="I3699" t="str">
        <f>IF('Support - Calculation Detail'!H3699="","",'Support - Calculation Detail'!H3699)</f>
        <v/>
      </c>
      <c r="J3699" t="str">
        <f>IF('Support - Calculation Detail'!I3699="","",'Support - Calculation Detail'!I3699)</f>
        <v/>
      </c>
      <c r="K3699" t="str">
        <f>IF('Support - Calculation Detail'!K3699="","",'Support - Calculation Detail'!K3699)</f>
        <v/>
      </c>
      <c r="L3699" t="str">
        <f>IF('Support - Calculation Detail'!L3699="","",'Support - Calculation Detail'!L3699)</f>
        <v/>
      </c>
      <c r="M3699" t="str">
        <f>IF('Support - Calculation Detail'!M3699="","",'Support - Calculation Detail'!M3699)</f>
        <v/>
      </c>
      <c r="N3699" t="str">
        <f>IF('Support - Calculation Detail'!N3699="","",'Support - Calculation Detail'!N3699)</f>
        <v/>
      </c>
      <c r="P3699" t="str">
        <f>IF('Support - Calculation Detail'!O3699="","",'Support - Calculation Detail'!O3699)</f>
        <v/>
      </c>
      <c r="Q3699" t="b">
        <v>1</v>
      </c>
      <c r="R3699" t="str">
        <f t="shared" si="285"/>
        <v/>
      </c>
      <c r="S3699" t="str">
        <f t="shared" si="286"/>
        <v/>
      </c>
      <c r="T3699" t="str">
        <f t="shared" si="287"/>
        <v/>
      </c>
      <c r="U3699" t="str">
        <f t="shared" si="288"/>
        <v/>
      </c>
      <c r="V3699" t="str">
        <f t="shared" si="289"/>
        <v/>
      </c>
    </row>
    <row r="3700" spans="1:22" x14ac:dyDescent="0.35">
      <c r="A3700" t="str">
        <f>IF('Support - Calculation Detail'!A3700="","",LEFT('Support - Calculation Detail'!A3700,7)&amp;"-"&amp;RIGHT('Support - Calculation Detail'!A3700,2))</f>
        <v/>
      </c>
      <c r="B3700" t="str">
        <f>IF('Support - Calculation Detail'!C3700="","",'Support - Calculation Detail'!C3700)</f>
        <v/>
      </c>
      <c r="C3700" t="str">
        <f>IF('Support - Calculation Detail'!B3700="","",'Support - Calculation Detail'!B3700)</f>
        <v/>
      </c>
      <c r="D3700" t="str">
        <f>IF('Support - Calculation Detail'!D3700="","",'Support - Calculation Detail'!D3700)</f>
        <v/>
      </c>
      <c r="E3700" t="str">
        <f>IF('Support - Calculation Detail'!E3700="","",'Support - Calculation Detail'!E3700)</f>
        <v/>
      </c>
      <c r="G3700" t="str">
        <f>IF('Support - Calculation Detail'!F3700="","",'Support - Calculation Detail'!F3700)</f>
        <v/>
      </c>
      <c r="H3700" t="str">
        <f>IF('Support - Calculation Detail'!G3700="","",'Support - Calculation Detail'!G3700)</f>
        <v/>
      </c>
      <c r="I3700" t="str">
        <f>IF('Support - Calculation Detail'!H3700="","",'Support - Calculation Detail'!H3700)</f>
        <v/>
      </c>
      <c r="J3700" t="str">
        <f>IF('Support - Calculation Detail'!I3700="","",'Support - Calculation Detail'!I3700)</f>
        <v/>
      </c>
      <c r="K3700" t="str">
        <f>IF('Support - Calculation Detail'!K3700="","",'Support - Calculation Detail'!K3700)</f>
        <v/>
      </c>
      <c r="L3700" t="str">
        <f>IF('Support - Calculation Detail'!L3700="","",'Support - Calculation Detail'!L3700)</f>
        <v/>
      </c>
      <c r="M3700" t="str">
        <f>IF('Support - Calculation Detail'!M3700="","",'Support - Calculation Detail'!M3700)</f>
        <v/>
      </c>
      <c r="N3700" t="str">
        <f>IF('Support - Calculation Detail'!N3700="","",'Support - Calculation Detail'!N3700)</f>
        <v/>
      </c>
      <c r="P3700" t="str">
        <f>IF('Support - Calculation Detail'!O3700="","",'Support - Calculation Detail'!O3700)</f>
        <v/>
      </c>
      <c r="Q3700" t="b">
        <v>1</v>
      </c>
      <c r="R3700" t="str">
        <f t="shared" si="285"/>
        <v/>
      </c>
      <c r="S3700" t="str">
        <f t="shared" si="286"/>
        <v/>
      </c>
      <c r="T3700" t="str">
        <f t="shared" si="287"/>
        <v/>
      </c>
      <c r="U3700" t="str">
        <f t="shared" si="288"/>
        <v/>
      </c>
      <c r="V3700" t="str">
        <f t="shared" si="289"/>
        <v/>
      </c>
    </row>
    <row r="3701" spans="1:22" x14ac:dyDescent="0.35">
      <c r="A3701" t="str">
        <f>IF('Support - Calculation Detail'!A3701="","",LEFT('Support - Calculation Detail'!A3701,7)&amp;"-"&amp;RIGHT('Support - Calculation Detail'!A3701,2))</f>
        <v/>
      </c>
      <c r="B3701" t="str">
        <f>IF('Support - Calculation Detail'!C3701="","",'Support - Calculation Detail'!C3701)</f>
        <v/>
      </c>
      <c r="C3701" t="str">
        <f>IF('Support - Calculation Detail'!B3701="","",'Support - Calculation Detail'!B3701)</f>
        <v/>
      </c>
      <c r="D3701" t="str">
        <f>IF('Support - Calculation Detail'!D3701="","",'Support - Calculation Detail'!D3701)</f>
        <v/>
      </c>
      <c r="E3701" t="str">
        <f>IF('Support - Calculation Detail'!E3701="","",'Support - Calculation Detail'!E3701)</f>
        <v/>
      </c>
      <c r="G3701" t="str">
        <f>IF('Support - Calculation Detail'!F3701="","",'Support - Calculation Detail'!F3701)</f>
        <v/>
      </c>
      <c r="H3701" t="str">
        <f>IF('Support - Calculation Detail'!G3701="","",'Support - Calculation Detail'!G3701)</f>
        <v/>
      </c>
      <c r="I3701" t="str">
        <f>IF('Support - Calculation Detail'!H3701="","",'Support - Calculation Detail'!H3701)</f>
        <v/>
      </c>
      <c r="J3701" t="str">
        <f>IF('Support - Calculation Detail'!I3701="","",'Support - Calculation Detail'!I3701)</f>
        <v/>
      </c>
      <c r="K3701" t="str">
        <f>IF('Support - Calculation Detail'!K3701="","",'Support - Calculation Detail'!K3701)</f>
        <v/>
      </c>
      <c r="L3701" t="str">
        <f>IF('Support - Calculation Detail'!L3701="","",'Support - Calculation Detail'!L3701)</f>
        <v/>
      </c>
      <c r="M3701" t="str">
        <f>IF('Support - Calculation Detail'!M3701="","",'Support - Calculation Detail'!M3701)</f>
        <v/>
      </c>
      <c r="N3701" t="str">
        <f>IF('Support - Calculation Detail'!N3701="","",'Support - Calculation Detail'!N3701)</f>
        <v/>
      </c>
      <c r="P3701" t="str">
        <f>IF('Support - Calculation Detail'!O3701="","",'Support - Calculation Detail'!O3701)</f>
        <v/>
      </c>
      <c r="Q3701" t="b">
        <v>1</v>
      </c>
      <c r="R3701" t="str">
        <f t="shared" si="285"/>
        <v/>
      </c>
      <c r="S3701" t="str">
        <f t="shared" si="286"/>
        <v/>
      </c>
      <c r="T3701" t="str">
        <f t="shared" si="287"/>
        <v/>
      </c>
      <c r="U3701" t="str">
        <f t="shared" si="288"/>
        <v/>
      </c>
      <c r="V3701" t="str">
        <f t="shared" si="289"/>
        <v/>
      </c>
    </row>
    <row r="3702" spans="1:22" x14ac:dyDescent="0.35">
      <c r="A3702" t="str">
        <f>IF('Support - Calculation Detail'!A3702="","",LEFT('Support - Calculation Detail'!A3702,7)&amp;"-"&amp;RIGHT('Support - Calculation Detail'!A3702,2))</f>
        <v/>
      </c>
      <c r="B3702" t="str">
        <f>IF('Support - Calculation Detail'!C3702="","",'Support - Calculation Detail'!C3702)</f>
        <v/>
      </c>
      <c r="C3702" t="str">
        <f>IF('Support - Calculation Detail'!B3702="","",'Support - Calculation Detail'!B3702)</f>
        <v/>
      </c>
      <c r="D3702" t="str">
        <f>IF('Support - Calculation Detail'!D3702="","",'Support - Calculation Detail'!D3702)</f>
        <v/>
      </c>
      <c r="E3702" t="str">
        <f>IF('Support - Calculation Detail'!E3702="","",'Support - Calculation Detail'!E3702)</f>
        <v/>
      </c>
      <c r="G3702" t="str">
        <f>IF('Support - Calculation Detail'!F3702="","",'Support - Calculation Detail'!F3702)</f>
        <v/>
      </c>
      <c r="H3702" t="str">
        <f>IF('Support - Calculation Detail'!G3702="","",'Support - Calculation Detail'!G3702)</f>
        <v/>
      </c>
      <c r="I3702" t="str">
        <f>IF('Support - Calculation Detail'!H3702="","",'Support - Calculation Detail'!H3702)</f>
        <v/>
      </c>
      <c r="J3702" t="str">
        <f>IF('Support - Calculation Detail'!I3702="","",'Support - Calculation Detail'!I3702)</f>
        <v/>
      </c>
      <c r="K3702" t="str">
        <f>IF('Support - Calculation Detail'!K3702="","",'Support - Calculation Detail'!K3702)</f>
        <v/>
      </c>
      <c r="L3702" t="str">
        <f>IF('Support - Calculation Detail'!L3702="","",'Support - Calculation Detail'!L3702)</f>
        <v/>
      </c>
      <c r="M3702" t="str">
        <f>IF('Support - Calculation Detail'!M3702="","",'Support - Calculation Detail'!M3702)</f>
        <v/>
      </c>
      <c r="N3702" t="str">
        <f>IF('Support - Calculation Detail'!N3702="","",'Support - Calculation Detail'!N3702)</f>
        <v/>
      </c>
      <c r="P3702" t="str">
        <f>IF('Support - Calculation Detail'!O3702="","",'Support - Calculation Detail'!O3702)</f>
        <v/>
      </c>
      <c r="Q3702" t="b">
        <v>1</v>
      </c>
      <c r="R3702" t="str">
        <f t="shared" si="285"/>
        <v/>
      </c>
      <c r="S3702" t="str">
        <f t="shared" si="286"/>
        <v/>
      </c>
      <c r="T3702" t="str">
        <f t="shared" si="287"/>
        <v/>
      </c>
      <c r="U3702" t="str">
        <f t="shared" si="288"/>
        <v/>
      </c>
      <c r="V3702" t="str">
        <f t="shared" si="289"/>
        <v/>
      </c>
    </row>
    <row r="3703" spans="1:22" x14ac:dyDescent="0.35">
      <c r="A3703" t="str">
        <f>IF('Support - Calculation Detail'!A3703="","",LEFT('Support - Calculation Detail'!A3703,7)&amp;"-"&amp;RIGHT('Support - Calculation Detail'!A3703,2))</f>
        <v/>
      </c>
      <c r="B3703" t="str">
        <f>IF('Support - Calculation Detail'!C3703="","",'Support - Calculation Detail'!C3703)</f>
        <v/>
      </c>
      <c r="C3703" t="str">
        <f>IF('Support - Calculation Detail'!B3703="","",'Support - Calculation Detail'!B3703)</f>
        <v/>
      </c>
      <c r="D3703" t="str">
        <f>IF('Support - Calculation Detail'!D3703="","",'Support - Calculation Detail'!D3703)</f>
        <v/>
      </c>
      <c r="E3703" t="str">
        <f>IF('Support - Calculation Detail'!E3703="","",'Support - Calculation Detail'!E3703)</f>
        <v/>
      </c>
      <c r="G3703" t="str">
        <f>IF('Support - Calculation Detail'!F3703="","",'Support - Calculation Detail'!F3703)</f>
        <v/>
      </c>
      <c r="H3703" t="str">
        <f>IF('Support - Calculation Detail'!G3703="","",'Support - Calculation Detail'!G3703)</f>
        <v/>
      </c>
      <c r="I3703" t="str">
        <f>IF('Support - Calculation Detail'!H3703="","",'Support - Calculation Detail'!H3703)</f>
        <v/>
      </c>
      <c r="J3703" t="str">
        <f>IF('Support - Calculation Detail'!I3703="","",'Support - Calculation Detail'!I3703)</f>
        <v/>
      </c>
      <c r="K3703" t="str">
        <f>IF('Support - Calculation Detail'!K3703="","",'Support - Calculation Detail'!K3703)</f>
        <v/>
      </c>
      <c r="L3703" t="str">
        <f>IF('Support - Calculation Detail'!L3703="","",'Support - Calculation Detail'!L3703)</f>
        <v/>
      </c>
      <c r="M3703" t="str">
        <f>IF('Support - Calculation Detail'!M3703="","",'Support - Calculation Detail'!M3703)</f>
        <v/>
      </c>
      <c r="N3703" t="str">
        <f>IF('Support - Calculation Detail'!N3703="","",'Support - Calculation Detail'!N3703)</f>
        <v/>
      </c>
      <c r="P3703" t="str">
        <f>IF('Support - Calculation Detail'!O3703="","",'Support - Calculation Detail'!O3703)</f>
        <v/>
      </c>
      <c r="Q3703" t="b">
        <v>1</v>
      </c>
      <c r="R3703" t="str">
        <f t="shared" si="285"/>
        <v/>
      </c>
      <c r="S3703" t="str">
        <f t="shared" si="286"/>
        <v/>
      </c>
      <c r="T3703" t="str">
        <f t="shared" si="287"/>
        <v/>
      </c>
      <c r="U3703" t="str">
        <f t="shared" si="288"/>
        <v/>
      </c>
      <c r="V3703" t="str">
        <f t="shared" si="289"/>
        <v/>
      </c>
    </row>
    <row r="3704" spans="1:22" x14ac:dyDescent="0.35">
      <c r="A3704" t="str">
        <f>IF('Support - Calculation Detail'!A3704="","",LEFT('Support - Calculation Detail'!A3704,7)&amp;"-"&amp;RIGHT('Support - Calculation Detail'!A3704,2))</f>
        <v/>
      </c>
      <c r="B3704" t="str">
        <f>IF('Support - Calculation Detail'!C3704="","",'Support - Calculation Detail'!C3704)</f>
        <v/>
      </c>
      <c r="C3704" t="str">
        <f>IF('Support - Calculation Detail'!B3704="","",'Support - Calculation Detail'!B3704)</f>
        <v/>
      </c>
      <c r="D3704" t="str">
        <f>IF('Support - Calculation Detail'!D3704="","",'Support - Calculation Detail'!D3704)</f>
        <v/>
      </c>
      <c r="E3704" t="str">
        <f>IF('Support - Calculation Detail'!E3704="","",'Support - Calculation Detail'!E3704)</f>
        <v/>
      </c>
      <c r="G3704" t="str">
        <f>IF('Support - Calculation Detail'!F3704="","",'Support - Calculation Detail'!F3704)</f>
        <v/>
      </c>
      <c r="H3704" t="str">
        <f>IF('Support - Calculation Detail'!G3704="","",'Support - Calculation Detail'!G3704)</f>
        <v/>
      </c>
      <c r="I3704" t="str">
        <f>IF('Support - Calculation Detail'!H3704="","",'Support - Calculation Detail'!H3704)</f>
        <v/>
      </c>
      <c r="J3704" t="str">
        <f>IF('Support - Calculation Detail'!I3704="","",'Support - Calculation Detail'!I3704)</f>
        <v/>
      </c>
      <c r="K3704" t="str">
        <f>IF('Support - Calculation Detail'!K3704="","",'Support - Calculation Detail'!K3704)</f>
        <v/>
      </c>
      <c r="L3704" t="str">
        <f>IF('Support - Calculation Detail'!L3704="","",'Support - Calculation Detail'!L3704)</f>
        <v/>
      </c>
      <c r="M3704" t="str">
        <f>IF('Support - Calculation Detail'!M3704="","",'Support - Calculation Detail'!M3704)</f>
        <v/>
      </c>
      <c r="N3704" t="str">
        <f>IF('Support - Calculation Detail'!N3704="","",'Support - Calculation Detail'!N3704)</f>
        <v/>
      </c>
      <c r="P3704" t="str">
        <f>IF('Support - Calculation Detail'!O3704="","",'Support - Calculation Detail'!O3704)</f>
        <v/>
      </c>
      <c r="Q3704" t="b">
        <v>1</v>
      </c>
      <c r="R3704" t="str">
        <f t="shared" si="285"/>
        <v/>
      </c>
      <c r="S3704" t="str">
        <f t="shared" si="286"/>
        <v/>
      </c>
      <c r="T3704" t="str">
        <f t="shared" si="287"/>
        <v/>
      </c>
      <c r="U3704" t="str">
        <f t="shared" si="288"/>
        <v/>
      </c>
      <c r="V3704" t="str">
        <f t="shared" si="289"/>
        <v/>
      </c>
    </row>
    <row r="3705" spans="1:22" x14ac:dyDescent="0.35">
      <c r="A3705" t="str">
        <f>IF('Support - Calculation Detail'!A3705="","",LEFT('Support - Calculation Detail'!A3705,7)&amp;"-"&amp;RIGHT('Support - Calculation Detail'!A3705,2))</f>
        <v/>
      </c>
      <c r="B3705" t="str">
        <f>IF('Support - Calculation Detail'!C3705="","",'Support - Calculation Detail'!C3705)</f>
        <v/>
      </c>
      <c r="C3705" t="str">
        <f>IF('Support - Calculation Detail'!B3705="","",'Support - Calculation Detail'!B3705)</f>
        <v/>
      </c>
      <c r="D3705" t="str">
        <f>IF('Support - Calculation Detail'!D3705="","",'Support - Calculation Detail'!D3705)</f>
        <v/>
      </c>
      <c r="E3705" t="str">
        <f>IF('Support - Calculation Detail'!E3705="","",'Support - Calculation Detail'!E3705)</f>
        <v/>
      </c>
      <c r="G3705" t="str">
        <f>IF('Support - Calculation Detail'!F3705="","",'Support - Calculation Detail'!F3705)</f>
        <v/>
      </c>
      <c r="H3705" t="str">
        <f>IF('Support - Calculation Detail'!G3705="","",'Support - Calculation Detail'!G3705)</f>
        <v/>
      </c>
      <c r="I3705" t="str">
        <f>IF('Support - Calculation Detail'!H3705="","",'Support - Calculation Detail'!H3705)</f>
        <v/>
      </c>
      <c r="J3705" t="str">
        <f>IF('Support - Calculation Detail'!I3705="","",'Support - Calculation Detail'!I3705)</f>
        <v/>
      </c>
      <c r="K3705" t="str">
        <f>IF('Support - Calculation Detail'!K3705="","",'Support - Calculation Detail'!K3705)</f>
        <v/>
      </c>
      <c r="L3705" t="str">
        <f>IF('Support - Calculation Detail'!L3705="","",'Support - Calculation Detail'!L3705)</f>
        <v/>
      </c>
      <c r="M3705" t="str">
        <f>IF('Support - Calculation Detail'!M3705="","",'Support - Calculation Detail'!M3705)</f>
        <v/>
      </c>
      <c r="N3705" t="str">
        <f>IF('Support - Calculation Detail'!N3705="","",'Support - Calculation Detail'!N3705)</f>
        <v/>
      </c>
      <c r="P3705" t="str">
        <f>IF('Support - Calculation Detail'!O3705="","",'Support - Calculation Detail'!O3705)</f>
        <v/>
      </c>
      <c r="Q3705" t="b">
        <v>1</v>
      </c>
      <c r="R3705" t="str">
        <f t="shared" si="285"/>
        <v/>
      </c>
      <c r="S3705" t="str">
        <f t="shared" si="286"/>
        <v/>
      </c>
      <c r="T3705" t="str">
        <f t="shared" si="287"/>
        <v/>
      </c>
      <c r="U3705" t="str">
        <f t="shared" si="288"/>
        <v/>
      </c>
      <c r="V3705" t="str">
        <f t="shared" si="289"/>
        <v/>
      </c>
    </row>
    <row r="3706" spans="1:22" x14ac:dyDescent="0.35">
      <c r="A3706" t="str">
        <f>IF('Support - Calculation Detail'!A3706="","",LEFT('Support - Calculation Detail'!A3706,7)&amp;"-"&amp;RIGHT('Support - Calculation Detail'!A3706,2))</f>
        <v/>
      </c>
      <c r="B3706" t="str">
        <f>IF('Support - Calculation Detail'!C3706="","",'Support - Calculation Detail'!C3706)</f>
        <v/>
      </c>
      <c r="C3706" t="str">
        <f>IF('Support - Calculation Detail'!B3706="","",'Support - Calculation Detail'!B3706)</f>
        <v/>
      </c>
      <c r="D3706" t="str">
        <f>IF('Support - Calculation Detail'!D3706="","",'Support - Calculation Detail'!D3706)</f>
        <v/>
      </c>
      <c r="E3706" t="str">
        <f>IF('Support - Calculation Detail'!E3706="","",'Support - Calculation Detail'!E3706)</f>
        <v/>
      </c>
      <c r="G3706" t="str">
        <f>IF('Support - Calculation Detail'!F3706="","",'Support - Calculation Detail'!F3706)</f>
        <v/>
      </c>
      <c r="H3706" t="str">
        <f>IF('Support - Calculation Detail'!G3706="","",'Support - Calculation Detail'!G3706)</f>
        <v/>
      </c>
      <c r="I3706" t="str">
        <f>IF('Support - Calculation Detail'!H3706="","",'Support - Calculation Detail'!H3706)</f>
        <v/>
      </c>
      <c r="J3706" t="str">
        <f>IF('Support - Calculation Detail'!I3706="","",'Support - Calculation Detail'!I3706)</f>
        <v/>
      </c>
      <c r="K3706" t="str">
        <f>IF('Support - Calculation Detail'!K3706="","",'Support - Calculation Detail'!K3706)</f>
        <v/>
      </c>
      <c r="L3706" t="str">
        <f>IF('Support - Calculation Detail'!L3706="","",'Support - Calculation Detail'!L3706)</f>
        <v/>
      </c>
      <c r="M3706" t="str">
        <f>IF('Support - Calculation Detail'!M3706="","",'Support - Calculation Detail'!M3706)</f>
        <v/>
      </c>
      <c r="N3706" t="str">
        <f>IF('Support - Calculation Detail'!N3706="","",'Support - Calculation Detail'!N3706)</f>
        <v/>
      </c>
      <c r="P3706" t="str">
        <f>IF('Support - Calculation Detail'!O3706="","",'Support - Calculation Detail'!O3706)</f>
        <v/>
      </c>
      <c r="Q3706" t="b">
        <v>1</v>
      </c>
      <c r="R3706" t="str">
        <f t="shared" si="285"/>
        <v/>
      </c>
      <c r="S3706" t="str">
        <f t="shared" si="286"/>
        <v/>
      </c>
      <c r="T3706" t="str">
        <f t="shared" si="287"/>
        <v/>
      </c>
      <c r="U3706" t="str">
        <f t="shared" si="288"/>
        <v/>
      </c>
      <c r="V3706" t="str">
        <f t="shared" si="289"/>
        <v/>
      </c>
    </row>
    <row r="3707" spans="1:22" x14ac:dyDescent="0.35">
      <c r="A3707" t="str">
        <f>IF('Support - Calculation Detail'!A3707="","",LEFT('Support - Calculation Detail'!A3707,7)&amp;"-"&amp;RIGHT('Support - Calculation Detail'!A3707,2))</f>
        <v/>
      </c>
      <c r="B3707" t="str">
        <f>IF('Support - Calculation Detail'!C3707="","",'Support - Calculation Detail'!C3707)</f>
        <v/>
      </c>
      <c r="C3707" t="str">
        <f>IF('Support - Calculation Detail'!B3707="","",'Support - Calculation Detail'!B3707)</f>
        <v/>
      </c>
      <c r="D3707" t="str">
        <f>IF('Support - Calculation Detail'!D3707="","",'Support - Calculation Detail'!D3707)</f>
        <v/>
      </c>
      <c r="E3707" t="str">
        <f>IF('Support - Calculation Detail'!E3707="","",'Support - Calculation Detail'!E3707)</f>
        <v/>
      </c>
      <c r="G3707" t="str">
        <f>IF('Support - Calculation Detail'!F3707="","",'Support - Calculation Detail'!F3707)</f>
        <v/>
      </c>
      <c r="H3707" t="str">
        <f>IF('Support - Calculation Detail'!G3707="","",'Support - Calculation Detail'!G3707)</f>
        <v/>
      </c>
      <c r="I3707" t="str">
        <f>IF('Support - Calculation Detail'!H3707="","",'Support - Calculation Detail'!H3707)</f>
        <v/>
      </c>
      <c r="J3707" t="str">
        <f>IF('Support - Calculation Detail'!I3707="","",'Support - Calculation Detail'!I3707)</f>
        <v/>
      </c>
      <c r="K3707" t="str">
        <f>IF('Support - Calculation Detail'!K3707="","",'Support - Calculation Detail'!K3707)</f>
        <v/>
      </c>
      <c r="L3707" t="str">
        <f>IF('Support - Calculation Detail'!L3707="","",'Support - Calculation Detail'!L3707)</f>
        <v/>
      </c>
      <c r="M3707" t="str">
        <f>IF('Support - Calculation Detail'!M3707="","",'Support - Calculation Detail'!M3707)</f>
        <v/>
      </c>
      <c r="N3707" t="str">
        <f>IF('Support - Calculation Detail'!N3707="","",'Support - Calculation Detail'!N3707)</f>
        <v/>
      </c>
      <c r="P3707" t="str">
        <f>IF('Support - Calculation Detail'!O3707="","",'Support - Calculation Detail'!O3707)</f>
        <v/>
      </c>
      <c r="Q3707" t="b">
        <v>1</v>
      </c>
      <c r="R3707" t="str">
        <f t="shared" si="285"/>
        <v/>
      </c>
      <c r="S3707" t="str">
        <f t="shared" si="286"/>
        <v/>
      </c>
      <c r="T3707" t="str">
        <f t="shared" si="287"/>
        <v/>
      </c>
      <c r="U3707" t="str">
        <f t="shared" si="288"/>
        <v/>
      </c>
      <c r="V3707" t="str">
        <f t="shared" si="289"/>
        <v/>
      </c>
    </row>
    <row r="3708" spans="1:22" x14ac:dyDescent="0.35">
      <c r="A3708" t="str">
        <f>IF('Support - Calculation Detail'!A3708="","",LEFT('Support - Calculation Detail'!A3708,7)&amp;"-"&amp;RIGHT('Support - Calculation Detail'!A3708,2))</f>
        <v/>
      </c>
      <c r="B3708" t="str">
        <f>IF('Support - Calculation Detail'!C3708="","",'Support - Calculation Detail'!C3708)</f>
        <v/>
      </c>
      <c r="C3708" t="str">
        <f>IF('Support - Calculation Detail'!B3708="","",'Support - Calculation Detail'!B3708)</f>
        <v/>
      </c>
      <c r="D3708" t="str">
        <f>IF('Support - Calculation Detail'!D3708="","",'Support - Calculation Detail'!D3708)</f>
        <v/>
      </c>
      <c r="E3708" t="str">
        <f>IF('Support - Calculation Detail'!E3708="","",'Support - Calculation Detail'!E3708)</f>
        <v/>
      </c>
      <c r="G3708" t="str">
        <f>IF('Support - Calculation Detail'!F3708="","",'Support - Calculation Detail'!F3708)</f>
        <v/>
      </c>
      <c r="H3708" t="str">
        <f>IF('Support - Calculation Detail'!G3708="","",'Support - Calculation Detail'!G3708)</f>
        <v/>
      </c>
      <c r="I3708" t="str">
        <f>IF('Support - Calculation Detail'!H3708="","",'Support - Calculation Detail'!H3708)</f>
        <v/>
      </c>
      <c r="J3708" t="str">
        <f>IF('Support - Calculation Detail'!I3708="","",'Support - Calculation Detail'!I3708)</f>
        <v/>
      </c>
      <c r="K3708" t="str">
        <f>IF('Support - Calculation Detail'!K3708="","",'Support - Calculation Detail'!K3708)</f>
        <v/>
      </c>
      <c r="L3708" t="str">
        <f>IF('Support - Calculation Detail'!L3708="","",'Support - Calculation Detail'!L3708)</f>
        <v/>
      </c>
      <c r="M3708" t="str">
        <f>IF('Support - Calculation Detail'!M3708="","",'Support - Calculation Detail'!M3708)</f>
        <v/>
      </c>
      <c r="N3708" t="str">
        <f>IF('Support - Calculation Detail'!N3708="","",'Support - Calculation Detail'!N3708)</f>
        <v/>
      </c>
      <c r="P3708" t="str">
        <f>IF('Support - Calculation Detail'!O3708="","",'Support - Calculation Detail'!O3708)</f>
        <v/>
      </c>
      <c r="Q3708" t="b">
        <v>1</v>
      </c>
      <c r="R3708" t="str">
        <f t="shared" si="285"/>
        <v/>
      </c>
      <c r="S3708" t="str">
        <f t="shared" si="286"/>
        <v/>
      </c>
      <c r="T3708" t="str">
        <f t="shared" si="287"/>
        <v/>
      </c>
      <c r="U3708" t="str">
        <f t="shared" si="288"/>
        <v/>
      </c>
      <c r="V3708" t="str">
        <f t="shared" si="289"/>
        <v/>
      </c>
    </row>
    <row r="3709" spans="1:22" x14ac:dyDescent="0.35">
      <c r="A3709" t="str">
        <f>IF('Support - Calculation Detail'!A3709="","",LEFT('Support - Calculation Detail'!A3709,7)&amp;"-"&amp;RIGHT('Support - Calculation Detail'!A3709,2))</f>
        <v/>
      </c>
      <c r="B3709" t="str">
        <f>IF('Support - Calculation Detail'!C3709="","",'Support - Calculation Detail'!C3709)</f>
        <v/>
      </c>
      <c r="C3709" t="str">
        <f>IF('Support - Calculation Detail'!B3709="","",'Support - Calculation Detail'!B3709)</f>
        <v/>
      </c>
      <c r="D3709" t="str">
        <f>IF('Support - Calculation Detail'!D3709="","",'Support - Calculation Detail'!D3709)</f>
        <v/>
      </c>
      <c r="E3709" t="str">
        <f>IF('Support - Calculation Detail'!E3709="","",'Support - Calculation Detail'!E3709)</f>
        <v/>
      </c>
      <c r="G3709" t="str">
        <f>IF('Support - Calculation Detail'!F3709="","",'Support - Calculation Detail'!F3709)</f>
        <v/>
      </c>
      <c r="H3709" t="str">
        <f>IF('Support - Calculation Detail'!G3709="","",'Support - Calculation Detail'!G3709)</f>
        <v/>
      </c>
      <c r="I3709" t="str">
        <f>IF('Support - Calculation Detail'!H3709="","",'Support - Calculation Detail'!H3709)</f>
        <v/>
      </c>
      <c r="J3709" t="str">
        <f>IF('Support - Calculation Detail'!I3709="","",'Support - Calculation Detail'!I3709)</f>
        <v/>
      </c>
      <c r="K3709" t="str">
        <f>IF('Support - Calculation Detail'!K3709="","",'Support - Calculation Detail'!K3709)</f>
        <v/>
      </c>
      <c r="L3709" t="str">
        <f>IF('Support - Calculation Detail'!L3709="","",'Support - Calculation Detail'!L3709)</f>
        <v/>
      </c>
      <c r="M3709" t="str">
        <f>IF('Support - Calculation Detail'!M3709="","",'Support - Calculation Detail'!M3709)</f>
        <v/>
      </c>
      <c r="N3709" t="str">
        <f>IF('Support - Calculation Detail'!N3709="","",'Support - Calculation Detail'!N3709)</f>
        <v/>
      </c>
      <c r="P3709" t="str">
        <f>IF('Support - Calculation Detail'!O3709="","",'Support - Calculation Detail'!O3709)</f>
        <v/>
      </c>
      <c r="Q3709" t="b">
        <v>1</v>
      </c>
      <c r="R3709" t="str">
        <f t="shared" si="285"/>
        <v/>
      </c>
      <c r="S3709" t="str">
        <f t="shared" si="286"/>
        <v/>
      </c>
      <c r="T3709" t="str">
        <f t="shared" si="287"/>
        <v/>
      </c>
      <c r="U3709" t="str">
        <f t="shared" si="288"/>
        <v/>
      </c>
      <c r="V3709" t="str">
        <f t="shared" si="289"/>
        <v/>
      </c>
    </row>
    <row r="3710" spans="1:22" x14ac:dyDescent="0.35">
      <c r="A3710" t="str">
        <f>IF('Support - Calculation Detail'!A3710="","",LEFT('Support - Calculation Detail'!A3710,7)&amp;"-"&amp;RIGHT('Support - Calculation Detail'!A3710,2))</f>
        <v/>
      </c>
      <c r="B3710" t="str">
        <f>IF('Support - Calculation Detail'!C3710="","",'Support - Calculation Detail'!C3710)</f>
        <v/>
      </c>
      <c r="C3710" t="str">
        <f>IF('Support - Calculation Detail'!B3710="","",'Support - Calculation Detail'!B3710)</f>
        <v/>
      </c>
      <c r="D3710" t="str">
        <f>IF('Support - Calculation Detail'!D3710="","",'Support - Calculation Detail'!D3710)</f>
        <v/>
      </c>
      <c r="E3710" t="str">
        <f>IF('Support - Calculation Detail'!E3710="","",'Support - Calculation Detail'!E3710)</f>
        <v/>
      </c>
      <c r="G3710" t="str">
        <f>IF('Support - Calculation Detail'!F3710="","",'Support - Calculation Detail'!F3710)</f>
        <v/>
      </c>
      <c r="H3710" t="str">
        <f>IF('Support - Calculation Detail'!G3710="","",'Support - Calculation Detail'!G3710)</f>
        <v/>
      </c>
      <c r="I3710" t="str">
        <f>IF('Support - Calculation Detail'!H3710="","",'Support - Calculation Detail'!H3710)</f>
        <v/>
      </c>
      <c r="J3710" t="str">
        <f>IF('Support - Calculation Detail'!I3710="","",'Support - Calculation Detail'!I3710)</f>
        <v/>
      </c>
      <c r="K3710" t="str">
        <f>IF('Support - Calculation Detail'!K3710="","",'Support - Calculation Detail'!K3710)</f>
        <v/>
      </c>
      <c r="L3710" t="str">
        <f>IF('Support - Calculation Detail'!L3710="","",'Support - Calculation Detail'!L3710)</f>
        <v/>
      </c>
      <c r="M3710" t="str">
        <f>IF('Support - Calculation Detail'!M3710="","",'Support - Calculation Detail'!M3710)</f>
        <v/>
      </c>
      <c r="N3710" t="str">
        <f>IF('Support - Calculation Detail'!N3710="","",'Support - Calculation Detail'!N3710)</f>
        <v/>
      </c>
      <c r="P3710" t="str">
        <f>IF('Support - Calculation Detail'!O3710="","",'Support - Calculation Detail'!O3710)</f>
        <v/>
      </c>
      <c r="Q3710" t="b">
        <v>1</v>
      </c>
      <c r="R3710" t="str">
        <f t="shared" si="285"/>
        <v/>
      </c>
      <c r="S3710" t="str">
        <f t="shared" si="286"/>
        <v/>
      </c>
      <c r="T3710" t="str">
        <f t="shared" si="287"/>
        <v/>
      </c>
      <c r="U3710" t="str">
        <f t="shared" si="288"/>
        <v/>
      </c>
      <c r="V3710" t="str">
        <f t="shared" si="289"/>
        <v/>
      </c>
    </row>
    <row r="3711" spans="1:22" x14ac:dyDescent="0.35">
      <c r="A3711" t="str">
        <f>IF('Support - Calculation Detail'!A3711="","",LEFT('Support - Calculation Detail'!A3711,7)&amp;"-"&amp;RIGHT('Support - Calculation Detail'!A3711,2))</f>
        <v/>
      </c>
      <c r="B3711" t="str">
        <f>IF('Support - Calculation Detail'!C3711="","",'Support - Calculation Detail'!C3711)</f>
        <v/>
      </c>
      <c r="C3711" t="str">
        <f>IF('Support - Calculation Detail'!B3711="","",'Support - Calculation Detail'!B3711)</f>
        <v/>
      </c>
      <c r="D3711" t="str">
        <f>IF('Support - Calculation Detail'!D3711="","",'Support - Calculation Detail'!D3711)</f>
        <v/>
      </c>
      <c r="E3711" t="str">
        <f>IF('Support - Calculation Detail'!E3711="","",'Support - Calculation Detail'!E3711)</f>
        <v/>
      </c>
      <c r="G3711" t="str">
        <f>IF('Support - Calculation Detail'!F3711="","",'Support - Calculation Detail'!F3711)</f>
        <v/>
      </c>
      <c r="H3711" t="str">
        <f>IF('Support - Calculation Detail'!G3711="","",'Support - Calculation Detail'!G3711)</f>
        <v/>
      </c>
      <c r="I3711" t="str">
        <f>IF('Support - Calculation Detail'!H3711="","",'Support - Calculation Detail'!H3711)</f>
        <v/>
      </c>
      <c r="J3711" t="str">
        <f>IF('Support - Calculation Detail'!I3711="","",'Support - Calculation Detail'!I3711)</f>
        <v/>
      </c>
      <c r="K3711" t="str">
        <f>IF('Support - Calculation Detail'!K3711="","",'Support - Calculation Detail'!K3711)</f>
        <v/>
      </c>
      <c r="L3711" t="str">
        <f>IF('Support - Calculation Detail'!L3711="","",'Support - Calculation Detail'!L3711)</f>
        <v/>
      </c>
      <c r="M3711" t="str">
        <f>IF('Support - Calculation Detail'!M3711="","",'Support - Calculation Detail'!M3711)</f>
        <v/>
      </c>
      <c r="N3711" t="str">
        <f>IF('Support - Calculation Detail'!N3711="","",'Support - Calculation Detail'!N3711)</f>
        <v/>
      </c>
      <c r="P3711" t="str">
        <f>IF('Support - Calculation Detail'!O3711="","",'Support - Calculation Detail'!O3711)</f>
        <v/>
      </c>
      <c r="Q3711" t="b">
        <v>1</v>
      </c>
      <c r="R3711" t="str">
        <f t="shared" si="285"/>
        <v/>
      </c>
      <c r="S3711" t="str">
        <f t="shared" si="286"/>
        <v/>
      </c>
      <c r="T3711" t="str">
        <f t="shared" si="287"/>
        <v/>
      </c>
      <c r="U3711" t="str">
        <f t="shared" si="288"/>
        <v/>
      </c>
      <c r="V3711" t="str">
        <f t="shared" si="289"/>
        <v/>
      </c>
    </row>
    <row r="3712" spans="1:22" x14ac:dyDescent="0.35">
      <c r="A3712" t="str">
        <f>IF('Support - Calculation Detail'!A3712="","",LEFT('Support - Calculation Detail'!A3712,7)&amp;"-"&amp;RIGHT('Support - Calculation Detail'!A3712,2))</f>
        <v/>
      </c>
      <c r="B3712" t="str">
        <f>IF('Support - Calculation Detail'!C3712="","",'Support - Calculation Detail'!C3712)</f>
        <v/>
      </c>
      <c r="C3712" t="str">
        <f>IF('Support - Calculation Detail'!B3712="","",'Support - Calculation Detail'!B3712)</f>
        <v/>
      </c>
      <c r="D3712" t="str">
        <f>IF('Support - Calculation Detail'!D3712="","",'Support - Calculation Detail'!D3712)</f>
        <v/>
      </c>
      <c r="E3712" t="str">
        <f>IF('Support - Calculation Detail'!E3712="","",'Support - Calculation Detail'!E3712)</f>
        <v/>
      </c>
      <c r="G3712" t="str">
        <f>IF('Support - Calculation Detail'!F3712="","",'Support - Calculation Detail'!F3712)</f>
        <v/>
      </c>
      <c r="H3712" t="str">
        <f>IF('Support - Calculation Detail'!G3712="","",'Support - Calculation Detail'!G3712)</f>
        <v/>
      </c>
      <c r="I3712" t="str">
        <f>IF('Support - Calculation Detail'!H3712="","",'Support - Calculation Detail'!H3712)</f>
        <v/>
      </c>
      <c r="J3712" t="str">
        <f>IF('Support - Calculation Detail'!I3712="","",'Support - Calculation Detail'!I3712)</f>
        <v/>
      </c>
      <c r="K3712" t="str">
        <f>IF('Support - Calculation Detail'!K3712="","",'Support - Calculation Detail'!K3712)</f>
        <v/>
      </c>
      <c r="L3712" t="str">
        <f>IF('Support - Calculation Detail'!L3712="","",'Support - Calculation Detail'!L3712)</f>
        <v/>
      </c>
      <c r="M3712" t="str">
        <f>IF('Support - Calculation Detail'!M3712="","",'Support - Calculation Detail'!M3712)</f>
        <v/>
      </c>
      <c r="N3712" t="str">
        <f>IF('Support - Calculation Detail'!N3712="","",'Support - Calculation Detail'!N3712)</f>
        <v/>
      </c>
      <c r="P3712" t="str">
        <f>IF('Support - Calculation Detail'!O3712="","",'Support - Calculation Detail'!O3712)</f>
        <v/>
      </c>
      <c r="Q3712" t="b">
        <v>1</v>
      </c>
      <c r="R3712" t="str">
        <f t="shared" si="285"/>
        <v/>
      </c>
      <c r="S3712" t="str">
        <f t="shared" si="286"/>
        <v/>
      </c>
      <c r="T3712" t="str">
        <f t="shared" si="287"/>
        <v/>
      </c>
      <c r="U3712" t="str">
        <f t="shared" si="288"/>
        <v/>
      </c>
      <c r="V3712" t="str">
        <f t="shared" si="289"/>
        <v/>
      </c>
    </row>
    <row r="3713" spans="1:22" x14ac:dyDescent="0.35">
      <c r="A3713" t="str">
        <f>IF('Support - Calculation Detail'!A3713="","",LEFT('Support - Calculation Detail'!A3713,7)&amp;"-"&amp;RIGHT('Support - Calculation Detail'!A3713,2))</f>
        <v/>
      </c>
      <c r="B3713" t="str">
        <f>IF('Support - Calculation Detail'!C3713="","",'Support - Calculation Detail'!C3713)</f>
        <v/>
      </c>
      <c r="C3713" t="str">
        <f>IF('Support - Calculation Detail'!B3713="","",'Support - Calculation Detail'!B3713)</f>
        <v/>
      </c>
      <c r="D3713" t="str">
        <f>IF('Support - Calculation Detail'!D3713="","",'Support - Calculation Detail'!D3713)</f>
        <v/>
      </c>
      <c r="E3713" t="str">
        <f>IF('Support - Calculation Detail'!E3713="","",'Support - Calculation Detail'!E3713)</f>
        <v/>
      </c>
      <c r="G3713" t="str">
        <f>IF('Support - Calculation Detail'!F3713="","",'Support - Calculation Detail'!F3713)</f>
        <v/>
      </c>
      <c r="H3713" t="str">
        <f>IF('Support - Calculation Detail'!G3713="","",'Support - Calculation Detail'!G3713)</f>
        <v/>
      </c>
      <c r="I3713" t="str">
        <f>IF('Support - Calculation Detail'!H3713="","",'Support - Calculation Detail'!H3713)</f>
        <v/>
      </c>
      <c r="J3713" t="str">
        <f>IF('Support - Calculation Detail'!I3713="","",'Support - Calculation Detail'!I3713)</f>
        <v/>
      </c>
      <c r="K3713" t="str">
        <f>IF('Support - Calculation Detail'!K3713="","",'Support - Calculation Detail'!K3713)</f>
        <v/>
      </c>
      <c r="L3713" t="str">
        <f>IF('Support - Calculation Detail'!L3713="","",'Support - Calculation Detail'!L3713)</f>
        <v/>
      </c>
      <c r="M3713" t="str">
        <f>IF('Support - Calculation Detail'!M3713="","",'Support - Calculation Detail'!M3713)</f>
        <v/>
      </c>
      <c r="N3713" t="str">
        <f>IF('Support - Calculation Detail'!N3713="","",'Support - Calculation Detail'!N3713)</f>
        <v/>
      </c>
      <c r="P3713" t="str">
        <f>IF('Support - Calculation Detail'!O3713="","",'Support - Calculation Detail'!O3713)</f>
        <v/>
      </c>
      <c r="Q3713" t="b">
        <v>1</v>
      </c>
      <c r="R3713" t="str">
        <f t="shared" si="285"/>
        <v/>
      </c>
      <c r="S3713" t="str">
        <f t="shared" si="286"/>
        <v/>
      </c>
      <c r="T3713" t="str">
        <f t="shared" si="287"/>
        <v/>
      </c>
      <c r="U3713" t="str">
        <f t="shared" si="288"/>
        <v/>
      </c>
      <c r="V3713" t="str">
        <f t="shared" si="289"/>
        <v/>
      </c>
    </row>
    <row r="3714" spans="1:22" x14ac:dyDescent="0.35">
      <c r="A3714" t="str">
        <f>IF('Support - Calculation Detail'!A3714="","",LEFT('Support - Calculation Detail'!A3714,7)&amp;"-"&amp;RIGHT('Support - Calculation Detail'!A3714,2))</f>
        <v/>
      </c>
      <c r="B3714" t="str">
        <f>IF('Support - Calculation Detail'!C3714="","",'Support - Calculation Detail'!C3714)</f>
        <v/>
      </c>
      <c r="C3714" t="str">
        <f>IF('Support - Calculation Detail'!B3714="","",'Support - Calculation Detail'!B3714)</f>
        <v/>
      </c>
      <c r="D3714" t="str">
        <f>IF('Support - Calculation Detail'!D3714="","",'Support - Calculation Detail'!D3714)</f>
        <v/>
      </c>
      <c r="E3714" t="str">
        <f>IF('Support - Calculation Detail'!E3714="","",'Support - Calculation Detail'!E3714)</f>
        <v/>
      </c>
      <c r="G3714" t="str">
        <f>IF('Support - Calculation Detail'!F3714="","",'Support - Calculation Detail'!F3714)</f>
        <v/>
      </c>
      <c r="H3714" t="str">
        <f>IF('Support - Calculation Detail'!G3714="","",'Support - Calculation Detail'!G3714)</f>
        <v/>
      </c>
      <c r="I3714" t="str">
        <f>IF('Support - Calculation Detail'!H3714="","",'Support - Calculation Detail'!H3714)</f>
        <v/>
      </c>
      <c r="J3714" t="str">
        <f>IF('Support - Calculation Detail'!I3714="","",'Support - Calculation Detail'!I3714)</f>
        <v/>
      </c>
      <c r="K3714" t="str">
        <f>IF('Support - Calculation Detail'!K3714="","",'Support - Calculation Detail'!K3714)</f>
        <v/>
      </c>
      <c r="L3714" t="str">
        <f>IF('Support - Calculation Detail'!L3714="","",'Support - Calculation Detail'!L3714)</f>
        <v/>
      </c>
      <c r="M3714" t="str">
        <f>IF('Support - Calculation Detail'!M3714="","",'Support - Calculation Detail'!M3714)</f>
        <v/>
      </c>
      <c r="N3714" t="str">
        <f>IF('Support - Calculation Detail'!N3714="","",'Support - Calculation Detail'!N3714)</f>
        <v/>
      </c>
      <c r="P3714" t="str">
        <f>IF('Support - Calculation Detail'!O3714="","",'Support - Calculation Detail'!O3714)</f>
        <v/>
      </c>
      <c r="Q3714" t="b">
        <v>1</v>
      </c>
      <c r="R3714" t="str">
        <f t="shared" si="285"/>
        <v/>
      </c>
      <c r="S3714" t="str">
        <f t="shared" si="286"/>
        <v/>
      </c>
      <c r="T3714" t="str">
        <f t="shared" si="287"/>
        <v/>
      </c>
      <c r="U3714" t="str">
        <f t="shared" si="288"/>
        <v/>
      </c>
      <c r="V3714" t="str">
        <f t="shared" si="289"/>
        <v/>
      </c>
    </row>
    <row r="3715" spans="1:22" x14ac:dyDescent="0.35">
      <c r="A3715" t="str">
        <f>IF('Support - Calculation Detail'!A3715="","",LEFT('Support - Calculation Detail'!A3715,7)&amp;"-"&amp;RIGHT('Support - Calculation Detail'!A3715,2))</f>
        <v/>
      </c>
      <c r="B3715" t="str">
        <f>IF('Support - Calculation Detail'!C3715="","",'Support - Calculation Detail'!C3715)</f>
        <v/>
      </c>
      <c r="C3715" t="str">
        <f>IF('Support - Calculation Detail'!B3715="","",'Support - Calculation Detail'!B3715)</f>
        <v/>
      </c>
      <c r="D3715" t="str">
        <f>IF('Support - Calculation Detail'!D3715="","",'Support - Calculation Detail'!D3715)</f>
        <v/>
      </c>
      <c r="E3715" t="str">
        <f>IF('Support - Calculation Detail'!E3715="","",'Support - Calculation Detail'!E3715)</f>
        <v/>
      </c>
      <c r="G3715" t="str">
        <f>IF('Support - Calculation Detail'!F3715="","",'Support - Calculation Detail'!F3715)</f>
        <v/>
      </c>
      <c r="H3715" t="str">
        <f>IF('Support - Calculation Detail'!G3715="","",'Support - Calculation Detail'!G3715)</f>
        <v/>
      </c>
      <c r="I3715" t="str">
        <f>IF('Support - Calculation Detail'!H3715="","",'Support - Calculation Detail'!H3715)</f>
        <v/>
      </c>
      <c r="J3715" t="str">
        <f>IF('Support - Calculation Detail'!I3715="","",'Support - Calculation Detail'!I3715)</f>
        <v/>
      </c>
      <c r="K3715" t="str">
        <f>IF('Support - Calculation Detail'!K3715="","",'Support - Calculation Detail'!K3715)</f>
        <v/>
      </c>
      <c r="L3715" t="str">
        <f>IF('Support - Calculation Detail'!L3715="","",'Support - Calculation Detail'!L3715)</f>
        <v/>
      </c>
      <c r="M3715" t="str">
        <f>IF('Support - Calculation Detail'!M3715="","",'Support - Calculation Detail'!M3715)</f>
        <v/>
      </c>
      <c r="N3715" t="str">
        <f>IF('Support - Calculation Detail'!N3715="","",'Support - Calculation Detail'!N3715)</f>
        <v/>
      </c>
      <c r="P3715" t="str">
        <f>IF('Support - Calculation Detail'!O3715="","",'Support - Calculation Detail'!O3715)</f>
        <v/>
      </c>
      <c r="Q3715" t="b">
        <v>1</v>
      </c>
      <c r="R3715" t="str">
        <f t="shared" ref="R3715:R3778" si="290">LEFT(A3715,7)</f>
        <v/>
      </c>
      <c r="S3715" t="str">
        <f t="shared" ref="S3715:S3778" si="291">A3715</f>
        <v/>
      </c>
      <c r="T3715" t="str">
        <f t="shared" ref="T3715:T3778" si="292">S3715</f>
        <v/>
      </c>
      <c r="U3715" t="str">
        <f t="shared" ref="U3715:U3778" si="293">MID(S3715,3,1)</f>
        <v/>
      </c>
      <c r="V3715" t="str">
        <f t="shared" ref="V3715:V3778" si="294">RIGHT(T3715,2)</f>
        <v/>
      </c>
    </row>
    <row r="3716" spans="1:22" x14ac:dyDescent="0.35">
      <c r="A3716" t="str">
        <f>IF('Support - Calculation Detail'!A3716="","",LEFT('Support - Calculation Detail'!A3716,7)&amp;"-"&amp;RIGHT('Support - Calculation Detail'!A3716,2))</f>
        <v/>
      </c>
      <c r="B3716" t="str">
        <f>IF('Support - Calculation Detail'!C3716="","",'Support - Calculation Detail'!C3716)</f>
        <v/>
      </c>
      <c r="C3716" t="str">
        <f>IF('Support - Calculation Detail'!B3716="","",'Support - Calculation Detail'!B3716)</f>
        <v/>
      </c>
      <c r="D3716" t="str">
        <f>IF('Support - Calculation Detail'!D3716="","",'Support - Calculation Detail'!D3716)</f>
        <v/>
      </c>
      <c r="E3716" t="str">
        <f>IF('Support - Calculation Detail'!E3716="","",'Support - Calculation Detail'!E3716)</f>
        <v/>
      </c>
      <c r="G3716" t="str">
        <f>IF('Support - Calculation Detail'!F3716="","",'Support - Calculation Detail'!F3716)</f>
        <v/>
      </c>
      <c r="H3716" t="str">
        <f>IF('Support - Calculation Detail'!G3716="","",'Support - Calculation Detail'!G3716)</f>
        <v/>
      </c>
      <c r="I3716" t="str">
        <f>IF('Support - Calculation Detail'!H3716="","",'Support - Calculation Detail'!H3716)</f>
        <v/>
      </c>
      <c r="J3716" t="str">
        <f>IF('Support - Calculation Detail'!I3716="","",'Support - Calculation Detail'!I3716)</f>
        <v/>
      </c>
      <c r="K3716" t="str">
        <f>IF('Support - Calculation Detail'!K3716="","",'Support - Calculation Detail'!K3716)</f>
        <v/>
      </c>
      <c r="L3716" t="str">
        <f>IF('Support - Calculation Detail'!L3716="","",'Support - Calculation Detail'!L3716)</f>
        <v/>
      </c>
      <c r="M3716" t="str">
        <f>IF('Support - Calculation Detail'!M3716="","",'Support - Calculation Detail'!M3716)</f>
        <v/>
      </c>
      <c r="N3716" t="str">
        <f>IF('Support - Calculation Detail'!N3716="","",'Support - Calculation Detail'!N3716)</f>
        <v/>
      </c>
      <c r="P3716" t="str">
        <f>IF('Support - Calculation Detail'!O3716="","",'Support - Calculation Detail'!O3716)</f>
        <v/>
      </c>
      <c r="Q3716" t="b">
        <v>1</v>
      </c>
      <c r="R3716" t="str">
        <f t="shared" si="290"/>
        <v/>
      </c>
      <c r="S3716" t="str">
        <f t="shared" si="291"/>
        <v/>
      </c>
      <c r="T3716" t="str">
        <f t="shared" si="292"/>
        <v/>
      </c>
      <c r="U3716" t="str">
        <f t="shared" si="293"/>
        <v/>
      </c>
      <c r="V3716" t="str">
        <f t="shared" si="294"/>
        <v/>
      </c>
    </row>
    <row r="3717" spans="1:22" x14ac:dyDescent="0.35">
      <c r="A3717" t="str">
        <f>IF('Support - Calculation Detail'!A3717="","",LEFT('Support - Calculation Detail'!A3717,7)&amp;"-"&amp;RIGHT('Support - Calculation Detail'!A3717,2))</f>
        <v/>
      </c>
      <c r="B3717" t="str">
        <f>IF('Support - Calculation Detail'!C3717="","",'Support - Calculation Detail'!C3717)</f>
        <v/>
      </c>
      <c r="C3717" t="str">
        <f>IF('Support - Calculation Detail'!B3717="","",'Support - Calculation Detail'!B3717)</f>
        <v/>
      </c>
      <c r="D3717" t="str">
        <f>IF('Support - Calculation Detail'!D3717="","",'Support - Calculation Detail'!D3717)</f>
        <v/>
      </c>
      <c r="E3717" t="str">
        <f>IF('Support - Calculation Detail'!E3717="","",'Support - Calculation Detail'!E3717)</f>
        <v/>
      </c>
      <c r="G3717" t="str">
        <f>IF('Support - Calculation Detail'!F3717="","",'Support - Calculation Detail'!F3717)</f>
        <v/>
      </c>
      <c r="H3717" t="str">
        <f>IF('Support - Calculation Detail'!G3717="","",'Support - Calculation Detail'!G3717)</f>
        <v/>
      </c>
      <c r="I3717" t="str">
        <f>IF('Support - Calculation Detail'!H3717="","",'Support - Calculation Detail'!H3717)</f>
        <v/>
      </c>
      <c r="J3717" t="str">
        <f>IF('Support - Calculation Detail'!I3717="","",'Support - Calculation Detail'!I3717)</f>
        <v/>
      </c>
      <c r="K3717" t="str">
        <f>IF('Support - Calculation Detail'!K3717="","",'Support - Calculation Detail'!K3717)</f>
        <v/>
      </c>
      <c r="L3717" t="str">
        <f>IF('Support - Calculation Detail'!L3717="","",'Support - Calculation Detail'!L3717)</f>
        <v/>
      </c>
      <c r="M3717" t="str">
        <f>IF('Support - Calculation Detail'!M3717="","",'Support - Calculation Detail'!M3717)</f>
        <v/>
      </c>
      <c r="N3717" t="str">
        <f>IF('Support - Calculation Detail'!N3717="","",'Support - Calculation Detail'!N3717)</f>
        <v/>
      </c>
      <c r="P3717" t="str">
        <f>IF('Support - Calculation Detail'!O3717="","",'Support - Calculation Detail'!O3717)</f>
        <v/>
      </c>
      <c r="Q3717" t="b">
        <v>1</v>
      </c>
      <c r="R3717" t="str">
        <f t="shared" si="290"/>
        <v/>
      </c>
      <c r="S3717" t="str">
        <f t="shared" si="291"/>
        <v/>
      </c>
      <c r="T3717" t="str">
        <f t="shared" si="292"/>
        <v/>
      </c>
      <c r="U3717" t="str">
        <f t="shared" si="293"/>
        <v/>
      </c>
      <c r="V3717" t="str">
        <f t="shared" si="294"/>
        <v/>
      </c>
    </row>
    <row r="3718" spans="1:22" x14ac:dyDescent="0.35">
      <c r="A3718" t="str">
        <f>IF('Support - Calculation Detail'!A3718="","",LEFT('Support - Calculation Detail'!A3718,7)&amp;"-"&amp;RIGHT('Support - Calculation Detail'!A3718,2))</f>
        <v/>
      </c>
      <c r="B3718" t="str">
        <f>IF('Support - Calculation Detail'!C3718="","",'Support - Calculation Detail'!C3718)</f>
        <v/>
      </c>
      <c r="C3718" t="str">
        <f>IF('Support - Calculation Detail'!B3718="","",'Support - Calculation Detail'!B3718)</f>
        <v/>
      </c>
      <c r="D3718" t="str">
        <f>IF('Support - Calculation Detail'!D3718="","",'Support - Calculation Detail'!D3718)</f>
        <v/>
      </c>
      <c r="E3718" t="str">
        <f>IF('Support - Calculation Detail'!E3718="","",'Support - Calculation Detail'!E3718)</f>
        <v/>
      </c>
      <c r="G3718" t="str">
        <f>IF('Support - Calculation Detail'!F3718="","",'Support - Calculation Detail'!F3718)</f>
        <v/>
      </c>
      <c r="H3718" t="str">
        <f>IF('Support - Calculation Detail'!G3718="","",'Support - Calculation Detail'!G3718)</f>
        <v/>
      </c>
      <c r="I3718" t="str">
        <f>IF('Support - Calculation Detail'!H3718="","",'Support - Calculation Detail'!H3718)</f>
        <v/>
      </c>
      <c r="J3718" t="str">
        <f>IF('Support - Calculation Detail'!I3718="","",'Support - Calculation Detail'!I3718)</f>
        <v/>
      </c>
      <c r="K3718" t="str">
        <f>IF('Support - Calculation Detail'!K3718="","",'Support - Calculation Detail'!K3718)</f>
        <v/>
      </c>
      <c r="L3718" t="str">
        <f>IF('Support - Calculation Detail'!L3718="","",'Support - Calculation Detail'!L3718)</f>
        <v/>
      </c>
      <c r="M3718" t="str">
        <f>IF('Support - Calculation Detail'!M3718="","",'Support - Calculation Detail'!M3718)</f>
        <v/>
      </c>
      <c r="N3718" t="str">
        <f>IF('Support - Calculation Detail'!N3718="","",'Support - Calculation Detail'!N3718)</f>
        <v/>
      </c>
      <c r="P3718" t="str">
        <f>IF('Support - Calculation Detail'!O3718="","",'Support - Calculation Detail'!O3718)</f>
        <v/>
      </c>
      <c r="Q3718" t="b">
        <v>1</v>
      </c>
      <c r="R3718" t="str">
        <f t="shared" si="290"/>
        <v/>
      </c>
      <c r="S3718" t="str">
        <f t="shared" si="291"/>
        <v/>
      </c>
      <c r="T3718" t="str">
        <f t="shared" si="292"/>
        <v/>
      </c>
      <c r="U3718" t="str">
        <f t="shared" si="293"/>
        <v/>
      </c>
      <c r="V3718" t="str">
        <f t="shared" si="294"/>
        <v/>
      </c>
    </row>
    <row r="3719" spans="1:22" x14ac:dyDescent="0.35">
      <c r="A3719" t="str">
        <f>IF('Support - Calculation Detail'!A3719="","",LEFT('Support - Calculation Detail'!A3719,7)&amp;"-"&amp;RIGHT('Support - Calculation Detail'!A3719,2))</f>
        <v/>
      </c>
      <c r="B3719" t="str">
        <f>IF('Support - Calculation Detail'!C3719="","",'Support - Calculation Detail'!C3719)</f>
        <v/>
      </c>
      <c r="C3719" t="str">
        <f>IF('Support - Calculation Detail'!B3719="","",'Support - Calculation Detail'!B3719)</f>
        <v/>
      </c>
      <c r="D3719" t="str">
        <f>IF('Support - Calculation Detail'!D3719="","",'Support - Calculation Detail'!D3719)</f>
        <v/>
      </c>
      <c r="E3719" t="str">
        <f>IF('Support - Calculation Detail'!E3719="","",'Support - Calculation Detail'!E3719)</f>
        <v/>
      </c>
      <c r="G3719" t="str">
        <f>IF('Support - Calculation Detail'!F3719="","",'Support - Calculation Detail'!F3719)</f>
        <v/>
      </c>
      <c r="H3719" t="str">
        <f>IF('Support - Calculation Detail'!G3719="","",'Support - Calculation Detail'!G3719)</f>
        <v/>
      </c>
      <c r="I3719" t="str">
        <f>IF('Support - Calculation Detail'!H3719="","",'Support - Calculation Detail'!H3719)</f>
        <v/>
      </c>
      <c r="J3719" t="str">
        <f>IF('Support - Calculation Detail'!I3719="","",'Support - Calculation Detail'!I3719)</f>
        <v/>
      </c>
      <c r="K3719" t="str">
        <f>IF('Support - Calculation Detail'!K3719="","",'Support - Calculation Detail'!K3719)</f>
        <v/>
      </c>
      <c r="L3719" t="str">
        <f>IF('Support - Calculation Detail'!L3719="","",'Support - Calculation Detail'!L3719)</f>
        <v/>
      </c>
      <c r="M3719" t="str">
        <f>IF('Support - Calculation Detail'!M3719="","",'Support - Calculation Detail'!M3719)</f>
        <v/>
      </c>
      <c r="N3719" t="str">
        <f>IF('Support - Calculation Detail'!N3719="","",'Support - Calculation Detail'!N3719)</f>
        <v/>
      </c>
      <c r="P3719" t="str">
        <f>IF('Support - Calculation Detail'!O3719="","",'Support - Calculation Detail'!O3719)</f>
        <v/>
      </c>
      <c r="Q3719" t="b">
        <v>1</v>
      </c>
      <c r="R3719" t="str">
        <f t="shared" si="290"/>
        <v/>
      </c>
      <c r="S3719" t="str">
        <f t="shared" si="291"/>
        <v/>
      </c>
      <c r="T3719" t="str">
        <f t="shared" si="292"/>
        <v/>
      </c>
      <c r="U3719" t="str">
        <f t="shared" si="293"/>
        <v/>
      </c>
      <c r="V3719" t="str">
        <f t="shared" si="294"/>
        <v/>
      </c>
    </row>
    <row r="3720" spans="1:22" x14ac:dyDescent="0.35">
      <c r="A3720" t="str">
        <f>IF('Support - Calculation Detail'!A3720="","",LEFT('Support - Calculation Detail'!A3720,7)&amp;"-"&amp;RIGHT('Support - Calculation Detail'!A3720,2))</f>
        <v/>
      </c>
      <c r="B3720" t="str">
        <f>IF('Support - Calculation Detail'!C3720="","",'Support - Calculation Detail'!C3720)</f>
        <v/>
      </c>
      <c r="C3720" t="str">
        <f>IF('Support - Calculation Detail'!B3720="","",'Support - Calculation Detail'!B3720)</f>
        <v/>
      </c>
      <c r="D3720" t="str">
        <f>IF('Support - Calculation Detail'!D3720="","",'Support - Calculation Detail'!D3720)</f>
        <v/>
      </c>
      <c r="E3720" t="str">
        <f>IF('Support - Calculation Detail'!E3720="","",'Support - Calculation Detail'!E3720)</f>
        <v/>
      </c>
      <c r="G3720" t="str">
        <f>IF('Support - Calculation Detail'!F3720="","",'Support - Calculation Detail'!F3720)</f>
        <v/>
      </c>
      <c r="H3720" t="str">
        <f>IF('Support - Calculation Detail'!G3720="","",'Support - Calculation Detail'!G3720)</f>
        <v/>
      </c>
      <c r="I3720" t="str">
        <f>IF('Support - Calculation Detail'!H3720="","",'Support - Calculation Detail'!H3720)</f>
        <v/>
      </c>
      <c r="J3720" t="str">
        <f>IF('Support - Calculation Detail'!I3720="","",'Support - Calculation Detail'!I3720)</f>
        <v/>
      </c>
      <c r="K3720" t="str">
        <f>IF('Support - Calculation Detail'!K3720="","",'Support - Calculation Detail'!K3720)</f>
        <v/>
      </c>
      <c r="L3720" t="str">
        <f>IF('Support - Calculation Detail'!L3720="","",'Support - Calculation Detail'!L3720)</f>
        <v/>
      </c>
      <c r="M3720" t="str">
        <f>IF('Support - Calculation Detail'!M3720="","",'Support - Calculation Detail'!M3720)</f>
        <v/>
      </c>
      <c r="N3720" t="str">
        <f>IF('Support - Calculation Detail'!N3720="","",'Support - Calculation Detail'!N3720)</f>
        <v/>
      </c>
      <c r="P3720" t="str">
        <f>IF('Support - Calculation Detail'!O3720="","",'Support - Calculation Detail'!O3720)</f>
        <v/>
      </c>
      <c r="Q3720" t="b">
        <v>1</v>
      </c>
      <c r="R3720" t="str">
        <f t="shared" si="290"/>
        <v/>
      </c>
      <c r="S3720" t="str">
        <f t="shared" si="291"/>
        <v/>
      </c>
      <c r="T3720" t="str">
        <f t="shared" si="292"/>
        <v/>
      </c>
      <c r="U3720" t="str">
        <f t="shared" si="293"/>
        <v/>
      </c>
      <c r="V3720" t="str">
        <f t="shared" si="294"/>
        <v/>
      </c>
    </row>
    <row r="3721" spans="1:22" x14ac:dyDescent="0.35">
      <c r="A3721" t="str">
        <f>IF('Support - Calculation Detail'!A3721="","",LEFT('Support - Calculation Detail'!A3721,7)&amp;"-"&amp;RIGHT('Support - Calculation Detail'!A3721,2))</f>
        <v/>
      </c>
      <c r="B3721" t="str">
        <f>IF('Support - Calculation Detail'!C3721="","",'Support - Calculation Detail'!C3721)</f>
        <v/>
      </c>
      <c r="C3721" t="str">
        <f>IF('Support - Calculation Detail'!B3721="","",'Support - Calculation Detail'!B3721)</f>
        <v/>
      </c>
      <c r="D3721" t="str">
        <f>IF('Support - Calculation Detail'!D3721="","",'Support - Calculation Detail'!D3721)</f>
        <v/>
      </c>
      <c r="E3721" t="str">
        <f>IF('Support - Calculation Detail'!E3721="","",'Support - Calculation Detail'!E3721)</f>
        <v/>
      </c>
      <c r="G3721" t="str">
        <f>IF('Support - Calculation Detail'!F3721="","",'Support - Calculation Detail'!F3721)</f>
        <v/>
      </c>
      <c r="H3721" t="str">
        <f>IF('Support - Calculation Detail'!G3721="","",'Support - Calculation Detail'!G3721)</f>
        <v/>
      </c>
      <c r="I3721" t="str">
        <f>IF('Support - Calculation Detail'!H3721="","",'Support - Calculation Detail'!H3721)</f>
        <v/>
      </c>
      <c r="J3721" t="str">
        <f>IF('Support - Calculation Detail'!I3721="","",'Support - Calculation Detail'!I3721)</f>
        <v/>
      </c>
      <c r="K3721" t="str">
        <f>IF('Support - Calculation Detail'!K3721="","",'Support - Calculation Detail'!K3721)</f>
        <v/>
      </c>
      <c r="L3721" t="str">
        <f>IF('Support - Calculation Detail'!L3721="","",'Support - Calculation Detail'!L3721)</f>
        <v/>
      </c>
      <c r="M3721" t="str">
        <f>IF('Support - Calculation Detail'!M3721="","",'Support - Calculation Detail'!M3721)</f>
        <v/>
      </c>
      <c r="N3721" t="str">
        <f>IF('Support - Calculation Detail'!N3721="","",'Support - Calculation Detail'!N3721)</f>
        <v/>
      </c>
      <c r="P3721" t="str">
        <f>IF('Support - Calculation Detail'!O3721="","",'Support - Calculation Detail'!O3721)</f>
        <v/>
      </c>
      <c r="Q3721" t="b">
        <v>1</v>
      </c>
      <c r="R3721" t="str">
        <f t="shared" si="290"/>
        <v/>
      </c>
      <c r="S3721" t="str">
        <f t="shared" si="291"/>
        <v/>
      </c>
      <c r="T3721" t="str">
        <f t="shared" si="292"/>
        <v/>
      </c>
      <c r="U3721" t="str">
        <f t="shared" si="293"/>
        <v/>
      </c>
      <c r="V3721" t="str">
        <f t="shared" si="294"/>
        <v/>
      </c>
    </row>
    <row r="3722" spans="1:22" x14ac:dyDescent="0.35">
      <c r="A3722" t="str">
        <f>IF('Support - Calculation Detail'!A3722="","",LEFT('Support - Calculation Detail'!A3722,7)&amp;"-"&amp;RIGHT('Support - Calculation Detail'!A3722,2))</f>
        <v/>
      </c>
      <c r="B3722" t="str">
        <f>IF('Support - Calculation Detail'!C3722="","",'Support - Calculation Detail'!C3722)</f>
        <v/>
      </c>
      <c r="C3722" t="str">
        <f>IF('Support - Calculation Detail'!B3722="","",'Support - Calculation Detail'!B3722)</f>
        <v/>
      </c>
      <c r="D3722" t="str">
        <f>IF('Support - Calculation Detail'!D3722="","",'Support - Calculation Detail'!D3722)</f>
        <v/>
      </c>
      <c r="E3722" t="str">
        <f>IF('Support - Calculation Detail'!E3722="","",'Support - Calculation Detail'!E3722)</f>
        <v/>
      </c>
      <c r="G3722" t="str">
        <f>IF('Support - Calculation Detail'!F3722="","",'Support - Calculation Detail'!F3722)</f>
        <v/>
      </c>
      <c r="H3722" t="str">
        <f>IF('Support - Calculation Detail'!G3722="","",'Support - Calculation Detail'!G3722)</f>
        <v/>
      </c>
      <c r="I3722" t="str">
        <f>IF('Support - Calculation Detail'!H3722="","",'Support - Calculation Detail'!H3722)</f>
        <v/>
      </c>
      <c r="J3722" t="str">
        <f>IF('Support - Calculation Detail'!I3722="","",'Support - Calculation Detail'!I3722)</f>
        <v/>
      </c>
      <c r="K3722" t="str">
        <f>IF('Support - Calculation Detail'!K3722="","",'Support - Calculation Detail'!K3722)</f>
        <v/>
      </c>
      <c r="L3722" t="str">
        <f>IF('Support - Calculation Detail'!L3722="","",'Support - Calculation Detail'!L3722)</f>
        <v/>
      </c>
      <c r="M3722" t="str">
        <f>IF('Support - Calculation Detail'!M3722="","",'Support - Calculation Detail'!M3722)</f>
        <v/>
      </c>
      <c r="N3722" t="str">
        <f>IF('Support - Calculation Detail'!N3722="","",'Support - Calculation Detail'!N3722)</f>
        <v/>
      </c>
      <c r="P3722" t="str">
        <f>IF('Support - Calculation Detail'!O3722="","",'Support - Calculation Detail'!O3722)</f>
        <v/>
      </c>
      <c r="Q3722" t="b">
        <v>1</v>
      </c>
      <c r="R3722" t="str">
        <f t="shared" si="290"/>
        <v/>
      </c>
      <c r="S3722" t="str">
        <f t="shared" si="291"/>
        <v/>
      </c>
      <c r="T3722" t="str">
        <f t="shared" si="292"/>
        <v/>
      </c>
      <c r="U3722" t="str">
        <f t="shared" si="293"/>
        <v/>
      </c>
      <c r="V3722" t="str">
        <f t="shared" si="294"/>
        <v/>
      </c>
    </row>
    <row r="3723" spans="1:22" x14ac:dyDescent="0.35">
      <c r="A3723" t="str">
        <f>IF('Support - Calculation Detail'!A3723="","",LEFT('Support - Calculation Detail'!A3723,7)&amp;"-"&amp;RIGHT('Support - Calculation Detail'!A3723,2))</f>
        <v/>
      </c>
      <c r="B3723" t="str">
        <f>IF('Support - Calculation Detail'!C3723="","",'Support - Calculation Detail'!C3723)</f>
        <v/>
      </c>
      <c r="C3723" t="str">
        <f>IF('Support - Calculation Detail'!B3723="","",'Support - Calculation Detail'!B3723)</f>
        <v/>
      </c>
      <c r="D3723" t="str">
        <f>IF('Support - Calculation Detail'!D3723="","",'Support - Calculation Detail'!D3723)</f>
        <v/>
      </c>
      <c r="E3723" t="str">
        <f>IF('Support - Calculation Detail'!E3723="","",'Support - Calculation Detail'!E3723)</f>
        <v/>
      </c>
      <c r="G3723" t="str">
        <f>IF('Support - Calculation Detail'!F3723="","",'Support - Calculation Detail'!F3723)</f>
        <v/>
      </c>
      <c r="H3723" t="str">
        <f>IF('Support - Calculation Detail'!G3723="","",'Support - Calculation Detail'!G3723)</f>
        <v/>
      </c>
      <c r="I3723" t="str">
        <f>IF('Support - Calculation Detail'!H3723="","",'Support - Calculation Detail'!H3723)</f>
        <v/>
      </c>
      <c r="J3723" t="str">
        <f>IF('Support - Calculation Detail'!I3723="","",'Support - Calculation Detail'!I3723)</f>
        <v/>
      </c>
      <c r="K3723" t="str">
        <f>IF('Support - Calculation Detail'!K3723="","",'Support - Calculation Detail'!K3723)</f>
        <v/>
      </c>
      <c r="L3723" t="str">
        <f>IF('Support - Calculation Detail'!L3723="","",'Support - Calculation Detail'!L3723)</f>
        <v/>
      </c>
      <c r="M3723" t="str">
        <f>IF('Support - Calculation Detail'!M3723="","",'Support - Calculation Detail'!M3723)</f>
        <v/>
      </c>
      <c r="N3723" t="str">
        <f>IF('Support - Calculation Detail'!N3723="","",'Support - Calculation Detail'!N3723)</f>
        <v/>
      </c>
      <c r="P3723" t="str">
        <f>IF('Support - Calculation Detail'!O3723="","",'Support - Calculation Detail'!O3723)</f>
        <v/>
      </c>
      <c r="Q3723" t="b">
        <v>1</v>
      </c>
      <c r="R3723" t="str">
        <f t="shared" si="290"/>
        <v/>
      </c>
      <c r="S3723" t="str">
        <f t="shared" si="291"/>
        <v/>
      </c>
      <c r="T3723" t="str">
        <f t="shared" si="292"/>
        <v/>
      </c>
      <c r="U3723" t="str">
        <f t="shared" si="293"/>
        <v/>
      </c>
      <c r="V3723" t="str">
        <f t="shared" si="294"/>
        <v/>
      </c>
    </row>
    <row r="3724" spans="1:22" x14ac:dyDescent="0.35">
      <c r="A3724" t="str">
        <f>IF('Support - Calculation Detail'!A3724="","",LEFT('Support - Calculation Detail'!A3724,7)&amp;"-"&amp;RIGHT('Support - Calculation Detail'!A3724,2))</f>
        <v/>
      </c>
      <c r="B3724" t="str">
        <f>IF('Support - Calculation Detail'!C3724="","",'Support - Calculation Detail'!C3724)</f>
        <v/>
      </c>
      <c r="C3724" t="str">
        <f>IF('Support - Calculation Detail'!B3724="","",'Support - Calculation Detail'!B3724)</f>
        <v/>
      </c>
      <c r="D3724" t="str">
        <f>IF('Support - Calculation Detail'!D3724="","",'Support - Calculation Detail'!D3724)</f>
        <v/>
      </c>
      <c r="E3724" t="str">
        <f>IF('Support - Calculation Detail'!E3724="","",'Support - Calculation Detail'!E3724)</f>
        <v/>
      </c>
      <c r="G3724" t="str">
        <f>IF('Support - Calculation Detail'!F3724="","",'Support - Calculation Detail'!F3724)</f>
        <v/>
      </c>
      <c r="H3724" t="str">
        <f>IF('Support - Calculation Detail'!G3724="","",'Support - Calculation Detail'!G3724)</f>
        <v/>
      </c>
      <c r="I3724" t="str">
        <f>IF('Support - Calculation Detail'!H3724="","",'Support - Calculation Detail'!H3724)</f>
        <v/>
      </c>
      <c r="J3724" t="str">
        <f>IF('Support - Calculation Detail'!I3724="","",'Support - Calculation Detail'!I3724)</f>
        <v/>
      </c>
      <c r="K3724" t="str">
        <f>IF('Support - Calculation Detail'!K3724="","",'Support - Calculation Detail'!K3724)</f>
        <v/>
      </c>
      <c r="L3724" t="str">
        <f>IF('Support - Calculation Detail'!L3724="","",'Support - Calculation Detail'!L3724)</f>
        <v/>
      </c>
      <c r="M3724" t="str">
        <f>IF('Support - Calculation Detail'!M3724="","",'Support - Calculation Detail'!M3724)</f>
        <v/>
      </c>
      <c r="N3724" t="str">
        <f>IF('Support - Calculation Detail'!N3724="","",'Support - Calculation Detail'!N3724)</f>
        <v/>
      </c>
      <c r="P3724" t="str">
        <f>IF('Support - Calculation Detail'!O3724="","",'Support - Calculation Detail'!O3724)</f>
        <v/>
      </c>
      <c r="Q3724" t="b">
        <v>1</v>
      </c>
      <c r="R3724" t="str">
        <f t="shared" si="290"/>
        <v/>
      </c>
      <c r="S3724" t="str">
        <f t="shared" si="291"/>
        <v/>
      </c>
      <c r="T3724" t="str">
        <f t="shared" si="292"/>
        <v/>
      </c>
      <c r="U3724" t="str">
        <f t="shared" si="293"/>
        <v/>
      </c>
      <c r="V3724" t="str">
        <f t="shared" si="294"/>
        <v/>
      </c>
    </row>
    <row r="3725" spans="1:22" x14ac:dyDescent="0.35">
      <c r="A3725" t="str">
        <f>IF('Support - Calculation Detail'!A3725="","",LEFT('Support - Calculation Detail'!A3725,7)&amp;"-"&amp;RIGHT('Support - Calculation Detail'!A3725,2))</f>
        <v/>
      </c>
      <c r="B3725" t="str">
        <f>IF('Support - Calculation Detail'!C3725="","",'Support - Calculation Detail'!C3725)</f>
        <v/>
      </c>
      <c r="C3725" t="str">
        <f>IF('Support - Calculation Detail'!B3725="","",'Support - Calculation Detail'!B3725)</f>
        <v/>
      </c>
      <c r="D3725" t="str">
        <f>IF('Support - Calculation Detail'!D3725="","",'Support - Calculation Detail'!D3725)</f>
        <v/>
      </c>
      <c r="E3725" t="str">
        <f>IF('Support - Calculation Detail'!E3725="","",'Support - Calculation Detail'!E3725)</f>
        <v/>
      </c>
      <c r="G3725" t="str">
        <f>IF('Support - Calculation Detail'!F3725="","",'Support - Calculation Detail'!F3725)</f>
        <v/>
      </c>
      <c r="H3725" t="str">
        <f>IF('Support - Calculation Detail'!G3725="","",'Support - Calculation Detail'!G3725)</f>
        <v/>
      </c>
      <c r="I3725" t="str">
        <f>IF('Support - Calculation Detail'!H3725="","",'Support - Calculation Detail'!H3725)</f>
        <v/>
      </c>
      <c r="J3725" t="str">
        <f>IF('Support - Calculation Detail'!I3725="","",'Support - Calculation Detail'!I3725)</f>
        <v/>
      </c>
      <c r="K3725" t="str">
        <f>IF('Support - Calculation Detail'!K3725="","",'Support - Calculation Detail'!K3725)</f>
        <v/>
      </c>
      <c r="L3725" t="str">
        <f>IF('Support - Calculation Detail'!L3725="","",'Support - Calculation Detail'!L3725)</f>
        <v/>
      </c>
      <c r="M3725" t="str">
        <f>IF('Support - Calculation Detail'!M3725="","",'Support - Calculation Detail'!M3725)</f>
        <v/>
      </c>
      <c r="N3725" t="str">
        <f>IF('Support - Calculation Detail'!N3725="","",'Support - Calculation Detail'!N3725)</f>
        <v/>
      </c>
      <c r="P3725" t="str">
        <f>IF('Support - Calculation Detail'!O3725="","",'Support - Calculation Detail'!O3725)</f>
        <v/>
      </c>
      <c r="Q3725" t="b">
        <v>1</v>
      </c>
      <c r="R3725" t="str">
        <f t="shared" si="290"/>
        <v/>
      </c>
      <c r="S3725" t="str">
        <f t="shared" si="291"/>
        <v/>
      </c>
      <c r="T3725" t="str">
        <f t="shared" si="292"/>
        <v/>
      </c>
      <c r="U3725" t="str">
        <f t="shared" si="293"/>
        <v/>
      </c>
      <c r="V3725" t="str">
        <f t="shared" si="294"/>
        <v/>
      </c>
    </row>
    <row r="3726" spans="1:22" x14ac:dyDescent="0.35">
      <c r="A3726" t="str">
        <f>IF('Support - Calculation Detail'!A3726="","",LEFT('Support - Calculation Detail'!A3726,7)&amp;"-"&amp;RIGHT('Support - Calculation Detail'!A3726,2))</f>
        <v/>
      </c>
      <c r="B3726" t="str">
        <f>IF('Support - Calculation Detail'!C3726="","",'Support - Calculation Detail'!C3726)</f>
        <v/>
      </c>
      <c r="C3726" t="str">
        <f>IF('Support - Calculation Detail'!B3726="","",'Support - Calculation Detail'!B3726)</f>
        <v/>
      </c>
      <c r="D3726" t="str">
        <f>IF('Support - Calculation Detail'!D3726="","",'Support - Calculation Detail'!D3726)</f>
        <v/>
      </c>
      <c r="E3726" t="str">
        <f>IF('Support - Calculation Detail'!E3726="","",'Support - Calculation Detail'!E3726)</f>
        <v/>
      </c>
      <c r="G3726" t="str">
        <f>IF('Support - Calculation Detail'!F3726="","",'Support - Calculation Detail'!F3726)</f>
        <v/>
      </c>
      <c r="H3726" t="str">
        <f>IF('Support - Calculation Detail'!G3726="","",'Support - Calculation Detail'!G3726)</f>
        <v/>
      </c>
      <c r="I3726" t="str">
        <f>IF('Support - Calculation Detail'!H3726="","",'Support - Calculation Detail'!H3726)</f>
        <v/>
      </c>
      <c r="J3726" t="str">
        <f>IF('Support - Calculation Detail'!I3726="","",'Support - Calculation Detail'!I3726)</f>
        <v/>
      </c>
      <c r="K3726" t="str">
        <f>IF('Support - Calculation Detail'!K3726="","",'Support - Calculation Detail'!K3726)</f>
        <v/>
      </c>
      <c r="L3726" t="str">
        <f>IF('Support - Calculation Detail'!L3726="","",'Support - Calculation Detail'!L3726)</f>
        <v/>
      </c>
      <c r="M3726" t="str">
        <f>IF('Support - Calculation Detail'!M3726="","",'Support - Calculation Detail'!M3726)</f>
        <v/>
      </c>
      <c r="N3726" t="str">
        <f>IF('Support - Calculation Detail'!N3726="","",'Support - Calculation Detail'!N3726)</f>
        <v/>
      </c>
      <c r="P3726" t="str">
        <f>IF('Support - Calculation Detail'!O3726="","",'Support - Calculation Detail'!O3726)</f>
        <v/>
      </c>
      <c r="Q3726" t="b">
        <v>1</v>
      </c>
      <c r="R3726" t="str">
        <f t="shared" si="290"/>
        <v/>
      </c>
      <c r="S3726" t="str">
        <f t="shared" si="291"/>
        <v/>
      </c>
      <c r="T3726" t="str">
        <f t="shared" si="292"/>
        <v/>
      </c>
      <c r="U3726" t="str">
        <f t="shared" si="293"/>
        <v/>
      </c>
      <c r="V3726" t="str">
        <f t="shared" si="294"/>
        <v/>
      </c>
    </row>
    <row r="3727" spans="1:22" x14ac:dyDescent="0.35">
      <c r="A3727" t="str">
        <f>IF('Support - Calculation Detail'!A3727="","",LEFT('Support - Calculation Detail'!A3727,7)&amp;"-"&amp;RIGHT('Support - Calculation Detail'!A3727,2))</f>
        <v/>
      </c>
      <c r="B3727" t="str">
        <f>IF('Support - Calculation Detail'!C3727="","",'Support - Calculation Detail'!C3727)</f>
        <v/>
      </c>
      <c r="C3727" t="str">
        <f>IF('Support - Calculation Detail'!B3727="","",'Support - Calculation Detail'!B3727)</f>
        <v/>
      </c>
      <c r="D3727" t="str">
        <f>IF('Support - Calculation Detail'!D3727="","",'Support - Calculation Detail'!D3727)</f>
        <v/>
      </c>
      <c r="E3727" t="str">
        <f>IF('Support - Calculation Detail'!E3727="","",'Support - Calculation Detail'!E3727)</f>
        <v/>
      </c>
      <c r="G3727" t="str">
        <f>IF('Support - Calculation Detail'!F3727="","",'Support - Calculation Detail'!F3727)</f>
        <v/>
      </c>
      <c r="H3727" t="str">
        <f>IF('Support - Calculation Detail'!G3727="","",'Support - Calculation Detail'!G3727)</f>
        <v/>
      </c>
      <c r="I3727" t="str">
        <f>IF('Support - Calculation Detail'!H3727="","",'Support - Calculation Detail'!H3727)</f>
        <v/>
      </c>
      <c r="J3727" t="str">
        <f>IF('Support - Calculation Detail'!I3727="","",'Support - Calculation Detail'!I3727)</f>
        <v/>
      </c>
      <c r="K3727" t="str">
        <f>IF('Support - Calculation Detail'!K3727="","",'Support - Calculation Detail'!K3727)</f>
        <v/>
      </c>
      <c r="L3727" t="str">
        <f>IF('Support - Calculation Detail'!L3727="","",'Support - Calculation Detail'!L3727)</f>
        <v/>
      </c>
      <c r="M3727" t="str">
        <f>IF('Support - Calculation Detail'!M3727="","",'Support - Calculation Detail'!M3727)</f>
        <v/>
      </c>
      <c r="N3727" t="str">
        <f>IF('Support - Calculation Detail'!N3727="","",'Support - Calculation Detail'!N3727)</f>
        <v/>
      </c>
      <c r="P3727" t="str">
        <f>IF('Support - Calculation Detail'!O3727="","",'Support - Calculation Detail'!O3727)</f>
        <v/>
      </c>
      <c r="Q3727" t="b">
        <v>1</v>
      </c>
      <c r="R3727" t="str">
        <f t="shared" si="290"/>
        <v/>
      </c>
      <c r="S3727" t="str">
        <f t="shared" si="291"/>
        <v/>
      </c>
      <c r="T3727" t="str">
        <f t="shared" si="292"/>
        <v/>
      </c>
      <c r="U3727" t="str">
        <f t="shared" si="293"/>
        <v/>
      </c>
      <c r="V3727" t="str">
        <f t="shared" si="294"/>
        <v/>
      </c>
    </row>
    <row r="3728" spans="1:22" x14ac:dyDescent="0.35">
      <c r="A3728" t="str">
        <f>IF('Support - Calculation Detail'!A3728="","",LEFT('Support - Calculation Detail'!A3728,7)&amp;"-"&amp;RIGHT('Support - Calculation Detail'!A3728,2))</f>
        <v/>
      </c>
      <c r="B3728" t="str">
        <f>IF('Support - Calculation Detail'!C3728="","",'Support - Calculation Detail'!C3728)</f>
        <v/>
      </c>
      <c r="C3728" t="str">
        <f>IF('Support - Calculation Detail'!B3728="","",'Support - Calculation Detail'!B3728)</f>
        <v/>
      </c>
      <c r="D3728" t="str">
        <f>IF('Support - Calculation Detail'!D3728="","",'Support - Calculation Detail'!D3728)</f>
        <v/>
      </c>
      <c r="E3728" t="str">
        <f>IF('Support - Calculation Detail'!E3728="","",'Support - Calculation Detail'!E3728)</f>
        <v/>
      </c>
      <c r="G3728" t="str">
        <f>IF('Support - Calculation Detail'!F3728="","",'Support - Calculation Detail'!F3728)</f>
        <v/>
      </c>
      <c r="H3728" t="str">
        <f>IF('Support - Calculation Detail'!G3728="","",'Support - Calculation Detail'!G3728)</f>
        <v/>
      </c>
      <c r="I3728" t="str">
        <f>IF('Support - Calculation Detail'!H3728="","",'Support - Calculation Detail'!H3728)</f>
        <v/>
      </c>
      <c r="J3728" t="str">
        <f>IF('Support - Calculation Detail'!I3728="","",'Support - Calculation Detail'!I3728)</f>
        <v/>
      </c>
      <c r="K3728" t="str">
        <f>IF('Support - Calculation Detail'!K3728="","",'Support - Calculation Detail'!K3728)</f>
        <v/>
      </c>
      <c r="L3728" t="str">
        <f>IF('Support - Calculation Detail'!L3728="","",'Support - Calculation Detail'!L3728)</f>
        <v/>
      </c>
      <c r="M3728" t="str">
        <f>IF('Support - Calculation Detail'!M3728="","",'Support - Calculation Detail'!M3728)</f>
        <v/>
      </c>
      <c r="N3728" t="str">
        <f>IF('Support - Calculation Detail'!N3728="","",'Support - Calculation Detail'!N3728)</f>
        <v/>
      </c>
      <c r="P3728" t="str">
        <f>IF('Support - Calculation Detail'!O3728="","",'Support - Calculation Detail'!O3728)</f>
        <v/>
      </c>
      <c r="Q3728" t="b">
        <v>1</v>
      </c>
      <c r="R3728" t="str">
        <f t="shared" si="290"/>
        <v/>
      </c>
      <c r="S3728" t="str">
        <f t="shared" si="291"/>
        <v/>
      </c>
      <c r="T3728" t="str">
        <f t="shared" si="292"/>
        <v/>
      </c>
      <c r="U3728" t="str">
        <f t="shared" si="293"/>
        <v/>
      </c>
      <c r="V3728" t="str">
        <f t="shared" si="294"/>
        <v/>
      </c>
    </row>
    <row r="3729" spans="1:22" x14ac:dyDescent="0.35">
      <c r="A3729" t="str">
        <f>IF('Support - Calculation Detail'!A3729="","",LEFT('Support - Calculation Detail'!A3729,7)&amp;"-"&amp;RIGHT('Support - Calculation Detail'!A3729,2))</f>
        <v/>
      </c>
      <c r="B3729" t="str">
        <f>IF('Support - Calculation Detail'!C3729="","",'Support - Calculation Detail'!C3729)</f>
        <v/>
      </c>
      <c r="C3729" t="str">
        <f>IF('Support - Calculation Detail'!B3729="","",'Support - Calculation Detail'!B3729)</f>
        <v/>
      </c>
      <c r="D3729" t="str">
        <f>IF('Support - Calculation Detail'!D3729="","",'Support - Calculation Detail'!D3729)</f>
        <v/>
      </c>
      <c r="E3729" t="str">
        <f>IF('Support - Calculation Detail'!E3729="","",'Support - Calculation Detail'!E3729)</f>
        <v/>
      </c>
      <c r="G3729" t="str">
        <f>IF('Support - Calculation Detail'!F3729="","",'Support - Calculation Detail'!F3729)</f>
        <v/>
      </c>
      <c r="H3729" t="str">
        <f>IF('Support - Calculation Detail'!G3729="","",'Support - Calculation Detail'!G3729)</f>
        <v/>
      </c>
      <c r="I3729" t="str">
        <f>IF('Support - Calculation Detail'!H3729="","",'Support - Calculation Detail'!H3729)</f>
        <v/>
      </c>
      <c r="J3729" t="str">
        <f>IF('Support - Calculation Detail'!I3729="","",'Support - Calculation Detail'!I3729)</f>
        <v/>
      </c>
      <c r="K3729" t="str">
        <f>IF('Support - Calculation Detail'!K3729="","",'Support - Calculation Detail'!K3729)</f>
        <v/>
      </c>
      <c r="L3729" t="str">
        <f>IF('Support - Calculation Detail'!L3729="","",'Support - Calculation Detail'!L3729)</f>
        <v/>
      </c>
      <c r="M3729" t="str">
        <f>IF('Support - Calculation Detail'!M3729="","",'Support - Calculation Detail'!M3729)</f>
        <v/>
      </c>
      <c r="N3729" t="str">
        <f>IF('Support - Calculation Detail'!N3729="","",'Support - Calculation Detail'!N3729)</f>
        <v/>
      </c>
      <c r="P3729" t="str">
        <f>IF('Support - Calculation Detail'!O3729="","",'Support - Calculation Detail'!O3729)</f>
        <v/>
      </c>
      <c r="Q3729" t="b">
        <v>1</v>
      </c>
      <c r="R3729" t="str">
        <f t="shared" si="290"/>
        <v/>
      </c>
      <c r="S3729" t="str">
        <f t="shared" si="291"/>
        <v/>
      </c>
      <c r="T3729" t="str">
        <f t="shared" si="292"/>
        <v/>
      </c>
      <c r="U3729" t="str">
        <f t="shared" si="293"/>
        <v/>
      </c>
      <c r="V3729" t="str">
        <f t="shared" si="294"/>
        <v/>
      </c>
    </row>
    <row r="3730" spans="1:22" x14ac:dyDescent="0.35">
      <c r="A3730" t="str">
        <f>IF('Support - Calculation Detail'!A3730="","",LEFT('Support - Calculation Detail'!A3730,7)&amp;"-"&amp;RIGHT('Support - Calculation Detail'!A3730,2))</f>
        <v/>
      </c>
      <c r="B3730" t="str">
        <f>IF('Support - Calculation Detail'!C3730="","",'Support - Calculation Detail'!C3730)</f>
        <v/>
      </c>
      <c r="C3730" t="str">
        <f>IF('Support - Calculation Detail'!B3730="","",'Support - Calculation Detail'!B3730)</f>
        <v/>
      </c>
      <c r="D3730" t="str">
        <f>IF('Support - Calculation Detail'!D3730="","",'Support - Calculation Detail'!D3730)</f>
        <v/>
      </c>
      <c r="E3730" t="str">
        <f>IF('Support - Calculation Detail'!E3730="","",'Support - Calculation Detail'!E3730)</f>
        <v/>
      </c>
      <c r="G3730" t="str">
        <f>IF('Support - Calculation Detail'!F3730="","",'Support - Calculation Detail'!F3730)</f>
        <v/>
      </c>
      <c r="H3730" t="str">
        <f>IF('Support - Calculation Detail'!G3730="","",'Support - Calculation Detail'!G3730)</f>
        <v/>
      </c>
      <c r="I3730" t="str">
        <f>IF('Support - Calculation Detail'!H3730="","",'Support - Calculation Detail'!H3730)</f>
        <v/>
      </c>
      <c r="J3730" t="str">
        <f>IF('Support - Calculation Detail'!I3730="","",'Support - Calculation Detail'!I3730)</f>
        <v/>
      </c>
      <c r="K3730" t="str">
        <f>IF('Support - Calculation Detail'!K3730="","",'Support - Calculation Detail'!K3730)</f>
        <v/>
      </c>
      <c r="L3730" t="str">
        <f>IF('Support - Calculation Detail'!L3730="","",'Support - Calculation Detail'!L3730)</f>
        <v/>
      </c>
      <c r="M3730" t="str">
        <f>IF('Support - Calculation Detail'!M3730="","",'Support - Calculation Detail'!M3730)</f>
        <v/>
      </c>
      <c r="N3730" t="str">
        <f>IF('Support - Calculation Detail'!N3730="","",'Support - Calculation Detail'!N3730)</f>
        <v/>
      </c>
      <c r="P3730" t="str">
        <f>IF('Support - Calculation Detail'!O3730="","",'Support - Calculation Detail'!O3730)</f>
        <v/>
      </c>
      <c r="Q3730" t="b">
        <v>1</v>
      </c>
      <c r="R3730" t="str">
        <f t="shared" si="290"/>
        <v/>
      </c>
      <c r="S3730" t="str">
        <f t="shared" si="291"/>
        <v/>
      </c>
      <c r="T3730" t="str">
        <f t="shared" si="292"/>
        <v/>
      </c>
      <c r="U3730" t="str">
        <f t="shared" si="293"/>
        <v/>
      </c>
      <c r="V3730" t="str">
        <f t="shared" si="294"/>
        <v/>
      </c>
    </row>
    <row r="3731" spans="1:22" x14ac:dyDescent="0.35">
      <c r="A3731" t="str">
        <f>IF('Support - Calculation Detail'!A3731="","",LEFT('Support - Calculation Detail'!A3731,7)&amp;"-"&amp;RIGHT('Support - Calculation Detail'!A3731,2))</f>
        <v/>
      </c>
      <c r="B3731" t="str">
        <f>IF('Support - Calculation Detail'!C3731="","",'Support - Calculation Detail'!C3731)</f>
        <v/>
      </c>
      <c r="C3731" t="str">
        <f>IF('Support - Calculation Detail'!B3731="","",'Support - Calculation Detail'!B3731)</f>
        <v/>
      </c>
      <c r="D3731" t="str">
        <f>IF('Support - Calculation Detail'!D3731="","",'Support - Calculation Detail'!D3731)</f>
        <v/>
      </c>
      <c r="E3731" t="str">
        <f>IF('Support - Calculation Detail'!E3731="","",'Support - Calculation Detail'!E3731)</f>
        <v/>
      </c>
      <c r="G3731" t="str">
        <f>IF('Support - Calculation Detail'!F3731="","",'Support - Calculation Detail'!F3731)</f>
        <v/>
      </c>
      <c r="H3731" t="str">
        <f>IF('Support - Calculation Detail'!G3731="","",'Support - Calculation Detail'!G3731)</f>
        <v/>
      </c>
      <c r="I3731" t="str">
        <f>IF('Support - Calculation Detail'!H3731="","",'Support - Calculation Detail'!H3731)</f>
        <v/>
      </c>
      <c r="J3731" t="str">
        <f>IF('Support - Calculation Detail'!I3731="","",'Support - Calculation Detail'!I3731)</f>
        <v/>
      </c>
      <c r="K3731" t="str">
        <f>IF('Support - Calculation Detail'!K3731="","",'Support - Calculation Detail'!K3731)</f>
        <v/>
      </c>
      <c r="L3731" t="str">
        <f>IF('Support - Calculation Detail'!L3731="","",'Support - Calculation Detail'!L3731)</f>
        <v/>
      </c>
      <c r="M3731" t="str">
        <f>IF('Support - Calculation Detail'!M3731="","",'Support - Calculation Detail'!M3731)</f>
        <v/>
      </c>
      <c r="N3731" t="str">
        <f>IF('Support - Calculation Detail'!N3731="","",'Support - Calculation Detail'!N3731)</f>
        <v/>
      </c>
      <c r="P3731" t="str">
        <f>IF('Support - Calculation Detail'!O3731="","",'Support - Calculation Detail'!O3731)</f>
        <v/>
      </c>
      <c r="Q3731" t="b">
        <v>1</v>
      </c>
      <c r="R3731" t="str">
        <f t="shared" si="290"/>
        <v/>
      </c>
      <c r="S3731" t="str">
        <f t="shared" si="291"/>
        <v/>
      </c>
      <c r="T3731" t="str">
        <f t="shared" si="292"/>
        <v/>
      </c>
      <c r="U3731" t="str">
        <f t="shared" si="293"/>
        <v/>
      </c>
      <c r="V3731" t="str">
        <f t="shared" si="294"/>
        <v/>
      </c>
    </row>
    <row r="3732" spans="1:22" x14ac:dyDescent="0.35">
      <c r="A3732" t="str">
        <f>IF('Support - Calculation Detail'!A3732="","",LEFT('Support - Calculation Detail'!A3732,7)&amp;"-"&amp;RIGHT('Support - Calculation Detail'!A3732,2))</f>
        <v/>
      </c>
      <c r="B3732" t="str">
        <f>IF('Support - Calculation Detail'!C3732="","",'Support - Calculation Detail'!C3732)</f>
        <v/>
      </c>
      <c r="C3732" t="str">
        <f>IF('Support - Calculation Detail'!B3732="","",'Support - Calculation Detail'!B3732)</f>
        <v/>
      </c>
      <c r="D3732" t="str">
        <f>IF('Support - Calculation Detail'!D3732="","",'Support - Calculation Detail'!D3732)</f>
        <v/>
      </c>
      <c r="E3732" t="str">
        <f>IF('Support - Calculation Detail'!E3732="","",'Support - Calculation Detail'!E3732)</f>
        <v/>
      </c>
      <c r="G3732" t="str">
        <f>IF('Support - Calculation Detail'!F3732="","",'Support - Calculation Detail'!F3732)</f>
        <v/>
      </c>
      <c r="H3732" t="str">
        <f>IF('Support - Calculation Detail'!G3732="","",'Support - Calculation Detail'!G3732)</f>
        <v/>
      </c>
      <c r="I3732" t="str">
        <f>IF('Support - Calculation Detail'!H3732="","",'Support - Calculation Detail'!H3732)</f>
        <v/>
      </c>
      <c r="J3732" t="str">
        <f>IF('Support - Calculation Detail'!I3732="","",'Support - Calculation Detail'!I3732)</f>
        <v/>
      </c>
      <c r="K3732" t="str">
        <f>IF('Support - Calculation Detail'!K3732="","",'Support - Calculation Detail'!K3732)</f>
        <v/>
      </c>
      <c r="L3732" t="str">
        <f>IF('Support - Calculation Detail'!L3732="","",'Support - Calculation Detail'!L3732)</f>
        <v/>
      </c>
      <c r="M3732" t="str">
        <f>IF('Support - Calculation Detail'!M3732="","",'Support - Calculation Detail'!M3732)</f>
        <v/>
      </c>
      <c r="N3732" t="str">
        <f>IF('Support - Calculation Detail'!N3732="","",'Support - Calculation Detail'!N3732)</f>
        <v/>
      </c>
      <c r="P3732" t="str">
        <f>IF('Support - Calculation Detail'!O3732="","",'Support - Calculation Detail'!O3732)</f>
        <v/>
      </c>
      <c r="Q3732" t="b">
        <v>1</v>
      </c>
      <c r="R3732" t="str">
        <f t="shared" si="290"/>
        <v/>
      </c>
      <c r="S3732" t="str">
        <f t="shared" si="291"/>
        <v/>
      </c>
      <c r="T3732" t="str">
        <f t="shared" si="292"/>
        <v/>
      </c>
      <c r="U3732" t="str">
        <f t="shared" si="293"/>
        <v/>
      </c>
      <c r="V3732" t="str">
        <f t="shared" si="294"/>
        <v/>
      </c>
    </row>
    <row r="3733" spans="1:22" x14ac:dyDescent="0.35">
      <c r="A3733" t="str">
        <f>IF('Support - Calculation Detail'!A3733="","",LEFT('Support - Calculation Detail'!A3733,7)&amp;"-"&amp;RIGHT('Support - Calculation Detail'!A3733,2))</f>
        <v/>
      </c>
      <c r="B3733" t="str">
        <f>IF('Support - Calculation Detail'!C3733="","",'Support - Calculation Detail'!C3733)</f>
        <v/>
      </c>
      <c r="C3733" t="str">
        <f>IF('Support - Calculation Detail'!B3733="","",'Support - Calculation Detail'!B3733)</f>
        <v/>
      </c>
      <c r="D3733" t="str">
        <f>IF('Support - Calculation Detail'!D3733="","",'Support - Calculation Detail'!D3733)</f>
        <v/>
      </c>
      <c r="E3733" t="str">
        <f>IF('Support - Calculation Detail'!E3733="","",'Support - Calculation Detail'!E3733)</f>
        <v/>
      </c>
      <c r="G3733" t="str">
        <f>IF('Support - Calculation Detail'!F3733="","",'Support - Calculation Detail'!F3733)</f>
        <v/>
      </c>
      <c r="H3733" t="str">
        <f>IF('Support - Calculation Detail'!G3733="","",'Support - Calculation Detail'!G3733)</f>
        <v/>
      </c>
      <c r="I3733" t="str">
        <f>IF('Support - Calculation Detail'!H3733="","",'Support - Calculation Detail'!H3733)</f>
        <v/>
      </c>
      <c r="J3733" t="str">
        <f>IF('Support - Calculation Detail'!I3733="","",'Support - Calculation Detail'!I3733)</f>
        <v/>
      </c>
      <c r="K3733" t="str">
        <f>IF('Support - Calculation Detail'!K3733="","",'Support - Calculation Detail'!K3733)</f>
        <v/>
      </c>
      <c r="L3733" t="str">
        <f>IF('Support - Calculation Detail'!L3733="","",'Support - Calculation Detail'!L3733)</f>
        <v/>
      </c>
      <c r="M3733" t="str">
        <f>IF('Support - Calculation Detail'!M3733="","",'Support - Calculation Detail'!M3733)</f>
        <v/>
      </c>
      <c r="N3733" t="str">
        <f>IF('Support - Calculation Detail'!N3733="","",'Support - Calculation Detail'!N3733)</f>
        <v/>
      </c>
      <c r="P3733" t="str">
        <f>IF('Support - Calculation Detail'!O3733="","",'Support - Calculation Detail'!O3733)</f>
        <v/>
      </c>
      <c r="Q3733" t="b">
        <v>1</v>
      </c>
      <c r="R3733" t="str">
        <f t="shared" si="290"/>
        <v/>
      </c>
      <c r="S3733" t="str">
        <f t="shared" si="291"/>
        <v/>
      </c>
      <c r="T3733" t="str">
        <f t="shared" si="292"/>
        <v/>
      </c>
      <c r="U3733" t="str">
        <f t="shared" si="293"/>
        <v/>
      </c>
      <c r="V3733" t="str">
        <f t="shared" si="294"/>
        <v/>
      </c>
    </row>
    <row r="3734" spans="1:22" x14ac:dyDescent="0.35">
      <c r="A3734" t="str">
        <f>IF('Support - Calculation Detail'!A3734="","",LEFT('Support - Calculation Detail'!A3734,7)&amp;"-"&amp;RIGHT('Support - Calculation Detail'!A3734,2))</f>
        <v/>
      </c>
      <c r="B3734" t="str">
        <f>IF('Support - Calculation Detail'!C3734="","",'Support - Calculation Detail'!C3734)</f>
        <v/>
      </c>
      <c r="C3734" t="str">
        <f>IF('Support - Calculation Detail'!B3734="","",'Support - Calculation Detail'!B3734)</f>
        <v/>
      </c>
      <c r="D3734" t="str">
        <f>IF('Support - Calculation Detail'!D3734="","",'Support - Calculation Detail'!D3734)</f>
        <v/>
      </c>
      <c r="E3734" t="str">
        <f>IF('Support - Calculation Detail'!E3734="","",'Support - Calculation Detail'!E3734)</f>
        <v/>
      </c>
      <c r="G3734" t="str">
        <f>IF('Support - Calculation Detail'!F3734="","",'Support - Calculation Detail'!F3734)</f>
        <v/>
      </c>
      <c r="H3734" t="str">
        <f>IF('Support - Calculation Detail'!G3734="","",'Support - Calculation Detail'!G3734)</f>
        <v/>
      </c>
      <c r="I3734" t="str">
        <f>IF('Support - Calculation Detail'!H3734="","",'Support - Calculation Detail'!H3734)</f>
        <v/>
      </c>
      <c r="J3734" t="str">
        <f>IF('Support - Calculation Detail'!I3734="","",'Support - Calculation Detail'!I3734)</f>
        <v/>
      </c>
      <c r="K3734" t="str">
        <f>IF('Support - Calculation Detail'!K3734="","",'Support - Calculation Detail'!K3734)</f>
        <v/>
      </c>
      <c r="L3734" t="str">
        <f>IF('Support - Calculation Detail'!L3734="","",'Support - Calculation Detail'!L3734)</f>
        <v/>
      </c>
      <c r="M3734" t="str">
        <f>IF('Support - Calculation Detail'!M3734="","",'Support - Calculation Detail'!M3734)</f>
        <v/>
      </c>
      <c r="N3734" t="str">
        <f>IF('Support - Calculation Detail'!N3734="","",'Support - Calculation Detail'!N3734)</f>
        <v/>
      </c>
      <c r="P3734" t="str">
        <f>IF('Support - Calculation Detail'!O3734="","",'Support - Calculation Detail'!O3734)</f>
        <v/>
      </c>
      <c r="Q3734" t="b">
        <v>1</v>
      </c>
      <c r="R3734" t="str">
        <f t="shared" si="290"/>
        <v/>
      </c>
      <c r="S3734" t="str">
        <f t="shared" si="291"/>
        <v/>
      </c>
      <c r="T3734" t="str">
        <f t="shared" si="292"/>
        <v/>
      </c>
      <c r="U3734" t="str">
        <f t="shared" si="293"/>
        <v/>
      </c>
      <c r="V3734" t="str">
        <f t="shared" si="294"/>
        <v/>
      </c>
    </row>
    <row r="3735" spans="1:22" x14ac:dyDescent="0.35">
      <c r="A3735" t="str">
        <f>IF('Support - Calculation Detail'!A3735="","",LEFT('Support - Calculation Detail'!A3735,7)&amp;"-"&amp;RIGHT('Support - Calculation Detail'!A3735,2))</f>
        <v/>
      </c>
      <c r="B3735" t="str">
        <f>IF('Support - Calculation Detail'!C3735="","",'Support - Calculation Detail'!C3735)</f>
        <v/>
      </c>
      <c r="C3735" t="str">
        <f>IF('Support - Calculation Detail'!B3735="","",'Support - Calculation Detail'!B3735)</f>
        <v/>
      </c>
      <c r="D3735" t="str">
        <f>IF('Support - Calculation Detail'!D3735="","",'Support - Calculation Detail'!D3735)</f>
        <v/>
      </c>
      <c r="E3735" t="str">
        <f>IF('Support - Calculation Detail'!E3735="","",'Support - Calculation Detail'!E3735)</f>
        <v/>
      </c>
      <c r="G3735" t="str">
        <f>IF('Support - Calculation Detail'!F3735="","",'Support - Calculation Detail'!F3735)</f>
        <v/>
      </c>
      <c r="H3735" t="str">
        <f>IF('Support - Calculation Detail'!G3735="","",'Support - Calculation Detail'!G3735)</f>
        <v/>
      </c>
      <c r="I3735" t="str">
        <f>IF('Support - Calculation Detail'!H3735="","",'Support - Calculation Detail'!H3735)</f>
        <v/>
      </c>
      <c r="J3735" t="str">
        <f>IF('Support - Calculation Detail'!I3735="","",'Support - Calculation Detail'!I3735)</f>
        <v/>
      </c>
      <c r="K3735" t="str">
        <f>IF('Support - Calculation Detail'!K3735="","",'Support - Calculation Detail'!K3735)</f>
        <v/>
      </c>
      <c r="L3735" t="str">
        <f>IF('Support - Calculation Detail'!L3735="","",'Support - Calculation Detail'!L3735)</f>
        <v/>
      </c>
      <c r="M3735" t="str">
        <f>IF('Support - Calculation Detail'!M3735="","",'Support - Calculation Detail'!M3735)</f>
        <v/>
      </c>
      <c r="N3735" t="str">
        <f>IF('Support - Calculation Detail'!N3735="","",'Support - Calculation Detail'!N3735)</f>
        <v/>
      </c>
      <c r="P3735" t="str">
        <f>IF('Support - Calculation Detail'!O3735="","",'Support - Calculation Detail'!O3735)</f>
        <v/>
      </c>
      <c r="Q3735" t="b">
        <v>1</v>
      </c>
      <c r="R3735" t="str">
        <f t="shared" si="290"/>
        <v/>
      </c>
      <c r="S3735" t="str">
        <f t="shared" si="291"/>
        <v/>
      </c>
      <c r="T3735" t="str">
        <f t="shared" si="292"/>
        <v/>
      </c>
      <c r="U3735" t="str">
        <f t="shared" si="293"/>
        <v/>
      </c>
      <c r="V3735" t="str">
        <f t="shared" si="294"/>
        <v/>
      </c>
    </row>
    <row r="3736" spans="1:22" x14ac:dyDescent="0.35">
      <c r="A3736" t="str">
        <f>IF('Support - Calculation Detail'!A3736="","",LEFT('Support - Calculation Detail'!A3736,7)&amp;"-"&amp;RIGHT('Support - Calculation Detail'!A3736,2))</f>
        <v/>
      </c>
      <c r="B3736" t="str">
        <f>IF('Support - Calculation Detail'!C3736="","",'Support - Calculation Detail'!C3736)</f>
        <v/>
      </c>
      <c r="C3736" t="str">
        <f>IF('Support - Calculation Detail'!B3736="","",'Support - Calculation Detail'!B3736)</f>
        <v/>
      </c>
      <c r="D3736" t="str">
        <f>IF('Support - Calculation Detail'!D3736="","",'Support - Calculation Detail'!D3736)</f>
        <v/>
      </c>
      <c r="E3736" t="str">
        <f>IF('Support - Calculation Detail'!E3736="","",'Support - Calculation Detail'!E3736)</f>
        <v/>
      </c>
      <c r="G3736" t="str">
        <f>IF('Support - Calculation Detail'!F3736="","",'Support - Calculation Detail'!F3736)</f>
        <v/>
      </c>
      <c r="H3736" t="str">
        <f>IF('Support - Calculation Detail'!G3736="","",'Support - Calculation Detail'!G3736)</f>
        <v/>
      </c>
      <c r="I3736" t="str">
        <f>IF('Support - Calculation Detail'!H3736="","",'Support - Calculation Detail'!H3736)</f>
        <v/>
      </c>
      <c r="J3736" t="str">
        <f>IF('Support - Calculation Detail'!I3736="","",'Support - Calculation Detail'!I3736)</f>
        <v/>
      </c>
      <c r="K3736" t="str">
        <f>IF('Support - Calculation Detail'!K3736="","",'Support - Calculation Detail'!K3736)</f>
        <v/>
      </c>
      <c r="L3736" t="str">
        <f>IF('Support - Calculation Detail'!L3736="","",'Support - Calculation Detail'!L3736)</f>
        <v/>
      </c>
      <c r="M3736" t="str">
        <f>IF('Support - Calculation Detail'!M3736="","",'Support - Calculation Detail'!M3736)</f>
        <v/>
      </c>
      <c r="N3736" t="str">
        <f>IF('Support - Calculation Detail'!N3736="","",'Support - Calculation Detail'!N3736)</f>
        <v/>
      </c>
      <c r="P3736" t="str">
        <f>IF('Support - Calculation Detail'!O3736="","",'Support - Calculation Detail'!O3736)</f>
        <v/>
      </c>
      <c r="Q3736" t="b">
        <v>1</v>
      </c>
      <c r="R3736" t="str">
        <f t="shared" si="290"/>
        <v/>
      </c>
      <c r="S3736" t="str">
        <f t="shared" si="291"/>
        <v/>
      </c>
      <c r="T3736" t="str">
        <f t="shared" si="292"/>
        <v/>
      </c>
      <c r="U3736" t="str">
        <f t="shared" si="293"/>
        <v/>
      </c>
      <c r="V3736" t="str">
        <f t="shared" si="294"/>
        <v/>
      </c>
    </row>
    <row r="3737" spans="1:22" x14ac:dyDescent="0.35">
      <c r="A3737" t="str">
        <f>IF('Support - Calculation Detail'!A3737="","",LEFT('Support - Calculation Detail'!A3737,7)&amp;"-"&amp;RIGHT('Support - Calculation Detail'!A3737,2))</f>
        <v/>
      </c>
      <c r="B3737" t="str">
        <f>IF('Support - Calculation Detail'!C3737="","",'Support - Calculation Detail'!C3737)</f>
        <v/>
      </c>
      <c r="C3737" t="str">
        <f>IF('Support - Calculation Detail'!B3737="","",'Support - Calculation Detail'!B3737)</f>
        <v/>
      </c>
      <c r="D3737" t="str">
        <f>IF('Support - Calculation Detail'!D3737="","",'Support - Calculation Detail'!D3737)</f>
        <v/>
      </c>
      <c r="E3737" t="str">
        <f>IF('Support - Calculation Detail'!E3737="","",'Support - Calculation Detail'!E3737)</f>
        <v/>
      </c>
      <c r="G3737" t="str">
        <f>IF('Support - Calculation Detail'!F3737="","",'Support - Calculation Detail'!F3737)</f>
        <v/>
      </c>
      <c r="H3737" t="str">
        <f>IF('Support - Calculation Detail'!G3737="","",'Support - Calculation Detail'!G3737)</f>
        <v/>
      </c>
      <c r="I3737" t="str">
        <f>IF('Support - Calculation Detail'!H3737="","",'Support - Calculation Detail'!H3737)</f>
        <v/>
      </c>
      <c r="J3737" t="str">
        <f>IF('Support - Calculation Detail'!I3737="","",'Support - Calculation Detail'!I3737)</f>
        <v/>
      </c>
      <c r="K3737" t="str">
        <f>IF('Support - Calculation Detail'!K3737="","",'Support - Calculation Detail'!K3737)</f>
        <v/>
      </c>
      <c r="L3737" t="str">
        <f>IF('Support - Calculation Detail'!L3737="","",'Support - Calculation Detail'!L3737)</f>
        <v/>
      </c>
      <c r="M3737" t="str">
        <f>IF('Support - Calculation Detail'!M3737="","",'Support - Calculation Detail'!M3737)</f>
        <v/>
      </c>
      <c r="N3737" t="str">
        <f>IF('Support - Calculation Detail'!N3737="","",'Support - Calculation Detail'!N3737)</f>
        <v/>
      </c>
      <c r="P3737" t="str">
        <f>IF('Support - Calculation Detail'!O3737="","",'Support - Calculation Detail'!O3737)</f>
        <v/>
      </c>
      <c r="Q3737" t="b">
        <v>1</v>
      </c>
      <c r="R3737" t="str">
        <f t="shared" si="290"/>
        <v/>
      </c>
      <c r="S3737" t="str">
        <f t="shared" si="291"/>
        <v/>
      </c>
      <c r="T3737" t="str">
        <f t="shared" si="292"/>
        <v/>
      </c>
      <c r="U3737" t="str">
        <f t="shared" si="293"/>
        <v/>
      </c>
      <c r="V3737" t="str">
        <f t="shared" si="294"/>
        <v/>
      </c>
    </row>
    <row r="3738" spans="1:22" x14ac:dyDescent="0.35">
      <c r="A3738" t="str">
        <f>IF('Support - Calculation Detail'!A3738="","",LEFT('Support - Calculation Detail'!A3738,7)&amp;"-"&amp;RIGHT('Support - Calculation Detail'!A3738,2))</f>
        <v/>
      </c>
      <c r="B3738" t="str">
        <f>IF('Support - Calculation Detail'!C3738="","",'Support - Calculation Detail'!C3738)</f>
        <v/>
      </c>
      <c r="C3738" t="str">
        <f>IF('Support - Calculation Detail'!B3738="","",'Support - Calculation Detail'!B3738)</f>
        <v/>
      </c>
      <c r="D3738" t="str">
        <f>IF('Support - Calculation Detail'!D3738="","",'Support - Calculation Detail'!D3738)</f>
        <v/>
      </c>
      <c r="E3738" t="str">
        <f>IF('Support - Calculation Detail'!E3738="","",'Support - Calculation Detail'!E3738)</f>
        <v/>
      </c>
      <c r="G3738" t="str">
        <f>IF('Support - Calculation Detail'!F3738="","",'Support - Calculation Detail'!F3738)</f>
        <v/>
      </c>
      <c r="H3738" t="str">
        <f>IF('Support - Calculation Detail'!G3738="","",'Support - Calculation Detail'!G3738)</f>
        <v/>
      </c>
      <c r="I3738" t="str">
        <f>IF('Support - Calculation Detail'!H3738="","",'Support - Calculation Detail'!H3738)</f>
        <v/>
      </c>
      <c r="J3738" t="str">
        <f>IF('Support - Calculation Detail'!I3738="","",'Support - Calculation Detail'!I3738)</f>
        <v/>
      </c>
      <c r="K3738" t="str">
        <f>IF('Support - Calculation Detail'!K3738="","",'Support - Calculation Detail'!K3738)</f>
        <v/>
      </c>
      <c r="L3738" t="str">
        <f>IF('Support - Calculation Detail'!L3738="","",'Support - Calculation Detail'!L3738)</f>
        <v/>
      </c>
      <c r="M3738" t="str">
        <f>IF('Support - Calculation Detail'!M3738="","",'Support - Calculation Detail'!M3738)</f>
        <v/>
      </c>
      <c r="N3738" t="str">
        <f>IF('Support - Calculation Detail'!N3738="","",'Support - Calculation Detail'!N3738)</f>
        <v/>
      </c>
      <c r="P3738" t="str">
        <f>IF('Support - Calculation Detail'!O3738="","",'Support - Calculation Detail'!O3738)</f>
        <v/>
      </c>
      <c r="Q3738" t="b">
        <v>1</v>
      </c>
      <c r="R3738" t="str">
        <f t="shared" si="290"/>
        <v/>
      </c>
      <c r="S3738" t="str">
        <f t="shared" si="291"/>
        <v/>
      </c>
      <c r="T3738" t="str">
        <f t="shared" si="292"/>
        <v/>
      </c>
      <c r="U3738" t="str">
        <f t="shared" si="293"/>
        <v/>
      </c>
      <c r="V3738" t="str">
        <f t="shared" si="294"/>
        <v/>
      </c>
    </row>
    <row r="3739" spans="1:22" x14ac:dyDescent="0.35">
      <c r="A3739" t="str">
        <f>IF('Support - Calculation Detail'!A3739="","",LEFT('Support - Calculation Detail'!A3739,7)&amp;"-"&amp;RIGHT('Support - Calculation Detail'!A3739,2))</f>
        <v/>
      </c>
      <c r="B3739" t="str">
        <f>IF('Support - Calculation Detail'!C3739="","",'Support - Calculation Detail'!C3739)</f>
        <v/>
      </c>
      <c r="C3739" t="str">
        <f>IF('Support - Calculation Detail'!B3739="","",'Support - Calculation Detail'!B3739)</f>
        <v/>
      </c>
      <c r="D3739" t="str">
        <f>IF('Support - Calculation Detail'!D3739="","",'Support - Calculation Detail'!D3739)</f>
        <v/>
      </c>
      <c r="E3739" t="str">
        <f>IF('Support - Calculation Detail'!E3739="","",'Support - Calculation Detail'!E3739)</f>
        <v/>
      </c>
      <c r="G3739" t="str">
        <f>IF('Support - Calculation Detail'!F3739="","",'Support - Calculation Detail'!F3739)</f>
        <v/>
      </c>
      <c r="H3739" t="str">
        <f>IF('Support - Calculation Detail'!G3739="","",'Support - Calculation Detail'!G3739)</f>
        <v/>
      </c>
      <c r="I3739" t="str">
        <f>IF('Support - Calculation Detail'!H3739="","",'Support - Calculation Detail'!H3739)</f>
        <v/>
      </c>
      <c r="J3739" t="str">
        <f>IF('Support - Calculation Detail'!I3739="","",'Support - Calculation Detail'!I3739)</f>
        <v/>
      </c>
      <c r="K3739" t="str">
        <f>IF('Support - Calculation Detail'!K3739="","",'Support - Calculation Detail'!K3739)</f>
        <v/>
      </c>
      <c r="L3739" t="str">
        <f>IF('Support - Calculation Detail'!L3739="","",'Support - Calculation Detail'!L3739)</f>
        <v/>
      </c>
      <c r="M3739" t="str">
        <f>IF('Support - Calculation Detail'!M3739="","",'Support - Calculation Detail'!M3739)</f>
        <v/>
      </c>
      <c r="N3739" t="str">
        <f>IF('Support - Calculation Detail'!N3739="","",'Support - Calculation Detail'!N3739)</f>
        <v/>
      </c>
      <c r="P3739" t="str">
        <f>IF('Support - Calculation Detail'!O3739="","",'Support - Calculation Detail'!O3739)</f>
        <v/>
      </c>
      <c r="Q3739" t="b">
        <v>1</v>
      </c>
      <c r="R3739" t="str">
        <f t="shared" si="290"/>
        <v/>
      </c>
      <c r="S3739" t="str">
        <f t="shared" si="291"/>
        <v/>
      </c>
      <c r="T3739" t="str">
        <f t="shared" si="292"/>
        <v/>
      </c>
      <c r="U3739" t="str">
        <f t="shared" si="293"/>
        <v/>
      </c>
      <c r="V3739" t="str">
        <f t="shared" si="294"/>
        <v/>
      </c>
    </row>
    <row r="3740" spans="1:22" x14ac:dyDescent="0.35">
      <c r="A3740" t="str">
        <f>IF('Support - Calculation Detail'!A3740="","",LEFT('Support - Calculation Detail'!A3740,7)&amp;"-"&amp;RIGHT('Support - Calculation Detail'!A3740,2))</f>
        <v/>
      </c>
      <c r="B3740" t="str">
        <f>IF('Support - Calculation Detail'!C3740="","",'Support - Calculation Detail'!C3740)</f>
        <v/>
      </c>
      <c r="C3740" t="str">
        <f>IF('Support - Calculation Detail'!B3740="","",'Support - Calculation Detail'!B3740)</f>
        <v/>
      </c>
      <c r="D3740" t="str">
        <f>IF('Support - Calculation Detail'!D3740="","",'Support - Calculation Detail'!D3740)</f>
        <v/>
      </c>
      <c r="E3740" t="str">
        <f>IF('Support - Calculation Detail'!E3740="","",'Support - Calculation Detail'!E3740)</f>
        <v/>
      </c>
      <c r="G3740" t="str">
        <f>IF('Support - Calculation Detail'!F3740="","",'Support - Calculation Detail'!F3740)</f>
        <v/>
      </c>
      <c r="H3740" t="str">
        <f>IF('Support - Calculation Detail'!G3740="","",'Support - Calculation Detail'!G3740)</f>
        <v/>
      </c>
      <c r="I3740" t="str">
        <f>IF('Support - Calculation Detail'!H3740="","",'Support - Calculation Detail'!H3740)</f>
        <v/>
      </c>
      <c r="J3740" t="str">
        <f>IF('Support - Calculation Detail'!I3740="","",'Support - Calculation Detail'!I3740)</f>
        <v/>
      </c>
      <c r="K3740" t="str">
        <f>IF('Support - Calculation Detail'!K3740="","",'Support - Calculation Detail'!K3740)</f>
        <v/>
      </c>
      <c r="L3740" t="str">
        <f>IF('Support - Calculation Detail'!L3740="","",'Support - Calculation Detail'!L3740)</f>
        <v/>
      </c>
      <c r="M3740" t="str">
        <f>IF('Support - Calculation Detail'!M3740="","",'Support - Calculation Detail'!M3740)</f>
        <v/>
      </c>
      <c r="N3740" t="str">
        <f>IF('Support - Calculation Detail'!N3740="","",'Support - Calculation Detail'!N3740)</f>
        <v/>
      </c>
      <c r="P3740" t="str">
        <f>IF('Support - Calculation Detail'!O3740="","",'Support - Calculation Detail'!O3740)</f>
        <v/>
      </c>
      <c r="Q3740" t="b">
        <v>1</v>
      </c>
      <c r="R3740" t="str">
        <f t="shared" si="290"/>
        <v/>
      </c>
      <c r="S3740" t="str">
        <f t="shared" si="291"/>
        <v/>
      </c>
      <c r="T3740" t="str">
        <f t="shared" si="292"/>
        <v/>
      </c>
      <c r="U3740" t="str">
        <f t="shared" si="293"/>
        <v/>
      </c>
      <c r="V3740" t="str">
        <f t="shared" si="294"/>
        <v/>
      </c>
    </row>
    <row r="3741" spans="1:22" x14ac:dyDescent="0.35">
      <c r="A3741" t="str">
        <f>IF('Support - Calculation Detail'!A3741="","",LEFT('Support - Calculation Detail'!A3741,7)&amp;"-"&amp;RIGHT('Support - Calculation Detail'!A3741,2))</f>
        <v/>
      </c>
      <c r="B3741" t="str">
        <f>IF('Support - Calculation Detail'!C3741="","",'Support - Calculation Detail'!C3741)</f>
        <v/>
      </c>
      <c r="C3741" t="str">
        <f>IF('Support - Calculation Detail'!B3741="","",'Support - Calculation Detail'!B3741)</f>
        <v/>
      </c>
      <c r="D3741" t="str">
        <f>IF('Support - Calculation Detail'!D3741="","",'Support - Calculation Detail'!D3741)</f>
        <v/>
      </c>
      <c r="E3741" t="str">
        <f>IF('Support - Calculation Detail'!E3741="","",'Support - Calculation Detail'!E3741)</f>
        <v/>
      </c>
      <c r="G3741" t="str">
        <f>IF('Support - Calculation Detail'!F3741="","",'Support - Calculation Detail'!F3741)</f>
        <v/>
      </c>
      <c r="H3741" t="str">
        <f>IF('Support - Calculation Detail'!G3741="","",'Support - Calculation Detail'!G3741)</f>
        <v/>
      </c>
      <c r="I3741" t="str">
        <f>IF('Support - Calculation Detail'!H3741="","",'Support - Calculation Detail'!H3741)</f>
        <v/>
      </c>
      <c r="J3741" t="str">
        <f>IF('Support - Calculation Detail'!I3741="","",'Support - Calculation Detail'!I3741)</f>
        <v/>
      </c>
      <c r="K3741" t="str">
        <f>IF('Support - Calculation Detail'!K3741="","",'Support - Calculation Detail'!K3741)</f>
        <v/>
      </c>
      <c r="L3741" t="str">
        <f>IF('Support - Calculation Detail'!L3741="","",'Support - Calculation Detail'!L3741)</f>
        <v/>
      </c>
      <c r="M3741" t="str">
        <f>IF('Support - Calculation Detail'!M3741="","",'Support - Calculation Detail'!M3741)</f>
        <v/>
      </c>
      <c r="N3741" t="str">
        <f>IF('Support - Calculation Detail'!N3741="","",'Support - Calculation Detail'!N3741)</f>
        <v/>
      </c>
      <c r="P3741" t="str">
        <f>IF('Support - Calculation Detail'!O3741="","",'Support - Calculation Detail'!O3741)</f>
        <v/>
      </c>
      <c r="Q3741" t="b">
        <v>1</v>
      </c>
      <c r="R3741" t="str">
        <f t="shared" si="290"/>
        <v/>
      </c>
      <c r="S3741" t="str">
        <f t="shared" si="291"/>
        <v/>
      </c>
      <c r="T3741" t="str">
        <f t="shared" si="292"/>
        <v/>
      </c>
      <c r="U3741" t="str">
        <f t="shared" si="293"/>
        <v/>
      </c>
      <c r="V3741" t="str">
        <f t="shared" si="294"/>
        <v/>
      </c>
    </row>
    <row r="3742" spans="1:22" x14ac:dyDescent="0.35">
      <c r="A3742" t="str">
        <f>IF('Support - Calculation Detail'!A3742="","",LEFT('Support - Calculation Detail'!A3742,7)&amp;"-"&amp;RIGHT('Support - Calculation Detail'!A3742,2))</f>
        <v/>
      </c>
      <c r="B3742" t="str">
        <f>IF('Support - Calculation Detail'!C3742="","",'Support - Calculation Detail'!C3742)</f>
        <v/>
      </c>
      <c r="C3742" t="str">
        <f>IF('Support - Calculation Detail'!B3742="","",'Support - Calculation Detail'!B3742)</f>
        <v/>
      </c>
      <c r="D3742" t="str">
        <f>IF('Support - Calculation Detail'!D3742="","",'Support - Calculation Detail'!D3742)</f>
        <v/>
      </c>
      <c r="E3742" t="str">
        <f>IF('Support - Calculation Detail'!E3742="","",'Support - Calculation Detail'!E3742)</f>
        <v/>
      </c>
      <c r="G3742" t="str">
        <f>IF('Support - Calculation Detail'!F3742="","",'Support - Calculation Detail'!F3742)</f>
        <v/>
      </c>
      <c r="H3742" t="str">
        <f>IF('Support - Calculation Detail'!G3742="","",'Support - Calculation Detail'!G3742)</f>
        <v/>
      </c>
      <c r="I3742" t="str">
        <f>IF('Support - Calculation Detail'!H3742="","",'Support - Calculation Detail'!H3742)</f>
        <v/>
      </c>
      <c r="J3742" t="str">
        <f>IF('Support - Calculation Detail'!I3742="","",'Support - Calculation Detail'!I3742)</f>
        <v/>
      </c>
      <c r="K3742" t="str">
        <f>IF('Support - Calculation Detail'!K3742="","",'Support - Calculation Detail'!K3742)</f>
        <v/>
      </c>
      <c r="L3742" t="str">
        <f>IF('Support - Calculation Detail'!L3742="","",'Support - Calculation Detail'!L3742)</f>
        <v/>
      </c>
      <c r="M3742" t="str">
        <f>IF('Support - Calculation Detail'!M3742="","",'Support - Calculation Detail'!M3742)</f>
        <v/>
      </c>
      <c r="N3742" t="str">
        <f>IF('Support - Calculation Detail'!N3742="","",'Support - Calculation Detail'!N3742)</f>
        <v/>
      </c>
      <c r="P3742" t="str">
        <f>IF('Support - Calculation Detail'!O3742="","",'Support - Calculation Detail'!O3742)</f>
        <v/>
      </c>
      <c r="Q3742" t="b">
        <v>1</v>
      </c>
      <c r="R3742" t="str">
        <f t="shared" si="290"/>
        <v/>
      </c>
      <c r="S3742" t="str">
        <f t="shared" si="291"/>
        <v/>
      </c>
      <c r="T3742" t="str">
        <f t="shared" si="292"/>
        <v/>
      </c>
      <c r="U3742" t="str">
        <f t="shared" si="293"/>
        <v/>
      </c>
      <c r="V3742" t="str">
        <f t="shared" si="294"/>
        <v/>
      </c>
    </row>
    <row r="3743" spans="1:22" x14ac:dyDescent="0.35">
      <c r="A3743" t="str">
        <f>IF('Support - Calculation Detail'!A3743="","",LEFT('Support - Calculation Detail'!A3743,7)&amp;"-"&amp;RIGHT('Support - Calculation Detail'!A3743,2))</f>
        <v/>
      </c>
      <c r="B3743" t="str">
        <f>IF('Support - Calculation Detail'!C3743="","",'Support - Calculation Detail'!C3743)</f>
        <v/>
      </c>
      <c r="C3743" t="str">
        <f>IF('Support - Calculation Detail'!B3743="","",'Support - Calculation Detail'!B3743)</f>
        <v/>
      </c>
      <c r="D3743" t="str">
        <f>IF('Support - Calculation Detail'!D3743="","",'Support - Calculation Detail'!D3743)</f>
        <v/>
      </c>
      <c r="E3743" t="str">
        <f>IF('Support - Calculation Detail'!E3743="","",'Support - Calculation Detail'!E3743)</f>
        <v/>
      </c>
      <c r="G3743" t="str">
        <f>IF('Support - Calculation Detail'!F3743="","",'Support - Calculation Detail'!F3743)</f>
        <v/>
      </c>
      <c r="H3743" t="str">
        <f>IF('Support - Calculation Detail'!G3743="","",'Support - Calculation Detail'!G3743)</f>
        <v/>
      </c>
      <c r="I3743" t="str">
        <f>IF('Support - Calculation Detail'!H3743="","",'Support - Calculation Detail'!H3743)</f>
        <v/>
      </c>
      <c r="J3743" t="str">
        <f>IF('Support - Calculation Detail'!I3743="","",'Support - Calculation Detail'!I3743)</f>
        <v/>
      </c>
      <c r="K3743" t="str">
        <f>IF('Support - Calculation Detail'!K3743="","",'Support - Calculation Detail'!K3743)</f>
        <v/>
      </c>
      <c r="L3743" t="str">
        <f>IF('Support - Calculation Detail'!L3743="","",'Support - Calculation Detail'!L3743)</f>
        <v/>
      </c>
      <c r="M3743" t="str">
        <f>IF('Support - Calculation Detail'!M3743="","",'Support - Calculation Detail'!M3743)</f>
        <v/>
      </c>
      <c r="N3743" t="str">
        <f>IF('Support - Calculation Detail'!N3743="","",'Support - Calculation Detail'!N3743)</f>
        <v/>
      </c>
      <c r="P3743" t="str">
        <f>IF('Support - Calculation Detail'!O3743="","",'Support - Calculation Detail'!O3743)</f>
        <v/>
      </c>
      <c r="Q3743" t="b">
        <v>1</v>
      </c>
      <c r="R3743" t="str">
        <f t="shared" si="290"/>
        <v/>
      </c>
      <c r="S3743" t="str">
        <f t="shared" si="291"/>
        <v/>
      </c>
      <c r="T3743" t="str">
        <f t="shared" si="292"/>
        <v/>
      </c>
      <c r="U3743" t="str">
        <f t="shared" si="293"/>
        <v/>
      </c>
      <c r="V3743" t="str">
        <f t="shared" si="294"/>
        <v/>
      </c>
    </row>
    <row r="3744" spans="1:22" x14ac:dyDescent="0.35">
      <c r="A3744" t="str">
        <f>IF('Support - Calculation Detail'!A3744="","",LEFT('Support - Calculation Detail'!A3744,7)&amp;"-"&amp;RIGHT('Support - Calculation Detail'!A3744,2))</f>
        <v/>
      </c>
      <c r="B3744" t="str">
        <f>IF('Support - Calculation Detail'!C3744="","",'Support - Calculation Detail'!C3744)</f>
        <v/>
      </c>
      <c r="C3744" t="str">
        <f>IF('Support - Calculation Detail'!B3744="","",'Support - Calculation Detail'!B3744)</f>
        <v/>
      </c>
      <c r="D3744" t="str">
        <f>IF('Support - Calculation Detail'!D3744="","",'Support - Calculation Detail'!D3744)</f>
        <v/>
      </c>
      <c r="E3744" t="str">
        <f>IF('Support - Calculation Detail'!E3744="","",'Support - Calculation Detail'!E3744)</f>
        <v/>
      </c>
      <c r="G3744" t="str">
        <f>IF('Support - Calculation Detail'!F3744="","",'Support - Calculation Detail'!F3744)</f>
        <v/>
      </c>
      <c r="H3744" t="str">
        <f>IF('Support - Calculation Detail'!G3744="","",'Support - Calculation Detail'!G3744)</f>
        <v/>
      </c>
      <c r="I3744" t="str">
        <f>IF('Support - Calculation Detail'!H3744="","",'Support - Calculation Detail'!H3744)</f>
        <v/>
      </c>
      <c r="J3744" t="str">
        <f>IF('Support - Calculation Detail'!I3744="","",'Support - Calculation Detail'!I3744)</f>
        <v/>
      </c>
      <c r="K3744" t="str">
        <f>IF('Support - Calculation Detail'!K3744="","",'Support - Calculation Detail'!K3744)</f>
        <v/>
      </c>
      <c r="L3744" t="str">
        <f>IF('Support - Calculation Detail'!L3744="","",'Support - Calculation Detail'!L3744)</f>
        <v/>
      </c>
      <c r="M3744" t="str">
        <f>IF('Support - Calculation Detail'!M3744="","",'Support - Calculation Detail'!M3744)</f>
        <v/>
      </c>
      <c r="N3744" t="str">
        <f>IF('Support - Calculation Detail'!N3744="","",'Support - Calculation Detail'!N3744)</f>
        <v/>
      </c>
      <c r="P3744" t="str">
        <f>IF('Support - Calculation Detail'!O3744="","",'Support - Calculation Detail'!O3744)</f>
        <v/>
      </c>
      <c r="Q3744" t="b">
        <v>1</v>
      </c>
      <c r="R3744" t="str">
        <f t="shared" si="290"/>
        <v/>
      </c>
      <c r="S3744" t="str">
        <f t="shared" si="291"/>
        <v/>
      </c>
      <c r="T3744" t="str">
        <f t="shared" si="292"/>
        <v/>
      </c>
      <c r="U3744" t="str">
        <f t="shared" si="293"/>
        <v/>
      </c>
      <c r="V3744" t="str">
        <f t="shared" si="294"/>
        <v/>
      </c>
    </row>
    <row r="3745" spans="1:22" x14ac:dyDescent="0.35">
      <c r="A3745" t="str">
        <f>IF('Support - Calculation Detail'!A3745="","",LEFT('Support - Calculation Detail'!A3745,7)&amp;"-"&amp;RIGHT('Support - Calculation Detail'!A3745,2))</f>
        <v/>
      </c>
      <c r="B3745" t="str">
        <f>IF('Support - Calculation Detail'!C3745="","",'Support - Calculation Detail'!C3745)</f>
        <v/>
      </c>
      <c r="C3745" t="str">
        <f>IF('Support - Calculation Detail'!B3745="","",'Support - Calculation Detail'!B3745)</f>
        <v/>
      </c>
      <c r="D3745" t="str">
        <f>IF('Support - Calculation Detail'!D3745="","",'Support - Calculation Detail'!D3745)</f>
        <v/>
      </c>
      <c r="E3745" t="str">
        <f>IF('Support - Calculation Detail'!E3745="","",'Support - Calculation Detail'!E3745)</f>
        <v/>
      </c>
      <c r="G3745" t="str">
        <f>IF('Support - Calculation Detail'!F3745="","",'Support - Calculation Detail'!F3745)</f>
        <v/>
      </c>
      <c r="H3745" t="str">
        <f>IF('Support - Calculation Detail'!G3745="","",'Support - Calculation Detail'!G3745)</f>
        <v/>
      </c>
      <c r="I3745" t="str">
        <f>IF('Support - Calculation Detail'!H3745="","",'Support - Calculation Detail'!H3745)</f>
        <v/>
      </c>
      <c r="J3745" t="str">
        <f>IF('Support - Calculation Detail'!I3745="","",'Support - Calculation Detail'!I3745)</f>
        <v/>
      </c>
      <c r="K3745" t="str">
        <f>IF('Support - Calculation Detail'!K3745="","",'Support - Calculation Detail'!K3745)</f>
        <v/>
      </c>
      <c r="L3745" t="str">
        <f>IF('Support - Calculation Detail'!L3745="","",'Support - Calculation Detail'!L3745)</f>
        <v/>
      </c>
      <c r="M3745" t="str">
        <f>IF('Support - Calculation Detail'!M3745="","",'Support - Calculation Detail'!M3745)</f>
        <v/>
      </c>
      <c r="N3745" t="str">
        <f>IF('Support - Calculation Detail'!N3745="","",'Support - Calculation Detail'!N3745)</f>
        <v/>
      </c>
      <c r="P3745" t="str">
        <f>IF('Support - Calculation Detail'!O3745="","",'Support - Calculation Detail'!O3745)</f>
        <v/>
      </c>
      <c r="Q3745" t="b">
        <v>1</v>
      </c>
      <c r="R3745" t="str">
        <f t="shared" si="290"/>
        <v/>
      </c>
      <c r="S3745" t="str">
        <f t="shared" si="291"/>
        <v/>
      </c>
      <c r="T3745" t="str">
        <f t="shared" si="292"/>
        <v/>
      </c>
      <c r="U3745" t="str">
        <f t="shared" si="293"/>
        <v/>
      </c>
      <c r="V3745" t="str">
        <f t="shared" si="294"/>
        <v/>
      </c>
    </row>
    <row r="3746" spans="1:22" x14ac:dyDescent="0.35">
      <c r="A3746" t="str">
        <f>IF('Support - Calculation Detail'!A3746="","",LEFT('Support - Calculation Detail'!A3746,7)&amp;"-"&amp;RIGHT('Support - Calculation Detail'!A3746,2))</f>
        <v/>
      </c>
      <c r="B3746" t="str">
        <f>IF('Support - Calculation Detail'!C3746="","",'Support - Calculation Detail'!C3746)</f>
        <v/>
      </c>
      <c r="C3746" t="str">
        <f>IF('Support - Calculation Detail'!B3746="","",'Support - Calculation Detail'!B3746)</f>
        <v/>
      </c>
      <c r="D3746" t="str">
        <f>IF('Support - Calculation Detail'!D3746="","",'Support - Calculation Detail'!D3746)</f>
        <v/>
      </c>
      <c r="E3746" t="str">
        <f>IF('Support - Calculation Detail'!E3746="","",'Support - Calculation Detail'!E3746)</f>
        <v/>
      </c>
      <c r="G3746" t="str">
        <f>IF('Support - Calculation Detail'!F3746="","",'Support - Calculation Detail'!F3746)</f>
        <v/>
      </c>
      <c r="H3746" t="str">
        <f>IF('Support - Calculation Detail'!G3746="","",'Support - Calculation Detail'!G3746)</f>
        <v/>
      </c>
      <c r="I3746" t="str">
        <f>IF('Support - Calculation Detail'!H3746="","",'Support - Calculation Detail'!H3746)</f>
        <v/>
      </c>
      <c r="J3746" t="str">
        <f>IF('Support - Calculation Detail'!I3746="","",'Support - Calculation Detail'!I3746)</f>
        <v/>
      </c>
      <c r="K3746" t="str">
        <f>IF('Support - Calculation Detail'!K3746="","",'Support - Calculation Detail'!K3746)</f>
        <v/>
      </c>
      <c r="L3746" t="str">
        <f>IF('Support - Calculation Detail'!L3746="","",'Support - Calculation Detail'!L3746)</f>
        <v/>
      </c>
      <c r="M3746" t="str">
        <f>IF('Support - Calculation Detail'!M3746="","",'Support - Calculation Detail'!M3746)</f>
        <v/>
      </c>
      <c r="N3746" t="str">
        <f>IF('Support - Calculation Detail'!N3746="","",'Support - Calculation Detail'!N3746)</f>
        <v/>
      </c>
      <c r="P3746" t="str">
        <f>IF('Support - Calculation Detail'!O3746="","",'Support - Calculation Detail'!O3746)</f>
        <v/>
      </c>
      <c r="Q3746" t="b">
        <v>1</v>
      </c>
      <c r="R3746" t="str">
        <f t="shared" si="290"/>
        <v/>
      </c>
      <c r="S3746" t="str">
        <f t="shared" si="291"/>
        <v/>
      </c>
      <c r="T3746" t="str">
        <f t="shared" si="292"/>
        <v/>
      </c>
      <c r="U3746" t="str">
        <f t="shared" si="293"/>
        <v/>
      </c>
      <c r="V3746" t="str">
        <f t="shared" si="294"/>
        <v/>
      </c>
    </row>
    <row r="3747" spans="1:22" x14ac:dyDescent="0.35">
      <c r="A3747" t="str">
        <f>IF('Support - Calculation Detail'!A3747="","",LEFT('Support - Calculation Detail'!A3747,7)&amp;"-"&amp;RIGHT('Support - Calculation Detail'!A3747,2))</f>
        <v/>
      </c>
      <c r="B3747" t="str">
        <f>IF('Support - Calculation Detail'!C3747="","",'Support - Calculation Detail'!C3747)</f>
        <v/>
      </c>
      <c r="C3747" t="str">
        <f>IF('Support - Calculation Detail'!B3747="","",'Support - Calculation Detail'!B3747)</f>
        <v/>
      </c>
      <c r="D3747" t="str">
        <f>IF('Support - Calculation Detail'!D3747="","",'Support - Calculation Detail'!D3747)</f>
        <v/>
      </c>
      <c r="E3747" t="str">
        <f>IF('Support - Calculation Detail'!E3747="","",'Support - Calculation Detail'!E3747)</f>
        <v/>
      </c>
      <c r="G3747" t="str">
        <f>IF('Support - Calculation Detail'!F3747="","",'Support - Calculation Detail'!F3747)</f>
        <v/>
      </c>
      <c r="H3747" t="str">
        <f>IF('Support - Calculation Detail'!G3747="","",'Support - Calculation Detail'!G3747)</f>
        <v/>
      </c>
      <c r="I3747" t="str">
        <f>IF('Support - Calculation Detail'!H3747="","",'Support - Calculation Detail'!H3747)</f>
        <v/>
      </c>
      <c r="J3747" t="str">
        <f>IF('Support - Calculation Detail'!I3747="","",'Support - Calculation Detail'!I3747)</f>
        <v/>
      </c>
      <c r="K3747" t="str">
        <f>IF('Support - Calculation Detail'!K3747="","",'Support - Calculation Detail'!K3747)</f>
        <v/>
      </c>
      <c r="L3747" t="str">
        <f>IF('Support - Calculation Detail'!L3747="","",'Support - Calculation Detail'!L3747)</f>
        <v/>
      </c>
      <c r="M3747" t="str">
        <f>IF('Support - Calculation Detail'!M3747="","",'Support - Calculation Detail'!M3747)</f>
        <v/>
      </c>
      <c r="N3747" t="str">
        <f>IF('Support - Calculation Detail'!N3747="","",'Support - Calculation Detail'!N3747)</f>
        <v/>
      </c>
      <c r="P3747" t="str">
        <f>IF('Support - Calculation Detail'!O3747="","",'Support - Calculation Detail'!O3747)</f>
        <v/>
      </c>
      <c r="Q3747" t="b">
        <v>1</v>
      </c>
      <c r="R3747" t="str">
        <f t="shared" si="290"/>
        <v/>
      </c>
      <c r="S3747" t="str">
        <f t="shared" si="291"/>
        <v/>
      </c>
      <c r="T3747" t="str">
        <f t="shared" si="292"/>
        <v/>
      </c>
      <c r="U3747" t="str">
        <f t="shared" si="293"/>
        <v/>
      </c>
      <c r="V3747" t="str">
        <f t="shared" si="294"/>
        <v/>
      </c>
    </row>
    <row r="3748" spans="1:22" x14ac:dyDescent="0.35">
      <c r="A3748" t="str">
        <f>IF('Support - Calculation Detail'!A3748="","",LEFT('Support - Calculation Detail'!A3748,7)&amp;"-"&amp;RIGHT('Support - Calculation Detail'!A3748,2))</f>
        <v/>
      </c>
      <c r="B3748" t="str">
        <f>IF('Support - Calculation Detail'!C3748="","",'Support - Calculation Detail'!C3748)</f>
        <v/>
      </c>
      <c r="C3748" t="str">
        <f>IF('Support - Calculation Detail'!B3748="","",'Support - Calculation Detail'!B3748)</f>
        <v/>
      </c>
      <c r="D3748" t="str">
        <f>IF('Support - Calculation Detail'!D3748="","",'Support - Calculation Detail'!D3748)</f>
        <v/>
      </c>
      <c r="E3748" t="str">
        <f>IF('Support - Calculation Detail'!E3748="","",'Support - Calculation Detail'!E3748)</f>
        <v/>
      </c>
      <c r="G3748" t="str">
        <f>IF('Support - Calculation Detail'!F3748="","",'Support - Calculation Detail'!F3748)</f>
        <v/>
      </c>
      <c r="H3748" t="str">
        <f>IF('Support - Calculation Detail'!G3748="","",'Support - Calculation Detail'!G3748)</f>
        <v/>
      </c>
      <c r="I3748" t="str">
        <f>IF('Support - Calculation Detail'!H3748="","",'Support - Calculation Detail'!H3748)</f>
        <v/>
      </c>
      <c r="J3748" t="str">
        <f>IF('Support - Calculation Detail'!I3748="","",'Support - Calculation Detail'!I3748)</f>
        <v/>
      </c>
      <c r="K3748" t="str">
        <f>IF('Support - Calculation Detail'!K3748="","",'Support - Calculation Detail'!K3748)</f>
        <v/>
      </c>
      <c r="L3748" t="str">
        <f>IF('Support - Calculation Detail'!L3748="","",'Support - Calculation Detail'!L3748)</f>
        <v/>
      </c>
      <c r="M3748" t="str">
        <f>IF('Support - Calculation Detail'!M3748="","",'Support - Calculation Detail'!M3748)</f>
        <v/>
      </c>
      <c r="N3748" t="str">
        <f>IF('Support - Calculation Detail'!N3748="","",'Support - Calculation Detail'!N3748)</f>
        <v/>
      </c>
      <c r="P3748" t="str">
        <f>IF('Support - Calculation Detail'!O3748="","",'Support - Calculation Detail'!O3748)</f>
        <v/>
      </c>
      <c r="Q3748" t="b">
        <v>1</v>
      </c>
      <c r="R3748" t="str">
        <f t="shared" si="290"/>
        <v/>
      </c>
      <c r="S3748" t="str">
        <f t="shared" si="291"/>
        <v/>
      </c>
      <c r="T3748" t="str">
        <f t="shared" si="292"/>
        <v/>
      </c>
      <c r="U3748" t="str">
        <f t="shared" si="293"/>
        <v/>
      </c>
      <c r="V3748" t="str">
        <f t="shared" si="294"/>
        <v/>
      </c>
    </row>
    <row r="3749" spans="1:22" x14ac:dyDescent="0.35">
      <c r="A3749" t="str">
        <f>IF('Support - Calculation Detail'!A3749="","",LEFT('Support - Calculation Detail'!A3749,7)&amp;"-"&amp;RIGHT('Support - Calculation Detail'!A3749,2))</f>
        <v/>
      </c>
      <c r="B3749" t="str">
        <f>IF('Support - Calculation Detail'!C3749="","",'Support - Calculation Detail'!C3749)</f>
        <v/>
      </c>
      <c r="C3749" t="str">
        <f>IF('Support - Calculation Detail'!B3749="","",'Support - Calculation Detail'!B3749)</f>
        <v/>
      </c>
      <c r="D3749" t="str">
        <f>IF('Support - Calculation Detail'!D3749="","",'Support - Calculation Detail'!D3749)</f>
        <v/>
      </c>
      <c r="E3749" t="str">
        <f>IF('Support - Calculation Detail'!E3749="","",'Support - Calculation Detail'!E3749)</f>
        <v/>
      </c>
      <c r="G3749" t="str">
        <f>IF('Support - Calculation Detail'!F3749="","",'Support - Calculation Detail'!F3749)</f>
        <v/>
      </c>
      <c r="H3749" t="str">
        <f>IF('Support - Calculation Detail'!G3749="","",'Support - Calculation Detail'!G3749)</f>
        <v/>
      </c>
      <c r="I3749" t="str">
        <f>IF('Support - Calculation Detail'!H3749="","",'Support - Calculation Detail'!H3749)</f>
        <v/>
      </c>
      <c r="J3749" t="str">
        <f>IF('Support - Calculation Detail'!I3749="","",'Support - Calculation Detail'!I3749)</f>
        <v/>
      </c>
      <c r="K3749" t="str">
        <f>IF('Support - Calculation Detail'!K3749="","",'Support - Calculation Detail'!K3749)</f>
        <v/>
      </c>
      <c r="L3749" t="str">
        <f>IF('Support - Calculation Detail'!L3749="","",'Support - Calculation Detail'!L3749)</f>
        <v/>
      </c>
      <c r="M3749" t="str">
        <f>IF('Support - Calculation Detail'!M3749="","",'Support - Calculation Detail'!M3749)</f>
        <v/>
      </c>
      <c r="N3749" t="str">
        <f>IF('Support - Calculation Detail'!N3749="","",'Support - Calculation Detail'!N3749)</f>
        <v/>
      </c>
      <c r="P3749" t="str">
        <f>IF('Support - Calculation Detail'!O3749="","",'Support - Calculation Detail'!O3749)</f>
        <v/>
      </c>
      <c r="Q3749" t="b">
        <v>1</v>
      </c>
      <c r="R3749" t="str">
        <f t="shared" si="290"/>
        <v/>
      </c>
      <c r="S3749" t="str">
        <f t="shared" si="291"/>
        <v/>
      </c>
      <c r="T3749" t="str">
        <f t="shared" si="292"/>
        <v/>
      </c>
      <c r="U3749" t="str">
        <f t="shared" si="293"/>
        <v/>
      </c>
      <c r="V3749" t="str">
        <f t="shared" si="294"/>
        <v/>
      </c>
    </row>
    <row r="3750" spans="1:22" x14ac:dyDescent="0.35">
      <c r="A3750" t="str">
        <f>IF('Support - Calculation Detail'!A3750="","",LEFT('Support - Calculation Detail'!A3750,7)&amp;"-"&amp;RIGHT('Support - Calculation Detail'!A3750,2))</f>
        <v/>
      </c>
      <c r="B3750" t="str">
        <f>IF('Support - Calculation Detail'!C3750="","",'Support - Calculation Detail'!C3750)</f>
        <v/>
      </c>
      <c r="C3750" t="str">
        <f>IF('Support - Calculation Detail'!B3750="","",'Support - Calculation Detail'!B3750)</f>
        <v/>
      </c>
      <c r="D3750" t="str">
        <f>IF('Support - Calculation Detail'!D3750="","",'Support - Calculation Detail'!D3750)</f>
        <v/>
      </c>
      <c r="E3750" t="str">
        <f>IF('Support - Calculation Detail'!E3750="","",'Support - Calculation Detail'!E3750)</f>
        <v/>
      </c>
      <c r="G3750" t="str">
        <f>IF('Support - Calculation Detail'!F3750="","",'Support - Calculation Detail'!F3750)</f>
        <v/>
      </c>
      <c r="H3750" t="str">
        <f>IF('Support - Calculation Detail'!G3750="","",'Support - Calculation Detail'!G3750)</f>
        <v/>
      </c>
      <c r="I3750" t="str">
        <f>IF('Support - Calculation Detail'!H3750="","",'Support - Calculation Detail'!H3750)</f>
        <v/>
      </c>
      <c r="J3750" t="str">
        <f>IF('Support - Calculation Detail'!I3750="","",'Support - Calculation Detail'!I3750)</f>
        <v/>
      </c>
      <c r="K3750" t="str">
        <f>IF('Support - Calculation Detail'!K3750="","",'Support - Calculation Detail'!K3750)</f>
        <v/>
      </c>
      <c r="L3750" t="str">
        <f>IF('Support - Calculation Detail'!L3750="","",'Support - Calculation Detail'!L3750)</f>
        <v/>
      </c>
      <c r="M3750" t="str">
        <f>IF('Support - Calculation Detail'!M3750="","",'Support - Calculation Detail'!M3750)</f>
        <v/>
      </c>
      <c r="N3750" t="str">
        <f>IF('Support - Calculation Detail'!N3750="","",'Support - Calculation Detail'!N3750)</f>
        <v/>
      </c>
      <c r="P3750" t="str">
        <f>IF('Support - Calculation Detail'!O3750="","",'Support - Calculation Detail'!O3750)</f>
        <v/>
      </c>
      <c r="Q3750" t="b">
        <v>1</v>
      </c>
      <c r="R3750" t="str">
        <f t="shared" si="290"/>
        <v/>
      </c>
      <c r="S3750" t="str">
        <f t="shared" si="291"/>
        <v/>
      </c>
      <c r="T3750" t="str">
        <f t="shared" si="292"/>
        <v/>
      </c>
      <c r="U3750" t="str">
        <f t="shared" si="293"/>
        <v/>
      </c>
      <c r="V3750" t="str">
        <f t="shared" si="294"/>
        <v/>
      </c>
    </row>
    <row r="3751" spans="1:22" x14ac:dyDescent="0.35">
      <c r="A3751" t="str">
        <f>IF('Support - Calculation Detail'!A3751="","",LEFT('Support - Calculation Detail'!A3751,7)&amp;"-"&amp;RIGHT('Support - Calculation Detail'!A3751,2))</f>
        <v/>
      </c>
      <c r="B3751" t="str">
        <f>IF('Support - Calculation Detail'!C3751="","",'Support - Calculation Detail'!C3751)</f>
        <v/>
      </c>
      <c r="C3751" t="str">
        <f>IF('Support - Calculation Detail'!B3751="","",'Support - Calculation Detail'!B3751)</f>
        <v/>
      </c>
      <c r="D3751" t="str">
        <f>IF('Support - Calculation Detail'!D3751="","",'Support - Calculation Detail'!D3751)</f>
        <v/>
      </c>
      <c r="E3751" t="str">
        <f>IF('Support - Calculation Detail'!E3751="","",'Support - Calculation Detail'!E3751)</f>
        <v/>
      </c>
      <c r="G3751" t="str">
        <f>IF('Support - Calculation Detail'!F3751="","",'Support - Calculation Detail'!F3751)</f>
        <v/>
      </c>
      <c r="H3751" t="str">
        <f>IF('Support - Calculation Detail'!G3751="","",'Support - Calculation Detail'!G3751)</f>
        <v/>
      </c>
      <c r="I3751" t="str">
        <f>IF('Support - Calculation Detail'!H3751="","",'Support - Calculation Detail'!H3751)</f>
        <v/>
      </c>
      <c r="J3751" t="str">
        <f>IF('Support - Calculation Detail'!I3751="","",'Support - Calculation Detail'!I3751)</f>
        <v/>
      </c>
      <c r="K3751" t="str">
        <f>IF('Support - Calculation Detail'!K3751="","",'Support - Calculation Detail'!K3751)</f>
        <v/>
      </c>
      <c r="L3751" t="str">
        <f>IF('Support - Calculation Detail'!L3751="","",'Support - Calculation Detail'!L3751)</f>
        <v/>
      </c>
      <c r="M3751" t="str">
        <f>IF('Support - Calculation Detail'!M3751="","",'Support - Calculation Detail'!M3751)</f>
        <v/>
      </c>
      <c r="N3751" t="str">
        <f>IF('Support - Calculation Detail'!N3751="","",'Support - Calculation Detail'!N3751)</f>
        <v/>
      </c>
      <c r="P3751" t="str">
        <f>IF('Support - Calculation Detail'!O3751="","",'Support - Calculation Detail'!O3751)</f>
        <v/>
      </c>
      <c r="Q3751" t="b">
        <v>1</v>
      </c>
      <c r="R3751" t="str">
        <f t="shared" si="290"/>
        <v/>
      </c>
      <c r="S3751" t="str">
        <f t="shared" si="291"/>
        <v/>
      </c>
      <c r="T3751" t="str">
        <f t="shared" si="292"/>
        <v/>
      </c>
      <c r="U3751" t="str">
        <f t="shared" si="293"/>
        <v/>
      </c>
      <c r="V3751" t="str">
        <f t="shared" si="294"/>
        <v/>
      </c>
    </row>
    <row r="3752" spans="1:22" x14ac:dyDescent="0.35">
      <c r="A3752" t="str">
        <f>IF('Support - Calculation Detail'!A3752="","",LEFT('Support - Calculation Detail'!A3752,7)&amp;"-"&amp;RIGHT('Support - Calculation Detail'!A3752,2))</f>
        <v/>
      </c>
      <c r="B3752" t="str">
        <f>IF('Support - Calculation Detail'!C3752="","",'Support - Calculation Detail'!C3752)</f>
        <v/>
      </c>
      <c r="C3752" t="str">
        <f>IF('Support - Calculation Detail'!B3752="","",'Support - Calculation Detail'!B3752)</f>
        <v/>
      </c>
      <c r="D3752" t="str">
        <f>IF('Support - Calculation Detail'!D3752="","",'Support - Calculation Detail'!D3752)</f>
        <v/>
      </c>
      <c r="E3752" t="str">
        <f>IF('Support - Calculation Detail'!E3752="","",'Support - Calculation Detail'!E3752)</f>
        <v/>
      </c>
      <c r="G3752" t="str">
        <f>IF('Support - Calculation Detail'!F3752="","",'Support - Calculation Detail'!F3752)</f>
        <v/>
      </c>
      <c r="H3752" t="str">
        <f>IF('Support - Calculation Detail'!G3752="","",'Support - Calculation Detail'!G3752)</f>
        <v/>
      </c>
      <c r="I3752" t="str">
        <f>IF('Support - Calculation Detail'!H3752="","",'Support - Calculation Detail'!H3752)</f>
        <v/>
      </c>
      <c r="J3752" t="str">
        <f>IF('Support - Calculation Detail'!I3752="","",'Support - Calculation Detail'!I3752)</f>
        <v/>
      </c>
      <c r="K3752" t="str">
        <f>IF('Support - Calculation Detail'!K3752="","",'Support - Calculation Detail'!K3752)</f>
        <v/>
      </c>
      <c r="L3752" t="str">
        <f>IF('Support - Calculation Detail'!L3752="","",'Support - Calculation Detail'!L3752)</f>
        <v/>
      </c>
      <c r="M3752" t="str">
        <f>IF('Support - Calculation Detail'!M3752="","",'Support - Calculation Detail'!M3752)</f>
        <v/>
      </c>
      <c r="N3752" t="str">
        <f>IF('Support - Calculation Detail'!N3752="","",'Support - Calculation Detail'!N3752)</f>
        <v/>
      </c>
      <c r="P3752" t="str">
        <f>IF('Support - Calculation Detail'!O3752="","",'Support - Calculation Detail'!O3752)</f>
        <v/>
      </c>
      <c r="Q3752" t="b">
        <v>1</v>
      </c>
      <c r="R3752" t="str">
        <f t="shared" si="290"/>
        <v/>
      </c>
      <c r="S3752" t="str">
        <f t="shared" si="291"/>
        <v/>
      </c>
      <c r="T3752" t="str">
        <f t="shared" si="292"/>
        <v/>
      </c>
      <c r="U3752" t="str">
        <f t="shared" si="293"/>
        <v/>
      </c>
      <c r="V3752" t="str">
        <f t="shared" si="294"/>
        <v/>
      </c>
    </row>
    <row r="3753" spans="1:22" x14ac:dyDescent="0.35">
      <c r="A3753" t="str">
        <f>IF('Support - Calculation Detail'!A3753="","",LEFT('Support - Calculation Detail'!A3753,7)&amp;"-"&amp;RIGHT('Support - Calculation Detail'!A3753,2))</f>
        <v/>
      </c>
      <c r="B3753" t="str">
        <f>IF('Support - Calculation Detail'!C3753="","",'Support - Calculation Detail'!C3753)</f>
        <v/>
      </c>
      <c r="C3753" t="str">
        <f>IF('Support - Calculation Detail'!B3753="","",'Support - Calculation Detail'!B3753)</f>
        <v/>
      </c>
      <c r="D3753" t="str">
        <f>IF('Support - Calculation Detail'!D3753="","",'Support - Calculation Detail'!D3753)</f>
        <v/>
      </c>
      <c r="E3753" t="str">
        <f>IF('Support - Calculation Detail'!E3753="","",'Support - Calculation Detail'!E3753)</f>
        <v/>
      </c>
      <c r="G3753" t="str">
        <f>IF('Support - Calculation Detail'!F3753="","",'Support - Calculation Detail'!F3753)</f>
        <v/>
      </c>
      <c r="H3753" t="str">
        <f>IF('Support - Calculation Detail'!G3753="","",'Support - Calculation Detail'!G3753)</f>
        <v/>
      </c>
      <c r="I3753" t="str">
        <f>IF('Support - Calculation Detail'!H3753="","",'Support - Calculation Detail'!H3753)</f>
        <v/>
      </c>
      <c r="J3753" t="str">
        <f>IF('Support - Calculation Detail'!I3753="","",'Support - Calculation Detail'!I3753)</f>
        <v/>
      </c>
      <c r="K3753" t="str">
        <f>IF('Support - Calculation Detail'!K3753="","",'Support - Calculation Detail'!K3753)</f>
        <v/>
      </c>
      <c r="L3753" t="str">
        <f>IF('Support - Calculation Detail'!L3753="","",'Support - Calculation Detail'!L3753)</f>
        <v/>
      </c>
      <c r="M3753" t="str">
        <f>IF('Support - Calculation Detail'!M3753="","",'Support - Calculation Detail'!M3753)</f>
        <v/>
      </c>
      <c r="N3753" t="str">
        <f>IF('Support - Calculation Detail'!N3753="","",'Support - Calculation Detail'!N3753)</f>
        <v/>
      </c>
      <c r="P3753" t="str">
        <f>IF('Support - Calculation Detail'!O3753="","",'Support - Calculation Detail'!O3753)</f>
        <v/>
      </c>
      <c r="Q3753" t="b">
        <v>1</v>
      </c>
      <c r="R3753" t="str">
        <f t="shared" si="290"/>
        <v/>
      </c>
      <c r="S3753" t="str">
        <f t="shared" si="291"/>
        <v/>
      </c>
      <c r="T3753" t="str">
        <f t="shared" si="292"/>
        <v/>
      </c>
      <c r="U3753" t="str">
        <f t="shared" si="293"/>
        <v/>
      </c>
      <c r="V3753" t="str">
        <f t="shared" si="294"/>
        <v/>
      </c>
    </row>
    <row r="3754" spans="1:22" x14ac:dyDescent="0.35">
      <c r="A3754" t="str">
        <f>IF('Support - Calculation Detail'!A3754="","",LEFT('Support - Calculation Detail'!A3754,7)&amp;"-"&amp;RIGHT('Support - Calculation Detail'!A3754,2))</f>
        <v/>
      </c>
      <c r="B3754" t="str">
        <f>IF('Support - Calculation Detail'!C3754="","",'Support - Calculation Detail'!C3754)</f>
        <v/>
      </c>
      <c r="C3754" t="str">
        <f>IF('Support - Calculation Detail'!B3754="","",'Support - Calculation Detail'!B3754)</f>
        <v/>
      </c>
      <c r="D3754" t="str">
        <f>IF('Support - Calculation Detail'!D3754="","",'Support - Calculation Detail'!D3754)</f>
        <v/>
      </c>
      <c r="E3754" t="str">
        <f>IF('Support - Calculation Detail'!E3754="","",'Support - Calculation Detail'!E3754)</f>
        <v/>
      </c>
      <c r="G3754" t="str">
        <f>IF('Support - Calculation Detail'!F3754="","",'Support - Calculation Detail'!F3754)</f>
        <v/>
      </c>
      <c r="H3754" t="str">
        <f>IF('Support - Calculation Detail'!G3754="","",'Support - Calculation Detail'!G3754)</f>
        <v/>
      </c>
      <c r="I3754" t="str">
        <f>IF('Support - Calculation Detail'!H3754="","",'Support - Calculation Detail'!H3754)</f>
        <v/>
      </c>
      <c r="J3754" t="str">
        <f>IF('Support - Calculation Detail'!I3754="","",'Support - Calculation Detail'!I3754)</f>
        <v/>
      </c>
      <c r="K3754" t="str">
        <f>IF('Support - Calculation Detail'!K3754="","",'Support - Calculation Detail'!K3754)</f>
        <v/>
      </c>
      <c r="L3754" t="str">
        <f>IF('Support - Calculation Detail'!L3754="","",'Support - Calculation Detail'!L3754)</f>
        <v/>
      </c>
      <c r="M3754" t="str">
        <f>IF('Support - Calculation Detail'!M3754="","",'Support - Calculation Detail'!M3754)</f>
        <v/>
      </c>
      <c r="N3754" t="str">
        <f>IF('Support - Calculation Detail'!N3754="","",'Support - Calculation Detail'!N3754)</f>
        <v/>
      </c>
      <c r="P3754" t="str">
        <f>IF('Support - Calculation Detail'!O3754="","",'Support - Calculation Detail'!O3754)</f>
        <v/>
      </c>
      <c r="Q3754" t="b">
        <v>1</v>
      </c>
      <c r="R3754" t="str">
        <f t="shared" si="290"/>
        <v/>
      </c>
      <c r="S3754" t="str">
        <f t="shared" si="291"/>
        <v/>
      </c>
      <c r="T3754" t="str">
        <f t="shared" si="292"/>
        <v/>
      </c>
      <c r="U3754" t="str">
        <f t="shared" si="293"/>
        <v/>
      </c>
      <c r="V3754" t="str">
        <f t="shared" si="294"/>
        <v/>
      </c>
    </row>
    <row r="3755" spans="1:22" x14ac:dyDescent="0.35">
      <c r="A3755" t="str">
        <f>IF('Support - Calculation Detail'!A3755="","",LEFT('Support - Calculation Detail'!A3755,7)&amp;"-"&amp;RIGHT('Support - Calculation Detail'!A3755,2))</f>
        <v/>
      </c>
      <c r="B3755" t="str">
        <f>IF('Support - Calculation Detail'!C3755="","",'Support - Calculation Detail'!C3755)</f>
        <v/>
      </c>
      <c r="C3755" t="str">
        <f>IF('Support - Calculation Detail'!B3755="","",'Support - Calculation Detail'!B3755)</f>
        <v/>
      </c>
      <c r="D3755" t="str">
        <f>IF('Support - Calculation Detail'!D3755="","",'Support - Calculation Detail'!D3755)</f>
        <v/>
      </c>
      <c r="E3755" t="str">
        <f>IF('Support - Calculation Detail'!E3755="","",'Support - Calculation Detail'!E3755)</f>
        <v/>
      </c>
      <c r="G3755" t="str">
        <f>IF('Support - Calculation Detail'!F3755="","",'Support - Calculation Detail'!F3755)</f>
        <v/>
      </c>
      <c r="H3755" t="str">
        <f>IF('Support - Calculation Detail'!G3755="","",'Support - Calculation Detail'!G3755)</f>
        <v/>
      </c>
      <c r="I3755" t="str">
        <f>IF('Support - Calculation Detail'!H3755="","",'Support - Calculation Detail'!H3755)</f>
        <v/>
      </c>
      <c r="J3755" t="str">
        <f>IF('Support - Calculation Detail'!I3755="","",'Support - Calculation Detail'!I3755)</f>
        <v/>
      </c>
      <c r="K3755" t="str">
        <f>IF('Support - Calculation Detail'!K3755="","",'Support - Calculation Detail'!K3755)</f>
        <v/>
      </c>
      <c r="L3755" t="str">
        <f>IF('Support - Calculation Detail'!L3755="","",'Support - Calculation Detail'!L3755)</f>
        <v/>
      </c>
      <c r="M3755" t="str">
        <f>IF('Support - Calculation Detail'!M3755="","",'Support - Calculation Detail'!M3755)</f>
        <v/>
      </c>
      <c r="N3755" t="str">
        <f>IF('Support - Calculation Detail'!N3755="","",'Support - Calculation Detail'!N3755)</f>
        <v/>
      </c>
      <c r="P3755" t="str">
        <f>IF('Support - Calculation Detail'!O3755="","",'Support - Calculation Detail'!O3755)</f>
        <v/>
      </c>
      <c r="Q3755" t="b">
        <v>1</v>
      </c>
      <c r="R3755" t="str">
        <f t="shared" si="290"/>
        <v/>
      </c>
      <c r="S3755" t="str">
        <f t="shared" si="291"/>
        <v/>
      </c>
      <c r="T3755" t="str">
        <f t="shared" si="292"/>
        <v/>
      </c>
      <c r="U3755" t="str">
        <f t="shared" si="293"/>
        <v/>
      </c>
      <c r="V3755" t="str">
        <f t="shared" si="294"/>
        <v/>
      </c>
    </row>
    <row r="3756" spans="1:22" x14ac:dyDescent="0.35">
      <c r="A3756" t="str">
        <f>IF('Support - Calculation Detail'!A3756="","",LEFT('Support - Calculation Detail'!A3756,7)&amp;"-"&amp;RIGHT('Support - Calculation Detail'!A3756,2))</f>
        <v/>
      </c>
      <c r="B3756" t="str">
        <f>IF('Support - Calculation Detail'!C3756="","",'Support - Calculation Detail'!C3756)</f>
        <v/>
      </c>
      <c r="C3756" t="str">
        <f>IF('Support - Calculation Detail'!B3756="","",'Support - Calculation Detail'!B3756)</f>
        <v/>
      </c>
      <c r="D3756" t="str">
        <f>IF('Support - Calculation Detail'!D3756="","",'Support - Calculation Detail'!D3756)</f>
        <v/>
      </c>
      <c r="E3756" t="str">
        <f>IF('Support - Calculation Detail'!E3756="","",'Support - Calculation Detail'!E3756)</f>
        <v/>
      </c>
      <c r="G3756" t="str">
        <f>IF('Support - Calculation Detail'!F3756="","",'Support - Calculation Detail'!F3756)</f>
        <v/>
      </c>
      <c r="H3756" t="str">
        <f>IF('Support - Calculation Detail'!G3756="","",'Support - Calculation Detail'!G3756)</f>
        <v/>
      </c>
      <c r="I3756" t="str">
        <f>IF('Support - Calculation Detail'!H3756="","",'Support - Calculation Detail'!H3756)</f>
        <v/>
      </c>
      <c r="J3756" t="str">
        <f>IF('Support - Calculation Detail'!I3756="","",'Support - Calculation Detail'!I3756)</f>
        <v/>
      </c>
      <c r="K3756" t="str">
        <f>IF('Support - Calculation Detail'!K3756="","",'Support - Calculation Detail'!K3756)</f>
        <v/>
      </c>
      <c r="L3756" t="str">
        <f>IF('Support - Calculation Detail'!L3756="","",'Support - Calculation Detail'!L3756)</f>
        <v/>
      </c>
      <c r="M3756" t="str">
        <f>IF('Support - Calculation Detail'!M3756="","",'Support - Calculation Detail'!M3756)</f>
        <v/>
      </c>
      <c r="N3756" t="str">
        <f>IF('Support - Calculation Detail'!N3756="","",'Support - Calculation Detail'!N3756)</f>
        <v/>
      </c>
      <c r="P3756" t="str">
        <f>IF('Support - Calculation Detail'!O3756="","",'Support - Calculation Detail'!O3756)</f>
        <v/>
      </c>
      <c r="Q3756" t="b">
        <v>1</v>
      </c>
      <c r="R3756" t="str">
        <f t="shared" si="290"/>
        <v/>
      </c>
      <c r="S3756" t="str">
        <f t="shared" si="291"/>
        <v/>
      </c>
      <c r="T3756" t="str">
        <f t="shared" si="292"/>
        <v/>
      </c>
      <c r="U3756" t="str">
        <f t="shared" si="293"/>
        <v/>
      </c>
      <c r="V3756" t="str">
        <f t="shared" si="294"/>
        <v/>
      </c>
    </row>
    <row r="3757" spans="1:22" x14ac:dyDescent="0.35">
      <c r="A3757" t="str">
        <f>IF('Support - Calculation Detail'!A3757="","",LEFT('Support - Calculation Detail'!A3757,7)&amp;"-"&amp;RIGHT('Support - Calculation Detail'!A3757,2))</f>
        <v/>
      </c>
      <c r="B3757" t="str">
        <f>IF('Support - Calculation Detail'!C3757="","",'Support - Calculation Detail'!C3757)</f>
        <v/>
      </c>
      <c r="C3757" t="str">
        <f>IF('Support - Calculation Detail'!B3757="","",'Support - Calculation Detail'!B3757)</f>
        <v/>
      </c>
      <c r="D3757" t="str">
        <f>IF('Support - Calculation Detail'!D3757="","",'Support - Calculation Detail'!D3757)</f>
        <v/>
      </c>
      <c r="E3757" t="str">
        <f>IF('Support - Calculation Detail'!E3757="","",'Support - Calculation Detail'!E3757)</f>
        <v/>
      </c>
      <c r="G3757" t="str">
        <f>IF('Support - Calculation Detail'!F3757="","",'Support - Calculation Detail'!F3757)</f>
        <v/>
      </c>
      <c r="H3757" t="str">
        <f>IF('Support - Calculation Detail'!G3757="","",'Support - Calculation Detail'!G3757)</f>
        <v/>
      </c>
      <c r="I3757" t="str">
        <f>IF('Support - Calculation Detail'!H3757="","",'Support - Calculation Detail'!H3757)</f>
        <v/>
      </c>
      <c r="J3757" t="str">
        <f>IF('Support - Calculation Detail'!I3757="","",'Support - Calculation Detail'!I3757)</f>
        <v/>
      </c>
      <c r="K3757" t="str">
        <f>IF('Support - Calculation Detail'!K3757="","",'Support - Calculation Detail'!K3757)</f>
        <v/>
      </c>
      <c r="L3757" t="str">
        <f>IF('Support - Calculation Detail'!L3757="","",'Support - Calculation Detail'!L3757)</f>
        <v/>
      </c>
      <c r="M3757" t="str">
        <f>IF('Support - Calculation Detail'!M3757="","",'Support - Calculation Detail'!M3757)</f>
        <v/>
      </c>
      <c r="N3757" t="str">
        <f>IF('Support - Calculation Detail'!N3757="","",'Support - Calculation Detail'!N3757)</f>
        <v/>
      </c>
      <c r="P3757" t="str">
        <f>IF('Support - Calculation Detail'!O3757="","",'Support - Calculation Detail'!O3757)</f>
        <v/>
      </c>
      <c r="Q3757" t="b">
        <v>1</v>
      </c>
      <c r="R3757" t="str">
        <f t="shared" si="290"/>
        <v/>
      </c>
      <c r="S3757" t="str">
        <f t="shared" si="291"/>
        <v/>
      </c>
      <c r="T3757" t="str">
        <f t="shared" si="292"/>
        <v/>
      </c>
      <c r="U3757" t="str">
        <f t="shared" si="293"/>
        <v/>
      </c>
      <c r="V3757" t="str">
        <f t="shared" si="294"/>
        <v/>
      </c>
    </row>
    <row r="3758" spans="1:22" x14ac:dyDescent="0.35">
      <c r="A3758" t="str">
        <f>IF('Support - Calculation Detail'!A3758="","",LEFT('Support - Calculation Detail'!A3758,7)&amp;"-"&amp;RIGHT('Support - Calculation Detail'!A3758,2))</f>
        <v/>
      </c>
      <c r="B3758" t="str">
        <f>IF('Support - Calculation Detail'!C3758="","",'Support - Calculation Detail'!C3758)</f>
        <v/>
      </c>
      <c r="C3758" t="str">
        <f>IF('Support - Calculation Detail'!B3758="","",'Support - Calculation Detail'!B3758)</f>
        <v/>
      </c>
      <c r="D3758" t="str">
        <f>IF('Support - Calculation Detail'!D3758="","",'Support - Calculation Detail'!D3758)</f>
        <v/>
      </c>
      <c r="E3758" t="str">
        <f>IF('Support - Calculation Detail'!E3758="","",'Support - Calculation Detail'!E3758)</f>
        <v/>
      </c>
      <c r="G3758" t="str">
        <f>IF('Support - Calculation Detail'!F3758="","",'Support - Calculation Detail'!F3758)</f>
        <v/>
      </c>
      <c r="H3758" t="str">
        <f>IF('Support - Calculation Detail'!G3758="","",'Support - Calculation Detail'!G3758)</f>
        <v/>
      </c>
      <c r="I3758" t="str">
        <f>IF('Support - Calculation Detail'!H3758="","",'Support - Calculation Detail'!H3758)</f>
        <v/>
      </c>
      <c r="J3758" t="str">
        <f>IF('Support - Calculation Detail'!I3758="","",'Support - Calculation Detail'!I3758)</f>
        <v/>
      </c>
      <c r="K3758" t="str">
        <f>IF('Support - Calculation Detail'!K3758="","",'Support - Calculation Detail'!K3758)</f>
        <v/>
      </c>
      <c r="L3758" t="str">
        <f>IF('Support - Calculation Detail'!L3758="","",'Support - Calculation Detail'!L3758)</f>
        <v/>
      </c>
      <c r="M3758" t="str">
        <f>IF('Support - Calculation Detail'!M3758="","",'Support - Calculation Detail'!M3758)</f>
        <v/>
      </c>
      <c r="N3758" t="str">
        <f>IF('Support - Calculation Detail'!N3758="","",'Support - Calculation Detail'!N3758)</f>
        <v/>
      </c>
      <c r="P3758" t="str">
        <f>IF('Support - Calculation Detail'!O3758="","",'Support - Calculation Detail'!O3758)</f>
        <v/>
      </c>
      <c r="Q3758" t="b">
        <v>1</v>
      </c>
      <c r="R3758" t="str">
        <f t="shared" si="290"/>
        <v/>
      </c>
      <c r="S3758" t="str">
        <f t="shared" si="291"/>
        <v/>
      </c>
      <c r="T3758" t="str">
        <f t="shared" si="292"/>
        <v/>
      </c>
      <c r="U3758" t="str">
        <f t="shared" si="293"/>
        <v/>
      </c>
      <c r="V3758" t="str">
        <f t="shared" si="294"/>
        <v/>
      </c>
    </row>
    <row r="3759" spans="1:22" x14ac:dyDescent="0.35">
      <c r="A3759" t="str">
        <f>IF('Support - Calculation Detail'!A3759="","",LEFT('Support - Calculation Detail'!A3759,7)&amp;"-"&amp;RIGHT('Support - Calculation Detail'!A3759,2))</f>
        <v/>
      </c>
      <c r="B3759" t="str">
        <f>IF('Support - Calculation Detail'!C3759="","",'Support - Calculation Detail'!C3759)</f>
        <v/>
      </c>
      <c r="C3759" t="str">
        <f>IF('Support - Calculation Detail'!B3759="","",'Support - Calculation Detail'!B3759)</f>
        <v/>
      </c>
      <c r="D3759" t="str">
        <f>IF('Support - Calculation Detail'!D3759="","",'Support - Calculation Detail'!D3759)</f>
        <v/>
      </c>
      <c r="E3759" t="str">
        <f>IF('Support - Calculation Detail'!E3759="","",'Support - Calculation Detail'!E3759)</f>
        <v/>
      </c>
      <c r="G3759" t="str">
        <f>IF('Support - Calculation Detail'!F3759="","",'Support - Calculation Detail'!F3759)</f>
        <v/>
      </c>
      <c r="H3759" t="str">
        <f>IF('Support - Calculation Detail'!G3759="","",'Support - Calculation Detail'!G3759)</f>
        <v/>
      </c>
      <c r="I3759" t="str">
        <f>IF('Support - Calculation Detail'!H3759="","",'Support - Calculation Detail'!H3759)</f>
        <v/>
      </c>
      <c r="J3759" t="str">
        <f>IF('Support - Calculation Detail'!I3759="","",'Support - Calculation Detail'!I3759)</f>
        <v/>
      </c>
      <c r="K3759" t="str">
        <f>IF('Support - Calculation Detail'!K3759="","",'Support - Calculation Detail'!K3759)</f>
        <v/>
      </c>
      <c r="L3759" t="str">
        <f>IF('Support - Calculation Detail'!L3759="","",'Support - Calculation Detail'!L3759)</f>
        <v/>
      </c>
      <c r="M3759" t="str">
        <f>IF('Support - Calculation Detail'!M3759="","",'Support - Calculation Detail'!M3759)</f>
        <v/>
      </c>
      <c r="N3759" t="str">
        <f>IF('Support - Calculation Detail'!N3759="","",'Support - Calculation Detail'!N3759)</f>
        <v/>
      </c>
      <c r="P3759" t="str">
        <f>IF('Support - Calculation Detail'!O3759="","",'Support - Calculation Detail'!O3759)</f>
        <v/>
      </c>
      <c r="Q3759" t="b">
        <v>1</v>
      </c>
      <c r="R3759" t="str">
        <f t="shared" si="290"/>
        <v/>
      </c>
      <c r="S3759" t="str">
        <f t="shared" si="291"/>
        <v/>
      </c>
      <c r="T3759" t="str">
        <f t="shared" si="292"/>
        <v/>
      </c>
      <c r="U3759" t="str">
        <f t="shared" si="293"/>
        <v/>
      </c>
      <c r="V3759" t="str">
        <f t="shared" si="294"/>
        <v/>
      </c>
    </row>
    <row r="3760" spans="1:22" x14ac:dyDescent="0.35">
      <c r="A3760" t="str">
        <f>IF('Support - Calculation Detail'!A3760="","",LEFT('Support - Calculation Detail'!A3760,7)&amp;"-"&amp;RIGHT('Support - Calculation Detail'!A3760,2))</f>
        <v/>
      </c>
      <c r="B3760" t="str">
        <f>IF('Support - Calculation Detail'!C3760="","",'Support - Calculation Detail'!C3760)</f>
        <v/>
      </c>
      <c r="C3760" t="str">
        <f>IF('Support - Calculation Detail'!B3760="","",'Support - Calculation Detail'!B3760)</f>
        <v/>
      </c>
      <c r="D3760" t="str">
        <f>IF('Support - Calculation Detail'!D3760="","",'Support - Calculation Detail'!D3760)</f>
        <v/>
      </c>
      <c r="E3760" t="str">
        <f>IF('Support - Calculation Detail'!E3760="","",'Support - Calculation Detail'!E3760)</f>
        <v/>
      </c>
      <c r="G3760" t="str">
        <f>IF('Support - Calculation Detail'!F3760="","",'Support - Calculation Detail'!F3760)</f>
        <v/>
      </c>
      <c r="H3760" t="str">
        <f>IF('Support - Calculation Detail'!G3760="","",'Support - Calculation Detail'!G3760)</f>
        <v/>
      </c>
      <c r="I3760" t="str">
        <f>IF('Support - Calculation Detail'!H3760="","",'Support - Calculation Detail'!H3760)</f>
        <v/>
      </c>
      <c r="J3760" t="str">
        <f>IF('Support - Calculation Detail'!I3760="","",'Support - Calculation Detail'!I3760)</f>
        <v/>
      </c>
      <c r="K3760" t="str">
        <f>IF('Support - Calculation Detail'!K3760="","",'Support - Calculation Detail'!K3760)</f>
        <v/>
      </c>
      <c r="L3760" t="str">
        <f>IF('Support - Calculation Detail'!L3760="","",'Support - Calculation Detail'!L3760)</f>
        <v/>
      </c>
      <c r="M3760" t="str">
        <f>IF('Support - Calculation Detail'!M3760="","",'Support - Calculation Detail'!M3760)</f>
        <v/>
      </c>
      <c r="N3760" t="str">
        <f>IF('Support - Calculation Detail'!N3760="","",'Support - Calculation Detail'!N3760)</f>
        <v/>
      </c>
      <c r="P3760" t="str">
        <f>IF('Support - Calculation Detail'!O3760="","",'Support - Calculation Detail'!O3760)</f>
        <v/>
      </c>
      <c r="Q3760" t="b">
        <v>1</v>
      </c>
      <c r="R3760" t="str">
        <f t="shared" si="290"/>
        <v/>
      </c>
      <c r="S3760" t="str">
        <f t="shared" si="291"/>
        <v/>
      </c>
      <c r="T3760" t="str">
        <f t="shared" si="292"/>
        <v/>
      </c>
      <c r="U3760" t="str">
        <f t="shared" si="293"/>
        <v/>
      </c>
      <c r="V3760" t="str">
        <f t="shared" si="294"/>
        <v/>
      </c>
    </row>
    <row r="3761" spans="1:22" x14ac:dyDescent="0.35">
      <c r="A3761" t="str">
        <f>IF('Support - Calculation Detail'!A3761="","",LEFT('Support - Calculation Detail'!A3761,7)&amp;"-"&amp;RIGHT('Support - Calculation Detail'!A3761,2))</f>
        <v/>
      </c>
      <c r="B3761" t="str">
        <f>IF('Support - Calculation Detail'!C3761="","",'Support - Calculation Detail'!C3761)</f>
        <v/>
      </c>
      <c r="C3761" t="str">
        <f>IF('Support - Calculation Detail'!B3761="","",'Support - Calculation Detail'!B3761)</f>
        <v/>
      </c>
      <c r="D3761" t="str">
        <f>IF('Support - Calculation Detail'!D3761="","",'Support - Calculation Detail'!D3761)</f>
        <v/>
      </c>
      <c r="E3761" t="str">
        <f>IF('Support - Calculation Detail'!E3761="","",'Support - Calculation Detail'!E3761)</f>
        <v/>
      </c>
      <c r="G3761" t="str">
        <f>IF('Support - Calculation Detail'!F3761="","",'Support - Calculation Detail'!F3761)</f>
        <v/>
      </c>
      <c r="H3761" t="str">
        <f>IF('Support - Calculation Detail'!G3761="","",'Support - Calculation Detail'!G3761)</f>
        <v/>
      </c>
      <c r="I3761" t="str">
        <f>IF('Support - Calculation Detail'!H3761="","",'Support - Calculation Detail'!H3761)</f>
        <v/>
      </c>
      <c r="J3761" t="str">
        <f>IF('Support - Calculation Detail'!I3761="","",'Support - Calculation Detail'!I3761)</f>
        <v/>
      </c>
      <c r="K3761" t="str">
        <f>IF('Support - Calculation Detail'!K3761="","",'Support - Calculation Detail'!K3761)</f>
        <v/>
      </c>
      <c r="L3761" t="str">
        <f>IF('Support - Calculation Detail'!L3761="","",'Support - Calculation Detail'!L3761)</f>
        <v/>
      </c>
      <c r="M3761" t="str">
        <f>IF('Support - Calculation Detail'!M3761="","",'Support - Calculation Detail'!M3761)</f>
        <v/>
      </c>
      <c r="N3761" t="str">
        <f>IF('Support - Calculation Detail'!N3761="","",'Support - Calculation Detail'!N3761)</f>
        <v/>
      </c>
      <c r="P3761" t="str">
        <f>IF('Support - Calculation Detail'!O3761="","",'Support - Calculation Detail'!O3761)</f>
        <v/>
      </c>
      <c r="Q3761" t="b">
        <v>1</v>
      </c>
      <c r="R3761" t="str">
        <f t="shared" si="290"/>
        <v/>
      </c>
      <c r="S3761" t="str">
        <f t="shared" si="291"/>
        <v/>
      </c>
      <c r="T3761" t="str">
        <f t="shared" si="292"/>
        <v/>
      </c>
      <c r="U3761" t="str">
        <f t="shared" si="293"/>
        <v/>
      </c>
      <c r="V3761" t="str">
        <f t="shared" si="294"/>
        <v/>
      </c>
    </row>
    <row r="3762" spans="1:22" x14ac:dyDescent="0.35">
      <c r="A3762" t="str">
        <f>IF('Support - Calculation Detail'!A3762="","",LEFT('Support - Calculation Detail'!A3762,7)&amp;"-"&amp;RIGHT('Support - Calculation Detail'!A3762,2))</f>
        <v/>
      </c>
      <c r="B3762" t="str">
        <f>IF('Support - Calculation Detail'!C3762="","",'Support - Calculation Detail'!C3762)</f>
        <v/>
      </c>
      <c r="C3762" t="str">
        <f>IF('Support - Calculation Detail'!B3762="","",'Support - Calculation Detail'!B3762)</f>
        <v/>
      </c>
      <c r="D3762" t="str">
        <f>IF('Support - Calculation Detail'!D3762="","",'Support - Calculation Detail'!D3762)</f>
        <v/>
      </c>
      <c r="E3762" t="str">
        <f>IF('Support - Calculation Detail'!E3762="","",'Support - Calculation Detail'!E3762)</f>
        <v/>
      </c>
      <c r="G3762" t="str">
        <f>IF('Support - Calculation Detail'!F3762="","",'Support - Calculation Detail'!F3762)</f>
        <v/>
      </c>
      <c r="H3762" t="str">
        <f>IF('Support - Calculation Detail'!G3762="","",'Support - Calculation Detail'!G3762)</f>
        <v/>
      </c>
      <c r="I3762" t="str">
        <f>IF('Support - Calculation Detail'!H3762="","",'Support - Calculation Detail'!H3762)</f>
        <v/>
      </c>
      <c r="J3762" t="str">
        <f>IF('Support - Calculation Detail'!I3762="","",'Support - Calculation Detail'!I3762)</f>
        <v/>
      </c>
      <c r="K3762" t="str">
        <f>IF('Support - Calculation Detail'!K3762="","",'Support - Calculation Detail'!K3762)</f>
        <v/>
      </c>
      <c r="L3762" t="str">
        <f>IF('Support - Calculation Detail'!L3762="","",'Support - Calculation Detail'!L3762)</f>
        <v/>
      </c>
      <c r="M3762" t="str">
        <f>IF('Support - Calculation Detail'!M3762="","",'Support - Calculation Detail'!M3762)</f>
        <v/>
      </c>
      <c r="N3762" t="str">
        <f>IF('Support - Calculation Detail'!N3762="","",'Support - Calculation Detail'!N3762)</f>
        <v/>
      </c>
      <c r="P3762" t="str">
        <f>IF('Support - Calculation Detail'!O3762="","",'Support - Calculation Detail'!O3762)</f>
        <v/>
      </c>
      <c r="Q3762" t="b">
        <v>1</v>
      </c>
      <c r="R3762" t="str">
        <f t="shared" si="290"/>
        <v/>
      </c>
      <c r="S3762" t="str">
        <f t="shared" si="291"/>
        <v/>
      </c>
      <c r="T3762" t="str">
        <f t="shared" si="292"/>
        <v/>
      </c>
      <c r="U3762" t="str">
        <f t="shared" si="293"/>
        <v/>
      </c>
      <c r="V3762" t="str">
        <f t="shared" si="294"/>
        <v/>
      </c>
    </row>
    <row r="3763" spans="1:22" x14ac:dyDescent="0.35">
      <c r="A3763" t="str">
        <f>IF('Support - Calculation Detail'!A3763="","",LEFT('Support - Calculation Detail'!A3763,7)&amp;"-"&amp;RIGHT('Support - Calculation Detail'!A3763,2))</f>
        <v/>
      </c>
      <c r="B3763" t="str">
        <f>IF('Support - Calculation Detail'!C3763="","",'Support - Calculation Detail'!C3763)</f>
        <v/>
      </c>
      <c r="C3763" t="str">
        <f>IF('Support - Calculation Detail'!B3763="","",'Support - Calculation Detail'!B3763)</f>
        <v/>
      </c>
      <c r="D3763" t="str">
        <f>IF('Support - Calculation Detail'!D3763="","",'Support - Calculation Detail'!D3763)</f>
        <v/>
      </c>
      <c r="E3763" t="str">
        <f>IF('Support - Calculation Detail'!E3763="","",'Support - Calculation Detail'!E3763)</f>
        <v/>
      </c>
      <c r="G3763" t="str">
        <f>IF('Support - Calculation Detail'!F3763="","",'Support - Calculation Detail'!F3763)</f>
        <v/>
      </c>
      <c r="H3763" t="str">
        <f>IF('Support - Calculation Detail'!G3763="","",'Support - Calculation Detail'!G3763)</f>
        <v/>
      </c>
      <c r="I3763" t="str">
        <f>IF('Support - Calculation Detail'!H3763="","",'Support - Calculation Detail'!H3763)</f>
        <v/>
      </c>
      <c r="J3763" t="str">
        <f>IF('Support - Calculation Detail'!I3763="","",'Support - Calculation Detail'!I3763)</f>
        <v/>
      </c>
      <c r="K3763" t="str">
        <f>IF('Support - Calculation Detail'!K3763="","",'Support - Calculation Detail'!K3763)</f>
        <v/>
      </c>
      <c r="L3763" t="str">
        <f>IF('Support - Calculation Detail'!L3763="","",'Support - Calculation Detail'!L3763)</f>
        <v/>
      </c>
      <c r="M3763" t="str">
        <f>IF('Support - Calculation Detail'!M3763="","",'Support - Calculation Detail'!M3763)</f>
        <v/>
      </c>
      <c r="N3763" t="str">
        <f>IF('Support - Calculation Detail'!N3763="","",'Support - Calculation Detail'!N3763)</f>
        <v/>
      </c>
      <c r="P3763" t="str">
        <f>IF('Support - Calculation Detail'!O3763="","",'Support - Calculation Detail'!O3763)</f>
        <v/>
      </c>
      <c r="Q3763" t="b">
        <v>1</v>
      </c>
      <c r="R3763" t="str">
        <f t="shared" si="290"/>
        <v/>
      </c>
      <c r="S3763" t="str">
        <f t="shared" si="291"/>
        <v/>
      </c>
      <c r="T3763" t="str">
        <f t="shared" si="292"/>
        <v/>
      </c>
      <c r="U3763" t="str">
        <f t="shared" si="293"/>
        <v/>
      </c>
      <c r="V3763" t="str">
        <f t="shared" si="294"/>
        <v/>
      </c>
    </row>
    <row r="3764" spans="1:22" x14ac:dyDescent="0.35">
      <c r="A3764" t="str">
        <f>IF('Support - Calculation Detail'!A3764="","",LEFT('Support - Calculation Detail'!A3764,7)&amp;"-"&amp;RIGHT('Support - Calculation Detail'!A3764,2))</f>
        <v/>
      </c>
      <c r="B3764" t="str">
        <f>IF('Support - Calculation Detail'!C3764="","",'Support - Calculation Detail'!C3764)</f>
        <v/>
      </c>
      <c r="C3764" t="str">
        <f>IF('Support - Calculation Detail'!B3764="","",'Support - Calculation Detail'!B3764)</f>
        <v/>
      </c>
      <c r="D3764" t="str">
        <f>IF('Support - Calculation Detail'!D3764="","",'Support - Calculation Detail'!D3764)</f>
        <v/>
      </c>
      <c r="E3764" t="str">
        <f>IF('Support - Calculation Detail'!E3764="","",'Support - Calculation Detail'!E3764)</f>
        <v/>
      </c>
      <c r="G3764" t="str">
        <f>IF('Support - Calculation Detail'!F3764="","",'Support - Calculation Detail'!F3764)</f>
        <v/>
      </c>
      <c r="H3764" t="str">
        <f>IF('Support - Calculation Detail'!G3764="","",'Support - Calculation Detail'!G3764)</f>
        <v/>
      </c>
      <c r="I3764" t="str">
        <f>IF('Support - Calculation Detail'!H3764="","",'Support - Calculation Detail'!H3764)</f>
        <v/>
      </c>
      <c r="J3764" t="str">
        <f>IF('Support - Calculation Detail'!I3764="","",'Support - Calculation Detail'!I3764)</f>
        <v/>
      </c>
      <c r="K3764" t="str">
        <f>IF('Support - Calculation Detail'!K3764="","",'Support - Calculation Detail'!K3764)</f>
        <v/>
      </c>
      <c r="L3764" t="str">
        <f>IF('Support - Calculation Detail'!L3764="","",'Support - Calculation Detail'!L3764)</f>
        <v/>
      </c>
      <c r="M3764" t="str">
        <f>IF('Support - Calculation Detail'!M3764="","",'Support - Calculation Detail'!M3764)</f>
        <v/>
      </c>
      <c r="N3764" t="str">
        <f>IF('Support - Calculation Detail'!N3764="","",'Support - Calculation Detail'!N3764)</f>
        <v/>
      </c>
      <c r="P3764" t="str">
        <f>IF('Support - Calculation Detail'!O3764="","",'Support - Calculation Detail'!O3764)</f>
        <v/>
      </c>
      <c r="Q3764" t="b">
        <v>1</v>
      </c>
      <c r="R3764" t="str">
        <f t="shared" si="290"/>
        <v/>
      </c>
      <c r="S3764" t="str">
        <f t="shared" si="291"/>
        <v/>
      </c>
      <c r="T3764" t="str">
        <f t="shared" si="292"/>
        <v/>
      </c>
      <c r="U3764" t="str">
        <f t="shared" si="293"/>
        <v/>
      </c>
      <c r="V3764" t="str">
        <f t="shared" si="294"/>
        <v/>
      </c>
    </row>
    <row r="3765" spans="1:22" x14ac:dyDescent="0.35">
      <c r="A3765" t="str">
        <f>IF('Support - Calculation Detail'!A3765="","",LEFT('Support - Calculation Detail'!A3765,7)&amp;"-"&amp;RIGHT('Support - Calculation Detail'!A3765,2))</f>
        <v/>
      </c>
      <c r="B3765" t="str">
        <f>IF('Support - Calculation Detail'!C3765="","",'Support - Calculation Detail'!C3765)</f>
        <v/>
      </c>
      <c r="C3765" t="str">
        <f>IF('Support - Calculation Detail'!B3765="","",'Support - Calculation Detail'!B3765)</f>
        <v/>
      </c>
      <c r="D3765" t="str">
        <f>IF('Support - Calculation Detail'!D3765="","",'Support - Calculation Detail'!D3765)</f>
        <v/>
      </c>
      <c r="E3765" t="str">
        <f>IF('Support - Calculation Detail'!E3765="","",'Support - Calculation Detail'!E3765)</f>
        <v/>
      </c>
      <c r="G3765" t="str">
        <f>IF('Support - Calculation Detail'!F3765="","",'Support - Calculation Detail'!F3765)</f>
        <v/>
      </c>
      <c r="H3765" t="str">
        <f>IF('Support - Calculation Detail'!G3765="","",'Support - Calculation Detail'!G3765)</f>
        <v/>
      </c>
      <c r="I3765" t="str">
        <f>IF('Support - Calculation Detail'!H3765="","",'Support - Calculation Detail'!H3765)</f>
        <v/>
      </c>
      <c r="J3765" t="str">
        <f>IF('Support - Calculation Detail'!I3765="","",'Support - Calculation Detail'!I3765)</f>
        <v/>
      </c>
      <c r="K3765" t="str">
        <f>IF('Support - Calculation Detail'!K3765="","",'Support - Calculation Detail'!K3765)</f>
        <v/>
      </c>
      <c r="L3765" t="str">
        <f>IF('Support - Calculation Detail'!L3765="","",'Support - Calculation Detail'!L3765)</f>
        <v/>
      </c>
      <c r="M3765" t="str">
        <f>IF('Support - Calculation Detail'!M3765="","",'Support - Calculation Detail'!M3765)</f>
        <v/>
      </c>
      <c r="N3765" t="str">
        <f>IF('Support - Calculation Detail'!N3765="","",'Support - Calculation Detail'!N3765)</f>
        <v/>
      </c>
      <c r="P3765" t="str">
        <f>IF('Support - Calculation Detail'!O3765="","",'Support - Calculation Detail'!O3765)</f>
        <v/>
      </c>
      <c r="Q3765" t="b">
        <v>1</v>
      </c>
      <c r="R3765" t="str">
        <f t="shared" si="290"/>
        <v/>
      </c>
      <c r="S3765" t="str">
        <f t="shared" si="291"/>
        <v/>
      </c>
      <c r="T3765" t="str">
        <f t="shared" si="292"/>
        <v/>
      </c>
      <c r="U3765" t="str">
        <f t="shared" si="293"/>
        <v/>
      </c>
      <c r="V3765" t="str">
        <f t="shared" si="294"/>
        <v/>
      </c>
    </row>
    <row r="3766" spans="1:22" x14ac:dyDescent="0.35">
      <c r="A3766" t="str">
        <f>IF('Support - Calculation Detail'!A3766="","",LEFT('Support - Calculation Detail'!A3766,7)&amp;"-"&amp;RIGHT('Support - Calculation Detail'!A3766,2))</f>
        <v/>
      </c>
      <c r="B3766" t="str">
        <f>IF('Support - Calculation Detail'!C3766="","",'Support - Calculation Detail'!C3766)</f>
        <v/>
      </c>
      <c r="C3766" t="str">
        <f>IF('Support - Calculation Detail'!B3766="","",'Support - Calculation Detail'!B3766)</f>
        <v/>
      </c>
      <c r="D3766" t="str">
        <f>IF('Support - Calculation Detail'!D3766="","",'Support - Calculation Detail'!D3766)</f>
        <v/>
      </c>
      <c r="E3766" t="str">
        <f>IF('Support - Calculation Detail'!E3766="","",'Support - Calculation Detail'!E3766)</f>
        <v/>
      </c>
      <c r="G3766" t="str">
        <f>IF('Support - Calculation Detail'!F3766="","",'Support - Calculation Detail'!F3766)</f>
        <v/>
      </c>
      <c r="H3766" t="str">
        <f>IF('Support - Calculation Detail'!G3766="","",'Support - Calculation Detail'!G3766)</f>
        <v/>
      </c>
      <c r="I3766" t="str">
        <f>IF('Support - Calculation Detail'!H3766="","",'Support - Calculation Detail'!H3766)</f>
        <v/>
      </c>
      <c r="J3766" t="str">
        <f>IF('Support - Calculation Detail'!I3766="","",'Support - Calculation Detail'!I3766)</f>
        <v/>
      </c>
      <c r="K3766" t="str">
        <f>IF('Support - Calculation Detail'!K3766="","",'Support - Calculation Detail'!K3766)</f>
        <v/>
      </c>
      <c r="L3766" t="str">
        <f>IF('Support - Calculation Detail'!L3766="","",'Support - Calculation Detail'!L3766)</f>
        <v/>
      </c>
      <c r="M3766" t="str">
        <f>IF('Support - Calculation Detail'!M3766="","",'Support - Calculation Detail'!M3766)</f>
        <v/>
      </c>
      <c r="N3766" t="str">
        <f>IF('Support - Calculation Detail'!N3766="","",'Support - Calculation Detail'!N3766)</f>
        <v/>
      </c>
      <c r="P3766" t="str">
        <f>IF('Support - Calculation Detail'!O3766="","",'Support - Calculation Detail'!O3766)</f>
        <v/>
      </c>
      <c r="Q3766" t="b">
        <v>1</v>
      </c>
      <c r="R3766" t="str">
        <f t="shared" si="290"/>
        <v/>
      </c>
      <c r="S3766" t="str">
        <f t="shared" si="291"/>
        <v/>
      </c>
      <c r="T3766" t="str">
        <f t="shared" si="292"/>
        <v/>
      </c>
      <c r="U3766" t="str">
        <f t="shared" si="293"/>
        <v/>
      </c>
      <c r="V3766" t="str">
        <f t="shared" si="294"/>
        <v/>
      </c>
    </row>
    <row r="3767" spans="1:22" x14ac:dyDescent="0.35">
      <c r="A3767" t="str">
        <f>IF('Support - Calculation Detail'!A3767="","",LEFT('Support - Calculation Detail'!A3767,7)&amp;"-"&amp;RIGHT('Support - Calculation Detail'!A3767,2))</f>
        <v/>
      </c>
      <c r="B3767" t="str">
        <f>IF('Support - Calculation Detail'!C3767="","",'Support - Calculation Detail'!C3767)</f>
        <v/>
      </c>
      <c r="C3767" t="str">
        <f>IF('Support - Calculation Detail'!B3767="","",'Support - Calculation Detail'!B3767)</f>
        <v/>
      </c>
      <c r="D3767" t="str">
        <f>IF('Support - Calculation Detail'!D3767="","",'Support - Calculation Detail'!D3767)</f>
        <v/>
      </c>
      <c r="E3767" t="str">
        <f>IF('Support - Calculation Detail'!E3767="","",'Support - Calculation Detail'!E3767)</f>
        <v/>
      </c>
      <c r="G3767" t="str">
        <f>IF('Support - Calculation Detail'!F3767="","",'Support - Calculation Detail'!F3767)</f>
        <v/>
      </c>
      <c r="H3767" t="str">
        <f>IF('Support - Calculation Detail'!G3767="","",'Support - Calculation Detail'!G3767)</f>
        <v/>
      </c>
      <c r="I3767" t="str">
        <f>IF('Support - Calculation Detail'!H3767="","",'Support - Calculation Detail'!H3767)</f>
        <v/>
      </c>
      <c r="J3767" t="str">
        <f>IF('Support - Calculation Detail'!I3767="","",'Support - Calculation Detail'!I3767)</f>
        <v/>
      </c>
      <c r="K3767" t="str">
        <f>IF('Support - Calculation Detail'!K3767="","",'Support - Calculation Detail'!K3767)</f>
        <v/>
      </c>
      <c r="L3767" t="str">
        <f>IF('Support - Calculation Detail'!L3767="","",'Support - Calculation Detail'!L3767)</f>
        <v/>
      </c>
      <c r="M3767" t="str">
        <f>IF('Support - Calculation Detail'!M3767="","",'Support - Calculation Detail'!M3767)</f>
        <v/>
      </c>
      <c r="N3767" t="str">
        <f>IF('Support - Calculation Detail'!N3767="","",'Support - Calculation Detail'!N3767)</f>
        <v/>
      </c>
      <c r="P3767" t="str">
        <f>IF('Support - Calculation Detail'!O3767="","",'Support - Calculation Detail'!O3767)</f>
        <v/>
      </c>
      <c r="Q3767" t="b">
        <v>1</v>
      </c>
      <c r="R3767" t="str">
        <f t="shared" si="290"/>
        <v/>
      </c>
      <c r="S3767" t="str">
        <f t="shared" si="291"/>
        <v/>
      </c>
      <c r="T3767" t="str">
        <f t="shared" si="292"/>
        <v/>
      </c>
      <c r="U3767" t="str">
        <f t="shared" si="293"/>
        <v/>
      </c>
      <c r="V3767" t="str">
        <f t="shared" si="294"/>
        <v/>
      </c>
    </row>
    <row r="3768" spans="1:22" x14ac:dyDescent="0.35">
      <c r="A3768" t="str">
        <f>IF('Support - Calculation Detail'!A3768="","",LEFT('Support - Calculation Detail'!A3768,7)&amp;"-"&amp;RIGHT('Support - Calculation Detail'!A3768,2))</f>
        <v/>
      </c>
      <c r="B3768" t="str">
        <f>IF('Support - Calculation Detail'!C3768="","",'Support - Calculation Detail'!C3768)</f>
        <v/>
      </c>
      <c r="C3768" t="str">
        <f>IF('Support - Calculation Detail'!B3768="","",'Support - Calculation Detail'!B3768)</f>
        <v/>
      </c>
      <c r="D3768" t="str">
        <f>IF('Support - Calculation Detail'!D3768="","",'Support - Calculation Detail'!D3768)</f>
        <v/>
      </c>
      <c r="E3768" t="str">
        <f>IF('Support - Calculation Detail'!E3768="","",'Support - Calculation Detail'!E3768)</f>
        <v/>
      </c>
      <c r="G3768" t="str">
        <f>IF('Support - Calculation Detail'!F3768="","",'Support - Calculation Detail'!F3768)</f>
        <v/>
      </c>
      <c r="H3768" t="str">
        <f>IF('Support - Calculation Detail'!G3768="","",'Support - Calculation Detail'!G3768)</f>
        <v/>
      </c>
      <c r="I3768" t="str">
        <f>IF('Support - Calculation Detail'!H3768="","",'Support - Calculation Detail'!H3768)</f>
        <v/>
      </c>
      <c r="J3768" t="str">
        <f>IF('Support - Calculation Detail'!I3768="","",'Support - Calculation Detail'!I3768)</f>
        <v/>
      </c>
      <c r="K3768" t="str">
        <f>IF('Support - Calculation Detail'!K3768="","",'Support - Calculation Detail'!K3768)</f>
        <v/>
      </c>
      <c r="L3768" t="str">
        <f>IF('Support - Calculation Detail'!L3768="","",'Support - Calculation Detail'!L3768)</f>
        <v/>
      </c>
      <c r="M3768" t="str">
        <f>IF('Support - Calculation Detail'!M3768="","",'Support - Calculation Detail'!M3768)</f>
        <v/>
      </c>
      <c r="N3768" t="str">
        <f>IF('Support - Calculation Detail'!N3768="","",'Support - Calculation Detail'!N3768)</f>
        <v/>
      </c>
      <c r="P3768" t="str">
        <f>IF('Support - Calculation Detail'!O3768="","",'Support - Calculation Detail'!O3768)</f>
        <v/>
      </c>
      <c r="Q3768" t="b">
        <v>1</v>
      </c>
      <c r="R3768" t="str">
        <f t="shared" si="290"/>
        <v/>
      </c>
      <c r="S3768" t="str">
        <f t="shared" si="291"/>
        <v/>
      </c>
      <c r="T3768" t="str">
        <f t="shared" si="292"/>
        <v/>
      </c>
      <c r="U3768" t="str">
        <f t="shared" si="293"/>
        <v/>
      </c>
      <c r="V3768" t="str">
        <f t="shared" si="294"/>
        <v/>
      </c>
    </row>
    <row r="3769" spans="1:22" x14ac:dyDescent="0.35">
      <c r="A3769" t="str">
        <f>IF('Support - Calculation Detail'!A3769="","",LEFT('Support - Calculation Detail'!A3769,7)&amp;"-"&amp;RIGHT('Support - Calculation Detail'!A3769,2))</f>
        <v/>
      </c>
      <c r="B3769" t="str">
        <f>IF('Support - Calculation Detail'!C3769="","",'Support - Calculation Detail'!C3769)</f>
        <v/>
      </c>
      <c r="C3769" t="str">
        <f>IF('Support - Calculation Detail'!B3769="","",'Support - Calculation Detail'!B3769)</f>
        <v/>
      </c>
      <c r="D3769" t="str">
        <f>IF('Support - Calculation Detail'!D3769="","",'Support - Calculation Detail'!D3769)</f>
        <v/>
      </c>
      <c r="E3769" t="str">
        <f>IF('Support - Calculation Detail'!E3769="","",'Support - Calculation Detail'!E3769)</f>
        <v/>
      </c>
      <c r="G3769" t="str">
        <f>IF('Support - Calculation Detail'!F3769="","",'Support - Calculation Detail'!F3769)</f>
        <v/>
      </c>
      <c r="H3769" t="str">
        <f>IF('Support - Calculation Detail'!G3769="","",'Support - Calculation Detail'!G3769)</f>
        <v/>
      </c>
      <c r="I3769" t="str">
        <f>IF('Support - Calculation Detail'!H3769="","",'Support - Calculation Detail'!H3769)</f>
        <v/>
      </c>
      <c r="J3769" t="str">
        <f>IF('Support - Calculation Detail'!I3769="","",'Support - Calculation Detail'!I3769)</f>
        <v/>
      </c>
      <c r="K3769" t="str">
        <f>IF('Support - Calculation Detail'!K3769="","",'Support - Calculation Detail'!K3769)</f>
        <v/>
      </c>
      <c r="L3769" t="str">
        <f>IF('Support - Calculation Detail'!L3769="","",'Support - Calculation Detail'!L3769)</f>
        <v/>
      </c>
      <c r="M3769" t="str">
        <f>IF('Support - Calculation Detail'!M3769="","",'Support - Calculation Detail'!M3769)</f>
        <v/>
      </c>
      <c r="N3769" t="str">
        <f>IF('Support - Calculation Detail'!N3769="","",'Support - Calculation Detail'!N3769)</f>
        <v/>
      </c>
      <c r="P3769" t="str">
        <f>IF('Support - Calculation Detail'!O3769="","",'Support - Calculation Detail'!O3769)</f>
        <v/>
      </c>
      <c r="Q3769" t="b">
        <v>1</v>
      </c>
      <c r="R3769" t="str">
        <f t="shared" si="290"/>
        <v/>
      </c>
      <c r="S3769" t="str">
        <f t="shared" si="291"/>
        <v/>
      </c>
      <c r="T3769" t="str">
        <f t="shared" si="292"/>
        <v/>
      </c>
      <c r="U3769" t="str">
        <f t="shared" si="293"/>
        <v/>
      </c>
      <c r="V3769" t="str">
        <f t="shared" si="294"/>
        <v/>
      </c>
    </row>
    <row r="3770" spans="1:22" x14ac:dyDescent="0.35">
      <c r="A3770" t="str">
        <f>IF('Support - Calculation Detail'!A3770="","",LEFT('Support - Calculation Detail'!A3770,7)&amp;"-"&amp;RIGHT('Support - Calculation Detail'!A3770,2))</f>
        <v/>
      </c>
      <c r="B3770" t="str">
        <f>IF('Support - Calculation Detail'!C3770="","",'Support - Calculation Detail'!C3770)</f>
        <v/>
      </c>
      <c r="C3770" t="str">
        <f>IF('Support - Calculation Detail'!B3770="","",'Support - Calculation Detail'!B3770)</f>
        <v/>
      </c>
      <c r="D3770" t="str">
        <f>IF('Support - Calculation Detail'!D3770="","",'Support - Calculation Detail'!D3770)</f>
        <v/>
      </c>
      <c r="E3770" t="str">
        <f>IF('Support - Calculation Detail'!E3770="","",'Support - Calculation Detail'!E3770)</f>
        <v/>
      </c>
      <c r="G3770" t="str">
        <f>IF('Support - Calculation Detail'!F3770="","",'Support - Calculation Detail'!F3770)</f>
        <v/>
      </c>
      <c r="H3770" t="str">
        <f>IF('Support - Calculation Detail'!G3770="","",'Support - Calculation Detail'!G3770)</f>
        <v/>
      </c>
      <c r="I3770" t="str">
        <f>IF('Support - Calculation Detail'!H3770="","",'Support - Calculation Detail'!H3770)</f>
        <v/>
      </c>
      <c r="J3770" t="str">
        <f>IF('Support - Calculation Detail'!I3770="","",'Support - Calculation Detail'!I3770)</f>
        <v/>
      </c>
      <c r="K3770" t="str">
        <f>IF('Support - Calculation Detail'!K3770="","",'Support - Calculation Detail'!K3770)</f>
        <v/>
      </c>
      <c r="L3770" t="str">
        <f>IF('Support - Calculation Detail'!L3770="","",'Support - Calculation Detail'!L3770)</f>
        <v/>
      </c>
      <c r="M3770" t="str">
        <f>IF('Support - Calculation Detail'!M3770="","",'Support - Calculation Detail'!M3770)</f>
        <v/>
      </c>
      <c r="N3770" t="str">
        <f>IF('Support - Calculation Detail'!N3770="","",'Support - Calculation Detail'!N3770)</f>
        <v/>
      </c>
      <c r="P3770" t="str">
        <f>IF('Support - Calculation Detail'!O3770="","",'Support - Calculation Detail'!O3770)</f>
        <v/>
      </c>
      <c r="Q3770" t="b">
        <v>1</v>
      </c>
      <c r="R3770" t="str">
        <f t="shared" si="290"/>
        <v/>
      </c>
      <c r="S3770" t="str">
        <f t="shared" si="291"/>
        <v/>
      </c>
      <c r="T3770" t="str">
        <f t="shared" si="292"/>
        <v/>
      </c>
      <c r="U3770" t="str">
        <f t="shared" si="293"/>
        <v/>
      </c>
      <c r="V3770" t="str">
        <f t="shared" si="294"/>
        <v/>
      </c>
    </row>
    <row r="3771" spans="1:22" x14ac:dyDescent="0.35">
      <c r="A3771" t="str">
        <f>IF('Support - Calculation Detail'!A3771="","",LEFT('Support - Calculation Detail'!A3771,7)&amp;"-"&amp;RIGHT('Support - Calculation Detail'!A3771,2))</f>
        <v/>
      </c>
      <c r="B3771" t="str">
        <f>IF('Support - Calculation Detail'!C3771="","",'Support - Calculation Detail'!C3771)</f>
        <v/>
      </c>
      <c r="C3771" t="str">
        <f>IF('Support - Calculation Detail'!B3771="","",'Support - Calculation Detail'!B3771)</f>
        <v/>
      </c>
      <c r="D3771" t="str">
        <f>IF('Support - Calculation Detail'!D3771="","",'Support - Calculation Detail'!D3771)</f>
        <v/>
      </c>
      <c r="E3771" t="str">
        <f>IF('Support - Calculation Detail'!E3771="","",'Support - Calculation Detail'!E3771)</f>
        <v/>
      </c>
      <c r="G3771" t="str">
        <f>IF('Support - Calculation Detail'!F3771="","",'Support - Calculation Detail'!F3771)</f>
        <v/>
      </c>
      <c r="H3771" t="str">
        <f>IF('Support - Calculation Detail'!G3771="","",'Support - Calculation Detail'!G3771)</f>
        <v/>
      </c>
      <c r="I3771" t="str">
        <f>IF('Support - Calculation Detail'!H3771="","",'Support - Calculation Detail'!H3771)</f>
        <v/>
      </c>
      <c r="J3771" t="str">
        <f>IF('Support - Calculation Detail'!I3771="","",'Support - Calculation Detail'!I3771)</f>
        <v/>
      </c>
      <c r="K3771" t="str">
        <f>IF('Support - Calculation Detail'!K3771="","",'Support - Calculation Detail'!K3771)</f>
        <v/>
      </c>
      <c r="L3771" t="str">
        <f>IF('Support - Calculation Detail'!L3771="","",'Support - Calculation Detail'!L3771)</f>
        <v/>
      </c>
      <c r="M3771" t="str">
        <f>IF('Support - Calculation Detail'!M3771="","",'Support - Calculation Detail'!M3771)</f>
        <v/>
      </c>
      <c r="N3771" t="str">
        <f>IF('Support - Calculation Detail'!N3771="","",'Support - Calculation Detail'!N3771)</f>
        <v/>
      </c>
      <c r="P3771" t="str">
        <f>IF('Support - Calculation Detail'!O3771="","",'Support - Calculation Detail'!O3771)</f>
        <v/>
      </c>
      <c r="Q3771" t="b">
        <v>1</v>
      </c>
      <c r="R3771" t="str">
        <f t="shared" si="290"/>
        <v/>
      </c>
      <c r="S3771" t="str">
        <f t="shared" si="291"/>
        <v/>
      </c>
      <c r="T3771" t="str">
        <f t="shared" si="292"/>
        <v/>
      </c>
      <c r="U3771" t="str">
        <f t="shared" si="293"/>
        <v/>
      </c>
      <c r="V3771" t="str">
        <f t="shared" si="294"/>
        <v/>
      </c>
    </row>
    <row r="3772" spans="1:22" x14ac:dyDescent="0.35">
      <c r="A3772" t="str">
        <f>IF('Support - Calculation Detail'!A3772="","",LEFT('Support - Calculation Detail'!A3772,7)&amp;"-"&amp;RIGHT('Support - Calculation Detail'!A3772,2))</f>
        <v/>
      </c>
      <c r="B3772" t="str">
        <f>IF('Support - Calculation Detail'!C3772="","",'Support - Calculation Detail'!C3772)</f>
        <v/>
      </c>
      <c r="C3772" t="str">
        <f>IF('Support - Calculation Detail'!B3772="","",'Support - Calculation Detail'!B3772)</f>
        <v/>
      </c>
      <c r="D3772" t="str">
        <f>IF('Support - Calculation Detail'!D3772="","",'Support - Calculation Detail'!D3772)</f>
        <v/>
      </c>
      <c r="E3772" t="str">
        <f>IF('Support - Calculation Detail'!E3772="","",'Support - Calculation Detail'!E3772)</f>
        <v/>
      </c>
      <c r="G3772" t="str">
        <f>IF('Support - Calculation Detail'!F3772="","",'Support - Calculation Detail'!F3772)</f>
        <v/>
      </c>
      <c r="H3772" t="str">
        <f>IF('Support - Calculation Detail'!G3772="","",'Support - Calculation Detail'!G3772)</f>
        <v/>
      </c>
      <c r="I3772" t="str">
        <f>IF('Support - Calculation Detail'!H3772="","",'Support - Calculation Detail'!H3772)</f>
        <v/>
      </c>
      <c r="J3772" t="str">
        <f>IF('Support - Calculation Detail'!I3772="","",'Support - Calculation Detail'!I3772)</f>
        <v/>
      </c>
      <c r="K3772" t="str">
        <f>IF('Support - Calculation Detail'!K3772="","",'Support - Calculation Detail'!K3772)</f>
        <v/>
      </c>
      <c r="L3772" t="str">
        <f>IF('Support - Calculation Detail'!L3772="","",'Support - Calculation Detail'!L3772)</f>
        <v/>
      </c>
      <c r="M3772" t="str">
        <f>IF('Support - Calculation Detail'!M3772="","",'Support - Calculation Detail'!M3772)</f>
        <v/>
      </c>
      <c r="N3772" t="str">
        <f>IF('Support - Calculation Detail'!N3772="","",'Support - Calculation Detail'!N3772)</f>
        <v/>
      </c>
      <c r="P3772" t="str">
        <f>IF('Support - Calculation Detail'!O3772="","",'Support - Calculation Detail'!O3772)</f>
        <v/>
      </c>
      <c r="Q3772" t="b">
        <v>1</v>
      </c>
      <c r="R3772" t="str">
        <f t="shared" si="290"/>
        <v/>
      </c>
      <c r="S3772" t="str">
        <f t="shared" si="291"/>
        <v/>
      </c>
      <c r="T3772" t="str">
        <f t="shared" si="292"/>
        <v/>
      </c>
      <c r="U3772" t="str">
        <f t="shared" si="293"/>
        <v/>
      </c>
      <c r="V3772" t="str">
        <f t="shared" si="294"/>
        <v/>
      </c>
    </row>
    <row r="3773" spans="1:22" x14ac:dyDescent="0.35">
      <c r="A3773" t="str">
        <f>IF('Support - Calculation Detail'!A3773="","",LEFT('Support - Calculation Detail'!A3773,7)&amp;"-"&amp;RIGHT('Support - Calculation Detail'!A3773,2))</f>
        <v/>
      </c>
      <c r="B3773" t="str">
        <f>IF('Support - Calculation Detail'!C3773="","",'Support - Calculation Detail'!C3773)</f>
        <v/>
      </c>
      <c r="C3773" t="str">
        <f>IF('Support - Calculation Detail'!B3773="","",'Support - Calculation Detail'!B3773)</f>
        <v/>
      </c>
      <c r="D3773" t="str">
        <f>IF('Support - Calculation Detail'!D3773="","",'Support - Calculation Detail'!D3773)</f>
        <v/>
      </c>
      <c r="E3773" t="str">
        <f>IF('Support - Calculation Detail'!E3773="","",'Support - Calculation Detail'!E3773)</f>
        <v/>
      </c>
      <c r="G3773" t="str">
        <f>IF('Support - Calculation Detail'!F3773="","",'Support - Calculation Detail'!F3773)</f>
        <v/>
      </c>
      <c r="H3773" t="str">
        <f>IF('Support - Calculation Detail'!G3773="","",'Support - Calculation Detail'!G3773)</f>
        <v/>
      </c>
      <c r="I3773" t="str">
        <f>IF('Support - Calculation Detail'!H3773="","",'Support - Calculation Detail'!H3773)</f>
        <v/>
      </c>
      <c r="J3773" t="str">
        <f>IF('Support - Calculation Detail'!I3773="","",'Support - Calculation Detail'!I3773)</f>
        <v/>
      </c>
      <c r="K3773" t="str">
        <f>IF('Support - Calculation Detail'!K3773="","",'Support - Calculation Detail'!K3773)</f>
        <v/>
      </c>
      <c r="L3773" t="str">
        <f>IF('Support - Calculation Detail'!L3773="","",'Support - Calculation Detail'!L3773)</f>
        <v/>
      </c>
      <c r="M3773" t="str">
        <f>IF('Support - Calculation Detail'!M3773="","",'Support - Calculation Detail'!M3773)</f>
        <v/>
      </c>
      <c r="N3773" t="str">
        <f>IF('Support - Calculation Detail'!N3773="","",'Support - Calculation Detail'!N3773)</f>
        <v/>
      </c>
      <c r="P3773" t="str">
        <f>IF('Support - Calculation Detail'!O3773="","",'Support - Calculation Detail'!O3773)</f>
        <v/>
      </c>
      <c r="Q3773" t="b">
        <v>1</v>
      </c>
      <c r="R3773" t="str">
        <f t="shared" si="290"/>
        <v/>
      </c>
      <c r="S3773" t="str">
        <f t="shared" si="291"/>
        <v/>
      </c>
      <c r="T3773" t="str">
        <f t="shared" si="292"/>
        <v/>
      </c>
      <c r="U3773" t="str">
        <f t="shared" si="293"/>
        <v/>
      </c>
      <c r="V3773" t="str">
        <f t="shared" si="294"/>
        <v/>
      </c>
    </row>
    <row r="3774" spans="1:22" x14ac:dyDescent="0.35">
      <c r="A3774" t="str">
        <f>IF('Support - Calculation Detail'!A3774="","",LEFT('Support - Calculation Detail'!A3774,7)&amp;"-"&amp;RIGHT('Support - Calculation Detail'!A3774,2))</f>
        <v/>
      </c>
      <c r="B3774" t="str">
        <f>IF('Support - Calculation Detail'!C3774="","",'Support - Calculation Detail'!C3774)</f>
        <v/>
      </c>
      <c r="C3774" t="str">
        <f>IF('Support - Calculation Detail'!B3774="","",'Support - Calculation Detail'!B3774)</f>
        <v/>
      </c>
      <c r="D3774" t="str">
        <f>IF('Support - Calculation Detail'!D3774="","",'Support - Calculation Detail'!D3774)</f>
        <v/>
      </c>
      <c r="E3774" t="str">
        <f>IF('Support - Calculation Detail'!E3774="","",'Support - Calculation Detail'!E3774)</f>
        <v/>
      </c>
      <c r="G3774" t="str">
        <f>IF('Support - Calculation Detail'!F3774="","",'Support - Calculation Detail'!F3774)</f>
        <v/>
      </c>
      <c r="H3774" t="str">
        <f>IF('Support - Calculation Detail'!G3774="","",'Support - Calculation Detail'!G3774)</f>
        <v/>
      </c>
      <c r="I3774" t="str">
        <f>IF('Support - Calculation Detail'!H3774="","",'Support - Calculation Detail'!H3774)</f>
        <v/>
      </c>
      <c r="J3774" t="str">
        <f>IF('Support - Calculation Detail'!I3774="","",'Support - Calculation Detail'!I3774)</f>
        <v/>
      </c>
      <c r="K3774" t="str">
        <f>IF('Support - Calculation Detail'!K3774="","",'Support - Calculation Detail'!K3774)</f>
        <v/>
      </c>
      <c r="L3774" t="str">
        <f>IF('Support - Calculation Detail'!L3774="","",'Support - Calculation Detail'!L3774)</f>
        <v/>
      </c>
      <c r="M3774" t="str">
        <f>IF('Support - Calculation Detail'!M3774="","",'Support - Calculation Detail'!M3774)</f>
        <v/>
      </c>
      <c r="N3774" t="str">
        <f>IF('Support - Calculation Detail'!N3774="","",'Support - Calculation Detail'!N3774)</f>
        <v/>
      </c>
      <c r="P3774" t="str">
        <f>IF('Support - Calculation Detail'!O3774="","",'Support - Calculation Detail'!O3774)</f>
        <v/>
      </c>
      <c r="Q3774" t="b">
        <v>1</v>
      </c>
      <c r="R3774" t="str">
        <f t="shared" si="290"/>
        <v/>
      </c>
      <c r="S3774" t="str">
        <f t="shared" si="291"/>
        <v/>
      </c>
      <c r="T3774" t="str">
        <f t="shared" si="292"/>
        <v/>
      </c>
      <c r="U3774" t="str">
        <f t="shared" si="293"/>
        <v/>
      </c>
      <c r="V3774" t="str">
        <f t="shared" si="294"/>
        <v/>
      </c>
    </row>
    <row r="3775" spans="1:22" x14ac:dyDescent="0.35">
      <c r="A3775" t="str">
        <f>IF('Support - Calculation Detail'!A3775="","",LEFT('Support - Calculation Detail'!A3775,7)&amp;"-"&amp;RIGHT('Support - Calculation Detail'!A3775,2))</f>
        <v/>
      </c>
      <c r="B3775" t="str">
        <f>IF('Support - Calculation Detail'!C3775="","",'Support - Calculation Detail'!C3775)</f>
        <v/>
      </c>
      <c r="C3775" t="str">
        <f>IF('Support - Calculation Detail'!B3775="","",'Support - Calculation Detail'!B3775)</f>
        <v/>
      </c>
      <c r="D3775" t="str">
        <f>IF('Support - Calculation Detail'!D3775="","",'Support - Calculation Detail'!D3775)</f>
        <v/>
      </c>
      <c r="E3775" t="str">
        <f>IF('Support - Calculation Detail'!E3775="","",'Support - Calculation Detail'!E3775)</f>
        <v/>
      </c>
      <c r="G3775" t="str">
        <f>IF('Support - Calculation Detail'!F3775="","",'Support - Calculation Detail'!F3775)</f>
        <v/>
      </c>
      <c r="H3775" t="str">
        <f>IF('Support - Calculation Detail'!G3775="","",'Support - Calculation Detail'!G3775)</f>
        <v/>
      </c>
      <c r="I3775" t="str">
        <f>IF('Support - Calculation Detail'!H3775="","",'Support - Calculation Detail'!H3775)</f>
        <v/>
      </c>
      <c r="J3775" t="str">
        <f>IF('Support - Calculation Detail'!I3775="","",'Support - Calculation Detail'!I3775)</f>
        <v/>
      </c>
      <c r="K3775" t="str">
        <f>IF('Support - Calculation Detail'!K3775="","",'Support - Calculation Detail'!K3775)</f>
        <v/>
      </c>
      <c r="L3775" t="str">
        <f>IF('Support - Calculation Detail'!L3775="","",'Support - Calculation Detail'!L3775)</f>
        <v/>
      </c>
      <c r="M3775" t="str">
        <f>IF('Support - Calculation Detail'!M3775="","",'Support - Calculation Detail'!M3775)</f>
        <v/>
      </c>
      <c r="N3775" t="str">
        <f>IF('Support - Calculation Detail'!N3775="","",'Support - Calculation Detail'!N3775)</f>
        <v/>
      </c>
      <c r="P3775" t="str">
        <f>IF('Support - Calculation Detail'!O3775="","",'Support - Calculation Detail'!O3775)</f>
        <v/>
      </c>
      <c r="Q3775" t="b">
        <v>1</v>
      </c>
      <c r="R3775" t="str">
        <f t="shared" si="290"/>
        <v/>
      </c>
      <c r="S3775" t="str">
        <f t="shared" si="291"/>
        <v/>
      </c>
      <c r="T3775" t="str">
        <f t="shared" si="292"/>
        <v/>
      </c>
      <c r="U3775" t="str">
        <f t="shared" si="293"/>
        <v/>
      </c>
      <c r="V3775" t="str">
        <f t="shared" si="294"/>
        <v/>
      </c>
    </row>
    <row r="3776" spans="1:22" x14ac:dyDescent="0.35">
      <c r="A3776" t="str">
        <f>IF('Support - Calculation Detail'!A3776="","",LEFT('Support - Calculation Detail'!A3776,7)&amp;"-"&amp;RIGHT('Support - Calculation Detail'!A3776,2))</f>
        <v/>
      </c>
      <c r="B3776" t="str">
        <f>IF('Support - Calculation Detail'!C3776="","",'Support - Calculation Detail'!C3776)</f>
        <v/>
      </c>
      <c r="C3776" t="str">
        <f>IF('Support - Calculation Detail'!B3776="","",'Support - Calculation Detail'!B3776)</f>
        <v/>
      </c>
      <c r="D3776" t="str">
        <f>IF('Support - Calculation Detail'!D3776="","",'Support - Calculation Detail'!D3776)</f>
        <v/>
      </c>
      <c r="E3776" t="str">
        <f>IF('Support - Calculation Detail'!E3776="","",'Support - Calculation Detail'!E3776)</f>
        <v/>
      </c>
      <c r="G3776" t="str">
        <f>IF('Support - Calculation Detail'!F3776="","",'Support - Calculation Detail'!F3776)</f>
        <v/>
      </c>
      <c r="H3776" t="str">
        <f>IF('Support - Calculation Detail'!G3776="","",'Support - Calculation Detail'!G3776)</f>
        <v/>
      </c>
      <c r="I3776" t="str">
        <f>IF('Support - Calculation Detail'!H3776="","",'Support - Calculation Detail'!H3776)</f>
        <v/>
      </c>
      <c r="J3776" t="str">
        <f>IF('Support - Calculation Detail'!I3776="","",'Support - Calculation Detail'!I3776)</f>
        <v/>
      </c>
      <c r="K3776" t="str">
        <f>IF('Support - Calculation Detail'!K3776="","",'Support - Calculation Detail'!K3776)</f>
        <v/>
      </c>
      <c r="L3776" t="str">
        <f>IF('Support - Calculation Detail'!L3776="","",'Support - Calculation Detail'!L3776)</f>
        <v/>
      </c>
      <c r="M3776" t="str">
        <f>IF('Support - Calculation Detail'!M3776="","",'Support - Calculation Detail'!M3776)</f>
        <v/>
      </c>
      <c r="N3776" t="str">
        <f>IF('Support - Calculation Detail'!N3776="","",'Support - Calculation Detail'!N3776)</f>
        <v/>
      </c>
      <c r="P3776" t="str">
        <f>IF('Support - Calculation Detail'!O3776="","",'Support - Calculation Detail'!O3776)</f>
        <v/>
      </c>
      <c r="Q3776" t="b">
        <v>1</v>
      </c>
      <c r="R3776" t="str">
        <f t="shared" si="290"/>
        <v/>
      </c>
      <c r="S3776" t="str">
        <f t="shared" si="291"/>
        <v/>
      </c>
      <c r="T3776" t="str">
        <f t="shared" si="292"/>
        <v/>
      </c>
      <c r="U3776" t="str">
        <f t="shared" si="293"/>
        <v/>
      </c>
      <c r="V3776" t="str">
        <f t="shared" si="294"/>
        <v/>
      </c>
    </row>
    <row r="3777" spans="1:22" x14ac:dyDescent="0.35">
      <c r="A3777" t="str">
        <f>IF('Support - Calculation Detail'!A3777="","",LEFT('Support - Calculation Detail'!A3777,7)&amp;"-"&amp;RIGHT('Support - Calculation Detail'!A3777,2))</f>
        <v/>
      </c>
      <c r="B3777" t="str">
        <f>IF('Support - Calculation Detail'!C3777="","",'Support - Calculation Detail'!C3777)</f>
        <v/>
      </c>
      <c r="C3777" t="str">
        <f>IF('Support - Calculation Detail'!B3777="","",'Support - Calculation Detail'!B3777)</f>
        <v/>
      </c>
      <c r="D3777" t="str">
        <f>IF('Support - Calculation Detail'!D3777="","",'Support - Calculation Detail'!D3777)</f>
        <v/>
      </c>
      <c r="E3777" t="str">
        <f>IF('Support - Calculation Detail'!E3777="","",'Support - Calculation Detail'!E3777)</f>
        <v/>
      </c>
      <c r="G3777" t="str">
        <f>IF('Support - Calculation Detail'!F3777="","",'Support - Calculation Detail'!F3777)</f>
        <v/>
      </c>
      <c r="H3777" t="str">
        <f>IF('Support - Calculation Detail'!G3777="","",'Support - Calculation Detail'!G3777)</f>
        <v/>
      </c>
      <c r="I3777" t="str">
        <f>IF('Support - Calculation Detail'!H3777="","",'Support - Calculation Detail'!H3777)</f>
        <v/>
      </c>
      <c r="J3777" t="str">
        <f>IF('Support - Calculation Detail'!I3777="","",'Support - Calculation Detail'!I3777)</f>
        <v/>
      </c>
      <c r="K3777" t="str">
        <f>IF('Support - Calculation Detail'!K3777="","",'Support - Calculation Detail'!K3777)</f>
        <v/>
      </c>
      <c r="L3777" t="str">
        <f>IF('Support - Calculation Detail'!L3777="","",'Support - Calculation Detail'!L3777)</f>
        <v/>
      </c>
      <c r="M3777" t="str">
        <f>IF('Support - Calculation Detail'!M3777="","",'Support - Calculation Detail'!M3777)</f>
        <v/>
      </c>
      <c r="N3777" t="str">
        <f>IF('Support - Calculation Detail'!N3777="","",'Support - Calculation Detail'!N3777)</f>
        <v/>
      </c>
      <c r="P3777" t="str">
        <f>IF('Support - Calculation Detail'!O3777="","",'Support - Calculation Detail'!O3777)</f>
        <v/>
      </c>
      <c r="Q3777" t="b">
        <v>1</v>
      </c>
      <c r="R3777" t="str">
        <f t="shared" si="290"/>
        <v/>
      </c>
      <c r="S3777" t="str">
        <f t="shared" si="291"/>
        <v/>
      </c>
      <c r="T3777" t="str">
        <f t="shared" si="292"/>
        <v/>
      </c>
      <c r="U3777" t="str">
        <f t="shared" si="293"/>
        <v/>
      </c>
      <c r="V3777" t="str">
        <f t="shared" si="294"/>
        <v/>
      </c>
    </row>
    <row r="3778" spans="1:22" x14ac:dyDescent="0.35">
      <c r="A3778" t="str">
        <f>IF('Support - Calculation Detail'!A3778="","",LEFT('Support - Calculation Detail'!A3778,7)&amp;"-"&amp;RIGHT('Support - Calculation Detail'!A3778,2))</f>
        <v/>
      </c>
      <c r="B3778" t="str">
        <f>IF('Support - Calculation Detail'!C3778="","",'Support - Calculation Detail'!C3778)</f>
        <v/>
      </c>
      <c r="C3778" t="str">
        <f>IF('Support - Calculation Detail'!B3778="","",'Support - Calculation Detail'!B3778)</f>
        <v/>
      </c>
      <c r="D3778" t="str">
        <f>IF('Support - Calculation Detail'!D3778="","",'Support - Calculation Detail'!D3778)</f>
        <v/>
      </c>
      <c r="E3778" t="str">
        <f>IF('Support - Calculation Detail'!E3778="","",'Support - Calculation Detail'!E3778)</f>
        <v/>
      </c>
      <c r="G3778" t="str">
        <f>IF('Support - Calculation Detail'!F3778="","",'Support - Calculation Detail'!F3778)</f>
        <v/>
      </c>
      <c r="H3778" t="str">
        <f>IF('Support - Calculation Detail'!G3778="","",'Support - Calculation Detail'!G3778)</f>
        <v/>
      </c>
      <c r="I3778" t="str">
        <f>IF('Support - Calculation Detail'!H3778="","",'Support - Calculation Detail'!H3778)</f>
        <v/>
      </c>
      <c r="J3778" t="str">
        <f>IF('Support - Calculation Detail'!I3778="","",'Support - Calculation Detail'!I3778)</f>
        <v/>
      </c>
      <c r="K3778" t="str">
        <f>IF('Support - Calculation Detail'!K3778="","",'Support - Calculation Detail'!K3778)</f>
        <v/>
      </c>
      <c r="L3778" t="str">
        <f>IF('Support - Calculation Detail'!L3778="","",'Support - Calculation Detail'!L3778)</f>
        <v/>
      </c>
      <c r="M3778" t="str">
        <f>IF('Support - Calculation Detail'!M3778="","",'Support - Calculation Detail'!M3778)</f>
        <v/>
      </c>
      <c r="N3778" t="str">
        <f>IF('Support - Calculation Detail'!N3778="","",'Support - Calculation Detail'!N3778)</f>
        <v/>
      </c>
      <c r="P3778" t="str">
        <f>IF('Support - Calculation Detail'!O3778="","",'Support - Calculation Detail'!O3778)</f>
        <v/>
      </c>
      <c r="Q3778" t="b">
        <v>1</v>
      </c>
      <c r="R3778" t="str">
        <f t="shared" si="290"/>
        <v/>
      </c>
      <c r="S3778" t="str">
        <f t="shared" si="291"/>
        <v/>
      </c>
      <c r="T3778" t="str">
        <f t="shared" si="292"/>
        <v/>
      </c>
      <c r="U3778" t="str">
        <f t="shared" si="293"/>
        <v/>
      </c>
      <c r="V3778" t="str">
        <f t="shared" si="294"/>
        <v/>
      </c>
    </row>
    <row r="3779" spans="1:22" x14ac:dyDescent="0.35">
      <c r="A3779" t="str">
        <f>IF('Support - Calculation Detail'!A3779="","",LEFT('Support - Calculation Detail'!A3779,7)&amp;"-"&amp;RIGHT('Support - Calculation Detail'!A3779,2))</f>
        <v/>
      </c>
      <c r="B3779" t="str">
        <f>IF('Support - Calculation Detail'!C3779="","",'Support - Calculation Detail'!C3779)</f>
        <v/>
      </c>
      <c r="C3779" t="str">
        <f>IF('Support - Calculation Detail'!B3779="","",'Support - Calculation Detail'!B3779)</f>
        <v/>
      </c>
      <c r="D3779" t="str">
        <f>IF('Support - Calculation Detail'!D3779="","",'Support - Calculation Detail'!D3779)</f>
        <v/>
      </c>
      <c r="E3779" t="str">
        <f>IF('Support - Calculation Detail'!E3779="","",'Support - Calculation Detail'!E3779)</f>
        <v/>
      </c>
      <c r="G3779" t="str">
        <f>IF('Support - Calculation Detail'!F3779="","",'Support - Calculation Detail'!F3779)</f>
        <v/>
      </c>
      <c r="H3779" t="str">
        <f>IF('Support - Calculation Detail'!G3779="","",'Support - Calculation Detail'!G3779)</f>
        <v/>
      </c>
      <c r="I3779" t="str">
        <f>IF('Support - Calculation Detail'!H3779="","",'Support - Calculation Detail'!H3779)</f>
        <v/>
      </c>
      <c r="J3779" t="str">
        <f>IF('Support - Calculation Detail'!I3779="","",'Support - Calculation Detail'!I3779)</f>
        <v/>
      </c>
      <c r="K3779" t="str">
        <f>IF('Support - Calculation Detail'!K3779="","",'Support - Calculation Detail'!K3779)</f>
        <v/>
      </c>
      <c r="L3779" t="str">
        <f>IF('Support - Calculation Detail'!L3779="","",'Support - Calculation Detail'!L3779)</f>
        <v/>
      </c>
      <c r="M3779" t="str">
        <f>IF('Support - Calculation Detail'!M3779="","",'Support - Calculation Detail'!M3779)</f>
        <v/>
      </c>
      <c r="N3779" t="str">
        <f>IF('Support - Calculation Detail'!N3779="","",'Support - Calculation Detail'!N3779)</f>
        <v/>
      </c>
      <c r="P3779" t="str">
        <f>IF('Support - Calculation Detail'!O3779="","",'Support - Calculation Detail'!O3779)</f>
        <v/>
      </c>
      <c r="Q3779" t="b">
        <v>1</v>
      </c>
      <c r="R3779" t="str">
        <f t="shared" ref="R3779:R3842" si="295">LEFT(A3779,7)</f>
        <v/>
      </c>
      <c r="S3779" t="str">
        <f t="shared" ref="S3779:S3842" si="296">A3779</f>
        <v/>
      </c>
      <c r="T3779" t="str">
        <f t="shared" ref="T3779:T3842" si="297">S3779</f>
        <v/>
      </c>
      <c r="U3779" t="str">
        <f t="shared" ref="U3779:U3842" si="298">MID(S3779,3,1)</f>
        <v/>
      </c>
      <c r="V3779" t="str">
        <f t="shared" ref="V3779:V3842" si="299">RIGHT(T3779,2)</f>
        <v/>
      </c>
    </row>
    <row r="3780" spans="1:22" x14ac:dyDescent="0.35">
      <c r="A3780" t="str">
        <f>IF('Support - Calculation Detail'!A3780="","",LEFT('Support - Calculation Detail'!A3780,7)&amp;"-"&amp;RIGHT('Support - Calculation Detail'!A3780,2))</f>
        <v/>
      </c>
      <c r="B3780" t="str">
        <f>IF('Support - Calculation Detail'!C3780="","",'Support - Calculation Detail'!C3780)</f>
        <v/>
      </c>
      <c r="C3780" t="str">
        <f>IF('Support - Calculation Detail'!B3780="","",'Support - Calculation Detail'!B3780)</f>
        <v/>
      </c>
      <c r="D3780" t="str">
        <f>IF('Support - Calculation Detail'!D3780="","",'Support - Calculation Detail'!D3780)</f>
        <v/>
      </c>
      <c r="E3780" t="str">
        <f>IF('Support - Calculation Detail'!E3780="","",'Support - Calculation Detail'!E3780)</f>
        <v/>
      </c>
      <c r="G3780" t="str">
        <f>IF('Support - Calculation Detail'!F3780="","",'Support - Calculation Detail'!F3780)</f>
        <v/>
      </c>
      <c r="H3780" t="str">
        <f>IF('Support - Calculation Detail'!G3780="","",'Support - Calculation Detail'!G3780)</f>
        <v/>
      </c>
      <c r="I3780" t="str">
        <f>IF('Support - Calculation Detail'!H3780="","",'Support - Calculation Detail'!H3780)</f>
        <v/>
      </c>
      <c r="J3780" t="str">
        <f>IF('Support - Calculation Detail'!I3780="","",'Support - Calculation Detail'!I3780)</f>
        <v/>
      </c>
      <c r="K3780" t="str">
        <f>IF('Support - Calculation Detail'!K3780="","",'Support - Calculation Detail'!K3780)</f>
        <v/>
      </c>
      <c r="L3780" t="str">
        <f>IF('Support - Calculation Detail'!L3780="","",'Support - Calculation Detail'!L3780)</f>
        <v/>
      </c>
      <c r="M3780" t="str">
        <f>IF('Support - Calculation Detail'!M3780="","",'Support - Calculation Detail'!M3780)</f>
        <v/>
      </c>
      <c r="N3780" t="str">
        <f>IF('Support - Calculation Detail'!N3780="","",'Support - Calculation Detail'!N3780)</f>
        <v/>
      </c>
      <c r="P3780" t="str">
        <f>IF('Support - Calculation Detail'!O3780="","",'Support - Calculation Detail'!O3780)</f>
        <v/>
      </c>
      <c r="Q3780" t="b">
        <v>1</v>
      </c>
      <c r="R3780" t="str">
        <f t="shared" si="295"/>
        <v/>
      </c>
      <c r="S3780" t="str">
        <f t="shared" si="296"/>
        <v/>
      </c>
      <c r="T3780" t="str">
        <f t="shared" si="297"/>
        <v/>
      </c>
      <c r="U3780" t="str">
        <f t="shared" si="298"/>
        <v/>
      </c>
      <c r="V3780" t="str">
        <f t="shared" si="299"/>
        <v/>
      </c>
    </row>
    <row r="3781" spans="1:22" x14ac:dyDescent="0.35">
      <c r="A3781" t="str">
        <f>IF('Support - Calculation Detail'!A3781="","",LEFT('Support - Calculation Detail'!A3781,7)&amp;"-"&amp;RIGHT('Support - Calculation Detail'!A3781,2))</f>
        <v/>
      </c>
      <c r="B3781" t="str">
        <f>IF('Support - Calculation Detail'!C3781="","",'Support - Calculation Detail'!C3781)</f>
        <v/>
      </c>
      <c r="C3781" t="str">
        <f>IF('Support - Calculation Detail'!B3781="","",'Support - Calculation Detail'!B3781)</f>
        <v/>
      </c>
      <c r="D3781" t="str">
        <f>IF('Support - Calculation Detail'!D3781="","",'Support - Calculation Detail'!D3781)</f>
        <v/>
      </c>
      <c r="E3781" t="str">
        <f>IF('Support - Calculation Detail'!E3781="","",'Support - Calculation Detail'!E3781)</f>
        <v/>
      </c>
      <c r="G3781" t="str">
        <f>IF('Support - Calculation Detail'!F3781="","",'Support - Calculation Detail'!F3781)</f>
        <v/>
      </c>
      <c r="H3781" t="str">
        <f>IF('Support - Calculation Detail'!G3781="","",'Support - Calculation Detail'!G3781)</f>
        <v/>
      </c>
      <c r="I3781" t="str">
        <f>IF('Support - Calculation Detail'!H3781="","",'Support - Calculation Detail'!H3781)</f>
        <v/>
      </c>
      <c r="J3781" t="str">
        <f>IF('Support - Calculation Detail'!I3781="","",'Support - Calculation Detail'!I3781)</f>
        <v/>
      </c>
      <c r="K3781" t="str">
        <f>IF('Support - Calculation Detail'!K3781="","",'Support - Calculation Detail'!K3781)</f>
        <v/>
      </c>
      <c r="L3781" t="str">
        <f>IF('Support - Calculation Detail'!L3781="","",'Support - Calculation Detail'!L3781)</f>
        <v/>
      </c>
      <c r="M3781" t="str">
        <f>IF('Support - Calculation Detail'!M3781="","",'Support - Calculation Detail'!M3781)</f>
        <v/>
      </c>
      <c r="N3781" t="str">
        <f>IF('Support - Calculation Detail'!N3781="","",'Support - Calculation Detail'!N3781)</f>
        <v/>
      </c>
      <c r="P3781" t="str">
        <f>IF('Support - Calculation Detail'!O3781="","",'Support - Calculation Detail'!O3781)</f>
        <v/>
      </c>
      <c r="Q3781" t="b">
        <v>1</v>
      </c>
      <c r="R3781" t="str">
        <f t="shared" si="295"/>
        <v/>
      </c>
      <c r="S3781" t="str">
        <f t="shared" si="296"/>
        <v/>
      </c>
      <c r="T3781" t="str">
        <f t="shared" si="297"/>
        <v/>
      </c>
      <c r="U3781" t="str">
        <f t="shared" si="298"/>
        <v/>
      </c>
      <c r="V3781" t="str">
        <f t="shared" si="299"/>
        <v/>
      </c>
    </row>
    <row r="3782" spans="1:22" x14ac:dyDescent="0.35">
      <c r="A3782" t="str">
        <f>IF('Support - Calculation Detail'!A3782="","",LEFT('Support - Calculation Detail'!A3782,7)&amp;"-"&amp;RIGHT('Support - Calculation Detail'!A3782,2))</f>
        <v/>
      </c>
      <c r="B3782" t="str">
        <f>IF('Support - Calculation Detail'!C3782="","",'Support - Calculation Detail'!C3782)</f>
        <v/>
      </c>
      <c r="C3782" t="str">
        <f>IF('Support - Calculation Detail'!B3782="","",'Support - Calculation Detail'!B3782)</f>
        <v/>
      </c>
      <c r="D3782" t="str">
        <f>IF('Support - Calculation Detail'!D3782="","",'Support - Calculation Detail'!D3782)</f>
        <v/>
      </c>
      <c r="E3782" t="str">
        <f>IF('Support - Calculation Detail'!E3782="","",'Support - Calculation Detail'!E3782)</f>
        <v/>
      </c>
      <c r="G3782" t="str">
        <f>IF('Support - Calculation Detail'!F3782="","",'Support - Calculation Detail'!F3782)</f>
        <v/>
      </c>
      <c r="H3782" t="str">
        <f>IF('Support - Calculation Detail'!G3782="","",'Support - Calculation Detail'!G3782)</f>
        <v/>
      </c>
      <c r="I3782" t="str">
        <f>IF('Support - Calculation Detail'!H3782="","",'Support - Calculation Detail'!H3782)</f>
        <v/>
      </c>
      <c r="J3782" t="str">
        <f>IF('Support - Calculation Detail'!I3782="","",'Support - Calculation Detail'!I3782)</f>
        <v/>
      </c>
      <c r="K3782" t="str">
        <f>IF('Support - Calculation Detail'!K3782="","",'Support - Calculation Detail'!K3782)</f>
        <v/>
      </c>
      <c r="L3782" t="str">
        <f>IF('Support - Calculation Detail'!L3782="","",'Support - Calculation Detail'!L3782)</f>
        <v/>
      </c>
      <c r="M3782" t="str">
        <f>IF('Support - Calculation Detail'!M3782="","",'Support - Calculation Detail'!M3782)</f>
        <v/>
      </c>
      <c r="N3782" t="str">
        <f>IF('Support - Calculation Detail'!N3782="","",'Support - Calculation Detail'!N3782)</f>
        <v/>
      </c>
      <c r="P3782" t="str">
        <f>IF('Support - Calculation Detail'!O3782="","",'Support - Calculation Detail'!O3782)</f>
        <v/>
      </c>
      <c r="Q3782" t="b">
        <v>1</v>
      </c>
      <c r="R3782" t="str">
        <f t="shared" si="295"/>
        <v/>
      </c>
      <c r="S3782" t="str">
        <f t="shared" si="296"/>
        <v/>
      </c>
      <c r="T3782" t="str">
        <f t="shared" si="297"/>
        <v/>
      </c>
      <c r="U3782" t="str">
        <f t="shared" si="298"/>
        <v/>
      </c>
      <c r="V3782" t="str">
        <f t="shared" si="299"/>
        <v/>
      </c>
    </row>
    <row r="3783" spans="1:22" x14ac:dyDescent="0.35">
      <c r="A3783" t="str">
        <f>IF('Support - Calculation Detail'!A3783="","",LEFT('Support - Calculation Detail'!A3783,7)&amp;"-"&amp;RIGHT('Support - Calculation Detail'!A3783,2))</f>
        <v/>
      </c>
      <c r="B3783" t="str">
        <f>IF('Support - Calculation Detail'!C3783="","",'Support - Calculation Detail'!C3783)</f>
        <v/>
      </c>
      <c r="C3783" t="str">
        <f>IF('Support - Calculation Detail'!B3783="","",'Support - Calculation Detail'!B3783)</f>
        <v/>
      </c>
      <c r="D3783" t="str">
        <f>IF('Support - Calculation Detail'!D3783="","",'Support - Calculation Detail'!D3783)</f>
        <v/>
      </c>
      <c r="E3783" t="str">
        <f>IF('Support - Calculation Detail'!E3783="","",'Support - Calculation Detail'!E3783)</f>
        <v/>
      </c>
      <c r="G3783" t="str">
        <f>IF('Support - Calculation Detail'!F3783="","",'Support - Calculation Detail'!F3783)</f>
        <v/>
      </c>
      <c r="H3783" t="str">
        <f>IF('Support - Calculation Detail'!G3783="","",'Support - Calculation Detail'!G3783)</f>
        <v/>
      </c>
      <c r="I3783" t="str">
        <f>IF('Support - Calculation Detail'!H3783="","",'Support - Calculation Detail'!H3783)</f>
        <v/>
      </c>
      <c r="J3783" t="str">
        <f>IF('Support - Calculation Detail'!I3783="","",'Support - Calculation Detail'!I3783)</f>
        <v/>
      </c>
      <c r="K3783" t="str">
        <f>IF('Support - Calculation Detail'!K3783="","",'Support - Calculation Detail'!K3783)</f>
        <v/>
      </c>
      <c r="L3783" t="str">
        <f>IF('Support - Calculation Detail'!L3783="","",'Support - Calculation Detail'!L3783)</f>
        <v/>
      </c>
      <c r="M3783" t="str">
        <f>IF('Support - Calculation Detail'!M3783="","",'Support - Calculation Detail'!M3783)</f>
        <v/>
      </c>
      <c r="N3783" t="str">
        <f>IF('Support - Calculation Detail'!N3783="","",'Support - Calculation Detail'!N3783)</f>
        <v/>
      </c>
      <c r="P3783" t="str">
        <f>IF('Support - Calculation Detail'!O3783="","",'Support - Calculation Detail'!O3783)</f>
        <v/>
      </c>
      <c r="Q3783" t="b">
        <v>1</v>
      </c>
      <c r="R3783" t="str">
        <f t="shared" si="295"/>
        <v/>
      </c>
      <c r="S3783" t="str">
        <f t="shared" si="296"/>
        <v/>
      </c>
      <c r="T3783" t="str">
        <f t="shared" si="297"/>
        <v/>
      </c>
      <c r="U3783" t="str">
        <f t="shared" si="298"/>
        <v/>
      </c>
      <c r="V3783" t="str">
        <f t="shared" si="299"/>
        <v/>
      </c>
    </row>
    <row r="3784" spans="1:22" x14ac:dyDescent="0.35">
      <c r="A3784" t="str">
        <f>IF('Support - Calculation Detail'!A3784="","",LEFT('Support - Calculation Detail'!A3784,7)&amp;"-"&amp;RIGHT('Support - Calculation Detail'!A3784,2))</f>
        <v/>
      </c>
      <c r="B3784" t="str">
        <f>IF('Support - Calculation Detail'!C3784="","",'Support - Calculation Detail'!C3784)</f>
        <v/>
      </c>
      <c r="C3784" t="str">
        <f>IF('Support - Calculation Detail'!B3784="","",'Support - Calculation Detail'!B3784)</f>
        <v/>
      </c>
      <c r="D3784" t="str">
        <f>IF('Support - Calculation Detail'!D3784="","",'Support - Calculation Detail'!D3784)</f>
        <v/>
      </c>
      <c r="E3784" t="str">
        <f>IF('Support - Calculation Detail'!E3784="","",'Support - Calculation Detail'!E3784)</f>
        <v/>
      </c>
      <c r="G3784" t="str">
        <f>IF('Support - Calculation Detail'!F3784="","",'Support - Calculation Detail'!F3784)</f>
        <v/>
      </c>
      <c r="H3784" t="str">
        <f>IF('Support - Calculation Detail'!G3784="","",'Support - Calculation Detail'!G3784)</f>
        <v/>
      </c>
      <c r="I3784" t="str">
        <f>IF('Support - Calculation Detail'!H3784="","",'Support - Calculation Detail'!H3784)</f>
        <v/>
      </c>
      <c r="J3784" t="str">
        <f>IF('Support - Calculation Detail'!I3784="","",'Support - Calculation Detail'!I3784)</f>
        <v/>
      </c>
      <c r="K3784" t="str">
        <f>IF('Support - Calculation Detail'!K3784="","",'Support - Calculation Detail'!K3784)</f>
        <v/>
      </c>
      <c r="L3784" t="str">
        <f>IF('Support - Calculation Detail'!L3784="","",'Support - Calculation Detail'!L3784)</f>
        <v/>
      </c>
      <c r="M3784" t="str">
        <f>IF('Support - Calculation Detail'!M3784="","",'Support - Calculation Detail'!M3784)</f>
        <v/>
      </c>
      <c r="N3784" t="str">
        <f>IF('Support - Calculation Detail'!N3784="","",'Support - Calculation Detail'!N3784)</f>
        <v/>
      </c>
      <c r="P3784" t="str">
        <f>IF('Support - Calculation Detail'!O3784="","",'Support - Calculation Detail'!O3784)</f>
        <v/>
      </c>
      <c r="Q3784" t="b">
        <v>1</v>
      </c>
      <c r="R3784" t="str">
        <f t="shared" si="295"/>
        <v/>
      </c>
      <c r="S3784" t="str">
        <f t="shared" si="296"/>
        <v/>
      </c>
      <c r="T3784" t="str">
        <f t="shared" si="297"/>
        <v/>
      </c>
      <c r="U3784" t="str">
        <f t="shared" si="298"/>
        <v/>
      </c>
      <c r="V3784" t="str">
        <f t="shared" si="299"/>
        <v/>
      </c>
    </row>
    <row r="3785" spans="1:22" x14ac:dyDescent="0.35">
      <c r="A3785" t="str">
        <f>IF('Support - Calculation Detail'!A3785="","",LEFT('Support - Calculation Detail'!A3785,7)&amp;"-"&amp;RIGHT('Support - Calculation Detail'!A3785,2))</f>
        <v/>
      </c>
      <c r="B3785" t="str">
        <f>IF('Support - Calculation Detail'!C3785="","",'Support - Calculation Detail'!C3785)</f>
        <v/>
      </c>
      <c r="C3785" t="str">
        <f>IF('Support - Calculation Detail'!B3785="","",'Support - Calculation Detail'!B3785)</f>
        <v/>
      </c>
      <c r="D3785" t="str">
        <f>IF('Support - Calculation Detail'!D3785="","",'Support - Calculation Detail'!D3785)</f>
        <v/>
      </c>
      <c r="E3785" t="str">
        <f>IF('Support - Calculation Detail'!E3785="","",'Support - Calculation Detail'!E3785)</f>
        <v/>
      </c>
      <c r="G3785" t="str">
        <f>IF('Support - Calculation Detail'!F3785="","",'Support - Calculation Detail'!F3785)</f>
        <v/>
      </c>
      <c r="H3785" t="str">
        <f>IF('Support - Calculation Detail'!G3785="","",'Support - Calculation Detail'!G3785)</f>
        <v/>
      </c>
      <c r="I3785" t="str">
        <f>IF('Support - Calculation Detail'!H3785="","",'Support - Calculation Detail'!H3785)</f>
        <v/>
      </c>
      <c r="J3785" t="str">
        <f>IF('Support - Calculation Detail'!I3785="","",'Support - Calculation Detail'!I3785)</f>
        <v/>
      </c>
      <c r="K3785" t="str">
        <f>IF('Support - Calculation Detail'!K3785="","",'Support - Calculation Detail'!K3785)</f>
        <v/>
      </c>
      <c r="L3785" t="str">
        <f>IF('Support - Calculation Detail'!L3785="","",'Support - Calculation Detail'!L3785)</f>
        <v/>
      </c>
      <c r="M3785" t="str">
        <f>IF('Support - Calculation Detail'!M3785="","",'Support - Calculation Detail'!M3785)</f>
        <v/>
      </c>
      <c r="N3785" t="str">
        <f>IF('Support - Calculation Detail'!N3785="","",'Support - Calculation Detail'!N3785)</f>
        <v/>
      </c>
      <c r="P3785" t="str">
        <f>IF('Support - Calculation Detail'!O3785="","",'Support - Calculation Detail'!O3785)</f>
        <v/>
      </c>
      <c r="Q3785" t="b">
        <v>1</v>
      </c>
      <c r="R3785" t="str">
        <f t="shared" si="295"/>
        <v/>
      </c>
      <c r="S3785" t="str">
        <f t="shared" si="296"/>
        <v/>
      </c>
      <c r="T3785" t="str">
        <f t="shared" si="297"/>
        <v/>
      </c>
      <c r="U3785" t="str">
        <f t="shared" si="298"/>
        <v/>
      </c>
      <c r="V3785" t="str">
        <f t="shared" si="299"/>
        <v/>
      </c>
    </row>
    <row r="3786" spans="1:22" x14ac:dyDescent="0.35">
      <c r="A3786" t="str">
        <f>IF('Support - Calculation Detail'!A3786="","",LEFT('Support - Calculation Detail'!A3786,7)&amp;"-"&amp;RIGHT('Support - Calculation Detail'!A3786,2))</f>
        <v/>
      </c>
      <c r="B3786" t="str">
        <f>IF('Support - Calculation Detail'!C3786="","",'Support - Calculation Detail'!C3786)</f>
        <v/>
      </c>
      <c r="C3786" t="str">
        <f>IF('Support - Calculation Detail'!B3786="","",'Support - Calculation Detail'!B3786)</f>
        <v/>
      </c>
      <c r="D3786" t="str">
        <f>IF('Support - Calculation Detail'!D3786="","",'Support - Calculation Detail'!D3786)</f>
        <v/>
      </c>
      <c r="E3786" t="str">
        <f>IF('Support - Calculation Detail'!E3786="","",'Support - Calculation Detail'!E3786)</f>
        <v/>
      </c>
      <c r="G3786" t="str">
        <f>IF('Support - Calculation Detail'!F3786="","",'Support - Calculation Detail'!F3786)</f>
        <v/>
      </c>
      <c r="H3786" t="str">
        <f>IF('Support - Calculation Detail'!G3786="","",'Support - Calculation Detail'!G3786)</f>
        <v/>
      </c>
      <c r="I3786" t="str">
        <f>IF('Support - Calculation Detail'!H3786="","",'Support - Calculation Detail'!H3786)</f>
        <v/>
      </c>
      <c r="J3786" t="str">
        <f>IF('Support - Calculation Detail'!I3786="","",'Support - Calculation Detail'!I3786)</f>
        <v/>
      </c>
      <c r="K3786" t="str">
        <f>IF('Support - Calculation Detail'!K3786="","",'Support - Calculation Detail'!K3786)</f>
        <v/>
      </c>
      <c r="L3786" t="str">
        <f>IF('Support - Calculation Detail'!L3786="","",'Support - Calculation Detail'!L3786)</f>
        <v/>
      </c>
      <c r="M3786" t="str">
        <f>IF('Support - Calculation Detail'!M3786="","",'Support - Calculation Detail'!M3786)</f>
        <v/>
      </c>
      <c r="N3786" t="str">
        <f>IF('Support - Calculation Detail'!N3786="","",'Support - Calculation Detail'!N3786)</f>
        <v/>
      </c>
      <c r="P3786" t="str">
        <f>IF('Support - Calculation Detail'!O3786="","",'Support - Calculation Detail'!O3786)</f>
        <v/>
      </c>
      <c r="Q3786" t="b">
        <v>1</v>
      </c>
      <c r="R3786" t="str">
        <f t="shared" si="295"/>
        <v/>
      </c>
      <c r="S3786" t="str">
        <f t="shared" si="296"/>
        <v/>
      </c>
      <c r="T3786" t="str">
        <f t="shared" si="297"/>
        <v/>
      </c>
      <c r="U3786" t="str">
        <f t="shared" si="298"/>
        <v/>
      </c>
      <c r="V3786" t="str">
        <f t="shared" si="299"/>
        <v/>
      </c>
    </row>
    <row r="3787" spans="1:22" x14ac:dyDescent="0.35">
      <c r="A3787" t="str">
        <f>IF('Support - Calculation Detail'!A3787="","",LEFT('Support - Calculation Detail'!A3787,7)&amp;"-"&amp;RIGHT('Support - Calculation Detail'!A3787,2))</f>
        <v/>
      </c>
      <c r="B3787" t="str">
        <f>IF('Support - Calculation Detail'!C3787="","",'Support - Calculation Detail'!C3787)</f>
        <v/>
      </c>
      <c r="C3787" t="str">
        <f>IF('Support - Calculation Detail'!B3787="","",'Support - Calculation Detail'!B3787)</f>
        <v/>
      </c>
      <c r="D3787" t="str">
        <f>IF('Support - Calculation Detail'!D3787="","",'Support - Calculation Detail'!D3787)</f>
        <v/>
      </c>
      <c r="E3787" t="str">
        <f>IF('Support - Calculation Detail'!E3787="","",'Support - Calculation Detail'!E3787)</f>
        <v/>
      </c>
      <c r="G3787" t="str">
        <f>IF('Support - Calculation Detail'!F3787="","",'Support - Calculation Detail'!F3787)</f>
        <v/>
      </c>
      <c r="H3787" t="str">
        <f>IF('Support - Calculation Detail'!G3787="","",'Support - Calculation Detail'!G3787)</f>
        <v/>
      </c>
      <c r="I3787" t="str">
        <f>IF('Support - Calculation Detail'!H3787="","",'Support - Calculation Detail'!H3787)</f>
        <v/>
      </c>
      <c r="J3787" t="str">
        <f>IF('Support - Calculation Detail'!I3787="","",'Support - Calculation Detail'!I3787)</f>
        <v/>
      </c>
      <c r="K3787" t="str">
        <f>IF('Support - Calculation Detail'!K3787="","",'Support - Calculation Detail'!K3787)</f>
        <v/>
      </c>
      <c r="L3787" t="str">
        <f>IF('Support - Calculation Detail'!L3787="","",'Support - Calculation Detail'!L3787)</f>
        <v/>
      </c>
      <c r="M3787" t="str">
        <f>IF('Support - Calculation Detail'!M3787="","",'Support - Calculation Detail'!M3787)</f>
        <v/>
      </c>
      <c r="N3787" t="str">
        <f>IF('Support - Calculation Detail'!N3787="","",'Support - Calculation Detail'!N3787)</f>
        <v/>
      </c>
      <c r="P3787" t="str">
        <f>IF('Support - Calculation Detail'!O3787="","",'Support - Calculation Detail'!O3787)</f>
        <v/>
      </c>
      <c r="Q3787" t="b">
        <v>1</v>
      </c>
      <c r="R3787" t="str">
        <f t="shared" si="295"/>
        <v/>
      </c>
      <c r="S3787" t="str">
        <f t="shared" si="296"/>
        <v/>
      </c>
      <c r="T3787" t="str">
        <f t="shared" si="297"/>
        <v/>
      </c>
      <c r="U3787" t="str">
        <f t="shared" si="298"/>
        <v/>
      </c>
      <c r="V3787" t="str">
        <f t="shared" si="299"/>
        <v/>
      </c>
    </row>
    <row r="3788" spans="1:22" x14ac:dyDescent="0.35">
      <c r="A3788" t="str">
        <f>IF('Support - Calculation Detail'!A3788="","",LEFT('Support - Calculation Detail'!A3788,7)&amp;"-"&amp;RIGHT('Support - Calculation Detail'!A3788,2))</f>
        <v/>
      </c>
      <c r="B3788" t="str">
        <f>IF('Support - Calculation Detail'!C3788="","",'Support - Calculation Detail'!C3788)</f>
        <v/>
      </c>
      <c r="C3788" t="str">
        <f>IF('Support - Calculation Detail'!B3788="","",'Support - Calculation Detail'!B3788)</f>
        <v/>
      </c>
      <c r="D3788" t="str">
        <f>IF('Support - Calculation Detail'!D3788="","",'Support - Calculation Detail'!D3788)</f>
        <v/>
      </c>
      <c r="E3788" t="str">
        <f>IF('Support - Calculation Detail'!E3788="","",'Support - Calculation Detail'!E3788)</f>
        <v/>
      </c>
      <c r="G3788" t="str">
        <f>IF('Support - Calculation Detail'!F3788="","",'Support - Calculation Detail'!F3788)</f>
        <v/>
      </c>
      <c r="H3788" t="str">
        <f>IF('Support - Calculation Detail'!G3788="","",'Support - Calculation Detail'!G3788)</f>
        <v/>
      </c>
      <c r="I3788" t="str">
        <f>IF('Support - Calculation Detail'!H3788="","",'Support - Calculation Detail'!H3788)</f>
        <v/>
      </c>
      <c r="J3788" t="str">
        <f>IF('Support - Calculation Detail'!I3788="","",'Support - Calculation Detail'!I3788)</f>
        <v/>
      </c>
      <c r="K3788" t="str">
        <f>IF('Support - Calculation Detail'!K3788="","",'Support - Calculation Detail'!K3788)</f>
        <v/>
      </c>
      <c r="L3788" t="str">
        <f>IF('Support - Calculation Detail'!L3788="","",'Support - Calculation Detail'!L3788)</f>
        <v/>
      </c>
      <c r="M3788" t="str">
        <f>IF('Support - Calculation Detail'!M3788="","",'Support - Calculation Detail'!M3788)</f>
        <v/>
      </c>
      <c r="N3788" t="str">
        <f>IF('Support - Calculation Detail'!N3788="","",'Support - Calculation Detail'!N3788)</f>
        <v/>
      </c>
      <c r="P3788" t="str">
        <f>IF('Support - Calculation Detail'!O3788="","",'Support - Calculation Detail'!O3788)</f>
        <v/>
      </c>
      <c r="Q3788" t="b">
        <v>1</v>
      </c>
      <c r="R3788" t="str">
        <f t="shared" si="295"/>
        <v/>
      </c>
      <c r="S3788" t="str">
        <f t="shared" si="296"/>
        <v/>
      </c>
      <c r="T3788" t="str">
        <f t="shared" si="297"/>
        <v/>
      </c>
      <c r="U3788" t="str">
        <f t="shared" si="298"/>
        <v/>
      </c>
      <c r="V3788" t="str">
        <f t="shared" si="299"/>
        <v/>
      </c>
    </row>
    <row r="3789" spans="1:22" x14ac:dyDescent="0.35">
      <c r="A3789" t="str">
        <f>IF('Support - Calculation Detail'!A3789="","",LEFT('Support - Calculation Detail'!A3789,7)&amp;"-"&amp;RIGHT('Support - Calculation Detail'!A3789,2))</f>
        <v/>
      </c>
      <c r="B3789" t="str">
        <f>IF('Support - Calculation Detail'!C3789="","",'Support - Calculation Detail'!C3789)</f>
        <v/>
      </c>
      <c r="C3789" t="str">
        <f>IF('Support - Calculation Detail'!B3789="","",'Support - Calculation Detail'!B3789)</f>
        <v/>
      </c>
      <c r="D3789" t="str">
        <f>IF('Support - Calculation Detail'!D3789="","",'Support - Calculation Detail'!D3789)</f>
        <v/>
      </c>
      <c r="E3789" t="str">
        <f>IF('Support - Calculation Detail'!E3789="","",'Support - Calculation Detail'!E3789)</f>
        <v/>
      </c>
      <c r="G3789" t="str">
        <f>IF('Support - Calculation Detail'!F3789="","",'Support - Calculation Detail'!F3789)</f>
        <v/>
      </c>
      <c r="H3789" t="str">
        <f>IF('Support - Calculation Detail'!G3789="","",'Support - Calculation Detail'!G3789)</f>
        <v/>
      </c>
      <c r="I3789" t="str">
        <f>IF('Support - Calculation Detail'!H3789="","",'Support - Calculation Detail'!H3789)</f>
        <v/>
      </c>
      <c r="J3789" t="str">
        <f>IF('Support - Calculation Detail'!I3789="","",'Support - Calculation Detail'!I3789)</f>
        <v/>
      </c>
      <c r="K3789" t="str">
        <f>IF('Support - Calculation Detail'!K3789="","",'Support - Calculation Detail'!K3789)</f>
        <v/>
      </c>
      <c r="L3789" t="str">
        <f>IF('Support - Calculation Detail'!L3789="","",'Support - Calculation Detail'!L3789)</f>
        <v/>
      </c>
      <c r="M3789" t="str">
        <f>IF('Support - Calculation Detail'!M3789="","",'Support - Calculation Detail'!M3789)</f>
        <v/>
      </c>
      <c r="N3789" t="str">
        <f>IF('Support - Calculation Detail'!N3789="","",'Support - Calculation Detail'!N3789)</f>
        <v/>
      </c>
      <c r="P3789" t="str">
        <f>IF('Support - Calculation Detail'!O3789="","",'Support - Calculation Detail'!O3789)</f>
        <v/>
      </c>
      <c r="Q3789" t="b">
        <v>1</v>
      </c>
      <c r="R3789" t="str">
        <f t="shared" si="295"/>
        <v/>
      </c>
      <c r="S3789" t="str">
        <f t="shared" si="296"/>
        <v/>
      </c>
      <c r="T3789" t="str">
        <f t="shared" si="297"/>
        <v/>
      </c>
      <c r="U3789" t="str">
        <f t="shared" si="298"/>
        <v/>
      </c>
      <c r="V3789" t="str">
        <f t="shared" si="299"/>
        <v/>
      </c>
    </row>
    <row r="3790" spans="1:22" x14ac:dyDescent="0.35">
      <c r="A3790" t="str">
        <f>IF('Support - Calculation Detail'!A3790="","",LEFT('Support - Calculation Detail'!A3790,7)&amp;"-"&amp;RIGHT('Support - Calculation Detail'!A3790,2))</f>
        <v/>
      </c>
      <c r="B3790" t="str">
        <f>IF('Support - Calculation Detail'!C3790="","",'Support - Calculation Detail'!C3790)</f>
        <v/>
      </c>
      <c r="C3790" t="str">
        <f>IF('Support - Calculation Detail'!B3790="","",'Support - Calculation Detail'!B3790)</f>
        <v/>
      </c>
      <c r="D3790" t="str">
        <f>IF('Support - Calculation Detail'!D3790="","",'Support - Calculation Detail'!D3790)</f>
        <v/>
      </c>
      <c r="E3790" t="str">
        <f>IF('Support - Calculation Detail'!E3790="","",'Support - Calculation Detail'!E3790)</f>
        <v/>
      </c>
      <c r="G3790" t="str">
        <f>IF('Support - Calculation Detail'!F3790="","",'Support - Calculation Detail'!F3790)</f>
        <v/>
      </c>
      <c r="H3790" t="str">
        <f>IF('Support - Calculation Detail'!G3790="","",'Support - Calculation Detail'!G3790)</f>
        <v/>
      </c>
      <c r="I3790" t="str">
        <f>IF('Support - Calculation Detail'!H3790="","",'Support - Calculation Detail'!H3790)</f>
        <v/>
      </c>
      <c r="J3790" t="str">
        <f>IF('Support - Calculation Detail'!I3790="","",'Support - Calculation Detail'!I3790)</f>
        <v/>
      </c>
      <c r="K3790" t="str">
        <f>IF('Support - Calculation Detail'!K3790="","",'Support - Calculation Detail'!K3790)</f>
        <v/>
      </c>
      <c r="L3790" t="str">
        <f>IF('Support - Calculation Detail'!L3790="","",'Support - Calculation Detail'!L3790)</f>
        <v/>
      </c>
      <c r="M3790" t="str">
        <f>IF('Support - Calculation Detail'!M3790="","",'Support - Calculation Detail'!M3790)</f>
        <v/>
      </c>
      <c r="N3790" t="str">
        <f>IF('Support - Calculation Detail'!N3790="","",'Support - Calculation Detail'!N3790)</f>
        <v/>
      </c>
      <c r="P3790" t="str">
        <f>IF('Support - Calculation Detail'!O3790="","",'Support - Calculation Detail'!O3790)</f>
        <v/>
      </c>
      <c r="Q3790" t="b">
        <v>1</v>
      </c>
      <c r="R3790" t="str">
        <f t="shared" si="295"/>
        <v/>
      </c>
      <c r="S3790" t="str">
        <f t="shared" si="296"/>
        <v/>
      </c>
      <c r="T3790" t="str">
        <f t="shared" si="297"/>
        <v/>
      </c>
      <c r="U3790" t="str">
        <f t="shared" si="298"/>
        <v/>
      </c>
      <c r="V3790" t="str">
        <f t="shared" si="299"/>
        <v/>
      </c>
    </row>
    <row r="3791" spans="1:22" x14ac:dyDescent="0.35">
      <c r="A3791" t="str">
        <f>IF('Support - Calculation Detail'!A3791="","",LEFT('Support - Calculation Detail'!A3791,7)&amp;"-"&amp;RIGHT('Support - Calculation Detail'!A3791,2))</f>
        <v/>
      </c>
      <c r="B3791" t="str">
        <f>IF('Support - Calculation Detail'!C3791="","",'Support - Calculation Detail'!C3791)</f>
        <v/>
      </c>
      <c r="C3791" t="str">
        <f>IF('Support - Calculation Detail'!B3791="","",'Support - Calculation Detail'!B3791)</f>
        <v/>
      </c>
      <c r="D3791" t="str">
        <f>IF('Support - Calculation Detail'!D3791="","",'Support - Calculation Detail'!D3791)</f>
        <v/>
      </c>
      <c r="E3791" t="str">
        <f>IF('Support - Calculation Detail'!E3791="","",'Support - Calculation Detail'!E3791)</f>
        <v/>
      </c>
      <c r="G3791" t="str">
        <f>IF('Support - Calculation Detail'!F3791="","",'Support - Calculation Detail'!F3791)</f>
        <v/>
      </c>
      <c r="H3791" t="str">
        <f>IF('Support - Calculation Detail'!G3791="","",'Support - Calculation Detail'!G3791)</f>
        <v/>
      </c>
      <c r="I3791" t="str">
        <f>IF('Support - Calculation Detail'!H3791="","",'Support - Calculation Detail'!H3791)</f>
        <v/>
      </c>
      <c r="J3791" t="str">
        <f>IF('Support - Calculation Detail'!I3791="","",'Support - Calculation Detail'!I3791)</f>
        <v/>
      </c>
      <c r="K3791" t="str">
        <f>IF('Support - Calculation Detail'!K3791="","",'Support - Calculation Detail'!K3791)</f>
        <v/>
      </c>
      <c r="L3791" t="str">
        <f>IF('Support - Calculation Detail'!L3791="","",'Support - Calculation Detail'!L3791)</f>
        <v/>
      </c>
      <c r="M3791" t="str">
        <f>IF('Support - Calculation Detail'!M3791="","",'Support - Calculation Detail'!M3791)</f>
        <v/>
      </c>
      <c r="N3791" t="str">
        <f>IF('Support - Calculation Detail'!N3791="","",'Support - Calculation Detail'!N3791)</f>
        <v/>
      </c>
      <c r="P3791" t="str">
        <f>IF('Support - Calculation Detail'!O3791="","",'Support - Calculation Detail'!O3791)</f>
        <v/>
      </c>
      <c r="Q3791" t="b">
        <v>1</v>
      </c>
      <c r="R3791" t="str">
        <f t="shared" si="295"/>
        <v/>
      </c>
      <c r="S3791" t="str">
        <f t="shared" si="296"/>
        <v/>
      </c>
      <c r="T3791" t="str">
        <f t="shared" si="297"/>
        <v/>
      </c>
      <c r="U3791" t="str">
        <f t="shared" si="298"/>
        <v/>
      </c>
      <c r="V3791" t="str">
        <f t="shared" si="299"/>
        <v/>
      </c>
    </row>
    <row r="3792" spans="1:22" x14ac:dyDescent="0.35">
      <c r="A3792" t="str">
        <f>IF('Support - Calculation Detail'!A3792="","",LEFT('Support - Calculation Detail'!A3792,7)&amp;"-"&amp;RIGHT('Support - Calculation Detail'!A3792,2))</f>
        <v/>
      </c>
      <c r="B3792" t="str">
        <f>IF('Support - Calculation Detail'!C3792="","",'Support - Calculation Detail'!C3792)</f>
        <v/>
      </c>
      <c r="C3792" t="str">
        <f>IF('Support - Calculation Detail'!B3792="","",'Support - Calculation Detail'!B3792)</f>
        <v/>
      </c>
      <c r="D3792" t="str">
        <f>IF('Support - Calculation Detail'!D3792="","",'Support - Calculation Detail'!D3792)</f>
        <v/>
      </c>
      <c r="E3792" t="str">
        <f>IF('Support - Calculation Detail'!E3792="","",'Support - Calculation Detail'!E3792)</f>
        <v/>
      </c>
      <c r="G3792" t="str">
        <f>IF('Support - Calculation Detail'!F3792="","",'Support - Calculation Detail'!F3792)</f>
        <v/>
      </c>
      <c r="H3792" t="str">
        <f>IF('Support - Calculation Detail'!G3792="","",'Support - Calculation Detail'!G3792)</f>
        <v/>
      </c>
      <c r="I3792" t="str">
        <f>IF('Support - Calculation Detail'!H3792="","",'Support - Calculation Detail'!H3792)</f>
        <v/>
      </c>
      <c r="J3792" t="str">
        <f>IF('Support - Calculation Detail'!I3792="","",'Support - Calculation Detail'!I3792)</f>
        <v/>
      </c>
      <c r="K3792" t="str">
        <f>IF('Support - Calculation Detail'!K3792="","",'Support - Calculation Detail'!K3792)</f>
        <v/>
      </c>
      <c r="L3792" t="str">
        <f>IF('Support - Calculation Detail'!L3792="","",'Support - Calculation Detail'!L3792)</f>
        <v/>
      </c>
      <c r="M3792" t="str">
        <f>IF('Support - Calculation Detail'!M3792="","",'Support - Calculation Detail'!M3792)</f>
        <v/>
      </c>
      <c r="N3792" t="str">
        <f>IF('Support - Calculation Detail'!N3792="","",'Support - Calculation Detail'!N3792)</f>
        <v/>
      </c>
      <c r="P3792" t="str">
        <f>IF('Support - Calculation Detail'!O3792="","",'Support - Calculation Detail'!O3792)</f>
        <v/>
      </c>
      <c r="Q3792" t="b">
        <v>1</v>
      </c>
      <c r="R3792" t="str">
        <f t="shared" si="295"/>
        <v/>
      </c>
      <c r="S3792" t="str">
        <f t="shared" si="296"/>
        <v/>
      </c>
      <c r="T3792" t="str">
        <f t="shared" si="297"/>
        <v/>
      </c>
      <c r="U3792" t="str">
        <f t="shared" si="298"/>
        <v/>
      </c>
      <c r="V3792" t="str">
        <f t="shared" si="299"/>
        <v/>
      </c>
    </row>
    <row r="3793" spans="1:22" x14ac:dyDescent="0.35">
      <c r="A3793" t="str">
        <f>IF('Support - Calculation Detail'!A3793="","",LEFT('Support - Calculation Detail'!A3793,7)&amp;"-"&amp;RIGHT('Support - Calculation Detail'!A3793,2))</f>
        <v/>
      </c>
      <c r="B3793" t="str">
        <f>IF('Support - Calculation Detail'!C3793="","",'Support - Calculation Detail'!C3793)</f>
        <v/>
      </c>
      <c r="C3793" t="str">
        <f>IF('Support - Calculation Detail'!B3793="","",'Support - Calculation Detail'!B3793)</f>
        <v/>
      </c>
      <c r="D3793" t="str">
        <f>IF('Support - Calculation Detail'!D3793="","",'Support - Calculation Detail'!D3793)</f>
        <v/>
      </c>
      <c r="E3793" t="str">
        <f>IF('Support - Calculation Detail'!E3793="","",'Support - Calculation Detail'!E3793)</f>
        <v/>
      </c>
      <c r="G3793" t="str">
        <f>IF('Support - Calculation Detail'!F3793="","",'Support - Calculation Detail'!F3793)</f>
        <v/>
      </c>
      <c r="H3793" t="str">
        <f>IF('Support - Calculation Detail'!G3793="","",'Support - Calculation Detail'!G3793)</f>
        <v/>
      </c>
      <c r="I3793" t="str">
        <f>IF('Support - Calculation Detail'!H3793="","",'Support - Calculation Detail'!H3793)</f>
        <v/>
      </c>
      <c r="J3793" t="str">
        <f>IF('Support - Calculation Detail'!I3793="","",'Support - Calculation Detail'!I3793)</f>
        <v/>
      </c>
      <c r="K3793" t="str">
        <f>IF('Support - Calculation Detail'!K3793="","",'Support - Calculation Detail'!K3793)</f>
        <v/>
      </c>
      <c r="L3793" t="str">
        <f>IF('Support - Calculation Detail'!L3793="","",'Support - Calculation Detail'!L3793)</f>
        <v/>
      </c>
      <c r="M3793" t="str">
        <f>IF('Support - Calculation Detail'!M3793="","",'Support - Calculation Detail'!M3793)</f>
        <v/>
      </c>
      <c r="N3793" t="str">
        <f>IF('Support - Calculation Detail'!N3793="","",'Support - Calculation Detail'!N3793)</f>
        <v/>
      </c>
      <c r="P3793" t="str">
        <f>IF('Support - Calculation Detail'!O3793="","",'Support - Calculation Detail'!O3793)</f>
        <v/>
      </c>
      <c r="Q3793" t="b">
        <v>1</v>
      </c>
      <c r="R3793" t="str">
        <f t="shared" si="295"/>
        <v/>
      </c>
      <c r="S3793" t="str">
        <f t="shared" si="296"/>
        <v/>
      </c>
      <c r="T3793" t="str">
        <f t="shared" si="297"/>
        <v/>
      </c>
      <c r="U3793" t="str">
        <f t="shared" si="298"/>
        <v/>
      </c>
      <c r="V3793" t="str">
        <f t="shared" si="299"/>
        <v/>
      </c>
    </row>
    <row r="3794" spans="1:22" x14ac:dyDescent="0.35">
      <c r="A3794" t="str">
        <f>IF('Support - Calculation Detail'!A3794="","",LEFT('Support - Calculation Detail'!A3794,7)&amp;"-"&amp;RIGHT('Support - Calculation Detail'!A3794,2))</f>
        <v/>
      </c>
      <c r="B3794" t="str">
        <f>IF('Support - Calculation Detail'!C3794="","",'Support - Calculation Detail'!C3794)</f>
        <v/>
      </c>
      <c r="C3794" t="str">
        <f>IF('Support - Calculation Detail'!B3794="","",'Support - Calculation Detail'!B3794)</f>
        <v/>
      </c>
      <c r="D3794" t="str">
        <f>IF('Support - Calculation Detail'!D3794="","",'Support - Calculation Detail'!D3794)</f>
        <v/>
      </c>
      <c r="E3794" t="str">
        <f>IF('Support - Calculation Detail'!E3794="","",'Support - Calculation Detail'!E3794)</f>
        <v/>
      </c>
      <c r="G3794" t="str">
        <f>IF('Support - Calculation Detail'!F3794="","",'Support - Calculation Detail'!F3794)</f>
        <v/>
      </c>
      <c r="H3794" t="str">
        <f>IF('Support - Calculation Detail'!G3794="","",'Support - Calculation Detail'!G3794)</f>
        <v/>
      </c>
      <c r="I3794" t="str">
        <f>IF('Support - Calculation Detail'!H3794="","",'Support - Calculation Detail'!H3794)</f>
        <v/>
      </c>
      <c r="J3794" t="str">
        <f>IF('Support - Calculation Detail'!I3794="","",'Support - Calculation Detail'!I3794)</f>
        <v/>
      </c>
      <c r="K3794" t="str">
        <f>IF('Support - Calculation Detail'!K3794="","",'Support - Calculation Detail'!K3794)</f>
        <v/>
      </c>
      <c r="L3794" t="str">
        <f>IF('Support - Calculation Detail'!L3794="","",'Support - Calculation Detail'!L3794)</f>
        <v/>
      </c>
      <c r="M3794" t="str">
        <f>IF('Support - Calculation Detail'!M3794="","",'Support - Calculation Detail'!M3794)</f>
        <v/>
      </c>
      <c r="N3794" t="str">
        <f>IF('Support - Calculation Detail'!N3794="","",'Support - Calculation Detail'!N3794)</f>
        <v/>
      </c>
      <c r="P3794" t="str">
        <f>IF('Support - Calculation Detail'!O3794="","",'Support - Calculation Detail'!O3794)</f>
        <v/>
      </c>
      <c r="Q3794" t="b">
        <v>1</v>
      </c>
      <c r="R3794" t="str">
        <f t="shared" si="295"/>
        <v/>
      </c>
      <c r="S3794" t="str">
        <f t="shared" si="296"/>
        <v/>
      </c>
      <c r="T3794" t="str">
        <f t="shared" si="297"/>
        <v/>
      </c>
      <c r="U3794" t="str">
        <f t="shared" si="298"/>
        <v/>
      </c>
      <c r="V3794" t="str">
        <f t="shared" si="299"/>
        <v/>
      </c>
    </row>
    <row r="3795" spans="1:22" x14ac:dyDescent="0.35">
      <c r="A3795" t="str">
        <f>IF('Support - Calculation Detail'!A3795="","",LEFT('Support - Calculation Detail'!A3795,7)&amp;"-"&amp;RIGHT('Support - Calculation Detail'!A3795,2))</f>
        <v/>
      </c>
      <c r="B3795" t="str">
        <f>IF('Support - Calculation Detail'!C3795="","",'Support - Calculation Detail'!C3795)</f>
        <v/>
      </c>
      <c r="C3795" t="str">
        <f>IF('Support - Calculation Detail'!B3795="","",'Support - Calculation Detail'!B3795)</f>
        <v/>
      </c>
      <c r="D3795" t="str">
        <f>IF('Support - Calculation Detail'!D3795="","",'Support - Calculation Detail'!D3795)</f>
        <v/>
      </c>
      <c r="E3795" t="str">
        <f>IF('Support - Calculation Detail'!E3795="","",'Support - Calculation Detail'!E3795)</f>
        <v/>
      </c>
      <c r="G3795" t="str">
        <f>IF('Support - Calculation Detail'!F3795="","",'Support - Calculation Detail'!F3795)</f>
        <v/>
      </c>
      <c r="H3795" t="str">
        <f>IF('Support - Calculation Detail'!G3795="","",'Support - Calculation Detail'!G3795)</f>
        <v/>
      </c>
      <c r="I3795" t="str">
        <f>IF('Support - Calculation Detail'!H3795="","",'Support - Calculation Detail'!H3795)</f>
        <v/>
      </c>
      <c r="J3795" t="str">
        <f>IF('Support - Calculation Detail'!I3795="","",'Support - Calculation Detail'!I3795)</f>
        <v/>
      </c>
      <c r="K3795" t="str">
        <f>IF('Support - Calculation Detail'!K3795="","",'Support - Calculation Detail'!K3795)</f>
        <v/>
      </c>
      <c r="L3795" t="str">
        <f>IF('Support - Calculation Detail'!L3795="","",'Support - Calculation Detail'!L3795)</f>
        <v/>
      </c>
      <c r="M3795" t="str">
        <f>IF('Support - Calculation Detail'!M3795="","",'Support - Calculation Detail'!M3795)</f>
        <v/>
      </c>
      <c r="N3795" t="str">
        <f>IF('Support - Calculation Detail'!N3795="","",'Support - Calculation Detail'!N3795)</f>
        <v/>
      </c>
      <c r="P3795" t="str">
        <f>IF('Support - Calculation Detail'!O3795="","",'Support - Calculation Detail'!O3795)</f>
        <v/>
      </c>
      <c r="Q3795" t="b">
        <v>1</v>
      </c>
      <c r="R3795" t="str">
        <f t="shared" si="295"/>
        <v/>
      </c>
      <c r="S3795" t="str">
        <f t="shared" si="296"/>
        <v/>
      </c>
      <c r="T3795" t="str">
        <f t="shared" si="297"/>
        <v/>
      </c>
      <c r="U3795" t="str">
        <f t="shared" si="298"/>
        <v/>
      </c>
      <c r="V3795" t="str">
        <f t="shared" si="299"/>
        <v/>
      </c>
    </row>
    <row r="3796" spans="1:22" x14ac:dyDescent="0.35">
      <c r="A3796" t="str">
        <f>IF('Support - Calculation Detail'!A3796="","",LEFT('Support - Calculation Detail'!A3796,7)&amp;"-"&amp;RIGHT('Support - Calculation Detail'!A3796,2))</f>
        <v/>
      </c>
      <c r="B3796" t="str">
        <f>IF('Support - Calculation Detail'!C3796="","",'Support - Calculation Detail'!C3796)</f>
        <v/>
      </c>
      <c r="C3796" t="str">
        <f>IF('Support - Calculation Detail'!B3796="","",'Support - Calculation Detail'!B3796)</f>
        <v/>
      </c>
      <c r="D3796" t="str">
        <f>IF('Support - Calculation Detail'!D3796="","",'Support - Calculation Detail'!D3796)</f>
        <v/>
      </c>
      <c r="E3796" t="str">
        <f>IF('Support - Calculation Detail'!E3796="","",'Support - Calculation Detail'!E3796)</f>
        <v/>
      </c>
      <c r="G3796" t="str">
        <f>IF('Support - Calculation Detail'!F3796="","",'Support - Calculation Detail'!F3796)</f>
        <v/>
      </c>
      <c r="H3796" t="str">
        <f>IF('Support - Calculation Detail'!G3796="","",'Support - Calculation Detail'!G3796)</f>
        <v/>
      </c>
      <c r="I3796" t="str">
        <f>IF('Support - Calculation Detail'!H3796="","",'Support - Calculation Detail'!H3796)</f>
        <v/>
      </c>
      <c r="J3796" t="str">
        <f>IF('Support - Calculation Detail'!I3796="","",'Support - Calculation Detail'!I3796)</f>
        <v/>
      </c>
      <c r="K3796" t="str">
        <f>IF('Support - Calculation Detail'!K3796="","",'Support - Calculation Detail'!K3796)</f>
        <v/>
      </c>
      <c r="L3796" t="str">
        <f>IF('Support - Calculation Detail'!L3796="","",'Support - Calculation Detail'!L3796)</f>
        <v/>
      </c>
      <c r="M3796" t="str">
        <f>IF('Support - Calculation Detail'!M3796="","",'Support - Calculation Detail'!M3796)</f>
        <v/>
      </c>
      <c r="N3796" t="str">
        <f>IF('Support - Calculation Detail'!N3796="","",'Support - Calculation Detail'!N3796)</f>
        <v/>
      </c>
      <c r="P3796" t="str">
        <f>IF('Support - Calculation Detail'!O3796="","",'Support - Calculation Detail'!O3796)</f>
        <v/>
      </c>
      <c r="Q3796" t="b">
        <v>1</v>
      </c>
      <c r="R3796" t="str">
        <f t="shared" si="295"/>
        <v/>
      </c>
      <c r="S3796" t="str">
        <f t="shared" si="296"/>
        <v/>
      </c>
      <c r="T3796" t="str">
        <f t="shared" si="297"/>
        <v/>
      </c>
      <c r="U3796" t="str">
        <f t="shared" si="298"/>
        <v/>
      </c>
      <c r="V3796" t="str">
        <f t="shared" si="299"/>
        <v/>
      </c>
    </row>
    <row r="3797" spans="1:22" x14ac:dyDescent="0.35">
      <c r="A3797" t="str">
        <f>IF('Support - Calculation Detail'!A3797="","",LEFT('Support - Calculation Detail'!A3797,7)&amp;"-"&amp;RIGHT('Support - Calculation Detail'!A3797,2))</f>
        <v/>
      </c>
      <c r="B3797" t="str">
        <f>IF('Support - Calculation Detail'!C3797="","",'Support - Calculation Detail'!C3797)</f>
        <v/>
      </c>
      <c r="C3797" t="str">
        <f>IF('Support - Calculation Detail'!B3797="","",'Support - Calculation Detail'!B3797)</f>
        <v/>
      </c>
      <c r="D3797" t="str">
        <f>IF('Support - Calculation Detail'!D3797="","",'Support - Calculation Detail'!D3797)</f>
        <v/>
      </c>
      <c r="E3797" t="str">
        <f>IF('Support - Calculation Detail'!E3797="","",'Support - Calculation Detail'!E3797)</f>
        <v/>
      </c>
      <c r="G3797" t="str">
        <f>IF('Support - Calculation Detail'!F3797="","",'Support - Calculation Detail'!F3797)</f>
        <v/>
      </c>
      <c r="H3797" t="str">
        <f>IF('Support - Calculation Detail'!G3797="","",'Support - Calculation Detail'!G3797)</f>
        <v/>
      </c>
      <c r="I3797" t="str">
        <f>IF('Support - Calculation Detail'!H3797="","",'Support - Calculation Detail'!H3797)</f>
        <v/>
      </c>
      <c r="J3797" t="str">
        <f>IF('Support - Calculation Detail'!I3797="","",'Support - Calculation Detail'!I3797)</f>
        <v/>
      </c>
      <c r="K3797" t="str">
        <f>IF('Support - Calculation Detail'!K3797="","",'Support - Calculation Detail'!K3797)</f>
        <v/>
      </c>
      <c r="L3797" t="str">
        <f>IF('Support - Calculation Detail'!L3797="","",'Support - Calculation Detail'!L3797)</f>
        <v/>
      </c>
      <c r="M3797" t="str">
        <f>IF('Support - Calculation Detail'!M3797="","",'Support - Calculation Detail'!M3797)</f>
        <v/>
      </c>
      <c r="N3797" t="str">
        <f>IF('Support - Calculation Detail'!N3797="","",'Support - Calculation Detail'!N3797)</f>
        <v/>
      </c>
      <c r="P3797" t="str">
        <f>IF('Support - Calculation Detail'!O3797="","",'Support - Calculation Detail'!O3797)</f>
        <v/>
      </c>
      <c r="Q3797" t="b">
        <v>1</v>
      </c>
      <c r="R3797" t="str">
        <f t="shared" si="295"/>
        <v/>
      </c>
      <c r="S3797" t="str">
        <f t="shared" si="296"/>
        <v/>
      </c>
      <c r="T3797" t="str">
        <f t="shared" si="297"/>
        <v/>
      </c>
      <c r="U3797" t="str">
        <f t="shared" si="298"/>
        <v/>
      </c>
      <c r="V3797" t="str">
        <f t="shared" si="299"/>
        <v/>
      </c>
    </row>
    <row r="3798" spans="1:22" x14ac:dyDescent="0.35">
      <c r="A3798" t="str">
        <f>IF('Support - Calculation Detail'!A3798="","",LEFT('Support - Calculation Detail'!A3798,7)&amp;"-"&amp;RIGHT('Support - Calculation Detail'!A3798,2))</f>
        <v/>
      </c>
      <c r="B3798" t="str">
        <f>IF('Support - Calculation Detail'!C3798="","",'Support - Calculation Detail'!C3798)</f>
        <v/>
      </c>
      <c r="C3798" t="str">
        <f>IF('Support - Calculation Detail'!B3798="","",'Support - Calculation Detail'!B3798)</f>
        <v/>
      </c>
      <c r="D3798" t="str">
        <f>IF('Support - Calculation Detail'!D3798="","",'Support - Calculation Detail'!D3798)</f>
        <v/>
      </c>
      <c r="E3798" t="str">
        <f>IF('Support - Calculation Detail'!E3798="","",'Support - Calculation Detail'!E3798)</f>
        <v/>
      </c>
      <c r="G3798" t="str">
        <f>IF('Support - Calculation Detail'!F3798="","",'Support - Calculation Detail'!F3798)</f>
        <v/>
      </c>
      <c r="H3798" t="str">
        <f>IF('Support - Calculation Detail'!G3798="","",'Support - Calculation Detail'!G3798)</f>
        <v/>
      </c>
      <c r="I3798" t="str">
        <f>IF('Support - Calculation Detail'!H3798="","",'Support - Calculation Detail'!H3798)</f>
        <v/>
      </c>
      <c r="J3798" t="str">
        <f>IF('Support - Calculation Detail'!I3798="","",'Support - Calculation Detail'!I3798)</f>
        <v/>
      </c>
      <c r="K3798" t="str">
        <f>IF('Support - Calculation Detail'!K3798="","",'Support - Calculation Detail'!K3798)</f>
        <v/>
      </c>
      <c r="L3798" t="str">
        <f>IF('Support - Calculation Detail'!L3798="","",'Support - Calculation Detail'!L3798)</f>
        <v/>
      </c>
      <c r="M3798" t="str">
        <f>IF('Support - Calculation Detail'!M3798="","",'Support - Calculation Detail'!M3798)</f>
        <v/>
      </c>
      <c r="N3798" t="str">
        <f>IF('Support - Calculation Detail'!N3798="","",'Support - Calculation Detail'!N3798)</f>
        <v/>
      </c>
      <c r="P3798" t="str">
        <f>IF('Support - Calculation Detail'!O3798="","",'Support - Calculation Detail'!O3798)</f>
        <v/>
      </c>
      <c r="Q3798" t="b">
        <v>1</v>
      </c>
      <c r="R3798" t="str">
        <f t="shared" si="295"/>
        <v/>
      </c>
      <c r="S3798" t="str">
        <f t="shared" si="296"/>
        <v/>
      </c>
      <c r="T3798" t="str">
        <f t="shared" si="297"/>
        <v/>
      </c>
      <c r="U3798" t="str">
        <f t="shared" si="298"/>
        <v/>
      </c>
      <c r="V3798" t="str">
        <f t="shared" si="299"/>
        <v/>
      </c>
    </row>
    <row r="3799" spans="1:22" x14ac:dyDescent="0.35">
      <c r="A3799" t="str">
        <f>IF('Support - Calculation Detail'!A3799="","",LEFT('Support - Calculation Detail'!A3799,7)&amp;"-"&amp;RIGHT('Support - Calculation Detail'!A3799,2))</f>
        <v/>
      </c>
      <c r="B3799" t="str">
        <f>IF('Support - Calculation Detail'!C3799="","",'Support - Calculation Detail'!C3799)</f>
        <v/>
      </c>
      <c r="C3799" t="str">
        <f>IF('Support - Calculation Detail'!B3799="","",'Support - Calculation Detail'!B3799)</f>
        <v/>
      </c>
      <c r="D3799" t="str">
        <f>IF('Support - Calculation Detail'!D3799="","",'Support - Calculation Detail'!D3799)</f>
        <v/>
      </c>
      <c r="E3799" t="str">
        <f>IF('Support - Calculation Detail'!E3799="","",'Support - Calculation Detail'!E3799)</f>
        <v/>
      </c>
      <c r="G3799" t="str">
        <f>IF('Support - Calculation Detail'!F3799="","",'Support - Calculation Detail'!F3799)</f>
        <v/>
      </c>
      <c r="H3799" t="str">
        <f>IF('Support - Calculation Detail'!G3799="","",'Support - Calculation Detail'!G3799)</f>
        <v/>
      </c>
      <c r="I3799" t="str">
        <f>IF('Support - Calculation Detail'!H3799="","",'Support - Calculation Detail'!H3799)</f>
        <v/>
      </c>
      <c r="J3799" t="str">
        <f>IF('Support - Calculation Detail'!I3799="","",'Support - Calculation Detail'!I3799)</f>
        <v/>
      </c>
      <c r="K3799" t="str">
        <f>IF('Support - Calculation Detail'!K3799="","",'Support - Calculation Detail'!K3799)</f>
        <v/>
      </c>
      <c r="L3799" t="str">
        <f>IF('Support - Calculation Detail'!L3799="","",'Support - Calculation Detail'!L3799)</f>
        <v/>
      </c>
      <c r="M3799" t="str">
        <f>IF('Support - Calculation Detail'!M3799="","",'Support - Calculation Detail'!M3799)</f>
        <v/>
      </c>
      <c r="N3799" t="str">
        <f>IF('Support - Calculation Detail'!N3799="","",'Support - Calculation Detail'!N3799)</f>
        <v/>
      </c>
      <c r="P3799" t="str">
        <f>IF('Support - Calculation Detail'!O3799="","",'Support - Calculation Detail'!O3799)</f>
        <v/>
      </c>
      <c r="Q3799" t="b">
        <v>1</v>
      </c>
      <c r="R3799" t="str">
        <f t="shared" si="295"/>
        <v/>
      </c>
      <c r="S3799" t="str">
        <f t="shared" si="296"/>
        <v/>
      </c>
      <c r="T3799" t="str">
        <f t="shared" si="297"/>
        <v/>
      </c>
      <c r="U3799" t="str">
        <f t="shared" si="298"/>
        <v/>
      </c>
      <c r="V3799" t="str">
        <f t="shared" si="299"/>
        <v/>
      </c>
    </row>
    <row r="3800" spans="1:22" x14ac:dyDescent="0.35">
      <c r="A3800" t="str">
        <f>IF('Support - Calculation Detail'!A3800="","",LEFT('Support - Calculation Detail'!A3800,7)&amp;"-"&amp;RIGHT('Support - Calculation Detail'!A3800,2))</f>
        <v/>
      </c>
      <c r="B3800" t="str">
        <f>IF('Support - Calculation Detail'!C3800="","",'Support - Calculation Detail'!C3800)</f>
        <v/>
      </c>
      <c r="C3800" t="str">
        <f>IF('Support - Calculation Detail'!B3800="","",'Support - Calculation Detail'!B3800)</f>
        <v/>
      </c>
      <c r="D3800" t="str">
        <f>IF('Support - Calculation Detail'!D3800="","",'Support - Calculation Detail'!D3800)</f>
        <v/>
      </c>
      <c r="E3800" t="str">
        <f>IF('Support - Calculation Detail'!E3800="","",'Support - Calculation Detail'!E3800)</f>
        <v/>
      </c>
      <c r="G3800" t="str">
        <f>IF('Support - Calculation Detail'!F3800="","",'Support - Calculation Detail'!F3800)</f>
        <v/>
      </c>
      <c r="H3800" t="str">
        <f>IF('Support - Calculation Detail'!G3800="","",'Support - Calculation Detail'!G3800)</f>
        <v/>
      </c>
      <c r="I3800" t="str">
        <f>IF('Support - Calculation Detail'!H3800="","",'Support - Calculation Detail'!H3800)</f>
        <v/>
      </c>
      <c r="J3800" t="str">
        <f>IF('Support - Calculation Detail'!I3800="","",'Support - Calculation Detail'!I3800)</f>
        <v/>
      </c>
      <c r="K3800" t="str">
        <f>IF('Support - Calculation Detail'!K3800="","",'Support - Calculation Detail'!K3800)</f>
        <v/>
      </c>
      <c r="L3800" t="str">
        <f>IF('Support - Calculation Detail'!L3800="","",'Support - Calculation Detail'!L3800)</f>
        <v/>
      </c>
      <c r="M3800" t="str">
        <f>IF('Support - Calculation Detail'!M3800="","",'Support - Calculation Detail'!M3800)</f>
        <v/>
      </c>
      <c r="N3800" t="str">
        <f>IF('Support - Calculation Detail'!N3800="","",'Support - Calculation Detail'!N3800)</f>
        <v/>
      </c>
      <c r="P3800" t="str">
        <f>IF('Support - Calculation Detail'!O3800="","",'Support - Calculation Detail'!O3800)</f>
        <v/>
      </c>
      <c r="Q3800" t="b">
        <v>1</v>
      </c>
      <c r="R3800" t="str">
        <f t="shared" si="295"/>
        <v/>
      </c>
      <c r="S3800" t="str">
        <f t="shared" si="296"/>
        <v/>
      </c>
      <c r="T3800" t="str">
        <f t="shared" si="297"/>
        <v/>
      </c>
      <c r="U3800" t="str">
        <f t="shared" si="298"/>
        <v/>
      </c>
      <c r="V3800" t="str">
        <f t="shared" si="299"/>
        <v/>
      </c>
    </row>
    <row r="3801" spans="1:22" x14ac:dyDescent="0.35">
      <c r="A3801" t="str">
        <f>IF('Support - Calculation Detail'!A3801="","",LEFT('Support - Calculation Detail'!A3801,7)&amp;"-"&amp;RIGHT('Support - Calculation Detail'!A3801,2))</f>
        <v/>
      </c>
      <c r="B3801" t="str">
        <f>IF('Support - Calculation Detail'!C3801="","",'Support - Calculation Detail'!C3801)</f>
        <v/>
      </c>
      <c r="C3801" t="str">
        <f>IF('Support - Calculation Detail'!B3801="","",'Support - Calculation Detail'!B3801)</f>
        <v/>
      </c>
      <c r="D3801" t="str">
        <f>IF('Support - Calculation Detail'!D3801="","",'Support - Calculation Detail'!D3801)</f>
        <v/>
      </c>
      <c r="E3801" t="str">
        <f>IF('Support - Calculation Detail'!E3801="","",'Support - Calculation Detail'!E3801)</f>
        <v/>
      </c>
      <c r="G3801" t="str">
        <f>IF('Support - Calculation Detail'!F3801="","",'Support - Calculation Detail'!F3801)</f>
        <v/>
      </c>
      <c r="H3801" t="str">
        <f>IF('Support - Calculation Detail'!G3801="","",'Support - Calculation Detail'!G3801)</f>
        <v/>
      </c>
      <c r="I3801" t="str">
        <f>IF('Support - Calculation Detail'!H3801="","",'Support - Calculation Detail'!H3801)</f>
        <v/>
      </c>
      <c r="J3801" t="str">
        <f>IF('Support - Calculation Detail'!I3801="","",'Support - Calculation Detail'!I3801)</f>
        <v/>
      </c>
      <c r="K3801" t="str">
        <f>IF('Support - Calculation Detail'!K3801="","",'Support - Calculation Detail'!K3801)</f>
        <v/>
      </c>
      <c r="L3801" t="str">
        <f>IF('Support - Calculation Detail'!L3801="","",'Support - Calculation Detail'!L3801)</f>
        <v/>
      </c>
      <c r="M3801" t="str">
        <f>IF('Support - Calculation Detail'!M3801="","",'Support - Calculation Detail'!M3801)</f>
        <v/>
      </c>
      <c r="N3801" t="str">
        <f>IF('Support - Calculation Detail'!N3801="","",'Support - Calculation Detail'!N3801)</f>
        <v/>
      </c>
      <c r="P3801" t="str">
        <f>IF('Support - Calculation Detail'!O3801="","",'Support - Calculation Detail'!O3801)</f>
        <v/>
      </c>
      <c r="Q3801" t="b">
        <v>1</v>
      </c>
      <c r="R3801" t="str">
        <f t="shared" si="295"/>
        <v/>
      </c>
      <c r="S3801" t="str">
        <f t="shared" si="296"/>
        <v/>
      </c>
      <c r="T3801" t="str">
        <f t="shared" si="297"/>
        <v/>
      </c>
      <c r="U3801" t="str">
        <f t="shared" si="298"/>
        <v/>
      </c>
      <c r="V3801" t="str">
        <f t="shared" si="299"/>
        <v/>
      </c>
    </row>
    <row r="3802" spans="1:22" x14ac:dyDescent="0.35">
      <c r="A3802" t="str">
        <f>IF('Support - Calculation Detail'!A3802="","",LEFT('Support - Calculation Detail'!A3802,7)&amp;"-"&amp;RIGHT('Support - Calculation Detail'!A3802,2))</f>
        <v/>
      </c>
      <c r="B3802" t="str">
        <f>IF('Support - Calculation Detail'!C3802="","",'Support - Calculation Detail'!C3802)</f>
        <v/>
      </c>
      <c r="C3802" t="str">
        <f>IF('Support - Calculation Detail'!B3802="","",'Support - Calculation Detail'!B3802)</f>
        <v/>
      </c>
      <c r="D3802" t="str">
        <f>IF('Support - Calculation Detail'!D3802="","",'Support - Calculation Detail'!D3802)</f>
        <v/>
      </c>
      <c r="E3802" t="str">
        <f>IF('Support - Calculation Detail'!E3802="","",'Support - Calculation Detail'!E3802)</f>
        <v/>
      </c>
      <c r="G3802" t="str">
        <f>IF('Support - Calculation Detail'!F3802="","",'Support - Calculation Detail'!F3802)</f>
        <v/>
      </c>
      <c r="H3802" t="str">
        <f>IF('Support - Calculation Detail'!G3802="","",'Support - Calculation Detail'!G3802)</f>
        <v/>
      </c>
      <c r="I3802" t="str">
        <f>IF('Support - Calculation Detail'!H3802="","",'Support - Calculation Detail'!H3802)</f>
        <v/>
      </c>
      <c r="J3802" t="str">
        <f>IF('Support - Calculation Detail'!I3802="","",'Support - Calculation Detail'!I3802)</f>
        <v/>
      </c>
      <c r="K3802" t="str">
        <f>IF('Support - Calculation Detail'!K3802="","",'Support - Calculation Detail'!K3802)</f>
        <v/>
      </c>
      <c r="L3802" t="str">
        <f>IF('Support - Calculation Detail'!L3802="","",'Support - Calculation Detail'!L3802)</f>
        <v/>
      </c>
      <c r="M3802" t="str">
        <f>IF('Support - Calculation Detail'!M3802="","",'Support - Calculation Detail'!M3802)</f>
        <v/>
      </c>
      <c r="N3802" t="str">
        <f>IF('Support - Calculation Detail'!N3802="","",'Support - Calculation Detail'!N3802)</f>
        <v/>
      </c>
      <c r="P3802" t="str">
        <f>IF('Support - Calculation Detail'!O3802="","",'Support - Calculation Detail'!O3802)</f>
        <v/>
      </c>
      <c r="Q3802" t="b">
        <v>1</v>
      </c>
      <c r="R3802" t="str">
        <f t="shared" si="295"/>
        <v/>
      </c>
      <c r="S3802" t="str">
        <f t="shared" si="296"/>
        <v/>
      </c>
      <c r="T3802" t="str">
        <f t="shared" si="297"/>
        <v/>
      </c>
      <c r="U3802" t="str">
        <f t="shared" si="298"/>
        <v/>
      </c>
      <c r="V3802" t="str">
        <f t="shared" si="299"/>
        <v/>
      </c>
    </row>
    <row r="3803" spans="1:22" x14ac:dyDescent="0.35">
      <c r="A3803" t="str">
        <f>IF('Support - Calculation Detail'!A3803="","",LEFT('Support - Calculation Detail'!A3803,7)&amp;"-"&amp;RIGHT('Support - Calculation Detail'!A3803,2))</f>
        <v/>
      </c>
      <c r="B3803" t="str">
        <f>IF('Support - Calculation Detail'!C3803="","",'Support - Calculation Detail'!C3803)</f>
        <v/>
      </c>
      <c r="C3803" t="str">
        <f>IF('Support - Calculation Detail'!B3803="","",'Support - Calculation Detail'!B3803)</f>
        <v/>
      </c>
      <c r="D3803" t="str">
        <f>IF('Support - Calculation Detail'!D3803="","",'Support - Calculation Detail'!D3803)</f>
        <v/>
      </c>
      <c r="E3803" t="str">
        <f>IF('Support - Calculation Detail'!E3803="","",'Support - Calculation Detail'!E3803)</f>
        <v/>
      </c>
      <c r="G3803" t="str">
        <f>IF('Support - Calculation Detail'!F3803="","",'Support - Calculation Detail'!F3803)</f>
        <v/>
      </c>
      <c r="H3803" t="str">
        <f>IF('Support - Calculation Detail'!G3803="","",'Support - Calculation Detail'!G3803)</f>
        <v/>
      </c>
      <c r="I3803" t="str">
        <f>IF('Support - Calculation Detail'!H3803="","",'Support - Calculation Detail'!H3803)</f>
        <v/>
      </c>
      <c r="J3803" t="str">
        <f>IF('Support - Calculation Detail'!I3803="","",'Support - Calculation Detail'!I3803)</f>
        <v/>
      </c>
      <c r="K3803" t="str">
        <f>IF('Support - Calculation Detail'!K3803="","",'Support - Calculation Detail'!K3803)</f>
        <v/>
      </c>
      <c r="L3803" t="str">
        <f>IF('Support - Calculation Detail'!L3803="","",'Support - Calculation Detail'!L3803)</f>
        <v/>
      </c>
      <c r="M3803" t="str">
        <f>IF('Support - Calculation Detail'!M3803="","",'Support - Calculation Detail'!M3803)</f>
        <v/>
      </c>
      <c r="N3803" t="str">
        <f>IF('Support - Calculation Detail'!N3803="","",'Support - Calculation Detail'!N3803)</f>
        <v/>
      </c>
      <c r="P3803" t="str">
        <f>IF('Support - Calculation Detail'!O3803="","",'Support - Calculation Detail'!O3803)</f>
        <v/>
      </c>
      <c r="Q3803" t="b">
        <v>1</v>
      </c>
      <c r="R3803" t="str">
        <f t="shared" si="295"/>
        <v/>
      </c>
      <c r="S3803" t="str">
        <f t="shared" si="296"/>
        <v/>
      </c>
      <c r="T3803" t="str">
        <f t="shared" si="297"/>
        <v/>
      </c>
      <c r="U3803" t="str">
        <f t="shared" si="298"/>
        <v/>
      </c>
      <c r="V3803" t="str">
        <f t="shared" si="299"/>
        <v/>
      </c>
    </row>
    <row r="3804" spans="1:22" x14ac:dyDescent="0.35">
      <c r="A3804" t="str">
        <f>IF('Support - Calculation Detail'!A3804="","",LEFT('Support - Calculation Detail'!A3804,7)&amp;"-"&amp;RIGHT('Support - Calculation Detail'!A3804,2))</f>
        <v/>
      </c>
      <c r="B3804" t="str">
        <f>IF('Support - Calculation Detail'!C3804="","",'Support - Calculation Detail'!C3804)</f>
        <v/>
      </c>
      <c r="C3804" t="str">
        <f>IF('Support - Calculation Detail'!B3804="","",'Support - Calculation Detail'!B3804)</f>
        <v/>
      </c>
      <c r="D3804" t="str">
        <f>IF('Support - Calculation Detail'!D3804="","",'Support - Calculation Detail'!D3804)</f>
        <v/>
      </c>
      <c r="E3804" t="str">
        <f>IF('Support - Calculation Detail'!E3804="","",'Support - Calculation Detail'!E3804)</f>
        <v/>
      </c>
      <c r="G3804" t="str">
        <f>IF('Support - Calculation Detail'!F3804="","",'Support - Calculation Detail'!F3804)</f>
        <v/>
      </c>
      <c r="H3804" t="str">
        <f>IF('Support - Calculation Detail'!G3804="","",'Support - Calculation Detail'!G3804)</f>
        <v/>
      </c>
      <c r="I3804" t="str">
        <f>IF('Support - Calculation Detail'!H3804="","",'Support - Calculation Detail'!H3804)</f>
        <v/>
      </c>
      <c r="J3804" t="str">
        <f>IF('Support - Calculation Detail'!I3804="","",'Support - Calculation Detail'!I3804)</f>
        <v/>
      </c>
      <c r="K3804" t="str">
        <f>IF('Support - Calculation Detail'!K3804="","",'Support - Calculation Detail'!K3804)</f>
        <v/>
      </c>
      <c r="L3804" t="str">
        <f>IF('Support - Calculation Detail'!L3804="","",'Support - Calculation Detail'!L3804)</f>
        <v/>
      </c>
      <c r="M3804" t="str">
        <f>IF('Support - Calculation Detail'!M3804="","",'Support - Calculation Detail'!M3804)</f>
        <v/>
      </c>
      <c r="N3804" t="str">
        <f>IF('Support - Calculation Detail'!N3804="","",'Support - Calculation Detail'!N3804)</f>
        <v/>
      </c>
      <c r="P3804" t="str">
        <f>IF('Support - Calculation Detail'!O3804="","",'Support - Calculation Detail'!O3804)</f>
        <v/>
      </c>
      <c r="Q3804" t="b">
        <v>1</v>
      </c>
      <c r="R3804" t="str">
        <f t="shared" si="295"/>
        <v/>
      </c>
      <c r="S3804" t="str">
        <f t="shared" si="296"/>
        <v/>
      </c>
      <c r="T3804" t="str">
        <f t="shared" si="297"/>
        <v/>
      </c>
      <c r="U3804" t="str">
        <f t="shared" si="298"/>
        <v/>
      </c>
      <c r="V3804" t="str">
        <f t="shared" si="299"/>
        <v/>
      </c>
    </row>
    <row r="3805" spans="1:22" x14ac:dyDescent="0.35">
      <c r="A3805" t="str">
        <f>IF('Support - Calculation Detail'!A3805="","",LEFT('Support - Calculation Detail'!A3805,7)&amp;"-"&amp;RIGHT('Support - Calculation Detail'!A3805,2))</f>
        <v/>
      </c>
      <c r="B3805" t="str">
        <f>IF('Support - Calculation Detail'!C3805="","",'Support - Calculation Detail'!C3805)</f>
        <v/>
      </c>
      <c r="C3805" t="str">
        <f>IF('Support - Calculation Detail'!B3805="","",'Support - Calculation Detail'!B3805)</f>
        <v/>
      </c>
      <c r="D3805" t="str">
        <f>IF('Support - Calculation Detail'!D3805="","",'Support - Calculation Detail'!D3805)</f>
        <v/>
      </c>
      <c r="E3805" t="str">
        <f>IF('Support - Calculation Detail'!E3805="","",'Support - Calculation Detail'!E3805)</f>
        <v/>
      </c>
      <c r="G3805" t="str">
        <f>IF('Support - Calculation Detail'!F3805="","",'Support - Calculation Detail'!F3805)</f>
        <v/>
      </c>
      <c r="H3805" t="str">
        <f>IF('Support - Calculation Detail'!G3805="","",'Support - Calculation Detail'!G3805)</f>
        <v/>
      </c>
      <c r="I3805" t="str">
        <f>IF('Support - Calculation Detail'!H3805="","",'Support - Calculation Detail'!H3805)</f>
        <v/>
      </c>
      <c r="J3805" t="str">
        <f>IF('Support - Calculation Detail'!I3805="","",'Support - Calculation Detail'!I3805)</f>
        <v/>
      </c>
      <c r="K3805" t="str">
        <f>IF('Support - Calculation Detail'!K3805="","",'Support - Calculation Detail'!K3805)</f>
        <v/>
      </c>
      <c r="L3805" t="str">
        <f>IF('Support - Calculation Detail'!L3805="","",'Support - Calculation Detail'!L3805)</f>
        <v/>
      </c>
      <c r="M3805" t="str">
        <f>IF('Support - Calculation Detail'!M3805="","",'Support - Calculation Detail'!M3805)</f>
        <v/>
      </c>
      <c r="N3805" t="str">
        <f>IF('Support - Calculation Detail'!N3805="","",'Support - Calculation Detail'!N3805)</f>
        <v/>
      </c>
      <c r="P3805" t="str">
        <f>IF('Support - Calculation Detail'!O3805="","",'Support - Calculation Detail'!O3805)</f>
        <v/>
      </c>
      <c r="Q3805" t="b">
        <v>1</v>
      </c>
      <c r="R3805" t="str">
        <f t="shared" si="295"/>
        <v/>
      </c>
      <c r="S3805" t="str">
        <f t="shared" si="296"/>
        <v/>
      </c>
      <c r="T3805" t="str">
        <f t="shared" si="297"/>
        <v/>
      </c>
      <c r="U3805" t="str">
        <f t="shared" si="298"/>
        <v/>
      </c>
      <c r="V3805" t="str">
        <f t="shared" si="299"/>
        <v/>
      </c>
    </row>
    <row r="3806" spans="1:22" x14ac:dyDescent="0.35">
      <c r="A3806" t="str">
        <f>IF('Support - Calculation Detail'!A3806="","",LEFT('Support - Calculation Detail'!A3806,7)&amp;"-"&amp;RIGHT('Support - Calculation Detail'!A3806,2))</f>
        <v/>
      </c>
      <c r="B3806" t="str">
        <f>IF('Support - Calculation Detail'!C3806="","",'Support - Calculation Detail'!C3806)</f>
        <v/>
      </c>
      <c r="C3806" t="str">
        <f>IF('Support - Calculation Detail'!B3806="","",'Support - Calculation Detail'!B3806)</f>
        <v/>
      </c>
      <c r="D3806" t="str">
        <f>IF('Support - Calculation Detail'!D3806="","",'Support - Calculation Detail'!D3806)</f>
        <v/>
      </c>
      <c r="E3806" t="str">
        <f>IF('Support - Calculation Detail'!E3806="","",'Support - Calculation Detail'!E3806)</f>
        <v/>
      </c>
      <c r="G3806" t="str">
        <f>IF('Support - Calculation Detail'!F3806="","",'Support - Calculation Detail'!F3806)</f>
        <v/>
      </c>
      <c r="H3806" t="str">
        <f>IF('Support - Calculation Detail'!G3806="","",'Support - Calculation Detail'!G3806)</f>
        <v/>
      </c>
      <c r="I3806" t="str">
        <f>IF('Support - Calculation Detail'!H3806="","",'Support - Calculation Detail'!H3806)</f>
        <v/>
      </c>
      <c r="J3806" t="str">
        <f>IF('Support - Calculation Detail'!I3806="","",'Support - Calculation Detail'!I3806)</f>
        <v/>
      </c>
      <c r="K3806" t="str">
        <f>IF('Support - Calculation Detail'!K3806="","",'Support - Calculation Detail'!K3806)</f>
        <v/>
      </c>
      <c r="L3806" t="str">
        <f>IF('Support - Calculation Detail'!L3806="","",'Support - Calculation Detail'!L3806)</f>
        <v/>
      </c>
      <c r="M3806" t="str">
        <f>IF('Support - Calculation Detail'!M3806="","",'Support - Calculation Detail'!M3806)</f>
        <v/>
      </c>
      <c r="N3806" t="str">
        <f>IF('Support - Calculation Detail'!N3806="","",'Support - Calculation Detail'!N3806)</f>
        <v/>
      </c>
      <c r="P3806" t="str">
        <f>IF('Support - Calculation Detail'!O3806="","",'Support - Calculation Detail'!O3806)</f>
        <v/>
      </c>
      <c r="Q3806" t="b">
        <v>1</v>
      </c>
      <c r="R3806" t="str">
        <f t="shared" si="295"/>
        <v/>
      </c>
      <c r="S3806" t="str">
        <f t="shared" si="296"/>
        <v/>
      </c>
      <c r="T3806" t="str">
        <f t="shared" si="297"/>
        <v/>
      </c>
      <c r="U3806" t="str">
        <f t="shared" si="298"/>
        <v/>
      </c>
      <c r="V3806" t="str">
        <f t="shared" si="299"/>
        <v/>
      </c>
    </row>
    <row r="3807" spans="1:22" x14ac:dyDescent="0.35">
      <c r="A3807" t="str">
        <f>IF('Support - Calculation Detail'!A3807="","",LEFT('Support - Calculation Detail'!A3807,7)&amp;"-"&amp;RIGHT('Support - Calculation Detail'!A3807,2))</f>
        <v/>
      </c>
      <c r="B3807" t="str">
        <f>IF('Support - Calculation Detail'!C3807="","",'Support - Calculation Detail'!C3807)</f>
        <v/>
      </c>
      <c r="C3807" t="str">
        <f>IF('Support - Calculation Detail'!B3807="","",'Support - Calculation Detail'!B3807)</f>
        <v/>
      </c>
      <c r="D3807" t="str">
        <f>IF('Support - Calculation Detail'!D3807="","",'Support - Calculation Detail'!D3807)</f>
        <v/>
      </c>
      <c r="E3807" t="str">
        <f>IF('Support - Calculation Detail'!E3807="","",'Support - Calculation Detail'!E3807)</f>
        <v/>
      </c>
      <c r="G3807" t="str">
        <f>IF('Support - Calculation Detail'!F3807="","",'Support - Calculation Detail'!F3807)</f>
        <v/>
      </c>
      <c r="H3807" t="str">
        <f>IF('Support - Calculation Detail'!G3807="","",'Support - Calculation Detail'!G3807)</f>
        <v/>
      </c>
      <c r="I3807" t="str">
        <f>IF('Support - Calculation Detail'!H3807="","",'Support - Calculation Detail'!H3807)</f>
        <v/>
      </c>
      <c r="J3807" t="str">
        <f>IF('Support - Calculation Detail'!I3807="","",'Support - Calculation Detail'!I3807)</f>
        <v/>
      </c>
      <c r="K3807" t="str">
        <f>IF('Support - Calculation Detail'!K3807="","",'Support - Calculation Detail'!K3807)</f>
        <v/>
      </c>
      <c r="L3807" t="str">
        <f>IF('Support - Calculation Detail'!L3807="","",'Support - Calculation Detail'!L3807)</f>
        <v/>
      </c>
      <c r="M3807" t="str">
        <f>IF('Support - Calculation Detail'!M3807="","",'Support - Calculation Detail'!M3807)</f>
        <v/>
      </c>
      <c r="N3807" t="str">
        <f>IF('Support - Calculation Detail'!N3807="","",'Support - Calculation Detail'!N3807)</f>
        <v/>
      </c>
      <c r="P3807" t="str">
        <f>IF('Support - Calculation Detail'!O3807="","",'Support - Calculation Detail'!O3807)</f>
        <v/>
      </c>
      <c r="Q3807" t="b">
        <v>1</v>
      </c>
      <c r="R3807" t="str">
        <f t="shared" si="295"/>
        <v/>
      </c>
      <c r="S3807" t="str">
        <f t="shared" si="296"/>
        <v/>
      </c>
      <c r="T3807" t="str">
        <f t="shared" si="297"/>
        <v/>
      </c>
      <c r="U3807" t="str">
        <f t="shared" si="298"/>
        <v/>
      </c>
      <c r="V3807" t="str">
        <f t="shared" si="299"/>
        <v/>
      </c>
    </row>
    <row r="3808" spans="1:22" x14ac:dyDescent="0.35">
      <c r="A3808" t="str">
        <f>IF('Support - Calculation Detail'!A3808="","",LEFT('Support - Calculation Detail'!A3808,7)&amp;"-"&amp;RIGHT('Support - Calculation Detail'!A3808,2))</f>
        <v/>
      </c>
      <c r="B3808" t="str">
        <f>IF('Support - Calculation Detail'!C3808="","",'Support - Calculation Detail'!C3808)</f>
        <v/>
      </c>
      <c r="C3808" t="str">
        <f>IF('Support - Calculation Detail'!B3808="","",'Support - Calculation Detail'!B3808)</f>
        <v/>
      </c>
      <c r="D3808" t="str">
        <f>IF('Support - Calculation Detail'!D3808="","",'Support - Calculation Detail'!D3808)</f>
        <v/>
      </c>
      <c r="E3808" t="str">
        <f>IF('Support - Calculation Detail'!E3808="","",'Support - Calculation Detail'!E3808)</f>
        <v/>
      </c>
      <c r="G3808" t="str">
        <f>IF('Support - Calculation Detail'!F3808="","",'Support - Calculation Detail'!F3808)</f>
        <v/>
      </c>
      <c r="H3808" t="str">
        <f>IF('Support - Calculation Detail'!G3808="","",'Support - Calculation Detail'!G3808)</f>
        <v/>
      </c>
      <c r="I3808" t="str">
        <f>IF('Support - Calculation Detail'!H3808="","",'Support - Calculation Detail'!H3808)</f>
        <v/>
      </c>
      <c r="J3808" t="str">
        <f>IF('Support - Calculation Detail'!I3808="","",'Support - Calculation Detail'!I3808)</f>
        <v/>
      </c>
      <c r="K3808" t="str">
        <f>IF('Support - Calculation Detail'!K3808="","",'Support - Calculation Detail'!K3808)</f>
        <v/>
      </c>
      <c r="L3808" t="str">
        <f>IF('Support - Calculation Detail'!L3808="","",'Support - Calculation Detail'!L3808)</f>
        <v/>
      </c>
      <c r="M3808" t="str">
        <f>IF('Support - Calculation Detail'!M3808="","",'Support - Calculation Detail'!M3808)</f>
        <v/>
      </c>
      <c r="N3808" t="str">
        <f>IF('Support - Calculation Detail'!N3808="","",'Support - Calculation Detail'!N3808)</f>
        <v/>
      </c>
      <c r="P3808" t="str">
        <f>IF('Support - Calculation Detail'!O3808="","",'Support - Calculation Detail'!O3808)</f>
        <v/>
      </c>
      <c r="Q3808" t="b">
        <v>1</v>
      </c>
      <c r="R3808" t="str">
        <f t="shared" si="295"/>
        <v/>
      </c>
      <c r="S3808" t="str">
        <f t="shared" si="296"/>
        <v/>
      </c>
      <c r="T3808" t="str">
        <f t="shared" si="297"/>
        <v/>
      </c>
      <c r="U3808" t="str">
        <f t="shared" si="298"/>
        <v/>
      </c>
      <c r="V3808" t="str">
        <f t="shared" si="299"/>
        <v/>
      </c>
    </row>
    <row r="3809" spans="1:22" x14ac:dyDescent="0.35">
      <c r="A3809" t="str">
        <f>IF('Support - Calculation Detail'!A3809="","",LEFT('Support - Calculation Detail'!A3809,7)&amp;"-"&amp;RIGHT('Support - Calculation Detail'!A3809,2))</f>
        <v/>
      </c>
      <c r="B3809" t="str">
        <f>IF('Support - Calculation Detail'!C3809="","",'Support - Calculation Detail'!C3809)</f>
        <v/>
      </c>
      <c r="C3809" t="str">
        <f>IF('Support - Calculation Detail'!B3809="","",'Support - Calculation Detail'!B3809)</f>
        <v/>
      </c>
      <c r="D3809" t="str">
        <f>IF('Support - Calculation Detail'!D3809="","",'Support - Calculation Detail'!D3809)</f>
        <v/>
      </c>
      <c r="E3809" t="str">
        <f>IF('Support - Calculation Detail'!E3809="","",'Support - Calculation Detail'!E3809)</f>
        <v/>
      </c>
      <c r="G3809" t="str">
        <f>IF('Support - Calculation Detail'!F3809="","",'Support - Calculation Detail'!F3809)</f>
        <v/>
      </c>
      <c r="H3809" t="str">
        <f>IF('Support - Calculation Detail'!G3809="","",'Support - Calculation Detail'!G3809)</f>
        <v/>
      </c>
      <c r="I3809" t="str">
        <f>IF('Support - Calculation Detail'!H3809="","",'Support - Calculation Detail'!H3809)</f>
        <v/>
      </c>
      <c r="J3809" t="str">
        <f>IF('Support - Calculation Detail'!I3809="","",'Support - Calculation Detail'!I3809)</f>
        <v/>
      </c>
      <c r="K3809" t="str">
        <f>IF('Support - Calculation Detail'!K3809="","",'Support - Calculation Detail'!K3809)</f>
        <v/>
      </c>
      <c r="L3809" t="str">
        <f>IF('Support - Calculation Detail'!L3809="","",'Support - Calculation Detail'!L3809)</f>
        <v/>
      </c>
      <c r="M3809" t="str">
        <f>IF('Support - Calculation Detail'!M3809="","",'Support - Calculation Detail'!M3809)</f>
        <v/>
      </c>
      <c r="N3809" t="str">
        <f>IF('Support - Calculation Detail'!N3809="","",'Support - Calculation Detail'!N3809)</f>
        <v/>
      </c>
      <c r="P3809" t="str">
        <f>IF('Support - Calculation Detail'!O3809="","",'Support - Calculation Detail'!O3809)</f>
        <v/>
      </c>
      <c r="Q3809" t="b">
        <v>1</v>
      </c>
      <c r="R3809" t="str">
        <f t="shared" si="295"/>
        <v/>
      </c>
      <c r="S3809" t="str">
        <f t="shared" si="296"/>
        <v/>
      </c>
      <c r="T3809" t="str">
        <f t="shared" si="297"/>
        <v/>
      </c>
      <c r="U3809" t="str">
        <f t="shared" si="298"/>
        <v/>
      </c>
      <c r="V3809" t="str">
        <f t="shared" si="299"/>
        <v/>
      </c>
    </row>
    <row r="3810" spans="1:22" x14ac:dyDescent="0.35">
      <c r="A3810" t="str">
        <f>IF('Support - Calculation Detail'!A3810="","",LEFT('Support - Calculation Detail'!A3810,7)&amp;"-"&amp;RIGHT('Support - Calculation Detail'!A3810,2))</f>
        <v/>
      </c>
      <c r="B3810" t="str">
        <f>IF('Support - Calculation Detail'!C3810="","",'Support - Calculation Detail'!C3810)</f>
        <v/>
      </c>
      <c r="C3810" t="str">
        <f>IF('Support - Calculation Detail'!B3810="","",'Support - Calculation Detail'!B3810)</f>
        <v/>
      </c>
      <c r="D3810" t="str">
        <f>IF('Support - Calculation Detail'!D3810="","",'Support - Calculation Detail'!D3810)</f>
        <v/>
      </c>
      <c r="E3810" t="str">
        <f>IF('Support - Calculation Detail'!E3810="","",'Support - Calculation Detail'!E3810)</f>
        <v/>
      </c>
      <c r="G3810" t="str">
        <f>IF('Support - Calculation Detail'!F3810="","",'Support - Calculation Detail'!F3810)</f>
        <v/>
      </c>
      <c r="H3810" t="str">
        <f>IF('Support - Calculation Detail'!G3810="","",'Support - Calculation Detail'!G3810)</f>
        <v/>
      </c>
      <c r="I3810" t="str">
        <f>IF('Support - Calculation Detail'!H3810="","",'Support - Calculation Detail'!H3810)</f>
        <v/>
      </c>
      <c r="J3810" t="str">
        <f>IF('Support - Calculation Detail'!I3810="","",'Support - Calculation Detail'!I3810)</f>
        <v/>
      </c>
      <c r="K3810" t="str">
        <f>IF('Support - Calculation Detail'!K3810="","",'Support - Calculation Detail'!K3810)</f>
        <v/>
      </c>
      <c r="L3810" t="str">
        <f>IF('Support - Calculation Detail'!L3810="","",'Support - Calculation Detail'!L3810)</f>
        <v/>
      </c>
      <c r="M3810" t="str">
        <f>IF('Support - Calculation Detail'!M3810="","",'Support - Calculation Detail'!M3810)</f>
        <v/>
      </c>
      <c r="N3810" t="str">
        <f>IF('Support - Calculation Detail'!N3810="","",'Support - Calculation Detail'!N3810)</f>
        <v/>
      </c>
      <c r="P3810" t="str">
        <f>IF('Support - Calculation Detail'!O3810="","",'Support - Calculation Detail'!O3810)</f>
        <v/>
      </c>
      <c r="Q3810" t="b">
        <v>1</v>
      </c>
      <c r="R3810" t="str">
        <f t="shared" si="295"/>
        <v/>
      </c>
      <c r="S3810" t="str">
        <f t="shared" si="296"/>
        <v/>
      </c>
      <c r="T3810" t="str">
        <f t="shared" si="297"/>
        <v/>
      </c>
      <c r="U3810" t="str">
        <f t="shared" si="298"/>
        <v/>
      </c>
      <c r="V3810" t="str">
        <f t="shared" si="299"/>
        <v/>
      </c>
    </row>
    <row r="3811" spans="1:22" x14ac:dyDescent="0.35">
      <c r="A3811" t="str">
        <f>IF('Support - Calculation Detail'!A3811="","",LEFT('Support - Calculation Detail'!A3811,7)&amp;"-"&amp;RIGHT('Support - Calculation Detail'!A3811,2))</f>
        <v/>
      </c>
      <c r="B3811" t="str">
        <f>IF('Support - Calculation Detail'!C3811="","",'Support - Calculation Detail'!C3811)</f>
        <v/>
      </c>
      <c r="C3811" t="str">
        <f>IF('Support - Calculation Detail'!B3811="","",'Support - Calculation Detail'!B3811)</f>
        <v/>
      </c>
      <c r="D3811" t="str">
        <f>IF('Support - Calculation Detail'!D3811="","",'Support - Calculation Detail'!D3811)</f>
        <v/>
      </c>
      <c r="E3811" t="str">
        <f>IF('Support - Calculation Detail'!E3811="","",'Support - Calculation Detail'!E3811)</f>
        <v/>
      </c>
      <c r="G3811" t="str">
        <f>IF('Support - Calculation Detail'!F3811="","",'Support - Calculation Detail'!F3811)</f>
        <v/>
      </c>
      <c r="H3811" t="str">
        <f>IF('Support - Calculation Detail'!G3811="","",'Support - Calculation Detail'!G3811)</f>
        <v/>
      </c>
      <c r="I3811" t="str">
        <f>IF('Support - Calculation Detail'!H3811="","",'Support - Calculation Detail'!H3811)</f>
        <v/>
      </c>
      <c r="J3811" t="str">
        <f>IF('Support - Calculation Detail'!I3811="","",'Support - Calculation Detail'!I3811)</f>
        <v/>
      </c>
      <c r="K3811" t="str">
        <f>IF('Support - Calculation Detail'!K3811="","",'Support - Calculation Detail'!K3811)</f>
        <v/>
      </c>
      <c r="L3811" t="str">
        <f>IF('Support - Calculation Detail'!L3811="","",'Support - Calculation Detail'!L3811)</f>
        <v/>
      </c>
      <c r="M3811" t="str">
        <f>IF('Support - Calculation Detail'!M3811="","",'Support - Calculation Detail'!M3811)</f>
        <v/>
      </c>
      <c r="N3811" t="str">
        <f>IF('Support - Calculation Detail'!N3811="","",'Support - Calculation Detail'!N3811)</f>
        <v/>
      </c>
      <c r="P3811" t="str">
        <f>IF('Support - Calculation Detail'!O3811="","",'Support - Calculation Detail'!O3811)</f>
        <v/>
      </c>
      <c r="Q3811" t="b">
        <v>1</v>
      </c>
      <c r="R3811" t="str">
        <f t="shared" si="295"/>
        <v/>
      </c>
      <c r="S3811" t="str">
        <f t="shared" si="296"/>
        <v/>
      </c>
      <c r="T3811" t="str">
        <f t="shared" si="297"/>
        <v/>
      </c>
      <c r="U3811" t="str">
        <f t="shared" si="298"/>
        <v/>
      </c>
      <c r="V3811" t="str">
        <f t="shared" si="299"/>
        <v/>
      </c>
    </row>
    <row r="3812" spans="1:22" x14ac:dyDescent="0.35">
      <c r="A3812" t="str">
        <f>IF('Support - Calculation Detail'!A3812="","",LEFT('Support - Calculation Detail'!A3812,7)&amp;"-"&amp;RIGHT('Support - Calculation Detail'!A3812,2))</f>
        <v/>
      </c>
      <c r="B3812" t="str">
        <f>IF('Support - Calculation Detail'!C3812="","",'Support - Calculation Detail'!C3812)</f>
        <v/>
      </c>
      <c r="C3812" t="str">
        <f>IF('Support - Calculation Detail'!B3812="","",'Support - Calculation Detail'!B3812)</f>
        <v/>
      </c>
      <c r="D3812" t="str">
        <f>IF('Support - Calculation Detail'!D3812="","",'Support - Calculation Detail'!D3812)</f>
        <v/>
      </c>
      <c r="E3812" t="str">
        <f>IF('Support - Calculation Detail'!E3812="","",'Support - Calculation Detail'!E3812)</f>
        <v/>
      </c>
      <c r="G3812" t="str">
        <f>IF('Support - Calculation Detail'!F3812="","",'Support - Calculation Detail'!F3812)</f>
        <v/>
      </c>
      <c r="H3812" t="str">
        <f>IF('Support - Calculation Detail'!G3812="","",'Support - Calculation Detail'!G3812)</f>
        <v/>
      </c>
      <c r="I3812" t="str">
        <f>IF('Support - Calculation Detail'!H3812="","",'Support - Calculation Detail'!H3812)</f>
        <v/>
      </c>
      <c r="J3812" t="str">
        <f>IF('Support - Calculation Detail'!I3812="","",'Support - Calculation Detail'!I3812)</f>
        <v/>
      </c>
      <c r="K3812" t="str">
        <f>IF('Support - Calculation Detail'!K3812="","",'Support - Calculation Detail'!K3812)</f>
        <v/>
      </c>
      <c r="L3812" t="str">
        <f>IF('Support - Calculation Detail'!L3812="","",'Support - Calculation Detail'!L3812)</f>
        <v/>
      </c>
      <c r="M3812" t="str">
        <f>IF('Support - Calculation Detail'!M3812="","",'Support - Calculation Detail'!M3812)</f>
        <v/>
      </c>
      <c r="N3812" t="str">
        <f>IF('Support - Calculation Detail'!N3812="","",'Support - Calculation Detail'!N3812)</f>
        <v/>
      </c>
      <c r="P3812" t="str">
        <f>IF('Support - Calculation Detail'!O3812="","",'Support - Calculation Detail'!O3812)</f>
        <v/>
      </c>
      <c r="Q3812" t="b">
        <v>1</v>
      </c>
      <c r="R3812" t="str">
        <f t="shared" si="295"/>
        <v/>
      </c>
      <c r="S3812" t="str">
        <f t="shared" si="296"/>
        <v/>
      </c>
      <c r="T3812" t="str">
        <f t="shared" si="297"/>
        <v/>
      </c>
      <c r="U3812" t="str">
        <f t="shared" si="298"/>
        <v/>
      </c>
      <c r="V3812" t="str">
        <f t="shared" si="299"/>
        <v/>
      </c>
    </row>
    <row r="3813" spans="1:22" x14ac:dyDescent="0.35">
      <c r="A3813" t="str">
        <f>IF('Support - Calculation Detail'!A3813="","",LEFT('Support - Calculation Detail'!A3813,7)&amp;"-"&amp;RIGHT('Support - Calculation Detail'!A3813,2))</f>
        <v/>
      </c>
      <c r="B3813" t="str">
        <f>IF('Support - Calculation Detail'!C3813="","",'Support - Calculation Detail'!C3813)</f>
        <v/>
      </c>
      <c r="C3813" t="str">
        <f>IF('Support - Calculation Detail'!B3813="","",'Support - Calculation Detail'!B3813)</f>
        <v/>
      </c>
      <c r="D3813" t="str">
        <f>IF('Support - Calculation Detail'!D3813="","",'Support - Calculation Detail'!D3813)</f>
        <v/>
      </c>
      <c r="E3813" t="str">
        <f>IF('Support - Calculation Detail'!E3813="","",'Support - Calculation Detail'!E3813)</f>
        <v/>
      </c>
      <c r="G3813" t="str">
        <f>IF('Support - Calculation Detail'!F3813="","",'Support - Calculation Detail'!F3813)</f>
        <v/>
      </c>
      <c r="H3813" t="str">
        <f>IF('Support - Calculation Detail'!G3813="","",'Support - Calculation Detail'!G3813)</f>
        <v/>
      </c>
      <c r="I3813" t="str">
        <f>IF('Support - Calculation Detail'!H3813="","",'Support - Calculation Detail'!H3813)</f>
        <v/>
      </c>
      <c r="J3813" t="str">
        <f>IF('Support - Calculation Detail'!I3813="","",'Support - Calculation Detail'!I3813)</f>
        <v/>
      </c>
      <c r="K3813" t="str">
        <f>IF('Support - Calculation Detail'!K3813="","",'Support - Calculation Detail'!K3813)</f>
        <v/>
      </c>
      <c r="L3813" t="str">
        <f>IF('Support - Calculation Detail'!L3813="","",'Support - Calculation Detail'!L3813)</f>
        <v/>
      </c>
      <c r="M3813" t="str">
        <f>IF('Support - Calculation Detail'!M3813="","",'Support - Calculation Detail'!M3813)</f>
        <v/>
      </c>
      <c r="N3813" t="str">
        <f>IF('Support - Calculation Detail'!N3813="","",'Support - Calculation Detail'!N3813)</f>
        <v/>
      </c>
      <c r="P3813" t="str">
        <f>IF('Support - Calculation Detail'!O3813="","",'Support - Calculation Detail'!O3813)</f>
        <v/>
      </c>
      <c r="Q3813" t="b">
        <v>1</v>
      </c>
      <c r="R3813" t="str">
        <f t="shared" si="295"/>
        <v/>
      </c>
      <c r="S3813" t="str">
        <f t="shared" si="296"/>
        <v/>
      </c>
      <c r="T3813" t="str">
        <f t="shared" si="297"/>
        <v/>
      </c>
      <c r="U3813" t="str">
        <f t="shared" si="298"/>
        <v/>
      </c>
      <c r="V3813" t="str">
        <f t="shared" si="299"/>
        <v/>
      </c>
    </row>
    <row r="3814" spans="1:22" x14ac:dyDescent="0.35">
      <c r="A3814" t="str">
        <f>IF('Support - Calculation Detail'!A3814="","",LEFT('Support - Calculation Detail'!A3814,7)&amp;"-"&amp;RIGHT('Support - Calculation Detail'!A3814,2))</f>
        <v/>
      </c>
      <c r="B3814" t="str">
        <f>IF('Support - Calculation Detail'!C3814="","",'Support - Calculation Detail'!C3814)</f>
        <v/>
      </c>
      <c r="C3814" t="str">
        <f>IF('Support - Calculation Detail'!B3814="","",'Support - Calculation Detail'!B3814)</f>
        <v/>
      </c>
      <c r="D3814" t="str">
        <f>IF('Support - Calculation Detail'!D3814="","",'Support - Calculation Detail'!D3814)</f>
        <v/>
      </c>
      <c r="E3814" t="str">
        <f>IF('Support - Calculation Detail'!E3814="","",'Support - Calculation Detail'!E3814)</f>
        <v/>
      </c>
      <c r="G3814" t="str">
        <f>IF('Support - Calculation Detail'!F3814="","",'Support - Calculation Detail'!F3814)</f>
        <v/>
      </c>
      <c r="H3814" t="str">
        <f>IF('Support - Calculation Detail'!G3814="","",'Support - Calculation Detail'!G3814)</f>
        <v/>
      </c>
      <c r="I3814" t="str">
        <f>IF('Support - Calculation Detail'!H3814="","",'Support - Calculation Detail'!H3814)</f>
        <v/>
      </c>
      <c r="J3814" t="str">
        <f>IF('Support - Calculation Detail'!I3814="","",'Support - Calculation Detail'!I3814)</f>
        <v/>
      </c>
      <c r="K3814" t="str">
        <f>IF('Support - Calculation Detail'!K3814="","",'Support - Calculation Detail'!K3814)</f>
        <v/>
      </c>
      <c r="L3814" t="str">
        <f>IF('Support - Calculation Detail'!L3814="","",'Support - Calculation Detail'!L3814)</f>
        <v/>
      </c>
      <c r="M3814" t="str">
        <f>IF('Support - Calculation Detail'!M3814="","",'Support - Calculation Detail'!M3814)</f>
        <v/>
      </c>
      <c r="N3814" t="str">
        <f>IF('Support - Calculation Detail'!N3814="","",'Support - Calculation Detail'!N3814)</f>
        <v/>
      </c>
      <c r="P3814" t="str">
        <f>IF('Support - Calculation Detail'!O3814="","",'Support - Calculation Detail'!O3814)</f>
        <v/>
      </c>
      <c r="Q3814" t="b">
        <v>1</v>
      </c>
      <c r="R3814" t="str">
        <f t="shared" si="295"/>
        <v/>
      </c>
      <c r="S3814" t="str">
        <f t="shared" si="296"/>
        <v/>
      </c>
      <c r="T3814" t="str">
        <f t="shared" si="297"/>
        <v/>
      </c>
      <c r="U3814" t="str">
        <f t="shared" si="298"/>
        <v/>
      </c>
      <c r="V3814" t="str">
        <f t="shared" si="299"/>
        <v/>
      </c>
    </row>
    <row r="3815" spans="1:22" x14ac:dyDescent="0.35">
      <c r="A3815" t="str">
        <f>IF('Support - Calculation Detail'!A3815="","",LEFT('Support - Calculation Detail'!A3815,7)&amp;"-"&amp;RIGHT('Support - Calculation Detail'!A3815,2))</f>
        <v/>
      </c>
      <c r="B3815" t="str">
        <f>IF('Support - Calculation Detail'!C3815="","",'Support - Calculation Detail'!C3815)</f>
        <v/>
      </c>
      <c r="C3815" t="str">
        <f>IF('Support - Calculation Detail'!B3815="","",'Support - Calculation Detail'!B3815)</f>
        <v/>
      </c>
      <c r="D3815" t="str">
        <f>IF('Support - Calculation Detail'!D3815="","",'Support - Calculation Detail'!D3815)</f>
        <v/>
      </c>
      <c r="E3815" t="str">
        <f>IF('Support - Calculation Detail'!E3815="","",'Support - Calculation Detail'!E3815)</f>
        <v/>
      </c>
      <c r="G3815" t="str">
        <f>IF('Support - Calculation Detail'!F3815="","",'Support - Calculation Detail'!F3815)</f>
        <v/>
      </c>
      <c r="H3815" t="str">
        <f>IF('Support - Calculation Detail'!G3815="","",'Support - Calculation Detail'!G3815)</f>
        <v/>
      </c>
      <c r="I3815" t="str">
        <f>IF('Support - Calculation Detail'!H3815="","",'Support - Calculation Detail'!H3815)</f>
        <v/>
      </c>
      <c r="J3815" t="str">
        <f>IF('Support - Calculation Detail'!I3815="","",'Support - Calculation Detail'!I3815)</f>
        <v/>
      </c>
      <c r="K3815" t="str">
        <f>IF('Support - Calculation Detail'!K3815="","",'Support - Calculation Detail'!K3815)</f>
        <v/>
      </c>
      <c r="L3815" t="str">
        <f>IF('Support - Calculation Detail'!L3815="","",'Support - Calculation Detail'!L3815)</f>
        <v/>
      </c>
      <c r="M3815" t="str">
        <f>IF('Support - Calculation Detail'!M3815="","",'Support - Calculation Detail'!M3815)</f>
        <v/>
      </c>
      <c r="N3815" t="str">
        <f>IF('Support - Calculation Detail'!N3815="","",'Support - Calculation Detail'!N3815)</f>
        <v/>
      </c>
      <c r="P3815" t="str">
        <f>IF('Support - Calculation Detail'!O3815="","",'Support - Calculation Detail'!O3815)</f>
        <v/>
      </c>
      <c r="Q3815" t="b">
        <v>1</v>
      </c>
      <c r="R3815" t="str">
        <f t="shared" si="295"/>
        <v/>
      </c>
      <c r="S3815" t="str">
        <f t="shared" si="296"/>
        <v/>
      </c>
      <c r="T3815" t="str">
        <f t="shared" si="297"/>
        <v/>
      </c>
      <c r="U3815" t="str">
        <f t="shared" si="298"/>
        <v/>
      </c>
      <c r="V3815" t="str">
        <f t="shared" si="299"/>
        <v/>
      </c>
    </row>
    <row r="3816" spans="1:22" x14ac:dyDescent="0.35">
      <c r="A3816" t="str">
        <f>IF('Support - Calculation Detail'!A3816="","",LEFT('Support - Calculation Detail'!A3816,7)&amp;"-"&amp;RIGHT('Support - Calculation Detail'!A3816,2))</f>
        <v/>
      </c>
      <c r="B3816" t="str">
        <f>IF('Support - Calculation Detail'!C3816="","",'Support - Calculation Detail'!C3816)</f>
        <v/>
      </c>
      <c r="C3816" t="str">
        <f>IF('Support - Calculation Detail'!B3816="","",'Support - Calculation Detail'!B3816)</f>
        <v/>
      </c>
      <c r="D3816" t="str">
        <f>IF('Support - Calculation Detail'!D3816="","",'Support - Calculation Detail'!D3816)</f>
        <v/>
      </c>
      <c r="E3816" t="str">
        <f>IF('Support - Calculation Detail'!E3816="","",'Support - Calculation Detail'!E3816)</f>
        <v/>
      </c>
      <c r="G3816" t="str">
        <f>IF('Support - Calculation Detail'!F3816="","",'Support - Calculation Detail'!F3816)</f>
        <v/>
      </c>
      <c r="H3816" t="str">
        <f>IF('Support - Calculation Detail'!G3816="","",'Support - Calculation Detail'!G3816)</f>
        <v/>
      </c>
      <c r="I3816" t="str">
        <f>IF('Support - Calculation Detail'!H3816="","",'Support - Calculation Detail'!H3816)</f>
        <v/>
      </c>
      <c r="J3816" t="str">
        <f>IF('Support - Calculation Detail'!I3816="","",'Support - Calculation Detail'!I3816)</f>
        <v/>
      </c>
      <c r="K3816" t="str">
        <f>IF('Support - Calculation Detail'!K3816="","",'Support - Calculation Detail'!K3816)</f>
        <v/>
      </c>
      <c r="L3816" t="str">
        <f>IF('Support - Calculation Detail'!L3816="","",'Support - Calculation Detail'!L3816)</f>
        <v/>
      </c>
      <c r="M3816" t="str">
        <f>IF('Support - Calculation Detail'!M3816="","",'Support - Calculation Detail'!M3816)</f>
        <v/>
      </c>
      <c r="N3816" t="str">
        <f>IF('Support - Calculation Detail'!N3816="","",'Support - Calculation Detail'!N3816)</f>
        <v/>
      </c>
      <c r="P3816" t="str">
        <f>IF('Support - Calculation Detail'!O3816="","",'Support - Calculation Detail'!O3816)</f>
        <v/>
      </c>
      <c r="Q3816" t="b">
        <v>1</v>
      </c>
      <c r="R3816" t="str">
        <f t="shared" si="295"/>
        <v/>
      </c>
      <c r="S3816" t="str">
        <f t="shared" si="296"/>
        <v/>
      </c>
      <c r="T3816" t="str">
        <f t="shared" si="297"/>
        <v/>
      </c>
      <c r="U3816" t="str">
        <f t="shared" si="298"/>
        <v/>
      </c>
      <c r="V3816" t="str">
        <f t="shared" si="299"/>
        <v/>
      </c>
    </row>
    <row r="3817" spans="1:22" x14ac:dyDescent="0.35">
      <c r="A3817" t="str">
        <f>IF('Support - Calculation Detail'!A3817="","",LEFT('Support - Calculation Detail'!A3817,7)&amp;"-"&amp;RIGHT('Support - Calculation Detail'!A3817,2))</f>
        <v/>
      </c>
      <c r="B3817" t="str">
        <f>IF('Support - Calculation Detail'!C3817="","",'Support - Calculation Detail'!C3817)</f>
        <v/>
      </c>
      <c r="C3817" t="str">
        <f>IF('Support - Calculation Detail'!B3817="","",'Support - Calculation Detail'!B3817)</f>
        <v/>
      </c>
      <c r="D3817" t="str">
        <f>IF('Support - Calculation Detail'!D3817="","",'Support - Calculation Detail'!D3817)</f>
        <v/>
      </c>
      <c r="E3817" t="str">
        <f>IF('Support - Calculation Detail'!E3817="","",'Support - Calculation Detail'!E3817)</f>
        <v/>
      </c>
      <c r="G3817" t="str">
        <f>IF('Support - Calculation Detail'!F3817="","",'Support - Calculation Detail'!F3817)</f>
        <v/>
      </c>
      <c r="H3817" t="str">
        <f>IF('Support - Calculation Detail'!G3817="","",'Support - Calculation Detail'!G3817)</f>
        <v/>
      </c>
      <c r="I3817" t="str">
        <f>IF('Support - Calculation Detail'!H3817="","",'Support - Calculation Detail'!H3817)</f>
        <v/>
      </c>
      <c r="J3817" t="str">
        <f>IF('Support - Calculation Detail'!I3817="","",'Support - Calculation Detail'!I3817)</f>
        <v/>
      </c>
      <c r="K3817" t="str">
        <f>IF('Support - Calculation Detail'!K3817="","",'Support - Calculation Detail'!K3817)</f>
        <v/>
      </c>
      <c r="L3817" t="str">
        <f>IF('Support - Calculation Detail'!L3817="","",'Support - Calculation Detail'!L3817)</f>
        <v/>
      </c>
      <c r="M3817" t="str">
        <f>IF('Support - Calculation Detail'!M3817="","",'Support - Calculation Detail'!M3817)</f>
        <v/>
      </c>
      <c r="N3817" t="str">
        <f>IF('Support - Calculation Detail'!N3817="","",'Support - Calculation Detail'!N3817)</f>
        <v/>
      </c>
      <c r="P3817" t="str">
        <f>IF('Support - Calculation Detail'!O3817="","",'Support - Calculation Detail'!O3817)</f>
        <v/>
      </c>
      <c r="Q3817" t="b">
        <v>1</v>
      </c>
      <c r="R3817" t="str">
        <f t="shared" si="295"/>
        <v/>
      </c>
      <c r="S3817" t="str">
        <f t="shared" si="296"/>
        <v/>
      </c>
      <c r="T3817" t="str">
        <f t="shared" si="297"/>
        <v/>
      </c>
      <c r="U3817" t="str">
        <f t="shared" si="298"/>
        <v/>
      </c>
      <c r="V3817" t="str">
        <f t="shared" si="299"/>
        <v/>
      </c>
    </row>
    <row r="3818" spans="1:22" x14ac:dyDescent="0.35">
      <c r="A3818" t="str">
        <f>IF('Support - Calculation Detail'!A3818="","",LEFT('Support - Calculation Detail'!A3818,7)&amp;"-"&amp;RIGHT('Support - Calculation Detail'!A3818,2))</f>
        <v/>
      </c>
      <c r="B3818" t="str">
        <f>IF('Support - Calculation Detail'!C3818="","",'Support - Calculation Detail'!C3818)</f>
        <v/>
      </c>
      <c r="C3818" t="str">
        <f>IF('Support - Calculation Detail'!B3818="","",'Support - Calculation Detail'!B3818)</f>
        <v/>
      </c>
      <c r="D3818" t="str">
        <f>IF('Support - Calculation Detail'!D3818="","",'Support - Calculation Detail'!D3818)</f>
        <v/>
      </c>
      <c r="E3818" t="str">
        <f>IF('Support - Calculation Detail'!E3818="","",'Support - Calculation Detail'!E3818)</f>
        <v/>
      </c>
      <c r="G3818" t="str">
        <f>IF('Support - Calculation Detail'!F3818="","",'Support - Calculation Detail'!F3818)</f>
        <v/>
      </c>
      <c r="H3818" t="str">
        <f>IF('Support - Calculation Detail'!G3818="","",'Support - Calculation Detail'!G3818)</f>
        <v/>
      </c>
      <c r="I3818" t="str">
        <f>IF('Support - Calculation Detail'!H3818="","",'Support - Calculation Detail'!H3818)</f>
        <v/>
      </c>
      <c r="J3818" t="str">
        <f>IF('Support - Calculation Detail'!I3818="","",'Support - Calculation Detail'!I3818)</f>
        <v/>
      </c>
      <c r="K3818" t="str">
        <f>IF('Support - Calculation Detail'!K3818="","",'Support - Calculation Detail'!K3818)</f>
        <v/>
      </c>
      <c r="L3818" t="str">
        <f>IF('Support - Calculation Detail'!L3818="","",'Support - Calculation Detail'!L3818)</f>
        <v/>
      </c>
      <c r="M3818" t="str">
        <f>IF('Support - Calculation Detail'!M3818="","",'Support - Calculation Detail'!M3818)</f>
        <v/>
      </c>
      <c r="N3818" t="str">
        <f>IF('Support - Calculation Detail'!N3818="","",'Support - Calculation Detail'!N3818)</f>
        <v/>
      </c>
      <c r="P3818" t="str">
        <f>IF('Support - Calculation Detail'!O3818="","",'Support - Calculation Detail'!O3818)</f>
        <v/>
      </c>
      <c r="Q3818" t="b">
        <v>1</v>
      </c>
      <c r="R3818" t="str">
        <f t="shared" si="295"/>
        <v/>
      </c>
      <c r="S3818" t="str">
        <f t="shared" si="296"/>
        <v/>
      </c>
      <c r="T3818" t="str">
        <f t="shared" si="297"/>
        <v/>
      </c>
      <c r="U3818" t="str">
        <f t="shared" si="298"/>
        <v/>
      </c>
      <c r="V3818" t="str">
        <f t="shared" si="299"/>
        <v/>
      </c>
    </row>
    <row r="3819" spans="1:22" x14ac:dyDescent="0.35">
      <c r="A3819" t="str">
        <f>IF('Support - Calculation Detail'!A3819="","",LEFT('Support - Calculation Detail'!A3819,7)&amp;"-"&amp;RIGHT('Support - Calculation Detail'!A3819,2))</f>
        <v/>
      </c>
      <c r="B3819" t="str">
        <f>IF('Support - Calculation Detail'!C3819="","",'Support - Calculation Detail'!C3819)</f>
        <v/>
      </c>
      <c r="C3819" t="str">
        <f>IF('Support - Calculation Detail'!B3819="","",'Support - Calculation Detail'!B3819)</f>
        <v/>
      </c>
      <c r="D3819" t="str">
        <f>IF('Support - Calculation Detail'!D3819="","",'Support - Calculation Detail'!D3819)</f>
        <v/>
      </c>
      <c r="E3819" t="str">
        <f>IF('Support - Calculation Detail'!E3819="","",'Support - Calculation Detail'!E3819)</f>
        <v/>
      </c>
      <c r="G3819" t="str">
        <f>IF('Support - Calculation Detail'!F3819="","",'Support - Calculation Detail'!F3819)</f>
        <v/>
      </c>
      <c r="H3819" t="str">
        <f>IF('Support - Calculation Detail'!G3819="","",'Support - Calculation Detail'!G3819)</f>
        <v/>
      </c>
      <c r="I3819" t="str">
        <f>IF('Support - Calculation Detail'!H3819="","",'Support - Calculation Detail'!H3819)</f>
        <v/>
      </c>
      <c r="J3819" t="str">
        <f>IF('Support - Calculation Detail'!I3819="","",'Support - Calculation Detail'!I3819)</f>
        <v/>
      </c>
      <c r="K3819" t="str">
        <f>IF('Support - Calculation Detail'!K3819="","",'Support - Calculation Detail'!K3819)</f>
        <v/>
      </c>
      <c r="L3819" t="str">
        <f>IF('Support - Calculation Detail'!L3819="","",'Support - Calculation Detail'!L3819)</f>
        <v/>
      </c>
      <c r="M3819" t="str">
        <f>IF('Support - Calculation Detail'!M3819="","",'Support - Calculation Detail'!M3819)</f>
        <v/>
      </c>
      <c r="N3819" t="str">
        <f>IF('Support - Calculation Detail'!N3819="","",'Support - Calculation Detail'!N3819)</f>
        <v/>
      </c>
      <c r="P3819" t="str">
        <f>IF('Support - Calculation Detail'!O3819="","",'Support - Calculation Detail'!O3819)</f>
        <v/>
      </c>
      <c r="Q3819" t="b">
        <v>1</v>
      </c>
      <c r="R3819" t="str">
        <f t="shared" si="295"/>
        <v/>
      </c>
      <c r="S3819" t="str">
        <f t="shared" si="296"/>
        <v/>
      </c>
      <c r="T3819" t="str">
        <f t="shared" si="297"/>
        <v/>
      </c>
      <c r="U3819" t="str">
        <f t="shared" si="298"/>
        <v/>
      </c>
      <c r="V3819" t="str">
        <f t="shared" si="299"/>
        <v/>
      </c>
    </row>
    <row r="3820" spans="1:22" x14ac:dyDescent="0.35">
      <c r="A3820" t="str">
        <f>IF('Support - Calculation Detail'!A3820="","",LEFT('Support - Calculation Detail'!A3820,7)&amp;"-"&amp;RIGHT('Support - Calculation Detail'!A3820,2))</f>
        <v/>
      </c>
      <c r="B3820" t="str">
        <f>IF('Support - Calculation Detail'!C3820="","",'Support - Calculation Detail'!C3820)</f>
        <v/>
      </c>
      <c r="C3820" t="str">
        <f>IF('Support - Calculation Detail'!B3820="","",'Support - Calculation Detail'!B3820)</f>
        <v/>
      </c>
      <c r="D3820" t="str">
        <f>IF('Support - Calculation Detail'!D3820="","",'Support - Calculation Detail'!D3820)</f>
        <v/>
      </c>
      <c r="E3820" t="str">
        <f>IF('Support - Calculation Detail'!E3820="","",'Support - Calculation Detail'!E3820)</f>
        <v/>
      </c>
      <c r="G3820" t="str">
        <f>IF('Support - Calculation Detail'!F3820="","",'Support - Calculation Detail'!F3820)</f>
        <v/>
      </c>
      <c r="H3820" t="str">
        <f>IF('Support - Calculation Detail'!G3820="","",'Support - Calculation Detail'!G3820)</f>
        <v/>
      </c>
      <c r="I3820" t="str">
        <f>IF('Support - Calculation Detail'!H3820="","",'Support - Calculation Detail'!H3820)</f>
        <v/>
      </c>
      <c r="J3820" t="str">
        <f>IF('Support - Calculation Detail'!I3820="","",'Support - Calculation Detail'!I3820)</f>
        <v/>
      </c>
      <c r="K3820" t="str">
        <f>IF('Support - Calculation Detail'!K3820="","",'Support - Calculation Detail'!K3820)</f>
        <v/>
      </c>
      <c r="L3820" t="str">
        <f>IF('Support - Calculation Detail'!L3820="","",'Support - Calculation Detail'!L3820)</f>
        <v/>
      </c>
      <c r="M3820" t="str">
        <f>IF('Support - Calculation Detail'!M3820="","",'Support - Calculation Detail'!M3820)</f>
        <v/>
      </c>
      <c r="N3820" t="str">
        <f>IF('Support - Calculation Detail'!N3820="","",'Support - Calculation Detail'!N3820)</f>
        <v/>
      </c>
      <c r="P3820" t="str">
        <f>IF('Support - Calculation Detail'!O3820="","",'Support - Calculation Detail'!O3820)</f>
        <v/>
      </c>
      <c r="Q3820" t="b">
        <v>1</v>
      </c>
      <c r="R3820" t="str">
        <f t="shared" si="295"/>
        <v/>
      </c>
      <c r="S3820" t="str">
        <f t="shared" si="296"/>
        <v/>
      </c>
      <c r="T3820" t="str">
        <f t="shared" si="297"/>
        <v/>
      </c>
      <c r="U3820" t="str">
        <f t="shared" si="298"/>
        <v/>
      </c>
      <c r="V3820" t="str">
        <f t="shared" si="299"/>
        <v/>
      </c>
    </row>
    <row r="3821" spans="1:22" x14ac:dyDescent="0.35">
      <c r="A3821" t="str">
        <f>IF('Support - Calculation Detail'!A3821="","",LEFT('Support - Calculation Detail'!A3821,7)&amp;"-"&amp;RIGHT('Support - Calculation Detail'!A3821,2))</f>
        <v/>
      </c>
      <c r="B3821" t="str">
        <f>IF('Support - Calculation Detail'!C3821="","",'Support - Calculation Detail'!C3821)</f>
        <v/>
      </c>
      <c r="C3821" t="str">
        <f>IF('Support - Calculation Detail'!B3821="","",'Support - Calculation Detail'!B3821)</f>
        <v/>
      </c>
      <c r="D3821" t="str">
        <f>IF('Support - Calculation Detail'!D3821="","",'Support - Calculation Detail'!D3821)</f>
        <v/>
      </c>
      <c r="E3821" t="str">
        <f>IF('Support - Calculation Detail'!E3821="","",'Support - Calculation Detail'!E3821)</f>
        <v/>
      </c>
      <c r="G3821" t="str">
        <f>IF('Support - Calculation Detail'!F3821="","",'Support - Calculation Detail'!F3821)</f>
        <v/>
      </c>
      <c r="H3821" t="str">
        <f>IF('Support - Calculation Detail'!G3821="","",'Support - Calculation Detail'!G3821)</f>
        <v/>
      </c>
      <c r="I3821" t="str">
        <f>IF('Support - Calculation Detail'!H3821="","",'Support - Calculation Detail'!H3821)</f>
        <v/>
      </c>
      <c r="J3821" t="str">
        <f>IF('Support - Calculation Detail'!I3821="","",'Support - Calculation Detail'!I3821)</f>
        <v/>
      </c>
      <c r="K3821" t="str">
        <f>IF('Support - Calculation Detail'!K3821="","",'Support - Calculation Detail'!K3821)</f>
        <v/>
      </c>
      <c r="L3821" t="str">
        <f>IF('Support - Calculation Detail'!L3821="","",'Support - Calculation Detail'!L3821)</f>
        <v/>
      </c>
      <c r="M3821" t="str">
        <f>IF('Support - Calculation Detail'!M3821="","",'Support - Calculation Detail'!M3821)</f>
        <v/>
      </c>
      <c r="N3821" t="str">
        <f>IF('Support - Calculation Detail'!N3821="","",'Support - Calculation Detail'!N3821)</f>
        <v/>
      </c>
      <c r="P3821" t="str">
        <f>IF('Support - Calculation Detail'!O3821="","",'Support - Calculation Detail'!O3821)</f>
        <v/>
      </c>
      <c r="Q3821" t="b">
        <v>1</v>
      </c>
      <c r="R3821" t="str">
        <f t="shared" si="295"/>
        <v/>
      </c>
      <c r="S3821" t="str">
        <f t="shared" si="296"/>
        <v/>
      </c>
      <c r="T3821" t="str">
        <f t="shared" si="297"/>
        <v/>
      </c>
      <c r="U3821" t="str">
        <f t="shared" si="298"/>
        <v/>
      </c>
      <c r="V3821" t="str">
        <f t="shared" si="299"/>
        <v/>
      </c>
    </row>
    <row r="3822" spans="1:22" x14ac:dyDescent="0.35">
      <c r="A3822" t="str">
        <f>IF('Support - Calculation Detail'!A3822="","",LEFT('Support - Calculation Detail'!A3822,7)&amp;"-"&amp;RIGHT('Support - Calculation Detail'!A3822,2))</f>
        <v/>
      </c>
      <c r="B3822" t="str">
        <f>IF('Support - Calculation Detail'!C3822="","",'Support - Calculation Detail'!C3822)</f>
        <v/>
      </c>
      <c r="C3822" t="str">
        <f>IF('Support - Calculation Detail'!B3822="","",'Support - Calculation Detail'!B3822)</f>
        <v/>
      </c>
      <c r="D3822" t="str">
        <f>IF('Support - Calculation Detail'!D3822="","",'Support - Calculation Detail'!D3822)</f>
        <v/>
      </c>
      <c r="E3822" t="str">
        <f>IF('Support - Calculation Detail'!E3822="","",'Support - Calculation Detail'!E3822)</f>
        <v/>
      </c>
      <c r="G3822" t="str">
        <f>IF('Support - Calculation Detail'!F3822="","",'Support - Calculation Detail'!F3822)</f>
        <v/>
      </c>
      <c r="H3822" t="str">
        <f>IF('Support - Calculation Detail'!G3822="","",'Support - Calculation Detail'!G3822)</f>
        <v/>
      </c>
      <c r="I3822" t="str">
        <f>IF('Support - Calculation Detail'!H3822="","",'Support - Calculation Detail'!H3822)</f>
        <v/>
      </c>
      <c r="J3822" t="str">
        <f>IF('Support - Calculation Detail'!I3822="","",'Support - Calculation Detail'!I3822)</f>
        <v/>
      </c>
      <c r="K3822" t="str">
        <f>IF('Support - Calculation Detail'!K3822="","",'Support - Calculation Detail'!K3822)</f>
        <v/>
      </c>
      <c r="L3822" t="str">
        <f>IF('Support - Calculation Detail'!L3822="","",'Support - Calculation Detail'!L3822)</f>
        <v/>
      </c>
      <c r="M3822" t="str">
        <f>IF('Support - Calculation Detail'!M3822="","",'Support - Calculation Detail'!M3822)</f>
        <v/>
      </c>
      <c r="N3822" t="str">
        <f>IF('Support - Calculation Detail'!N3822="","",'Support - Calculation Detail'!N3822)</f>
        <v/>
      </c>
      <c r="P3822" t="str">
        <f>IF('Support - Calculation Detail'!O3822="","",'Support - Calculation Detail'!O3822)</f>
        <v/>
      </c>
      <c r="Q3822" t="b">
        <v>1</v>
      </c>
      <c r="R3822" t="str">
        <f t="shared" si="295"/>
        <v/>
      </c>
      <c r="S3822" t="str">
        <f t="shared" si="296"/>
        <v/>
      </c>
      <c r="T3822" t="str">
        <f t="shared" si="297"/>
        <v/>
      </c>
      <c r="U3822" t="str">
        <f t="shared" si="298"/>
        <v/>
      </c>
      <c r="V3822" t="str">
        <f t="shared" si="299"/>
        <v/>
      </c>
    </row>
    <row r="3823" spans="1:22" x14ac:dyDescent="0.35">
      <c r="A3823" t="str">
        <f>IF('Support - Calculation Detail'!A3823="","",LEFT('Support - Calculation Detail'!A3823,7)&amp;"-"&amp;RIGHT('Support - Calculation Detail'!A3823,2))</f>
        <v/>
      </c>
      <c r="B3823" t="str">
        <f>IF('Support - Calculation Detail'!C3823="","",'Support - Calculation Detail'!C3823)</f>
        <v/>
      </c>
      <c r="C3823" t="str">
        <f>IF('Support - Calculation Detail'!B3823="","",'Support - Calculation Detail'!B3823)</f>
        <v/>
      </c>
      <c r="D3823" t="str">
        <f>IF('Support - Calculation Detail'!D3823="","",'Support - Calculation Detail'!D3823)</f>
        <v/>
      </c>
      <c r="E3823" t="str">
        <f>IF('Support - Calculation Detail'!E3823="","",'Support - Calculation Detail'!E3823)</f>
        <v/>
      </c>
      <c r="G3823" t="str">
        <f>IF('Support - Calculation Detail'!F3823="","",'Support - Calculation Detail'!F3823)</f>
        <v/>
      </c>
      <c r="H3823" t="str">
        <f>IF('Support - Calculation Detail'!G3823="","",'Support - Calculation Detail'!G3823)</f>
        <v/>
      </c>
      <c r="I3823" t="str">
        <f>IF('Support - Calculation Detail'!H3823="","",'Support - Calculation Detail'!H3823)</f>
        <v/>
      </c>
      <c r="J3823" t="str">
        <f>IF('Support - Calculation Detail'!I3823="","",'Support - Calculation Detail'!I3823)</f>
        <v/>
      </c>
      <c r="K3823" t="str">
        <f>IF('Support - Calculation Detail'!K3823="","",'Support - Calculation Detail'!K3823)</f>
        <v/>
      </c>
      <c r="L3823" t="str">
        <f>IF('Support - Calculation Detail'!L3823="","",'Support - Calculation Detail'!L3823)</f>
        <v/>
      </c>
      <c r="M3823" t="str">
        <f>IF('Support - Calculation Detail'!M3823="","",'Support - Calculation Detail'!M3823)</f>
        <v/>
      </c>
      <c r="N3823" t="str">
        <f>IF('Support - Calculation Detail'!N3823="","",'Support - Calculation Detail'!N3823)</f>
        <v/>
      </c>
      <c r="P3823" t="str">
        <f>IF('Support - Calculation Detail'!O3823="","",'Support - Calculation Detail'!O3823)</f>
        <v/>
      </c>
      <c r="Q3823" t="b">
        <v>1</v>
      </c>
      <c r="R3823" t="str">
        <f t="shared" si="295"/>
        <v/>
      </c>
      <c r="S3823" t="str">
        <f t="shared" si="296"/>
        <v/>
      </c>
      <c r="T3823" t="str">
        <f t="shared" si="297"/>
        <v/>
      </c>
      <c r="U3823" t="str">
        <f t="shared" si="298"/>
        <v/>
      </c>
      <c r="V3823" t="str">
        <f t="shared" si="299"/>
        <v/>
      </c>
    </row>
    <row r="3824" spans="1:22" x14ac:dyDescent="0.35">
      <c r="A3824" t="str">
        <f>IF('Support - Calculation Detail'!A3824="","",LEFT('Support - Calculation Detail'!A3824,7)&amp;"-"&amp;RIGHT('Support - Calculation Detail'!A3824,2))</f>
        <v/>
      </c>
      <c r="B3824" t="str">
        <f>IF('Support - Calculation Detail'!C3824="","",'Support - Calculation Detail'!C3824)</f>
        <v/>
      </c>
      <c r="C3824" t="str">
        <f>IF('Support - Calculation Detail'!B3824="","",'Support - Calculation Detail'!B3824)</f>
        <v/>
      </c>
      <c r="D3824" t="str">
        <f>IF('Support - Calculation Detail'!D3824="","",'Support - Calculation Detail'!D3824)</f>
        <v/>
      </c>
      <c r="E3824" t="str">
        <f>IF('Support - Calculation Detail'!E3824="","",'Support - Calculation Detail'!E3824)</f>
        <v/>
      </c>
      <c r="G3824" t="str">
        <f>IF('Support - Calculation Detail'!F3824="","",'Support - Calculation Detail'!F3824)</f>
        <v/>
      </c>
      <c r="H3824" t="str">
        <f>IF('Support - Calculation Detail'!G3824="","",'Support - Calculation Detail'!G3824)</f>
        <v/>
      </c>
      <c r="I3824" t="str">
        <f>IF('Support - Calculation Detail'!H3824="","",'Support - Calculation Detail'!H3824)</f>
        <v/>
      </c>
      <c r="J3824" t="str">
        <f>IF('Support - Calculation Detail'!I3824="","",'Support - Calculation Detail'!I3824)</f>
        <v/>
      </c>
      <c r="K3824" t="str">
        <f>IF('Support - Calculation Detail'!K3824="","",'Support - Calculation Detail'!K3824)</f>
        <v/>
      </c>
      <c r="L3824" t="str">
        <f>IF('Support - Calculation Detail'!L3824="","",'Support - Calculation Detail'!L3824)</f>
        <v/>
      </c>
      <c r="M3824" t="str">
        <f>IF('Support - Calculation Detail'!M3824="","",'Support - Calculation Detail'!M3824)</f>
        <v/>
      </c>
      <c r="N3824" t="str">
        <f>IF('Support - Calculation Detail'!N3824="","",'Support - Calculation Detail'!N3824)</f>
        <v/>
      </c>
      <c r="P3824" t="str">
        <f>IF('Support - Calculation Detail'!O3824="","",'Support - Calculation Detail'!O3824)</f>
        <v/>
      </c>
      <c r="Q3824" t="b">
        <v>1</v>
      </c>
      <c r="R3824" t="str">
        <f t="shared" si="295"/>
        <v/>
      </c>
      <c r="S3824" t="str">
        <f t="shared" si="296"/>
        <v/>
      </c>
      <c r="T3824" t="str">
        <f t="shared" si="297"/>
        <v/>
      </c>
      <c r="U3824" t="str">
        <f t="shared" si="298"/>
        <v/>
      </c>
      <c r="V3824" t="str">
        <f t="shared" si="299"/>
        <v/>
      </c>
    </row>
    <row r="3825" spans="1:22" x14ac:dyDescent="0.35">
      <c r="A3825" t="str">
        <f>IF('Support - Calculation Detail'!A3825="","",LEFT('Support - Calculation Detail'!A3825,7)&amp;"-"&amp;RIGHT('Support - Calculation Detail'!A3825,2))</f>
        <v/>
      </c>
      <c r="B3825" t="str">
        <f>IF('Support - Calculation Detail'!C3825="","",'Support - Calculation Detail'!C3825)</f>
        <v/>
      </c>
      <c r="C3825" t="str">
        <f>IF('Support - Calculation Detail'!B3825="","",'Support - Calculation Detail'!B3825)</f>
        <v/>
      </c>
      <c r="D3825" t="str">
        <f>IF('Support - Calculation Detail'!D3825="","",'Support - Calculation Detail'!D3825)</f>
        <v/>
      </c>
      <c r="E3825" t="str">
        <f>IF('Support - Calculation Detail'!E3825="","",'Support - Calculation Detail'!E3825)</f>
        <v/>
      </c>
      <c r="G3825" t="str">
        <f>IF('Support - Calculation Detail'!F3825="","",'Support - Calculation Detail'!F3825)</f>
        <v/>
      </c>
      <c r="H3825" t="str">
        <f>IF('Support - Calculation Detail'!G3825="","",'Support - Calculation Detail'!G3825)</f>
        <v/>
      </c>
      <c r="I3825" t="str">
        <f>IF('Support - Calculation Detail'!H3825="","",'Support - Calculation Detail'!H3825)</f>
        <v/>
      </c>
      <c r="J3825" t="str">
        <f>IF('Support - Calculation Detail'!I3825="","",'Support - Calculation Detail'!I3825)</f>
        <v/>
      </c>
      <c r="K3825" t="str">
        <f>IF('Support - Calculation Detail'!K3825="","",'Support - Calculation Detail'!K3825)</f>
        <v/>
      </c>
      <c r="L3825" t="str">
        <f>IF('Support - Calculation Detail'!L3825="","",'Support - Calculation Detail'!L3825)</f>
        <v/>
      </c>
      <c r="M3825" t="str">
        <f>IF('Support - Calculation Detail'!M3825="","",'Support - Calculation Detail'!M3825)</f>
        <v/>
      </c>
      <c r="N3825" t="str">
        <f>IF('Support - Calculation Detail'!N3825="","",'Support - Calculation Detail'!N3825)</f>
        <v/>
      </c>
      <c r="P3825" t="str">
        <f>IF('Support - Calculation Detail'!O3825="","",'Support - Calculation Detail'!O3825)</f>
        <v/>
      </c>
      <c r="Q3825" t="b">
        <v>1</v>
      </c>
      <c r="R3825" t="str">
        <f t="shared" si="295"/>
        <v/>
      </c>
      <c r="S3825" t="str">
        <f t="shared" si="296"/>
        <v/>
      </c>
      <c r="T3825" t="str">
        <f t="shared" si="297"/>
        <v/>
      </c>
      <c r="U3825" t="str">
        <f t="shared" si="298"/>
        <v/>
      </c>
      <c r="V3825" t="str">
        <f t="shared" si="299"/>
        <v/>
      </c>
    </row>
    <row r="3826" spans="1:22" x14ac:dyDescent="0.35">
      <c r="A3826" t="str">
        <f>IF('Support - Calculation Detail'!A3826="","",LEFT('Support - Calculation Detail'!A3826,7)&amp;"-"&amp;RIGHT('Support - Calculation Detail'!A3826,2))</f>
        <v/>
      </c>
      <c r="B3826" t="str">
        <f>IF('Support - Calculation Detail'!C3826="","",'Support - Calculation Detail'!C3826)</f>
        <v/>
      </c>
      <c r="C3826" t="str">
        <f>IF('Support - Calculation Detail'!B3826="","",'Support - Calculation Detail'!B3826)</f>
        <v/>
      </c>
      <c r="D3826" t="str">
        <f>IF('Support - Calculation Detail'!D3826="","",'Support - Calculation Detail'!D3826)</f>
        <v/>
      </c>
      <c r="E3826" t="str">
        <f>IF('Support - Calculation Detail'!E3826="","",'Support - Calculation Detail'!E3826)</f>
        <v/>
      </c>
      <c r="G3826" t="str">
        <f>IF('Support - Calculation Detail'!F3826="","",'Support - Calculation Detail'!F3826)</f>
        <v/>
      </c>
      <c r="H3826" t="str">
        <f>IF('Support - Calculation Detail'!G3826="","",'Support - Calculation Detail'!G3826)</f>
        <v/>
      </c>
      <c r="I3826" t="str">
        <f>IF('Support - Calculation Detail'!H3826="","",'Support - Calculation Detail'!H3826)</f>
        <v/>
      </c>
      <c r="J3826" t="str">
        <f>IF('Support - Calculation Detail'!I3826="","",'Support - Calculation Detail'!I3826)</f>
        <v/>
      </c>
      <c r="K3826" t="str">
        <f>IF('Support - Calculation Detail'!K3826="","",'Support - Calculation Detail'!K3826)</f>
        <v/>
      </c>
      <c r="L3826" t="str">
        <f>IF('Support - Calculation Detail'!L3826="","",'Support - Calculation Detail'!L3826)</f>
        <v/>
      </c>
      <c r="M3826" t="str">
        <f>IF('Support - Calculation Detail'!M3826="","",'Support - Calculation Detail'!M3826)</f>
        <v/>
      </c>
      <c r="N3826" t="str">
        <f>IF('Support - Calculation Detail'!N3826="","",'Support - Calculation Detail'!N3826)</f>
        <v/>
      </c>
      <c r="P3826" t="str">
        <f>IF('Support - Calculation Detail'!O3826="","",'Support - Calculation Detail'!O3826)</f>
        <v/>
      </c>
      <c r="Q3826" t="b">
        <v>1</v>
      </c>
      <c r="R3826" t="str">
        <f t="shared" si="295"/>
        <v/>
      </c>
      <c r="S3826" t="str">
        <f t="shared" si="296"/>
        <v/>
      </c>
      <c r="T3826" t="str">
        <f t="shared" si="297"/>
        <v/>
      </c>
      <c r="U3826" t="str">
        <f t="shared" si="298"/>
        <v/>
      </c>
      <c r="V3826" t="str">
        <f t="shared" si="299"/>
        <v/>
      </c>
    </row>
    <row r="3827" spans="1:22" x14ac:dyDescent="0.35">
      <c r="A3827" t="str">
        <f>IF('Support - Calculation Detail'!A3827="","",LEFT('Support - Calculation Detail'!A3827,7)&amp;"-"&amp;RIGHT('Support - Calculation Detail'!A3827,2))</f>
        <v/>
      </c>
      <c r="B3827" t="str">
        <f>IF('Support - Calculation Detail'!C3827="","",'Support - Calculation Detail'!C3827)</f>
        <v/>
      </c>
      <c r="C3827" t="str">
        <f>IF('Support - Calculation Detail'!B3827="","",'Support - Calculation Detail'!B3827)</f>
        <v/>
      </c>
      <c r="D3827" t="str">
        <f>IF('Support - Calculation Detail'!D3827="","",'Support - Calculation Detail'!D3827)</f>
        <v/>
      </c>
      <c r="E3827" t="str">
        <f>IF('Support - Calculation Detail'!E3827="","",'Support - Calculation Detail'!E3827)</f>
        <v/>
      </c>
      <c r="G3827" t="str">
        <f>IF('Support - Calculation Detail'!F3827="","",'Support - Calculation Detail'!F3827)</f>
        <v/>
      </c>
      <c r="H3827" t="str">
        <f>IF('Support - Calculation Detail'!G3827="","",'Support - Calculation Detail'!G3827)</f>
        <v/>
      </c>
      <c r="I3827" t="str">
        <f>IF('Support - Calculation Detail'!H3827="","",'Support - Calculation Detail'!H3827)</f>
        <v/>
      </c>
      <c r="J3827" t="str">
        <f>IF('Support - Calculation Detail'!I3827="","",'Support - Calculation Detail'!I3827)</f>
        <v/>
      </c>
      <c r="K3827" t="str">
        <f>IF('Support - Calculation Detail'!K3827="","",'Support - Calculation Detail'!K3827)</f>
        <v/>
      </c>
      <c r="L3827" t="str">
        <f>IF('Support - Calculation Detail'!L3827="","",'Support - Calculation Detail'!L3827)</f>
        <v/>
      </c>
      <c r="M3827" t="str">
        <f>IF('Support - Calculation Detail'!M3827="","",'Support - Calculation Detail'!M3827)</f>
        <v/>
      </c>
      <c r="N3827" t="str">
        <f>IF('Support - Calculation Detail'!N3827="","",'Support - Calculation Detail'!N3827)</f>
        <v/>
      </c>
      <c r="P3827" t="str">
        <f>IF('Support - Calculation Detail'!O3827="","",'Support - Calculation Detail'!O3827)</f>
        <v/>
      </c>
      <c r="Q3827" t="b">
        <v>1</v>
      </c>
      <c r="R3827" t="str">
        <f t="shared" si="295"/>
        <v/>
      </c>
      <c r="S3827" t="str">
        <f t="shared" si="296"/>
        <v/>
      </c>
      <c r="T3827" t="str">
        <f t="shared" si="297"/>
        <v/>
      </c>
      <c r="U3827" t="str">
        <f t="shared" si="298"/>
        <v/>
      </c>
      <c r="V3827" t="str">
        <f t="shared" si="299"/>
        <v/>
      </c>
    </row>
    <row r="3828" spans="1:22" x14ac:dyDescent="0.35">
      <c r="A3828" t="str">
        <f>IF('Support - Calculation Detail'!A3828="","",LEFT('Support - Calculation Detail'!A3828,7)&amp;"-"&amp;RIGHT('Support - Calculation Detail'!A3828,2))</f>
        <v/>
      </c>
      <c r="B3828" t="str">
        <f>IF('Support - Calculation Detail'!C3828="","",'Support - Calculation Detail'!C3828)</f>
        <v/>
      </c>
      <c r="C3828" t="str">
        <f>IF('Support - Calculation Detail'!B3828="","",'Support - Calculation Detail'!B3828)</f>
        <v/>
      </c>
      <c r="D3828" t="str">
        <f>IF('Support - Calculation Detail'!D3828="","",'Support - Calculation Detail'!D3828)</f>
        <v/>
      </c>
      <c r="E3828" t="str">
        <f>IF('Support - Calculation Detail'!E3828="","",'Support - Calculation Detail'!E3828)</f>
        <v/>
      </c>
      <c r="G3828" t="str">
        <f>IF('Support - Calculation Detail'!F3828="","",'Support - Calculation Detail'!F3828)</f>
        <v/>
      </c>
      <c r="H3828" t="str">
        <f>IF('Support - Calculation Detail'!G3828="","",'Support - Calculation Detail'!G3828)</f>
        <v/>
      </c>
      <c r="I3828" t="str">
        <f>IF('Support - Calculation Detail'!H3828="","",'Support - Calculation Detail'!H3828)</f>
        <v/>
      </c>
      <c r="J3828" t="str">
        <f>IF('Support - Calculation Detail'!I3828="","",'Support - Calculation Detail'!I3828)</f>
        <v/>
      </c>
      <c r="K3828" t="str">
        <f>IF('Support - Calculation Detail'!K3828="","",'Support - Calculation Detail'!K3828)</f>
        <v/>
      </c>
      <c r="L3828" t="str">
        <f>IF('Support - Calculation Detail'!L3828="","",'Support - Calculation Detail'!L3828)</f>
        <v/>
      </c>
      <c r="M3828" t="str">
        <f>IF('Support - Calculation Detail'!M3828="","",'Support - Calculation Detail'!M3828)</f>
        <v/>
      </c>
      <c r="N3828" t="str">
        <f>IF('Support - Calculation Detail'!N3828="","",'Support - Calculation Detail'!N3828)</f>
        <v/>
      </c>
      <c r="P3828" t="str">
        <f>IF('Support - Calculation Detail'!O3828="","",'Support - Calculation Detail'!O3828)</f>
        <v/>
      </c>
      <c r="Q3828" t="b">
        <v>1</v>
      </c>
      <c r="R3828" t="str">
        <f t="shared" si="295"/>
        <v/>
      </c>
      <c r="S3828" t="str">
        <f t="shared" si="296"/>
        <v/>
      </c>
      <c r="T3828" t="str">
        <f t="shared" si="297"/>
        <v/>
      </c>
      <c r="U3828" t="str">
        <f t="shared" si="298"/>
        <v/>
      </c>
      <c r="V3828" t="str">
        <f t="shared" si="299"/>
        <v/>
      </c>
    </row>
    <row r="3829" spans="1:22" x14ac:dyDescent="0.35">
      <c r="A3829" t="str">
        <f>IF('Support - Calculation Detail'!A3829="","",LEFT('Support - Calculation Detail'!A3829,7)&amp;"-"&amp;RIGHT('Support - Calculation Detail'!A3829,2))</f>
        <v/>
      </c>
      <c r="B3829" t="str">
        <f>IF('Support - Calculation Detail'!C3829="","",'Support - Calculation Detail'!C3829)</f>
        <v/>
      </c>
      <c r="C3829" t="str">
        <f>IF('Support - Calculation Detail'!B3829="","",'Support - Calculation Detail'!B3829)</f>
        <v/>
      </c>
      <c r="D3829" t="str">
        <f>IF('Support - Calculation Detail'!D3829="","",'Support - Calculation Detail'!D3829)</f>
        <v/>
      </c>
      <c r="E3829" t="str">
        <f>IF('Support - Calculation Detail'!E3829="","",'Support - Calculation Detail'!E3829)</f>
        <v/>
      </c>
      <c r="G3829" t="str">
        <f>IF('Support - Calculation Detail'!F3829="","",'Support - Calculation Detail'!F3829)</f>
        <v/>
      </c>
      <c r="H3829" t="str">
        <f>IF('Support - Calculation Detail'!G3829="","",'Support - Calculation Detail'!G3829)</f>
        <v/>
      </c>
      <c r="I3829" t="str">
        <f>IF('Support - Calculation Detail'!H3829="","",'Support - Calculation Detail'!H3829)</f>
        <v/>
      </c>
      <c r="J3829" t="str">
        <f>IF('Support - Calculation Detail'!I3829="","",'Support - Calculation Detail'!I3829)</f>
        <v/>
      </c>
      <c r="K3829" t="str">
        <f>IF('Support - Calculation Detail'!K3829="","",'Support - Calculation Detail'!K3829)</f>
        <v/>
      </c>
      <c r="L3829" t="str">
        <f>IF('Support - Calculation Detail'!L3829="","",'Support - Calculation Detail'!L3829)</f>
        <v/>
      </c>
      <c r="M3829" t="str">
        <f>IF('Support - Calculation Detail'!M3829="","",'Support - Calculation Detail'!M3829)</f>
        <v/>
      </c>
      <c r="N3829" t="str">
        <f>IF('Support - Calculation Detail'!N3829="","",'Support - Calculation Detail'!N3829)</f>
        <v/>
      </c>
      <c r="P3829" t="str">
        <f>IF('Support - Calculation Detail'!O3829="","",'Support - Calculation Detail'!O3829)</f>
        <v/>
      </c>
      <c r="Q3829" t="b">
        <v>1</v>
      </c>
      <c r="R3829" t="str">
        <f t="shared" si="295"/>
        <v/>
      </c>
      <c r="S3829" t="str">
        <f t="shared" si="296"/>
        <v/>
      </c>
      <c r="T3829" t="str">
        <f t="shared" si="297"/>
        <v/>
      </c>
      <c r="U3829" t="str">
        <f t="shared" si="298"/>
        <v/>
      </c>
      <c r="V3829" t="str">
        <f t="shared" si="299"/>
        <v/>
      </c>
    </row>
    <row r="3830" spans="1:22" x14ac:dyDescent="0.35">
      <c r="A3830" t="str">
        <f>IF('Support - Calculation Detail'!A3830="","",LEFT('Support - Calculation Detail'!A3830,7)&amp;"-"&amp;RIGHT('Support - Calculation Detail'!A3830,2))</f>
        <v/>
      </c>
      <c r="B3830" t="str">
        <f>IF('Support - Calculation Detail'!C3830="","",'Support - Calculation Detail'!C3830)</f>
        <v/>
      </c>
      <c r="C3830" t="str">
        <f>IF('Support - Calculation Detail'!B3830="","",'Support - Calculation Detail'!B3830)</f>
        <v/>
      </c>
      <c r="D3830" t="str">
        <f>IF('Support - Calculation Detail'!D3830="","",'Support - Calculation Detail'!D3830)</f>
        <v/>
      </c>
      <c r="E3830" t="str">
        <f>IF('Support - Calculation Detail'!E3830="","",'Support - Calculation Detail'!E3830)</f>
        <v/>
      </c>
      <c r="G3830" t="str">
        <f>IF('Support - Calculation Detail'!F3830="","",'Support - Calculation Detail'!F3830)</f>
        <v/>
      </c>
      <c r="H3830" t="str">
        <f>IF('Support - Calculation Detail'!G3830="","",'Support - Calculation Detail'!G3830)</f>
        <v/>
      </c>
      <c r="I3830" t="str">
        <f>IF('Support - Calculation Detail'!H3830="","",'Support - Calculation Detail'!H3830)</f>
        <v/>
      </c>
      <c r="J3830" t="str">
        <f>IF('Support - Calculation Detail'!I3830="","",'Support - Calculation Detail'!I3830)</f>
        <v/>
      </c>
      <c r="K3830" t="str">
        <f>IF('Support - Calculation Detail'!K3830="","",'Support - Calculation Detail'!K3830)</f>
        <v/>
      </c>
      <c r="L3830" t="str">
        <f>IF('Support - Calculation Detail'!L3830="","",'Support - Calculation Detail'!L3830)</f>
        <v/>
      </c>
      <c r="M3830" t="str">
        <f>IF('Support - Calculation Detail'!M3830="","",'Support - Calculation Detail'!M3830)</f>
        <v/>
      </c>
      <c r="N3830" t="str">
        <f>IF('Support - Calculation Detail'!N3830="","",'Support - Calculation Detail'!N3830)</f>
        <v/>
      </c>
      <c r="P3830" t="str">
        <f>IF('Support - Calculation Detail'!O3830="","",'Support - Calculation Detail'!O3830)</f>
        <v/>
      </c>
      <c r="Q3830" t="b">
        <v>1</v>
      </c>
      <c r="R3830" t="str">
        <f t="shared" si="295"/>
        <v/>
      </c>
      <c r="S3830" t="str">
        <f t="shared" si="296"/>
        <v/>
      </c>
      <c r="T3830" t="str">
        <f t="shared" si="297"/>
        <v/>
      </c>
      <c r="U3830" t="str">
        <f t="shared" si="298"/>
        <v/>
      </c>
      <c r="V3830" t="str">
        <f t="shared" si="299"/>
        <v/>
      </c>
    </row>
    <row r="3831" spans="1:22" x14ac:dyDescent="0.35">
      <c r="A3831" t="str">
        <f>IF('Support - Calculation Detail'!A3831="","",LEFT('Support - Calculation Detail'!A3831,7)&amp;"-"&amp;RIGHT('Support - Calculation Detail'!A3831,2))</f>
        <v/>
      </c>
      <c r="B3831" t="str">
        <f>IF('Support - Calculation Detail'!C3831="","",'Support - Calculation Detail'!C3831)</f>
        <v/>
      </c>
      <c r="C3831" t="str">
        <f>IF('Support - Calculation Detail'!B3831="","",'Support - Calculation Detail'!B3831)</f>
        <v/>
      </c>
      <c r="D3831" t="str">
        <f>IF('Support - Calculation Detail'!D3831="","",'Support - Calculation Detail'!D3831)</f>
        <v/>
      </c>
      <c r="E3831" t="str">
        <f>IF('Support - Calculation Detail'!E3831="","",'Support - Calculation Detail'!E3831)</f>
        <v/>
      </c>
      <c r="G3831" t="str">
        <f>IF('Support - Calculation Detail'!F3831="","",'Support - Calculation Detail'!F3831)</f>
        <v/>
      </c>
      <c r="H3831" t="str">
        <f>IF('Support - Calculation Detail'!G3831="","",'Support - Calculation Detail'!G3831)</f>
        <v/>
      </c>
      <c r="I3831" t="str">
        <f>IF('Support - Calculation Detail'!H3831="","",'Support - Calculation Detail'!H3831)</f>
        <v/>
      </c>
      <c r="J3831" t="str">
        <f>IF('Support - Calculation Detail'!I3831="","",'Support - Calculation Detail'!I3831)</f>
        <v/>
      </c>
      <c r="K3831" t="str">
        <f>IF('Support - Calculation Detail'!K3831="","",'Support - Calculation Detail'!K3831)</f>
        <v/>
      </c>
      <c r="L3831" t="str">
        <f>IF('Support - Calculation Detail'!L3831="","",'Support - Calculation Detail'!L3831)</f>
        <v/>
      </c>
      <c r="M3831" t="str">
        <f>IF('Support - Calculation Detail'!M3831="","",'Support - Calculation Detail'!M3831)</f>
        <v/>
      </c>
      <c r="N3831" t="str">
        <f>IF('Support - Calculation Detail'!N3831="","",'Support - Calculation Detail'!N3831)</f>
        <v/>
      </c>
      <c r="P3831" t="str">
        <f>IF('Support - Calculation Detail'!O3831="","",'Support - Calculation Detail'!O3831)</f>
        <v/>
      </c>
      <c r="Q3831" t="b">
        <v>1</v>
      </c>
      <c r="R3831" t="str">
        <f t="shared" si="295"/>
        <v/>
      </c>
      <c r="S3831" t="str">
        <f t="shared" si="296"/>
        <v/>
      </c>
      <c r="T3831" t="str">
        <f t="shared" si="297"/>
        <v/>
      </c>
      <c r="U3831" t="str">
        <f t="shared" si="298"/>
        <v/>
      </c>
      <c r="V3831" t="str">
        <f t="shared" si="299"/>
        <v/>
      </c>
    </row>
    <row r="3832" spans="1:22" x14ac:dyDescent="0.35">
      <c r="A3832" t="str">
        <f>IF('Support - Calculation Detail'!A3832="","",LEFT('Support - Calculation Detail'!A3832,7)&amp;"-"&amp;RIGHT('Support - Calculation Detail'!A3832,2))</f>
        <v/>
      </c>
      <c r="B3832" t="str">
        <f>IF('Support - Calculation Detail'!C3832="","",'Support - Calculation Detail'!C3832)</f>
        <v/>
      </c>
      <c r="C3832" t="str">
        <f>IF('Support - Calculation Detail'!B3832="","",'Support - Calculation Detail'!B3832)</f>
        <v/>
      </c>
      <c r="D3832" t="str">
        <f>IF('Support - Calculation Detail'!D3832="","",'Support - Calculation Detail'!D3832)</f>
        <v/>
      </c>
      <c r="E3832" t="str">
        <f>IF('Support - Calculation Detail'!E3832="","",'Support - Calculation Detail'!E3832)</f>
        <v/>
      </c>
      <c r="G3832" t="str">
        <f>IF('Support - Calculation Detail'!F3832="","",'Support - Calculation Detail'!F3832)</f>
        <v/>
      </c>
      <c r="H3832" t="str">
        <f>IF('Support - Calculation Detail'!G3832="","",'Support - Calculation Detail'!G3832)</f>
        <v/>
      </c>
      <c r="I3832" t="str">
        <f>IF('Support - Calculation Detail'!H3832="","",'Support - Calculation Detail'!H3832)</f>
        <v/>
      </c>
      <c r="J3832" t="str">
        <f>IF('Support - Calculation Detail'!I3832="","",'Support - Calculation Detail'!I3832)</f>
        <v/>
      </c>
      <c r="K3832" t="str">
        <f>IF('Support - Calculation Detail'!K3832="","",'Support - Calculation Detail'!K3832)</f>
        <v/>
      </c>
      <c r="L3832" t="str">
        <f>IF('Support - Calculation Detail'!L3832="","",'Support - Calculation Detail'!L3832)</f>
        <v/>
      </c>
      <c r="M3832" t="str">
        <f>IF('Support - Calculation Detail'!M3832="","",'Support - Calculation Detail'!M3832)</f>
        <v/>
      </c>
      <c r="N3832" t="str">
        <f>IF('Support - Calculation Detail'!N3832="","",'Support - Calculation Detail'!N3832)</f>
        <v/>
      </c>
      <c r="P3832" t="str">
        <f>IF('Support - Calculation Detail'!O3832="","",'Support - Calculation Detail'!O3832)</f>
        <v/>
      </c>
      <c r="Q3832" t="b">
        <v>1</v>
      </c>
      <c r="R3832" t="str">
        <f t="shared" si="295"/>
        <v/>
      </c>
      <c r="S3832" t="str">
        <f t="shared" si="296"/>
        <v/>
      </c>
      <c r="T3832" t="str">
        <f t="shared" si="297"/>
        <v/>
      </c>
      <c r="U3832" t="str">
        <f t="shared" si="298"/>
        <v/>
      </c>
      <c r="V3832" t="str">
        <f t="shared" si="299"/>
        <v/>
      </c>
    </row>
    <row r="3833" spans="1:22" x14ac:dyDescent="0.35">
      <c r="A3833" t="str">
        <f>IF('Support - Calculation Detail'!A3833="","",LEFT('Support - Calculation Detail'!A3833,7)&amp;"-"&amp;RIGHT('Support - Calculation Detail'!A3833,2))</f>
        <v/>
      </c>
      <c r="B3833" t="str">
        <f>IF('Support - Calculation Detail'!C3833="","",'Support - Calculation Detail'!C3833)</f>
        <v/>
      </c>
      <c r="C3833" t="str">
        <f>IF('Support - Calculation Detail'!B3833="","",'Support - Calculation Detail'!B3833)</f>
        <v/>
      </c>
      <c r="D3833" t="str">
        <f>IF('Support - Calculation Detail'!D3833="","",'Support - Calculation Detail'!D3833)</f>
        <v/>
      </c>
      <c r="E3833" t="str">
        <f>IF('Support - Calculation Detail'!E3833="","",'Support - Calculation Detail'!E3833)</f>
        <v/>
      </c>
      <c r="G3833" t="str">
        <f>IF('Support - Calculation Detail'!F3833="","",'Support - Calculation Detail'!F3833)</f>
        <v/>
      </c>
      <c r="H3833" t="str">
        <f>IF('Support - Calculation Detail'!G3833="","",'Support - Calculation Detail'!G3833)</f>
        <v/>
      </c>
      <c r="I3833" t="str">
        <f>IF('Support - Calculation Detail'!H3833="","",'Support - Calculation Detail'!H3833)</f>
        <v/>
      </c>
      <c r="J3833" t="str">
        <f>IF('Support - Calculation Detail'!I3833="","",'Support - Calculation Detail'!I3833)</f>
        <v/>
      </c>
      <c r="K3833" t="str">
        <f>IF('Support - Calculation Detail'!K3833="","",'Support - Calculation Detail'!K3833)</f>
        <v/>
      </c>
      <c r="L3833" t="str">
        <f>IF('Support - Calculation Detail'!L3833="","",'Support - Calculation Detail'!L3833)</f>
        <v/>
      </c>
      <c r="M3833" t="str">
        <f>IF('Support - Calculation Detail'!M3833="","",'Support - Calculation Detail'!M3833)</f>
        <v/>
      </c>
      <c r="N3833" t="str">
        <f>IF('Support - Calculation Detail'!N3833="","",'Support - Calculation Detail'!N3833)</f>
        <v/>
      </c>
      <c r="P3833" t="str">
        <f>IF('Support - Calculation Detail'!O3833="","",'Support - Calculation Detail'!O3833)</f>
        <v/>
      </c>
      <c r="Q3833" t="b">
        <v>1</v>
      </c>
      <c r="R3833" t="str">
        <f t="shared" si="295"/>
        <v/>
      </c>
      <c r="S3833" t="str">
        <f t="shared" si="296"/>
        <v/>
      </c>
      <c r="T3833" t="str">
        <f t="shared" si="297"/>
        <v/>
      </c>
      <c r="U3833" t="str">
        <f t="shared" si="298"/>
        <v/>
      </c>
      <c r="V3833" t="str">
        <f t="shared" si="299"/>
        <v/>
      </c>
    </row>
    <row r="3834" spans="1:22" x14ac:dyDescent="0.35">
      <c r="A3834" t="str">
        <f>IF('Support - Calculation Detail'!A3834="","",LEFT('Support - Calculation Detail'!A3834,7)&amp;"-"&amp;RIGHT('Support - Calculation Detail'!A3834,2))</f>
        <v/>
      </c>
      <c r="B3834" t="str">
        <f>IF('Support - Calculation Detail'!C3834="","",'Support - Calculation Detail'!C3834)</f>
        <v/>
      </c>
      <c r="C3834" t="str">
        <f>IF('Support - Calculation Detail'!B3834="","",'Support - Calculation Detail'!B3834)</f>
        <v/>
      </c>
      <c r="D3834" t="str">
        <f>IF('Support - Calculation Detail'!D3834="","",'Support - Calculation Detail'!D3834)</f>
        <v/>
      </c>
      <c r="E3834" t="str">
        <f>IF('Support - Calculation Detail'!E3834="","",'Support - Calculation Detail'!E3834)</f>
        <v/>
      </c>
      <c r="G3834" t="str">
        <f>IF('Support - Calculation Detail'!F3834="","",'Support - Calculation Detail'!F3834)</f>
        <v/>
      </c>
      <c r="H3834" t="str">
        <f>IF('Support - Calculation Detail'!G3834="","",'Support - Calculation Detail'!G3834)</f>
        <v/>
      </c>
      <c r="I3834" t="str">
        <f>IF('Support - Calculation Detail'!H3834="","",'Support - Calculation Detail'!H3834)</f>
        <v/>
      </c>
      <c r="J3834" t="str">
        <f>IF('Support - Calculation Detail'!I3834="","",'Support - Calculation Detail'!I3834)</f>
        <v/>
      </c>
      <c r="K3834" t="str">
        <f>IF('Support - Calculation Detail'!K3834="","",'Support - Calculation Detail'!K3834)</f>
        <v/>
      </c>
      <c r="L3834" t="str">
        <f>IF('Support - Calculation Detail'!L3834="","",'Support - Calculation Detail'!L3834)</f>
        <v/>
      </c>
      <c r="M3834" t="str">
        <f>IF('Support - Calculation Detail'!M3834="","",'Support - Calculation Detail'!M3834)</f>
        <v/>
      </c>
      <c r="N3834" t="str">
        <f>IF('Support - Calculation Detail'!N3834="","",'Support - Calculation Detail'!N3834)</f>
        <v/>
      </c>
      <c r="P3834" t="str">
        <f>IF('Support - Calculation Detail'!O3834="","",'Support - Calculation Detail'!O3834)</f>
        <v/>
      </c>
      <c r="Q3834" t="b">
        <v>1</v>
      </c>
      <c r="R3834" t="str">
        <f t="shared" si="295"/>
        <v/>
      </c>
      <c r="S3834" t="str">
        <f t="shared" si="296"/>
        <v/>
      </c>
      <c r="T3834" t="str">
        <f t="shared" si="297"/>
        <v/>
      </c>
      <c r="U3834" t="str">
        <f t="shared" si="298"/>
        <v/>
      </c>
      <c r="V3834" t="str">
        <f t="shared" si="299"/>
        <v/>
      </c>
    </row>
    <row r="3835" spans="1:22" x14ac:dyDescent="0.35">
      <c r="A3835" t="str">
        <f>IF('Support - Calculation Detail'!A3835="","",LEFT('Support - Calculation Detail'!A3835,7)&amp;"-"&amp;RIGHT('Support - Calculation Detail'!A3835,2))</f>
        <v/>
      </c>
      <c r="B3835" t="str">
        <f>IF('Support - Calculation Detail'!C3835="","",'Support - Calculation Detail'!C3835)</f>
        <v/>
      </c>
      <c r="C3835" t="str">
        <f>IF('Support - Calculation Detail'!B3835="","",'Support - Calculation Detail'!B3835)</f>
        <v/>
      </c>
      <c r="D3835" t="str">
        <f>IF('Support - Calculation Detail'!D3835="","",'Support - Calculation Detail'!D3835)</f>
        <v/>
      </c>
      <c r="E3835" t="str">
        <f>IF('Support - Calculation Detail'!E3835="","",'Support - Calculation Detail'!E3835)</f>
        <v/>
      </c>
      <c r="G3835" t="str">
        <f>IF('Support - Calculation Detail'!F3835="","",'Support - Calculation Detail'!F3835)</f>
        <v/>
      </c>
      <c r="H3835" t="str">
        <f>IF('Support - Calculation Detail'!G3835="","",'Support - Calculation Detail'!G3835)</f>
        <v/>
      </c>
      <c r="I3835" t="str">
        <f>IF('Support - Calculation Detail'!H3835="","",'Support - Calculation Detail'!H3835)</f>
        <v/>
      </c>
      <c r="J3835" t="str">
        <f>IF('Support - Calculation Detail'!I3835="","",'Support - Calculation Detail'!I3835)</f>
        <v/>
      </c>
      <c r="K3835" t="str">
        <f>IF('Support - Calculation Detail'!K3835="","",'Support - Calculation Detail'!K3835)</f>
        <v/>
      </c>
      <c r="L3835" t="str">
        <f>IF('Support - Calculation Detail'!L3835="","",'Support - Calculation Detail'!L3835)</f>
        <v/>
      </c>
      <c r="M3835" t="str">
        <f>IF('Support - Calculation Detail'!M3835="","",'Support - Calculation Detail'!M3835)</f>
        <v/>
      </c>
      <c r="N3835" t="str">
        <f>IF('Support - Calculation Detail'!N3835="","",'Support - Calculation Detail'!N3835)</f>
        <v/>
      </c>
      <c r="P3835" t="str">
        <f>IF('Support - Calculation Detail'!O3835="","",'Support - Calculation Detail'!O3835)</f>
        <v/>
      </c>
      <c r="Q3835" t="b">
        <v>1</v>
      </c>
      <c r="R3835" t="str">
        <f t="shared" si="295"/>
        <v/>
      </c>
      <c r="S3835" t="str">
        <f t="shared" si="296"/>
        <v/>
      </c>
      <c r="T3835" t="str">
        <f t="shared" si="297"/>
        <v/>
      </c>
      <c r="U3835" t="str">
        <f t="shared" si="298"/>
        <v/>
      </c>
      <c r="V3835" t="str">
        <f t="shared" si="299"/>
        <v/>
      </c>
    </row>
    <row r="3836" spans="1:22" x14ac:dyDescent="0.35">
      <c r="A3836" t="str">
        <f>IF('Support - Calculation Detail'!A3836="","",LEFT('Support - Calculation Detail'!A3836,7)&amp;"-"&amp;RIGHT('Support - Calculation Detail'!A3836,2))</f>
        <v/>
      </c>
      <c r="B3836" t="str">
        <f>IF('Support - Calculation Detail'!C3836="","",'Support - Calculation Detail'!C3836)</f>
        <v/>
      </c>
      <c r="C3836" t="str">
        <f>IF('Support - Calculation Detail'!B3836="","",'Support - Calculation Detail'!B3836)</f>
        <v/>
      </c>
      <c r="D3836" t="str">
        <f>IF('Support - Calculation Detail'!D3836="","",'Support - Calculation Detail'!D3836)</f>
        <v/>
      </c>
      <c r="E3836" t="str">
        <f>IF('Support - Calculation Detail'!E3836="","",'Support - Calculation Detail'!E3836)</f>
        <v/>
      </c>
      <c r="G3836" t="str">
        <f>IF('Support - Calculation Detail'!F3836="","",'Support - Calculation Detail'!F3836)</f>
        <v/>
      </c>
      <c r="H3836" t="str">
        <f>IF('Support - Calculation Detail'!G3836="","",'Support - Calculation Detail'!G3836)</f>
        <v/>
      </c>
      <c r="I3836" t="str">
        <f>IF('Support - Calculation Detail'!H3836="","",'Support - Calculation Detail'!H3836)</f>
        <v/>
      </c>
      <c r="J3836" t="str">
        <f>IF('Support - Calculation Detail'!I3836="","",'Support - Calculation Detail'!I3836)</f>
        <v/>
      </c>
      <c r="K3836" t="str">
        <f>IF('Support - Calculation Detail'!K3836="","",'Support - Calculation Detail'!K3836)</f>
        <v/>
      </c>
      <c r="L3836" t="str">
        <f>IF('Support - Calculation Detail'!L3836="","",'Support - Calculation Detail'!L3836)</f>
        <v/>
      </c>
      <c r="M3836" t="str">
        <f>IF('Support - Calculation Detail'!M3836="","",'Support - Calculation Detail'!M3836)</f>
        <v/>
      </c>
      <c r="N3836" t="str">
        <f>IF('Support - Calculation Detail'!N3836="","",'Support - Calculation Detail'!N3836)</f>
        <v/>
      </c>
      <c r="P3836" t="str">
        <f>IF('Support - Calculation Detail'!O3836="","",'Support - Calculation Detail'!O3836)</f>
        <v/>
      </c>
      <c r="Q3836" t="b">
        <v>1</v>
      </c>
      <c r="R3836" t="str">
        <f t="shared" si="295"/>
        <v/>
      </c>
      <c r="S3836" t="str">
        <f t="shared" si="296"/>
        <v/>
      </c>
      <c r="T3836" t="str">
        <f t="shared" si="297"/>
        <v/>
      </c>
      <c r="U3836" t="str">
        <f t="shared" si="298"/>
        <v/>
      </c>
      <c r="V3836" t="str">
        <f t="shared" si="299"/>
        <v/>
      </c>
    </row>
    <row r="3837" spans="1:22" x14ac:dyDescent="0.35">
      <c r="A3837" t="str">
        <f>IF('Support - Calculation Detail'!A3837="","",LEFT('Support - Calculation Detail'!A3837,7)&amp;"-"&amp;RIGHT('Support - Calculation Detail'!A3837,2))</f>
        <v/>
      </c>
      <c r="B3837" t="str">
        <f>IF('Support - Calculation Detail'!C3837="","",'Support - Calculation Detail'!C3837)</f>
        <v/>
      </c>
      <c r="C3837" t="str">
        <f>IF('Support - Calculation Detail'!B3837="","",'Support - Calculation Detail'!B3837)</f>
        <v/>
      </c>
      <c r="D3837" t="str">
        <f>IF('Support - Calculation Detail'!D3837="","",'Support - Calculation Detail'!D3837)</f>
        <v/>
      </c>
      <c r="E3837" t="str">
        <f>IF('Support - Calculation Detail'!E3837="","",'Support - Calculation Detail'!E3837)</f>
        <v/>
      </c>
      <c r="G3837" t="str">
        <f>IF('Support - Calculation Detail'!F3837="","",'Support - Calculation Detail'!F3837)</f>
        <v/>
      </c>
      <c r="H3837" t="str">
        <f>IF('Support - Calculation Detail'!G3837="","",'Support - Calculation Detail'!G3837)</f>
        <v/>
      </c>
      <c r="I3837" t="str">
        <f>IF('Support - Calculation Detail'!H3837="","",'Support - Calculation Detail'!H3837)</f>
        <v/>
      </c>
      <c r="J3837" t="str">
        <f>IF('Support - Calculation Detail'!I3837="","",'Support - Calculation Detail'!I3837)</f>
        <v/>
      </c>
      <c r="K3837" t="str">
        <f>IF('Support - Calculation Detail'!K3837="","",'Support - Calculation Detail'!K3837)</f>
        <v/>
      </c>
      <c r="L3837" t="str">
        <f>IF('Support - Calculation Detail'!L3837="","",'Support - Calculation Detail'!L3837)</f>
        <v/>
      </c>
      <c r="M3837" t="str">
        <f>IF('Support - Calculation Detail'!M3837="","",'Support - Calculation Detail'!M3837)</f>
        <v/>
      </c>
      <c r="N3837" t="str">
        <f>IF('Support - Calculation Detail'!N3837="","",'Support - Calculation Detail'!N3837)</f>
        <v/>
      </c>
      <c r="P3837" t="str">
        <f>IF('Support - Calculation Detail'!O3837="","",'Support - Calculation Detail'!O3837)</f>
        <v/>
      </c>
      <c r="Q3837" t="b">
        <v>1</v>
      </c>
      <c r="R3837" t="str">
        <f t="shared" si="295"/>
        <v/>
      </c>
      <c r="S3837" t="str">
        <f t="shared" si="296"/>
        <v/>
      </c>
      <c r="T3837" t="str">
        <f t="shared" si="297"/>
        <v/>
      </c>
      <c r="U3837" t="str">
        <f t="shared" si="298"/>
        <v/>
      </c>
      <c r="V3837" t="str">
        <f t="shared" si="299"/>
        <v/>
      </c>
    </row>
    <row r="3838" spans="1:22" x14ac:dyDescent="0.35">
      <c r="A3838" t="str">
        <f>IF('Support - Calculation Detail'!A3838="","",LEFT('Support - Calculation Detail'!A3838,7)&amp;"-"&amp;RIGHT('Support - Calculation Detail'!A3838,2))</f>
        <v/>
      </c>
      <c r="B3838" t="str">
        <f>IF('Support - Calculation Detail'!C3838="","",'Support - Calculation Detail'!C3838)</f>
        <v/>
      </c>
      <c r="C3838" t="str">
        <f>IF('Support - Calculation Detail'!B3838="","",'Support - Calculation Detail'!B3838)</f>
        <v/>
      </c>
      <c r="D3838" t="str">
        <f>IF('Support - Calculation Detail'!D3838="","",'Support - Calculation Detail'!D3838)</f>
        <v/>
      </c>
      <c r="E3838" t="str">
        <f>IF('Support - Calculation Detail'!E3838="","",'Support - Calculation Detail'!E3838)</f>
        <v/>
      </c>
      <c r="G3838" t="str">
        <f>IF('Support - Calculation Detail'!F3838="","",'Support - Calculation Detail'!F3838)</f>
        <v/>
      </c>
      <c r="H3838" t="str">
        <f>IF('Support - Calculation Detail'!G3838="","",'Support - Calculation Detail'!G3838)</f>
        <v/>
      </c>
      <c r="I3838" t="str">
        <f>IF('Support - Calculation Detail'!H3838="","",'Support - Calculation Detail'!H3838)</f>
        <v/>
      </c>
      <c r="J3838" t="str">
        <f>IF('Support - Calculation Detail'!I3838="","",'Support - Calculation Detail'!I3838)</f>
        <v/>
      </c>
      <c r="K3838" t="str">
        <f>IF('Support - Calculation Detail'!K3838="","",'Support - Calculation Detail'!K3838)</f>
        <v/>
      </c>
      <c r="L3838" t="str">
        <f>IF('Support - Calculation Detail'!L3838="","",'Support - Calculation Detail'!L3838)</f>
        <v/>
      </c>
      <c r="M3838" t="str">
        <f>IF('Support - Calculation Detail'!M3838="","",'Support - Calculation Detail'!M3838)</f>
        <v/>
      </c>
      <c r="N3838" t="str">
        <f>IF('Support - Calculation Detail'!N3838="","",'Support - Calculation Detail'!N3838)</f>
        <v/>
      </c>
      <c r="P3838" t="str">
        <f>IF('Support - Calculation Detail'!O3838="","",'Support - Calculation Detail'!O3838)</f>
        <v/>
      </c>
      <c r="Q3838" t="b">
        <v>1</v>
      </c>
      <c r="R3838" t="str">
        <f t="shared" si="295"/>
        <v/>
      </c>
      <c r="S3838" t="str">
        <f t="shared" si="296"/>
        <v/>
      </c>
      <c r="T3838" t="str">
        <f t="shared" si="297"/>
        <v/>
      </c>
      <c r="U3838" t="str">
        <f t="shared" si="298"/>
        <v/>
      </c>
      <c r="V3838" t="str">
        <f t="shared" si="299"/>
        <v/>
      </c>
    </row>
    <row r="3839" spans="1:22" x14ac:dyDescent="0.35">
      <c r="A3839" t="str">
        <f>IF('Support - Calculation Detail'!A3839="","",LEFT('Support - Calculation Detail'!A3839,7)&amp;"-"&amp;RIGHT('Support - Calculation Detail'!A3839,2))</f>
        <v/>
      </c>
      <c r="B3839" t="str">
        <f>IF('Support - Calculation Detail'!C3839="","",'Support - Calculation Detail'!C3839)</f>
        <v/>
      </c>
      <c r="C3839" t="str">
        <f>IF('Support - Calculation Detail'!B3839="","",'Support - Calculation Detail'!B3839)</f>
        <v/>
      </c>
      <c r="D3839" t="str">
        <f>IF('Support - Calculation Detail'!D3839="","",'Support - Calculation Detail'!D3839)</f>
        <v/>
      </c>
      <c r="E3839" t="str">
        <f>IF('Support - Calculation Detail'!E3839="","",'Support - Calculation Detail'!E3839)</f>
        <v/>
      </c>
      <c r="G3839" t="str">
        <f>IF('Support - Calculation Detail'!F3839="","",'Support - Calculation Detail'!F3839)</f>
        <v/>
      </c>
      <c r="H3839" t="str">
        <f>IF('Support - Calculation Detail'!G3839="","",'Support - Calculation Detail'!G3839)</f>
        <v/>
      </c>
      <c r="I3839" t="str">
        <f>IF('Support - Calculation Detail'!H3839="","",'Support - Calculation Detail'!H3839)</f>
        <v/>
      </c>
      <c r="J3839" t="str">
        <f>IF('Support - Calculation Detail'!I3839="","",'Support - Calculation Detail'!I3839)</f>
        <v/>
      </c>
      <c r="K3839" t="str">
        <f>IF('Support - Calculation Detail'!K3839="","",'Support - Calculation Detail'!K3839)</f>
        <v/>
      </c>
      <c r="L3839" t="str">
        <f>IF('Support - Calculation Detail'!L3839="","",'Support - Calculation Detail'!L3839)</f>
        <v/>
      </c>
      <c r="M3839" t="str">
        <f>IF('Support - Calculation Detail'!M3839="","",'Support - Calculation Detail'!M3839)</f>
        <v/>
      </c>
      <c r="N3839" t="str">
        <f>IF('Support - Calculation Detail'!N3839="","",'Support - Calculation Detail'!N3839)</f>
        <v/>
      </c>
      <c r="P3839" t="str">
        <f>IF('Support - Calculation Detail'!O3839="","",'Support - Calculation Detail'!O3839)</f>
        <v/>
      </c>
      <c r="Q3839" t="b">
        <v>1</v>
      </c>
      <c r="R3839" t="str">
        <f t="shared" si="295"/>
        <v/>
      </c>
      <c r="S3839" t="str">
        <f t="shared" si="296"/>
        <v/>
      </c>
      <c r="T3839" t="str">
        <f t="shared" si="297"/>
        <v/>
      </c>
      <c r="U3839" t="str">
        <f t="shared" si="298"/>
        <v/>
      </c>
      <c r="V3839" t="str">
        <f t="shared" si="299"/>
        <v/>
      </c>
    </row>
    <row r="3840" spans="1:22" x14ac:dyDescent="0.35">
      <c r="A3840" t="str">
        <f>IF('Support - Calculation Detail'!A3840="","",LEFT('Support - Calculation Detail'!A3840,7)&amp;"-"&amp;RIGHT('Support - Calculation Detail'!A3840,2))</f>
        <v/>
      </c>
      <c r="B3840" t="str">
        <f>IF('Support - Calculation Detail'!C3840="","",'Support - Calculation Detail'!C3840)</f>
        <v/>
      </c>
      <c r="C3840" t="str">
        <f>IF('Support - Calculation Detail'!B3840="","",'Support - Calculation Detail'!B3840)</f>
        <v/>
      </c>
      <c r="D3840" t="str">
        <f>IF('Support - Calculation Detail'!D3840="","",'Support - Calculation Detail'!D3840)</f>
        <v/>
      </c>
      <c r="E3840" t="str">
        <f>IF('Support - Calculation Detail'!E3840="","",'Support - Calculation Detail'!E3840)</f>
        <v/>
      </c>
      <c r="G3840" t="str">
        <f>IF('Support - Calculation Detail'!F3840="","",'Support - Calculation Detail'!F3840)</f>
        <v/>
      </c>
      <c r="H3840" t="str">
        <f>IF('Support - Calculation Detail'!G3840="","",'Support - Calculation Detail'!G3840)</f>
        <v/>
      </c>
      <c r="I3840" t="str">
        <f>IF('Support - Calculation Detail'!H3840="","",'Support - Calculation Detail'!H3840)</f>
        <v/>
      </c>
      <c r="J3840" t="str">
        <f>IF('Support - Calculation Detail'!I3840="","",'Support - Calculation Detail'!I3840)</f>
        <v/>
      </c>
      <c r="K3840" t="str">
        <f>IF('Support - Calculation Detail'!K3840="","",'Support - Calculation Detail'!K3840)</f>
        <v/>
      </c>
      <c r="L3840" t="str">
        <f>IF('Support - Calculation Detail'!L3840="","",'Support - Calculation Detail'!L3840)</f>
        <v/>
      </c>
      <c r="M3840" t="str">
        <f>IF('Support - Calculation Detail'!M3840="","",'Support - Calculation Detail'!M3840)</f>
        <v/>
      </c>
      <c r="N3840" t="str">
        <f>IF('Support - Calculation Detail'!N3840="","",'Support - Calculation Detail'!N3840)</f>
        <v/>
      </c>
      <c r="P3840" t="str">
        <f>IF('Support - Calculation Detail'!O3840="","",'Support - Calculation Detail'!O3840)</f>
        <v/>
      </c>
      <c r="Q3840" t="b">
        <v>1</v>
      </c>
      <c r="R3840" t="str">
        <f t="shared" si="295"/>
        <v/>
      </c>
      <c r="S3840" t="str">
        <f t="shared" si="296"/>
        <v/>
      </c>
      <c r="T3840" t="str">
        <f t="shared" si="297"/>
        <v/>
      </c>
      <c r="U3840" t="str">
        <f t="shared" si="298"/>
        <v/>
      </c>
      <c r="V3840" t="str">
        <f t="shared" si="299"/>
        <v/>
      </c>
    </row>
    <row r="3841" spans="1:22" x14ac:dyDescent="0.35">
      <c r="A3841" t="str">
        <f>IF('Support - Calculation Detail'!A3841="","",LEFT('Support - Calculation Detail'!A3841,7)&amp;"-"&amp;RIGHT('Support - Calculation Detail'!A3841,2))</f>
        <v/>
      </c>
      <c r="B3841" t="str">
        <f>IF('Support - Calculation Detail'!C3841="","",'Support - Calculation Detail'!C3841)</f>
        <v/>
      </c>
      <c r="C3841" t="str">
        <f>IF('Support - Calculation Detail'!B3841="","",'Support - Calculation Detail'!B3841)</f>
        <v/>
      </c>
      <c r="D3841" t="str">
        <f>IF('Support - Calculation Detail'!D3841="","",'Support - Calculation Detail'!D3841)</f>
        <v/>
      </c>
      <c r="E3841" t="str">
        <f>IF('Support - Calculation Detail'!E3841="","",'Support - Calculation Detail'!E3841)</f>
        <v/>
      </c>
      <c r="G3841" t="str">
        <f>IF('Support - Calculation Detail'!F3841="","",'Support - Calculation Detail'!F3841)</f>
        <v/>
      </c>
      <c r="H3841" t="str">
        <f>IF('Support - Calculation Detail'!G3841="","",'Support - Calculation Detail'!G3841)</f>
        <v/>
      </c>
      <c r="I3841" t="str">
        <f>IF('Support - Calculation Detail'!H3841="","",'Support - Calculation Detail'!H3841)</f>
        <v/>
      </c>
      <c r="J3841" t="str">
        <f>IF('Support - Calculation Detail'!I3841="","",'Support - Calculation Detail'!I3841)</f>
        <v/>
      </c>
      <c r="K3841" t="str">
        <f>IF('Support - Calculation Detail'!K3841="","",'Support - Calculation Detail'!K3841)</f>
        <v/>
      </c>
      <c r="L3841" t="str">
        <f>IF('Support - Calculation Detail'!L3841="","",'Support - Calculation Detail'!L3841)</f>
        <v/>
      </c>
      <c r="M3841" t="str">
        <f>IF('Support - Calculation Detail'!M3841="","",'Support - Calculation Detail'!M3841)</f>
        <v/>
      </c>
      <c r="N3841" t="str">
        <f>IF('Support - Calculation Detail'!N3841="","",'Support - Calculation Detail'!N3841)</f>
        <v/>
      </c>
      <c r="P3841" t="str">
        <f>IF('Support - Calculation Detail'!O3841="","",'Support - Calculation Detail'!O3841)</f>
        <v/>
      </c>
      <c r="Q3841" t="b">
        <v>1</v>
      </c>
      <c r="R3841" t="str">
        <f t="shared" si="295"/>
        <v/>
      </c>
      <c r="S3841" t="str">
        <f t="shared" si="296"/>
        <v/>
      </c>
      <c r="T3841" t="str">
        <f t="shared" si="297"/>
        <v/>
      </c>
      <c r="U3841" t="str">
        <f t="shared" si="298"/>
        <v/>
      </c>
      <c r="V3841" t="str">
        <f t="shared" si="299"/>
        <v/>
      </c>
    </row>
    <row r="3842" spans="1:22" x14ac:dyDescent="0.35">
      <c r="A3842" t="str">
        <f>IF('Support - Calculation Detail'!A3842="","",LEFT('Support - Calculation Detail'!A3842,7)&amp;"-"&amp;RIGHT('Support - Calculation Detail'!A3842,2))</f>
        <v/>
      </c>
      <c r="B3842" t="str">
        <f>IF('Support - Calculation Detail'!C3842="","",'Support - Calculation Detail'!C3842)</f>
        <v/>
      </c>
      <c r="C3842" t="str">
        <f>IF('Support - Calculation Detail'!B3842="","",'Support - Calculation Detail'!B3842)</f>
        <v/>
      </c>
      <c r="D3842" t="str">
        <f>IF('Support - Calculation Detail'!D3842="","",'Support - Calculation Detail'!D3842)</f>
        <v/>
      </c>
      <c r="E3842" t="str">
        <f>IF('Support - Calculation Detail'!E3842="","",'Support - Calculation Detail'!E3842)</f>
        <v/>
      </c>
      <c r="G3842" t="str">
        <f>IF('Support - Calculation Detail'!F3842="","",'Support - Calculation Detail'!F3842)</f>
        <v/>
      </c>
      <c r="H3842" t="str">
        <f>IF('Support - Calculation Detail'!G3842="","",'Support - Calculation Detail'!G3842)</f>
        <v/>
      </c>
      <c r="I3842" t="str">
        <f>IF('Support - Calculation Detail'!H3842="","",'Support - Calculation Detail'!H3842)</f>
        <v/>
      </c>
      <c r="J3842" t="str">
        <f>IF('Support - Calculation Detail'!I3842="","",'Support - Calculation Detail'!I3842)</f>
        <v/>
      </c>
      <c r="K3842" t="str">
        <f>IF('Support - Calculation Detail'!K3842="","",'Support - Calculation Detail'!K3842)</f>
        <v/>
      </c>
      <c r="L3842" t="str">
        <f>IF('Support - Calculation Detail'!L3842="","",'Support - Calculation Detail'!L3842)</f>
        <v/>
      </c>
      <c r="M3842" t="str">
        <f>IF('Support - Calculation Detail'!M3842="","",'Support - Calculation Detail'!M3842)</f>
        <v/>
      </c>
      <c r="N3842" t="str">
        <f>IF('Support - Calculation Detail'!N3842="","",'Support - Calculation Detail'!N3842)</f>
        <v/>
      </c>
      <c r="P3842" t="str">
        <f>IF('Support - Calculation Detail'!O3842="","",'Support - Calculation Detail'!O3842)</f>
        <v/>
      </c>
      <c r="Q3842" t="b">
        <v>1</v>
      </c>
      <c r="R3842" t="str">
        <f t="shared" si="295"/>
        <v/>
      </c>
      <c r="S3842" t="str">
        <f t="shared" si="296"/>
        <v/>
      </c>
      <c r="T3842" t="str">
        <f t="shared" si="297"/>
        <v/>
      </c>
      <c r="U3842" t="str">
        <f t="shared" si="298"/>
        <v/>
      </c>
      <c r="V3842" t="str">
        <f t="shared" si="299"/>
        <v/>
      </c>
    </row>
    <row r="3843" spans="1:22" x14ac:dyDescent="0.35">
      <c r="A3843" t="str">
        <f>IF('Support - Calculation Detail'!A3843="","",LEFT('Support - Calculation Detail'!A3843,7)&amp;"-"&amp;RIGHT('Support - Calculation Detail'!A3843,2))</f>
        <v/>
      </c>
      <c r="B3843" t="str">
        <f>IF('Support - Calculation Detail'!C3843="","",'Support - Calculation Detail'!C3843)</f>
        <v/>
      </c>
      <c r="C3843" t="str">
        <f>IF('Support - Calculation Detail'!B3843="","",'Support - Calculation Detail'!B3843)</f>
        <v/>
      </c>
      <c r="D3843" t="str">
        <f>IF('Support - Calculation Detail'!D3843="","",'Support - Calculation Detail'!D3843)</f>
        <v/>
      </c>
      <c r="E3843" t="str">
        <f>IF('Support - Calculation Detail'!E3843="","",'Support - Calculation Detail'!E3843)</f>
        <v/>
      </c>
      <c r="G3843" t="str">
        <f>IF('Support - Calculation Detail'!F3843="","",'Support - Calculation Detail'!F3843)</f>
        <v/>
      </c>
      <c r="H3843" t="str">
        <f>IF('Support - Calculation Detail'!G3843="","",'Support - Calculation Detail'!G3843)</f>
        <v/>
      </c>
      <c r="I3843" t="str">
        <f>IF('Support - Calculation Detail'!H3843="","",'Support - Calculation Detail'!H3843)</f>
        <v/>
      </c>
      <c r="J3843" t="str">
        <f>IF('Support - Calculation Detail'!I3843="","",'Support - Calculation Detail'!I3843)</f>
        <v/>
      </c>
      <c r="K3843" t="str">
        <f>IF('Support - Calculation Detail'!K3843="","",'Support - Calculation Detail'!K3843)</f>
        <v/>
      </c>
      <c r="L3843" t="str">
        <f>IF('Support - Calculation Detail'!L3843="","",'Support - Calculation Detail'!L3843)</f>
        <v/>
      </c>
      <c r="M3843" t="str">
        <f>IF('Support - Calculation Detail'!M3843="","",'Support - Calculation Detail'!M3843)</f>
        <v/>
      </c>
      <c r="N3843" t="str">
        <f>IF('Support - Calculation Detail'!N3843="","",'Support - Calculation Detail'!N3843)</f>
        <v/>
      </c>
      <c r="P3843" t="str">
        <f>IF('Support - Calculation Detail'!O3843="","",'Support - Calculation Detail'!O3843)</f>
        <v/>
      </c>
      <c r="Q3843" t="b">
        <v>1</v>
      </c>
      <c r="R3843" t="str">
        <f t="shared" ref="R3843:R3906" si="300">LEFT(A3843,7)</f>
        <v/>
      </c>
      <c r="S3843" t="str">
        <f t="shared" ref="S3843:S3906" si="301">A3843</f>
        <v/>
      </c>
      <c r="T3843" t="str">
        <f t="shared" ref="T3843:T3906" si="302">S3843</f>
        <v/>
      </c>
      <c r="U3843" t="str">
        <f t="shared" ref="U3843:U3906" si="303">MID(S3843,3,1)</f>
        <v/>
      </c>
      <c r="V3843" t="str">
        <f t="shared" ref="V3843:V3906" si="304">RIGHT(T3843,2)</f>
        <v/>
      </c>
    </row>
    <row r="3844" spans="1:22" x14ac:dyDescent="0.35">
      <c r="A3844" t="str">
        <f>IF('Support - Calculation Detail'!A3844="","",LEFT('Support - Calculation Detail'!A3844,7)&amp;"-"&amp;RIGHT('Support - Calculation Detail'!A3844,2))</f>
        <v/>
      </c>
      <c r="B3844" t="str">
        <f>IF('Support - Calculation Detail'!C3844="","",'Support - Calculation Detail'!C3844)</f>
        <v/>
      </c>
      <c r="C3844" t="str">
        <f>IF('Support - Calculation Detail'!B3844="","",'Support - Calculation Detail'!B3844)</f>
        <v/>
      </c>
      <c r="D3844" t="str">
        <f>IF('Support - Calculation Detail'!D3844="","",'Support - Calculation Detail'!D3844)</f>
        <v/>
      </c>
      <c r="E3844" t="str">
        <f>IF('Support - Calculation Detail'!E3844="","",'Support - Calculation Detail'!E3844)</f>
        <v/>
      </c>
      <c r="G3844" t="str">
        <f>IF('Support - Calculation Detail'!F3844="","",'Support - Calculation Detail'!F3844)</f>
        <v/>
      </c>
      <c r="H3844" t="str">
        <f>IF('Support - Calculation Detail'!G3844="","",'Support - Calculation Detail'!G3844)</f>
        <v/>
      </c>
      <c r="I3844" t="str">
        <f>IF('Support - Calculation Detail'!H3844="","",'Support - Calculation Detail'!H3844)</f>
        <v/>
      </c>
      <c r="J3844" t="str">
        <f>IF('Support - Calculation Detail'!I3844="","",'Support - Calculation Detail'!I3844)</f>
        <v/>
      </c>
      <c r="K3844" t="str">
        <f>IF('Support - Calculation Detail'!K3844="","",'Support - Calculation Detail'!K3844)</f>
        <v/>
      </c>
      <c r="L3844" t="str">
        <f>IF('Support - Calculation Detail'!L3844="","",'Support - Calculation Detail'!L3844)</f>
        <v/>
      </c>
      <c r="M3844" t="str">
        <f>IF('Support - Calculation Detail'!M3844="","",'Support - Calculation Detail'!M3844)</f>
        <v/>
      </c>
      <c r="N3844" t="str">
        <f>IF('Support - Calculation Detail'!N3844="","",'Support - Calculation Detail'!N3844)</f>
        <v/>
      </c>
      <c r="P3844" t="str">
        <f>IF('Support - Calculation Detail'!O3844="","",'Support - Calculation Detail'!O3844)</f>
        <v/>
      </c>
      <c r="Q3844" t="b">
        <v>1</v>
      </c>
      <c r="R3844" t="str">
        <f t="shared" si="300"/>
        <v/>
      </c>
      <c r="S3844" t="str">
        <f t="shared" si="301"/>
        <v/>
      </c>
      <c r="T3844" t="str">
        <f t="shared" si="302"/>
        <v/>
      </c>
      <c r="U3844" t="str">
        <f t="shared" si="303"/>
        <v/>
      </c>
      <c r="V3844" t="str">
        <f t="shared" si="304"/>
        <v/>
      </c>
    </row>
    <row r="3845" spans="1:22" x14ac:dyDescent="0.35">
      <c r="A3845" t="str">
        <f>IF('Support - Calculation Detail'!A3845="","",LEFT('Support - Calculation Detail'!A3845,7)&amp;"-"&amp;RIGHT('Support - Calculation Detail'!A3845,2))</f>
        <v/>
      </c>
      <c r="B3845" t="str">
        <f>IF('Support - Calculation Detail'!C3845="","",'Support - Calculation Detail'!C3845)</f>
        <v/>
      </c>
      <c r="C3845" t="str">
        <f>IF('Support - Calculation Detail'!B3845="","",'Support - Calculation Detail'!B3845)</f>
        <v/>
      </c>
      <c r="D3845" t="str">
        <f>IF('Support - Calculation Detail'!D3845="","",'Support - Calculation Detail'!D3845)</f>
        <v/>
      </c>
      <c r="E3845" t="str">
        <f>IF('Support - Calculation Detail'!E3845="","",'Support - Calculation Detail'!E3845)</f>
        <v/>
      </c>
      <c r="G3845" t="str">
        <f>IF('Support - Calculation Detail'!F3845="","",'Support - Calculation Detail'!F3845)</f>
        <v/>
      </c>
      <c r="H3845" t="str">
        <f>IF('Support - Calculation Detail'!G3845="","",'Support - Calculation Detail'!G3845)</f>
        <v/>
      </c>
      <c r="I3845" t="str">
        <f>IF('Support - Calculation Detail'!H3845="","",'Support - Calculation Detail'!H3845)</f>
        <v/>
      </c>
      <c r="J3845" t="str">
        <f>IF('Support - Calculation Detail'!I3845="","",'Support - Calculation Detail'!I3845)</f>
        <v/>
      </c>
      <c r="K3845" t="str">
        <f>IF('Support - Calculation Detail'!K3845="","",'Support - Calculation Detail'!K3845)</f>
        <v/>
      </c>
      <c r="L3845" t="str">
        <f>IF('Support - Calculation Detail'!L3845="","",'Support - Calculation Detail'!L3845)</f>
        <v/>
      </c>
      <c r="M3845" t="str">
        <f>IF('Support - Calculation Detail'!M3845="","",'Support - Calculation Detail'!M3845)</f>
        <v/>
      </c>
      <c r="N3845" t="str">
        <f>IF('Support - Calculation Detail'!N3845="","",'Support - Calculation Detail'!N3845)</f>
        <v/>
      </c>
      <c r="P3845" t="str">
        <f>IF('Support - Calculation Detail'!O3845="","",'Support - Calculation Detail'!O3845)</f>
        <v/>
      </c>
      <c r="Q3845" t="b">
        <v>1</v>
      </c>
      <c r="R3845" t="str">
        <f t="shared" si="300"/>
        <v/>
      </c>
      <c r="S3845" t="str">
        <f t="shared" si="301"/>
        <v/>
      </c>
      <c r="T3845" t="str">
        <f t="shared" si="302"/>
        <v/>
      </c>
      <c r="U3845" t="str">
        <f t="shared" si="303"/>
        <v/>
      </c>
      <c r="V3845" t="str">
        <f t="shared" si="304"/>
        <v/>
      </c>
    </row>
    <row r="3846" spans="1:22" x14ac:dyDescent="0.35">
      <c r="A3846" t="str">
        <f>IF('Support - Calculation Detail'!A3846="","",LEFT('Support - Calculation Detail'!A3846,7)&amp;"-"&amp;RIGHT('Support - Calculation Detail'!A3846,2))</f>
        <v/>
      </c>
      <c r="B3846" t="str">
        <f>IF('Support - Calculation Detail'!C3846="","",'Support - Calculation Detail'!C3846)</f>
        <v/>
      </c>
      <c r="C3846" t="str">
        <f>IF('Support - Calculation Detail'!B3846="","",'Support - Calculation Detail'!B3846)</f>
        <v/>
      </c>
      <c r="D3846" t="str">
        <f>IF('Support - Calculation Detail'!D3846="","",'Support - Calculation Detail'!D3846)</f>
        <v/>
      </c>
      <c r="E3846" t="str">
        <f>IF('Support - Calculation Detail'!E3846="","",'Support - Calculation Detail'!E3846)</f>
        <v/>
      </c>
      <c r="G3846" t="str">
        <f>IF('Support - Calculation Detail'!F3846="","",'Support - Calculation Detail'!F3846)</f>
        <v/>
      </c>
      <c r="H3846" t="str">
        <f>IF('Support - Calculation Detail'!G3846="","",'Support - Calculation Detail'!G3846)</f>
        <v/>
      </c>
      <c r="I3846" t="str">
        <f>IF('Support - Calculation Detail'!H3846="","",'Support - Calculation Detail'!H3846)</f>
        <v/>
      </c>
      <c r="J3846" t="str">
        <f>IF('Support - Calculation Detail'!I3846="","",'Support - Calculation Detail'!I3846)</f>
        <v/>
      </c>
      <c r="K3846" t="str">
        <f>IF('Support - Calculation Detail'!K3846="","",'Support - Calculation Detail'!K3846)</f>
        <v/>
      </c>
      <c r="L3846" t="str">
        <f>IF('Support - Calculation Detail'!L3846="","",'Support - Calculation Detail'!L3846)</f>
        <v/>
      </c>
      <c r="M3846" t="str">
        <f>IF('Support - Calculation Detail'!M3846="","",'Support - Calculation Detail'!M3846)</f>
        <v/>
      </c>
      <c r="N3846" t="str">
        <f>IF('Support - Calculation Detail'!N3846="","",'Support - Calculation Detail'!N3846)</f>
        <v/>
      </c>
      <c r="P3846" t="str">
        <f>IF('Support - Calculation Detail'!O3846="","",'Support - Calculation Detail'!O3846)</f>
        <v/>
      </c>
      <c r="Q3846" t="b">
        <v>1</v>
      </c>
      <c r="R3846" t="str">
        <f t="shared" si="300"/>
        <v/>
      </c>
      <c r="S3846" t="str">
        <f t="shared" si="301"/>
        <v/>
      </c>
      <c r="T3846" t="str">
        <f t="shared" si="302"/>
        <v/>
      </c>
      <c r="U3846" t="str">
        <f t="shared" si="303"/>
        <v/>
      </c>
      <c r="V3846" t="str">
        <f t="shared" si="304"/>
        <v/>
      </c>
    </row>
    <row r="3847" spans="1:22" x14ac:dyDescent="0.35">
      <c r="A3847" t="str">
        <f>IF('Support - Calculation Detail'!A3847="","",LEFT('Support - Calculation Detail'!A3847,7)&amp;"-"&amp;RIGHT('Support - Calculation Detail'!A3847,2))</f>
        <v/>
      </c>
      <c r="B3847" t="str">
        <f>IF('Support - Calculation Detail'!C3847="","",'Support - Calculation Detail'!C3847)</f>
        <v/>
      </c>
      <c r="C3847" t="str">
        <f>IF('Support - Calculation Detail'!B3847="","",'Support - Calculation Detail'!B3847)</f>
        <v/>
      </c>
      <c r="D3847" t="str">
        <f>IF('Support - Calculation Detail'!D3847="","",'Support - Calculation Detail'!D3847)</f>
        <v/>
      </c>
      <c r="E3847" t="str">
        <f>IF('Support - Calculation Detail'!E3847="","",'Support - Calculation Detail'!E3847)</f>
        <v/>
      </c>
      <c r="G3847" t="str">
        <f>IF('Support - Calculation Detail'!F3847="","",'Support - Calculation Detail'!F3847)</f>
        <v/>
      </c>
      <c r="H3847" t="str">
        <f>IF('Support - Calculation Detail'!G3847="","",'Support - Calculation Detail'!G3847)</f>
        <v/>
      </c>
      <c r="I3847" t="str">
        <f>IF('Support - Calculation Detail'!H3847="","",'Support - Calculation Detail'!H3847)</f>
        <v/>
      </c>
      <c r="J3847" t="str">
        <f>IF('Support - Calculation Detail'!I3847="","",'Support - Calculation Detail'!I3847)</f>
        <v/>
      </c>
      <c r="K3847" t="str">
        <f>IF('Support - Calculation Detail'!K3847="","",'Support - Calculation Detail'!K3847)</f>
        <v/>
      </c>
      <c r="L3847" t="str">
        <f>IF('Support - Calculation Detail'!L3847="","",'Support - Calculation Detail'!L3847)</f>
        <v/>
      </c>
      <c r="M3847" t="str">
        <f>IF('Support - Calculation Detail'!M3847="","",'Support - Calculation Detail'!M3847)</f>
        <v/>
      </c>
      <c r="N3847" t="str">
        <f>IF('Support - Calculation Detail'!N3847="","",'Support - Calculation Detail'!N3847)</f>
        <v/>
      </c>
      <c r="P3847" t="str">
        <f>IF('Support - Calculation Detail'!O3847="","",'Support - Calculation Detail'!O3847)</f>
        <v/>
      </c>
      <c r="Q3847" t="b">
        <v>1</v>
      </c>
      <c r="R3847" t="str">
        <f t="shared" si="300"/>
        <v/>
      </c>
      <c r="S3847" t="str">
        <f t="shared" si="301"/>
        <v/>
      </c>
      <c r="T3847" t="str">
        <f t="shared" si="302"/>
        <v/>
      </c>
      <c r="U3847" t="str">
        <f t="shared" si="303"/>
        <v/>
      </c>
      <c r="V3847" t="str">
        <f t="shared" si="304"/>
        <v/>
      </c>
    </row>
    <row r="3848" spans="1:22" x14ac:dyDescent="0.35">
      <c r="A3848" t="str">
        <f>IF('Support - Calculation Detail'!A3848="","",LEFT('Support - Calculation Detail'!A3848,7)&amp;"-"&amp;RIGHT('Support - Calculation Detail'!A3848,2))</f>
        <v/>
      </c>
      <c r="B3848" t="str">
        <f>IF('Support - Calculation Detail'!C3848="","",'Support - Calculation Detail'!C3848)</f>
        <v/>
      </c>
      <c r="C3848" t="str">
        <f>IF('Support - Calculation Detail'!B3848="","",'Support - Calculation Detail'!B3848)</f>
        <v/>
      </c>
      <c r="D3848" t="str">
        <f>IF('Support - Calculation Detail'!D3848="","",'Support - Calculation Detail'!D3848)</f>
        <v/>
      </c>
      <c r="E3848" t="str">
        <f>IF('Support - Calculation Detail'!E3848="","",'Support - Calculation Detail'!E3848)</f>
        <v/>
      </c>
      <c r="G3848" t="str">
        <f>IF('Support - Calculation Detail'!F3848="","",'Support - Calculation Detail'!F3848)</f>
        <v/>
      </c>
      <c r="H3848" t="str">
        <f>IF('Support - Calculation Detail'!G3848="","",'Support - Calculation Detail'!G3848)</f>
        <v/>
      </c>
      <c r="I3848" t="str">
        <f>IF('Support - Calculation Detail'!H3848="","",'Support - Calculation Detail'!H3848)</f>
        <v/>
      </c>
      <c r="J3848" t="str">
        <f>IF('Support - Calculation Detail'!I3848="","",'Support - Calculation Detail'!I3848)</f>
        <v/>
      </c>
      <c r="K3848" t="str">
        <f>IF('Support - Calculation Detail'!K3848="","",'Support - Calculation Detail'!K3848)</f>
        <v/>
      </c>
      <c r="L3848" t="str">
        <f>IF('Support - Calculation Detail'!L3848="","",'Support - Calculation Detail'!L3848)</f>
        <v/>
      </c>
      <c r="M3848" t="str">
        <f>IF('Support - Calculation Detail'!M3848="","",'Support - Calculation Detail'!M3848)</f>
        <v/>
      </c>
      <c r="N3848" t="str">
        <f>IF('Support - Calculation Detail'!N3848="","",'Support - Calculation Detail'!N3848)</f>
        <v/>
      </c>
      <c r="P3848" t="str">
        <f>IF('Support - Calculation Detail'!O3848="","",'Support - Calculation Detail'!O3848)</f>
        <v/>
      </c>
      <c r="Q3848" t="b">
        <v>1</v>
      </c>
      <c r="R3848" t="str">
        <f t="shared" si="300"/>
        <v/>
      </c>
      <c r="S3848" t="str">
        <f t="shared" si="301"/>
        <v/>
      </c>
      <c r="T3848" t="str">
        <f t="shared" si="302"/>
        <v/>
      </c>
      <c r="U3848" t="str">
        <f t="shared" si="303"/>
        <v/>
      </c>
      <c r="V3848" t="str">
        <f t="shared" si="304"/>
        <v/>
      </c>
    </row>
    <row r="3849" spans="1:22" x14ac:dyDescent="0.35">
      <c r="A3849" t="str">
        <f>IF('Support - Calculation Detail'!A3849="","",LEFT('Support - Calculation Detail'!A3849,7)&amp;"-"&amp;RIGHT('Support - Calculation Detail'!A3849,2))</f>
        <v/>
      </c>
      <c r="B3849" t="str">
        <f>IF('Support - Calculation Detail'!C3849="","",'Support - Calculation Detail'!C3849)</f>
        <v/>
      </c>
      <c r="C3849" t="str">
        <f>IF('Support - Calculation Detail'!B3849="","",'Support - Calculation Detail'!B3849)</f>
        <v/>
      </c>
      <c r="D3849" t="str">
        <f>IF('Support - Calculation Detail'!D3849="","",'Support - Calculation Detail'!D3849)</f>
        <v/>
      </c>
      <c r="E3849" t="str">
        <f>IF('Support - Calculation Detail'!E3849="","",'Support - Calculation Detail'!E3849)</f>
        <v/>
      </c>
      <c r="G3849" t="str">
        <f>IF('Support - Calculation Detail'!F3849="","",'Support - Calculation Detail'!F3849)</f>
        <v/>
      </c>
      <c r="H3849" t="str">
        <f>IF('Support - Calculation Detail'!G3849="","",'Support - Calculation Detail'!G3849)</f>
        <v/>
      </c>
      <c r="I3849" t="str">
        <f>IF('Support - Calculation Detail'!H3849="","",'Support - Calculation Detail'!H3849)</f>
        <v/>
      </c>
      <c r="J3849" t="str">
        <f>IF('Support - Calculation Detail'!I3849="","",'Support - Calculation Detail'!I3849)</f>
        <v/>
      </c>
      <c r="K3849" t="str">
        <f>IF('Support - Calculation Detail'!K3849="","",'Support - Calculation Detail'!K3849)</f>
        <v/>
      </c>
      <c r="L3849" t="str">
        <f>IF('Support - Calculation Detail'!L3849="","",'Support - Calculation Detail'!L3849)</f>
        <v/>
      </c>
      <c r="M3849" t="str">
        <f>IF('Support - Calculation Detail'!M3849="","",'Support - Calculation Detail'!M3849)</f>
        <v/>
      </c>
      <c r="N3849" t="str">
        <f>IF('Support - Calculation Detail'!N3849="","",'Support - Calculation Detail'!N3849)</f>
        <v/>
      </c>
      <c r="P3849" t="str">
        <f>IF('Support - Calculation Detail'!O3849="","",'Support - Calculation Detail'!O3849)</f>
        <v/>
      </c>
      <c r="Q3849" t="b">
        <v>1</v>
      </c>
      <c r="R3849" t="str">
        <f t="shared" si="300"/>
        <v/>
      </c>
      <c r="S3849" t="str">
        <f t="shared" si="301"/>
        <v/>
      </c>
      <c r="T3849" t="str">
        <f t="shared" si="302"/>
        <v/>
      </c>
      <c r="U3849" t="str">
        <f t="shared" si="303"/>
        <v/>
      </c>
      <c r="V3849" t="str">
        <f t="shared" si="304"/>
        <v/>
      </c>
    </row>
    <row r="3850" spans="1:22" x14ac:dyDescent="0.35">
      <c r="A3850" t="str">
        <f>IF('Support - Calculation Detail'!A3850="","",LEFT('Support - Calculation Detail'!A3850,7)&amp;"-"&amp;RIGHT('Support - Calculation Detail'!A3850,2))</f>
        <v/>
      </c>
      <c r="B3850" t="str">
        <f>IF('Support - Calculation Detail'!C3850="","",'Support - Calculation Detail'!C3850)</f>
        <v/>
      </c>
      <c r="C3850" t="str">
        <f>IF('Support - Calculation Detail'!B3850="","",'Support - Calculation Detail'!B3850)</f>
        <v/>
      </c>
      <c r="D3850" t="str">
        <f>IF('Support - Calculation Detail'!D3850="","",'Support - Calculation Detail'!D3850)</f>
        <v/>
      </c>
      <c r="E3850" t="str">
        <f>IF('Support - Calculation Detail'!E3850="","",'Support - Calculation Detail'!E3850)</f>
        <v/>
      </c>
      <c r="G3850" t="str">
        <f>IF('Support - Calculation Detail'!F3850="","",'Support - Calculation Detail'!F3850)</f>
        <v/>
      </c>
      <c r="H3850" t="str">
        <f>IF('Support - Calculation Detail'!G3850="","",'Support - Calculation Detail'!G3850)</f>
        <v/>
      </c>
      <c r="I3850" t="str">
        <f>IF('Support - Calculation Detail'!H3850="","",'Support - Calculation Detail'!H3850)</f>
        <v/>
      </c>
      <c r="J3850" t="str">
        <f>IF('Support - Calculation Detail'!I3850="","",'Support - Calculation Detail'!I3850)</f>
        <v/>
      </c>
      <c r="K3850" t="str">
        <f>IF('Support - Calculation Detail'!K3850="","",'Support - Calculation Detail'!K3850)</f>
        <v/>
      </c>
      <c r="L3850" t="str">
        <f>IF('Support - Calculation Detail'!L3850="","",'Support - Calculation Detail'!L3850)</f>
        <v/>
      </c>
      <c r="M3850" t="str">
        <f>IF('Support - Calculation Detail'!M3850="","",'Support - Calculation Detail'!M3850)</f>
        <v/>
      </c>
      <c r="N3850" t="str">
        <f>IF('Support - Calculation Detail'!N3850="","",'Support - Calculation Detail'!N3850)</f>
        <v/>
      </c>
      <c r="P3850" t="str">
        <f>IF('Support - Calculation Detail'!O3850="","",'Support - Calculation Detail'!O3850)</f>
        <v/>
      </c>
      <c r="Q3850" t="b">
        <v>1</v>
      </c>
      <c r="R3850" t="str">
        <f t="shared" si="300"/>
        <v/>
      </c>
      <c r="S3850" t="str">
        <f t="shared" si="301"/>
        <v/>
      </c>
      <c r="T3850" t="str">
        <f t="shared" si="302"/>
        <v/>
      </c>
      <c r="U3850" t="str">
        <f t="shared" si="303"/>
        <v/>
      </c>
      <c r="V3850" t="str">
        <f t="shared" si="304"/>
        <v/>
      </c>
    </row>
    <row r="3851" spans="1:22" x14ac:dyDescent="0.35">
      <c r="A3851" t="str">
        <f>IF('Support - Calculation Detail'!A3851="","",LEFT('Support - Calculation Detail'!A3851,7)&amp;"-"&amp;RIGHT('Support - Calculation Detail'!A3851,2))</f>
        <v/>
      </c>
      <c r="B3851" t="str">
        <f>IF('Support - Calculation Detail'!C3851="","",'Support - Calculation Detail'!C3851)</f>
        <v/>
      </c>
      <c r="C3851" t="str">
        <f>IF('Support - Calculation Detail'!B3851="","",'Support - Calculation Detail'!B3851)</f>
        <v/>
      </c>
      <c r="D3851" t="str">
        <f>IF('Support - Calculation Detail'!D3851="","",'Support - Calculation Detail'!D3851)</f>
        <v/>
      </c>
      <c r="E3851" t="str">
        <f>IF('Support - Calculation Detail'!E3851="","",'Support - Calculation Detail'!E3851)</f>
        <v/>
      </c>
      <c r="G3851" t="str">
        <f>IF('Support - Calculation Detail'!F3851="","",'Support - Calculation Detail'!F3851)</f>
        <v/>
      </c>
      <c r="H3851" t="str">
        <f>IF('Support - Calculation Detail'!G3851="","",'Support - Calculation Detail'!G3851)</f>
        <v/>
      </c>
      <c r="I3851" t="str">
        <f>IF('Support - Calculation Detail'!H3851="","",'Support - Calculation Detail'!H3851)</f>
        <v/>
      </c>
      <c r="J3851" t="str">
        <f>IF('Support - Calculation Detail'!I3851="","",'Support - Calculation Detail'!I3851)</f>
        <v/>
      </c>
      <c r="K3851" t="str">
        <f>IF('Support - Calculation Detail'!K3851="","",'Support - Calculation Detail'!K3851)</f>
        <v/>
      </c>
      <c r="L3851" t="str">
        <f>IF('Support - Calculation Detail'!L3851="","",'Support - Calculation Detail'!L3851)</f>
        <v/>
      </c>
      <c r="M3851" t="str">
        <f>IF('Support - Calculation Detail'!M3851="","",'Support - Calculation Detail'!M3851)</f>
        <v/>
      </c>
      <c r="N3851" t="str">
        <f>IF('Support - Calculation Detail'!N3851="","",'Support - Calculation Detail'!N3851)</f>
        <v/>
      </c>
      <c r="P3851" t="str">
        <f>IF('Support - Calculation Detail'!O3851="","",'Support - Calculation Detail'!O3851)</f>
        <v/>
      </c>
      <c r="Q3851" t="b">
        <v>1</v>
      </c>
      <c r="R3851" t="str">
        <f t="shared" si="300"/>
        <v/>
      </c>
      <c r="S3851" t="str">
        <f t="shared" si="301"/>
        <v/>
      </c>
      <c r="T3851" t="str">
        <f t="shared" si="302"/>
        <v/>
      </c>
      <c r="U3851" t="str">
        <f t="shared" si="303"/>
        <v/>
      </c>
      <c r="V3851" t="str">
        <f t="shared" si="304"/>
        <v/>
      </c>
    </row>
    <row r="3852" spans="1:22" x14ac:dyDescent="0.35">
      <c r="A3852" t="str">
        <f>IF('Support - Calculation Detail'!A3852="","",LEFT('Support - Calculation Detail'!A3852,7)&amp;"-"&amp;RIGHT('Support - Calculation Detail'!A3852,2))</f>
        <v/>
      </c>
      <c r="B3852" t="str">
        <f>IF('Support - Calculation Detail'!C3852="","",'Support - Calculation Detail'!C3852)</f>
        <v/>
      </c>
      <c r="C3852" t="str">
        <f>IF('Support - Calculation Detail'!B3852="","",'Support - Calculation Detail'!B3852)</f>
        <v/>
      </c>
      <c r="D3852" t="str">
        <f>IF('Support - Calculation Detail'!D3852="","",'Support - Calculation Detail'!D3852)</f>
        <v/>
      </c>
      <c r="E3852" t="str">
        <f>IF('Support - Calculation Detail'!E3852="","",'Support - Calculation Detail'!E3852)</f>
        <v/>
      </c>
      <c r="G3852" t="str">
        <f>IF('Support - Calculation Detail'!F3852="","",'Support - Calculation Detail'!F3852)</f>
        <v/>
      </c>
      <c r="H3852" t="str">
        <f>IF('Support - Calculation Detail'!G3852="","",'Support - Calculation Detail'!G3852)</f>
        <v/>
      </c>
      <c r="I3852" t="str">
        <f>IF('Support - Calculation Detail'!H3852="","",'Support - Calculation Detail'!H3852)</f>
        <v/>
      </c>
      <c r="J3852" t="str">
        <f>IF('Support - Calculation Detail'!I3852="","",'Support - Calculation Detail'!I3852)</f>
        <v/>
      </c>
      <c r="K3852" t="str">
        <f>IF('Support - Calculation Detail'!K3852="","",'Support - Calculation Detail'!K3852)</f>
        <v/>
      </c>
      <c r="L3852" t="str">
        <f>IF('Support - Calculation Detail'!L3852="","",'Support - Calculation Detail'!L3852)</f>
        <v/>
      </c>
      <c r="M3852" t="str">
        <f>IF('Support - Calculation Detail'!M3852="","",'Support - Calculation Detail'!M3852)</f>
        <v/>
      </c>
      <c r="N3852" t="str">
        <f>IF('Support - Calculation Detail'!N3852="","",'Support - Calculation Detail'!N3852)</f>
        <v/>
      </c>
      <c r="P3852" t="str">
        <f>IF('Support - Calculation Detail'!O3852="","",'Support - Calculation Detail'!O3852)</f>
        <v/>
      </c>
      <c r="Q3852" t="b">
        <v>1</v>
      </c>
      <c r="R3852" t="str">
        <f t="shared" si="300"/>
        <v/>
      </c>
      <c r="S3852" t="str">
        <f t="shared" si="301"/>
        <v/>
      </c>
      <c r="T3852" t="str">
        <f t="shared" si="302"/>
        <v/>
      </c>
      <c r="U3852" t="str">
        <f t="shared" si="303"/>
        <v/>
      </c>
      <c r="V3852" t="str">
        <f t="shared" si="304"/>
        <v/>
      </c>
    </row>
    <row r="3853" spans="1:22" x14ac:dyDescent="0.35">
      <c r="A3853" t="str">
        <f>IF('Support - Calculation Detail'!A3853="","",LEFT('Support - Calculation Detail'!A3853,7)&amp;"-"&amp;RIGHT('Support - Calculation Detail'!A3853,2))</f>
        <v/>
      </c>
      <c r="B3853" t="str">
        <f>IF('Support - Calculation Detail'!C3853="","",'Support - Calculation Detail'!C3853)</f>
        <v/>
      </c>
      <c r="C3853" t="str">
        <f>IF('Support - Calculation Detail'!B3853="","",'Support - Calculation Detail'!B3853)</f>
        <v/>
      </c>
      <c r="D3853" t="str">
        <f>IF('Support - Calculation Detail'!D3853="","",'Support - Calculation Detail'!D3853)</f>
        <v/>
      </c>
      <c r="E3853" t="str">
        <f>IF('Support - Calculation Detail'!E3853="","",'Support - Calculation Detail'!E3853)</f>
        <v/>
      </c>
      <c r="G3853" t="str">
        <f>IF('Support - Calculation Detail'!F3853="","",'Support - Calculation Detail'!F3853)</f>
        <v/>
      </c>
      <c r="H3853" t="str">
        <f>IF('Support - Calculation Detail'!G3853="","",'Support - Calculation Detail'!G3853)</f>
        <v/>
      </c>
      <c r="I3853" t="str">
        <f>IF('Support - Calculation Detail'!H3853="","",'Support - Calculation Detail'!H3853)</f>
        <v/>
      </c>
      <c r="J3853" t="str">
        <f>IF('Support - Calculation Detail'!I3853="","",'Support - Calculation Detail'!I3853)</f>
        <v/>
      </c>
      <c r="K3853" t="str">
        <f>IF('Support - Calculation Detail'!K3853="","",'Support - Calculation Detail'!K3853)</f>
        <v/>
      </c>
      <c r="L3853" t="str">
        <f>IF('Support - Calculation Detail'!L3853="","",'Support - Calculation Detail'!L3853)</f>
        <v/>
      </c>
      <c r="M3853" t="str">
        <f>IF('Support - Calculation Detail'!M3853="","",'Support - Calculation Detail'!M3853)</f>
        <v/>
      </c>
      <c r="N3853" t="str">
        <f>IF('Support - Calculation Detail'!N3853="","",'Support - Calculation Detail'!N3853)</f>
        <v/>
      </c>
      <c r="P3853" t="str">
        <f>IF('Support - Calculation Detail'!O3853="","",'Support - Calculation Detail'!O3853)</f>
        <v/>
      </c>
      <c r="Q3853" t="b">
        <v>1</v>
      </c>
      <c r="R3853" t="str">
        <f t="shared" si="300"/>
        <v/>
      </c>
      <c r="S3853" t="str">
        <f t="shared" si="301"/>
        <v/>
      </c>
      <c r="T3853" t="str">
        <f t="shared" si="302"/>
        <v/>
      </c>
      <c r="U3853" t="str">
        <f t="shared" si="303"/>
        <v/>
      </c>
      <c r="V3853" t="str">
        <f t="shared" si="304"/>
        <v/>
      </c>
    </row>
    <row r="3854" spans="1:22" x14ac:dyDescent="0.35">
      <c r="A3854" t="str">
        <f>IF('Support - Calculation Detail'!A3854="","",LEFT('Support - Calculation Detail'!A3854,7)&amp;"-"&amp;RIGHT('Support - Calculation Detail'!A3854,2))</f>
        <v/>
      </c>
      <c r="B3854" t="str">
        <f>IF('Support - Calculation Detail'!C3854="","",'Support - Calculation Detail'!C3854)</f>
        <v/>
      </c>
      <c r="C3854" t="str">
        <f>IF('Support - Calculation Detail'!B3854="","",'Support - Calculation Detail'!B3854)</f>
        <v/>
      </c>
      <c r="D3854" t="str">
        <f>IF('Support - Calculation Detail'!D3854="","",'Support - Calculation Detail'!D3854)</f>
        <v/>
      </c>
      <c r="E3854" t="str">
        <f>IF('Support - Calculation Detail'!E3854="","",'Support - Calculation Detail'!E3854)</f>
        <v/>
      </c>
      <c r="G3854" t="str">
        <f>IF('Support - Calculation Detail'!F3854="","",'Support - Calculation Detail'!F3854)</f>
        <v/>
      </c>
      <c r="H3854" t="str">
        <f>IF('Support - Calculation Detail'!G3854="","",'Support - Calculation Detail'!G3854)</f>
        <v/>
      </c>
      <c r="I3854" t="str">
        <f>IF('Support - Calculation Detail'!H3854="","",'Support - Calculation Detail'!H3854)</f>
        <v/>
      </c>
      <c r="J3854" t="str">
        <f>IF('Support - Calculation Detail'!I3854="","",'Support - Calculation Detail'!I3854)</f>
        <v/>
      </c>
      <c r="K3854" t="str">
        <f>IF('Support - Calculation Detail'!K3854="","",'Support - Calculation Detail'!K3854)</f>
        <v/>
      </c>
      <c r="L3854" t="str">
        <f>IF('Support - Calculation Detail'!L3854="","",'Support - Calculation Detail'!L3854)</f>
        <v/>
      </c>
      <c r="M3854" t="str">
        <f>IF('Support - Calculation Detail'!M3854="","",'Support - Calculation Detail'!M3854)</f>
        <v/>
      </c>
      <c r="N3854" t="str">
        <f>IF('Support - Calculation Detail'!N3854="","",'Support - Calculation Detail'!N3854)</f>
        <v/>
      </c>
      <c r="P3854" t="str">
        <f>IF('Support - Calculation Detail'!O3854="","",'Support - Calculation Detail'!O3854)</f>
        <v/>
      </c>
      <c r="Q3854" t="b">
        <v>1</v>
      </c>
      <c r="R3854" t="str">
        <f t="shared" si="300"/>
        <v/>
      </c>
      <c r="S3854" t="str">
        <f t="shared" si="301"/>
        <v/>
      </c>
      <c r="T3854" t="str">
        <f t="shared" si="302"/>
        <v/>
      </c>
      <c r="U3854" t="str">
        <f t="shared" si="303"/>
        <v/>
      </c>
      <c r="V3854" t="str">
        <f t="shared" si="304"/>
        <v/>
      </c>
    </row>
    <row r="3855" spans="1:22" x14ac:dyDescent="0.35">
      <c r="A3855" t="str">
        <f>IF('Support - Calculation Detail'!A3855="","",LEFT('Support - Calculation Detail'!A3855,7)&amp;"-"&amp;RIGHT('Support - Calculation Detail'!A3855,2))</f>
        <v/>
      </c>
      <c r="B3855" t="str">
        <f>IF('Support - Calculation Detail'!C3855="","",'Support - Calculation Detail'!C3855)</f>
        <v/>
      </c>
      <c r="C3855" t="str">
        <f>IF('Support - Calculation Detail'!B3855="","",'Support - Calculation Detail'!B3855)</f>
        <v/>
      </c>
      <c r="D3855" t="str">
        <f>IF('Support - Calculation Detail'!D3855="","",'Support - Calculation Detail'!D3855)</f>
        <v/>
      </c>
      <c r="E3855" t="str">
        <f>IF('Support - Calculation Detail'!E3855="","",'Support - Calculation Detail'!E3855)</f>
        <v/>
      </c>
      <c r="G3855" t="str">
        <f>IF('Support - Calculation Detail'!F3855="","",'Support - Calculation Detail'!F3855)</f>
        <v/>
      </c>
      <c r="H3855" t="str">
        <f>IF('Support - Calculation Detail'!G3855="","",'Support - Calculation Detail'!G3855)</f>
        <v/>
      </c>
      <c r="I3855" t="str">
        <f>IF('Support - Calculation Detail'!H3855="","",'Support - Calculation Detail'!H3855)</f>
        <v/>
      </c>
      <c r="J3855" t="str">
        <f>IF('Support - Calculation Detail'!I3855="","",'Support - Calculation Detail'!I3855)</f>
        <v/>
      </c>
      <c r="K3855" t="str">
        <f>IF('Support - Calculation Detail'!K3855="","",'Support - Calculation Detail'!K3855)</f>
        <v/>
      </c>
      <c r="L3855" t="str">
        <f>IF('Support - Calculation Detail'!L3855="","",'Support - Calculation Detail'!L3855)</f>
        <v/>
      </c>
      <c r="M3855" t="str">
        <f>IF('Support - Calculation Detail'!M3855="","",'Support - Calculation Detail'!M3855)</f>
        <v/>
      </c>
      <c r="N3855" t="str">
        <f>IF('Support - Calculation Detail'!N3855="","",'Support - Calculation Detail'!N3855)</f>
        <v/>
      </c>
      <c r="P3855" t="str">
        <f>IF('Support - Calculation Detail'!O3855="","",'Support - Calculation Detail'!O3855)</f>
        <v/>
      </c>
      <c r="Q3855" t="b">
        <v>1</v>
      </c>
      <c r="R3855" t="str">
        <f t="shared" si="300"/>
        <v/>
      </c>
      <c r="S3855" t="str">
        <f t="shared" si="301"/>
        <v/>
      </c>
      <c r="T3855" t="str">
        <f t="shared" si="302"/>
        <v/>
      </c>
      <c r="U3855" t="str">
        <f t="shared" si="303"/>
        <v/>
      </c>
      <c r="V3855" t="str">
        <f t="shared" si="304"/>
        <v/>
      </c>
    </row>
    <row r="3856" spans="1:22" x14ac:dyDescent="0.35">
      <c r="A3856" t="str">
        <f>IF('Support - Calculation Detail'!A3856="","",LEFT('Support - Calculation Detail'!A3856,7)&amp;"-"&amp;RIGHT('Support - Calculation Detail'!A3856,2))</f>
        <v/>
      </c>
      <c r="B3856" t="str">
        <f>IF('Support - Calculation Detail'!C3856="","",'Support - Calculation Detail'!C3856)</f>
        <v/>
      </c>
      <c r="C3856" t="str">
        <f>IF('Support - Calculation Detail'!B3856="","",'Support - Calculation Detail'!B3856)</f>
        <v/>
      </c>
      <c r="D3856" t="str">
        <f>IF('Support - Calculation Detail'!D3856="","",'Support - Calculation Detail'!D3856)</f>
        <v/>
      </c>
      <c r="E3856" t="str">
        <f>IF('Support - Calculation Detail'!E3856="","",'Support - Calculation Detail'!E3856)</f>
        <v/>
      </c>
      <c r="G3856" t="str">
        <f>IF('Support - Calculation Detail'!F3856="","",'Support - Calculation Detail'!F3856)</f>
        <v/>
      </c>
      <c r="H3856" t="str">
        <f>IF('Support - Calculation Detail'!G3856="","",'Support - Calculation Detail'!G3856)</f>
        <v/>
      </c>
      <c r="I3856" t="str">
        <f>IF('Support - Calculation Detail'!H3856="","",'Support - Calculation Detail'!H3856)</f>
        <v/>
      </c>
      <c r="J3856" t="str">
        <f>IF('Support - Calculation Detail'!I3856="","",'Support - Calculation Detail'!I3856)</f>
        <v/>
      </c>
      <c r="K3856" t="str">
        <f>IF('Support - Calculation Detail'!K3856="","",'Support - Calculation Detail'!K3856)</f>
        <v/>
      </c>
      <c r="L3856" t="str">
        <f>IF('Support - Calculation Detail'!L3856="","",'Support - Calculation Detail'!L3856)</f>
        <v/>
      </c>
      <c r="M3856" t="str">
        <f>IF('Support - Calculation Detail'!M3856="","",'Support - Calculation Detail'!M3856)</f>
        <v/>
      </c>
      <c r="N3856" t="str">
        <f>IF('Support - Calculation Detail'!N3856="","",'Support - Calculation Detail'!N3856)</f>
        <v/>
      </c>
      <c r="P3856" t="str">
        <f>IF('Support - Calculation Detail'!O3856="","",'Support - Calculation Detail'!O3856)</f>
        <v/>
      </c>
      <c r="Q3856" t="b">
        <v>1</v>
      </c>
      <c r="R3856" t="str">
        <f t="shared" si="300"/>
        <v/>
      </c>
      <c r="S3856" t="str">
        <f t="shared" si="301"/>
        <v/>
      </c>
      <c r="T3856" t="str">
        <f t="shared" si="302"/>
        <v/>
      </c>
      <c r="U3856" t="str">
        <f t="shared" si="303"/>
        <v/>
      </c>
      <c r="V3856" t="str">
        <f t="shared" si="304"/>
        <v/>
      </c>
    </row>
    <row r="3857" spans="1:22" x14ac:dyDescent="0.35">
      <c r="A3857" t="str">
        <f>IF('Support - Calculation Detail'!A3857="","",LEFT('Support - Calculation Detail'!A3857,7)&amp;"-"&amp;RIGHT('Support - Calculation Detail'!A3857,2))</f>
        <v/>
      </c>
      <c r="B3857" t="str">
        <f>IF('Support - Calculation Detail'!C3857="","",'Support - Calculation Detail'!C3857)</f>
        <v/>
      </c>
      <c r="C3857" t="str">
        <f>IF('Support - Calculation Detail'!B3857="","",'Support - Calculation Detail'!B3857)</f>
        <v/>
      </c>
      <c r="D3857" t="str">
        <f>IF('Support - Calculation Detail'!D3857="","",'Support - Calculation Detail'!D3857)</f>
        <v/>
      </c>
      <c r="E3857" t="str">
        <f>IF('Support - Calculation Detail'!E3857="","",'Support - Calculation Detail'!E3857)</f>
        <v/>
      </c>
      <c r="G3857" t="str">
        <f>IF('Support - Calculation Detail'!F3857="","",'Support - Calculation Detail'!F3857)</f>
        <v/>
      </c>
      <c r="H3857" t="str">
        <f>IF('Support - Calculation Detail'!G3857="","",'Support - Calculation Detail'!G3857)</f>
        <v/>
      </c>
      <c r="I3857" t="str">
        <f>IF('Support - Calculation Detail'!H3857="","",'Support - Calculation Detail'!H3857)</f>
        <v/>
      </c>
      <c r="J3857" t="str">
        <f>IF('Support - Calculation Detail'!I3857="","",'Support - Calculation Detail'!I3857)</f>
        <v/>
      </c>
      <c r="K3857" t="str">
        <f>IF('Support - Calculation Detail'!K3857="","",'Support - Calculation Detail'!K3857)</f>
        <v/>
      </c>
      <c r="L3857" t="str">
        <f>IF('Support - Calculation Detail'!L3857="","",'Support - Calculation Detail'!L3857)</f>
        <v/>
      </c>
      <c r="M3857" t="str">
        <f>IF('Support - Calculation Detail'!M3857="","",'Support - Calculation Detail'!M3857)</f>
        <v/>
      </c>
      <c r="N3857" t="str">
        <f>IF('Support - Calculation Detail'!N3857="","",'Support - Calculation Detail'!N3857)</f>
        <v/>
      </c>
      <c r="P3857" t="str">
        <f>IF('Support - Calculation Detail'!O3857="","",'Support - Calculation Detail'!O3857)</f>
        <v/>
      </c>
      <c r="Q3857" t="b">
        <v>1</v>
      </c>
      <c r="R3857" t="str">
        <f t="shared" si="300"/>
        <v/>
      </c>
      <c r="S3857" t="str">
        <f t="shared" si="301"/>
        <v/>
      </c>
      <c r="T3857" t="str">
        <f t="shared" si="302"/>
        <v/>
      </c>
      <c r="U3857" t="str">
        <f t="shared" si="303"/>
        <v/>
      </c>
      <c r="V3857" t="str">
        <f t="shared" si="304"/>
        <v/>
      </c>
    </row>
    <row r="3858" spans="1:22" x14ac:dyDescent="0.35">
      <c r="A3858" t="str">
        <f>IF('Support - Calculation Detail'!A3858="","",LEFT('Support - Calculation Detail'!A3858,7)&amp;"-"&amp;RIGHT('Support - Calculation Detail'!A3858,2))</f>
        <v/>
      </c>
      <c r="B3858" t="str">
        <f>IF('Support - Calculation Detail'!C3858="","",'Support - Calculation Detail'!C3858)</f>
        <v/>
      </c>
      <c r="C3858" t="str">
        <f>IF('Support - Calculation Detail'!B3858="","",'Support - Calculation Detail'!B3858)</f>
        <v/>
      </c>
      <c r="D3858" t="str">
        <f>IF('Support - Calculation Detail'!D3858="","",'Support - Calculation Detail'!D3858)</f>
        <v/>
      </c>
      <c r="E3858" t="str">
        <f>IF('Support - Calculation Detail'!E3858="","",'Support - Calculation Detail'!E3858)</f>
        <v/>
      </c>
      <c r="G3858" t="str">
        <f>IF('Support - Calculation Detail'!F3858="","",'Support - Calculation Detail'!F3858)</f>
        <v/>
      </c>
      <c r="H3858" t="str">
        <f>IF('Support - Calculation Detail'!G3858="","",'Support - Calculation Detail'!G3858)</f>
        <v/>
      </c>
      <c r="I3858" t="str">
        <f>IF('Support - Calculation Detail'!H3858="","",'Support - Calculation Detail'!H3858)</f>
        <v/>
      </c>
      <c r="J3858" t="str">
        <f>IF('Support - Calculation Detail'!I3858="","",'Support - Calculation Detail'!I3858)</f>
        <v/>
      </c>
      <c r="K3858" t="str">
        <f>IF('Support - Calculation Detail'!K3858="","",'Support - Calculation Detail'!K3858)</f>
        <v/>
      </c>
      <c r="L3858" t="str">
        <f>IF('Support - Calculation Detail'!L3858="","",'Support - Calculation Detail'!L3858)</f>
        <v/>
      </c>
      <c r="M3858" t="str">
        <f>IF('Support - Calculation Detail'!M3858="","",'Support - Calculation Detail'!M3858)</f>
        <v/>
      </c>
      <c r="N3858" t="str">
        <f>IF('Support - Calculation Detail'!N3858="","",'Support - Calculation Detail'!N3858)</f>
        <v/>
      </c>
      <c r="P3858" t="str">
        <f>IF('Support - Calculation Detail'!O3858="","",'Support - Calculation Detail'!O3858)</f>
        <v/>
      </c>
      <c r="Q3858" t="b">
        <v>1</v>
      </c>
      <c r="R3858" t="str">
        <f t="shared" si="300"/>
        <v/>
      </c>
      <c r="S3858" t="str">
        <f t="shared" si="301"/>
        <v/>
      </c>
      <c r="T3858" t="str">
        <f t="shared" si="302"/>
        <v/>
      </c>
      <c r="U3858" t="str">
        <f t="shared" si="303"/>
        <v/>
      </c>
      <c r="V3858" t="str">
        <f t="shared" si="304"/>
        <v/>
      </c>
    </row>
    <row r="3859" spans="1:22" x14ac:dyDescent="0.35">
      <c r="A3859" t="str">
        <f>IF('Support - Calculation Detail'!A3859="","",LEFT('Support - Calculation Detail'!A3859,7)&amp;"-"&amp;RIGHT('Support - Calculation Detail'!A3859,2))</f>
        <v/>
      </c>
      <c r="B3859" t="str">
        <f>IF('Support - Calculation Detail'!C3859="","",'Support - Calculation Detail'!C3859)</f>
        <v/>
      </c>
      <c r="C3859" t="str">
        <f>IF('Support - Calculation Detail'!B3859="","",'Support - Calculation Detail'!B3859)</f>
        <v/>
      </c>
      <c r="D3859" t="str">
        <f>IF('Support - Calculation Detail'!D3859="","",'Support - Calculation Detail'!D3859)</f>
        <v/>
      </c>
      <c r="E3859" t="str">
        <f>IF('Support - Calculation Detail'!E3859="","",'Support - Calculation Detail'!E3859)</f>
        <v/>
      </c>
      <c r="G3859" t="str">
        <f>IF('Support - Calculation Detail'!F3859="","",'Support - Calculation Detail'!F3859)</f>
        <v/>
      </c>
      <c r="H3859" t="str">
        <f>IF('Support - Calculation Detail'!G3859="","",'Support - Calculation Detail'!G3859)</f>
        <v/>
      </c>
      <c r="I3859" t="str">
        <f>IF('Support - Calculation Detail'!H3859="","",'Support - Calculation Detail'!H3859)</f>
        <v/>
      </c>
      <c r="J3859" t="str">
        <f>IF('Support - Calculation Detail'!I3859="","",'Support - Calculation Detail'!I3859)</f>
        <v/>
      </c>
      <c r="K3859" t="str">
        <f>IF('Support - Calculation Detail'!K3859="","",'Support - Calculation Detail'!K3859)</f>
        <v/>
      </c>
      <c r="L3859" t="str">
        <f>IF('Support - Calculation Detail'!L3859="","",'Support - Calculation Detail'!L3859)</f>
        <v/>
      </c>
      <c r="M3859" t="str">
        <f>IF('Support - Calculation Detail'!M3859="","",'Support - Calculation Detail'!M3859)</f>
        <v/>
      </c>
      <c r="N3859" t="str">
        <f>IF('Support - Calculation Detail'!N3859="","",'Support - Calculation Detail'!N3859)</f>
        <v/>
      </c>
      <c r="P3859" t="str">
        <f>IF('Support - Calculation Detail'!O3859="","",'Support - Calculation Detail'!O3859)</f>
        <v/>
      </c>
      <c r="Q3859" t="b">
        <v>1</v>
      </c>
      <c r="R3859" t="str">
        <f t="shared" si="300"/>
        <v/>
      </c>
      <c r="S3859" t="str">
        <f t="shared" si="301"/>
        <v/>
      </c>
      <c r="T3859" t="str">
        <f t="shared" si="302"/>
        <v/>
      </c>
      <c r="U3859" t="str">
        <f t="shared" si="303"/>
        <v/>
      </c>
      <c r="V3859" t="str">
        <f t="shared" si="304"/>
        <v/>
      </c>
    </row>
    <row r="3860" spans="1:22" x14ac:dyDescent="0.35">
      <c r="A3860" t="str">
        <f>IF('Support - Calculation Detail'!A3860="","",LEFT('Support - Calculation Detail'!A3860,7)&amp;"-"&amp;RIGHT('Support - Calculation Detail'!A3860,2))</f>
        <v/>
      </c>
      <c r="B3860" t="str">
        <f>IF('Support - Calculation Detail'!C3860="","",'Support - Calculation Detail'!C3860)</f>
        <v/>
      </c>
      <c r="C3860" t="str">
        <f>IF('Support - Calculation Detail'!B3860="","",'Support - Calculation Detail'!B3860)</f>
        <v/>
      </c>
      <c r="D3860" t="str">
        <f>IF('Support - Calculation Detail'!D3860="","",'Support - Calculation Detail'!D3860)</f>
        <v/>
      </c>
      <c r="E3860" t="str">
        <f>IF('Support - Calculation Detail'!E3860="","",'Support - Calculation Detail'!E3860)</f>
        <v/>
      </c>
      <c r="G3860" t="str">
        <f>IF('Support - Calculation Detail'!F3860="","",'Support - Calculation Detail'!F3860)</f>
        <v/>
      </c>
      <c r="H3860" t="str">
        <f>IF('Support - Calculation Detail'!G3860="","",'Support - Calculation Detail'!G3860)</f>
        <v/>
      </c>
      <c r="I3860" t="str">
        <f>IF('Support - Calculation Detail'!H3860="","",'Support - Calculation Detail'!H3860)</f>
        <v/>
      </c>
      <c r="J3860" t="str">
        <f>IF('Support - Calculation Detail'!I3860="","",'Support - Calculation Detail'!I3860)</f>
        <v/>
      </c>
      <c r="K3860" t="str">
        <f>IF('Support - Calculation Detail'!K3860="","",'Support - Calculation Detail'!K3860)</f>
        <v/>
      </c>
      <c r="L3860" t="str">
        <f>IF('Support - Calculation Detail'!L3860="","",'Support - Calculation Detail'!L3860)</f>
        <v/>
      </c>
      <c r="M3860" t="str">
        <f>IF('Support - Calculation Detail'!M3860="","",'Support - Calculation Detail'!M3860)</f>
        <v/>
      </c>
      <c r="N3860" t="str">
        <f>IF('Support - Calculation Detail'!N3860="","",'Support - Calculation Detail'!N3860)</f>
        <v/>
      </c>
      <c r="P3860" t="str">
        <f>IF('Support - Calculation Detail'!O3860="","",'Support - Calculation Detail'!O3860)</f>
        <v/>
      </c>
      <c r="Q3860" t="b">
        <v>1</v>
      </c>
      <c r="R3860" t="str">
        <f t="shared" si="300"/>
        <v/>
      </c>
      <c r="S3860" t="str">
        <f t="shared" si="301"/>
        <v/>
      </c>
      <c r="T3860" t="str">
        <f t="shared" si="302"/>
        <v/>
      </c>
      <c r="U3860" t="str">
        <f t="shared" si="303"/>
        <v/>
      </c>
      <c r="V3860" t="str">
        <f t="shared" si="304"/>
        <v/>
      </c>
    </row>
    <row r="3861" spans="1:22" x14ac:dyDescent="0.35">
      <c r="A3861" t="str">
        <f>IF('Support - Calculation Detail'!A3861="","",LEFT('Support - Calculation Detail'!A3861,7)&amp;"-"&amp;RIGHT('Support - Calculation Detail'!A3861,2))</f>
        <v/>
      </c>
      <c r="B3861" t="str">
        <f>IF('Support - Calculation Detail'!C3861="","",'Support - Calculation Detail'!C3861)</f>
        <v/>
      </c>
      <c r="C3861" t="str">
        <f>IF('Support - Calculation Detail'!B3861="","",'Support - Calculation Detail'!B3861)</f>
        <v/>
      </c>
      <c r="D3861" t="str">
        <f>IF('Support - Calculation Detail'!D3861="","",'Support - Calculation Detail'!D3861)</f>
        <v/>
      </c>
      <c r="E3861" t="str">
        <f>IF('Support - Calculation Detail'!E3861="","",'Support - Calculation Detail'!E3861)</f>
        <v/>
      </c>
      <c r="G3861" t="str">
        <f>IF('Support - Calculation Detail'!F3861="","",'Support - Calculation Detail'!F3861)</f>
        <v/>
      </c>
      <c r="H3861" t="str">
        <f>IF('Support - Calculation Detail'!G3861="","",'Support - Calculation Detail'!G3861)</f>
        <v/>
      </c>
      <c r="I3861" t="str">
        <f>IF('Support - Calculation Detail'!H3861="","",'Support - Calculation Detail'!H3861)</f>
        <v/>
      </c>
      <c r="J3861" t="str">
        <f>IF('Support - Calculation Detail'!I3861="","",'Support - Calculation Detail'!I3861)</f>
        <v/>
      </c>
      <c r="K3861" t="str">
        <f>IF('Support - Calculation Detail'!K3861="","",'Support - Calculation Detail'!K3861)</f>
        <v/>
      </c>
      <c r="L3861" t="str">
        <f>IF('Support - Calculation Detail'!L3861="","",'Support - Calculation Detail'!L3861)</f>
        <v/>
      </c>
      <c r="M3861" t="str">
        <f>IF('Support - Calculation Detail'!M3861="","",'Support - Calculation Detail'!M3861)</f>
        <v/>
      </c>
      <c r="N3861" t="str">
        <f>IF('Support - Calculation Detail'!N3861="","",'Support - Calculation Detail'!N3861)</f>
        <v/>
      </c>
      <c r="P3861" t="str">
        <f>IF('Support - Calculation Detail'!O3861="","",'Support - Calculation Detail'!O3861)</f>
        <v/>
      </c>
      <c r="Q3861" t="b">
        <v>1</v>
      </c>
      <c r="R3861" t="str">
        <f t="shared" si="300"/>
        <v/>
      </c>
      <c r="S3861" t="str">
        <f t="shared" si="301"/>
        <v/>
      </c>
      <c r="T3861" t="str">
        <f t="shared" si="302"/>
        <v/>
      </c>
      <c r="U3861" t="str">
        <f t="shared" si="303"/>
        <v/>
      </c>
      <c r="V3861" t="str">
        <f t="shared" si="304"/>
        <v/>
      </c>
    </row>
    <row r="3862" spans="1:22" x14ac:dyDescent="0.35">
      <c r="A3862" t="str">
        <f>IF('Support - Calculation Detail'!A3862="","",LEFT('Support - Calculation Detail'!A3862,7)&amp;"-"&amp;RIGHT('Support - Calculation Detail'!A3862,2))</f>
        <v/>
      </c>
      <c r="B3862" t="str">
        <f>IF('Support - Calculation Detail'!C3862="","",'Support - Calculation Detail'!C3862)</f>
        <v/>
      </c>
      <c r="C3862" t="str">
        <f>IF('Support - Calculation Detail'!B3862="","",'Support - Calculation Detail'!B3862)</f>
        <v/>
      </c>
      <c r="D3862" t="str">
        <f>IF('Support - Calculation Detail'!D3862="","",'Support - Calculation Detail'!D3862)</f>
        <v/>
      </c>
      <c r="E3862" t="str">
        <f>IF('Support - Calculation Detail'!E3862="","",'Support - Calculation Detail'!E3862)</f>
        <v/>
      </c>
      <c r="G3862" t="str">
        <f>IF('Support - Calculation Detail'!F3862="","",'Support - Calculation Detail'!F3862)</f>
        <v/>
      </c>
      <c r="H3862" t="str">
        <f>IF('Support - Calculation Detail'!G3862="","",'Support - Calculation Detail'!G3862)</f>
        <v/>
      </c>
      <c r="I3862" t="str">
        <f>IF('Support - Calculation Detail'!H3862="","",'Support - Calculation Detail'!H3862)</f>
        <v/>
      </c>
      <c r="J3862" t="str">
        <f>IF('Support - Calculation Detail'!I3862="","",'Support - Calculation Detail'!I3862)</f>
        <v/>
      </c>
      <c r="K3862" t="str">
        <f>IF('Support - Calculation Detail'!K3862="","",'Support - Calculation Detail'!K3862)</f>
        <v/>
      </c>
      <c r="L3862" t="str">
        <f>IF('Support - Calculation Detail'!L3862="","",'Support - Calculation Detail'!L3862)</f>
        <v/>
      </c>
      <c r="M3862" t="str">
        <f>IF('Support - Calculation Detail'!M3862="","",'Support - Calculation Detail'!M3862)</f>
        <v/>
      </c>
      <c r="N3862" t="str">
        <f>IF('Support - Calculation Detail'!N3862="","",'Support - Calculation Detail'!N3862)</f>
        <v/>
      </c>
      <c r="P3862" t="str">
        <f>IF('Support - Calculation Detail'!O3862="","",'Support - Calculation Detail'!O3862)</f>
        <v/>
      </c>
      <c r="Q3862" t="b">
        <v>1</v>
      </c>
      <c r="R3862" t="str">
        <f t="shared" si="300"/>
        <v/>
      </c>
      <c r="S3862" t="str">
        <f t="shared" si="301"/>
        <v/>
      </c>
      <c r="T3862" t="str">
        <f t="shared" si="302"/>
        <v/>
      </c>
      <c r="U3862" t="str">
        <f t="shared" si="303"/>
        <v/>
      </c>
      <c r="V3862" t="str">
        <f t="shared" si="304"/>
        <v/>
      </c>
    </row>
    <row r="3863" spans="1:22" x14ac:dyDescent="0.35">
      <c r="A3863" t="str">
        <f>IF('Support - Calculation Detail'!A3863="","",LEFT('Support - Calculation Detail'!A3863,7)&amp;"-"&amp;RIGHT('Support - Calculation Detail'!A3863,2))</f>
        <v/>
      </c>
      <c r="B3863" t="str">
        <f>IF('Support - Calculation Detail'!C3863="","",'Support - Calculation Detail'!C3863)</f>
        <v/>
      </c>
      <c r="C3863" t="str">
        <f>IF('Support - Calculation Detail'!B3863="","",'Support - Calculation Detail'!B3863)</f>
        <v/>
      </c>
      <c r="D3863" t="str">
        <f>IF('Support - Calculation Detail'!D3863="","",'Support - Calculation Detail'!D3863)</f>
        <v/>
      </c>
      <c r="E3863" t="str">
        <f>IF('Support - Calculation Detail'!E3863="","",'Support - Calculation Detail'!E3863)</f>
        <v/>
      </c>
      <c r="G3863" t="str">
        <f>IF('Support - Calculation Detail'!F3863="","",'Support - Calculation Detail'!F3863)</f>
        <v/>
      </c>
      <c r="H3863" t="str">
        <f>IF('Support - Calculation Detail'!G3863="","",'Support - Calculation Detail'!G3863)</f>
        <v/>
      </c>
      <c r="I3863" t="str">
        <f>IF('Support - Calculation Detail'!H3863="","",'Support - Calculation Detail'!H3863)</f>
        <v/>
      </c>
      <c r="J3863" t="str">
        <f>IF('Support - Calculation Detail'!I3863="","",'Support - Calculation Detail'!I3863)</f>
        <v/>
      </c>
      <c r="K3863" t="str">
        <f>IF('Support - Calculation Detail'!K3863="","",'Support - Calculation Detail'!K3863)</f>
        <v/>
      </c>
      <c r="L3863" t="str">
        <f>IF('Support - Calculation Detail'!L3863="","",'Support - Calculation Detail'!L3863)</f>
        <v/>
      </c>
      <c r="M3863" t="str">
        <f>IF('Support - Calculation Detail'!M3863="","",'Support - Calculation Detail'!M3863)</f>
        <v/>
      </c>
      <c r="N3863" t="str">
        <f>IF('Support - Calculation Detail'!N3863="","",'Support - Calculation Detail'!N3863)</f>
        <v/>
      </c>
      <c r="P3863" t="str">
        <f>IF('Support - Calculation Detail'!O3863="","",'Support - Calculation Detail'!O3863)</f>
        <v/>
      </c>
      <c r="Q3863" t="b">
        <v>1</v>
      </c>
      <c r="R3863" t="str">
        <f t="shared" si="300"/>
        <v/>
      </c>
      <c r="S3863" t="str">
        <f t="shared" si="301"/>
        <v/>
      </c>
      <c r="T3863" t="str">
        <f t="shared" si="302"/>
        <v/>
      </c>
      <c r="U3863" t="str">
        <f t="shared" si="303"/>
        <v/>
      </c>
      <c r="V3863" t="str">
        <f t="shared" si="304"/>
        <v/>
      </c>
    </row>
    <row r="3864" spans="1:22" x14ac:dyDescent="0.35">
      <c r="A3864" t="str">
        <f>IF('Support - Calculation Detail'!A3864="","",LEFT('Support - Calculation Detail'!A3864,7)&amp;"-"&amp;RIGHT('Support - Calculation Detail'!A3864,2))</f>
        <v/>
      </c>
      <c r="B3864" t="str">
        <f>IF('Support - Calculation Detail'!C3864="","",'Support - Calculation Detail'!C3864)</f>
        <v/>
      </c>
      <c r="C3864" t="str">
        <f>IF('Support - Calculation Detail'!B3864="","",'Support - Calculation Detail'!B3864)</f>
        <v/>
      </c>
      <c r="D3864" t="str">
        <f>IF('Support - Calculation Detail'!D3864="","",'Support - Calculation Detail'!D3864)</f>
        <v/>
      </c>
      <c r="E3864" t="str">
        <f>IF('Support - Calculation Detail'!E3864="","",'Support - Calculation Detail'!E3864)</f>
        <v/>
      </c>
      <c r="G3864" t="str">
        <f>IF('Support - Calculation Detail'!F3864="","",'Support - Calculation Detail'!F3864)</f>
        <v/>
      </c>
      <c r="H3864" t="str">
        <f>IF('Support - Calculation Detail'!G3864="","",'Support - Calculation Detail'!G3864)</f>
        <v/>
      </c>
      <c r="I3864" t="str">
        <f>IF('Support - Calculation Detail'!H3864="","",'Support - Calculation Detail'!H3864)</f>
        <v/>
      </c>
      <c r="J3864" t="str">
        <f>IF('Support - Calculation Detail'!I3864="","",'Support - Calculation Detail'!I3864)</f>
        <v/>
      </c>
      <c r="K3864" t="str">
        <f>IF('Support - Calculation Detail'!K3864="","",'Support - Calculation Detail'!K3864)</f>
        <v/>
      </c>
      <c r="L3864" t="str">
        <f>IF('Support - Calculation Detail'!L3864="","",'Support - Calculation Detail'!L3864)</f>
        <v/>
      </c>
      <c r="M3864" t="str">
        <f>IF('Support - Calculation Detail'!M3864="","",'Support - Calculation Detail'!M3864)</f>
        <v/>
      </c>
      <c r="N3864" t="str">
        <f>IF('Support - Calculation Detail'!N3864="","",'Support - Calculation Detail'!N3864)</f>
        <v/>
      </c>
      <c r="P3864" t="str">
        <f>IF('Support - Calculation Detail'!O3864="","",'Support - Calculation Detail'!O3864)</f>
        <v/>
      </c>
      <c r="Q3864" t="b">
        <v>1</v>
      </c>
      <c r="R3864" t="str">
        <f t="shared" si="300"/>
        <v/>
      </c>
      <c r="S3864" t="str">
        <f t="shared" si="301"/>
        <v/>
      </c>
      <c r="T3864" t="str">
        <f t="shared" si="302"/>
        <v/>
      </c>
      <c r="U3864" t="str">
        <f t="shared" si="303"/>
        <v/>
      </c>
      <c r="V3864" t="str">
        <f t="shared" si="304"/>
        <v/>
      </c>
    </row>
    <row r="3865" spans="1:22" x14ac:dyDescent="0.35">
      <c r="A3865" t="str">
        <f>IF('Support - Calculation Detail'!A3865="","",LEFT('Support - Calculation Detail'!A3865,7)&amp;"-"&amp;RIGHT('Support - Calculation Detail'!A3865,2))</f>
        <v/>
      </c>
      <c r="B3865" t="str">
        <f>IF('Support - Calculation Detail'!C3865="","",'Support - Calculation Detail'!C3865)</f>
        <v/>
      </c>
      <c r="C3865" t="str">
        <f>IF('Support - Calculation Detail'!B3865="","",'Support - Calculation Detail'!B3865)</f>
        <v/>
      </c>
      <c r="D3865" t="str">
        <f>IF('Support - Calculation Detail'!D3865="","",'Support - Calculation Detail'!D3865)</f>
        <v/>
      </c>
      <c r="E3865" t="str">
        <f>IF('Support - Calculation Detail'!E3865="","",'Support - Calculation Detail'!E3865)</f>
        <v/>
      </c>
      <c r="G3865" t="str">
        <f>IF('Support - Calculation Detail'!F3865="","",'Support - Calculation Detail'!F3865)</f>
        <v/>
      </c>
      <c r="H3865" t="str">
        <f>IF('Support - Calculation Detail'!G3865="","",'Support - Calculation Detail'!G3865)</f>
        <v/>
      </c>
      <c r="I3865" t="str">
        <f>IF('Support - Calculation Detail'!H3865="","",'Support - Calculation Detail'!H3865)</f>
        <v/>
      </c>
      <c r="J3865" t="str">
        <f>IF('Support - Calculation Detail'!I3865="","",'Support - Calculation Detail'!I3865)</f>
        <v/>
      </c>
      <c r="K3865" t="str">
        <f>IF('Support - Calculation Detail'!K3865="","",'Support - Calculation Detail'!K3865)</f>
        <v/>
      </c>
      <c r="L3865" t="str">
        <f>IF('Support - Calculation Detail'!L3865="","",'Support - Calculation Detail'!L3865)</f>
        <v/>
      </c>
      <c r="M3865" t="str">
        <f>IF('Support - Calculation Detail'!M3865="","",'Support - Calculation Detail'!M3865)</f>
        <v/>
      </c>
      <c r="N3865" t="str">
        <f>IF('Support - Calculation Detail'!N3865="","",'Support - Calculation Detail'!N3865)</f>
        <v/>
      </c>
      <c r="P3865" t="str">
        <f>IF('Support - Calculation Detail'!O3865="","",'Support - Calculation Detail'!O3865)</f>
        <v/>
      </c>
      <c r="Q3865" t="b">
        <v>1</v>
      </c>
      <c r="R3865" t="str">
        <f t="shared" si="300"/>
        <v/>
      </c>
      <c r="S3865" t="str">
        <f t="shared" si="301"/>
        <v/>
      </c>
      <c r="T3865" t="str">
        <f t="shared" si="302"/>
        <v/>
      </c>
      <c r="U3865" t="str">
        <f t="shared" si="303"/>
        <v/>
      </c>
      <c r="V3865" t="str">
        <f t="shared" si="304"/>
        <v/>
      </c>
    </row>
    <row r="3866" spans="1:22" x14ac:dyDescent="0.35">
      <c r="A3866" t="str">
        <f>IF('Support - Calculation Detail'!A3866="","",LEFT('Support - Calculation Detail'!A3866,7)&amp;"-"&amp;RIGHT('Support - Calculation Detail'!A3866,2))</f>
        <v/>
      </c>
      <c r="B3866" t="str">
        <f>IF('Support - Calculation Detail'!C3866="","",'Support - Calculation Detail'!C3866)</f>
        <v/>
      </c>
      <c r="C3866" t="str">
        <f>IF('Support - Calculation Detail'!B3866="","",'Support - Calculation Detail'!B3866)</f>
        <v/>
      </c>
      <c r="D3866" t="str">
        <f>IF('Support - Calculation Detail'!D3866="","",'Support - Calculation Detail'!D3866)</f>
        <v/>
      </c>
      <c r="E3866" t="str">
        <f>IF('Support - Calculation Detail'!E3866="","",'Support - Calculation Detail'!E3866)</f>
        <v/>
      </c>
      <c r="G3866" t="str">
        <f>IF('Support - Calculation Detail'!F3866="","",'Support - Calculation Detail'!F3866)</f>
        <v/>
      </c>
      <c r="H3866" t="str">
        <f>IF('Support - Calculation Detail'!G3866="","",'Support - Calculation Detail'!G3866)</f>
        <v/>
      </c>
      <c r="I3866" t="str">
        <f>IF('Support - Calculation Detail'!H3866="","",'Support - Calculation Detail'!H3866)</f>
        <v/>
      </c>
      <c r="J3866" t="str">
        <f>IF('Support - Calculation Detail'!I3866="","",'Support - Calculation Detail'!I3866)</f>
        <v/>
      </c>
      <c r="K3866" t="str">
        <f>IF('Support - Calculation Detail'!K3866="","",'Support - Calculation Detail'!K3866)</f>
        <v/>
      </c>
      <c r="L3866" t="str">
        <f>IF('Support - Calculation Detail'!L3866="","",'Support - Calculation Detail'!L3866)</f>
        <v/>
      </c>
      <c r="M3866" t="str">
        <f>IF('Support - Calculation Detail'!M3866="","",'Support - Calculation Detail'!M3866)</f>
        <v/>
      </c>
      <c r="N3866" t="str">
        <f>IF('Support - Calculation Detail'!N3866="","",'Support - Calculation Detail'!N3866)</f>
        <v/>
      </c>
      <c r="P3866" t="str">
        <f>IF('Support - Calculation Detail'!O3866="","",'Support - Calculation Detail'!O3866)</f>
        <v/>
      </c>
      <c r="Q3866" t="b">
        <v>1</v>
      </c>
      <c r="R3866" t="str">
        <f t="shared" si="300"/>
        <v/>
      </c>
      <c r="S3866" t="str">
        <f t="shared" si="301"/>
        <v/>
      </c>
      <c r="T3866" t="str">
        <f t="shared" si="302"/>
        <v/>
      </c>
      <c r="U3866" t="str">
        <f t="shared" si="303"/>
        <v/>
      </c>
      <c r="V3866" t="str">
        <f t="shared" si="304"/>
        <v/>
      </c>
    </row>
    <row r="3867" spans="1:22" x14ac:dyDescent="0.35">
      <c r="A3867" t="str">
        <f>IF('Support - Calculation Detail'!A3867="","",LEFT('Support - Calculation Detail'!A3867,7)&amp;"-"&amp;RIGHT('Support - Calculation Detail'!A3867,2))</f>
        <v/>
      </c>
      <c r="B3867" t="str">
        <f>IF('Support - Calculation Detail'!C3867="","",'Support - Calculation Detail'!C3867)</f>
        <v/>
      </c>
      <c r="C3867" t="str">
        <f>IF('Support - Calculation Detail'!B3867="","",'Support - Calculation Detail'!B3867)</f>
        <v/>
      </c>
      <c r="D3867" t="str">
        <f>IF('Support - Calculation Detail'!D3867="","",'Support - Calculation Detail'!D3867)</f>
        <v/>
      </c>
      <c r="E3867" t="str">
        <f>IF('Support - Calculation Detail'!E3867="","",'Support - Calculation Detail'!E3867)</f>
        <v/>
      </c>
      <c r="G3867" t="str">
        <f>IF('Support - Calculation Detail'!F3867="","",'Support - Calculation Detail'!F3867)</f>
        <v/>
      </c>
      <c r="H3867" t="str">
        <f>IF('Support - Calculation Detail'!G3867="","",'Support - Calculation Detail'!G3867)</f>
        <v/>
      </c>
      <c r="I3867" t="str">
        <f>IF('Support - Calculation Detail'!H3867="","",'Support - Calculation Detail'!H3867)</f>
        <v/>
      </c>
      <c r="J3867" t="str">
        <f>IF('Support - Calculation Detail'!I3867="","",'Support - Calculation Detail'!I3867)</f>
        <v/>
      </c>
      <c r="K3867" t="str">
        <f>IF('Support - Calculation Detail'!K3867="","",'Support - Calculation Detail'!K3867)</f>
        <v/>
      </c>
      <c r="L3867" t="str">
        <f>IF('Support - Calculation Detail'!L3867="","",'Support - Calculation Detail'!L3867)</f>
        <v/>
      </c>
      <c r="M3867" t="str">
        <f>IF('Support - Calculation Detail'!M3867="","",'Support - Calculation Detail'!M3867)</f>
        <v/>
      </c>
      <c r="N3867" t="str">
        <f>IF('Support - Calculation Detail'!N3867="","",'Support - Calculation Detail'!N3867)</f>
        <v/>
      </c>
      <c r="P3867" t="str">
        <f>IF('Support - Calculation Detail'!O3867="","",'Support - Calculation Detail'!O3867)</f>
        <v/>
      </c>
      <c r="Q3867" t="b">
        <v>1</v>
      </c>
      <c r="R3867" t="str">
        <f t="shared" si="300"/>
        <v/>
      </c>
      <c r="S3867" t="str">
        <f t="shared" si="301"/>
        <v/>
      </c>
      <c r="T3867" t="str">
        <f t="shared" si="302"/>
        <v/>
      </c>
      <c r="U3867" t="str">
        <f t="shared" si="303"/>
        <v/>
      </c>
      <c r="V3867" t="str">
        <f t="shared" si="304"/>
        <v/>
      </c>
    </row>
    <row r="3868" spans="1:22" x14ac:dyDescent="0.35">
      <c r="A3868" t="str">
        <f>IF('Support - Calculation Detail'!A3868="","",LEFT('Support - Calculation Detail'!A3868,7)&amp;"-"&amp;RIGHT('Support - Calculation Detail'!A3868,2))</f>
        <v/>
      </c>
      <c r="B3868" t="str">
        <f>IF('Support - Calculation Detail'!C3868="","",'Support - Calculation Detail'!C3868)</f>
        <v/>
      </c>
      <c r="C3868" t="str">
        <f>IF('Support - Calculation Detail'!B3868="","",'Support - Calculation Detail'!B3868)</f>
        <v/>
      </c>
      <c r="D3868" t="str">
        <f>IF('Support - Calculation Detail'!D3868="","",'Support - Calculation Detail'!D3868)</f>
        <v/>
      </c>
      <c r="E3868" t="str">
        <f>IF('Support - Calculation Detail'!E3868="","",'Support - Calculation Detail'!E3868)</f>
        <v/>
      </c>
      <c r="G3868" t="str">
        <f>IF('Support - Calculation Detail'!F3868="","",'Support - Calculation Detail'!F3868)</f>
        <v/>
      </c>
      <c r="H3868" t="str">
        <f>IF('Support - Calculation Detail'!G3868="","",'Support - Calculation Detail'!G3868)</f>
        <v/>
      </c>
      <c r="I3868" t="str">
        <f>IF('Support - Calculation Detail'!H3868="","",'Support - Calculation Detail'!H3868)</f>
        <v/>
      </c>
      <c r="J3868" t="str">
        <f>IF('Support - Calculation Detail'!I3868="","",'Support - Calculation Detail'!I3868)</f>
        <v/>
      </c>
      <c r="K3868" t="str">
        <f>IF('Support - Calculation Detail'!K3868="","",'Support - Calculation Detail'!K3868)</f>
        <v/>
      </c>
      <c r="L3868" t="str">
        <f>IF('Support - Calculation Detail'!L3868="","",'Support - Calculation Detail'!L3868)</f>
        <v/>
      </c>
      <c r="M3868" t="str">
        <f>IF('Support - Calculation Detail'!M3868="","",'Support - Calculation Detail'!M3868)</f>
        <v/>
      </c>
      <c r="N3868" t="str">
        <f>IF('Support - Calculation Detail'!N3868="","",'Support - Calculation Detail'!N3868)</f>
        <v/>
      </c>
      <c r="P3868" t="str">
        <f>IF('Support - Calculation Detail'!O3868="","",'Support - Calculation Detail'!O3868)</f>
        <v/>
      </c>
      <c r="Q3868" t="b">
        <v>1</v>
      </c>
      <c r="R3868" t="str">
        <f t="shared" si="300"/>
        <v/>
      </c>
      <c r="S3868" t="str">
        <f t="shared" si="301"/>
        <v/>
      </c>
      <c r="T3868" t="str">
        <f t="shared" si="302"/>
        <v/>
      </c>
      <c r="U3868" t="str">
        <f t="shared" si="303"/>
        <v/>
      </c>
      <c r="V3868" t="str">
        <f t="shared" si="304"/>
        <v/>
      </c>
    </row>
    <row r="3869" spans="1:22" x14ac:dyDescent="0.35">
      <c r="A3869" t="str">
        <f>IF('Support - Calculation Detail'!A3869="","",LEFT('Support - Calculation Detail'!A3869,7)&amp;"-"&amp;RIGHT('Support - Calculation Detail'!A3869,2))</f>
        <v/>
      </c>
      <c r="B3869" t="str">
        <f>IF('Support - Calculation Detail'!C3869="","",'Support - Calculation Detail'!C3869)</f>
        <v/>
      </c>
      <c r="C3869" t="str">
        <f>IF('Support - Calculation Detail'!B3869="","",'Support - Calculation Detail'!B3869)</f>
        <v/>
      </c>
      <c r="D3869" t="str">
        <f>IF('Support - Calculation Detail'!D3869="","",'Support - Calculation Detail'!D3869)</f>
        <v/>
      </c>
      <c r="E3869" t="str">
        <f>IF('Support - Calculation Detail'!E3869="","",'Support - Calculation Detail'!E3869)</f>
        <v/>
      </c>
      <c r="G3869" t="str">
        <f>IF('Support - Calculation Detail'!F3869="","",'Support - Calculation Detail'!F3869)</f>
        <v/>
      </c>
      <c r="H3869" t="str">
        <f>IF('Support - Calculation Detail'!G3869="","",'Support - Calculation Detail'!G3869)</f>
        <v/>
      </c>
      <c r="I3869" t="str">
        <f>IF('Support - Calculation Detail'!H3869="","",'Support - Calculation Detail'!H3869)</f>
        <v/>
      </c>
      <c r="J3869" t="str">
        <f>IF('Support - Calculation Detail'!I3869="","",'Support - Calculation Detail'!I3869)</f>
        <v/>
      </c>
      <c r="K3869" t="str">
        <f>IF('Support - Calculation Detail'!K3869="","",'Support - Calculation Detail'!K3869)</f>
        <v/>
      </c>
      <c r="L3869" t="str">
        <f>IF('Support - Calculation Detail'!L3869="","",'Support - Calculation Detail'!L3869)</f>
        <v/>
      </c>
      <c r="M3869" t="str">
        <f>IF('Support - Calculation Detail'!M3869="","",'Support - Calculation Detail'!M3869)</f>
        <v/>
      </c>
      <c r="N3869" t="str">
        <f>IF('Support - Calculation Detail'!N3869="","",'Support - Calculation Detail'!N3869)</f>
        <v/>
      </c>
      <c r="P3869" t="str">
        <f>IF('Support - Calculation Detail'!O3869="","",'Support - Calculation Detail'!O3869)</f>
        <v/>
      </c>
      <c r="Q3869" t="b">
        <v>1</v>
      </c>
      <c r="R3869" t="str">
        <f t="shared" si="300"/>
        <v/>
      </c>
      <c r="S3869" t="str">
        <f t="shared" si="301"/>
        <v/>
      </c>
      <c r="T3869" t="str">
        <f t="shared" si="302"/>
        <v/>
      </c>
      <c r="U3869" t="str">
        <f t="shared" si="303"/>
        <v/>
      </c>
      <c r="V3869" t="str">
        <f t="shared" si="304"/>
        <v/>
      </c>
    </row>
    <row r="3870" spans="1:22" x14ac:dyDescent="0.35">
      <c r="A3870" t="str">
        <f>IF('Support - Calculation Detail'!A3870="","",LEFT('Support - Calculation Detail'!A3870,7)&amp;"-"&amp;RIGHT('Support - Calculation Detail'!A3870,2))</f>
        <v/>
      </c>
      <c r="B3870" t="str">
        <f>IF('Support - Calculation Detail'!C3870="","",'Support - Calculation Detail'!C3870)</f>
        <v/>
      </c>
      <c r="C3870" t="str">
        <f>IF('Support - Calculation Detail'!B3870="","",'Support - Calculation Detail'!B3870)</f>
        <v/>
      </c>
      <c r="D3870" t="str">
        <f>IF('Support - Calculation Detail'!D3870="","",'Support - Calculation Detail'!D3870)</f>
        <v/>
      </c>
      <c r="E3870" t="str">
        <f>IF('Support - Calculation Detail'!E3870="","",'Support - Calculation Detail'!E3870)</f>
        <v/>
      </c>
      <c r="G3870" t="str">
        <f>IF('Support - Calculation Detail'!F3870="","",'Support - Calculation Detail'!F3870)</f>
        <v/>
      </c>
      <c r="H3870" t="str">
        <f>IF('Support - Calculation Detail'!G3870="","",'Support - Calculation Detail'!G3870)</f>
        <v/>
      </c>
      <c r="I3870" t="str">
        <f>IF('Support - Calculation Detail'!H3870="","",'Support - Calculation Detail'!H3870)</f>
        <v/>
      </c>
      <c r="J3870" t="str">
        <f>IF('Support - Calculation Detail'!I3870="","",'Support - Calculation Detail'!I3870)</f>
        <v/>
      </c>
      <c r="K3870" t="str">
        <f>IF('Support - Calculation Detail'!K3870="","",'Support - Calculation Detail'!K3870)</f>
        <v/>
      </c>
      <c r="L3870" t="str">
        <f>IF('Support - Calculation Detail'!L3870="","",'Support - Calculation Detail'!L3870)</f>
        <v/>
      </c>
      <c r="M3870" t="str">
        <f>IF('Support - Calculation Detail'!M3870="","",'Support - Calculation Detail'!M3870)</f>
        <v/>
      </c>
      <c r="N3870" t="str">
        <f>IF('Support - Calculation Detail'!N3870="","",'Support - Calculation Detail'!N3870)</f>
        <v/>
      </c>
      <c r="P3870" t="str">
        <f>IF('Support - Calculation Detail'!O3870="","",'Support - Calculation Detail'!O3870)</f>
        <v/>
      </c>
      <c r="Q3870" t="b">
        <v>1</v>
      </c>
      <c r="R3870" t="str">
        <f t="shared" si="300"/>
        <v/>
      </c>
      <c r="S3870" t="str">
        <f t="shared" si="301"/>
        <v/>
      </c>
      <c r="T3870" t="str">
        <f t="shared" si="302"/>
        <v/>
      </c>
      <c r="U3870" t="str">
        <f t="shared" si="303"/>
        <v/>
      </c>
      <c r="V3870" t="str">
        <f t="shared" si="304"/>
        <v/>
      </c>
    </row>
    <row r="3871" spans="1:22" x14ac:dyDescent="0.35">
      <c r="A3871" t="str">
        <f>IF('Support - Calculation Detail'!A3871="","",LEFT('Support - Calculation Detail'!A3871,7)&amp;"-"&amp;RIGHT('Support - Calculation Detail'!A3871,2))</f>
        <v/>
      </c>
      <c r="B3871" t="str">
        <f>IF('Support - Calculation Detail'!C3871="","",'Support - Calculation Detail'!C3871)</f>
        <v/>
      </c>
      <c r="C3871" t="str">
        <f>IF('Support - Calculation Detail'!B3871="","",'Support - Calculation Detail'!B3871)</f>
        <v/>
      </c>
      <c r="D3871" t="str">
        <f>IF('Support - Calculation Detail'!D3871="","",'Support - Calculation Detail'!D3871)</f>
        <v/>
      </c>
      <c r="E3871" t="str">
        <f>IF('Support - Calculation Detail'!E3871="","",'Support - Calculation Detail'!E3871)</f>
        <v/>
      </c>
      <c r="G3871" t="str">
        <f>IF('Support - Calculation Detail'!F3871="","",'Support - Calculation Detail'!F3871)</f>
        <v/>
      </c>
      <c r="H3871" t="str">
        <f>IF('Support - Calculation Detail'!G3871="","",'Support - Calculation Detail'!G3871)</f>
        <v/>
      </c>
      <c r="I3871" t="str">
        <f>IF('Support - Calculation Detail'!H3871="","",'Support - Calculation Detail'!H3871)</f>
        <v/>
      </c>
      <c r="J3871" t="str">
        <f>IF('Support - Calculation Detail'!I3871="","",'Support - Calculation Detail'!I3871)</f>
        <v/>
      </c>
      <c r="K3871" t="str">
        <f>IF('Support - Calculation Detail'!K3871="","",'Support - Calculation Detail'!K3871)</f>
        <v/>
      </c>
      <c r="L3871" t="str">
        <f>IF('Support - Calculation Detail'!L3871="","",'Support - Calculation Detail'!L3871)</f>
        <v/>
      </c>
      <c r="M3871" t="str">
        <f>IF('Support - Calculation Detail'!M3871="","",'Support - Calculation Detail'!M3871)</f>
        <v/>
      </c>
      <c r="N3871" t="str">
        <f>IF('Support - Calculation Detail'!N3871="","",'Support - Calculation Detail'!N3871)</f>
        <v/>
      </c>
      <c r="P3871" t="str">
        <f>IF('Support - Calculation Detail'!O3871="","",'Support - Calculation Detail'!O3871)</f>
        <v/>
      </c>
      <c r="Q3871" t="b">
        <v>1</v>
      </c>
      <c r="R3871" t="str">
        <f t="shared" si="300"/>
        <v/>
      </c>
      <c r="S3871" t="str">
        <f t="shared" si="301"/>
        <v/>
      </c>
      <c r="T3871" t="str">
        <f t="shared" si="302"/>
        <v/>
      </c>
      <c r="U3871" t="str">
        <f t="shared" si="303"/>
        <v/>
      </c>
      <c r="V3871" t="str">
        <f t="shared" si="304"/>
        <v/>
      </c>
    </row>
    <row r="3872" spans="1:22" x14ac:dyDescent="0.35">
      <c r="A3872" t="str">
        <f>IF('Support - Calculation Detail'!A3872="","",LEFT('Support - Calculation Detail'!A3872,7)&amp;"-"&amp;RIGHT('Support - Calculation Detail'!A3872,2))</f>
        <v/>
      </c>
      <c r="B3872" t="str">
        <f>IF('Support - Calculation Detail'!C3872="","",'Support - Calculation Detail'!C3872)</f>
        <v/>
      </c>
      <c r="C3872" t="str">
        <f>IF('Support - Calculation Detail'!B3872="","",'Support - Calculation Detail'!B3872)</f>
        <v/>
      </c>
      <c r="D3872" t="str">
        <f>IF('Support - Calculation Detail'!D3872="","",'Support - Calculation Detail'!D3872)</f>
        <v/>
      </c>
      <c r="E3872" t="str">
        <f>IF('Support - Calculation Detail'!E3872="","",'Support - Calculation Detail'!E3872)</f>
        <v/>
      </c>
      <c r="G3872" t="str">
        <f>IF('Support - Calculation Detail'!F3872="","",'Support - Calculation Detail'!F3872)</f>
        <v/>
      </c>
      <c r="H3872" t="str">
        <f>IF('Support - Calculation Detail'!G3872="","",'Support - Calculation Detail'!G3872)</f>
        <v/>
      </c>
      <c r="I3872" t="str">
        <f>IF('Support - Calculation Detail'!H3872="","",'Support - Calculation Detail'!H3872)</f>
        <v/>
      </c>
      <c r="J3872" t="str">
        <f>IF('Support - Calculation Detail'!I3872="","",'Support - Calculation Detail'!I3872)</f>
        <v/>
      </c>
      <c r="K3872" t="str">
        <f>IF('Support - Calculation Detail'!K3872="","",'Support - Calculation Detail'!K3872)</f>
        <v/>
      </c>
      <c r="L3872" t="str">
        <f>IF('Support - Calculation Detail'!L3872="","",'Support - Calculation Detail'!L3872)</f>
        <v/>
      </c>
      <c r="M3872" t="str">
        <f>IF('Support - Calculation Detail'!M3872="","",'Support - Calculation Detail'!M3872)</f>
        <v/>
      </c>
      <c r="N3872" t="str">
        <f>IF('Support - Calculation Detail'!N3872="","",'Support - Calculation Detail'!N3872)</f>
        <v/>
      </c>
      <c r="P3872" t="str">
        <f>IF('Support - Calculation Detail'!O3872="","",'Support - Calculation Detail'!O3872)</f>
        <v/>
      </c>
      <c r="Q3872" t="b">
        <v>1</v>
      </c>
      <c r="R3872" t="str">
        <f t="shared" si="300"/>
        <v/>
      </c>
      <c r="S3872" t="str">
        <f t="shared" si="301"/>
        <v/>
      </c>
      <c r="T3872" t="str">
        <f t="shared" si="302"/>
        <v/>
      </c>
      <c r="U3872" t="str">
        <f t="shared" si="303"/>
        <v/>
      </c>
      <c r="V3872" t="str">
        <f t="shared" si="304"/>
        <v/>
      </c>
    </row>
    <row r="3873" spans="1:22" x14ac:dyDescent="0.35">
      <c r="A3873" t="str">
        <f>IF('Support - Calculation Detail'!A3873="","",LEFT('Support - Calculation Detail'!A3873,7)&amp;"-"&amp;RIGHT('Support - Calculation Detail'!A3873,2))</f>
        <v/>
      </c>
      <c r="B3873" t="str">
        <f>IF('Support - Calculation Detail'!C3873="","",'Support - Calculation Detail'!C3873)</f>
        <v/>
      </c>
      <c r="C3873" t="str">
        <f>IF('Support - Calculation Detail'!B3873="","",'Support - Calculation Detail'!B3873)</f>
        <v/>
      </c>
      <c r="D3873" t="str">
        <f>IF('Support - Calculation Detail'!D3873="","",'Support - Calculation Detail'!D3873)</f>
        <v/>
      </c>
      <c r="E3873" t="str">
        <f>IF('Support - Calculation Detail'!E3873="","",'Support - Calculation Detail'!E3873)</f>
        <v/>
      </c>
      <c r="G3873" t="str">
        <f>IF('Support - Calculation Detail'!F3873="","",'Support - Calculation Detail'!F3873)</f>
        <v/>
      </c>
      <c r="H3873" t="str">
        <f>IF('Support - Calculation Detail'!G3873="","",'Support - Calculation Detail'!G3873)</f>
        <v/>
      </c>
      <c r="I3873" t="str">
        <f>IF('Support - Calculation Detail'!H3873="","",'Support - Calculation Detail'!H3873)</f>
        <v/>
      </c>
      <c r="J3873" t="str">
        <f>IF('Support - Calculation Detail'!I3873="","",'Support - Calculation Detail'!I3873)</f>
        <v/>
      </c>
      <c r="K3873" t="str">
        <f>IF('Support - Calculation Detail'!K3873="","",'Support - Calculation Detail'!K3873)</f>
        <v/>
      </c>
      <c r="L3873" t="str">
        <f>IF('Support - Calculation Detail'!L3873="","",'Support - Calculation Detail'!L3873)</f>
        <v/>
      </c>
      <c r="M3873" t="str">
        <f>IF('Support - Calculation Detail'!M3873="","",'Support - Calculation Detail'!M3873)</f>
        <v/>
      </c>
      <c r="N3873" t="str">
        <f>IF('Support - Calculation Detail'!N3873="","",'Support - Calculation Detail'!N3873)</f>
        <v/>
      </c>
      <c r="P3873" t="str">
        <f>IF('Support - Calculation Detail'!O3873="","",'Support - Calculation Detail'!O3873)</f>
        <v/>
      </c>
      <c r="Q3873" t="b">
        <v>1</v>
      </c>
      <c r="R3873" t="str">
        <f t="shared" si="300"/>
        <v/>
      </c>
      <c r="S3873" t="str">
        <f t="shared" si="301"/>
        <v/>
      </c>
      <c r="T3873" t="str">
        <f t="shared" si="302"/>
        <v/>
      </c>
      <c r="U3873" t="str">
        <f t="shared" si="303"/>
        <v/>
      </c>
      <c r="V3873" t="str">
        <f t="shared" si="304"/>
        <v/>
      </c>
    </row>
    <row r="3874" spans="1:22" x14ac:dyDescent="0.35">
      <c r="A3874" t="str">
        <f>IF('Support - Calculation Detail'!A3874="","",LEFT('Support - Calculation Detail'!A3874,7)&amp;"-"&amp;RIGHT('Support - Calculation Detail'!A3874,2))</f>
        <v/>
      </c>
      <c r="B3874" t="str">
        <f>IF('Support - Calculation Detail'!C3874="","",'Support - Calculation Detail'!C3874)</f>
        <v/>
      </c>
      <c r="C3874" t="str">
        <f>IF('Support - Calculation Detail'!B3874="","",'Support - Calculation Detail'!B3874)</f>
        <v/>
      </c>
      <c r="D3874" t="str">
        <f>IF('Support - Calculation Detail'!D3874="","",'Support - Calculation Detail'!D3874)</f>
        <v/>
      </c>
      <c r="E3874" t="str">
        <f>IF('Support - Calculation Detail'!E3874="","",'Support - Calculation Detail'!E3874)</f>
        <v/>
      </c>
      <c r="G3874" t="str">
        <f>IF('Support - Calculation Detail'!F3874="","",'Support - Calculation Detail'!F3874)</f>
        <v/>
      </c>
      <c r="H3874" t="str">
        <f>IF('Support - Calculation Detail'!G3874="","",'Support - Calculation Detail'!G3874)</f>
        <v/>
      </c>
      <c r="I3874" t="str">
        <f>IF('Support - Calculation Detail'!H3874="","",'Support - Calculation Detail'!H3874)</f>
        <v/>
      </c>
      <c r="J3874" t="str">
        <f>IF('Support - Calculation Detail'!I3874="","",'Support - Calculation Detail'!I3874)</f>
        <v/>
      </c>
      <c r="K3874" t="str">
        <f>IF('Support - Calculation Detail'!K3874="","",'Support - Calculation Detail'!K3874)</f>
        <v/>
      </c>
      <c r="L3874" t="str">
        <f>IF('Support - Calculation Detail'!L3874="","",'Support - Calculation Detail'!L3874)</f>
        <v/>
      </c>
      <c r="M3874" t="str">
        <f>IF('Support - Calculation Detail'!M3874="","",'Support - Calculation Detail'!M3874)</f>
        <v/>
      </c>
      <c r="N3874" t="str">
        <f>IF('Support - Calculation Detail'!N3874="","",'Support - Calculation Detail'!N3874)</f>
        <v/>
      </c>
      <c r="P3874" t="str">
        <f>IF('Support - Calculation Detail'!O3874="","",'Support - Calculation Detail'!O3874)</f>
        <v/>
      </c>
      <c r="Q3874" t="b">
        <v>1</v>
      </c>
      <c r="R3874" t="str">
        <f t="shared" si="300"/>
        <v/>
      </c>
      <c r="S3874" t="str">
        <f t="shared" si="301"/>
        <v/>
      </c>
      <c r="T3874" t="str">
        <f t="shared" si="302"/>
        <v/>
      </c>
      <c r="U3874" t="str">
        <f t="shared" si="303"/>
        <v/>
      </c>
      <c r="V3874" t="str">
        <f t="shared" si="304"/>
        <v/>
      </c>
    </row>
    <row r="3875" spans="1:22" x14ac:dyDescent="0.35">
      <c r="A3875" t="str">
        <f>IF('Support - Calculation Detail'!A3875="","",LEFT('Support - Calculation Detail'!A3875,7)&amp;"-"&amp;RIGHT('Support - Calculation Detail'!A3875,2))</f>
        <v/>
      </c>
      <c r="B3875" t="str">
        <f>IF('Support - Calculation Detail'!C3875="","",'Support - Calculation Detail'!C3875)</f>
        <v/>
      </c>
      <c r="C3875" t="str">
        <f>IF('Support - Calculation Detail'!B3875="","",'Support - Calculation Detail'!B3875)</f>
        <v/>
      </c>
      <c r="D3875" t="str">
        <f>IF('Support - Calculation Detail'!D3875="","",'Support - Calculation Detail'!D3875)</f>
        <v/>
      </c>
      <c r="E3875" t="str">
        <f>IF('Support - Calculation Detail'!E3875="","",'Support - Calculation Detail'!E3875)</f>
        <v/>
      </c>
      <c r="G3875" t="str">
        <f>IF('Support - Calculation Detail'!F3875="","",'Support - Calculation Detail'!F3875)</f>
        <v/>
      </c>
      <c r="H3875" t="str">
        <f>IF('Support - Calculation Detail'!G3875="","",'Support - Calculation Detail'!G3875)</f>
        <v/>
      </c>
      <c r="I3875" t="str">
        <f>IF('Support - Calculation Detail'!H3875="","",'Support - Calculation Detail'!H3875)</f>
        <v/>
      </c>
      <c r="J3875" t="str">
        <f>IF('Support - Calculation Detail'!I3875="","",'Support - Calculation Detail'!I3875)</f>
        <v/>
      </c>
      <c r="K3875" t="str">
        <f>IF('Support - Calculation Detail'!K3875="","",'Support - Calculation Detail'!K3875)</f>
        <v/>
      </c>
      <c r="L3875" t="str">
        <f>IF('Support - Calculation Detail'!L3875="","",'Support - Calculation Detail'!L3875)</f>
        <v/>
      </c>
      <c r="M3875" t="str">
        <f>IF('Support - Calculation Detail'!M3875="","",'Support - Calculation Detail'!M3875)</f>
        <v/>
      </c>
      <c r="N3875" t="str">
        <f>IF('Support - Calculation Detail'!N3875="","",'Support - Calculation Detail'!N3875)</f>
        <v/>
      </c>
      <c r="P3875" t="str">
        <f>IF('Support - Calculation Detail'!O3875="","",'Support - Calculation Detail'!O3875)</f>
        <v/>
      </c>
      <c r="Q3875" t="b">
        <v>1</v>
      </c>
      <c r="R3875" t="str">
        <f t="shared" si="300"/>
        <v/>
      </c>
      <c r="S3875" t="str">
        <f t="shared" si="301"/>
        <v/>
      </c>
      <c r="T3875" t="str">
        <f t="shared" si="302"/>
        <v/>
      </c>
      <c r="U3875" t="str">
        <f t="shared" si="303"/>
        <v/>
      </c>
      <c r="V3875" t="str">
        <f t="shared" si="304"/>
        <v/>
      </c>
    </row>
    <row r="3876" spans="1:22" x14ac:dyDescent="0.35">
      <c r="A3876" t="str">
        <f>IF('Support - Calculation Detail'!A3876="","",LEFT('Support - Calculation Detail'!A3876,7)&amp;"-"&amp;RIGHT('Support - Calculation Detail'!A3876,2))</f>
        <v/>
      </c>
      <c r="B3876" t="str">
        <f>IF('Support - Calculation Detail'!C3876="","",'Support - Calculation Detail'!C3876)</f>
        <v/>
      </c>
      <c r="C3876" t="str">
        <f>IF('Support - Calculation Detail'!B3876="","",'Support - Calculation Detail'!B3876)</f>
        <v/>
      </c>
      <c r="D3876" t="str">
        <f>IF('Support - Calculation Detail'!D3876="","",'Support - Calculation Detail'!D3876)</f>
        <v/>
      </c>
      <c r="E3876" t="str">
        <f>IF('Support - Calculation Detail'!E3876="","",'Support - Calculation Detail'!E3876)</f>
        <v/>
      </c>
      <c r="G3876" t="str">
        <f>IF('Support - Calculation Detail'!F3876="","",'Support - Calculation Detail'!F3876)</f>
        <v/>
      </c>
      <c r="H3876" t="str">
        <f>IF('Support - Calculation Detail'!G3876="","",'Support - Calculation Detail'!G3876)</f>
        <v/>
      </c>
      <c r="I3876" t="str">
        <f>IF('Support - Calculation Detail'!H3876="","",'Support - Calculation Detail'!H3876)</f>
        <v/>
      </c>
      <c r="J3876" t="str">
        <f>IF('Support - Calculation Detail'!I3876="","",'Support - Calculation Detail'!I3876)</f>
        <v/>
      </c>
      <c r="K3876" t="str">
        <f>IF('Support - Calculation Detail'!K3876="","",'Support - Calculation Detail'!K3876)</f>
        <v/>
      </c>
      <c r="L3876" t="str">
        <f>IF('Support - Calculation Detail'!L3876="","",'Support - Calculation Detail'!L3876)</f>
        <v/>
      </c>
      <c r="M3876" t="str">
        <f>IF('Support - Calculation Detail'!M3876="","",'Support - Calculation Detail'!M3876)</f>
        <v/>
      </c>
      <c r="N3876" t="str">
        <f>IF('Support - Calculation Detail'!N3876="","",'Support - Calculation Detail'!N3876)</f>
        <v/>
      </c>
      <c r="P3876" t="str">
        <f>IF('Support - Calculation Detail'!O3876="","",'Support - Calculation Detail'!O3876)</f>
        <v/>
      </c>
      <c r="Q3876" t="b">
        <v>1</v>
      </c>
      <c r="R3876" t="str">
        <f t="shared" si="300"/>
        <v/>
      </c>
      <c r="S3876" t="str">
        <f t="shared" si="301"/>
        <v/>
      </c>
      <c r="T3876" t="str">
        <f t="shared" si="302"/>
        <v/>
      </c>
      <c r="U3876" t="str">
        <f t="shared" si="303"/>
        <v/>
      </c>
      <c r="V3876" t="str">
        <f t="shared" si="304"/>
        <v/>
      </c>
    </row>
    <row r="3877" spans="1:22" x14ac:dyDescent="0.35">
      <c r="A3877" t="str">
        <f>IF('Support - Calculation Detail'!A3877="","",LEFT('Support - Calculation Detail'!A3877,7)&amp;"-"&amp;RIGHT('Support - Calculation Detail'!A3877,2))</f>
        <v/>
      </c>
      <c r="B3877" t="str">
        <f>IF('Support - Calculation Detail'!C3877="","",'Support - Calculation Detail'!C3877)</f>
        <v/>
      </c>
      <c r="C3877" t="str">
        <f>IF('Support - Calculation Detail'!B3877="","",'Support - Calculation Detail'!B3877)</f>
        <v/>
      </c>
      <c r="D3877" t="str">
        <f>IF('Support - Calculation Detail'!D3877="","",'Support - Calculation Detail'!D3877)</f>
        <v/>
      </c>
      <c r="E3877" t="str">
        <f>IF('Support - Calculation Detail'!E3877="","",'Support - Calculation Detail'!E3877)</f>
        <v/>
      </c>
      <c r="G3877" t="str">
        <f>IF('Support - Calculation Detail'!F3877="","",'Support - Calculation Detail'!F3877)</f>
        <v/>
      </c>
      <c r="H3877" t="str">
        <f>IF('Support - Calculation Detail'!G3877="","",'Support - Calculation Detail'!G3877)</f>
        <v/>
      </c>
      <c r="I3877" t="str">
        <f>IF('Support - Calculation Detail'!H3877="","",'Support - Calculation Detail'!H3877)</f>
        <v/>
      </c>
      <c r="J3877" t="str">
        <f>IF('Support - Calculation Detail'!I3877="","",'Support - Calculation Detail'!I3877)</f>
        <v/>
      </c>
      <c r="K3877" t="str">
        <f>IF('Support - Calculation Detail'!K3877="","",'Support - Calculation Detail'!K3877)</f>
        <v/>
      </c>
      <c r="L3877" t="str">
        <f>IF('Support - Calculation Detail'!L3877="","",'Support - Calculation Detail'!L3877)</f>
        <v/>
      </c>
      <c r="M3877" t="str">
        <f>IF('Support - Calculation Detail'!M3877="","",'Support - Calculation Detail'!M3877)</f>
        <v/>
      </c>
      <c r="N3877" t="str">
        <f>IF('Support - Calculation Detail'!N3877="","",'Support - Calculation Detail'!N3877)</f>
        <v/>
      </c>
      <c r="P3877" t="str">
        <f>IF('Support - Calculation Detail'!O3877="","",'Support - Calculation Detail'!O3877)</f>
        <v/>
      </c>
      <c r="Q3877" t="b">
        <v>1</v>
      </c>
      <c r="R3877" t="str">
        <f t="shared" si="300"/>
        <v/>
      </c>
      <c r="S3877" t="str">
        <f t="shared" si="301"/>
        <v/>
      </c>
      <c r="T3877" t="str">
        <f t="shared" si="302"/>
        <v/>
      </c>
      <c r="U3877" t="str">
        <f t="shared" si="303"/>
        <v/>
      </c>
      <c r="V3877" t="str">
        <f t="shared" si="304"/>
        <v/>
      </c>
    </row>
    <row r="3878" spans="1:22" x14ac:dyDescent="0.35">
      <c r="A3878" t="str">
        <f>IF('Support - Calculation Detail'!A3878="","",LEFT('Support - Calculation Detail'!A3878,7)&amp;"-"&amp;RIGHT('Support - Calculation Detail'!A3878,2))</f>
        <v/>
      </c>
      <c r="B3878" t="str">
        <f>IF('Support - Calculation Detail'!C3878="","",'Support - Calculation Detail'!C3878)</f>
        <v/>
      </c>
      <c r="C3878" t="str">
        <f>IF('Support - Calculation Detail'!B3878="","",'Support - Calculation Detail'!B3878)</f>
        <v/>
      </c>
      <c r="D3878" t="str">
        <f>IF('Support - Calculation Detail'!D3878="","",'Support - Calculation Detail'!D3878)</f>
        <v/>
      </c>
      <c r="E3878" t="str">
        <f>IF('Support - Calculation Detail'!E3878="","",'Support - Calculation Detail'!E3878)</f>
        <v/>
      </c>
      <c r="G3878" t="str">
        <f>IF('Support - Calculation Detail'!F3878="","",'Support - Calculation Detail'!F3878)</f>
        <v/>
      </c>
      <c r="H3878" t="str">
        <f>IF('Support - Calculation Detail'!G3878="","",'Support - Calculation Detail'!G3878)</f>
        <v/>
      </c>
      <c r="I3878" t="str">
        <f>IF('Support - Calculation Detail'!H3878="","",'Support - Calculation Detail'!H3878)</f>
        <v/>
      </c>
      <c r="J3878" t="str">
        <f>IF('Support - Calculation Detail'!I3878="","",'Support - Calculation Detail'!I3878)</f>
        <v/>
      </c>
      <c r="K3878" t="str">
        <f>IF('Support - Calculation Detail'!K3878="","",'Support - Calculation Detail'!K3878)</f>
        <v/>
      </c>
      <c r="L3878" t="str">
        <f>IF('Support - Calculation Detail'!L3878="","",'Support - Calculation Detail'!L3878)</f>
        <v/>
      </c>
      <c r="M3878" t="str">
        <f>IF('Support - Calculation Detail'!M3878="","",'Support - Calculation Detail'!M3878)</f>
        <v/>
      </c>
      <c r="N3878" t="str">
        <f>IF('Support - Calculation Detail'!N3878="","",'Support - Calculation Detail'!N3878)</f>
        <v/>
      </c>
      <c r="P3878" t="str">
        <f>IF('Support - Calculation Detail'!O3878="","",'Support - Calculation Detail'!O3878)</f>
        <v/>
      </c>
      <c r="Q3878" t="b">
        <v>1</v>
      </c>
      <c r="R3878" t="str">
        <f t="shared" si="300"/>
        <v/>
      </c>
      <c r="S3878" t="str">
        <f t="shared" si="301"/>
        <v/>
      </c>
      <c r="T3878" t="str">
        <f t="shared" si="302"/>
        <v/>
      </c>
      <c r="U3878" t="str">
        <f t="shared" si="303"/>
        <v/>
      </c>
      <c r="V3878" t="str">
        <f t="shared" si="304"/>
        <v/>
      </c>
    </row>
    <row r="3879" spans="1:22" x14ac:dyDescent="0.35">
      <c r="A3879" t="str">
        <f>IF('Support - Calculation Detail'!A3879="","",LEFT('Support - Calculation Detail'!A3879,7)&amp;"-"&amp;RIGHT('Support - Calculation Detail'!A3879,2))</f>
        <v/>
      </c>
      <c r="B3879" t="str">
        <f>IF('Support - Calculation Detail'!C3879="","",'Support - Calculation Detail'!C3879)</f>
        <v/>
      </c>
      <c r="C3879" t="str">
        <f>IF('Support - Calculation Detail'!B3879="","",'Support - Calculation Detail'!B3879)</f>
        <v/>
      </c>
      <c r="D3879" t="str">
        <f>IF('Support - Calculation Detail'!D3879="","",'Support - Calculation Detail'!D3879)</f>
        <v/>
      </c>
      <c r="E3879" t="str">
        <f>IF('Support - Calculation Detail'!E3879="","",'Support - Calculation Detail'!E3879)</f>
        <v/>
      </c>
      <c r="G3879" t="str">
        <f>IF('Support - Calculation Detail'!F3879="","",'Support - Calculation Detail'!F3879)</f>
        <v/>
      </c>
      <c r="H3879" t="str">
        <f>IF('Support - Calculation Detail'!G3879="","",'Support - Calculation Detail'!G3879)</f>
        <v/>
      </c>
      <c r="I3879" t="str">
        <f>IF('Support - Calculation Detail'!H3879="","",'Support - Calculation Detail'!H3879)</f>
        <v/>
      </c>
      <c r="J3879" t="str">
        <f>IF('Support - Calculation Detail'!I3879="","",'Support - Calculation Detail'!I3879)</f>
        <v/>
      </c>
      <c r="K3879" t="str">
        <f>IF('Support - Calculation Detail'!K3879="","",'Support - Calculation Detail'!K3879)</f>
        <v/>
      </c>
      <c r="L3879" t="str">
        <f>IF('Support - Calculation Detail'!L3879="","",'Support - Calculation Detail'!L3879)</f>
        <v/>
      </c>
      <c r="M3879" t="str">
        <f>IF('Support - Calculation Detail'!M3879="","",'Support - Calculation Detail'!M3879)</f>
        <v/>
      </c>
      <c r="N3879" t="str">
        <f>IF('Support - Calculation Detail'!N3879="","",'Support - Calculation Detail'!N3879)</f>
        <v/>
      </c>
      <c r="P3879" t="str">
        <f>IF('Support - Calculation Detail'!O3879="","",'Support - Calculation Detail'!O3879)</f>
        <v/>
      </c>
      <c r="Q3879" t="b">
        <v>1</v>
      </c>
      <c r="R3879" t="str">
        <f t="shared" si="300"/>
        <v/>
      </c>
      <c r="S3879" t="str">
        <f t="shared" si="301"/>
        <v/>
      </c>
      <c r="T3879" t="str">
        <f t="shared" si="302"/>
        <v/>
      </c>
      <c r="U3879" t="str">
        <f t="shared" si="303"/>
        <v/>
      </c>
      <c r="V3879" t="str">
        <f t="shared" si="304"/>
        <v/>
      </c>
    </row>
    <row r="3880" spans="1:22" x14ac:dyDescent="0.35">
      <c r="A3880" t="str">
        <f>IF('Support - Calculation Detail'!A3880="","",LEFT('Support - Calculation Detail'!A3880,7)&amp;"-"&amp;RIGHT('Support - Calculation Detail'!A3880,2))</f>
        <v/>
      </c>
      <c r="B3880" t="str">
        <f>IF('Support - Calculation Detail'!C3880="","",'Support - Calculation Detail'!C3880)</f>
        <v/>
      </c>
      <c r="C3880" t="str">
        <f>IF('Support - Calculation Detail'!B3880="","",'Support - Calculation Detail'!B3880)</f>
        <v/>
      </c>
      <c r="D3880" t="str">
        <f>IF('Support - Calculation Detail'!D3880="","",'Support - Calculation Detail'!D3880)</f>
        <v/>
      </c>
      <c r="E3880" t="str">
        <f>IF('Support - Calculation Detail'!E3880="","",'Support - Calculation Detail'!E3880)</f>
        <v/>
      </c>
      <c r="G3880" t="str">
        <f>IF('Support - Calculation Detail'!F3880="","",'Support - Calculation Detail'!F3880)</f>
        <v/>
      </c>
      <c r="H3880" t="str">
        <f>IF('Support - Calculation Detail'!G3880="","",'Support - Calculation Detail'!G3880)</f>
        <v/>
      </c>
      <c r="I3880" t="str">
        <f>IF('Support - Calculation Detail'!H3880="","",'Support - Calculation Detail'!H3880)</f>
        <v/>
      </c>
      <c r="J3880" t="str">
        <f>IF('Support - Calculation Detail'!I3880="","",'Support - Calculation Detail'!I3880)</f>
        <v/>
      </c>
      <c r="K3880" t="str">
        <f>IF('Support - Calculation Detail'!K3880="","",'Support - Calculation Detail'!K3880)</f>
        <v/>
      </c>
      <c r="L3880" t="str">
        <f>IF('Support - Calculation Detail'!L3880="","",'Support - Calculation Detail'!L3880)</f>
        <v/>
      </c>
      <c r="M3880" t="str">
        <f>IF('Support - Calculation Detail'!M3880="","",'Support - Calculation Detail'!M3880)</f>
        <v/>
      </c>
      <c r="N3880" t="str">
        <f>IF('Support - Calculation Detail'!N3880="","",'Support - Calculation Detail'!N3880)</f>
        <v/>
      </c>
      <c r="P3880" t="str">
        <f>IF('Support - Calculation Detail'!O3880="","",'Support - Calculation Detail'!O3880)</f>
        <v/>
      </c>
      <c r="Q3880" t="b">
        <v>1</v>
      </c>
      <c r="R3880" t="str">
        <f t="shared" si="300"/>
        <v/>
      </c>
      <c r="S3880" t="str">
        <f t="shared" si="301"/>
        <v/>
      </c>
      <c r="T3880" t="str">
        <f t="shared" si="302"/>
        <v/>
      </c>
      <c r="U3880" t="str">
        <f t="shared" si="303"/>
        <v/>
      </c>
      <c r="V3880" t="str">
        <f t="shared" si="304"/>
        <v/>
      </c>
    </row>
    <row r="3881" spans="1:22" x14ac:dyDescent="0.35">
      <c r="A3881" t="str">
        <f>IF('Support - Calculation Detail'!A3881="","",LEFT('Support - Calculation Detail'!A3881,7)&amp;"-"&amp;RIGHT('Support - Calculation Detail'!A3881,2))</f>
        <v/>
      </c>
      <c r="B3881" t="str">
        <f>IF('Support - Calculation Detail'!C3881="","",'Support - Calculation Detail'!C3881)</f>
        <v/>
      </c>
      <c r="C3881" t="str">
        <f>IF('Support - Calculation Detail'!B3881="","",'Support - Calculation Detail'!B3881)</f>
        <v/>
      </c>
      <c r="D3881" t="str">
        <f>IF('Support - Calculation Detail'!D3881="","",'Support - Calculation Detail'!D3881)</f>
        <v/>
      </c>
      <c r="E3881" t="str">
        <f>IF('Support - Calculation Detail'!E3881="","",'Support - Calculation Detail'!E3881)</f>
        <v/>
      </c>
      <c r="G3881" t="str">
        <f>IF('Support - Calculation Detail'!F3881="","",'Support - Calculation Detail'!F3881)</f>
        <v/>
      </c>
      <c r="H3881" t="str">
        <f>IF('Support - Calculation Detail'!G3881="","",'Support - Calculation Detail'!G3881)</f>
        <v/>
      </c>
      <c r="I3881" t="str">
        <f>IF('Support - Calculation Detail'!H3881="","",'Support - Calculation Detail'!H3881)</f>
        <v/>
      </c>
      <c r="J3881" t="str">
        <f>IF('Support - Calculation Detail'!I3881="","",'Support - Calculation Detail'!I3881)</f>
        <v/>
      </c>
      <c r="K3881" t="str">
        <f>IF('Support - Calculation Detail'!K3881="","",'Support - Calculation Detail'!K3881)</f>
        <v/>
      </c>
      <c r="L3881" t="str">
        <f>IF('Support - Calculation Detail'!L3881="","",'Support - Calculation Detail'!L3881)</f>
        <v/>
      </c>
      <c r="M3881" t="str">
        <f>IF('Support - Calculation Detail'!M3881="","",'Support - Calculation Detail'!M3881)</f>
        <v/>
      </c>
      <c r="N3881" t="str">
        <f>IF('Support - Calculation Detail'!N3881="","",'Support - Calculation Detail'!N3881)</f>
        <v/>
      </c>
      <c r="P3881" t="str">
        <f>IF('Support - Calculation Detail'!O3881="","",'Support - Calculation Detail'!O3881)</f>
        <v/>
      </c>
      <c r="Q3881" t="b">
        <v>1</v>
      </c>
      <c r="R3881" t="str">
        <f t="shared" si="300"/>
        <v/>
      </c>
      <c r="S3881" t="str">
        <f t="shared" si="301"/>
        <v/>
      </c>
      <c r="T3881" t="str">
        <f t="shared" si="302"/>
        <v/>
      </c>
      <c r="U3881" t="str">
        <f t="shared" si="303"/>
        <v/>
      </c>
      <c r="V3881" t="str">
        <f t="shared" si="304"/>
        <v/>
      </c>
    </row>
    <row r="3882" spans="1:22" x14ac:dyDescent="0.35">
      <c r="A3882" t="str">
        <f>IF('Support - Calculation Detail'!A3882="","",LEFT('Support - Calculation Detail'!A3882,7)&amp;"-"&amp;RIGHT('Support - Calculation Detail'!A3882,2))</f>
        <v/>
      </c>
      <c r="B3882" t="str">
        <f>IF('Support - Calculation Detail'!C3882="","",'Support - Calculation Detail'!C3882)</f>
        <v/>
      </c>
      <c r="C3882" t="str">
        <f>IF('Support - Calculation Detail'!B3882="","",'Support - Calculation Detail'!B3882)</f>
        <v/>
      </c>
      <c r="D3882" t="str">
        <f>IF('Support - Calculation Detail'!D3882="","",'Support - Calculation Detail'!D3882)</f>
        <v/>
      </c>
      <c r="E3882" t="str">
        <f>IF('Support - Calculation Detail'!E3882="","",'Support - Calculation Detail'!E3882)</f>
        <v/>
      </c>
      <c r="G3882" t="str">
        <f>IF('Support - Calculation Detail'!F3882="","",'Support - Calculation Detail'!F3882)</f>
        <v/>
      </c>
      <c r="H3882" t="str">
        <f>IF('Support - Calculation Detail'!G3882="","",'Support - Calculation Detail'!G3882)</f>
        <v/>
      </c>
      <c r="I3882" t="str">
        <f>IF('Support - Calculation Detail'!H3882="","",'Support - Calculation Detail'!H3882)</f>
        <v/>
      </c>
      <c r="J3882" t="str">
        <f>IF('Support - Calculation Detail'!I3882="","",'Support - Calculation Detail'!I3882)</f>
        <v/>
      </c>
      <c r="K3882" t="str">
        <f>IF('Support - Calculation Detail'!K3882="","",'Support - Calculation Detail'!K3882)</f>
        <v/>
      </c>
      <c r="L3882" t="str">
        <f>IF('Support - Calculation Detail'!L3882="","",'Support - Calculation Detail'!L3882)</f>
        <v/>
      </c>
      <c r="M3882" t="str">
        <f>IF('Support - Calculation Detail'!M3882="","",'Support - Calculation Detail'!M3882)</f>
        <v/>
      </c>
      <c r="N3882" t="str">
        <f>IF('Support - Calculation Detail'!N3882="","",'Support - Calculation Detail'!N3882)</f>
        <v/>
      </c>
      <c r="P3882" t="str">
        <f>IF('Support - Calculation Detail'!O3882="","",'Support - Calculation Detail'!O3882)</f>
        <v/>
      </c>
      <c r="Q3882" t="b">
        <v>1</v>
      </c>
      <c r="R3882" t="str">
        <f t="shared" si="300"/>
        <v/>
      </c>
      <c r="S3882" t="str">
        <f t="shared" si="301"/>
        <v/>
      </c>
      <c r="T3882" t="str">
        <f t="shared" si="302"/>
        <v/>
      </c>
      <c r="U3882" t="str">
        <f t="shared" si="303"/>
        <v/>
      </c>
      <c r="V3882" t="str">
        <f t="shared" si="304"/>
        <v/>
      </c>
    </row>
    <row r="3883" spans="1:22" x14ac:dyDescent="0.35">
      <c r="A3883" t="str">
        <f>IF('Support - Calculation Detail'!A3883="","",LEFT('Support - Calculation Detail'!A3883,7)&amp;"-"&amp;RIGHT('Support - Calculation Detail'!A3883,2))</f>
        <v/>
      </c>
      <c r="B3883" t="str">
        <f>IF('Support - Calculation Detail'!C3883="","",'Support - Calculation Detail'!C3883)</f>
        <v/>
      </c>
      <c r="C3883" t="str">
        <f>IF('Support - Calculation Detail'!B3883="","",'Support - Calculation Detail'!B3883)</f>
        <v/>
      </c>
      <c r="D3883" t="str">
        <f>IF('Support - Calculation Detail'!D3883="","",'Support - Calculation Detail'!D3883)</f>
        <v/>
      </c>
      <c r="E3883" t="str">
        <f>IF('Support - Calculation Detail'!E3883="","",'Support - Calculation Detail'!E3883)</f>
        <v/>
      </c>
      <c r="G3883" t="str">
        <f>IF('Support - Calculation Detail'!F3883="","",'Support - Calculation Detail'!F3883)</f>
        <v/>
      </c>
      <c r="H3883" t="str">
        <f>IF('Support - Calculation Detail'!G3883="","",'Support - Calculation Detail'!G3883)</f>
        <v/>
      </c>
      <c r="I3883" t="str">
        <f>IF('Support - Calculation Detail'!H3883="","",'Support - Calculation Detail'!H3883)</f>
        <v/>
      </c>
      <c r="J3883" t="str">
        <f>IF('Support - Calculation Detail'!I3883="","",'Support - Calculation Detail'!I3883)</f>
        <v/>
      </c>
      <c r="K3883" t="str">
        <f>IF('Support - Calculation Detail'!K3883="","",'Support - Calculation Detail'!K3883)</f>
        <v/>
      </c>
      <c r="L3883" t="str">
        <f>IF('Support - Calculation Detail'!L3883="","",'Support - Calculation Detail'!L3883)</f>
        <v/>
      </c>
      <c r="M3883" t="str">
        <f>IF('Support - Calculation Detail'!M3883="","",'Support - Calculation Detail'!M3883)</f>
        <v/>
      </c>
      <c r="N3883" t="str">
        <f>IF('Support - Calculation Detail'!N3883="","",'Support - Calculation Detail'!N3883)</f>
        <v/>
      </c>
      <c r="P3883" t="str">
        <f>IF('Support - Calculation Detail'!O3883="","",'Support - Calculation Detail'!O3883)</f>
        <v/>
      </c>
      <c r="Q3883" t="b">
        <v>1</v>
      </c>
      <c r="R3883" t="str">
        <f t="shared" si="300"/>
        <v/>
      </c>
      <c r="S3883" t="str">
        <f t="shared" si="301"/>
        <v/>
      </c>
      <c r="T3883" t="str">
        <f t="shared" si="302"/>
        <v/>
      </c>
      <c r="U3883" t="str">
        <f t="shared" si="303"/>
        <v/>
      </c>
      <c r="V3883" t="str">
        <f t="shared" si="304"/>
        <v/>
      </c>
    </row>
    <row r="3884" spans="1:22" x14ac:dyDescent="0.35">
      <c r="A3884" t="str">
        <f>IF('Support - Calculation Detail'!A3884="","",LEFT('Support - Calculation Detail'!A3884,7)&amp;"-"&amp;RIGHT('Support - Calculation Detail'!A3884,2))</f>
        <v/>
      </c>
      <c r="B3884" t="str">
        <f>IF('Support - Calculation Detail'!C3884="","",'Support - Calculation Detail'!C3884)</f>
        <v/>
      </c>
      <c r="C3884" t="str">
        <f>IF('Support - Calculation Detail'!B3884="","",'Support - Calculation Detail'!B3884)</f>
        <v/>
      </c>
      <c r="D3884" t="str">
        <f>IF('Support - Calculation Detail'!D3884="","",'Support - Calculation Detail'!D3884)</f>
        <v/>
      </c>
      <c r="E3884" t="str">
        <f>IF('Support - Calculation Detail'!E3884="","",'Support - Calculation Detail'!E3884)</f>
        <v/>
      </c>
      <c r="G3884" t="str">
        <f>IF('Support - Calculation Detail'!F3884="","",'Support - Calculation Detail'!F3884)</f>
        <v/>
      </c>
      <c r="H3884" t="str">
        <f>IF('Support - Calculation Detail'!G3884="","",'Support - Calculation Detail'!G3884)</f>
        <v/>
      </c>
      <c r="I3884" t="str">
        <f>IF('Support - Calculation Detail'!H3884="","",'Support - Calculation Detail'!H3884)</f>
        <v/>
      </c>
      <c r="J3884" t="str">
        <f>IF('Support - Calculation Detail'!I3884="","",'Support - Calculation Detail'!I3884)</f>
        <v/>
      </c>
      <c r="K3884" t="str">
        <f>IF('Support - Calculation Detail'!K3884="","",'Support - Calculation Detail'!K3884)</f>
        <v/>
      </c>
      <c r="L3884" t="str">
        <f>IF('Support - Calculation Detail'!L3884="","",'Support - Calculation Detail'!L3884)</f>
        <v/>
      </c>
      <c r="M3884" t="str">
        <f>IF('Support - Calculation Detail'!M3884="","",'Support - Calculation Detail'!M3884)</f>
        <v/>
      </c>
      <c r="N3884" t="str">
        <f>IF('Support - Calculation Detail'!N3884="","",'Support - Calculation Detail'!N3884)</f>
        <v/>
      </c>
      <c r="P3884" t="str">
        <f>IF('Support - Calculation Detail'!O3884="","",'Support - Calculation Detail'!O3884)</f>
        <v/>
      </c>
      <c r="Q3884" t="b">
        <v>1</v>
      </c>
      <c r="R3884" t="str">
        <f t="shared" si="300"/>
        <v/>
      </c>
      <c r="S3884" t="str">
        <f t="shared" si="301"/>
        <v/>
      </c>
      <c r="T3884" t="str">
        <f t="shared" si="302"/>
        <v/>
      </c>
      <c r="U3884" t="str">
        <f t="shared" si="303"/>
        <v/>
      </c>
      <c r="V3884" t="str">
        <f t="shared" si="304"/>
        <v/>
      </c>
    </row>
    <row r="3885" spans="1:22" x14ac:dyDescent="0.35">
      <c r="A3885" t="str">
        <f>IF('Support - Calculation Detail'!A3885="","",LEFT('Support - Calculation Detail'!A3885,7)&amp;"-"&amp;RIGHT('Support - Calculation Detail'!A3885,2))</f>
        <v/>
      </c>
      <c r="B3885" t="str">
        <f>IF('Support - Calculation Detail'!C3885="","",'Support - Calculation Detail'!C3885)</f>
        <v/>
      </c>
      <c r="C3885" t="str">
        <f>IF('Support - Calculation Detail'!B3885="","",'Support - Calculation Detail'!B3885)</f>
        <v/>
      </c>
      <c r="D3885" t="str">
        <f>IF('Support - Calculation Detail'!D3885="","",'Support - Calculation Detail'!D3885)</f>
        <v/>
      </c>
      <c r="E3885" t="str">
        <f>IF('Support - Calculation Detail'!E3885="","",'Support - Calculation Detail'!E3885)</f>
        <v/>
      </c>
      <c r="G3885" t="str">
        <f>IF('Support - Calculation Detail'!F3885="","",'Support - Calculation Detail'!F3885)</f>
        <v/>
      </c>
      <c r="H3885" t="str">
        <f>IF('Support - Calculation Detail'!G3885="","",'Support - Calculation Detail'!G3885)</f>
        <v/>
      </c>
      <c r="I3885" t="str">
        <f>IF('Support - Calculation Detail'!H3885="","",'Support - Calculation Detail'!H3885)</f>
        <v/>
      </c>
      <c r="J3885" t="str">
        <f>IF('Support - Calculation Detail'!I3885="","",'Support - Calculation Detail'!I3885)</f>
        <v/>
      </c>
      <c r="K3885" t="str">
        <f>IF('Support - Calculation Detail'!K3885="","",'Support - Calculation Detail'!K3885)</f>
        <v/>
      </c>
      <c r="L3885" t="str">
        <f>IF('Support - Calculation Detail'!L3885="","",'Support - Calculation Detail'!L3885)</f>
        <v/>
      </c>
      <c r="M3885" t="str">
        <f>IF('Support - Calculation Detail'!M3885="","",'Support - Calculation Detail'!M3885)</f>
        <v/>
      </c>
      <c r="N3885" t="str">
        <f>IF('Support - Calculation Detail'!N3885="","",'Support - Calculation Detail'!N3885)</f>
        <v/>
      </c>
      <c r="P3885" t="str">
        <f>IF('Support - Calculation Detail'!O3885="","",'Support - Calculation Detail'!O3885)</f>
        <v/>
      </c>
      <c r="Q3885" t="b">
        <v>1</v>
      </c>
      <c r="R3885" t="str">
        <f t="shared" si="300"/>
        <v/>
      </c>
      <c r="S3885" t="str">
        <f t="shared" si="301"/>
        <v/>
      </c>
      <c r="T3885" t="str">
        <f t="shared" si="302"/>
        <v/>
      </c>
      <c r="U3885" t="str">
        <f t="shared" si="303"/>
        <v/>
      </c>
      <c r="V3885" t="str">
        <f t="shared" si="304"/>
        <v/>
      </c>
    </row>
    <row r="3886" spans="1:22" x14ac:dyDescent="0.35">
      <c r="A3886" t="str">
        <f>IF('Support - Calculation Detail'!A3886="","",LEFT('Support - Calculation Detail'!A3886,7)&amp;"-"&amp;RIGHT('Support - Calculation Detail'!A3886,2))</f>
        <v/>
      </c>
      <c r="B3886" t="str">
        <f>IF('Support - Calculation Detail'!C3886="","",'Support - Calculation Detail'!C3886)</f>
        <v/>
      </c>
      <c r="C3886" t="str">
        <f>IF('Support - Calculation Detail'!B3886="","",'Support - Calculation Detail'!B3886)</f>
        <v/>
      </c>
      <c r="D3886" t="str">
        <f>IF('Support - Calculation Detail'!D3886="","",'Support - Calculation Detail'!D3886)</f>
        <v/>
      </c>
      <c r="E3886" t="str">
        <f>IF('Support - Calculation Detail'!E3886="","",'Support - Calculation Detail'!E3886)</f>
        <v/>
      </c>
      <c r="G3886" t="str">
        <f>IF('Support - Calculation Detail'!F3886="","",'Support - Calculation Detail'!F3886)</f>
        <v/>
      </c>
      <c r="H3886" t="str">
        <f>IF('Support - Calculation Detail'!G3886="","",'Support - Calculation Detail'!G3886)</f>
        <v/>
      </c>
      <c r="I3886" t="str">
        <f>IF('Support - Calculation Detail'!H3886="","",'Support - Calculation Detail'!H3886)</f>
        <v/>
      </c>
      <c r="J3886" t="str">
        <f>IF('Support - Calculation Detail'!I3886="","",'Support - Calculation Detail'!I3886)</f>
        <v/>
      </c>
      <c r="K3886" t="str">
        <f>IF('Support - Calculation Detail'!K3886="","",'Support - Calculation Detail'!K3886)</f>
        <v/>
      </c>
      <c r="L3886" t="str">
        <f>IF('Support - Calculation Detail'!L3886="","",'Support - Calculation Detail'!L3886)</f>
        <v/>
      </c>
      <c r="M3886" t="str">
        <f>IF('Support - Calculation Detail'!M3886="","",'Support - Calculation Detail'!M3886)</f>
        <v/>
      </c>
      <c r="N3886" t="str">
        <f>IF('Support - Calculation Detail'!N3886="","",'Support - Calculation Detail'!N3886)</f>
        <v/>
      </c>
      <c r="P3886" t="str">
        <f>IF('Support - Calculation Detail'!O3886="","",'Support - Calculation Detail'!O3886)</f>
        <v/>
      </c>
      <c r="Q3886" t="b">
        <v>1</v>
      </c>
      <c r="R3886" t="str">
        <f t="shared" si="300"/>
        <v/>
      </c>
      <c r="S3886" t="str">
        <f t="shared" si="301"/>
        <v/>
      </c>
      <c r="T3886" t="str">
        <f t="shared" si="302"/>
        <v/>
      </c>
      <c r="U3886" t="str">
        <f t="shared" si="303"/>
        <v/>
      </c>
      <c r="V3886" t="str">
        <f t="shared" si="304"/>
        <v/>
      </c>
    </row>
    <row r="3887" spans="1:22" x14ac:dyDescent="0.35">
      <c r="A3887" t="str">
        <f>IF('Support - Calculation Detail'!A3887="","",LEFT('Support - Calculation Detail'!A3887,7)&amp;"-"&amp;RIGHT('Support - Calculation Detail'!A3887,2))</f>
        <v/>
      </c>
      <c r="B3887" t="str">
        <f>IF('Support - Calculation Detail'!C3887="","",'Support - Calculation Detail'!C3887)</f>
        <v/>
      </c>
      <c r="C3887" t="str">
        <f>IF('Support - Calculation Detail'!B3887="","",'Support - Calculation Detail'!B3887)</f>
        <v/>
      </c>
      <c r="D3887" t="str">
        <f>IF('Support - Calculation Detail'!D3887="","",'Support - Calculation Detail'!D3887)</f>
        <v/>
      </c>
      <c r="E3887" t="str">
        <f>IF('Support - Calculation Detail'!E3887="","",'Support - Calculation Detail'!E3887)</f>
        <v/>
      </c>
      <c r="G3887" t="str">
        <f>IF('Support - Calculation Detail'!F3887="","",'Support - Calculation Detail'!F3887)</f>
        <v/>
      </c>
      <c r="H3887" t="str">
        <f>IF('Support - Calculation Detail'!G3887="","",'Support - Calculation Detail'!G3887)</f>
        <v/>
      </c>
      <c r="I3887" t="str">
        <f>IF('Support - Calculation Detail'!H3887="","",'Support - Calculation Detail'!H3887)</f>
        <v/>
      </c>
      <c r="J3887" t="str">
        <f>IF('Support - Calculation Detail'!I3887="","",'Support - Calculation Detail'!I3887)</f>
        <v/>
      </c>
      <c r="K3887" t="str">
        <f>IF('Support - Calculation Detail'!K3887="","",'Support - Calculation Detail'!K3887)</f>
        <v/>
      </c>
      <c r="L3887" t="str">
        <f>IF('Support - Calculation Detail'!L3887="","",'Support - Calculation Detail'!L3887)</f>
        <v/>
      </c>
      <c r="M3887" t="str">
        <f>IF('Support - Calculation Detail'!M3887="","",'Support - Calculation Detail'!M3887)</f>
        <v/>
      </c>
      <c r="N3887" t="str">
        <f>IF('Support - Calculation Detail'!N3887="","",'Support - Calculation Detail'!N3887)</f>
        <v/>
      </c>
      <c r="P3887" t="str">
        <f>IF('Support - Calculation Detail'!O3887="","",'Support - Calculation Detail'!O3887)</f>
        <v/>
      </c>
      <c r="Q3887" t="b">
        <v>1</v>
      </c>
      <c r="R3887" t="str">
        <f t="shared" si="300"/>
        <v/>
      </c>
      <c r="S3887" t="str">
        <f t="shared" si="301"/>
        <v/>
      </c>
      <c r="T3887" t="str">
        <f t="shared" si="302"/>
        <v/>
      </c>
      <c r="U3887" t="str">
        <f t="shared" si="303"/>
        <v/>
      </c>
      <c r="V3887" t="str">
        <f t="shared" si="304"/>
        <v/>
      </c>
    </row>
    <row r="3888" spans="1:22" x14ac:dyDescent="0.35">
      <c r="A3888" t="str">
        <f>IF('Support - Calculation Detail'!A3888="","",LEFT('Support - Calculation Detail'!A3888,7)&amp;"-"&amp;RIGHT('Support - Calculation Detail'!A3888,2))</f>
        <v/>
      </c>
      <c r="B3888" t="str">
        <f>IF('Support - Calculation Detail'!C3888="","",'Support - Calculation Detail'!C3888)</f>
        <v/>
      </c>
      <c r="C3888" t="str">
        <f>IF('Support - Calculation Detail'!B3888="","",'Support - Calculation Detail'!B3888)</f>
        <v/>
      </c>
      <c r="D3888" t="str">
        <f>IF('Support - Calculation Detail'!D3888="","",'Support - Calculation Detail'!D3888)</f>
        <v/>
      </c>
      <c r="E3888" t="str">
        <f>IF('Support - Calculation Detail'!E3888="","",'Support - Calculation Detail'!E3888)</f>
        <v/>
      </c>
      <c r="G3888" t="str">
        <f>IF('Support - Calculation Detail'!F3888="","",'Support - Calculation Detail'!F3888)</f>
        <v/>
      </c>
      <c r="H3888" t="str">
        <f>IF('Support - Calculation Detail'!G3888="","",'Support - Calculation Detail'!G3888)</f>
        <v/>
      </c>
      <c r="I3888" t="str">
        <f>IF('Support - Calculation Detail'!H3888="","",'Support - Calculation Detail'!H3888)</f>
        <v/>
      </c>
      <c r="J3888" t="str">
        <f>IF('Support - Calculation Detail'!I3888="","",'Support - Calculation Detail'!I3888)</f>
        <v/>
      </c>
      <c r="K3888" t="str">
        <f>IF('Support - Calculation Detail'!K3888="","",'Support - Calculation Detail'!K3888)</f>
        <v/>
      </c>
      <c r="L3888" t="str">
        <f>IF('Support - Calculation Detail'!L3888="","",'Support - Calculation Detail'!L3888)</f>
        <v/>
      </c>
      <c r="M3888" t="str">
        <f>IF('Support - Calculation Detail'!M3888="","",'Support - Calculation Detail'!M3888)</f>
        <v/>
      </c>
      <c r="N3888" t="str">
        <f>IF('Support - Calculation Detail'!N3888="","",'Support - Calculation Detail'!N3888)</f>
        <v/>
      </c>
      <c r="P3888" t="str">
        <f>IF('Support - Calculation Detail'!O3888="","",'Support - Calculation Detail'!O3888)</f>
        <v/>
      </c>
      <c r="Q3888" t="b">
        <v>1</v>
      </c>
      <c r="R3888" t="str">
        <f t="shared" si="300"/>
        <v/>
      </c>
      <c r="S3888" t="str">
        <f t="shared" si="301"/>
        <v/>
      </c>
      <c r="T3888" t="str">
        <f t="shared" si="302"/>
        <v/>
      </c>
      <c r="U3888" t="str">
        <f t="shared" si="303"/>
        <v/>
      </c>
      <c r="V3888" t="str">
        <f t="shared" si="304"/>
        <v/>
      </c>
    </row>
    <row r="3889" spans="1:22" x14ac:dyDescent="0.35">
      <c r="A3889" t="str">
        <f>IF('Support - Calculation Detail'!A3889="","",LEFT('Support - Calculation Detail'!A3889,7)&amp;"-"&amp;RIGHT('Support - Calculation Detail'!A3889,2))</f>
        <v/>
      </c>
      <c r="B3889" t="str">
        <f>IF('Support - Calculation Detail'!C3889="","",'Support - Calculation Detail'!C3889)</f>
        <v/>
      </c>
      <c r="C3889" t="str">
        <f>IF('Support - Calculation Detail'!B3889="","",'Support - Calculation Detail'!B3889)</f>
        <v/>
      </c>
      <c r="D3889" t="str">
        <f>IF('Support - Calculation Detail'!D3889="","",'Support - Calculation Detail'!D3889)</f>
        <v/>
      </c>
      <c r="E3889" t="str">
        <f>IF('Support - Calculation Detail'!E3889="","",'Support - Calculation Detail'!E3889)</f>
        <v/>
      </c>
      <c r="G3889" t="str">
        <f>IF('Support - Calculation Detail'!F3889="","",'Support - Calculation Detail'!F3889)</f>
        <v/>
      </c>
      <c r="H3889" t="str">
        <f>IF('Support - Calculation Detail'!G3889="","",'Support - Calculation Detail'!G3889)</f>
        <v/>
      </c>
      <c r="I3889" t="str">
        <f>IF('Support - Calculation Detail'!H3889="","",'Support - Calculation Detail'!H3889)</f>
        <v/>
      </c>
      <c r="J3889" t="str">
        <f>IF('Support - Calculation Detail'!I3889="","",'Support - Calculation Detail'!I3889)</f>
        <v/>
      </c>
      <c r="K3889" t="str">
        <f>IF('Support - Calculation Detail'!K3889="","",'Support - Calculation Detail'!K3889)</f>
        <v/>
      </c>
      <c r="L3889" t="str">
        <f>IF('Support - Calculation Detail'!L3889="","",'Support - Calculation Detail'!L3889)</f>
        <v/>
      </c>
      <c r="M3889" t="str">
        <f>IF('Support - Calculation Detail'!M3889="","",'Support - Calculation Detail'!M3889)</f>
        <v/>
      </c>
      <c r="N3889" t="str">
        <f>IF('Support - Calculation Detail'!N3889="","",'Support - Calculation Detail'!N3889)</f>
        <v/>
      </c>
      <c r="P3889" t="str">
        <f>IF('Support - Calculation Detail'!O3889="","",'Support - Calculation Detail'!O3889)</f>
        <v/>
      </c>
      <c r="Q3889" t="b">
        <v>1</v>
      </c>
      <c r="R3889" t="str">
        <f t="shared" si="300"/>
        <v/>
      </c>
      <c r="S3889" t="str">
        <f t="shared" si="301"/>
        <v/>
      </c>
      <c r="T3889" t="str">
        <f t="shared" si="302"/>
        <v/>
      </c>
      <c r="U3889" t="str">
        <f t="shared" si="303"/>
        <v/>
      </c>
      <c r="V3889" t="str">
        <f t="shared" si="304"/>
        <v/>
      </c>
    </row>
    <row r="3890" spans="1:22" x14ac:dyDescent="0.35">
      <c r="A3890" t="str">
        <f>IF('Support - Calculation Detail'!A3890="","",LEFT('Support - Calculation Detail'!A3890,7)&amp;"-"&amp;RIGHT('Support - Calculation Detail'!A3890,2))</f>
        <v/>
      </c>
      <c r="B3890" t="str">
        <f>IF('Support - Calculation Detail'!C3890="","",'Support - Calculation Detail'!C3890)</f>
        <v/>
      </c>
      <c r="C3890" t="str">
        <f>IF('Support - Calculation Detail'!B3890="","",'Support - Calculation Detail'!B3890)</f>
        <v/>
      </c>
      <c r="D3890" t="str">
        <f>IF('Support - Calculation Detail'!D3890="","",'Support - Calculation Detail'!D3890)</f>
        <v/>
      </c>
      <c r="E3890" t="str">
        <f>IF('Support - Calculation Detail'!E3890="","",'Support - Calculation Detail'!E3890)</f>
        <v/>
      </c>
      <c r="G3890" t="str">
        <f>IF('Support - Calculation Detail'!F3890="","",'Support - Calculation Detail'!F3890)</f>
        <v/>
      </c>
      <c r="H3890" t="str">
        <f>IF('Support - Calculation Detail'!G3890="","",'Support - Calculation Detail'!G3890)</f>
        <v/>
      </c>
      <c r="I3890" t="str">
        <f>IF('Support - Calculation Detail'!H3890="","",'Support - Calculation Detail'!H3890)</f>
        <v/>
      </c>
      <c r="J3890" t="str">
        <f>IF('Support - Calculation Detail'!I3890="","",'Support - Calculation Detail'!I3890)</f>
        <v/>
      </c>
      <c r="K3890" t="str">
        <f>IF('Support - Calculation Detail'!K3890="","",'Support - Calculation Detail'!K3890)</f>
        <v/>
      </c>
      <c r="L3890" t="str">
        <f>IF('Support - Calculation Detail'!L3890="","",'Support - Calculation Detail'!L3890)</f>
        <v/>
      </c>
      <c r="M3890" t="str">
        <f>IF('Support - Calculation Detail'!M3890="","",'Support - Calculation Detail'!M3890)</f>
        <v/>
      </c>
      <c r="N3890" t="str">
        <f>IF('Support - Calculation Detail'!N3890="","",'Support - Calculation Detail'!N3890)</f>
        <v/>
      </c>
      <c r="P3890" t="str">
        <f>IF('Support - Calculation Detail'!O3890="","",'Support - Calculation Detail'!O3890)</f>
        <v/>
      </c>
      <c r="Q3890" t="b">
        <v>1</v>
      </c>
      <c r="R3890" t="str">
        <f t="shared" si="300"/>
        <v/>
      </c>
      <c r="S3890" t="str">
        <f t="shared" si="301"/>
        <v/>
      </c>
      <c r="T3890" t="str">
        <f t="shared" si="302"/>
        <v/>
      </c>
      <c r="U3890" t="str">
        <f t="shared" si="303"/>
        <v/>
      </c>
      <c r="V3890" t="str">
        <f t="shared" si="304"/>
        <v/>
      </c>
    </row>
    <row r="3891" spans="1:22" x14ac:dyDescent="0.35">
      <c r="A3891" t="str">
        <f>IF('Support - Calculation Detail'!A3891="","",LEFT('Support - Calculation Detail'!A3891,7)&amp;"-"&amp;RIGHT('Support - Calculation Detail'!A3891,2))</f>
        <v/>
      </c>
      <c r="B3891" t="str">
        <f>IF('Support - Calculation Detail'!C3891="","",'Support - Calculation Detail'!C3891)</f>
        <v/>
      </c>
      <c r="C3891" t="str">
        <f>IF('Support - Calculation Detail'!B3891="","",'Support - Calculation Detail'!B3891)</f>
        <v/>
      </c>
      <c r="D3891" t="str">
        <f>IF('Support - Calculation Detail'!D3891="","",'Support - Calculation Detail'!D3891)</f>
        <v/>
      </c>
      <c r="E3891" t="str">
        <f>IF('Support - Calculation Detail'!E3891="","",'Support - Calculation Detail'!E3891)</f>
        <v/>
      </c>
      <c r="G3891" t="str">
        <f>IF('Support - Calculation Detail'!F3891="","",'Support - Calculation Detail'!F3891)</f>
        <v/>
      </c>
      <c r="H3891" t="str">
        <f>IF('Support - Calculation Detail'!G3891="","",'Support - Calculation Detail'!G3891)</f>
        <v/>
      </c>
      <c r="I3891" t="str">
        <f>IF('Support - Calculation Detail'!H3891="","",'Support - Calculation Detail'!H3891)</f>
        <v/>
      </c>
      <c r="J3891" t="str">
        <f>IF('Support - Calculation Detail'!I3891="","",'Support - Calculation Detail'!I3891)</f>
        <v/>
      </c>
      <c r="K3891" t="str">
        <f>IF('Support - Calculation Detail'!K3891="","",'Support - Calculation Detail'!K3891)</f>
        <v/>
      </c>
      <c r="L3891" t="str">
        <f>IF('Support - Calculation Detail'!L3891="","",'Support - Calculation Detail'!L3891)</f>
        <v/>
      </c>
      <c r="M3891" t="str">
        <f>IF('Support - Calculation Detail'!M3891="","",'Support - Calculation Detail'!M3891)</f>
        <v/>
      </c>
      <c r="N3891" t="str">
        <f>IF('Support - Calculation Detail'!N3891="","",'Support - Calculation Detail'!N3891)</f>
        <v/>
      </c>
      <c r="P3891" t="str">
        <f>IF('Support - Calculation Detail'!O3891="","",'Support - Calculation Detail'!O3891)</f>
        <v/>
      </c>
      <c r="Q3891" t="b">
        <v>1</v>
      </c>
      <c r="R3891" t="str">
        <f t="shared" si="300"/>
        <v/>
      </c>
      <c r="S3891" t="str">
        <f t="shared" si="301"/>
        <v/>
      </c>
      <c r="T3891" t="str">
        <f t="shared" si="302"/>
        <v/>
      </c>
      <c r="U3891" t="str">
        <f t="shared" si="303"/>
        <v/>
      </c>
      <c r="V3891" t="str">
        <f t="shared" si="304"/>
        <v/>
      </c>
    </row>
    <row r="3892" spans="1:22" x14ac:dyDescent="0.35">
      <c r="A3892" t="str">
        <f>IF('Support - Calculation Detail'!A3892="","",LEFT('Support - Calculation Detail'!A3892,7)&amp;"-"&amp;RIGHT('Support - Calculation Detail'!A3892,2))</f>
        <v/>
      </c>
      <c r="B3892" t="str">
        <f>IF('Support - Calculation Detail'!C3892="","",'Support - Calculation Detail'!C3892)</f>
        <v/>
      </c>
      <c r="C3892" t="str">
        <f>IF('Support - Calculation Detail'!B3892="","",'Support - Calculation Detail'!B3892)</f>
        <v/>
      </c>
      <c r="D3892" t="str">
        <f>IF('Support - Calculation Detail'!D3892="","",'Support - Calculation Detail'!D3892)</f>
        <v/>
      </c>
      <c r="E3892" t="str">
        <f>IF('Support - Calculation Detail'!E3892="","",'Support - Calculation Detail'!E3892)</f>
        <v/>
      </c>
      <c r="G3892" t="str">
        <f>IF('Support - Calculation Detail'!F3892="","",'Support - Calculation Detail'!F3892)</f>
        <v/>
      </c>
      <c r="H3892" t="str">
        <f>IF('Support - Calculation Detail'!G3892="","",'Support - Calculation Detail'!G3892)</f>
        <v/>
      </c>
      <c r="I3892" t="str">
        <f>IF('Support - Calculation Detail'!H3892="","",'Support - Calculation Detail'!H3892)</f>
        <v/>
      </c>
      <c r="J3892" t="str">
        <f>IF('Support - Calculation Detail'!I3892="","",'Support - Calculation Detail'!I3892)</f>
        <v/>
      </c>
      <c r="K3892" t="str">
        <f>IF('Support - Calculation Detail'!K3892="","",'Support - Calculation Detail'!K3892)</f>
        <v/>
      </c>
      <c r="L3892" t="str">
        <f>IF('Support - Calculation Detail'!L3892="","",'Support - Calculation Detail'!L3892)</f>
        <v/>
      </c>
      <c r="M3892" t="str">
        <f>IF('Support - Calculation Detail'!M3892="","",'Support - Calculation Detail'!M3892)</f>
        <v/>
      </c>
      <c r="N3892" t="str">
        <f>IF('Support - Calculation Detail'!N3892="","",'Support - Calculation Detail'!N3892)</f>
        <v/>
      </c>
      <c r="P3892" t="str">
        <f>IF('Support - Calculation Detail'!O3892="","",'Support - Calculation Detail'!O3892)</f>
        <v/>
      </c>
      <c r="Q3892" t="b">
        <v>1</v>
      </c>
      <c r="R3892" t="str">
        <f t="shared" si="300"/>
        <v/>
      </c>
      <c r="S3892" t="str">
        <f t="shared" si="301"/>
        <v/>
      </c>
      <c r="T3892" t="str">
        <f t="shared" si="302"/>
        <v/>
      </c>
      <c r="U3892" t="str">
        <f t="shared" si="303"/>
        <v/>
      </c>
      <c r="V3892" t="str">
        <f t="shared" si="304"/>
        <v/>
      </c>
    </row>
    <row r="3893" spans="1:22" x14ac:dyDescent="0.35">
      <c r="A3893" t="str">
        <f>IF('Support - Calculation Detail'!A3893="","",LEFT('Support - Calculation Detail'!A3893,7)&amp;"-"&amp;RIGHT('Support - Calculation Detail'!A3893,2))</f>
        <v/>
      </c>
      <c r="B3893" t="str">
        <f>IF('Support - Calculation Detail'!C3893="","",'Support - Calculation Detail'!C3893)</f>
        <v/>
      </c>
      <c r="C3893" t="str">
        <f>IF('Support - Calculation Detail'!B3893="","",'Support - Calculation Detail'!B3893)</f>
        <v/>
      </c>
      <c r="D3893" t="str">
        <f>IF('Support - Calculation Detail'!D3893="","",'Support - Calculation Detail'!D3893)</f>
        <v/>
      </c>
      <c r="E3893" t="str">
        <f>IF('Support - Calculation Detail'!E3893="","",'Support - Calculation Detail'!E3893)</f>
        <v/>
      </c>
      <c r="G3893" t="str">
        <f>IF('Support - Calculation Detail'!F3893="","",'Support - Calculation Detail'!F3893)</f>
        <v/>
      </c>
      <c r="H3893" t="str">
        <f>IF('Support - Calculation Detail'!G3893="","",'Support - Calculation Detail'!G3893)</f>
        <v/>
      </c>
      <c r="I3893" t="str">
        <f>IF('Support - Calculation Detail'!H3893="","",'Support - Calculation Detail'!H3893)</f>
        <v/>
      </c>
      <c r="J3893" t="str">
        <f>IF('Support - Calculation Detail'!I3893="","",'Support - Calculation Detail'!I3893)</f>
        <v/>
      </c>
      <c r="K3893" t="str">
        <f>IF('Support - Calculation Detail'!K3893="","",'Support - Calculation Detail'!K3893)</f>
        <v/>
      </c>
      <c r="L3893" t="str">
        <f>IF('Support - Calculation Detail'!L3893="","",'Support - Calculation Detail'!L3893)</f>
        <v/>
      </c>
      <c r="M3893" t="str">
        <f>IF('Support - Calculation Detail'!M3893="","",'Support - Calculation Detail'!M3893)</f>
        <v/>
      </c>
      <c r="N3893" t="str">
        <f>IF('Support - Calculation Detail'!N3893="","",'Support - Calculation Detail'!N3893)</f>
        <v/>
      </c>
      <c r="P3893" t="str">
        <f>IF('Support - Calculation Detail'!O3893="","",'Support - Calculation Detail'!O3893)</f>
        <v/>
      </c>
      <c r="Q3893" t="b">
        <v>1</v>
      </c>
      <c r="R3893" t="str">
        <f t="shared" si="300"/>
        <v/>
      </c>
      <c r="S3893" t="str">
        <f t="shared" si="301"/>
        <v/>
      </c>
      <c r="T3893" t="str">
        <f t="shared" si="302"/>
        <v/>
      </c>
      <c r="U3893" t="str">
        <f t="shared" si="303"/>
        <v/>
      </c>
      <c r="V3893" t="str">
        <f t="shared" si="304"/>
        <v/>
      </c>
    </row>
    <row r="3894" spans="1:22" x14ac:dyDescent="0.35">
      <c r="A3894" t="str">
        <f>IF('Support - Calculation Detail'!A3894="","",LEFT('Support - Calculation Detail'!A3894,7)&amp;"-"&amp;RIGHT('Support - Calculation Detail'!A3894,2))</f>
        <v/>
      </c>
      <c r="B3894" t="str">
        <f>IF('Support - Calculation Detail'!C3894="","",'Support - Calculation Detail'!C3894)</f>
        <v/>
      </c>
      <c r="C3894" t="str">
        <f>IF('Support - Calculation Detail'!B3894="","",'Support - Calculation Detail'!B3894)</f>
        <v/>
      </c>
      <c r="D3894" t="str">
        <f>IF('Support - Calculation Detail'!D3894="","",'Support - Calculation Detail'!D3894)</f>
        <v/>
      </c>
      <c r="E3894" t="str">
        <f>IF('Support - Calculation Detail'!E3894="","",'Support - Calculation Detail'!E3894)</f>
        <v/>
      </c>
      <c r="G3894" t="str">
        <f>IF('Support - Calculation Detail'!F3894="","",'Support - Calculation Detail'!F3894)</f>
        <v/>
      </c>
      <c r="H3894" t="str">
        <f>IF('Support - Calculation Detail'!G3894="","",'Support - Calculation Detail'!G3894)</f>
        <v/>
      </c>
      <c r="I3894" t="str">
        <f>IF('Support - Calculation Detail'!H3894="","",'Support - Calculation Detail'!H3894)</f>
        <v/>
      </c>
      <c r="J3894" t="str">
        <f>IF('Support - Calculation Detail'!I3894="","",'Support - Calculation Detail'!I3894)</f>
        <v/>
      </c>
      <c r="K3894" t="str">
        <f>IF('Support - Calculation Detail'!K3894="","",'Support - Calculation Detail'!K3894)</f>
        <v/>
      </c>
      <c r="L3894" t="str">
        <f>IF('Support - Calculation Detail'!L3894="","",'Support - Calculation Detail'!L3894)</f>
        <v/>
      </c>
      <c r="M3894" t="str">
        <f>IF('Support - Calculation Detail'!M3894="","",'Support - Calculation Detail'!M3894)</f>
        <v/>
      </c>
      <c r="N3894" t="str">
        <f>IF('Support - Calculation Detail'!N3894="","",'Support - Calculation Detail'!N3894)</f>
        <v/>
      </c>
      <c r="P3894" t="str">
        <f>IF('Support - Calculation Detail'!O3894="","",'Support - Calculation Detail'!O3894)</f>
        <v/>
      </c>
      <c r="Q3894" t="b">
        <v>1</v>
      </c>
      <c r="R3894" t="str">
        <f t="shared" si="300"/>
        <v/>
      </c>
      <c r="S3894" t="str">
        <f t="shared" si="301"/>
        <v/>
      </c>
      <c r="T3894" t="str">
        <f t="shared" si="302"/>
        <v/>
      </c>
      <c r="U3894" t="str">
        <f t="shared" si="303"/>
        <v/>
      </c>
      <c r="V3894" t="str">
        <f t="shared" si="304"/>
        <v/>
      </c>
    </row>
    <row r="3895" spans="1:22" x14ac:dyDescent="0.35">
      <c r="A3895" t="str">
        <f>IF('Support - Calculation Detail'!A3895="","",LEFT('Support - Calculation Detail'!A3895,7)&amp;"-"&amp;RIGHT('Support - Calculation Detail'!A3895,2))</f>
        <v/>
      </c>
      <c r="B3895" t="str">
        <f>IF('Support - Calculation Detail'!C3895="","",'Support - Calculation Detail'!C3895)</f>
        <v/>
      </c>
      <c r="C3895" t="str">
        <f>IF('Support - Calculation Detail'!B3895="","",'Support - Calculation Detail'!B3895)</f>
        <v/>
      </c>
      <c r="D3895" t="str">
        <f>IF('Support - Calculation Detail'!D3895="","",'Support - Calculation Detail'!D3895)</f>
        <v/>
      </c>
      <c r="E3895" t="str">
        <f>IF('Support - Calculation Detail'!E3895="","",'Support - Calculation Detail'!E3895)</f>
        <v/>
      </c>
      <c r="G3895" t="str">
        <f>IF('Support - Calculation Detail'!F3895="","",'Support - Calculation Detail'!F3895)</f>
        <v/>
      </c>
      <c r="H3895" t="str">
        <f>IF('Support - Calculation Detail'!G3895="","",'Support - Calculation Detail'!G3895)</f>
        <v/>
      </c>
      <c r="I3895" t="str">
        <f>IF('Support - Calculation Detail'!H3895="","",'Support - Calculation Detail'!H3895)</f>
        <v/>
      </c>
      <c r="J3895" t="str">
        <f>IF('Support - Calculation Detail'!I3895="","",'Support - Calculation Detail'!I3895)</f>
        <v/>
      </c>
      <c r="K3895" t="str">
        <f>IF('Support - Calculation Detail'!K3895="","",'Support - Calculation Detail'!K3895)</f>
        <v/>
      </c>
      <c r="L3895" t="str">
        <f>IF('Support - Calculation Detail'!L3895="","",'Support - Calculation Detail'!L3895)</f>
        <v/>
      </c>
      <c r="M3895" t="str">
        <f>IF('Support - Calculation Detail'!M3895="","",'Support - Calculation Detail'!M3895)</f>
        <v/>
      </c>
      <c r="N3895" t="str">
        <f>IF('Support - Calculation Detail'!N3895="","",'Support - Calculation Detail'!N3895)</f>
        <v/>
      </c>
      <c r="P3895" t="str">
        <f>IF('Support - Calculation Detail'!O3895="","",'Support - Calculation Detail'!O3895)</f>
        <v/>
      </c>
      <c r="Q3895" t="b">
        <v>1</v>
      </c>
      <c r="R3895" t="str">
        <f t="shared" si="300"/>
        <v/>
      </c>
      <c r="S3895" t="str">
        <f t="shared" si="301"/>
        <v/>
      </c>
      <c r="T3895" t="str">
        <f t="shared" si="302"/>
        <v/>
      </c>
      <c r="U3895" t="str">
        <f t="shared" si="303"/>
        <v/>
      </c>
      <c r="V3895" t="str">
        <f t="shared" si="304"/>
        <v/>
      </c>
    </row>
    <row r="3896" spans="1:22" x14ac:dyDescent="0.35">
      <c r="A3896" t="str">
        <f>IF('Support - Calculation Detail'!A3896="","",LEFT('Support - Calculation Detail'!A3896,7)&amp;"-"&amp;RIGHT('Support - Calculation Detail'!A3896,2))</f>
        <v/>
      </c>
      <c r="B3896" t="str">
        <f>IF('Support - Calculation Detail'!C3896="","",'Support - Calculation Detail'!C3896)</f>
        <v/>
      </c>
      <c r="C3896" t="str">
        <f>IF('Support - Calculation Detail'!B3896="","",'Support - Calculation Detail'!B3896)</f>
        <v/>
      </c>
      <c r="D3896" t="str">
        <f>IF('Support - Calculation Detail'!D3896="","",'Support - Calculation Detail'!D3896)</f>
        <v/>
      </c>
      <c r="E3896" t="str">
        <f>IF('Support - Calculation Detail'!E3896="","",'Support - Calculation Detail'!E3896)</f>
        <v/>
      </c>
      <c r="G3896" t="str">
        <f>IF('Support - Calculation Detail'!F3896="","",'Support - Calculation Detail'!F3896)</f>
        <v/>
      </c>
      <c r="H3896" t="str">
        <f>IF('Support - Calculation Detail'!G3896="","",'Support - Calculation Detail'!G3896)</f>
        <v/>
      </c>
      <c r="I3896" t="str">
        <f>IF('Support - Calculation Detail'!H3896="","",'Support - Calculation Detail'!H3896)</f>
        <v/>
      </c>
      <c r="J3896" t="str">
        <f>IF('Support - Calculation Detail'!I3896="","",'Support - Calculation Detail'!I3896)</f>
        <v/>
      </c>
      <c r="K3896" t="str">
        <f>IF('Support - Calculation Detail'!K3896="","",'Support - Calculation Detail'!K3896)</f>
        <v/>
      </c>
      <c r="L3896" t="str">
        <f>IF('Support - Calculation Detail'!L3896="","",'Support - Calculation Detail'!L3896)</f>
        <v/>
      </c>
      <c r="M3896" t="str">
        <f>IF('Support - Calculation Detail'!M3896="","",'Support - Calculation Detail'!M3896)</f>
        <v/>
      </c>
      <c r="N3896" t="str">
        <f>IF('Support - Calculation Detail'!N3896="","",'Support - Calculation Detail'!N3896)</f>
        <v/>
      </c>
      <c r="P3896" t="str">
        <f>IF('Support - Calculation Detail'!O3896="","",'Support - Calculation Detail'!O3896)</f>
        <v/>
      </c>
      <c r="Q3896" t="b">
        <v>1</v>
      </c>
      <c r="R3896" t="str">
        <f t="shared" si="300"/>
        <v/>
      </c>
      <c r="S3896" t="str">
        <f t="shared" si="301"/>
        <v/>
      </c>
      <c r="T3896" t="str">
        <f t="shared" si="302"/>
        <v/>
      </c>
      <c r="U3896" t="str">
        <f t="shared" si="303"/>
        <v/>
      </c>
      <c r="V3896" t="str">
        <f t="shared" si="304"/>
        <v/>
      </c>
    </row>
    <row r="3897" spans="1:22" x14ac:dyDescent="0.35">
      <c r="A3897" t="str">
        <f>IF('Support - Calculation Detail'!A3897="","",LEFT('Support - Calculation Detail'!A3897,7)&amp;"-"&amp;RIGHT('Support - Calculation Detail'!A3897,2))</f>
        <v/>
      </c>
      <c r="B3897" t="str">
        <f>IF('Support - Calculation Detail'!C3897="","",'Support - Calculation Detail'!C3897)</f>
        <v/>
      </c>
      <c r="C3897" t="str">
        <f>IF('Support - Calculation Detail'!B3897="","",'Support - Calculation Detail'!B3897)</f>
        <v/>
      </c>
      <c r="D3897" t="str">
        <f>IF('Support - Calculation Detail'!D3897="","",'Support - Calculation Detail'!D3897)</f>
        <v/>
      </c>
      <c r="E3897" t="str">
        <f>IF('Support - Calculation Detail'!E3897="","",'Support - Calculation Detail'!E3897)</f>
        <v/>
      </c>
      <c r="G3897" t="str">
        <f>IF('Support - Calculation Detail'!F3897="","",'Support - Calculation Detail'!F3897)</f>
        <v/>
      </c>
      <c r="H3897" t="str">
        <f>IF('Support - Calculation Detail'!G3897="","",'Support - Calculation Detail'!G3897)</f>
        <v/>
      </c>
      <c r="I3897" t="str">
        <f>IF('Support - Calculation Detail'!H3897="","",'Support - Calculation Detail'!H3897)</f>
        <v/>
      </c>
      <c r="J3897" t="str">
        <f>IF('Support - Calculation Detail'!I3897="","",'Support - Calculation Detail'!I3897)</f>
        <v/>
      </c>
      <c r="K3897" t="str">
        <f>IF('Support - Calculation Detail'!K3897="","",'Support - Calculation Detail'!K3897)</f>
        <v/>
      </c>
      <c r="L3897" t="str">
        <f>IF('Support - Calculation Detail'!L3897="","",'Support - Calculation Detail'!L3897)</f>
        <v/>
      </c>
      <c r="M3897" t="str">
        <f>IF('Support - Calculation Detail'!M3897="","",'Support - Calculation Detail'!M3897)</f>
        <v/>
      </c>
      <c r="N3897" t="str">
        <f>IF('Support - Calculation Detail'!N3897="","",'Support - Calculation Detail'!N3897)</f>
        <v/>
      </c>
      <c r="P3897" t="str">
        <f>IF('Support - Calculation Detail'!O3897="","",'Support - Calculation Detail'!O3897)</f>
        <v/>
      </c>
      <c r="Q3897" t="b">
        <v>1</v>
      </c>
      <c r="R3897" t="str">
        <f t="shared" si="300"/>
        <v/>
      </c>
      <c r="S3897" t="str">
        <f t="shared" si="301"/>
        <v/>
      </c>
      <c r="T3897" t="str">
        <f t="shared" si="302"/>
        <v/>
      </c>
      <c r="U3897" t="str">
        <f t="shared" si="303"/>
        <v/>
      </c>
      <c r="V3897" t="str">
        <f t="shared" si="304"/>
        <v/>
      </c>
    </row>
    <row r="3898" spans="1:22" x14ac:dyDescent="0.35">
      <c r="A3898" t="str">
        <f>IF('Support - Calculation Detail'!A3898="","",LEFT('Support - Calculation Detail'!A3898,7)&amp;"-"&amp;RIGHT('Support - Calculation Detail'!A3898,2))</f>
        <v/>
      </c>
      <c r="B3898" t="str">
        <f>IF('Support - Calculation Detail'!C3898="","",'Support - Calculation Detail'!C3898)</f>
        <v/>
      </c>
      <c r="C3898" t="str">
        <f>IF('Support - Calculation Detail'!B3898="","",'Support - Calculation Detail'!B3898)</f>
        <v/>
      </c>
      <c r="D3898" t="str">
        <f>IF('Support - Calculation Detail'!D3898="","",'Support - Calculation Detail'!D3898)</f>
        <v/>
      </c>
      <c r="E3898" t="str">
        <f>IF('Support - Calculation Detail'!E3898="","",'Support - Calculation Detail'!E3898)</f>
        <v/>
      </c>
      <c r="G3898" t="str">
        <f>IF('Support - Calculation Detail'!F3898="","",'Support - Calculation Detail'!F3898)</f>
        <v/>
      </c>
      <c r="H3898" t="str">
        <f>IF('Support - Calculation Detail'!G3898="","",'Support - Calculation Detail'!G3898)</f>
        <v/>
      </c>
      <c r="I3898" t="str">
        <f>IF('Support - Calculation Detail'!H3898="","",'Support - Calculation Detail'!H3898)</f>
        <v/>
      </c>
      <c r="J3898" t="str">
        <f>IF('Support - Calculation Detail'!I3898="","",'Support - Calculation Detail'!I3898)</f>
        <v/>
      </c>
      <c r="K3898" t="str">
        <f>IF('Support - Calculation Detail'!K3898="","",'Support - Calculation Detail'!K3898)</f>
        <v/>
      </c>
      <c r="L3898" t="str">
        <f>IF('Support - Calculation Detail'!L3898="","",'Support - Calculation Detail'!L3898)</f>
        <v/>
      </c>
      <c r="M3898" t="str">
        <f>IF('Support - Calculation Detail'!M3898="","",'Support - Calculation Detail'!M3898)</f>
        <v/>
      </c>
      <c r="N3898" t="str">
        <f>IF('Support - Calculation Detail'!N3898="","",'Support - Calculation Detail'!N3898)</f>
        <v/>
      </c>
      <c r="P3898" t="str">
        <f>IF('Support - Calculation Detail'!O3898="","",'Support - Calculation Detail'!O3898)</f>
        <v/>
      </c>
      <c r="Q3898" t="b">
        <v>1</v>
      </c>
      <c r="R3898" t="str">
        <f t="shared" si="300"/>
        <v/>
      </c>
      <c r="S3898" t="str">
        <f t="shared" si="301"/>
        <v/>
      </c>
      <c r="T3898" t="str">
        <f t="shared" si="302"/>
        <v/>
      </c>
      <c r="U3898" t="str">
        <f t="shared" si="303"/>
        <v/>
      </c>
      <c r="V3898" t="str">
        <f t="shared" si="304"/>
        <v/>
      </c>
    </row>
    <row r="3899" spans="1:22" x14ac:dyDescent="0.35">
      <c r="A3899" t="str">
        <f>IF('Support - Calculation Detail'!A3899="","",LEFT('Support - Calculation Detail'!A3899,7)&amp;"-"&amp;RIGHT('Support - Calculation Detail'!A3899,2))</f>
        <v/>
      </c>
      <c r="B3899" t="str">
        <f>IF('Support - Calculation Detail'!C3899="","",'Support - Calculation Detail'!C3899)</f>
        <v/>
      </c>
      <c r="C3899" t="str">
        <f>IF('Support - Calculation Detail'!B3899="","",'Support - Calculation Detail'!B3899)</f>
        <v/>
      </c>
      <c r="D3899" t="str">
        <f>IF('Support - Calculation Detail'!D3899="","",'Support - Calculation Detail'!D3899)</f>
        <v/>
      </c>
      <c r="E3899" t="str">
        <f>IF('Support - Calculation Detail'!E3899="","",'Support - Calculation Detail'!E3899)</f>
        <v/>
      </c>
      <c r="G3899" t="str">
        <f>IF('Support - Calculation Detail'!F3899="","",'Support - Calculation Detail'!F3899)</f>
        <v/>
      </c>
      <c r="H3899" t="str">
        <f>IF('Support - Calculation Detail'!G3899="","",'Support - Calculation Detail'!G3899)</f>
        <v/>
      </c>
      <c r="I3899" t="str">
        <f>IF('Support - Calculation Detail'!H3899="","",'Support - Calculation Detail'!H3899)</f>
        <v/>
      </c>
      <c r="J3899" t="str">
        <f>IF('Support - Calculation Detail'!I3899="","",'Support - Calculation Detail'!I3899)</f>
        <v/>
      </c>
      <c r="K3899" t="str">
        <f>IF('Support - Calculation Detail'!K3899="","",'Support - Calculation Detail'!K3899)</f>
        <v/>
      </c>
      <c r="L3899" t="str">
        <f>IF('Support - Calculation Detail'!L3899="","",'Support - Calculation Detail'!L3899)</f>
        <v/>
      </c>
      <c r="M3899" t="str">
        <f>IF('Support - Calculation Detail'!M3899="","",'Support - Calculation Detail'!M3899)</f>
        <v/>
      </c>
      <c r="N3899" t="str">
        <f>IF('Support - Calculation Detail'!N3899="","",'Support - Calculation Detail'!N3899)</f>
        <v/>
      </c>
      <c r="P3899" t="str">
        <f>IF('Support - Calculation Detail'!O3899="","",'Support - Calculation Detail'!O3899)</f>
        <v/>
      </c>
      <c r="Q3899" t="b">
        <v>1</v>
      </c>
      <c r="R3899" t="str">
        <f t="shared" si="300"/>
        <v/>
      </c>
      <c r="S3899" t="str">
        <f t="shared" si="301"/>
        <v/>
      </c>
      <c r="T3899" t="str">
        <f t="shared" si="302"/>
        <v/>
      </c>
      <c r="U3899" t="str">
        <f t="shared" si="303"/>
        <v/>
      </c>
      <c r="V3899" t="str">
        <f t="shared" si="304"/>
        <v/>
      </c>
    </row>
    <row r="3900" spans="1:22" x14ac:dyDescent="0.35">
      <c r="A3900" t="str">
        <f>IF('Support - Calculation Detail'!A3900="","",LEFT('Support - Calculation Detail'!A3900,7)&amp;"-"&amp;RIGHT('Support - Calculation Detail'!A3900,2))</f>
        <v/>
      </c>
      <c r="B3900" t="str">
        <f>IF('Support - Calculation Detail'!C3900="","",'Support - Calculation Detail'!C3900)</f>
        <v/>
      </c>
      <c r="C3900" t="str">
        <f>IF('Support - Calculation Detail'!B3900="","",'Support - Calculation Detail'!B3900)</f>
        <v/>
      </c>
      <c r="D3900" t="str">
        <f>IF('Support - Calculation Detail'!D3900="","",'Support - Calculation Detail'!D3900)</f>
        <v/>
      </c>
      <c r="E3900" t="str">
        <f>IF('Support - Calculation Detail'!E3900="","",'Support - Calculation Detail'!E3900)</f>
        <v/>
      </c>
      <c r="G3900" t="str">
        <f>IF('Support - Calculation Detail'!F3900="","",'Support - Calculation Detail'!F3900)</f>
        <v/>
      </c>
      <c r="H3900" t="str">
        <f>IF('Support - Calculation Detail'!G3900="","",'Support - Calculation Detail'!G3900)</f>
        <v/>
      </c>
      <c r="I3900" t="str">
        <f>IF('Support - Calculation Detail'!H3900="","",'Support - Calculation Detail'!H3900)</f>
        <v/>
      </c>
      <c r="J3900" t="str">
        <f>IF('Support - Calculation Detail'!I3900="","",'Support - Calculation Detail'!I3900)</f>
        <v/>
      </c>
      <c r="K3900" t="str">
        <f>IF('Support - Calculation Detail'!K3900="","",'Support - Calculation Detail'!K3900)</f>
        <v/>
      </c>
      <c r="L3900" t="str">
        <f>IF('Support - Calculation Detail'!L3900="","",'Support - Calculation Detail'!L3900)</f>
        <v/>
      </c>
      <c r="M3900" t="str">
        <f>IF('Support - Calculation Detail'!M3900="","",'Support - Calculation Detail'!M3900)</f>
        <v/>
      </c>
      <c r="N3900" t="str">
        <f>IF('Support - Calculation Detail'!N3900="","",'Support - Calculation Detail'!N3900)</f>
        <v/>
      </c>
      <c r="P3900" t="str">
        <f>IF('Support - Calculation Detail'!O3900="","",'Support - Calculation Detail'!O3900)</f>
        <v/>
      </c>
      <c r="Q3900" t="b">
        <v>1</v>
      </c>
      <c r="R3900" t="str">
        <f t="shared" si="300"/>
        <v/>
      </c>
      <c r="S3900" t="str">
        <f t="shared" si="301"/>
        <v/>
      </c>
      <c r="T3900" t="str">
        <f t="shared" si="302"/>
        <v/>
      </c>
      <c r="U3900" t="str">
        <f t="shared" si="303"/>
        <v/>
      </c>
      <c r="V3900" t="str">
        <f t="shared" si="304"/>
        <v/>
      </c>
    </row>
    <row r="3901" spans="1:22" x14ac:dyDescent="0.35">
      <c r="A3901" t="str">
        <f>IF('Support - Calculation Detail'!A3901="","",LEFT('Support - Calculation Detail'!A3901,7)&amp;"-"&amp;RIGHT('Support - Calculation Detail'!A3901,2))</f>
        <v/>
      </c>
      <c r="B3901" t="str">
        <f>IF('Support - Calculation Detail'!C3901="","",'Support - Calculation Detail'!C3901)</f>
        <v/>
      </c>
      <c r="C3901" t="str">
        <f>IF('Support - Calculation Detail'!B3901="","",'Support - Calculation Detail'!B3901)</f>
        <v/>
      </c>
      <c r="D3901" t="str">
        <f>IF('Support - Calculation Detail'!D3901="","",'Support - Calculation Detail'!D3901)</f>
        <v/>
      </c>
      <c r="E3901" t="str">
        <f>IF('Support - Calculation Detail'!E3901="","",'Support - Calculation Detail'!E3901)</f>
        <v/>
      </c>
      <c r="G3901" t="str">
        <f>IF('Support - Calculation Detail'!F3901="","",'Support - Calculation Detail'!F3901)</f>
        <v/>
      </c>
      <c r="H3901" t="str">
        <f>IF('Support - Calculation Detail'!G3901="","",'Support - Calculation Detail'!G3901)</f>
        <v/>
      </c>
      <c r="I3901" t="str">
        <f>IF('Support - Calculation Detail'!H3901="","",'Support - Calculation Detail'!H3901)</f>
        <v/>
      </c>
      <c r="J3901" t="str">
        <f>IF('Support - Calculation Detail'!I3901="","",'Support - Calculation Detail'!I3901)</f>
        <v/>
      </c>
      <c r="K3901" t="str">
        <f>IF('Support - Calculation Detail'!K3901="","",'Support - Calculation Detail'!K3901)</f>
        <v/>
      </c>
      <c r="L3901" t="str">
        <f>IF('Support - Calculation Detail'!L3901="","",'Support - Calculation Detail'!L3901)</f>
        <v/>
      </c>
      <c r="M3901" t="str">
        <f>IF('Support - Calculation Detail'!M3901="","",'Support - Calculation Detail'!M3901)</f>
        <v/>
      </c>
      <c r="N3901" t="str">
        <f>IF('Support - Calculation Detail'!N3901="","",'Support - Calculation Detail'!N3901)</f>
        <v/>
      </c>
      <c r="P3901" t="str">
        <f>IF('Support - Calculation Detail'!O3901="","",'Support - Calculation Detail'!O3901)</f>
        <v/>
      </c>
      <c r="Q3901" t="b">
        <v>1</v>
      </c>
      <c r="R3901" t="str">
        <f t="shared" si="300"/>
        <v/>
      </c>
      <c r="S3901" t="str">
        <f t="shared" si="301"/>
        <v/>
      </c>
      <c r="T3901" t="str">
        <f t="shared" si="302"/>
        <v/>
      </c>
      <c r="U3901" t="str">
        <f t="shared" si="303"/>
        <v/>
      </c>
      <c r="V3901" t="str">
        <f t="shared" si="304"/>
        <v/>
      </c>
    </row>
    <row r="3902" spans="1:22" x14ac:dyDescent="0.35">
      <c r="A3902" t="str">
        <f>IF('Support - Calculation Detail'!A3902="","",LEFT('Support - Calculation Detail'!A3902,7)&amp;"-"&amp;RIGHT('Support - Calculation Detail'!A3902,2))</f>
        <v/>
      </c>
      <c r="B3902" t="str">
        <f>IF('Support - Calculation Detail'!C3902="","",'Support - Calculation Detail'!C3902)</f>
        <v/>
      </c>
      <c r="C3902" t="str">
        <f>IF('Support - Calculation Detail'!B3902="","",'Support - Calculation Detail'!B3902)</f>
        <v/>
      </c>
      <c r="D3902" t="str">
        <f>IF('Support - Calculation Detail'!D3902="","",'Support - Calculation Detail'!D3902)</f>
        <v/>
      </c>
      <c r="E3902" t="str">
        <f>IF('Support - Calculation Detail'!E3902="","",'Support - Calculation Detail'!E3902)</f>
        <v/>
      </c>
      <c r="G3902" t="str">
        <f>IF('Support - Calculation Detail'!F3902="","",'Support - Calculation Detail'!F3902)</f>
        <v/>
      </c>
      <c r="H3902" t="str">
        <f>IF('Support - Calculation Detail'!G3902="","",'Support - Calculation Detail'!G3902)</f>
        <v/>
      </c>
      <c r="I3902" t="str">
        <f>IF('Support - Calculation Detail'!H3902="","",'Support - Calculation Detail'!H3902)</f>
        <v/>
      </c>
      <c r="J3902" t="str">
        <f>IF('Support - Calculation Detail'!I3902="","",'Support - Calculation Detail'!I3902)</f>
        <v/>
      </c>
      <c r="K3902" t="str">
        <f>IF('Support - Calculation Detail'!K3902="","",'Support - Calculation Detail'!K3902)</f>
        <v/>
      </c>
      <c r="L3902" t="str">
        <f>IF('Support - Calculation Detail'!L3902="","",'Support - Calculation Detail'!L3902)</f>
        <v/>
      </c>
      <c r="M3902" t="str">
        <f>IF('Support - Calculation Detail'!M3902="","",'Support - Calculation Detail'!M3902)</f>
        <v/>
      </c>
      <c r="N3902" t="str">
        <f>IF('Support - Calculation Detail'!N3902="","",'Support - Calculation Detail'!N3902)</f>
        <v/>
      </c>
      <c r="P3902" t="str">
        <f>IF('Support - Calculation Detail'!O3902="","",'Support - Calculation Detail'!O3902)</f>
        <v/>
      </c>
      <c r="Q3902" t="b">
        <v>1</v>
      </c>
      <c r="R3902" t="str">
        <f t="shared" si="300"/>
        <v/>
      </c>
      <c r="S3902" t="str">
        <f t="shared" si="301"/>
        <v/>
      </c>
      <c r="T3902" t="str">
        <f t="shared" si="302"/>
        <v/>
      </c>
      <c r="U3902" t="str">
        <f t="shared" si="303"/>
        <v/>
      </c>
      <c r="V3902" t="str">
        <f t="shared" si="304"/>
        <v/>
      </c>
    </row>
    <row r="3903" spans="1:22" x14ac:dyDescent="0.35">
      <c r="A3903" t="str">
        <f>IF('Support - Calculation Detail'!A3903="","",LEFT('Support - Calculation Detail'!A3903,7)&amp;"-"&amp;RIGHT('Support - Calculation Detail'!A3903,2))</f>
        <v/>
      </c>
      <c r="B3903" t="str">
        <f>IF('Support - Calculation Detail'!C3903="","",'Support - Calculation Detail'!C3903)</f>
        <v/>
      </c>
      <c r="C3903" t="str">
        <f>IF('Support - Calculation Detail'!B3903="","",'Support - Calculation Detail'!B3903)</f>
        <v/>
      </c>
      <c r="D3903" t="str">
        <f>IF('Support - Calculation Detail'!D3903="","",'Support - Calculation Detail'!D3903)</f>
        <v/>
      </c>
      <c r="E3903" t="str">
        <f>IF('Support - Calculation Detail'!E3903="","",'Support - Calculation Detail'!E3903)</f>
        <v/>
      </c>
      <c r="G3903" t="str">
        <f>IF('Support - Calculation Detail'!F3903="","",'Support - Calculation Detail'!F3903)</f>
        <v/>
      </c>
      <c r="H3903" t="str">
        <f>IF('Support - Calculation Detail'!G3903="","",'Support - Calculation Detail'!G3903)</f>
        <v/>
      </c>
      <c r="I3903" t="str">
        <f>IF('Support - Calculation Detail'!H3903="","",'Support - Calculation Detail'!H3903)</f>
        <v/>
      </c>
      <c r="J3903" t="str">
        <f>IF('Support - Calculation Detail'!I3903="","",'Support - Calculation Detail'!I3903)</f>
        <v/>
      </c>
      <c r="K3903" t="str">
        <f>IF('Support - Calculation Detail'!K3903="","",'Support - Calculation Detail'!K3903)</f>
        <v/>
      </c>
      <c r="L3903" t="str">
        <f>IF('Support - Calculation Detail'!L3903="","",'Support - Calculation Detail'!L3903)</f>
        <v/>
      </c>
      <c r="M3903" t="str">
        <f>IF('Support - Calculation Detail'!M3903="","",'Support - Calculation Detail'!M3903)</f>
        <v/>
      </c>
      <c r="N3903" t="str">
        <f>IF('Support - Calculation Detail'!N3903="","",'Support - Calculation Detail'!N3903)</f>
        <v/>
      </c>
      <c r="P3903" t="str">
        <f>IF('Support - Calculation Detail'!O3903="","",'Support - Calculation Detail'!O3903)</f>
        <v/>
      </c>
      <c r="Q3903" t="b">
        <v>1</v>
      </c>
      <c r="R3903" t="str">
        <f t="shared" si="300"/>
        <v/>
      </c>
      <c r="S3903" t="str">
        <f t="shared" si="301"/>
        <v/>
      </c>
      <c r="T3903" t="str">
        <f t="shared" si="302"/>
        <v/>
      </c>
      <c r="U3903" t="str">
        <f t="shared" si="303"/>
        <v/>
      </c>
      <c r="V3903" t="str">
        <f t="shared" si="304"/>
        <v/>
      </c>
    </row>
    <row r="3904" spans="1:22" x14ac:dyDescent="0.35">
      <c r="A3904" t="str">
        <f>IF('Support - Calculation Detail'!A3904="","",LEFT('Support - Calculation Detail'!A3904,7)&amp;"-"&amp;RIGHT('Support - Calculation Detail'!A3904,2))</f>
        <v/>
      </c>
      <c r="B3904" t="str">
        <f>IF('Support - Calculation Detail'!C3904="","",'Support - Calculation Detail'!C3904)</f>
        <v/>
      </c>
      <c r="C3904" t="str">
        <f>IF('Support - Calculation Detail'!B3904="","",'Support - Calculation Detail'!B3904)</f>
        <v/>
      </c>
      <c r="D3904" t="str">
        <f>IF('Support - Calculation Detail'!D3904="","",'Support - Calculation Detail'!D3904)</f>
        <v/>
      </c>
      <c r="E3904" t="str">
        <f>IF('Support - Calculation Detail'!E3904="","",'Support - Calculation Detail'!E3904)</f>
        <v/>
      </c>
      <c r="G3904" t="str">
        <f>IF('Support - Calculation Detail'!F3904="","",'Support - Calculation Detail'!F3904)</f>
        <v/>
      </c>
      <c r="H3904" t="str">
        <f>IF('Support - Calculation Detail'!G3904="","",'Support - Calculation Detail'!G3904)</f>
        <v/>
      </c>
      <c r="I3904" t="str">
        <f>IF('Support - Calculation Detail'!H3904="","",'Support - Calculation Detail'!H3904)</f>
        <v/>
      </c>
      <c r="J3904" t="str">
        <f>IF('Support - Calculation Detail'!I3904="","",'Support - Calculation Detail'!I3904)</f>
        <v/>
      </c>
      <c r="K3904" t="str">
        <f>IF('Support - Calculation Detail'!K3904="","",'Support - Calculation Detail'!K3904)</f>
        <v/>
      </c>
      <c r="L3904" t="str">
        <f>IF('Support - Calculation Detail'!L3904="","",'Support - Calculation Detail'!L3904)</f>
        <v/>
      </c>
      <c r="M3904" t="str">
        <f>IF('Support - Calculation Detail'!M3904="","",'Support - Calculation Detail'!M3904)</f>
        <v/>
      </c>
      <c r="N3904" t="str">
        <f>IF('Support - Calculation Detail'!N3904="","",'Support - Calculation Detail'!N3904)</f>
        <v/>
      </c>
      <c r="P3904" t="str">
        <f>IF('Support - Calculation Detail'!O3904="","",'Support - Calculation Detail'!O3904)</f>
        <v/>
      </c>
      <c r="Q3904" t="b">
        <v>1</v>
      </c>
      <c r="R3904" t="str">
        <f t="shared" si="300"/>
        <v/>
      </c>
      <c r="S3904" t="str">
        <f t="shared" si="301"/>
        <v/>
      </c>
      <c r="T3904" t="str">
        <f t="shared" si="302"/>
        <v/>
      </c>
      <c r="U3904" t="str">
        <f t="shared" si="303"/>
        <v/>
      </c>
      <c r="V3904" t="str">
        <f t="shared" si="304"/>
        <v/>
      </c>
    </row>
    <row r="3905" spans="1:22" x14ac:dyDescent="0.35">
      <c r="A3905" t="str">
        <f>IF('Support - Calculation Detail'!A3905="","",LEFT('Support - Calculation Detail'!A3905,7)&amp;"-"&amp;RIGHT('Support - Calculation Detail'!A3905,2))</f>
        <v/>
      </c>
      <c r="B3905" t="str">
        <f>IF('Support - Calculation Detail'!C3905="","",'Support - Calculation Detail'!C3905)</f>
        <v/>
      </c>
      <c r="C3905" t="str">
        <f>IF('Support - Calculation Detail'!B3905="","",'Support - Calculation Detail'!B3905)</f>
        <v/>
      </c>
      <c r="D3905" t="str">
        <f>IF('Support - Calculation Detail'!D3905="","",'Support - Calculation Detail'!D3905)</f>
        <v/>
      </c>
      <c r="E3905" t="str">
        <f>IF('Support - Calculation Detail'!E3905="","",'Support - Calculation Detail'!E3905)</f>
        <v/>
      </c>
      <c r="G3905" t="str">
        <f>IF('Support - Calculation Detail'!F3905="","",'Support - Calculation Detail'!F3905)</f>
        <v/>
      </c>
      <c r="H3905" t="str">
        <f>IF('Support - Calculation Detail'!G3905="","",'Support - Calculation Detail'!G3905)</f>
        <v/>
      </c>
      <c r="I3905" t="str">
        <f>IF('Support - Calculation Detail'!H3905="","",'Support - Calculation Detail'!H3905)</f>
        <v/>
      </c>
      <c r="J3905" t="str">
        <f>IF('Support - Calculation Detail'!I3905="","",'Support - Calculation Detail'!I3905)</f>
        <v/>
      </c>
      <c r="K3905" t="str">
        <f>IF('Support - Calculation Detail'!K3905="","",'Support - Calculation Detail'!K3905)</f>
        <v/>
      </c>
      <c r="L3905" t="str">
        <f>IF('Support - Calculation Detail'!L3905="","",'Support - Calculation Detail'!L3905)</f>
        <v/>
      </c>
      <c r="M3905" t="str">
        <f>IF('Support - Calculation Detail'!M3905="","",'Support - Calculation Detail'!M3905)</f>
        <v/>
      </c>
      <c r="N3905" t="str">
        <f>IF('Support - Calculation Detail'!N3905="","",'Support - Calculation Detail'!N3905)</f>
        <v/>
      </c>
      <c r="P3905" t="str">
        <f>IF('Support - Calculation Detail'!O3905="","",'Support - Calculation Detail'!O3905)</f>
        <v/>
      </c>
      <c r="Q3905" t="b">
        <v>1</v>
      </c>
      <c r="R3905" t="str">
        <f t="shared" si="300"/>
        <v/>
      </c>
      <c r="S3905" t="str">
        <f t="shared" si="301"/>
        <v/>
      </c>
      <c r="T3905" t="str">
        <f t="shared" si="302"/>
        <v/>
      </c>
      <c r="U3905" t="str">
        <f t="shared" si="303"/>
        <v/>
      </c>
      <c r="V3905" t="str">
        <f t="shared" si="304"/>
        <v/>
      </c>
    </row>
    <row r="3906" spans="1:22" x14ac:dyDescent="0.35">
      <c r="A3906" t="str">
        <f>IF('Support - Calculation Detail'!A3906="","",LEFT('Support - Calculation Detail'!A3906,7)&amp;"-"&amp;RIGHT('Support - Calculation Detail'!A3906,2))</f>
        <v/>
      </c>
      <c r="B3906" t="str">
        <f>IF('Support - Calculation Detail'!C3906="","",'Support - Calculation Detail'!C3906)</f>
        <v/>
      </c>
      <c r="C3906" t="str">
        <f>IF('Support - Calculation Detail'!B3906="","",'Support - Calculation Detail'!B3906)</f>
        <v/>
      </c>
      <c r="D3906" t="str">
        <f>IF('Support - Calculation Detail'!D3906="","",'Support - Calculation Detail'!D3906)</f>
        <v/>
      </c>
      <c r="E3906" t="str">
        <f>IF('Support - Calculation Detail'!E3906="","",'Support - Calculation Detail'!E3906)</f>
        <v/>
      </c>
      <c r="G3906" t="str">
        <f>IF('Support - Calculation Detail'!F3906="","",'Support - Calculation Detail'!F3906)</f>
        <v/>
      </c>
      <c r="H3906" t="str">
        <f>IF('Support - Calculation Detail'!G3906="","",'Support - Calculation Detail'!G3906)</f>
        <v/>
      </c>
      <c r="I3906" t="str">
        <f>IF('Support - Calculation Detail'!H3906="","",'Support - Calculation Detail'!H3906)</f>
        <v/>
      </c>
      <c r="J3906" t="str">
        <f>IF('Support - Calculation Detail'!I3906="","",'Support - Calculation Detail'!I3906)</f>
        <v/>
      </c>
      <c r="K3906" t="str">
        <f>IF('Support - Calculation Detail'!K3906="","",'Support - Calculation Detail'!K3906)</f>
        <v/>
      </c>
      <c r="L3906" t="str">
        <f>IF('Support - Calculation Detail'!L3906="","",'Support - Calculation Detail'!L3906)</f>
        <v/>
      </c>
      <c r="M3906" t="str">
        <f>IF('Support - Calculation Detail'!M3906="","",'Support - Calculation Detail'!M3906)</f>
        <v/>
      </c>
      <c r="N3906" t="str">
        <f>IF('Support - Calculation Detail'!N3906="","",'Support - Calculation Detail'!N3906)</f>
        <v/>
      </c>
      <c r="P3906" t="str">
        <f>IF('Support - Calculation Detail'!O3906="","",'Support - Calculation Detail'!O3906)</f>
        <v/>
      </c>
      <c r="Q3906" t="b">
        <v>1</v>
      </c>
      <c r="R3906" t="str">
        <f t="shared" si="300"/>
        <v/>
      </c>
      <c r="S3906" t="str">
        <f t="shared" si="301"/>
        <v/>
      </c>
      <c r="T3906" t="str">
        <f t="shared" si="302"/>
        <v/>
      </c>
      <c r="U3906" t="str">
        <f t="shared" si="303"/>
        <v/>
      </c>
      <c r="V3906" t="str">
        <f t="shared" si="304"/>
        <v/>
      </c>
    </row>
    <row r="3907" spans="1:22" x14ac:dyDescent="0.35">
      <c r="A3907" t="str">
        <f>IF('Support - Calculation Detail'!A3907="","",LEFT('Support - Calculation Detail'!A3907,7)&amp;"-"&amp;RIGHT('Support - Calculation Detail'!A3907,2))</f>
        <v/>
      </c>
      <c r="B3907" t="str">
        <f>IF('Support - Calculation Detail'!C3907="","",'Support - Calculation Detail'!C3907)</f>
        <v/>
      </c>
      <c r="C3907" t="str">
        <f>IF('Support - Calculation Detail'!B3907="","",'Support - Calculation Detail'!B3907)</f>
        <v/>
      </c>
      <c r="D3907" t="str">
        <f>IF('Support - Calculation Detail'!D3907="","",'Support - Calculation Detail'!D3907)</f>
        <v/>
      </c>
      <c r="E3907" t="str">
        <f>IF('Support - Calculation Detail'!E3907="","",'Support - Calculation Detail'!E3907)</f>
        <v/>
      </c>
      <c r="G3907" t="str">
        <f>IF('Support - Calculation Detail'!F3907="","",'Support - Calculation Detail'!F3907)</f>
        <v/>
      </c>
      <c r="H3907" t="str">
        <f>IF('Support - Calculation Detail'!G3907="","",'Support - Calculation Detail'!G3907)</f>
        <v/>
      </c>
      <c r="I3907" t="str">
        <f>IF('Support - Calculation Detail'!H3907="","",'Support - Calculation Detail'!H3907)</f>
        <v/>
      </c>
      <c r="J3907" t="str">
        <f>IF('Support - Calculation Detail'!I3907="","",'Support - Calculation Detail'!I3907)</f>
        <v/>
      </c>
      <c r="K3907" t="str">
        <f>IF('Support - Calculation Detail'!K3907="","",'Support - Calculation Detail'!K3907)</f>
        <v/>
      </c>
      <c r="L3907" t="str">
        <f>IF('Support - Calculation Detail'!L3907="","",'Support - Calculation Detail'!L3907)</f>
        <v/>
      </c>
      <c r="M3907" t="str">
        <f>IF('Support - Calculation Detail'!M3907="","",'Support - Calculation Detail'!M3907)</f>
        <v/>
      </c>
      <c r="N3907" t="str">
        <f>IF('Support - Calculation Detail'!N3907="","",'Support - Calculation Detail'!N3907)</f>
        <v/>
      </c>
      <c r="P3907" t="str">
        <f>IF('Support - Calculation Detail'!O3907="","",'Support - Calculation Detail'!O3907)</f>
        <v/>
      </c>
      <c r="Q3907" t="b">
        <v>1</v>
      </c>
      <c r="R3907" t="str">
        <f t="shared" ref="R3907:R3970" si="305">LEFT(A3907,7)</f>
        <v/>
      </c>
      <c r="S3907" t="str">
        <f t="shared" ref="S3907:S3970" si="306">A3907</f>
        <v/>
      </c>
      <c r="T3907" t="str">
        <f t="shared" ref="T3907:T3970" si="307">S3907</f>
        <v/>
      </c>
      <c r="U3907" t="str">
        <f t="shared" ref="U3907:U3970" si="308">MID(S3907,3,1)</f>
        <v/>
      </c>
      <c r="V3907" t="str">
        <f t="shared" ref="V3907:V3970" si="309">RIGHT(T3907,2)</f>
        <v/>
      </c>
    </row>
    <row r="3908" spans="1:22" x14ac:dyDescent="0.35">
      <c r="A3908" t="str">
        <f>IF('Support - Calculation Detail'!A3908="","",LEFT('Support - Calculation Detail'!A3908,7)&amp;"-"&amp;RIGHT('Support - Calculation Detail'!A3908,2))</f>
        <v/>
      </c>
      <c r="B3908" t="str">
        <f>IF('Support - Calculation Detail'!C3908="","",'Support - Calculation Detail'!C3908)</f>
        <v/>
      </c>
      <c r="C3908" t="str">
        <f>IF('Support - Calculation Detail'!B3908="","",'Support - Calculation Detail'!B3908)</f>
        <v/>
      </c>
      <c r="D3908" t="str">
        <f>IF('Support - Calculation Detail'!D3908="","",'Support - Calculation Detail'!D3908)</f>
        <v/>
      </c>
      <c r="E3908" t="str">
        <f>IF('Support - Calculation Detail'!E3908="","",'Support - Calculation Detail'!E3908)</f>
        <v/>
      </c>
      <c r="G3908" t="str">
        <f>IF('Support - Calculation Detail'!F3908="","",'Support - Calculation Detail'!F3908)</f>
        <v/>
      </c>
      <c r="H3908" t="str">
        <f>IF('Support - Calculation Detail'!G3908="","",'Support - Calculation Detail'!G3908)</f>
        <v/>
      </c>
      <c r="I3908" t="str">
        <f>IF('Support - Calculation Detail'!H3908="","",'Support - Calculation Detail'!H3908)</f>
        <v/>
      </c>
      <c r="J3908" t="str">
        <f>IF('Support - Calculation Detail'!I3908="","",'Support - Calculation Detail'!I3908)</f>
        <v/>
      </c>
      <c r="K3908" t="str">
        <f>IF('Support - Calculation Detail'!K3908="","",'Support - Calculation Detail'!K3908)</f>
        <v/>
      </c>
      <c r="L3908" t="str">
        <f>IF('Support - Calculation Detail'!L3908="","",'Support - Calculation Detail'!L3908)</f>
        <v/>
      </c>
      <c r="M3908" t="str">
        <f>IF('Support - Calculation Detail'!M3908="","",'Support - Calculation Detail'!M3908)</f>
        <v/>
      </c>
      <c r="N3908" t="str">
        <f>IF('Support - Calculation Detail'!N3908="","",'Support - Calculation Detail'!N3908)</f>
        <v/>
      </c>
      <c r="P3908" t="str">
        <f>IF('Support - Calculation Detail'!O3908="","",'Support - Calculation Detail'!O3908)</f>
        <v/>
      </c>
      <c r="Q3908" t="b">
        <v>1</v>
      </c>
      <c r="R3908" t="str">
        <f t="shared" si="305"/>
        <v/>
      </c>
      <c r="S3908" t="str">
        <f t="shared" si="306"/>
        <v/>
      </c>
      <c r="T3908" t="str">
        <f t="shared" si="307"/>
        <v/>
      </c>
      <c r="U3908" t="str">
        <f t="shared" si="308"/>
        <v/>
      </c>
      <c r="V3908" t="str">
        <f t="shared" si="309"/>
        <v/>
      </c>
    </row>
    <row r="3909" spans="1:22" x14ac:dyDescent="0.35">
      <c r="A3909" t="str">
        <f>IF('Support - Calculation Detail'!A3909="","",LEFT('Support - Calculation Detail'!A3909,7)&amp;"-"&amp;RIGHT('Support - Calculation Detail'!A3909,2))</f>
        <v/>
      </c>
      <c r="B3909" t="str">
        <f>IF('Support - Calculation Detail'!C3909="","",'Support - Calculation Detail'!C3909)</f>
        <v/>
      </c>
      <c r="C3909" t="str">
        <f>IF('Support - Calculation Detail'!B3909="","",'Support - Calculation Detail'!B3909)</f>
        <v/>
      </c>
      <c r="D3909" t="str">
        <f>IF('Support - Calculation Detail'!D3909="","",'Support - Calculation Detail'!D3909)</f>
        <v/>
      </c>
      <c r="E3909" t="str">
        <f>IF('Support - Calculation Detail'!E3909="","",'Support - Calculation Detail'!E3909)</f>
        <v/>
      </c>
      <c r="G3909" t="str">
        <f>IF('Support - Calculation Detail'!F3909="","",'Support - Calculation Detail'!F3909)</f>
        <v/>
      </c>
      <c r="H3909" t="str">
        <f>IF('Support - Calculation Detail'!G3909="","",'Support - Calculation Detail'!G3909)</f>
        <v/>
      </c>
      <c r="I3909" t="str">
        <f>IF('Support - Calculation Detail'!H3909="","",'Support - Calculation Detail'!H3909)</f>
        <v/>
      </c>
      <c r="J3909" t="str">
        <f>IF('Support - Calculation Detail'!I3909="","",'Support - Calculation Detail'!I3909)</f>
        <v/>
      </c>
      <c r="K3909" t="str">
        <f>IF('Support - Calculation Detail'!K3909="","",'Support - Calculation Detail'!K3909)</f>
        <v/>
      </c>
      <c r="L3909" t="str">
        <f>IF('Support - Calculation Detail'!L3909="","",'Support - Calculation Detail'!L3909)</f>
        <v/>
      </c>
      <c r="M3909" t="str">
        <f>IF('Support - Calculation Detail'!M3909="","",'Support - Calculation Detail'!M3909)</f>
        <v/>
      </c>
      <c r="N3909" t="str">
        <f>IF('Support - Calculation Detail'!N3909="","",'Support - Calculation Detail'!N3909)</f>
        <v/>
      </c>
      <c r="P3909" t="str">
        <f>IF('Support - Calculation Detail'!O3909="","",'Support - Calculation Detail'!O3909)</f>
        <v/>
      </c>
      <c r="Q3909" t="b">
        <v>1</v>
      </c>
      <c r="R3909" t="str">
        <f t="shared" si="305"/>
        <v/>
      </c>
      <c r="S3909" t="str">
        <f t="shared" si="306"/>
        <v/>
      </c>
      <c r="T3909" t="str">
        <f t="shared" si="307"/>
        <v/>
      </c>
      <c r="U3909" t="str">
        <f t="shared" si="308"/>
        <v/>
      </c>
      <c r="V3909" t="str">
        <f t="shared" si="309"/>
        <v/>
      </c>
    </row>
    <row r="3910" spans="1:22" x14ac:dyDescent="0.35">
      <c r="A3910" t="str">
        <f>IF('Support - Calculation Detail'!A3910="","",LEFT('Support - Calculation Detail'!A3910,7)&amp;"-"&amp;RIGHT('Support - Calculation Detail'!A3910,2))</f>
        <v/>
      </c>
      <c r="B3910" t="str">
        <f>IF('Support - Calculation Detail'!C3910="","",'Support - Calculation Detail'!C3910)</f>
        <v/>
      </c>
      <c r="C3910" t="str">
        <f>IF('Support - Calculation Detail'!B3910="","",'Support - Calculation Detail'!B3910)</f>
        <v/>
      </c>
      <c r="D3910" t="str">
        <f>IF('Support - Calculation Detail'!D3910="","",'Support - Calculation Detail'!D3910)</f>
        <v/>
      </c>
      <c r="E3910" t="str">
        <f>IF('Support - Calculation Detail'!E3910="","",'Support - Calculation Detail'!E3910)</f>
        <v/>
      </c>
      <c r="G3910" t="str">
        <f>IF('Support - Calculation Detail'!F3910="","",'Support - Calculation Detail'!F3910)</f>
        <v/>
      </c>
      <c r="H3910" t="str">
        <f>IF('Support - Calculation Detail'!G3910="","",'Support - Calculation Detail'!G3910)</f>
        <v/>
      </c>
      <c r="I3910" t="str">
        <f>IF('Support - Calculation Detail'!H3910="","",'Support - Calculation Detail'!H3910)</f>
        <v/>
      </c>
      <c r="J3910" t="str">
        <f>IF('Support - Calculation Detail'!I3910="","",'Support - Calculation Detail'!I3910)</f>
        <v/>
      </c>
      <c r="K3910" t="str">
        <f>IF('Support - Calculation Detail'!K3910="","",'Support - Calculation Detail'!K3910)</f>
        <v/>
      </c>
      <c r="L3910" t="str">
        <f>IF('Support - Calculation Detail'!L3910="","",'Support - Calculation Detail'!L3910)</f>
        <v/>
      </c>
      <c r="M3910" t="str">
        <f>IF('Support - Calculation Detail'!M3910="","",'Support - Calculation Detail'!M3910)</f>
        <v/>
      </c>
      <c r="N3910" t="str">
        <f>IF('Support - Calculation Detail'!N3910="","",'Support - Calculation Detail'!N3910)</f>
        <v/>
      </c>
      <c r="P3910" t="str">
        <f>IF('Support - Calculation Detail'!O3910="","",'Support - Calculation Detail'!O3910)</f>
        <v/>
      </c>
      <c r="Q3910" t="b">
        <v>1</v>
      </c>
      <c r="R3910" t="str">
        <f t="shared" si="305"/>
        <v/>
      </c>
      <c r="S3910" t="str">
        <f t="shared" si="306"/>
        <v/>
      </c>
      <c r="T3910" t="str">
        <f t="shared" si="307"/>
        <v/>
      </c>
      <c r="U3910" t="str">
        <f t="shared" si="308"/>
        <v/>
      </c>
      <c r="V3910" t="str">
        <f t="shared" si="309"/>
        <v/>
      </c>
    </row>
    <row r="3911" spans="1:22" x14ac:dyDescent="0.35">
      <c r="A3911" t="str">
        <f>IF('Support - Calculation Detail'!A3911="","",LEFT('Support - Calculation Detail'!A3911,7)&amp;"-"&amp;RIGHT('Support - Calculation Detail'!A3911,2))</f>
        <v/>
      </c>
      <c r="B3911" t="str">
        <f>IF('Support - Calculation Detail'!C3911="","",'Support - Calculation Detail'!C3911)</f>
        <v/>
      </c>
      <c r="C3911" t="str">
        <f>IF('Support - Calculation Detail'!B3911="","",'Support - Calculation Detail'!B3911)</f>
        <v/>
      </c>
      <c r="D3911" t="str">
        <f>IF('Support - Calculation Detail'!D3911="","",'Support - Calculation Detail'!D3911)</f>
        <v/>
      </c>
      <c r="E3911" t="str">
        <f>IF('Support - Calculation Detail'!E3911="","",'Support - Calculation Detail'!E3911)</f>
        <v/>
      </c>
      <c r="G3911" t="str">
        <f>IF('Support - Calculation Detail'!F3911="","",'Support - Calculation Detail'!F3911)</f>
        <v/>
      </c>
      <c r="H3911" t="str">
        <f>IF('Support - Calculation Detail'!G3911="","",'Support - Calculation Detail'!G3911)</f>
        <v/>
      </c>
      <c r="I3911" t="str">
        <f>IF('Support - Calculation Detail'!H3911="","",'Support - Calculation Detail'!H3911)</f>
        <v/>
      </c>
      <c r="J3911" t="str">
        <f>IF('Support - Calculation Detail'!I3911="","",'Support - Calculation Detail'!I3911)</f>
        <v/>
      </c>
      <c r="K3911" t="str">
        <f>IF('Support - Calculation Detail'!K3911="","",'Support - Calculation Detail'!K3911)</f>
        <v/>
      </c>
      <c r="L3911" t="str">
        <f>IF('Support - Calculation Detail'!L3911="","",'Support - Calculation Detail'!L3911)</f>
        <v/>
      </c>
      <c r="M3911" t="str">
        <f>IF('Support - Calculation Detail'!M3911="","",'Support - Calculation Detail'!M3911)</f>
        <v/>
      </c>
      <c r="N3911" t="str">
        <f>IF('Support - Calculation Detail'!N3911="","",'Support - Calculation Detail'!N3911)</f>
        <v/>
      </c>
      <c r="P3911" t="str">
        <f>IF('Support - Calculation Detail'!O3911="","",'Support - Calculation Detail'!O3911)</f>
        <v/>
      </c>
      <c r="Q3911" t="b">
        <v>1</v>
      </c>
      <c r="R3911" t="str">
        <f t="shared" si="305"/>
        <v/>
      </c>
      <c r="S3911" t="str">
        <f t="shared" si="306"/>
        <v/>
      </c>
      <c r="T3911" t="str">
        <f t="shared" si="307"/>
        <v/>
      </c>
      <c r="U3911" t="str">
        <f t="shared" si="308"/>
        <v/>
      </c>
      <c r="V3911" t="str">
        <f t="shared" si="309"/>
        <v/>
      </c>
    </row>
    <row r="3912" spans="1:22" x14ac:dyDescent="0.35">
      <c r="A3912" t="str">
        <f>IF('Support - Calculation Detail'!A3912="","",LEFT('Support - Calculation Detail'!A3912,7)&amp;"-"&amp;RIGHT('Support - Calculation Detail'!A3912,2))</f>
        <v/>
      </c>
      <c r="B3912" t="str">
        <f>IF('Support - Calculation Detail'!C3912="","",'Support - Calculation Detail'!C3912)</f>
        <v/>
      </c>
      <c r="C3912" t="str">
        <f>IF('Support - Calculation Detail'!B3912="","",'Support - Calculation Detail'!B3912)</f>
        <v/>
      </c>
      <c r="D3912" t="str">
        <f>IF('Support - Calculation Detail'!D3912="","",'Support - Calculation Detail'!D3912)</f>
        <v/>
      </c>
      <c r="E3912" t="str">
        <f>IF('Support - Calculation Detail'!E3912="","",'Support - Calculation Detail'!E3912)</f>
        <v/>
      </c>
      <c r="G3912" t="str">
        <f>IF('Support - Calculation Detail'!F3912="","",'Support - Calculation Detail'!F3912)</f>
        <v/>
      </c>
      <c r="H3912" t="str">
        <f>IF('Support - Calculation Detail'!G3912="","",'Support - Calculation Detail'!G3912)</f>
        <v/>
      </c>
      <c r="I3912" t="str">
        <f>IF('Support - Calculation Detail'!H3912="","",'Support - Calculation Detail'!H3912)</f>
        <v/>
      </c>
      <c r="J3912" t="str">
        <f>IF('Support - Calculation Detail'!I3912="","",'Support - Calculation Detail'!I3912)</f>
        <v/>
      </c>
      <c r="K3912" t="str">
        <f>IF('Support - Calculation Detail'!K3912="","",'Support - Calculation Detail'!K3912)</f>
        <v/>
      </c>
      <c r="L3912" t="str">
        <f>IF('Support - Calculation Detail'!L3912="","",'Support - Calculation Detail'!L3912)</f>
        <v/>
      </c>
      <c r="M3912" t="str">
        <f>IF('Support - Calculation Detail'!M3912="","",'Support - Calculation Detail'!M3912)</f>
        <v/>
      </c>
      <c r="N3912" t="str">
        <f>IF('Support - Calculation Detail'!N3912="","",'Support - Calculation Detail'!N3912)</f>
        <v/>
      </c>
      <c r="P3912" t="str">
        <f>IF('Support - Calculation Detail'!O3912="","",'Support - Calculation Detail'!O3912)</f>
        <v/>
      </c>
      <c r="Q3912" t="b">
        <v>1</v>
      </c>
      <c r="R3912" t="str">
        <f t="shared" si="305"/>
        <v/>
      </c>
      <c r="S3912" t="str">
        <f t="shared" si="306"/>
        <v/>
      </c>
      <c r="T3912" t="str">
        <f t="shared" si="307"/>
        <v/>
      </c>
      <c r="U3912" t="str">
        <f t="shared" si="308"/>
        <v/>
      </c>
      <c r="V3912" t="str">
        <f t="shared" si="309"/>
        <v/>
      </c>
    </row>
    <row r="3913" spans="1:22" x14ac:dyDescent="0.35">
      <c r="A3913" t="str">
        <f>IF('Support - Calculation Detail'!A3913="","",LEFT('Support - Calculation Detail'!A3913,7)&amp;"-"&amp;RIGHT('Support - Calculation Detail'!A3913,2))</f>
        <v/>
      </c>
      <c r="B3913" t="str">
        <f>IF('Support - Calculation Detail'!C3913="","",'Support - Calculation Detail'!C3913)</f>
        <v/>
      </c>
      <c r="C3913" t="str">
        <f>IF('Support - Calculation Detail'!B3913="","",'Support - Calculation Detail'!B3913)</f>
        <v/>
      </c>
      <c r="D3913" t="str">
        <f>IF('Support - Calculation Detail'!D3913="","",'Support - Calculation Detail'!D3913)</f>
        <v/>
      </c>
      <c r="E3913" t="str">
        <f>IF('Support - Calculation Detail'!E3913="","",'Support - Calculation Detail'!E3913)</f>
        <v/>
      </c>
      <c r="G3913" t="str">
        <f>IF('Support - Calculation Detail'!F3913="","",'Support - Calculation Detail'!F3913)</f>
        <v/>
      </c>
      <c r="H3913" t="str">
        <f>IF('Support - Calculation Detail'!G3913="","",'Support - Calculation Detail'!G3913)</f>
        <v/>
      </c>
      <c r="I3913" t="str">
        <f>IF('Support - Calculation Detail'!H3913="","",'Support - Calculation Detail'!H3913)</f>
        <v/>
      </c>
      <c r="J3913" t="str">
        <f>IF('Support - Calculation Detail'!I3913="","",'Support - Calculation Detail'!I3913)</f>
        <v/>
      </c>
      <c r="K3913" t="str">
        <f>IF('Support - Calculation Detail'!K3913="","",'Support - Calculation Detail'!K3913)</f>
        <v/>
      </c>
      <c r="L3913" t="str">
        <f>IF('Support - Calculation Detail'!L3913="","",'Support - Calculation Detail'!L3913)</f>
        <v/>
      </c>
      <c r="M3913" t="str">
        <f>IF('Support - Calculation Detail'!M3913="","",'Support - Calculation Detail'!M3913)</f>
        <v/>
      </c>
      <c r="N3913" t="str">
        <f>IF('Support - Calculation Detail'!N3913="","",'Support - Calculation Detail'!N3913)</f>
        <v/>
      </c>
      <c r="P3913" t="str">
        <f>IF('Support - Calculation Detail'!O3913="","",'Support - Calculation Detail'!O3913)</f>
        <v/>
      </c>
      <c r="Q3913" t="b">
        <v>1</v>
      </c>
      <c r="R3913" t="str">
        <f t="shared" si="305"/>
        <v/>
      </c>
      <c r="S3913" t="str">
        <f t="shared" si="306"/>
        <v/>
      </c>
      <c r="T3913" t="str">
        <f t="shared" si="307"/>
        <v/>
      </c>
      <c r="U3913" t="str">
        <f t="shared" si="308"/>
        <v/>
      </c>
      <c r="V3913" t="str">
        <f t="shared" si="309"/>
        <v/>
      </c>
    </row>
    <row r="3914" spans="1:22" x14ac:dyDescent="0.35">
      <c r="A3914" t="str">
        <f>IF('Support - Calculation Detail'!A3914="","",LEFT('Support - Calculation Detail'!A3914,7)&amp;"-"&amp;RIGHT('Support - Calculation Detail'!A3914,2))</f>
        <v/>
      </c>
      <c r="B3914" t="str">
        <f>IF('Support - Calculation Detail'!C3914="","",'Support - Calculation Detail'!C3914)</f>
        <v/>
      </c>
      <c r="C3914" t="str">
        <f>IF('Support - Calculation Detail'!B3914="","",'Support - Calculation Detail'!B3914)</f>
        <v/>
      </c>
      <c r="D3914" t="str">
        <f>IF('Support - Calculation Detail'!D3914="","",'Support - Calculation Detail'!D3914)</f>
        <v/>
      </c>
      <c r="E3914" t="str">
        <f>IF('Support - Calculation Detail'!E3914="","",'Support - Calculation Detail'!E3914)</f>
        <v/>
      </c>
      <c r="G3914" t="str">
        <f>IF('Support - Calculation Detail'!F3914="","",'Support - Calculation Detail'!F3914)</f>
        <v/>
      </c>
      <c r="H3914" t="str">
        <f>IF('Support - Calculation Detail'!G3914="","",'Support - Calculation Detail'!G3914)</f>
        <v/>
      </c>
      <c r="I3914" t="str">
        <f>IF('Support - Calculation Detail'!H3914="","",'Support - Calculation Detail'!H3914)</f>
        <v/>
      </c>
      <c r="J3914" t="str">
        <f>IF('Support - Calculation Detail'!I3914="","",'Support - Calculation Detail'!I3914)</f>
        <v/>
      </c>
      <c r="K3914" t="str">
        <f>IF('Support - Calculation Detail'!K3914="","",'Support - Calculation Detail'!K3914)</f>
        <v/>
      </c>
      <c r="L3914" t="str">
        <f>IF('Support - Calculation Detail'!L3914="","",'Support - Calculation Detail'!L3914)</f>
        <v/>
      </c>
      <c r="M3914" t="str">
        <f>IF('Support - Calculation Detail'!M3914="","",'Support - Calculation Detail'!M3914)</f>
        <v/>
      </c>
      <c r="N3914" t="str">
        <f>IF('Support - Calculation Detail'!N3914="","",'Support - Calculation Detail'!N3914)</f>
        <v/>
      </c>
      <c r="P3914" t="str">
        <f>IF('Support - Calculation Detail'!O3914="","",'Support - Calculation Detail'!O3914)</f>
        <v/>
      </c>
      <c r="Q3914" t="b">
        <v>1</v>
      </c>
      <c r="R3914" t="str">
        <f t="shared" si="305"/>
        <v/>
      </c>
      <c r="S3914" t="str">
        <f t="shared" si="306"/>
        <v/>
      </c>
      <c r="T3914" t="str">
        <f t="shared" si="307"/>
        <v/>
      </c>
      <c r="U3914" t="str">
        <f t="shared" si="308"/>
        <v/>
      </c>
      <c r="V3914" t="str">
        <f t="shared" si="309"/>
        <v/>
      </c>
    </row>
    <row r="3915" spans="1:22" x14ac:dyDescent="0.35">
      <c r="A3915" t="str">
        <f>IF('Support - Calculation Detail'!A3915="","",LEFT('Support - Calculation Detail'!A3915,7)&amp;"-"&amp;RIGHT('Support - Calculation Detail'!A3915,2))</f>
        <v/>
      </c>
      <c r="B3915" t="str">
        <f>IF('Support - Calculation Detail'!C3915="","",'Support - Calculation Detail'!C3915)</f>
        <v/>
      </c>
      <c r="C3915" t="str">
        <f>IF('Support - Calculation Detail'!B3915="","",'Support - Calculation Detail'!B3915)</f>
        <v/>
      </c>
      <c r="D3915" t="str">
        <f>IF('Support - Calculation Detail'!D3915="","",'Support - Calculation Detail'!D3915)</f>
        <v/>
      </c>
      <c r="E3915" t="str">
        <f>IF('Support - Calculation Detail'!E3915="","",'Support - Calculation Detail'!E3915)</f>
        <v/>
      </c>
      <c r="G3915" t="str">
        <f>IF('Support - Calculation Detail'!F3915="","",'Support - Calculation Detail'!F3915)</f>
        <v/>
      </c>
      <c r="H3915" t="str">
        <f>IF('Support - Calculation Detail'!G3915="","",'Support - Calculation Detail'!G3915)</f>
        <v/>
      </c>
      <c r="I3915" t="str">
        <f>IF('Support - Calculation Detail'!H3915="","",'Support - Calculation Detail'!H3915)</f>
        <v/>
      </c>
      <c r="J3915" t="str">
        <f>IF('Support - Calculation Detail'!I3915="","",'Support - Calculation Detail'!I3915)</f>
        <v/>
      </c>
      <c r="K3915" t="str">
        <f>IF('Support - Calculation Detail'!K3915="","",'Support - Calculation Detail'!K3915)</f>
        <v/>
      </c>
      <c r="L3915" t="str">
        <f>IF('Support - Calculation Detail'!L3915="","",'Support - Calculation Detail'!L3915)</f>
        <v/>
      </c>
      <c r="M3915" t="str">
        <f>IF('Support - Calculation Detail'!M3915="","",'Support - Calculation Detail'!M3915)</f>
        <v/>
      </c>
      <c r="N3915" t="str">
        <f>IF('Support - Calculation Detail'!N3915="","",'Support - Calculation Detail'!N3915)</f>
        <v/>
      </c>
      <c r="P3915" t="str">
        <f>IF('Support - Calculation Detail'!O3915="","",'Support - Calculation Detail'!O3915)</f>
        <v/>
      </c>
      <c r="Q3915" t="b">
        <v>1</v>
      </c>
      <c r="R3915" t="str">
        <f t="shared" si="305"/>
        <v/>
      </c>
      <c r="S3915" t="str">
        <f t="shared" si="306"/>
        <v/>
      </c>
      <c r="T3915" t="str">
        <f t="shared" si="307"/>
        <v/>
      </c>
      <c r="U3915" t="str">
        <f t="shared" si="308"/>
        <v/>
      </c>
      <c r="V3915" t="str">
        <f t="shared" si="309"/>
        <v/>
      </c>
    </row>
    <row r="3916" spans="1:22" x14ac:dyDescent="0.35">
      <c r="A3916" t="str">
        <f>IF('Support - Calculation Detail'!A3916="","",LEFT('Support - Calculation Detail'!A3916,7)&amp;"-"&amp;RIGHT('Support - Calculation Detail'!A3916,2))</f>
        <v/>
      </c>
      <c r="B3916" t="str">
        <f>IF('Support - Calculation Detail'!C3916="","",'Support - Calculation Detail'!C3916)</f>
        <v/>
      </c>
      <c r="C3916" t="str">
        <f>IF('Support - Calculation Detail'!B3916="","",'Support - Calculation Detail'!B3916)</f>
        <v/>
      </c>
      <c r="D3916" t="str">
        <f>IF('Support - Calculation Detail'!D3916="","",'Support - Calculation Detail'!D3916)</f>
        <v/>
      </c>
      <c r="E3916" t="str">
        <f>IF('Support - Calculation Detail'!E3916="","",'Support - Calculation Detail'!E3916)</f>
        <v/>
      </c>
      <c r="G3916" t="str">
        <f>IF('Support - Calculation Detail'!F3916="","",'Support - Calculation Detail'!F3916)</f>
        <v/>
      </c>
      <c r="H3916" t="str">
        <f>IF('Support - Calculation Detail'!G3916="","",'Support - Calculation Detail'!G3916)</f>
        <v/>
      </c>
      <c r="I3916" t="str">
        <f>IF('Support - Calculation Detail'!H3916="","",'Support - Calculation Detail'!H3916)</f>
        <v/>
      </c>
      <c r="J3916" t="str">
        <f>IF('Support - Calculation Detail'!I3916="","",'Support - Calculation Detail'!I3916)</f>
        <v/>
      </c>
      <c r="K3916" t="str">
        <f>IF('Support - Calculation Detail'!K3916="","",'Support - Calculation Detail'!K3916)</f>
        <v/>
      </c>
      <c r="L3916" t="str">
        <f>IF('Support - Calculation Detail'!L3916="","",'Support - Calculation Detail'!L3916)</f>
        <v/>
      </c>
      <c r="M3916" t="str">
        <f>IF('Support - Calculation Detail'!M3916="","",'Support - Calculation Detail'!M3916)</f>
        <v/>
      </c>
      <c r="N3916" t="str">
        <f>IF('Support - Calculation Detail'!N3916="","",'Support - Calculation Detail'!N3916)</f>
        <v/>
      </c>
      <c r="P3916" t="str">
        <f>IF('Support - Calculation Detail'!O3916="","",'Support - Calculation Detail'!O3916)</f>
        <v/>
      </c>
      <c r="Q3916" t="b">
        <v>1</v>
      </c>
      <c r="R3916" t="str">
        <f t="shared" si="305"/>
        <v/>
      </c>
      <c r="S3916" t="str">
        <f t="shared" si="306"/>
        <v/>
      </c>
      <c r="T3916" t="str">
        <f t="shared" si="307"/>
        <v/>
      </c>
      <c r="U3916" t="str">
        <f t="shared" si="308"/>
        <v/>
      </c>
      <c r="V3916" t="str">
        <f t="shared" si="309"/>
        <v/>
      </c>
    </row>
    <row r="3917" spans="1:22" x14ac:dyDescent="0.35">
      <c r="A3917" t="str">
        <f>IF('Support - Calculation Detail'!A3917="","",LEFT('Support - Calculation Detail'!A3917,7)&amp;"-"&amp;RIGHT('Support - Calculation Detail'!A3917,2))</f>
        <v/>
      </c>
      <c r="B3917" t="str">
        <f>IF('Support - Calculation Detail'!C3917="","",'Support - Calculation Detail'!C3917)</f>
        <v/>
      </c>
      <c r="C3917" t="str">
        <f>IF('Support - Calculation Detail'!B3917="","",'Support - Calculation Detail'!B3917)</f>
        <v/>
      </c>
      <c r="D3917" t="str">
        <f>IF('Support - Calculation Detail'!D3917="","",'Support - Calculation Detail'!D3917)</f>
        <v/>
      </c>
      <c r="E3917" t="str">
        <f>IF('Support - Calculation Detail'!E3917="","",'Support - Calculation Detail'!E3917)</f>
        <v/>
      </c>
      <c r="G3917" t="str">
        <f>IF('Support - Calculation Detail'!F3917="","",'Support - Calculation Detail'!F3917)</f>
        <v/>
      </c>
      <c r="H3917" t="str">
        <f>IF('Support - Calculation Detail'!G3917="","",'Support - Calculation Detail'!G3917)</f>
        <v/>
      </c>
      <c r="I3917" t="str">
        <f>IF('Support - Calculation Detail'!H3917="","",'Support - Calculation Detail'!H3917)</f>
        <v/>
      </c>
      <c r="J3917" t="str">
        <f>IF('Support - Calculation Detail'!I3917="","",'Support - Calculation Detail'!I3917)</f>
        <v/>
      </c>
      <c r="K3917" t="str">
        <f>IF('Support - Calculation Detail'!K3917="","",'Support - Calculation Detail'!K3917)</f>
        <v/>
      </c>
      <c r="L3917" t="str">
        <f>IF('Support - Calculation Detail'!L3917="","",'Support - Calculation Detail'!L3917)</f>
        <v/>
      </c>
      <c r="M3917" t="str">
        <f>IF('Support - Calculation Detail'!M3917="","",'Support - Calculation Detail'!M3917)</f>
        <v/>
      </c>
      <c r="N3917" t="str">
        <f>IF('Support - Calculation Detail'!N3917="","",'Support - Calculation Detail'!N3917)</f>
        <v/>
      </c>
      <c r="P3917" t="str">
        <f>IF('Support - Calculation Detail'!O3917="","",'Support - Calculation Detail'!O3917)</f>
        <v/>
      </c>
      <c r="Q3917" t="b">
        <v>1</v>
      </c>
      <c r="R3917" t="str">
        <f t="shared" si="305"/>
        <v/>
      </c>
      <c r="S3917" t="str">
        <f t="shared" si="306"/>
        <v/>
      </c>
      <c r="T3917" t="str">
        <f t="shared" si="307"/>
        <v/>
      </c>
      <c r="U3917" t="str">
        <f t="shared" si="308"/>
        <v/>
      </c>
      <c r="V3917" t="str">
        <f t="shared" si="309"/>
        <v/>
      </c>
    </row>
    <row r="3918" spans="1:22" x14ac:dyDescent="0.35">
      <c r="A3918" t="str">
        <f>IF('Support - Calculation Detail'!A3918="","",LEFT('Support - Calculation Detail'!A3918,7)&amp;"-"&amp;RIGHT('Support - Calculation Detail'!A3918,2))</f>
        <v/>
      </c>
      <c r="B3918" t="str">
        <f>IF('Support - Calculation Detail'!C3918="","",'Support - Calculation Detail'!C3918)</f>
        <v/>
      </c>
      <c r="C3918" t="str">
        <f>IF('Support - Calculation Detail'!B3918="","",'Support - Calculation Detail'!B3918)</f>
        <v/>
      </c>
      <c r="D3918" t="str">
        <f>IF('Support - Calculation Detail'!D3918="","",'Support - Calculation Detail'!D3918)</f>
        <v/>
      </c>
      <c r="E3918" t="str">
        <f>IF('Support - Calculation Detail'!E3918="","",'Support - Calculation Detail'!E3918)</f>
        <v/>
      </c>
      <c r="G3918" t="str">
        <f>IF('Support - Calculation Detail'!F3918="","",'Support - Calculation Detail'!F3918)</f>
        <v/>
      </c>
      <c r="H3918" t="str">
        <f>IF('Support - Calculation Detail'!G3918="","",'Support - Calculation Detail'!G3918)</f>
        <v/>
      </c>
      <c r="I3918" t="str">
        <f>IF('Support - Calculation Detail'!H3918="","",'Support - Calculation Detail'!H3918)</f>
        <v/>
      </c>
      <c r="J3918" t="str">
        <f>IF('Support - Calculation Detail'!I3918="","",'Support - Calculation Detail'!I3918)</f>
        <v/>
      </c>
      <c r="K3918" t="str">
        <f>IF('Support - Calculation Detail'!K3918="","",'Support - Calculation Detail'!K3918)</f>
        <v/>
      </c>
      <c r="L3918" t="str">
        <f>IF('Support - Calculation Detail'!L3918="","",'Support - Calculation Detail'!L3918)</f>
        <v/>
      </c>
      <c r="M3918" t="str">
        <f>IF('Support - Calculation Detail'!M3918="","",'Support - Calculation Detail'!M3918)</f>
        <v/>
      </c>
      <c r="N3918" t="str">
        <f>IF('Support - Calculation Detail'!N3918="","",'Support - Calculation Detail'!N3918)</f>
        <v/>
      </c>
      <c r="P3918" t="str">
        <f>IF('Support - Calculation Detail'!O3918="","",'Support - Calculation Detail'!O3918)</f>
        <v/>
      </c>
      <c r="Q3918" t="b">
        <v>1</v>
      </c>
      <c r="R3918" t="str">
        <f t="shared" si="305"/>
        <v/>
      </c>
      <c r="S3918" t="str">
        <f t="shared" si="306"/>
        <v/>
      </c>
      <c r="T3918" t="str">
        <f t="shared" si="307"/>
        <v/>
      </c>
      <c r="U3918" t="str">
        <f t="shared" si="308"/>
        <v/>
      </c>
      <c r="V3918" t="str">
        <f t="shared" si="309"/>
        <v/>
      </c>
    </row>
    <row r="3919" spans="1:22" x14ac:dyDescent="0.35">
      <c r="A3919" t="str">
        <f>IF('Support - Calculation Detail'!A3919="","",LEFT('Support - Calculation Detail'!A3919,7)&amp;"-"&amp;RIGHT('Support - Calculation Detail'!A3919,2))</f>
        <v/>
      </c>
      <c r="B3919" t="str">
        <f>IF('Support - Calculation Detail'!C3919="","",'Support - Calculation Detail'!C3919)</f>
        <v/>
      </c>
      <c r="C3919" t="str">
        <f>IF('Support - Calculation Detail'!B3919="","",'Support - Calculation Detail'!B3919)</f>
        <v/>
      </c>
      <c r="D3919" t="str">
        <f>IF('Support - Calculation Detail'!D3919="","",'Support - Calculation Detail'!D3919)</f>
        <v/>
      </c>
      <c r="E3919" t="str">
        <f>IF('Support - Calculation Detail'!E3919="","",'Support - Calculation Detail'!E3919)</f>
        <v/>
      </c>
      <c r="G3919" t="str">
        <f>IF('Support - Calculation Detail'!F3919="","",'Support - Calculation Detail'!F3919)</f>
        <v/>
      </c>
      <c r="H3919" t="str">
        <f>IF('Support - Calculation Detail'!G3919="","",'Support - Calculation Detail'!G3919)</f>
        <v/>
      </c>
      <c r="I3919" t="str">
        <f>IF('Support - Calculation Detail'!H3919="","",'Support - Calculation Detail'!H3919)</f>
        <v/>
      </c>
      <c r="J3919" t="str">
        <f>IF('Support - Calculation Detail'!I3919="","",'Support - Calculation Detail'!I3919)</f>
        <v/>
      </c>
      <c r="K3919" t="str">
        <f>IF('Support - Calculation Detail'!K3919="","",'Support - Calculation Detail'!K3919)</f>
        <v/>
      </c>
      <c r="L3919" t="str">
        <f>IF('Support - Calculation Detail'!L3919="","",'Support - Calculation Detail'!L3919)</f>
        <v/>
      </c>
      <c r="M3919" t="str">
        <f>IF('Support - Calculation Detail'!M3919="","",'Support - Calculation Detail'!M3919)</f>
        <v/>
      </c>
      <c r="N3919" t="str">
        <f>IF('Support - Calculation Detail'!N3919="","",'Support - Calculation Detail'!N3919)</f>
        <v/>
      </c>
      <c r="P3919" t="str">
        <f>IF('Support - Calculation Detail'!O3919="","",'Support - Calculation Detail'!O3919)</f>
        <v/>
      </c>
      <c r="Q3919" t="b">
        <v>1</v>
      </c>
      <c r="R3919" t="str">
        <f t="shared" si="305"/>
        <v/>
      </c>
      <c r="S3919" t="str">
        <f t="shared" si="306"/>
        <v/>
      </c>
      <c r="T3919" t="str">
        <f t="shared" si="307"/>
        <v/>
      </c>
      <c r="U3919" t="str">
        <f t="shared" si="308"/>
        <v/>
      </c>
      <c r="V3919" t="str">
        <f t="shared" si="309"/>
        <v/>
      </c>
    </row>
    <row r="3920" spans="1:22" x14ac:dyDescent="0.35">
      <c r="A3920" t="str">
        <f>IF('Support - Calculation Detail'!A3920="","",LEFT('Support - Calculation Detail'!A3920,7)&amp;"-"&amp;RIGHT('Support - Calculation Detail'!A3920,2))</f>
        <v/>
      </c>
      <c r="B3920" t="str">
        <f>IF('Support - Calculation Detail'!C3920="","",'Support - Calculation Detail'!C3920)</f>
        <v/>
      </c>
      <c r="C3920" t="str">
        <f>IF('Support - Calculation Detail'!B3920="","",'Support - Calculation Detail'!B3920)</f>
        <v/>
      </c>
      <c r="D3920" t="str">
        <f>IF('Support - Calculation Detail'!D3920="","",'Support - Calculation Detail'!D3920)</f>
        <v/>
      </c>
      <c r="E3920" t="str">
        <f>IF('Support - Calculation Detail'!E3920="","",'Support - Calculation Detail'!E3920)</f>
        <v/>
      </c>
      <c r="G3920" t="str">
        <f>IF('Support - Calculation Detail'!F3920="","",'Support - Calculation Detail'!F3920)</f>
        <v/>
      </c>
      <c r="H3920" t="str">
        <f>IF('Support - Calculation Detail'!G3920="","",'Support - Calculation Detail'!G3920)</f>
        <v/>
      </c>
      <c r="I3920" t="str">
        <f>IF('Support - Calculation Detail'!H3920="","",'Support - Calculation Detail'!H3920)</f>
        <v/>
      </c>
      <c r="J3920" t="str">
        <f>IF('Support - Calculation Detail'!I3920="","",'Support - Calculation Detail'!I3920)</f>
        <v/>
      </c>
      <c r="K3920" t="str">
        <f>IF('Support - Calculation Detail'!K3920="","",'Support - Calculation Detail'!K3920)</f>
        <v/>
      </c>
      <c r="L3920" t="str">
        <f>IF('Support - Calculation Detail'!L3920="","",'Support - Calculation Detail'!L3920)</f>
        <v/>
      </c>
      <c r="M3920" t="str">
        <f>IF('Support - Calculation Detail'!M3920="","",'Support - Calculation Detail'!M3920)</f>
        <v/>
      </c>
      <c r="N3920" t="str">
        <f>IF('Support - Calculation Detail'!N3920="","",'Support - Calculation Detail'!N3920)</f>
        <v/>
      </c>
      <c r="P3920" t="str">
        <f>IF('Support - Calculation Detail'!O3920="","",'Support - Calculation Detail'!O3920)</f>
        <v/>
      </c>
      <c r="Q3920" t="b">
        <v>1</v>
      </c>
      <c r="R3920" t="str">
        <f t="shared" si="305"/>
        <v/>
      </c>
      <c r="S3920" t="str">
        <f t="shared" si="306"/>
        <v/>
      </c>
      <c r="T3920" t="str">
        <f t="shared" si="307"/>
        <v/>
      </c>
      <c r="U3920" t="str">
        <f t="shared" si="308"/>
        <v/>
      </c>
      <c r="V3920" t="str">
        <f t="shared" si="309"/>
        <v/>
      </c>
    </row>
    <row r="3921" spans="1:22" x14ac:dyDescent="0.35">
      <c r="A3921" t="str">
        <f>IF('Support - Calculation Detail'!A3921="","",LEFT('Support - Calculation Detail'!A3921,7)&amp;"-"&amp;RIGHT('Support - Calculation Detail'!A3921,2))</f>
        <v/>
      </c>
      <c r="B3921" t="str">
        <f>IF('Support - Calculation Detail'!C3921="","",'Support - Calculation Detail'!C3921)</f>
        <v/>
      </c>
      <c r="C3921" t="str">
        <f>IF('Support - Calculation Detail'!B3921="","",'Support - Calculation Detail'!B3921)</f>
        <v/>
      </c>
      <c r="D3921" t="str">
        <f>IF('Support - Calculation Detail'!D3921="","",'Support - Calculation Detail'!D3921)</f>
        <v/>
      </c>
      <c r="E3921" t="str">
        <f>IF('Support - Calculation Detail'!E3921="","",'Support - Calculation Detail'!E3921)</f>
        <v/>
      </c>
      <c r="G3921" t="str">
        <f>IF('Support - Calculation Detail'!F3921="","",'Support - Calculation Detail'!F3921)</f>
        <v/>
      </c>
      <c r="H3921" t="str">
        <f>IF('Support - Calculation Detail'!G3921="","",'Support - Calculation Detail'!G3921)</f>
        <v/>
      </c>
      <c r="I3921" t="str">
        <f>IF('Support - Calculation Detail'!H3921="","",'Support - Calculation Detail'!H3921)</f>
        <v/>
      </c>
      <c r="J3921" t="str">
        <f>IF('Support - Calculation Detail'!I3921="","",'Support - Calculation Detail'!I3921)</f>
        <v/>
      </c>
      <c r="K3921" t="str">
        <f>IF('Support - Calculation Detail'!K3921="","",'Support - Calculation Detail'!K3921)</f>
        <v/>
      </c>
      <c r="L3921" t="str">
        <f>IF('Support - Calculation Detail'!L3921="","",'Support - Calculation Detail'!L3921)</f>
        <v/>
      </c>
      <c r="M3921" t="str">
        <f>IF('Support - Calculation Detail'!M3921="","",'Support - Calculation Detail'!M3921)</f>
        <v/>
      </c>
      <c r="N3921" t="str">
        <f>IF('Support - Calculation Detail'!N3921="","",'Support - Calculation Detail'!N3921)</f>
        <v/>
      </c>
      <c r="P3921" t="str">
        <f>IF('Support - Calculation Detail'!O3921="","",'Support - Calculation Detail'!O3921)</f>
        <v/>
      </c>
      <c r="Q3921" t="b">
        <v>1</v>
      </c>
      <c r="R3921" t="str">
        <f t="shared" si="305"/>
        <v/>
      </c>
      <c r="S3921" t="str">
        <f t="shared" si="306"/>
        <v/>
      </c>
      <c r="T3921" t="str">
        <f t="shared" si="307"/>
        <v/>
      </c>
      <c r="U3921" t="str">
        <f t="shared" si="308"/>
        <v/>
      </c>
      <c r="V3921" t="str">
        <f t="shared" si="309"/>
        <v/>
      </c>
    </row>
    <row r="3922" spans="1:22" x14ac:dyDescent="0.35">
      <c r="A3922" t="str">
        <f>IF('Support - Calculation Detail'!A3922="","",LEFT('Support - Calculation Detail'!A3922,7)&amp;"-"&amp;RIGHT('Support - Calculation Detail'!A3922,2))</f>
        <v/>
      </c>
      <c r="B3922" t="str">
        <f>IF('Support - Calculation Detail'!C3922="","",'Support - Calculation Detail'!C3922)</f>
        <v/>
      </c>
      <c r="C3922" t="str">
        <f>IF('Support - Calculation Detail'!B3922="","",'Support - Calculation Detail'!B3922)</f>
        <v/>
      </c>
      <c r="D3922" t="str">
        <f>IF('Support - Calculation Detail'!D3922="","",'Support - Calculation Detail'!D3922)</f>
        <v/>
      </c>
      <c r="E3922" t="str">
        <f>IF('Support - Calculation Detail'!E3922="","",'Support - Calculation Detail'!E3922)</f>
        <v/>
      </c>
      <c r="G3922" t="str">
        <f>IF('Support - Calculation Detail'!F3922="","",'Support - Calculation Detail'!F3922)</f>
        <v/>
      </c>
      <c r="H3922" t="str">
        <f>IF('Support - Calculation Detail'!G3922="","",'Support - Calculation Detail'!G3922)</f>
        <v/>
      </c>
      <c r="I3922" t="str">
        <f>IF('Support - Calculation Detail'!H3922="","",'Support - Calculation Detail'!H3922)</f>
        <v/>
      </c>
      <c r="J3922" t="str">
        <f>IF('Support - Calculation Detail'!I3922="","",'Support - Calculation Detail'!I3922)</f>
        <v/>
      </c>
      <c r="K3922" t="str">
        <f>IF('Support - Calculation Detail'!K3922="","",'Support - Calculation Detail'!K3922)</f>
        <v/>
      </c>
      <c r="L3922" t="str">
        <f>IF('Support - Calculation Detail'!L3922="","",'Support - Calculation Detail'!L3922)</f>
        <v/>
      </c>
      <c r="M3922" t="str">
        <f>IF('Support - Calculation Detail'!M3922="","",'Support - Calculation Detail'!M3922)</f>
        <v/>
      </c>
      <c r="N3922" t="str">
        <f>IF('Support - Calculation Detail'!N3922="","",'Support - Calculation Detail'!N3922)</f>
        <v/>
      </c>
      <c r="P3922" t="str">
        <f>IF('Support - Calculation Detail'!O3922="","",'Support - Calculation Detail'!O3922)</f>
        <v/>
      </c>
      <c r="Q3922" t="b">
        <v>1</v>
      </c>
      <c r="R3922" t="str">
        <f t="shared" si="305"/>
        <v/>
      </c>
      <c r="S3922" t="str">
        <f t="shared" si="306"/>
        <v/>
      </c>
      <c r="T3922" t="str">
        <f t="shared" si="307"/>
        <v/>
      </c>
      <c r="U3922" t="str">
        <f t="shared" si="308"/>
        <v/>
      </c>
      <c r="V3922" t="str">
        <f t="shared" si="309"/>
        <v/>
      </c>
    </row>
    <row r="3923" spans="1:22" x14ac:dyDescent="0.35">
      <c r="A3923" t="str">
        <f>IF('Support - Calculation Detail'!A3923="","",LEFT('Support - Calculation Detail'!A3923,7)&amp;"-"&amp;RIGHT('Support - Calculation Detail'!A3923,2))</f>
        <v/>
      </c>
      <c r="B3923" t="str">
        <f>IF('Support - Calculation Detail'!C3923="","",'Support - Calculation Detail'!C3923)</f>
        <v/>
      </c>
      <c r="C3923" t="str">
        <f>IF('Support - Calculation Detail'!B3923="","",'Support - Calculation Detail'!B3923)</f>
        <v/>
      </c>
      <c r="D3923" t="str">
        <f>IF('Support - Calculation Detail'!D3923="","",'Support - Calculation Detail'!D3923)</f>
        <v/>
      </c>
      <c r="E3923" t="str">
        <f>IF('Support - Calculation Detail'!E3923="","",'Support - Calculation Detail'!E3923)</f>
        <v/>
      </c>
      <c r="G3923" t="str">
        <f>IF('Support - Calculation Detail'!F3923="","",'Support - Calculation Detail'!F3923)</f>
        <v/>
      </c>
      <c r="H3923" t="str">
        <f>IF('Support - Calculation Detail'!G3923="","",'Support - Calculation Detail'!G3923)</f>
        <v/>
      </c>
      <c r="I3923" t="str">
        <f>IF('Support - Calculation Detail'!H3923="","",'Support - Calculation Detail'!H3923)</f>
        <v/>
      </c>
      <c r="J3923" t="str">
        <f>IF('Support - Calculation Detail'!I3923="","",'Support - Calculation Detail'!I3923)</f>
        <v/>
      </c>
      <c r="K3923" t="str">
        <f>IF('Support - Calculation Detail'!K3923="","",'Support - Calculation Detail'!K3923)</f>
        <v/>
      </c>
      <c r="L3923" t="str">
        <f>IF('Support - Calculation Detail'!L3923="","",'Support - Calculation Detail'!L3923)</f>
        <v/>
      </c>
      <c r="M3923" t="str">
        <f>IF('Support - Calculation Detail'!M3923="","",'Support - Calculation Detail'!M3923)</f>
        <v/>
      </c>
      <c r="N3923" t="str">
        <f>IF('Support - Calculation Detail'!N3923="","",'Support - Calculation Detail'!N3923)</f>
        <v/>
      </c>
      <c r="P3923" t="str">
        <f>IF('Support - Calculation Detail'!O3923="","",'Support - Calculation Detail'!O3923)</f>
        <v/>
      </c>
      <c r="Q3923" t="b">
        <v>1</v>
      </c>
      <c r="R3923" t="str">
        <f t="shared" si="305"/>
        <v/>
      </c>
      <c r="S3923" t="str">
        <f t="shared" si="306"/>
        <v/>
      </c>
      <c r="T3923" t="str">
        <f t="shared" si="307"/>
        <v/>
      </c>
      <c r="U3923" t="str">
        <f t="shared" si="308"/>
        <v/>
      </c>
      <c r="V3923" t="str">
        <f t="shared" si="309"/>
        <v/>
      </c>
    </row>
    <row r="3924" spans="1:22" x14ac:dyDescent="0.35">
      <c r="A3924" t="str">
        <f>IF('Support - Calculation Detail'!A3924="","",LEFT('Support - Calculation Detail'!A3924,7)&amp;"-"&amp;RIGHT('Support - Calculation Detail'!A3924,2))</f>
        <v/>
      </c>
      <c r="B3924" t="str">
        <f>IF('Support - Calculation Detail'!C3924="","",'Support - Calculation Detail'!C3924)</f>
        <v/>
      </c>
      <c r="C3924" t="str">
        <f>IF('Support - Calculation Detail'!B3924="","",'Support - Calculation Detail'!B3924)</f>
        <v/>
      </c>
      <c r="D3924" t="str">
        <f>IF('Support - Calculation Detail'!D3924="","",'Support - Calculation Detail'!D3924)</f>
        <v/>
      </c>
      <c r="E3924" t="str">
        <f>IF('Support - Calculation Detail'!E3924="","",'Support - Calculation Detail'!E3924)</f>
        <v/>
      </c>
      <c r="G3924" t="str">
        <f>IF('Support - Calculation Detail'!F3924="","",'Support - Calculation Detail'!F3924)</f>
        <v/>
      </c>
      <c r="H3924" t="str">
        <f>IF('Support - Calculation Detail'!G3924="","",'Support - Calculation Detail'!G3924)</f>
        <v/>
      </c>
      <c r="I3924" t="str">
        <f>IF('Support - Calculation Detail'!H3924="","",'Support - Calculation Detail'!H3924)</f>
        <v/>
      </c>
      <c r="J3924" t="str">
        <f>IF('Support - Calculation Detail'!I3924="","",'Support - Calculation Detail'!I3924)</f>
        <v/>
      </c>
      <c r="K3924" t="str">
        <f>IF('Support - Calculation Detail'!K3924="","",'Support - Calculation Detail'!K3924)</f>
        <v/>
      </c>
      <c r="L3924" t="str">
        <f>IF('Support - Calculation Detail'!L3924="","",'Support - Calculation Detail'!L3924)</f>
        <v/>
      </c>
      <c r="M3924" t="str">
        <f>IF('Support - Calculation Detail'!M3924="","",'Support - Calculation Detail'!M3924)</f>
        <v/>
      </c>
      <c r="N3924" t="str">
        <f>IF('Support - Calculation Detail'!N3924="","",'Support - Calculation Detail'!N3924)</f>
        <v/>
      </c>
      <c r="P3924" t="str">
        <f>IF('Support - Calculation Detail'!O3924="","",'Support - Calculation Detail'!O3924)</f>
        <v/>
      </c>
      <c r="Q3924" t="b">
        <v>1</v>
      </c>
      <c r="R3924" t="str">
        <f t="shared" si="305"/>
        <v/>
      </c>
      <c r="S3924" t="str">
        <f t="shared" si="306"/>
        <v/>
      </c>
      <c r="T3924" t="str">
        <f t="shared" si="307"/>
        <v/>
      </c>
      <c r="U3924" t="str">
        <f t="shared" si="308"/>
        <v/>
      </c>
      <c r="V3924" t="str">
        <f t="shared" si="309"/>
        <v/>
      </c>
    </row>
    <row r="3925" spans="1:22" x14ac:dyDescent="0.35">
      <c r="A3925" t="str">
        <f>IF('Support - Calculation Detail'!A3925="","",LEFT('Support - Calculation Detail'!A3925,7)&amp;"-"&amp;RIGHT('Support - Calculation Detail'!A3925,2))</f>
        <v/>
      </c>
      <c r="B3925" t="str">
        <f>IF('Support - Calculation Detail'!C3925="","",'Support - Calculation Detail'!C3925)</f>
        <v/>
      </c>
      <c r="C3925" t="str">
        <f>IF('Support - Calculation Detail'!B3925="","",'Support - Calculation Detail'!B3925)</f>
        <v/>
      </c>
      <c r="D3925" t="str">
        <f>IF('Support - Calculation Detail'!D3925="","",'Support - Calculation Detail'!D3925)</f>
        <v/>
      </c>
      <c r="E3925" t="str">
        <f>IF('Support - Calculation Detail'!E3925="","",'Support - Calculation Detail'!E3925)</f>
        <v/>
      </c>
      <c r="G3925" t="str">
        <f>IF('Support - Calculation Detail'!F3925="","",'Support - Calculation Detail'!F3925)</f>
        <v/>
      </c>
      <c r="H3925" t="str">
        <f>IF('Support - Calculation Detail'!G3925="","",'Support - Calculation Detail'!G3925)</f>
        <v/>
      </c>
      <c r="I3925" t="str">
        <f>IF('Support - Calculation Detail'!H3925="","",'Support - Calculation Detail'!H3925)</f>
        <v/>
      </c>
      <c r="J3925" t="str">
        <f>IF('Support - Calculation Detail'!I3925="","",'Support - Calculation Detail'!I3925)</f>
        <v/>
      </c>
      <c r="K3925" t="str">
        <f>IF('Support - Calculation Detail'!K3925="","",'Support - Calculation Detail'!K3925)</f>
        <v/>
      </c>
      <c r="L3925" t="str">
        <f>IF('Support - Calculation Detail'!L3925="","",'Support - Calculation Detail'!L3925)</f>
        <v/>
      </c>
      <c r="M3925" t="str">
        <f>IF('Support - Calculation Detail'!M3925="","",'Support - Calculation Detail'!M3925)</f>
        <v/>
      </c>
      <c r="N3925" t="str">
        <f>IF('Support - Calculation Detail'!N3925="","",'Support - Calculation Detail'!N3925)</f>
        <v/>
      </c>
      <c r="P3925" t="str">
        <f>IF('Support - Calculation Detail'!O3925="","",'Support - Calculation Detail'!O3925)</f>
        <v/>
      </c>
      <c r="Q3925" t="b">
        <v>1</v>
      </c>
      <c r="R3925" t="str">
        <f t="shared" si="305"/>
        <v/>
      </c>
      <c r="S3925" t="str">
        <f t="shared" si="306"/>
        <v/>
      </c>
      <c r="T3925" t="str">
        <f t="shared" si="307"/>
        <v/>
      </c>
      <c r="U3925" t="str">
        <f t="shared" si="308"/>
        <v/>
      </c>
      <c r="V3925" t="str">
        <f t="shared" si="309"/>
        <v/>
      </c>
    </row>
    <row r="3926" spans="1:22" x14ac:dyDescent="0.35">
      <c r="A3926" t="str">
        <f>IF('Support - Calculation Detail'!A3926="","",LEFT('Support - Calculation Detail'!A3926,7)&amp;"-"&amp;RIGHT('Support - Calculation Detail'!A3926,2))</f>
        <v/>
      </c>
      <c r="B3926" t="str">
        <f>IF('Support - Calculation Detail'!C3926="","",'Support - Calculation Detail'!C3926)</f>
        <v/>
      </c>
      <c r="C3926" t="str">
        <f>IF('Support - Calculation Detail'!B3926="","",'Support - Calculation Detail'!B3926)</f>
        <v/>
      </c>
      <c r="D3926" t="str">
        <f>IF('Support - Calculation Detail'!D3926="","",'Support - Calculation Detail'!D3926)</f>
        <v/>
      </c>
      <c r="E3926" t="str">
        <f>IF('Support - Calculation Detail'!E3926="","",'Support - Calculation Detail'!E3926)</f>
        <v/>
      </c>
      <c r="G3926" t="str">
        <f>IF('Support - Calculation Detail'!F3926="","",'Support - Calculation Detail'!F3926)</f>
        <v/>
      </c>
      <c r="H3926" t="str">
        <f>IF('Support - Calculation Detail'!G3926="","",'Support - Calculation Detail'!G3926)</f>
        <v/>
      </c>
      <c r="I3926" t="str">
        <f>IF('Support - Calculation Detail'!H3926="","",'Support - Calculation Detail'!H3926)</f>
        <v/>
      </c>
      <c r="J3926" t="str">
        <f>IF('Support - Calculation Detail'!I3926="","",'Support - Calculation Detail'!I3926)</f>
        <v/>
      </c>
      <c r="K3926" t="str">
        <f>IF('Support - Calculation Detail'!K3926="","",'Support - Calculation Detail'!K3926)</f>
        <v/>
      </c>
      <c r="L3926" t="str">
        <f>IF('Support - Calculation Detail'!L3926="","",'Support - Calculation Detail'!L3926)</f>
        <v/>
      </c>
      <c r="M3926" t="str">
        <f>IF('Support - Calculation Detail'!M3926="","",'Support - Calculation Detail'!M3926)</f>
        <v/>
      </c>
      <c r="N3926" t="str">
        <f>IF('Support - Calculation Detail'!N3926="","",'Support - Calculation Detail'!N3926)</f>
        <v/>
      </c>
      <c r="P3926" t="str">
        <f>IF('Support - Calculation Detail'!O3926="","",'Support - Calculation Detail'!O3926)</f>
        <v/>
      </c>
      <c r="Q3926" t="b">
        <v>1</v>
      </c>
      <c r="R3926" t="str">
        <f t="shared" si="305"/>
        <v/>
      </c>
      <c r="S3926" t="str">
        <f t="shared" si="306"/>
        <v/>
      </c>
      <c r="T3926" t="str">
        <f t="shared" si="307"/>
        <v/>
      </c>
      <c r="U3926" t="str">
        <f t="shared" si="308"/>
        <v/>
      </c>
      <c r="V3926" t="str">
        <f t="shared" si="309"/>
        <v/>
      </c>
    </row>
    <row r="3927" spans="1:22" x14ac:dyDescent="0.35">
      <c r="A3927" t="str">
        <f>IF('Support - Calculation Detail'!A3927="","",LEFT('Support - Calculation Detail'!A3927,7)&amp;"-"&amp;RIGHT('Support - Calculation Detail'!A3927,2))</f>
        <v/>
      </c>
      <c r="B3927" t="str">
        <f>IF('Support - Calculation Detail'!C3927="","",'Support - Calculation Detail'!C3927)</f>
        <v/>
      </c>
      <c r="C3927" t="str">
        <f>IF('Support - Calculation Detail'!B3927="","",'Support - Calculation Detail'!B3927)</f>
        <v/>
      </c>
      <c r="D3927" t="str">
        <f>IF('Support - Calculation Detail'!D3927="","",'Support - Calculation Detail'!D3927)</f>
        <v/>
      </c>
      <c r="E3927" t="str">
        <f>IF('Support - Calculation Detail'!E3927="","",'Support - Calculation Detail'!E3927)</f>
        <v/>
      </c>
      <c r="G3927" t="str">
        <f>IF('Support - Calculation Detail'!F3927="","",'Support - Calculation Detail'!F3927)</f>
        <v/>
      </c>
      <c r="H3927" t="str">
        <f>IF('Support - Calculation Detail'!G3927="","",'Support - Calculation Detail'!G3927)</f>
        <v/>
      </c>
      <c r="I3927" t="str">
        <f>IF('Support - Calculation Detail'!H3927="","",'Support - Calculation Detail'!H3927)</f>
        <v/>
      </c>
      <c r="J3927" t="str">
        <f>IF('Support - Calculation Detail'!I3927="","",'Support - Calculation Detail'!I3927)</f>
        <v/>
      </c>
      <c r="K3927" t="str">
        <f>IF('Support - Calculation Detail'!K3927="","",'Support - Calculation Detail'!K3927)</f>
        <v/>
      </c>
      <c r="L3927" t="str">
        <f>IF('Support - Calculation Detail'!L3927="","",'Support - Calculation Detail'!L3927)</f>
        <v/>
      </c>
      <c r="M3927" t="str">
        <f>IF('Support - Calculation Detail'!M3927="","",'Support - Calculation Detail'!M3927)</f>
        <v/>
      </c>
      <c r="N3927" t="str">
        <f>IF('Support - Calculation Detail'!N3927="","",'Support - Calculation Detail'!N3927)</f>
        <v/>
      </c>
      <c r="P3927" t="str">
        <f>IF('Support - Calculation Detail'!O3927="","",'Support - Calculation Detail'!O3927)</f>
        <v/>
      </c>
      <c r="Q3927" t="b">
        <v>1</v>
      </c>
      <c r="R3927" t="str">
        <f t="shared" si="305"/>
        <v/>
      </c>
      <c r="S3927" t="str">
        <f t="shared" si="306"/>
        <v/>
      </c>
      <c r="T3927" t="str">
        <f t="shared" si="307"/>
        <v/>
      </c>
      <c r="U3927" t="str">
        <f t="shared" si="308"/>
        <v/>
      </c>
      <c r="V3927" t="str">
        <f t="shared" si="309"/>
        <v/>
      </c>
    </row>
    <row r="3928" spans="1:22" x14ac:dyDescent="0.35">
      <c r="A3928" t="str">
        <f>IF('Support - Calculation Detail'!A3928="","",LEFT('Support - Calculation Detail'!A3928,7)&amp;"-"&amp;RIGHT('Support - Calculation Detail'!A3928,2))</f>
        <v/>
      </c>
      <c r="B3928" t="str">
        <f>IF('Support - Calculation Detail'!C3928="","",'Support - Calculation Detail'!C3928)</f>
        <v/>
      </c>
      <c r="C3928" t="str">
        <f>IF('Support - Calculation Detail'!B3928="","",'Support - Calculation Detail'!B3928)</f>
        <v/>
      </c>
      <c r="D3928" t="str">
        <f>IF('Support - Calculation Detail'!D3928="","",'Support - Calculation Detail'!D3928)</f>
        <v/>
      </c>
      <c r="E3928" t="str">
        <f>IF('Support - Calculation Detail'!E3928="","",'Support - Calculation Detail'!E3928)</f>
        <v/>
      </c>
      <c r="G3928" t="str">
        <f>IF('Support - Calculation Detail'!F3928="","",'Support - Calculation Detail'!F3928)</f>
        <v/>
      </c>
      <c r="H3928" t="str">
        <f>IF('Support - Calculation Detail'!G3928="","",'Support - Calculation Detail'!G3928)</f>
        <v/>
      </c>
      <c r="I3928" t="str">
        <f>IF('Support - Calculation Detail'!H3928="","",'Support - Calculation Detail'!H3928)</f>
        <v/>
      </c>
      <c r="J3928" t="str">
        <f>IF('Support - Calculation Detail'!I3928="","",'Support - Calculation Detail'!I3928)</f>
        <v/>
      </c>
      <c r="K3928" t="str">
        <f>IF('Support - Calculation Detail'!K3928="","",'Support - Calculation Detail'!K3928)</f>
        <v/>
      </c>
      <c r="L3928" t="str">
        <f>IF('Support - Calculation Detail'!L3928="","",'Support - Calculation Detail'!L3928)</f>
        <v/>
      </c>
      <c r="M3928" t="str">
        <f>IF('Support - Calculation Detail'!M3928="","",'Support - Calculation Detail'!M3928)</f>
        <v/>
      </c>
      <c r="N3928" t="str">
        <f>IF('Support - Calculation Detail'!N3928="","",'Support - Calculation Detail'!N3928)</f>
        <v/>
      </c>
      <c r="P3928" t="str">
        <f>IF('Support - Calculation Detail'!O3928="","",'Support - Calculation Detail'!O3928)</f>
        <v/>
      </c>
      <c r="Q3928" t="b">
        <v>1</v>
      </c>
      <c r="R3928" t="str">
        <f t="shared" si="305"/>
        <v/>
      </c>
      <c r="S3928" t="str">
        <f t="shared" si="306"/>
        <v/>
      </c>
      <c r="T3928" t="str">
        <f t="shared" si="307"/>
        <v/>
      </c>
      <c r="U3928" t="str">
        <f t="shared" si="308"/>
        <v/>
      </c>
      <c r="V3928" t="str">
        <f t="shared" si="309"/>
        <v/>
      </c>
    </row>
    <row r="3929" spans="1:22" x14ac:dyDescent="0.35">
      <c r="A3929" t="str">
        <f>IF('Support - Calculation Detail'!A3929="","",LEFT('Support - Calculation Detail'!A3929,7)&amp;"-"&amp;RIGHT('Support - Calculation Detail'!A3929,2))</f>
        <v/>
      </c>
      <c r="B3929" t="str">
        <f>IF('Support - Calculation Detail'!C3929="","",'Support - Calculation Detail'!C3929)</f>
        <v/>
      </c>
      <c r="C3929" t="str">
        <f>IF('Support - Calculation Detail'!B3929="","",'Support - Calculation Detail'!B3929)</f>
        <v/>
      </c>
      <c r="D3929" t="str">
        <f>IF('Support - Calculation Detail'!D3929="","",'Support - Calculation Detail'!D3929)</f>
        <v/>
      </c>
      <c r="E3929" t="str">
        <f>IF('Support - Calculation Detail'!E3929="","",'Support - Calculation Detail'!E3929)</f>
        <v/>
      </c>
      <c r="G3929" t="str">
        <f>IF('Support - Calculation Detail'!F3929="","",'Support - Calculation Detail'!F3929)</f>
        <v/>
      </c>
      <c r="H3929" t="str">
        <f>IF('Support - Calculation Detail'!G3929="","",'Support - Calculation Detail'!G3929)</f>
        <v/>
      </c>
      <c r="I3929" t="str">
        <f>IF('Support - Calculation Detail'!H3929="","",'Support - Calculation Detail'!H3929)</f>
        <v/>
      </c>
      <c r="J3929" t="str">
        <f>IF('Support - Calculation Detail'!I3929="","",'Support - Calculation Detail'!I3929)</f>
        <v/>
      </c>
      <c r="K3929" t="str">
        <f>IF('Support - Calculation Detail'!K3929="","",'Support - Calculation Detail'!K3929)</f>
        <v/>
      </c>
      <c r="L3929" t="str">
        <f>IF('Support - Calculation Detail'!L3929="","",'Support - Calculation Detail'!L3929)</f>
        <v/>
      </c>
      <c r="M3929" t="str">
        <f>IF('Support - Calculation Detail'!M3929="","",'Support - Calculation Detail'!M3929)</f>
        <v/>
      </c>
      <c r="N3929" t="str">
        <f>IF('Support - Calculation Detail'!N3929="","",'Support - Calculation Detail'!N3929)</f>
        <v/>
      </c>
      <c r="P3929" t="str">
        <f>IF('Support - Calculation Detail'!O3929="","",'Support - Calculation Detail'!O3929)</f>
        <v/>
      </c>
      <c r="Q3929" t="b">
        <v>1</v>
      </c>
      <c r="R3929" t="str">
        <f t="shared" si="305"/>
        <v/>
      </c>
      <c r="S3929" t="str">
        <f t="shared" si="306"/>
        <v/>
      </c>
      <c r="T3929" t="str">
        <f t="shared" si="307"/>
        <v/>
      </c>
      <c r="U3929" t="str">
        <f t="shared" si="308"/>
        <v/>
      </c>
      <c r="V3929" t="str">
        <f t="shared" si="309"/>
        <v/>
      </c>
    </row>
    <row r="3930" spans="1:22" x14ac:dyDescent="0.35">
      <c r="A3930" t="str">
        <f>IF('Support - Calculation Detail'!A3930="","",LEFT('Support - Calculation Detail'!A3930,7)&amp;"-"&amp;RIGHT('Support - Calculation Detail'!A3930,2))</f>
        <v/>
      </c>
      <c r="B3930" t="str">
        <f>IF('Support - Calculation Detail'!C3930="","",'Support - Calculation Detail'!C3930)</f>
        <v/>
      </c>
      <c r="C3930" t="str">
        <f>IF('Support - Calculation Detail'!B3930="","",'Support - Calculation Detail'!B3930)</f>
        <v/>
      </c>
      <c r="D3930" t="str">
        <f>IF('Support - Calculation Detail'!D3930="","",'Support - Calculation Detail'!D3930)</f>
        <v/>
      </c>
      <c r="E3930" t="str">
        <f>IF('Support - Calculation Detail'!E3930="","",'Support - Calculation Detail'!E3930)</f>
        <v/>
      </c>
      <c r="G3930" t="str">
        <f>IF('Support - Calculation Detail'!F3930="","",'Support - Calculation Detail'!F3930)</f>
        <v/>
      </c>
      <c r="H3930" t="str">
        <f>IF('Support - Calculation Detail'!G3930="","",'Support - Calculation Detail'!G3930)</f>
        <v/>
      </c>
      <c r="I3930" t="str">
        <f>IF('Support - Calculation Detail'!H3930="","",'Support - Calculation Detail'!H3930)</f>
        <v/>
      </c>
      <c r="J3930" t="str">
        <f>IF('Support - Calculation Detail'!I3930="","",'Support - Calculation Detail'!I3930)</f>
        <v/>
      </c>
      <c r="K3930" t="str">
        <f>IF('Support - Calculation Detail'!K3930="","",'Support - Calculation Detail'!K3930)</f>
        <v/>
      </c>
      <c r="L3930" t="str">
        <f>IF('Support - Calculation Detail'!L3930="","",'Support - Calculation Detail'!L3930)</f>
        <v/>
      </c>
      <c r="M3930" t="str">
        <f>IF('Support - Calculation Detail'!M3930="","",'Support - Calculation Detail'!M3930)</f>
        <v/>
      </c>
      <c r="N3930" t="str">
        <f>IF('Support - Calculation Detail'!N3930="","",'Support - Calculation Detail'!N3930)</f>
        <v/>
      </c>
      <c r="P3930" t="str">
        <f>IF('Support - Calculation Detail'!O3930="","",'Support - Calculation Detail'!O3930)</f>
        <v/>
      </c>
      <c r="Q3930" t="b">
        <v>1</v>
      </c>
      <c r="R3930" t="str">
        <f t="shared" si="305"/>
        <v/>
      </c>
      <c r="S3930" t="str">
        <f t="shared" si="306"/>
        <v/>
      </c>
      <c r="T3930" t="str">
        <f t="shared" si="307"/>
        <v/>
      </c>
      <c r="U3930" t="str">
        <f t="shared" si="308"/>
        <v/>
      </c>
      <c r="V3930" t="str">
        <f t="shared" si="309"/>
        <v/>
      </c>
    </row>
    <row r="3931" spans="1:22" x14ac:dyDescent="0.35">
      <c r="A3931" t="str">
        <f>IF('Support - Calculation Detail'!A3931="","",LEFT('Support - Calculation Detail'!A3931,7)&amp;"-"&amp;RIGHT('Support - Calculation Detail'!A3931,2))</f>
        <v/>
      </c>
      <c r="B3931" t="str">
        <f>IF('Support - Calculation Detail'!C3931="","",'Support - Calculation Detail'!C3931)</f>
        <v/>
      </c>
      <c r="C3931" t="str">
        <f>IF('Support - Calculation Detail'!B3931="","",'Support - Calculation Detail'!B3931)</f>
        <v/>
      </c>
      <c r="D3931" t="str">
        <f>IF('Support - Calculation Detail'!D3931="","",'Support - Calculation Detail'!D3931)</f>
        <v/>
      </c>
      <c r="E3931" t="str">
        <f>IF('Support - Calculation Detail'!E3931="","",'Support - Calculation Detail'!E3931)</f>
        <v/>
      </c>
      <c r="G3931" t="str">
        <f>IF('Support - Calculation Detail'!F3931="","",'Support - Calculation Detail'!F3931)</f>
        <v/>
      </c>
      <c r="H3931" t="str">
        <f>IF('Support - Calculation Detail'!G3931="","",'Support - Calculation Detail'!G3931)</f>
        <v/>
      </c>
      <c r="I3931" t="str">
        <f>IF('Support - Calculation Detail'!H3931="","",'Support - Calculation Detail'!H3931)</f>
        <v/>
      </c>
      <c r="J3931" t="str">
        <f>IF('Support - Calculation Detail'!I3931="","",'Support - Calculation Detail'!I3931)</f>
        <v/>
      </c>
      <c r="K3931" t="str">
        <f>IF('Support - Calculation Detail'!K3931="","",'Support - Calculation Detail'!K3931)</f>
        <v/>
      </c>
      <c r="L3931" t="str">
        <f>IF('Support - Calculation Detail'!L3931="","",'Support - Calculation Detail'!L3931)</f>
        <v/>
      </c>
      <c r="M3931" t="str">
        <f>IF('Support - Calculation Detail'!M3931="","",'Support - Calculation Detail'!M3931)</f>
        <v/>
      </c>
      <c r="N3931" t="str">
        <f>IF('Support - Calculation Detail'!N3931="","",'Support - Calculation Detail'!N3931)</f>
        <v/>
      </c>
      <c r="P3931" t="str">
        <f>IF('Support - Calculation Detail'!O3931="","",'Support - Calculation Detail'!O3931)</f>
        <v/>
      </c>
      <c r="Q3931" t="b">
        <v>1</v>
      </c>
      <c r="R3931" t="str">
        <f t="shared" si="305"/>
        <v/>
      </c>
      <c r="S3931" t="str">
        <f t="shared" si="306"/>
        <v/>
      </c>
      <c r="T3931" t="str">
        <f t="shared" si="307"/>
        <v/>
      </c>
      <c r="U3931" t="str">
        <f t="shared" si="308"/>
        <v/>
      </c>
      <c r="V3931" t="str">
        <f t="shared" si="309"/>
        <v/>
      </c>
    </row>
    <row r="3932" spans="1:22" x14ac:dyDescent="0.35">
      <c r="A3932" t="str">
        <f>IF('Support - Calculation Detail'!A3932="","",LEFT('Support - Calculation Detail'!A3932,7)&amp;"-"&amp;RIGHT('Support - Calculation Detail'!A3932,2))</f>
        <v/>
      </c>
      <c r="B3932" t="str">
        <f>IF('Support - Calculation Detail'!C3932="","",'Support - Calculation Detail'!C3932)</f>
        <v/>
      </c>
      <c r="C3932" t="str">
        <f>IF('Support - Calculation Detail'!B3932="","",'Support - Calculation Detail'!B3932)</f>
        <v/>
      </c>
      <c r="D3932" t="str">
        <f>IF('Support - Calculation Detail'!D3932="","",'Support - Calculation Detail'!D3932)</f>
        <v/>
      </c>
      <c r="E3932" t="str">
        <f>IF('Support - Calculation Detail'!E3932="","",'Support - Calculation Detail'!E3932)</f>
        <v/>
      </c>
      <c r="G3932" t="str">
        <f>IF('Support - Calculation Detail'!F3932="","",'Support - Calculation Detail'!F3932)</f>
        <v/>
      </c>
      <c r="H3932" t="str">
        <f>IF('Support - Calculation Detail'!G3932="","",'Support - Calculation Detail'!G3932)</f>
        <v/>
      </c>
      <c r="I3932" t="str">
        <f>IF('Support - Calculation Detail'!H3932="","",'Support - Calculation Detail'!H3932)</f>
        <v/>
      </c>
      <c r="J3932" t="str">
        <f>IF('Support - Calculation Detail'!I3932="","",'Support - Calculation Detail'!I3932)</f>
        <v/>
      </c>
      <c r="K3932" t="str">
        <f>IF('Support - Calculation Detail'!K3932="","",'Support - Calculation Detail'!K3932)</f>
        <v/>
      </c>
      <c r="L3932" t="str">
        <f>IF('Support - Calculation Detail'!L3932="","",'Support - Calculation Detail'!L3932)</f>
        <v/>
      </c>
      <c r="M3932" t="str">
        <f>IF('Support - Calculation Detail'!M3932="","",'Support - Calculation Detail'!M3932)</f>
        <v/>
      </c>
      <c r="N3932" t="str">
        <f>IF('Support - Calculation Detail'!N3932="","",'Support - Calculation Detail'!N3932)</f>
        <v/>
      </c>
      <c r="P3932" t="str">
        <f>IF('Support - Calculation Detail'!O3932="","",'Support - Calculation Detail'!O3932)</f>
        <v/>
      </c>
      <c r="Q3932" t="b">
        <v>1</v>
      </c>
      <c r="R3932" t="str">
        <f t="shared" si="305"/>
        <v/>
      </c>
      <c r="S3932" t="str">
        <f t="shared" si="306"/>
        <v/>
      </c>
      <c r="T3932" t="str">
        <f t="shared" si="307"/>
        <v/>
      </c>
      <c r="U3932" t="str">
        <f t="shared" si="308"/>
        <v/>
      </c>
      <c r="V3932" t="str">
        <f t="shared" si="309"/>
        <v/>
      </c>
    </row>
    <row r="3933" spans="1:22" x14ac:dyDescent="0.35">
      <c r="A3933" t="str">
        <f>IF('Support - Calculation Detail'!A3933="","",LEFT('Support - Calculation Detail'!A3933,7)&amp;"-"&amp;RIGHT('Support - Calculation Detail'!A3933,2))</f>
        <v/>
      </c>
      <c r="B3933" t="str">
        <f>IF('Support - Calculation Detail'!C3933="","",'Support - Calculation Detail'!C3933)</f>
        <v/>
      </c>
      <c r="C3933" t="str">
        <f>IF('Support - Calculation Detail'!B3933="","",'Support - Calculation Detail'!B3933)</f>
        <v/>
      </c>
      <c r="D3933" t="str">
        <f>IF('Support - Calculation Detail'!D3933="","",'Support - Calculation Detail'!D3933)</f>
        <v/>
      </c>
      <c r="E3933" t="str">
        <f>IF('Support - Calculation Detail'!E3933="","",'Support - Calculation Detail'!E3933)</f>
        <v/>
      </c>
      <c r="G3933" t="str">
        <f>IF('Support - Calculation Detail'!F3933="","",'Support - Calculation Detail'!F3933)</f>
        <v/>
      </c>
      <c r="H3933" t="str">
        <f>IF('Support - Calculation Detail'!G3933="","",'Support - Calculation Detail'!G3933)</f>
        <v/>
      </c>
      <c r="I3933" t="str">
        <f>IF('Support - Calculation Detail'!H3933="","",'Support - Calculation Detail'!H3933)</f>
        <v/>
      </c>
      <c r="J3933" t="str">
        <f>IF('Support - Calculation Detail'!I3933="","",'Support - Calculation Detail'!I3933)</f>
        <v/>
      </c>
      <c r="K3933" t="str">
        <f>IF('Support - Calculation Detail'!K3933="","",'Support - Calculation Detail'!K3933)</f>
        <v/>
      </c>
      <c r="L3933" t="str">
        <f>IF('Support - Calculation Detail'!L3933="","",'Support - Calculation Detail'!L3933)</f>
        <v/>
      </c>
      <c r="M3933" t="str">
        <f>IF('Support - Calculation Detail'!M3933="","",'Support - Calculation Detail'!M3933)</f>
        <v/>
      </c>
      <c r="N3933" t="str">
        <f>IF('Support - Calculation Detail'!N3933="","",'Support - Calculation Detail'!N3933)</f>
        <v/>
      </c>
      <c r="P3933" t="str">
        <f>IF('Support - Calculation Detail'!O3933="","",'Support - Calculation Detail'!O3933)</f>
        <v/>
      </c>
      <c r="Q3933" t="b">
        <v>1</v>
      </c>
      <c r="R3933" t="str">
        <f t="shared" si="305"/>
        <v/>
      </c>
      <c r="S3933" t="str">
        <f t="shared" si="306"/>
        <v/>
      </c>
      <c r="T3933" t="str">
        <f t="shared" si="307"/>
        <v/>
      </c>
      <c r="U3933" t="str">
        <f t="shared" si="308"/>
        <v/>
      </c>
      <c r="V3933" t="str">
        <f t="shared" si="309"/>
        <v/>
      </c>
    </row>
    <row r="3934" spans="1:22" x14ac:dyDescent="0.35">
      <c r="A3934" t="str">
        <f>IF('Support - Calculation Detail'!A3934="","",LEFT('Support - Calculation Detail'!A3934,7)&amp;"-"&amp;RIGHT('Support - Calculation Detail'!A3934,2))</f>
        <v/>
      </c>
      <c r="B3934" t="str">
        <f>IF('Support - Calculation Detail'!C3934="","",'Support - Calculation Detail'!C3934)</f>
        <v/>
      </c>
      <c r="C3934" t="str">
        <f>IF('Support - Calculation Detail'!B3934="","",'Support - Calculation Detail'!B3934)</f>
        <v/>
      </c>
      <c r="D3934" t="str">
        <f>IF('Support - Calculation Detail'!D3934="","",'Support - Calculation Detail'!D3934)</f>
        <v/>
      </c>
      <c r="E3934" t="str">
        <f>IF('Support - Calculation Detail'!E3934="","",'Support - Calculation Detail'!E3934)</f>
        <v/>
      </c>
      <c r="G3934" t="str">
        <f>IF('Support - Calculation Detail'!F3934="","",'Support - Calculation Detail'!F3934)</f>
        <v/>
      </c>
      <c r="H3934" t="str">
        <f>IF('Support - Calculation Detail'!G3934="","",'Support - Calculation Detail'!G3934)</f>
        <v/>
      </c>
      <c r="I3934" t="str">
        <f>IF('Support - Calculation Detail'!H3934="","",'Support - Calculation Detail'!H3934)</f>
        <v/>
      </c>
      <c r="J3934" t="str">
        <f>IF('Support - Calculation Detail'!I3934="","",'Support - Calculation Detail'!I3934)</f>
        <v/>
      </c>
      <c r="K3934" t="str">
        <f>IF('Support - Calculation Detail'!K3934="","",'Support - Calculation Detail'!K3934)</f>
        <v/>
      </c>
      <c r="L3934" t="str">
        <f>IF('Support - Calculation Detail'!L3934="","",'Support - Calculation Detail'!L3934)</f>
        <v/>
      </c>
      <c r="M3934" t="str">
        <f>IF('Support - Calculation Detail'!M3934="","",'Support - Calculation Detail'!M3934)</f>
        <v/>
      </c>
      <c r="N3934" t="str">
        <f>IF('Support - Calculation Detail'!N3934="","",'Support - Calculation Detail'!N3934)</f>
        <v/>
      </c>
      <c r="P3934" t="str">
        <f>IF('Support - Calculation Detail'!O3934="","",'Support - Calculation Detail'!O3934)</f>
        <v/>
      </c>
      <c r="Q3934" t="b">
        <v>1</v>
      </c>
      <c r="R3934" t="str">
        <f t="shared" si="305"/>
        <v/>
      </c>
      <c r="S3934" t="str">
        <f t="shared" si="306"/>
        <v/>
      </c>
      <c r="T3934" t="str">
        <f t="shared" si="307"/>
        <v/>
      </c>
      <c r="U3934" t="str">
        <f t="shared" si="308"/>
        <v/>
      </c>
      <c r="V3934" t="str">
        <f t="shared" si="309"/>
        <v/>
      </c>
    </row>
    <row r="3935" spans="1:22" x14ac:dyDescent="0.35">
      <c r="A3935" t="str">
        <f>IF('Support - Calculation Detail'!A3935="","",LEFT('Support - Calculation Detail'!A3935,7)&amp;"-"&amp;RIGHT('Support - Calculation Detail'!A3935,2))</f>
        <v/>
      </c>
      <c r="B3935" t="str">
        <f>IF('Support - Calculation Detail'!C3935="","",'Support - Calculation Detail'!C3935)</f>
        <v/>
      </c>
      <c r="C3935" t="str">
        <f>IF('Support - Calculation Detail'!B3935="","",'Support - Calculation Detail'!B3935)</f>
        <v/>
      </c>
      <c r="D3935" t="str">
        <f>IF('Support - Calculation Detail'!D3935="","",'Support - Calculation Detail'!D3935)</f>
        <v/>
      </c>
      <c r="E3935" t="str">
        <f>IF('Support - Calculation Detail'!E3935="","",'Support - Calculation Detail'!E3935)</f>
        <v/>
      </c>
      <c r="G3935" t="str">
        <f>IF('Support - Calculation Detail'!F3935="","",'Support - Calculation Detail'!F3935)</f>
        <v/>
      </c>
      <c r="H3935" t="str">
        <f>IF('Support - Calculation Detail'!G3935="","",'Support - Calculation Detail'!G3935)</f>
        <v/>
      </c>
      <c r="I3935" t="str">
        <f>IF('Support - Calculation Detail'!H3935="","",'Support - Calculation Detail'!H3935)</f>
        <v/>
      </c>
      <c r="J3935" t="str">
        <f>IF('Support - Calculation Detail'!I3935="","",'Support - Calculation Detail'!I3935)</f>
        <v/>
      </c>
      <c r="K3935" t="str">
        <f>IF('Support - Calculation Detail'!K3935="","",'Support - Calculation Detail'!K3935)</f>
        <v/>
      </c>
      <c r="L3935" t="str">
        <f>IF('Support - Calculation Detail'!L3935="","",'Support - Calculation Detail'!L3935)</f>
        <v/>
      </c>
      <c r="M3935" t="str">
        <f>IF('Support - Calculation Detail'!M3935="","",'Support - Calculation Detail'!M3935)</f>
        <v/>
      </c>
      <c r="N3935" t="str">
        <f>IF('Support - Calculation Detail'!N3935="","",'Support - Calculation Detail'!N3935)</f>
        <v/>
      </c>
      <c r="P3935" t="str">
        <f>IF('Support - Calculation Detail'!O3935="","",'Support - Calculation Detail'!O3935)</f>
        <v/>
      </c>
      <c r="Q3935" t="b">
        <v>1</v>
      </c>
      <c r="R3935" t="str">
        <f t="shared" si="305"/>
        <v/>
      </c>
      <c r="S3935" t="str">
        <f t="shared" si="306"/>
        <v/>
      </c>
      <c r="T3935" t="str">
        <f t="shared" si="307"/>
        <v/>
      </c>
      <c r="U3935" t="str">
        <f t="shared" si="308"/>
        <v/>
      </c>
      <c r="V3935" t="str">
        <f t="shared" si="309"/>
        <v/>
      </c>
    </row>
    <row r="3936" spans="1:22" x14ac:dyDescent="0.35">
      <c r="A3936" t="str">
        <f>IF('Support - Calculation Detail'!A3936="","",LEFT('Support - Calculation Detail'!A3936,7)&amp;"-"&amp;RIGHT('Support - Calculation Detail'!A3936,2))</f>
        <v/>
      </c>
      <c r="B3936" t="str">
        <f>IF('Support - Calculation Detail'!C3936="","",'Support - Calculation Detail'!C3936)</f>
        <v/>
      </c>
      <c r="C3936" t="str">
        <f>IF('Support - Calculation Detail'!B3936="","",'Support - Calculation Detail'!B3936)</f>
        <v/>
      </c>
      <c r="D3936" t="str">
        <f>IF('Support - Calculation Detail'!D3936="","",'Support - Calculation Detail'!D3936)</f>
        <v/>
      </c>
      <c r="E3936" t="str">
        <f>IF('Support - Calculation Detail'!E3936="","",'Support - Calculation Detail'!E3936)</f>
        <v/>
      </c>
      <c r="G3936" t="str">
        <f>IF('Support - Calculation Detail'!F3936="","",'Support - Calculation Detail'!F3936)</f>
        <v/>
      </c>
      <c r="H3936" t="str">
        <f>IF('Support - Calculation Detail'!G3936="","",'Support - Calculation Detail'!G3936)</f>
        <v/>
      </c>
      <c r="I3936" t="str">
        <f>IF('Support - Calculation Detail'!H3936="","",'Support - Calculation Detail'!H3936)</f>
        <v/>
      </c>
      <c r="J3936" t="str">
        <f>IF('Support - Calculation Detail'!I3936="","",'Support - Calculation Detail'!I3936)</f>
        <v/>
      </c>
      <c r="K3936" t="str">
        <f>IF('Support - Calculation Detail'!K3936="","",'Support - Calculation Detail'!K3936)</f>
        <v/>
      </c>
      <c r="L3936" t="str">
        <f>IF('Support - Calculation Detail'!L3936="","",'Support - Calculation Detail'!L3936)</f>
        <v/>
      </c>
      <c r="M3936" t="str">
        <f>IF('Support - Calculation Detail'!M3936="","",'Support - Calculation Detail'!M3936)</f>
        <v/>
      </c>
      <c r="N3936" t="str">
        <f>IF('Support - Calculation Detail'!N3936="","",'Support - Calculation Detail'!N3936)</f>
        <v/>
      </c>
      <c r="P3936" t="str">
        <f>IF('Support - Calculation Detail'!O3936="","",'Support - Calculation Detail'!O3936)</f>
        <v/>
      </c>
      <c r="Q3936" t="b">
        <v>1</v>
      </c>
      <c r="R3936" t="str">
        <f t="shared" si="305"/>
        <v/>
      </c>
      <c r="S3936" t="str">
        <f t="shared" si="306"/>
        <v/>
      </c>
      <c r="T3936" t="str">
        <f t="shared" si="307"/>
        <v/>
      </c>
      <c r="U3936" t="str">
        <f t="shared" si="308"/>
        <v/>
      </c>
      <c r="V3936" t="str">
        <f t="shared" si="309"/>
        <v/>
      </c>
    </row>
    <row r="3937" spans="1:22" x14ac:dyDescent="0.35">
      <c r="A3937" t="str">
        <f>IF('Support - Calculation Detail'!A3937="","",LEFT('Support - Calculation Detail'!A3937,7)&amp;"-"&amp;RIGHT('Support - Calculation Detail'!A3937,2))</f>
        <v/>
      </c>
      <c r="B3937" t="str">
        <f>IF('Support - Calculation Detail'!C3937="","",'Support - Calculation Detail'!C3937)</f>
        <v/>
      </c>
      <c r="C3937" t="str">
        <f>IF('Support - Calculation Detail'!B3937="","",'Support - Calculation Detail'!B3937)</f>
        <v/>
      </c>
      <c r="D3937" t="str">
        <f>IF('Support - Calculation Detail'!D3937="","",'Support - Calculation Detail'!D3937)</f>
        <v/>
      </c>
      <c r="E3937" t="str">
        <f>IF('Support - Calculation Detail'!E3937="","",'Support - Calculation Detail'!E3937)</f>
        <v/>
      </c>
      <c r="G3937" t="str">
        <f>IF('Support - Calculation Detail'!F3937="","",'Support - Calculation Detail'!F3937)</f>
        <v/>
      </c>
      <c r="H3937" t="str">
        <f>IF('Support - Calculation Detail'!G3937="","",'Support - Calculation Detail'!G3937)</f>
        <v/>
      </c>
      <c r="I3937" t="str">
        <f>IF('Support - Calculation Detail'!H3937="","",'Support - Calculation Detail'!H3937)</f>
        <v/>
      </c>
      <c r="J3937" t="str">
        <f>IF('Support - Calculation Detail'!I3937="","",'Support - Calculation Detail'!I3937)</f>
        <v/>
      </c>
      <c r="K3937" t="str">
        <f>IF('Support - Calculation Detail'!K3937="","",'Support - Calculation Detail'!K3937)</f>
        <v/>
      </c>
      <c r="L3937" t="str">
        <f>IF('Support - Calculation Detail'!L3937="","",'Support - Calculation Detail'!L3937)</f>
        <v/>
      </c>
      <c r="M3937" t="str">
        <f>IF('Support - Calculation Detail'!M3937="","",'Support - Calculation Detail'!M3937)</f>
        <v/>
      </c>
      <c r="N3937" t="str">
        <f>IF('Support - Calculation Detail'!N3937="","",'Support - Calculation Detail'!N3937)</f>
        <v/>
      </c>
      <c r="P3937" t="str">
        <f>IF('Support - Calculation Detail'!O3937="","",'Support - Calculation Detail'!O3937)</f>
        <v/>
      </c>
      <c r="Q3937" t="b">
        <v>1</v>
      </c>
      <c r="R3937" t="str">
        <f t="shared" si="305"/>
        <v/>
      </c>
      <c r="S3937" t="str">
        <f t="shared" si="306"/>
        <v/>
      </c>
      <c r="T3937" t="str">
        <f t="shared" si="307"/>
        <v/>
      </c>
      <c r="U3937" t="str">
        <f t="shared" si="308"/>
        <v/>
      </c>
      <c r="V3937" t="str">
        <f t="shared" si="309"/>
        <v/>
      </c>
    </row>
    <row r="3938" spans="1:22" x14ac:dyDescent="0.35">
      <c r="A3938" t="str">
        <f>IF('Support - Calculation Detail'!A3938="","",LEFT('Support - Calculation Detail'!A3938,7)&amp;"-"&amp;RIGHT('Support - Calculation Detail'!A3938,2))</f>
        <v/>
      </c>
      <c r="B3938" t="str">
        <f>IF('Support - Calculation Detail'!C3938="","",'Support - Calculation Detail'!C3938)</f>
        <v/>
      </c>
      <c r="C3938" t="str">
        <f>IF('Support - Calculation Detail'!B3938="","",'Support - Calculation Detail'!B3938)</f>
        <v/>
      </c>
      <c r="D3938" t="str">
        <f>IF('Support - Calculation Detail'!D3938="","",'Support - Calculation Detail'!D3938)</f>
        <v/>
      </c>
      <c r="E3938" t="str">
        <f>IF('Support - Calculation Detail'!E3938="","",'Support - Calculation Detail'!E3938)</f>
        <v/>
      </c>
      <c r="G3938" t="str">
        <f>IF('Support - Calculation Detail'!F3938="","",'Support - Calculation Detail'!F3938)</f>
        <v/>
      </c>
      <c r="H3938" t="str">
        <f>IF('Support - Calculation Detail'!G3938="","",'Support - Calculation Detail'!G3938)</f>
        <v/>
      </c>
      <c r="I3938" t="str">
        <f>IF('Support - Calculation Detail'!H3938="","",'Support - Calculation Detail'!H3938)</f>
        <v/>
      </c>
      <c r="J3938" t="str">
        <f>IF('Support - Calculation Detail'!I3938="","",'Support - Calculation Detail'!I3938)</f>
        <v/>
      </c>
      <c r="K3938" t="str">
        <f>IF('Support - Calculation Detail'!K3938="","",'Support - Calculation Detail'!K3938)</f>
        <v/>
      </c>
      <c r="L3938" t="str">
        <f>IF('Support - Calculation Detail'!L3938="","",'Support - Calculation Detail'!L3938)</f>
        <v/>
      </c>
      <c r="M3938" t="str">
        <f>IF('Support - Calculation Detail'!M3938="","",'Support - Calculation Detail'!M3938)</f>
        <v/>
      </c>
      <c r="N3938" t="str">
        <f>IF('Support - Calculation Detail'!N3938="","",'Support - Calculation Detail'!N3938)</f>
        <v/>
      </c>
      <c r="P3938" t="str">
        <f>IF('Support - Calculation Detail'!O3938="","",'Support - Calculation Detail'!O3938)</f>
        <v/>
      </c>
      <c r="Q3938" t="b">
        <v>1</v>
      </c>
      <c r="R3938" t="str">
        <f t="shared" si="305"/>
        <v/>
      </c>
      <c r="S3938" t="str">
        <f t="shared" si="306"/>
        <v/>
      </c>
      <c r="T3938" t="str">
        <f t="shared" si="307"/>
        <v/>
      </c>
      <c r="U3938" t="str">
        <f t="shared" si="308"/>
        <v/>
      </c>
      <c r="V3938" t="str">
        <f t="shared" si="309"/>
        <v/>
      </c>
    </row>
    <row r="3939" spans="1:22" x14ac:dyDescent="0.35">
      <c r="A3939" t="str">
        <f>IF('Support - Calculation Detail'!A3939="","",LEFT('Support - Calculation Detail'!A3939,7)&amp;"-"&amp;RIGHT('Support - Calculation Detail'!A3939,2))</f>
        <v/>
      </c>
      <c r="B3939" t="str">
        <f>IF('Support - Calculation Detail'!C3939="","",'Support - Calculation Detail'!C3939)</f>
        <v/>
      </c>
      <c r="C3939" t="str">
        <f>IF('Support - Calculation Detail'!B3939="","",'Support - Calculation Detail'!B3939)</f>
        <v/>
      </c>
      <c r="D3939" t="str">
        <f>IF('Support - Calculation Detail'!D3939="","",'Support - Calculation Detail'!D3939)</f>
        <v/>
      </c>
      <c r="E3939" t="str">
        <f>IF('Support - Calculation Detail'!E3939="","",'Support - Calculation Detail'!E3939)</f>
        <v/>
      </c>
      <c r="G3939" t="str">
        <f>IF('Support - Calculation Detail'!F3939="","",'Support - Calculation Detail'!F3939)</f>
        <v/>
      </c>
      <c r="H3939" t="str">
        <f>IF('Support - Calculation Detail'!G3939="","",'Support - Calculation Detail'!G3939)</f>
        <v/>
      </c>
      <c r="I3939" t="str">
        <f>IF('Support - Calculation Detail'!H3939="","",'Support - Calculation Detail'!H3939)</f>
        <v/>
      </c>
      <c r="J3939" t="str">
        <f>IF('Support - Calculation Detail'!I3939="","",'Support - Calculation Detail'!I3939)</f>
        <v/>
      </c>
      <c r="K3939" t="str">
        <f>IF('Support - Calculation Detail'!K3939="","",'Support - Calculation Detail'!K3939)</f>
        <v/>
      </c>
      <c r="L3939" t="str">
        <f>IF('Support - Calculation Detail'!L3939="","",'Support - Calculation Detail'!L3939)</f>
        <v/>
      </c>
      <c r="M3939" t="str">
        <f>IF('Support - Calculation Detail'!M3939="","",'Support - Calculation Detail'!M3939)</f>
        <v/>
      </c>
      <c r="N3939" t="str">
        <f>IF('Support - Calculation Detail'!N3939="","",'Support - Calculation Detail'!N3939)</f>
        <v/>
      </c>
      <c r="P3939" t="str">
        <f>IF('Support - Calculation Detail'!O3939="","",'Support - Calculation Detail'!O3939)</f>
        <v/>
      </c>
      <c r="Q3939" t="b">
        <v>1</v>
      </c>
      <c r="R3939" t="str">
        <f t="shared" si="305"/>
        <v/>
      </c>
      <c r="S3939" t="str">
        <f t="shared" si="306"/>
        <v/>
      </c>
      <c r="T3939" t="str">
        <f t="shared" si="307"/>
        <v/>
      </c>
      <c r="U3939" t="str">
        <f t="shared" si="308"/>
        <v/>
      </c>
      <c r="V3939" t="str">
        <f t="shared" si="309"/>
        <v/>
      </c>
    </row>
    <row r="3940" spans="1:22" x14ac:dyDescent="0.35">
      <c r="A3940" t="str">
        <f>IF('Support - Calculation Detail'!A3940="","",LEFT('Support - Calculation Detail'!A3940,7)&amp;"-"&amp;RIGHT('Support - Calculation Detail'!A3940,2))</f>
        <v/>
      </c>
      <c r="B3940" t="str">
        <f>IF('Support - Calculation Detail'!C3940="","",'Support - Calculation Detail'!C3940)</f>
        <v/>
      </c>
      <c r="C3940" t="str">
        <f>IF('Support - Calculation Detail'!B3940="","",'Support - Calculation Detail'!B3940)</f>
        <v/>
      </c>
      <c r="D3940" t="str">
        <f>IF('Support - Calculation Detail'!D3940="","",'Support - Calculation Detail'!D3940)</f>
        <v/>
      </c>
      <c r="E3940" t="str">
        <f>IF('Support - Calculation Detail'!E3940="","",'Support - Calculation Detail'!E3940)</f>
        <v/>
      </c>
      <c r="G3940" t="str">
        <f>IF('Support - Calculation Detail'!F3940="","",'Support - Calculation Detail'!F3940)</f>
        <v/>
      </c>
      <c r="H3940" t="str">
        <f>IF('Support - Calculation Detail'!G3940="","",'Support - Calculation Detail'!G3940)</f>
        <v/>
      </c>
      <c r="I3940" t="str">
        <f>IF('Support - Calculation Detail'!H3940="","",'Support - Calculation Detail'!H3940)</f>
        <v/>
      </c>
      <c r="J3940" t="str">
        <f>IF('Support - Calculation Detail'!I3940="","",'Support - Calculation Detail'!I3940)</f>
        <v/>
      </c>
      <c r="K3940" t="str">
        <f>IF('Support - Calculation Detail'!K3940="","",'Support - Calculation Detail'!K3940)</f>
        <v/>
      </c>
      <c r="L3940" t="str">
        <f>IF('Support - Calculation Detail'!L3940="","",'Support - Calculation Detail'!L3940)</f>
        <v/>
      </c>
      <c r="M3940" t="str">
        <f>IF('Support - Calculation Detail'!M3940="","",'Support - Calculation Detail'!M3940)</f>
        <v/>
      </c>
      <c r="N3940" t="str">
        <f>IF('Support - Calculation Detail'!N3940="","",'Support - Calculation Detail'!N3940)</f>
        <v/>
      </c>
      <c r="P3940" t="str">
        <f>IF('Support - Calculation Detail'!O3940="","",'Support - Calculation Detail'!O3940)</f>
        <v/>
      </c>
      <c r="Q3940" t="b">
        <v>1</v>
      </c>
      <c r="R3940" t="str">
        <f t="shared" si="305"/>
        <v/>
      </c>
      <c r="S3940" t="str">
        <f t="shared" si="306"/>
        <v/>
      </c>
      <c r="T3940" t="str">
        <f t="shared" si="307"/>
        <v/>
      </c>
      <c r="U3940" t="str">
        <f t="shared" si="308"/>
        <v/>
      </c>
      <c r="V3940" t="str">
        <f t="shared" si="309"/>
        <v/>
      </c>
    </row>
    <row r="3941" spans="1:22" x14ac:dyDescent="0.35">
      <c r="A3941" t="str">
        <f>IF('Support - Calculation Detail'!A3941="","",LEFT('Support - Calculation Detail'!A3941,7)&amp;"-"&amp;RIGHT('Support - Calculation Detail'!A3941,2))</f>
        <v/>
      </c>
      <c r="B3941" t="str">
        <f>IF('Support - Calculation Detail'!C3941="","",'Support - Calculation Detail'!C3941)</f>
        <v/>
      </c>
      <c r="C3941" t="str">
        <f>IF('Support - Calculation Detail'!B3941="","",'Support - Calculation Detail'!B3941)</f>
        <v/>
      </c>
      <c r="D3941" t="str">
        <f>IF('Support - Calculation Detail'!D3941="","",'Support - Calculation Detail'!D3941)</f>
        <v/>
      </c>
      <c r="E3941" t="str">
        <f>IF('Support - Calculation Detail'!E3941="","",'Support - Calculation Detail'!E3941)</f>
        <v/>
      </c>
      <c r="G3941" t="str">
        <f>IF('Support - Calculation Detail'!F3941="","",'Support - Calculation Detail'!F3941)</f>
        <v/>
      </c>
      <c r="H3941" t="str">
        <f>IF('Support - Calculation Detail'!G3941="","",'Support - Calculation Detail'!G3941)</f>
        <v/>
      </c>
      <c r="I3941" t="str">
        <f>IF('Support - Calculation Detail'!H3941="","",'Support - Calculation Detail'!H3941)</f>
        <v/>
      </c>
      <c r="J3941" t="str">
        <f>IF('Support - Calculation Detail'!I3941="","",'Support - Calculation Detail'!I3941)</f>
        <v/>
      </c>
      <c r="K3941" t="str">
        <f>IF('Support - Calculation Detail'!K3941="","",'Support - Calculation Detail'!K3941)</f>
        <v/>
      </c>
      <c r="L3941" t="str">
        <f>IF('Support - Calculation Detail'!L3941="","",'Support - Calculation Detail'!L3941)</f>
        <v/>
      </c>
      <c r="M3941" t="str">
        <f>IF('Support - Calculation Detail'!M3941="","",'Support - Calculation Detail'!M3941)</f>
        <v/>
      </c>
      <c r="N3941" t="str">
        <f>IF('Support - Calculation Detail'!N3941="","",'Support - Calculation Detail'!N3941)</f>
        <v/>
      </c>
      <c r="P3941" t="str">
        <f>IF('Support - Calculation Detail'!O3941="","",'Support - Calculation Detail'!O3941)</f>
        <v/>
      </c>
      <c r="Q3941" t="b">
        <v>1</v>
      </c>
      <c r="R3941" t="str">
        <f t="shared" si="305"/>
        <v/>
      </c>
      <c r="S3941" t="str">
        <f t="shared" si="306"/>
        <v/>
      </c>
      <c r="T3941" t="str">
        <f t="shared" si="307"/>
        <v/>
      </c>
      <c r="U3941" t="str">
        <f t="shared" si="308"/>
        <v/>
      </c>
      <c r="V3941" t="str">
        <f t="shared" si="309"/>
        <v/>
      </c>
    </row>
    <row r="3942" spans="1:22" x14ac:dyDescent="0.35">
      <c r="A3942" t="str">
        <f>IF('Support - Calculation Detail'!A3942="","",LEFT('Support - Calculation Detail'!A3942,7)&amp;"-"&amp;RIGHT('Support - Calculation Detail'!A3942,2))</f>
        <v/>
      </c>
      <c r="B3942" t="str">
        <f>IF('Support - Calculation Detail'!C3942="","",'Support - Calculation Detail'!C3942)</f>
        <v/>
      </c>
      <c r="C3942" t="str">
        <f>IF('Support - Calculation Detail'!B3942="","",'Support - Calculation Detail'!B3942)</f>
        <v/>
      </c>
      <c r="D3942" t="str">
        <f>IF('Support - Calculation Detail'!D3942="","",'Support - Calculation Detail'!D3942)</f>
        <v/>
      </c>
      <c r="E3942" t="str">
        <f>IF('Support - Calculation Detail'!E3942="","",'Support - Calculation Detail'!E3942)</f>
        <v/>
      </c>
      <c r="G3942" t="str">
        <f>IF('Support - Calculation Detail'!F3942="","",'Support - Calculation Detail'!F3942)</f>
        <v/>
      </c>
      <c r="H3942" t="str">
        <f>IF('Support - Calculation Detail'!G3942="","",'Support - Calculation Detail'!G3942)</f>
        <v/>
      </c>
      <c r="I3942" t="str">
        <f>IF('Support - Calculation Detail'!H3942="","",'Support - Calculation Detail'!H3942)</f>
        <v/>
      </c>
      <c r="J3942" t="str">
        <f>IF('Support - Calculation Detail'!I3942="","",'Support - Calculation Detail'!I3942)</f>
        <v/>
      </c>
      <c r="K3942" t="str">
        <f>IF('Support - Calculation Detail'!K3942="","",'Support - Calculation Detail'!K3942)</f>
        <v/>
      </c>
      <c r="L3942" t="str">
        <f>IF('Support - Calculation Detail'!L3942="","",'Support - Calculation Detail'!L3942)</f>
        <v/>
      </c>
      <c r="M3942" t="str">
        <f>IF('Support - Calculation Detail'!M3942="","",'Support - Calculation Detail'!M3942)</f>
        <v/>
      </c>
      <c r="N3942" t="str">
        <f>IF('Support - Calculation Detail'!N3942="","",'Support - Calculation Detail'!N3942)</f>
        <v/>
      </c>
      <c r="P3942" t="str">
        <f>IF('Support - Calculation Detail'!O3942="","",'Support - Calculation Detail'!O3942)</f>
        <v/>
      </c>
      <c r="Q3942" t="b">
        <v>1</v>
      </c>
      <c r="R3942" t="str">
        <f t="shared" si="305"/>
        <v/>
      </c>
      <c r="S3942" t="str">
        <f t="shared" si="306"/>
        <v/>
      </c>
      <c r="T3942" t="str">
        <f t="shared" si="307"/>
        <v/>
      </c>
      <c r="U3942" t="str">
        <f t="shared" si="308"/>
        <v/>
      </c>
      <c r="V3942" t="str">
        <f t="shared" si="309"/>
        <v/>
      </c>
    </row>
    <row r="3943" spans="1:22" x14ac:dyDescent="0.35">
      <c r="A3943" t="str">
        <f>IF('Support - Calculation Detail'!A3943="","",LEFT('Support - Calculation Detail'!A3943,7)&amp;"-"&amp;RIGHT('Support - Calculation Detail'!A3943,2))</f>
        <v/>
      </c>
      <c r="B3943" t="str">
        <f>IF('Support - Calculation Detail'!C3943="","",'Support - Calculation Detail'!C3943)</f>
        <v/>
      </c>
      <c r="C3943" t="str">
        <f>IF('Support - Calculation Detail'!B3943="","",'Support - Calculation Detail'!B3943)</f>
        <v/>
      </c>
      <c r="D3943" t="str">
        <f>IF('Support - Calculation Detail'!D3943="","",'Support - Calculation Detail'!D3943)</f>
        <v/>
      </c>
      <c r="E3943" t="str">
        <f>IF('Support - Calculation Detail'!E3943="","",'Support - Calculation Detail'!E3943)</f>
        <v/>
      </c>
      <c r="G3943" t="str">
        <f>IF('Support - Calculation Detail'!F3943="","",'Support - Calculation Detail'!F3943)</f>
        <v/>
      </c>
      <c r="H3943" t="str">
        <f>IF('Support - Calculation Detail'!G3943="","",'Support - Calculation Detail'!G3943)</f>
        <v/>
      </c>
      <c r="I3943" t="str">
        <f>IF('Support - Calculation Detail'!H3943="","",'Support - Calculation Detail'!H3943)</f>
        <v/>
      </c>
      <c r="J3943" t="str">
        <f>IF('Support - Calculation Detail'!I3943="","",'Support - Calculation Detail'!I3943)</f>
        <v/>
      </c>
      <c r="K3943" t="str">
        <f>IF('Support - Calculation Detail'!K3943="","",'Support - Calculation Detail'!K3943)</f>
        <v/>
      </c>
      <c r="L3943" t="str">
        <f>IF('Support - Calculation Detail'!L3943="","",'Support - Calculation Detail'!L3943)</f>
        <v/>
      </c>
      <c r="M3943" t="str">
        <f>IF('Support - Calculation Detail'!M3943="","",'Support - Calculation Detail'!M3943)</f>
        <v/>
      </c>
      <c r="N3943" t="str">
        <f>IF('Support - Calculation Detail'!N3943="","",'Support - Calculation Detail'!N3943)</f>
        <v/>
      </c>
      <c r="P3943" t="str">
        <f>IF('Support - Calculation Detail'!O3943="","",'Support - Calculation Detail'!O3943)</f>
        <v/>
      </c>
      <c r="Q3943" t="b">
        <v>1</v>
      </c>
      <c r="R3943" t="str">
        <f t="shared" si="305"/>
        <v/>
      </c>
      <c r="S3943" t="str">
        <f t="shared" si="306"/>
        <v/>
      </c>
      <c r="T3943" t="str">
        <f t="shared" si="307"/>
        <v/>
      </c>
      <c r="U3943" t="str">
        <f t="shared" si="308"/>
        <v/>
      </c>
      <c r="V3943" t="str">
        <f t="shared" si="309"/>
        <v/>
      </c>
    </row>
    <row r="3944" spans="1:22" x14ac:dyDescent="0.35">
      <c r="A3944" t="str">
        <f>IF('Support - Calculation Detail'!A3944="","",LEFT('Support - Calculation Detail'!A3944,7)&amp;"-"&amp;RIGHT('Support - Calculation Detail'!A3944,2))</f>
        <v/>
      </c>
      <c r="B3944" t="str">
        <f>IF('Support - Calculation Detail'!C3944="","",'Support - Calculation Detail'!C3944)</f>
        <v/>
      </c>
      <c r="C3944" t="str">
        <f>IF('Support - Calculation Detail'!B3944="","",'Support - Calculation Detail'!B3944)</f>
        <v/>
      </c>
      <c r="D3944" t="str">
        <f>IF('Support - Calculation Detail'!D3944="","",'Support - Calculation Detail'!D3944)</f>
        <v/>
      </c>
      <c r="E3944" t="str">
        <f>IF('Support - Calculation Detail'!E3944="","",'Support - Calculation Detail'!E3944)</f>
        <v/>
      </c>
      <c r="G3944" t="str">
        <f>IF('Support - Calculation Detail'!F3944="","",'Support - Calculation Detail'!F3944)</f>
        <v/>
      </c>
      <c r="H3944" t="str">
        <f>IF('Support - Calculation Detail'!G3944="","",'Support - Calculation Detail'!G3944)</f>
        <v/>
      </c>
      <c r="I3944" t="str">
        <f>IF('Support - Calculation Detail'!H3944="","",'Support - Calculation Detail'!H3944)</f>
        <v/>
      </c>
      <c r="J3944" t="str">
        <f>IF('Support - Calculation Detail'!I3944="","",'Support - Calculation Detail'!I3944)</f>
        <v/>
      </c>
      <c r="K3944" t="str">
        <f>IF('Support - Calculation Detail'!K3944="","",'Support - Calculation Detail'!K3944)</f>
        <v/>
      </c>
      <c r="L3944" t="str">
        <f>IF('Support - Calculation Detail'!L3944="","",'Support - Calculation Detail'!L3944)</f>
        <v/>
      </c>
      <c r="M3944" t="str">
        <f>IF('Support - Calculation Detail'!M3944="","",'Support - Calculation Detail'!M3944)</f>
        <v/>
      </c>
      <c r="N3944" t="str">
        <f>IF('Support - Calculation Detail'!N3944="","",'Support - Calculation Detail'!N3944)</f>
        <v/>
      </c>
      <c r="P3944" t="str">
        <f>IF('Support - Calculation Detail'!O3944="","",'Support - Calculation Detail'!O3944)</f>
        <v/>
      </c>
      <c r="Q3944" t="b">
        <v>1</v>
      </c>
      <c r="R3944" t="str">
        <f t="shared" si="305"/>
        <v/>
      </c>
      <c r="S3944" t="str">
        <f t="shared" si="306"/>
        <v/>
      </c>
      <c r="T3944" t="str">
        <f t="shared" si="307"/>
        <v/>
      </c>
      <c r="U3944" t="str">
        <f t="shared" si="308"/>
        <v/>
      </c>
      <c r="V3944" t="str">
        <f t="shared" si="309"/>
        <v/>
      </c>
    </row>
    <row r="3945" spans="1:22" x14ac:dyDescent="0.35">
      <c r="A3945" t="str">
        <f>IF('Support - Calculation Detail'!A3945="","",LEFT('Support - Calculation Detail'!A3945,7)&amp;"-"&amp;RIGHT('Support - Calculation Detail'!A3945,2))</f>
        <v/>
      </c>
      <c r="B3945" t="str">
        <f>IF('Support - Calculation Detail'!C3945="","",'Support - Calculation Detail'!C3945)</f>
        <v/>
      </c>
      <c r="C3945" t="str">
        <f>IF('Support - Calculation Detail'!B3945="","",'Support - Calculation Detail'!B3945)</f>
        <v/>
      </c>
      <c r="D3945" t="str">
        <f>IF('Support - Calculation Detail'!D3945="","",'Support - Calculation Detail'!D3945)</f>
        <v/>
      </c>
      <c r="E3945" t="str">
        <f>IF('Support - Calculation Detail'!E3945="","",'Support - Calculation Detail'!E3945)</f>
        <v/>
      </c>
      <c r="G3945" t="str">
        <f>IF('Support - Calculation Detail'!F3945="","",'Support - Calculation Detail'!F3945)</f>
        <v/>
      </c>
      <c r="H3945" t="str">
        <f>IF('Support - Calculation Detail'!G3945="","",'Support - Calculation Detail'!G3945)</f>
        <v/>
      </c>
      <c r="I3945" t="str">
        <f>IF('Support - Calculation Detail'!H3945="","",'Support - Calculation Detail'!H3945)</f>
        <v/>
      </c>
      <c r="J3945" t="str">
        <f>IF('Support - Calculation Detail'!I3945="","",'Support - Calculation Detail'!I3945)</f>
        <v/>
      </c>
      <c r="K3945" t="str">
        <f>IF('Support - Calculation Detail'!K3945="","",'Support - Calculation Detail'!K3945)</f>
        <v/>
      </c>
      <c r="L3945" t="str">
        <f>IF('Support - Calculation Detail'!L3945="","",'Support - Calculation Detail'!L3945)</f>
        <v/>
      </c>
      <c r="M3945" t="str">
        <f>IF('Support - Calculation Detail'!M3945="","",'Support - Calculation Detail'!M3945)</f>
        <v/>
      </c>
      <c r="N3945" t="str">
        <f>IF('Support - Calculation Detail'!N3945="","",'Support - Calculation Detail'!N3945)</f>
        <v/>
      </c>
      <c r="P3945" t="str">
        <f>IF('Support - Calculation Detail'!O3945="","",'Support - Calculation Detail'!O3945)</f>
        <v/>
      </c>
      <c r="Q3945" t="b">
        <v>1</v>
      </c>
      <c r="R3945" t="str">
        <f t="shared" si="305"/>
        <v/>
      </c>
      <c r="S3945" t="str">
        <f t="shared" si="306"/>
        <v/>
      </c>
      <c r="T3945" t="str">
        <f t="shared" si="307"/>
        <v/>
      </c>
      <c r="U3945" t="str">
        <f t="shared" si="308"/>
        <v/>
      </c>
      <c r="V3945" t="str">
        <f t="shared" si="309"/>
        <v/>
      </c>
    </row>
    <row r="3946" spans="1:22" x14ac:dyDescent="0.35">
      <c r="A3946" t="str">
        <f>IF('Support - Calculation Detail'!A3946="","",LEFT('Support - Calculation Detail'!A3946,7)&amp;"-"&amp;RIGHT('Support - Calculation Detail'!A3946,2))</f>
        <v/>
      </c>
      <c r="B3946" t="str">
        <f>IF('Support - Calculation Detail'!C3946="","",'Support - Calculation Detail'!C3946)</f>
        <v/>
      </c>
      <c r="C3946" t="str">
        <f>IF('Support - Calculation Detail'!B3946="","",'Support - Calculation Detail'!B3946)</f>
        <v/>
      </c>
      <c r="D3946" t="str">
        <f>IF('Support - Calculation Detail'!D3946="","",'Support - Calculation Detail'!D3946)</f>
        <v/>
      </c>
      <c r="E3946" t="str">
        <f>IF('Support - Calculation Detail'!E3946="","",'Support - Calculation Detail'!E3946)</f>
        <v/>
      </c>
      <c r="G3946" t="str">
        <f>IF('Support - Calculation Detail'!F3946="","",'Support - Calculation Detail'!F3946)</f>
        <v/>
      </c>
      <c r="H3946" t="str">
        <f>IF('Support - Calculation Detail'!G3946="","",'Support - Calculation Detail'!G3946)</f>
        <v/>
      </c>
      <c r="I3946" t="str">
        <f>IF('Support - Calculation Detail'!H3946="","",'Support - Calculation Detail'!H3946)</f>
        <v/>
      </c>
      <c r="J3946" t="str">
        <f>IF('Support - Calculation Detail'!I3946="","",'Support - Calculation Detail'!I3946)</f>
        <v/>
      </c>
      <c r="K3946" t="str">
        <f>IF('Support - Calculation Detail'!K3946="","",'Support - Calculation Detail'!K3946)</f>
        <v/>
      </c>
      <c r="L3946" t="str">
        <f>IF('Support - Calculation Detail'!L3946="","",'Support - Calculation Detail'!L3946)</f>
        <v/>
      </c>
      <c r="M3946" t="str">
        <f>IF('Support - Calculation Detail'!M3946="","",'Support - Calculation Detail'!M3946)</f>
        <v/>
      </c>
      <c r="N3946" t="str">
        <f>IF('Support - Calculation Detail'!N3946="","",'Support - Calculation Detail'!N3946)</f>
        <v/>
      </c>
      <c r="P3946" t="str">
        <f>IF('Support - Calculation Detail'!O3946="","",'Support - Calculation Detail'!O3946)</f>
        <v/>
      </c>
      <c r="Q3946" t="b">
        <v>1</v>
      </c>
      <c r="R3946" t="str">
        <f t="shared" si="305"/>
        <v/>
      </c>
      <c r="S3946" t="str">
        <f t="shared" si="306"/>
        <v/>
      </c>
      <c r="T3946" t="str">
        <f t="shared" si="307"/>
        <v/>
      </c>
      <c r="U3946" t="str">
        <f t="shared" si="308"/>
        <v/>
      </c>
      <c r="V3946" t="str">
        <f t="shared" si="309"/>
        <v/>
      </c>
    </row>
    <row r="3947" spans="1:22" x14ac:dyDescent="0.35">
      <c r="A3947" t="str">
        <f>IF('Support - Calculation Detail'!A3947="","",LEFT('Support - Calculation Detail'!A3947,7)&amp;"-"&amp;RIGHT('Support - Calculation Detail'!A3947,2))</f>
        <v/>
      </c>
      <c r="B3947" t="str">
        <f>IF('Support - Calculation Detail'!C3947="","",'Support - Calculation Detail'!C3947)</f>
        <v/>
      </c>
      <c r="C3947" t="str">
        <f>IF('Support - Calculation Detail'!B3947="","",'Support - Calculation Detail'!B3947)</f>
        <v/>
      </c>
      <c r="D3947" t="str">
        <f>IF('Support - Calculation Detail'!D3947="","",'Support - Calculation Detail'!D3947)</f>
        <v/>
      </c>
      <c r="E3947" t="str">
        <f>IF('Support - Calculation Detail'!E3947="","",'Support - Calculation Detail'!E3947)</f>
        <v/>
      </c>
      <c r="G3947" t="str">
        <f>IF('Support - Calculation Detail'!F3947="","",'Support - Calculation Detail'!F3947)</f>
        <v/>
      </c>
      <c r="H3947" t="str">
        <f>IF('Support - Calculation Detail'!G3947="","",'Support - Calculation Detail'!G3947)</f>
        <v/>
      </c>
      <c r="I3947" t="str">
        <f>IF('Support - Calculation Detail'!H3947="","",'Support - Calculation Detail'!H3947)</f>
        <v/>
      </c>
      <c r="J3947" t="str">
        <f>IF('Support - Calculation Detail'!I3947="","",'Support - Calculation Detail'!I3947)</f>
        <v/>
      </c>
      <c r="K3947" t="str">
        <f>IF('Support - Calculation Detail'!K3947="","",'Support - Calculation Detail'!K3947)</f>
        <v/>
      </c>
      <c r="L3947" t="str">
        <f>IF('Support - Calculation Detail'!L3947="","",'Support - Calculation Detail'!L3947)</f>
        <v/>
      </c>
      <c r="M3947" t="str">
        <f>IF('Support - Calculation Detail'!M3947="","",'Support - Calculation Detail'!M3947)</f>
        <v/>
      </c>
      <c r="N3947" t="str">
        <f>IF('Support - Calculation Detail'!N3947="","",'Support - Calculation Detail'!N3947)</f>
        <v/>
      </c>
      <c r="P3947" t="str">
        <f>IF('Support - Calculation Detail'!O3947="","",'Support - Calculation Detail'!O3947)</f>
        <v/>
      </c>
      <c r="Q3947" t="b">
        <v>1</v>
      </c>
      <c r="R3947" t="str">
        <f t="shared" si="305"/>
        <v/>
      </c>
      <c r="S3947" t="str">
        <f t="shared" si="306"/>
        <v/>
      </c>
      <c r="T3947" t="str">
        <f t="shared" si="307"/>
        <v/>
      </c>
      <c r="U3947" t="str">
        <f t="shared" si="308"/>
        <v/>
      </c>
      <c r="V3947" t="str">
        <f t="shared" si="309"/>
        <v/>
      </c>
    </row>
    <row r="3948" spans="1:22" x14ac:dyDescent="0.35">
      <c r="A3948" t="str">
        <f>IF('Support - Calculation Detail'!A3948="","",LEFT('Support - Calculation Detail'!A3948,7)&amp;"-"&amp;RIGHT('Support - Calculation Detail'!A3948,2))</f>
        <v/>
      </c>
      <c r="B3948" t="str">
        <f>IF('Support - Calculation Detail'!C3948="","",'Support - Calculation Detail'!C3948)</f>
        <v/>
      </c>
      <c r="C3948" t="str">
        <f>IF('Support - Calculation Detail'!B3948="","",'Support - Calculation Detail'!B3948)</f>
        <v/>
      </c>
      <c r="D3948" t="str">
        <f>IF('Support - Calculation Detail'!D3948="","",'Support - Calculation Detail'!D3948)</f>
        <v/>
      </c>
      <c r="E3948" t="str">
        <f>IF('Support - Calculation Detail'!E3948="","",'Support - Calculation Detail'!E3948)</f>
        <v/>
      </c>
      <c r="G3948" t="str">
        <f>IF('Support - Calculation Detail'!F3948="","",'Support - Calculation Detail'!F3948)</f>
        <v/>
      </c>
      <c r="H3948" t="str">
        <f>IF('Support - Calculation Detail'!G3948="","",'Support - Calculation Detail'!G3948)</f>
        <v/>
      </c>
      <c r="I3948" t="str">
        <f>IF('Support - Calculation Detail'!H3948="","",'Support - Calculation Detail'!H3948)</f>
        <v/>
      </c>
      <c r="J3948" t="str">
        <f>IF('Support - Calculation Detail'!I3948="","",'Support - Calculation Detail'!I3948)</f>
        <v/>
      </c>
      <c r="K3948" t="str">
        <f>IF('Support - Calculation Detail'!K3948="","",'Support - Calculation Detail'!K3948)</f>
        <v/>
      </c>
      <c r="L3948" t="str">
        <f>IF('Support - Calculation Detail'!L3948="","",'Support - Calculation Detail'!L3948)</f>
        <v/>
      </c>
      <c r="M3948" t="str">
        <f>IF('Support - Calculation Detail'!M3948="","",'Support - Calculation Detail'!M3948)</f>
        <v/>
      </c>
      <c r="N3948" t="str">
        <f>IF('Support - Calculation Detail'!N3948="","",'Support - Calculation Detail'!N3948)</f>
        <v/>
      </c>
      <c r="P3948" t="str">
        <f>IF('Support - Calculation Detail'!O3948="","",'Support - Calculation Detail'!O3948)</f>
        <v/>
      </c>
      <c r="Q3948" t="b">
        <v>1</v>
      </c>
      <c r="R3948" t="str">
        <f t="shared" si="305"/>
        <v/>
      </c>
      <c r="S3948" t="str">
        <f t="shared" si="306"/>
        <v/>
      </c>
      <c r="T3948" t="str">
        <f t="shared" si="307"/>
        <v/>
      </c>
      <c r="U3948" t="str">
        <f t="shared" si="308"/>
        <v/>
      </c>
      <c r="V3948" t="str">
        <f t="shared" si="309"/>
        <v/>
      </c>
    </row>
    <row r="3949" spans="1:22" x14ac:dyDescent="0.35">
      <c r="A3949" t="str">
        <f>IF('Support - Calculation Detail'!A3949="","",LEFT('Support - Calculation Detail'!A3949,7)&amp;"-"&amp;RIGHT('Support - Calculation Detail'!A3949,2))</f>
        <v/>
      </c>
      <c r="B3949" t="str">
        <f>IF('Support - Calculation Detail'!C3949="","",'Support - Calculation Detail'!C3949)</f>
        <v/>
      </c>
      <c r="C3949" t="str">
        <f>IF('Support - Calculation Detail'!B3949="","",'Support - Calculation Detail'!B3949)</f>
        <v/>
      </c>
      <c r="D3949" t="str">
        <f>IF('Support - Calculation Detail'!D3949="","",'Support - Calculation Detail'!D3949)</f>
        <v/>
      </c>
      <c r="E3949" t="str">
        <f>IF('Support - Calculation Detail'!E3949="","",'Support - Calculation Detail'!E3949)</f>
        <v/>
      </c>
      <c r="G3949" t="str">
        <f>IF('Support - Calculation Detail'!F3949="","",'Support - Calculation Detail'!F3949)</f>
        <v/>
      </c>
      <c r="H3949" t="str">
        <f>IF('Support - Calculation Detail'!G3949="","",'Support - Calculation Detail'!G3949)</f>
        <v/>
      </c>
      <c r="I3949" t="str">
        <f>IF('Support - Calculation Detail'!H3949="","",'Support - Calculation Detail'!H3949)</f>
        <v/>
      </c>
      <c r="J3949" t="str">
        <f>IF('Support - Calculation Detail'!I3949="","",'Support - Calculation Detail'!I3949)</f>
        <v/>
      </c>
      <c r="K3949" t="str">
        <f>IF('Support - Calculation Detail'!K3949="","",'Support - Calculation Detail'!K3949)</f>
        <v/>
      </c>
      <c r="L3949" t="str">
        <f>IF('Support - Calculation Detail'!L3949="","",'Support - Calculation Detail'!L3949)</f>
        <v/>
      </c>
      <c r="M3949" t="str">
        <f>IF('Support - Calculation Detail'!M3949="","",'Support - Calculation Detail'!M3949)</f>
        <v/>
      </c>
      <c r="N3949" t="str">
        <f>IF('Support - Calculation Detail'!N3949="","",'Support - Calculation Detail'!N3949)</f>
        <v/>
      </c>
      <c r="P3949" t="str">
        <f>IF('Support - Calculation Detail'!O3949="","",'Support - Calculation Detail'!O3949)</f>
        <v/>
      </c>
      <c r="Q3949" t="b">
        <v>1</v>
      </c>
      <c r="R3949" t="str">
        <f t="shared" si="305"/>
        <v/>
      </c>
      <c r="S3949" t="str">
        <f t="shared" si="306"/>
        <v/>
      </c>
      <c r="T3949" t="str">
        <f t="shared" si="307"/>
        <v/>
      </c>
      <c r="U3949" t="str">
        <f t="shared" si="308"/>
        <v/>
      </c>
      <c r="V3949" t="str">
        <f t="shared" si="309"/>
        <v/>
      </c>
    </row>
    <row r="3950" spans="1:22" x14ac:dyDescent="0.35">
      <c r="A3950" t="str">
        <f>IF('Support - Calculation Detail'!A3950="","",LEFT('Support - Calculation Detail'!A3950,7)&amp;"-"&amp;RIGHT('Support - Calculation Detail'!A3950,2))</f>
        <v/>
      </c>
      <c r="B3950" t="str">
        <f>IF('Support - Calculation Detail'!C3950="","",'Support - Calculation Detail'!C3950)</f>
        <v/>
      </c>
      <c r="C3950" t="str">
        <f>IF('Support - Calculation Detail'!B3950="","",'Support - Calculation Detail'!B3950)</f>
        <v/>
      </c>
      <c r="D3950" t="str">
        <f>IF('Support - Calculation Detail'!D3950="","",'Support - Calculation Detail'!D3950)</f>
        <v/>
      </c>
      <c r="E3950" t="str">
        <f>IF('Support - Calculation Detail'!E3950="","",'Support - Calculation Detail'!E3950)</f>
        <v/>
      </c>
      <c r="G3950" t="str">
        <f>IF('Support - Calculation Detail'!F3950="","",'Support - Calculation Detail'!F3950)</f>
        <v/>
      </c>
      <c r="H3950" t="str">
        <f>IF('Support - Calculation Detail'!G3950="","",'Support - Calculation Detail'!G3950)</f>
        <v/>
      </c>
      <c r="I3950" t="str">
        <f>IF('Support - Calculation Detail'!H3950="","",'Support - Calculation Detail'!H3950)</f>
        <v/>
      </c>
      <c r="J3950" t="str">
        <f>IF('Support - Calculation Detail'!I3950="","",'Support - Calculation Detail'!I3950)</f>
        <v/>
      </c>
      <c r="K3950" t="str">
        <f>IF('Support - Calculation Detail'!K3950="","",'Support - Calculation Detail'!K3950)</f>
        <v/>
      </c>
      <c r="L3950" t="str">
        <f>IF('Support - Calculation Detail'!L3950="","",'Support - Calculation Detail'!L3950)</f>
        <v/>
      </c>
      <c r="M3950" t="str">
        <f>IF('Support - Calculation Detail'!M3950="","",'Support - Calculation Detail'!M3950)</f>
        <v/>
      </c>
      <c r="N3950" t="str">
        <f>IF('Support - Calculation Detail'!N3950="","",'Support - Calculation Detail'!N3950)</f>
        <v/>
      </c>
      <c r="P3950" t="str">
        <f>IF('Support - Calculation Detail'!O3950="","",'Support - Calculation Detail'!O3950)</f>
        <v/>
      </c>
      <c r="Q3950" t="b">
        <v>1</v>
      </c>
      <c r="R3950" t="str">
        <f t="shared" si="305"/>
        <v/>
      </c>
      <c r="S3950" t="str">
        <f t="shared" si="306"/>
        <v/>
      </c>
      <c r="T3950" t="str">
        <f t="shared" si="307"/>
        <v/>
      </c>
      <c r="U3950" t="str">
        <f t="shared" si="308"/>
        <v/>
      </c>
      <c r="V3950" t="str">
        <f t="shared" si="309"/>
        <v/>
      </c>
    </row>
    <row r="3951" spans="1:22" x14ac:dyDescent="0.35">
      <c r="A3951" t="str">
        <f>IF('Support - Calculation Detail'!A3951="","",LEFT('Support - Calculation Detail'!A3951,7)&amp;"-"&amp;RIGHT('Support - Calculation Detail'!A3951,2))</f>
        <v/>
      </c>
      <c r="B3951" t="str">
        <f>IF('Support - Calculation Detail'!C3951="","",'Support - Calculation Detail'!C3951)</f>
        <v/>
      </c>
      <c r="C3951" t="str">
        <f>IF('Support - Calculation Detail'!B3951="","",'Support - Calculation Detail'!B3951)</f>
        <v/>
      </c>
      <c r="D3951" t="str">
        <f>IF('Support - Calculation Detail'!D3951="","",'Support - Calculation Detail'!D3951)</f>
        <v/>
      </c>
      <c r="E3951" t="str">
        <f>IF('Support - Calculation Detail'!E3951="","",'Support - Calculation Detail'!E3951)</f>
        <v/>
      </c>
      <c r="G3951" t="str">
        <f>IF('Support - Calculation Detail'!F3951="","",'Support - Calculation Detail'!F3951)</f>
        <v/>
      </c>
      <c r="H3951" t="str">
        <f>IF('Support - Calculation Detail'!G3951="","",'Support - Calculation Detail'!G3951)</f>
        <v/>
      </c>
      <c r="I3951" t="str">
        <f>IF('Support - Calculation Detail'!H3951="","",'Support - Calculation Detail'!H3951)</f>
        <v/>
      </c>
      <c r="J3951" t="str">
        <f>IF('Support - Calculation Detail'!I3951="","",'Support - Calculation Detail'!I3951)</f>
        <v/>
      </c>
      <c r="K3951" t="str">
        <f>IF('Support - Calculation Detail'!K3951="","",'Support - Calculation Detail'!K3951)</f>
        <v/>
      </c>
      <c r="L3951" t="str">
        <f>IF('Support - Calculation Detail'!L3951="","",'Support - Calculation Detail'!L3951)</f>
        <v/>
      </c>
      <c r="M3951" t="str">
        <f>IF('Support - Calculation Detail'!M3951="","",'Support - Calculation Detail'!M3951)</f>
        <v/>
      </c>
      <c r="N3951" t="str">
        <f>IF('Support - Calculation Detail'!N3951="","",'Support - Calculation Detail'!N3951)</f>
        <v/>
      </c>
      <c r="P3951" t="str">
        <f>IF('Support - Calculation Detail'!O3951="","",'Support - Calculation Detail'!O3951)</f>
        <v/>
      </c>
      <c r="Q3951" t="b">
        <v>1</v>
      </c>
      <c r="R3951" t="str">
        <f t="shared" si="305"/>
        <v/>
      </c>
      <c r="S3951" t="str">
        <f t="shared" si="306"/>
        <v/>
      </c>
      <c r="T3951" t="str">
        <f t="shared" si="307"/>
        <v/>
      </c>
      <c r="U3951" t="str">
        <f t="shared" si="308"/>
        <v/>
      </c>
      <c r="V3951" t="str">
        <f t="shared" si="309"/>
        <v/>
      </c>
    </row>
    <row r="3952" spans="1:22" x14ac:dyDescent="0.35">
      <c r="A3952" t="str">
        <f>IF('Support - Calculation Detail'!A3952="","",LEFT('Support - Calculation Detail'!A3952,7)&amp;"-"&amp;RIGHT('Support - Calculation Detail'!A3952,2))</f>
        <v/>
      </c>
      <c r="B3952" t="str">
        <f>IF('Support - Calculation Detail'!C3952="","",'Support - Calculation Detail'!C3952)</f>
        <v/>
      </c>
      <c r="C3952" t="str">
        <f>IF('Support - Calculation Detail'!B3952="","",'Support - Calculation Detail'!B3952)</f>
        <v/>
      </c>
      <c r="D3952" t="str">
        <f>IF('Support - Calculation Detail'!D3952="","",'Support - Calculation Detail'!D3952)</f>
        <v/>
      </c>
      <c r="E3952" t="str">
        <f>IF('Support - Calculation Detail'!E3952="","",'Support - Calculation Detail'!E3952)</f>
        <v/>
      </c>
      <c r="G3952" t="str">
        <f>IF('Support - Calculation Detail'!F3952="","",'Support - Calculation Detail'!F3952)</f>
        <v/>
      </c>
      <c r="H3952" t="str">
        <f>IF('Support - Calculation Detail'!G3952="","",'Support - Calculation Detail'!G3952)</f>
        <v/>
      </c>
      <c r="I3952" t="str">
        <f>IF('Support - Calculation Detail'!H3952="","",'Support - Calculation Detail'!H3952)</f>
        <v/>
      </c>
      <c r="J3952" t="str">
        <f>IF('Support - Calculation Detail'!I3952="","",'Support - Calculation Detail'!I3952)</f>
        <v/>
      </c>
      <c r="K3952" t="str">
        <f>IF('Support - Calculation Detail'!K3952="","",'Support - Calculation Detail'!K3952)</f>
        <v/>
      </c>
      <c r="L3952" t="str">
        <f>IF('Support - Calculation Detail'!L3952="","",'Support - Calculation Detail'!L3952)</f>
        <v/>
      </c>
      <c r="M3952" t="str">
        <f>IF('Support - Calculation Detail'!M3952="","",'Support - Calculation Detail'!M3952)</f>
        <v/>
      </c>
      <c r="N3952" t="str">
        <f>IF('Support - Calculation Detail'!N3952="","",'Support - Calculation Detail'!N3952)</f>
        <v/>
      </c>
      <c r="P3952" t="str">
        <f>IF('Support - Calculation Detail'!O3952="","",'Support - Calculation Detail'!O3952)</f>
        <v/>
      </c>
      <c r="Q3952" t="b">
        <v>1</v>
      </c>
      <c r="R3952" t="str">
        <f t="shared" si="305"/>
        <v/>
      </c>
      <c r="S3952" t="str">
        <f t="shared" si="306"/>
        <v/>
      </c>
      <c r="T3952" t="str">
        <f t="shared" si="307"/>
        <v/>
      </c>
      <c r="U3952" t="str">
        <f t="shared" si="308"/>
        <v/>
      </c>
      <c r="V3952" t="str">
        <f t="shared" si="309"/>
        <v/>
      </c>
    </row>
    <row r="3953" spans="1:22" x14ac:dyDescent="0.35">
      <c r="A3953" t="str">
        <f>IF('Support - Calculation Detail'!A3953="","",LEFT('Support - Calculation Detail'!A3953,7)&amp;"-"&amp;RIGHT('Support - Calculation Detail'!A3953,2))</f>
        <v/>
      </c>
      <c r="B3953" t="str">
        <f>IF('Support - Calculation Detail'!C3953="","",'Support - Calculation Detail'!C3953)</f>
        <v/>
      </c>
      <c r="C3953" t="str">
        <f>IF('Support - Calculation Detail'!B3953="","",'Support - Calculation Detail'!B3953)</f>
        <v/>
      </c>
      <c r="D3953" t="str">
        <f>IF('Support - Calculation Detail'!D3953="","",'Support - Calculation Detail'!D3953)</f>
        <v/>
      </c>
      <c r="E3953" t="str">
        <f>IF('Support - Calculation Detail'!E3953="","",'Support - Calculation Detail'!E3953)</f>
        <v/>
      </c>
      <c r="G3953" t="str">
        <f>IF('Support - Calculation Detail'!F3953="","",'Support - Calculation Detail'!F3953)</f>
        <v/>
      </c>
      <c r="H3953" t="str">
        <f>IF('Support - Calculation Detail'!G3953="","",'Support - Calculation Detail'!G3953)</f>
        <v/>
      </c>
      <c r="I3953" t="str">
        <f>IF('Support - Calculation Detail'!H3953="","",'Support - Calculation Detail'!H3953)</f>
        <v/>
      </c>
      <c r="J3953" t="str">
        <f>IF('Support - Calculation Detail'!I3953="","",'Support - Calculation Detail'!I3953)</f>
        <v/>
      </c>
      <c r="K3953" t="str">
        <f>IF('Support - Calculation Detail'!K3953="","",'Support - Calculation Detail'!K3953)</f>
        <v/>
      </c>
      <c r="L3953" t="str">
        <f>IF('Support - Calculation Detail'!L3953="","",'Support - Calculation Detail'!L3953)</f>
        <v/>
      </c>
      <c r="M3953" t="str">
        <f>IF('Support - Calculation Detail'!M3953="","",'Support - Calculation Detail'!M3953)</f>
        <v/>
      </c>
      <c r="N3953" t="str">
        <f>IF('Support - Calculation Detail'!N3953="","",'Support - Calculation Detail'!N3953)</f>
        <v/>
      </c>
      <c r="P3953" t="str">
        <f>IF('Support - Calculation Detail'!O3953="","",'Support - Calculation Detail'!O3953)</f>
        <v/>
      </c>
      <c r="Q3953" t="b">
        <v>1</v>
      </c>
      <c r="R3953" t="str">
        <f t="shared" si="305"/>
        <v/>
      </c>
      <c r="S3953" t="str">
        <f t="shared" si="306"/>
        <v/>
      </c>
      <c r="T3953" t="str">
        <f t="shared" si="307"/>
        <v/>
      </c>
      <c r="U3953" t="str">
        <f t="shared" si="308"/>
        <v/>
      </c>
      <c r="V3953" t="str">
        <f t="shared" si="309"/>
        <v/>
      </c>
    </row>
    <row r="3954" spans="1:22" x14ac:dyDescent="0.35">
      <c r="A3954" t="str">
        <f>IF('Support - Calculation Detail'!A3954="","",LEFT('Support - Calculation Detail'!A3954,7)&amp;"-"&amp;RIGHT('Support - Calculation Detail'!A3954,2))</f>
        <v/>
      </c>
      <c r="B3954" t="str">
        <f>IF('Support - Calculation Detail'!C3954="","",'Support - Calculation Detail'!C3954)</f>
        <v/>
      </c>
      <c r="C3954" t="str">
        <f>IF('Support - Calculation Detail'!B3954="","",'Support - Calculation Detail'!B3954)</f>
        <v/>
      </c>
      <c r="D3954" t="str">
        <f>IF('Support - Calculation Detail'!D3954="","",'Support - Calculation Detail'!D3954)</f>
        <v/>
      </c>
      <c r="E3954" t="str">
        <f>IF('Support - Calculation Detail'!E3954="","",'Support - Calculation Detail'!E3954)</f>
        <v/>
      </c>
      <c r="G3954" t="str">
        <f>IF('Support - Calculation Detail'!F3954="","",'Support - Calculation Detail'!F3954)</f>
        <v/>
      </c>
      <c r="H3954" t="str">
        <f>IF('Support - Calculation Detail'!G3954="","",'Support - Calculation Detail'!G3954)</f>
        <v/>
      </c>
      <c r="I3954" t="str">
        <f>IF('Support - Calculation Detail'!H3954="","",'Support - Calculation Detail'!H3954)</f>
        <v/>
      </c>
      <c r="J3954" t="str">
        <f>IF('Support - Calculation Detail'!I3954="","",'Support - Calculation Detail'!I3954)</f>
        <v/>
      </c>
      <c r="K3954" t="str">
        <f>IF('Support - Calculation Detail'!K3954="","",'Support - Calculation Detail'!K3954)</f>
        <v/>
      </c>
      <c r="L3954" t="str">
        <f>IF('Support - Calculation Detail'!L3954="","",'Support - Calculation Detail'!L3954)</f>
        <v/>
      </c>
      <c r="M3954" t="str">
        <f>IF('Support - Calculation Detail'!M3954="","",'Support - Calculation Detail'!M3954)</f>
        <v/>
      </c>
      <c r="N3954" t="str">
        <f>IF('Support - Calculation Detail'!N3954="","",'Support - Calculation Detail'!N3954)</f>
        <v/>
      </c>
      <c r="P3954" t="str">
        <f>IF('Support - Calculation Detail'!O3954="","",'Support - Calculation Detail'!O3954)</f>
        <v/>
      </c>
      <c r="Q3954" t="b">
        <v>1</v>
      </c>
      <c r="R3954" t="str">
        <f t="shared" si="305"/>
        <v/>
      </c>
      <c r="S3954" t="str">
        <f t="shared" si="306"/>
        <v/>
      </c>
      <c r="T3954" t="str">
        <f t="shared" si="307"/>
        <v/>
      </c>
      <c r="U3954" t="str">
        <f t="shared" si="308"/>
        <v/>
      </c>
      <c r="V3954" t="str">
        <f t="shared" si="309"/>
        <v/>
      </c>
    </row>
    <row r="3955" spans="1:22" x14ac:dyDescent="0.35">
      <c r="A3955" t="str">
        <f>IF('Support - Calculation Detail'!A3955="","",LEFT('Support - Calculation Detail'!A3955,7)&amp;"-"&amp;RIGHT('Support - Calculation Detail'!A3955,2))</f>
        <v/>
      </c>
      <c r="B3955" t="str">
        <f>IF('Support - Calculation Detail'!C3955="","",'Support - Calculation Detail'!C3955)</f>
        <v/>
      </c>
      <c r="C3955" t="str">
        <f>IF('Support - Calculation Detail'!B3955="","",'Support - Calculation Detail'!B3955)</f>
        <v/>
      </c>
      <c r="D3955" t="str">
        <f>IF('Support - Calculation Detail'!D3955="","",'Support - Calculation Detail'!D3955)</f>
        <v/>
      </c>
      <c r="E3955" t="str">
        <f>IF('Support - Calculation Detail'!E3955="","",'Support - Calculation Detail'!E3955)</f>
        <v/>
      </c>
      <c r="G3955" t="str">
        <f>IF('Support - Calculation Detail'!F3955="","",'Support - Calculation Detail'!F3955)</f>
        <v/>
      </c>
      <c r="H3955" t="str">
        <f>IF('Support - Calculation Detail'!G3955="","",'Support - Calculation Detail'!G3955)</f>
        <v/>
      </c>
      <c r="I3955" t="str">
        <f>IF('Support - Calculation Detail'!H3955="","",'Support - Calculation Detail'!H3955)</f>
        <v/>
      </c>
      <c r="J3955" t="str">
        <f>IF('Support - Calculation Detail'!I3955="","",'Support - Calculation Detail'!I3955)</f>
        <v/>
      </c>
      <c r="K3955" t="str">
        <f>IF('Support - Calculation Detail'!K3955="","",'Support - Calculation Detail'!K3955)</f>
        <v/>
      </c>
      <c r="L3955" t="str">
        <f>IF('Support - Calculation Detail'!L3955="","",'Support - Calculation Detail'!L3955)</f>
        <v/>
      </c>
      <c r="M3955" t="str">
        <f>IF('Support - Calculation Detail'!M3955="","",'Support - Calculation Detail'!M3955)</f>
        <v/>
      </c>
      <c r="N3955" t="str">
        <f>IF('Support - Calculation Detail'!N3955="","",'Support - Calculation Detail'!N3955)</f>
        <v/>
      </c>
      <c r="P3955" t="str">
        <f>IF('Support - Calculation Detail'!O3955="","",'Support - Calculation Detail'!O3955)</f>
        <v/>
      </c>
      <c r="Q3955" t="b">
        <v>1</v>
      </c>
      <c r="R3955" t="str">
        <f t="shared" si="305"/>
        <v/>
      </c>
      <c r="S3955" t="str">
        <f t="shared" si="306"/>
        <v/>
      </c>
      <c r="T3955" t="str">
        <f t="shared" si="307"/>
        <v/>
      </c>
      <c r="U3955" t="str">
        <f t="shared" si="308"/>
        <v/>
      </c>
      <c r="V3955" t="str">
        <f t="shared" si="309"/>
        <v/>
      </c>
    </row>
    <row r="3956" spans="1:22" x14ac:dyDescent="0.35">
      <c r="A3956" t="str">
        <f>IF('Support - Calculation Detail'!A3956="","",LEFT('Support - Calculation Detail'!A3956,7)&amp;"-"&amp;RIGHT('Support - Calculation Detail'!A3956,2))</f>
        <v/>
      </c>
      <c r="B3956" t="str">
        <f>IF('Support - Calculation Detail'!C3956="","",'Support - Calculation Detail'!C3956)</f>
        <v/>
      </c>
      <c r="C3956" t="str">
        <f>IF('Support - Calculation Detail'!B3956="","",'Support - Calculation Detail'!B3956)</f>
        <v/>
      </c>
      <c r="D3956" t="str">
        <f>IF('Support - Calculation Detail'!D3956="","",'Support - Calculation Detail'!D3956)</f>
        <v/>
      </c>
      <c r="E3956" t="str">
        <f>IF('Support - Calculation Detail'!E3956="","",'Support - Calculation Detail'!E3956)</f>
        <v/>
      </c>
      <c r="G3956" t="str">
        <f>IF('Support - Calculation Detail'!F3956="","",'Support - Calculation Detail'!F3956)</f>
        <v/>
      </c>
      <c r="H3956" t="str">
        <f>IF('Support - Calculation Detail'!G3956="","",'Support - Calculation Detail'!G3956)</f>
        <v/>
      </c>
      <c r="I3956" t="str">
        <f>IF('Support - Calculation Detail'!H3956="","",'Support - Calculation Detail'!H3956)</f>
        <v/>
      </c>
      <c r="J3956" t="str">
        <f>IF('Support - Calculation Detail'!I3956="","",'Support - Calculation Detail'!I3956)</f>
        <v/>
      </c>
      <c r="K3956" t="str">
        <f>IF('Support - Calculation Detail'!K3956="","",'Support - Calculation Detail'!K3956)</f>
        <v/>
      </c>
      <c r="L3956" t="str">
        <f>IF('Support - Calculation Detail'!L3956="","",'Support - Calculation Detail'!L3956)</f>
        <v/>
      </c>
      <c r="M3956" t="str">
        <f>IF('Support - Calculation Detail'!M3956="","",'Support - Calculation Detail'!M3956)</f>
        <v/>
      </c>
      <c r="N3956" t="str">
        <f>IF('Support - Calculation Detail'!N3956="","",'Support - Calculation Detail'!N3956)</f>
        <v/>
      </c>
      <c r="P3956" t="str">
        <f>IF('Support - Calculation Detail'!O3956="","",'Support - Calculation Detail'!O3956)</f>
        <v/>
      </c>
      <c r="Q3956" t="b">
        <v>1</v>
      </c>
      <c r="R3956" t="str">
        <f t="shared" si="305"/>
        <v/>
      </c>
      <c r="S3956" t="str">
        <f t="shared" si="306"/>
        <v/>
      </c>
      <c r="T3956" t="str">
        <f t="shared" si="307"/>
        <v/>
      </c>
      <c r="U3956" t="str">
        <f t="shared" si="308"/>
        <v/>
      </c>
      <c r="V3956" t="str">
        <f t="shared" si="309"/>
        <v/>
      </c>
    </row>
    <row r="3957" spans="1:22" x14ac:dyDescent="0.35">
      <c r="A3957" t="str">
        <f>IF('Support - Calculation Detail'!A3957="","",LEFT('Support - Calculation Detail'!A3957,7)&amp;"-"&amp;RIGHT('Support - Calculation Detail'!A3957,2))</f>
        <v/>
      </c>
      <c r="B3957" t="str">
        <f>IF('Support - Calculation Detail'!C3957="","",'Support - Calculation Detail'!C3957)</f>
        <v/>
      </c>
      <c r="C3957" t="str">
        <f>IF('Support - Calculation Detail'!B3957="","",'Support - Calculation Detail'!B3957)</f>
        <v/>
      </c>
      <c r="D3957" t="str">
        <f>IF('Support - Calculation Detail'!D3957="","",'Support - Calculation Detail'!D3957)</f>
        <v/>
      </c>
      <c r="E3957" t="str">
        <f>IF('Support - Calculation Detail'!E3957="","",'Support - Calculation Detail'!E3957)</f>
        <v/>
      </c>
      <c r="G3957" t="str">
        <f>IF('Support - Calculation Detail'!F3957="","",'Support - Calculation Detail'!F3957)</f>
        <v/>
      </c>
      <c r="H3957" t="str">
        <f>IF('Support - Calculation Detail'!G3957="","",'Support - Calculation Detail'!G3957)</f>
        <v/>
      </c>
      <c r="I3957" t="str">
        <f>IF('Support - Calculation Detail'!H3957="","",'Support - Calculation Detail'!H3957)</f>
        <v/>
      </c>
      <c r="J3957" t="str">
        <f>IF('Support - Calculation Detail'!I3957="","",'Support - Calculation Detail'!I3957)</f>
        <v/>
      </c>
      <c r="K3957" t="str">
        <f>IF('Support - Calculation Detail'!K3957="","",'Support - Calculation Detail'!K3957)</f>
        <v/>
      </c>
      <c r="L3957" t="str">
        <f>IF('Support - Calculation Detail'!L3957="","",'Support - Calculation Detail'!L3957)</f>
        <v/>
      </c>
      <c r="M3957" t="str">
        <f>IF('Support - Calculation Detail'!M3957="","",'Support - Calculation Detail'!M3957)</f>
        <v/>
      </c>
      <c r="N3957" t="str">
        <f>IF('Support - Calculation Detail'!N3957="","",'Support - Calculation Detail'!N3957)</f>
        <v/>
      </c>
      <c r="P3957" t="str">
        <f>IF('Support - Calculation Detail'!O3957="","",'Support - Calculation Detail'!O3957)</f>
        <v/>
      </c>
      <c r="Q3957" t="b">
        <v>1</v>
      </c>
      <c r="R3957" t="str">
        <f t="shared" si="305"/>
        <v/>
      </c>
      <c r="S3957" t="str">
        <f t="shared" si="306"/>
        <v/>
      </c>
      <c r="T3957" t="str">
        <f t="shared" si="307"/>
        <v/>
      </c>
      <c r="U3957" t="str">
        <f t="shared" si="308"/>
        <v/>
      </c>
      <c r="V3957" t="str">
        <f t="shared" si="309"/>
        <v/>
      </c>
    </row>
    <row r="3958" spans="1:22" x14ac:dyDescent="0.35">
      <c r="A3958" t="str">
        <f>IF('Support - Calculation Detail'!A3958="","",LEFT('Support - Calculation Detail'!A3958,7)&amp;"-"&amp;RIGHT('Support - Calculation Detail'!A3958,2))</f>
        <v/>
      </c>
      <c r="B3958" t="str">
        <f>IF('Support - Calculation Detail'!C3958="","",'Support - Calculation Detail'!C3958)</f>
        <v/>
      </c>
      <c r="C3958" t="str">
        <f>IF('Support - Calculation Detail'!B3958="","",'Support - Calculation Detail'!B3958)</f>
        <v/>
      </c>
      <c r="D3958" t="str">
        <f>IF('Support - Calculation Detail'!D3958="","",'Support - Calculation Detail'!D3958)</f>
        <v/>
      </c>
      <c r="E3958" t="str">
        <f>IF('Support - Calculation Detail'!E3958="","",'Support - Calculation Detail'!E3958)</f>
        <v/>
      </c>
      <c r="G3958" t="str">
        <f>IF('Support - Calculation Detail'!F3958="","",'Support - Calculation Detail'!F3958)</f>
        <v/>
      </c>
      <c r="H3958" t="str">
        <f>IF('Support - Calculation Detail'!G3958="","",'Support - Calculation Detail'!G3958)</f>
        <v/>
      </c>
      <c r="I3958" t="str">
        <f>IF('Support - Calculation Detail'!H3958="","",'Support - Calculation Detail'!H3958)</f>
        <v/>
      </c>
      <c r="J3958" t="str">
        <f>IF('Support - Calculation Detail'!I3958="","",'Support - Calculation Detail'!I3958)</f>
        <v/>
      </c>
      <c r="K3958" t="str">
        <f>IF('Support - Calculation Detail'!K3958="","",'Support - Calculation Detail'!K3958)</f>
        <v/>
      </c>
      <c r="L3958" t="str">
        <f>IF('Support - Calculation Detail'!L3958="","",'Support - Calculation Detail'!L3958)</f>
        <v/>
      </c>
      <c r="M3958" t="str">
        <f>IF('Support - Calculation Detail'!M3958="","",'Support - Calculation Detail'!M3958)</f>
        <v/>
      </c>
      <c r="N3958" t="str">
        <f>IF('Support - Calculation Detail'!N3958="","",'Support - Calculation Detail'!N3958)</f>
        <v/>
      </c>
      <c r="P3958" t="str">
        <f>IF('Support - Calculation Detail'!O3958="","",'Support - Calculation Detail'!O3958)</f>
        <v/>
      </c>
      <c r="Q3958" t="b">
        <v>1</v>
      </c>
      <c r="R3958" t="str">
        <f t="shared" si="305"/>
        <v/>
      </c>
      <c r="S3958" t="str">
        <f t="shared" si="306"/>
        <v/>
      </c>
      <c r="T3958" t="str">
        <f t="shared" si="307"/>
        <v/>
      </c>
      <c r="U3958" t="str">
        <f t="shared" si="308"/>
        <v/>
      </c>
      <c r="V3958" t="str">
        <f t="shared" si="309"/>
        <v/>
      </c>
    </row>
    <row r="3959" spans="1:22" x14ac:dyDescent="0.35">
      <c r="A3959" t="str">
        <f>IF('Support - Calculation Detail'!A3959="","",LEFT('Support - Calculation Detail'!A3959,7)&amp;"-"&amp;RIGHT('Support - Calculation Detail'!A3959,2))</f>
        <v/>
      </c>
      <c r="B3959" t="str">
        <f>IF('Support - Calculation Detail'!C3959="","",'Support - Calculation Detail'!C3959)</f>
        <v/>
      </c>
      <c r="C3959" t="str">
        <f>IF('Support - Calculation Detail'!B3959="","",'Support - Calculation Detail'!B3959)</f>
        <v/>
      </c>
      <c r="D3959" t="str">
        <f>IF('Support - Calculation Detail'!D3959="","",'Support - Calculation Detail'!D3959)</f>
        <v/>
      </c>
      <c r="E3959" t="str">
        <f>IF('Support - Calculation Detail'!E3959="","",'Support - Calculation Detail'!E3959)</f>
        <v/>
      </c>
      <c r="G3959" t="str">
        <f>IF('Support - Calculation Detail'!F3959="","",'Support - Calculation Detail'!F3959)</f>
        <v/>
      </c>
      <c r="H3959" t="str">
        <f>IF('Support - Calculation Detail'!G3959="","",'Support - Calculation Detail'!G3959)</f>
        <v/>
      </c>
      <c r="I3959" t="str">
        <f>IF('Support - Calculation Detail'!H3959="","",'Support - Calculation Detail'!H3959)</f>
        <v/>
      </c>
      <c r="J3959" t="str">
        <f>IF('Support - Calculation Detail'!I3959="","",'Support - Calculation Detail'!I3959)</f>
        <v/>
      </c>
      <c r="K3959" t="str">
        <f>IF('Support - Calculation Detail'!K3959="","",'Support - Calculation Detail'!K3959)</f>
        <v/>
      </c>
      <c r="L3959" t="str">
        <f>IF('Support - Calculation Detail'!L3959="","",'Support - Calculation Detail'!L3959)</f>
        <v/>
      </c>
      <c r="M3959" t="str">
        <f>IF('Support - Calculation Detail'!M3959="","",'Support - Calculation Detail'!M3959)</f>
        <v/>
      </c>
      <c r="N3959" t="str">
        <f>IF('Support - Calculation Detail'!N3959="","",'Support - Calculation Detail'!N3959)</f>
        <v/>
      </c>
      <c r="P3959" t="str">
        <f>IF('Support - Calculation Detail'!O3959="","",'Support - Calculation Detail'!O3959)</f>
        <v/>
      </c>
      <c r="Q3959" t="b">
        <v>1</v>
      </c>
      <c r="R3959" t="str">
        <f t="shared" si="305"/>
        <v/>
      </c>
      <c r="S3959" t="str">
        <f t="shared" si="306"/>
        <v/>
      </c>
      <c r="T3959" t="str">
        <f t="shared" si="307"/>
        <v/>
      </c>
      <c r="U3959" t="str">
        <f t="shared" si="308"/>
        <v/>
      </c>
      <c r="V3959" t="str">
        <f t="shared" si="309"/>
        <v/>
      </c>
    </row>
    <row r="3960" spans="1:22" x14ac:dyDescent="0.35">
      <c r="A3960" t="str">
        <f>IF('Support - Calculation Detail'!A3960="","",LEFT('Support - Calculation Detail'!A3960,7)&amp;"-"&amp;RIGHT('Support - Calculation Detail'!A3960,2))</f>
        <v/>
      </c>
      <c r="B3960" t="str">
        <f>IF('Support - Calculation Detail'!C3960="","",'Support - Calculation Detail'!C3960)</f>
        <v/>
      </c>
      <c r="C3960" t="str">
        <f>IF('Support - Calculation Detail'!B3960="","",'Support - Calculation Detail'!B3960)</f>
        <v/>
      </c>
      <c r="D3960" t="str">
        <f>IF('Support - Calculation Detail'!D3960="","",'Support - Calculation Detail'!D3960)</f>
        <v/>
      </c>
      <c r="E3960" t="str">
        <f>IF('Support - Calculation Detail'!E3960="","",'Support - Calculation Detail'!E3960)</f>
        <v/>
      </c>
      <c r="G3960" t="str">
        <f>IF('Support - Calculation Detail'!F3960="","",'Support - Calculation Detail'!F3960)</f>
        <v/>
      </c>
      <c r="H3960" t="str">
        <f>IF('Support - Calculation Detail'!G3960="","",'Support - Calculation Detail'!G3960)</f>
        <v/>
      </c>
      <c r="I3960" t="str">
        <f>IF('Support - Calculation Detail'!H3960="","",'Support - Calculation Detail'!H3960)</f>
        <v/>
      </c>
      <c r="J3960" t="str">
        <f>IF('Support - Calculation Detail'!I3960="","",'Support - Calculation Detail'!I3960)</f>
        <v/>
      </c>
      <c r="K3960" t="str">
        <f>IF('Support - Calculation Detail'!K3960="","",'Support - Calculation Detail'!K3960)</f>
        <v/>
      </c>
      <c r="L3960" t="str">
        <f>IF('Support - Calculation Detail'!L3960="","",'Support - Calculation Detail'!L3960)</f>
        <v/>
      </c>
      <c r="M3960" t="str">
        <f>IF('Support - Calculation Detail'!M3960="","",'Support - Calculation Detail'!M3960)</f>
        <v/>
      </c>
      <c r="N3960" t="str">
        <f>IF('Support - Calculation Detail'!N3960="","",'Support - Calculation Detail'!N3960)</f>
        <v/>
      </c>
      <c r="P3960" t="str">
        <f>IF('Support - Calculation Detail'!O3960="","",'Support - Calculation Detail'!O3960)</f>
        <v/>
      </c>
      <c r="Q3960" t="b">
        <v>1</v>
      </c>
      <c r="R3960" t="str">
        <f t="shared" si="305"/>
        <v/>
      </c>
      <c r="S3960" t="str">
        <f t="shared" si="306"/>
        <v/>
      </c>
      <c r="T3960" t="str">
        <f t="shared" si="307"/>
        <v/>
      </c>
      <c r="U3960" t="str">
        <f t="shared" si="308"/>
        <v/>
      </c>
      <c r="V3960" t="str">
        <f t="shared" si="309"/>
        <v/>
      </c>
    </row>
    <row r="3961" spans="1:22" x14ac:dyDescent="0.35">
      <c r="A3961" t="str">
        <f>IF('Support - Calculation Detail'!A3961="","",LEFT('Support - Calculation Detail'!A3961,7)&amp;"-"&amp;RIGHT('Support - Calculation Detail'!A3961,2))</f>
        <v/>
      </c>
      <c r="B3961" t="str">
        <f>IF('Support - Calculation Detail'!C3961="","",'Support - Calculation Detail'!C3961)</f>
        <v/>
      </c>
      <c r="C3961" t="str">
        <f>IF('Support - Calculation Detail'!B3961="","",'Support - Calculation Detail'!B3961)</f>
        <v/>
      </c>
      <c r="D3961" t="str">
        <f>IF('Support - Calculation Detail'!D3961="","",'Support - Calculation Detail'!D3961)</f>
        <v/>
      </c>
      <c r="E3961" t="str">
        <f>IF('Support - Calculation Detail'!E3961="","",'Support - Calculation Detail'!E3961)</f>
        <v/>
      </c>
      <c r="G3961" t="str">
        <f>IF('Support - Calculation Detail'!F3961="","",'Support - Calculation Detail'!F3961)</f>
        <v/>
      </c>
      <c r="H3961" t="str">
        <f>IF('Support - Calculation Detail'!G3961="","",'Support - Calculation Detail'!G3961)</f>
        <v/>
      </c>
      <c r="I3961" t="str">
        <f>IF('Support - Calculation Detail'!H3961="","",'Support - Calculation Detail'!H3961)</f>
        <v/>
      </c>
      <c r="J3961" t="str">
        <f>IF('Support - Calculation Detail'!I3961="","",'Support - Calculation Detail'!I3961)</f>
        <v/>
      </c>
      <c r="K3961" t="str">
        <f>IF('Support - Calculation Detail'!K3961="","",'Support - Calculation Detail'!K3961)</f>
        <v/>
      </c>
      <c r="L3961" t="str">
        <f>IF('Support - Calculation Detail'!L3961="","",'Support - Calculation Detail'!L3961)</f>
        <v/>
      </c>
      <c r="M3961" t="str">
        <f>IF('Support - Calculation Detail'!M3961="","",'Support - Calculation Detail'!M3961)</f>
        <v/>
      </c>
      <c r="N3961" t="str">
        <f>IF('Support - Calculation Detail'!N3961="","",'Support - Calculation Detail'!N3961)</f>
        <v/>
      </c>
      <c r="P3961" t="str">
        <f>IF('Support - Calculation Detail'!O3961="","",'Support - Calculation Detail'!O3961)</f>
        <v/>
      </c>
      <c r="Q3961" t="b">
        <v>1</v>
      </c>
      <c r="R3961" t="str">
        <f t="shared" si="305"/>
        <v/>
      </c>
      <c r="S3961" t="str">
        <f t="shared" si="306"/>
        <v/>
      </c>
      <c r="T3961" t="str">
        <f t="shared" si="307"/>
        <v/>
      </c>
      <c r="U3961" t="str">
        <f t="shared" si="308"/>
        <v/>
      </c>
      <c r="V3961" t="str">
        <f t="shared" si="309"/>
        <v/>
      </c>
    </row>
    <row r="3962" spans="1:22" x14ac:dyDescent="0.35">
      <c r="A3962" t="str">
        <f>IF('Support - Calculation Detail'!A3962="","",LEFT('Support - Calculation Detail'!A3962,7)&amp;"-"&amp;RIGHT('Support - Calculation Detail'!A3962,2))</f>
        <v/>
      </c>
      <c r="B3962" t="str">
        <f>IF('Support - Calculation Detail'!C3962="","",'Support - Calculation Detail'!C3962)</f>
        <v/>
      </c>
      <c r="C3962" t="str">
        <f>IF('Support - Calculation Detail'!B3962="","",'Support - Calculation Detail'!B3962)</f>
        <v/>
      </c>
      <c r="D3962" t="str">
        <f>IF('Support - Calculation Detail'!D3962="","",'Support - Calculation Detail'!D3962)</f>
        <v/>
      </c>
      <c r="E3962" t="str">
        <f>IF('Support - Calculation Detail'!E3962="","",'Support - Calculation Detail'!E3962)</f>
        <v/>
      </c>
      <c r="G3962" t="str">
        <f>IF('Support - Calculation Detail'!F3962="","",'Support - Calculation Detail'!F3962)</f>
        <v/>
      </c>
      <c r="H3962" t="str">
        <f>IF('Support - Calculation Detail'!G3962="","",'Support - Calculation Detail'!G3962)</f>
        <v/>
      </c>
      <c r="I3962" t="str">
        <f>IF('Support - Calculation Detail'!H3962="","",'Support - Calculation Detail'!H3962)</f>
        <v/>
      </c>
      <c r="J3962" t="str">
        <f>IF('Support - Calculation Detail'!I3962="","",'Support - Calculation Detail'!I3962)</f>
        <v/>
      </c>
      <c r="K3962" t="str">
        <f>IF('Support - Calculation Detail'!K3962="","",'Support - Calculation Detail'!K3962)</f>
        <v/>
      </c>
      <c r="L3962" t="str">
        <f>IF('Support - Calculation Detail'!L3962="","",'Support - Calculation Detail'!L3962)</f>
        <v/>
      </c>
      <c r="M3962" t="str">
        <f>IF('Support - Calculation Detail'!M3962="","",'Support - Calculation Detail'!M3962)</f>
        <v/>
      </c>
      <c r="N3962" t="str">
        <f>IF('Support - Calculation Detail'!N3962="","",'Support - Calculation Detail'!N3962)</f>
        <v/>
      </c>
      <c r="P3962" t="str">
        <f>IF('Support - Calculation Detail'!O3962="","",'Support - Calculation Detail'!O3962)</f>
        <v/>
      </c>
      <c r="Q3962" t="b">
        <v>1</v>
      </c>
      <c r="R3962" t="str">
        <f t="shared" si="305"/>
        <v/>
      </c>
      <c r="S3962" t="str">
        <f t="shared" si="306"/>
        <v/>
      </c>
      <c r="T3962" t="str">
        <f t="shared" si="307"/>
        <v/>
      </c>
      <c r="U3962" t="str">
        <f t="shared" si="308"/>
        <v/>
      </c>
      <c r="V3962" t="str">
        <f t="shared" si="309"/>
        <v/>
      </c>
    </row>
    <row r="3963" spans="1:22" x14ac:dyDescent="0.35">
      <c r="A3963" t="str">
        <f>IF('Support - Calculation Detail'!A3963="","",LEFT('Support - Calculation Detail'!A3963,7)&amp;"-"&amp;RIGHT('Support - Calculation Detail'!A3963,2))</f>
        <v/>
      </c>
      <c r="B3963" t="str">
        <f>IF('Support - Calculation Detail'!C3963="","",'Support - Calculation Detail'!C3963)</f>
        <v/>
      </c>
      <c r="C3963" t="str">
        <f>IF('Support - Calculation Detail'!B3963="","",'Support - Calculation Detail'!B3963)</f>
        <v/>
      </c>
      <c r="D3963" t="str">
        <f>IF('Support - Calculation Detail'!D3963="","",'Support - Calculation Detail'!D3963)</f>
        <v/>
      </c>
      <c r="E3963" t="str">
        <f>IF('Support - Calculation Detail'!E3963="","",'Support - Calculation Detail'!E3963)</f>
        <v/>
      </c>
      <c r="G3963" t="str">
        <f>IF('Support - Calculation Detail'!F3963="","",'Support - Calculation Detail'!F3963)</f>
        <v/>
      </c>
      <c r="H3963" t="str">
        <f>IF('Support - Calculation Detail'!G3963="","",'Support - Calculation Detail'!G3963)</f>
        <v/>
      </c>
      <c r="I3963" t="str">
        <f>IF('Support - Calculation Detail'!H3963="","",'Support - Calculation Detail'!H3963)</f>
        <v/>
      </c>
      <c r="J3963" t="str">
        <f>IF('Support - Calculation Detail'!I3963="","",'Support - Calculation Detail'!I3963)</f>
        <v/>
      </c>
      <c r="K3963" t="str">
        <f>IF('Support - Calculation Detail'!K3963="","",'Support - Calculation Detail'!K3963)</f>
        <v/>
      </c>
      <c r="L3963" t="str">
        <f>IF('Support - Calculation Detail'!L3963="","",'Support - Calculation Detail'!L3963)</f>
        <v/>
      </c>
      <c r="M3963" t="str">
        <f>IF('Support - Calculation Detail'!M3963="","",'Support - Calculation Detail'!M3963)</f>
        <v/>
      </c>
      <c r="N3963" t="str">
        <f>IF('Support - Calculation Detail'!N3963="","",'Support - Calculation Detail'!N3963)</f>
        <v/>
      </c>
      <c r="P3963" t="str">
        <f>IF('Support - Calculation Detail'!O3963="","",'Support - Calculation Detail'!O3963)</f>
        <v/>
      </c>
      <c r="Q3963" t="b">
        <v>1</v>
      </c>
      <c r="R3963" t="str">
        <f t="shared" si="305"/>
        <v/>
      </c>
      <c r="S3963" t="str">
        <f t="shared" si="306"/>
        <v/>
      </c>
      <c r="T3963" t="str">
        <f t="shared" si="307"/>
        <v/>
      </c>
      <c r="U3963" t="str">
        <f t="shared" si="308"/>
        <v/>
      </c>
      <c r="V3963" t="str">
        <f t="shared" si="309"/>
        <v/>
      </c>
    </row>
    <row r="3964" spans="1:22" x14ac:dyDescent="0.35">
      <c r="A3964" t="str">
        <f>IF('Support - Calculation Detail'!A3964="","",LEFT('Support - Calculation Detail'!A3964,7)&amp;"-"&amp;RIGHT('Support - Calculation Detail'!A3964,2))</f>
        <v/>
      </c>
      <c r="B3964" t="str">
        <f>IF('Support - Calculation Detail'!C3964="","",'Support - Calculation Detail'!C3964)</f>
        <v/>
      </c>
      <c r="C3964" t="str">
        <f>IF('Support - Calculation Detail'!B3964="","",'Support - Calculation Detail'!B3964)</f>
        <v/>
      </c>
      <c r="D3964" t="str">
        <f>IF('Support - Calculation Detail'!D3964="","",'Support - Calculation Detail'!D3964)</f>
        <v/>
      </c>
      <c r="E3964" t="str">
        <f>IF('Support - Calculation Detail'!E3964="","",'Support - Calculation Detail'!E3964)</f>
        <v/>
      </c>
      <c r="G3964" t="str">
        <f>IF('Support - Calculation Detail'!F3964="","",'Support - Calculation Detail'!F3964)</f>
        <v/>
      </c>
      <c r="H3964" t="str">
        <f>IF('Support - Calculation Detail'!G3964="","",'Support - Calculation Detail'!G3964)</f>
        <v/>
      </c>
      <c r="I3964" t="str">
        <f>IF('Support - Calculation Detail'!H3964="","",'Support - Calculation Detail'!H3964)</f>
        <v/>
      </c>
      <c r="J3964" t="str">
        <f>IF('Support - Calculation Detail'!I3964="","",'Support - Calculation Detail'!I3964)</f>
        <v/>
      </c>
      <c r="K3964" t="str">
        <f>IF('Support - Calculation Detail'!K3964="","",'Support - Calculation Detail'!K3964)</f>
        <v/>
      </c>
      <c r="L3964" t="str">
        <f>IF('Support - Calculation Detail'!L3964="","",'Support - Calculation Detail'!L3964)</f>
        <v/>
      </c>
      <c r="M3964" t="str">
        <f>IF('Support - Calculation Detail'!M3964="","",'Support - Calculation Detail'!M3964)</f>
        <v/>
      </c>
      <c r="N3964" t="str">
        <f>IF('Support - Calculation Detail'!N3964="","",'Support - Calculation Detail'!N3964)</f>
        <v/>
      </c>
      <c r="P3964" t="str">
        <f>IF('Support - Calculation Detail'!O3964="","",'Support - Calculation Detail'!O3964)</f>
        <v/>
      </c>
      <c r="Q3964" t="b">
        <v>1</v>
      </c>
      <c r="R3964" t="str">
        <f t="shared" si="305"/>
        <v/>
      </c>
      <c r="S3964" t="str">
        <f t="shared" si="306"/>
        <v/>
      </c>
      <c r="T3964" t="str">
        <f t="shared" si="307"/>
        <v/>
      </c>
      <c r="U3964" t="str">
        <f t="shared" si="308"/>
        <v/>
      </c>
      <c r="V3964" t="str">
        <f t="shared" si="309"/>
        <v/>
      </c>
    </row>
    <row r="3965" spans="1:22" x14ac:dyDescent="0.35">
      <c r="A3965" t="str">
        <f>IF('Support - Calculation Detail'!A3965="","",LEFT('Support - Calculation Detail'!A3965,7)&amp;"-"&amp;RIGHT('Support - Calculation Detail'!A3965,2))</f>
        <v/>
      </c>
      <c r="B3965" t="str">
        <f>IF('Support - Calculation Detail'!C3965="","",'Support - Calculation Detail'!C3965)</f>
        <v/>
      </c>
      <c r="C3965" t="str">
        <f>IF('Support - Calculation Detail'!B3965="","",'Support - Calculation Detail'!B3965)</f>
        <v/>
      </c>
      <c r="D3965" t="str">
        <f>IF('Support - Calculation Detail'!D3965="","",'Support - Calculation Detail'!D3965)</f>
        <v/>
      </c>
      <c r="E3965" t="str">
        <f>IF('Support - Calculation Detail'!E3965="","",'Support - Calculation Detail'!E3965)</f>
        <v/>
      </c>
      <c r="G3965" t="str">
        <f>IF('Support - Calculation Detail'!F3965="","",'Support - Calculation Detail'!F3965)</f>
        <v/>
      </c>
      <c r="H3965" t="str">
        <f>IF('Support - Calculation Detail'!G3965="","",'Support - Calculation Detail'!G3965)</f>
        <v/>
      </c>
      <c r="I3965" t="str">
        <f>IF('Support - Calculation Detail'!H3965="","",'Support - Calculation Detail'!H3965)</f>
        <v/>
      </c>
      <c r="J3965" t="str">
        <f>IF('Support - Calculation Detail'!I3965="","",'Support - Calculation Detail'!I3965)</f>
        <v/>
      </c>
      <c r="K3965" t="str">
        <f>IF('Support - Calculation Detail'!K3965="","",'Support - Calculation Detail'!K3965)</f>
        <v/>
      </c>
      <c r="L3965" t="str">
        <f>IF('Support - Calculation Detail'!L3965="","",'Support - Calculation Detail'!L3965)</f>
        <v/>
      </c>
      <c r="M3965" t="str">
        <f>IF('Support - Calculation Detail'!M3965="","",'Support - Calculation Detail'!M3965)</f>
        <v/>
      </c>
      <c r="N3965" t="str">
        <f>IF('Support - Calculation Detail'!N3965="","",'Support - Calculation Detail'!N3965)</f>
        <v/>
      </c>
      <c r="P3965" t="str">
        <f>IF('Support - Calculation Detail'!O3965="","",'Support - Calculation Detail'!O3965)</f>
        <v/>
      </c>
      <c r="Q3965" t="b">
        <v>1</v>
      </c>
      <c r="R3965" t="str">
        <f t="shared" si="305"/>
        <v/>
      </c>
      <c r="S3965" t="str">
        <f t="shared" si="306"/>
        <v/>
      </c>
      <c r="T3965" t="str">
        <f t="shared" si="307"/>
        <v/>
      </c>
      <c r="U3965" t="str">
        <f t="shared" si="308"/>
        <v/>
      </c>
      <c r="V3965" t="str">
        <f t="shared" si="309"/>
        <v/>
      </c>
    </row>
    <row r="3966" spans="1:22" x14ac:dyDescent="0.35">
      <c r="A3966" t="str">
        <f>IF('Support - Calculation Detail'!A3966="","",LEFT('Support - Calculation Detail'!A3966,7)&amp;"-"&amp;RIGHT('Support - Calculation Detail'!A3966,2))</f>
        <v/>
      </c>
      <c r="B3966" t="str">
        <f>IF('Support - Calculation Detail'!C3966="","",'Support - Calculation Detail'!C3966)</f>
        <v/>
      </c>
      <c r="C3966" t="str">
        <f>IF('Support - Calculation Detail'!B3966="","",'Support - Calculation Detail'!B3966)</f>
        <v/>
      </c>
      <c r="D3966" t="str">
        <f>IF('Support - Calculation Detail'!D3966="","",'Support - Calculation Detail'!D3966)</f>
        <v/>
      </c>
      <c r="E3966" t="str">
        <f>IF('Support - Calculation Detail'!E3966="","",'Support - Calculation Detail'!E3966)</f>
        <v/>
      </c>
      <c r="G3966" t="str">
        <f>IF('Support - Calculation Detail'!F3966="","",'Support - Calculation Detail'!F3966)</f>
        <v/>
      </c>
      <c r="H3966" t="str">
        <f>IF('Support - Calculation Detail'!G3966="","",'Support - Calculation Detail'!G3966)</f>
        <v/>
      </c>
      <c r="I3966" t="str">
        <f>IF('Support - Calculation Detail'!H3966="","",'Support - Calculation Detail'!H3966)</f>
        <v/>
      </c>
      <c r="J3966" t="str">
        <f>IF('Support - Calculation Detail'!I3966="","",'Support - Calculation Detail'!I3966)</f>
        <v/>
      </c>
      <c r="K3966" t="str">
        <f>IF('Support - Calculation Detail'!K3966="","",'Support - Calculation Detail'!K3966)</f>
        <v/>
      </c>
      <c r="L3966" t="str">
        <f>IF('Support - Calculation Detail'!L3966="","",'Support - Calculation Detail'!L3966)</f>
        <v/>
      </c>
      <c r="M3966" t="str">
        <f>IF('Support - Calculation Detail'!M3966="","",'Support - Calculation Detail'!M3966)</f>
        <v/>
      </c>
      <c r="N3966" t="str">
        <f>IF('Support - Calculation Detail'!N3966="","",'Support - Calculation Detail'!N3966)</f>
        <v/>
      </c>
      <c r="P3966" t="str">
        <f>IF('Support - Calculation Detail'!O3966="","",'Support - Calculation Detail'!O3966)</f>
        <v/>
      </c>
      <c r="Q3966" t="b">
        <v>1</v>
      </c>
      <c r="R3966" t="str">
        <f t="shared" si="305"/>
        <v/>
      </c>
      <c r="S3966" t="str">
        <f t="shared" si="306"/>
        <v/>
      </c>
      <c r="T3966" t="str">
        <f t="shared" si="307"/>
        <v/>
      </c>
      <c r="U3966" t="str">
        <f t="shared" si="308"/>
        <v/>
      </c>
      <c r="V3966" t="str">
        <f t="shared" si="309"/>
        <v/>
      </c>
    </row>
    <row r="3967" spans="1:22" x14ac:dyDescent="0.35">
      <c r="A3967" t="str">
        <f>IF('Support - Calculation Detail'!A3967="","",LEFT('Support - Calculation Detail'!A3967,7)&amp;"-"&amp;RIGHT('Support - Calculation Detail'!A3967,2))</f>
        <v/>
      </c>
      <c r="B3967" t="str">
        <f>IF('Support - Calculation Detail'!C3967="","",'Support - Calculation Detail'!C3967)</f>
        <v/>
      </c>
      <c r="C3967" t="str">
        <f>IF('Support - Calculation Detail'!B3967="","",'Support - Calculation Detail'!B3967)</f>
        <v/>
      </c>
      <c r="D3967" t="str">
        <f>IF('Support - Calculation Detail'!D3967="","",'Support - Calculation Detail'!D3967)</f>
        <v/>
      </c>
      <c r="E3967" t="str">
        <f>IF('Support - Calculation Detail'!E3967="","",'Support - Calculation Detail'!E3967)</f>
        <v/>
      </c>
      <c r="G3967" t="str">
        <f>IF('Support - Calculation Detail'!F3967="","",'Support - Calculation Detail'!F3967)</f>
        <v/>
      </c>
      <c r="H3967" t="str">
        <f>IF('Support - Calculation Detail'!G3967="","",'Support - Calculation Detail'!G3967)</f>
        <v/>
      </c>
      <c r="I3967" t="str">
        <f>IF('Support - Calculation Detail'!H3967="","",'Support - Calculation Detail'!H3967)</f>
        <v/>
      </c>
      <c r="J3967" t="str">
        <f>IF('Support - Calculation Detail'!I3967="","",'Support - Calculation Detail'!I3967)</f>
        <v/>
      </c>
      <c r="K3967" t="str">
        <f>IF('Support - Calculation Detail'!K3967="","",'Support - Calculation Detail'!K3967)</f>
        <v/>
      </c>
      <c r="L3967" t="str">
        <f>IF('Support - Calculation Detail'!L3967="","",'Support - Calculation Detail'!L3967)</f>
        <v/>
      </c>
      <c r="M3967" t="str">
        <f>IF('Support - Calculation Detail'!M3967="","",'Support - Calculation Detail'!M3967)</f>
        <v/>
      </c>
      <c r="N3967" t="str">
        <f>IF('Support - Calculation Detail'!N3967="","",'Support - Calculation Detail'!N3967)</f>
        <v/>
      </c>
      <c r="P3967" t="str">
        <f>IF('Support - Calculation Detail'!O3967="","",'Support - Calculation Detail'!O3967)</f>
        <v/>
      </c>
      <c r="Q3967" t="b">
        <v>1</v>
      </c>
      <c r="R3967" t="str">
        <f t="shared" si="305"/>
        <v/>
      </c>
      <c r="S3967" t="str">
        <f t="shared" si="306"/>
        <v/>
      </c>
      <c r="T3967" t="str">
        <f t="shared" si="307"/>
        <v/>
      </c>
      <c r="U3967" t="str">
        <f t="shared" si="308"/>
        <v/>
      </c>
      <c r="V3967" t="str">
        <f t="shared" si="309"/>
        <v/>
      </c>
    </row>
    <row r="3968" spans="1:22" x14ac:dyDescent="0.35">
      <c r="A3968" t="str">
        <f>IF('Support - Calculation Detail'!A3968="","",LEFT('Support - Calculation Detail'!A3968,7)&amp;"-"&amp;RIGHT('Support - Calculation Detail'!A3968,2))</f>
        <v/>
      </c>
      <c r="B3968" t="str">
        <f>IF('Support - Calculation Detail'!C3968="","",'Support - Calculation Detail'!C3968)</f>
        <v/>
      </c>
      <c r="C3968" t="str">
        <f>IF('Support - Calculation Detail'!B3968="","",'Support - Calculation Detail'!B3968)</f>
        <v/>
      </c>
      <c r="D3968" t="str">
        <f>IF('Support - Calculation Detail'!D3968="","",'Support - Calculation Detail'!D3968)</f>
        <v/>
      </c>
      <c r="E3968" t="str">
        <f>IF('Support - Calculation Detail'!E3968="","",'Support - Calculation Detail'!E3968)</f>
        <v/>
      </c>
      <c r="G3968" t="str">
        <f>IF('Support - Calculation Detail'!F3968="","",'Support - Calculation Detail'!F3968)</f>
        <v/>
      </c>
      <c r="H3968" t="str">
        <f>IF('Support - Calculation Detail'!G3968="","",'Support - Calculation Detail'!G3968)</f>
        <v/>
      </c>
      <c r="I3968" t="str">
        <f>IF('Support - Calculation Detail'!H3968="","",'Support - Calculation Detail'!H3968)</f>
        <v/>
      </c>
      <c r="J3968" t="str">
        <f>IF('Support - Calculation Detail'!I3968="","",'Support - Calculation Detail'!I3968)</f>
        <v/>
      </c>
      <c r="K3968" t="str">
        <f>IF('Support - Calculation Detail'!K3968="","",'Support - Calculation Detail'!K3968)</f>
        <v/>
      </c>
      <c r="L3968" t="str">
        <f>IF('Support - Calculation Detail'!L3968="","",'Support - Calculation Detail'!L3968)</f>
        <v/>
      </c>
      <c r="M3968" t="str">
        <f>IF('Support - Calculation Detail'!M3968="","",'Support - Calculation Detail'!M3968)</f>
        <v/>
      </c>
      <c r="N3968" t="str">
        <f>IF('Support - Calculation Detail'!N3968="","",'Support - Calculation Detail'!N3968)</f>
        <v/>
      </c>
      <c r="P3968" t="str">
        <f>IF('Support - Calculation Detail'!O3968="","",'Support - Calculation Detail'!O3968)</f>
        <v/>
      </c>
      <c r="Q3968" t="b">
        <v>1</v>
      </c>
      <c r="R3968" t="str">
        <f t="shared" si="305"/>
        <v/>
      </c>
      <c r="S3968" t="str">
        <f t="shared" si="306"/>
        <v/>
      </c>
      <c r="T3968" t="str">
        <f t="shared" si="307"/>
        <v/>
      </c>
      <c r="U3968" t="str">
        <f t="shared" si="308"/>
        <v/>
      </c>
      <c r="V3968" t="str">
        <f t="shared" si="309"/>
        <v/>
      </c>
    </row>
    <row r="3969" spans="1:22" x14ac:dyDescent="0.35">
      <c r="A3969" t="str">
        <f>IF('Support - Calculation Detail'!A3969="","",LEFT('Support - Calculation Detail'!A3969,7)&amp;"-"&amp;RIGHT('Support - Calculation Detail'!A3969,2))</f>
        <v/>
      </c>
      <c r="B3969" t="str">
        <f>IF('Support - Calculation Detail'!C3969="","",'Support - Calculation Detail'!C3969)</f>
        <v/>
      </c>
      <c r="C3969" t="str">
        <f>IF('Support - Calculation Detail'!B3969="","",'Support - Calculation Detail'!B3969)</f>
        <v/>
      </c>
      <c r="D3969" t="str">
        <f>IF('Support - Calculation Detail'!D3969="","",'Support - Calculation Detail'!D3969)</f>
        <v/>
      </c>
      <c r="E3969" t="str">
        <f>IF('Support - Calculation Detail'!E3969="","",'Support - Calculation Detail'!E3969)</f>
        <v/>
      </c>
      <c r="G3969" t="str">
        <f>IF('Support - Calculation Detail'!F3969="","",'Support - Calculation Detail'!F3969)</f>
        <v/>
      </c>
      <c r="H3969" t="str">
        <f>IF('Support - Calculation Detail'!G3969="","",'Support - Calculation Detail'!G3969)</f>
        <v/>
      </c>
      <c r="I3969" t="str">
        <f>IF('Support - Calculation Detail'!H3969="","",'Support - Calculation Detail'!H3969)</f>
        <v/>
      </c>
      <c r="J3969" t="str">
        <f>IF('Support - Calculation Detail'!I3969="","",'Support - Calculation Detail'!I3969)</f>
        <v/>
      </c>
      <c r="K3969" t="str">
        <f>IF('Support - Calculation Detail'!K3969="","",'Support - Calculation Detail'!K3969)</f>
        <v/>
      </c>
      <c r="L3969" t="str">
        <f>IF('Support - Calculation Detail'!L3969="","",'Support - Calculation Detail'!L3969)</f>
        <v/>
      </c>
      <c r="M3969" t="str">
        <f>IF('Support - Calculation Detail'!M3969="","",'Support - Calculation Detail'!M3969)</f>
        <v/>
      </c>
      <c r="N3969" t="str">
        <f>IF('Support - Calculation Detail'!N3969="","",'Support - Calculation Detail'!N3969)</f>
        <v/>
      </c>
      <c r="P3969" t="str">
        <f>IF('Support - Calculation Detail'!O3969="","",'Support - Calculation Detail'!O3969)</f>
        <v/>
      </c>
      <c r="Q3969" t="b">
        <v>1</v>
      </c>
      <c r="R3969" t="str">
        <f t="shared" si="305"/>
        <v/>
      </c>
      <c r="S3969" t="str">
        <f t="shared" si="306"/>
        <v/>
      </c>
      <c r="T3969" t="str">
        <f t="shared" si="307"/>
        <v/>
      </c>
      <c r="U3969" t="str">
        <f t="shared" si="308"/>
        <v/>
      </c>
      <c r="V3969" t="str">
        <f t="shared" si="309"/>
        <v/>
      </c>
    </row>
    <row r="3970" spans="1:22" x14ac:dyDescent="0.35">
      <c r="A3970" t="str">
        <f>IF('Support - Calculation Detail'!A3970="","",LEFT('Support - Calculation Detail'!A3970,7)&amp;"-"&amp;RIGHT('Support - Calculation Detail'!A3970,2))</f>
        <v/>
      </c>
      <c r="B3970" t="str">
        <f>IF('Support - Calculation Detail'!C3970="","",'Support - Calculation Detail'!C3970)</f>
        <v/>
      </c>
      <c r="C3970" t="str">
        <f>IF('Support - Calculation Detail'!B3970="","",'Support - Calculation Detail'!B3970)</f>
        <v/>
      </c>
      <c r="D3970" t="str">
        <f>IF('Support - Calculation Detail'!D3970="","",'Support - Calculation Detail'!D3970)</f>
        <v/>
      </c>
      <c r="E3970" t="str">
        <f>IF('Support - Calculation Detail'!E3970="","",'Support - Calculation Detail'!E3970)</f>
        <v/>
      </c>
      <c r="G3970" t="str">
        <f>IF('Support - Calculation Detail'!F3970="","",'Support - Calculation Detail'!F3970)</f>
        <v/>
      </c>
      <c r="H3970" t="str">
        <f>IF('Support - Calculation Detail'!G3970="","",'Support - Calculation Detail'!G3970)</f>
        <v/>
      </c>
      <c r="I3970" t="str">
        <f>IF('Support - Calculation Detail'!H3970="","",'Support - Calculation Detail'!H3970)</f>
        <v/>
      </c>
      <c r="J3970" t="str">
        <f>IF('Support - Calculation Detail'!I3970="","",'Support - Calculation Detail'!I3970)</f>
        <v/>
      </c>
      <c r="K3970" t="str">
        <f>IF('Support - Calculation Detail'!K3970="","",'Support - Calculation Detail'!K3970)</f>
        <v/>
      </c>
      <c r="L3970" t="str">
        <f>IF('Support - Calculation Detail'!L3970="","",'Support - Calculation Detail'!L3970)</f>
        <v/>
      </c>
      <c r="M3970" t="str">
        <f>IF('Support - Calculation Detail'!M3970="","",'Support - Calculation Detail'!M3970)</f>
        <v/>
      </c>
      <c r="N3970" t="str">
        <f>IF('Support - Calculation Detail'!N3970="","",'Support - Calculation Detail'!N3970)</f>
        <v/>
      </c>
      <c r="P3970" t="str">
        <f>IF('Support - Calculation Detail'!O3970="","",'Support - Calculation Detail'!O3970)</f>
        <v/>
      </c>
      <c r="Q3970" t="b">
        <v>1</v>
      </c>
      <c r="R3970" t="str">
        <f t="shared" si="305"/>
        <v/>
      </c>
      <c r="S3970" t="str">
        <f t="shared" si="306"/>
        <v/>
      </c>
      <c r="T3970" t="str">
        <f t="shared" si="307"/>
        <v/>
      </c>
      <c r="U3970" t="str">
        <f t="shared" si="308"/>
        <v/>
      </c>
      <c r="V3970" t="str">
        <f t="shared" si="309"/>
        <v/>
      </c>
    </row>
    <row r="3971" spans="1:22" x14ac:dyDescent="0.35">
      <c r="A3971" t="str">
        <f>IF('Support - Calculation Detail'!A3971="","",LEFT('Support - Calculation Detail'!A3971,7)&amp;"-"&amp;RIGHT('Support - Calculation Detail'!A3971,2))</f>
        <v/>
      </c>
      <c r="B3971" t="str">
        <f>IF('Support - Calculation Detail'!C3971="","",'Support - Calculation Detail'!C3971)</f>
        <v/>
      </c>
      <c r="C3971" t="str">
        <f>IF('Support - Calculation Detail'!B3971="","",'Support - Calculation Detail'!B3971)</f>
        <v/>
      </c>
      <c r="D3971" t="str">
        <f>IF('Support - Calculation Detail'!D3971="","",'Support - Calculation Detail'!D3971)</f>
        <v/>
      </c>
      <c r="E3971" t="str">
        <f>IF('Support - Calculation Detail'!E3971="","",'Support - Calculation Detail'!E3971)</f>
        <v/>
      </c>
      <c r="G3971" t="str">
        <f>IF('Support - Calculation Detail'!F3971="","",'Support - Calculation Detail'!F3971)</f>
        <v/>
      </c>
      <c r="H3971" t="str">
        <f>IF('Support - Calculation Detail'!G3971="","",'Support - Calculation Detail'!G3971)</f>
        <v/>
      </c>
      <c r="I3971" t="str">
        <f>IF('Support - Calculation Detail'!H3971="","",'Support - Calculation Detail'!H3971)</f>
        <v/>
      </c>
      <c r="J3971" t="str">
        <f>IF('Support - Calculation Detail'!I3971="","",'Support - Calculation Detail'!I3971)</f>
        <v/>
      </c>
      <c r="K3971" t="str">
        <f>IF('Support - Calculation Detail'!K3971="","",'Support - Calculation Detail'!K3971)</f>
        <v/>
      </c>
      <c r="L3971" t="str">
        <f>IF('Support - Calculation Detail'!L3971="","",'Support - Calculation Detail'!L3971)</f>
        <v/>
      </c>
      <c r="M3971" t="str">
        <f>IF('Support - Calculation Detail'!M3971="","",'Support - Calculation Detail'!M3971)</f>
        <v/>
      </c>
      <c r="N3971" t="str">
        <f>IF('Support - Calculation Detail'!N3971="","",'Support - Calculation Detail'!N3971)</f>
        <v/>
      </c>
      <c r="P3971" t="str">
        <f>IF('Support - Calculation Detail'!O3971="","",'Support - Calculation Detail'!O3971)</f>
        <v/>
      </c>
      <c r="Q3971" t="b">
        <v>1</v>
      </c>
      <c r="R3971" t="str">
        <f t="shared" ref="R3971:R4000" si="310">LEFT(A3971,7)</f>
        <v/>
      </c>
      <c r="S3971" t="str">
        <f t="shared" ref="S3971:S4000" si="311">A3971</f>
        <v/>
      </c>
      <c r="T3971" t="str">
        <f t="shared" ref="T3971:T4000" si="312">S3971</f>
        <v/>
      </c>
      <c r="U3971" t="str">
        <f t="shared" ref="U3971:U4000" si="313">MID(S3971,3,1)</f>
        <v/>
      </c>
      <c r="V3971" t="str">
        <f t="shared" ref="V3971:V4000" si="314">RIGHT(T3971,2)</f>
        <v/>
      </c>
    </row>
    <row r="3972" spans="1:22" x14ac:dyDescent="0.35">
      <c r="A3972" t="str">
        <f>IF('Support - Calculation Detail'!A3972="","",LEFT('Support - Calculation Detail'!A3972,7)&amp;"-"&amp;RIGHT('Support - Calculation Detail'!A3972,2))</f>
        <v/>
      </c>
      <c r="B3972" t="str">
        <f>IF('Support - Calculation Detail'!C3972="","",'Support - Calculation Detail'!C3972)</f>
        <v/>
      </c>
      <c r="C3972" t="str">
        <f>IF('Support - Calculation Detail'!B3972="","",'Support - Calculation Detail'!B3972)</f>
        <v/>
      </c>
      <c r="D3972" t="str">
        <f>IF('Support - Calculation Detail'!D3972="","",'Support - Calculation Detail'!D3972)</f>
        <v/>
      </c>
      <c r="E3972" t="str">
        <f>IF('Support - Calculation Detail'!E3972="","",'Support - Calculation Detail'!E3972)</f>
        <v/>
      </c>
      <c r="G3972" t="str">
        <f>IF('Support - Calculation Detail'!F3972="","",'Support - Calculation Detail'!F3972)</f>
        <v/>
      </c>
      <c r="H3972" t="str">
        <f>IF('Support - Calculation Detail'!G3972="","",'Support - Calculation Detail'!G3972)</f>
        <v/>
      </c>
      <c r="I3972" t="str">
        <f>IF('Support - Calculation Detail'!H3972="","",'Support - Calculation Detail'!H3972)</f>
        <v/>
      </c>
      <c r="J3972" t="str">
        <f>IF('Support - Calculation Detail'!I3972="","",'Support - Calculation Detail'!I3972)</f>
        <v/>
      </c>
      <c r="K3972" t="str">
        <f>IF('Support - Calculation Detail'!K3972="","",'Support - Calculation Detail'!K3972)</f>
        <v/>
      </c>
      <c r="L3972" t="str">
        <f>IF('Support - Calculation Detail'!L3972="","",'Support - Calculation Detail'!L3972)</f>
        <v/>
      </c>
      <c r="M3972" t="str">
        <f>IF('Support - Calculation Detail'!M3972="","",'Support - Calculation Detail'!M3972)</f>
        <v/>
      </c>
      <c r="N3972" t="str">
        <f>IF('Support - Calculation Detail'!N3972="","",'Support - Calculation Detail'!N3972)</f>
        <v/>
      </c>
      <c r="P3972" t="str">
        <f>IF('Support - Calculation Detail'!O3972="","",'Support - Calculation Detail'!O3972)</f>
        <v/>
      </c>
      <c r="Q3972" t="b">
        <v>1</v>
      </c>
      <c r="R3972" t="str">
        <f t="shared" si="310"/>
        <v/>
      </c>
      <c r="S3972" t="str">
        <f t="shared" si="311"/>
        <v/>
      </c>
      <c r="T3972" t="str">
        <f t="shared" si="312"/>
        <v/>
      </c>
      <c r="U3972" t="str">
        <f t="shared" si="313"/>
        <v/>
      </c>
      <c r="V3972" t="str">
        <f t="shared" si="314"/>
        <v/>
      </c>
    </row>
    <row r="3973" spans="1:22" x14ac:dyDescent="0.35">
      <c r="A3973" t="str">
        <f>IF('Support - Calculation Detail'!A3973="","",LEFT('Support - Calculation Detail'!A3973,7)&amp;"-"&amp;RIGHT('Support - Calculation Detail'!A3973,2))</f>
        <v/>
      </c>
      <c r="B3973" t="str">
        <f>IF('Support - Calculation Detail'!C3973="","",'Support - Calculation Detail'!C3973)</f>
        <v/>
      </c>
      <c r="C3973" t="str">
        <f>IF('Support - Calculation Detail'!B3973="","",'Support - Calculation Detail'!B3973)</f>
        <v/>
      </c>
      <c r="D3973" t="str">
        <f>IF('Support - Calculation Detail'!D3973="","",'Support - Calculation Detail'!D3973)</f>
        <v/>
      </c>
      <c r="E3973" t="str">
        <f>IF('Support - Calculation Detail'!E3973="","",'Support - Calculation Detail'!E3973)</f>
        <v/>
      </c>
      <c r="G3973" t="str">
        <f>IF('Support - Calculation Detail'!F3973="","",'Support - Calculation Detail'!F3973)</f>
        <v/>
      </c>
      <c r="H3973" t="str">
        <f>IF('Support - Calculation Detail'!G3973="","",'Support - Calculation Detail'!G3973)</f>
        <v/>
      </c>
      <c r="I3973" t="str">
        <f>IF('Support - Calculation Detail'!H3973="","",'Support - Calculation Detail'!H3973)</f>
        <v/>
      </c>
      <c r="J3973" t="str">
        <f>IF('Support - Calculation Detail'!I3973="","",'Support - Calculation Detail'!I3973)</f>
        <v/>
      </c>
      <c r="K3973" t="str">
        <f>IF('Support - Calculation Detail'!K3973="","",'Support - Calculation Detail'!K3973)</f>
        <v/>
      </c>
      <c r="L3973" t="str">
        <f>IF('Support - Calculation Detail'!L3973="","",'Support - Calculation Detail'!L3973)</f>
        <v/>
      </c>
      <c r="M3973" t="str">
        <f>IF('Support - Calculation Detail'!M3973="","",'Support - Calculation Detail'!M3973)</f>
        <v/>
      </c>
      <c r="N3973" t="str">
        <f>IF('Support - Calculation Detail'!N3973="","",'Support - Calculation Detail'!N3973)</f>
        <v/>
      </c>
      <c r="P3973" t="str">
        <f>IF('Support - Calculation Detail'!O3973="","",'Support - Calculation Detail'!O3973)</f>
        <v/>
      </c>
      <c r="Q3973" t="b">
        <v>1</v>
      </c>
      <c r="R3973" t="str">
        <f t="shared" si="310"/>
        <v/>
      </c>
      <c r="S3973" t="str">
        <f t="shared" si="311"/>
        <v/>
      </c>
      <c r="T3973" t="str">
        <f t="shared" si="312"/>
        <v/>
      </c>
      <c r="U3973" t="str">
        <f t="shared" si="313"/>
        <v/>
      </c>
      <c r="V3973" t="str">
        <f t="shared" si="314"/>
        <v/>
      </c>
    </row>
    <row r="3974" spans="1:22" x14ac:dyDescent="0.35">
      <c r="A3974" t="str">
        <f>IF('Support - Calculation Detail'!A3974="","",LEFT('Support - Calculation Detail'!A3974,7)&amp;"-"&amp;RIGHT('Support - Calculation Detail'!A3974,2))</f>
        <v/>
      </c>
      <c r="B3974" t="str">
        <f>IF('Support - Calculation Detail'!C3974="","",'Support - Calculation Detail'!C3974)</f>
        <v/>
      </c>
      <c r="C3974" t="str">
        <f>IF('Support - Calculation Detail'!B3974="","",'Support - Calculation Detail'!B3974)</f>
        <v/>
      </c>
      <c r="D3974" t="str">
        <f>IF('Support - Calculation Detail'!D3974="","",'Support - Calculation Detail'!D3974)</f>
        <v/>
      </c>
      <c r="E3974" t="str">
        <f>IF('Support - Calculation Detail'!E3974="","",'Support - Calculation Detail'!E3974)</f>
        <v/>
      </c>
      <c r="G3974" t="str">
        <f>IF('Support - Calculation Detail'!F3974="","",'Support - Calculation Detail'!F3974)</f>
        <v/>
      </c>
      <c r="H3974" t="str">
        <f>IF('Support - Calculation Detail'!G3974="","",'Support - Calculation Detail'!G3974)</f>
        <v/>
      </c>
      <c r="I3974" t="str">
        <f>IF('Support - Calculation Detail'!H3974="","",'Support - Calculation Detail'!H3974)</f>
        <v/>
      </c>
      <c r="J3974" t="str">
        <f>IF('Support - Calculation Detail'!I3974="","",'Support - Calculation Detail'!I3974)</f>
        <v/>
      </c>
      <c r="K3974" t="str">
        <f>IF('Support - Calculation Detail'!K3974="","",'Support - Calculation Detail'!K3974)</f>
        <v/>
      </c>
      <c r="L3974" t="str">
        <f>IF('Support - Calculation Detail'!L3974="","",'Support - Calculation Detail'!L3974)</f>
        <v/>
      </c>
      <c r="M3974" t="str">
        <f>IF('Support - Calculation Detail'!M3974="","",'Support - Calculation Detail'!M3974)</f>
        <v/>
      </c>
      <c r="N3974" t="str">
        <f>IF('Support - Calculation Detail'!N3974="","",'Support - Calculation Detail'!N3974)</f>
        <v/>
      </c>
      <c r="P3974" t="str">
        <f>IF('Support - Calculation Detail'!O3974="","",'Support - Calculation Detail'!O3974)</f>
        <v/>
      </c>
      <c r="Q3974" t="b">
        <v>1</v>
      </c>
      <c r="R3974" t="str">
        <f t="shared" si="310"/>
        <v/>
      </c>
      <c r="S3974" t="str">
        <f t="shared" si="311"/>
        <v/>
      </c>
      <c r="T3974" t="str">
        <f t="shared" si="312"/>
        <v/>
      </c>
      <c r="U3974" t="str">
        <f t="shared" si="313"/>
        <v/>
      </c>
      <c r="V3974" t="str">
        <f t="shared" si="314"/>
        <v/>
      </c>
    </row>
    <row r="3975" spans="1:22" x14ac:dyDescent="0.35">
      <c r="A3975" t="str">
        <f>IF('Support - Calculation Detail'!A3975="","",LEFT('Support - Calculation Detail'!A3975,7)&amp;"-"&amp;RIGHT('Support - Calculation Detail'!A3975,2))</f>
        <v/>
      </c>
      <c r="B3975" t="str">
        <f>IF('Support - Calculation Detail'!C3975="","",'Support - Calculation Detail'!C3975)</f>
        <v/>
      </c>
      <c r="C3975" t="str">
        <f>IF('Support - Calculation Detail'!B3975="","",'Support - Calculation Detail'!B3975)</f>
        <v/>
      </c>
      <c r="D3975" t="str">
        <f>IF('Support - Calculation Detail'!D3975="","",'Support - Calculation Detail'!D3975)</f>
        <v/>
      </c>
      <c r="E3975" t="str">
        <f>IF('Support - Calculation Detail'!E3975="","",'Support - Calculation Detail'!E3975)</f>
        <v/>
      </c>
      <c r="G3975" t="str">
        <f>IF('Support - Calculation Detail'!F3975="","",'Support - Calculation Detail'!F3975)</f>
        <v/>
      </c>
      <c r="H3975" t="str">
        <f>IF('Support - Calculation Detail'!G3975="","",'Support - Calculation Detail'!G3975)</f>
        <v/>
      </c>
      <c r="I3975" t="str">
        <f>IF('Support - Calculation Detail'!H3975="","",'Support - Calculation Detail'!H3975)</f>
        <v/>
      </c>
      <c r="J3975" t="str">
        <f>IF('Support - Calculation Detail'!I3975="","",'Support - Calculation Detail'!I3975)</f>
        <v/>
      </c>
      <c r="K3975" t="str">
        <f>IF('Support - Calculation Detail'!K3975="","",'Support - Calculation Detail'!K3975)</f>
        <v/>
      </c>
      <c r="L3975" t="str">
        <f>IF('Support - Calculation Detail'!L3975="","",'Support - Calculation Detail'!L3975)</f>
        <v/>
      </c>
      <c r="M3975" t="str">
        <f>IF('Support - Calculation Detail'!M3975="","",'Support - Calculation Detail'!M3975)</f>
        <v/>
      </c>
      <c r="N3975" t="str">
        <f>IF('Support - Calculation Detail'!N3975="","",'Support - Calculation Detail'!N3975)</f>
        <v/>
      </c>
      <c r="P3975" t="str">
        <f>IF('Support - Calculation Detail'!O3975="","",'Support - Calculation Detail'!O3975)</f>
        <v/>
      </c>
      <c r="Q3975" t="b">
        <v>1</v>
      </c>
      <c r="R3975" t="str">
        <f t="shared" si="310"/>
        <v/>
      </c>
      <c r="S3975" t="str">
        <f t="shared" si="311"/>
        <v/>
      </c>
      <c r="T3975" t="str">
        <f t="shared" si="312"/>
        <v/>
      </c>
      <c r="U3975" t="str">
        <f t="shared" si="313"/>
        <v/>
      </c>
      <c r="V3975" t="str">
        <f t="shared" si="314"/>
        <v/>
      </c>
    </row>
    <row r="3976" spans="1:22" x14ac:dyDescent="0.35">
      <c r="A3976" t="str">
        <f>IF('Support - Calculation Detail'!A3976="","",LEFT('Support - Calculation Detail'!A3976,7)&amp;"-"&amp;RIGHT('Support - Calculation Detail'!A3976,2))</f>
        <v/>
      </c>
      <c r="B3976" t="str">
        <f>IF('Support - Calculation Detail'!C3976="","",'Support - Calculation Detail'!C3976)</f>
        <v/>
      </c>
      <c r="C3976" t="str">
        <f>IF('Support - Calculation Detail'!B3976="","",'Support - Calculation Detail'!B3976)</f>
        <v/>
      </c>
      <c r="D3976" t="str">
        <f>IF('Support - Calculation Detail'!D3976="","",'Support - Calculation Detail'!D3976)</f>
        <v/>
      </c>
      <c r="E3976" t="str">
        <f>IF('Support - Calculation Detail'!E3976="","",'Support - Calculation Detail'!E3976)</f>
        <v/>
      </c>
      <c r="G3976" t="str">
        <f>IF('Support - Calculation Detail'!F3976="","",'Support - Calculation Detail'!F3976)</f>
        <v/>
      </c>
      <c r="H3976" t="str">
        <f>IF('Support - Calculation Detail'!G3976="","",'Support - Calculation Detail'!G3976)</f>
        <v/>
      </c>
      <c r="I3976" t="str">
        <f>IF('Support - Calculation Detail'!H3976="","",'Support - Calculation Detail'!H3976)</f>
        <v/>
      </c>
      <c r="J3976" t="str">
        <f>IF('Support - Calculation Detail'!I3976="","",'Support - Calculation Detail'!I3976)</f>
        <v/>
      </c>
      <c r="K3976" t="str">
        <f>IF('Support - Calculation Detail'!K3976="","",'Support - Calculation Detail'!K3976)</f>
        <v/>
      </c>
      <c r="L3976" t="str">
        <f>IF('Support - Calculation Detail'!L3976="","",'Support - Calculation Detail'!L3976)</f>
        <v/>
      </c>
      <c r="M3976" t="str">
        <f>IF('Support - Calculation Detail'!M3976="","",'Support - Calculation Detail'!M3976)</f>
        <v/>
      </c>
      <c r="N3976" t="str">
        <f>IF('Support - Calculation Detail'!N3976="","",'Support - Calculation Detail'!N3976)</f>
        <v/>
      </c>
      <c r="P3976" t="str">
        <f>IF('Support - Calculation Detail'!O3976="","",'Support - Calculation Detail'!O3976)</f>
        <v/>
      </c>
      <c r="Q3976" t="b">
        <v>1</v>
      </c>
      <c r="R3976" t="str">
        <f t="shared" si="310"/>
        <v/>
      </c>
      <c r="S3976" t="str">
        <f t="shared" si="311"/>
        <v/>
      </c>
      <c r="T3976" t="str">
        <f t="shared" si="312"/>
        <v/>
      </c>
      <c r="U3976" t="str">
        <f t="shared" si="313"/>
        <v/>
      </c>
      <c r="V3976" t="str">
        <f t="shared" si="314"/>
        <v/>
      </c>
    </row>
    <row r="3977" spans="1:22" x14ac:dyDescent="0.35">
      <c r="A3977" t="str">
        <f>IF('Support - Calculation Detail'!A3977="","",LEFT('Support - Calculation Detail'!A3977,7)&amp;"-"&amp;RIGHT('Support - Calculation Detail'!A3977,2))</f>
        <v/>
      </c>
      <c r="B3977" t="str">
        <f>IF('Support - Calculation Detail'!C3977="","",'Support - Calculation Detail'!C3977)</f>
        <v/>
      </c>
      <c r="C3977" t="str">
        <f>IF('Support - Calculation Detail'!B3977="","",'Support - Calculation Detail'!B3977)</f>
        <v/>
      </c>
      <c r="D3977" t="str">
        <f>IF('Support - Calculation Detail'!D3977="","",'Support - Calculation Detail'!D3977)</f>
        <v/>
      </c>
      <c r="E3977" t="str">
        <f>IF('Support - Calculation Detail'!E3977="","",'Support - Calculation Detail'!E3977)</f>
        <v/>
      </c>
      <c r="G3977" t="str">
        <f>IF('Support - Calculation Detail'!F3977="","",'Support - Calculation Detail'!F3977)</f>
        <v/>
      </c>
      <c r="H3977" t="str">
        <f>IF('Support - Calculation Detail'!G3977="","",'Support - Calculation Detail'!G3977)</f>
        <v/>
      </c>
      <c r="I3977" t="str">
        <f>IF('Support - Calculation Detail'!H3977="","",'Support - Calculation Detail'!H3977)</f>
        <v/>
      </c>
      <c r="J3977" t="str">
        <f>IF('Support - Calculation Detail'!I3977="","",'Support - Calculation Detail'!I3977)</f>
        <v/>
      </c>
      <c r="K3977" t="str">
        <f>IF('Support - Calculation Detail'!K3977="","",'Support - Calculation Detail'!K3977)</f>
        <v/>
      </c>
      <c r="L3977" t="str">
        <f>IF('Support - Calculation Detail'!L3977="","",'Support - Calculation Detail'!L3977)</f>
        <v/>
      </c>
      <c r="M3977" t="str">
        <f>IF('Support - Calculation Detail'!M3977="","",'Support - Calculation Detail'!M3977)</f>
        <v/>
      </c>
      <c r="N3977" t="str">
        <f>IF('Support - Calculation Detail'!N3977="","",'Support - Calculation Detail'!N3977)</f>
        <v/>
      </c>
      <c r="P3977" t="str">
        <f>IF('Support - Calculation Detail'!O3977="","",'Support - Calculation Detail'!O3977)</f>
        <v/>
      </c>
      <c r="Q3977" t="b">
        <v>1</v>
      </c>
      <c r="R3977" t="str">
        <f t="shared" si="310"/>
        <v/>
      </c>
      <c r="S3977" t="str">
        <f t="shared" si="311"/>
        <v/>
      </c>
      <c r="T3977" t="str">
        <f t="shared" si="312"/>
        <v/>
      </c>
      <c r="U3977" t="str">
        <f t="shared" si="313"/>
        <v/>
      </c>
      <c r="V3977" t="str">
        <f t="shared" si="314"/>
        <v/>
      </c>
    </row>
    <row r="3978" spans="1:22" x14ac:dyDescent="0.35">
      <c r="A3978" t="str">
        <f>IF('Support - Calculation Detail'!A3978="","",LEFT('Support - Calculation Detail'!A3978,7)&amp;"-"&amp;RIGHT('Support - Calculation Detail'!A3978,2))</f>
        <v/>
      </c>
      <c r="B3978" t="str">
        <f>IF('Support - Calculation Detail'!C3978="","",'Support - Calculation Detail'!C3978)</f>
        <v/>
      </c>
      <c r="C3978" t="str">
        <f>IF('Support - Calculation Detail'!B3978="","",'Support - Calculation Detail'!B3978)</f>
        <v/>
      </c>
      <c r="D3978" t="str">
        <f>IF('Support - Calculation Detail'!D3978="","",'Support - Calculation Detail'!D3978)</f>
        <v/>
      </c>
      <c r="E3978" t="str">
        <f>IF('Support - Calculation Detail'!E3978="","",'Support - Calculation Detail'!E3978)</f>
        <v/>
      </c>
      <c r="G3978" t="str">
        <f>IF('Support - Calculation Detail'!F3978="","",'Support - Calculation Detail'!F3978)</f>
        <v/>
      </c>
      <c r="H3978" t="str">
        <f>IF('Support - Calculation Detail'!G3978="","",'Support - Calculation Detail'!G3978)</f>
        <v/>
      </c>
      <c r="I3978" t="str">
        <f>IF('Support - Calculation Detail'!H3978="","",'Support - Calculation Detail'!H3978)</f>
        <v/>
      </c>
      <c r="J3978" t="str">
        <f>IF('Support - Calculation Detail'!I3978="","",'Support - Calculation Detail'!I3978)</f>
        <v/>
      </c>
      <c r="K3978" t="str">
        <f>IF('Support - Calculation Detail'!K3978="","",'Support - Calculation Detail'!K3978)</f>
        <v/>
      </c>
      <c r="L3978" t="str">
        <f>IF('Support - Calculation Detail'!L3978="","",'Support - Calculation Detail'!L3978)</f>
        <v/>
      </c>
      <c r="M3978" t="str">
        <f>IF('Support - Calculation Detail'!M3978="","",'Support - Calculation Detail'!M3978)</f>
        <v/>
      </c>
      <c r="N3978" t="str">
        <f>IF('Support - Calculation Detail'!N3978="","",'Support - Calculation Detail'!N3978)</f>
        <v/>
      </c>
      <c r="P3978" t="str">
        <f>IF('Support - Calculation Detail'!O3978="","",'Support - Calculation Detail'!O3978)</f>
        <v/>
      </c>
      <c r="Q3978" t="b">
        <v>1</v>
      </c>
      <c r="R3978" t="str">
        <f t="shared" si="310"/>
        <v/>
      </c>
      <c r="S3978" t="str">
        <f t="shared" si="311"/>
        <v/>
      </c>
      <c r="T3978" t="str">
        <f t="shared" si="312"/>
        <v/>
      </c>
      <c r="U3978" t="str">
        <f t="shared" si="313"/>
        <v/>
      </c>
      <c r="V3978" t="str">
        <f t="shared" si="314"/>
        <v/>
      </c>
    </row>
    <row r="3979" spans="1:22" x14ac:dyDescent="0.35">
      <c r="A3979" t="str">
        <f>IF('Support - Calculation Detail'!A3979="","",LEFT('Support - Calculation Detail'!A3979,7)&amp;"-"&amp;RIGHT('Support - Calculation Detail'!A3979,2))</f>
        <v/>
      </c>
      <c r="B3979" t="str">
        <f>IF('Support - Calculation Detail'!C3979="","",'Support - Calculation Detail'!C3979)</f>
        <v/>
      </c>
      <c r="C3979" t="str">
        <f>IF('Support - Calculation Detail'!B3979="","",'Support - Calculation Detail'!B3979)</f>
        <v/>
      </c>
      <c r="D3979" t="str">
        <f>IF('Support - Calculation Detail'!D3979="","",'Support - Calculation Detail'!D3979)</f>
        <v/>
      </c>
      <c r="E3979" t="str">
        <f>IF('Support - Calculation Detail'!E3979="","",'Support - Calculation Detail'!E3979)</f>
        <v/>
      </c>
      <c r="G3979" t="str">
        <f>IF('Support - Calculation Detail'!F3979="","",'Support - Calculation Detail'!F3979)</f>
        <v/>
      </c>
      <c r="H3979" t="str">
        <f>IF('Support - Calculation Detail'!G3979="","",'Support - Calculation Detail'!G3979)</f>
        <v/>
      </c>
      <c r="I3979" t="str">
        <f>IF('Support - Calculation Detail'!H3979="","",'Support - Calculation Detail'!H3979)</f>
        <v/>
      </c>
      <c r="J3979" t="str">
        <f>IF('Support - Calculation Detail'!I3979="","",'Support - Calculation Detail'!I3979)</f>
        <v/>
      </c>
      <c r="K3979" t="str">
        <f>IF('Support - Calculation Detail'!K3979="","",'Support - Calculation Detail'!K3979)</f>
        <v/>
      </c>
      <c r="L3979" t="str">
        <f>IF('Support - Calculation Detail'!L3979="","",'Support - Calculation Detail'!L3979)</f>
        <v/>
      </c>
      <c r="M3979" t="str">
        <f>IF('Support - Calculation Detail'!M3979="","",'Support - Calculation Detail'!M3979)</f>
        <v/>
      </c>
      <c r="N3979" t="str">
        <f>IF('Support - Calculation Detail'!N3979="","",'Support - Calculation Detail'!N3979)</f>
        <v/>
      </c>
      <c r="P3979" t="str">
        <f>IF('Support - Calculation Detail'!O3979="","",'Support - Calculation Detail'!O3979)</f>
        <v/>
      </c>
      <c r="Q3979" t="b">
        <v>1</v>
      </c>
      <c r="R3979" t="str">
        <f t="shared" si="310"/>
        <v/>
      </c>
      <c r="S3979" t="str">
        <f t="shared" si="311"/>
        <v/>
      </c>
      <c r="T3979" t="str">
        <f t="shared" si="312"/>
        <v/>
      </c>
      <c r="U3979" t="str">
        <f t="shared" si="313"/>
        <v/>
      </c>
      <c r="V3979" t="str">
        <f t="shared" si="314"/>
        <v/>
      </c>
    </row>
    <row r="3980" spans="1:22" x14ac:dyDescent="0.35">
      <c r="A3980" t="str">
        <f>IF('Support - Calculation Detail'!A3980="","",LEFT('Support - Calculation Detail'!A3980,7)&amp;"-"&amp;RIGHT('Support - Calculation Detail'!A3980,2))</f>
        <v/>
      </c>
      <c r="B3980" t="str">
        <f>IF('Support - Calculation Detail'!C3980="","",'Support - Calculation Detail'!C3980)</f>
        <v/>
      </c>
      <c r="C3980" t="str">
        <f>IF('Support - Calculation Detail'!B3980="","",'Support - Calculation Detail'!B3980)</f>
        <v/>
      </c>
      <c r="D3980" t="str">
        <f>IF('Support - Calculation Detail'!D3980="","",'Support - Calculation Detail'!D3980)</f>
        <v/>
      </c>
      <c r="E3980" t="str">
        <f>IF('Support - Calculation Detail'!E3980="","",'Support - Calculation Detail'!E3980)</f>
        <v/>
      </c>
      <c r="G3980" t="str">
        <f>IF('Support - Calculation Detail'!F3980="","",'Support - Calculation Detail'!F3980)</f>
        <v/>
      </c>
      <c r="H3980" t="str">
        <f>IF('Support - Calculation Detail'!G3980="","",'Support - Calculation Detail'!G3980)</f>
        <v/>
      </c>
      <c r="I3980" t="str">
        <f>IF('Support - Calculation Detail'!H3980="","",'Support - Calculation Detail'!H3980)</f>
        <v/>
      </c>
      <c r="J3980" t="str">
        <f>IF('Support - Calculation Detail'!I3980="","",'Support - Calculation Detail'!I3980)</f>
        <v/>
      </c>
      <c r="K3980" t="str">
        <f>IF('Support - Calculation Detail'!K3980="","",'Support - Calculation Detail'!K3980)</f>
        <v/>
      </c>
      <c r="L3980" t="str">
        <f>IF('Support - Calculation Detail'!L3980="","",'Support - Calculation Detail'!L3980)</f>
        <v/>
      </c>
      <c r="M3980" t="str">
        <f>IF('Support - Calculation Detail'!M3980="","",'Support - Calculation Detail'!M3980)</f>
        <v/>
      </c>
      <c r="N3980" t="str">
        <f>IF('Support - Calculation Detail'!N3980="","",'Support - Calculation Detail'!N3980)</f>
        <v/>
      </c>
      <c r="P3980" t="str">
        <f>IF('Support - Calculation Detail'!O3980="","",'Support - Calculation Detail'!O3980)</f>
        <v/>
      </c>
      <c r="Q3980" t="b">
        <v>1</v>
      </c>
      <c r="R3980" t="str">
        <f t="shared" si="310"/>
        <v/>
      </c>
      <c r="S3980" t="str">
        <f t="shared" si="311"/>
        <v/>
      </c>
      <c r="T3980" t="str">
        <f t="shared" si="312"/>
        <v/>
      </c>
      <c r="U3980" t="str">
        <f t="shared" si="313"/>
        <v/>
      </c>
      <c r="V3980" t="str">
        <f t="shared" si="314"/>
        <v/>
      </c>
    </row>
    <row r="3981" spans="1:22" x14ac:dyDescent="0.35">
      <c r="A3981" t="str">
        <f>IF('Support - Calculation Detail'!A3981="","",LEFT('Support - Calculation Detail'!A3981,7)&amp;"-"&amp;RIGHT('Support - Calculation Detail'!A3981,2))</f>
        <v/>
      </c>
      <c r="B3981" t="str">
        <f>IF('Support - Calculation Detail'!C3981="","",'Support - Calculation Detail'!C3981)</f>
        <v/>
      </c>
      <c r="C3981" t="str">
        <f>IF('Support - Calculation Detail'!B3981="","",'Support - Calculation Detail'!B3981)</f>
        <v/>
      </c>
      <c r="D3981" t="str">
        <f>IF('Support - Calculation Detail'!D3981="","",'Support - Calculation Detail'!D3981)</f>
        <v/>
      </c>
      <c r="E3981" t="str">
        <f>IF('Support - Calculation Detail'!E3981="","",'Support - Calculation Detail'!E3981)</f>
        <v/>
      </c>
      <c r="G3981" t="str">
        <f>IF('Support - Calculation Detail'!F3981="","",'Support - Calculation Detail'!F3981)</f>
        <v/>
      </c>
      <c r="H3981" t="str">
        <f>IF('Support - Calculation Detail'!G3981="","",'Support - Calculation Detail'!G3981)</f>
        <v/>
      </c>
      <c r="I3981" t="str">
        <f>IF('Support - Calculation Detail'!H3981="","",'Support - Calculation Detail'!H3981)</f>
        <v/>
      </c>
      <c r="J3981" t="str">
        <f>IF('Support - Calculation Detail'!I3981="","",'Support - Calculation Detail'!I3981)</f>
        <v/>
      </c>
      <c r="K3981" t="str">
        <f>IF('Support - Calculation Detail'!K3981="","",'Support - Calculation Detail'!K3981)</f>
        <v/>
      </c>
      <c r="L3981" t="str">
        <f>IF('Support - Calculation Detail'!L3981="","",'Support - Calculation Detail'!L3981)</f>
        <v/>
      </c>
      <c r="M3981" t="str">
        <f>IF('Support - Calculation Detail'!M3981="","",'Support - Calculation Detail'!M3981)</f>
        <v/>
      </c>
      <c r="N3981" t="str">
        <f>IF('Support - Calculation Detail'!N3981="","",'Support - Calculation Detail'!N3981)</f>
        <v/>
      </c>
      <c r="P3981" t="str">
        <f>IF('Support - Calculation Detail'!O3981="","",'Support - Calculation Detail'!O3981)</f>
        <v/>
      </c>
      <c r="Q3981" t="b">
        <v>1</v>
      </c>
      <c r="R3981" t="str">
        <f t="shared" si="310"/>
        <v/>
      </c>
      <c r="S3981" t="str">
        <f t="shared" si="311"/>
        <v/>
      </c>
      <c r="T3981" t="str">
        <f t="shared" si="312"/>
        <v/>
      </c>
      <c r="U3981" t="str">
        <f t="shared" si="313"/>
        <v/>
      </c>
      <c r="V3981" t="str">
        <f t="shared" si="314"/>
        <v/>
      </c>
    </row>
    <row r="3982" spans="1:22" x14ac:dyDescent="0.35">
      <c r="A3982" t="str">
        <f>IF('Support - Calculation Detail'!A3982="","",LEFT('Support - Calculation Detail'!A3982,7)&amp;"-"&amp;RIGHT('Support - Calculation Detail'!A3982,2))</f>
        <v/>
      </c>
      <c r="B3982" t="str">
        <f>IF('Support - Calculation Detail'!C3982="","",'Support - Calculation Detail'!C3982)</f>
        <v/>
      </c>
      <c r="C3982" t="str">
        <f>IF('Support - Calculation Detail'!B3982="","",'Support - Calculation Detail'!B3982)</f>
        <v/>
      </c>
      <c r="D3982" t="str">
        <f>IF('Support - Calculation Detail'!D3982="","",'Support - Calculation Detail'!D3982)</f>
        <v/>
      </c>
      <c r="E3982" t="str">
        <f>IF('Support - Calculation Detail'!E3982="","",'Support - Calculation Detail'!E3982)</f>
        <v/>
      </c>
      <c r="G3982" t="str">
        <f>IF('Support - Calculation Detail'!F3982="","",'Support - Calculation Detail'!F3982)</f>
        <v/>
      </c>
      <c r="H3982" t="str">
        <f>IF('Support - Calculation Detail'!G3982="","",'Support - Calculation Detail'!G3982)</f>
        <v/>
      </c>
      <c r="I3982" t="str">
        <f>IF('Support - Calculation Detail'!H3982="","",'Support - Calculation Detail'!H3982)</f>
        <v/>
      </c>
      <c r="J3982" t="str">
        <f>IF('Support - Calculation Detail'!I3982="","",'Support - Calculation Detail'!I3982)</f>
        <v/>
      </c>
      <c r="K3982" t="str">
        <f>IF('Support - Calculation Detail'!K3982="","",'Support - Calculation Detail'!K3982)</f>
        <v/>
      </c>
      <c r="L3982" t="str">
        <f>IF('Support - Calculation Detail'!L3982="","",'Support - Calculation Detail'!L3982)</f>
        <v/>
      </c>
      <c r="M3982" t="str">
        <f>IF('Support - Calculation Detail'!M3982="","",'Support - Calculation Detail'!M3982)</f>
        <v/>
      </c>
      <c r="N3982" t="str">
        <f>IF('Support - Calculation Detail'!N3982="","",'Support - Calculation Detail'!N3982)</f>
        <v/>
      </c>
      <c r="P3982" t="str">
        <f>IF('Support - Calculation Detail'!O3982="","",'Support - Calculation Detail'!O3982)</f>
        <v/>
      </c>
      <c r="Q3982" t="b">
        <v>1</v>
      </c>
      <c r="R3982" t="str">
        <f t="shared" si="310"/>
        <v/>
      </c>
      <c r="S3982" t="str">
        <f t="shared" si="311"/>
        <v/>
      </c>
      <c r="T3982" t="str">
        <f t="shared" si="312"/>
        <v/>
      </c>
      <c r="U3982" t="str">
        <f t="shared" si="313"/>
        <v/>
      </c>
      <c r="V3982" t="str">
        <f t="shared" si="314"/>
        <v/>
      </c>
    </row>
    <row r="3983" spans="1:22" x14ac:dyDescent="0.35">
      <c r="A3983" t="str">
        <f>IF('Support - Calculation Detail'!A3983="","",LEFT('Support - Calculation Detail'!A3983,7)&amp;"-"&amp;RIGHT('Support - Calculation Detail'!A3983,2))</f>
        <v/>
      </c>
      <c r="B3983" t="str">
        <f>IF('Support - Calculation Detail'!C3983="","",'Support - Calculation Detail'!C3983)</f>
        <v/>
      </c>
      <c r="C3983" t="str">
        <f>IF('Support - Calculation Detail'!B3983="","",'Support - Calculation Detail'!B3983)</f>
        <v/>
      </c>
      <c r="D3983" t="str">
        <f>IF('Support - Calculation Detail'!D3983="","",'Support - Calculation Detail'!D3983)</f>
        <v/>
      </c>
      <c r="E3983" t="str">
        <f>IF('Support - Calculation Detail'!E3983="","",'Support - Calculation Detail'!E3983)</f>
        <v/>
      </c>
      <c r="G3983" t="str">
        <f>IF('Support - Calculation Detail'!F3983="","",'Support - Calculation Detail'!F3983)</f>
        <v/>
      </c>
      <c r="H3983" t="str">
        <f>IF('Support - Calculation Detail'!G3983="","",'Support - Calculation Detail'!G3983)</f>
        <v/>
      </c>
      <c r="I3983" t="str">
        <f>IF('Support - Calculation Detail'!H3983="","",'Support - Calculation Detail'!H3983)</f>
        <v/>
      </c>
      <c r="J3983" t="str">
        <f>IF('Support - Calculation Detail'!I3983="","",'Support - Calculation Detail'!I3983)</f>
        <v/>
      </c>
      <c r="K3983" t="str">
        <f>IF('Support - Calculation Detail'!K3983="","",'Support - Calculation Detail'!K3983)</f>
        <v/>
      </c>
      <c r="L3983" t="str">
        <f>IF('Support - Calculation Detail'!L3983="","",'Support - Calculation Detail'!L3983)</f>
        <v/>
      </c>
      <c r="M3983" t="str">
        <f>IF('Support - Calculation Detail'!M3983="","",'Support - Calculation Detail'!M3983)</f>
        <v/>
      </c>
      <c r="N3983" t="str">
        <f>IF('Support - Calculation Detail'!N3983="","",'Support - Calculation Detail'!N3983)</f>
        <v/>
      </c>
      <c r="P3983" t="str">
        <f>IF('Support - Calculation Detail'!O3983="","",'Support - Calculation Detail'!O3983)</f>
        <v/>
      </c>
      <c r="Q3983" t="b">
        <v>1</v>
      </c>
      <c r="R3983" t="str">
        <f t="shared" si="310"/>
        <v/>
      </c>
      <c r="S3983" t="str">
        <f t="shared" si="311"/>
        <v/>
      </c>
      <c r="T3983" t="str">
        <f t="shared" si="312"/>
        <v/>
      </c>
      <c r="U3983" t="str">
        <f t="shared" si="313"/>
        <v/>
      </c>
      <c r="V3983" t="str">
        <f t="shared" si="314"/>
        <v/>
      </c>
    </row>
    <row r="3984" spans="1:22" x14ac:dyDescent="0.35">
      <c r="A3984" t="str">
        <f>IF('Support - Calculation Detail'!A3984="","",LEFT('Support - Calculation Detail'!A3984,7)&amp;"-"&amp;RIGHT('Support - Calculation Detail'!A3984,2))</f>
        <v/>
      </c>
      <c r="B3984" t="str">
        <f>IF('Support - Calculation Detail'!C3984="","",'Support - Calculation Detail'!C3984)</f>
        <v/>
      </c>
      <c r="C3984" t="str">
        <f>IF('Support - Calculation Detail'!B3984="","",'Support - Calculation Detail'!B3984)</f>
        <v/>
      </c>
      <c r="D3984" t="str">
        <f>IF('Support - Calculation Detail'!D3984="","",'Support - Calculation Detail'!D3984)</f>
        <v/>
      </c>
      <c r="E3984" t="str">
        <f>IF('Support - Calculation Detail'!E3984="","",'Support - Calculation Detail'!E3984)</f>
        <v/>
      </c>
      <c r="G3984" t="str">
        <f>IF('Support - Calculation Detail'!F3984="","",'Support - Calculation Detail'!F3984)</f>
        <v/>
      </c>
      <c r="H3984" t="str">
        <f>IF('Support - Calculation Detail'!G3984="","",'Support - Calculation Detail'!G3984)</f>
        <v/>
      </c>
      <c r="I3984" t="str">
        <f>IF('Support - Calculation Detail'!H3984="","",'Support - Calculation Detail'!H3984)</f>
        <v/>
      </c>
      <c r="J3984" t="str">
        <f>IF('Support - Calculation Detail'!I3984="","",'Support - Calculation Detail'!I3984)</f>
        <v/>
      </c>
      <c r="K3984" t="str">
        <f>IF('Support - Calculation Detail'!K3984="","",'Support - Calculation Detail'!K3984)</f>
        <v/>
      </c>
      <c r="L3984" t="str">
        <f>IF('Support - Calculation Detail'!L3984="","",'Support - Calculation Detail'!L3984)</f>
        <v/>
      </c>
      <c r="M3984" t="str">
        <f>IF('Support - Calculation Detail'!M3984="","",'Support - Calculation Detail'!M3984)</f>
        <v/>
      </c>
      <c r="N3984" t="str">
        <f>IF('Support - Calculation Detail'!N3984="","",'Support - Calculation Detail'!N3984)</f>
        <v/>
      </c>
      <c r="P3984" t="str">
        <f>IF('Support - Calculation Detail'!O3984="","",'Support - Calculation Detail'!O3984)</f>
        <v/>
      </c>
      <c r="Q3984" t="b">
        <v>1</v>
      </c>
      <c r="R3984" t="str">
        <f t="shared" si="310"/>
        <v/>
      </c>
      <c r="S3984" t="str">
        <f t="shared" si="311"/>
        <v/>
      </c>
      <c r="T3984" t="str">
        <f t="shared" si="312"/>
        <v/>
      </c>
      <c r="U3984" t="str">
        <f t="shared" si="313"/>
        <v/>
      </c>
      <c r="V3984" t="str">
        <f t="shared" si="314"/>
        <v/>
      </c>
    </row>
    <row r="3985" spans="1:22" x14ac:dyDescent="0.35">
      <c r="A3985" t="str">
        <f>IF('Support - Calculation Detail'!A3985="","",LEFT('Support - Calculation Detail'!A3985,7)&amp;"-"&amp;RIGHT('Support - Calculation Detail'!A3985,2))</f>
        <v/>
      </c>
      <c r="B3985" t="str">
        <f>IF('Support - Calculation Detail'!C3985="","",'Support - Calculation Detail'!C3985)</f>
        <v/>
      </c>
      <c r="C3985" t="str">
        <f>IF('Support - Calculation Detail'!B3985="","",'Support - Calculation Detail'!B3985)</f>
        <v/>
      </c>
      <c r="D3985" t="str">
        <f>IF('Support - Calculation Detail'!D3985="","",'Support - Calculation Detail'!D3985)</f>
        <v/>
      </c>
      <c r="E3985" t="str">
        <f>IF('Support - Calculation Detail'!E3985="","",'Support - Calculation Detail'!E3985)</f>
        <v/>
      </c>
      <c r="G3985" t="str">
        <f>IF('Support - Calculation Detail'!F3985="","",'Support - Calculation Detail'!F3985)</f>
        <v/>
      </c>
      <c r="H3985" t="str">
        <f>IF('Support - Calculation Detail'!G3985="","",'Support - Calculation Detail'!G3985)</f>
        <v/>
      </c>
      <c r="I3985" t="str">
        <f>IF('Support - Calculation Detail'!H3985="","",'Support - Calculation Detail'!H3985)</f>
        <v/>
      </c>
      <c r="J3985" t="str">
        <f>IF('Support - Calculation Detail'!I3985="","",'Support - Calculation Detail'!I3985)</f>
        <v/>
      </c>
      <c r="K3985" t="str">
        <f>IF('Support - Calculation Detail'!K3985="","",'Support - Calculation Detail'!K3985)</f>
        <v/>
      </c>
      <c r="L3985" t="str">
        <f>IF('Support - Calculation Detail'!L3985="","",'Support - Calculation Detail'!L3985)</f>
        <v/>
      </c>
      <c r="M3985" t="str">
        <f>IF('Support - Calculation Detail'!M3985="","",'Support - Calculation Detail'!M3985)</f>
        <v/>
      </c>
      <c r="N3985" t="str">
        <f>IF('Support - Calculation Detail'!N3985="","",'Support - Calculation Detail'!N3985)</f>
        <v/>
      </c>
      <c r="P3985" t="str">
        <f>IF('Support - Calculation Detail'!O3985="","",'Support - Calculation Detail'!O3985)</f>
        <v/>
      </c>
      <c r="Q3985" t="b">
        <v>1</v>
      </c>
      <c r="R3985" t="str">
        <f t="shared" si="310"/>
        <v/>
      </c>
      <c r="S3985" t="str">
        <f t="shared" si="311"/>
        <v/>
      </c>
      <c r="T3985" t="str">
        <f t="shared" si="312"/>
        <v/>
      </c>
      <c r="U3985" t="str">
        <f t="shared" si="313"/>
        <v/>
      </c>
      <c r="V3985" t="str">
        <f t="shared" si="314"/>
        <v/>
      </c>
    </row>
    <row r="3986" spans="1:22" x14ac:dyDescent="0.35">
      <c r="A3986" t="str">
        <f>IF('Support - Calculation Detail'!A3986="","",LEFT('Support - Calculation Detail'!A3986,7)&amp;"-"&amp;RIGHT('Support - Calculation Detail'!A3986,2))</f>
        <v/>
      </c>
      <c r="B3986" t="str">
        <f>IF('Support - Calculation Detail'!C3986="","",'Support - Calculation Detail'!C3986)</f>
        <v/>
      </c>
      <c r="C3986" t="str">
        <f>IF('Support - Calculation Detail'!B3986="","",'Support - Calculation Detail'!B3986)</f>
        <v/>
      </c>
      <c r="D3986" t="str">
        <f>IF('Support - Calculation Detail'!D3986="","",'Support - Calculation Detail'!D3986)</f>
        <v/>
      </c>
      <c r="E3986" t="str">
        <f>IF('Support - Calculation Detail'!E3986="","",'Support - Calculation Detail'!E3986)</f>
        <v/>
      </c>
      <c r="G3986" t="str">
        <f>IF('Support - Calculation Detail'!F3986="","",'Support - Calculation Detail'!F3986)</f>
        <v/>
      </c>
      <c r="H3986" t="str">
        <f>IF('Support - Calculation Detail'!G3986="","",'Support - Calculation Detail'!G3986)</f>
        <v/>
      </c>
      <c r="I3986" t="str">
        <f>IF('Support - Calculation Detail'!H3986="","",'Support - Calculation Detail'!H3986)</f>
        <v/>
      </c>
      <c r="J3986" t="str">
        <f>IF('Support - Calculation Detail'!I3986="","",'Support - Calculation Detail'!I3986)</f>
        <v/>
      </c>
      <c r="K3986" t="str">
        <f>IF('Support - Calculation Detail'!K3986="","",'Support - Calculation Detail'!K3986)</f>
        <v/>
      </c>
      <c r="L3986" t="str">
        <f>IF('Support - Calculation Detail'!L3986="","",'Support - Calculation Detail'!L3986)</f>
        <v/>
      </c>
      <c r="M3986" t="str">
        <f>IF('Support - Calculation Detail'!M3986="","",'Support - Calculation Detail'!M3986)</f>
        <v/>
      </c>
      <c r="N3986" t="str">
        <f>IF('Support - Calculation Detail'!N3986="","",'Support - Calculation Detail'!N3986)</f>
        <v/>
      </c>
      <c r="P3986" t="str">
        <f>IF('Support - Calculation Detail'!O3986="","",'Support - Calculation Detail'!O3986)</f>
        <v/>
      </c>
      <c r="Q3986" t="b">
        <v>1</v>
      </c>
      <c r="R3986" t="str">
        <f t="shared" si="310"/>
        <v/>
      </c>
      <c r="S3986" t="str">
        <f t="shared" si="311"/>
        <v/>
      </c>
      <c r="T3986" t="str">
        <f t="shared" si="312"/>
        <v/>
      </c>
      <c r="U3986" t="str">
        <f t="shared" si="313"/>
        <v/>
      </c>
      <c r="V3986" t="str">
        <f t="shared" si="314"/>
        <v/>
      </c>
    </row>
    <row r="3987" spans="1:22" x14ac:dyDescent="0.35">
      <c r="A3987" t="str">
        <f>IF('Support - Calculation Detail'!A3987="","",LEFT('Support - Calculation Detail'!A3987,7)&amp;"-"&amp;RIGHT('Support - Calculation Detail'!A3987,2))</f>
        <v/>
      </c>
      <c r="B3987" t="str">
        <f>IF('Support - Calculation Detail'!C3987="","",'Support - Calculation Detail'!C3987)</f>
        <v/>
      </c>
      <c r="C3987" t="str">
        <f>IF('Support - Calculation Detail'!B3987="","",'Support - Calculation Detail'!B3987)</f>
        <v/>
      </c>
      <c r="D3987" t="str">
        <f>IF('Support - Calculation Detail'!D3987="","",'Support - Calculation Detail'!D3987)</f>
        <v/>
      </c>
      <c r="E3987" t="str">
        <f>IF('Support - Calculation Detail'!E3987="","",'Support - Calculation Detail'!E3987)</f>
        <v/>
      </c>
      <c r="G3987" t="str">
        <f>IF('Support - Calculation Detail'!F3987="","",'Support - Calculation Detail'!F3987)</f>
        <v/>
      </c>
      <c r="H3987" t="str">
        <f>IF('Support - Calculation Detail'!G3987="","",'Support - Calculation Detail'!G3987)</f>
        <v/>
      </c>
      <c r="I3987" t="str">
        <f>IF('Support - Calculation Detail'!H3987="","",'Support - Calculation Detail'!H3987)</f>
        <v/>
      </c>
      <c r="J3987" t="str">
        <f>IF('Support - Calculation Detail'!I3987="","",'Support - Calculation Detail'!I3987)</f>
        <v/>
      </c>
      <c r="K3987" t="str">
        <f>IF('Support - Calculation Detail'!K3987="","",'Support - Calculation Detail'!K3987)</f>
        <v/>
      </c>
      <c r="L3987" t="str">
        <f>IF('Support - Calculation Detail'!L3987="","",'Support - Calculation Detail'!L3987)</f>
        <v/>
      </c>
      <c r="M3987" t="str">
        <f>IF('Support - Calculation Detail'!M3987="","",'Support - Calculation Detail'!M3987)</f>
        <v/>
      </c>
      <c r="N3987" t="str">
        <f>IF('Support - Calculation Detail'!N3987="","",'Support - Calculation Detail'!N3987)</f>
        <v/>
      </c>
      <c r="P3987" t="str">
        <f>IF('Support - Calculation Detail'!O3987="","",'Support - Calculation Detail'!O3987)</f>
        <v/>
      </c>
      <c r="Q3987" t="b">
        <v>1</v>
      </c>
      <c r="R3987" t="str">
        <f t="shared" si="310"/>
        <v/>
      </c>
      <c r="S3987" t="str">
        <f t="shared" si="311"/>
        <v/>
      </c>
      <c r="T3987" t="str">
        <f t="shared" si="312"/>
        <v/>
      </c>
      <c r="U3987" t="str">
        <f t="shared" si="313"/>
        <v/>
      </c>
      <c r="V3987" t="str">
        <f t="shared" si="314"/>
        <v/>
      </c>
    </row>
    <row r="3988" spans="1:22" x14ac:dyDescent="0.35">
      <c r="A3988" t="str">
        <f>IF('Support - Calculation Detail'!A3988="","",LEFT('Support - Calculation Detail'!A3988,7)&amp;"-"&amp;RIGHT('Support - Calculation Detail'!A3988,2))</f>
        <v/>
      </c>
      <c r="B3988" t="str">
        <f>IF('Support - Calculation Detail'!C3988="","",'Support - Calculation Detail'!C3988)</f>
        <v/>
      </c>
      <c r="C3988" t="str">
        <f>IF('Support - Calculation Detail'!B3988="","",'Support - Calculation Detail'!B3988)</f>
        <v/>
      </c>
      <c r="D3988" t="str">
        <f>IF('Support - Calculation Detail'!D3988="","",'Support - Calculation Detail'!D3988)</f>
        <v/>
      </c>
      <c r="E3988" t="str">
        <f>IF('Support - Calculation Detail'!E3988="","",'Support - Calculation Detail'!E3988)</f>
        <v/>
      </c>
      <c r="G3988" t="str">
        <f>IF('Support - Calculation Detail'!F3988="","",'Support - Calculation Detail'!F3988)</f>
        <v/>
      </c>
      <c r="H3988" t="str">
        <f>IF('Support - Calculation Detail'!G3988="","",'Support - Calculation Detail'!G3988)</f>
        <v/>
      </c>
      <c r="I3988" t="str">
        <f>IF('Support - Calculation Detail'!H3988="","",'Support - Calculation Detail'!H3988)</f>
        <v/>
      </c>
      <c r="J3988" t="str">
        <f>IF('Support - Calculation Detail'!I3988="","",'Support - Calculation Detail'!I3988)</f>
        <v/>
      </c>
      <c r="K3988" t="str">
        <f>IF('Support - Calculation Detail'!K3988="","",'Support - Calculation Detail'!K3988)</f>
        <v/>
      </c>
      <c r="L3988" t="str">
        <f>IF('Support - Calculation Detail'!L3988="","",'Support - Calculation Detail'!L3988)</f>
        <v/>
      </c>
      <c r="M3988" t="str">
        <f>IF('Support - Calculation Detail'!M3988="","",'Support - Calculation Detail'!M3988)</f>
        <v/>
      </c>
      <c r="N3988" t="str">
        <f>IF('Support - Calculation Detail'!N3988="","",'Support - Calculation Detail'!N3988)</f>
        <v/>
      </c>
      <c r="P3988" t="str">
        <f>IF('Support - Calculation Detail'!O3988="","",'Support - Calculation Detail'!O3988)</f>
        <v/>
      </c>
      <c r="Q3988" t="b">
        <v>1</v>
      </c>
      <c r="R3988" t="str">
        <f t="shared" si="310"/>
        <v/>
      </c>
      <c r="S3988" t="str">
        <f t="shared" si="311"/>
        <v/>
      </c>
      <c r="T3988" t="str">
        <f t="shared" si="312"/>
        <v/>
      </c>
      <c r="U3988" t="str">
        <f t="shared" si="313"/>
        <v/>
      </c>
      <c r="V3988" t="str">
        <f t="shared" si="314"/>
        <v/>
      </c>
    </row>
    <row r="3989" spans="1:22" x14ac:dyDescent="0.35">
      <c r="A3989" t="str">
        <f>IF('Support - Calculation Detail'!A3989="","",LEFT('Support - Calculation Detail'!A3989,7)&amp;"-"&amp;RIGHT('Support - Calculation Detail'!A3989,2))</f>
        <v/>
      </c>
      <c r="B3989" t="str">
        <f>IF('Support - Calculation Detail'!C3989="","",'Support - Calculation Detail'!C3989)</f>
        <v/>
      </c>
      <c r="C3989" t="str">
        <f>IF('Support - Calculation Detail'!B3989="","",'Support - Calculation Detail'!B3989)</f>
        <v/>
      </c>
      <c r="D3989" t="str">
        <f>IF('Support - Calculation Detail'!D3989="","",'Support - Calculation Detail'!D3989)</f>
        <v/>
      </c>
      <c r="E3989" t="str">
        <f>IF('Support - Calculation Detail'!E3989="","",'Support - Calculation Detail'!E3989)</f>
        <v/>
      </c>
      <c r="G3989" t="str">
        <f>IF('Support - Calculation Detail'!F3989="","",'Support - Calculation Detail'!F3989)</f>
        <v/>
      </c>
      <c r="H3989" t="str">
        <f>IF('Support - Calculation Detail'!G3989="","",'Support - Calculation Detail'!G3989)</f>
        <v/>
      </c>
      <c r="I3989" t="str">
        <f>IF('Support - Calculation Detail'!H3989="","",'Support - Calculation Detail'!H3989)</f>
        <v/>
      </c>
      <c r="J3989" t="str">
        <f>IF('Support - Calculation Detail'!I3989="","",'Support - Calculation Detail'!I3989)</f>
        <v/>
      </c>
      <c r="K3989" t="str">
        <f>IF('Support - Calculation Detail'!K3989="","",'Support - Calculation Detail'!K3989)</f>
        <v/>
      </c>
      <c r="L3989" t="str">
        <f>IF('Support - Calculation Detail'!L3989="","",'Support - Calculation Detail'!L3989)</f>
        <v/>
      </c>
      <c r="M3989" t="str">
        <f>IF('Support - Calculation Detail'!M3989="","",'Support - Calculation Detail'!M3989)</f>
        <v/>
      </c>
      <c r="N3989" t="str">
        <f>IF('Support - Calculation Detail'!N3989="","",'Support - Calculation Detail'!N3989)</f>
        <v/>
      </c>
      <c r="P3989" t="str">
        <f>IF('Support - Calculation Detail'!O3989="","",'Support - Calculation Detail'!O3989)</f>
        <v/>
      </c>
      <c r="Q3989" t="b">
        <v>1</v>
      </c>
      <c r="R3989" t="str">
        <f t="shared" si="310"/>
        <v/>
      </c>
      <c r="S3989" t="str">
        <f t="shared" si="311"/>
        <v/>
      </c>
      <c r="T3989" t="str">
        <f t="shared" si="312"/>
        <v/>
      </c>
      <c r="U3989" t="str">
        <f t="shared" si="313"/>
        <v/>
      </c>
      <c r="V3989" t="str">
        <f t="shared" si="314"/>
        <v/>
      </c>
    </row>
    <row r="3990" spans="1:22" x14ac:dyDescent="0.35">
      <c r="A3990" t="str">
        <f>IF('Support - Calculation Detail'!A3990="","",LEFT('Support - Calculation Detail'!A3990,7)&amp;"-"&amp;RIGHT('Support - Calculation Detail'!A3990,2))</f>
        <v/>
      </c>
      <c r="B3990" t="str">
        <f>IF('Support - Calculation Detail'!C3990="","",'Support - Calculation Detail'!C3990)</f>
        <v/>
      </c>
      <c r="C3990" t="str">
        <f>IF('Support - Calculation Detail'!B3990="","",'Support - Calculation Detail'!B3990)</f>
        <v/>
      </c>
      <c r="D3990" t="str">
        <f>IF('Support - Calculation Detail'!D3990="","",'Support - Calculation Detail'!D3990)</f>
        <v/>
      </c>
      <c r="E3990" t="str">
        <f>IF('Support - Calculation Detail'!E3990="","",'Support - Calculation Detail'!E3990)</f>
        <v/>
      </c>
      <c r="G3990" t="str">
        <f>IF('Support - Calculation Detail'!F3990="","",'Support - Calculation Detail'!F3990)</f>
        <v/>
      </c>
      <c r="H3990" t="str">
        <f>IF('Support - Calculation Detail'!G3990="","",'Support - Calculation Detail'!G3990)</f>
        <v/>
      </c>
      <c r="I3990" t="str">
        <f>IF('Support - Calculation Detail'!H3990="","",'Support - Calculation Detail'!H3990)</f>
        <v/>
      </c>
      <c r="J3990" t="str">
        <f>IF('Support - Calculation Detail'!I3990="","",'Support - Calculation Detail'!I3990)</f>
        <v/>
      </c>
      <c r="K3990" t="str">
        <f>IF('Support - Calculation Detail'!K3990="","",'Support - Calculation Detail'!K3990)</f>
        <v/>
      </c>
      <c r="L3990" t="str">
        <f>IF('Support - Calculation Detail'!L3990="","",'Support - Calculation Detail'!L3990)</f>
        <v/>
      </c>
      <c r="M3990" t="str">
        <f>IF('Support - Calculation Detail'!M3990="","",'Support - Calculation Detail'!M3990)</f>
        <v/>
      </c>
      <c r="N3990" t="str">
        <f>IF('Support - Calculation Detail'!N3990="","",'Support - Calculation Detail'!N3990)</f>
        <v/>
      </c>
      <c r="P3990" t="str">
        <f>IF('Support - Calculation Detail'!O3990="","",'Support - Calculation Detail'!O3990)</f>
        <v/>
      </c>
      <c r="Q3990" t="b">
        <v>1</v>
      </c>
      <c r="R3990" t="str">
        <f t="shared" si="310"/>
        <v/>
      </c>
      <c r="S3990" t="str">
        <f t="shared" si="311"/>
        <v/>
      </c>
      <c r="T3990" t="str">
        <f t="shared" si="312"/>
        <v/>
      </c>
      <c r="U3990" t="str">
        <f t="shared" si="313"/>
        <v/>
      </c>
      <c r="V3990" t="str">
        <f t="shared" si="314"/>
        <v/>
      </c>
    </row>
    <row r="3991" spans="1:22" x14ac:dyDescent="0.35">
      <c r="A3991" t="str">
        <f>IF('Support - Calculation Detail'!A3991="","",LEFT('Support - Calculation Detail'!A3991,7)&amp;"-"&amp;RIGHT('Support - Calculation Detail'!A3991,2))</f>
        <v/>
      </c>
      <c r="B3991" t="str">
        <f>IF('Support - Calculation Detail'!C3991="","",'Support - Calculation Detail'!C3991)</f>
        <v/>
      </c>
      <c r="C3991" t="str">
        <f>IF('Support - Calculation Detail'!B3991="","",'Support - Calculation Detail'!B3991)</f>
        <v/>
      </c>
      <c r="D3991" t="str">
        <f>IF('Support - Calculation Detail'!D3991="","",'Support - Calculation Detail'!D3991)</f>
        <v/>
      </c>
      <c r="E3991" t="str">
        <f>IF('Support - Calculation Detail'!E3991="","",'Support - Calculation Detail'!E3991)</f>
        <v/>
      </c>
      <c r="G3991" t="str">
        <f>IF('Support - Calculation Detail'!F3991="","",'Support - Calculation Detail'!F3991)</f>
        <v/>
      </c>
      <c r="H3991" t="str">
        <f>IF('Support - Calculation Detail'!G3991="","",'Support - Calculation Detail'!G3991)</f>
        <v/>
      </c>
      <c r="I3991" t="str">
        <f>IF('Support - Calculation Detail'!H3991="","",'Support - Calculation Detail'!H3991)</f>
        <v/>
      </c>
      <c r="J3991" t="str">
        <f>IF('Support - Calculation Detail'!I3991="","",'Support - Calculation Detail'!I3991)</f>
        <v/>
      </c>
      <c r="K3991" t="str">
        <f>IF('Support - Calculation Detail'!K3991="","",'Support - Calculation Detail'!K3991)</f>
        <v/>
      </c>
      <c r="L3991" t="str">
        <f>IF('Support - Calculation Detail'!L3991="","",'Support - Calculation Detail'!L3991)</f>
        <v/>
      </c>
      <c r="M3991" t="str">
        <f>IF('Support - Calculation Detail'!M3991="","",'Support - Calculation Detail'!M3991)</f>
        <v/>
      </c>
      <c r="N3991" t="str">
        <f>IF('Support - Calculation Detail'!N3991="","",'Support - Calculation Detail'!N3991)</f>
        <v/>
      </c>
      <c r="P3991" t="str">
        <f>IF('Support - Calculation Detail'!O3991="","",'Support - Calculation Detail'!O3991)</f>
        <v/>
      </c>
      <c r="Q3991" t="b">
        <v>1</v>
      </c>
      <c r="R3991" t="str">
        <f t="shared" si="310"/>
        <v/>
      </c>
      <c r="S3991" t="str">
        <f t="shared" si="311"/>
        <v/>
      </c>
      <c r="T3991" t="str">
        <f t="shared" si="312"/>
        <v/>
      </c>
      <c r="U3991" t="str">
        <f t="shared" si="313"/>
        <v/>
      </c>
      <c r="V3991" t="str">
        <f t="shared" si="314"/>
        <v/>
      </c>
    </row>
    <row r="3992" spans="1:22" x14ac:dyDescent="0.35">
      <c r="A3992" t="str">
        <f>IF('Support - Calculation Detail'!A3992="","",LEFT('Support - Calculation Detail'!A3992,7)&amp;"-"&amp;RIGHT('Support - Calculation Detail'!A3992,2))</f>
        <v/>
      </c>
      <c r="B3992" t="str">
        <f>IF('Support - Calculation Detail'!C3992="","",'Support - Calculation Detail'!C3992)</f>
        <v/>
      </c>
      <c r="C3992" t="str">
        <f>IF('Support - Calculation Detail'!B3992="","",'Support - Calculation Detail'!B3992)</f>
        <v/>
      </c>
      <c r="D3992" t="str">
        <f>IF('Support - Calculation Detail'!D3992="","",'Support - Calculation Detail'!D3992)</f>
        <v/>
      </c>
      <c r="E3992" t="str">
        <f>IF('Support - Calculation Detail'!E3992="","",'Support - Calculation Detail'!E3992)</f>
        <v/>
      </c>
      <c r="G3992" t="str">
        <f>IF('Support - Calculation Detail'!F3992="","",'Support - Calculation Detail'!F3992)</f>
        <v/>
      </c>
      <c r="H3992" t="str">
        <f>IF('Support - Calculation Detail'!G3992="","",'Support - Calculation Detail'!G3992)</f>
        <v/>
      </c>
      <c r="I3992" t="str">
        <f>IF('Support - Calculation Detail'!H3992="","",'Support - Calculation Detail'!H3992)</f>
        <v/>
      </c>
      <c r="J3992" t="str">
        <f>IF('Support - Calculation Detail'!I3992="","",'Support - Calculation Detail'!I3992)</f>
        <v/>
      </c>
      <c r="K3992" t="str">
        <f>IF('Support - Calculation Detail'!K3992="","",'Support - Calculation Detail'!K3992)</f>
        <v/>
      </c>
      <c r="L3992" t="str">
        <f>IF('Support - Calculation Detail'!L3992="","",'Support - Calculation Detail'!L3992)</f>
        <v/>
      </c>
      <c r="M3992" t="str">
        <f>IF('Support - Calculation Detail'!M3992="","",'Support - Calculation Detail'!M3992)</f>
        <v/>
      </c>
      <c r="N3992" t="str">
        <f>IF('Support - Calculation Detail'!N3992="","",'Support - Calculation Detail'!N3992)</f>
        <v/>
      </c>
      <c r="P3992" t="str">
        <f>IF('Support - Calculation Detail'!O3992="","",'Support - Calculation Detail'!O3992)</f>
        <v/>
      </c>
      <c r="Q3992" t="b">
        <v>1</v>
      </c>
      <c r="R3992" t="str">
        <f t="shared" si="310"/>
        <v/>
      </c>
      <c r="S3992" t="str">
        <f t="shared" si="311"/>
        <v/>
      </c>
      <c r="T3992" t="str">
        <f t="shared" si="312"/>
        <v/>
      </c>
      <c r="U3992" t="str">
        <f t="shared" si="313"/>
        <v/>
      </c>
      <c r="V3992" t="str">
        <f t="shared" si="314"/>
        <v/>
      </c>
    </row>
    <row r="3993" spans="1:22" x14ac:dyDescent="0.35">
      <c r="A3993" t="str">
        <f>IF('Support - Calculation Detail'!A3993="","",LEFT('Support - Calculation Detail'!A3993,7)&amp;"-"&amp;RIGHT('Support - Calculation Detail'!A3993,2))</f>
        <v/>
      </c>
      <c r="B3993" t="str">
        <f>IF('Support - Calculation Detail'!C3993="","",'Support - Calculation Detail'!C3993)</f>
        <v/>
      </c>
      <c r="C3993" t="str">
        <f>IF('Support - Calculation Detail'!B3993="","",'Support - Calculation Detail'!B3993)</f>
        <v/>
      </c>
      <c r="D3993" t="str">
        <f>IF('Support - Calculation Detail'!D3993="","",'Support - Calculation Detail'!D3993)</f>
        <v/>
      </c>
      <c r="E3993" t="str">
        <f>IF('Support - Calculation Detail'!E3993="","",'Support - Calculation Detail'!E3993)</f>
        <v/>
      </c>
      <c r="G3993" t="str">
        <f>IF('Support - Calculation Detail'!F3993="","",'Support - Calculation Detail'!F3993)</f>
        <v/>
      </c>
      <c r="H3993" t="str">
        <f>IF('Support - Calculation Detail'!G3993="","",'Support - Calculation Detail'!G3993)</f>
        <v/>
      </c>
      <c r="I3993" t="str">
        <f>IF('Support - Calculation Detail'!H3993="","",'Support - Calculation Detail'!H3993)</f>
        <v/>
      </c>
      <c r="J3993" t="str">
        <f>IF('Support - Calculation Detail'!I3993="","",'Support - Calculation Detail'!I3993)</f>
        <v/>
      </c>
      <c r="K3993" t="str">
        <f>IF('Support - Calculation Detail'!K3993="","",'Support - Calculation Detail'!K3993)</f>
        <v/>
      </c>
      <c r="L3993" t="str">
        <f>IF('Support - Calculation Detail'!L3993="","",'Support - Calculation Detail'!L3993)</f>
        <v/>
      </c>
      <c r="M3993" t="str">
        <f>IF('Support - Calculation Detail'!M3993="","",'Support - Calculation Detail'!M3993)</f>
        <v/>
      </c>
      <c r="N3993" t="str">
        <f>IF('Support - Calculation Detail'!N3993="","",'Support - Calculation Detail'!N3993)</f>
        <v/>
      </c>
      <c r="P3993" t="str">
        <f>IF('Support - Calculation Detail'!O3993="","",'Support - Calculation Detail'!O3993)</f>
        <v/>
      </c>
      <c r="Q3993" t="b">
        <v>1</v>
      </c>
      <c r="R3993" t="str">
        <f t="shared" si="310"/>
        <v/>
      </c>
      <c r="S3993" t="str">
        <f t="shared" si="311"/>
        <v/>
      </c>
      <c r="T3993" t="str">
        <f t="shared" si="312"/>
        <v/>
      </c>
      <c r="U3993" t="str">
        <f t="shared" si="313"/>
        <v/>
      </c>
      <c r="V3993" t="str">
        <f t="shared" si="314"/>
        <v/>
      </c>
    </row>
    <row r="3994" spans="1:22" x14ac:dyDescent="0.35">
      <c r="A3994" t="str">
        <f>IF('Support - Calculation Detail'!A3994="","",LEFT('Support - Calculation Detail'!A3994,7)&amp;"-"&amp;RIGHT('Support - Calculation Detail'!A3994,2))</f>
        <v/>
      </c>
      <c r="B3994" t="str">
        <f>IF('Support - Calculation Detail'!C3994="","",'Support - Calculation Detail'!C3994)</f>
        <v/>
      </c>
      <c r="C3994" t="str">
        <f>IF('Support - Calculation Detail'!B3994="","",'Support - Calculation Detail'!B3994)</f>
        <v/>
      </c>
      <c r="D3994" t="str">
        <f>IF('Support - Calculation Detail'!D3994="","",'Support - Calculation Detail'!D3994)</f>
        <v/>
      </c>
      <c r="E3994" t="str">
        <f>IF('Support - Calculation Detail'!E3994="","",'Support - Calculation Detail'!E3994)</f>
        <v/>
      </c>
      <c r="G3994" t="str">
        <f>IF('Support - Calculation Detail'!F3994="","",'Support - Calculation Detail'!F3994)</f>
        <v/>
      </c>
      <c r="H3994" t="str">
        <f>IF('Support - Calculation Detail'!G3994="","",'Support - Calculation Detail'!G3994)</f>
        <v/>
      </c>
      <c r="I3994" t="str">
        <f>IF('Support - Calculation Detail'!H3994="","",'Support - Calculation Detail'!H3994)</f>
        <v/>
      </c>
      <c r="J3994" t="str">
        <f>IF('Support - Calculation Detail'!I3994="","",'Support - Calculation Detail'!I3994)</f>
        <v/>
      </c>
      <c r="K3994" t="str">
        <f>IF('Support - Calculation Detail'!K3994="","",'Support - Calculation Detail'!K3994)</f>
        <v/>
      </c>
      <c r="L3994" t="str">
        <f>IF('Support - Calculation Detail'!L3994="","",'Support - Calculation Detail'!L3994)</f>
        <v/>
      </c>
      <c r="M3994" t="str">
        <f>IF('Support - Calculation Detail'!M3994="","",'Support - Calculation Detail'!M3994)</f>
        <v/>
      </c>
      <c r="N3994" t="str">
        <f>IF('Support - Calculation Detail'!N3994="","",'Support - Calculation Detail'!N3994)</f>
        <v/>
      </c>
      <c r="P3994" t="str">
        <f>IF('Support - Calculation Detail'!O3994="","",'Support - Calculation Detail'!O3994)</f>
        <v/>
      </c>
      <c r="Q3994" t="b">
        <v>1</v>
      </c>
      <c r="R3994" t="str">
        <f t="shared" si="310"/>
        <v/>
      </c>
      <c r="S3994" t="str">
        <f t="shared" si="311"/>
        <v/>
      </c>
      <c r="T3994" t="str">
        <f t="shared" si="312"/>
        <v/>
      </c>
      <c r="U3994" t="str">
        <f t="shared" si="313"/>
        <v/>
      </c>
      <c r="V3994" t="str">
        <f t="shared" si="314"/>
        <v/>
      </c>
    </row>
    <row r="3995" spans="1:22" x14ac:dyDescent="0.35">
      <c r="A3995" t="str">
        <f>IF('Support - Calculation Detail'!A3995="","",LEFT('Support - Calculation Detail'!A3995,7)&amp;"-"&amp;RIGHT('Support - Calculation Detail'!A3995,2))</f>
        <v/>
      </c>
      <c r="B3995" t="str">
        <f>IF('Support - Calculation Detail'!C3995="","",'Support - Calculation Detail'!C3995)</f>
        <v/>
      </c>
      <c r="C3995" t="str">
        <f>IF('Support - Calculation Detail'!B3995="","",'Support - Calculation Detail'!B3995)</f>
        <v/>
      </c>
      <c r="D3995" t="str">
        <f>IF('Support - Calculation Detail'!D3995="","",'Support - Calculation Detail'!D3995)</f>
        <v/>
      </c>
      <c r="E3995" t="str">
        <f>IF('Support - Calculation Detail'!E3995="","",'Support - Calculation Detail'!E3995)</f>
        <v/>
      </c>
      <c r="G3995" t="str">
        <f>IF('Support - Calculation Detail'!F3995="","",'Support - Calculation Detail'!F3995)</f>
        <v/>
      </c>
      <c r="H3995" t="str">
        <f>IF('Support - Calculation Detail'!G3995="","",'Support - Calculation Detail'!G3995)</f>
        <v/>
      </c>
      <c r="I3995" t="str">
        <f>IF('Support - Calculation Detail'!H3995="","",'Support - Calculation Detail'!H3995)</f>
        <v/>
      </c>
      <c r="J3995" t="str">
        <f>IF('Support - Calculation Detail'!I3995="","",'Support - Calculation Detail'!I3995)</f>
        <v/>
      </c>
      <c r="K3995" t="str">
        <f>IF('Support - Calculation Detail'!K3995="","",'Support - Calculation Detail'!K3995)</f>
        <v/>
      </c>
      <c r="L3995" t="str">
        <f>IF('Support - Calculation Detail'!L3995="","",'Support - Calculation Detail'!L3995)</f>
        <v/>
      </c>
      <c r="M3995" t="str">
        <f>IF('Support - Calculation Detail'!M3995="","",'Support - Calculation Detail'!M3995)</f>
        <v/>
      </c>
      <c r="N3995" t="str">
        <f>IF('Support - Calculation Detail'!N3995="","",'Support - Calculation Detail'!N3995)</f>
        <v/>
      </c>
      <c r="P3995" t="str">
        <f>IF('Support - Calculation Detail'!O3995="","",'Support - Calculation Detail'!O3995)</f>
        <v/>
      </c>
      <c r="Q3995" t="b">
        <v>1</v>
      </c>
      <c r="R3995" t="str">
        <f t="shared" si="310"/>
        <v/>
      </c>
      <c r="S3995" t="str">
        <f t="shared" si="311"/>
        <v/>
      </c>
      <c r="T3995" t="str">
        <f t="shared" si="312"/>
        <v/>
      </c>
      <c r="U3995" t="str">
        <f t="shared" si="313"/>
        <v/>
      </c>
      <c r="V3995" t="str">
        <f t="shared" si="314"/>
        <v/>
      </c>
    </row>
    <row r="3996" spans="1:22" x14ac:dyDescent="0.35">
      <c r="A3996" t="str">
        <f>IF('Support - Calculation Detail'!A3996="","",LEFT('Support - Calculation Detail'!A3996,7)&amp;"-"&amp;RIGHT('Support - Calculation Detail'!A3996,2))</f>
        <v/>
      </c>
      <c r="B3996" t="str">
        <f>IF('Support - Calculation Detail'!C3996="","",'Support - Calculation Detail'!C3996)</f>
        <v/>
      </c>
      <c r="C3996" t="str">
        <f>IF('Support - Calculation Detail'!B3996="","",'Support - Calculation Detail'!B3996)</f>
        <v/>
      </c>
      <c r="D3996" t="str">
        <f>IF('Support - Calculation Detail'!D3996="","",'Support - Calculation Detail'!D3996)</f>
        <v/>
      </c>
      <c r="E3996" t="str">
        <f>IF('Support - Calculation Detail'!E3996="","",'Support - Calculation Detail'!E3996)</f>
        <v/>
      </c>
      <c r="G3996" t="str">
        <f>IF('Support - Calculation Detail'!F3996="","",'Support - Calculation Detail'!F3996)</f>
        <v/>
      </c>
      <c r="H3996" t="str">
        <f>IF('Support - Calculation Detail'!G3996="","",'Support - Calculation Detail'!G3996)</f>
        <v/>
      </c>
      <c r="I3996" t="str">
        <f>IF('Support - Calculation Detail'!H3996="","",'Support - Calculation Detail'!H3996)</f>
        <v/>
      </c>
      <c r="J3996" t="str">
        <f>IF('Support - Calculation Detail'!I3996="","",'Support - Calculation Detail'!I3996)</f>
        <v/>
      </c>
      <c r="K3996" t="str">
        <f>IF('Support - Calculation Detail'!K3996="","",'Support - Calculation Detail'!K3996)</f>
        <v/>
      </c>
      <c r="L3996" t="str">
        <f>IF('Support - Calculation Detail'!L3996="","",'Support - Calculation Detail'!L3996)</f>
        <v/>
      </c>
      <c r="M3996" t="str">
        <f>IF('Support - Calculation Detail'!M3996="","",'Support - Calculation Detail'!M3996)</f>
        <v/>
      </c>
      <c r="N3996" t="str">
        <f>IF('Support - Calculation Detail'!N3996="","",'Support - Calculation Detail'!N3996)</f>
        <v/>
      </c>
      <c r="P3996" t="str">
        <f>IF('Support - Calculation Detail'!O3996="","",'Support - Calculation Detail'!O3996)</f>
        <v/>
      </c>
      <c r="Q3996" t="b">
        <v>1</v>
      </c>
      <c r="R3996" t="str">
        <f t="shared" si="310"/>
        <v/>
      </c>
      <c r="S3996" t="str">
        <f t="shared" si="311"/>
        <v/>
      </c>
      <c r="T3996" t="str">
        <f t="shared" si="312"/>
        <v/>
      </c>
      <c r="U3996" t="str">
        <f t="shared" si="313"/>
        <v/>
      </c>
      <c r="V3996" t="str">
        <f t="shared" si="314"/>
        <v/>
      </c>
    </row>
    <row r="3997" spans="1:22" x14ac:dyDescent="0.35">
      <c r="A3997" t="str">
        <f>IF('Support - Calculation Detail'!A3997="","",LEFT('Support - Calculation Detail'!A3997,7)&amp;"-"&amp;RIGHT('Support - Calculation Detail'!A3997,2))</f>
        <v/>
      </c>
      <c r="B3997" t="str">
        <f>IF('Support - Calculation Detail'!C3997="","",'Support - Calculation Detail'!C3997)</f>
        <v/>
      </c>
      <c r="C3997" t="str">
        <f>IF('Support - Calculation Detail'!B3997="","",'Support - Calculation Detail'!B3997)</f>
        <v/>
      </c>
      <c r="D3997" t="str">
        <f>IF('Support - Calculation Detail'!D3997="","",'Support - Calculation Detail'!D3997)</f>
        <v/>
      </c>
      <c r="E3997" t="str">
        <f>IF('Support - Calculation Detail'!E3997="","",'Support - Calculation Detail'!E3997)</f>
        <v/>
      </c>
      <c r="G3997" t="str">
        <f>IF('Support - Calculation Detail'!F3997="","",'Support - Calculation Detail'!F3997)</f>
        <v/>
      </c>
      <c r="H3997" t="str">
        <f>IF('Support - Calculation Detail'!G3997="","",'Support - Calculation Detail'!G3997)</f>
        <v/>
      </c>
      <c r="I3997" t="str">
        <f>IF('Support - Calculation Detail'!H3997="","",'Support - Calculation Detail'!H3997)</f>
        <v/>
      </c>
      <c r="J3997" t="str">
        <f>IF('Support - Calculation Detail'!I3997="","",'Support - Calculation Detail'!I3997)</f>
        <v/>
      </c>
      <c r="K3997" t="str">
        <f>IF('Support - Calculation Detail'!K3997="","",'Support - Calculation Detail'!K3997)</f>
        <v/>
      </c>
      <c r="L3997" t="str">
        <f>IF('Support - Calculation Detail'!L3997="","",'Support - Calculation Detail'!L3997)</f>
        <v/>
      </c>
      <c r="M3997" t="str">
        <f>IF('Support - Calculation Detail'!M3997="","",'Support - Calculation Detail'!M3997)</f>
        <v/>
      </c>
      <c r="N3997" t="str">
        <f>IF('Support - Calculation Detail'!N3997="","",'Support - Calculation Detail'!N3997)</f>
        <v/>
      </c>
      <c r="P3997" t="str">
        <f>IF('Support - Calculation Detail'!O3997="","",'Support - Calculation Detail'!O3997)</f>
        <v/>
      </c>
      <c r="Q3997" t="b">
        <v>1</v>
      </c>
      <c r="R3997" t="str">
        <f t="shared" si="310"/>
        <v/>
      </c>
      <c r="S3997" t="str">
        <f t="shared" si="311"/>
        <v/>
      </c>
      <c r="T3997" t="str">
        <f t="shared" si="312"/>
        <v/>
      </c>
      <c r="U3997" t="str">
        <f t="shared" si="313"/>
        <v/>
      </c>
      <c r="V3997" t="str">
        <f t="shared" si="314"/>
        <v/>
      </c>
    </row>
    <row r="3998" spans="1:22" x14ac:dyDescent="0.35">
      <c r="A3998" t="str">
        <f>IF('Support - Calculation Detail'!A3998="","",LEFT('Support - Calculation Detail'!A3998,7)&amp;"-"&amp;RIGHT('Support - Calculation Detail'!A3998,2))</f>
        <v/>
      </c>
      <c r="B3998" t="str">
        <f>IF('Support - Calculation Detail'!C3998="","",'Support - Calculation Detail'!C3998)</f>
        <v/>
      </c>
      <c r="C3998" t="str">
        <f>IF('Support - Calculation Detail'!B3998="","",'Support - Calculation Detail'!B3998)</f>
        <v/>
      </c>
      <c r="D3998" t="str">
        <f>IF('Support - Calculation Detail'!D3998="","",'Support - Calculation Detail'!D3998)</f>
        <v/>
      </c>
      <c r="E3998" t="str">
        <f>IF('Support - Calculation Detail'!E3998="","",'Support - Calculation Detail'!E3998)</f>
        <v/>
      </c>
      <c r="G3998" t="str">
        <f>IF('Support - Calculation Detail'!F3998="","",'Support - Calculation Detail'!F3998)</f>
        <v/>
      </c>
      <c r="H3998" t="str">
        <f>IF('Support - Calculation Detail'!G3998="","",'Support - Calculation Detail'!G3998)</f>
        <v/>
      </c>
      <c r="I3998" t="str">
        <f>IF('Support - Calculation Detail'!H3998="","",'Support - Calculation Detail'!H3998)</f>
        <v/>
      </c>
      <c r="J3998" t="str">
        <f>IF('Support - Calculation Detail'!I3998="","",'Support - Calculation Detail'!I3998)</f>
        <v/>
      </c>
      <c r="K3998" t="str">
        <f>IF('Support - Calculation Detail'!K3998="","",'Support - Calculation Detail'!K3998)</f>
        <v/>
      </c>
      <c r="L3998" t="str">
        <f>IF('Support - Calculation Detail'!L3998="","",'Support - Calculation Detail'!L3998)</f>
        <v/>
      </c>
      <c r="M3998" t="str">
        <f>IF('Support - Calculation Detail'!M3998="","",'Support - Calculation Detail'!M3998)</f>
        <v/>
      </c>
      <c r="N3998" t="str">
        <f>IF('Support - Calculation Detail'!N3998="","",'Support - Calculation Detail'!N3998)</f>
        <v/>
      </c>
      <c r="P3998" t="str">
        <f>IF('Support - Calculation Detail'!O3998="","",'Support - Calculation Detail'!O3998)</f>
        <v/>
      </c>
      <c r="Q3998" t="b">
        <v>1</v>
      </c>
      <c r="R3998" t="str">
        <f t="shared" si="310"/>
        <v/>
      </c>
      <c r="S3998" t="str">
        <f t="shared" si="311"/>
        <v/>
      </c>
      <c r="T3998" t="str">
        <f t="shared" si="312"/>
        <v/>
      </c>
      <c r="U3998" t="str">
        <f t="shared" si="313"/>
        <v/>
      </c>
      <c r="V3998" t="str">
        <f t="shared" si="314"/>
        <v/>
      </c>
    </row>
    <row r="3999" spans="1:22" x14ac:dyDescent="0.35">
      <c r="A3999" t="str">
        <f>IF('Support - Calculation Detail'!A3999="","",LEFT('Support - Calculation Detail'!A3999,7)&amp;"-"&amp;RIGHT('Support - Calculation Detail'!A3999,2))</f>
        <v/>
      </c>
      <c r="B3999" t="str">
        <f>IF('Support - Calculation Detail'!C3999="","",'Support - Calculation Detail'!C3999)</f>
        <v/>
      </c>
      <c r="C3999" t="str">
        <f>IF('Support - Calculation Detail'!B3999="","",'Support - Calculation Detail'!B3999)</f>
        <v/>
      </c>
      <c r="D3999" t="str">
        <f>IF('Support - Calculation Detail'!D3999="","",'Support - Calculation Detail'!D3999)</f>
        <v/>
      </c>
      <c r="E3999" t="str">
        <f>IF('Support - Calculation Detail'!E3999="","",'Support - Calculation Detail'!E3999)</f>
        <v/>
      </c>
      <c r="G3999" t="str">
        <f>IF('Support - Calculation Detail'!F3999="","",'Support - Calculation Detail'!F3999)</f>
        <v/>
      </c>
      <c r="H3999" t="str">
        <f>IF('Support - Calculation Detail'!G3999="","",'Support - Calculation Detail'!G3999)</f>
        <v/>
      </c>
      <c r="I3999" t="str">
        <f>IF('Support - Calculation Detail'!H3999="","",'Support - Calculation Detail'!H3999)</f>
        <v/>
      </c>
      <c r="J3999" t="str">
        <f>IF('Support - Calculation Detail'!I3999="","",'Support - Calculation Detail'!I3999)</f>
        <v/>
      </c>
      <c r="K3999" t="str">
        <f>IF('Support - Calculation Detail'!K3999="","",'Support - Calculation Detail'!K3999)</f>
        <v/>
      </c>
      <c r="L3999" t="str">
        <f>IF('Support - Calculation Detail'!L3999="","",'Support - Calculation Detail'!L3999)</f>
        <v/>
      </c>
      <c r="M3999" t="str">
        <f>IF('Support - Calculation Detail'!M3999="","",'Support - Calculation Detail'!M3999)</f>
        <v/>
      </c>
      <c r="N3999" t="str">
        <f>IF('Support - Calculation Detail'!N3999="","",'Support - Calculation Detail'!N3999)</f>
        <v/>
      </c>
      <c r="P3999" t="str">
        <f>IF('Support - Calculation Detail'!O3999="","",'Support - Calculation Detail'!O3999)</f>
        <v/>
      </c>
      <c r="Q3999" t="b">
        <v>1</v>
      </c>
      <c r="R3999" t="str">
        <f t="shared" si="310"/>
        <v/>
      </c>
      <c r="S3999" t="str">
        <f t="shared" si="311"/>
        <v/>
      </c>
      <c r="T3999" t="str">
        <f t="shared" si="312"/>
        <v/>
      </c>
      <c r="U3999" t="str">
        <f t="shared" si="313"/>
        <v/>
      </c>
      <c r="V3999" t="str">
        <f t="shared" si="314"/>
        <v/>
      </c>
    </row>
    <row r="4000" spans="1:22" x14ac:dyDescent="0.35">
      <c r="A4000" t="str">
        <f>IF('Support - Calculation Detail'!A4000="","",LEFT('Support - Calculation Detail'!A4000,7)&amp;"-"&amp;RIGHT('Support - Calculation Detail'!A4000,2))</f>
        <v/>
      </c>
      <c r="B4000" t="str">
        <f>IF('Support - Calculation Detail'!C4000="","",'Support - Calculation Detail'!C4000)</f>
        <v/>
      </c>
      <c r="C4000" t="str">
        <f>IF('Support - Calculation Detail'!B4000="","",'Support - Calculation Detail'!B4000)</f>
        <v/>
      </c>
      <c r="D4000" t="str">
        <f>IF('Support - Calculation Detail'!D4000="","",'Support - Calculation Detail'!D4000)</f>
        <v/>
      </c>
      <c r="E4000" t="str">
        <f>IF('Support - Calculation Detail'!E4000="","",'Support - Calculation Detail'!E4000)</f>
        <v/>
      </c>
      <c r="G4000" t="str">
        <f>IF('Support - Calculation Detail'!F4000="","",'Support - Calculation Detail'!F4000)</f>
        <v/>
      </c>
      <c r="H4000" t="str">
        <f>IF('Support - Calculation Detail'!G4000="","",'Support - Calculation Detail'!G4000)</f>
        <v/>
      </c>
      <c r="I4000" t="str">
        <f>IF('Support - Calculation Detail'!H4000="","",'Support - Calculation Detail'!H4000)</f>
        <v/>
      </c>
      <c r="J4000" t="str">
        <f>IF('Support - Calculation Detail'!I4000="","",'Support - Calculation Detail'!I4000)</f>
        <v/>
      </c>
      <c r="K4000" t="str">
        <f>IF('Support - Calculation Detail'!K4000="","",'Support - Calculation Detail'!K4000)</f>
        <v/>
      </c>
      <c r="L4000" t="str">
        <f>IF('Support - Calculation Detail'!L4000="","",'Support - Calculation Detail'!L4000)</f>
        <v/>
      </c>
      <c r="M4000" t="str">
        <f>IF('Support - Calculation Detail'!M4000="","",'Support - Calculation Detail'!M4000)</f>
        <v/>
      </c>
      <c r="N4000" t="str">
        <f>IF('Support - Calculation Detail'!N4000="","",'Support - Calculation Detail'!N4000)</f>
        <v/>
      </c>
      <c r="P4000" t="str">
        <f>IF('Support - Calculation Detail'!O4000="","",'Support - Calculation Detail'!O4000)</f>
        <v/>
      </c>
      <c r="Q4000" t="b">
        <v>1</v>
      </c>
      <c r="R4000" t="str">
        <f t="shared" si="310"/>
        <v/>
      </c>
      <c r="S4000" t="str">
        <f t="shared" si="311"/>
        <v/>
      </c>
      <c r="T4000" t="str">
        <f t="shared" si="312"/>
        <v/>
      </c>
      <c r="U4000" t="str">
        <f t="shared" si="313"/>
        <v/>
      </c>
      <c r="V4000" t="str">
        <f t="shared" si="314"/>
        <v/>
      </c>
    </row>
  </sheetData>
  <autoFilter ref="A1:V1" xr:uid="{8359C1AA-6FC6-4249-9CB4-6F2A706833D7}"/>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A0564F9A4414A4A94B62627C536D70F" ma:contentTypeVersion="4" ma:contentTypeDescription="Create a new document." ma:contentTypeScope="" ma:versionID="7cd0181458b8b3c59fb323c29f54450b">
  <xsd:schema xmlns:xsd="http://www.w3.org/2001/XMLSchema" xmlns:xs="http://www.w3.org/2001/XMLSchema" xmlns:p="http://schemas.microsoft.com/office/2006/metadata/properties" xmlns:ns2="4498fcad-af25-402b-ba78-edbcef40e3af" targetNamespace="http://schemas.microsoft.com/office/2006/metadata/properties" ma:root="true" ma:fieldsID="28082650ab10aa328bca8962f1d914f8" ns2:_="">
    <xsd:import namespace="4498fcad-af25-402b-ba78-edbcef40e3af"/>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98fcad-af25-402b-ba78-edbcef40e3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D808D2F-8BA8-4D85-9326-B59BD24B8E9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98fcad-af25-402b-ba78-edbcef40e3a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3DAC0C7-FD4B-419B-A8D2-24C19540F165}">
  <ds:schemaRefs>
    <ds:schemaRef ds:uri="http://schemas.microsoft.com/sharepoint/v3/contenttype/forms"/>
  </ds:schemaRefs>
</ds:datastoreItem>
</file>

<file path=customXml/itemProps3.xml><?xml version="1.0" encoding="utf-8"?>
<ds:datastoreItem xmlns:ds="http://schemas.openxmlformats.org/officeDocument/2006/customXml" ds:itemID="{4F452933-ABC4-46ED-BC8F-517A33544671}">
  <ds:schemaRefs>
    <ds:schemaRef ds:uri="http://purl.org/dc/elements/1.1/"/>
    <ds:schemaRef ds:uri="http://purl.org/dc/terms/"/>
    <ds:schemaRef ds:uri="http://purl.org/dc/dcmitype/"/>
    <ds:schemaRef ds:uri="http://schemas.microsoft.com/office/2006/documentManagement/types"/>
    <ds:schemaRef ds:uri="4498fcad-af25-402b-ba78-edbcef40e3af"/>
    <ds:schemaRef ds:uri="http://www.w3.org/XML/1998/namespace"/>
    <ds:schemaRef ds:uri="http://schemas.microsoft.com/office/2006/metadata/properties"/>
    <ds:schemaRef ds:uri="http://schemas.microsoft.com/office/infopath/2007/PartnerControls"/>
    <ds:schemaRef ds:uri="http://schemas.openxmlformats.org/package/2006/metadata/core-properties"/>
  </ds:schemaRefs>
</ds:datastoreItem>
</file>

<file path=docMetadata/LabelInfo.xml><?xml version="1.0" encoding="utf-8"?>
<clbl:labelList xmlns:clbl="http://schemas.microsoft.com/office/2020/mipLabelMetadata">
  <clbl:label id="{2199bfba-a409-4f13-b0c4-18b45933d88d}" enabled="0" method="" siteId="{2199bfba-a409-4f13-b0c4-18b45933d88d}"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Support - Unit List</vt:lpstr>
      <vt:lpstr>Support - Selection Page</vt:lpstr>
      <vt:lpstr>Support - County Adjustments</vt:lpstr>
      <vt:lpstr>Support - Calculation Detail</vt:lpstr>
      <vt:lpstr>Main - Maximum Levy Calculation</vt:lpstr>
      <vt:lpstr>Support - HEA1065 Adjustments</vt:lpstr>
      <vt:lpstr>Misc Rev Output</vt:lpstr>
      <vt:lpstr>Year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Estimated Maximum Levy</dc:title>
  <dc:subject/>
  <dc:creator>Bucy, Miranda</dc:creator>
  <cp:keywords/>
  <dc:description/>
  <cp:lastModifiedBy>Banks, Jenny</cp:lastModifiedBy>
  <cp:revision/>
  <dcterms:created xsi:type="dcterms:W3CDTF">2023-07-07T20:30:12Z</dcterms:created>
  <dcterms:modified xsi:type="dcterms:W3CDTF">2025-07-14T14:35:43Z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0x0101006A0564F9A4414A4A94B62627C536D70F</vt:lpwstr>
  </property>
</Properties>
</file>